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date1904="1" defaultThemeVersion="124226"/>
  <mc:AlternateContent xmlns:mc="http://schemas.openxmlformats.org/markup-compatibility/2006">
    <mc:Choice Requires="x15">
      <x15ac:absPath xmlns:x15ac="http://schemas.microsoft.com/office/spreadsheetml/2010/11/ac" url="F:\Usr\Carlos Henrique\Professional\research\publishing\drafts\mdpi\"/>
    </mc:Choice>
  </mc:AlternateContent>
  <xr:revisionPtr revIDLastSave="0" documentId="13_ncr:1_{4CCC7A1E-669C-4713-A9CE-E0CE48FB73F5}" xr6:coauthVersionLast="47" xr6:coauthVersionMax="47" xr10:uidLastSave="{00000000-0000-0000-0000-000000000000}"/>
  <bookViews>
    <workbookView xWindow="-120" yWindow="-120" windowWidth="20730" windowHeight="11160" tabRatio="879" xr2:uid="{00000000-000D-0000-FFFF-FFFF00000000}"/>
  </bookViews>
  <sheets>
    <sheet name="Contents" sheetId="19" r:id="rId1"/>
    <sheet name="Terms and Conditions" sheetId="18" r:id="rId2"/>
    <sheet name="Metadata" sheetId="17" r:id="rId3"/>
    <sheet name="Study types" sheetId="2" r:id="rId4"/>
    <sheet name="SWEBOK KAs" sheetId="3" r:id="rId5"/>
    <sheet name="Retrieved References" sheetId="11" r:id="rId6"/>
    <sheet name="Snowballed References" sheetId="12" r:id="rId7"/>
    <sheet name="Search Results" sheetId="6" r:id="rId8"/>
    <sheet name="Studied Papers" sheetId="1" r:id="rId9"/>
    <sheet name="Productivity Measures" sheetId="5" r:id="rId10"/>
    <sheet name="Ultimate Goals" sheetId="4" r:id="rId11"/>
    <sheet name="Other Stats" sheetId="10" r:id="rId12"/>
    <sheet name="Study Findings" sheetId="8" r:id="rId13"/>
    <sheet name="Related Work" sheetId="7" r:id="rId14"/>
    <sheet name="Validity Analysis Criteria" sheetId="16" r:id="rId15"/>
    <sheet name="Risk of Bias Assessment" sheetId="13" r:id="rId16"/>
    <sheet name="Certainty in Body of Evidence" sheetId="14" r:id="rId17"/>
    <sheet name="Summary of Findings" sheetId="15" r:id="rId18"/>
    <sheet name="Gaps and Trends" sheetId="9" r:id="rId19"/>
  </sheets>
  <externalReferences>
    <externalReference r:id="rId20"/>
  </externalReferences>
  <definedNames>
    <definedName name="__Anonymous_Sheet_DB__1_11">#REF!</definedName>
    <definedName name="__Anonymous_Sheet_DB__1_13">#REF!</definedName>
    <definedName name="__Anonymous_Sheet_DB__2">'[1]Table 3 - Employment'!#REF!</definedName>
    <definedName name="__Anonymous_Sheet_DB__2_4">#REF!</definedName>
    <definedName name="__Anonymous_Sheet_DB__2_5">#REF!</definedName>
    <definedName name="__Anonymous_Sheet_DB__2_6">#REF!</definedName>
    <definedName name="__Anonymous_Sheet_DB__3_1">#REF!</definedName>
    <definedName name="__Anonymous_Sheet_DB__3_2">#REF!</definedName>
    <definedName name="__Anonymous_Sheet_DB__3_3">#REF!</definedName>
    <definedName name="__Anonymous_Sheet_DB__4">#REF!</definedName>
    <definedName name="__Anonymous_Sheet_DB__4_2">#REF!</definedName>
    <definedName name="__Anonymous_Sheet_DB__5">#REF!</definedName>
    <definedName name="__Anonymous_Sheet_DB__5_3">#REF!</definedName>
    <definedName name="__Anonymous_Sheet_DB__6_3">#REF!</definedName>
    <definedName name="_xlchart.v5.0" hidden="1">'Other Stats'!$I$2</definedName>
    <definedName name="_xlchart.v5.1" hidden="1">'Other Stats'!$I$3:$I$32</definedName>
    <definedName name="_xlchart.v5.2" hidden="1">'Other Stats'!$J$2</definedName>
    <definedName name="_xlchart.v5.3" hidden="1">'Other Stats'!$J$3:$J$32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135" i="9" l="1"/>
  <c r="A134" i="9"/>
  <c r="A133" i="9"/>
  <c r="A132" i="9"/>
  <c r="B131" i="9"/>
  <c r="C131" i="9" s="1"/>
  <c r="D131" i="9" s="1"/>
  <c r="E131" i="9" s="1"/>
  <c r="F131" i="9" s="1"/>
  <c r="G131" i="9" s="1"/>
  <c r="H131" i="9" s="1"/>
  <c r="I131" i="9" s="1"/>
  <c r="J131" i="9" s="1"/>
  <c r="K131" i="9" s="1"/>
  <c r="L131" i="9" s="1"/>
  <c r="M131" i="9" s="1"/>
  <c r="N131" i="9" s="1"/>
  <c r="O131" i="9" s="1"/>
  <c r="P131" i="9" s="1"/>
  <c r="Q131" i="9" s="1"/>
  <c r="R131" i="9" s="1"/>
  <c r="S131" i="9" s="1"/>
  <c r="T131" i="9" s="1"/>
  <c r="U131" i="9" s="1"/>
  <c r="V131" i="9" s="1"/>
  <c r="W131" i="9" s="1"/>
  <c r="X131" i="9" s="1"/>
  <c r="Y131" i="9" s="1"/>
  <c r="Z131" i="9" s="1"/>
  <c r="AA131" i="9" s="1"/>
  <c r="AB131" i="9" s="1"/>
  <c r="AC131" i="9" s="1"/>
  <c r="AD131" i="9" s="1"/>
  <c r="AE131" i="9" s="1"/>
  <c r="AF131" i="9" s="1"/>
  <c r="AG131" i="9" s="1"/>
  <c r="AH131" i="9" s="1"/>
  <c r="AI131" i="9" s="1"/>
  <c r="AJ131" i="9" s="1"/>
  <c r="A107" i="9"/>
  <c r="A106" i="9"/>
  <c r="A105" i="9"/>
  <c r="A104" i="9"/>
  <c r="A103" i="9"/>
  <c r="B103" i="9"/>
  <c r="D2" i="15"/>
  <c r="E2" i="15"/>
  <c r="F2" i="15"/>
  <c r="G2" i="15"/>
  <c r="H2" i="15"/>
  <c r="I2" i="15"/>
  <c r="B3" i="14"/>
  <c r="B4" i="14"/>
  <c r="B5" i="14"/>
  <c r="B6"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3" i="14"/>
  <c r="B94" i="14"/>
  <c r="B95" i="14"/>
  <c r="B96" i="14"/>
  <c r="B97" i="14"/>
  <c r="B98" i="14"/>
  <c r="B99" i="14"/>
  <c r="B100" i="14"/>
  <c r="B101" i="14"/>
  <c r="B102" i="14"/>
  <c r="A3" i="14"/>
  <c r="B2" i="14"/>
  <c r="B3" i="13"/>
  <c r="B4" i="13"/>
  <c r="B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3" i="13"/>
  <c r="B94" i="13"/>
  <c r="B95" i="13"/>
  <c r="B96" i="13"/>
  <c r="B97" i="13"/>
  <c r="B98" i="13"/>
  <c r="B99" i="13"/>
  <c r="B100" i="13"/>
  <c r="B101" i="13"/>
  <c r="B102" i="13"/>
  <c r="B2" i="13"/>
  <c r="I51" i="1"/>
  <c r="E51" i="8" s="1"/>
  <c r="A108" i="13"/>
  <c r="A107" i="13"/>
  <c r="A106" i="13"/>
  <c r="F17" i="5"/>
  <c r="P7" i="4"/>
  <c r="AV6" i="4"/>
  <c r="AS6" i="4"/>
  <c r="E8" i="2"/>
  <c r="AO4" i="2"/>
  <c r="AA4" i="2"/>
  <c r="H4" i="2"/>
  <c r="J3" i="2"/>
  <c r="K2" i="15"/>
  <c r="H4" i="8"/>
  <c r="H42" i="8"/>
  <c r="E42" i="14" s="1"/>
  <c r="D61" i="15" s="1"/>
  <c r="H47" i="8"/>
  <c r="H58" i="8"/>
  <c r="H75" i="8"/>
  <c r="H83" i="8"/>
  <c r="H89" i="8"/>
  <c r="H87" i="8"/>
  <c r="H86" i="8"/>
  <c r="H76" i="8"/>
  <c r="H72" i="8"/>
  <c r="H69" i="8"/>
  <c r="H61" i="8"/>
  <c r="H53" i="8"/>
  <c r="H46" i="8"/>
  <c r="E46" i="14" s="1"/>
  <c r="D9" i="15" s="1"/>
  <c r="H45" i="8"/>
  <c r="H30" i="8"/>
  <c r="H15" i="8"/>
  <c r="E15" i="14" s="1"/>
  <c r="D6" i="15" s="1"/>
  <c r="H5" i="8"/>
  <c r="F4" i="3"/>
  <c r="F5" i="3"/>
  <c r="F6" i="3"/>
  <c r="F7" i="3"/>
  <c r="F8" i="3"/>
  <c r="F9" i="3"/>
  <c r="F10" i="3"/>
  <c r="F3" i="3"/>
  <c r="F93" i="3"/>
  <c r="H93" i="8"/>
  <c r="H48" i="8"/>
  <c r="H29" i="8"/>
  <c r="H17" i="8"/>
  <c r="H9" i="8"/>
  <c r="F92" i="3"/>
  <c r="F104" i="3"/>
  <c r="F105" i="3"/>
  <c r="F106" i="3"/>
  <c r="F107" i="3"/>
  <c r="F108" i="3"/>
  <c r="F95" i="3"/>
  <c r="F96" i="3"/>
  <c r="F97" i="3"/>
  <c r="F98" i="3"/>
  <c r="F99" i="3"/>
  <c r="F100" i="3"/>
  <c r="F101" i="3"/>
  <c r="F102" i="3"/>
  <c r="F85" i="3"/>
  <c r="F86" i="3"/>
  <c r="F87" i="3"/>
  <c r="F88" i="3"/>
  <c r="F89" i="3"/>
  <c r="F90" i="3"/>
  <c r="F91" i="3"/>
  <c r="F81" i="3"/>
  <c r="F82" i="3"/>
  <c r="F83" i="3"/>
  <c r="F75" i="3"/>
  <c r="F76" i="3"/>
  <c r="F77" i="3"/>
  <c r="F78" i="3"/>
  <c r="F79" i="3"/>
  <c r="F61" i="3"/>
  <c r="F62" i="3"/>
  <c r="F63" i="3"/>
  <c r="F64" i="3"/>
  <c r="F65" i="3"/>
  <c r="F66" i="3"/>
  <c r="F67" i="3"/>
  <c r="F68" i="3"/>
  <c r="F69" i="3"/>
  <c r="F70" i="3"/>
  <c r="F71" i="3"/>
  <c r="F72" i="3"/>
  <c r="F73" i="3"/>
  <c r="F56" i="3"/>
  <c r="F57" i="3"/>
  <c r="F58" i="3"/>
  <c r="F59" i="3"/>
  <c r="F45" i="3"/>
  <c r="F46" i="3"/>
  <c r="F47" i="3"/>
  <c r="F48" i="3"/>
  <c r="F49" i="3"/>
  <c r="F50" i="3"/>
  <c r="F51" i="3"/>
  <c r="F52" i="3"/>
  <c r="F53" i="3"/>
  <c r="F54" i="3"/>
  <c r="F37" i="3"/>
  <c r="F38" i="3"/>
  <c r="F39" i="3"/>
  <c r="F40" i="3"/>
  <c r="F41" i="3"/>
  <c r="F42" i="3"/>
  <c r="F43" i="3"/>
  <c r="F103" i="3"/>
  <c r="F94" i="3"/>
  <c r="F84" i="3"/>
  <c r="F80" i="3"/>
  <c r="F74" i="3"/>
  <c r="F60" i="3"/>
  <c r="F55" i="3"/>
  <c r="F44" i="3"/>
  <c r="F36" i="3"/>
  <c r="F23" i="3"/>
  <c r="F24" i="3"/>
  <c r="F25" i="3"/>
  <c r="F26" i="3"/>
  <c r="F27" i="3"/>
  <c r="F28" i="3"/>
  <c r="F29" i="3"/>
  <c r="F30" i="3"/>
  <c r="F31" i="3"/>
  <c r="F32" i="3"/>
  <c r="F33" i="3"/>
  <c r="F34" i="3"/>
  <c r="F35" i="3"/>
  <c r="F22" i="3"/>
  <c r="F12" i="3"/>
  <c r="F13" i="3"/>
  <c r="F14" i="3"/>
  <c r="F15" i="3"/>
  <c r="F16" i="3"/>
  <c r="F17" i="3"/>
  <c r="F18" i="3"/>
  <c r="F19" i="3"/>
  <c r="F20" i="3"/>
  <c r="F21" i="3"/>
  <c r="F11" i="3"/>
  <c r="Q8" i="4"/>
  <c r="E4" i="5"/>
  <c r="I60" i="1"/>
  <c r="D60" i="14" s="1"/>
  <c r="C78" i="15" s="1"/>
  <c r="I63" i="1"/>
  <c r="D63" i="14" s="1"/>
  <c r="C79" i="15" s="1"/>
  <c r="I67" i="1"/>
  <c r="D67" i="14" s="1"/>
  <c r="C47" i="15" s="1"/>
  <c r="I42" i="1"/>
  <c r="D42" i="14" s="1"/>
  <c r="C61" i="15" s="1"/>
  <c r="I12" i="1"/>
  <c r="I11" i="1"/>
  <c r="D11" i="14" s="1"/>
  <c r="C51" i="15" s="1"/>
  <c r="K91" i="1"/>
  <c r="F91" i="1"/>
  <c r="I91" i="1"/>
  <c r="D91" i="14" s="1"/>
  <c r="C36" i="15" s="1"/>
  <c r="F8" i="10"/>
  <c r="O91" i="1"/>
  <c r="I84" i="1"/>
  <c r="E84" i="8" s="1"/>
  <c r="O84" i="1"/>
  <c r="E22" i="5"/>
  <c r="H8" i="4"/>
  <c r="W3" i="2"/>
  <c r="K84" i="1"/>
  <c r="B16" i="10"/>
  <c r="B17" i="10"/>
  <c r="I80" i="1"/>
  <c r="D80" i="14" s="1"/>
  <c r="C76" i="15" s="1"/>
  <c r="T6" i="2"/>
  <c r="AZ6" i="4"/>
  <c r="K80" i="1"/>
  <c r="L38" i="5"/>
  <c r="O80" i="1"/>
  <c r="E80" i="13"/>
  <c r="F80" i="1"/>
  <c r="AK4" i="2"/>
  <c r="AJ6" i="4"/>
  <c r="K79" i="1"/>
  <c r="F79" i="1"/>
  <c r="O79" i="1"/>
  <c r="D19" i="5"/>
  <c r="C19" i="5"/>
  <c r="I79" i="1"/>
  <c r="D79" i="14" s="1"/>
  <c r="C101" i="15" s="1"/>
  <c r="L17" i="15" s="1"/>
  <c r="J67" i="1"/>
  <c r="F67" i="8" s="1"/>
  <c r="H7" i="4"/>
  <c r="K67" i="1"/>
  <c r="K64" i="1"/>
  <c r="F5" i="2"/>
  <c r="F21" i="5"/>
  <c r="O67" i="1"/>
  <c r="E67" i="13"/>
  <c r="F67" i="1"/>
  <c r="F67" i="14" s="1"/>
  <c r="E47" i="15" s="1"/>
  <c r="F81" i="1"/>
  <c r="Q3" i="5"/>
  <c r="K8" i="2"/>
  <c r="C61" i="13"/>
  <c r="F63" i="1"/>
  <c r="D63" i="8" s="1"/>
  <c r="O63" i="1"/>
  <c r="K63" i="1"/>
  <c r="Q7" i="4"/>
  <c r="R6" i="2"/>
  <c r="I62" i="1"/>
  <c r="E62" i="8" s="1"/>
  <c r="K38" i="5"/>
  <c r="O62" i="1"/>
  <c r="F22" i="10"/>
  <c r="T6" i="4"/>
  <c r="K61" i="1"/>
  <c r="K15" i="1"/>
  <c r="K59" i="1"/>
  <c r="C63" i="13"/>
  <c r="O61" i="1"/>
  <c r="Q3" i="2"/>
  <c r="E3" i="5"/>
  <c r="I61" i="1"/>
  <c r="D61" i="14" s="1"/>
  <c r="C14" i="15" s="1"/>
  <c r="F61" i="1"/>
  <c r="O60" i="1"/>
  <c r="E12" i="5"/>
  <c r="L8" i="4"/>
  <c r="F60" i="1"/>
  <c r="F60" i="14" s="1"/>
  <c r="E78" i="15" s="1"/>
  <c r="K60" i="1"/>
  <c r="E6" i="5"/>
  <c r="D6" i="5"/>
  <c r="H3" i="5"/>
  <c r="N6" i="2"/>
  <c r="V6" i="4"/>
  <c r="O57" i="1"/>
  <c r="F51" i="1"/>
  <c r="K57" i="1"/>
  <c r="A6" i="10"/>
  <c r="B6" i="10" s="1"/>
  <c r="I57" i="1"/>
  <c r="E57" i="8" s="1"/>
  <c r="E38" i="5"/>
  <c r="AL6" i="4"/>
  <c r="X4" i="2"/>
  <c r="O51" i="1"/>
  <c r="K51" i="1"/>
  <c r="W4" i="2"/>
  <c r="E6" i="4"/>
  <c r="K49" i="1"/>
  <c r="F13" i="5"/>
  <c r="O49" i="1"/>
  <c r="I49" i="1"/>
  <c r="E49" i="8" s="1"/>
  <c r="J49" i="1"/>
  <c r="E49" i="14" s="1"/>
  <c r="D98" i="15" s="1"/>
  <c r="F43" i="10"/>
  <c r="K47" i="1"/>
  <c r="K62" i="1" s="1"/>
  <c r="K46" i="1"/>
  <c r="F47" i="1"/>
  <c r="F47" i="14" s="1"/>
  <c r="E63" i="15" s="1"/>
  <c r="O47" i="1"/>
  <c r="J8" i="2"/>
  <c r="D36" i="5"/>
  <c r="C36" i="5" s="1"/>
  <c r="I47" i="1"/>
  <c r="D47" i="14" s="1"/>
  <c r="C63" i="15" s="1"/>
  <c r="O7" i="4"/>
  <c r="V4" i="2"/>
  <c r="I46" i="1"/>
  <c r="E46" i="8" s="1"/>
  <c r="F42" i="10"/>
  <c r="F41" i="10"/>
  <c r="F19" i="10"/>
  <c r="C46" i="13"/>
  <c r="O46" i="1"/>
  <c r="U4" i="2"/>
  <c r="I45" i="1"/>
  <c r="E45" i="8" s="1"/>
  <c r="K45" i="1"/>
  <c r="O45" i="1"/>
  <c r="E17" i="5"/>
  <c r="C45" i="13"/>
  <c r="I43" i="1"/>
  <c r="D43" i="14" s="1"/>
  <c r="C88" i="15" s="1"/>
  <c r="D33" i="5"/>
  <c r="C33" i="5" s="1"/>
  <c r="O43" i="1"/>
  <c r="F45" i="10"/>
  <c r="F44" i="10"/>
  <c r="J43" i="1"/>
  <c r="E43" i="14" s="1"/>
  <c r="D88" i="15" s="1"/>
  <c r="C25" i="13"/>
  <c r="I6" i="11"/>
  <c r="AY6" i="4"/>
  <c r="K43" i="1"/>
  <c r="I8" i="2"/>
  <c r="G42" i="8"/>
  <c r="O42" i="1"/>
  <c r="AA6" i="4"/>
  <c r="K42" i="1"/>
  <c r="D31" i="5"/>
  <c r="C31" i="5" s="1"/>
  <c r="S4" i="2"/>
  <c r="F42" i="1"/>
  <c r="F25" i="1"/>
  <c r="A15" i="13"/>
  <c r="C15" i="13"/>
  <c r="D15" i="13"/>
  <c r="E15" i="13"/>
  <c r="K38" i="1"/>
  <c r="D38" i="13"/>
  <c r="C38" i="13"/>
  <c r="C56" i="13"/>
  <c r="J38" i="5"/>
  <c r="AX6" i="4"/>
  <c r="J6" i="2"/>
  <c r="I38" i="1"/>
  <c r="E38" i="8" s="1"/>
  <c r="O38" i="1"/>
  <c r="E38" i="13"/>
  <c r="F38" i="1"/>
  <c r="F37" i="1"/>
  <c r="E37" i="13"/>
  <c r="C21" i="13"/>
  <c r="F21" i="1"/>
  <c r="F21" i="14" s="1"/>
  <c r="E55" i="15" s="1"/>
  <c r="E21" i="13"/>
  <c r="E25" i="5"/>
  <c r="F3" i="5"/>
  <c r="I6" i="4"/>
  <c r="K21" i="1"/>
  <c r="I21" i="1"/>
  <c r="E21" i="8" s="1"/>
  <c r="D8" i="5"/>
  <c r="C8" i="5" s="1"/>
  <c r="O21" i="1"/>
  <c r="D8" i="2"/>
  <c r="G20" i="8"/>
  <c r="O20" i="1"/>
  <c r="P3" i="5"/>
  <c r="O8" i="4"/>
  <c r="K20" i="1"/>
  <c r="I20" i="1"/>
  <c r="E20" i="8" s="1"/>
  <c r="F40" i="10"/>
  <c r="F8" i="2"/>
  <c r="F20" i="1"/>
  <c r="F12" i="10"/>
  <c r="F16" i="10"/>
  <c r="F25" i="10"/>
  <c r="F18" i="10"/>
  <c r="F16" i="1"/>
  <c r="I16" i="1"/>
  <c r="K16" i="1"/>
  <c r="O16" i="1"/>
  <c r="L4" i="2"/>
  <c r="O15" i="1"/>
  <c r="F15" i="1"/>
  <c r="F15" i="14" s="1"/>
  <c r="E6" i="15" s="1"/>
  <c r="K7" i="4"/>
  <c r="F23" i="10"/>
  <c r="G13" i="8"/>
  <c r="H38" i="5"/>
  <c r="AU6" i="4"/>
  <c r="E6" i="2"/>
  <c r="F6" i="2"/>
  <c r="I13" i="1"/>
  <c r="D13" i="14" s="1"/>
  <c r="C22" i="15" s="1"/>
  <c r="K13" i="1"/>
  <c r="O13" i="1"/>
  <c r="C13" i="13"/>
  <c r="G38" i="5"/>
  <c r="G6" i="2"/>
  <c r="H6" i="2"/>
  <c r="I6" i="2"/>
  <c r="K6" i="2"/>
  <c r="L6" i="2"/>
  <c r="M6" i="2"/>
  <c r="P6" i="2"/>
  <c r="Q6" i="2"/>
  <c r="S6" i="2"/>
  <c r="U6" i="2"/>
  <c r="AT6" i="4"/>
  <c r="E12" i="8"/>
  <c r="O12" i="1"/>
  <c r="K12" i="1"/>
  <c r="C12" i="13"/>
  <c r="F11" i="1"/>
  <c r="D11" i="8" s="1"/>
  <c r="I38" i="5"/>
  <c r="AW6" i="4"/>
  <c r="AK6" i="4"/>
  <c r="G7" i="4"/>
  <c r="J8" i="4"/>
  <c r="E4" i="4"/>
  <c r="O11" i="1"/>
  <c r="K11" i="1"/>
  <c r="K18" i="1"/>
  <c r="C11" i="13"/>
  <c r="E11" i="13"/>
  <c r="I37" i="1"/>
  <c r="A91" i="14"/>
  <c r="A36" i="15" s="1"/>
  <c r="C91" i="14"/>
  <c r="B36" i="15" s="1"/>
  <c r="E91" i="14"/>
  <c r="D36" i="15" s="1"/>
  <c r="F91" i="14"/>
  <c r="E36" i="15" s="1"/>
  <c r="A84" i="14"/>
  <c r="A54" i="15" s="1"/>
  <c r="C84" i="14"/>
  <c r="B54" i="15" s="1"/>
  <c r="E84" i="14"/>
  <c r="D54" i="15" s="1"/>
  <c r="F84" i="14"/>
  <c r="E54" i="15" s="1"/>
  <c r="A79" i="14"/>
  <c r="A101" i="15" s="1"/>
  <c r="C79" i="14"/>
  <c r="B101" i="15" s="1"/>
  <c r="E79" i="14"/>
  <c r="D101" i="15" s="1"/>
  <c r="A80" i="14"/>
  <c r="A76" i="15" s="1"/>
  <c r="C80" i="14"/>
  <c r="B76" i="15" s="1"/>
  <c r="E80" i="14"/>
  <c r="D76" i="15" s="1"/>
  <c r="F80" i="14"/>
  <c r="E76" i="15" s="1"/>
  <c r="A67" i="14"/>
  <c r="A47" i="15" s="1"/>
  <c r="C67" i="14"/>
  <c r="B47" i="15" s="1"/>
  <c r="A60" i="14"/>
  <c r="A78" i="15" s="1"/>
  <c r="C60" i="14"/>
  <c r="B78" i="15" s="1"/>
  <c r="E60" i="14"/>
  <c r="D78" i="15" s="1"/>
  <c r="A61" i="14"/>
  <c r="A14" i="15" s="1"/>
  <c r="C61" i="14"/>
  <c r="B14" i="15" s="1"/>
  <c r="E61" i="14"/>
  <c r="A62" i="14"/>
  <c r="A20" i="15" s="1"/>
  <c r="C62" i="14"/>
  <c r="B20" i="15" s="1"/>
  <c r="E62" i="14"/>
  <c r="D20" i="15" s="1"/>
  <c r="F62" i="14"/>
  <c r="E20" i="15" s="1"/>
  <c r="A63" i="14"/>
  <c r="A79" i="15" s="1"/>
  <c r="C63" i="14"/>
  <c r="B79" i="15" s="1"/>
  <c r="E63" i="14"/>
  <c r="D79" i="15" s="1"/>
  <c r="A57" i="14"/>
  <c r="A29" i="15" s="1"/>
  <c r="C57" i="14"/>
  <c r="B29" i="15" s="1"/>
  <c r="E57" i="14"/>
  <c r="D29" i="15" s="1"/>
  <c r="F57" i="14"/>
  <c r="E29" i="15" s="1"/>
  <c r="A51" i="14"/>
  <c r="A94" i="15" s="1"/>
  <c r="C51" i="14"/>
  <c r="B94" i="15" s="1"/>
  <c r="E51" i="14"/>
  <c r="D94" i="15" s="1"/>
  <c r="A49" i="14"/>
  <c r="A98" i="15" s="1"/>
  <c r="C49" i="14"/>
  <c r="B98" i="15" s="1"/>
  <c r="F49" i="14"/>
  <c r="E98" i="15" s="1"/>
  <c r="A91" i="13"/>
  <c r="C91" i="13"/>
  <c r="D91" i="13"/>
  <c r="E91" i="13"/>
  <c r="A91" i="8"/>
  <c r="B91" i="8"/>
  <c r="C91" i="8"/>
  <c r="D91" i="8"/>
  <c r="F91" i="8"/>
  <c r="G91" i="8"/>
  <c r="A45" i="14"/>
  <c r="A8" i="15" s="1"/>
  <c r="C45" i="14"/>
  <c r="B8" i="15" s="1"/>
  <c r="E45" i="14"/>
  <c r="D8" i="15" s="1"/>
  <c r="F45" i="14"/>
  <c r="E8" i="15" s="1"/>
  <c r="A46" i="14"/>
  <c r="A9" i="15" s="1"/>
  <c r="C46" i="14"/>
  <c r="B9" i="15" s="1"/>
  <c r="F46" i="14"/>
  <c r="E9" i="15" s="1"/>
  <c r="A47" i="14"/>
  <c r="A63" i="15" s="1"/>
  <c r="C47" i="14"/>
  <c r="B63" i="15" s="1"/>
  <c r="E47" i="14"/>
  <c r="D63" i="15" s="1"/>
  <c r="A42" i="14"/>
  <c r="A61" i="15" s="1"/>
  <c r="C42" i="14"/>
  <c r="B61" i="15" s="1"/>
  <c r="F42" i="14"/>
  <c r="E61" i="15" s="1"/>
  <c r="A43" i="14"/>
  <c r="A88" i="15" s="1"/>
  <c r="C43" i="14"/>
  <c r="B88" i="15" s="1"/>
  <c r="F43" i="14"/>
  <c r="E88" i="15" s="1"/>
  <c r="A38" i="14"/>
  <c r="A27" i="15" s="1"/>
  <c r="C38" i="14"/>
  <c r="B27" i="15" s="1"/>
  <c r="E38" i="14"/>
  <c r="D27" i="15" s="1"/>
  <c r="F38" i="14"/>
  <c r="E27" i="15" s="1"/>
  <c r="A20" i="14"/>
  <c r="A24" i="15" s="1"/>
  <c r="C20" i="14"/>
  <c r="B24" i="15" s="1"/>
  <c r="E20" i="14"/>
  <c r="D24" i="15" s="1"/>
  <c r="A21" i="14"/>
  <c r="A55" i="15" s="1"/>
  <c r="C21" i="14"/>
  <c r="B55" i="15" s="1"/>
  <c r="E21" i="14"/>
  <c r="D55" i="15" s="1"/>
  <c r="A11" i="14"/>
  <c r="A51" i="15" s="1"/>
  <c r="C11" i="14"/>
  <c r="B51" i="15" s="1"/>
  <c r="E11" i="14"/>
  <c r="D51" i="15" s="1"/>
  <c r="A12" i="14"/>
  <c r="A38" i="15" s="1"/>
  <c r="C12" i="14"/>
  <c r="B38" i="15" s="1"/>
  <c r="E12" i="14"/>
  <c r="D38" i="15" s="1"/>
  <c r="F12" i="14"/>
  <c r="E38" i="15" s="1"/>
  <c r="A13" i="14"/>
  <c r="A22" i="15" s="1"/>
  <c r="C13" i="14"/>
  <c r="B22" i="15" s="1"/>
  <c r="E13" i="14"/>
  <c r="D22" i="15" s="1"/>
  <c r="F13" i="14"/>
  <c r="E22" i="15" s="1"/>
  <c r="A15" i="14"/>
  <c r="A6" i="15" s="1"/>
  <c r="C15" i="14"/>
  <c r="B6" i="15" s="1"/>
  <c r="A84" i="13"/>
  <c r="C84" i="13"/>
  <c r="D84" i="13"/>
  <c r="E84" i="13"/>
  <c r="A79" i="13"/>
  <c r="C79" i="13"/>
  <c r="D79" i="13"/>
  <c r="E79" i="13"/>
  <c r="A80" i="13"/>
  <c r="C80" i="13"/>
  <c r="D80" i="13"/>
  <c r="D67" i="13"/>
  <c r="C67" i="13"/>
  <c r="A67" i="13"/>
  <c r="E63" i="13"/>
  <c r="D63" i="13"/>
  <c r="E62" i="13"/>
  <c r="D62" i="13"/>
  <c r="C62" i="13"/>
  <c r="E61" i="13"/>
  <c r="D61" i="13"/>
  <c r="E60" i="13"/>
  <c r="D60" i="13"/>
  <c r="C60" i="13"/>
  <c r="A60" i="13"/>
  <c r="A61" i="13"/>
  <c r="A62" i="13"/>
  <c r="A63" i="13"/>
  <c r="E57" i="13"/>
  <c r="D57" i="13"/>
  <c r="C57" i="13"/>
  <c r="A57" i="13"/>
  <c r="E51" i="13"/>
  <c r="D51" i="13"/>
  <c r="C51" i="13"/>
  <c r="A51" i="13"/>
  <c r="E49" i="13"/>
  <c r="D49" i="13"/>
  <c r="C49" i="13"/>
  <c r="A49" i="13"/>
  <c r="D45" i="13"/>
  <c r="E45" i="13"/>
  <c r="D46" i="13"/>
  <c r="E46" i="13"/>
  <c r="C47" i="13"/>
  <c r="D47" i="13"/>
  <c r="E47" i="13"/>
  <c r="A45" i="13"/>
  <c r="A46" i="13"/>
  <c r="A47" i="13"/>
  <c r="A48" i="13"/>
  <c r="E43" i="13"/>
  <c r="D43" i="13"/>
  <c r="C43" i="13"/>
  <c r="E42" i="13"/>
  <c r="D42" i="13"/>
  <c r="C42" i="13"/>
  <c r="A42" i="13"/>
  <c r="A43" i="13"/>
  <c r="A38" i="13"/>
  <c r="D21" i="13"/>
  <c r="E20" i="13"/>
  <c r="D20" i="13"/>
  <c r="C20" i="13"/>
  <c r="A21" i="13"/>
  <c r="A20" i="13"/>
  <c r="A11" i="13"/>
  <c r="D11" i="13"/>
  <c r="A12" i="13"/>
  <c r="D12" i="13"/>
  <c r="E12" i="13"/>
  <c r="A13" i="13"/>
  <c r="D13" i="13"/>
  <c r="E13" i="13"/>
  <c r="A84" i="8"/>
  <c r="B84" i="8"/>
  <c r="C84" i="8"/>
  <c r="D84" i="8"/>
  <c r="F84" i="8"/>
  <c r="G84" i="8"/>
  <c r="A79" i="8"/>
  <c r="B79" i="8"/>
  <c r="C79" i="8"/>
  <c r="F79" i="8"/>
  <c r="G79" i="8"/>
  <c r="A80" i="8"/>
  <c r="B80" i="8"/>
  <c r="C80" i="8"/>
  <c r="D80" i="8"/>
  <c r="F80" i="8"/>
  <c r="G80" i="8"/>
  <c r="A67" i="8"/>
  <c r="B67" i="8"/>
  <c r="C67" i="8"/>
  <c r="G67" i="8"/>
  <c r="A60" i="8"/>
  <c r="B60" i="8"/>
  <c r="C60" i="8"/>
  <c r="F60" i="8"/>
  <c r="G60" i="8"/>
  <c r="A61" i="8"/>
  <c r="B61" i="8"/>
  <c r="C61" i="8"/>
  <c r="F61" i="8"/>
  <c r="G61" i="8"/>
  <c r="A62" i="8"/>
  <c r="B62" i="8"/>
  <c r="C62" i="8"/>
  <c r="D62" i="8"/>
  <c r="F62" i="8"/>
  <c r="G62" i="8"/>
  <c r="A63" i="8"/>
  <c r="B63" i="8"/>
  <c r="C63" i="8"/>
  <c r="F63" i="8"/>
  <c r="G63" i="8"/>
  <c r="A57" i="8"/>
  <c r="B57" i="8"/>
  <c r="C57" i="8"/>
  <c r="D57" i="8"/>
  <c r="F57" i="8"/>
  <c r="G57" i="8"/>
  <c r="A51" i="8"/>
  <c r="B51" i="8"/>
  <c r="C51" i="8"/>
  <c r="F51" i="8"/>
  <c r="G51" i="8"/>
  <c r="A49" i="8"/>
  <c r="B49" i="8"/>
  <c r="C49" i="8"/>
  <c r="D49" i="8"/>
  <c r="G49" i="8"/>
  <c r="A48" i="8"/>
  <c r="A45" i="8"/>
  <c r="B45" i="8"/>
  <c r="C45" i="8"/>
  <c r="D45" i="8"/>
  <c r="F45" i="8"/>
  <c r="G45" i="8"/>
  <c r="A46" i="8"/>
  <c r="B46" i="8"/>
  <c r="C46" i="8"/>
  <c r="D46" i="8"/>
  <c r="F46" i="8"/>
  <c r="G46" i="8"/>
  <c r="A47" i="8"/>
  <c r="B47" i="8"/>
  <c r="C47" i="8"/>
  <c r="F47" i="8"/>
  <c r="G47" i="8"/>
  <c r="A42" i="8"/>
  <c r="B42" i="8"/>
  <c r="C42" i="8"/>
  <c r="D42" i="8"/>
  <c r="F42" i="8"/>
  <c r="A43" i="8"/>
  <c r="B43" i="8"/>
  <c r="C43" i="8"/>
  <c r="D43" i="8"/>
  <c r="G43" i="8"/>
  <c r="A38" i="8"/>
  <c r="B38" i="8"/>
  <c r="C38" i="8"/>
  <c r="D38" i="8"/>
  <c r="F38" i="8"/>
  <c r="G38" i="8"/>
  <c r="A20" i="8"/>
  <c r="B20" i="8"/>
  <c r="C20" i="8"/>
  <c r="F20" i="8"/>
  <c r="A21" i="8"/>
  <c r="B21" i="8"/>
  <c r="C21" i="8"/>
  <c r="F21" i="8"/>
  <c r="G21" i="8"/>
  <c r="A11" i="8"/>
  <c r="B11" i="8"/>
  <c r="C11" i="8"/>
  <c r="F11" i="8"/>
  <c r="G11" i="8"/>
  <c r="A12" i="8"/>
  <c r="B12" i="8"/>
  <c r="C12" i="8"/>
  <c r="D12" i="8"/>
  <c r="F12" i="8"/>
  <c r="G12" i="8"/>
  <c r="A13" i="8"/>
  <c r="B13" i="8"/>
  <c r="C13" i="8"/>
  <c r="D13" i="8"/>
  <c r="F13" i="8"/>
  <c r="A15" i="8"/>
  <c r="B15" i="8"/>
  <c r="C15" i="8"/>
  <c r="F15" i="8"/>
  <c r="G15" i="8"/>
  <c r="C103" i="9" l="1"/>
  <c r="E67" i="8"/>
  <c r="D67" i="8"/>
  <c r="J61" i="14"/>
  <c r="I14" i="15" s="1"/>
  <c r="D14" i="15"/>
  <c r="F91" i="13"/>
  <c r="H91" i="14" s="1"/>
  <c r="G36" i="15" s="1"/>
  <c r="J91" i="14"/>
  <c r="I36" i="15" s="1"/>
  <c r="J80" i="14"/>
  <c r="I76" i="15" s="1"/>
  <c r="J15" i="14"/>
  <c r="I6" i="15" s="1"/>
  <c r="J13" i="14"/>
  <c r="I22" i="15" s="1"/>
  <c r="J47" i="14"/>
  <c r="I63" i="15" s="1"/>
  <c r="J79" i="14"/>
  <c r="I101" i="15" s="1"/>
  <c r="K17" i="15" s="1"/>
  <c r="J42" i="14"/>
  <c r="I61" i="15" s="1"/>
  <c r="J45" i="14"/>
  <c r="I8" i="15" s="1"/>
  <c r="J60" i="14"/>
  <c r="I78" i="15" s="1"/>
  <c r="J43" i="14"/>
  <c r="I88" i="15" s="1"/>
  <c r="J49" i="14"/>
  <c r="I98" i="15" s="1"/>
  <c r="J46" i="14"/>
  <c r="I9" i="15" s="1"/>
  <c r="J63" i="14"/>
  <c r="I79" i="15" s="1"/>
  <c r="J11" i="14"/>
  <c r="I51" i="15" s="1"/>
  <c r="E43" i="8"/>
  <c r="D20" i="14"/>
  <c r="C24" i="15" s="1"/>
  <c r="D46" i="14"/>
  <c r="C9" i="15" s="1"/>
  <c r="D49" i="14"/>
  <c r="C98" i="15" s="1"/>
  <c r="D51" i="14"/>
  <c r="C94" i="15" s="1"/>
  <c r="E47" i="8"/>
  <c r="E79" i="8"/>
  <c r="D57" i="14"/>
  <c r="C29" i="15" s="1"/>
  <c r="E67" i="14"/>
  <c r="D47" i="15" s="1"/>
  <c r="F43" i="8"/>
  <c r="D84" i="14"/>
  <c r="C54" i="15" s="1"/>
  <c r="E42" i="8"/>
  <c r="E80" i="8"/>
  <c r="E91" i="8"/>
  <c r="D38" i="14"/>
  <c r="C27" i="15" s="1"/>
  <c r="F49" i="8"/>
  <c r="E60" i="8"/>
  <c r="D21" i="14"/>
  <c r="C55" i="15" s="1"/>
  <c r="D45" i="14"/>
  <c r="C8" i="15" s="1"/>
  <c r="D62" i="14"/>
  <c r="C20" i="15" s="1"/>
  <c r="E61" i="8"/>
  <c r="E63" i="8"/>
  <c r="G63" i="14" a="1"/>
  <c r="G63" i="14" s="1"/>
  <c r="F79" i="15" s="1"/>
  <c r="F63" i="14"/>
  <c r="E79" i="15" s="1"/>
  <c r="F79" i="14"/>
  <c r="E101" i="15" s="1"/>
  <c r="D60" i="8"/>
  <c r="D79" i="8"/>
  <c r="D51" i="8"/>
  <c r="F51" i="14"/>
  <c r="E94" i="15" s="1"/>
  <c r="D61" i="8"/>
  <c r="F61" i="14"/>
  <c r="E14" i="15" s="1"/>
  <c r="D47" i="8"/>
  <c r="G47" i="14" a="1"/>
  <c r="G47" i="14" s="1"/>
  <c r="F63" i="15" s="1"/>
  <c r="F15" i="13"/>
  <c r="F63" i="13"/>
  <c r="H63" i="14" s="1"/>
  <c r="G79" i="15" s="1"/>
  <c r="F67" i="13"/>
  <c r="H67" i="14" s="1"/>
  <c r="G47" i="15" s="1"/>
  <c r="F84" i="13"/>
  <c r="H84" i="14" s="1"/>
  <c r="G54" i="15" s="1"/>
  <c r="F79" i="13"/>
  <c r="H79" i="14" s="1"/>
  <c r="G101" i="15" s="1"/>
  <c r="F80" i="13"/>
  <c r="H80" i="14" s="1"/>
  <c r="G76" i="15" s="1"/>
  <c r="D21" i="8"/>
  <c r="D12" i="14"/>
  <c r="C38" i="15" s="1"/>
  <c r="E13" i="8"/>
  <c r="D15" i="8"/>
  <c r="F11" i="14"/>
  <c r="E51" i="15" s="1"/>
  <c r="E11" i="8"/>
  <c r="F62" i="13"/>
  <c r="H62" i="14" s="1"/>
  <c r="G20" i="15" s="1"/>
  <c r="F60" i="13"/>
  <c r="H60" i="14" s="1"/>
  <c r="G78" i="15" s="1"/>
  <c r="F61" i="13"/>
  <c r="H61" i="14" s="1"/>
  <c r="G14" i="15" s="1"/>
  <c r="F49" i="13"/>
  <c r="H49" i="14" s="1"/>
  <c r="G98" i="15" s="1"/>
  <c r="F57" i="13"/>
  <c r="H57" i="14" s="1"/>
  <c r="G29" i="15" s="1"/>
  <c r="F43" i="13"/>
  <c r="H43" i="14" s="1"/>
  <c r="G88" i="15" s="1"/>
  <c r="F45" i="13"/>
  <c r="H45" i="14" s="1"/>
  <c r="G8" i="15" s="1"/>
  <c r="F51" i="13"/>
  <c r="H51" i="14" s="1"/>
  <c r="G94" i="15" s="1"/>
  <c r="F46" i="13"/>
  <c r="H46" i="14" s="1"/>
  <c r="G9" i="15" s="1"/>
  <c r="F42" i="13"/>
  <c r="H42" i="14" s="1"/>
  <c r="G61" i="15" s="1"/>
  <c r="F47" i="13"/>
  <c r="H47" i="14" s="1"/>
  <c r="G63" i="15" s="1"/>
  <c r="F20" i="13"/>
  <c r="H20" i="14" s="1"/>
  <c r="G24" i="15" s="1"/>
  <c r="F21" i="13"/>
  <c r="H21" i="14" s="1"/>
  <c r="G55" i="15" s="1"/>
  <c r="F38" i="13"/>
  <c r="H38" i="14" s="1"/>
  <c r="G27" i="15" s="1"/>
  <c r="F11" i="13"/>
  <c r="H11" i="14" s="1"/>
  <c r="G51" i="15" s="1"/>
  <c r="H15" i="14"/>
  <c r="G6" i="15" s="1"/>
  <c r="F12" i="13"/>
  <c r="H12" i="14" s="1"/>
  <c r="G38" i="15" s="1"/>
  <c r="F13" i="13"/>
  <c r="H13" i="14" s="1"/>
  <c r="G22" i="15" s="1"/>
  <c r="A7" i="14"/>
  <c r="A48" i="15" s="1"/>
  <c r="C7" i="14"/>
  <c r="B48" i="15" s="1"/>
  <c r="E7" i="14"/>
  <c r="D48" i="15" s="1"/>
  <c r="F7" i="14"/>
  <c r="E48" i="15" s="1"/>
  <c r="G4" i="2"/>
  <c r="N7" i="4"/>
  <c r="A7" i="8"/>
  <c r="B7" i="8"/>
  <c r="C7" i="8"/>
  <c r="D7" i="8"/>
  <c r="F7" i="8"/>
  <c r="G7" i="8"/>
  <c r="A7" i="13"/>
  <c r="C7" i="13"/>
  <c r="D7" i="13"/>
  <c r="E7" i="13"/>
  <c r="E18" i="5"/>
  <c r="B12" i="10"/>
  <c r="O7" i="1"/>
  <c r="K7" i="1"/>
  <c r="F7" i="1"/>
  <c r="D101" i="13"/>
  <c r="D102" i="13"/>
  <c r="A101" i="8"/>
  <c r="B101" i="8"/>
  <c r="C101" i="8"/>
  <c r="D101" i="8"/>
  <c r="F101" i="8"/>
  <c r="G101" i="8"/>
  <c r="K102" i="1"/>
  <c r="K100" i="1"/>
  <c r="I102" i="1"/>
  <c r="I101" i="1"/>
  <c r="E101" i="8" s="1"/>
  <c r="F102" i="1"/>
  <c r="G12" i="12"/>
  <c r="F12" i="12"/>
  <c r="B3" i="12"/>
  <c r="D103" i="9" l="1"/>
  <c r="J62" i="14"/>
  <c r="I20" i="15" s="1"/>
  <c r="J57" i="14"/>
  <c r="I29" i="15" s="1"/>
  <c r="J38" i="14"/>
  <c r="I27" i="15" s="1"/>
  <c r="J84" i="14"/>
  <c r="I54" i="15" s="1"/>
  <c r="J21" i="14"/>
  <c r="I55" i="15" s="1"/>
  <c r="J20" i="14"/>
  <c r="I24" i="15" s="1"/>
  <c r="J67" i="14"/>
  <c r="I47" i="15" s="1"/>
  <c r="J51" i="14"/>
  <c r="I94" i="15" s="1"/>
  <c r="J12" i="14"/>
  <c r="I38" i="15" s="1"/>
  <c r="I63" i="14" a="1"/>
  <c r="I63" i="14" s="1"/>
  <c r="H79" i="15" s="1"/>
  <c r="I47" i="14" a="1"/>
  <c r="I47" i="14" s="1"/>
  <c r="H63" i="15" s="1"/>
  <c r="F7" i="13"/>
  <c r="H7" i="14" s="1"/>
  <c r="G48" i="15" s="1"/>
  <c r="A101" i="13"/>
  <c r="C101" i="13"/>
  <c r="E101" i="13"/>
  <c r="A102" i="13"/>
  <c r="C102" i="13"/>
  <c r="E102" i="13"/>
  <c r="A101" i="14"/>
  <c r="A30" i="15" s="1"/>
  <c r="C101" i="14"/>
  <c r="B30" i="15" s="1"/>
  <c r="D101" i="14"/>
  <c r="C30" i="15" s="1"/>
  <c r="E101" i="14"/>
  <c r="D30" i="15" s="1"/>
  <c r="F101" i="14"/>
  <c r="E30" i="15" s="1"/>
  <c r="A102" i="14"/>
  <c r="A31" i="15" s="1"/>
  <c r="C102" i="14"/>
  <c r="B31" i="15" s="1"/>
  <c r="D102" i="14"/>
  <c r="C31" i="15" s="1"/>
  <c r="E102" i="14"/>
  <c r="D31" i="15" s="1"/>
  <c r="F102" i="14"/>
  <c r="E31" i="15" s="1"/>
  <c r="A11" i="10"/>
  <c r="E103" i="9" l="1"/>
  <c r="J101" i="14"/>
  <c r="I30" i="15" s="1"/>
  <c r="J102" i="14"/>
  <c r="I31" i="15" s="1"/>
  <c r="F101" i="13"/>
  <c r="H101" i="14" s="1"/>
  <c r="G30" i="15" s="1"/>
  <c r="F102" i="13"/>
  <c r="H102" i="14" s="1"/>
  <c r="G31" i="15" s="1"/>
  <c r="F103" i="9" l="1"/>
  <c r="I11" i="11"/>
  <c r="I5" i="11"/>
  <c r="B92" i="1"/>
  <c r="I4" i="11"/>
  <c r="J13" i="7"/>
  <c r="E13" i="7"/>
  <c r="D13" i="7"/>
  <c r="C13" i="7"/>
  <c r="B13" i="7"/>
  <c r="A13" i="7"/>
  <c r="A12" i="7"/>
  <c r="B12" i="7"/>
  <c r="C12" i="7"/>
  <c r="J12" i="7"/>
  <c r="A37" i="14"/>
  <c r="A69" i="15" s="1"/>
  <c r="C37" i="14"/>
  <c r="B69" i="15" s="1"/>
  <c r="D37" i="14"/>
  <c r="C69" i="15" s="1"/>
  <c r="L10" i="15" s="1"/>
  <c r="E37" i="14"/>
  <c r="D69" i="15" s="1"/>
  <c r="F37" i="14"/>
  <c r="E69" i="15" s="1"/>
  <c r="A37" i="13"/>
  <c r="C37" i="13"/>
  <c r="D37" i="13"/>
  <c r="A37" i="8"/>
  <c r="B37" i="8"/>
  <c r="C37" i="8"/>
  <c r="D37" i="8"/>
  <c r="E37" i="8"/>
  <c r="F37" i="8"/>
  <c r="G37" i="8"/>
  <c r="D11" i="5"/>
  <c r="C11" i="5" s="1"/>
  <c r="K37" i="1"/>
  <c r="P8" i="4"/>
  <c r="H8" i="2"/>
  <c r="I13" i="11"/>
  <c r="O37" i="1"/>
  <c r="I14" i="11"/>
  <c r="I15" i="11"/>
  <c r="I23" i="11"/>
  <c r="I24" i="11"/>
  <c r="I16" i="11"/>
  <c r="I34" i="11"/>
  <c r="I36" i="11"/>
  <c r="I44" i="11"/>
  <c r="I85" i="11"/>
  <c r="K101" i="1"/>
  <c r="E12" i="7" s="1"/>
  <c r="D12" i="7"/>
  <c r="F101" i="1"/>
  <c r="I82" i="11"/>
  <c r="I86" i="11"/>
  <c r="B498" i="11"/>
  <c r="I120" i="11"/>
  <c r="I159" i="11"/>
  <c r="I454" i="11"/>
  <c r="I273" i="11"/>
  <c r="I295" i="11"/>
  <c r="I234" i="11"/>
  <c r="E26" i="13"/>
  <c r="I210" i="11"/>
  <c r="I254" i="11"/>
  <c r="I298" i="11"/>
  <c r="I373" i="11"/>
  <c r="I359" i="11"/>
  <c r="A4" i="11"/>
  <c r="A5" i="11" s="1"/>
  <c r="K28" i="11" s="1"/>
  <c r="C2" i="12"/>
  <c r="C12" i="12"/>
  <c r="C498" i="11"/>
  <c r="I350" i="11"/>
  <c r="I248" i="11"/>
  <c r="B2" i="12"/>
  <c r="D2" i="12"/>
  <c r="E2" i="12"/>
  <c r="F2" i="12"/>
  <c r="G2" i="12"/>
  <c r="H2" i="12"/>
  <c r="I2" i="12"/>
  <c r="J2" i="12"/>
  <c r="K2" i="12"/>
  <c r="A2" i="12"/>
  <c r="G103" i="9" l="1"/>
  <c r="J37" i="14"/>
  <c r="I69" i="15" s="1"/>
  <c r="K10" i="15" s="1"/>
  <c r="D20" i="8"/>
  <c r="F20" i="14"/>
  <c r="E24" i="15" s="1"/>
  <c r="F37" i="13"/>
  <c r="H37" i="14" s="1"/>
  <c r="G69" i="15" s="1"/>
  <c r="A6" i="11"/>
  <c r="G92" i="14" a="1"/>
  <c r="G92" i="14" s="1"/>
  <c r="E9" i="14"/>
  <c r="D59" i="15" s="1"/>
  <c r="L8" i="15" s="1"/>
  <c r="E10" i="14"/>
  <c r="D72" i="15" s="1"/>
  <c r="E14" i="14"/>
  <c r="D74" i="15" s="1"/>
  <c r="E16" i="14"/>
  <c r="D23" i="15" s="1"/>
  <c r="E17" i="14"/>
  <c r="D56" i="15" s="1"/>
  <c r="E19" i="14"/>
  <c r="D82" i="15" s="1"/>
  <c r="E22" i="14"/>
  <c r="D25" i="15" s="1"/>
  <c r="E23" i="14"/>
  <c r="D42" i="15" s="1"/>
  <c r="E24" i="14"/>
  <c r="D50" i="15" s="1"/>
  <c r="E26" i="14"/>
  <c r="D41" i="15" s="1"/>
  <c r="E27" i="14"/>
  <c r="D87" i="15" s="1"/>
  <c r="E28" i="14"/>
  <c r="D39" i="15" s="1"/>
  <c r="E29" i="14"/>
  <c r="D57" i="15" s="1"/>
  <c r="E30" i="14"/>
  <c r="D7" i="15" s="1"/>
  <c r="E31" i="14"/>
  <c r="D96" i="15" s="1"/>
  <c r="E33" i="14"/>
  <c r="D43" i="15" s="1"/>
  <c r="E34" i="14"/>
  <c r="D40" i="15" s="1"/>
  <c r="E35" i="14"/>
  <c r="D26" i="15" s="1"/>
  <c r="E36" i="14"/>
  <c r="D18" i="15" s="1"/>
  <c r="E40" i="14"/>
  <c r="D28" i="15" s="1"/>
  <c r="E41" i="14"/>
  <c r="D49" i="15" s="1"/>
  <c r="E44" i="14"/>
  <c r="D17" i="15" s="1"/>
  <c r="E48" i="14"/>
  <c r="D60" i="15" s="1"/>
  <c r="E50" i="14"/>
  <c r="D83" i="15" s="1"/>
  <c r="E52" i="14"/>
  <c r="D19" i="15" s="1"/>
  <c r="E53" i="14"/>
  <c r="D13" i="15" s="1"/>
  <c r="E55" i="14"/>
  <c r="D77" i="15" s="1"/>
  <c r="E56" i="14"/>
  <c r="D84" i="15" s="1"/>
  <c r="E58" i="14"/>
  <c r="D66" i="15" s="1"/>
  <c r="E59" i="14"/>
  <c r="D73" i="15" s="1"/>
  <c r="E64" i="14"/>
  <c r="D80" i="15" s="1"/>
  <c r="E65" i="14"/>
  <c r="D52" i="15" s="1"/>
  <c r="E69" i="14"/>
  <c r="D4" i="15" s="1"/>
  <c r="E70" i="14"/>
  <c r="D75" i="15" s="1"/>
  <c r="E71" i="14"/>
  <c r="D81" i="15" s="1"/>
  <c r="E72" i="14"/>
  <c r="D5" i="15" s="1"/>
  <c r="E73" i="14"/>
  <c r="D97" i="15" s="1"/>
  <c r="E74" i="14"/>
  <c r="D32" i="15" s="1"/>
  <c r="E75" i="14"/>
  <c r="D62" i="15" s="1"/>
  <c r="E76" i="14"/>
  <c r="D10" i="15" s="1"/>
  <c r="E78" i="14"/>
  <c r="D70" i="15" s="1"/>
  <c r="E81" i="14"/>
  <c r="D85" i="15" s="1"/>
  <c r="E82" i="14"/>
  <c r="D53" i="15" s="1"/>
  <c r="E83" i="14"/>
  <c r="D65" i="15" s="1"/>
  <c r="E85" i="14"/>
  <c r="D33" i="15" s="1"/>
  <c r="E86" i="14"/>
  <c r="D11" i="15" s="1"/>
  <c r="E87" i="14"/>
  <c r="D12" i="15" s="1"/>
  <c r="E88" i="14"/>
  <c r="D35" i="15" s="1"/>
  <c r="E89" i="14"/>
  <c r="D15" i="15" s="1"/>
  <c r="E90" i="14"/>
  <c r="D95" i="15" s="1"/>
  <c r="E92" i="14"/>
  <c r="E93" i="14"/>
  <c r="D58" i="15" s="1"/>
  <c r="E94" i="14"/>
  <c r="D34" i="15" s="1"/>
  <c r="E96" i="14"/>
  <c r="D21" i="15" s="1"/>
  <c r="E97" i="14"/>
  <c r="D93" i="15" s="1"/>
  <c r="E5" i="14"/>
  <c r="D3" i="15" s="1"/>
  <c r="L3" i="15" s="1"/>
  <c r="E6" i="14"/>
  <c r="D16" i="15" s="1"/>
  <c r="E8" i="14"/>
  <c r="D71" i="15" s="1"/>
  <c r="E4" i="14"/>
  <c r="D64" i="15" s="1"/>
  <c r="L9" i="15" s="1"/>
  <c r="E3" i="14"/>
  <c r="D37" i="15" s="1"/>
  <c r="C2" i="14"/>
  <c r="B2" i="15" s="1"/>
  <c r="D2" i="14"/>
  <c r="C2" i="15" s="1"/>
  <c r="A94" i="8"/>
  <c r="B94" i="8"/>
  <c r="C94" i="8"/>
  <c r="D94" i="8"/>
  <c r="F94" i="8"/>
  <c r="G94" i="8"/>
  <c r="A95" i="8"/>
  <c r="B95" i="8"/>
  <c r="C95" i="8"/>
  <c r="D95" i="8"/>
  <c r="G95" i="8"/>
  <c r="A96" i="8"/>
  <c r="B96" i="8"/>
  <c r="C96" i="8"/>
  <c r="D96" i="8"/>
  <c r="F96" i="8"/>
  <c r="G96" i="8"/>
  <c r="A97" i="8"/>
  <c r="B97" i="8"/>
  <c r="C97" i="8"/>
  <c r="D97" i="8"/>
  <c r="F97" i="8"/>
  <c r="G97" i="8"/>
  <c r="A98" i="8"/>
  <c r="B98" i="8"/>
  <c r="C98" i="8"/>
  <c r="D98" i="8"/>
  <c r="G98" i="8"/>
  <c r="A99" i="8"/>
  <c r="B99" i="8"/>
  <c r="C99" i="8"/>
  <c r="D99" i="8"/>
  <c r="G99" i="8"/>
  <c r="A100" i="8"/>
  <c r="B100" i="8"/>
  <c r="C100" i="8"/>
  <c r="D100" i="8"/>
  <c r="G100" i="8"/>
  <c r="A102" i="8"/>
  <c r="B102" i="8"/>
  <c r="C102" i="8"/>
  <c r="D102" i="8"/>
  <c r="F102" i="8"/>
  <c r="G102" i="8"/>
  <c r="G93" i="8"/>
  <c r="F93" i="8"/>
  <c r="D93" i="8"/>
  <c r="C93" i="8"/>
  <c r="B93" i="8"/>
  <c r="A93" i="8"/>
  <c r="O88" i="1"/>
  <c r="F39" i="10"/>
  <c r="E77" i="13"/>
  <c r="J77" i="1"/>
  <c r="E77" i="14" s="1"/>
  <c r="D45" i="15" s="1"/>
  <c r="E70" i="13"/>
  <c r="E69" i="13"/>
  <c r="E59" i="13"/>
  <c r="E48" i="13"/>
  <c r="E68" i="13"/>
  <c r="E66" i="13"/>
  <c r="J68" i="1"/>
  <c r="E68" i="14" s="1"/>
  <c r="D44" i="15" s="1"/>
  <c r="J66" i="1"/>
  <c r="E66" i="14" s="1"/>
  <c r="D46" i="15" s="1"/>
  <c r="L6" i="15" s="1"/>
  <c r="C64" i="13"/>
  <c r="C58" i="13"/>
  <c r="E56" i="13"/>
  <c r="C55" i="13"/>
  <c r="J54" i="1"/>
  <c r="E54" i="14" s="1"/>
  <c r="D91" i="15" s="1"/>
  <c r="E53" i="13"/>
  <c r="E52" i="13"/>
  <c r="C50" i="13"/>
  <c r="E50" i="13"/>
  <c r="E8" i="13"/>
  <c r="C41" i="13"/>
  <c r="C34" i="13"/>
  <c r="C36" i="13"/>
  <c r="E33" i="13"/>
  <c r="C32" i="13"/>
  <c r="J32" i="1"/>
  <c r="E32" i="14" s="1"/>
  <c r="D99" i="15" s="1"/>
  <c r="C31" i="13"/>
  <c r="D28" i="13"/>
  <c r="E28" i="13"/>
  <c r="A4" i="8"/>
  <c r="B4" i="8"/>
  <c r="C4" i="8"/>
  <c r="D4" i="8"/>
  <c r="G4" i="8"/>
  <c r="A5" i="8"/>
  <c r="B5" i="8"/>
  <c r="C5" i="8"/>
  <c r="D5" i="8"/>
  <c r="F5" i="8"/>
  <c r="G5" i="8"/>
  <c r="A6" i="8"/>
  <c r="B6" i="8"/>
  <c r="C6" i="8"/>
  <c r="F6" i="8"/>
  <c r="G6" i="8"/>
  <c r="A8" i="8"/>
  <c r="B8" i="8"/>
  <c r="C8" i="8"/>
  <c r="D8" i="8"/>
  <c r="F8" i="8"/>
  <c r="G8" i="8"/>
  <c r="A9" i="8"/>
  <c r="B9" i="8"/>
  <c r="C9" i="8"/>
  <c r="G9" i="8"/>
  <c r="A10" i="8"/>
  <c r="B10" i="8"/>
  <c r="C10" i="8"/>
  <c r="F10" i="8"/>
  <c r="G10" i="8"/>
  <c r="A14" i="8"/>
  <c r="B14" i="8"/>
  <c r="C14" i="8"/>
  <c r="F14" i="8"/>
  <c r="G14" i="8"/>
  <c r="A16" i="8"/>
  <c r="B16" i="8"/>
  <c r="C16" i="8"/>
  <c r="F16" i="8"/>
  <c r="G16" i="8"/>
  <c r="A17" i="8"/>
  <c r="B17" i="8"/>
  <c r="C17" i="8"/>
  <c r="D17" i="8"/>
  <c r="F17" i="8"/>
  <c r="G17" i="8"/>
  <c r="A18" i="8"/>
  <c r="B18" i="8"/>
  <c r="C18" i="8"/>
  <c r="D18" i="8"/>
  <c r="G18" i="8"/>
  <c r="A19" i="8"/>
  <c r="B19" i="8"/>
  <c r="C19" i="8"/>
  <c r="F19" i="8"/>
  <c r="G19" i="8"/>
  <c r="A22" i="8"/>
  <c r="B22" i="8"/>
  <c r="C22" i="8"/>
  <c r="F22" i="8"/>
  <c r="G22" i="8"/>
  <c r="A23" i="8"/>
  <c r="B23" i="8"/>
  <c r="C23" i="8"/>
  <c r="D23" i="8"/>
  <c r="F23" i="8"/>
  <c r="G23" i="8"/>
  <c r="A24" i="8"/>
  <c r="B24" i="8"/>
  <c r="C24" i="8"/>
  <c r="D24" i="8"/>
  <c r="F24" i="8"/>
  <c r="G24" i="8"/>
  <c r="A25" i="8"/>
  <c r="B25" i="8"/>
  <c r="C25" i="8"/>
  <c r="D25" i="8"/>
  <c r="G25" i="8"/>
  <c r="A26" i="8"/>
  <c r="B26" i="8"/>
  <c r="C26" i="8"/>
  <c r="F26" i="8"/>
  <c r="G26" i="8"/>
  <c r="A27" i="8"/>
  <c r="B27" i="8"/>
  <c r="C27" i="8"/>
  <c r="D27" i="8"/>
  <c r="F27" i="8"/>
  <c r="G27" i="8"/>
  <c r="A28" i="8"/>
  <c r="B28" i="8"/>
  <c r="C28" i="8"/>
  <c r="F28" i="8"/>
  <c r="G28" i="8"/>
  <c r="A29" i="8"/>
  <c r="B29" i="8"/>
  <c r="C29" i="8"/>
  <c r="D29" i="8"/>
  <c r="F29" i="8"/>
  <c r="G29" i="8"/>
  <c r="A30" i="8"/>
  <c r="B30" i="8"/>
  <c r="C30" i="8"/>
  <c r="F30" i="8"/>
  <c r="G30" i="8"/>
  <c r="A31" i="8"/>
  <c r="B31" i="8"/>
  <c r="C31" i="8"/>
  <c r="D31" i="8"/>
  <c r="F31" i="8"/>
  <c r="G31" i="8"/>
  <c r="A32" i="8"/>
  <c r="B32" i="8"/>
  <c r="C32" i="8"/>
  <c r="D32" i="8"/>
  <c r="G32" i="8"/>
  <c r="A33" i="8"/>
  <c r="B33" i="8"/>
  <c r="C33" i="8"/>
  <c r="D33" i="8"/>
  <c r="F33" i="8"/>
  <c r="G33" i="8"/>
  <c r="A34" i="8"/>
  <c r="B34" i="8"/>
  <c r="C34" i="8"/>
  <c r="D34" i="8"/>
  <c r="F34" i="8"/>
  <c r="G34" i="8"/>
  <c r="A35" i="8"/>
  <c r="B35" i="8"/>
  <c r="C35" i="8"/>
  <c r="F35" i="8"/>
  <c r="G35" i="8"/>
  <c r="A36" i="8"/>
  <c r="B36" i="8"/>
  <c r="C36" i="8"/>
  <c r="F36" i="8"/>
  <c r="G36" i="8"/>
  <c r="A39" i="8"/>
  <c r="B39" i="8"/>
  <c r="C39" i="8"/>
  <c r="G39" i="8"/>
  <c r="A40" i="8"/>
  <c r="B40" i="8"/>
  <c r="C40" i="8"/>
  <c r="D40" i="8"/>
  <c r="F40" i="8"/>
  <c r="G40" i="8"/>
  <c r="A41" i="8"/>
  <c r="B41" i="8"/>
  <c r="C41" i="8"/>
  <c r="D41" i="8"/>
  <c r="F41" i="8"/>
  <c r="G41" i="8"/>
  <c r="A44" i="8"/>
  <c r="B44" i="8"/>
  <c r="C44" i="8"/>
  <c r="D44" i="8"/>
  <c r="F44" i="8"/>
  <c r="G44" i="8"/>
  <c r="B48" i="8"/>
  <c r="C48" i="8"/>
  <c r="F48" i="8"/>
  <c r="G48" i="8"/>
  <c r="A50" i="8"/>
  <c r="B50" i="8"/>
  <c r="C50" i="8"/>
  <c r="D50" i="8"/>
  <c r="F50" i="8"/>
  <c r="G50" i="8"/>
  <c r="A52" i="8"/>
  <c r="B52" i="8"/>
  <c r="C52" i="8"/>
  <c r="D52" i="8"/>
  <c r="F52" i="8"/>
  <c r="G52" i="8"/>
  <c r="A53" i="8"/>
  <c r="B53" i="8"/>
  <c r="C53" i="8"/>
  <c r="F53" i="8"/>
  <c r="G53" i="8"/>
  <c r="A54" i="8"/>
  <c r="B54" i="8"/>
  <c r="C54" i="8"/>
  <c r="G54" i="8"/>
  <c r="A55" i="8"/>
  <c r="B55" i="8"/>
  <c r="C55" i="8"/>
  <c r="D55" i="8"/>
  <c r="F55" i="8"/>
  <c r="G55" i="8"/>
  <c r="A56" i="8"/>
  <c r="B56" i="8"/>
  <c r="C56" i="8"/>
  <c r="D56" i="8"/>
  <c r="F56" i="8"/>
  <c r="G56" i="8"/>
  <c r="A58" i="8"/>
  <c r="B58" i="8"/>
  <c r="C58" i="8"/>
  <c r="F58" i="8"/>
  <c r="G58" i="8"/>
  <c r="A59" i="8"/>
  <c r="B59" i="8"/>
  <c r="C59" i="8"/>
  <c r="F59" i="8"/>
  <c r="G59" i="8"/>
  <c r="A64" i="8"/>
  <c r="B64" i="8"/>
  <c r="C64" i="8"/>
  <c r="D64" i="8"/>
  <c r="F64" i="8"/>
  <c r="G64" i="8"/>
  <c r="A65" i="8"/>
  <c r="B65" i="8"/>
  <c r="C65" i="8"/>
  <c r="F65" i="8"/>
  <c r="G65" i="8"/>
  <c r="A66" i="8"/>
  <c r="B66" i="8"/>
  <c r="C66" i="8"/>
  <c r="G66" i="8"/>
  <c r="A68" i="8"/>
  <c r="B68" i="8"/>
  <c r="C68" i="8"/>
  <c r="G68" i="8"/>
  <c r="A69" i="8"/>
  <c r="B69" i="8"/>
  <c r="C69" i="8"/>
  <c r="F69" i="8"/>
  <c r="G69" i="8"/>
  <c r="A70" i="8"/>
  <c r="B70" i="8"/>
  <c r="C70" i="8"/>
  <c r="D70" i="8"/>
  <c r="F70" i="8"/>
  <c r="G70" i="8"/>
  <c r="A71" i="8"/>
  <c r="B71" i="8"/>
  <c r="C71" i="8"/>
  <c r="F71" i="8"/>
  <c r="G71" i="8"/>
  <c r="A72" i="8"/>
  <c r="B72" i="8"/>
  <c r="C72" i="8"/>
  <c r="F72" i="8"/>
  <c r="G72" i="8"/>
  <c r="A73" i="8"/>
  <c r="B73" i="8"/>
  <c r="C73" i="8"/>
  <c r="D73" i="8"/>
  <c r="F73" i="8"/>
  <c r="G73" i="8"/>
  <c r="A74" i="8"/>
  <c r="B74" i="8"/>
  <c r="C74" i="8"/>
  <c r="F74" i="8"/>
  <c r="G74" i="8"/>
  <c r="A75" i="8"/>
  <c r="B75" i="8"/>
  <c r="C75" i="8"/>
  <c r="D75" i="8"/>
  <c r="F75" i="8"/>
  <c r="G75" i="8"/>
  <c r="A76" i="8"/>
  <c r="B76" i="8"/>
  <c r="C76" i="8"/>
  <c r="D76" i="8"/>
  <c r="F76" i="8"/>
  <c r="G76" i="8"/>
  <c r="A77" i="8"/>
  <c r="B77" i="8"/>
  <c r="C77" i="8"/>
  <c r="D77" i="8"/>
  <c r="G77" i="8"/>
  <c r="A78" i="8"/>
  <c r="B78" i="8"/>
  <c r="C78" i="8"/>
  <c r="F78" i="8"/>
  <c r="G78" i="8"/>
  <c r="A81" i="8"/>
  <c r="B81" i="8"/>
  <c r="C81" i="8"/>
  <c r="D81" i="8"/>
  <c r="F81" i="8"/>
  <c r="G81" i="8"/>
  <c r="A82" i="8"/>
  <c r="B82" i="8"/>
  <c r="C82" i="8"/>
  <c r="D82" i="8"/>
  <c r="F82" i="8"/>
  <c r="G82" i="8"/>
  <c r="A83" i="8"/>
  <c r="B83" i="8"/>
  <c r="C83" i="8"/>
  <c r="D83" i="8"/>
  <c r="F83" i="8"/>
  <c r="G83" i="8"/>
  <c r="A85" i="8"/>
  <c r="B85" i="8"/>
  <c r="C85" i="8"/>
  <c r="F85" i="8"/>
  <c r="G85" i="8"/>
  <c r="A86" i="8"/>
  <c r="B86" i="8"/>
  <c r="C86" i="8"/>
  <c r="F86" i="8"/>
  <c r="G86" i="8"/>
  <c r="A87" i="8"/>
  <c r="B87" i="8"/>
  <c r="C87" i="8"/>
  <c r="F87" i="8"/>
  <c r="G87" i="8"/>
  <c r="A88" i="8"/>
  <c r="B88" i="8"/>
  <c r="C88" i="8"/>
  <c r="D88" i="8"/>
  <c r="F88" i="8"/>
  <c r="G88" i="8"/>
  <c r="A89" i="8"/>
  <c r="B89" i="8"/>
  <c r="C89" i="8"/>
  <c r="D89" i="8"/>
  <c r="F89" i="8"/>
  <c r="G89" i="8"/>
  <c r="A90" i="8"/>
  <c r="B90" i="8"/>
  <c r="C90" i="8"/>
  <c r="D90" i="8"/>
  <c r="F90" i="8"/>
  <c r="G90" i="8"/>
  <c r="G3" i="8"/>
  <c r="F3" i="8"/>
  <c r="C3" i="8"/>
  <c r="B3" i="8"/>
  <c r="A3" i="8"/>
  <c r="C2" i="8"/>
  <c r="F2" i="8"/>
  <c r="C18" i="13"/>
  <c r="D9" i="13"/>
  <c r="C24" i="13"/>
  <c r="E22" i="13"/>
  <c r="E19" i="13"/>
  <c r="D18" i="13"/>
  <c r="E9" i="13"/>
  <c r="C9" i="13"/>
  <c r="J9" i="1"/>
  <c r="F9" i="8" s="1"/>
  <c r="C4" i="13"/>
  <c r="C4" i="14"/>
  <c r="B64" i="15" s="1"/>
  <c r="C5" i="14"/>
  <c r="B3" i="15" s="1"/>
  <c r="C6" i="14"/>
  <c r="B16" i="15" s="1"/>
  <c r="C8" i="14"/>
  <c r="B71" i="15" s="1"/>
  <c r="C9" i="14"/>
  <c r="B59" i="15" s="1"/>
  <c r="C10" i="14"/>
  <c r="B72" i="15" s="1"/>
  <c r="C14" i="14"/>
  <c r="B74" i="15" s="1"/>
  <c r="C16" i="14"/>
  <c r="B23" i="15" s="1"/>
  <c r="C17" i="14"/>
  <c r="B56" i="15" s="1"/>
  <c r="C18" i="14"/>
  <c r="B92" i="15" s="1"/>
  <c r="C19" i="14"/>
  <c r="B82" i="15" s="1"/>
  <c r="C22" i="14"/>
  <c r="B25" i="15" s="1"/>
  <c r="C23" i="14"/>
  <c r="B42" i="15" s="1"/>
  <c r="C24" i="14"/>
  <c r="B50" i="15" s="1"/>
  <c r="C25" i="14"/>
  <c r="B100" i="15" s="1"/>
  <c r="C26" i="14"/>
  <c r="B41" i="15" s="1"/>
  <c r="C27" i="14"/>
  <c r="B87" i="15" s="1"/>
  <c r="C28" i="14"/>
  <c r="B39" i="15" s="1"/>
  <c r="C29" i="14"/>
  <c r="B57" i="15" s="1"/>
  <c r="C30" i="14"/>
  <c r="B7" i="15" s="1"/>
  <c r="C31" i="14"/>
  <c r="B96" i="15" s="1"/>
  <c r="C32" i="14"/>
  <c r="B99" i="15" s="1"/>
  <c r="C33" i="14"/>
  <c r="B43" i="15" s="1"/>
  <c r="C34" i="14"/>
  <c r="B40" i="15" s="1"/>
  <c r="C35" i="14"/>
  <c r="B26" i="15" s="1"/>
  <c r="C36" i="14"/>
  <c r="B18" i="15" s="1"/>
  <c r="C39" i="14"/>
  <c r="B90" i="15" s="1"/>
  <c r="C40" i="14"/>
  <c r="B28" i="15" s="1"/>
  <c r="C41" i="14"/>
  <c r="B49" i="15" s="1"/>
  <c r="C44" i="14"/>
  <c r="B17" i="15" s="1"/>
  <c r="C48" i="14"/>
  <c r="B60" i="15" s="1"/>
  <c r="C50" i="14"/>
  <c r="B83" i="15" s="1"/>
  <c r="C52" i="14"/>
  <c r="B19" i="15" s="1"/>
  <c r="C53" i="14"/>
  <c r="B13" i="15" s="1"/>
  <c r="C54" i="14"/>
  <c r="B91" i="15" s="1"/>
  <c r="C55" i="14"/>
  <c r="B77" i="15" s="1"/>
  <c r="C56" i="14"/>
  <c r="B84" i="15" s="1"/>
  <c r="C58" i="14"/>
  <c r="B66" i="15" s="1"/>
  <c r="C59" i="14"/>
  <c r="B73" i="15" s="1"/>
  <c r="C64" i="14"/>
  <c r="B80" i="15" s="1"/>
  <c r="C65" i="14"/>
  <c r="B52" i="15" s="1"/>
  <c r="C66" i="14"/>
  <c r="B46" i="15" s="1"/>
  <c r="C68" i="14"/>
  <c r="B44" i="15" s="1"/>
  <c r="C69" i="14"/>
  <c r="B4" i="15" s="1"/>
  <c r="C70" i="14"/>
  <c r="B75" i="15" s="1"/>
  <c r="C71" i="14"/>
  <c r="B81" i="15" s="1"/>
  <c r="C72" i="14"/>
  <c r="B5" i="15" s="1"/>
  <c r="C73" i="14"/>
  <c r="B97" i="15" s="1"/>
  <c r="C74" i="14"/>
  <c r="B32" i="15" s="1"/>
  <c r="C75" i="14"/>
  <c r="B62" i="15" s="1"/>
  <c r="C76" i="14"/>
  <c r="B10" i="15" s="1"/>
  <c r="C77" i="14"/>
  <c r="B45" i="15" s="1"/>
  <c r="C78" i="14"/>
  <c r="B70" i="15" s="1"/>
  <c r="C81" i="14"/>
  <c r="B85" i="15" s="1"/>
  <c r="C82" i="14"/>
  <c r="B53" i="15" s="1"/>
  <c r="C83" i="14"/>
  <c r="B65" i="15" s="1"/>
  <c r="C85" i="14"/>
  <c r="B33" i="15" s="1"/>
  <c r="C86" i="14"/>
  <c r="B11" i="15" s="1"/>
  <c r="C87" i="14"/>
  <c r="B12" i="15" s="1"/>
  <c r="C88" i="14"/>
  <c r="B35" i="15" s="1"/>
  <c r="C89" i="14"/>
  <c r="B15" i="15" s="1"/>
  <c r="C90" i="14"/>
  <c r="B95" i="15" s="1"/>
  <c r="C93" i="14"/>
  <c r="B58" i="15" s="1"/>
  <c r="C94" i="14"/>
  <c r="B34" i="15" s="1"/>
  <c r="C95" i="14"/>
  <c r="B86" i="15" s="1"/>
  <c r="C96" i="14"/>
  <c r="B21" i="15" s="1"/>
  <c r="C97" i="14"/>
  <c r="B93" i="15" s="1"/>
  <c r="C98" i="14"/>
  <c r="B68" i="15" s="1"/>
  <c r="C99" i="14"/>
  <c r="B89" i="15" s="1"/>
  <c r="C100" i="14"/>
  <c r="B67" i="15" s="1"/>
  <c r="C3" i="14"/>
  <c r="B37" i="15" s="1"/>
  <c r="F4" i="14"/>
  <c r="E64" i="15" s="1"/>
  <c r="F5" i="14"/>
  <c r="E3" i="15" s="1"/>
  <c r="F8" i="14"/>
  <c r="E71" i="15" s="1"/>
  <c r="F17" i="14"/>
  <c r="E56" i="15" s="1"/>
  <c r="F18" i="14"/>
  <c r="E92" i="15" s="1"/>
  <c r="F23" i="14"/>
  <c r="E42" i="15" s="1"/>
  <c r="F24" i="14"/>
  <c r="E50" i="15" s="1"/>
  <c r="F25" i="14"/>
  <c r="E100" i="15" s="1"/>
  <c r="F27" i="14"/>
  <c r="E87" i="15" s="1"/>
  <c r="F29" i="14"/>
  <c r="E57" i="15" s="1"/>
  <c r="F31" i="14"/>
  <c r="E96" i="15" s="1"/>
  <c r="F32" i="14"/>
  <c r="E99" i="15" s="1"/>
  <c r="F34" i="14"/>
  <c r="E40" i="15" s="1"/>
  <c r="F40" i="14"/>
  <c r="E28" i="15" s="1"/>
  <c r="F41" i="14"/>
  <c r="E49" i="15" s="1"/>
  <c r="F44" i="14"/>
  <c r="E17" i="15" s="1"/>
  <c r="F50" i="14"/>
  <c r="E83" i="15" s="1"/>
  <c r="F52" i="14"/>
  <c r="E19" i="15" s="1"/>
  <c r="F55" i="14"/>
  <c r="E77" i="15" s="1"/>
  <c r="F56" i="14"/>
  <c r="E84" i="15" s="1"/>
  <c r="F64" i="14"/>
  <c r="E80" i="15" s="1"/>
  <c r="F70" i="14"/>
  <c r="E75" i="15" s="1"/>
  <c r="F73" i="14"/>
  <c r="E97" i="15" s="1"/>
  <c r="F75" i="14"/>
  <c r="E62" i="15" s="1"/>
  <c r="F76" i="14"/>
  <c r="E10" i="15" s="1"/>
  <c r="F77" i="14"/>
  <c r="E45" i="15" s="1"/>
  <c r="F81" i="14"/>
  <c r="E85" i="15" s="1"/>
  <c r="F82" i="14"/>
  <c r="E53" i="15" s="1"/>
  <c r="F83" i="14"/>
  <c r="E65" i="15" s="1"/>
  <c r="F88" i="14"/>
  <c r="E35" i="15" s="1"/>
  <c r="F89" i="14"/>
  <c r="E15" i="15" s="1"/>
  <c r="F90" i="14"/>
  <c r="E95" i="15" s="1"/>
  <c r="F93" i="14"/>
  <c r="E58" i="15" s="1"/>
  <c r="F94" i="14"/>
  <c r="E34" i="15" s="1"/>
  <c r="F95" i="14"/>
  <c r="E86" i="15" s="1"/>
  <c r="F96" i="14"/>
  <c r="E21" i="15" s="1"/>
  <c r="F97" i="14"/>
  <c r="E93" i="15" s="1"/>
  <c r="F98" i="14"/>
  <c r="E68" i="15" s="1"/>
  <c r="F99" i="14"/>
  <c r="E89" i="15" s="1"/>
  <c r="F100" i="14"/>
  <c r="E67" i="15" s="1"/>
  <c r="C98" i="13"/>
  <c r="D100" i="13"/>
  <c r="E100" i="13"/>
  <c r="C100" i="13"/>
  <c r="E99" i="13"/>
  <c r="D99" i="13"/>
  <c r="C99" i="13"/>
  <c r="D97" i="13"/>
  <c r="C97" i="13"/>
  <c r="D95" i="13"/>
  <c r="C95" i="13"/>
  <c r="C96" i="13"/>
  <c r="E94" i="13"/>
  <c r="J99" i="1"/>
  <c r="E99" i="14" s="1"/>
  <c r="D89" i="15" s="1"/>
  <c r="J39" i="1"/>
  <c r="E39" i="14" s="1"/>
  <c r="D90" i="15" s="1"/>
  <c r="J18" i="1"/>
  <c r="F18" i="8" s="1"/>
  <c r="J95" i="1"/>
  <c r="E95" i="14" s="1"/>
  <c r="D86" i="15" s="1"/>
  <c r="L13" i="15" s="1"/>
  <c r="K95" i="1"/>
  <c r="K94" i="1"/>
  <c r="C94" i="13"/>
  <c r="C93" i="13"/>
  <c r="E5" i="13"/>
  <c r="H103" i="9" l="1"/>
  <c r="J99" i="14"/>
  <c r="I89" i="15" s="1"/>
  <c r="J95" i="14"/>
  <c r="I86" i="15" s="1"/>
  <c r="K13" i="15" s="1"/>
  <c r="J32" i="14"/>
  <c r="I99" i="15" s="1"/>
  <c r="J66" i="14"/>
  <c r="I46" i="15" s="1"/>
  <c r="K6" i="15" s="1"/>
  <c r="J77" i="14"/>
  <c r="I45" i="15" s="1"/>
  <c r="J89" i="14"/>
  <c r="I15" i="15" s="1"/>
  <c r="J69" i="14"/>
  <c r="I4" i="15" s="1"/>
  <c r="J58" i="14"/>
  <c r="I66" i="15" s="1"/>
  <c r="J29" i="14"/>
  <c r="I57" i="15" s="1"/>
  <c r="J17" i="14"/>
  <c r="I56" i="15" s="1"/>
  <c r="J9" i="14"/>
  <c r="I59" i="15" s="1"/>
  <c r="K8" i="15" s="1"/>
  <c r="J68" i="14"/>
  <c r="I44" i="15" s="1"/>
  <c r="J5" i="14"/>
  <c r="I3" i="15" s="1"/>
  <c r="K3" i="15" s="1"/>
  <c r="J93" i="14"/>
  <c r="I58" i="15" s="1"/>
  <c r="J83" i="14"/>
  <c r="I65" i="15" s="1"/>
  <c r="J76" i="14"/>
  <c r="I10" i="15" s="1"/>
  <c r="J72" i="14"/>
  <c r="I5" i="15" s="1"/>
  <c r="J39" i="14"/>
  <c r="I90" i="15" s="1"/>
  <c r="J4" i="14"/>
  <c r="I64" i="15" s="1"/>
  <c r="K9" i="15" s="1"/>
  <c r="J87" i="14"/>
  <c r="I12" i="15" s="1"/>
  <c r="J75" i="14"/>
  <c r="I62" i="15" s="1"/>
  <c r="J48" i="14"/>
  <c r="I60" i="15" s="1"/>
  <c r="J27" i="14"/>
  <c r="I87" i="15" s="1"/>
  <c r="J54" i="14"/>
  <c r="I91" i="15" s="1"/>
  <c r="J86" i="14"/>
  <c r="I11" i="15" s="1"/>
  <c r="J53" i="14"/>
  <c r="I13" i="15" s="1"/>
  <c r="J30" i="14"/>
  <c r="I7" i="15" s="1"/>
  <c r="F100" i="13"/>
  <c r="H100" i="14" s="1"/>
  <c r="G67" i="15" s="1"/>
  <c r="A7" i="11"/>
  <c r="A8" i="11" s="1"/>
  <c r="A9" i="11" s="1"/>
  <c r="A10" i="11" s="1"/>
  <c r="K32" i="11" s="1"/>
  <c r="K33" i="11"/>
  <c r="F9" i="13"/>
  <c r="F77" i="8"/>
  <c r="F54" i="8"/>
  <c r="F32" i="8"/>
  <c r="A11" i="11"/>
  <c r="A12" i="11" s="1"/>
  <c r="A13" i="11" s="1"/>
  <c r="F39" i="8"/>
  <c r="F99" i="8"/>
  <c r="F66" i="8"/>
  <c r="F68" i="8"/>
  <c r="E18" i="14"/>
  <c r="D92" i="15" s="1"/>
  <c r="F95" i="8"/>
  <c r="F99" i="13"/>
  <c r="H99" i="14" s="1"/>
  <c r="G89" i="15" s="1"/>
  <c r="D7" i="2"/>
  <c r="D3" i="2"/>
  <c r="D4" i="2"/>
  <c r="D6" i="2"/>
  <c r="D5" i="2"/>
  <c r="A100" i="14"/>
  <c r="A67" i="15" s="1"/>
  <c r="A99" i="14"/>
  <c r="A89" i="15" s="1"/>
  <c r="A98" i="14"/>
  <c r="A68" i="15" s="1"/>
  <c r="A97" i="14"/>
  <c r="A93" i="15" s="1"/>
  <c r="A96" i="14"/>
  <c r="A21" i="15" s="1"/>
  <c r="A95" i="14"/>
  <c r="A86" i="15" s="1"/>
  <c r="A94" i="14"/>
  <c r="A34" i="15" s="1"/>
  <c r="A93" i="14"/>
  <c r="A58" i="15" s="1"/>
  <c r="A90" i="14"/>
  <c r="A95" i="15" s="1"/>
  <c r="A89" i="14"/>
  <c r="A15" i="15" s="1"/>
  <c r="A88" i="14"/>
  <c r="A35" i="15" s="1"/>
  <c r="A87" i="14"/>
  <c r="A12" i="15" s="1"/>
  <c r="A86" i="14"/>
  <c r="A11" i="15" s="1"/>
  <c r="A85" i="14"/>
  <c r="A33" i="15" s="1"/>
  <c r="A83" i="14"/>
  <c r="A65" i="15" s="1"/>
  <c r="A82" i="14"/>
  <c r="A53" i="15" s="1"/>
  <c r="A81" i="14"/>
  <c r="A85" i="15" s="1"/>
  <c r="A78" i="14"/>
  <c r="A70" i="15" s="1"/>
  <c r="A77" i="14"/>
  <c r="A45" i="15" s="1"/>
  <c r="A76" i="14"/>
  <c r="A10" i="15" s="1"/>
  <c r="A75" i="14"/>
  <c r="A62" i="15" s="1"/>
  <c r="A74" i="14"/>
  <c r="A32" i="15" s="1"/>
  <c r="A73" i="14"/>
  <c r="A97" i="15" s="1"/>
  <c r="A72" i="14"/>
  <c r="A5" i="15" s="1"/>
  <c r="A71" i="14"/>
  <c r="A81" i="15" s="1"/>
  <c r="A70" i="14"/>
  <c r="A75" i="15" s="1"/>
  <c r="A69" i="14"/>
  <c r="A4" i="15" s="1"/>
  <c r="A68" i="14"/>
  <c r="A44" i="15" s="1"/>
  <c r="A66" i="14"/>
  <c r="A46" i="15" s="1"/>
  <c r="A65" i="14"/>
  <c r="A52" i="15" s="1"/>
  <c r="A64" i="14"/>
  <c r="A80" i="15" s="1"/>
  <c r="A59" i="14"/>
  <c r="A73" i="15" s="1"/>
  <c r="A58" i="14"/>
  <c r="A66" i="15" s="1"/>
  <c r="A56" i="14"/>
  <c r="A84" i="15" s="1"/>
  <c r="A55" i="14"/>
  <c r="A77" i="15" s="1"/>
  <c r="A54" i="14"/>
  <c r="A91" i="15" s="1"/>
  <c r="A53" i="14"/>
  <c r="A13" i="15" s="1"/>
  <c r="A52" i="14"/>
  <c r="A19" i="15" s="1"/>
  <c r="A50" i="14"/>
  <c r="A83" i="15" s="1"/>
  <c r="A48" i="14"/>
  <c r="A60" i="15" s="1"/>
  <c r="A44" i="14"/>
  <c r="A17" i="15" s="1"/>
  <c r="A41" i="14"/>
  <c r="A49" i="15" s="1"/>
  <c r="A40" i="14"/>
  <c r="A28" i="15" s="1"/>
  <c r="A39" i="14"/>
  <c r="A90" i="15" s="1"/>
  <c r="A36" i="14"/>
  <c r="A18" i="15" s="1"/>
  <c r="A35" i="14"/>
  <c r="A26" i="15" s="1"/>
  <c r="A34" i="14"/>
  <c r="A40" i="15" s="1"/>
  <c r="A33" i="14"/>
  <c r="A43" i="15" s="1"/>
  <c r="A32" i="14"/>
  <c r="A99" i="15" s="1"/>
  <c r="A31" i="14"/>
  <c r="A96" i="15" s="1"/>
  <c r="A30" i="14"/>
  <c r="A7" i="15" s="1"/>
  <c r="A29" i="14"/>
  <c r="A57" i="15" s="1"/>
  <c r="A28" i="14"/>
  <c r="A39" i="15" s="1"/>
  <c r="A27" i="14"/>
  <c r="A87" i="15" s="1"/>
  <c r="A26" i="14"/>
  <c r="A41" i="15" s="1"/>
  <c r="A25" i="14"/>
  <c r="A100" i="15" s="1"/>
  <c r="A24" i="14"/>
  <c r="A50" i="15" s="1"/>
  <c r="A23" i="14"/>
  <c r="A42" i="15" s="1"/>
  <c r="A22" i="14"/>
  <c r="A25" i="15" s="1"/>
  <c r="A19" i="14"/>
  <c r="A82" i="15" s="1"/>
  <c r="A18" i="14"/>
  <c r="A92" i="15" s="1"/>
  <c r="A17" i="14"/>
  <c r="A56" i="15" s="1"/>
  <c r="A16" i="14"/>
  <c r="A23" i="15" s="1"/>
  <c r="A14" i="14"/>
  <c r="A74" i="15" s="1"/>
  <c r="A10" i="14"/>
  <c r="A72" i="15" s="1"/>
  <c r="A9" i="14"/>
  <c r="A59" i="15" s="1"/>
  <c r="A8" i="14"/>
  <c r="A71" i="15" s="1"/>
  <c r="A6" i="14"/>
  <c r="A16" i="15" s="1"/>
  <c r="A5" i="14"/>
  <c r="A3" i="15" s="1"/>
  <c r="A4" i="14"/>
  <c r="A64" i="15" s="1"/>
  <c r="A37" i="15"/>
  <c r="A2" i="14"/>
  <c r="A2" i="15" s="1"/>
  <c r="C3" i="13"/>
  <c r="D3" i="13"/>
  <c r="C17" i="13"/>
  <c r="D17" i="13"/>
  <c r="E17" i="13"/>
  <c r="E18" i="13"/>
  <c r="F18" i="13" s="1"/>
  <c r="C19" i="13"/>
  <c r="D19" i="13"/>
  <c r="C22" i="13"/>
  <c r="D22" i="13"/>
  <c r="C23" i="13"/>
  <c r="D23" i="13"/>
  <c r="E23" i="13"/>
  <c r="D24" i="13"/>
  <c r="E24" i="13"/>
  <c r="D25" i="13"/>
  <c r="E25" i="13"/>
  <c r="C26" i="13"/>
  <c r="D26" i="13"/>
  <c r="C27" i="13"/>
  <c r="D27" i="13"/>
  <c r="E27" i="13"/>
  <c r="C28" i="13"/>
  <c r="F28" i="13" s="1"/>
  <c r="C29" i="13"/>
  <c r="D29" i="13"/>
  <c r="E29" i="13"/>
  <c r="C30" i="13"/>
  <c r="D30" i="13"/>
  <c r="E30" i="13"/>
  <c r="D31" i="13"/>
  <c r="E31" i="13"/>
  <c r="D32" i="13"/>
  <c r="E32" i="13"/>
  <c r="C33" i="13"/>
  <c r="D33" i="13"/>
  <c r="D34" i="13"/>
  <c r="E34" i="13"/>
  <c r="C35" i="13"/>
  <c r="D35" i="13"/>
  <c r="E35" i="13"/>
  <c r="D36" i="13"/>
  <c r="E36" i="13"/>
  <c r="C39" i="13"/>
  <c r="D39" i="13"/>
  <c r="E39" i="13"/>
  <c r="C40" i="13"/>
  <c r="D40" i="13"/>
  <c r="E40" i="13"/>
  <c r="D41" i="13"/>
  <c r="E41" i="13"/>
  <c r="C44" i="13"/>
  <c r="D44" i="13"/>
  <c r="E44" i="13"/>
  <c r="C48" i="13"/>
  <c r="D48" i="13"/>
  <c r="D50" i="13"/>
  <c r="F50" i="13" s="1"/>
  <c r="C52" i="13"/>
  <c r="D52" i="13"/>
  <c r="C53" i="13"/>
  <c r="D53" i="13"/>
  <c r="C54" i="13"/>
  <c r="D54" i="13"/>
  <c r="E54" i="13"/>
  <c r="D55" i="13"/>
  <c r="E55" i="13"/>
  <c r="D56" i="13"/>
  <c r="D58" i="13"/>
  <c r="E58" i="13"/>
  <c r="C59" i="13"/>
  <c r="D59" i="13"/>
  <c r="D64" i="13"/>
  <c r="E64" i="13"/>
  <c r="C65" i="13"/>
  <c r="D65" i="13"/>
  <c r="E65" i="13"/>
  <c r="C66" i="13"/>
  <c r="D66" i="13"/>
  <c r="C68" i="13"/>
  <c r="D68" i="13"/>
  <c r="C69" i="13"/>
  <c r="D69" i="13"/>
  <c r="C70" i="13"/>
  <c r="D70" i="13"/>
  <c r="C71" i="13"/>
  <c r="D71" i="13"/>
  <c r="E71" i="13"/>
  <c r="C72" i="13"/>
  <c r="D72" i="13"/>
  <c r="E72" i="13"/>
  <c r="C73" i="13"/>
  <c r="D73" i="13"/>
  <c r="E73" i="13"/>
  <c r="C74" i="13"/>
  <c r="D74" i="13"/>
  <c r="E74" i="13"/>
  <c r="C75" i="13"/>
  <c r="D75" i="13"/>
  <c r="E75" i="13"/>
  <c r="C76" i="13"/>
  <c r="D76" i="13"/>
  <c r="E76" i="13"/>
  <c r="C77" i="13"/>
  <c r="D77" i="13"/>
  <c r="C78" i="13"/>
  <c r="D78" i="13"/>
  <c r="E78" i="13"/>
  <c r="C81" i="13"/>
  <c r="D81" i="13"/>
  <c r="E81" i="13"/>
  <c r="C82" i="13"/>
  <c r="D82" i="13"/>
  <c r="E82" i="13"/>
  <c r="C83" i="13"/>
  <c r="D83" i="13"/>
  <c r="E83" i="13"/>
  <c r="C85" i="13"/>
  <c r="D85" i="13"/>
  <c r="E85" i="13"/>
  <c r="C86" i="13"/>
  <c r="D86" i="13"/>
  <c r="E86" i="13"/>
  <c r="C87" i="13"/>
  <c r="D87" i="13"/>
  <c r="E87" i="13"/>
  <c r="C88" i="13"/>
  <c r="D88" i="13"/>
  <c r="E88" i="13"/>
  <c r="C89" i="13"/>
  <c r="D89" i="13"/>
  <c r="E89" i="13"/>
  <c r="C90" i="13"/>
  <c r="D90" i="13"/>
  <c r="E90" i="13"/>
  <c r="D93" i="13"/>
  <c r="E93" i="13"/>
  <c r="D94" i="13"/>
  <c r="E95" i="13"/>
  <c r="F95" i="13" s="1"/>
  <c r="H95" i="14" s="1"/>
  <c r="G86" i="15" s="1"/>
  <c r="D96" i="13"/>
  <c r="E96" i="13"/>
  <c r="E97" i="13"/>
  <c r="D98" i="13"/>
  <c r="E98" i="13"/>
  <c r="D4" i="13"/>
  <c r="E4" i="13"/>
  <c r="C5" i="13"/>
  <c r="D5" i="13"/>
  <c r="C6" i="13"/>
  <c r="D6" i="13"/>
  <c r="E6" i="13"/>
  <c r="C8" i="13"/>
  <c r="D8" i="13"/>
  <c r="C10" i="13"/>
  <c r="D10" i="13"/>
  <c r="E10" i="13"/>
  <c r="C14" i="13"/>
  <c r="D14" i="13"/>
  <c r="E14" i="13"/>
  <c r="C16" i="13"/>
  <c r="D16" i="13"/>
  <c r="E16" i="13"/>
  <c r="E3" i="13"/>
  <c r="H2" i="13"/>
  <c r="I2" i="13" s="1"/>
  <c r="A4" i="13"/>
  <c r="A5" i="13"/>
  <c r="A6" i="13"/>
  <c r="A8" i="13"/>
  <c r="A9" i="13"/>
  <c r="A10" i="13"/>
  <c r="A14" i="13"/>
  <c r="A16" i="13"/>
  <c r="A17" i="13"/>
  <c r="A18" i="13"/>
  <c r="A19" i="13"/>
  <c r="A22" i="13"/>
  <c r="A23" i="13"/>
  <c r="A24" i="13"/>
  <c r="A25" i="13"/>
  <c r="A26" i="13"/>
  <c r="A27" i="13"/>
  <c r="A28" i="13"/>
  <c r="A29" i="13"/>
  <c r="A30" i="13"/>
  <c r="A31" i="13"/>
  <c r="A32" i="13"/>
  <c r="A33" i="13"/>
  <c r="A34" i="13"/>
  <c r="A35" i="13"/>
  <c r="A36" i="13"/>
  <c r="A39" i="13"/>
  <c r="A40" i="13"/>
  <c r="A41" i="13"/>
  <c r="A44" i="13"/>
  <c r="A50" i="13"/>
  <c r="A52" i="13"/>
  <c r="A53" i="13"/>
  <c r="A54" i="13"/>
  <c r="A55" i="13"/>
  <c r="A56" i="13"/>
  <c r="A58" i="13"/>
  <c r="A59" i="13"/>
  <c r="A64" i="13"/>
  <c r="A65" i="13"/>
  <c r="A66" i="13"/>
  <c r="A68" i="13"/>
  <c r="A69" i="13"/>
  <c r="A70" i="13"/>
  <c r="A71" i="13"/>
  <c r="A72" i="13"/>
  <c r="A73" i="13"/>
  <c r="A74" i="13"/>
  <c r="A75" i="13"/>
  <c r="A76" i="13"/>
  <c r="A77" i="13"/>
  <c r="A78" i="13"/>
  <c r="A81" i="13"/>
  <c r="A82" i="13"/>
  <c r="A83" i="13"/>
  <c r="A85" i="13"/>
  <c r="A86" i="13"/>
  <c r="A87" i="13"/>
  <c r="A88" i="13"/>
  <c r="A89" i="13"/>
  <c r="A90" i="13"/>
  <c r="A93" i="13"/>
  <c r="A94" i="13"/>
  <c r="A95" i="13"/>
  <c r="A96" i="13"/>
  <c r="A97" i="13"/>
  <c r="A98" i="13"/>
  <c r="A99" i="13"/>
  <c r="A100" i="13"/>
  <c r="A3" i="13"/>
  <c r="A2" i="13"/>
  <c r="I123" i="11"/>
  <c r="F38" i="10"/>
  <c r="F24" i="10"/>
  <c r="F37" i="10"/>
  <c r="F36" i="10"/>
  <c r="F35" i="10"/>
  <c r="F34" i="10"/>
  <c r="F33" i="10"/>
  <c r="F32" i="10"/>
  <c r="F20" i="10"/>
  <c r="F31" i="10"/>
  <c r="F30" i="10"/>
  <c r="F29" i="10"/>
  <c r="F28" i="10"/>
  <c r="F27" i="10"/>
  <c r="F26" i="10"/>
  <c r="F21" i="10"/>
  <c r="F13" i="10"/>
  <c r="F17" i="10"/>
  <c r="F14" i="10"/>
  <c r="F15" i="10"/>
  <c r="F5" i="10"/>
  <c r="F10" i="10"/>
  <c r="F6" i="10"/>
  <c r="F11" i="10"/>
  <c r="F9" i="10"/>
  <c r="F7" i="10"/>
  <c r="F3" i="10"/>
  <c r="F4" i="10"/>
  <c r="J3" i="10"/>
  <c r="X3" i="2"/>
  <c r="AN4" i="2"/>
  <c r="AM4" i="2"/>
  <c r="AL4" i="2"/>
  <c r="I7" i="2"/>
  <c r="V3" i="2"/>
  <c r="U3" i="2"/>
  <c r="G5" i="2"/>
  <c r="T3" i="2"/>
  <c r="AJ4" i="2"/>
  <c r="AI4" i="2"/>
  <c r="AH4" i="2"/>
  <c r="H7" i="2"/>
  <c r="AG4" i="2"/>
  <c r="AF4" i="2"/>
  <c r="AE4" i="2"/>
  <c r="AD4" i="2"/>
  <c r="AC4" i="2"/>
  <c r="AB4" i="2"/>
  <c r="S3" i="2"/>
  <c r="R3" i="2"/>
  <c r="Z4" i="2"/>
  <c r="P3" i="2"/>
  <c r="O3" i="2"/>
  <c r="N3" i="2"/>
  <c r="Y4" i="2"/>
  <c r="M3" i="2"/>
  <c r="T4" i="2"/>
  <c r="R4" i="2"/>
  <c r="L3" i="2"/>
  <c r="Q4" i="2"/>
  <c r="G7" i="2"/>
  <c r="K3" i="2"/>
  <c r="P4" i="2"/>
  <c r="O4" i="2"/>
  <c r="G8" i="2"/>
  <c r="C8" i="2" s="1"/>
  <c r="O6" i="2"/>
  <c r="I3" i="2"/>
  <c r="N4" i="2"/>
  <c r="M4" i="2"/>
  <c r="F7" i="2"/>
  <c r="H3" i="2"/>
  <c r="G3" i="2"/>
  <c r="E7" i="2"/>
  <c r="F3" i="2"/>
  <c r="K4" i="2"/>
  <c r="J4" i="2"/>
  <c r="I4" i="2"/>
  <c r="F8" i="1"/>
  <c r="G8" i="14" s="1" a="1"/>
  <c r="G8" i="14" s="1"/>
  <c r="F71" i="15" s="1"/>
  <c r="F4" i="2"/>
  <c r="E4" i="2"/>
  <c r="E3" i="2"/>
  <c r="E5" i="2"/>
  <c r="J29" i="10"/>
  <c r="J23" i="10"/>
  <c r="J21" i="10"/>
  <c r="J13" i="10"/>
  <c r="J7" i="10"/>
  <c r="J27" i="10"/>
  <c r="J18" i="10"/>
  <c r="J20" i="10"/>
  <c r="J10" i="10"/>
  <c r="J32" i="10"/>
  <c r="J24" i="10"/>
  <c r="J11" i="10"/>
  <c r="J28" i="10"/>
  <c r="J16" i="10"/>
  <c r="J17" i="10"/>
  <c r="J12" i="10"/>
  <c r="J14" i="10"/>
  <c r="J25" i="10"/>
  <c r="J9" i="10"/>
  <c r="J8" i="10"/>
  <c r="J30" i="10"/>
  <c r="J6" i="10"/>
  <c r="J15" i="10"/>
  <c r="J31" i="10"/>
  <c r="J22" i="10"/>
  <c r="J19" i="10"/>
  <c r="J26" i="10"/>
  <c r="J4" i="10"/>
  <c r="J5" i="10"/>
  <c r="B11" i="6"/>
  <c r="H12" i="12"/>
  <c r="B12" i="6" s="1"/>
  <c r="B10" i="6"/>
  <c r="G498" i="11"/>
  <c r="B5" i="6" s="1"/>
  <c r="H498" i="11"/>
  <c r="B6" i="6" s="1"/>
  <c r="F498" i="11"/>
  <c r="B4" i="6" s="1"/>
  <c r="I229" i="11"/>
  <c r="B6" i="12"/>
  <c r="I5" i="12"/>
  <c r="B5" i="12"/>
  <c r="B4" i="12"/>
  <c r="B8" i="12"/>
  <c r="I11" i="12"/>
  <c r="B11" i="12"/>
  <c r="B10" i="12"/>
  <c r="B9" i="12"/>
  <c r="B7" i="12"/>
  <c r="I156" i="11"/>
  <c r="I113" i="11"/>
  <c r="I127" i="11"/>
  <c r="I186" i="11"/>
  <c r="I181" i="11"/>
  <c r="I215" i="11"/>
  <c r="I238" i="11"/>
  <c r="I284" i="11"/>
  <c r="I126" i="11"/>
  <c r="I279" i="11"/>
  <c r="I202" i="11"/>
  <c r="I112" i="11"/>
  <c r="I252" i="11"/>
  <c r="I249" i="11"/>
  <c r="I190" i="11"/>
  <c r="I261" i="11"/>
  <c r="I122" i="11"/>
  <c r="I362" i="11"/>
  <c r="I288" i="11"/>
  <c r="I309" i="11"/>
  <c r="I458" i="11"/>
  <c r="I446" i="11"/>
  <c r="I198" i="11"/>
  <c r="I115" i="11"/>
  <c r="I223" i="11"/>
  <c r="I313" i="11"/>
  <c r="I354" i="11"/>
  <c r="I318" i="11"/>
  <c r="I168" i="11"/>
  <c r="I173" i="11"/>
  <c r="I108" i="11"/>
  <c r="I111" i="11"/>
  <c r="I182" i="11"/>
  <c r="I346" i="11"/>
  <c r="I368" i="11"/>
  <c r="I330" i="11"/>
  <c r="I379" i="11"/>
  <c r="I200" i="11"/>
  <c r="I319" i="11"/>
  <c r="I460" i="11"/>
  <c r="I163" i="11"/>
  <c r="I262" i="11"/>
  <c r="I212" i="11"/>
  <c r="I144" i="11"/>
  <c r="I366" i="11"/>
  <c r="I308" i="11"/>
  <c r="I151" i="11"/>
  <c r="I222" i="11"/>
  <c r="I336" i="11"/>
  <c r="I250" i="11"/>
  <c r="I109" i="11"/>
  <c r="I489" i="11"/>
  <c r="I102" i="11"/>
  <c r="I101" i="11"/>
  <c r="I299" i="11"/>
  <c r="I199" i="11"/>
  <c r="I185" i="11"/>
  <c r="I351" i="11"/>
  <c r="I494" i="11"/>
  <c r="I132" i="11"/>
  <c r="I380" i="11"/>
  <c r="I461" i="11"/>
  <c r="I107" i="11"/>
  <c r="I296" i="11"/>
  <c r="I264" i="11"/>
  <c r="I365" i="11"/>
  <c r="I103" i="9" l="1"/>
  <c r="G43" i="14" a="1"/>
  <c r="G43" i="14" s="1"/>
  <c r="G62" i="14" a="1"/>
  <c r="G62" i="14" s="1"/>
  <c r="G57" i="14" a="1"/>
  <c r="G57" i="14" s="1"/>
  <c r="G80" i="14" a="1"/>
  <c r="G80" i="14" s="1"/>
  <c r="G38" i="14" a="1"/>
  <c r="G38" i="14" s="1"/>
  <c r="G45" i="14" a="1"/>
  <c r="G45" i="14" s="1"/>
  <c r="G46" i="14" a="1"/>
  <c r="G46" i="14" s="1"/>
  <c r="G49" i="14" a="1"/>
  <c r="G49" i="14" s="1"/>
  <c r="G42" i="14" a="1"/>
  <c r="G42" i="14" s="1"/>
  <c r="G79" i="14" a="1"/>
  <c r="G79" i="14" s="1"/>
  <c r="G60" i="14" a="1"/>
  <c r="G60" i="14" s="1"/>
  <c r="G15" i="14" a="1"/>
  <c r="G15" i="14" s="1"/>
  <c r="G91" i="14" a="1"/>
  <c r="G91" i="14" s="1"/>
  <c r="G51" i="14" a="1"/>
  <c r="G51" i="14" s="1"/>
  <c r="G84" i="14" a="1"/>
  <c r="G84" i="14" s="1"/>
  <c r="G61" i="14" a="1"/>
  <c r="G61" i="14" s="1"/>
  <c r="G21" i="14" a="1"/>
  <c r="G21" i="14" s="1"/>
  <c r="G81" i="14" a="1"/>
  <c r="G81" i="14" s="1"/>
  <c r="F85" i="15" s="1"/>
  <c r="G67" i="14" a="1"/>
  <c r="G67" i="14" s="1"/>
  <c r="C107" i="13"/>
  <c r="D107" i="13"/>
  <c r="F107" i="13"/>
  <c r="E107" i="13"/>
  <c r="C108" i="13"/>
  <c r="F108" i="13"/>
  <c r="E108" i="13"/>
  <c r="D108" i="13"/>
  <c r="C106" i="13"/>
  <c r="D106" i="13"/>
  <c r="F106" i="13"/>
  <c r="E106" i="13"/>
  <c r="J18" i="14"/>
  <c r="I92" i="15" s="1"/>
  <c r="C5" i="2"/>
  <c r="G4" i="14" a="1"/>
  <c r="G4" i="14" s="1"/>
  <c r="F64" i="15" s="1"/>
  <c r="G83" i="14" a="1"/>
  <c r="G83" i="14" s="1"/>
  <c r="F65" i="15" s="1"/>
  <c r="G82" i="14" a="1"/>
  <c r="G82" i="14" s="1"/>
  <c r="F53" i="15" s="1"/>
  <c r="G90" i="14" a="1"/>
  <c r="G90" i="14" s="1"/>
  <c r="F95" i="15" s="1"/>
  <c r="G40" i="14" a="1"/>
  <c r="G40" i="14" s="1"/>
  <c r="F28" i="15" s="1"/>
  <c r="G27" i="14" a="1"/>
  <c r="G27" i="14" s="1"/>
  <c r="F87" i="15" s="1"/>
  <c r="G55" i="14" a="1"/>
  <c r="G55" i="14" s="1"/>
  <c r="F77" i="15" s="1"/>
  <c r="C3" i="2"/>
  <c r="C7" i="2"/>
  <c r="C6" i="2"/>
  <c r="G11" i="14" a="1"/>
  <c r="G11" i="14" s="1"/>
  <c r="F51" i="15" s="1"/>
  <c r="G7" i="14" a="1"/>
  <c r="G7" i="14" s="1"/>
  <c r="F48" i="15" s="1"/>
  <c r="G37" i="14" a="1"/>
  <c r="G37" i="14" s="1"/>
  <c r="F69" i="15" s="1"/>
  <c r="G76" i="14" a="1"/>
  <c r="G76" i="14" s="1"/>
  <c r="F10" i="15" s="1"/>
  <c r="G44" i="14" a="1"/>
  <c r="G44" i="14" s="1"/>
  <c r="F17" i="15" s="1"/>
  <c r="G75" i="14" a="1"/>
  <c r="G75" i="14" s="1"/>
  <c r="F62" i="15" s="1"/>
  <c r="G24" i="14" a="1"/>
  <c r="G24" i="14" s="1"/>
  <c r="F50" i="15" s="1"/>
  <c r="G102" i="14" a="1"/>
  <c r="G102" i="14" s="1"/>
  <c r="F31" i="15" s="1"/>
  <c r="G101" i="14" a="1"/>
  <c r="G101" i="14" s="1"/>
  <c r="F30" i="15" s="1"/>
  <c r="G17" i="14" a="1"/>
  <c r="G17" i="14" s="1"/>
  <c r="F56" i="15" s="1"/>
  <c r="G20" i="14" a="1"/>
  <c r="G20" i="14" s="1"/>
  <c r="F24" i="15" s="1"/>
  <c r="C4" i="2"/>
  <c r="A14" i="1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K169" i="11"/>
  <c r="B12" i="12"/>
  <c r="F48" i="13"/>
  <c r="H48" i="14" s="1"/>
  <c r="G60" i="15" s="1"/>
  <c r="F55" i="13"/>
  <c r="H55" i="14" s="1"/>
  <c r="G77" i="15" s="1"/>
  <c r="F34" i="13"/>
  <c r="H34" i="14" s="1"/>
  <c r="G40" i="15" s="1"/>
  <c r="F32" i="13"/>
  <c r="H32" i="14" s="1"/>
  <c r="G99" i="15" s="1"/>
  <c r="F85" i="13"/>
  <c r="H85" i="14" s="1"/>
  <c r="G33" i="15" s="1"/>
  <c r="F78" i="13"/>
  <c r="H78" i="14" s="1"/>
  <c r="G70" i="15" s="1"/>
  <c r="F74" i="13"/>
  <c r="H74" i="14" s="1"/>
  <c r="G32" i="15" s="1"/>
  <c r="F65" i="13"/>
  <c r="H65" i="14" s="1"/>
  <c r="G52" i="15" s="1"/>
  <c r="F40" i="13"/>
  <c r="H40" i="14" s="1"/>
  <c r="G28" i="15" s="1"/>
  <c r="F89" i="13"/>
  <c r="H89" i="14" s="1"/>
  <c r="G15" i="15" s="1"/>
  <c r="F70" i="13"/>
  <c r="H70" i="14" s="1"/>
  <c r="G75" i="15" s="1"/>
  <c r="F56" i="13"/>
  <c r="H56" i="14" s="1"/>
  <c r="G84" i="15" s="1"/>
  <c r="F14" i="13"/>
  <c r="H14" i="14" s="1"/>
  <c r="G74" i="15" s="1"/>
  <c r="F6" i="13"/>
  <c r="H6" i="14" s="1"/>
  <c r="G16" i="15" s="1"/>
  <c r="F4" i="13"/>
  <c r="H4" i="14" s="1"/>
  <c r="G64" i="15" s="1"/>
  <c r="F54" i="13"/>
  <c r="H54" i="14" s="1"/>
  <c r="G91" i="15" s="1"/>
  <c r="F52" i="13"/>
  <c r="H52" i="14" s="1"/>
  <c r="G19" i="15" s="1"/>
  <c r="F41" i="13"/>
  <c r="H41" i="14" s="1"/>
  <c r="G49" i="15" s="1"/>
  <c r="F30" i="13"/>
  <c r="H30" i="14" s="1"/>
  <c r="G7" i="15" s="1"/>
  <c r="F16" i="13"/>
  <c r="H16" i="14" s="1"/>
  <c r="G23" i="15" s="1"/>
  <c r="F5" i="13"/>
  <c r="H5" i="14" s="1"/>
  <c r="G3" i="15" s="1"/>
  <c r="F93" i="13"/>
  <c r="H93" i="14" s="1"/>
  <c r="G58" i="15" s="1"/>
  <c r="F87" i="13"/>
  <c r="H87" i="14" s="1"/>
  <c r="G12" i="15" s="1"/>
  <c r="F82" i="13"/>
  <c r="H82" i="14" s="1"/>
  <c r="G53" i="15" s="1"/>
  <c r="F76" i="13"/>
  <c r="H76" i="14" s="1"/>
  <c r="G10" i="15" s="1"/>
  <c r="F72" i="13"/>
  <c r="H72" i="14" s="1"/>
  <c r="G5" i="15" s="1"/>
  <c r="F68" i="13"/>
  <c r="H68" i="14" s="1"/>
  <c r="G44" i="15" s="1"/>
  <c r="F59" i="13"/>
  <c r="H59" i="14" s="1"/>
  <c r="G73" i="15" s="1"/>
  <c r="F35" i="13"/>
  <c r="H35" i="14" s="1"/>
  <c r="G26" i="15" s="1"/>
  <c r="F33" i="13"/>
  <c r="H33" i="14" s="1"/>
  <c r="G43" i="15" s="1"/>
  <c r="F31" i="13"/>
  <c r="H31" i="14" s="1"/>
  <c r="G96" i="15" s="1"/>
  <c r="F26" i="13"/>
  <c r="H26" i="14" s="1"/>
  <c r="G41" i="15" s="1"/>
  <c r="F23" i="13"/>
  <c r="H23" i="14" s="1"/>
  <c r="G42" i="15" s="1"/>
  <c r="F19" i="13"/>
  <c r="H19" i="14" s="1"/>
  <c r="G82" i="15" s="1"/>
  <c r="F17" i="13"/>
  <c r="H17" i="14" s="1"/>
  <c r="G56" i="15" s="1"/>
  <c r="F8" i="13"/>
  <c r="H8" i="14" s="1"/>
  <c r="G71" i="15" s="1"/>
  <c r="F90" i="13"/>
  <c r="H90" i="14" s="1"/>
  <c r="G95" i="15" s="1"/>
  <c r="F86" i="13"/>
  <c r="H86" i="14" s="1"/>
  <c r="G11" i="15" s="1"/>
  <c r="F81" i="13"/>
  <c r="H81" i="14" s="1"/>
  <c r="G85" i="15" s="1"/>
  <c r="F75" i="13"/>
  <c r="H75" i="14" s="1"/>
  <c r="G62" i="15" s="1"/>
  <c r="F71" i="13"/>
  <c r="H71" i="14" s="1"/>
  <c r="G81" i="15" s="1"/>
  <c r="F66" i="13"/>
  <c r="H66" i="14" s="1"/>
  <c r="G46" i="15" s="1"/>
  <c r="F58" i="13"/>
  <c r="H58" i="14" s="1"/>
  <c r="G66" i="15" s="1"/>
  <c r="F10" i="13"/>
  <c r="H10" i="14" s="1"/>
  <c r="G72" i="15" s="1"/>
  <c r="F98" i="13"/>
  <c r="H98" i="14" s="1"/>
  <c r="G68" i="15" s="1"/>
  <c r="F88" i="13"/>
  <c r="H88" i="14" s="1"/>
  <c r="G35" i="15" s="1"/>
  <c r="F83" i="13"/>
  <c r="H83" i="14" s="1"/>
  <c r="G65" i="15" s="1"/>
  <c r="F77" i="13"/>
  <c r="H77" i="14" s="1"/>
  <c r="G45" i="15" s="1"/>
  <c r="F73" i="13"/>
  <c r="H73" i="14" s="1"/>
  <c r="G97" i="15" s="1"/>
  <c r="F69" i="13"/>
  <c r="H69" i="14" s="1"/>
  <c r="G4" i="15" s="1"/>
  <c r="F64" i="13"/>
  <c r="H64" i="14" s="1"/>
  <c r="G80" i="15" s="1"/>
  <c r="F53" i="13"/>
  <c r="H53" i="14" s="1"/>
  <c r="G13" i="15" s="1"/>
  <c r="F44" i="13"/>
  <c r="H44" i="14" s="1"/>
  <c r="G17" i="15" s="1"/>
  <c r="F39" i="13"/>
  <c r="H39" i="14" s="1"/>
  <c r="G90" i="15" s="1"/>
  <c r="F36" i="13"/>
  <c r="H36" i="14" s="1"/>
  <c r="G18" i="15" s="1"/>
  <c r="F24" i="13"/>
  <c r="H24" i="14" s="1"/>
  <c r="G50" i="15" s="1"/>
  <c r="F96" i="13"/>
  <c r="H96" i="14" s="1"/>
  <c r="G21" i="15" s="1"/>
  <c r="F94" i="13"/>
  <c r="H94" i="14" s="1"/>
  <c r="G34" i="15" s="1"/>
  <c r="F29" i="13"/>
  <c r="H29" i="14" s="1"/>
  <c r="G57" i="15" s="1"/>
  <c r="F27" i="13"/>
  <c r="H27" i="14" s="1"/>
  <c r="G87" i="15" s="1"/>
  <c r="F25" i="13"/>
  <c r="H25" i="14" s="1"/>
  <c r="G100" i="15" s="1"/>
  <c r="F22" i="13"/>
  <c r="H22" i="14" s="1"/>
  <c r="G25" i="15" s="1"/>
  <c r="F3" i="13"/>
  <c r="H107" i="9" s="1" a="1"/>
  <c r="H107" i="9" s="1"/>
  <c r="F97" i="13"/>
  <c r="H97" i="14" s="1"/>
  <c r="G93" i="15" s="1"/>
  <c r="H9" i="14"/>
  <c r="G59" i="15" s="1"/>
  <c r="H50" i="14"/>
  <c r="G83" i="15" s="1"/>
  <c r="H28" i="14"/>
  <c r="G39" i="15" s="1"/>
  <c r="H18" i="14"/>
  <c r="G92" i="15" s="1"/>
  <c r="I12" i="12"/>
  <c r="B13" i="6" s="1"/>
  <c r="I498" i="11"/>
  <c r="B7" i="6" s="1"/>
  <c r="A76" i="9"/>
  <c r="A85" i="9" s="1"/>
  <c r="A72" i="9"/>
  <c r="A81" i="9" s="1"/>
  <c r="A73" i="9"/>
  <c r="A82" i="9" s="1"/>
  <c r="A74" i="9"/>
  <c r="A83" i="9" s="1"/>
  <c r="A75" i="9"/>
  <c r="A84" i="9" s="1"/>
  <c r="A71" i="9"/>
  <c r="B70" i="9"/>
  <c r="C70" i="9" s="1"/>
  <c r="D70" i="9" s="1"/>
  <c r="B40" i="9"/>
  <c r="B41" i="9" s="1"/>
  <c r="A4" i="9"/>
  <c r="A40" i="9"/>
  <c r="A70" i="9"/>
  <c r="A79" i="9" s="1"/>
  <c r="H106" i="9" l="1" a="1"/>
  <c r="H106" i="9" s="1"/>
  <c r="H3" i="14"/>
  <c r="G37" i="15" s="1"/>
  <c r="B105" i="9" a="1"/>
  <c r="B105" i="9" s="1"/>
  <c r="B104" i="9" a="1"/>
  <c r="B104" i="9" s="1"/>
  <c r="B108" i="9" s="1"/>
  <c r="B107" i="9" a="1"/>
  <c r="B107" i="9" s="1"/>
  <c r="B106" i="9" a="1"/>
  <c r="B106" i="9" s="1"/>
  <c r="C105" i="9" a="1"/>
  <c r="C105" i="9" s="1"/>
  <c r="C107" i="9" a="1"/>
  <c r="C107" i="9" s="1"/>
  <c r="C104" i="9" a="1"/>
  <c r="C104" i="9" s="1"/>
  <c r="C106" i="9" a="1"/>
  <c r="C106" i="9" s="1"/>
  <c r="D106" i="9" a="1"/>
  <c r="D106" i="9" s="1"/>
  <c r="D104" i="9" a="1"/>
  <c r="D104" i="9" s="1"/>
  <c r="D108" i="9" s="1"/>
  <c r="D107" i="9" a="1"/>
  <c r="D107" i="9" s="1"/>
  <c r="D105" i="9" a="1"/>
  <c r="D105" i="9" s="1"/>
  <c r="E105" i="9" a="1"/>
  <c r="E105" i="9" s="1"/>
  <c r="E104" i="9" a="1"/>
  <c r="E104" i="9" s="1"/>
  <c r="E108" i="9" s="1"/>
  <c r="E106" i="9" a="1"/>
  <c r="E106" i="9" s="1"/>
  <c r="E107" i="9" a="1"/>
  <c r="E107" i="9" s="1"/>
  <c r="F106" i="9" a="1"/>
  <c r="F106" i="9" s="1"/>
  <c r="F105" i="9" a="1"/>
  <c r="F105" i="9" s="1"/>
  <c r="F104" i="9" a="1"/>
  <c r="F104" i="9" s="1"/>
  <c r="F107" i="9" a="1"/>
  <c r="F107" i="9" s="1"/>
  <c r="G104" i="9" a="1"/>
  <c r="G104" i="9" s="1"/>
  <c r="G105" i="9" a="1"/>
  <c r="G105" i="9" s="1"/>
  <c r="G108" i="9" s="1"/>
  <c r="G107" i="9" a="1"/>
  <c r="G107" i="9" s="1"/>
  <c r="G106" i="9" a="1"/>
  <c r="G106" i="9" s="1"/>
  <c r="H104" i="9" a="1"/>
  <c r="H104" i="9" s="1"/>
  <c r="H105" i="9" a="1"/>
  <c r="H105" i="9" s="1"/>
  <c r="J103" i="9"/>
  <c r="I106" i="9" a="1"/>
  <c r="I106" i="9" s="1"/>
  <c r="I105" i="9" a="1"/>
  <c r="I105" i="9" s="1"/>
  <c r="I107" i="9" a="1"/>
  <c r="I107" i="9" s="1"/>
  <c r="I104" i="9" a="1"/>
  <c r="I104" i="9" s="1"/>
  <c r="F14" i="15"/>
  <c r="I61" i="14" a="1"/>
  <c r="I61" i="14" s="1"/>
  <c r="H14" i="15" s="1"/>
  <c r="F6" i="15"/>
  <c r="I15" i="14" a="1"/>
  <c r="I15" i="14" s="1"/>
  <c r="H6" i="15" s="1"/>
  <c r="F98" i="15"/>
  <c r="I49" i="14" a="1"/>
  <c r="I49" i="14" s="1"/>
  <c r="H98" i="15" s="1"/>
  <c r="F76" i="15"/>
  <c r="I80" i="14" a="1"/>
  <c r="I80" i="14" s="1"/>
  <c r="H76" i="15" s="1"/>
  <c r="A80" i="9"/>
  <c r="F47" i="15"/>
  <c r="I67" i="14" a="1"/>
  <c r="I67" i="14" s="1"/>
  <c r="H47" i="15" s="1"/>
  <c r="F54" i="15"/>
  <c r="I84" i="14" a="1"/>
  <c r="I84" i="14" s="1"/>
  <c r="H54" i="15" s="1"/>
  <c r="F78" i="15"/>
  <c r="I60" i="14" a="1"/>
  <c r="I60" i="14" s="1"/>
  <c r="H78" i="15" s="1"/>
  <c r="F9" i="15"/>
  <c r="I46" i="14" a="1"/>
  <c r="I46" i="14" s="1"/>
  <c r="H9" i="15" s="1"/>
  <c r="F29" i="15"/>
  <c r="I57" i="14" a="1"/>
  <c r="I57" i="14" s="1"/>
  <c r="H29" i="15" s="1"/>
  <c r="F94" i="15"/>
  <c r="I51" i="14" a="1"/>
  <c r="I51" i="14" s="1"/>
  <c r="H94" i="15" s="1"/>
  <c r="F101" i="15"/>
  <c r="I79" i="14" a="1"/>
  <c r="I79" i="14" s="1"/>
  <c r="H101" i="15" s="1"/>
  <c r="F8" i="15"/>
  <c r="I45" i="14" a="1"/>
  <c r="I45" i="14" s="1"/>
  <c r="H8" i="15" s="1"/>
  <c r="F20" i="15"/>
  <c r="I62" i="14" a="1"/>
  <c r="I62" i="14" s="1"/>
  <c r="H20" i="15" s="1"/>
  <c r="F55" i="15"/>
  <c r="I21" i="14" a="1"/>
  <c r="I21" i="14" s="1"/>
  <c r="H55" i="15" s="1"/>
  <c r="F36" i="15"/>
  <c r="I91" i="14" a="1"/>
  <c r="I91" i="14" s="1"/>
  <c r="H36" i="15" s="1"/>
  <c r="F61" i="15"/>
  <c r="I42" i="14" a="1"/>
  <c r="I42" i="14" s="1"/>
  <c r="H61" i="15" s="1"/>
  <c r="F27" i="15"/>
  <c r="I38" i="14" a="1"/>
  <c r="I38" i="14" s="1"/>
  <c r="H27" i="15" s="1"/>
  <c r="F88" i="15"/>
  <c r="I43" i="14" a="1"/>
  <c r="I43" i="14" s="1"/>
  <c r="H88" i="15" s="1"/>
  <c r="I20" i="14" a="1"/>
  <c r="I20" i="14" s="1"/>
  <c r="H24" i="15" s="1"/>
  <c r="I37" i="14" a="1"/>
  <c r="I37" i="14" s="1"/>
  <c r="H69" i="15" s="1"/>
  <c r="I7" i="14" a="1"/>
  <c r="I7" i="14" s="1"/>
  <c r="H48" i="15" s="1"/>
  <c r="I81" i="14" a="1"/>
  <c r="I81" i="14" s="1"/>
  <c r="H85" i="15" s="1"/>
  <c r="I101" i="14" a="1"/>
  <c r="I101" i="14" s="1"/>
  <c r="H30" i="15" s="1"/>
  <c r="I11" i="14" a="1"/>
  <c r="I11" i="14" s="1"/>
  <c r="H51" i="15" s="1"/>
  <c r="I8" i="14" a="1"/>
  <c r="I8" i="14" s="1"/>
  <c r="H71" i="15" s="1"/>
  <c r="I102" i="14" a="1"/>
  <c r="I102" i="14" s="1"/>
  <c r="H31" i="15" s="1"/>
  <c r="I40" i="14" a="1"/>
  <c r="I40" i="14" s="1"/>
  <c r="H28" i="15" s="1"/>
  <c r="I83" i="14" a="1"/>
  <c r="I83" i="14" s="1"/>
  <c r="H65" i="15" s="1"/>
  <c r="I55" i="14" a="1"/>
  <c r="I55" i="14" s="1"/>
  <c r="H77" i="15" s="1"/>
  <c r="I75" i="14" a="1"/>
  <c r="I75" i="14" s="1"/>
  <c r="H62" i="15" s="1"/>
  <c r="I82" i="14" a="1"/>
  <c r="I82" i="14" s="1"/>
  <c r="H53" i="15" s="1"/>
  <c r="I17" i="14" a="1"/>
  <c r="I17" i="14" s="1"/>
  <c r="H56" i="15" s="1"/>
  <c r="A40" i="11"/>
  <c r="A41" i="11" s="1"/>
  <c r="A42" i="11" s="1"/>
  <c r="A43" i="11" s="1"/>
  <c r="A44" i="11" s="1"/>
  <c r="B14" i="6"/>
  <c r="I90" i="14" a="1"/>
  <c r="I90" i="14" s="1"/>
  <c r="H95" i="15" s="1"/>
  <c r="I4" i="14" a="1"/>
  <c r="I4" i="14" s="1"/>
  <c r="H64" i="15" s="1"/>
  <c r="I76" i="14" a="1"/>
  <c r="I76" i="14" s="1"/>
  <c r="H10" i="15" s="1"/>
  <c r="I27" i="14" a="1"/>
  <c r="I27" i="14" s="1"/>
  <c r="H87" i="15" s="1"/>
  <c r="I24" i="14" a="1"/>
  <c r="I24" i="14" s="1"/>
  <c r="H50" i="15" s="1"/>
  <c r="I44" i="14" a="1"/>
  <c r="I44" i="14" s="1"/>
  <c r="H17" i="15" s="1"/>
  <c r="C9" i="2"/>
  <c r="E70" i="9"/>
  <c r="A49" i="9"/>
  <c r="C40" i="9"/>
  <c r="B4" i="9"/>
  <c r="A42" i="9"/>
  <c r="A51" i="9" s="1"/>
  <c r="A43" i="9"/>
  <c r="A52" i="9" s="1"/>
  <c r="A44" i="9"/>
  <c r="A53" i="9" s="1"/>
  <c r="A45" i="9"/>
  <c r="A54" i="9" s="1"/>
  <c r="A46" i="9"/>
  <c r="A55" i="9" s="1"/>
  <c r="A41" i="9"/>
  <c r="A50" i="9" s="1"/>
  <c r="F108" i="9" l="1"/>
  <c r="C108" i="9"/>
  <c r="K103" i="9"/>
  <c r="J107" i="9" a="1"/>
  <c r="J107" i="9" s="1"/>
  <c r="J106" i="9" a="1"/>
  <c r="J106" i="9" s="1"/>
  <c r="J105" i="9" a="1"/>
  <c r="J105" i="9" s="1"/>
  <c r="J104" i="9" a="1"/>
  <c r="J104" i="9" s="1"/>
  <c r="H108" i="9"/>
  <c r="K91" i="11"/>
  <c r="A45" i="1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F70" i="9"/>
  <c r="D40" i="9"/>
  <c r="D13" i="5"/>
  <c r="E13" i="5"/>
  <c r="L103" i="9" l="1"/>
  <c r="K105" i="9" a="1"/>
  <c r="K105" i="9" s="1"/>
  <c r="K104" i="9" a="1"/>
  <c r="K104" i="9" s="1"/>
  <c r="K107" i="9" a="1"/>
  <c r="K107" i="9" s="1"/>
  <c r="K106" i="9" a="1"/>
  <c r="K106" i="9" s="1"/>
  <c r="I108" i="9"/>
  <c r="C13" i="5"/>
  <c r="A83" i="11"/>
  <c r="A84" i="11" s="1"/>
  <c r="A85" i="11" s="1"/>
  <c r="G70" i="9"/>
  <c r="E40" i="9"/>
  <c r="O69" i="1"/>
  <c r="M103" i="9" l="1"/>
  <c r="L106" i="9" a="1"/>
  <c r="L106" i="9" s="1"/>
  <c r="L105" i="9" a="1"/>
  <c r="L105" i="9" s="1"/>
  <c r="L104" i="9" a="1"/>
  <c r="L104" i="9" s="1"/>
  <c r="L107" i="9" a="1"/>
  <c r="L107" i="9" s="1"/>
  <c r="J108" i="9"/>
  <c r="K108" i="9"/>
  <c r="A86" i="11"/>
  <c r="A87" i="11" s="1"/>
  <c r="A88" i="11" s="1"/>
  <c r="A89" i="11" s="1"/>
  <c r="A90" i="11" s="1"/>
  <c r="A91" i="11" s="1"/>
  <c r="A92" i="11" s="1"/>
  <c r="A93" i="11" s="1"/>
  <c r="A94" i="11" s="1"/>
  <c r="A95" i="11" s="1"/>
  <c r="A96" i="11" s="1"/>
  <c r="A97" i="11" s="1"/>
  <c r="A98" i="11" s="1"/>
  <c r="A99" i="11" s="1"/>
  <c r="A100" i="11" s="1"/>
  <c r="A101" i="11" s="1"/>
  <c r="A102" i="11" s="1"/>
  <c r="K95" i="11"/>
  <c r="H70" i="9"/>
  <c r="F40" i="9"/>
  <c r="N103" i="9" l="1"/>
  <c r="M104" i="9" a="1"/>
  <c r="M104" i="9" s="1"/>
  <c r="M107" i="9" a="1"/>
  <c r="M107" i="9" s="1"/>
  <c r="M106" i="9" a="1"/>
  <c r="M106" i="9" s="1"/>
  <c r="M105" i="9" a="1"/>
  <c r="M105" i="9" s="1"/>
  <c r="L108" i="9"/>
  <c r="K172" i="11"/>
  <c r="A103" i="11"/>
  <c r="A104" i="11" s="1"/>
  <c r="A105" i="11" s="1"/>
  <c r="A106" i="11" s="1"/>
  <c r="A107" i="11" s="1"/>
  <c r="A108" i="11" s="1"/>
  <c r="I70" i="9"/>
  <c r="G40" i="9"/>
  <c r="O55" i="1"/>
  <c r="O86" i="1"/>
  <c r="O83" i="1"/>
  <c r="O36" i="1"/>
  <c r="O30" i="1"/>
  <c r="O31" i="1"/>
  <c r="O17" i="1"/>
  <c r="O14" i="1"/>
  <c r="O5" i="1"/>
  <c r="O103" i="9" l="1"/>
  <c r="N105" i="9" a="1"/>
  <c r="N105" i="9" s="1"/>
  <c r="N104" i="9" a="1"/>
  <c r="N104" i="9" s="1"/>
  <c r="N107" i="9" a="1"/>
  <c r="N107" i="9" s="1"/>
  <c r="N106" i="9" a="1"/>
  <c r="N106" i="9" s="1"/>
  <c r="M108" i="9"/>
  <c r="A109" i="11"/>
  <c r="A110" i="11" s="1"/>
  <c r="A111" i="11" s="1"/>
  <c r="K106" i="11"/>
  <c r="J70" i="9"/>
  <c r="H40" i="9"/>
  <c r="A19" i="10"/>
  <c r="B19" i="10" s="1"/>
  <c r="A21" i="10"/>
  <c r="B21" i="10" s="1"/>
  <c r="A13" i="10"/>
  <c r="B13" i="10" s="1"/>
  <c r="A3" i="10"/>
  <c r="B3" i="10" s="1"/>
  <c r="P103" i="9" l="1"/>
  <c r="O107" i="9" a="1"/>
  <c r="O107" i="9" s="1"/>
  <c r="O106" i="9" a="1"/>
  <c r="O106" i="9" s="1"/>
  <c r="O105" i="9" a="1"/>
  <c r="O105" i="9" s="1"/>
  <c r="O104" i="9" a="1"/>
  <c r="O104" i="9" s="1"/>
  <c r="N108" i="9"/>
  <c r="A112" i="11"/>
  <c r="A113" i="11" s="1"/>
  <c r="K176" i="11"/>
  <c r="K70" i="9"/>
  <c r="I40" i="9"/>
  <c r="A8" i="10"/>
  <c r="B8" i="10" s="1"/>
  <c r="A10" i="10"/>
  <c r="B10" i="10" s="1"/>
  <c r="G9" i="5"/>
  <c r="D18" i="5"/>
  <c r="C18" i="5" s="1"/>
  <c r="O6" i="1"/>
  <c r="Q103" i="9" l="1"/>
  <c r="P104" i="9" a="1"/>
  <c r="P104" i="9" s="1"/>
  <c r="P107" i="9" a="1"/>
  <c r="P107" i="9" s="1"/>
  <c r="P106" i="9" a="1"/>
  <c r="P106" i="9" s="1"/>
  <c r="P105" i="9" a="1"/>
  <c r="P105" i="9" s="1"/>
  <c r="O108" i="9"/>
  <c r="A114" i="11"/>
  <c r="A115" i="11" s="1"/>
  <c r="A116" i="11" s="1"/>
  <c r="A117" i="11" s="1"/>
  <c r="K130" i="11"/>
  <c r="L70" i="9"/>
  <c r="J40" i="9"/>
  <c r="E2" i="8"/>
  <c r="D2" i="7"/>
  <c r="B6" i="7"/>
  <c r="B7" i="7"/>
  <c r="B8" i="7"/>
  <c r="B9" i="7"/>
  <c r="B10" i="7"/>
  <c r="B11" i="7"/>
  <c r="B3" i="7"/>
  <c r="B5" i="7"/>
  <c r="B4" i="7"/>
  <c r="R103" i="9" l="1"/>
  <c r="Q106" i="9" a="1"/>
  <c r="Q106" i="9" s="1"/>
  <c r="Q107" i="9" a="1"/>
  <c r="Q107" i="9" s="1"/>
  <c r="Q105" i="9" a="1"/>
  <c r="Q105" i="9" s="1"/>
  <c r="Q104" i="9" a="1"/>
  <c r="Q104" i="9" s="1"/>
  <c r="P108" i="9"/>
  <c r="A118" i="11"/>
  <c r="A119" i="11" s="1"/>
  <c r="A120" i="11" s="1"/>
  <c r="A121" i="11" s="1"/>
  <c r="A122" i="11" s="1"/>
  <c r="A123" i="11" s="1"/>
  <c r="M70" i="9"/>
  <c r="K40" i="9"/>
  <c r="A2" i="10"/>
  <c r="A15" i="10"/>
  <c r="B15" i="10" s="1"/>
  <c r="A20" i="10"/>
  <c r="B20" i="10" s="1"/>
  <c r="A4" i="10"/>
  <c r="B4" i="10" s="1"/>
  <c r="A18" i="10"/>
  <c r="B18" i="10" s="1"/>
  <c r="A14" i="10"/>
  <c r="B14" i="10" s="1"/>
  <c r="B11" i="10"/>
  <c r="A9" i="10"/>
  <c r="B9" i="10" s="1"/>
  <c r="A7" i="10"/>
  <c r="B7" i="10" s="1"/>
  <c r="A5" i="10"/>
  <c r="B5" i="10" s="1"/>
  <c r="S103" i="9" l="1"/>
  <c r="R107" i="9" a="1"/>
  <c r="R107" i="9" s="1"/>
  <c r="R106" i="9" a="1"/>
  <c r="R106" i="9" s="1"/>
  <c r="R105" i="9" a="1"/>
  <c r="R105" i="9" s="1"/>
  <c r="R104" i="9" a="1"/>
  <c r="R104" i="9" s="1"/>
  <c r="Q108" i="9"/>
  <c r="A124" i="11"/>
  <c r="A125" i="11" s="1"/>
  <c r="A126" i="11" s="1"/>
  <c r="A127" i="11" s="1"/>
  <c r="A128" i="11" s="1"/>
  <c r="A129" i="11" s="1"/>
  <c r="A130" i="11" s="1"/>
  <c r="A131" i="11" s="1"/>
  <c r="A132" i="11" s="1"/>
  <c r="A133" i="11" s="1"/>
  <c r="A134" i="11" s="1"/>
  <c r="A135" i="11" s="1"/>
  <c r="K133" i="11"/>
  <c r="N70" i="9"/>
  <c r="L40" i="9"/>
  <c r="B2" i="4"/>
  <c r="T103" i="9" l="1"/>
  <c r="S105" i="9" a="1"/>
  <c r="S105" i="9" s="1"/>
  <c r="S104" i="9" a="1"/>
  <c r="S104" i="9" s="1"/>
  <c r="S106" i="9" a="1"/>
  <c r="S106" i="9" s="1"/>
  <c r="S107" i="9" a="1"/>
  <c r="S107" i="9" s="1"/>
  <c r="R108" i="9"/>
  <c r="K219" i="11"/>
  <c r="A136" i="11"/>
  <c r="A137" i="11" s="1"/>
  <c r="A138" i="11" s="1"/>
  <c r="A139" i="11" s="1"/>
  <c r="A140" i="11" s="1"/>
  <c r="A141" i="11" s="1"/>
  <c r="A142" i="11" s="1"/>
  <c r="A143" i="11" s="1"/>
  <c r="A144" i="11" s="1"/>
  <c r="A145" i="11" s="1"/>
  <c r="A146" i="11" s="1"/>
  <c r="A147" i="11" s="1"/>
  <c r="A148" i="11" s="1"/>
  <c r="A149" i="11" s="1"/>
  <c r="A150" i="11" s="1"/>
  <c r="A151" i="11" s="1"/>
  <c r="O70" i="9"/>
  <c r="M40" i="9"/>
  <c r="E2" i="10"/>
  <c r="B23" i="10"/>
  <c r="U103" i="9" l="1"/>
  <c r="T106" i="9" a="1"/>
  <c r="T106" i="9" s="1"/>
  <c r="T105" i="9" a="1"/>
  <c r="T105" i="9" s="1"/>
  <c r="T104" i="9" a="1"/>
  <c r="T104" i="9" s="1"/>
  <c r="T107" i="9" a="1"/>
  <c r="T107" i="9" s="1"/>
  <c r="S108" i="9"/>
  <c r="A152" i="11"/>
  <c r="A153" i="11" s="1"/>
  <c r="A154" i="11" s="1"/>
  <c r="A155" i="11" s="1"/>
  <c r="A156" i="11" s="1"/>
  <c r="A157" i="11" s="1"/>
  <c r="A158" i="11" s="1"/>
  <c r="K191" i="11"/>
  <c r="P70" i="9"/>
  <c r="N40" i="9"/>
  <c r="B103" i="1"/>
  <c r="V103" i="9" l="1"/>
  <c r="U104" i="9" a="1"/>
  <c r="U104" i="9" s="1"/>
  <c r="U107" i="9" a="1"/>
  <c r="U107" i="9" s="1"/>
  <c r="U106" i="9" a="1"/>
  <c r="U106" i="9" s="1"/>
  <c r="U105" i="9" a="1"/>
  <c r="U105" i="9" s="1"/>
  <c r="T108" i="9"/>
  <c r="A159" i="1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B104" i="1"/>
  <c r="Q70" i="9"/>
  <c r="O40" i="9"/>
  <c r="F46" i="10"/>
  <c r="B22" i="10"/>
  <c r="I56" i="1"/>
  <c r="I55" i="1"/>
  <c r="I27" i="1"/>
  <c r="I90" i="1"/>
  <c r="I75" i="1"/>
  <c r="I4" i="1"/>
  <c r="I5" i="1"/>
  <c r="I32" i="1"/>
  <c r="I50" i="1"/>
  <c r="I68" i="1"/>
  <c r="I66" i="1"/>
  <c r="I73" i="1"/>
  <c r="I25" i="1"/>
  <c r="I34" i="1"/>
  <c r="I35" i="1"/>
  <c r="I22" i="1"/>
  <c r="I28" i="1"/>
  <c r="C4" i="9"/>
  <c r="A19" i="9"/>
  <c r="A8" i="9"/>
  <c r="A5" i="9"/>
  <c r="A6" i="9"/>
  <c r="A7" i="9"/>
  <c r="A9" i="9"/>
  <c r="A10" i="9"/>
  <c r="A11" i="9"/>
  <c r="A12" i="9"/>
  <c r="A13" i="9"/>
  <c r="A14" i="9"/>
  <c r="A15" i="9"/>
  <c r="A16" i="9"/>
  <c r="K6" i="1"/>
  <c r="O6" i="4"/>
  <c r="AN6" i="4"/>
  <c r="C16" i="10" l="1"/>
  <c r="C17" i="10"/>
  <c r="G8" i="10"/>
  <c r="G22" i="10"/>
  <c r="W103" i="9"/>
  <c r="V105" i="9" a="1"/>
  <c r="V105" i="9" s="1"/>
  <c r="V104" i="9" a="1"/>
  <c r="V104" i="9" s="1"/>
  <c r="V107" i="9" a="1"/>
  <c r="V107" i="9" s="1"/>
  <c r="V106" i="9" a="1"/>
  <c r="V106" i="9" s="1"/>
  <c r="U108" i="9"/>
  <c r="G44" i="10"/>
  <c r="G41" i="10"/>
  <c r="G19" i="10"/>
  <c r="G43" i="10"/>
  <c r="G42" i="10"/>
  <c r="G45" i="10"/>
  <c r="C12" i="10"/>
  <c r="C6" i="10"/>
  <c r="G23" i="10"/>
  <c r="G40" i="10"/>
  <c r="G18" i="10"/>
  <c r="G16" i="10"/>
  <c r="K289" i="11"/>
  <c r="A180" i="11"/>
  <c r="A181" i="11" s="1"/>
  <c r="A182" i="11" s="1"/>
  <c r="E22" i="8"/>
  <c r="D22" i="14"/>
  <c r="C25" i="15" s="1"/>
  <c r="E73" i="8"/>
  <c r="D73" i="14"/>
  <c r="C97" i="15" s="1"/>
  <c r="L15" i="15" s="1"/>
  <c r="D32" i="14"/>
  <c r="C99" i="15" s="1"/>
  <c r="E32" i="8"/>
  <c r="E90" i="8"/>
  <c r="D90" i="14"/>
  <c r="C95" i="15" s="1"/>
  <c r="D35" i="14"/>
  <c r="C26" i="15" s="1"/>
  <c r="E35" i="8"/>
  <c r="D66" i="14"/>
  <c r="C46" i="15" s="1"/>
  <c r="E66" i="8"/>
  <c r="D5" i="14"/>
  <c r="C3" i="15" s="1"/>
  <c r="E5" i="8"/>
  <c r="E27" i="8"/>
  <c r="D27" i="14"/>
  <c r="C87" i="15" s="1"/>
  <c r="D34" i="14"/>
  <c r="C40" i="15" s="1"/>
  <c r="E34" i="8"/>
  <c r="E68" i="8"/>
  <c r="D68" i="14"/>
  <c r="C44" i="15" s="1"/>
  <c r="E4" i="8"/>
  <c r="D4" i="14"/>
  <c r="C64" i="15" s="1"/>
  <c r="D55" i="14"/>
  <c r="C77" i="15" s="1"/>
  <c r="E55" i="8"/>
  <c r="D28" i="14"/>
  <c r="C39" i="15" s="1"/>
  <c r="E28" i="8"/>
  <c r="D25" i="14"/>
  <c r="C100" i="15" s="1"/>
  <c r="E25" i="8"/>
  <c r="E50" i="8"/>
  <c r="D50" i="14"/>
  <c r="C83" i="15" s="1"/>
  <c r="D75" i="14"/>
  <c r="C62" i="15" s="1"/>
  <c r="E75" i="8"/>
  <c r="D56" i="14"/>
  <c r="C84" i="15" s="1"/>
  <c r="E56" i="8"/>
  <c r="A30" i="9"/>
  <c r="A26" i="9"/>
  <c r="A21" i="9"/>
  <c r="A29" i="9"/>
  <c r="A25" i="9"/>
  <c r="A20" i="9"/>
  <c r="A28" i="9"/>
  <c r="A24" i="9"/>
  <c r="A23" i="9"/>
  <c r="A31" i="9"/>
  <c r="A27" i="9"/>
  <c r="A22" i="9"/>
  <c r="C3" i="10"/>
  <c r="C13" i="10"/>
  <c r="C19" i="10"/>
  <c r="R70" i="9"/>
  <c r="P40" i="9"/>
  <c r="C7" i="10"/>
  <c r="C15" i="10"/>
  <c r="C21" i="10"/>
  <c r="C4" i="10"/>
  <c r="C5" i="10"/>
  <c r="C23" i="10"/>
  <c r="C8" i="10"/>
  <c r="C22" i="10"/>
  <c r="C14" i="10"/>
  <c r="C18" i="10"/>
  <c r="D4" i="9"/>
  <c r="G46" i="10"/>
  <c r="G27" i="10"/>
  <c r="G34" i="10"/>
  <c r="G35" i="10"/>
  <c r="G12" i="10"/>
  <c r="G26" i="10"/>
  <c r="G33" i="10"/>
  <c r="G9" i="10"/>
  <c r="G30" i="10"/>
  <c r="G25" i="10"/>
  <c r="G3" i="10"/>
  <c r="G36" i="10"/>
  <c r="G5" i="10"/>
  <c r="G31" i="10"/>
  <c r="G15" i="10"/>
  <c r="G28" i="10"/>
  <c r="G4" i="10"/>
  <c r="G6" i="10"/>
  <c r="G17" i="10"/>
  <c r="G20" i="10"/>
  <c r="G38" i="10"/>
  <c r="G10" i="10"/>
  <c r="G37" i="10"/>
  <c r="G13" i="10"/>
  <c r="G14" i="10"/>
  <c r="G32" i="10"/>
  <c r="G24" i="10"/>
  <c r="G29" i="10"/>
  <c r="G7" i="10"/>
  <c r="G39" i="10"/>
  <c r="G21" i="10"/>
  <c r="G11" i="10"/>
  <c r="C9" i="10"/>
  <c r="C20" i="10"/>
  <c r="C11" i="10"/>
  <c r="C10" i="10"/>
  <c r="I3" i="5"/>
  <c r="Y6" i="4"/>
  <c r="K85" i="1"/>
  <c r="O85" i="1"/>
  <c r="F85" i="1"/>
  <c r="I85" i="1"/>
  <c r="D37" i="5"/>
  <c r="C37" i="5" s="1"/>
  <c r="O75" i="1"/>
  <c r="AM6" i="4"/>
  <c r="K75" i="1"/>
  <c r="D5" i="4"/>
  <c r="K24" i="1"/>
  <c r="O24" i="1"/>
  <c r="E10" i="5"/>
  <c r="I24" i="1"/>
  <c r="N3" i="5"/>
  <c r="O90" i="1"/>
  <c r="K90" i="1"/>
  <c r="I5" i="4"/>
  <c r="I87" i="1"/>
  <c r="F87" i="1"/>
  <c r="E16" i="5"/>
  <c r="K5" i="4"/>
  <c r="K87" i="1"/>
  <c r="O87" i="1"/>
  <c r="AG6" i="4"/>
  <c r="K83" i="1"/>
  <c r="I83" i="1"/>
  <c r="X103" i="9" l="1"/>
  <c r="W107" i="9" a="1"/>
  <c r="W107" i="9" s="1"/>
  <c r="W106" i="9" a="1"/>
  <c r="W106" i="9" s="1"/>
  <c r="W105" i="9" a="1"/>
  <c r="W105" i="9" s="1"/>
  <c r="W104" i="9" a="1"/>
  <c r="W104" i="9" s="1"/>
  <c r="V108" i="9"/>
  <c r="J56" i="14"/>
  <c r="I84" i="15" s="1"/>
  <c r="J28" i="14"/>
  <c r="I39" i="15" s="1"/>
  <c r="J34" i="14"/>
  <c r="I40" i="15" s="1"/>
  <c r="J35" i="14"/>
  <c r="I26" i="15" s="1"/>
  <c r="J22" i="14"/>
  <c r="I25" i="15" s="1"/>
  <c r="J90" i="14"/>
  <c r="I95" i="15" s="1"/>
  <c r="J73" i="14"/>
  <c r="I97" i="15" s="1"/>
  <c r="K15" i="15" s="1"/>
  <c r="J50" i="14"/>
  <c r="I83" i="15" s="1"/>
  <c r="J55" i="14"/>
  <c r="I77" i="15" s="1"/>
  <c r="A183" i="1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K3" i="12"/>
  <c r="D24" i="14"/>
  <c r="C50" i="15" s="1"/>
  <c r="E24" i="8"/>
  <c r="D85" i="14"/>
  <c r="C33" i="15" s="1"/>
  <c r="E85" i="8"/>
  <c r="E83" i="8"/>
  <c r="D83" i="14"/>
  <c r="C65" i="15" s="1"/>
  <c r="D87" i="8"/>
  <c r="G87" i="14" a="1"/>
  <c r="G87" i="14" s="1"/>
  <c r="F12" i="15" s="1"/>
  <c r="D85" i="8"/>
  <c r="G85" i="14" a="1"/>
  <c r="G85" i="14" s="1"/>
  <c r="F33" i="15" s="1"/>
  <c r="E87" i="8"/>
  <c r="D87" i="14"/>
  <c r="C12" i="15" s="1"/>
  <c r="F87" i="14"/>
  <c r="E12" i="15" s="1"/>
  <c r="F85" i="14"/>
  <c r="E33" i="15" s="1"/>
  <c r="S70" i="9"/>
  <c r="Q40" i="9"/>
  <c r="E4" i="9"/>
  <c r="N8" i="4"/>
  <c r="M3" i="5"/>
  <c r="O81" i="1"/>
  <c r="I81" i="1"/>
  <c r="K81" i="1"/>
  <c r="O78" i="1"/>
  <c r="D26" i="5"/>
  <c r="C26" i="5" s="1"/>
  <c r="F78" i="1"/>
  <c r="K78" i="1"/>
  <c r="I78" i="1"/>
  <c r="I76" i="1"/>
  <c r="O76" i="1"/>
  <c r="I7" i="4"/>
  <c r="K76" i="1"/>
  <c r="D3" i="5"/>
  <c r="O74" i="1"/>
  <c r="F6" i="4"/>
  <c r="K74" i="1"/>
  <c r="I74" i="1"/>
  <c r="F74" i="1"/>
  <c r="AD6" i="4"/>
  <c r="K72" i="1"/>
  <c r="F72" i="1"/>
  <c r="G72" i="14" s="1" a="1"/>
  <c r="G72" i="14" s="1"/>
  <c r="F5" i="15" s="1"/>
  <c r="I72" i="1"/>
  <c r="E28" i="5"/>
  <c r="O72" i="1"/>
  <c r="F71" i="1"/>
  <c r="G71" i="14" s="1" a="1"/>
  <c r="G71" i="14" s="1"/>
  <c r="F81" i="15" s="1"/>
  <c r="I71" i="1"/>
  <c r="AR6" i="4"/>
  <c r="K71" i="1"/>
  <c r="D32" i="5"/>
  <c r="C32" i="5" s="1"/>
  <c r="O71" i="1"/>
  <c r="F70" i="1"/>
  <c r="F69" i="1"/>
  <c r="G69" i="14" s="1" a="1"/>
  <c r="G69" i="14" s="1"/>
  <c r="F4" i="15" s="1"/>
  <c r="I22" i="5"/>
  <c r="O70" i="1"/>
  <c r="M8" i="4"/>
  <c r="K70" i="1"/>
  <c r="I70" i="1"/>
  <c r="O53" i="1"/>
  <c r="E14" i="5"/>
  <c r="I69" i="1"/>
  <c r="I15" i="1" s="1"/>
  <c r="R6" i="4"/>
  <c r="K69" i="1"/>
  <c r="F68" i="1"/>
  <c r="G68" i="14" s="1" a="1"/>
  <c r="G68" i="14" s="1"/>
  <c r="F44" i="15" s="1"/>
  <c r="L6" i="4"/>
  <c r="K68" i="1"/>
  <c r="O68" i="1"/>
  <c r="D20" i="5"/>
  <c r="C20" i="5" s="1"/>
  <c r="O66" i="1"/>
  <c r="F65" i="1"/>
  <c r="Q6" i="4"/>
  <c r="K65" i="1"/>
  <c r="K66" i="1"/>
  <c r="O65" i="1"/>
  <c r="D17" i="5"/>
  <c r="C17" i="5" s="1"/>
  <c r="I65" i="1"/>
  <c r="F58" i="1"/>
  <c r="I58" i="1"/>
  <c r="AI6" i="4"/>
  <c r="K58" i="1"/>
  <c r="G21" i="5"/>
  <c r="O58" i="1"/>
  <c r="G39" i="5"/>
  <c r="G5" i="4"/>
  <c r="K54" i="1"/>
  <c r="O54" i="1"/>
  <c r="I54" i="1"/>
  <c r="F54" i="1"/>
  <c r="G54" i="14" s="1" a="1"/>
  <c r="G54" i="14" s="1"/>
  <c r="F91" i="15" s="1"/>
  <c r="O44" i="1"/>
  <c r="O50" i="1"/>
  <c r="K50" i="1"/>
  <c r="F50" i="1"/>
  <c r="AH6" i="4"/>
  <c r="H6" i="4"/>
  <c r="K48" i="1"/>
  <c r="O48" i="1"/>
  <c r="D23" i="5"/>
  <c r="C23" i="5" s="1"/>
  <c r="F48" i="1"/>
  <c r="I48" i="1"/>
  <c r="AC6" i="4"/>
  <c r="K44" i="1"/>
  <c r="I44" i="1"/>
  <c r="D39" i="5"/>
  <c r="O40" i="1"/>
  <c r="I40" i="1"/>
  <c r="E8" i="4"/>
  <c r="K40" i="1"/>
  <c r="H39" i="5"/>
  <c r="O39" i="1"/>
  <c r="K39" i="1"/>
  <c r="K41" i="1"/>
  <c r="I39" i="1"/>
  <c r="F39" i="1"/>
  <c r="D5" i="5"/>
  <c r="D4" i="4"/>
  <c r="K36" i="1"/>
  <c r="F36" i="1"/>
  <c r="O35" i="1"/>
  <c r="J3" i="5"/>
  <c r="F4" i="4"/>
  <c r="K35" i="1"/>
  <c r="K34" i="1"/>
  <c r="F35" i="1"/>
  <c r="G35" i="14" s="1" a="1"/>
  <c r="G35" i="14" s="1"/>
  <c r="F26" i="15" s="1"/>
  <c r="G4" i="4"/>
  <c r="F38" i="5"/>
  <c r="L3" i="5"/>
  <c r="O34" i="1"/>
  <c r="F34" i="1"/>
  <c r="E5" i="4"/>
  <c r="K32" i="1"/>
  <c r="F32" i="1"/>
  <c r="E39" i="5"/>
  <c r="O32" i="1"/>
  <c r="AQ6" i="4"/>
  <c r="J6" i="4"/>
  <c r="P6" i="4"/>
  <c r="AO6" i="4"/>
  <c r="S6" i="4"/>
  <c r="U6" i="4"/>
  <c r="C3" i="4"/>
  <c r="X6" i="4"/>
  <c r="I8" i="4"/>
  <c r="G6" i="4"/>
  <c r="K6" i="4"/>
  <c r="D12" i="5"/>
  <c r="C12" i="5" s="1"/>
  <c r="W6" i="4"/>
  <c r="AP6" i="4"/>
  <c r="G8" i="4"/>
  <c r="K8" i="4"/>
  <c r="F5" i="4"/>
  <c r="N6" i="4"/>
  <c r="O29" i="1"/>
  <c r="D24" i="5"/>
  <c r="C24" i="5" s="1"/>
  <c r="O41" i="1"/>
  <c r="D10" i="5"/>
  <c r="C10" i="5" s="1"/>
  <c r="F53" i="1"/>
  <c r="I53" i="1"/>
  <c r="M6" i="4"/>
  <c r="D14" i="5"/>
  <c r="K53" i="1"/>
  <c r="I29" i="1"/>
  <c r="H5" i="4"/>
  <c r="K31" i="1"/>
  <c r="F31" i="1"/>
  <c r="D38" i="5"/>
  <c r="C38" i="5" s="1"/>
  <c r="K30" i="1"/>
  <c r="I31" i="1"/>
  <c r="E5" i="5"/>
  <c r="I30" i="1"/>
  <c r="F30" i="1"/>
  <c r="D21" i="5"/>
  <c r="D6" i="4"/>
  <c r="K26" i="1"/>
  <c r="J5" i="4"/>
  <c r="K27" i="1"/>
  <c r="I39" i="5"/>
  <c r="O27" i="1"/>
  <c r="F26" i="1"/>
  <c r="G26" i="14" s="1" a="1"/>
  <c r="G26" i="14" s="1"/>
  <c r="F41" i="15" s="1"/>
  <c r="I26" i="1"/>
  <c r="O26" i="1"/>
  <c r="O64" i="1"/>
  <c r="F64" i="1"/>
  <c r="I19" i="1"/>
  <c r="I64" i="1"/>
  <c r="AF6" i="4"/>
  <c r="D29" i="5"/>
  <c r="C29" i="5" s="1"/>
  <c r="F18" i="1"/>
  <c r="O19" i="1"/>
  <c r="AB6" i="4"/>
  <c r="K19" i="1"/>
  <c r="I18" i="1"/>
  <c r="O18" i="1"/>
  <c r="D28" i="5"/>
  <c r="F19" i="1"/>
  <c r="O33" i="1"/>
  <c r="D30" i="5"/>
  <c r="C30" i="5" s="1"/>
  <c r="F8" i="4"/>
  <c r="K33" i="1"/>
  <c r="K28" i="1"/>
  <c r="F33" i="1"/>
  <c r="G33" i="14" s="1" a="1"/>
  <c r="G33" i="14" s="1"/>
  <c r="F43" i="15" s="1"/>
  <c r="I33" i="1"/>
  <c r="D8" i="4"/>
  <c r="K17" i="1"/>
  <c r="D7" i="5"/>
  <c r="C7" i="5" s="1"/>
  <c r="I17" i="1"/>
  <c r="D27" i="5"/>
  <c r="C27" i="5" s="1"/>
  <c r="F14" i="1"/>
  <c r="G14" i="14" s="1" a="1"/>
  <c r="G14" i="14" s="1"/>
  <c r="F74" i="15" s="1"/>
  <c r="K14" i="1"/>
  <c r="I14" i="1"/>
  <c r="E7" i="4"/>
  <c r="K8" i="1"/>
  <c r="I8" i="1"/>
  <c r="D9" i="5"/>
  <c r="D7" i="4"/>
  <c r="K10" i="1"/>
  <c r="I10" i="1"/>
  <c r="O10" i="1"/>
  <c r="F10" i="1"/>
  <c r="F9" i="5"/>
  <c r="O8" i="1"/>
  <c r="F7" i="4"/>
  <c r="K9" i="1"/>
  <c r="E9" i="5"/>
  <c r="O9" i="1"/>
  <c r="I9" i="1"/>
  <c r="I7" i="1" s="1"/>
  <c r="F9" i="1"/>
  <c r="C28" i="5" l="1"/>
  <c r="Y103" i="9"/>
  <c r="X104" i="9" a="1"/>
  <c r="X104" i="9" s="1"/>
  <c r="X107" i="9" a="1"/>
  <c r="X107" i="9" s="1"/>
  <c r="X106" i="9" a="1"/>
  <c r="X106" i="9" s="1"/>
  <c r="X105" i="9" a="1"/>
  <c r="X105" i="9" s="1"/>
  <c r="K280" i="11"/>
  <c r="W108" i="9"/>
  <c r="J85" i="14"/>
  <c r="I33" i="15" s="1"/>
  <c r="I85" i="14" a="1"/>
  <c r="I85" i="14" s="1"/>
  <c r="H33" i="15" s="1"/>
  <c r="J24" i="14"/>
  <c r="I50" i="15" s="1"/>
  <c r="I87" i="14" a="1"/>
  <c r="I87" i="14" s="1"/>
  <c r="H12" i="15" s="1"/>
  <c r="D7" i="14"/>
  <c r="C48" i="15" s="1"/>
  <c r="L7" i="15" s="1"/>
  <c r="E7" i="8"/>
  <c r="C9" i="5"/>
  <c r="C5" i="5"/>
  <c r="D15" i="14"/>
  <c r="C6" i="15" s="1"/>
  <c r="E15" i="8"/>
  <c r="A235" i="11"/>
  <c r="A236" i="11" s="1"/>
  <c r="A237" i="11" s="1"/>
  <c r="A238" i="11" s="1"/>
  <c r="A239" i="11" s="1"/>
  <c r="A240" i="11" s="1"/>
  <c r="K265" i="11" s="1"/>
  <c r="E8" i="8"/>
  <c r="D8" i="14"/>
  <c r="C71" i="15" s="1"/>
  <c r="L11" i="15" s="1"/>
  <c r="E26" i="8"/>
  <c r="D26" i="14"/>
  <c r="C41" i="15" s="1"/>
  <c r="D40" i="14"/>
  <c r="C28" i="15" s="1"/>
  <c r="E40" i="8"/>
  <c r="E69" i="8"/>
  <c r="D69" i="14"/>
  <c r="C4" i="15" s="1"/>
  <c r="D9" i="14"/>
  <c r="C59" i="15" s="1"/>
  <c r="E9" i="8"/>
  <c r="E14" i="8"/>
  <c r="D14" i="14"/>
  <c r="D18" i="14"/>
  <c r="C92" i="15" s="1"/>
  <c r="E18" i="8"/>
  <c r="E64" i="8"/>
  <c r="D64" i="14"/>
  <c r="C80" i="15" s="1"/>
  <c r="E29" i="8"/>
  <c r="D29" i="14"/>
  <c r="C57" i="15" s="1"/>
  <c r="D53" i="14"/>
  <c r="C13" i="15" s="1"/>
  <c r="E53" i="8"/>
  <c r="D44" i="14"/>
  <c r="C17" i="15" s="1"/>
  <c r="E44" i="8"/>
  <c r="D48" i="8"/>
  <c r="G48" i="14" a="1"/>
  <c r="G48" i="14" s="1"/>
  <c r="F60" i="15" s="1"/>
  <c r="E58" i="8"/>
  <c r="D58" i="14"/>
  <c r="C66" i="15" s="1"/>
  <c r="D65" i="8"/>
  <c r="G65" i="14" a="1"/>
  <c r="G65" i="14" s="1"/>
  <c r="F52" i="15" s="1"/>
  <c r="D70" i="14"/>
  <c r="C75" i="15" s="1"/>
  <c r="E70" i="8"/>
  <c r="D74" i="14"/>
  <c r="C32" i="15" s="1"/>
  <c r="E74" i="8"/>
  <c r="D78" i="8"/>
  <c r="G78" i="14" a="1"/>
  <c r="G78" i="14" s="1"/>
  <c r="F70" i="15" s="1"/>
  <c r="E81" i="8"/>
  <c r="D81" i="14"/>
  <c r="C85" i="15" s="1"/>
  <c r="D19" i="8"/>
  <c r="G19" i="14" a="1"/>
  <c r="G19" i="14" s="1"/>
  <c r="F82" i="15" s="1"/>
  <c r="D76" i="14"/>
  <c r="C10" i="15" s="1"/>
  <c r="E76" i="8"/>
  <c r="D10" i="14"/>
  <c r="C72" i="15" s="1"/>
  <c r="E10" i="8"/>
  <c r="E17" i="8"/>
  <c r="D17" i="14"/>
  <c r="C56" i="15" s="1"/>
  <c r="G18" i="14" a="1"/>
  <c r="G18" i="14" s="1"/>
  <c r="F92" i="15" s="1"/>
  <c r="E31" i="8"/>
  <c r="D31" i="14"/>
  <c r="C96" i="15" s="1"/>
  <c r="L14" i="15" s="1"/>
  <c r="D53" i="8"/>
  <c r="G53" i="14" a="1"/>
  <c r="G53" i="14" s="1"/>
  <c r="F13" i="15" s="1"/>
  <c r="D36" i="8"/>
  <c r="G36" i="14" a="1"/>
  <c r="G36" i="14" s="1"/>
  <c r="F18" i="15" s="1"/>
  <c r="D58" i="8"/>
  <c r="G58" i="14" a="1"/>
  <c r="G58" i="14" s="1"/>
  <c r="F66" i="15" s="1"/>
  <c r="E33" i="8"/>
  <c r="D33" i="14"/>
  <c r="C43" i="15" s="1"/>
  <c r="G64" i="14" a="1"/>
  <c r="G64" i="14" s="1"/>
  <c r="F80" i="15" s="1"/>
  <c r="D30" i="8"/>
  <c r="G30" i="14" a="1"/>
  <c r="G30" i="14" s="1"/>
  <c r="F7" i="15" s="1"/>
  <c r="G34" i="14" a="1"/>
  <c r="G34" i="14" s="1"/>
  <c r="F40" i="15" s="1"/>
  <c r="E39" i="8"/>
  <c r="D39" i="14"/>
  <c r="C90" i="15" s="1"/>
  <c r="G50" i="14" a="1"/>
  <c r="G50" i="14" s="1"/>
  <c r="F83" i="15" s="1"/>
  <c r="D65" i="14"/>
  <c r="C52" i="15" s="1"/>
  <c r="E65" i="8"/>
  <c r="G70" i="14" a="1"/>
  <c r="G70" i="14" s="1"/>
  <c r="F75" i="15" s="1"/>
  <c r="D78" i="14"/>
  <c r="C70" i="15" s="1"/>
  <c r="E78" i="8"/>
  <c r="D19" i="14"/>
  <c r="C82" i="15" s="1"/>
  <c r="L12" i="15" s="1"/>
  <c r="E19" i="8"/>
  <c r="G31" i="14" a="1"/>
  <c r="G31" i="14" s="1"/>
  <c r="F96" i="15" s="1"/>
  <c r="D39" i="8"/>
  <c r="G39" i="14" a="1"/>
  <c r="G39" i="14" s="1"/>
  <c r="F90" i="15" s="1"/>
  <c r="D9" i="8"/>
  <c r="G9" i="14" a="1"/>
  <c r="G9" i="14" s="1"/>
  <c r="F59" i="15" s="1"/>
  <c r="D10" i="8"/>
  <c r="G10" i="14" a="1"/>
  <c r="G10" i="14" s="1"/>
  <c r="F72" i="15" s="1"/>
  <c r="D30" i="14"/>
  <c r="C7" i="15" s="1"/>
  <c r="E30" i="8"/>
  <c r="G32" i="14" a="1"/>
  <c r="G32" i="14" s="1"/>
  <c r="F99" i="15" s="1"/>
  <c r="E48" i="8"/>
  <c r="D48" i="14"/>
  <c r="C60" i="15" s="1"/>
  <c r="E54" i="8"/>
  <c r="D54" i="14"/>
  <c r="C91" i="15" s="1"/>
  <c r="D71" i="14"/>
  <c r="C81" i="15" s="1"/>
  <c r="E71" i="8"/>
  <c r="D72" i="14"/>
  <c r="C5" i="15" s="1"/>
  <c r="E72" i="8"/>
  <c r="D74" i="8"/>
  <c r="G74" i="14" a="1"/>
  <c r="G74" i="14" s="1"/>
  <c r="F32" i="15" s="1"/>
  <c r="F14" i="14"/>
  <c r="E74" i="15" s="1"/>
  <c r="D14" i="8"/>
  <c r="F35" i="14"/>
  <c r="E26" i="15" s="1"/>
  <c r="D35" i="8"/>
  <c r="F26" i="14"/>
  <c r="E41" i="15" s="1"/>
  <c r="D26" i="8"/>
  <c r="F71" i="14"/>
  <c r="E81" i="15" s="1"/>
  <c r="D71" i="8"/>
  <c r="F72" i="14"/>
  <c r="E5" i="15" s="1"/>
  <c r="D72" i="8"/>
  <c r="F69" i="14"/>
  <c r="E4" i="15" s="1"/>
  <c r="D69" i="8"/>
  <c r="F54" i="14"/>
  <c r="E91" i="15" s="1"/>
  <c r="D54" i="8"/>
  <c r="F68" i="14"/>
  <c r="E44" i="15" s="1"/>
  <c r="D68" i="8"/>
  <c r="F9" i="14"/>
  <c r="E59" i="15" s="1"/>
  <c r="F10" i="14"/>
  <c r="E72" i="15" s="1"/>
  <c r="F48" i="14"/>
  <c r="E60" i="15" s="1"/>
  <c r="F65" i="14"/>
  <c r="E52" i="15" s="1"/>
  <c r="I78" i="14" a="1"/>
  <c r="I78" i="14" s="1"/>
  <c r="H70" i="15" s="1"/>
  <c r="F78" i="14"/>
  <c r="E70" i="15" s="1"/>
  <c r="F36" i="14"/>
  <c r="E18" i="15" s="1"/>
  <c r="F39" i="14"/>
  <c r="E90" i="15" s="1"/>
  <c r="F58" i="14"/>
  <c r="E66" i="15" s="1"/>
  <c r="F53" i="14"/>
  <c r="E13" i="15" s="1"/>
  <c r="F30" i="14"/>
  <c r="E7" i="15" s="1"/>
  <c r="F19" i="14"/>
  <c r="E82" i="15" s="1"/>
  <c r="I33" i="14" a="1"/>
  <c r="I33" i="14" s="1"/>
  <c r="H43" i="15" s="1"/>
  <c r="F33" i="14"/>
  <c r="E43" i="15" s="1"/>
  <c r="F74" i="14"/>
  <c r="E32" i="15" s="1"/>
  <c r="I71" i="14" a="1"/>
  <c r="I71" i="14" s="1"/>
  <c r="H81" i="15" s="1"/>
  <c r="I72" i="14" a="1"/>
  <c r="I72" i="14" s="1"/>
  <c r="H5" i="15" s="1"/>
  <c r="I26" i="14" a="1"/>
  <c r="I26" i="14" s="1"/>
  <c r="H41" i="15" s="1"/>
  <c r="I69" i="14" a="1"/>
  <c r="I69" i="14" s="1"/>
  <c r="H4" i="15" s="1"/>
  <c r="I14" i="14" a="1"/>
  <c r="I14" i="14" s="1"/>
  <c r="H74" i="15" s="1"/>
  <c r="I35" i="14" a="1"/>
  <c r="I35" i="14" s="1"/>
  <c r="H26" i="15" s="1"/>
  <c r="I54" i="14" a="1"/>
  <c r="I54" i="14" s="1"/>
  <c r="H91" i="15" s="1"/>
  <c r="I68" i="14" a="1"/>
  <c r="I68" i="14" s="1"/>
  <c r="H44" i="15" s="1"/>
  <c r="T70" i="9"/>
  <c r="R40" i="9"/>
  <c r="F4" i="9"/>
  <c r="C4" i="4"/>
  <c r="C5" i="4"/>
  <c r="J7" i="4"/>
  <c r="M7" i="4"/>
  <c r="F6" i="1"/>
  <c r="G6" i="14" s="1" a="1"/>
  <c r="G6" i="14" s="1"/>
  <c r="F16" i="15" s="1"/>
  <c r="I6" i="1"/>
  <c r="K5" i="1"/>
  <c r="F5" i="1"/>
  <c r="O3" i="1"/>
  <c r="O4" i="1"/>
  <c r="O22" i="1"/>
  <c r="O52" i="1"/>
  <c r="O56" i="1"/>
  <c r="O59" i="1"/>
  <c r="O73" i="1"/>
  <c r="O77" i="1"/>
  <c r="O82" i="1"/>
  <c r="O89" i="1"/>
  <c r="G22" i="5"/>
  <c r="D4" i="5"/>
  <c r="C4" i="5" s="1"/>
  <c r="F14" i="5"/>
  <c r="C14" i="5" s="1"/>
  <c r="H22" i="5"/>
  <c r="F22" i="5"/>
  <c r="D15" i="5"/>
  <c r="C15" i="5" s="1"/>
  <c r="D16" i="5"/>
  <c r="C16" i="5" s="1"/>
  <c r="D34" i="5"/>
  <c r="C34" i="5" s="1"/>
  <c r="O3" i="5"/>
  <c r="E21" i="5"/>
  <c r="C21" i="5" s="1"/>
  <c r="G3" i="5"/>
  <c r="C6" i="5"/>
  <c r="F39" i="5"/>
  <c r="C39" i="5" s="1"/>
  <c r="K3" i="5"/>
  <c r="D22" i="5"/>
  <c r="D35" i="5"/>
  <c r="C35" i="5" s="1"/>
  <c r="K3" i="1"/>
  <c r="D25" i="5"/>
  <c r="C25" i="5" s="1"/>
  <c r="AE6" i="4"/>
  <c r="Z6" i="4"/>
  <c r="L7" i="4"/>
  <c r="I3" i="1"/>
  <c r="F3" i="1"/>
  <c r="Z103" i="9" l="1"/>
  <c r="Y106" i="9" a="1"/>
  <c r="Y106" i="9" s="1"/>
  <c r="Y105" i="9" a="1"/>
  <c r="Y105" i="9" s="1"/>
  <c r="Y107" i="9" a="1"/>
  <c r="Y107" i="9" s="1"/>
  <c r="Y104" i="9" a="1"/>
  <c r="Y104" i="9" s="1"/>
  <c r="X108" i="9"/>
  <c r="C74" i="15"/>
  <c r="J14" i="14"/>
  <c r="I74" i="15" s="1"/>
  <c r="I19" i="14" a="1"/>
  <c r="I19" i="14" s="1"/>
  <c r="H82" i="15" s="1"/>
  <c r="I9" i="14" a="1"/>
  <c r="I9" i="14" s="1"/>
  <c r="H59" i="15" s="1"/>
  <c r="I74" i="14" a="1"/>
  <c r="I74" i="14" s="1"/>
  <c r="H32" i="15" s="1"/>
  <c r="I70" i="14" a="1"/>
  <c r="I70" i="14" s="1"/>
  <c r="H75" i="15" s="1"/>
  <c r="I58" i="14" a="1"/>
  <c r="I58" i="14" s="1"/>
  <c r="H66" i="15" s="1"/>
  <c r="I53" i="14" a="1"/>
  <c r="I53" i="14" s="1"/>
  <c r="H13" i="15" s="1"/>
  <c r="I18" i="14" a="1"/>
  <c r="I18" i="14" s="1"/>
  <c r="H92" i="15" s="1"/>
  <c r="J10" i="14"/>
  <c r="I72" i="15" s="1"/>
  <c r="J70" i="14"/>
  <c r="I75" i="15" s="1"/>
  <c r="J44" i="14"/>
  <c r="I17" i="15" s="1"/>
  <c r="J40" i="14"/>
  <c r="I28" i="15" s="1"/>
  <c r="J71" i="14"/>
  <c r="I81" i="15" s="1"/>
  <c r="I10" i="14" a="1"/>
  <c r="I10" i="14" s="1"/>
  <c r="H72" i="15" s="1"/>
  <c r="I39" i="14" a="1"/>
  <c r="I39" i="14" s="1"/>
  <c r="H90" i="15" s="1"/>
  <c r="J19" i="14"/>
  <c r="I82" i="15" s="1"/>
  <c r="K12" i="15" s="1"/>
  <c r="I64" i="14" a="1"/>
  <c r="I64" i="14" s="1"/>
  <c r="H80" i="15" s="1"/>
  <c r="J81" i="14"/>
  <c r="I85" i="15" s="1"/>
  <c r="I65" i="14" a="1"/>
  <c r="I65" i="14" s="1"/>
  <c r="H52" i="15" s="1"/>
  <c r="I48" i="14" a="1"/>
  <c r="I48" i="14" s="1"/>
  <c r="H60" i="15" s="1"/>
  <c r="J64" i="14"/>
  <c r="I80" i="15" s="1"/>
  <c r="J26" i="14"/>
  <c r="I41" i="15" s="1"/>
  <c r="I32" i="14" a="1"/>
  <c r="I32" i="14" s="1"/>
  <c r="H99" i="15" s="1"/>
  <c r="J65" i="14"/>
  <c r="I52" i="15" s="1"/>
  <c r="I34" i="14" a="1"/>
  <c r="I34" i="14" s="1"/>
  <c r="H40" i="15" s="1"/>
  <c r="J33" i="14"/>
  <c r="I43" i="15" s="1"/>
  <c r="I36" i="14" a="1"/>
  <c r="I36" i="14" s="1"/>
  <c r="H18" i="15" s="1"/>
  <c r="J31" i="14"/>
  <c r="I96" i="15" s="1"/>
  <c r="K14" i="15" s="1"/>
  <c r="J74" i="14"/>
  <c r="I32" i="15" s="1"/>
  <c r="I31" i="14" a="1"/>
  <c r="I31" i="14" s="1"/>
  <c r="H96" i="15" s="1"/>
  <c r="J78" i="14"/>
  <c r="I70" i="15" s="1"/>
  <c r="I50" i="14" a="1"/>
  <c r="I50" i="14" s="1"/>
  <c r="H83" i="15" s="1"/>
  <c r="I30" i="14" a="1"/>
  <c r="I30" i="14" s="1"/>
  <c r="H7" i="15" s="1"/>
  <c r="J8" i="14"/>
  <c r="I71" i="15" s="1"/>
  <c r="K11" i="15" s="1"/>
  <c r="J7" i="14"/>
  <c r="I48" i="15" s="1"/>
  <c r="K7" i="15" s="1"/>
  <c r="C3" i="5"/>
  <c r="C22" i="5"/>
  <c r="C7" i="4"/>
  <c r="A241" i="11"/>
  <c r="A242" i="11" s="1"/>
  <c r="A243" i="11" s="1"/>
  <c r="A244" i="11" s="1"/>
  <c r="A245" i="11" s="1"/>
  <c r="A246" i="11" s="1"/>
  <c r="A247" i="11" s="1"/>
  <c r="A248" i="11" s="1"/>
  <c r="A249" i="11" s="1"/>
  <c r="E3" i="8"/>
  <c r="D3" i="14"/>
  <c r="C37" i="15" s="1"/>
  <c r="L4" i="15" s="1"/>
  <c r="G5" i="14" a="1"/>
  <c r="G5" i="14" s="1"/>
  <c r="F3" i="15" s="1"/>
  <c r="E6" i="8"/>
  <c r="D6" i="14"/>
  <c r="C16" i="15" s="1"/>
  <c r="D3" i="8"/>
  <c r="G3" i="14" a="1"/>
  <c r="G3" i="14" s="1"/>
  <c r="F37" i="15" s="1"/>
  <c r="F6" i="14"/>
  <c r="E16" i="15" s="1"/>
  <c r="D6" i="8"/>
  <c r="F3" i="14"/>
  <c r="E37" i="15" s="1"/>
  <c r="I6" i="14" a="1"/>
  <c r="I6" i="14" s="1"/>
  <c r="H16" i="15" s="1"/>
  <c r="B79" i="9"/>
  <c r="C79" i="9" s="1"/>
  <c r="D79" i="9" s="1"/>
  <c r="E79" i="9" s="1"/>
  <c r="F79" i="9" s="1"/>
  <c r="G79" i="9" s="1"/>
  <c r="H79" i="9" s="1"/>
  <c r="B49" i="9"/>
  <c r="C49" i="9" s="1"/>
  <c r="D49" i="9" s="1"/>
  <c r="E49" i="9" s="1"/>
  <c r="F49" i="9" s="1"/>
  <c r="G49" i="9" s="1"/>
  <c r="H49" i="9" s="1"/>
  <c r="B19" i="9"/>
  <c r="C19" i="9" s="1"/>
  <c r="D19" i="9" s="1"/>
  <c r="E19" i="9" s="1"/>
  <c r="F19" i="9" s="1"/>
  <c r="G19" i="9" s="1"/>
  <c r="H19" i="9" s="1"/>
  <c r="U70" i="9"/>
  <c r="S40" i="9"/>
  <c r="G4" i="9"/>
  <c r="C6" i="4"/>
  <c r="AA103" i="9" l="1"/>
  <c r="Z107" i="9" a="1"/>
  <c r="Z107" i="9" s="1"/>
  <c r="Z106" i="9" a="1"/>
  <c r="Z106" i="9" s="1"/>
  <c r="Z105" i="9" a="1"/>
  <c r="Z105" i="9" s="1"/>
  <c r="Z104" i="9" a="1"/>
  <c r="Z104" i="9" s="1"/>
  <c r="Y108" i="9"/>
  <c r="I5" i="14" a="1"/>
  <c r="I5" i="14" s="1"/>
  <c r="H3" i="15" s="1"/>
  <c r="J3" i="14"/>
  <c r="I37" i="15" s="1"/>
  <c r="K4" i="15" s="1"/>
  <c r="J6" i="14"/>
  <c r="I16" i="15" s="1"/>
  <c r="I3" i="14" a="1"/>
  <c r="I3" i="14" s="1"/>
  <c r="C40" i="5"/>
  <c r="A250" i="11"/>
  <c r="A251" i="11" s="1"/>
  <c r="A252" i="11" s="1"/>
  <c r="A253" i="11" s="1"/>
  <c r="A254" i="11" s="1"/>
  <c r="A255" i="11" s="1"/>
  <c r="A256" i="11" s="1"/>
  <c r="A257" i="11" s="1"/>
  <c r="A258" i="11" s="1"/>
  <c r="A259" i="11" s="1"/>
  <c r="A260" i="11" s="1"/>
  <c r="A261" i="11" s="1"/>
  <c r="A262" i="11" s="1"/>
  <c r="A263" i="11" s="1"/>
  <c r="A264" i="11" s="1"/>
  <c r="A265" i="11" s="1"/>
  <c r="A266" i="11" s="1"/>
  <c r="K271" i="11"/>
  <c r="V70" i="9"/>
  <c r="T40" i="9"/>
  <c r="H4" i="9"/>
  <c r="AB103" i="9" l="1"/>
  <c r="AA105" i="9" a="1"/>
  <c r="AA105" i="9" s="1"/>
  <c r="AA106" i="9" a="1"/>
  <c r="AA106" i="9" s="1"/>
  <c r="AA104" i="9" a="1"/>
  <c r="AA104" i="9" s="1"/>
  <c r="AA107" i="9" a="1"/>
  <c r="AA107" i="9" s="1"/>
  <c r="H37" i="15"/>
  <c r="Z108" i="9"/>
  <c r="K306" i="11"/>
  <c r="A267" i="1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W70" i="9"/>
  <c r="U40" i="9"/>
  <c r="I4" i="9"/>
  <c r="AC103" i="9" l="1"/>
  <c r="AB106" i="9" a="1"/>
  <c r="AB106" i="9" s="1"/>
  <c r="AB107" i="9" a="1"/>
  <c r="AB107" i="9" s="1"/>
  <c r="AB105" i="9" a="1"/>
  <c r="AB105" i="9" s="1"/>
  <c r="AB104" i="9" a="1"/>
  <c r="AB104" i="9" s="1"/>
  <c r="AA108" i="9"/>
  <c r="A290" i="11"/>
  <c r="X70" i="9"/>
  <c r="V40" i="9"/>
  <c r="J4" i="9"/>
  <c r="AD103" i="9" l="1"/>
  <c r="AC104" i="9" a="1"/>
  <c r="AC104" i="9" s="1"/>
  <c r="AC107" i="9" a="1"/>
  <c r="AC107" i="9" s="1"/>
  <c r="AC106" i="9" a="1"/>
  <c r="AC106" i="9" s="1"/>
  <c r="AC105" i="9" a="1"/>
  <c r="AC105" i="9" s="1"/>
  <c r="AB108" i="9"/>
  <c r="A291" i="1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Y70" i="9"/>
  <c r="W40" i="9"/>
  <c r="K4" i="9"/>
  <c r="AE103" i="9" l="1"/>
  <c r="AD105" i="9" a="1"/>
  <c r="AD105" i="9" s="1"/>
  <c r="AD104" i="9" a="1"/>
  <c r="AD104" i="9" s="1"/>
  <c r="AD106" i="9" a="1"/>
  <c r="AD106" i="9" s="1"/>
  <c r="AD107" i="9" a="1"/>
  <c r="AD107" i="9" s="1"/>
  <c r="AC108" i="9"/>
  <c r="A341" i="11"/>
  <c r="A342" i="11" s="1"/>
  <c r="A343" i="11" s="1"/>
  <c r="A344" i="11" s="1"/>
  <c r="A345" i="11" s="1"/>
  <c r="A346" i="11" s="1"/>
  <c r="A347" i="11" s="1"/>
  <c r="Z70" i="9"/>
  <c r="X40" i="9"/>
  <c r="L4" i="9"/>
  <c r="AF103" i="9" l="1"/>
  <c r="AE107" i="9" a="1"/>
  <c r="AE107" i="9" s="1"/>
  <c r="AE106" i="9" a="1"/>
  <c r="AE106" i="9" s="1"/>
  <c r="AE105" i="9" a="1"/>
  <c r="AE105" i="9" s="1"/>
  <c r="AE104" i="9" a="1"/>
  <c r="AE104" i="9" s="1"/>
  <c r="AD108" i="9"/>
  <c r="K337" i="11"/>
  <c r="A348" i="11"/>
  <c r="AA70" i="9"/>
  <c r="Y40" i="9"/>
  <c r="M4" i="9"/>
  <c r="A6" i="7"/>
  <c r="C6" i="7"/>
  <c r="J6" i="7"/>
  <c r="AG103" i="9" l="1"/>
  <c r="AF104" i="9" a="1"/>
  <c r="AF104" i="9" s="1"/>
  <c r="AF107" i="9" a="1"/>
  <c r="AF107" i="9" s="1"/>
  <c r="AF106" i="9" a="1"/>
  <c r="AF106" i="9" s="1"/>
  <c r="AF105" i="9" a="1"/>
  <c r="AF105" i="9" s="1"/>
  <c r="AE108" i="9"/>
  <c r="A349" i="11"/>
  <c r="A350" i="11" s="1"/>
  <c r="A351" i="11" s="1"/>
  <c r="A352" i="11" s="1"/>
  <c r="A353" i="11" s="1"/>
  <c r="A354" i="11" s="1"/>
  <c r="A355" i="11" s="1"/>
  <c r="AB70" i="9"/>
  <c r="Z40" i="9"/>
  <c r="N4" i="9"/>
  <c r="K22" i="1"/>
  <c r="C8" i="4"/>
  <c r="G2" i="8"/>
  <c r="D2" i="8"/>
  <c r="A2" i="8"/>
  <c r="AH103" i="9" l="1"/>
  <c r="AG106" i="9" a="1"/>
  <c r="AG106" i="9" s="1"/>
  <c r="AG105" i="9" a="1"/>
  <c r="AG105" i="9" s="1"/>
  <c r="AG104" i="9" a="1"/>
  <c r="AG104" i="9" s="1"/>
  <c r="AG107" i="9" a="1"/>
  <c r="AG107" i="9" s="1"/>
  <c r="AF108" i="9"/>
  <c r="A356" i="11"/>
  <c r="A357" i="11" s="1"/>
  <c r="A358" i="11" s="1"/>
  <c r="A359" i="11" s="1"/>
  <c r="A360" i="11" s="1"/>
  <c r="AC70" i="9"/>
  <c r="AA40" i="9"/>
  <c r="O4" i="9"/>
  <c r="K55" i="1"/>
  <c r="AH107" i="9" l="1" a="1"/>
  <c r="AH107" i="9" s="1"/>
  <c r="AH106" i="9" a="1"/>
  <c r="AH106" i="9" s="1"/>
  <c r="AH105" i="9" a="1"/>
  <c r="AH105" i="9" s="1"/>
  <c r="AI103" i="9"/>
  <c r="AH104" i="9" a="1"/>
  <c r="AH104" i="9" s="1"/>
  <c r="AG108" i="9"/>
  <c r="A361" i="11"/>
  <c r="A362" i="11" s="1"/>
  <c r="A363" i="11" s="1"/>
  <c r="A364" i="11" s="1"/>
  <c r="A365" i="11" s="1"/>
  <c r="A366" i="11" s="1"/>
  <c r="A367" i="11" s="1"/>
  <c r="A368" i="11" s="1"/>
  <c r="AD70" i="9"/>
  <c r="AB40" i="9"/>
  <c r="P4" i="9"/>
  <c r="I59" i="1"/>
  <c r="F59" i="1"/>
  <c r="G59" i="14" s="1" a="1"/>
  <c r="G59" i="14" s="1"/>
  <c r="F73" i="15" s="1"/>
  <c r="F29" i="1"/>
  <c r="K29" i="1"/>
  <c r="I41" i="1"/>
  <c r="F41" i="1"/>
  <c r="F66" i="1"/>
  <c r="AI105" i="9" l="1" a="1"/>
  <c r="AI105" i="9" s="1"/>
  <c r="AJ103" i="9"/>
  <c r="AI104" i="9" a="1"/>
  <c r="AI104" i="9" s="1"/>
  <c r="AI107" i="9" a="1"/>
  <c r="AI107" i="9" s="1"/>
  <c r="AI106" i="9" a="1"/>
  <c r="AI106" i="9" s="1"/>
  <c r="AH108" i="9"/>
  <c r="A369" i="11"/>
  <c r="A370" i="11" s="1"/>
  <c r="K369" i="11"/>
  <c r="D66" i="8"/>
  <c r="G66" i="14" a="1"/>
  <c r="G66" i="14" s="1"/>
  <c r="F46" i="15" s="1"/>
  <c r="G41" i="14" a="1"/>
  <c r="G41" i="14" s="1"/>
  <c r="F49" i="15" s="1"/>
  <c r="E59" i="8"/>
  <c r="D59" i="14"/>
  <c r="C73" i="15" s="1"/>
  <c r="G29" i="14" a="1"/>
  <c r="G29" i="14" s="1"/>
  <c r="F57" i="15" s="1"/>
  <c r="D41" i="14"/>
  <c r="C49" i="15" s="1"/>
  <c r="E41" i="8"/>
  <c r="F59" i="14"/>
  <c r="E73" i="15" s="1"/>
  <c r="D59" i="8"/>
  <c r="F66" i="14"/>
  <c r="E46" i="15" s="1"/>
  <c r="I59" i="14" a="1"/>
  <c r="I59" i="14" s="1"/>
  <c r="H73" i="15" s="1"/>
  <c r="AE70" i="9"/>
  <c r="AC40" i="9"/>
  <c r="Q4" i="9"/>
  <c r="I82" i="1"/>
  <c r="F22" i="1"/>
  <c r="AJ106" i="9" l="1" a="1"/>
  <c r="AJ106" i="9" s="1"/>
  <c r="AJ105" i="9" a="1"/>
  <c r="AJ105" i="9" s="1"/>
  <c r="AJ107" i="9" a="1"/>
  <c r="AJ107" i="9" s="1"/>
  <c r="AJ104" i="9" a="1"/>
  <c r="AJ104" i="9" s="1"/>
  <c r="AI108" i="9"/>
  <c r="I41" i="14" a="1"/>
  <c r="I41" i="14" s="1"/>
  <c r="H49" i="15" s="1"/>
  <c r="I29" i="14" a="1"/>
  <c r="I29" i="14" s="1"/>
  <c r="H57" i="15" s="1"/>
  <c r="I66" i="14" a="1"/>
  <c r="I66" i="14" s="1"/>
  <c r="H46" i="15" s="1"/>
  <c r="J41" i="14"/>
  <c r="I49" i="15" s="1"/>
  <c r="J59" i="14"/>
  <c r="I73" i="15" s="1"/>
  <c r="A371" i="1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D22" i="8"/>
  <c r="G22" i="14" a="1"/>
  <c r="G22" i="14" s="1"/>
  <c r="F25" i="15" s="1"/>
  <c r="E82" i="8"/>
  <c r="D82" i="14"/>
  <c r="C53" i="15" s="1"/>
  <c r="F22" i="14"/>
  <c r="E25" i="15" s="1"/>
  <c r="AF70" i="9"/>
  <c r="AG70" i="9" s="1"/>
  <c r="AD40" i="9"/>
  <c r="R4" i="9"/>
  <c r="O28" i="1"/>
  <c r="F28" i="1"/>
  <c r="I36" i="1"/>
  <c r="I96" i="1"/>
  <c r="I98" i="1"/>
  <c r="I94" i="1"/>
  <c r="I88" i="1"/>
  <c r="I86" i="1"/>
  <c r="I89" i="1"/>
  <c r="I77" i="1"/>
  <c r="I52" i="1"/>
  <c r="F4" i="8"/>
  <c r="K4" i="1"/>
  <c r="K99" i="1"/>
  <c r="K97" i="1"/>
  <c r="E6" i="7"/>
  <c r="K56" i="1"/>
  <c r="K25" i="1"/>
  <c r="K88" i="1"/>
  <c r="K86" i="1"/>
  <c r="K82" i="1"/>
  <c r="K89" i="1"/>
  <c r="K77" i="1"/>
  <c r="K23" i="1"/>
  <c r="K52" i="1"/>
  <c r="K73" i="1"/>
  <c r="K98" i="1"/>
  <c r="K93" i="1"/>
  <c r="F100" i="1"/>
  <c r="F99" i="1"/>
  <c r="F98" i="1"/>
  <c r="F97" i="1"/>
  <c r="F96" i="1"/>
  <c r="F95" i="1"/>
  <c r="F94" i="1"/>
  <c r="F93" i="1"/>
  <c r="F56" i="1"/>
  <c r="F88" i="1"/>
  <c r="F86" i="1"/>
  <c r="F89" i="1"/>
  <c r="F77" i="1"/>
  <c r="F23" i="1"/>
  <c r="F52" i="1"/>
  <c r="F73" i="1"/>
  <c r="AJ108" i="9" l="1"/>
  <c r="I22" i="14" a="1"/>
  <c r="I22" i="14" s="1"/>
  <c r="H25" i="15" s="1"/>
  <c r="J82" i="14"/>
  <c r="I53" i="15" s="1"/>
  <c r="F12" i="1"/>
  <c r="F13" i="1"/>
  <c r="G13" i="14" s="1" a="1"/>
  <c r="G13" i="14" s="1"/>
  <c r="F22" i="15" s="1"/>
  <c r="A443" i="11"/>
  <c r="A444" i="11" s="1"/>
  <c r="A445" i="11" s="1"/>
  <c r="A446" i="11" s="1"/>
  <c r="G52" i="14" a="1"/>
  <c r="G52" i="14" s="1"/>
  <c r="F19" i="15" s="1"/>
  <c r="F86" i="14"/>
  <c r="E11" i="15" s="1"/>
  <c r="G86" i="14" a="1"/>
  <c r="G86" i="14" s="1"/>
  <c r="F11" i="15" s="1"/>
  <c r="D86" i="8"/>
  <c r="G93" i="14" a="1"/>
  <c r="G93" i="14" s="1"/>
  <c r="F58" i="15" s="1"/>
  <c r="G97" i="14" a="1"/>
  <c r="G97" i="14" s="1"/>
  <c r="F93" i="15" s="1"/>
  <c r="D52" i="14"/>
  <c r="C19" i="15" s="1"/>
  <c r="E52" i="8"/>
  <c r="D88" i="14"/>
  <c r="C35" i="15" s="1"/>
  <c r="E88" i="8"/>
  <c r="E102" i="8"/>
  <c r="G23" i="14" a="1"/>
  <c r="G23" i="14" s="1"/>
  <c r="F42" i="15" s="1"/>
  <c r="G88" i="14" a="1"/>
  <c r="G88" i="14" s="1"/>
  <c r="F35" i="15" s="1"/>
  <c r="G94" i="14" a="1"/>
  <c r="G94" i="14" s="1"/>
  <c r="F34" i="15" s="1"/>
  <c r="G98" i="14" a="1"/>
  <c r="G98" i="14" s="1"/>
  <c r="F68" i="15" s="1"/>
  <c r="E77" i="8"/>
  <c r="D77" i="14"/>
  <c r="C45" i="15" s="1"/>
  <c r="E94" i="8"/>
  <c r="D94" i="14"/>
  <c r="C34" i="15" s="1"/>
  <c r="D36" i="14"/>
  <c r="C18" i="15" s="1"/>
  <c r="E36" i="8"/>
  <c r="D16" i="8"/>
  <c r="G16" i="14" a="1"/>
  <c r="G16" i="14" s="1"/>
  <c r="F23" i="15" s="1"/>
  <c r="G77" i="14" a="1"/>
  <c r="G77" i="14" s="1"/>
  <c r="F45" i="15" s="1"/>
  <c r="G25" i="14" a="1"/>
  <c r="G25" i="14" s="1"/>
  <c r="F100" i="15" s="1"/>
  <c r="G95" i="14" a="1"/>
  <c r="G95" i="14" s="1"/>
  <c r="F86" i="15" s="1"/>
  <c r="G99" i="14" a="1"/>
  <c r="G99" i="14" s="1"/>
  <c r="F89" i="15" s="1"/>
  <c r="D89" i="14"/>
  <c r="C15" i="15" s="1"/>
  <c r="E89" i="8"/>
  <c r="E98" i="8"/>
  <c r="D98" i="14"/>
  <c r="C68" i="15" s="1"/>
  <c r="D28" i="8"/>
  <c r="G28" i="14" a="1"/>
  <c r="G28" i="14" s="1"/>
  <c r="F39" i="15" s="1"/>
  <c r="G73" i="14" a="1"/>
  <c r="G73" i="14" s="1"/>
  <c r="F97" i="15" s="1"/>
  <c r="G89" i="14" a="1"/>
  <c r="G89" i="14" s="1"/>
  <c r="F15" i="15" s="1"/>
  <c r="G56" i="14" a="1"/>
  <c r="G56" i="14" s="1"/>
  <c r="F84" i="15" s="1"/>
  <c r="G96" i="14" a="1"/>
  <c r="G96" i="14" s="1"/>
  <c r="F21" i="15" s="1"/>
  <c r="G100" i="14" a="1"/>
  <c r="G100" i="14" s="1"/>
  <c r="F67" i="15" s="1"/>
  <c r="E16" i="8"/>
  <c r="D16" i="14"/>
  <c r="C23" i="15" s="1"/>
  <c r="E86" i="8"/>
  <c r="D86" i="14"/>
  <c r="C11" i="15" s="1"/>
  <c r="E96" i="8"/>
  <c r="D96" i="14"/>
  <c r="C21" i="15" s="1"/>
  <c r="AC46" i="9" a="1"/>
  <c r="AC46" i="9" s="1"/>
  <c r="F28" i="14"/>
  <c r="E39" i="15" s="1"/>
  <c r="I16" i="14" a="1"/>
  <c r="I16" i="14" s="1"/>
  <c r="H23" i="15" s="1"/>
  <c r="F16" i="14"/>
  <c r="E23" i="15" s="1"/>
  <c r="AE73" i="9" a="1"/>
  <c r="AE73" i="9" s="1"/>
  <c r="AG76" i="9" a="1"/>
  <c r="AG76" i="9" s="1"/>
  <c r="AG73" i="9" a="1"/>
  <c r="AG73" i="9" s="1"/>
  <c r="AG72" i="9" a="1"/>
  <c r="AG72" i="9" s="1"/>
  <c r="AG75" i="9" a="1"/>
  <c r="AG75" i="9" s="1"/>
  <c r="AG71" i="9" a="1"/>
  <c r="AG71" i="9" s="1"/>
  <c r="AH70" i="9"/>
  <c r="AG74" i="9" a="1"/>
  <c r="AG74" i="9" s="1"/>
  <c r="S76" i="9" a="1"/>
  <c r="S76" i="9" s="1"/>
  <c r="T75" i="9" a="1"/>
  <c r="T75" i="9" s="1"/>
  <c r="T71" i="9" a="1"/>
  <c r="T71" i="9" s="1"/>
  <c r="D71" i="9" a="1"/>
  <c r="D71" i="9" s="1"/>
  <c r="C71" i="9" a="1"/>
  <c r="C71" i="9" s="1"/>
  <c r="C73" i="9" a="1"/>
  <c r="C73" i="9" s="1"/>
  <c r="C72" i="9" a="1"/>
  <c r="C72" i="9" s="1"/>
  <c r="B73" i="9" a="1"/>
  <c r="B73" i="9" s="1"/>
  <c r="E73" i="9" a="1"/>
  <c r="E73" i="9" s="1"/>
  <c r="F71" i="9" a="1"/>
  <c r="F71" i="9" s="1"/>
  <c r="F74" i="9" a="1"/>
  <c r="F74" i="9" s="1"/>
  <c r="G71" i="9" a="1"/>
  <c r="G71" i="9" s="1"/>
  <c r="H72" i="9" a="1"/>
  <c r="H72" i="9" s="1"/>
  <c r="H71" i="9" a="1"/>
  <c r="H71" i="9" s="1"/>
  <c r="I72" i="9" a="1"/>
  <c r="I72" i="9" s="1"/>
  <c r="J76" i="9" a="1"/>
  <c r="J76" i="9" s="1"/>
  <c r="J72" i="9" a="1"/>
  <c r="J72" i="9" s="1"/>
  <c r="K71" i="9" a="1"/>
  <c r="K71" i="9" s="1"/>
  <c r="L71" i="9" a="1"/>
  <c r="L71" i="9" s="1"/>
  <c r="L75" i="9" a="1"/>
  <c r="L75" i="9" s="1"/>
  <c r="M73" i="9" a="1"/>
  <c r="M73" i="9" s="1"/>
  <c r="N75" i="9" a="1"/>
  <c r="N75" i="9" s="1"/>
  <c r="N74" i="9" a="1"/>
  <c r="N74" i="9" s="1"/>
  <c r="O75" i="9" a="1"/>
  <c r="O75" i="9" s="1"/>
  <c r="P72" i="9" a="1"/>
  <c r="P72" i="9" s="1"/>
  <c r="P75" i="9" a="1"/>
  <c r="P75" i="9" s="1"/>
  <c r="Q75" i="9" a="1"/>
  <c r="Q75" i="9" s="1"/>
  <c r="R71" i="9" a="1"/>
  <c r="R71" i="9" s="1"/>
  <c r="R74" i="9" a="1"/>
  <c r="R74" i="9" s="1"/>
  <c r="S72" i="9" a="1"/>
  <c r="S72" i="9" s="1"/>
  <c r="S71" i="9" a="1"/>
  <c r="S71" i="9" s="1"/>
  <c r="R76" i="9" a="1"/>
  <c r="R76" i="9" s="1"/>
  <c r="S74" i="9" a="1"/>
  <c r="S74" i="9" s="1"/>
  <c r="T73" i="9" a="1"/>
  <c r="T73" i="9" s="1"/>
  <c r="D76" i="9" a="1"/>
  <c r="D76" i="9" s="1"/>
  <c r="D74" i="9" a="1"/>
  <c r="D74" i="9" s="1"/>
  <c r="C75" i="9" a="1"/>
  <c r="C75" i="9" s="1"/>
  <c r="C74" i="9" a="1"/>
  <c r="C74" i="9" s="1"/>
  <c r="C76" i="9" a="1"/>
  <c r="C76" i="9" s="1"/>
  <c r="E74" i="9" a="1"/>
  <c r="E74" i="9" s="1"/>
  <c r="F72" i="9" a="1"/>
  <c r="F72" i="9" s="1"/>
  <c r="F73" i="9" a="1"/>
  <c r="F73" i="9" s="1"/>
  <c r="G72" i="9" a="1"/>
  <c r="G72" i="9" s="1"/>
  <c r="H74" i="9" a="1"/>
  <c r="H74" i="9" s="1"/>
  <c r="H73" i="9" a="1"/>
  <c r="H73" i="9" s="1"/>
  <c r="I75" i="9" a="1"/>
  <c r="I75" i="9" s="1"/>
  <c r="J73" i="9" a="1"/>
  <c r="J73" i="9" s="1"/>
  <c r="J74" i="9" a="1"/>
  <c r="J74" i="9" s="1"/>
  <c r="K72" i="9" a="1"/>
  <c r="K72" i="9" s="1"/>
  <c r="L76" i="9" a="1"/>
  <c r="L76" i="9" s="1"/>
  <c r="L72" i="9" a="1"/>
  <c r="L72" i="9" s="1"/>
  <c r="M75" i="9" a="1"/>
  <c r="M75" i="9" s="1"/>
  <c r="N73" i="9" a="1"/>
  <c r="N73" i="9" s="1"/>
  <c r="N71" i="9" a="1"/>
  <c r="N71" i="9" s="1"/>
  <c r="O72" i="9" a="1"/>
  <c r="O72" i="9" s="1"/>
  <c r="P74" i="9" a="1"/>
  <c r="P74" i="9" s="1"/>
  <c r="P71" i="9" a="1"/>
  <c r="P71" i="9" s="1"/>
  <c r="Q72" i="9" a="1"/>
  <c r="Q72" i="9" s="1"/>
  <c r="R72" i="9" a="1"/>
  <c r="R72" i="9" s="1"/>
  <c r="R73" i="9" a="1"/>
  <c r="R73" i="9" s="1"/>
  <c r="B75" i="9" a="1"/>
  <c r="B75" i="9" s="1"/>
  <c r="E72" i="9" a="1"/>
  <c r="E72" i="9" s="1"/>
  <c r="G73" i="9" a="1"/>
  <c r="G73" i="9" s="1"/>
  <c r="H75" i="9" a="1"/>
  <c r="H75" i="9" s="1"/>
  <c r="J75" i="9" a="1"/>
  <c r="J75" i="9" s="1"/>
  <c r="L73" i="9" a="1"/>
  <c r="L73" i="9" s="1"/>
  <c r="N76" i="9" a="1"/>
  <c r="N76" i="9" s="1"/>
  <c r="O76" i="9" a="1"/>
  <c r="O76" i="9" s="1"/>
  <c r="Q76" i="9" a="1"/>
  <c r="Q76" i="9" s="1"/>
  <c r="S73" i="9" a="1"/>
  <c r="S73" i="9" s="1"/>
  <c r="T72" i="9" a="1"/>
  <c r="T72" i="9" s="1"/>
  <c r="B76" i="9" a="1"/>
  <c r="B76" i="9" s="1"/>
  <c r="D75" i="9" a="1"/>
  <c r="D75" i="9" s="1"/>
  <c r="D73" i="9" a="1"/>
  <c r="D73" i="9" s="1"/>
  <c r="D72" i="9" a="1"/>
  <c r="D72" i="9" s="1"/>
  <c r="E76" i="9" a="1"/>
  <c r="E76" i="9" s="1"/>
  <c r="E75" i="9" a="1"/>
  <c r="E75" i="9" s="1"/>
  <c r="F75" i="9" a="1"/>
  <c r="F75" i="9" s="1"/>
  <c r="G74" i="9" a="1"/>
  <c r="G74" i="9" s="1"/>
  <c r="G75" i="9" a="1"/>
  <c r="G75" i="9" s="1"/>
  <c r="H76" i="9" a="1"/>
  <c r="H76" i="9" s="1"/>
  <c r="I74" i="9" a="1"/>
  <c r="I74" i="9" s="1"/>
  <c r="I73" i="9" a="1"/>
  <c r="I73" i="9" s="1"/>
  <c r="J71" i="9" a="1"/>
  <c r="J71" i="9" s="1"/>
  <c r="K76" i="9" a="1"/>
  <c r="K76" i="9" s="1"/>
  <c r="K74" i="9" a="1"/>
  <c r="K74" i="9" s="1"/>
  <c r="L74" i="9" a="1"/>
  <c r="L74" i="9" s="1"/>
  <c r="M74" i="9" a="1"/>
  <c r="M74" i="9" s="1"/>
  <c r="M76" i="9" a="1"/>
  <c r="M76" i="9" s="1"/>
  <c r="N72" i="9" a="1"/>
  <c r="N72" i="9" s="1"/>
  <c r="O71" i="9" a="1"/>
  <c r="O71" i="9" s="1"/>
  <c r="O74" i="9" a="1"/>
  <c r="O74" i="9" s="1"/>
  <c r="P76" i="9" a="1"/>
  <c r="P76" i="9" s="1"/>
  <c r="Q71" i="9" a="1"/>
  <c r="Q71" i="9" s="1"/>
  <c r="Q74" i="9" a="1"/>
  <c r="Q74" i="9" s="1"/>
  <c r="R75" i="9" a="1"/>
  <c r="R75" i="9" s="1"/>
  <c r="T76" i="9" a="1"/>
  <c r="T76" i="9" s="1"/>
  <c r="E71" i="9" a="1"/>
  <c r="E71" i="9" s="1"/>
  <c r="G76" i="9" a="1"/>
  <c r="G76" i="9" s="1"/>
  <c r="I76" i="9" a="1"/>
  <c r="I76" i="9" s="1"/>
  <c r="K75" i="9" a="1"/>
  <c r="K75" i="9" s="1"/>
  <c r="M72" i="9" a="1"/>
  <c r="M72" i="9" s="1"/>
  <c r="P73" i="9" a="1"/>
  <c r="P73" i="9" s="1"/>
  <c r="S75" i="9" a="1"/>
  <c r="S75" i="9" s="1"/>
  <c r="T74" i="9" a="1"/>
  <c r="T74" i="9" s="1"/>
  <c r="B74" i="9" a="1"/>
  <c r="B74" i="9" s="1"/>
  <c r="B72" i="9" a="1"/>
  <c r="B72" i="9" s="1"/>
  <c r="F76" i="9" a="1"/>
  <c r="F76" i="9" s="1"/>
  <c r="I71" i="9" a="1"/>
  <c r="I71" i="9" s="1"/>
  <c r="K73" i="9" a="1"/>
  <c r="K73" i="9" s="1"/>
  <c r="M71" i="9" a="1"/>
  <c r="M71" i="9" s="1"/>
  <c r="O73" i="9" a="1"/>
  <c r="O73" i="9" s="1"/>
  <c r="Q73" i="9" a="1"/>
  <c r="Q73" i="9" s="1"/>
  <c r="U72" i="9" a="1"/>
  <c r="U72" i="9" s="1"/>
  <c r="U71" i="9" a="1"/>
  <c r="U71" i="9" s="1"/>
  <c r="U73" i="9" a="1"/>
  <c r="U73" i="9" s="1"/>
  <c r="U75" i="9" a="1"/>
  <c r="U75" i="9" s="1"/>
  <c r="U76" i="9" a="1"/>
  <c r="U76" i="9" s="1"/>
  <c r="U74" i="9" a="1"/>
  <c r="U74" i="9" s="1"/>
  <c r="V75" i="9" a="1"/>
  <c r="V75" i="9" s="1"/>
  <c r="V72" i="9" a="1"/>
  <c r="V72" i="9" s="1"/>
  <c r="V74" i="9" a="1"/>
  <c r="V74" i="9" s="1"/>
  <c r="V76" i="9" a="1"/>
  <c r="V76" i="9" s="1"/>
  <c r="V73" i="9" a="1"/>
  <c r="V73" i="9" s="1"/>
  <c r="V71" i="9" a="1"/>
  <c r="V71" i="9" s="1"/>
  <c r="W71" i="9" a="1"/>
  <c r="W71" i="9" s="1"/>
  <c r="W73" i="9" a="1"/>
  <c r="W73" i="9" s="1"/>
  <c r="W75" i="9" a="1"/>
  <c r="W75" i="9" s="1"/>
  <c r="W72" i="9" a="1"/>
  <c r="W72" i="9" s="1"/>
  <c r="W74" i="9" a="1"/>
  <c r="W74" i="9" s="1"/>
  <c r="W76" i="9" a="1"/>
  <c r="W76" i="9" s="1"/>
  <c r="X75" i="9" a="1"/>
  <c r="X75" i="9" s="1"/>
  <c r="X74" i="9" a="1"/>
  <c r="X74" i="9" s="1"/>
  <c r="X72" i="9" a="1"/>
  <c r="X72" i="9" s="1"/>
  <c r="X71" i="9" a="1"/>
  <c r="X71" i="9" s="1"/>
  <c r="X76" i="9" a="1"/>
  <c r="X76" i="9" s="1"/>
  <c r="X73" i="9" a="1"/>
  <c r="X73" i="9" s="1"/>
  <c r="Y76" i="9" a="1"/>
  <c r="Y76" i="9" s="1"/>
  <c r="Y74" i="9" a="1"/>
  <c r="Y74" i="9" s="1"/>
  <c r="Y71" i="9" a="1"/>
  <c r="Y71" i="9" s="1"/>
  <c r="Y75" i="9" a="1"/>
  <c r="Y75" i="9" s="1"/>
  <c r="Y73" i="9" a="1"/>
  <c r="Y73" i="9" s="1"/>
  <c r="Y72" i="9" a="1"/>
  <c r="Y72" i="9" s="1"/>
  <c r="Z76" i="9" a="1"/>
  <c r="Z76" i="9" s="1"/>
  <c r="Z71" i="9" a="1"/>
  <c r="Z71" i="9" s="1"/>
  <c r="Z75" i="9" a="1"/>
  <c r="Z75" i="9" s="1"/>
  <c r="Z74" i="9" a="1"/>
  <c r="Z74" i="9" s="1"/>
  <c r="Z72" i="9" a="1"/>
  <c r="Z72" i="9" s="1"/>
  <c r="Z73" i="9" a="1"/>
  <c r="Z73" i="9" s="1"/>
  <c r="AA76" i="9" a="1"/>
  <c r="AA76" i="9" s="1"/>
  <c r="AA73" i="9" a="1"/>
  <c r="AA73" i="9" s="1"/>
  <c r="AA71" i="9" a="1"/>
  <c r="AA71" i="9" s="1"/>
  <c r="AA74" i="9" a="1"/>
  <c r="AA74" i="9" s="1"/>
  <c r="AA75" i="9" a="1"/>
  <c r="AA75" i="9" s="1"/>
  <c r="AA72" i="9" a="1"/>
  <c r="AA72" i="9" s="1"/>
  <c r="AB71" i="9" a="1"/>
  <c r="AB71" i="9" s="1"/>
  <c r="AB72" i="9" a="1"/>
  <c r="AB72" i="9" s="1"/>
  <c r="AB75" i="9" a="1"/>
  <c r="AB75" i="9" s="1"/>
  <c r="AB76" i="9" a="1"/>
  <c r="AB76" i="9" s="1"/>
  <c r="AB73" i="9" a="1"/>
  <c r="AB73" i="9" s="1"/>
  <c r="AB74" i="9" a="1"/>
  <c r="AB74" i="9" s="1"/>
  <c r="AC76" i="9" a="1"/>
  <c r="AC76" i="9" s="1"/>
  <c r="AC71" i="9" a="1"/>
  <c r="AC71" i="9" s="1"/>
  <c r="AC73" i="9" a="1"/>
  <c r="AC73" i="9" s="1"/>
  <c r="AC75" i="9" a="1"/>
  <c r="AC75" i="9" s="1"/>
  <c r="AC72" i="9" a="1"/>
  <c r="AC72" i="9" s="1"/>
  <c r="AC74" i="9" a="1"/>
  <c r="AC74" i="9" s="1"/>
  <c r="AD71" i="9" a="1"/>
  <c r="AD71" i="9" s="1"/>
  <c r="AD72" i="9" a="1"/>
  <c r="AD72" i="9" s="1"/>
  <c r="AD75" i="9" a="1"/>
  <c r="AD75" i="9" s="1"/>
  <c r="AD76" i="9" a="1"/>
  <c r="AD76" i="9" s="1"/>
  <c r="AD74" i="9" a="1"/>
  <c r="AD74" i="9" s="1"/>
  <c r="AD73" i="9" a="1"/>
  <c r="AD73" i="9" s="1"/>
  <c r="Q45" i="9" a="1"/>
  <c r="Q45" i="9" s="1"/>
  <c r="Q41" i="9" a="1"/>
  <c r="Q41" i="9" s="1"/>
  <c r="Q44" i="9" a="1"/>
  <c r="Q44" i="9" s="1"/>
  <c r="Q46" i="9" a="1"/>
  <c r="Q46" i="9" s="1"/>
  <c r="B46" i="9" a="1"/>
  <c r="B46" i="9" s="1"/>
  <c r="C43" i="9" a="1"/>
  <c r="C43" i="9" s="1"/>
  <c r="C45" i="9" a="1"/>
  <c r="C45" i="9" s="1"/>
  <c r="D44" i="9" a="1"/>
  <c r="D44" i="9" s="1"/>
  <c r="E44" i="9" a="1"/>
  <c r="E44" i="9" s="1"/>
  <c r="E41" i="9" a="1"/>
  <c r="E41" i="9" s="1"/>
  <c r="F43" i="9" a="1"/>
  <c r="F43" i="9" s="1"/>
  <c r="G44" i="9" a="1"/>
  <c r="G44" i="9" s="1"/>
  <c r="G43" i="9" a="1"/>
  <c r="G43" i="9" s="1"/>
  <c r="H45" i="9" a="1"/>
  <c r="H45" i="9" s="1"/>
  <c r="I45" i="9" a="1"/>
  <c r="I45" i="9" s="1"/>
  <c r="I43" i="9" a="1"/>
  <c r="I43" i="9" s="1"/>
  <c r="J46" i="9" a="1"/>
  <c r="J46" i="9" s="1"/>
  <c r="K41" i="9" a="1"/>
  <c r="K41" i="9" s="1"/>
  <c r="K44" i="9" a="1"/>
  <c r="K44" i="9" s="1"/>
  <c r="L44" i="9" a="1"/>
  <c r="L44" i="9" s="1"/>
  <c r="M42" i="9" a="1"/>
  <c r="M42" i="9" s="1"/>
  <c r="M45" i="9" a="1"/>
  <c r="M45" i="9" s="1"/>
  <c r="N44" i="9" a="1"/>
  <c r="N44" i="9" s="1"/>
  <c r="O41" i="9" a="1"/>
  <c r="O41" i="9" s="1"/>
  <c r="O45" i="9" a="1"/>
  <c r="O45" i="9" s="1"/>
  <c r="P44" i="9" a="1"/>
  <c r="P44" i="9" s="1"/>
  <c r="Q42" i="9" a="1"/>
  <c r="Q42" i="9" s="1"/>
  <c r="R46" i="9" a="1"/>
  <c r="R46" i="9" s="1"/>
  <c r="R45" i="9" a="1"/>
  <c r="R45" i="9" s="1"/>
  <c r="B43" i="9" a="1"/>
  <c r="B43" i="9" s="1"/>
  <c r="C41" i="9" a="1"/>
  <c r="C41" i="9" s="1"/>
  <c r="C46" i="9" a="1"/>
  <c r="C46" i="9" s="1"/>
  <c r="D42" i="9" a="1"/>
  <c r="D42" i="9" s="1"/>
  <c r="E45" i="9" a="1"/>
  <c r="E45" i="9" s="1"/>
  <c r="E43" i="9" a="1"/>
  <c r="E43" i="9" s="1"/>
  <c r="F46" i="9" a="1"/>
  <c r="F46" i="9" s="1"/>
  <c r="G46" i="9" a="1"/>
  <c r="G46" i="9" s="1"/>
  <c r="G45" i="9" a="1"/>
  <c r="G45" i="9" s="1"/>
  <c r="H42" i="9" a="1"/>
  <c r="H42" i="9" s="1"/>
  <c r="I41" i="9" a="1"/>
  <c r="I41" i="9" s="1"/>
  <c r="I46" i="9" a="1"/>
  <c r="I46" i="9" s="1"/>
  <c r="J44" i="9" a="1"/>
  <c r="J44" i="9" s="1"/>
  <c r="K46" i="9" a="1"/>
  <c r="K46" i="9" s="1"/>
  <c r="K43" i="9" a="1"/>
  <c r="K43" i="9" s="1"/>
  <c r="L42" i="9" a="1"/>
  <c r="L42" i="9" s="1"/>
  <c r="M43" i="9" a="1"/>
  <c r="M43" i="9" s="1"/>
  <c r="M41" i="9" a="1"/>
  <c r="M41" i="9" s="1"/>
  <c r="N46" i="9" a="1"/>
  <c r="N46" i="9" s="1"/>
  <c r="O44" i="9" a="1"/>
  <c r="O44" i="9" s="1"/>
  <c r="O43" i="9" a="1"/>
  <c r="O43" i="9" s="1"/>
  <c r="P46" i="9" a="1"/>
  <c r="P46" i="9" s="1"/>
  <c r="R44" i="9" a="1"/>
  <c r="R44" i="9" s="1"/>
  <c r="O42" i="9" a="1"/>
  <c r="O42" i="9" s="1"/>
  <c r="B44" i="9" a="1"/>
  <c r="B44" i="9" s="1"/>
  <c r="C44" i="9" a="1"/>
  <c r="C44" i="9" s="1"/>
  <c r="D45" i="9" a="1"/>
  <c r="D45" i="9" s="1"/>
  <c r="D43" i="9" a="1"/>
  <c r="D43" i="9" s="1"/>
  <c r="E46" i="9" a="1"/>
  <c r="E46" i="9" s="1"/>
  <c r="F42" i="9" a="1"/>
  <c r="F42" i="9" s="1"/>
  <c r="F44" i="9" a="1"/>
  <c r="F44" i="9" s="1"/>
  <c r="G41" i="9" a="1"/>
  <c r="G41" i="9" s="1"/>
  <c r="H41" i="9" a="1"/>
  <c r="H41" i="9" s="1"/>
  <c r="H43" i="9" a="1"/>
  <c r="H43" i="9" s="1"/>
  <c r="I44" i="9" a="1"/>
  <c r="I44" i="9" s="1"/>
  <c r="J42" i="9" a="1"/>
  <c r="J42" i="9" s="1"/>
  <c r="J43" i="9" a="1"/>
  <c r="J43" i="9" s="1"/>
  <c r="K45" i="9" a="1"/>
  <c r="K45" i="9" s="1"/>
  <c r="L45" i="9" a="1"/>
  <c r="L45" i="9" s="1"/>
  <c r="L43" i="9" a="1"/>
  <c r="L43" i="9" s="1"/>
  <c r="M46" i="9" a="1"/>
  <c r="M46" i="9" s="1"/>
  <c r="N43" i="9" a="1"/>
  <c r="N43" i="9" s="1"/>
  <c r="N45" i="9" a="1"/>
  <c r="N45" i="9" s="1"/>
  <c r="O46" i="9" a="1"/>
  <c r="O46" i="9" s="1"/>
  <c r="P43" i="9" a="1"/>
  <c r="P43" i="9" s="1"/>
  <c r="P42" i="9" a="1"/>
  <c r="P42" i="9" s="1"/>
  <c r="Q43" i="9" a="1"/>
  <c r="Q43" i="9" s="1"/>
  <c r="R42" i="9" a="1"/>
  <c r="R42" i="9" s="1"/>
  <c r="N41" i="9" a="1"/>
  <c r="N41" i="9" s="1"/>
  <c r="P41" i="9" a="1"/>
  <c r="P41" i="9" s="1"/>
  <c r="R43" i="9" a="1"/>
  <c r="R43" i="9" s="1"/>
  <c r="B42" i="9" a="1"/>
  <c r="B42" i="9" s="1"/>
  <c r="B45" i="9" a="1"/>
  <c r="B45" i="9" s="1"/>
  <c r="C42" i="9" a="1"/>
  <c r="C42" i="9" s="1"/>
  <c r="D46" i="9" a="1"/>
  <c r="D46" i="9" s="1"/>
  <c r="D41" i="9" a="1"/>
  <c r="D41" i="9" s="1"/>
  <c r="E42" i="9" a="1"/>
  <c r="E42" i="9" s="1"/>
  <c r="F41" i="9" a="1"/>
  <c r="F41" i="9" s="1"/>
  <c r="F45" i="9" a="1"/>
  <c r="F45" i="9" s="1"/>
  <c r="G42" i="9" a="1"/>
  <c r="G42" i="9" s="1"/>
  <c r="H46" i="9" a="1"/>
  <c r="H46" i="9" s="1"/>
  <c r="H44" i="9" a="1"/>
  <c r="H44" i="9" s="1"/>
  <c r="I42" i="9" a="1"/>
  <c r="I42" i="9" s="1"/>
  <c r="J41" i="9" a="1"/>
  <c r="J41" i="9" s="1"/>
  <c r="J45" i="9" a="1"/>
  <c r="J45" i="9" s="1"/>
  <c r="K42" i="9" a="1"/>
  <c r="K42" i="9" s="1"/>
  <c r="L41" i="9" a="1"/>
  <c r="L41" i="9" s="1"/>
  <c r="L46" i="9" a="1"/>
  <c r="L46" i="9" s="1"/>
  <c r="M44" i="9" a="1"/>
  <c r="M44" i="9" s="1"/>
  <c r="N42" i="9" a="1"/>
  <c r="N42" i="9" s="1"/>
  <c r="P45" i="9" a="1"/>
  <c r="P45" i="9" s="1"/>
  <c r="R41" i="9" a="1"/>
  <c r="R41" i="9" s="1"/>
  <c r="S43" i="9" a="1"/>
  <c r="S43" i="9" s="1"/>
  <c r="S44" i="9" a="1"/>
  <c r="S44" i="9" s="1"/>
  <c r="S45" i="9" a="1"/>
  <c r="S45" i="9" s="1"/>
  <c r="S41" i="9" a="1"/>
  <c r="S41" i="9" s="1"/>
  <c r="S46" i="9" a="1"/>
  <c r="S46" i="9" s="1"/>
  <c r="S42" i="9" a="1"/>
  <c r="S42" i="9" s="1"/>
  <c r="T41" i="9" a="1"/>
  <c r="T41" i="9" s="1"/>
  <c r="T42" i="9" a="1"/>
  <c r="T42" i="9" s="1"/>
  <c r="T43" i="9" a="1"/>
  <c r="T43" i="9" s="1"/>
  <c r="T44" i="9" a="1"/>
  <c r="T44" i="9" s="1"/>
  <c r="T46" i="9" a="1"/>
  <c r="T46" i="9" s="1"/>
  <c r="T45" i="9" a="1"/>
  <c r="T45" i="9" s="1"/>
  <c r="U45" i="9" a="1"/>
  <c r="U45" i="9" s="1"/>
  <c r="U41" i="9" a="1"/>
  <c r="U41" i="9" s="1"/>
  <c r="U46" i="9" a="1"/>
  <c r="U46" i="9" s="1"/>
  <c r="U43" i="9" a="1"/>
  <c r="U43" i="9" s="1"/>
  <c r="U42" i="9" a="1"/>
  <c r="U42" i="9" s="1"/>
  <c r="U44" i="9" a="1"/>
  <c r="U44" i="9" s="1"/>
  <c r="V42" i="9" a="1"/>
  <c r="V42" i="9" s="1"/>
  <c r="V46" i="9" a="1"/>
  <c r="V46" i="9" s="1"/>
  <c r="V44" i="9" a="1"/>
  <c r="V44" i="9" s="1"/>
  <c r="V45" i="9" a="1"/>
  <c r="V45" i="9" s="1"/>
  <c r="V41" i="9" a="1"/>
  <c r="V41" i="9" s="1"/>
  <c r="V43" i="9" a="1"/>
  <c r="V43" i="9" s="1"/>
  <c r="W45" i="9" a="1"/>
  <c r="W45" i="9" s="1"/>
  <c r="W44" i="9" a="1"/>
  <c r="W44" i="9" s="1"/>
  <c r="W42" i="9" a="1"/>
  <c r="W42" i="9" s="1"/>
  <c r="W46" i="9" a="1"/>
  <c r="W46" i="9" s="1"/>
  <c r="W43" i="9" a="1"/>
  <c r="W43" i="9" s="1"/>
  <c r="W41" i="9" a="1"/>
  <c r="W41" i="9" s="1"/>
  <c r="X45" i="9" a="1"/>
  <c r="X45" i="9" s="1"/>
  <c r="X42" i="9" a="1"/>
  <c r="X42" i="9" s="1"/>
  <c r="X46" i="9" a="1"/>
  <c r="X46" i="9" s="1"/>
  <c r="X41" i="9" a="1"/>
  <c r="X41" i="9" s="1"/>
  <c r="X43" i="9" a="1"/>
  <c r="X43" i="9" s="1"/>
  <c r="X44" i="9" a="1"/>
  <c r="X44" i="9" s="1"/>
  <c r="Y43" i="9" a="1"/>
  <c r="Y43" i="9" s="1"/>
  <c r="Y44" i="9" a="1"/>
  <c r="Y44" i="9" s="1"/>
  <c r="Y42" i="9" a="1"/>
  <c r="Y42" i="9" s="1"/>
  <c r="Y45" i="9" a="1"/>
  <c r="Y45" i="9" s="1"/>
  <c r="Y46" i="9" a="1"/>
  <c r="Y46" i="9" s="1"/>
  <c r="Y41" i="9" a="1"/>
  <c r="Y41" i="9" s="1"/>
  <c r="Z45" i="9" a="1"/>
  <c r="Z45" i="9" s="1"/>
  <c r="Z46" i="9" a="1"/>
  <c r="Z46" i="9" s="1"/>
  <c r="Z43" i="9" a="1"/>
  <c r="Z43" i="9" s="1"/>
  <c r="Z41" i="9" a="1"/>
  <c r="Z41" i="9" s="1"/>
  <c r="Z42" i="9" a="1"/>
  <c r="Z42" i="9" s="1"/>
  <c r="Z44" i="9" a="1"/>
  <c r="Z44" i="9" s="1"/>
  <c r="AA44" i="9" a="1"/>
  <c r="AA44" i="9" s="1"/>
  <c r="AA43" i="9" a="1"/>
  <c r="AA43" i="9" s="1"/>
  <c r="AA45" i="9" a="1"/>
  <c r="AA45" i="9" s="1"/>
  <c r="AA46" i="9" a="1"/>
  <c r="AA46" i="9" s="1"/>
  <c r="AA41" i="9" a="1"/>
  <c r="AA41" i="9" s="1"/>
  <c r="AA42" i="9" a="1"/>
  <c r="AA42" i="9" s="1"/>
  <c r="AB43" i="9" a="1"/>
  <c r="AB43" i="9" s="1"/>
  <c r="AB45" i="9" a="1"/>
  <c r="AB45" i="9" s="1"/>
  <c r="AB44" i="9" a="1"/>
  <c r="AB44" i="9" s="1"/>
  <c r="AB42" i="9" a="1"/>
  <c r="AB42" i="9" s="1"/>
  <c r="AB46" i="9" a="1"/>
  <c r="AB46" i="9" s="1"/>
  <c r="AB41" i="9" a="1"/>
  <c r="AB41" i="9" s="1"/>
  <c r="AE71" i="9" a="1"/>
  <c r="AE71" i="9" s="1"/>
  <c r="AC44" i="9" a="1"/>
  <c r="AC44" i="9" s="1"/>
  <c r="AE74" i="9" a="1"/>
  <c r="AE74" i="9" s="1"/>
  <c r="AF74" i="9" a="1"/>
  <c r="AF74" i="9" s="1"/>
  <c r="AF71" i="9" a="1"/>
  <c r="AF71" i="9" s="1"/>
  <c r="AF73" i="9" a="1"/>
  <c r="AF73" i="9" s="1"/>
  <c r="AF76" i="9" a="1"/>
  <c r="AF76" i="9" s="1"/>
  <c r="AF72" i="9" a="1"/>
  <c r="AF72" i="9" s="1"/>
  <c r="AF75" i="9" a="1"/>
  <c r="AF75" i="9" s="1"/>
  <c r="AC43" i="9" a="1"/>
  <c r="AC43" i="9" s="1"/>
  <c r="AE76" i="9" a="1"/>
  <c r="AE76" i="9" s="1"/>
  <c r="AC41" i="9" a="1"/>
  <c r="AC41" i="9" s="1"/>
  <c r="AC45" i="9" a="1"/>
  <c r="AC45" i="9" s="1"/>
  <c r="AC42" i="9" a="1"/>
  <c r="AC42" i="9" s="1"/>
  <c r="AE75" i="9" a="1"/>
  <c r="AE75" i="9" s="1"/>
  <c r="AE72" i="9" a="1"/>
  <c r="AE72" i="9" s="1"/>
  <c r="AE40" i="9"/>
  <c r="AD42" i="9" a="1"/>
  <c r="AD42" i="9" s="1"/>
  <c r="AD44" i="9" a="1"/>
  <c r="AD44" i="9" s="1"/>
  <c r="AD45" i="9" a="1"/>
  <c r="AD45" i="9" s="1"/>
  <c r="AD41" i="9" a="1"/>
  <c r="AD41" i="9" s="1"/>
  <c r="AD43" i="9" a="1"/>
  <c r="AD43" i="9" s="1"/>
  <c r="AD46" i="9" a="1"/>
  <c r="AD46" i="9" s="1"/>
  <c r="S4" i="9"/>
  <c r="J4" i="3"/>
  <c r="AA18" i="3"/>
  <c r="J8" i="3"/>
  <c r="H18" i="3"/>
  <c r="J24" i="3"/>
  <c r="J20" i="3"/>
  <c r="X16" i="3"/>
  <c r="U16" i="3"/>
  <c r="M16" i="3"/>
  <c r="J16" i="3"/>
  <c r="Q16" i="3"/>
  <c r="Q12" i="3"/>
  <c r="G12" i="14" l="1" a="1"/>
  <c r="G12" i="14" s="1"/>
  <c r="F38" i="15" s="1"/>
  <c r="B71" i="9" a="1"/>
  <c r="B71" i="9" s="1"/>
  <c r="B80" i="9" s="1"/>
  <c r="I100" i="14" a="1"/>
  <c r="I100" i="14" s="1"/>
  <c r="H67" i="15" s="1"/>
  <c r="I95" i="14" a="1"/>
  <c r="I95" i="14" s="1"/>
  <c r="H86" i="15" s="1"/>
  <c r="I96" i="14" a="1"/>
  <c r="I96" i="14" s="1"/>
  <c r="H21" i="15" s="1"/>
  <c r="I28" i="14" a="1"/>
  <c r="I28" i="14" s="1"/>
  <c r="H39" i="15" s="1"/>
  <c r="I25" i="14" a="1"/>
  <c r="I25" i="14" s="1"/>
  <c r="H100" i="15" s="1"/>
  <c r="I88" i="14" a="1"/>
  <c r="I88" i="14" s="1"/>
  <c r="H35" i="15" s="1"/>
  <c r="J88" i="14"/>
  <c r="I35" i="15" s="1"/>
  <c r="I93" i="14" a="1"/>
  <c r="I93" i="14" s="1"/>
  <c r="H58" i="15" s="1"/>
  <c r="I52" i="14" a="1"/>
  <c r="I52" i="14" s="1"/>
  <c r="H19" i="15" s="1"/>
  <c r="J96" i="14"/>
  <c r="I21" i="15" s="1"/>
  <c r="I56" i="14" a="1"/>
  <c r="I56" i="14" s="1"/>
  <c r="H84" i="15" s="1"/>
  <c r="I77" i="14" a="1"/>
  <c r="I77" i="14" s="1"/>
  <c r="H45" i="15" s="1"/>
  <c r="J36" i="14"/>
  <c r="I18" i="15" s="1"/>
  <c r="I23" i="14" a="1"/>
  <c r="I23" i="14" s="1"/>
  <c r="H42" i="15" s="1"/>
  <c r="J16" i="14"/>
  <c r="I23" i="15" s="1"/>
  <c r="I89" i="14" a="1"/>
  <c r="I89" i="14" s="1"/>
  <c r="H15" i="15" s="1"/>
  <c r="I99" i="14" a="1"/>
  <c r="I99" i="14" s="1"/>
  <c r="H89" i="15" s="1"/>
  <c r="J94" i="14"/>
  <c r="I34" i="15" s="1"/>
  <c r="I98" i="14" a="1"/>
  <c r="I98" i="14" s="1"/>
  <c r="H68" i="15" s="1"/>
  <c r="J52" i="14"/>
  <c r="I19" i="15" s="1"/>
  <c r="I86" i="14" a="1"/>
  <c r="I86" i="14" s="1"/>
  <c r="H11" i="15" s="1"/>
  <c r="I13" i="14" a="1"/>
  <c r="I13" i="14" s="1"/>
  <c r="H22" i="15" s="1"/>
  <c r="I73" i="14" a="1"/>
  <c r="I73" i="14" s="1"/>
  <c r="H97" i="15" s="1"/>
  <c r="I94" i="14" a="1"/>
  <c r="I94" i="14" s="1"/>
  <c r="H34" i="15" s="1"/>
  <c r="I97" i="14" a="1"/>
  <c r="I97" i="14" s="1"/>
  <c r="H93" i="15" s="1"/>
  <c r="I12" i="14" a="1"/>
  <c r="I12" i="14" s="1"/>
  <c r="K448" i="11"/>
  <c r="A447" i="11"/>
  <c r="A448" i="11" s="1"/>
  <c r="A449" i="11" s="1"/>
  <c r="A450" i="11" s="1"/>
  <c r="A451" i="11" s="1"/>
  <c r="A452" i="11" s="1"/>
  <c r="A453" i="11" s="1"/>
  <c r="B81" i="9"/>
  <c r="B83" i="9"/>
  <c r="AC47" i="9"/>
  <c r="F50" i="9"/>
  <c r="D50" i="9"/>
  <c r="E52" i="9"/>
  <c r="D53" i="9"/>
  <c r="E80" i="9"/>
  <c r="F54" i="9"/>
  <c r="F47" i="9"/>
  <c r="E51" i="9"/>
  <c r="E53" i="9"/>
  <c r="G80" i="9"/>
  <c r="F82" i="9"/>
  <c r="F84" i="9"/>
  <c r="E85" i="9"/>
  <c r="B84" i="9"/>
  <c r="F51" i="9"/>
  <c r="P47" i="9"/>
  <c r="B50" i="9"/>
  <c r="F53" i="9"/>
  <c r="B54" i="9"/>
  <c r="B53" i="9"/>
  <c r="C54" i="9"/>
  <c r="B52" i="9"/>
  <c r="E50" i="9"/>
  <c r="G81" i="9"/>
  <c r="G82" i="9"/>
  <c r="F85" i="9"/>
  <c r="C85" i="9"/>
  <c r="C84" i="9"/>
  <c r="B85" i="9"/>
  <c r="D84" i="9"/>
  <c r="C80" i="9"/>
  <c r="B82" i="9"/>
  <c r="AB47" i="9"/>
  <c r="F52" i="9"/>
  <c r="F55" i="9"/>
  <c r="R47" i="9"/>
  <c r="D55" i="9"/>
  <c r="J47" i="9"/>
  <c r="C51" i="9"/>
  <c r="D47" i="9"/>
  <c r="B47" i="9"/>
  <c r="B51" i="9"/>
  <c r="D52" i="9"/>
  <c r="C50" i="9"/>
  <c r="D51" i="9"/>
  <c r="C55" i="9"/>
  <c r="C52" i="9"/>
  <c r="B55" i="9"/>
  <c r="E54" i="9"/>
  <c r="G84" i="9"/>
  <c r="G85" i="9"/>
  <c r="F83" i="9"/>
  <c r="E77" i="9"/>
  <c r="E83" i="9"/>
  <c r="D83" i="9"/>
  <c r="C83" i="9"/>
  <c r="C82" i="9"/>
  <c r="D81" i="9"/>
  <c r="C81" i="9"/>
  <c r="E84" i="9"/>
  <c r="D80" i="9"/>
  <c r="AI70" i="9"/>
  <c r="AH73" i="9" a="1"/>
  <c r="AH73" i="9" s="1"/>
  <c r="AH76" i="9" a="1"/>
  <c r="AH76" i="9" s="1"/>
  <c r="AH72" i="9" a="1"/>
  <c r="AH72" i="9" s="1"/>
  <c r="AH75" i="9" a="1"/>
  <c r="AH75" i="9" s="1"/>
  <c r="AH71" i="9" a="1"/>
  <c r="AH71" i="9" s="1"/>
  <c r="AH74" i="9" a="1"/>
  <c r="AH74" i="9" s="1"/>
  <c r="D54" i="9"/>
  <c r="C53" i="9"/>
  <c r="E55" i="9"/>
  <c r="G83" i="9"/>
  <c r="F80" i="9"/>
  <c r="F81" i="9"/>
  <c r="E82" i="9"/>
  <c r="D82" i="9"/>
  <c r="E81" i="9"/>
  <c r="D85" i="9"/>
  <c r="AG77" i="9"/>
  <c r="AF77" i="9"/>
  <c r="Z47" i="9"/>
  <c r="Y47" i="9"/>
  <c r="X47" i="9"/>
  <c r="W47" i="9"/>
  <c r="U47" i="9"/>
  <c r="M47" i="9"/>
  <c r="C47" i="9"/>
  <c r="AD77" i="9"/>
  <c r="AB77" i="9"/>
  <c r="AA77" i="9"/>
  <c r="Y77" i="9"/>
  <c r="P77" i="9"/>
  <c r="C77" i="9"/>
  <c r="AE77" i="9"/>
  <c r="AA47" i="9"/>
  <c r="N47" i="9"/>
  <c r="H47" i="9"/>
  <c r="K47" i="9"/>
  <c r="E47" i="9"/>
  <c r="Q47" i="9"/>
  <c r="AC77" i="9"/>
  <c r="X77" i="9"/>
  <c r="U77" i="9"/>
  <c r="M77" i="9"/>
  <c r="J77" i="9"/>
  <c r="R77" i="9"/>
  <c r="G77" i="9"/>
  <c r="D77" i="9"/>
  <c r="S47" i="9"/>
  <c r="G47" i="9"/>
  <c r="W77" i="9"/>
  <c r="O77" i="9"/>
  <c r="S77" i="9"/>
  <c r="L77" i="9"/>
  <c r="T77" i="9"/>
  <c r="V47" i="9"/>
  <c r="T47" i="9"/>
  <c r="L47" i="9"/>
  <c r="I47" i="9"/>
  <c r="O47" i="9"/>
  <c r="Z77" i="9"/>
  <c r="V77" i="9"/>
  <c r="I77" i="9"/>
  <c r="B77" i="9"/>
  <c r="Q77" i="9"/>
  <c r="N77" i="9"/>
  <c r="K77" i="9"/>
  <c r="H77" i="9"/>
  <c r="F77" i="9"/>
  <c r="AD47" i="9"/>
  <c r="AF40" i="9"/>
  <c r="AG40" i="9" s="1"/>
  <c r="AE42" i="9" a="1"/>
  <c r="AE42" i="9" s="1"/>
  <c r="G51" i="9" s="1"/>
  <c r="AE44" i="9" a="1"/>
  <c r="AE44" i="9" s="1"/>
  <c r="G53" i="9" s="1"/>
  <c r="AE45" i="9" a="1"/>
  <c r="AE45" i="9" s="1"/>
  <c r="G54" i="9" s="1"/>
  <c r="AE41" i="9" a="1"/>
  <c r="AE41" i="9" s="1"/>
  <c r="G50" i="9" s="1"/>
  <c r="AE43" i="9" a="1"/>
  <c r="AE43" i="9" s="1"/>
  <c r="G52" i="9" s="1"/>
  <c r="AE46" i="9" a="1"/>
  <c r="AE46" i="9" s="1"/>
  <c r="G55" i="9" s="1"/>
  <c r="T4" i="9"/>
  <c r="J8" i="7"/>
  <c r="C8" i="7"/>
  <c r="A8" i="7"/>
  <c r="J4" i="7"/>
  <c r="H38" i="15" l="1"/>
  <c r="X135" i="9" a="1"/>
  <c r="X135" i="9" s="1"/>
  <c r="T135" i="9" a="1"/>
  <c r="T135" i="9" s="1"/>
  <c r="R134" i="9" a="1"/>
  <c r="R134" i="9" s="1"/>
  <c r="V134" i="9" a="1"/>
  <c r="V134" i="9" s="1"/>
  <c r="F135" i="9" a="1"/>
  <c r="F135" i="9" s="1"/>
  <c r="W134" i="9" a="1"/>
  <c r="W134" i="9" s="1"/>
  <c r="AC132" i="9" a="1"/>
  <c r="AC132" i="9" s="1"/>
  <c r="AE132" i="9" a="1"/>
  <c r="AE132" i="9" s="1"/>
  <c r="AG134" i="9" a="1"/>
  <c r="AG134" i="9" s="1"/>
  <c r="AJ132" i="9" a="1"/>
  <c r="AJ132" i="9" s="1"/>
  <c r="AJ134" i="9" a="1"/>
  <c r="AJ134" i="9" s="1"/>
  <c r="Q135" i="9" a="1"/>
  <c r="Q135" i="9" s="1"/>
  <c r="V133" i="9" a="1"/>
  <c r="V133" i="9" s="1"/>
  <c r="F134" i="9" a="1"/>
  <c r="F134" i="9" s="1"/>
  <c r="J132" i="9" a="1"/>
  <c r="J132" i="9" s="1"/>
  <c r="M134" i="9" a="1"/>
  <c r="M134" i="9" s="1"/>
  <c r="Q132" i="9" a="1"/>
  <c r="Q132" i="9" s="1"/>
  <c r="P134" i="9" a="1"/>
  <c r="P134" i="9" s="1"/>
  <c r="K132" i="9" a="1"/>
  <c r="K132" i="9" s="1"/>
  <c r="T134" i="9" a="1"/>
  <c r="T134" i="9" s="1"/>
  <c r="M135" i="9" a="1"/>
  <c r="M135" i="9" s="1"/>
  <c r="S133" i="9" a="1"/>
  <c r="S133" i="9" s="1"/>
  <c r="AJ133" i="9" a="1"/>
  <c r="AJ133" i="9" s="1"/>
  <c r="G132" i="9" a="1"/>
  <c r="G132" i="9" s="1"/>
  <c r="I134" i="9" a="1"/>
  <c r="I134" i="9" s="1"/>
  <c r="L132" i="9" a="1"/>
  <c r="L132" i="9" s="1"/>
  <c r="L134" i="9" a="1"/>
  <c r="L134" i="9" s="1"/>
  <c r="I135" i="9" a="1"/>
  <c r="I135" i="9" s="1"/>
  <c r="P133" i="9" a="1"/>
  <c r="P133" i="9" s="1"/>
  <c r="W133" i="9" a="1"/>
  <c r="W133" i="9" s="1"/>
  <c r="N132" i="9" a="1"/>
  <c r="N132" i="9" s="1"/>
  <c r="S132" i="9" a="1"/>
  <c r="S132" i="9" s="1"/>
  <c r="B134" i="9" a="1"/>
  <c r="B134" i="9" s="1"/>
  <c r="B135" i="9" a="1"/>
  <c r="B135" i="9" s="1"/>
  <c r="AJ135" i="9" a="1"/>
  <c r="AJ135" i="9" s="1"/>
  <c r="AH134" i="9" a="1"/>
  <c r="AH134" i="9" s="1"/>
  <c r="L135" i="9" a="1"/>
  <c r="L135" i="9" s="1"/>
  <c r="B133" i="9" a="1"/>
  <c r="B133" i="9" s="1"/>
  <c r="G134" i="9" a="1"/>
  <c r="G134" i="9" s="1"/>
  <c r="M132" i="9" a="1"/>
  <c r="M132" i="9" s="1"/>
  <c r="O132" i="9" a="1"/>
  <c r="O132" i="9" s="1"/>
  <c r="Q134" i="9" a="1"/>
  <c r="Q134" i="9" s="1"/>
  <c r="T132" i="9" a="1"/>
  <c r="T132" i="9" s="1"/>
  <c r="AD132" i="9" a="1"/>
  <c r="AD132" i="9" s="1"/>
  <c r="AI134" i="9" a="1"/>
  <c r="AI134" i="9" s="1"/>
  <c r="F133" i="9" a="1"/>
  <c r="F133" i="9" s="1"/>
  <c r="X133" i="9" a="1"/>
  <c r="X133" i="9" s="1"/>
  <c r="AA135" i="9" a="1"/>
  <c r="AA135" i="9" s="1"/>
  <c r="AE133" i="9" a="1"/>
  <c r="AE133" i="9" s="1"/>
  <c r="AH135" i="9" a="1"/>
  <c r="AH135" i="9" s="1"/>
  <c r="AD133" i="9" a="1"/>
  <c r="AD133" i="9" s="1"/>
  <c r="F132" i="9" a="1"/>
  <c r="F132" i="9" s="1"/>
  <c r="Q133" i="9" a="1"/>
  <c r="Q133" i="9" s="1"/>
  <c r="AE134" i="9" a="1"/>
  <c r="AE134" i="9" s="1"/>
  <c r="C133" i="9" a="1"/>
  <c r="C133" i="9" s="1"/>
  <c r="U133" i="9" a="1"/>
  <c r="U133" i="9" s="1"/>
  <c r="W135" i="9" a="1"/>
  <c r="W135" i="9" s="1"/>
  <c r="AA133" i="9" a="1"/>
  <c r="AA133" i="9" s="1"/>
  <c r="AD135" i="9" a="1"/>
  <c r="AD135" i="9" s="1"/>
  <c r="Z133" i="9" a="1"/>
  <c r="Z133" i="9" s="1"/>
  <c r="T133" i="9" a="1"/>
  <c r="T133" i="9" s="1"/>
  <c r="AA134" i="9" a="1"/>
  <c r="AA134" i="9" s="1"/>
  <c r="AF132" i="9" a="1"/>
  <c r="AF132" i="9" s="1"/>
  <c r="AH132" i="9" a="1"/>
  <c r="AH132" i="9" s="1"/>
  <c r="C135" i="9" a="1"/>
  <c r="C135" i="9" s="1"/>
  <c r="G133" i="9" a="1"/>
  <c r="G133" i="9" s="1"/>
  <c r="H134" i="9" a="1"/>
  <c r="H134" i="9" s="1"/>
  <c r="H133" i="9" a="1"/>
  <c r="H133" i="9" s="1"/>
  <c r="O133" i="9" a="1"/>
  <c r="O133" i="9" s="1"/>
  <c r="L133" i="9" a="1"/>
  <c r="L133" i="9" s="1"/>
  <c r="D134" i="9" a="1"/>
  <c r="D134" i="9" s="1"/>
  <c r="U132" i="9" a="1"/>
  <c r="U132" i="9" s="1"/>
  <c r="E133" i="9" a="1"/>
  <c r="E133" i="9" s="1"/>
  <c r="N135" i="9" a="1"/>
  <c r="N135" i="9" s="1"/>
  <c r="B132" i="9" a="1"/>
  <c r="B132" i="9" s="1"/>
  <c r="K134" i="9" a="1"/>
  <c r="K134" i="9" s="1"/>
  <c r="Y132" i="9" a="1"/>
  <c r="Y132" i="9" s="1"/>
  <c r="Z134" i="9" a="1"/>
  <c r="Z134" i="9" s="1"/>
  <c r="AD134" i="9" a="1"/>
  <c r="AD134" i="9" s="1"/>
  <c r="J134" i="9" a="1"/>
  <c r="J134" i="9" s="1"/>
  <c r="P135" i="9" a="1"/>
  <c r="P135" i="9" s="1"/>
  <c r="AB135" i="9" a="1"/>
  <c r="AB135" i="9" s="1"/>
  <c r="U135" i="9" a="1"/>
  <c r="U135" i="9" s="1"/>
  <c r="Y133" i="9" a="1"/>
  <c r="Y133" i="9" s="1"/>
  <c r="AB133" i="9" a="1"/>
  <c r="AB133" i="9" s="1"/>
  <c r="AE135" i="9" a="1"/>
  <c r="AE135" i="9" s="1"/>
  <c r="AI133" i="9" a="1"/>
  <c r="AI133" i="9" s="1"/>
  <c r="D132" i="9" a="1"/>
  <c r="D132" i="9" s="1"/>
  <c r="D133" i="9" a="1"/>
  <c r="D133" i="9" s="1"/>
  <c r="S134" i="9" a="1"/>
  <c r="S134" i="9" s="1"/>
  <c r="X132" i="9" a="1"/>
  <c r="X132" i="9" s="1"/>
  <c r="K135" i="9" a="1"/>
  <c r="K135" i="9" s="1"/>
  <c r="R135" i="9" a="1"/>
  <c r="R135" i="9" s="1"/>
  <c r="X134" i="9" a="1"/>
  <c r="X134" i="9" s="1"/>
  <c r="O134" i="9" a="1"/>
  <c r="O134" i="9" s="1"/>
  <c r="G135" i="9" a="1"/>
  <c r="G135" i="9" s="1"/>
  <c r="J133" i="9" a="1"/>
  <c r="J133" i="9" s="1"/>
  <c r="I133" i="9" a="1"/>
  <c r="I133" i="9" s="1"/>
  <c r="P132" i="9" a="1"/>
  <c r="P132" i="9" s="1"/>
  <c r="P136" i="9" s="1"/>
  <c r="U134" i="9" a="1"/>
  <c r="U134" i="9" s="1"/>
  <c r="D135" i="9" a="1"/>
  <c r="D135" i="9" s="1"/>
  <c r="H135" i="9" a="1"/>
  <c r="H135" i="9" s="1"/>
  <c r="N134" i="9" a="1"/>
  <c r="N134" i="9" s="1"/>
  <c r="AF135" i="9" a="1"/>
  <c r="AF135" i="9" s="1"/>
  <c r="C132" i="9" a="1"/>
  <c r="C132" i="9" s="1"/>
  <c r="E135" i="9" a="1"/>
  <c r="E135" i="9" s="1"/>
  <c r="K133" i="9" a="1"/>
  <c r="K133" i="9" s="1"/>
  <c r="M133" i="9" a="1"/>
  <c r="M133" i="9" s="1"/>
  <c r="O135" i="9" a="1"/>
  <c r="O135" i="9" s="1"/>
  <c r="R133" i="9" a="1"/>
  <c r="R133" i="9" s="1"/>
  <c r="V135" i="9" a="1"/>
  <c r="V135" i="9" s="1"/>
  <c r="AG135" i="9" a="1"/>
  <c r="AG135" i="9" s="1"/>
  <c r="C134" i="9" a="1"/>
  <c r="C134" i="9" s="1"/>
  <c r="H132" i="9" a="1"/>
  <c r="H132" i="9" s="1"/>
  <c r="Z132" i="9" a="1"/>
  <c r="Z132" i="9" s="1"/>
  <c r="AC134" i="9" a="1"/>
  <c r="AC134" i="9" s="1"/>
  <c r="AG132" i="9" a="1"/>
  <c r="AG132" i="9" s="1"/>
  <c r="AF134" i="9" a="1"/>
  <c r="AF134" i="9" s="1"/>
  <c r="AA132" i="9" a="1"/>
  <c r="AA132" i="9" s="1"/>
  <c r="AA136" i="9" s="1"/>
  <c r="AI132" i="9" a="1"/>
  <c r="AI132" i="9" s="1"/>
  <c r="AC135" i="9" a="1"/>
  <c r="AC135" i="9" s="1"/>
  <c r="AG133" i="9" a="1"/>
  <c r="AG133" i="9" s="1"/>
  <c r="E132" i="9" a="1"/>
  <c r="E132" i="9" s="1"/>
  <c r="W132" i="9" a="1"/>
  <c r="W132" i="9" s="1"/>
  <c r="Y134" i="9" a="1"/>
  <c r="Y134" i="9" s="1"/>
  <c r="AB132" i="9" a="1"/>
  <c r="AB132" i="9" s="1"/>
  <c r="AB134" i="9" a="1"/>
  <c r="AB134" i="9" s="1"/>
  <c r="V132" i="9" a="1"/>
  <c r="V132" i="9" s="1"/>
  <c r="Y135" i="9" a="1"/>
  <c r="Y135" i="9" s="1"/>
  <c r="AC133" i="9" a="1"/>
  <c r="AC133" i="9" s="1"/>
  <c r="AF133" i="9" a="1"/>
  <c r="AF133" i="9" s="1"/>
  <c r="AI135" i="9" a="1"/>
  <c r="AI135" i="9" s="1"/>
  <c r="E134" i="9" a="1"/>
  <c r="E134" i="9" s="1"/>
  <c r="I132" i="9" a="1"/>
  <c r="I132" i="9" s="1"/>
  <c r="I136" i="9" s="1"/>
  <c r="AH133" i="9" a="1"/>
  <c r="AH133" i="9" s="1"/>
  <c r="J135" i="9" a="1"/>
  <c r="J135" i="9" s="1"/>
  <c r="N133" i="9" a="1"/>
  <c r="N133" i="9" s="1"/>
  <c r="S135" i="9" a="1"/>
  <c r="S135" i="9" s="1"/>
  <c r="Z135" i="9" a="1"/>
  <c r="Z135" i="9" s="1"/>
  <c r="R132" i="9" a="1"/>
  <c r="R132" i="9" s="1"/>
  <c r="A454" i="11"/>
  <c r="A455" i="11" s="1"/>
  <c r="A456" i="11" s="1"/>
  <c r="A457" i="11" s="1"/>
  <c r="A458" i="11" s="1"/>
  <c r="A459" i="11" s="1"/>
  <c r="A460" i="11" s="1"/>
  <c r="A461" i="11" s="1"/>
  <c r="C86" i="9"/>
  <c r="B86" i="9"/>
  <c r="E56" i="9"/>
  <c r="AH77" i="9"/>
  <c r="AG45" i="9" a="1"/>
  <c r="AG45" i="9" s="1"/>
  <c r="AG46" i="9" a="1"/>
  <c r="AG46" i="9" s="1"/>
  <c r="AG44" i="9" a="1"/>
  <c r="AG44" i="9" s="1"/>
  <c r="AG42" i="9" a="1"/>
  <c r="AG42" i="9" s="1"/>
  <c r="AH40" i="9"/>
  <c r="AG41" i="9" a="1"/>
  <c r="AG41" i="9" s="1"/>
  <c r="AG43" i="9" a="1"/>
  <c r="AG43" i="9" s="1"/>
  <c r="AI76" i="9" a="1"/>
  <c r="AI76" i="9" s="1"/>
  <c r="AJ70" i="9"/>
  <c r="AI75" i="9" a="1"/>
  <c r="AI75" i="9" s="1"/>
  <c r="AI73" i="9" a="1"/>
  <c r="AI73" i="9" s="1"/>
  <c r="AI71" i="9" a="1"/>
  <c r="AI71" i="9" s="1"/>
  <c r="AI72" i="9" a="1"/>
  <c r="AI72" i="9" s="1"/>
  <c r="AI74" i="9" a="1"/>
  <c r="AI74" i="9" s="1"/>
  <c r="C56" i="9"/>
  <c r="G86" i="9"/>
  <c r="D86" i="9"/>
  <c r="B56" i="9"/>
  <c r="E86" i="9"/>
  <c r="F56" i="9"/>
  <c r="F86" i="9"/>
  <c r="D56" i="9"/>
  <c r="AE47" i="9"/>
  <c r="AF41" i="9" a="1"/>
  <c r="AF41" i="9" s="1"/>
  <c r="AF42" i="9" a="1"/>
  <c r="AF42" i="9" s="1"/>
  <c r="AF43" i="9" a="1"/>
  <c r="AF43" i="9" s="1"/>
  <c r="AF44" i="9" a="1"/>
  <c r="AF44" i="9" s="1"/>
  <c r="AF46" i="9" a="1"/>
  <c r="AF46" i="9" s="1"/>
  <c r="AF45" i="9" a="1"/>
  <c r="AF45" i="9" s="1"/>
  <c r="U4" i="9"/>
  <c r="E8" i="7"/>
  <c r="E9" i="7"/>
  <c r="E11" i="7"/>
  <c r="E10" i="7"/>
  <c r="E4" i="7"/>
  <c r="K96" i="1"/>
  <c r="E5" i="7" s="1"/>
  <c r="C2" i="7"/>
  <c r="A4" i="7"/>
  <c r="C4" i="7"/>
  <c r="A5" i="7"/>
  <c r="C5" i="7"/>
  <c r="J5" i="7"/>
  <c r="A7" i="7"/>
  <c r="C7" i="7"/>
  <c r="J7" i="7"/>
  <c r="A9" i="7"/>
  <c r="C9" i="7"/>
  <c r="J9" i="7"/>
  <c r="A10" i="7"/>
  <c r="C10" i="7"/>
  <c r="J10" i="7"/>
  <c r="A11" i="7"/>
  <c r="C11" i="7"/>
  <c r="J11" i="7"/>
  <c r="A2" i="7"/>
  <c r="B2" i="7"/>
  <c r="E2" i="7"/>
  <c r="J2" i="7"/>
  <c r="W136" i="9" l="1"/>
  <c r="F136" i="9"/>
  <c r="R136" i="9"/>
  <c r="E136" i="9"/>
  <c r="X136" i="9"/>
  <c r="T136" i="9"/>
  <c r="AG136" i="9"/>
  <c r="AF136" i="9"/>
  <c r="N136" i="9"/>
  <c r="K136" i="9"/>
  <c r="J136" i="9"/>
  <c r="AC136" i="9"/>
  <c r="AB136" i="9"/>
  <c r="H136" i="9"/>
  <c r="L136" i="9"/>
  <c r="AJ136" i="9"/>
  <c r="Z136" i="9"/>
  <c r="C136" i="9"/>
  <c r="Y136" i="9"/>
  <c r="O136" i="9"/>
  <c r="Q136" i="9"/>
  <c r="V136" i="9"/>
  <c r="AI136" i="9"/>
  <c r="D136" i="9"/>
  <c r="U136" i="9"/>
  <c r="AH136" i="9"/>
  <c r="AD136" i="9"/>
  <c r="M136" i="9"/>
  <c r="S136" i="9"/>
  <c r="G136" i="9"/>
  <c r="AE136" i="9"/>
  <c r="K497" i="11"/>
  <c r="A462" i="11"/>
  <c r="A463" i="11" s="1"/>
  <c r="A464" i="11" s="1"/>
  <c r="A465" i="11" s="1"/>
  <c r="A466" i="11" s="1"/>
  <c r="AG47" i="9"/>
  <c r="AI77" i="9"/>
  <c r="AJ75" i="9" a="1"/>
  <c r="AJ75" i="9" s="1"/>
  <c r="H84" i="9" s="1"/>
  <c r="AJ74" i="9" a="1"/>
  <c r="AJ74" i="9" s="1"/>
  <c r="H83" i="9" s="1"/>
  <c r="AJ76" i="9" a="1"/>
  <c r="AJ76" i="9" s="1"/>
  <c r="H85" i="9" s="1"/>
  <c r="AJ71" i="9" a="1"/>
  <c r="AJ71" i="9" s="1"/>
  <c r="H80" i="9" s="1"/>
  <c r="AJ72" i="9" a="1"/>
  <c r="AJ72" i="9" s="1"/>
  <c r="H81" i="9" s="1"/>
  <c r="AJ73" i="9" a="1"/>
  <c r="AJ73" i="9" s="1"/>
  <c r="H82" i="9" s="1"/>
  <c r="AH46" i="9" a="1"/>
  <c r="AH46" i="9" s="1"/>
  <c r="AH45" i="9" a="1"/>
  <c r="AH45" i="9" s="1"/>
  <c r="AH43" i="9" a="1"/>
  <c r="AH43" i="9" s="1"/>
  <c r="AH41" i="9" a="1"/>
  <c r="AH41" i="9" s="1"/>
  <c r="AI40" i="9"/>
  <c r="AH42" i="9" a="1"/>
  <c r="AH42" i="9" s="1"/>
  <c r="AH44" i="9" a="1"/>
  <c r="AH44" i="9" s="1"/>
  <c r="AF47" i="9"/>
  <c r="G56" i="9"/>
  <c r="V4" i="9"/>
  <c r="E7" i="7"/>
  <c r="I97" i="1"/>
  <c r="J98" i="1"/>
  <c r="J100" i="1"/>
  <c r="I100" i="1"/>
  <c r="I99" i="1"/>
  <c r="I95" i="1"/>
  <c r="I93" i="1"/>
  <c r="O25" i="1"/>
  <c r="J25" i="1"/>
  <c r="O23" i="1"/>
  <c r="I23" i="1"/>
  <c r="A467" i="11" l="1"/>
  <c r="E100" i="8"/>
  <c r="D100" i="14"/>
  <c r="C67" i="15" s="1"/>
  <c r="D23" i="14"/>
  <c r="C42" i="15" s="1"/>
  <c r="L5" i="15" s="1"/>
  <c r="E23" i="8"/>
  <c r="D93" i="14"/>
  <c r="C58" i="15" s="1"/>
  <c r="E93" i="8"/>
  <c r="E100" i="14"/>
  <c r="D67" i="15" s="1"/>
  <c r="F100" i="8"/>
  <c r="D95" i="14"/>
  <c r="C86" i="15" s="1"/>
  <c r="E95" i="8"/>
  <c r="F98" i="8"/>
  <c r="E98" i="14"/>
  <c r="D68" i="15" s="1"/>
  <c r="F25" i="8"/>
  <c r="E25" i="14"/>
  <c r="D100" i="15" s="1"/>
  <c r="D99" i="14"/>
  <c r="C89" i="15" s="1"/>
  <c r="E99" i="8"/>
  <c r="E97" i="8"/>
  <c r="D97" i="14"/>
  <c r="C93" i="15" s="1"/>
  <c r="D11" i="7"/>
  <c r="U9" i="9" a="1"/>
  <c r="U9" i="9" s="1"/>
  <c r="D4" i="7"/>
  <c r="D6" i="7"/>
  <c r="D10" i="7"/>
  <c r="D8" i="7"/>
  <c r="AH47" i="9"/>
  <c r="H86" i="9"/>
  <c r="AI46" i="9" a="1"/>
  <c r="AI46" i="9" s="1"/>
  <c r="AI45" i="9" a="1"/>
  <c r="AI45" i="9" s="1"/>
  <c r="AI43" i="9" a="1"/>
  <c r="AI43" i="9" s="1"/>
  <c r="AI41" i="9" a="1"/>
  <c r="AI41" i="9" s="1"/>
  <c r="AJ40" i="9"/>
  <c r="AI42" i="9" a="1"/>
  <c r="AI42" i="9" s="1"/>
  <c r="AI44" i="9" a="1"/>
  <c r="AI44" i="9" s="1"/>
  <c r="AJ77" i="9"/>
  <c r="U7" i="9" a="1"/>
  <c r="U7" i="9" s="1"/>
  <c r="U11" i="9" a="1"/>
  <c r="U11" i="9" s="1"/>
  <c r="U14" i="9" a="1"/>
  <c r="U14" i="9" s="1"/>
  <c r="U6" i="9" a="1"/>
  <c r="U6" i="9" s="1"/>
  <c r="U13" i="9" a="1"/>
  <c r="U13" i="9" s="1"/>
  <c r="V16" i="9" a="1"/>
  <c r="V16" i="9" s="1"/>
  <c r="V11" i="9" a="1"/>
  <c r="V11" i="9" s="1"/>
  <c r="V9" i="9" a="1"/>
  <c r="V9" i="9" s="1"/>
  <c r="V13" i="9" a="1"/>
  <c r="V13" i="9" s="1"/>
  <c r="V10" i="9" a="1"/>
  <c r="V10" i="9" s="1"/>
  <c r="V15" i="9" a="1"/>
  <c r="V15" i="9" s="1"/>
  <c r="V5" i="9" a="1"/>
  <c r="V5" i="9" s="1"/>
  <c r="V14" i="9" a="1"/>
  <c r="V14" i="9" s="1"/>
  <c r="V6" i="9" a="1"/>
  <c r="V6" i="9" s="1"/>
  <c r="V12" i="9" a="1"/>
  <c r="V12" i="9" s="1"/>
  <c r="V7" i="9" a="1"/>
  <c r="V7" i="9" s="1"/>
  <c r="V8" i="9" a="1"/>
  <c r="V8" i="9" s="1"/>
  <c r="Q15" i="9" a="1"/>
  <c r="Q15" i="9" s="1"/>
  <c r="Q5" i="9" a="1"/>
  <c r="Q5" i="9" s="1"/>
  <c r="R13" i="9" a="1"/>
  <c r="R13" i="9" s="1"/>
  <c r="R5" i="9" a="1"/>
  <c r="R5" i="9" s="1"/>
  <c r="R11" i="9" a="1"/>
  <c r="R11" i="9" s="1"/>
  <c r="B8" i="9" a="1"/>
  <c r="B8" i="9" s="1"/>
  <c r="D10" i="9" a="1"/>
  <c r="D10" i="9" s="1"/>
  <c r="F13" i="9" a="1"/>
  <c r="F13" i="9" s="1"/>
  <c r="B15" i="9" a="1"/>
  <c r="B15" i="9" s="1"/>
  <c r="C14" i="9" a="1"/>
  <c r="C14" i="9" s="1"/>
  <c r="D5" i="9" a="1"/>
  <c r="D5" i="9" s="1"/>
  <c r="E7" i="9" a="1"/>
  <c r="E7" i="9" s="1"/>
  <c r="F15" i="9" a="1"/>
  <c r="F15" i="9" s="1"/>
  <c r="C16" i="9" a="1"/>
  <c r="C16" i="9" s="1"/>
  <c r="B9" i="9" a="1"/>
  <c r="B9" i="9" s="1"/>
  <c r="D6" i="9" a="1"/>
  <c r="D6" i="9" s="1"/>
  <c r="E11" i="9" a="1"/>
  <c r="E11" i="9" s="1"/>
  <c r="F5" i="9" a="1"/>
  <c r="F5" i="9" s="1"/>
  <c r="C12" i="9" a="1"/>
  <c r="C12" i="9" s="1"/>
  <c r="D8" i="9" a="1"/>
  <c r="D8" i="9" s="1"/>
  <c r="G5" i="9" a="1"/>
  <c r="G5" i="9" s="1"/>
  <c r="G16" i="9" a="1"/>
  <c r="G16" i="9" s="1"/>
  <c r="G8" i="9" a="1"/>
  <c r="G8" i="9" s="1"/>
  <c r="H7" i="9" a="1"/>
  <c r="H7" i="9" s="1"/>
  <c r="H15" i="9" a="1"/>
  <c r="H15" i="9" s="1"/>
  <c r="H16" i="9" a="1"/>
  <c r="H16" i="9" s="1"/>
  <c r="I7" i="9" a="1"/>
  <c r="I7" i="9" s="1"/>
  <c r="I10" i="9" a="1"/>
  <c r="I10" i="9" s="1"/>
  <c r="I12" i="9" a="1"/>
  <c r="I12" i="9" s="1"/>
  <c r="J8" i="9" a="1"/>
  <c r="J8" i="9" s="1"/>
  <c r="J11" i="9" a="1"/>
  <c r="J11" i="9" s="1"/>
  <c r="J5" i="9" a="1"/>
  <c r="J5" i="9" s="1"/>
  <c r="K9" i="9" a="1"/>
  <c r="K9" i="9" s="1"/>
  <c r="K13" i="9" a="1"/>
  <c r="K13" i="9" s="1"/>
  <c r="K6" i="9" a="1"/>
  <c r="K6" i="9" s="1"/>
  <c r="L5" i="9" a="1"/>
  <c r="L5" i="9" s="1"/>
  <c r="L6" i="9" a="1"/>
  <c r="L6" i="9" s="1"/>
  <c r="L11" i="9" a="1"/>
  <c r="L11" i="9" s="1"/>
  <c r="M5" i="9" a="1"/>
  <c r="M5" i="9" s="1"/>
  <c r="M16" i="9" a="1"/>
  <c r="M16" i="9" s="1"/>
  <c r="M14" i="9" a="1"/>
  <c r="M14" i="9" s="1"/>
  <c r="N6" i="9" a="1"/>
  <c r="N6" i="9" s="1"/>
  <c r="N12" i="9" a="1"/>
  <c r="N12" i="9" s="1"/>
  <c r="N10" i="9" a="1"/>
  <c r="N10" i="9" s="1"/>
  <c r="O7" i="9" a="1"/>
  <c r="O7" i="9" s="1"/>
  <c r="O11" i="9" a="1"/>
  <c r="O11" i="9" s="1"/>
  <c r="O6" i="9" a="1"/>
  <c r="O6" i="9" s="1"/>
  <c r="P7" i="9" a="1"/>
  <c r="P7" i="9" s="1"/>
  <c r="P10" i="9" a="1"/>
  <c r="P10" i="9" s="1"/>
  <c r="P12" i="9" a="1"/>
  <c r="P12" i="9" s="1"/>
  <c r="C10" i="9" a="1"/>
  <c r="C10" i="9" s="1"/>
  <c r="E12" i="9" a="1"/>
  <c r="E12" i="9" s="1"/>
  <c r="B7" i="9" a="1"/>
  <c r="B7" i="9" s="1"/>
  <c r="G14" i="9" a="1"/>
  <c r="G14" i="9" s="1"/>
  <c r="G11" i="9" a="1"/>
  <c r="G11" i="9" s="1"/>
  <c r="H9" i="9" a="1"/>
  <c r="H9" i="9" s="1"/>
  <c r="Q10" i="9" a="1"/>
  <c r="Q10" i="9" s="1"/>
  <c r="Q11" i="9" a="1"/>
  <c r="Q11" i="9" s="1"/>
  <c r="R15" i="9" a="1"/>
  <c r="R15" i="9" s="1"/>
  <c r="R9" i="9" a="1"/>
  <c r="R9" i="9" s="1"/>
  <c r="R10" i="9" a="1"/>
  <c r="R10" i="9" s="1"/>
  <c r="Q6" i="9" a="1"/>
  <c r="Q6" i="9" s="1"/>
  <c r="C15" i="9" a="1"/>
  <c r="C15" i="9" s="1"/>
  <c r="D16" i="9" a="1"/>
  <c r="D16" i="9" s="1"/>
  <c r="F14" i="9" a="1"/>
  <c r="F14" i="9" s="1"/>
  <c r="C5" i="9" a="1"/>
  <c r="C5" i="9" s="1"/>
  <c r="B16" i="9" a="1"/>
  <c r="B16" i="9" s="1"/>
  <c r="F12" i="9" a="1"/>
  <c r="F12" i="9" s="1"/>
  <c r="E9" i="9" a="1"/>
  <c r="E9" i="9" s="1"/>
  <c r="F10" i="9" a="1"/>
  <c r="F10" i="9" s="1"/>
  <c r="B6" i="9" a="1"/>
  <c r="B6" i="9" s="1"/>
  <c r="F11" i="9" a="1"/>
  <c r="F11" i="9" s="1"/>
  <c r="C6" i="9" a="1"/>
  <c r="C6" i="9" s="1"/>
  <c r="D14" i="9" a="1"/>
  <c r="D14" i="9" s="1"/>
  <c r="G13" i="9" a="1"/>
  <c r="G13" i="9" s="1"/>
  <c r="H13" i="9" a="1"/>
  <c r="H13" i="9" s="1"/>
  <c r="H6" i="9" a="1"/>
  <c r="H6" i="9" s="1"/>
  <c r="Q16" i="9" a="1"/>
  <c r="Q16" i="9" s="1"/>
  <c r="Q12" i="9" a="1"/>
  <c r="Q12" i="9" s="1"/>
  <c r="R12" i="9" a="1"/>
  <c r="R12" i="9" s="1"/>
  <c r="R6" i="9" a="1"/>
  <c r="R6" i="9" s="1"/>
  <c r="R7" i="9" a="1"/>
  <c r="R7" i="9" s="1"/>
  <c r="Q8" i="9" a="1"/>
  <c r="Q8" i="9" s="1"/>
  <c r="C7" i="9" a="1"/>
  <c r="C7" i="9" s="1"/>
  <c r="B11" i="9" a="1"/>
  <c r="B11" i="9" s="1"/>
  <c r="D11" i="9" a="1"/>
  <c r="D11" i="9" s="1"/>
  <c r="E6" i="9" a="1"/>
  <c r="E6" i="9" s="1"/>
  <c r="B12" i="9" a="1"/>
  <c r="B12" i="9" s="1"/>
  <c r="D13" i="9" a="1"/>
  <c r="D13" i="9" s="1"/>
  <c r="F9" i="9" a="1"/>
  <c r="F9" i="9" s="1"/>
  <c r="E8" i="9" a="1"/>
  <c r="E8" i="9" s="1"/>
  <c r="E15" i="9" a="1"/>
  <c r="E15" i="9" s="1"/>
  <c r="B10" i="9" a="1"/>
  <c r="B10" i="9" s="1"/>
  <c r="D15" i="9" a="1"/>
  <c r="D15" i="9" s="1"/>
  <c r="F7" i="9" a="1"/>
  <c r="F7" i="9" s="1"/>
  <c r="E14" i="9" a="1"/>
  <c r="E14" i="9" s="1"/>
  <c r="C13" i="9" a="1"/>
  <c r="C13" i="9" s="1"/>
  <c r="C9" i="9" a="1"/>
  <c r="C9" i="9" s="1"/>
  <c r="G6" i="9" a="1"/>
  <c r="G6" i="9" s="1"/>
  <c r="G15" i="9" a="1"/>
  <c r="G15" i="9" s="1"/>
  <c r="G9" i="9" a="1"/>
  <c r="G9" i="9" s="1"/>
  <c r="H14" i="9" a="1"/>
  <c r="H14" i="9" s="1"/>
  <c r="H10" i="9" a="1"/>
  <c r="H10" i="9" s="1"/>
  <c r="H8" i="9" a="1"/>
  <c r="H8" i="9" s="1"/>
  <c r="I15" i="9" a="1"/>
  <c r="I15" i="9" s="1"/>
  <c r="I14" i="9" a="1"/>
  <c r="I14" i="9" s="1"/>
  <c r="I8" i="9" a="1"/>
  <c r="I8" i="9" s="1"/>
  <c r="J16" i="9" a="1"/>
  <c r="J16" i="9" s="1"/>
  <c r="J10" i="9" a="1"/>
  <c r="J10" i="9" s="1"/>
  <c r="J12" i="9" a="1"/>
  <c r="J12" i="9" s="1"/>
  <c r="K12" i="9" a="1"/>
  <c r="K12" i="9" s="1"/>
  <c r="K11" i="9" a="1"/>
  <c r="K11" i="9" s="1"/>
  <c r="K10" i="9" a="1"/>
  <c r="K10" i="9" s="1"/>
  <c r="L10" i="9" a="1"/>
  <c r="L10" i="9" s="1"/>
  <c r="L9" i="9" a="1"/>
  <c r="L9" i="9" s="1"/>
  <c r="L16" i="9" a="1"/>
  <c r="L16" i="9" s="1"/>
  <c r="M11" i="9" a="1"/>
  <c r="M11" i="9" s="1"/>
  <c r="M7" i="9" a="1"/>
  <c r="M7" i="9" s="1"/>
  <c r="M13" i="9" a="1"/>
  <c r="M13" i="9" s="1"/>
  <c r="N16" i="9" a="1"/>
  <c r="N16" i="9" s="1"/>
  <c r="N13" i="9" a="1"/>
  <c r="N13" i="9" s="1"/>
  <c r="N9" i="9" a="1"/>
  <c r="N9" i="9" s="1"/>
  <c r="O13" i="9" a="1"/>
  <c r="O13" i="9" s="1"/>
  <c r="O16" i="9" a="1"/>
  <c r="O16" i="9" s="1"/>
  <c r="O8" i="9" a="1"/>
  <c r="O8" i="9" s="1"/>
  <c r="P14" i="9" a="1"/>
  <c r="P14" i="9" s="1"/>
  <c r="P16" i="9" a="1"/>
  <c r="P16" i="9" s="1"/>
  <c r="P5" i="9" a="1"/>
  <c r="P5" i="9" s="1"/>
  <c r="Q9" i="9" a="1"/>
  <c r="Q9" i="9" s="1"/>
  <c r="E16" i="9" a="1"/>
  <c r="E16" i="9" s="1"/>
  <c r="D9" i="9" a="1"/>
  <c r="D9" i="9" s="1"/>
  <c r="E10" i="9" a="1"/>
  <c r="E10" i="9" s="1"/>
  <c r="D12" i="9" a="1"/>
  <c r="D12" i="9" s="1"/>
  <c r="G12" i="9" a="1"/>
  <c r="G12" i="9" s="1"/>
  <c r="Q13" i="9" a="1"/>
  <c r="Q13" i="9" s="1"/>
  <c r="R16" i="9" a="1"/>
  <c r="R16" i="9" s="1"/>
  <c r="R8" i="9" a="1"/>
  <c r="R8" i="9" s="1"/>
  <c r="R14" i="9" a="1"/>
  <c r="R14" i="9" s="1"/>
  <c r="Q14" i="9" a="1"/>
  <c r="Q14" i="9" s="1"/>
  <c r="C8" i="9" a="1"/>
  <c r="C8" i="9" s="1"/>
  <c r="B5" i="9" a="1"/>
  <c r="B5" i="9" s="1"/>
  <c r="F16" i="9" a="1"/>
  <c r="F16" i="9" s="1"/>
  <c r="E13" i="9" a="1"/>
  <c r="E13" i="9" s="1"/>
  <c r="B14" i="9" a="1"/>
  <c r="B14" i="9" s="1"/>
  <c r="D7" i="9" a="1"/>
  <c r="D7" i="9" s="1"/>
  <c r="F8" i="9" a="1"/>
  <c r="F8" i="9" s="1"/>
  <c r="E5" i="9" a="1"/>
  <c r="E5" i="9" s="1"/>
  <c r="C11" i="9" a="1"/>
  <c r="C11" i="9" s="1"/>
  <c r="F6" i="9" a="1"/>
  <c r="F6" i="9" s="1"/>
  <c r="B13" i="9" a="1"/>
  <c r="B13" i="9" s="1"/>
  <c r="G10" i="9" a="1"/>
  <c r="G10" i="9" s="1"/>
  <c r="G7" i="9" a="1"/>
  <c r="G7" i="9" s="1"/>
  <c r="H11" i="9" a="1"/>
  <c r="H11" i="9" s="1"/>
  <c r="I11" i="9" a="1"/>
  <c r="I11" i="9" s="1"/>
  <c r="I6" i="9" a="1"/>
  <c r="I6" i="9" s="1"/>
  <c r="J7" i="9" a="1"/>
  <c r="J7" i="9" s="1"/>
  <c r="K14" i="9" a="1"/>
  <c r="K14" i="9" s="1"/>
  <c r="K5" i="9" a="1"/>
  <c r="K5" i="9" s="1"/>
  <c r="L15" i="9" a="1"/>
  <c r="L15" i="9" s="1"/>
  <c r="M10" i="9" a="1"/>
  <c r="M10" i="9" s="1"/>
  <c r="M8" i="9" a="1"/>
  <c r="M8" i="9" s="1"/>
  <c r="N5" i="9" a="1"/>
  <c r="N5" i="9" s="1"/>
  <c r="O14" i="9" a="1"/>
  <c r="O14" i="9" s="1"/>
  <c r="O5" i="9" a="1"/>
  <c r="O5" i="9" s="1"/>
  <c r="P13" i="9" a="1"/>
  <c r="P13" i="9" s="1"/>
  <c r="H5" i="9" a="1"/>
  <c r="H5" i="9" s="1"/>
  <c r="I5" i="9" a="1"/>
  <c r="I5" i="9" s="1"/>
  <c r="J13" i="9" a="1"/>
  <c r="J13" i="9" s="1"/>
  <c r="J14" i="9" a="1"/>
  <c r="J14" i="9" s="1"/>
  <c r="K7" i="9" a="1"/>
  <c r="K7" i="9" s="1"/>
  <c r="L13" i="9" a="1"/>
  <c r="L13" i="9" s="1"/>
  <c r="L7" i="9" a="1"/>
  <c r="L7" i="9" s="1"/>
  <c r="M6" i="9" a="1"/>
  <c r="M6" i="9" s="1"/>
  <c r="N11" i="9" a="1"/>
  <c r="N11" i="9" s="1"/>
  <c r="N15" i="9" a="1"/>
  <c r="N15" i="9" s="1"/>
  <c r="O15" i="9" a="1"/>
  <c r="O15" i="9" s="1"/>
  <c r="P15" i="9" a="1"/>
  <c r="P15" i="9" s="1"/>
  <c r="P9" i="9" a="1"/>
  <c r="P9" i="9" s="1"/>
  <c r="H12" i="9" a="1"/>
  <c r="H12" i="9" s="1"/>
  <c r="I13" i="9" a="1"/>
  <c r="I13" i="9" s="1"/>
  <c r="J15" i="9" a="1"/>
  <c r="J15" i="9" s="1"/>
  <c r="J9" i="9" a="1"/>
  <c r="J9" i="9" s="1"/>
  <c r="K8" i="9" a="1"/>
  <c r="K8" i="9" s="1"/>
  <c r="L14" i="9" a="1"/>
  <c r="L14" i="9" s="1"/>
  <c r="L8" i="9" a="1"/>
  <c r="L8" i="9" s="1"/>
  <c r="M12" i="9" a="1"/>
  <c r="M12" i="9" s="1"/>
  <c r="N14" i="9" a="1"/>
  <c r="N14" i="9" s="1"/>
  <c r="N7" i="9" a="1"/>
  <c r="N7" i="9" s="1"/>
  <c r="O12" i="9" a="1"/>
  <c r="O12" i="9" s="1"/>
  <c r="P11" i="9" a="1"/>
  <c r="P11" i="9" s="1"/>
  <c r="P6" i="9" a="1"/>
  <c r="P6" i="9" s="1"/>
  <c r="I16" i="9" a="1"/>
  <c r="I16" i="9" s="1"/>
  <c r="I9" i="9" a="1"/>
  <c r="I9" i="9" s="1"/>
  <c r="J6" i="9" a="1"/>
  <c r="J6" i="9" s="1"/>
  <c r="K15" i="9" a="1"/>
  <c r="K15" i="9" s="1"/>
  <c r="K16" i="9" a="1"/>
  <c r="K16" i="9" s="1"/>
  <c r="L12" i="9" a="1"/>
  <c r="L12" i="9" s="1"/>
  <c r="M9" i="9" a="1"/>
  <c r="M9" i="9" s="1"/>
  <c r="M15" i="9" a="1"/>
  <c r="M15" i="9" s="1"/>
  <c r="N8" i="9" a="1"/>
  <c r="N8" i="9" s="1"/>
  <c r="O9" i="9" a="1"/>
  <c r="O9" i="9" s="1"/>
  <c r="O10" i="9" a="1"/>
  <c r="O10" i="9" s="1"/>
  <c r="P8" i="9" a="1"/>
  <c r="P8" i="9" s="1"/>
  <c r="Q7" i="9" a="1"/>
  <c r="Q7" i="9" s="1"/>
  <c r="S11" i="9" a="1"/>
  <c r="S11" i="9" s="1"/>
  <c r="S10" i="9" a="1"/>
  <c r="S10" i="9" s="1"/>
  <c r="S15" i="9" a="1"/>
  <c r="S15" i="9" s="1"/>
  <c r="S9" i="9" a="1"/>
  <c r="S9" i="9" s="1"/>
  <c r="S16" i="9" a="1"/>
  <c r="S16" i="9" s="1"/>
  <c r="S8" i="9" a="1"/>
  <c r="S8" i="9" s="1"/>
  <c r="S14" i="9" a="1"/>
  <c r="S14" i="9" s="1"/>
  <c r="S6" i="9" a="1"/>
  <c r="S6" i="9" s="1"/>
  <c r="S5" i="9" a="1"/>
  <c r="S5" i="9" s="1"/>
  <c r="S13" i="9" a="1"/>
  <c r="S13" i="9" s="1"/>
  <c r="S12" i="9" a="1"/>
  <c r="S12" i="9" s="1"/>
  <c r="S7" i="9" a="1"/>
  <c r="S7" i="9" s="1"/>
  <c r="T10" i="9" a="1"/>
  <c r="T10" i="9" s="1"/>
  <c r="T11" i="9" a="1"/>
  <c r="T11" i="9" s="1"/>
  <c r="T5" i="9" a="1"/>
  <c r="T5" i="9" s="1"/>
  <c r="T15" i="9" a="1"/>
  <c r="T15" i="9" s="1"/>
  <c r="T9" i="9" a="1"/>
  <c r="T9" i="9" s="1"/>
  <c r="T6" i="9" a="1"/>
  <c r="T6" i="9" s="1"/>
  <c r="T14" i="9" a="1"/>
  <c r="T14" i="9" s="1"/>
  <c r="T16" i="9" a="1"/>
  <c r="T16" i="9" s="1"/>
  <c r="T7" i="9" a="1"/>
  <c r="T7" i="9" s="1"/>
  <c r="T12" i="9" a="1"/>
  <c r="T12" i="9" s="1"/>
  <c r="T13" i="9" a="1"/>
  <c r="T13" i="9" s="1"/>
  <c r="T8" i="9" a="1"/>
  <c r="T8" i="9" s="1"/>
  <c r="U10" i="9" a="1"/>
  <c r="U10" i="9" s="1"/>
  <c r="U8" i="9" a="1"/>
  <c r="U8" i="9" s="1"/>
  <c r="U16" i="9" a="1"/>
  <c r="U16" i="9" s="1"/>
  <c r="U5" i="9" a="1"/>
  <c r="U5" i="9" s="1"/>
  <c r="U12" i="9" a="1"/>
  <c r="U12" i="9" s="1"/>
  <c r="U15" i="9" a="1"/>
  <c r="U15" i="9" s="1"/>
  <c r="W4" i="9"/>
  <c r="D9" i="7"/>
  <c r="D7" i="7"/>
  <c r="D5" i="7"/>
  <c r="J100" i="14" l="1"/>
  <c r="I67" i="15" s="1"/>
  <c r="J23" i="14"/>
  <c r="I42" i="15" s="1"/>
  <c r="K5" i="15" s="1"/>
  <c r="J97" i="14"/>
  <c r="I93" i="15" s="1"/>
  <c r="J25" i="14"/>
  <c r="I100" i="15" s="1"/>
  <c r="J98" i="14"/>
  <c r="I68" i="15" s="1"/>
  <c r="A468" i="11"/>
  <c r="A469" i="11" s="1"/>
  <c r="A470" i="11" s="1"/>
  <c r="A471" i="11" s="1"/>
  <c r="A472" i="11" s="1"/>
  <c r="A473" i="11" s="1"/>
  <c r="A474" i="11" s="1"/>
  <c r="B29" i="9"/>
  <c r="D28" i="9"/>
  <c r="C25" i="9"/>
  <c r="AI47" i="9"/>
  <c r="B28" i="9"/>
  <c r="C27" i="9"/>
  <c r="D25" i="9"/>
  <c r="E31" i="9"/>
  <c r="E21" i="9"/>
  <c r="E26" i="9"/>
  <c r="C29" i="9"/>
  <c r="D26" i="9"/>
  <c r="C31" i="9"/>
  <c r="B23" i="9"/>
  <c r="E20" i="9"/>
  <c r="AJ46" i="9" a="1"/>
  <c r="AJ46" i="9" s="1"/>
  <c r="H55" i="9" s="1"/>
  <c r="AJ43" i="9" a="1"/>
  <c r="AJ43" i="9" s="1"/>
  <c r="H52" i="9" s="1"/>
  <c r="AJ42" i="9" a="1"/>
  <c r="AJ42" i="9" s="1"/>
  <c r="H51" i="9" s="1"/>
  <c r="AJ45" i="9" a="1"/>
  <c r="AJ45" i="9" s="1"/>
  <c r="H54" i="9" s="1"/>
  <c r="AJ41" i="9" a="1"/>
  <c r="AJ41" i="9" s="1"/>
  <c r="AJ44" i="9" a="1"/>
  <c r="AJ44" i="9" s="1"/>
  <c r="H53" i="9" s="1"/>
  <c r="D27" i="9"/>
  <c r="D23" i="9"/>
  <c r="B20" i="9"/>
  <c r="E24" i="9"/>
  <c r="C24" i="9"/>
  <c r="B25" i="9"/>
  <c r="B26" i="9"/>
  <c r="E25" i="9"/>
  <c r="B22" i="9"/>
  <c r="D21" i="9"/>
  <c r="C20" i="9"/>
  <c r="B30" i="9"/>
  <c r="E30" i="9"/>
  <c r="E22" i="9"/>
  <c r="D29" i="9"/>
  <c r="D22" i="9"/>
  <c r="C22" i="9"/>
  <c r="D31" i="9"/>
  <c r="C30" i="9"/>
  <c r="B27" i="9"/>
  <c r="D20" i="9"/>
  <c r="D30" i="9"/>
  <c r="E29" i="9"/>
  <c r="E28" i="9"/>
  <c r="D24" i="9"/>
  <c r="C21" i="9"/>
  <c r="E23" i="9"/>
  <c r="E27" i="9"/>
  <c r="C28" i="9"/>
  <c r="B21" i="9"/>
  <c r="B31" i="9"/>
  <c r="C26" i="9"/>
  <c r="C23" i="9"/>
  <c r="B24" i="9"/>
  <c r="W13" i="9" a="1"/>
  <c r="W13" i="9" s="1"/>
  <c r="W12" i="9" a="1"/>
  <c r="W12" i="9" s="1"/>
  <c r="W10" i="9" a="1"/>
  <c r="W10" i="9" s="1"/>
  <c r="W14" i="9" a="1"/>
  <c r="W14" i="9" s="1"/>
  <c r="W15" i="9" a="1"/>
  <c r="W15" i="9" s="1"/>
  <c r="W16" i="9" a="1"/>
  <c r="W16" i="9" s="1"/>
  <c r="W11" i="9" a="1"/>
  <c r="W11" i="9" s="1"/>
  <c r="W6" i="9" a="1"/>
  <c r="W6" i="9" s="1"/>
  <c r="W7" i="9" a="1"/>
  <c r="W7" i="9" s="1"/>
  <c r="W9" i="9" a="1"/>
  <c r="W9" i="9" s="1"/>
  <c r="W8" i="9" a="1"/>
  <c r="W8" i="9" s="1"/>
  <c r="W5" i="9" a="1"/>
  <c r="W5" i="9" s="1"/>
  <c r="S17" i="9"/>
  <c r="P17" i="9"/>
  <c r="N17" i="9"/>
  <c r="E17" i="9"/>
  <c r="L17" i="9"/>
  <c r="F17" i="9"/>
  <c r="H17" i="9"/>
  <c r="J17" i="9"/>
  <c r="K17" i="9"/>
  <c r="B17" i="9"/>
  <c r="O17" i="9"/>
  <c r="D17" i="9"/>
  <c r="Q17" i="9"/>
  <c r="G17" i="9"/>
  <c r="V17" i="9"/>
  <c r="T17" i="9"/>
  <c r="X4" i="9"/>
  <c r="U17" i="9"/>
  <c r="M17" i="9"/>
  <c r="I17" i="9"/>
  <c r="R17" i="9"/>
  <c r="C17" i="9"/>
  <c r="C9" i="4"/>
  <c r="A475" i="11" l="1"/>
  <c r="A476" i="11" s="1"/>
  <c r="A477" i="11" s="1"/>
  <c r="AJ47" i="9"/>
  <c r="H50" i="9"/>
  <c r="H56" i="9" s="1"/>
  <c r="X14" i="9" a="1"/>
  <c r="X14" i="9" s="1"/>
  <c r="X15" i="9" a="1"/>
  <c r="X15" i="9" s="1"/>
  <c r="X11" i="9" a="1"/>
  <c r="X11" i="9" s="1"/>
  <c r="X16" i="9" a="1"/>
  <c r="X16" i="9" s="1"/>
  <c r="X13" i="9" a="1"/>
  <c r="X13" i="9" s="1"/>
  <c r="X12" i="9" a="1"/>
  <c r="X12" i="9" s="1"/>
  <c r="X10" i="9" a="1"/>
  <c r="X10" i="9" s="1"/>
  <c r="X7" i="9" a="1"/>
  <c r="X7" i="9" s="1"/>
  <c r="X9" i="9" a="1"/>
  <c r="X9" i="9" s="1"/>
  <c r="X8" i="9" a="1"/>
  <c r="X8" i="9" s="1"/>
  <c r="X5" i="9" a="1"/>
  <c r="X5" i="9" s="1"/>
  <c r="X6" i="9" a="1"/>
  <c r="X6" i="9" s="1"/>
  <c r="E32" i="9"/>
  <c r="C32" i="9"/>
  <c r="B32" i="9"/>
  <c r="D32" i="9"/>
  <c r="Y4" i="9"/>
  <c r="W17" i="9"/>
  <c r="A478" i="11" l="1"/>
  <c r="A479" i="11" s="1"/>
  <c r="A480" i="11" s="1"/>
  <c r="A481" i="11" s="1"/>
  <c r="A482" i="11" s="1"/>
  <c r="A483" i="11" s="1"/>
  <c r="A484" i="11" s="1"/>
  <c r="A485" i="11" s="1"/>
  <c r="A486" i="11" s="1"/>
  <c r="A487" i="11" s="1"/>
  <c r="A488" i="11" s="1"/>
  <c r="A489" i="11" s="1"/>
  <c r="A490" i="11" s="1"/>
  <c r="Y15" i="9" a="1"/>
  <c r="Y15" i="9" s="1"/>
  <c r="Y11" i="9" a="1"/>
  <c r="Y11" i="9" s="1"/>
  <c r="Y16" i="9" a="1"/>
  <c r="Y16" i="9" s="1"/>
  <c r="Y9" i="9" a="1"/>
  <c r="Y9" i="9" s="1"/>
  <c r="Y14" i="9" a="1"/>
  <c r="Y14" i="9" s="1"/>
  <c r="Y13" i="9" a="1"/>
  <c r="Y13" i="9" s="1"/>
  <c r="Y8" i="9" a="1"/>
  <c r="Y8" i="9" s="1"/>
  <c r="Y12" i="9" a="1"/>
  <c r="Y12" i="9" s="1"/>
  <c r="Y5" i="9" a="1"/>
  <c r="Y5" i="9" s="1"/>
  <c r="Y6" i="9" a="1"/>
  <c r="Y6" i="9" s="1"/>
  <c r="Y10" i="9" a="1"/>
  <c r="Y10" i="9" s="1"/>
  <c r="Y7" i="9" a="1"/>
  <c r="Y7" i="9" s="1"/>
  <c r="X17" i="9"/>
  <c r="Z4" i="9"/>
  <c r="A491" i="11" l="1"/>
  <c r="Z16" i="9" a="1"/>
  <c r="Z16" i="9" s="1"/>
  <c r="F31" i="9" s="1"/>
  <c r="Z9" i="9" a="1"/>
  <c r="Z9" i="9" s="1"/>
  <c r="F24" i="9" s="1"/>
  <c r="Z13" i="9" a="1"/>
  <c r="Z13" i="9" s="1"/>
  <c r="F28" i="9" s="1"/>
  <c r="Z12" i="9" a="1"/>
  <c r="Z12" i="9" s="1"/>
  <c r="F27" i="9" s="1"/>
  <c r="Z10" i="9" a="1"/>
  <c r="Z10" i="9" s="1"/>
  <c r="F25" i="9" s="1"/>
  <c r="Z15" i="9" a="1"/>
  <c r="Z15" i="9" s="1"/>
  <c r="F30" i="9" s="1"/>
  <c r="Z14" i="9" a="1"/>
  <c r="Z14" i="9" s="1"/>
  <c r="F29" i="9" s="1"/>
  <c r="Z6" i="9" a="1"/>
  <c r="Z6" i="9" s="1"/>
  <c r="F21" i="9" s="1"/>
  <c r="Z5" i="9" a="1"/>
  <c r="Z5" i="9" s="1"/>
  <c r="F20" i="9" s="1"/>
  <c r="Z7" i="9" a="1"/>
  <c r="Z7" i="9" s="1"/>
  <c r="F22" i="9" s="1"/>
  <c r="Z11" i="9" a="1"/>
  <c r="Z11" i="9" s="1"/>
  <c r="F26" i="9" s="1"/>
  <c r="Z8" i="9" a="1"/>
  <c r="Z8" i="9" s="1"/>
  <c r="F23" i="9" s="1"/>
  <c r="AA4" i="9"/>
  <c r="Y17" i="9"/>
  <c r="A492" i="11" l="1"/>
  <c r="A493" i="11" s="1"/>
  <c r="A494" i="11" s="1"/>
  <c r="A495" i="11" s="1"/>
  <c r="A496" i="11" s="1"/>
  <c r="A497" i="11" s="1"/>
  <c r="A3" i="12" s="1"/>
  <c r="A498" i="11"/>
  <c r="AA13" i="9" a="1"/>
  <c r="AA13" i="9" s="1"/>
  <c r="AA10" i="9" a="1"/>
  <c r="AA10" i="9" s="1"/>
  <c r="AA14" i="9" a="1"/>
  <c r="AA14" i="9" s="1"/>
  <c r="AA11" i="9" a="1"/>
  <c r="AA11" i="9" s="1"/>
  <c r="AA15" i="9" a="1"/>
  <c r="AA15" i="9" s="1"/>
  <c r="AA16" i="9" a="1"/>
  <c r="AA16" i="9" s="1"/>
  <c r="AA12" i="9" a="1"/>
  <c r="AA12" i="9" s="1"/>
  <c r="AA9" i="9" a="1"/>
  <c r="AA9" i="9" s="1"/>
  <c r="AA7" i="9" a="1"/>
  <c r="AA7" i="9" s="1"/>
  <c r="AA8" i="9" a="1"/>
  <c r="AA8" i="9" s="1"/>
  <c r="AA6" i="9" a="1"/>
  <c r="AA6" i="9" s="1"/>
  <c r="AA5" i="9" a="1"/>
  <c r="AA5" i="9" s="1"/>
  <c r="AB4" i="9"/>
  <c r="Z17" i="9"/>
  <c r="A4" i="12" l="1"/>
  <c r="A5" i="12" s="1"/>
  <c r="A6" i="12" s="1"/>
  <c r="B3" i="6"/>
  <c r="AB14" i="9" a="1"/>
  <c r="AB14" i="9" s="1"/>
  <c r="AB11" i="9" a="1"/>
  <c r="AB11" i="9" s="1"/>
  <c r="AB15" i="9" a="1"/>
  <c r="AB15" i="9" s="1"/>
  <c r="AB16" i="9" a="1"/>
  <c r="AB16" i="9" s="1"/>
  <c r="AB13" i="9" a="1"/>
  <c r="AB13" i="9" s="1"/>
  <c r="AB12" i="9" a="1"/>
  <c r="AB12" i="9" s="1"/>
  <c r="AB8" i="9" a="1"/>
  <c r="AB8" i="9" s="1"/>
  <c r="AB10" i="9" a="1"/>
  <c r="AB10" i="9" s="1"/>
  <c r="AB6" i="9" a="1"/>
  <c r="AB6" i="9" s="1"/>
  <c r="AB5" i="9" a="1"/>
  <c r="AB5" i="9" s="1"/>
  <c r="AB9" i="9" a="1"/>
  <c r="AB9" i="9" s="1"/>
  <c r="AB7" i="9" a="1"/>
  <c r="AB7" i="9" s="1"/>
  <c r="AA17" i="9"/>
  <c r="F32" i="9"/>
  <c r="AC4" i="9"/>
  <c r="A7" i="12" l="1"/>
  <c r="A8" i="12" s="1"/>
  <c r="A9" i="12" s="1"/>
  <c r="A10" i="12" s="1"/>
  <c r="A11" i="12" s="1"/>
  <c r="B9" i="6" s="1"/>
  <c r="AC15" i="9" a="1"/>
  <c r="AC15" i="9" s="1"/>
  <c r="AC9" i="9" a="1"/>
  <c r="AC9" i="9" s="1"/>
  <c r="AC16" i="9" a="1"/>
  <c r="AC16" i="9" s="1"/>
  <c r="AC12" i="9" a="1"/>
  <c r="AC12" i="9" s="1"/>
  <c r="AC14" i="9" a="1"/>
  <c r="AC14" i="9" s="1"/>
  <c r="AC11" i="9" a="1"/>
  <c r="AC11" i="9" s="1"/>
  <c r="AC10" i="9" a="1"/>
  <c r="AC10" i="9" s="1"/>
  <c r="AC6" i="9" a="1"/>
  <c r="AC6" i="9" s="1"/>
  <c r="AC5" i="9" a="1"/>
  <c r="AC5" i="9" s="1"/>
  <c r="AC7" i="9" a="1"/>
  <c r="AC7" i="9" s="1"/>
  <c r="AC13" i="9" a="1"/>
  <c r="AC13" i="9" s="1"/>
  <c r="AC8" i="9" a="1"/>
  <c r="AC8" i="9" s="1"/>
  <c r="AB17" i="9"/>
  <c r="AD4" i="9"/>
  <c r="A12" i="12" l="1"/>
  <c r="AD16" i="9" a="1"/>
  <c r="AD16" i="9" s="1"/>
  <c r="AD12" i="9" a="1"/>
  <c r="AD12" i="9" s="1"/>
  <c r="AD10" i="9" a="1"/>
  <c r="AD10" i="9" s="1"/>
  <c r="AD13" i="9" a="1"/>
  <c r="AD13" i="9" s="1"/>
  <c r="AD11" i="9" a="1"/>
  <c r="AD11" i="9" s="1"/>
  <c r="AD15" i="9" a="1"/>
  <c r="AD15" i="9" s="1"/>
  <c r="AD6" i="9" a="1"/>
  <c r="AD6" i="9" s="1"/>
  <c r="AD5" i="9" a="1"/>
  <c r="AD5" i="9" s="1"/>
  <c r="AD7" i="9" a="1"/>
  <c r="AD7" i="9" s="1"/>
  <c r="AD9" i="9" a="1"/>
  <c r="AD9" i="9" s="1"/>
  <c r="AD8" i="9" a="1"/>
  <c r="AD8" i="9" s="1"/>
  <c r="AD14" i="9" a="1"/>
  <c r="AD14" i="9" s="1"/>
  <c r="AE4" i="9"/>
  <c r="AC17" i="9"/>
  <c r="AE13" i="9" l="1" a="1"/>
  <c r="AE13" i="9" s="1"/>
  <c r="G28" i="9" s="1"/>
  <c r="AE11" i="9" a="1"/>
  <c r="AE11" i="9" s="1"/>
  <c r="G26" i="9" s="1"/>
  <c r="AE14" i="9" a="1"/>
  <c r="AE14" i="9" s="1"/>
  <c r="G29" i="9" s="1"/>
  <c r="AE15" i="9" a="1"/>
  <c r="AE15" i="9" s="1"/>
  <c r="G30" i="9" s="1"/>
  <c r="AE16" i="9" a="1"/>
  <c r="AE16" i="9" s="1"/>
  <c r="G31" i="9" s="1"/>
  <c r="AE10" i="9" a="1"/>
  <c r="AE10" i="9" s="1"/>
  <c r="G25" i="9" s="1"/>
  <c r="AE7" i="9" a="1"/>
  <c r="AE7" i="9" s="1"/>
  <c r="G22" i="9" s="1"/>
  <c r="AE9" i="9" a="1"/>
  <c r="AE9" i="9" s="1"/>
  <c r="G24" i="9" s="1"/>
  <c r="AE8" i="9" a="1"/>
  <c r="AE8" i="9" s="1"/>
  <c r="G23" i="9" s="1"/>
  <c r="AE12" i="9" a="1"/>
  <c r="AE12" i="9" s="1"/>
  <c r="G27" i="9" s="1"/>
  <c r="AE6" i="9" a="1"/>
  <c r="AE6" i="9" s="1"/>
  <c r="G21" i="9" s="1"/>
  <c r="AE5" i="9" a="1"/>
  <c r="AE5" i="9" s="1"/>
  <c r="G20" i="9" s="1"/>
  <c r="AF4" i="9"/>
  <c r="AG4" i="9" s="1"/>
  <c r="AD17" i="9"/>
  <c r="AH4" i="9" l="1"/>
  <c r="AG13" i="9" a="1"/>
  <c r="AG13" i="9" s="1"/>
  <c r="AG9" i="9" a="1"/>
  <c r="AG9" i="9" s="1"/>
  <c r="AG5" i="9" a="1"/>
  <c r="AG5" i="9" s="1"/>
  <c r="AG16" i="9" a="1"/>
  <c r="AG16" i="9" s="1"/>
  <c r="AG12" i="9" a="1"/>
  <c r="AG12" i="9" s="1"/>
  <c r="AG8" i="9" a="1"/>
  <c r="AG8" i="9" s="1"/>
  <c r="AG15" i="9" a="1"/>
  <c r="AG15" i="9" s="1"/>
  <c r="AG11" i="9" a="1"/>
  <c r="AG11" i="9" s="1"/>
  <c r="AG7" i="9" a="1"/>
  <c r="AG7" i="9" s="1"/>
  <c r="AG14" i="9" a="1"/>
  <c r="AG14" i="9" s="1"/>
  <c r="AG10" i="9" a="1"/>
  <c r="AG10" i="9" s="1"/>
  <c r="AG6" i="9" a="1"/>
  <c r="AG6" i="9" s="1"/>
  <c r="AF14" i="9" a="1"/>
  <c r="AF14" i="9" s="1"/>
  <c r="AF15" i="9" a="1"/>
  <c r="AF15" i="9" s="1"/>
  <c r="AF12" i="9" a="1"/>
  <c r="AF12" i="9" s="1"/>
  <c r="AF9" i="9" a="1"/>
  <c r="AF9" i="9" s="1"/>
  <c r="AF8" i="9" a="1"/>
  <c r="AF8" i="9" s="1"/>
  <c r="AF16" i="9" a="1"/>
  <c r="AF16" i="9" s="1"/>
  <c r="AF13" i="9" a="1"/>
  <c r="AF13" i="9" s="1"/>
  <c r="AF11" i="9" a="1"/>
  <c r="AF11" i="9" s="1"/>
  <c r="AF6" i="9" a="1"/>
  <c r="AF6" i="9" s="1"/>
  <c r="AF5" i="9" a="1"/>
  <c r="AF5" i="9" s="1"/>
  <c r="AF10" i="9" a="1"/>
  <c r="AF10" i="9" s="1"/>
  <c r="AF7" i="9" a="1"/>
  <c r="AF7" i="9" s="1"/>
  <c r="AE17" i="9"/>
  <c r="AG17" i="9" l="1"/>
  <c r="AH15" i="9" a="1"/>
  <c r="AH15" i="9" s="1"/>
  <c r="AI4" i="9"/>
  <c r="AH10" i="9" a="1"/>
  <c r="AH10" i="9" s="1"/>
  <c r="AH5" i="9" a="1"/>
  <c r="AH5" i="9" s="1"/>
  <c r="AH13" i="9" a="1"/>
  <c r="AH13" i="9" s="1"/>
  <c r="AH12" i="9" a="1"/>
  <c r="AH12" i="9" s="1"/>
  <c r="AH7" i="9" a="1"/>
  <c r="AH7" i="9" s="1"/>
  <c r="AH6" i="9" a="1"/>
  <c r="AH6" i="9" s="1"/>
  <c r="AH14" i="9" a="1"/>
  <c r="AH14" i="9" s="1"/>
  <c r="AH9" i="9" a="1"/>
  <c r="AH9" i="9" s="1"/>
  <c r="AH8" i="9" a="1"/>
  <c r="AH8" i="9" s="1"/>
  <c r="AH16" i="9" a="1"/>
  <c r="AH16" i="9" s="1"/>
  <c r="AH11" i="9" a="1"/>
  <c r="AH11" i="9" s="1"/>
  <c r="AF17" i="9"/>
  <c r="G32" i="9"/>
  <c r="AI16" i="9" l="1" a="1"/>
  <c r="AI16" i="9" s="1"/>
  <c r="AI15" i="9" a="1"/>
  <c r="AI15" i="9" s="1"/>
  <c r="AI7" i="9" a="1"/>
  <c r="AI7" i="9" s="1"/>
  <c r="AI13" i="9" a="1"/>
  <c r="AI13" i="9" s="1"/>
  <c r="AI6" i="9" a="1"/>
  <c r="AI6" i="9" s="1"/>
  <c r="AI11" i="9" a="1"/>
  <c r="AI11" i="9" s="1"/>
  <c r="AI5" i="9" a="1"/>
  <c r="AI5" i="9" s="1"/>
  <c r="AJ4" i="9"/>
  <c r="AI9" i="9" a="1"/>
  <c r="AI9" i="9" s="1"/>
  <c r="AI12" i="9" a="1"/>
  <c r="AI12" i="9" s="1"/>
  <c r="AI14" i="9" a="1"/>
  <c r="AI14" i="9" s="1"/>
  <c r="AI8" i="9" a="1"/>
  <c r="AI8" i="9" s="1"/>
  <c r="AI10" i="9" a="1"/>
  <c r="AI10" i="9" s="1"/>
  <c r="AH17" i="9"/>
  <c r="AI17" i="9" l="1"/>
  <c r="AJ16" i="9" a="1"/>
  <c r="AJ16" i="9" s="1"/>
  <c r="H31" i="9" s="1"/>
  <c r="AJ11" i="9" a="1"/>
  <c r="AJ11" i="9" s="1"/>
  <c r="H26" i="9" s="1"/>
  <c r="AJ7" i="9" a="1"/>
  <c r="AJ7" i="9" s="1"/>
  <c r="H22" i="9" s="1"/>
  <c r="AJ13" i="9" a="1"/>
  <c r="AJ13" i="9" s="1"/>
  <c r="H28" i="9" s="1"/>
  <c r="AJ10" i="9" a="1"/>
  <c r="AJ10" i="9" s="1"/>
  <c r="H25" i="9" s="1"/>
  <c r="AJ6" i="9" a="1"/>
  <c r="AJ6" i="9" s="1"/>
  <c r="H21" i="9" s="1"/>
  <c r="AJ15" i="9" a="1"/>
  <c r="AJ15" i="9" s="1"/>
  <c r="H30" i="9" s="1"/>
  <c r="AJ12" i="9" a="1"/>
  <c r="AJ12" i="9" s="1"/>
  <c r="H27" i="9" s="1"/>
  <c r="AJ9" i="9" a="1"/>
  <c r="AJ9" i="9" s="1"/>
  <c r="H24" i="9" s="1"/>
  <c r="AJ5" i="9" a="1"/>
  <c r="AJ5" i="9" s="1"/>
  <c r="AJ14" i="9" a="1"/>
  <c r="AJ14" i="9" s="1"/>
  <c r="H29" i="9" s="1"/>
  <c r="AJ8" i="9" a="1"/>
  <c r="AJ8" i="9" s="1"/>
  <c r="H23" i="9" s="1"/>
  <c r="AJ17" i="9" l="1"/>
  <c r="H20" i="9"/>
  <c r="H32" i="9" s="1"/>
  <c r="B136"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<sst xmlns="http://schemas.openxmlformats.org/spreadsheetml/2006/main" count="3600" uniqueCount="1921">
  <si>
    <t>Key</t>
  </si>
  <si>
    <t>Year</t>
  </si>
  <si>
    <t># Authors</t>
  </si>
  <si>
    <t># Practit.</t>
  </si>
  <si>
    <t>Study Type</t>
  </si>
  <si>
    <t>SE KA</t>
  </si>
  <si>
    <t>SE KA Topics</t>
  </si>
  <si>
    <t>BibTeX</t>
  </si>
  <si>
    <t>Boehm87</t>
  </si>
  <si>
    <t>SWEBOK</t>
  </si>
  <si>
    <t>DamianC06</t>
  </si>
  <si>
    <t>Duarte17a</t>
  </si>
  <si>
    <t>Maxwe96</t>
  </si>
  <si>
    <t>MeyerBMZF17</t>
  </si>
  <si>
    <t>MeyerZF17</t>
  </si>
  <si>
    <t>Rubin93a</t>
  </si>
  <si>
    <t>Tan09</t>
  </si>
  <si>
    <t>SQ</t>
  </si>
  <si>
    <t>TrendM09</t>
  </si>
  <si>
    <t>Tsuno09</t>
  </si>
  <si>
    <t>Wang12</t>
  </si>
  <si>
    <t>MohagheghiC07</t>
  </si>
  <si>
    <t>systematic literature review</t>
  </si>
  <si>
    <t>Papers were selected in the time span from 1994 until 2005</t>
  </si>
  <si>
    <t>Peter11</t>
  </si>
  <si>
    <t>Papers were selected in the time span from 1985 until 2009</t>
  </si>
  <si>
    <t>WagnerR08</t>
  </si>
  <si>
    <t>Papers were selected in the time span from 1970 until 2007</t>
  </si>
  <si>
    <t>OliveiraVCC17</t>
  </si>
  <si>
    <t>Papers were selected in the time span from 1982 until 2015</t>
  </si>
  <si>
    <t>CardozoNBFS10</t>
  </si>
  <si>
    <t>Papers were selected in the time span from 2000 until 2009</t>
  </si>
  <si>
    <t>ShahPN15</t>
  </si>
  <si>
    <t>Papers were selected in the time span from 2000 until 2014</t>
  </si>
  <si>
    <t>BissiNE16</t>
  </si>
  <si>
    <t xml:space="preserve">Papers were selected in the time span from 1999 until 2014. </t>
  </si>
  <si>
    <t>RafiqueM13</t>
  </si>
  <si>
    <t>meta-analysis</t>
  </si>
  <si>
    <t>Papers were selected in the time span from 2002 until 2011</t>
  </si>
  <si>
    <t>HernandezLopezPG13</t>
  </si>
  <si>
    <t>Papers were selected in the time span from 1993 until 2003</t>
  </si>
  <si>
    <t>KautzJU14</t>
  </si>
  <si>
    <t>case study</t>
  </si>
  <si>
    <t>survey</t>
  </si>
  <si>
    <t>experiment</t>
  </si>
  <si>
    <t>review</t>
  </si>
  <si>
    <t>Acronym</t>
  </si>
  <si>
    <t>Chapter</t>
  </si>
  <si>
    <t>Knowledge Area</t>
  </si>
  <si>
    <t>Topic of the Knowledge Area</t>
  </si>
  <si>
    <t>SEPP</t>
  </si>
  <si>
    <t>SOFTWARE ENGINEERING PROFESSIONAL PRACTICE</t>
  </si>
  <si>
    <t>BCS</t>
  </si>
  <si>
    <t>British Computer Society</t>
  </si>
  <si>
    <t>CSDA</t>
  </si>
  <si>
    <t>Certified Software Development Associate</t>
  </si>
  <si>
    <t>CSDP</t>
  </si>
  <si>
    <t>Certified Software Development Professional</t>
  </si>
  <si>
    <t>IEC</t>
  </si>
  <si>
    <t>International Electrotechnical Commission</t>
  </si>
  <si>
    <t>IEEE Computer Society</t>
  </si>
  <si>
    <t>International. Federation for Information Processing</t>
  </si>
  <si>
    <t>ISO</t>
  </si>
  <si>
    <t>Intellectual Property International Organization for Standardization</t>
  </si>
  <si>
    <t>NDA</t>
  </si>
  <si>
    <t>Non-Disclosure Agreement</t>
  </si>
  <si>
    <t>WIPO</t>
  </si>
  <si>
    <t>World Intellectual Property Organization</t>
  </si>
  <si>
    <t>WTO</t>
  </si>
  <si>
    <t>World Trade Organization</t>
  </si>
  <si>
    <t>SEM</t>
  </si>
  <si>
    <t>SOFTWARE ENGINEERING MANAGEMENT</t>
  </si>
  <si>
    <t>SDLC</t>
  </si>
  <si>
    <t>Software Development Life Cycle</t>
  </si>
  <si>
    <t>Software Engineering Management</t>
  </si>
  <si>
    <t>SQA</t>
  </si>
  <si>
    <t>Software Quality Assurance</t>
  </si>
  <si>
    <t>SWX</t>
  </si>
  <si>
    <t>Software Extension to the PMBOK® Guide</t>
  </si>
  <si>
    <t>WBS</t>
  </si>
  <si>
    <t>Work Breakdown Structure</t>
  </si>
  <si>
    <t>SOFTWARE QUALITY</t>
  </si>
  <si>
    <t>CMMI</t>
  </si>
  <si>
    <t>Capability Maturity Model Integration</t>
  </si>
  <si>
    <t>CoSQ</t>
  </si>
  <si>
    <t>Cost of Software Quality</t>
  </si>
  <si>
    <t>COTS</t>
  </si>
  <si>
    <t>Commercial Off-the-Shelf Software</t>
  </si>
  <si>
    <t>FMEA</t>
  </si>
  <si>
    <t>Failure Mode and Effects Analysis</t>
  </si>
  <si>
    <t>FTA</t>
  </si>
  <si>
    <t>Fault Tree Analysis</t>
  </si>
  <si>
    <t>PDCA</t>
  </si>
  <si>
    <t>Plan-Do-Check-Act</t>
  </si>
  <si>
    <t>PDSA</t>
  </si>
  <si>
    <t>Plan-Do-Study-Act</t>
  </si>
  <si>
    <t>QFD</t>
  </si>
  <si>
    <t>Quality Function Deployment</t>
  </si>
  <si>
    <t>SPI</t>
  </si>
  <si>
    <t>Software Process Improvement</t>
  </si>
  <si>
    <t>SQC</t>
  </si>
  <si>
    <t>Software Quality Control</t>
  </si>
  <si>
    <t>SQM</t>
  </si>
  <si>
    <t>Software Quality Management</t>
  </si>
  <si>
    <t>TQM</t>
  </si>
  <si>
    <t>Total Quality Management</t>
  </si>
  <si>
    <t>V&amp;V</t>
  </si>
  <si>
    <t>Verification and Validation</t>
  </si>
  <si>
    <t>SCM</t>
  </si>
  <si>
    <t>SOFTWARE CONFIGURATION MANAGEMENT</t>
  </si>
  <si>
    <t>CCB</t>
  </si>
  <si>
    <t>Configuration Control Board</t>
  </si>
  <si>
    <t>CM</t>
  </si>
  <si>
    <t>Configuration Management</t>
  </si>
  <si>
    <t>FCA</t>
  </si>
  <si>
    <t>Functional Configuration Audit</t>
  </si>
  <si>
    <t>PCA</t>
  </si>
  <si>
    <t>Physical Configuration Audit</t>
  </si>
  <si>
    <t>SCCB</t>
  </si>
  <si>
    <t>Software Configuration Control Board</t>
  </si>
  <si>
    <t>SCI</t>
  </si>
  <si>
    <t>Software Configuration Item</t>
  </si>
  <si>
    <t>Software Configuration Management</t>
  </si>
  <si>
    <t>SCMP</t>
  </si>
  <si>
    <t>Software Configuration Management Plan</t>
  </si>
  <si>
    <t>SCR</t>
  </si>
  <si>
    <t>Software Change Request</t>
  </si>
  <si>
    <t>SCSA</t>
  </si>
  <si>
    <t>Software Configuration Status Accounting</t>
  </si>
  <si>
    <t>SDD</t>
  </si>
  <si>
    <t>Software Design Document</t>
  </si>
  <si>
    <t>SEI/CMMI</t>
  </si>
  <si>
    <t>Software Engineering Institute’s Capability Maturity Model Integration</t>
  </si>
  <si>
    <t>SRS</t>
  </si>
  <si>
    <t>Software Requirement Specification</t>
  </si>
  <si>
    <t>SM</t>
  </si>
  <si>
    <t>SOFTWARE MAINTENANCE</t>
  </si>
  <si>
    <t>MR</t>
  </si>
  <si>
    <t>Modification Request</t>
  </si>
  <si>
    <t>PR</t>
  </si>
  <si>
    <t>Problem Report</t>
  </si>
  <si>
    <t>SLA</t>
  </si>
  <si>
    <t>Service-Level Agreement</t>
  </si>
  <si>
    <t>ST</t>
  </si>
  <si>
    <t>SOFTWARE TESTING</t>
  </si>
  <si>
    <t>API</t>
  </si>
  <si>
    <t>Application Program Interface</t>
  </si>
  <si>
    <t>TDD</t>
  </si>
  <si>
    <t>Test-Driven Development</t>
  </si>
  <si>
    <t>TTCN3</t>
  </si>
  <si>
    <t>Testing and Test Control Notation Version 3</t>
  </si>
  <si>
    <t>XP</t>
  </si>
  <si>
    <t>Extreme Programming</t>
  </si>
  <si>
    <t>SC</t>
  </si>
  <si>
    <t>SOFTWARE CONSTRUCTION</t>
  </si>
  <si>
    <t>Application Programming Interface</t>
  </si>
  <si>
    <t>Commercial Off-the-Shelf</t>
  </si>
  <si>
    <t>GUI</t>
  </si>
  <si>
    <t>Graphical User Interface</t>
  </si>
  <si>
    <t>IDE</t>
  </si>
  <si>
    <t>Integrated Development Environment</t>
  </si>
  <si>
    <t>OMG</t>
  </si>
  <si>
    <t>Object Management Group</t>
  </si>
  <si>
    <t>POSIX</t>
  </si>
  <si>
    <t>Portable Operating System Interface</t>
  </si>
  <si>
    <t>UML</t>
  </si>
  <si>
    <t>Unified Modeling Language</t>
  </si>
  <si>
    <t>SD</t>
  </si>
  <si>
    <t>SOFTWARE DESIGN</t>
  </si>
  <si>
    <t>ADL</t>
  </si>
  <si>
    <t>Architecture Description Language</t>
  </si>
  <si>
    <t>CBD</t>
  </si>
  <si>
    <t>Component-Based Design</t>
  </si>
  <si>
    <t>CRC</t>
  </si>
  <si>
    <t>Class Responsibility Collaborator</t>
  </si>
  <si>
    <t>DFD</t>
  </si>
  <si>
    <t>Data Flow Diagram</t>
  </si>
  <si>
    <t>ERD</t>
  </si>
  <si>
    <t>Entity Relationship Diagram</t>
  </si>
  <si>
    <t>IDL</t>
  </si>
  <si>
    <t>Interface Description Language</t>
  </si>
  <si>
    <t>MVC</t>
  </si>
  <si>
    <t>Model View Controller</t>
  </si>
  <si>
    <t>OO</t>
  </si>
  <si>
    <t>Object-Oriented</t>
  </si>
  <si>
    <t>PDL</t>
  </si>
  <si>
    <t>Program Design Language</t>
  </si>
  <si>
    <t>SR</t>
  </si>
  <si>
    <t>SOFTWARE REQUIREMENTS</t>
  </si>
  <si>
    <t>CIA</t>
  </si>
  <si>
    <t>Confidentiality, Integrity, and Availability</t>
  </si>
  <si>
    <t>DAG</t>
  </si>
  <si>
    <t>Directed Acyclic Graph</t>
  </si>
  <si>
    <t>FSM</t>
  </si>
  <si>
    <t>Functional Size Measurement</t>
  </si>
  <si>
    <t>INCOSE</t>
  </si>
  <si>
    <t>International Council on Systems Engineering</t>
  </si>
  <si>
    <t>SysML</t>
  </si>
  <si>
    <t>Systems Modeling Language</t>
  </si>
  <si>
    <t>SEMM</t>
  </si>
  <si>
    <t>SOFTWARE ENGINEERING MODELS AND METHODS</t>
  </si>
  <si>
    <t>3GL</t>
  </si>
  <si>
    <t>3rd Generation Language</t>
  </si>
  <si>
    <t>BNF</t>
  </si>
  <si>
    <t>Backus-Naur Form</t>
  </si>
  <si>
    <t>FDD</t>
  </si>
  <si>
    <t>Feature-Driven Development</t>
  </si>
  <si>
    <t>PBI</t>
  </si>
  <si>
    <t>Product Backlog Item</t>
  </si>
  <si>
    <t>RAD</t>
  </si>
  <si>
    <t>Rapid Application Development</t>
  </si>
  <si>
    <t>eXtreme Programming</t>
  </si>
  <si>
    <t>SEP</t>
  </si>
  <si>
    <t>SOFTWARE ENGINEERING PROCESS</t>
  </si>
  <si>
    <t>BPMN</t>
  </si>
  <si>
    <t>Business Process Modeling Notation</t>
  </si>
  <si>
    <t>CASE</t>
  </si>
  <si>
    <t>Computer-Assisted Software Engineering</t>
  </si>
  <si>
    <t>GQM</t>
  </si>
  <si>
    <t>Goal-Question-Metric</t>
  </si>
  <si>
    <t>Integration Definition</t>
  </si>
  <si>
    <t>LOE</t>
  </si>
  <si>
    <t>Level of Effort</t>
  </si>
  <si>
    <t>ODC</t>
  </si>
  <si>
    <t>Orthogonal Defect Classification</t>
  </si>
  <si>
    <t>SPLC</t>
  </si>
  <si>
    <t>Software Product Life Cycle</t>
  </si>
  <si>
    <t>SOFTWARE ENGINEERING BODY OF KNOWLEDGE</t>
  </si>
  <si>
    <t>Name</t>
  </si>
  <si>
    <t>Definition</t>
  </si>
  <si>
    <t>understanding</t>
  </si>
  <si>
    <t>qualitative</t>
  </si>
  <si>
    <t>many</t>
  </si>
  <si>
    <t>observation</t>
  </si>
  <si>
    <t>analysis</t>
  </si>
  <si>
    <t>description</t>
  </si>
  <si>
    <t>prediction</t>
  </si>
  <si>
    <t>action</t>
  </si>
  <si>
    <t>ACM Digital Library, Google Scholar, IEEE Xplore, Science Direct.</t>
  </si>
  <si>
    <t>ACM Digital Library, Compendex, IEEE Explore, Inspec, ISI Web of Science.</t>
  </si>
  <si>
    <t>ACM Digital Library, IEEE Explore.</t>
  </si>
  <si>
    <t xml:space="preserve">ACM Digital Library, Compeindex, IEEE Xplore, Science Direct, Scopus. </t>
  </si>
  <si>
    <t xml:space="preserve">ACM Digital Library, IEEE Xplore, Science Direct, Springer Link. </t>
  </si>
  <si>
    <t xml:space="preserve">ACM Digital Library, CiteSeerx, IEEE Xplore, Science Direct, Wiley Online Library. </t>
  </si>
  <si>
    <t xml:space="preserve">ACM Digital Library, IEEE Xplore, ISI Web of Science, Science Direct, Springer Link, Scopus. </t>
  </si>
  <si>
    <t>ACM Digital Library, IEEE Xplore, ISI Web of Science, Science Direct, Taylor, Francis and Wiley Online.</t>
  </si>
  <si>
    <t>The implementation of quality assurance methods themselves may have costs that surpass the achieved productivity gains.</t>
  </si>
  <si>
    <t>AdamsCB09</t>
  </si>
  <si>
    <t>FaulkLVSV09</t>
  </si>
  <si>
    <t>SiokT07</t>
  </si>
  <si>
    <t>WangWZ08</t>
  </si>
  <si>
    <t>BankerDK91</t>
  </si>
  <si>
    <t>CheikhiARI12</t>
  </si>
  <si>
    <t>KitchenhamM04</t>
  </si>
  <si>
    <t>MaxwellF00</t>
  </si>
  <si>
    <t>Mockus09</t>
  </si>
  <si>
    <t>PortM99</t>
  </si>
  <si>
    <t>AsmildPK06</t>
  </si>
  <si>
    <t>AzzehN17</t>
  </si>
  <si>
    <t>BankerK91</t>
  </si>
  <si>
    <t>BankerS94</t>
  </si>
  <si>
    <t>BibiAS16</t>
  </si>
  <si>
    <t>Boehm99a</t>
  </si>
  <si>
    <t>CarvalhoRSCB11</t>
  </si>
  <si>
    <t>CataldoH13</t>
  </si>
  <si>
    <t>Duncan88</t>
  </si>
  <si>
    <t>FatemaS17</t>
  </si>
  <si>
    <t>FrakesS01</t>
  </si>
  <si>
    <t>GraziotinWA15</t>
  </si>
  <si>
    <t>GreenHC05</t>
  </si>
  <si>
    <t>HernandezLopezPGC11</t>
  </si>
  <si>
    <t>HuangW09</t>
  </si>
  <si>
    <t>KemayelMO91</t>
  </si>
  <si>
    <t>LagerstromWHL12</t>
  </si>
  <si>
    <t>Lim94</t>
  </si>
  <si>
    <t>MacCormackKCC03</t>
  </si>
  <si>
    <t>MeloCKC13</t>
  </si>
  <si>
    <t>MoazeniLCB14</t>
  </si>
  <si>
    <t>ParrishSHH04</t>
  </si>
  <si>
    <t>PotokVR99</t>
  </si>
  <si>
    <t>PremrajSKF05</t>
  </si>
  <si>
    <t>RamasubbuCBH11</t>
  </si>
  <si>
    <t>RastogiT0NC17</t>
  </si>
  <si>
    <t>RodriguezSGH12</t>
  </si>
  <si>
    <t>ScholtesMS16</t>
  </si>
  <si>
    <t>SentasASB05</t>
  </si>
  <si>
    <t>SovaS96</t>
  </si>
  <si>
    <t>StylianouA16</t>
  </si>
  <si>
    <t>TanihanaN13</t>
  </si>
  <si>
    <t>TsunodaA17</t>
  </si>
  <si>
    <t>YilmazOC16</t>
  </si>
  <si>
    <t>There is a decrease in productivity when Test Driven Development (TDD) is adopted in industry, when compared to Test Last Development.</t>
  </si>
  <si>
    <t>To evaluate the effects of TDD in an industrial setting proved to be challenging, because of the difficulty in finding volunteer professionals for experiments.</t>
  </si>
  <si>
    <t>Primary Studies</t>
  </si>
  <si>
    <t>FP / y</t>
  </si>
  <si>
    <t>online survey</t>
  </si>
  <si>
    <t>Analysis Method(s)</t>
  </si>
  <si>
    <t xml:space="preserve">Considered several factors in their study, such as development time, personnel experience, produced lines of code and development location. </t>
  </si>
  <si>
    <t>Space, Defense</t>
  </si>
  <si>
    <t>Organization</t>
  </si>
  <si>
    <t>Combines more than one type of  study in a single paper</t>
  </si>
  <si>
    <t>Avionics</t>
  </si>
  <si>
    <t>Automotive</t>
  </si>
  <si>
    <t>Scientific Computing</t>
  </si>
  <si>
    <t>effort / task</t>
  </si>
  <si>
    <t>controlled experiment</t>
  </si>
  <si>
    <t>Banking</t>
  </si>
  <si>
    <t>Space</t>
  </si>
  <si>
    <t>COCOMO II</t>
  </si>
  <si>
    <t>Te major flaw with productivity measures is that they are inherently not well-defined</t>
  </si>
  <si>
    <t>Collected Data and their Source(s)</t>
  </si>
  <si>
    <t>The data validity and comparability is maximized as all companies collected data using the same tool and every variable's value is defined.</t>
  </si>
  <si>
    <t>Business Administration</t>
  </si>
  <si>
    <t>ACM Digital Library, Compeindex, IEEE Xplore, Science Direct, Scopus.</t>
  </si>
  <si>
    <t>GeH11</t>
  </si>
  <si>
    <t>HenshawJMB96</t>
  </si>
  <si>
    <t>DiesteEtAll17</t>
  </si>
  <si>
    <t>Scacchi91</t>
  </si>
  <si>
    <t>Business Sector(s)</t>
  </si>
  <si>
    <t>HernandezLopezCSC15</t>
  </si>
  <si>
    <t>Commerce, Service</t>
  </si>
  <si>
    <t xml:space="preserve">Data envelopment analysis allows for the identification of productivity factors that are under managerial control and that have a significant impact on productivity. Once identified, management can take steps to retain and amplify positive factors and to mitigate or eliminate negative ones. </t>
  </si>
  <si>
    <t>CCR / month</t>
  </si>
  <si>
    <t>CCR / week</t>
  </si>
  <si>
    <t>Retail</t>
  </si>
  <si>
    <t>source lines of code / person-months</t>
  </si>
  <si>
    <t>source lines of code / person-hours</t>
  </si>
  <si>
    <t>delivered lines of code / person-months</t>
  </si>
  <si>
    <t>function points / person-months</t>
  </si>
  <si>
    <t>use case points / person-hours</t>
  </si>
  <si>
    <t>Defense</t>
  </si>
  <si>
    <t>features / w</t>
  </si>
  <si>
    <t>features per week</t>
  </si>
  <si>
    <t>Student's t-tests</t>
  </si>
  <si>
    <t>source lines of task code / task person-hours</t>
  </si>
  <si>
    <t>resolution time / task</t>
  </si>
  <si>
    <t>SLOC / p-m</t>
  </si>
  <si>
    <t>SLOC / p-h</t>
  </si>
  <si>
    <t>DSLOC / p-m</t>
  </si>
  <si>
    <t>FP / p-m</t>
  </si>
  <si>
    <t>UCP / p-h</t>
  </si>
  <si>
    <t>p-h / FP</t>
  </si>
  <si>
    <t>Software</t>
  </si>
  <si>
    <t>Information Technology</t>
  </si>
  <si>
    <t>EVA / y</t>
  </si>
  <si>
    <t>SAP</t>
  </si>
  <si>
    <t>self-assessed productivity</t>
  </si>
  <si>
    <t>NCSLOC / p-d</t>
  </si>
  <si>
    <t>non-commentary source lines of code / person-days</t>
  </si>
  <si>
    <t>Count</t>
  </si>
  <si>
    <t>TOTAL</t>
  </si>
  <si>
    <t>Kruskal-Wallis test</t>
  </si>
  <si>
    <t>Responses to a survey including 120 programmers in Tunisia from 12/1988 to 03/1989.</t>
  </si>
  <si>
    <t>FP / p-d</t>
  </si>
  <si>
    <t>functon points / person-days</t>
  </si>
  <si>
    <t>non-commentary source lines of code / person-months</t>
  </si>
  <si>
    <t>NCSLOC / p-m</t>
  </si>
  <si>
    <t>Banking, Commerce, Information Technology</t>
  </si>
  <si>
    <t>UFP / h</t>
  </si>
  <si>
    <t>UFP / m</t>
  </si>
  <si>
    <t>SLOC / p-y</t>
  </si>
  <si>
    <t>source lines of code / person-years</t>
  </si>
  <si>
    <t>functon points / person-hours</t>
  </si>
  <si>
    <t>FP / p-h</t>
  </si>
  <si>
    <t>time to first CCR</t>
  </si>
  <si>
    <t>time to first contributor commit</t>
  </si>
  <si>
    <t>Data on software development projects collected from the ISBSG database.</t>
  </si>
  <si>
    <t>The ability of ordinal regression models to classify any future project in one of the predefined categories is high based on the studied databases.</t>
  </si>
  <si>
    <t>delivered lines of code / person-hours</t>
  </si>
  <si>
    <t>DSLOC / p-h</t>
  </si>
  <si>
    <t>time between contributor commits</t>
  </si>
  <si>
    <t>adjusted size / total-effort</t>
  </si>
  <si>
    <t>deliverables size-effort / total-effort month</t>
  </si>
  <si>
    <t>Auth. / Pract</t>
  </si>
  <si>
    <t>More reuse results in higher quality, but the relationship between the amount of reuse and productivity is unclear.</t>
  </si>
  <si>
    <t>PalaciosCSGT14</t>
  </si>
  <si>
    <t>AbdelHamid96</t>
  </si>
  <si>
    <t>TOTAL PRIMARY</t>
  </si>
  <si>
    <t>TOTAL SECONDARY</t>
  </si>
  <si>
    <t>%</t>
  </si>
  <si>
    <t>UNSPECIFIED</t>
  </si>
  <si>
    <t>Data Envelopment Analysis</t>
  </si>
  <si>
    <t>Bayesian Belief Networks</t>
  </si>
  <si>
    <t>Propensity Score Matching</t>
  </si>
  <si>
    <t>Descriptive Statistics</t>
  </si>
  <si>
    <t>Statistical Charts</t>
  </si>
  <si>
    <t>Chi-Square Tests</t>
  </si>
  <si>
    <t>Feasible Generalized Least Squares</t>
  </si>
  <si>
    <t>Seemingly Unrelated Regression</t>
  </si>
  <si>
    <t>Structural Equation Modelling</t>
  </si>
  <si>
    <t>Machine Learning Algorithms</t>
  </si>
  <si>
    <t>Hausman Effect Test</t>
  </si>
  <si>
    <t>Linear Regression</t>
  </si>
  <si>
    <t>Mann-Whitney Test</t>
  </si>
  <si>
    <t>Friedman Test</t>
  </si>
  <si>
    <t>Ordinal Regression</t>
  </si>
  <si>
    <t>System Dynamics Simulation Model</t>
  </si>
  <si>
    <t>Thematic Network Analysis</t>
  </si>
  <si>
    <t>Stocastic Frontier Analysis</t>
  </si>
  <si>
    <t>Welch's T-Test</t>
  </si>
  <si>
    <t>Games-Howell Analysis</t>
  </si>
  <si>
    <t>Description (adapted from MohagheghiC07)</t>
  </si>
  <si>
    <t>SDE</t>
  </si>
  <si>
    <t>inter CCR time</t>
  </si>
  <si>
    <t>Description of what will happen regarding studied objects and subjects.</t>
  </si>
  <si>
    <t>Queried sources</t>
  </si>
  <si>
    <t>Factors that significantly affect agile team productivity are external factors and dependencies, team management and effectiveness, motivation, skillfulness and culture.</t>
  </si>
  <si>
    <t>Provision of logical descriptions and classifications of studied objects and subjects based on analyses.</t>
  </si>
  <si>
    <t>Space, Defense, Industry</t>
  </si>
  <si>
    <t>exploratory case study</t>
  </si>
  <si>
    <t>References were extracted from ACM Digital Library and IEEE Explore. After duplicate removal, the 17 resulting references were filtered and 13 selected. Then, after detailed reading, 11 articles were analyzed. The list was cross-checked by manually querying the searched sources.</t>
  </si>
  <si>
    <t xml:space="preserve">53 references were extracted from ACM Digital Library, Google Scholar, IEEE Xplore and Science Direct. These references were filtered and 26 articles analyzed. </t>
  </si>
  <si>
    <t>274 references were extracted from ACM Digital Library, Compeindex, IEEE Xplore, Science Direct and Scopus. The resulting references were filtered and 28 articles analyzed.</t>
  </si>
  <si>
    <t>187 references were extracted from ACM Digital Library, IEEE Xplore, ISI Web of Science, Science Direct, Taylor and Francis and Wiley Online. After duplicate removal, the 177 references were filtered and 51 selected. After detailed reading, 3 articles were included. This list was completed by snowballing the related work mentions in these texts, totaling 6 articles.</t>
  </si>
  <si>
    <t xml:space="preserve">53 references were extracted from ACM Digital Library, IEEE Xplore, ISI Web of Science, Science Direct, Springer Link and Scopus. These references were filtered and 27 articles analyzed. </t>
  </si>
  <si>
    <t>150 references were extracted from ACM Digital Library, IEEE Xplore, Science Direct and Springer Link. The references were filtered and 12 articles analyzed.</t>
  </si>
  <si>
    <t>1107 references from ACM Digital Library, CiteSeerx, IEEE Xplore, Science Direct  and Wiley Online Library. After duplicate removal, the 964 resulting references were filtered and 64 selected. After detailed reading, 24 articles were included. This list was completed by snowballing the related work cited in the articles, totaling 27 texts for analysis.</t>
  </si>
  <si>
    <t>Explanation of why and how something happens in relation to research objects and subjects (including measurement).</t>
  </si>
  <si>
    <t>Logistic Regression</t>
  </si>
  <si>
    <t>Mixed SaaS firms may enjoy significant economies of scale and are more efficient than pure SaaS firms. Pure SaaS companies exhibit smaller economies of scale than conventional companies and are more productive only in utilizing capital assets.</t>
  </si>
  <si>
    <t>Information Technology, Automotive</t>
  </si>
  <si>
    <t>Many</t>
  </si>
  <si>
    <t>Commerce, Government</t>
  </si>
  <si>
    <t>Insurance</t>
  </si>
  <si>
    <t>Service</t>
  </si>
  <si>
    <t>added SLOC / d</t>
  </si>
  <si>
    <t>added source lines of code / days elapsed</t>
  </si>
  <si>
    <t>Data on 62 software development projects of the highest commercial banks in Finland, as well as the COCOMO and ISBSG databases.</t>
  </si>
  <si>
    <t>Stepwise Regression</t>
  </si>
  <si>
    <t>total factor productivity</t>
  </si>
  <si>
    <t>Student's t-test</t>
  </si>
  <si>
    <t>only qualitative data was used</t>
  </si>
  <si>
    <t>economic value added per year</t>
  </si>
  <si>
    <t>TFP</t>
  </si>
  <si>
    <t>American Dollar cost per line of code</t>
  </si>
  <si>
    <t>function points per year</t>
  </si>
  <si>
    <t>unadjusted function point per month</t>
  </si>
  <si>
    <t>unadjusted function point per hour</t>
  </si>
  <si>
    <t>person-hours per function point</t>
  </si>
  <si>
    <t>resolution time per task</t>
  </si>
  <si>
    <t>contributor commits per month</t>
  </si>
  <si>
    <t>contributor commits per week</t>
  </si>
  <si>
    <t>Prescription or description of interactions with research objects and subjects so as to give rise to observable effects.</t>
  </si>
  <si>
    <t>(related to productivity)</t>
  </si>
  <si>
    <t>Main findings</t>
  </si>
  <si>
    <t>Goal</t>
  </si>
  <si>
    <t>Number</t>
  </si>
  <si>
    <t>Reference</t>
  </si>
  <si>
    <t>Sandra Wienke: Productivity and software development eﬀort estimation in high-performance computing. Apprimus Verlag 2017, pp. 1-226</t>
  </si>
  <si>
    <t>Eric J. Gustafson, Brian R. Miranda, Arjan M. G. De Bruijn, Brian R. Sturtevant, Mark E. Kubiske: Do rising temperatures always increase forest productivity? Interacting eﬀects of temperature, precipitation, cloudiness and soil texture on tree species growth and competition. Environmental Modelling and Software 97: 171-183 (2017)</t>
  </si>
  <si>
    <t>Carlos Henrique C. Duarte: Productivity paradoxes revisited -Assessing the relationship between quality maturity levels and labor productivity in brazilian software companies. Empirical Software Engineering 22(2): 818-847 (2017)</t>
  </si>
  <si>
    <t>Ayse Tosun, Oscar Dieste, Davide Fucci, Sira Vegas, Burak Turhan, Hakan Erdogmus, Adrian Santos, Markku Oivo, Kimmo Toro, Janne Järvinen, Natalia Juristo: An industry experiment on the eﬀects of test-driven development on external quality and productivity. Empirical Software Engineering 22(6): 2763-2805 (2017)</t>
  </si>
  <si>
    <t>Cuauhtémoc López Martín, Rosa Leonor Ulloa-Cazarez, Andres Garcia-Floriano: Support vector regression for predicting the productivity of higher education graduate students from individually developed software projects. IET Software 11(5): 265-270 (2017)</t>
  </si>
  <si>
    <t>Martin Misut, Maria Misutova: Software Solution Improving Productivity and Quality for Big Volume Students' Group Assessment Process. iJET 12(4): 175-190 (2017)</t>
  </si>
  <si>
    <t>André N. Meyer, Gail C. Murphy, Thomas Zimmermann, Thomas Fritz: Retrospecting on Work and Productivity: A Study on Self-Monitoring Software Developers' Work. PACMHCI 1(CSCW): 79:1-79:24 (2017)</t>
  </si>
  <si>
    <t>Mohammad Azzeh, Ali Bou Nassif: Analyzing the relationship between project productivity and environment factors in the use case points method. Journal of Software: Evolution and Process 29(9) (2017)</t>
  </si>
  <si>
    <t>André N. Meyer, Laura E. Barton, Gail C. Murphy, Thomas Zimmermann, Thomas Fritz: The Work Life of Developers: Activities, Switches and Perceived Productivity. IEEE Trans. Software Eng. 43(12): 1178-1193 (2017)</t>
  </si>
  <si>
    <t>Israt Fatema, Kazi Sakib: Factors Inﬂuencing Productivity of Agile Software Development Teamwork: A Qualitative System Dynamics Approach. APSEC 2017: 737-742</t>
  </si>
  <si>
    <t>Natallia Pashkevich, Darek M. Haftor: Software Programmer productivity: a complementary-based Research mode. ECIS 2017</t>
  </si>
  <si>
    <t>Masateru Tsunoda, Sousuke Amasaki: On Software Productivity Analysis with Propensity Score Matching. ESEM 2017: 436-441</t>
  </si>
  <si>
    <t>Andrei Panu: A Novel Method for Improving Productivity in Software Administration and Maintenance. ICSOFT 2017: 220-229</t>
  </si>
  <si>
    <t>Ayushi Rastogi, Suresh Thummalapenta, Thomas Zimmermann, Nachiappan Nagappan, Jacek Czerwonka: Ramp-up Journey of New Hires: Do strategic practices of software companies inﬂuence productivity? ISEC 2017: 107-111</t>
  </si>
  <si>
    <t>Thomas Zimmermann: Software productivity decoded: how data science helps to achieve more (keynote). ICSSP 2017: 1-2</t>
  </si>
  <si>
    <t>Thomas Fritz, Gloria Mark, Gail C. Murphy, Thomas Zimmermann: Rethinking Productivity in Software Engineering (Dagstuhl Seminar 17102). Dagstuhl Reports 7(3): 19-26 (2017)</t>
  </si>
  <si>
    <t>Constantinos Stylianou, Andreas S. Andreou: Investigating the impact of developer productivity, task interdependence type and communication overhead in a multi-objective optimization approach for software project planning. Advances in Engineering Software 98: 79-96 (2016)</t>
  </si>
  <si>
    <t>Ingo Scholtes, Pavlin Mavrodiev, Frank Schweitzer: From Aristotle to Ringelmann: a large-scale analysis of team productivity and coordination in Open Source Software projects. Empirical Software Engineering 21(2): 642-683 (2016)</t>
  </si>
  <si>
    <t>Passakorn Phannachitta, Akito Monden, Jacky W. Keung, Ken-ichi Matsumoto: LSA-X: Exploiting Productivity Factors in Linear Size Adaptation for Analogy-Based Software Eﬀort Estimation. IEICE Transactions 99-D(1): 151-162 (2016)</t>
  </si>
  <si>
    <t>Kai Huang, Xiaoying Kong, Kumbesan Sandrasegaran: Modelling software corrective maintenance productivity using an analytical economic model and simulation. IJCAT 54(2): 77-88 (2016)</t>
  </si>
  <si>
    <t>Murat Yilmaz, Rory V. O'Connor, Paul Clarke: Eﬀective Social Productivity Measurements during Software Development -An Empirical Study. International Journal of Software Engineering and Knowledge Engineering 26(3): 457-490 (2016)</t>
  </si>
  <si>
    <t>Wilson Bissi, Adolfo Gustavo Serra Seca Neto, Maria Cláudia Figueiredo Pereira Emer: The eﬀects of test driven development on internal quality, external quality and productivity: A systematic review. Information &amp; Software Technology 74: 45-54 (2016)</t>
  </si>
  <si>
    <t>Stepán Kuchár, Ivo Vondrák: Automatic allocation of resources in software process simulations using their capability and productivity. J. Simulation 10(3): 227-236 (2016)</t>
  </si>
  <si>
    <t>José Luis Fernández Alemán, Juan Manuel Carrillo-de-Gea, Joaquín Vidal Meca, Joaquín Nicolás Ros, Ambrosio Toval, Ali Idri: Eﬀects of Using Requirements Catalogs on Eﬀectiveness and Productivity of Requirements Speciﬁcation in a Software Project Management Course. IEEE Trans. Education 59(2): 105-118 (2016)</t>
  </si>
  <si>
    <t>Edson Cesar Cunha de Oliveira, Tayana Conte, Marco Cristo, Emilia Mendes: Software Project Managers' Perceptions of Productivity Factors: Findings from a Qualitative Study. ESEM 2016: 15:1-15:6</t>
  </si>
  <si>
    <t>Hennie Huijgens, Frank W. Vogelezang: Do estimators learn?: on the eﬀect of a positively skewed distribution of eﬀort data on software portfolio productivity. WETSoM@ICSE 2016: 8-14</t>
  </si>
  <si>
    <t>Stamatia Bibi, Apostolos Ampatzoglou, Ioannis Stamelos: A Bayesian Belief Network for Modeling Open Source Software Maintenance Productivity. OSS 2016: 32-44</t>
  </si>
  <si>
    <t>Ingo Scholtes, Pavlin Mavrodiev, Frank Schweitzer: From aristotle to ringelmann: A large-scale analysis of team productivity and coordination in open source software projects. Software Engineering 2016: 53-54</t>
  </si>
  <si>
    <t>Thomas Fritz, Sebastian C. Müller: Leveraging Biometric Data to Boost Software Developer Productivity. FOSE@SANER 2016: 66-77</t>
  </si>
  <si>
    <t>Colin Barrett: Co-designing software abstraction and optimisation for productivity and performance. University of Manchester, UK 2015</t>
  </si>
  <si>
    <t>Mehmet Suleyman Unluturk, Kaan Kurtel: Quantifying Productivity of Individual Software Programmers: Practical Approach. Computing and Informatics 34(4): 959-972 (2015)</t>
  </si>
  <si>
    <t>Gregor Polancic, Gregor Jost, Marjan Hericko: An experimental investigation comparing individual and collaborative work productivity when using desktop and cloud modeling tools. Empirical Software Engineering 20(1): 142-175 (2015)</t>
  </si>
  <si>
    <t>Mateus Beck Rutzig, Antonio Carlos Schneider Beck, Luigi Carro: Adaptive and dynamic reconﬁgurable multiprocessor system to improve software productivity. IET Computers &amp; Digital Techniques 9(1): 63-72 (2015)</t>
  </si>
  <si>
    <t>Adrián Hernández-López, Ricardo Colomo Palacios, Pedro Soto-Acosta, Cristina Casado-Lumbreras: Productivity Measurement in Software Engineering: A Study of the Inputs and the Outputs. IJITSA 8(1): 46-68 (2015)</t>
  </si>
  <si>
    <t>Daniel Couto Adornes, Dalvan Griebler, Cleverson Ledur, Luiz Gustavo Fernandes: Coding Productivity in MapReduce Applications for Distributed and Shared Memory Architectures. International Journal of Software Engineering and Knowledge Engineering 25(9-10): 1739-1742 (2015)</t>
  </si>
  <si>
    <t>D. Ross Jeﬀery, Mark Staples, June Andronick, Gerwin Klein, Toby C. Murray: An empirical research agenda for understanding formal methods productivity. Information &amp; Software Technology 60: 102-112 (2015)</t>
  </si>
  <si>
    <t>José Ignacio Panach, Sergio España, Óscar Dieste Tubío, Oscar Pastor, Natalia Juristo Juzgado: In search of evidence for model-driven development claims: An experiment on quality, eﬀort, productivity and satisfaction. Information &amp; Software Technology 62: 164-186 (2015)</t>
  </si>
  <si>
    <t>Mridul Bhardwaj, Ajay Rana: Impact of Size and Productivity on Testing and Rework Eﬀorts for Web-based Development Projects. ACM SIGSOFT Software Engineering Notes 40(2): 1-4 (2015)</t>
  </si>
  <si>
    <t>Ming Li, Hongyu Zhang, David Lo, Lucia: Improving Software Quality and Productivity Leveraging Mining Techniques: [Summary of the Second Workshop on Software Mining, at ASE 2013]. ACM SIGSOFT Software Engineering Notes 40(1): 1-2 (2015)</t>
  </si>
  <si>
    <t>Daniel Graziotin, Xiaofeng Wang, Pekka Abrahamsson: Do feelings matter? On the correlation of aﬀects and the self-assessed productivity in software engineering. Journal of Software: Evolution and Process 27(7): 467-487 (2015)</t>
  </si>
  <si>
    <t>Jens Heidrich, Markku Oivo, Andreas Jedlitschka: Software productivity and eﬀort estimation. Journal of Software: Evolution and Process 27(7): 465-466 (2015)</t>
  </si>
  <si>
    <t>D. Manoj Ray, Philip Samuel: Improving the Productivity in Global Software Development. IBICA 2015: 175-185</t>
  </si>
  <si>
    <t>Stevche Radevski, Hideaki Hata, Ken-ichi Matsumoto: Real-Time Monitoring of Neural State in Assessing and Improving Software Developers' Productivity. CHASE@ICSE 2015: 93-96</t>
  </si>
  <si>
    <t>J. M. Sánchez-Begínes, Francisco José Domínguez Mayo, María José Escalona Cuaresma, Manuel Mejías, N. Sánchez Gómez, Juan M. Bolívar, E. Morillo, P. Perejón: A Framework to Evaluate Software Developer's Productivity -The VALORTIA Project. ICSOFT-EA 2015: 160-167</t>
  </si>
  <si>
    <t>Syed Muhammad Ali Shah, Eﬁ Papatheocharous, Jaana Nyfjord: Measuring productivity in agile software development process: a scoping study. ICSSP 2015: 102-106</t>
  </si>
  <si>
    <t>Charles R. Ferenbaugh: Cultural Barriers to Software Productivity Practices at Los Alamos. CoRR abs/1509.07899 (2015)</t>
  </si>
  <si>
    <t>Daniel S. Katz, Rajiv Ramnath: Looking at Software Sustainability and Productivity Challenges from NSF. CoRR abs/1508.03348 (2015)</t>
  </si>
  <si>
    <t>Karlheinz Kautz, Thomas Heide Johansen, Andreas Uldahl: The Perceived Impact of the Agile Development and Project Management Method Scrum on Information Systems and Software Development Productivity. Australasian J. of Inf. Systems 18(3) (2014)</t>
  </si>
  <si>
    <t>Eline Vanuytrecht, Dirk Raes, Pasquale Steduto, Theodore C. Hsiao, Elías Fereres, Lee K. Heng, Marga Garcia Vila, Patricia Mejias Moreno: AquaCrop: FAO's crop water productivity and yield response model. Environmental Modelling and Software 62: 351-360 (2014)</t>
  </si>
  <si>
    <t>Eline Vanuytrecht, Dirk Raes, Patrick Willems: Global sensitivity analysis of yield output from the water productivity model. Environmental Modelling and Software 51: 323-332 (2014)</t>
  </si>
  <si>
    <t>Arnon Sturm, Oded Kramer: Evaluating the productivity of a reference-based programming approach: A controlled experiment. Information &amp; Software Technology 56(10): 1390-1402 (2014)</t>
  </si>
  <si>
    <t>Ricardo Colomo Palacios, Cristina Casado-Lumbreras, Pedro Soto-Acosta, Francisco José García-Peñalvo, Edmundo Tovar: Project managers in global software development teams: a study of the eﬀects on productivity and performance. Software Quality Journal 22(1): 3-19 (2014)</t>
  </si>
  <si>
    <t>Damodaram Kamma, Sasi Kumar G: Eﬀect of Model Based Software Development on Productivity of Enhancement Tasks -An Industrial Study. APSEC (1) 2014: 71-77</t>
  </si>
  <si>
    <t>Grigore Rosu, Dorel Lucanu: Behavioral Rewrite Systems and Behavioral Productivity. Speciﬁcation, Algebra, and Software 2014: 296-314</t>
  </si>
  <si>
    <t>Broderick Crawford, Ricardo Soto, Claudio León de la Barra, Kathleen Crawford, Eduardo Olguín: The Inﬂuence of Emotions on Productivity in Software Engineering. HCI (26) 2014: 307-310</t>
  </si>
  <si>
    <t>Carlos Henrique C. Duarte: On the relationship between quality assurance and productivity in software companies. CESI 2014: 31-38</t>
  </si>
  <si>
    <t>Ramin Moazeni, Daniel Link, Celia Chen, Barry W. Boehm: Software domains in incremental development productivity decline. ICSSP 2014: 75-83</t>
  </si>
  <si>
    <t>Mushtaq Raza, João Pascoal Faria: A model for analyzing estimation, productivity, and quality performance in the personal software process. ICSSP 2014: 10-19</t>
  </si>
  <si>
    <t>André N. Meyer, Thomas Fritz, Gail C. Murphy, Thomas Zimmermann: Software developers' perceptions of productivity. SIGSOFT FSE 2014: 19-29</t>
  </si>
  <si>
    <t>Cuauhtémoc López Martín, Arturo Chavoya, Maria Elena Meda-Campaña: A machine learning technique for predicting the productivity of practitioners from individually developed software projects. SNPD 2014: 1-6</t>
  </si>
  <si>
    <t>Daniel Graziotin, Xiaofeng Wang, Pekka Abrahamsson: Do feelings matter? On the correlation of aﬀects and the self-assessed productivity in software engineering. CoRR abs/1408.1293 (2014)</t>
  </si>
  <si>
    <t>Adam Trendowicz, Michael Ochs, Axel Wickenkamp, Jürgen Münch, Yasushi Ishigai, Takashi Kawaguchi: An Integrated Approach for Identifying Relevant Factors Inﬂuencing Software Development Productivity. CoRR abs/1401.5265 (2014)</t>
  </si>
  <si>
    <t>Jerónimo Castrillón Mazo: Programming heterogeneous MPSoCs: tool ﬂows to close the software productivity gap. Springer 2013, pp. 1-231</t>
  </si>
  <si>
    <t>Claudia de O. Melo, Daniela S. Cruzes, Fabio Kon, Reidar Conradi: Interpretative case studies on agile team productivity and management. Information &amp; Software Technology 55(2): 412-427 (2013)</t>
  </si>
  <si>
    <t>Marcelo Cataldo, James D. Herbsleb: Coordination Breakdowns and Their Impact on Development Productivity and Software Failures. IEEE Trans. Software Eng. 39(3): 343-360 (2013)</t>
  </si>
  <si>
    <t>Yahya Raﬁque, Vojislav B. Misic: The Eﬀects of Test-Driven Development on External Quality and Productivity: A Meta-Analysis. IEEE Trans. Software Eng. 39(6): 835-856 (2013)</t>
  </si>
  <si>
    <t>Kaushik Ghosh, Thiagarajan Ramakrishnan, Jiban Khuntia: Open Source Software (OSS) Implementation Strategy from a Fit Perspective: Empirical Evidence of Inﬂuence on Productivity. AMCIS 2013</t>
  </si>
  <si>
    <t>Md. Mahmudul Hasan, Chris Lokan: Calibrating Productivity Drivers for Software Customisation Projects. APSEC (2) 2013: 43-48</t>
  </si>
  <si>
    <t>Gail C. Murphy: What is software development productivity, anyway? (keynote). MSR 2013:1</t>
  </si>
  <si>
    <t xml:space="preserve"> </t>
  </si>
  <si>
    <t>Keisuke Tanihana, Tetsuo Noda: Empirical Study of the Relation between Open Source Software Use and Productivity of Japan's Information Service Industries. OSS 2013: 18-29</t>
  </si>
  <si>
    <t xml:space="preserve">Daniel Graziotin, Xiaofeng Wang, Pekka Abrahamsson: Are Happy Developers More Productive? -The Correlation of Aﬀective States of Software Developers and Their Self-assessed Productivity. PROFES 2013: 50-64 </t>
  </si>
  <si>
    <t>Daniel Graziotin, Xiaofeng Wang, Pekka Abrahamsson: Are Happy Developers more Productive? The Correlation of Aﬀective States of Software Developers and their self-assessed Productivity. CoRR abs/1306.1772 (2013)</t>
  </si>
  <si>
    <t>Andrej Krajnc, Marjan Hericko, Crt Gerlec, Uros Goljat, Gregor Polancic: Experimental investigation of the quality and productivity of software factories based development. Comput. Sci. Inf. Syst. 9(2): 667-689 (2012)</t>
  </si>
  <si>
    <t>Wim Aertsen, Vincent Kint, Bart Muys, Jos Van Orshoven: Eﬀects of scale and scaling in predictive modelling of forest site productivity. Environmental Modelling and Software 31: 19-27 (2012)</t>
  </si>
  <si>
    <t>Murat Yilmaz, Rory O'Connor: Social Capital as a Determinant Factor of Software Development Productivity: An Empirical Study Using Structural Equation Modeling. IJHCITP 3(2): 40-62 (2012)</t>
  </si>
  <si>
    <t>Jizhou Zhan, Xianzhong Zhou, Jiabao Zhao: Impact of Software Complexity on Development Productivity. International Journal of Software Engineering and Knowledge Engineering 22(8): 1103-1122 (2012)</t>
  </si>
  <si>
    <t>Yun Liang, Kyle Rupnow, Yinan Li, Dongbo Min, Minh N. Do, Deming Chen: High-Level Synthesis: Productivity, Performance, and Software Constraints. J. Electrical and Computer Engineering 2012: 649057:1-649057:14 (2012)</t>
  </si>
  <si>
    <t>Daniel Rodríguez-García, Miguel-Ángel Sicilia, Elena García Barriocanal, Rachel Harrison: Empirical ﬁndings on team size and productivity in software development. Journal of Systems and Software 85(3): 562-570 (2012)</t>
  </si>
  <si>
    <t>Laila Cheikhi, Rafa E. Al-Qutaish, Ali Idri: Software Productivity: Harmonization in ISO/IEEE Software Engineering Standards. JSW 7(2): 462-470 (2012)</t>
  </si>
  <si>
    <t>Robert Lagerström, Liv Marcks von Würtemberg, Hannes Holm, Oscar Luczak: Identifying factors aﬀecting software development cost and productivity. Software Quality Journal 20(2): 395-417 (2012)</t>
  </si>
  <si>
    <t>Toru Kobayashi: Data Mining Technique Eﬀectiveness for Improving Software Productivity and Quality. COMPSAC 2012: 256</t>
  </si>
  <si>
    <t>Ye Wang, Caiming Zhang, Guanghua Chen, Yong Shi: Empirical Research on the Total Factor Productivity of Chinese Software Companies. Web Intelligence/IAT Workshops 2012: 25-29</t>
  </si>
  <si>
    <t>David Maslach, Rakinder Sembhi, Rod B. McNaughton: The Eﬀects of Software and Service Orientations on Sales Productivity in Canadian Software Companies from 1993 to 2011. ICSOB 2012: 223-234</t>
  </si>
  <si>
    <t>Yulkeidi Martínez, Cristina Cachero, Santiago Meliá: Evaluating the Impact of a Model-Driven Web Engineering Approach on the Productivity and the Satisfaction of Software Development Teams. ICWE 2012: 223-237</t>
  </si>
  <si>
    <t>Suruchi Deodhar, Keith R. Bisset, Jiangzhuo Chen, Yifei Ma, Madhav V. Marathe: Enhancing user-productivity and capability through integration of distinct software in epidemiological systems. IHI 2012: 171-180</t>
  </si>
  <si>
    <t xml:space="preserve">Jun Iio, Tomotaka Ogawa: Discussion on the Problems to be Solved toward the Migration to OSS Productivity Software in the Business Enterprises. OSS 2012: 377-382 </t>
  </si>
  <si>
    <t>Wim Aertsen, Vincent Kint, Jos Van Orshoven, Bart Muys: Evaluation of modelling techniques for forest site productivity prediction in contrasting ecoregions using stochastic multicriteria acceptability analysis (SMAA). Environmental Modelling and Software 26(7): 929-937 (2011)</t>
  </si>
  <si>
    <t>Sanjay Mohapatra: Maximising productivity by controlling inﬂuencing factors in commercial software development. IJICT 3(2): 160-179 (2011)</t>
  </si>
  <si>
    <t>Heli Aramo-Immonen, Hannu Jaakkola, Harri Keto: Multicultural Software Development: The Productivity Perspective. IJITPM 2(1): 19-36 (2011)</t>
  </si>
  <si>
    <t>Adrián Hernández-López, Ricardo Colomo Palacios, Ángel García-Crespo, Fernando Cabezas-Isla: Software Engineering Productivity: Concepts, Issues and Challenges. IJITPM 2(1): 37-47 (2011)</t>
  </si>
  <si>
    <t>Basel Magableh, Stephen Barrett: Productivity Evaluation of Self-Adaptive Software Model Driven Architecture. IJITWE 6(4): 1-19 (2011)</t>
  </si>
  <si>
    <t>Matjaz Pancur, Mojca Ciglaric: Impact of test-driven development on productivity, code and tests: A controlled experiment. Information &amp; Software Technology 53(6): 557-573 (2011)</t>
  </si>
  <si>
    <t>Kai Petersen: Measuring and predicting software productivity: A systematic map and review. Information &amp; Software Technology 53(4): 317-343 (2011)</t>
  </si>
  <si>
    <t>Kawal Jeet, Nitin Bhatia, Rajinder Singh Minhas: A model for estimating the impact of low productivity on the schedule of a software development project. ACM SIGSOFT Software Engineering Notes 36(4): 1-6 (2011)</t>
  </si>
  <si>
    <t>Murat Yilmaz, Rory V. O'Connor: A software process engineering approach to improving software team productivity using socioeconomic mechanism design. ACM SIGSOFT Software Engineering Notes 36(5): 1-5 (2011)</t>
  </si>
  <si>
    <t>Murat Yilmaz, Rory V. O'Connor: An Empirical Investigation into Social Productivity of a Software Process: An Approach by Using the Structural Equation Modeling. EuroSPI 2011: 155-166</t>
  </si>
  <si>
    <t>Kyle Rupnow, Yun Liang, Yinan Li, Dongbo Min, Minh N. Do, Deming Chen: High level synthesis of stereo matching: Productivity, performance, and software constraints. FPT 2011: 1-8</t>
  </si>
  <si>
    <t>Luis Fernández Sanz, Sanjay Misra: Inﬂuence of Human Factors in Software Quality and Productivity. ICCSA (5) 2011: 257-269</t>
  </si>
  <si>
    <t>Chunmian Ge, Ke-Wei Huang: Productivity Diﬀerences and Catch-Up Eﬀects among Software as a Service Firms: A Stochastic Frontier Approach. ICIS 2011</t>
  </si>
  <si>
    <t>Narayan Ramasubbu, Marcelo Cataldo, Rajesh Krishna Balan, James D. Herbsleb: Conﬁguring global software teams: a multi-company analysis of project productivity, quality, and proﬁts. ICSE 2011: 261-270</t>
  </si>
  <si>
    <t>Murat Yilmaz, Rory V. O'Connor: An Approach for Improving the Social Aspects of the Software Development Process by using a Game Theoretic Perspective -Towards a Theory of Social Productivity of Software Development Teams. ICSOFT (1) 2011: 35-40</t>
  </si>
  <si>
    <t>Rajni Jain, Samimul Alam A. K. M., Alka Arora: Software Process Model for Total Factor Productivity of Agriculture. IICAI 2011: 1335-1352</t>
  </si>
  <si>
    <t>Lei Tong, Yan Lu, Bo Huang: Analysis of Total Factor Productivity of China Software Enterprises. ISCID (2) 2011: 295-297</t>
  </si>
  <si>
    <t>Basel Magableh, Stephen Barrett: Model-Driven Productivity Evaluation for Self-Adaptive Context-Oriented Software Development. NGMAST 2011: 87-93</t>
  </si>
  <si>
    <t>William Chaves de Souza Carvalho, Pedro Frosi Rosa, Michel dos Santos Soares, Marco Antonio Teixeira da Cunha Jr., Luiz Carlos Buiatte: A Comparative Analysis of the Agile and Traditional Software Development Processes Productivity. SCCC 2011: 74-82</t>
  </si>
  <si>
    <t>Janina Matz, Arne Beckhaus, Dierk Erdmann, Peter Buxmann: A Longitudinal, Multi-Project Study of Bug Tracking Productivity and Learning in Open Source Software Development. Wirtschaftsinformatik 2011: 42</t>
  </si>
  <si>
    <t>Joe Hoﬀert, Douglas C. Schmidt, Aniruddha S. Gokhale: Productivity Analysis of the Distributed QoS Modeling Language. Model-Driven Domain Analysis and Software Development 2011: 156-176</t>
  </si>
  <si>
    <t>Klaus Schmid: Top Productivity through Software Reuse -12th International Conference on Software Reuse, ICSR 2011, Pohang, South Korea, June 13-17, 2011. Proceedings. Lecture Notes in Computer Science 6727, Springer 2011</t>
  </si>
  <si>
    <t>Vladimir Getov: Software Development Productivity: Challenges and Future Trends. COMPSAC 2010: 2-7</t>
  </si>
  <si>
    <t>Elisa S. F. Cardozo, J. Benito F. Araújo Neto, Alexandre Barza, A. César C. França, Fabio Q. B. da Silva: SCRUM and Productivity in Software Projects: A Systematic Literature Review. EASE 2010</t>
  </si>
  <si>
    <t>Suzana Cândido de Barros Sampaio, Emanuella Aleixo Barros, Gibeon Soares de Aquino Junior, Mauro Jose Carlos e Silva, Silvio Romero de Lemos Meira: A Review of Productivity Factors and Strategies on Software Development. ICSEA 2010: 196-204</t>
  </si>
  <si>
    <t>Cuauhtémoc López Martín, Ivica Kalichanin-Balich, Maria Elena Meda-Campaña, Arturo Chavoya-Pena: Software Development Productivity Prediction of Small Programs Using Fuzzy Logic. ITNG 2010: 1295-1297</t>
  </si>
  <si>
    <t>Akihiro Hayashi, Yasutaka Wada, Takeshi Watanabe, Takeshi Sekiguchi, Masayoshi Mase, Jun Shirako, Keiji Kimura, Hironori Kasahara: Parallelizing Compiler Framework and API for Power Reduction and Software Productivity of Real-Time Heterogeneous Multicores. LCPC 2010: 184-198</t>
  </si>
  <si>
    <t>Frances Paulisch: Improving Productivity in the Development of Software-based Systems. Software Engineering 2010: 7-8</t>
  </si>
  <si>
    <t>Michael R. Lowry: Towards predictive models of technology impact on software design productivity. FoSER 2010: 223-228</t>
  </si>
  <si>
    <t>Adam Trendowicz, Jürgen Münch: Factors Inﬂuencing Software Development Productivity -State-of-the-Art and Industrial Experiences. Advances in Computers 77: 185-241 (2009)</t>
  </si>
  <si>
    <t>Stuart R. Faulk, Eugene Loh, Michael L. Van de Vanter, Susan Squires, Lawrence G. Votta: Scientiﬁc Computing's Productivity Gridlock: How Software Engineering Can Help. Computing in Science and Engineering 11(6): 30-39 (2009)</t>
  </si>
  <si>
    <t>Julie Mullen, Nadya Travinin Bliss, Robert Bond, Jeremy Kepner, Hahn Kim, Albert Reuther: High-Productivity Software Development with pMatlab. Computing in Science and Engineering 11(1): 75-79 (2009)</t>
  </si>
  <si>
    <t>Masateru Tsunoda, Akito Monden, Hiroshi Yadohisa, Nahomi Kikuchi, Ken-ichi Matsumoto: Software development productivity of Japanese enterprise applications. Information Technology and Management 10(4): 193-205 (2009)</t>
  </si>
  <si>
    <t>Venugopal Balijepally, RadhaKanta Mahapatra, Sridhar P. Nerur, Kenneth H. Price: Are Two Heads Better than One for Software Development? The Productivity Paradox of Pair Programming. MIS Quarterly 33(1): 91-118 (2009)</t>
  </si>
  <si>
    <t>Kazunori Minetaki, Kazuyuki Motohashi: Subcontracting Structure and Productivity in the Japanese Software Industry. The Review of Socionetwork Strategies 3(2): 51-65 (2009)</t>
  </si>
  <si>
    <t>J. B. Mittal, Pradeep Bhatia, Harish Mittal: Software maintenance productivity assessment using fuzzy logic. ACM SIGSOFT Software Engineering Notes 34(5): 1-4 (2009)</t>
  </si>
  <si>
    <t>P. Eugene Xavier, E. R. Naganathan: Productivity improvement in software projects using 2-dimensional probabilistic software stability model (PSSM). ACM SIGSOFT Software Engineering Notes 34(5): 1-3 (2009)</t>
  </si>
  <si>
    <t>Raymund Sison: Investigating the Eﬀect of Pair Programming and Software Size on Software Quality and Programmer Productivity. APSEC 2009: 187-193</t>
  </si>
  <si>
    <t>Edgy Paiva, Danielly Barbosa, Roberto Lima, Adriano Albuquerque: Factors that Inﬂuence the Productivity of Software Developers in a Developer View. SCSS 2009: 99-104</t>
  </si>
  <si>
    <t>Hans Christian Benestad, Bente Anda, Erik Arisholm: Are We More Productive Now? Analyzing Change Tasks to Assess Productivity Trends during Software Evolution. ENASE 2009: 161-176</t>
  </si>
  <si>
    <t>Hans Christian Benestad, Bente Anda, Erik Arisholm: A Method to Measure Productivity Trends during Software Evolution. ENASE (Selected Papers) 2009: 147-162</t>
  </si>
  <si>
    <t>Thomas Tan, Qi Li, Barry W. Boehm, Ye Yang, Mei He, Ramin Moazeni: Productivity trends in incremental and iterative software development. ESEM 2009: 1-10</t>
  </si>
  <si>
    <t>Ke-Wei Huang, Mengqi Wang: Firm-Level Productivity Analysis for Software as a Service Companies. ICIS 2009: 21</t>
  </si>
  <si>
    <t>Gibeon Soares de Aquino Junior, Silvio Romero de Lemos Meira: Towards Eﬀective Productivity Measurement in Software Projects. ICSEA 2009: 241-249</t>
  </si>
  <si>
    <t>Paul J. Adams, Andrea Capiluppi, Cornelia Boldyreﬀ: Coordination and productivity issues in free software: The role of brooks' law. ICSM 2009: 319-328</t>
  </si>
  <si>
    <t>Gibeon Soares de Aquino Junior, Silvio Romero de Lemos Meira: An Approach to Measure Value-Based Productivity in Software Projects. QSIC 2009: 383-389</t>
  </si>
  <si>
    <t>Shawn A. Bohner, Sriram Mohan: Model-Based Engineering of Software: Three Productivity Perspectives. SEW 2009: 35-44</t>
  </si>
  <si>
    <t>Adam Trendowicz, Michael Ochs, Axel Wickenkamp, Jürgen Münch, Yasushi Ishigai, Takashi Kawaguchi: Integrating Human Judgment and Data Analysis to Identify Factors Inﬂuencing Software Development Productivity. e-Informatica 2(1): 47-69 (2008)</t>
  </si>
  <si>
    <t>Craig J. Pearson, Delia Bucknell, Gregory P. Laughlin: Modelling crop productivity and variability for policy and impacts of climate change in eastern Canada. Environmental Modelling and Software 23(12): 1345-1355 (2008)</t>
  </si>
  <si>
    <t>Stamatia Bibi, Ioannis Stamelos, Lefteris Angelis: Combining probabilistic models for explanatory productivity estimation. Information &amp; Software Technology 50(7-8): 656-669 (2008)</t>
  </si>
  <si>
    <t>John H. Heinrichs: Required Software Productivity Tool Skills: Public Library Directors' Perceptions. Public Library Quarterly 27(4): 316-334 (2008)</t>
  </si>
  <si>
    <t>Alexander B. Romanovsky: DEPLOY: industrial deployment of advanced system engineering methods for high productivity and dependability. ACM SIGSOFT Software Engineering Notes 33(6): 1-3 (2008)</t>
  </si>
  <si>
    <t>Robert L. Glass: Negative Productivity and What to Do about It. IEEE Software 25(5): 96 (2008)</t>
  </si>
  <si>
    <t>Sussy Bayona Oré, José Antonio Calvo-Manzano, Gonzalo Cuevas Agustín, Tomás San Feliu Gilabert: Teaching Team Software Process in Graduate Courses to Increase Productivity and Improve Software Quality. COMPSAC 2008: 440-446</t>
  </si>
  <si>
    <t>Yang Li: Service Productivity Improvement and Software Technology Support. COMPSAC 2008: 807-812</t>
  </si>
  <si>
    <t>Hao Wang, Haiqing Wang, Hefei Zhang: Software Productivity Analysis with CSBSG Data Set. CSSE (2) 2008: 587-593</t>
  </si>
  <si>
    <t>Marcelo Cataldo, James D. Herbsleb, Kathleen M. Carley: Socio-technical congruence: a framework for assessing the impact of technical and work dependencies on software development productivity. ESEM 2008: 2-11</t>
  </si>
  <si>
    <t>Tao Xie, Mithun Acharya, Suresh Thummalapenta, Kunal Taneja: Improving software reliability and productivity via mining program source code. IPDPS 2008: 1-5</t>
  </si>
  <si>
    <t>Mei He, Mingshu Li, Qing Wang, Ye Yang, Kai Ye: An Investigation of Software Development Productivity in China. ICSP 2008: 381-394</t>
  </si>
  <si>
    <t xml:space="preserve">Annie Abraham, Raghu Subramanian, Rose Neena Tom: PADIC: Assessment and Measurement Based Framework to Improve Productivity and Predictability in Engineering Projects. Software Engineering Research and Practice 2008: 191-197 </t>
  </si>
  <si>
    <t>Parastoo Mohagheghi, Reidar Conradi: Quality, productivity and economic beneﬁts of software reuse: a review of industrial studies. Empirical Software Engineering 12(5): 471-516 (2007)</t>
  </si>
  <si>
    <t>Jerrod Larson: Out of the video arcade, into the oﬃce: where computer games can lead productivity software. Interactions 14(1): 18-21 (2007)</t>
  </si>
  <si>
    <t>Jacky Keung: SPACE 2007 -1st International Workshop on Software Productivity Analysis and Cost Estimation. APSEC 2007: 562</t>
  </si>
  <si>
    <t>Lech Madeyski, Lukasz Szala: The Impact of Test-Driven Development on Software Development Productivity -An Empirical Study. EuroSPI 2007: 200-211</t>
  </si>
  <si>
    <t>Michael F. Siok, Jeﬀ Tian: Empirical Study of Embedded Software Quality and Productivity. HASE 2007: 313-320</t>
  </si>
  <si>
    <t>Adam Trendowicz, Michael Ochs, Axel Wickenkamp, Jürgen Münch, Yasushi Ishigai, Takashi Kawaguchi: An Integrated Approach for Identifying Relevant Factors Inﬂuencing Software Development Productivity. CEE-SET 2007: 223-237</t>
  </si>
  <si>
    <t>René Victor Valqui Vidal: Chuck Frey, Power Tips and Strategies for Mind Mapping Software, Learn How to Think Better, Improve Your Productivity and Communicate with Greater Impact! European Journal of Operational Research 174(2): 1348-1349 (2006)</t>
  </si>
  <si>
    <t>Michio Tsuda, Sadahiro Ishikawa, Osamu Ohno, Akira Harada, Mayumi Takahashi, Shinji Kusumoto, Katsuro Inoue: Eﬀectiveness of an Integrated CASE Tool for Productivity and Quality of Software Developments. IEICE Transactions 89-D(4): 1470-1479 (2006)</t>
  </si>
  <si>
    <t>Olli-Pekka Hilmola, Petri T. Helo: Productivity of software projects: a case analysis. IJITM 5(1): 37-51 (2006)</t>
  </si>
  <si>
    <t>Piotr Tomaszewski, Lars Lundberg: The increase of productivity over time -an industrial case study. Information &amp; Software Technology 48(9): 915-927 (2006)</t>
  </si>
  <si>
    <t>Mette Asmild, Joseph C. Paradi, Atin Kulkarni: Using Data Envelopment Analysis in software development productivity measurement. Software Process: Improvement and Practice 11(6): 561-572 (2006)</t>
  </si>
  <si>
    <t>Darren Dalcher: Supporting software development: enhancing productivity, management and control. Software Process: Improvement and Practice 11(6): 557-559 (2006)</t>
  </si>
  <si>
    <t>John Moses, Malcolm Farrow, Norman Parrington, Peter Smith: A productivity benchmarking case study using Bayesian credible intervals. Software Quality Journal 14(1): 37-52 (2006)</t>
  </si>
  <si>
    <t>Daniela E. Damian, James Chisan: An Empirical Study of the Complex Relationships between Requirements Engineering Processes and Other Processes that Lead to Payoﬀs in Productivity, Quality, and Risk Management. IEEE Trans. Software Eng. 32(7): 433-453 (2006)</t>
  </si>
  <si>
    <t>Erick K. Ahrens, Hans Nehme, Michael Pulliam: Productivity and Stability with Application Service Software. AICCSA 2006: 1139-1142</t>
  </si>
  <si>
    <t>Hakan Erdogmus: Measurement and Interpretation of Productivity and Functional Correctness. Empirical Software Engineering Issues 2006: 100</t>
  </si>
  <si>
    <t>Stefan Vock, Ulrich Flogaus, Hans Martin von Staudt: Productivity and Code Quality Improvement of Mixed-Signal Test Software by Applying Software Engineering Methods. DDECS 2006: 136-140</t>
  </si>
  <si>
    <t>Marcelo Blois Ribeiro, Ricardo M. Czekster, Thais Webber: Improving Productivity of Local Software Development Teams in a Global Software Development Environment. ICGSE 2006: 253-254</t>
  </si>
  <si>
    <t>Bill F. Appelbe, Louis Moresi, Steve Quenette, Patrick Simter: Scientiﬁc Software Frameworks and Grid Computing -Improving Programming Productivity. Grid-Based Problem Solving Environments 2006: 401-413</t>
  </si>
  <si>
    <t>Stefan Vock, Markus Schmid, Hans Martin von Staudt: Test Software Generation Productivity and Code Quality Improvement by applying Software Engineering Techniques. ITC 2006: 1-8</t>
  </si>
  <si>
    <t>Masateru Tsunoda, Akito Monden, Hiroshi Yadohisa, Nahomi Kikuchi, Ken-ichi Matsumoto: Productivity analysis of Japanese enterprise software development projects. MSR 2006: 14-17</t>
  </si>
  <si>
    <t>Gina C. Green, Alan R. Hevner, Rosann Webb Collins: The impacts of quality and productivity perceptions on the use of software process improvement innovations. Information &amp; Software Technology 47(8): 543-553 (2005)</t>
  </si>
  <si>
    <t>Panagiotis Sentas, Lefteris Angelis, Ioannis Stamelos, Georgios L. Bleris: Software productivity and eﬀort prediction with ordinal regression. Information &amp; Software Technology 47(1): 17-29 (2005)</t>
  </si>
  <si>
    <t>Piotr Tomaszewski, Lars Lundberg: Software development productivity on a new platform: an industrial case study. Information &amp; Software Technology 47(4): 257-269 (2005)</t>
  </si>
  <si>
    <t>Kênia Soares Sousa, Elizabeth Furtado, Hildeberto Mendonça: UPi: a software development process aiming at usability, productivity and integration. CLIHC 2005: 76-87</t>
  </si>
  <si>
    <t>Gernot Armin Liebchen, Martin J. Shepperd: Software Productivity Analysis of a Large Data Set and Issues of Conﬁdentiality and Data Quality. IEEE METRICS 2005: 46</t>
  </si>
  <si>
    <t>Rahul Premraj, Martin J. Shepperd, Barbara A. Kitchenham, Pekka Forselius: An Empirical Analysis of Software Productivity over Time. IEEE METRICS 2005: 37</t>
  </si>
  <si>
    <t>Bill MacCarty: Learning Red Hat enterprise Linux and Fedora -deploying oﬃce productivity applications and software development environments: includes Fedora on CDs (4 ed.). O'Reilly 2004, pp. I-XVII, 1-326</t>
  </si>
  <si>
    <t>I. Robert Chiang, Vijay S. Mookerjee: Improving software team productivity. Commun. ACM 47(5): 89-93 (2004)</t>
  </si>
  <si>
    <t>Myung Ko, Kweku-Muata Osei-Bryson: The productivity impact of information technology in the healthcare industry: an empirical study using a regression spline-based approach. Information &amp; Software Technology 46(1): 65-73 (2004)</t>
  </si>
  <si>
    <t>Robert Groth: Is the Software Industry's Productivity Declining? IEEE Software 21(6): 92-94 (2004)</t>
  </si>
  <si>
    <t>Allen S. Parrish, Randy K. Smith, David P. Hale, Joanne E. Hale: A Field Study of Developer Pairs: Productivity Impacts and Implications. IEEE Software 21(5): 76-79 (2004)</t>
  </si>
  <si>
    <t>Barbara A. Kitchenham, Emilia Mendes: Software Productivity Measurement Using Multiple Size Measures. IEEE Trans. Software Eng. 30(12): 1023-1035 (2004)</t>
  </si>
  <si>
    <t>Piotr Tomaszewski, Lars Lundberg: Evaluating the productivity in software development for telecommunication applications. IASTED Conf. on Software Engineering 2004: 189-195</t>
  </si>
  <si>
    <t>Antonio Estévez García, J. Padrón Lorenzo, José Luis Roda García: An MDA-based framework to achieve high productivity in software development. IASTED Conf. on Software Engineering and Applications 2004: 703-708</t>
  </si>
  <si>
    <t>Simon K. Poon, Joseph G. Davis: The Economic Contribution of Software: An Alternative Perspective on the Productivity Paradox. ICIS 2004: 863-876</t>
  </si>
  <si>
    <t>Seok Jun Yun, Dick B. Simmons: Continuous Productivity Assessment, Prediction Tool. Software Engineering Research and Practice 2004: 366-371</t>
  </si>
  <si>
    <t>Katrina Maxwell: Software development productivity. Advances in Computers 58: 1-46 (2003)</t>
  </si>
  <si>
    <t>Donald Anselmo, Henry F. Ledgard: Measuring productivity in the software industry. Commun. ACM 46(11): 121-125 (2003)</t>
  </si>
  <si>
    <t>Wesley S. Shu, C. Sophie Lee: Beyond productivity--productivity and the three types of eﬃciencies of information technology industries. Information &amp; Software Technology 45(8): 513-524 (2003)</t>
  </si>
  <si>
    <t>Ioannis Stamelos, Lefteris Angelis, P. Dimou, Evaggelos Sakellaris: On the use of Bayesian belief networks for the prediction of software productivity. Information &amp; Software Technology 45(1): 51-60 (2003)</t>
  </si>
  <si>
    <t>Alan MacCormack, Chris F. Kemerer, Michael A. Cusumano, Bill Crandall: Trade-oﬀs between Productivity and Quality in Selecting Software Development Practices. IEEE Software 20(5): 78-85 (2003)</t>
  </si>
  <si>
    <t>Chia Hung Kao: Comments on "Quality, Productivity, and Learning in Framework-Based Development: An Exploratory Case Study". IEEE Trans. Software Eng. 29(3): 288 (2003)</t>
  </si>
  <si>
    <t>Will Robinson, Ben D'Angelo: Integrating software productivity tools into Eclipse. OOPSLA Workshop on Eclipse Technology eXchange 2003: 40-44</t>
  </si>
  <si>
    <t>Maurizio Morisio, Daniele Romano, Ioannis Stamelos: Quality, Productivity, and Learning in Framework-Based Development: An Exploratory Case Study. IEEE Trans. Software Eng. 28(9): 876-888 (2002)</t>
  </si>
  <si>
    <t>Oscar Nierstrasz: Software Evolution as the Key to Productivity. RISSEF 2002: 274-282</t>
  </si>
  <si>
    <t>William B. Frakes, Giancarlo Succi: An industrial study of reuse, quality, and productivity. Journal of Systems and Software 57(2): 99-106 (2001)</t>
  </si>
  <si>
    <t>Katrina Maxwell: Collecting Data for Comparability: Benchmarking Software Development Productivity. IEEE Software 18(5): 22-25 (2001)</t>
  </si>
  <si>
    <t>Andrew Sears, Clare-Marie Karat, Kwesi Oseitutu, Azfar S. Karimullah, Jinjuan Feng: Productivity, satisfaction, and interaction strategies of individuals with spinal cord injuries and traditional users interacting with speech recognition software. Universal Access in the Information Society 1(1): 4-15 (2001)</t>
  </si>
  <si>
    <t>Sandro Morasca, Giuliano Russo: An Empirical Study of Software Productivity. COMPSAC 2001: 317-322</t>
  </si>
  <si>
    <t>José Nuno Oliveira, Pamela Zave: FME 2001: Formal Methods for Increasing Software Productivity, International Symposium of Formal Methods Europe, Berlin, Germany, March 12-16, 2001, Proceedings. Lecture Notes in Computer Science 2021, Springer 2001</t>
  </si>
  <si>
    <t>Hai Suan Bok, Krishnamurthy S. Raman: Software engineering productivity measurement using function points: a case study. JIT 15(1): 79-90 (2000)</t>
  </si>
  <si>
    <t>O. Petkova, J. Dewald Roode, D. Petkov: A multiple perspectives evaluation of the factors aﬀecting software development productivity in an outsourced IT project. South African Computer Journal 26: 45-52 (2000)</t>
  </si>
  <si>
    <t>Peter Hantos, Mario Gisbert: Identifying Software Productivity Improvement Approaches and Risks: A Construction Industry Case Study. IEEE Software 17(1): 48-56 (2000)</t>
  </si>
  <si>
    <t>Brian Henderson-Sellers: The OPEN Framework for Enhancing Productivity. IEEE Software 17(2): 53-58 (2000)</t>
  </si>
  <si>
    <t>Katrina Maxwell, Pekka Forselius: Benchmarking Software-Development Productivity -Applied Research Results. IEEE Software 17(1): 80-88 (2000)</t>
  </si>
  <si>
    <t>Kunihiko Higa, Olivia R. Liu Sheng, Bongsik Shin, Aurelio Jose Figueredo: Understanding relationships among teleworkers' e-mail usage, e-mail richness perceptions, and e-mail productivity perceptions under a software engineering environment. IEEE Trans. Engineering Management 47(2): 163-173 (2000)</t>
  </si>
  <si>
    <t>Taizan Chan: Beyond Productivity in Software Maintenance: Factors Aﬀecting Lead Time in Servicing Users' Requests. ICSM 2000: 228-235</t>
  </si>
  <si>
    <t>Barry W. Boehm: Managing Software Productivity and Reuse. IEEE Computer 32(9): 111-113 (1999)</t>
  </si>
  <si>
    <t>Thomas E. Potok, Mladen A. Vouk, Andy Rindos: Productivity Analysis of Object-Oriented Software Development in a Commercial Environment. Softw., Pract. Exper. 29(10): 833-847 (1999)</t>
  </si>
  <si>
    <t>Ulrich Frank, Don S. Batory, Jean Bézivin, Brian Henderson-Sellers, Houman Younessi: High level Modelling Languages, Adaptable Process Models and Software Generation: Drivers for Quality and Productivity. TOOLS (30) 1999: 563-570</t>
  </si>
  <si>
    <t>Yun Yang, Jun Han: A Productivity-Centred Approach for Classifying Software Tool Interfacing. J. Braz. Comp. Soc. 5(1) (1998)</t>
  </si>
  <si>
    <t>Martin Arnold, Peter Pedross: Software Size Measurement and Productivity Rating in a Large-Scale Software Development Department. ICSE 1998: 490-493</t>
  </si>
  <si>
    <t>Thomas E. Potok, Mladen A. Vouk: The Eﬀects of the Business Model on Object-Oriented Software Development Productivity. IBM Systems Journal 36(1): 140-161 (1997)</t>
  </si>
  <si>
    <t>Narasimhaiah Gorla, R. Ramakrishnan: Eﬀect of Software Structure Attributes on Software Development Productivity. Journal of Systems and Software 36(2): 191-199 (1997)</t>
  </si>
  <si>
    <t>Donald W. Sova, Carol S. Smidts: Increasing testing productivity and software quality: A comparison of software testing methodologies within NASA. Empirical Software Engineering 1(2): 165-188 (1996)</t>
  </si>
  <si>
    <t>R. T. Coupe, N. M. Onodu: An empirical evaluation of the impact of CASE on developer productivity and software quality. JIT 11(2): 173-181 (1996)</t>
  </si>
  <si>
    <t>Girish H. Subramanian, George E. Zarnich: An Examination of Some Software Development Eﬀort and Productivity Determinants in ICASE Tool Projects. J. of Management Information Systems 12(4): 143-160 (1996)</t>
  </si>
  <si>
    <t>Tarek K. Abdel-Hamid: The Slippery Path to Productivity Improvement. IEEE Software 13(4): 43-52 (1996)</t>
  </si>
  <si>
    <t>Tilmann F. W. Bruckhaus, Nazim H. Madhavji, Ingrid Janssen, John Henshaw: The Impact of Tools on Software Productivity. IEEE Software 13(5): 29-38 (1996)</t>
  </si>
  <si>
    <t>Joseph D. Blackburn, Gary D. Scudder, Luk Van Wassenhove: Improving Speed and Productivity of Software Development: A Global Survey of Software Developers. IEEE Trans. Software Eng. 22(12): 875-885 (1996)</t>
  </si>
  <si>
    <t>Katrina Maxwell, Luk Van Wassenhove, Soumitra Dutta: Analysis of European Software Development Productivity. ECIS 1996: 357-366</t>
  </si>
  <si>
    <t>Charles Stevenson: Software engineering productivity -a practical guide. Chapman and Hall computing series, Chapman and Hall 1995, pp. I-XVI, 1-705</t>
  </si>
  <si>
    <t>Vernon V. Chatman III: CHANGE-POINTs: A proposal for software productivity measurement. Journal of Systems and Software 31(1): 71-91 (1995)</t>
  </si>
  <si>
    <t>Renato R. Gonzalez: A uniﬁed metric of software complexity: Measuring productivity, quality, and value. Journal of Systems and Software 29(1): 17-37 (1995)</t>
  </si>
  <si>
    <t>Thomas E. Potok, Mladen A. Vouk: Development productivity for commercial software using object-oriented methods. CASCON 1995: 52</t>
  </si>
  <si>
    <t>M. J. B. Garcia, J. C. G. Alvarez: Environment Information Systems: Study of the Software Productivity. DEXA Workshop 1995: 474-482</t>
  </si>
  <si>
    <t>Matthew K. O. Lee, Ben-Zion Barta, Peter Juliﬀ: Software Quality and Productivity: Theory, practice and training, 5-7 December 1994, City Polytechnic of Hong Kong Hong Kong. IFIP Conference Proceedings 3, Chapman &amp; Hall 1995</t>
  </si>
  <si>
    <t>Ned Chapin: Geriatric care for aging software, T. Capers Jones in Knowledge Base 1, 1 (May 1992). Software Productivity Research Inc, Burlington, MA. ISSN none. Price: free. Journal of Software Maintenance 6(3): 161-162 (1994)</t>
  </si>
  <si>
    <t>Wayne C. Lim: Eﬀects of Reuse on Quality, Productivity, and Economics. IEEE Software 11(5): 23-30 (1994)</t>
  </si>
  <si>
    <t>Rajiv D. Banker, Sandra Slaughter: Project Size and Software Maintenance Productivity: Empirical Evidence on Economies of Scale in Software Maintenance. ICIS 1994: 279-289</t>
  </si>
  <si>
    <t>Rajiv D. Banker, Sandra Slaughter: In Search of Software Maintenance Productivity and Quality: Does Software Complexity Matter? ICIS 1994: 455-456</t>
  </si>
  <si>
    <t>Motoei Azuma: Towards the 21st Century's Software, State of the Art and International Standard in JTC1/SC7. Software Quality and Productivity 1994: 3-9</t>
  </si>
  <si>
    <t>Mario Baldi, Maria Letizia Jaccheri: Software Process Model Speciﬁcation. Software Quality and Productivity 1994: 149-155</t>
  </si>
  <si>
    <t>Jonathan Billington: ISO Standards in Software Engineering. Software Quality and Productivity 1994: 189-192</t>
  </si>
  <si>
    <t>David A. Brunskill, Alan Samuel: Experience in Software Inspection Techniques. Software Quality and Productivity 1994: 243-249</t>
  </si>
  <si>
    <t>David W. Bustard: Progress Towards RACE: A 'Soft-Centered' Requirements Deﬁnition Method. Software Quality and Productivity 1994: 29-36</t>
  </si>
  <si>
    <t>Xavier Castellani, Hong Jiang: Code Reusability Mechanisms. Software Quality and Productivity 1994: 345-352</t>
  </si>
  <si>
    <t>R. E. M. Champion: Assessing the Quality of Requirements Engineering Products. Software Quality and Productivity 1994: 215-218</t>
  </si>
  <si>
    <t>Y. K. Chan, Sam Kwong, C. H. Lee, K. L. Chan: Environment for Three Dimensional Graphics User Interface Development. Software Quality and Productivity 1994: 369-377</t>
  </si>
  <si>
    <t>Jian Chen, Bohdan Durnota: Type Checking Classes in Object-Z to Promote Quality of Speciﬁcations. Software Quality and Productivity 1994: 99-106</t>
  </si>
  <si>
    <t>Elayne W. Coakes, Jim M. Coakes: BPR for Developing Information Systems -a Case Study. Software Quality and Productivity 1994: 45-49</t>
  </si>
  <si>
    <t>R. Geoﬀ Dromey: Software Quality and Productivity Improvement. Software Quality and Productivity 1994: 10-26</t>
  </si>
  <si>
    <t>John B. Evans: Compiling Heterarchical Programs by Means of Petri Nets. Software Quality and Productivity 1994: 92-95</t>
  </si>
  <si>
    <t>R. Ian Ferguson, Norman Parrington, P. Dunne: MOOSE: A Method Designed for Ease of Maintenance. Software Quality and Productivity 1994: 37-44</t>
  </si>
  <si>
    <t>Elaine Ferneley, Debra Howcroft, C. G. Davies: Complexity Measures for System Development Models. Software Quality and Productivity 1994: 273-278</t>
  </si>
  <si>
    <t>Joseph Fong, Irene S. Y. Kwan: A Re-engineering Approach for Object-oriented Database Design. Software Quality and Productivity 1994: 139-146</t>
  </si>
  <si>
    <t>Ian Gorton, Sanjeev Motwani: Towards a Methodology for 24 Hour Software Production Using Globally Separated Development Teams. Software Quality and Productivity 1994: 50-55</t>
  </si>
  <si>
    <t>P. S. Grover, Nasib S. Gill: Composite Complexity Measures (CCM). Software Quality and Productivity 1994: 279-283</t>
  </si>
  <si>
    <t>Brian Henderson-Sellers, David Tegarden: A Critical Re-Examination of Cyclomatic Complexity Measures. Software Quality and Productivity 1994: 328-335</t>
  </si>
  <si>
    <t>Sheung-lun Hung, Lam-for Kwok, Ken Chee-keung Law: Automated Testing Tool for Natural®. Software Quality and Productivity 1994: 284-289</t>
  </si>
  <si>
    <t xml:space="preserve">Robin Hunter: Analysis of Data Collected from Software Development Case Studies.Software Quality and Productivity 1994: 290-293 </t>
  </si>
  <si>
    <t>Janne Järvinen: BOOTSTRAP -Improving the Capability of Software Industry with Database Support. Software Quality and Productivity 1994: 162-169</t>
  </si>
  <si>
    <t>Lesley Pek Wee Kim, Chris Sauer, D. Ross Jeﬀery: A Framework for Software Development Technical Reviews. Software Quality and Productivity 1994: 294-299</t>
  </si>
  <si>
    <t>Peter Kokol, Bruno Stiglic: MetaMet -A Soft Systemic Way Toward the Quality of Information Systems. Software Quality and Productivity 1994: 56-61</t>
  </si>
  <si>
    <t>Sen-Tarng Lai, Chien-Chiao Yang: Rule-based Reasoning Approach for Reusable Design Component Retrieval. Software Quality and Productivity 1994: 353-360</t>
  </si>
  <si>
    <t>Sen-Tarng Lai, Chien-Chiao Yang: A Multi-Layer Metrics Combination Model for Reusable Software Components. Software Quality and Productivity 1994: 361-366</t>
  </si>
  <si>
    <t>Louis Lasoudris, M. Maurice-Demourioux, R. Voyer: AMI: A Case Tool Based on Artiﬁcial Intelligence Techniques for an InteractiveModelling for Analysis. Software Quality and Productivity 1994: 115-122</t>
  </si>
  <si>
    <t>J. H. M. Lee, J. C. K. Leung, C. C. K. Wong: Construction of a WYSIWYG LaTeX Typesetting System Using Object-oriented Design. Software Quality and Productivity 1994: 135-138</t>
  </si>
  <si>
    <t>Lin Lian, Fusayuki Fujita, Shinji Kusumoto, Ken-ichi Matsumoto, Tohru Kikuno, Koji Torii: A Model-based Approach for Software Test Process Improvement. Software Quality and Productivity 1994: 300-307</t>
  </si>
  <si>
    <t>Stephen Shaoyi Liao, Jian Ma, Louis Lasoudris: Object-oriented Framework for Requirement Speciﬁcation. Software Quality and Productivity 1994: 123-126</t>
  </si>
  <si>
    <t>Christopher J. Lokan: Size Estimation for C Programs with Diﬀerent Applications. Software Quality and Productivity 1994: 308-313</t>
  </si>
  <si>
    <t>Gillian Lovegrove, Phil McLaughlin, Jakub Chabik, Pippa Standen: OO Methods in Teaching: Current Experience and Future Possibilities. Software Quality and Productivity 1994: 395-400</t>
  </si>
  <si>
    <t>Terry Lynch: Measuring the Value and Performance of Your IT Department. Software Quality and Productivity 1994: 183-186</t>
  </si>
  <si>
    <t>James Miller, Gerald Darroch, Murray Wood, Andrew Brooks, Marc Roper: Changing Programming Paradigm -An Empirical Investigation. Software Quality and Productivity 1994: 62-65</t>
  </si>
  <si>
    <t>Donald Millington, Iain M. Tulloch: Application-Oriented Methods for Systems Development -A Review. Software Quality and Productivity 1994: 66-71</t>
  </si>
  <si>
    <t>Sumio Mochizuki, Takuya Katayama: A Proposal for Composing Software Design Process. Software Quality and Productivity 1994: 72-77</t>
  </si>
  <si>
    <t>Trevor T. Moores: Cyclomatic Complexity as a Measure of the Structure of Knowledge-based/expert Systems. Software Quality and Productivity 1994: 314-319</t>
  </si>
  <si>
    <t>Tim Musson, Ed Dodman: An Investigation of Desired Quality Attributes for Diﬀerent Types of Software. Software Quality and Productivity 1994: 193-199</t>
  </si>
  <si>
    <t>M. P. Neilson, Terence P. Rout: Measuring Process Improvement: Integrating Software Process Assessment with Quality Cost Evaluation. Software Quality and Productivity 1994: 250-257</t>
  </si>
  <si>
    <t>B. K. Oliver, R. Geoﬀ Dromey: SAFE: A Programming Language for Software Quality. Software Quality and Productivity 1994: 227-230</t>
  </si>
  <si>
    <t>Si Pan, R. Geoﬀ Dromey: Using Strongest Postconditions to Improve Software Quality. Software Quality and Productivity 1994: 235-240</t>
  </si>
  <si>
    <t>Yagna Raj Pant, June M. Verner, Brian Henderson-Sellers: S/C: A Software Size/Complexity Measure. Software Quality and Productivity 1994: 320-327</t>
  </si>
  <si>
    <t>Hugo Rehesaar, Andrew Rose: Information Systems Project Manager's Critical Success Factors: In-house VersusOutsourced Development. Software Quality and Productivity 1994: 177-182</t>
  </si>
  <si>
    <t>T. K. Sateesh, Patrick A. V. Hall: Modelling the Requirements of Process Controlled Systems. Software Quality and Productivity 1994: 88-91</t>
  </si>
  <si>
    <t>Steve Sawyer, Patricia J. Guinan: Team-Based Software Development Using an Electronic Meeting System: The QualityPay-oﬀ. Software Quality and Productivity 1994: 78-83</t>
  </si>
  <si>
    <t>Margaret Tan, Chee Yuen Yap: Impact of Organisational Maturity on Software Quality. Software Quality and Productivity 1994: 231-234</t>
  </si>
  <si>
    <t>Graham Tate: Soft Systems Methodology -A Process View. Software Quality and Productivity 1994: 156-161</t>
  </si>
  <si>
    <t>Ilkka Tervonen: A Unifying Model for Software Quality Engineering. Software Quality and Productivity 1994: 200-205</t>
  </si>
  <si>
    <t>Colin J. Theaker, Jenny Whitworth: Designing with Non-Functional Requirements. Software Quality and Productivity 1994: 84-87</t>
  </si>
  <si>
    <t>J. Barrie Thompson: Quality Achievement: Current Practices and the Way Ahead. Software Quality and Productivity 1994: 206-210</t>
  </si>
  <si>
    <t>Srinivas Thummalapalli, Rajat Kumar Todi: Process Oriented Instruction for Software Engineers (POISE): Perspectives and Experiences. Software Quality and Productivity 1994: 389-394</t>
  </si>
  <si>
    <t>T. H. Tse, F. T. Chan, Huo Yan Chen: An Axiom-based Test Case Selection Strategy for Object-oriented Programs. Software Quality and Productivity 1994: 107-114</t>
  </si>
  <si>
    <t>Tuomo Tuikka: Reliability through Cooperative Work in Software Testing. Software Quality and Productivity 1994: 336-341</t>
  </si>
  <si>
    <t>Val E. Veraart, Sidney L. Wright: Software Development Environments to Support Model Consistency. Software Quality and Productivity 1994: 382-386</t>
  </si>
  <si>
    <t>Hakman A. Wan: On the Optimal Timing of Software Development Cycle. Software Quality and Productivity 1994: 173-176</t>
  </si>
  <si>
    <t>Claes Wohlin: Re-Dertiﬁcation of Software Reliability without Re-Testing. Software Quality and Productivity 1994: 219-226</t>
  </si>
  <si>
    <t>W. Eric Wong, Aditya P. Mathur, José Carlos Maldonado: Mutation Versus All-uses: An Empirical Evaluation of Cost, Strength and Eﬀectiveness. Software Quality and Productivity 1994: 258-265</t>
  </si>
  <si>
    <t>G. Wu, Guido Dedene: A Structured Object-oriented View on Systems Modeling. Software Quality and Productivity 1994: 127-134</t>
  </si>
  <si>
    <t>Michalis Nik Xenos, Dimitris Christodoulakis: Software Quality: The User's Point of View. Software Quality and Productivity 1994: 266-272</t>
  </si>
  <si>
    <t>M. Xic: Software Reliability Models for Practical Applications. Software Quality and Productivity 1994: 211-214</t>
  </si>
  <si>
    <t>Takeshi Yoshida, Atsunori Murata, Motoei Azuma: PEACE: Process Evolution and Adaptation CASE Environment -Its Framework and Requirements. Software Quality and Productivity 1994: 378-381</t>
  </si>
  <si>
    <t>Gavin R. Finnie, Gerhard E. Wittig, Doncho I. Petkov: Prioritizing software development productivity factors using the analytic hierarchy process. Journal of Systems and Software 22(2): 129-139 (1993)</t>
  </si>
  <si>
    <t>Howard A. Rubin: Software Process Maturity: Measuring Its Impact on Productivity and Quality. ICSE 1993: 468-476</t>
  </si>
  <si>
    <t>J. T. Christian, M. M. Eward: Transferring Software Engineering Technology: The Software Productivity Consortium Experience. Diﬀusion, Transfer and Implementation of Information Technology 1993: 377-380</t>
  </si>
  <si>
    <t>Howard A. Rubin: Software process maturity: measuring its impact on productivity and quality. IEEE METRICS 1993: 2-10</t>
  </si>
  <si>
    <t>Minder Chen, Ko-En Chao, Jeﬀrey Chi: Strategies for Improving Software Productivity and Quality. PACIS 1993: 60</t>
  </si>
  <si>
    <t>C. J. Dale, H. van der Zee: Software productivity metrics: who needs them? Information &amp; Software Technology 34(11): 731-738 (1992)</t>
  </si>
  <si>
    <t>R. A. Tenazas, Arturo I. Concepcion, R. M. Villafuerte: Enhancing software productivity through templating. Information &amp; Software Technology 34(9): 593-601 (1992)</t>
  </si>
  <si>
    <t>Robert Tausworthe: Information models of software productivity: Limits on productivity growth. Journal of Systems and Software 19(2): 185-201 (1992)</t>
  </si>
  <si>
    <t>Michio Tsuda, Yosuke Morioka, Masato Takadachi, Mayumi Takahashi: Productivity Analysis of Software Development with an Integrated CASE Tool. ICSE 1992: 49-58</t>
  </si>
  <si>
    <t>Dick B. Simmons: Communications: a software group productivity dominator. Software Engineering Journal 6(6): 454-462 (1991)</t>
  </si>
  <si>
    <t>Walt Scacchi: Understanding Software Productivity: towards a Knowledge-Based Approach. International Journal of Software Engineering and Knowledge Engineering 1(3): 293-321 (1991)</t>
  </si>
  <si>
    <t>Robert L. Glass: Editor's corner software productivity: What is management's role? Journal of Systems and Software 16(3): 167-168 (1991)</t>
  </si>
  <si>
    <t>L. Kemayel, Ali Mili, I. Ouederni: Controllable factors for programmer productivity: A statistical study. Journal of Systems and Software 16(2): 151-163 (1991)</t>
  </si>
  <si>
    <t>Rajiv D. Banker, Robert J. Kauﬀman: Reuse and Productivity in Integrated Computer-Aided Software Engineering: An Empirical Study. MIS Quarterly 15(3): 375-401 (1991)</t>
  </si>
  <si>
    <t>Geoﬀrey K. Gill, Chris F. Kemerer: Cyclomatic Complexity Density and Software Maintenance Productivity. IEEE Trans. Software Eng. 17(12): 1284-1288 (1991)</t>
  </si>
  <si>
    <t>Watts S. Humphrey, Nozer D. Singpurwalla: Predicting (Individual) Software Productivity. IEEE Trans. Software Eng. 17(2): 196-207 (1991)</t>
  </si>
  <si>
    <t>Waheed Siddiqee: Measuring Software Development Productivity -A Case Study Using both "Lines of Code" and "Function Point" Metrics. Int. CMG Conference 1991: 938-948</t>
  </si>
  <si>
    <t>D. Paul Smith, Weider D. Yu, Kiichi Fujino, James R. Hemsley, Gerald J. Knutson, Donald J. Reifer, William B. Smith: Software productivity and quality measurements. COMPSAC 1991: 244-254</t>
  </si>
  <si>
    <t>Weider D. Yu, D. Paul Smith, Steel T. Huang: Software productivity measurements. COMPSAC 1991: 558-564</t>
  </si>
  <si>
    <t xml:space="preserve">Robert L. Glass: Editor's corner : Mikhail Gorbachev and software productivity (!?). Journal of Systems and Software 13(3): 151-152 (1990) </t>
  </si>
  <si>
    <t>Nicholas L. Marselos, Robert E. Park, John E. Gaﬀney Jr.: Software productivity metrics-new initiatives in making it work (panel). COMPSAC 1990: 253-254</t>
  </si>
  <si>
    <t>Alistair G. Sutcliﬀe, Neil A. M. Maiden: Software Reusability: Delivering productivity gains or short cuts. INTERACT 1990: 895-901</t>
  </si>
  <si>
    <t>Ronald J. Norman, Jay F. Nunamaker Jr.: CASE Productivity Perceptions of Software Engineering Professionals. Commun. ACM 32(9): 1102-1108 (1989)</t>
  </si>
  <si>
    <t>Bruce I. Blum: Volume, distance and productivity. Journal of Systems and Software 10(3): 217-226 (1989)</t>
  </si>
  <si>
    <t>David B. Bisant, James R. Lyle: A Two-Person Inspection Method to Improve Programming Productivity. IEEE Trans. Software Eng. 15(10): 1294-1304 (1989)</t>
  </si>
  <si>
    <t>Barbara Zimmer: Software quality and productivity analysis at Hewlett-Packard. COMPSAC 1989: 628-632</t>
  </si>
  <si>
    <t>Hans-Ludwig Hausen: Rule-Based Handling of Software Quality and Productivity Models. ESEC 1989: 376-394</t>
  </si>
  <si>
    <t>Brian A. Nejmeh, Thomas E. Dickey, Steven P. Wartik: Traceability Technology at the Software Productivity Consortium. IFIP Congress 1989: 981-984</t>
  </si>
  <si>
    <t>David C. Rine: Improving Software Productivity: An Expert Database Approach -Guest Editor's Introduction. IEEE Expert 3(2): 16-17 (1988)</t>
  </si>
  <si>
    <t>Robert P. Cerveny, Daniel A. Joseph: A study of the eﬀects of three commonly used software engineering strategies on software enhancement productivity. Information &amp; Management 14(5): 243-251 (1988)</t>
  </si>
  <si>
    <t>Robert L. Glass: Editor's corner : Software productivity improvement: Who's doing what? Journal of Systems and Software 8(3): 159-160 (1988)</t>
  </si>
  <si>
    <t>Robert L. Glass: Editor's corner Robert L. Glass : Software Technology Transfer: A Multiﬂawed Process (The Road to Productivity Is Full of Potholes). Journal of Systems and Software 8(5): 339-341 (1988)</t>
  </si>
  <si>
    <t>Arthur B. Pyster, Bruce H. Barnes: The Software Productivity Consortium Reuse Program. COMPCON 1988: 242-249</t>
  </si>
  <si>
    <t>Marcia M. Kim, Walter R. Hall: A comprehensive and aggressive quality assurance program as a foundation for improving software productivity. COMPSAC 1988: 147-154</t>
  </si>
  <si>
    <t>A. S. Duncan: Software Development Productivity Tools and Metrics. ICSE 1988: 41-48</t>
  </si>
  <si>
    <t>Barry W. Boehm: Improving Software Productivity. IEEE Computer 20(9): 43-57 (1987)</t>
  </si>
  <si>
    <t>D. Ross Jeﬀery: A software development productivity model for MIS environments. Journal of Systems and Software 7(2): 115-125 (1987)</t>
  </si>
  <si>
    <t>Walter R. Beam, James D. Palmer, Andrew P. Sage: Systems Engineering for Software Productivity. IEEE Trans. Systems, Man, and Cybernetics 17(2): 163-186 (1987)</t>
  </si>
  <si>
    <t>Rajiv D. Banker, Chris F. Kemerer: Factors Aﬀecting Software Maintenance Productivity: an Exploratory Studyl. ICIS 1987: 27</t>
  </si>
  <si>
    <t>André N. Meyer, Thomas Zimmermann, Thomas Fritz: Characterizing Software Developers by Perceptions of Productivity. ESEM 2017: 105-110</t>
  </si>
  <si>
    <t>Oscar Dieste, Alejandrina M. Aranda, Fernando Uyaguari Uyaguari, Burak Turhan, Ayse Tosun, Davide Fucci, Markku Oivo, Natalia Juristo: Empirical evaluation of the eﬀects of experience on code quality and programmer productivity: an exploratory study. Empirical Software Engineering 22(5): 2457-2542 (2017)</t>
  </si>
  <si>
    <t>Dinesh R. Pai, Girish H. Subramanian, Parag C. Pendharkar: Benchmarking software development productivity of CMMI level 5 projects. Information Technology and Management 16(3): 235-251 (2015)</t>
  </si>
  <si>
    <t>Mark Keith, Raghu Santanam, Rajiv Sinha: Switching Costs, Satisfaction, Loyalty and Willingness to Pay for Oﬃce Productivity Software. HICSS 2010: 1-9</t>
  </si>
  <si>
    <t xml:space="preserve">Eugene A. Gryazin, M. El. Eng, Olli Seppala: SOAP and CORBA productivity comparison for resourcelimited mobile devices. IASTED Conf. on Software Engineering 2004: 707-712 </t>
  </si>
  <si>
    <t>Katrina Maxwell, Luk Van Wassenhove, Soumitra Dutta: Software Development Productivity of European Space, Military, and Industrial Applications. IEEE Trans. Software Eng. 22(10): 706-718 (1996)</t>
  </si>
  <si>
    <t>Excluded</t>
  </si>
  <si>
    <t>Rationale</t>
  </si>
  <si>
    <t>Source</t>
  </si>
  <si>
    <t>DBLP</t>
  </si>
  <si>
    <t>Not Included</t>
  </si>
  <si>
    <t>Not Available</t>
  </si>
  <si>
    <t>Alexandre Oriou, Eric Bronca, Boubker Bouzid, Olivier Guetta, Kevin Guillard: Manage the Automotive Embedded Software Development Cost and Productivity with the Automation of a Functional Size Measurement Method (COSMIC). IWSM/Mensura 2014: 1-4</t>
  </si>
  <si>
    <t>X</t>
  </si>
  <si>
    <t>Not peer-reviewed</t>
  </si>
  <si>
    <t>G.R. Finnie, G.E. Wittig, Effect of system and team size on 4gl software development productivity, South African Computer Journal (11) (1994) 18–25</t>
  </si>
  <si>
    <t>S.L. Pfleeger, Model of software effort and productivity, Information and Software Technology 33 (3) (1991) 224–231</t>
  </si>
  <si>
    <t>V. Kadary, On application of earned value index to software productivity metrics in embedded computer systems, in: Proceedings of the Conference on Computer Systems and Software Engineering (CompEuro 92), 1992, pp. 666–670.</t>
  </si>
  <si>
    <t>L. R.W. Numrich, V.R. Hochstein, Basili, A metric space for productivity measurement in software development, in: Proceedings of the Second International Workshop on Software Engineering for High Performance Computing System Applications (SE-HPCS 2005), ACM, New York, NY, USA, 2005, pp. 13–16.</t>
  </si>
  <si>
    <t>M.A. Mahmood, K.J. Pettingell, A.L. Shaskevich, Measuring productivity of software projects: a data envelopment approach, Decision Sciences 27 (1) (1996) 57–81.</t>
  </si>
  <si>
    <t>R. Li, W. Yongji, W. Qing, S. Fengdi, Z. Haitao, Z. Shen, Arimammse: an integrated arima-based software productivity prediction method, in: Proceedings of the 30th International Conference on Computer Software and Applications Conference (COMPSAC 2006), vol. 2, 2006, pp. 135–138.</t>
  </si>
  <si>
    <t>Mockus, A., 2009. Succession: Measuring transfer of code and developer productivity. In Proceedings of the 2009 IEEE 31st International Conference on Software Engineering. Vancouver, BC: IEEE, pp. 67–77.</t>
  </si>
  <si>
    <t>Moser, R.; Abrahamsson, P., Pedrycz, W., Sillitti, A., and Succi, G., “A Case Study on the Impact of Refactoring on Quality and Productivity in an Agile Team,” in Balancing Agility and Formalism in Software Engineering, vol. 5082, B. Meyer, J. Nawrocki, and B. Walter, Eds. Springer Berlin Heidelberg, 2008, pp. 252–266.</t>
  </si>
  <si>
    <t>J. Gaffney, Software reuse-key to enhanced productivity: some quantitative models, Information and Software Technology 31(5) (1989) 258-267.</t>
  </si>
  <si>
    <t>S. Wagner and M. Ruhe. A Systematic Review of Productivity Factors in Software Development, in Proc. 2nd International Workshop on Software Productivity Analysis and Cost Estimation (SPACE 2008), Beijing, China, 2008.</t>
  </si>
  <si>
    <t xml:space="preserve">G. Canfora, A. Cimitile, F. Garcia, M. Piattini, and C. Visaggio “Productivity of test driven development: A controlled experiment with professionals,” in 7th Int. Conf. Product-Focused Soft. Proc. Improvement PROFES 2006, Amsterdam, The Netherlands, 2006, pp. 383–388. </t>
  </si>
  <si>
    <t>M. Ruhe and S. Wagner. Using the ProdFLOW approach to address the myth of productivity in R&amp;D organizations. In Proc. ESEM ’08. ACM Press, 2008.</t>
  </si>
  <si>
    <t>D. Port and M. McArthur. A study of productivity and efficiency for object-oriented methods and languages. In Proc. APSEC ’99. IEEE CS, 1999.</t>
  </si>
  <si>
    <t>Describes a specific method</t>
  </si>
  <si>
    <t>Does not have any author from industry neither analyses industry data</t>
  </si>
  <si>
    <t>Does not report any empirical study</t>
  </si>
  <si>
    <t>Does not report any empirical stuudy</t>
  </si>
  <si>
    <t>It is about object-oriented systems</t>
  </si>
  <si>
    <t>Discusses 4GL</t>
  </si>
  <si>
    <t>It is just a preliminary report</t>
  </si>
  <si>
    <t>It is about Model-Driven Architecture</t>
  </si>
  <si>
    <t>R. D. Banker, S. M. Datar and C. F. Kemerer, A model to evaluate variables impacting the productivity of software maintenance projects, Management Science 37(1) (1991) 1–18.</t>
  </si>
  <si>
    <t>Editorial</t>
  </si>
  <si>
    <t>It is a conferente proceedings</t>
  </si>
  <si>
    <t>It is about productivity software</t>
  </si>
  <si>
    <t>It is a conference proceedings</t>
  </si>
  <si>
    <t>It is not about software productivity</t>
  </si>
  <si>
    <t>It is about productivity tools</t>
  </si>
  <si>
    <t>Country</t>
  </si>
  <si>
    <t>USA</t>
  </si>
  <si>
    <t>Belgium</t>
  </si>
  <si>
    <t>UK</t>
  </si>
  <si>
    <t>Canada</t>
  </si>
  <si>
    <t>Jordan</t>
  </si>
  <si>
    <t>United Arab Emirates</t>
  </si>
  <si>
    <t>Greece</t>
  </si>
  <si>
    <t>Netherlands</t>
  </si>
  <si>
    <t>Brazil</t>
  </si>
  <si>
    <t>Morocco</t>
  </si>
  <si>
    <t>Spain</t>
  </si>
  <si>
    <t>Finland</t>
  </si>
  <si>
    <t>Singapore</t>
  </si>
  <si>
    <t>Bangladesh</t>
  </si>
  <si>
    <t>Italy</t>
  </si>
  <si>
    <t>Norway</t>
  </si>
  <si>
    <t>India</t>
  </si>
  <si>
    <t>Denmark</t>
  </si>
  <si>
    <t>Australia</t>
  </si>
  <si>
    <t>Tunisia</t>
  </si>
  <si>
    <t>New Zealand</t>
  </si>
  <si>
    <t>Sweden</t>
  </si>
  <si>
    <t>France</t>
  </si>
  <si>
    <t>Switzerland</t>
  </si>
  <si>
    <t>Cyprus</t>
  </si>
  <si>
    <t>China</t>
  </si>
  <si>
    <t>Japan</t>
  </si>
  <si>
    <t>Germany</t>
  </si>
  <si>
    <t>Turkey</t>
  </si>
  <si>
    <t>Ireland</t>
  </si>
  <si>
    <t>Book</t>
  </si>
  <si>
    <t>system dynamics micro world model to simulate software productivity trends in a managed environment.</t>
  </si>
  <si>
    <t xml:space="preserve">charts, as wel as Logistic matricial regression considering task assignments, task dependencies and coordination requirements. </t>
  </si>
  <si>
    <t>comparative study</t>
  </si>
  <si>
    <t>descriptive statistics, charts, Welch´s t-test and variance analyses using Games-Howell t-values.</t>
  </si>
  <si>
    <t>descriptive statistics, charts, as well as system dynamics model to simulate agile team dynamics.</t>
  </si>
  <si>
    <t>two stage stochastic frontier analysis using Cobb-Douglas regression equations</t>
  </si>
  <si>
    <t>linear fixed-effects model</t>
  </si>
  <si>
    <t>descriptive statistics and feasible generalized least squares method using the Cobb-Douglas production function</t>
  </si>
  <si>
    <t>quantitative analyses of responses using descriptive statistics</t>
  </si>
  <si>
    <t>charts, system dynamics model, one-way ANOVA and bivariate regression</t>
  </si>
  <si>
    <t>descriptive statistics, charts and variability analysis using structural equations</t>
  </si>
  <si>
    <t>thematic network analysis</t>
  </si>
  <si>
    <t>cluster analysis</t>
  </si>
  <si>
    <t>descriptive statistics, chats and one-way ANOVA</t>
  </si>
  <si>
    <t>linear regression</t>
  </si>
  <si>
    <t>descriptive statistics and Student's t-tests</t>
  </si>
  <si>
    <t>descriptive statistics, regression analysis and one-way ANOVA</t>
  </si>
  <si>
    <t>descriptive statistics and seemingly unrelated regression method</t>
  </si>
  <si>
    <t>quantitative analyses, charts</t>
  </si>
  <si>
    <t>charts, linear regression model in conjunction with the Cobb-Douglas production function</t>
  </si>
  <si>
    <t>charts, multi-objective genetic algorithm models with parameters determined by Friedman tests</t>
  </si>
  <si>
    <t>descriptive statistics and chats</t>
  </si>
  <si>
    <t>descriptive statistics and structural equation modeling</t>
  </si>
  <si>
    <t>Kruskal-Wallis Test</t>
  </si>
  <si>
    <t>descriptive statistics and Chi-Square tests</t>
  </si>
  <si>
    <t>descriptive statistics, charts, Mann-Whitney test and one-way ANOVA</t>
  </si>
  <si>
    <t>descriptive statistics, chats and Student's t-tests</t>
  </si>
  <si>
    <t>charts and correlation analysis</t>
  </si>
  <si>
    <t>correlation analysis</t>
  </si>
  <si>
    <t>descriptive statistics, correlation analysis and multivariate regression methods</t>
  </si>
  <si>
    <t>correlation analysis, chats and descriptive statistics, as well as a regression model</t>
  </si>
  <si>
    <t>variance analyses of programmer productivity and correlation analysis of productivity depending on maintained quality maturity levels</t>
  </si>
  <si>
    <t>correlation analysis, charts and descriptive statistics</t>
  </si>
  <si>
    <t>Correlation Analysis</t>
  </si>
  <si>
    <t>It reports work in progress</t>
  </si>
  <si>
    <t>It is a thesis</t>
  </si>
  <si>
    <t>It is about Productivity Software</t>
  </si>
  <si>
    <t>Smitha Bhandary, Balaji Ramachandran, Basavaraj Betageri: Applying Kaizen for Improving Productivity in Automotive Software Projects. SPICE 2012: 257-260</t>
  </si>
  <si>
    <t>It is about a Modeling Language</t>
  </si>
  <si>
    <t>It is about Office Producivity Software</t>
  </si>
  <si>
    <t>It is related to SE Education</t>
  </si>
  <si>
    <t>It is about a Case Tool</t>
  </si>
  <si>
    <t>O. Petkova: On the Elements of a Pluralist Systemic Approach for the Evaluation of Factors Aﬀecting Software Development Productivity. AMCIS 2004: 4394-4401</t>
  </si>
  <si>
    <t>It is about a MDA technique</t>
  </si>
  <si>
    <t>Summary paper</t>
  </si>
  <si>
    <t>It is about a CASE tool</t>
  </si>
  <si>
    <t>It is about the Eclipse too</t>
  </si>
  <si>
    <t>It is about SE education</t>
  </si>
  <si>
    <t>Conference proceedings</t>
  </si>
  <si>
    <t>Does not address software productivity as the main subject</t>
  </si>
  <si>
    <t>Does not answer research questions</t>
  </si>
  <si>
    <t>Describes a tool</t>
  </si>
  <si>
    <t>It is about a Software Tool</t>
  </si>
  <si>
    <t>It is about a tool</t>
  </si>
  <si>
    <t>It is about a project</t>
  </si>
  <si>
    <t>It is an abstract</t>
  </si>
  <si>
    <t>Primary Paper Search</t>
  </si>
  <si>
    <t>Recovered bibliographic references (a)</t>
  </si>
  <si>
    <t>Excluded references after screening (b)</t>
  </si>
  <si>
    <t>Papers that did not meet inclusion criteria (d)</t>
  </si>
  <si>
    <t>Number of analysed papers (e = a - b - c - d)</t>
  </si>
  <si>
    <t>Recovered bibliographic references (f)</t>
  </si>
  <si>
    <t>Excluded references after screening (g)</t>
  </si>
  <si>
    <t>Papers that did not meet inclusion criteria (i)</t>
  </si>
  <si>
    <t>Number of analysed papers (j = f - g - h - i)</t>
  </si>
  <si>
    <t>Total number of analysed papers (k = e + j)</t>
  </si>
  <si>
    <t>Backward Snowballing Search</t>
  </si>
  <si>
    <t xml:space="preserve">Empirical observation of the objects of study (since little is known about them). </t>
  </si>
  <si>
    <t>Adoption of established procedures to investigate what are the research objects and subjects.</t>
  </si>
  <si>
    <t>There is significant evidence of apparent productivity gains in small and medium-scale studies. Results for actual productivity are rather inconsistent. The definition of productivity metrics is problematic and great variance is observed.</t>
  </si>
  <si>
    <t xml:space="preserve">Test Driven Development (TDD) has little effect on productivity. Subgroup analyses found that the productivity drop is much larger in industries which adopt TDD, due to the incurred additional overhead. </t>
  </si>
  <si>
    <t>No Information</t>
  </si>
  <si>
    <t>Unclear</t>
  </si>
  <si>
    <t>Low</t>
  </si>
  <si>
    <t>High</t>
  </si>
  <si>
    <t>Risk of Research Bias</t>
  </si>
  <si>
    <t>Initial Certainty</t>
  </si>
  <si>
    <t>Risk of Bias</t>
  </si>
  <si>
    <t>Adjusted Certainty</t>
  </si>
  <si>
    <t>Interventions</t>
  </si>
  <si>
    <t>Outcomes</t>
  </si>
  <si>
    <t>Moderate</t>
  </si>
  <si>
    <t>Very low</t>
  </si>
  <si>
    <t># Studies</t>
  </si>
  <si>
    <t>Baseline Certainty</t>
  </si>
  <si>
    <t>@article{MohagheghiC07,
  author      = {Parastoo Mohagheghi and Reidar Conradi},
  affiliation = {{Department of Computer and Information Science, Norwegian University of Science and Technology, Trondheim},
                 {Department of Computer and Information Science, Norwegian University of Science and Technology, Trondheim}},
  country     = {{Norway}, {Norway}},
  title       = {Quality, productivity and economic benefits of software reuse: a review
                 of industrial studies},
  journal     = {Empirical Software Engineering},
  volume      = {12},
  number      = {5},
  pages       = {471--516},
  year        = {2007}
}</t>
  </si>
  <si>
    <t>Adopts models to represent specific real situations / environments or data from real situations as a basis for setting key parameters in models. If the model is used to establish the goal(s) in (an) objective function(s), it is called an optimization model.</t>
  </si>
  <si>
    <t xml:space="preserve">The relation between the adoption of Scrum and the productivity of software projects is likely positive. </t>
  </si>
  <si>
    <t>@article{Peter11,
 author = {Kai Petersen},
 affiliation = {{School of Computing, Blekinge Institute of Technology}},
 country = {{Sweden}},
 title = {Measuring and Predicting Software Productivity},
 journal = {Information and Software Technology},
 volume = {53},
 number = {4},
 pages = {317--343},
 month = apr,
 year = {2011}
}</t>
  </si>
  <si>
    <t>@article{RafiqueM13,
  author      = {Yahya Rafique and Vojislav B. Misic},
  affiliation = {{Department of Computer Science, Ryerson University, Torono},
                 {Department of Computer Science, Ryerson University, Torono}},
  country     = {{Canada}, {Canada}},
  title       = {The Effects of Test-Driven Development on External Quality and Productivity:
                 {A} Meta-Analysis},
  journal     = {{IEEE} Transactions on Software Engineering},
  volume      = {39},
  number      = {6},
  pages       = {835--856},
  year        = {2013}
}</t>
  </si>
  <si>
    <t>Risk of Reporting Bias</t>
  </si>
  <si>
    <t>Study Type(s)</t>
  </si>
  <si>
    <t>Study (Sub-)Type(s)</t>
  </si>
  <si>
    <t>Study Sub-Type(s)</t>
  </si>
  <si>
    <t>Conflicts of Interest, Funding and Others</t>
  </si>
  <si>
    <t>@article{AsmildPK06,
  author      = {Mette Asmild and Joseph C. Paradi and Atin Kulkarni},
  affiliation = {{Business School, Nottingham University},
                 {Centre for Management of Technology and Entrepreneurship, University of Toronto},
                 {Centre for Management of Technology and Entrepreneurship, University of Toronto}},
  country     = {{UK}, {Canada}, {Canada}},
  title       = {Using Data Envelopment Analysis in software development productivity
                 measurement},
  journal     = {Software Process: Improvement and Practice},
  volume      = {11},
  number      = {6},
  pages       = {561--572},
  year = 2006
}</t>
  </si>
  <si>
    <t>The University of Sharjah supported the reported research.</t>
  </si>
  <si>
    <t>Main Productivity Measure(s)</t>
  </si>
  <si>
    <t>desciptive statistics, charts, regression analysis and non-parameasure stochastic data envelopment analysis of a multidimensional productivity measure.</t>
  </si>
  <si>
    <t>maximum likelyhood estimation method of a multidimensional quadratic software maintenance productivity measure and a non-parameasure stochastic data envelopment analysis</t>
  </si>
  <si>
    <t>non-parameasure stochastic data envelopment analysis of a multidimensional multiplicative software construction productivity measure</t>
  </si>
  <si>
    <t>descriptive statistics and non-parameasure stochastic data envelopment analysis of a multidimensional additive software maintenance productivity measure, which is a function of inputs, output and environmental factors</t>
  </si>
  <si>
    <t>many different measures were used</t>
  </si>
  <si>
    <t>@article{BankerDK91,
   author = {Rajiv D. Banker and Srikant M. Datar and Chris F. Kemerer},
   affiliation = {{Carlson School of Management, University of Minessota},
                  {Graduate School of Business, Stanford University and
                   School of Business Administration, Carnegie Mellon University},
                  {Sloan School of Management, Massachusetts Institute of Technology}}, 
   country = {{USA}, {USA, USA}, {USA}},
   title = {Model to evaluate variables impact in the productivity of 
            software maintenance projects}, 
   journal = {Management Science},
   volume = 37,
   number = 1,
   pages = {1-–18},
   year = 1991
}</t>
  </si>
  <si>
    <t>@article{BankerK91,
  author      = {Rajiv D. Banker and Robert J. Kauffman}, 
  affiliation = {{Carlson School of Management, University of Minesota},
                 {Stern School of Business, New York University}},
  country     = {{USA}, {USA}},
  title       = {Reuse and Productivity in Integrated Computer-Aided Software Engineering:
                 An Empirical Study},
  journal     = {{MIS} Quarterly},
  volume      = {15},
  number      = {3},
  pages       = {375--401},
  year        = {1991}
}</t>
  </si>
  <si>
    <t>The research was partially funded by the National Science Foundation.</t>
  </si>
  <si>
    <t xml:space="preserve">We need to clarify that the relationships obtained through the network are influenced by some confounding factors, for example, the load of high-level changes from one version of the system to another (e.g. new features, number of bug fixes etc). </t>
  </si>
  <si>
    <t xml:space="preserve">Software productivity factors can be estimated by computing the corresponding monetary values, for  instance by representing produced assets using their market values and adopted assets through their depreciation. Recommendations: studies should use multiple evaluation criteria for triangulation; different approaches should be compared with each other to provide usage recommendations; studies could become more consistent in the way of describing  the context and strive for a high coverage of context elements.
It is not always clear whether unknown confounding factors influence the study outcome. 
</t>
  </si>
  <si>
    <t>Increasing productivity has been one of the main motivations for reuse. The reported results from industry are surprisingly few. However, industrial studies may assume a high degree of relevance since the settings are not artificial and the developers are professionals. Further studies are necessary to evaluate productivity gains.
Are examples of confounding factors: context, size, programming language, complexity, task and methods concurrency, skills and knowledge. Few papers discuss validity threats and confounding factors or seek alternative explanations.</t>
  </si>
  <si>
    <t>The presence of other agile practices might confound the effects of TDD.</t>
  </si>
  <si>
    <t>@article{Boehm99a,
  author    = {Barry W. Boehm},
  affiliation = {{Center for Software Engineering, University of Southern Carolina}},
  country   = {{USA}},
  title     = {Managing Software Productivity and Reuse},
  journal   = {{IEEE} Computer},
  volume    = {32},
  number    = {9},
  pages     = {111--113},
  year      = {1999}
}</t>
  </si>
  <si>
    <t>@article{Boehm87,
   author = {Barry W. Boehm},
   affiliation = {{TRW Defense Systems Group}},
   country = {{USA}},
   title = {Improving Software Productivity},
   journal ={IEEE Computer},
   volume = {20},
   number = {9},
   pages = {43-57},
   year = {1987},
}</t>
  </si>
  <si>
    <t>This work aims to analyze and acquire new knowledge about how software development estimation is affected by integrating Scrum, practices in a traditional prescriptive process structure. The goal is to investigate the influence of the use of a hybrid development process on software productivity.</t>
  </si>
  <si>
    <t>@article{CataldoH13,
  author      = {Marcelo Cataldo and James D. Herbsleb},
  affiliation = {{Research and Development Center, Robert Bosch LLC},
                 {School of Computer Science, Carnegie Mellon University}},
  country     = {{USA}, {USA}},
  title       = {Coordination Breakdowns and Their Impact on Development Productivity
                 and Software Failures},
  journal     = {{IEEE} Transactions on Software Engineering},
  volume      = {39},
  number      = {3},
  pages       = {343--360},
  year        = {2013}
}</t>
  </si>
  <si>
    <t>exploratory case-control study</t>
  </si>
  <si>
    <t>It is important to notice that the dimensions of product and process maturity are not completely orthogonal and might be confounded.</t>
  </si>
  <si>
    <t>@article {CheikhiARI12,
   author = {Laila Cheikhi and Rafa E. Al-Qutaish and Ali Idri},
   affiliation = {{{ENSIAS}, Universit\´e Mohammed V-Souissi},
                  {Al Ain University of Science and Technology, Abu Dabi Campus},
                  {{ENSIAS}, Universit\´e Mohammed V-Souissi}},
   country = {{Morocco}, {United Arab Emirates}, {Morocco}},
   title = {Software Productivity: Harmonization in {ISO}/{IEEE} Software Engineering
            Standards},
   journal = {Journal of Software},
   volume = 7,
   number = 2,
   pages = {462--470},
   year = {2012}
}</t>
  </si>
  <si>
    <t>Both standards provide a non-exhaustive list of measures and allow collecting productivity data during different phases of the software development process. Productivity measures can be improved based on accuracy (task time), completeness (% of tasks accomplished) and efficiency (% of tasks performed correctly). There are various terms for the same factor or different terms for the similar theme.</t>
  </si>
  <si>
    <t>There has been a significant increase in productivity, which is attributed to increased code reuse due to the use of software productivity tools.</t>
  </si>
  <si>
    <t>@article{DamianC06,
   author = {Daniela Damian and James Chisan},
   affiliation = {{Department of Computer Science, University of Victoria},
                  {Department of Computer Science, University of Victoria}},
   country = {{Canada}, {Canada}},
   title = {An Empirical Study of the Complex Relationships between
            Requirements Engineering Processes and Other Processes that
            lead to Payoffs in Productivity, Quality and Risk Management},
   journal = {IEEE Transactions on Software Engineering},
   volume = 32,
   number = 7,
   pages = {433--453},
   year = 2006
}</t>
  </si>
  <si>
    <t xml:space="preserve">RE activities are bound tightly with other system engineering activities and a complex interaction between RE processes and others in organizations may exist. 
Can be thought of as confounding variables: management changes, product maturity and process changes. </t>
  </si>
  <si>
    <t>@article{Duarte17a,
  author      = {Carlos Henrique C. Duarte},
  affiliation = {{Brazilian Development Bank}},
  coutrny     = {{Brazil}},
  title       = {Productivity Paradoxes Revisited: Assessing the Relationship
                 Between Quality Maturity Levels and Labor Productivity in
                 {B}razilian Software Companies},
  journal     = {Empirical Software Engineering},
  volume      = 22,
  number      = 2,
  pages       = {818-847}
  year        = 2017,
}</t>
  </si>
  <si>
    <t>The review was performed within SEVO, a Norwegian R&amp;D project</t>
  </si>
  <si>
    <t>Some relevant evidence refers to the fact that outcomes related to project performance which may be confounded to productivity, such as customer satisfaction, product and process quality, team motivation, and cost reduction.</t>
  </si>
  <si>
    <t>Productivity measures at job levels (requiring advanced technical knowledge and skills) focus either on units of a product (SLOC/Time) or planned project units (Tasks Completed/Time). There is no clear differentiation of productivity according to specific job descriptions.</t>
  </si>
  <si>
    <t>IEEE CS</t>
  </si>
  <si>
    <t>IFIP</t>
  </si>
  <si>
    <t>Interviews with 12 project managers from 4 companies and questionnaires responded by 17 companies, all established in Bangladesh, in the 2017 year.</t>
  </si>
  <si>
    <t>@article{FaulkLVSV09,
  author      = {Stuart R. Faulk and Eugene Loh and  Michael L. Van de Vanter and
                 Susan Squires and Lawrence G. Votta},
  affiliation = {{University of Oregon}, {Sun Microsystems}, {Sun Microsystems}, 
                 {Tactics LLC}, {Brincos}},
  country     = {{USA}, {USA}, {USA}, {USA}, {USA}},
  title       = {Scientific Computing's Productivity Gridlock: How Software Engineering
                 Can Help},
  journal     = {Computing in Science and Engineering},
  volume      = {11},
  number      = {6},
  pages       = {30--39},
  year        = {2009}
}</t>
  </si>
  <si>
    <t>questionnaire-based survey</t>
  </si>
  <si>
    <t>@article{FrakesS01,
  author      = {William B. Frakes and Giancarlo Succi},
  affiliation = {{Department of Computer Science, Virginia Tech},
                 {Department of Electrical and Computer Engineering, University of Calgary}},
  country     = {{USA}, {Canada}},
  title       = {An industrial study of reuse, quality, and productivity},
  journal     = {Journal of Systems and Software},
  volume      = {57},
  number      = {2},
  pages       = {99--106},
  year        = {2001}
}</t>
  </si>
  <si>
    <t>@article{GraziotinWA15,
  author      = {Daniel Graziotin and Xiaofeng Wang and Pekka Abrahamsson},
  affiliation = {{Free University of Bozen-Bolzano, Bolzano},
                  {Free University of Bozen-Bolzano, Bolzano},
                  {Free University of Bozen-Bolzano, Bolzano}}, 
  country     = {{Italy}, {Italy}, {Italy}},
  title       = {Do feelings matter? {O}n the correlation of affects and the self-assessed
                 productivity in software engineering},
  journal     = {Journal of Software: Evolution and Process},
  volume      = {27},
  number      = {7},
  pages       = {467--487},
  year        = {2015}
}</t>
  </si>
  <si>
    <t>@article{GreenHC05,
  author      = {Gina C. Green and Alan R. Hevner and Rosann Webb Collins},
  affiliation = {{Information Systems Department, Hankamer School of Business},
                 {Information Systems and Decision Sciences Department, University of South Florida},
                 {Information Systems and Decision Sciences Department, University of South Florida}},
  country     = {{USA}, {USA}, {USA}},
  title       = {The impacts of quality and productivity perceptions on the use of
                 software process improvement innovations},
  journal     = {Information and Software Technology},
  volume      = {47},
  number      = {8},
  pages       = {543--553},
  year        = {2005}
}</t>
  </si>
  <si>
    <t>You shoudl have chosen the key BruckhausMHJ96</t>
  </si>
  <si>
    <t>Motivation, performance, management, compensation and rewards, organizational climate and happiness are factors that can influence productivity. The influence of reuse should be further studied. Another challenge is to develop measures that differentiate new developments from maintenance.</t>
  </si>
  <si>
    <t>@article{KautzJU14,
  author      = {Karlheinz Kautz and Thomas Heide Johansen and Andreas Uldahl},
  affiliation = {{Faculty of Business, University of Wollongong},
                 {Progressive AS},
                 {Ernst and Young}},
  country     = {{Australia}, {Denmark}, {Denmark}},
  title       = {The Perceived Impact of the Agile Development and Project Management
                 Method {Scrum} on Information Systems and Software Development Productivity},
  journal     = {Australasian Journal of Information Systems},
  volume      = {18},
  number      = {3},
  pages       = {303--315},
  year        = {2014}
}</t>
  </si>
  <si>
    <t>The relationship between culture and productivity in the use of agile methods such as Scrum does merit a thorough future investigation</t>
  </si>
  <si>
    <t>@article{KemayelMO91,
  author      = {L. Kemayel and Ali Mili and I. Ouederni},
  affiliation = {{Institut Superieur de Gestion, Universite de Tunis {III}},
                 {Department d'Informatique, Universite de Tunis {III}},
                 {Institut Superieur de Gestion, Universite de Tunis {III}}},
  country     = {{Tunisia}, {Tunisia}, {Tunisia}},
  title       = {Controllable factors for programmer productivity: {A} statistical study},
  journal     = {Journal of Systems and Software},
  volume      = {16},
  number      = {2},
  pages       = {151--163},
  year        = {1991}
}</t>
  </si>
  <si>
    <t>quantitative analyses of interventions and stepwise regression analysis of outcomes</t>
  </si>
  <si>
    <t>@article{KitchenhamM04,
   author = {Barbara Kitchenham and Emilia Mendes}, 
   affiliation = {{National ICT and Department of Computer Science, Keele University},
                  {Computer Science Department, University of Auckland}},
   country = {{Australia, UK}, {New Zealand}},
   title = {Software productivity measurement using multiple size measures}, 
   journal = {{IEEE} Transactions on Software Engineering},
   volume = 30,
   number = 12,
   pages = {1023-–1035},
   year = 2004
}</t>
  </si>
  <si>
    <t>Data concerning 54 web application projects developed by 25 software companies.</t>
  </si>
  <si>
    <t>Data concerning 2 large software projects developed at 2 companies, the first comprising 114 developers grouped in 8 development teams and the second comprising 380 developers organized in 37 teams.</t>
  </si>
  <si>
    <t>Interviews with software managers of GM, DEC, Softech, MIT and MITRE in the USA performed by the author.</t>
  </si>
  <si>
    <t>charts, manual forward stepwise regression and Kruskal-Wallis tests</t>
  </si>
  <si>
    <t>@article{LagerstromWHL12,
  author      = {Robert Lagerstr{\""{o}}m and Liv Marcks von W{\""{u}}rtemberg and
                 Hannes Holm and Oscar Luczak},
  affiliation = {{Industrial Information and Control Systems, The Royal Institute of Technology},
                 {Industrial Information and Control Systems, The Royal Institute of Technology},
                 {Industrial Information and Control Systems, The Royal Institute of Technology},
                 {Industrial Information and Control Systems, The Royal Institute of Technology}},
  country     = {{Sweden},  {Sweden}, {Sweden}, {Sweden}},
  title       = {Identifying factors affecting software development cost and productivity},
  journal     = {Software Quality Journal},
  volume      = {20},
  number      = {2},
  pages       = {395--417},
  year        = {2012}
}</t>
  </si>
  <si>
    <t>@article{Lim94,
  author      = {Wayne C. Lim},
  affiliation = {{Hewlett-Packard}},
  country     = {{USA}},
  title       = {Effects of Reuse on Quality, Productivity, and Economics},
  journal     = {{IEEE} Software},
  volume      = {11},
  number      = {5},
  pages       = {23--30},
  year        = {1994}
}</t>
  </si>
  <si>
    <t>Data concerning 4 work products in the reuse program at HP, USA.</t>
  </si>
  <si>
    <t>@article{MacCormackKCC03,
  author      = {Alan MacCormack and Chris F. Kemerer and
                 Michael A. Cusumano and Bill Crandall},
  affiliation = {{Harvard Business School, Harvard University}, {Katz Graduate School of Business, University of Pitsburg}, 
                 {Sloan School of Management, Massashusetts Institute of Technology}, {Hewlett-Packard}},
  country     = {{USA}, {USA}, {USA}, {USA}},
  title       = {Trade-offs between Productivity and Quality in Selecting Software
                 Development Practices},
  journal     = {{IEEE} Software},
  volume      = {20},
  number      = {5},
  pages       = {78--85},
  year        = {2003}
}</t>
  </si>
  <si>
    <t>Data collected from managers of 29 software development projects at HP across multiple geographic locations.</t>
  </si>
  <si>
    <t>descriptive statistics, charts, Spearman´s rank correlation and general linear regression models</t>
  </si>
  <si>
    <t>Spearman's rank correlation</t>
  </si>
  <si>
    <t>@article{MaxwellF00,
   author = {Katrina D. Maxwell and Pekka Forselius}, 
   affiliation = {{Datamax}, {Software Technology Transfer}},
   country = {{France}, {Finland}},
   title = {Benchmarking Software-Development Productivity},
   journal = {{IEEE} Software},
   volume = 17,
   number = 1,
   pages = {80--88},
   year = 2000
}</t>
  </si>
  <si>
    <t>@article{Maxwe96,
  author = {Karina Maxwell and Luk Van Wassenhove and Soumitra Dutta},
  affiliation = {{INSEAD}, {INSEAD}, {INSEAD}},
  country = {{France}, {France}, {France}},
  title = {Software development productivity of european space, military
           and industrial applications},
  journal = {IEEE Transactions on Software Engineering},
  volume = 22,
  number = 10,
  pages = {706--718}
  year = {1996}
}</t>
  </si>
  <si>
    <t>The research was funded by the European Space Agency</t>
  </si>
  <si>
    <t>@article{MeloCKC13,
  author      = {Claudia de O. Melo and Daniela S. Cruzes and
                 Fabio Kon and Reidar Conradi},
  affiliation = {{Department of Computer Science, University of S\~ao Paulo},
                 {Department of Computer and Information Science, NTNU},
                 {Department of Computer Science, University of S\~ao Paulo},
                 {Department of Computer and Information Science, NTNU}},
  country     = {{Brazil}, {Finland}, {Brazil}, {Finland}},
  title       = {Interpretative case studies on agile team productivity and management},
  journal     = {Information and Software Technology},
  volume      = {55},
  number      = {2},
  pages       = {412--427},
  year        = {2013}
}</t>
  </si>
  <si>
    <t>The research was supported by FAPESP and CNPq, in Brazil, and by the Research Council of Norway</t>
  </si>
  <si>
    <t>The most relevant team member characteristics are knowledge, skills and personality, while team characteristics include size, diversity, staff turnover and shared beliefs.</t>
  </si>
  <si>
    <t>The research was funded in part by ABB, SNF and NSERC.</t>
  </si>
  <si>
    <t>Evidence (classification)</t>
  </si>
  <si>
    <t>Incremental development productivity decline varies significantly according to product categories and domains.</t>
  </si>
  <si>
    <t>The ultimate objective of any SE investigation is to determine if the phenomena under study has tangible effects on software effort, quality or lead time. It takes more than a year for new developers to reach full productivity.</t>
  </si>
  <si>
    <t>@article{PalaciosCSGT14,
  author      = {Ricardo Colomo Palacios and Cristina Casado{-}Lumbreras and Pedro Soto{-}Acosta and 
                 Francisco Jos{\'{e}} Garc{\'{\i}}a{-}Pe{\~{n}}alvo and Edmundo Tovar},
  affiliation = {{Computer Science Department, University Carlos III of Madrid},
                {Computer Science Department, University Carlos III of Madrid},
                {Computer Science Department, University Carlos III of Madrid},
                {Computer Science Department, University Carlos III of Madrid},
                {Computer Science Department, University Carlos III of Madrid}},;
  country     = {{Spain}, {Spain}, {Spain}, {Spain}, {Spain}},
  title       = {Project managers in global software development teams: a study of
                 the effects on productivity and performance},
  journal     = {Software Quality Journal},
  volume      = {22},
  number      = {1},
  pages       = {3--19},
  year        = {2014}
}</t>
  </si>
  <si>
    <t>The research was funded by Fundacion Cajamurcia</t>
  </si>
  <si>
    <t>@article{ParrishSHH04,
  author      = {Allen S. Parrish and  Randy K. Smith and
                 David P. Hale and  Joanne E. Hale},
  affiliation = {{University of Alabama}, {University of Alabama},
                 {University of Alabama}, {University of Alabama}},
  country     = {{USA}, {USA}, {USA}, {USA}},
  title       = {A Field Study of Developer Pairs: Productivity Impacts and Implications},
  journal     = {{IEEE} Software},
  volume      = {21},
  number      = {5},
  pages       = {76--79},
  year        = {2004}
}</t>
  </si>
  <si>
    <t>Data concerning 48 modules developed by professional programming pairs gathered from the source code management tool in a non-invasive way.</t>
  </si>
  <si>
    <t>The research was funded by the UK Engineering and Physical Sciences Research Council</t>
  </si>
  <si>
    <t>IDEF</t>
  </si>
  <si>
    <t>The research was funded by the Singapore Management University, Carnegie Mellon University, Accenture, Robert Bosch and IBM</t>
  </si>
  <si>
    <t>@article{RodriguezSGH12,
  author      = {Daniel Rodr{\'{\i}}guez{-}Garc{\'{\i}}a and Miguel{-}{\'{A}}ngel Sicilia and
                 Elena Garc{\'{\i}}a Barriocanal and Rachel Harrison},
  affiliation = {{Department of Computer Science, University of Acal\´a and 
                  Department of Computing and Communication Technologies, Oxford Brookes University},
                 {Department of Computer Science, University of Acal\´a},
                 {Department of Computer Science, University of Acal\´a},
                 {Department of Computing and Communication Technologies, Oxford Brookes University}},
  country     = {{Spain, UK}, {Spain}, {Spain}, {UK}},
  title       = {Empirical findings on team size and productivity in software development},
  journal     = {Journal of Systems and Software},
  volume      = {85},
  number      = {3},
  pages       = {562--570},
  year        = {2012}
}</t>
  </si>
  <si>
    <t>In order to apply statistical or data mining techniques on public databases, extensive reprocessing is required due to ambiguities, missing values, unbalanced datasets etc.</t>
  </si>
  <si>
    <t>@article{SentasASB05,
  author      = {Panagiotis Sentas and Lefteris Angelis and
                 Ioannis Stamelos and Georgios L. Bleris},
  affiliation = {{Department of Informatics, Aristotle University of Thessaloniki},
                 {Department of Informatics, Aristotle University of Thessaloniki},
                 {Department of Informatics, Aristotle University of Thessaloniki},
                 {Department of Informatics, Aristotle University of Thessaloniki}},                 
  country     = {{Greece}, {Greece}, {Greece}, {Greece}},
  title       = {Software productivity and effort prediction with ordinal regression},
  journal     = {Information and Software Technology},
  volume      = {47},
  number      = {1},
  pages       = {17--29},
  year        = {2005}
}</t>
  </si>
  <si>
    <t>ordinal regression with parameters adjusted using probabilistic, constrasted to residual analysis, simple linear and stepwise regression, as well as ANOVA</t>
  </si>
  <si>
    <t>descriptive statistics, Kruskal-Wallis tests, Wilcoxon Rank-Sum test and ANOVA</t>
  </si>
  <si>
    <t>Data concerning 39 software development projects developed by Lockheed Martin, USA.</t>
  </si>
  <si>
    <t>descriptive statistics, charts and graphs, as well as Spearman's rank correlation, Wilcoxon Rank-Sum test and one-way ANOVA</t>
  </si>
  <si>
    <t>Wilcoxon Rank-Sum Test</t>
  </si>
  <si>
    <t>@article{SovaS96,
  author      = {Donald W. Sova and Carol S. Smidts},
  affiliation = {{{NASA} Headquarters},
                 {University of Maryland}},
  country     = {{USA}, {USA}},
  title       = {Increasing testing productivity and software quality: {A} comparison
                 of software testing methodologies within {NASA}},
  journal     = {Empirical Software Engineering},
  volume      = {1},
  number      = {2},
  pages       = {165--188},
  year        = {1996}
}</t>
  </si>
  <si>
    <t>@article{StylianouA16,
  author      = {Constantinos Stylianou and Andreas S. Andreou},
  affiliation = {{Department of Computer Science, University of Cyprus},
                 {Department of Electrial Engineering, Computer Engineering and Informatics, 
                  Cyprus University of Technology}},
  country     = {{Cyprus}, {Cyprus}},
  title       = {Investigating the impact of developer productivity, task interdependence
                 type and communication overhead in a multi-objective optimization
                 approach for software project planning},
  journal     = {Advances in Engineering Software},
  volume      = {98},
  pages       = {79--96},
  year        = {2016}
}</t>
  </si>
  <si>
    <t>Data collected from 20 developers and managers at 4 private software companies of diverse sizes, in different locations and project stages, using different kinds of programming languages, and with different kinds of products and customers.</t>
  </si>
  <si>
    <t>multiple linear regression, correlation analysis and propensity score matching</t>
  </si>
  <si>
    <t>The research was partially funded by the Japan Society for the Promotion of Science</t>
  </si>
  <si>
    <t>Data collected from 192 practitioners from a medium size software company.</t>
  </si>
  <si>
    <t>The research was partially funded by Science Foundation Ireland and the Irish Software Engineering Research Centre</t>
  </si>
  <si>
    <t>Other Sources of Risk of Bias</t>
  </si>
  <si>
    <t>A universe of measurement can be organized as a corporate dashboard, which presents the selected measures from technological, business, customer and enterprise shareholder perspectives</t>
  </si>
  <si>
    <t>The studied companies demonstrated significant technology incorporation and utilization, as well as systemic changes and investments in human capital. The industry as a whole presents significant returns of scale and a spillover effect of human capital.</t>
  </si>
  <si>
    <t>The research was funded by the National Science Foundation of China</t>
  </si>
  <si>
    <t>The second author received parcial support from the University of Calgary, the Government of Alberta, the Canadian National Science and Engineering Research Council for this research.</t>
  </si>
  <si>
    <t>The research was funded by DARPA</t>
  </si>
  <si>
    <t>The research was supported by ICT Division, Ministry of Posts, Telecommunications and Information Technology, Bangladesh</t>
  </si>
  <si>
    <t>The research was funded by the Finnish Funding Agency for Technology and Innovation</t>
  </si>
  <si>
    <t xml:space="preserve">The research was funded by the National Science Foundation, the Center for the Management of Technology and Information in Organizations (Carnegie University), the International Financial Services Research Center (MIT) and the Center For Information Systems Research (MIT). </t>
  </si>
  <si>
    <t>descriptve statistics, charts and ANOVA</t>
  </si>
  <si>
    <t>Project managers should take into account the balance of delivery date and cost when deciding a project plan, consider a decrease of productivity in replacement projects, consider the trade-off between loss of productivity and savings in terms of staffing costs through the use of outsourcing. When software companies consider improving their own performance, they first need to recognize their performance level compared to other companies.</t>
  </si>
  <si>
    <t>The research was funded by the Ministry of Education, Culture, Sports, Science and Technology of Japan</t>
  </si>
  <si>
    <t>The research was funded by the National Natural Science Foundation, the National Hi-Tech R&amp;D Plan and the National Basic Research Program of China</t>
  </si>
  <si>
    <t>The research was funded by the Swiss National Science Foundation</t>
  </si>
  <si>
    <t>We expect that motivational factors play an important role as a further mechanism behind the observer decreasing returns to scale</t>
  </si>
  <si>
    <t>Commits from 447 (KDE), 131 (Plone) and 111 (Evince) developers, who participated in these OSS development projects, recorded by source code management systems from 01/1997 to 01/2010.</t>
  </si>
  <si>
    <t>Data concerning 58 OSS projects with more than 580,000 commits contributed by more than 30,000 developers collected from the version control system GitHub.</t>
  </si>
  <si>
    <t>@article{TrendM09, 
   author = {Adam Trendowicz and J\"{u}rgen M\"{u}nch},
   affiliation = {{Fraunhofer Institute for Experimental Software Engineering},
                  {Fraunhofer Institute for Experimental Software Engineering}},
   country = {{Germany}, {Germany}},
   title = {Factors Influencing Software Development Productivity:
            State-of-the-Art and Industrial Experiences},
   journal = {Advances in Computers},
   volume = 77,
   pages = {185--241},
   year = 2009
}</t>
  </si>
  <si>
    <t>Validity Threats</t>
  </si>
  <si>
    <t>Validity Definition / Risks of Bias</t>
  </si>
  <si>
    <t>Risk Definition</t>
  </si>
  <si>
    <t>Scope</t>
  </si>
  <si>
    <t>Mitigators</t>
  </si>
  <si>
    <t>Construct Validity</t>
  </si>
  <si>
    <t>The absence of subjectiveness or innacuracy in the adopted notions or lack of sufficient precision in adopted definitions</t>
  </si>
  <si>
    <t>A) Subjectiveness</t>
  </si>
  <si>
    <t>The adopted notions may receive many different interpretations</t>
  </si>
  <si>
    <t>all studies</t>
  </si>
  <si>
    <t>B) Inaccuracy</t>
  </si>
  <si>
    <t>The adopted definitions cannot be trusted or deviate from truth out of acceptable limits</t>
  </si>
  <si>
    <t>C) Lacking precision</t>
  </si>
  <si>
    <t>The adopted definitions are not detailed, specific or exact</t>
  </si>
  <si>
    <t>Internal Validity</t>
  </si>
  <si>
    <t>The extent to which the design and conduct of the study are likely to prevent systematic error</t>
  </si>
  <si>
    <t>A) Biases due to confunding factors</t>
  </si>
  <si>
    <t>Allocation bias</t>
  </si>
  <si>
    <t>Systematic difference in how participants are assigned to comparison groups</t>
  </si>
  <si>
    <t>experiments</t>
  </si>
  <si>
    <t>Concealment of group allocation method or randomisation of participants</t>
  </si>
  <si>
    <t>Spectrum bias</t>
  </si>
  <si>
    <t>action studies</t>
  </si>
  <si>
    <t>Selection of participants that are representative of the whole population under study, stratification of analyses</t>
  </si>
  <si>
    <t>Channelling bias</t>
  </si>
  <si>
    <t xml:space="preserve">When an intervention is preferentially prescribed with different baseline characteristics </t>
  </si>
  <si>
    <t>Randomization</t>
  </si>
  <si>
    <t>B) Research biases</t>
  </si>
  <si>
    <t>Correspond to risks in the study design and conduct</t>
  </si>
  <si>
    <t>Literature review biases</t>
  </si>
  <si>
    <t xml:space="preserve">   Bias due to missing results</t>
  </si>
  <si>
    <t>reviews</t>
  </si>
  <si>
    <t xml:space="preserve">   Biases in included studies </t>
  </si>
  <si>
    <t xml:space="preserve">   Reviewer biases</t>
  </si>
  <si>
    <t>Biases introduced in the review due to the opinions or procedures adopted by the reviewer</t>
  </si>
  <si>
    <t>(Participant) Selection biases</t>
  </si>
  <si>
    <t xml:space="preserve">   Availability bias</t>
  </si>
  <si>
    <t xml:space="preserve">   Inception bias</t>
  </si>
  <si>
    <t>Irrestrictive participant selection</t>
  </si>
  <si>
    <t xml:space="preserve">   Immortal time bias</t>
  </si>
  <si>
    <t>Design of the study to prevent this bias from happening</t>
  </si>
  <si>
    <t>Systematic difference in how participants are allocated to study groups</t>
  </si>
  <si>
    <t>Missing data or non-response bias</t>
  </si>
  <si>
    <t>Systematic differences in data collections due to the occurrence of missing data or non-response</t>
  </si>
  <si>
    <t>Mandatory participation, data collection monitoring, justified adjustments or inputations</t>
  </si>
  <si>
    <t>Measurement biases</t>
  </si>
  <si>
    <t xml:space="preserve">   Recall bias </t>
  </si>
  <si>
    <t>When participants do not remember previous events or experiences accurately or omit details during their study participation</t>
  </si>
  <si>
    <t xml:space="preserve">   Observer bias</t>
  </si>
  <si>
    <t xml:space="preserve">   Detection bias</t>
  </si>
  <si>
    <t>Differential misclassification of outcomes, where measurement error is related intervention status</t>
  </si>
  <si>
    <t xml:space="preserve">   Observation bias</t>
  </si>
  <si>
    <t>Systematic differences in data collection due to changes in participant behaviour because of the knowledge of being observed</t>
  </si>
  <si>
    <t>Usage of well-designed protocols, multi-party analyses or auditing trails</t>
  </si>
  <si>
    <t>Performance bias</t>
  </si>
  <si>
    <t>Systematic difference in the conduct of comparison groups apart from the intervention being evaluated</t>
  </si>
  <si>
    <t>Exclusion bias</t>
  </si>
  <si>
    <t>C) Reporting biases</t>
  </si>
  <si>
    <t>Publication bias</t>
  </si>
  <si>
    <t>Selective (non-)reporting bias</t>
  </si>
  <si>
    <t>Time-lag bias</t>
  </si>
  <si>
    <t>The rapid or delayed publication of research findings, depending on the nature and direction of the results</t>
  </si>
  <si>
    <t>Investigation of research procedures in relation to the publication of its results</t>
  </si>
  <si>
    <t>Language bias</t>
  </si>
  <si>
    <t>The publication of research findings in a particular language, depending on the nature and direction of the reported results</t>
  </si>
  <si>
    <t>Citation bias</t>
  </si>
  <si>
    <t>The citation or non-citation of research findings, depending on the nature and direction of the results</t>
  </si>
  <si>
    <t>Multiple publication bias</t>
  </si>
  <si>
    <t>The multiple or singular publication of research findings, depending on the nature and direction ofthe results</t>
  </si>
  <si>
    <t>Location bias</t>
  </si>
  <si>
    <t>The publication of research findings in journals with different ease of access or levels of indexing in standard databases, depending on the nature anddirection of results</t>
  </si>
  <si>
    <t>Inclusion of results from sources other than analysed published reports</t>
  </si>
  <si>
    <t>D) Other sources of bias</t>
  </si>
  <si>
    <t>Conflicts of interest</t>
  </si>
  <si>
    <t>External Validity</t>
  </si>
  <si>
    <t>The extent to which the results of a study are reliable and can be generalized to other populations and settings</t>
  </si>
  <si>
    <t>Sources:</t>
  </si>
  <si>
    <t>Review biases</t>
  </si>
  <si>
    <t>Research biases</t>
  </si>
  <si>
    <t>https://catalogofbias.org/biases/</t>
  </si>
  <si>
    <t>Research biases complement</t>
  </si>
  <si>
    <t>https://www.statisticshowto.com/?s=bias</t>
  </si>
  <si>
    <t>Grade range:</t>
  </si>
  <si>
    <t>Other</t>
  </si>
  <si>
    <t>OSS</t>
  </si>
  <si>
    <t>Reuse</t>
  </si>
  <si>
    <t>Data concerning 20 projects developed in the First Boston Corporation, a large investment bank in New York City, USA, compiled by the authors.</t>
  </si>
  <si>
    <t>Data concerning a set of projects developed at the Department of Defense of the USA compiled by the author.</t>
  </si>
  <si>
    <t>Data concerning 16 agile development projects carried out between 07/2008 and 12/2009 in a medium size company, 8 of which adopted Scrum-RUP, and 8 others executed without Scrum integration.</t>
  </si>
  <si>
    <t>Definitions in the ISO 9126-4 and the IEEE 1045 software engineering standards.</t>
  </si>
  <si>
    <t>Data gathered in several government funded institutions using telemetric instrumentation of IDEs, time stamped journals written by developers, code inspections and interviews.</t>
  </si>
  <si>
    <t>Analyses inputs, outputs and measures listed in 48 publications on software productivity.</t>
  </si>
  <si>
    <t>A pilot study validated by 2 participants followed by 11 interviews with partners who work for a private software company.</t>
  </si>
  <si>
    <t>Data concerning 50 projects developed at one of the largest banks in Sweden.</t>
  </si>
  <si>
    <t>Data concerning 99 development projects from 37 companies in the EU.</t>
  </si>
  <si>
    <t>Data collected from 19 persons involved in agile projects developed by 3 large Brazilian companies from different business segments, collected from 09/2010 to 02/2011.</t>
  </si>
  <si>
    <t>Data colected from 413 professional software developers at Microsoft.</t>
  </si>
  <si>
    <t>Data from 18 OSS projects and from 4 applications developed by 21 students as a control group.</t>
  </si>
  <si>
    <t>Data collected from source code management systems of 1000 developer pairs, distributed in many locations of Avaya company residing in the USA and 5 other countries.</t>
  </si>
  <si>
    <t>Data concerning 602 projects  developed between 1978 and 2003 recorded by Software Technology Transfer Finalnd in the Experience database.</t>
  </si>
  <si>
    <t>Data collected through structured interviews and field observations from 362 projects of 4 different companies in 15 countries.</t>
  </si>
  <si>
    <t>Commits of 8 programmer groups of projects developed at different locations of Microsoft with data collected using a source code management tool.</t>
  </si>
  <si>
    <t>Data collected using questionnaieres or interviews from nearly 200 North American software companies and 157 such companies from other parts of the world from 03/1991 to 12/1991.</t>
  </si>
  <si>
    <t>Primary studies performed by large Information Technology companies.</t>
  </si>
  <si>
    <t>Data concerning six projects developed at the Software Engineering Laboratory of NASA.</t>
  </si>
  <si>
    <t>Data from information service companies in Japan that use OSS obtained from two Japanese government surveys.</t>
  </si>
  <si>
    <t>962 were extracted from ACM Digital Library, Compendex, IEEE Explore, Inspec and ISI Web of Science. After duplicate removal, the 586 references were filtered and 94 selected. After detailed reading, 38 articles were analyzed.</t>
  </si>
  <si>
    <t>Productivity measures are usually defined using time or effort as inputs and LOC as the output in single ratio quantitative approaches. Such measures are easier to obtain, but are also riskier.</t>
  </si>
  <si>
    <t>Use taxonomies or onthologies</t>
  </si>
  <si>
    <t>Use classifications or pre-established measurement</t>
  </si>
  <si>
    <t>Run a pilot study, perform discussions with peers, perform literature reviews</t>
  </si>
  <si>
    <t>Variability in intervention performance that happens when it is applied to different mixes of participants at different locations relatively to the intended population, making it difficult to interpret study results</t>
  </si>
  <si>
    <t>Adopt a neutral source of bibliographic reference, perform cross checking with other sources</t>
  </si>
  <si>
    <t>Perform risk of bias assessment and evaluate the certainty in the body of evidence for each outcome, for instance using the GRADE system</t>
  </si>
  <si>
    <t>Test and retests all the adopted procedures and research results, adopt a rigorously developed tool to assess the risk of bias in the review.</t>
  </si>
  <si>
    <t xml:space="preserve"> When individuals or groups in a study differ systematically from the population of interest, leading to a systematic error in the research</t>
  </si>
  <si>
    <t>A confounding domain is a source of risks of bias that may affect factors or outcomes under study or control.</t>
  </si>
  <si>
    <t>Existence of relevant undetected studies, which are not analysed in the review</t>
  </si>
  <si>
    <t>Risk of bias in at least one specific result reported in an analysed paper</t>
  </si>
  <si>
    <t>Transparently report the number of participants (in each group), how intervention is compared to baseline , adopted randomization procedures, evidence of blinding, missing data and non-response</t>
  </si>
  <si>
    <t>Use of information which is most readily available, rather than that which is necessarily the most representative</t>
  </si>
  <si>
    <t>Concealment of group allocation, randomisation of participants</t>
  </si>
  <si>
    <t>Selective participation criteria, grouping of participants according to different outcomes</t>
  </si>
  <si>
    <t>When, during the period of observation, there is some time interval during which the outcome event cannot occur</t>
  </si>
  <si>
    <t>Adopt a well-defined research methodology with replicated data collection procedures or different collection means</t>
  </si>
  <si>
    <t>Process of observing or recording information which includes systematic discrepancies from the truth due to observer variation</t>
  </si>
  <si>
    <t xml:space="preserve">Use blinding of outcome assessors, multiple observers or triangulation </t>
  </si>
  <si>
    <t>Blinding outcome assessors to interventions, performe adjustments or randomization</t>
  </si>
  <si>
    <t>Use bliding to interventions or replication using different experimenters</t>
  </si>
  <si>
    <t>Systematic differences in the study performance due to withdrawals or exclusions of participants</t>
  </si>
  <si>
    <t>Provision of incentives, adoption of participant traking systems, report reasons for all withdrawals, perform sensitivity analysis including excluded participants</t>
  </si>
  <si>
    <t>The publication or non-publication of research findings, depending on the nature and direction ofthe results</t>
  </si>
  <si>
    <t>Use of study registers and other sources of study performance detection</t>
  </si>
  <si>
    <t>The selective (non-)reporting of outcomes or analyses, but not others, depending on the nature and direction of the results</t>
  </si>
  <si>
    <t>Transparently disclosure the study methodology, data and results</t>
  </si>
  <si>
    <t>Publish the rstudy in the language that will maximize result dissemination</t>
  </si>
  <si>
    <t>Carefully review the existing literature, adopt a categorized references database</t>
  </si>
  <si>
    <t>Verify iin multiple media that the publication has not been subsumed or retracted</t>
  </si>
  <si>
    <t>Set of circumstances that creates a risk that professional judgment or a potential unduly influence by secondary interests</t>
  </si>
  <si>
    <t>Avoid research contracts which include non-disclosure agreements or allow sponsors to have any role in the design, conduct or publication of the research results</t>
  </si>
  <si>
    <t>Perform verification and validation using external parties and transfer the study findings to different contexts</t>
  </si>
  <si>
    <t>Topic</t>
  </si>
  <si>
    <t>randomized experiment</t>
  </si>
  <si>
    <t>"Our results are based on a sample of HP software development projects" (conflicting interests risk, studied technology supplied by the employer of an author)</t>
  </si>
  <si>
    <t>962 references were obtained, 586 were filtered and 94 selected. After detailed reading, 38 papers were included and analyzed.</t>
  </si>
  <si>
    <t xml:space="preserve">274 references were obtained, 28 papers included and analyzed. </t>
  </si>
  <si>
    <t>695 references were obtained, 625 considered unique and 224 selected. After reading, 71 papers were included and analyzed.</t>
  </si>
  <si>
    <t xml:space="preserve">After duplicate removal, 17 references were obtained and 13 selected. After reading, 11 papers were included and analyzed. </t>
  </si>
  <si>
    <t>53 references were obtained, 26 papers included and analyzed.</t>
  </si>
  <si>
    <t>187 references were obtained, 177 considered unique and 51 selected. After reading, 3 articles were included. The list was completed by snowballing and 3 additional texts were included, resulting in 6 analyzed papers.</t>
  </si>
  <si>
    <t>274 references were obtained, 28 papers included and analyzed.</t>
  </si>
  <si>
    <t>150 references were obtained, 12 papers included and analyzed.</t>
  </si>
  <si>
    <t>Productivity measures are not efficient enough to satisfy the requirements of agile development processes. They must also consider the knowledge dimension.</t>
  </si>
  <si>
    <t xml:space="preserve">The distilled list of productivity factors is useful to aid model building, productivity improvement and further research. </t>
  </si>
  <si>
    <t>Software productivity has a multifactor structure. Productivity is highly associated with social productivity (an intangible asset related to social life, information awareness, fairness, frequent meeting, reputation, social debt, team communication and cohesion) and moderately associated with social capital (intangible resources related to group characteristics, norms, togetherness, sociability, neighborhooods, volunterism and trust). The productivity of software development was found to be higher for smaller software teams.</t>
  </si>
  <si>
    <t>Factors that could influence software productivity can be classified as personnel, product, project and process factors. They can also be classified according to an expert-based approach and a data-based approach, which can be potentially integrated</t>
  </si>
  <si>
    <t>The adoption of OOD coupled with OOP significantly improves overall project productivity and efficiency, but OO development approaches are less efficient than traditional approaches in the requirements phase.</t>
  </si>
  <si>
    <t xml:space="preserve">We selected the following exploratory variables as possible confounders: development type, unadjusted FP, duration, business sector, development platform, programming language and FP attributes.
The propensity score matching technique should be considered as a handy triangulation tool for examining candidate factors to be tackled. </t>
  </si>
  <si>
    <t>The level of analysis should be taken into consideration when measuring software engineering productivity: sector, organization, department, project, unit and individual. The influence of external factors such as business sector and outsourcing ratio is not clear on software productivity. Next generation software productivity measures will need to consider the human capital factor due to the presence of highly intellectual capital intense in production processes. 
There have been some national and international research organizations responsible for the creation of specific projects  for establishing data banks of productivity measures along with many measurement factors, but generally these projects have ended fading away. In addition, replication studies with different data sets are considered extremely important.</t>
  </si>
  <si>
    <t>HigginsT21</t>
  </si>
  <si>
    <t>Initial</t>
  </si>
  <si>
    <t>Final</t>
  </si>
  <si>
    <t>Thomas Fritz: Measuring individual productivity. Perspectives on Data Science for Software Engineering 2016: 67-71</t>
  </si>
  <si>
    <t>Jevgeni Kabanov, Varmo Vene : A thousand years of productivity: the JRebel story. Softw. Pract. Exp. 44(1): 105-127 (2014)</t>
  </si>
  <si>
    <t>Iyad Zayour, Hassan Hajjdiab: How Much Integrated Development Environments (IDEs) Improve Productivity? J. Softw. 8(10): 2425-2431 (2013)</t>
  </si>
  <si>
    <t>Nicholas Merriam, Björn Lisper: Estimation of productivity increase for timing analysis tool chains. Int. J. Softw. Tools Technol. Transf. 15(1): 65-84 (2013)</t>
  </si>
  <si>
    <t>Daniel von Dincklage, Amer Diwan: Integrating program analyses with programmer productivity tools. Softw. Pract. Exp. 41(7): 817-840 (2011)</t>
  </si>
  <si>
    <t>Steve McConnell: What Does 10x Mean? Measuring Variations in Programmer Productivity. Making Software 2011: 567-574</t>
  </si>
  <si>
    <t>Jonathan L. Krein, Alexander C. MacLean, Charles D. Knutson, Daniel P. Delorey, Dennis Eggett: Impact of Programming Language Fragmentation on Developer Productivity: A Sourceforge Empirical Study. Int. J. Open Source Softw. Process. 2(2): 41-61 (2010)</t>
  </si>
  <si>
    <t>Sandra A. Mamrak, Saurabh Sinha: A Case Study: Productivity and Quality Gains Using an Object-Oriented Framework. Softw. Pract. Exp. 29(6): 501-518 (1999)</t>
  </si>
  <si>
    <t>Geoffrey Phipps: Comparing Observed Bug and Productivity Rates for Java and C++. Softw. Pract. Exp. 29(4): 345-358 (1999)</t>
  </si>
  <si>
    <t>Jacqui Griffyth: Human Issues in the Software Development Process - Modelling Their Influence on Productivity and Integrity. SSS 1996: 105-123</t>
  </si>
  <si>
    <t>Joseph E. Urban, Patrick O. Bobbie: Software productivity: through undergraduate Software Engineering Education and Case Tools. The Impact of Case Technology on Software Processes 1994: 327-347</t>
  </si>
  <si>
    <t xml:space="preserve">Lixiang Zhao, Xiaoxiang Wang , Songling Wu:The Total Factor Productivity of China's Software Industry and its Promotion Path. IEEE Access 9:96039-96055 (2021)  </t>
  </si>
  <si>
    <t>Subsumed by</t>
  </si>
  <si>
    <t>Subsuned by</t>
  </si>
  <si>
    <t>It is a follow on of</t>
  </si>
  <si>
    <t>Chris F. Kemerer: Production process modeling of software maintenance productivity. ICSM 1988: 282</t>
  </si>
  <si>
    <t>Does not explain the questionaire and interview-based survey</t>
  </si>
  <si>
    <t>Chatman95</t>
  </si>
  <si>
    <t>MosesFPS06</t>
  </si>
  <si>
    <t>MinetakiM09</t>
  </si>
  <si>
    <t>David Lee, Andy Smith, Mike Mortimer: Cultural differences affecting quality and productivity in Western/Asian offshore software development. IndiaHCI 2011: 29-39</t>
  </si>
  <si>
    <t>It is about a productivity tool</t>
  </si>
  <si>
    <t>It is about a UI software</t>
  </si>
  <si>
    <t>Mohapatra11</t>
  </si>
  <si>
    <t>It is about an adaptation technology</t>
  </si>
  <si>
    <t>It is about a software configuration management  approach</t>
  </si>
  <si>
    <t>@article{MosesFPS06,
   author = {John Moses and Malcolm Farrow and Norman Parrington and Peter Smith},
   affiliation = {{School of Computing and Technology, University of Sunderland}, 
                  {Department of Mathematics and Statistics, University of Newcastle-Upon-Tyne}, 
                  {School of Computing and Technology, University of Sunderland}, 
                  {School of Computing and Technology, University of Sunderland}},
   country = {{UK}, {UK}, {UK}, {UK}},
   title = {A productivity benchmarking case study using Bayesian credible intervals},
   journal = {Software Quality Journal},
   volume = 14,
   number = 1,
   pages = {37--52},
   year = 2006
}</t>
  </si>
  <si>
    <t>Scopus</t>
  </si>
  <si>
    <t>Mohammad Azzeh , Ali Bou Nassif, Cuauhtémoc López Martín: Empirical analysis on productivity prediction and locality for use case points method. Softw. Qual. J. 29(2):309-336 (2021)</t>
  </si>
  <si>
    <t>Carla I. M. Bezerra, José Cezar de Souza Filho, Emanuel F. Coutinho, Alice Gama, Ana Lívia Ferreira, Gabriel Leitão de Andrade, Carlos Eduardo Feitosa: How Human and Organizational Factors Influence Software Teams Productivity in COVID-19 Pandemic: A Brazilian Survey. SBES 2020 : 606-615</t>
  </si>
  <si>
    <t>Adrián Hernández-López, Ricardo Colomo Palacios, Ángel García-Crespo: Software Engineering Job Productivity - a Systematic Review. International Journal of Software Engineering and Knowledge Engineering 23(3): 387-(2013)</t>
  </si>
  <si>
    <t>Cuauhtémoc López Martín: Productivity Comparison among Software Projects. CATA 2020:277-286</t>
  </si>
  <si>
    <t>Sayani Mondal, Partha Pratim Das: Estimation of Software Productivity from Code Reading Pattern. COMAD/CODS 2020:340</t>
  </si>
  <si>
    <t>Liliana Machuca-Villegas, Gloria Gasca Hurtado, Solbey Morillo Puente, Luz Marcela Restrepo Tamayo: An Instrument for Measuring Perception about Social and Human Factors that Influence Software Development Productivity. J.  Univers. Comput. Sci. 27(1):111-134 (2021)</t>
  </si>
  <si>
    <t>Liliana Machuca-Villegas , Gloria Piedad Gasca Hurtado, Luz Marcela Restrepo Tamayo, Solbey Morillo Puente: Social and Human Factor Classification of Influence in Productivity in Software Development Teams. EuroSPI 2020:717-729</t>
  </si>
  <si>
    <t>Zhifang Liao, Yiqi Zhao, Shengzong Liu, Yan Zhang, Limin Liu, Jun Long: The Measurement of the Software Ecosystem's Productivity with GitHub. Comput. Syst. Sci. Eng. 36(1):239-258 (2021)</t>
  </si>
  <si>
    <t>Miikka Kuutila , Mika Mäntylä, Maëlick Claes, Marko Elovainio, Bram Adams: Individual differences limit predicting well-being and productivity using software repositories:a longitudinal industrial study. Empir. Softw. Eng. 26(5):88 (2021)</t>
  </si>
  <si>
    <t>Daniel Russo , Paul H. P. Hanel, Seraphina Altnickel, Niels van Berkel: Predictors of well-being and productivity among software professionals during the COVID-19 pandemic - a longitudinal study. Empir. Softw. Eng. 26(4):62 (2021)</t>
  </si>
  <si>
    <t xml:space="preserve">C. Sridharan, Sudhaman Parthasarathy: Software productivity-based performance assessment of projects of startups. Int. J. Bus. Inf. Syst. 38(1):129-144 (2021)  </t>
  </si>
  <si>
    <t>Jhemeson Silva Mota, Heloise Acco Tives Leão, Edna Dias Canedo: Tool for Measuring Productivity in Software Development Teams. Inf. 12(10):396 (2021)</t>
  </si>
  <si>
    <t>Brittany Johnson, Thomas Zimmermann , Christian Bird: The Effect of Work Environments on Productivity and Satisfaction of Software Engineers. IEEE Trans. Software Eng. 47(4):736-757 (2021)</t>
  </si>
  <si>
    <t>Emerson R. Murphy-Hill , Ciera Jaspan , Caitlin Sadowski, David C. Shepherd , Michael Phillips , Collin Winter, Andrea Knight, Edward K. Smith, Matthew Jorde: What Predicts Software Developers' Productivity? IEEE Trans. Software Eng. 47(3):582-594 (2021)</t>
  </si>
  <si>
    <t>Margaret-Anne D. Storey , Thomas Zimmermann , Christian Bird, Jacek Czerwonka, Brendan Murphy, Eirini Kalliamvakou : Towards a Theory of Software Developer Job Satisfaction and Perceived Productivity. IEEE Trans. Software Eng. 47(10):2125-2142 (2021)</t>
  </si>
  <si>
    <t>Azryna Azlen Mohd Nordin, Rodziah Latih, Noorazean Mohd Ali: Software Development Productivity Model: Validation through Expert Review. ICEEI 2021:1-6</t>
  </si>
  <si>
    <t>Lukasz Radlinski: Analysis of factors of software development effort and productivity. KES 2021:4790-4799</t>
  </si>
  <si>
    <t>Nachiappan Nagappan: The 4ps: product, process, people, and productivity:a data-driven approach to improve software engineering (keynote). ESEC/SIGSOFT FSE 2021:3</t>
  </si>
  <si>
    <t>Carl-Johannes Johnsen, Alberte Thegler, Kenneth Skovhede, Brian Vinter: SME: A High Productivity FPGA Tool for Software Programmers. CoRR abs/2104.09768 (2021)</t>
  </si>
  <si>
    <t>Miikka Kuutila, Mika Mäntylä, Maëlick Claes, Marko Elovainio, Bram Adams: Individual Differences Limit Predicting Well-being and Productivity Using Software Repositories: A Longitudinal Industrial Study. CoRR abs/2104.13713 (2021)</t>
  </si>
  <si>
    <t>Nosheen Qamar, Ali Afzal Malik: Determining the Relative Importance of Personality Traits in Influencing Software Quality and Team Productivity. Comput. Informatics 39(5):994-1021 (2020)</t>
  </si>
  <si>
    <t>Wladmir Araujo Chapetta , Guilherme Horta Travassos: Towards an evidence-based theoretical framework on factors influencing the software development productivity. Empir. Softw. Eng. 25(5):3501-3543 (2020)</t>
  </si>
  <si>
    <t>Edson Oliveira , Eduardo Fernandes, Igor Steinmacher, Marco Cristo, Tayana Conte, Alessandro Garcia: Code and commit metrics of developer productivity:a study on team leaders perceptions. Empir. Softw. Eng. 25(4):2519-2549 (2020)</t>
  </si>
  <si>
    <t>Pedro S. Castañeda Vargas , David Mauricio: New Factors Affecting Productivity of the Software Factory. Int. J. Inf. Technol. Syst. Approach 13(1):1-26 (2020)</t>
  </si>
  <si>
    <t>Pedro S. Castañeda Vargas , David Mauricio: A Model Based on Data Envelopment Analysis for the Measurement of Productivity in the Software Factory. Int. J. Inf. Technol. Syst. Approach 13(2):1-26 (2020)</t>
  </si>
  <si>
    <t>Mohammed R. Anany, Heba M. W. Hussein, Sherif G. Aly: A survey on the influence of developer emotions on software coding productivity. Int. J. Soc. Humanist. Comput. 3(3/4):216-244 (2020)</t>
  </si>
  <si>
    <t>Zhifang Liao, Xiaofei Qi, Yan Zhang, Xiaoping Fan , Yun Zhou: How to Evaluate the Productivity of Software Ecosystem:A Case Study in GitHub. Sci. Program. 2020:8814247:1-8814247:13 (2020)</t>
  </si>
  <si>
    <t>Ezequiel Scott , Khaled Nimr Charkie, Dietmar Pfahl: Productivity, Turnover, and Team Stability of Agile Teams in Open-Source Software Projects. SEAA 2020:124-131</t>
  </si>
  <si>
    <t>Miikka Kuutila, Mika V. Mäntylä, Maëlick Claes: Chat activity is a better predictor than chat sentiment on software developers productivity. ICSE (Workshops) 2020:553-556</t>
  </si>
  <si>
    <t>Francisco Valdés Souto, Jorge Valeriano-Assem: Use of Feedback Loop Control Theory in Software Project Productivity Control A Simulation Study. IWSM- Mensura 2020</t>
  </si>
  <si>
    <t>Edson Oliveira Jr., Gislaine C. L. Leal, Marco Tulio Valente, Marcelo Morandini, Rafael Prikladnicki, Leandro Bento Pompermaier, Rafael Chanin, Clara Marques Caldeira, Letícia Machado, Cleidson de Souza: Surveying the impacts of COVID-19 on the perceived productivity of Brazilian software developers. SBES 2020:586-595</t>
  </si>
  <si>
    <t>Miikka Kuutila, Mika Mäntylä, Maëlick Claes: Chat activity is a better predictor than chat sentiment on software developers productivity. CoRR abs/2004.09786 (2020)</t>
  </si>
  <si>
    <t>Daniel Russo , Paul H. P. Hanel, Seraphina Altnickel, Niels van Berkel: Predictors of Well-being and Productivity among Software Professionals during the COVID-19 Pandemic - A Longitudinal Study. CoRR abs/2007.12580 (2020)</t>
  </si>
  <si>
    <t>Terese Besker , Antonio Martini, Jan Bosch: Software developer productivity loss due to technical debt - A replication and extension study examining developers' development work. J. Syst. Softw. 156:41-61 (2019)</t>
  </si>
  <si>
    <t>Qin Liu, Yidan Qin, Hongming Zhu, Hongfei Fan: Software Productivity in DevOps. J. Softw. 14(3):129-137 (2019)</t>
  </si>
  <si>
    <t>Frank Nagle: Open Source Software and Firm Productivity. Manag. Sci. 65(3):1191-1215 (2019)</t>
  </si>
  <si>
    <t>Muna Altherwi: Assessing Programming Language Impact on Software Development Productivity Based on Mining OSS Repositories. ACM SIGSOFT Softw. Eng. Notes 44(1):36-37 (2019)</t>
  </si>
  <si>
    <t>William R. Nichols: The End to the Myth of Individual Programmer Productivity. IEEE Softw. 36(5):71-75 (2019)</t>
  </si>
  <si>
    <t>Miguel Gamboa, Eugene Syriani: Improving user productivity in modeling tools by explicitly modeling workflows. Softw. Syst. Model. 18(4):2441-2463 (2019)</t>
  </si>
  <si>
    <t>Carlos Henrique C. Duarte : The quest for productivity in software engineering:a practitioners systematic literature review. ICSSP 2019:145-154</t>
  </si>
  <si>
    <t>Mohammed R. Anany, Heba Hussien, Sherif G. Aly, Nourhan Sakr: Influence of Emotions on Software Developer Productivity. PECCS 2019:75-82</t>
  </si>
  <si>
    <t>Michael A. Heroux, Elsa Gonsiorowski, Rinku Gupta, Reed Milewicz, J. David Moulton, Gregory R. Watson , James M. Willenbring, Richard J. Zamora, Elaine M. Raybourn: Lightweight Software Process Improvement Using Productivity and Sustainability Improvement Planning (PSIP). HUST/SE-HER/WIHPC@SC 2019:98-110</t>
  </si>
  <si>
    <t>Stefan Wagner, Florian Deissenboeck: Defining Productivity in Software Engineering. Rethinking Productivity in Software Engineering 2019:29-38</t>
  </si>
  <si>
    <t>Pernille Bjørn: Dark Agile: Perceiving People As Assets, Not Humans. Rethinking Productivity in Software Engineering 2019:125-134</t>
  </si>
  <si>
    <t>Duncan P. Brumby, Christian P. Janssen, Gloria Mark: How Do Interruptions Affect Productivity? Rethinking Productivity in Software Engineering 2019:85-107</t>
  </si>
  <si>
    <t>Bill Curtis: Organizational Maturity: The Elephant Affecting Productivity. Rethinking Productivity in Software Engineering 2019:241-250</t>
  </si>
  <si>
    <t>Daniel Graziotin , Fabian Fagerholm: Happiness and the Productivity of Software Engineers. Rethinking Productivity in Software Engineering 2019:109-124</t>
  </si>
  <si>
    <t>Ciera Jaspan, Caitlin Sadowski: No Single Metric Captures Productivity. Rethinking Productivity in Software Engineering 2019:13-20</t>
  </si>
  <si>
    <t>Amy J. Ko: Why We Should Not Measure Productivity. Rethinking Productivity in Software Engineering 2019:21-26</t>
  </si>
  <si>
    <t>Amy J. Ko:Individual, Team, Organization, and Market: Four Lenses of Productivity. Rethinking Productivity in Software Engineering 2019:49-55</t>
  </si>
  <si>
    <t>André N. Meyer, Gail C. Murphy, Thomas Fritz, Thomas Zimmermann: Developers' Diverging Perceptions of Productivity. Rethinking Productivity in Software Engineering 2019:137-146</t>
  </si>
  <si>
    <t>Emerson R. Murphy-Hill, Stefan Wagner: Software Productivity Through the Lens of Knowledge Work. Rethinking Productivity in Software Engineering 2019:57-65</t>
  </si>
  <si>
    <t>Gail C. Murphy, Mik Kersten, Robert Elves, Nicole Bryan: Enabling Productive Software Development by Improving Information Flow. Rethinking Productivity in Software Engineering 2019:281-292</t>
  </si>
  <si>
    <t>Brad A. Myers, Amy J. Ko, Thomas D. LaToza, YoungSeok Yoon: Human-Centered Methods to Boost Productivity. Rethinking Productivity in Software Engineering 2019:147-157</t>
  </si>
  <si>
    <t>Lutz Prechelt: The Mythical 10x Programmer. Rethinking Productivity in Software Engineering 2019:3-11</t>
  </si>
  <si>
    <t>Caitlin Sadowski, Margaret-Anne D. Storey, Robert Feldt: A Software Development Productivity Framework. Rethinking Productivity in Software Engineering 2019:39-47</t>
  </si>
  <si>
    <t>Todd Sedano, Paul Ralph, Cécile Péraire: Removing Software Development Waste to Improve Productivity. Rethinking Productivity in Software Engineering 2019:221-240</t>
  </si>
  <si>
    <t>Charles Symons: The COSMIC Method for Measuring the Work-Output Component of Productivity. Rethinking Productivity in Software Engineering 2019:191-204</t>
  </si>
  <si>
    <t>Christoph Treude , Fernando Figueira Filho: How Team Awareness Influences Perceptions of Developer Productivity. Rethinking Productivity in Software Engineering 2019:169-178</t>
  </si>
  <si>
    <t>Marieke K. van Vugt: Using Biometric Sensors to Measure Productivity. Rethinking Productivity in Software Engineering 2019:159-167</t>
  </si>
  <si>
    <t>Marieke K. van Vugt: Mindfulness as a Potential Tool for Productivity. Rethinking Productivity in Software Engineering 2019:293-302</t>
  </si>
  <si>
    <t>Franz Zieris, Lutz Prechelt: Does Pair Programming Pay Off? Rethinking Productivity in Software Engineering 2019:251-259</t>
  </si>
  <si>
    <t>Manuela Züger, André N. Meyer, Thomas Fritz, David C. Shepherd: Reducing Interruptions at Work with FlowLight. Rethinking Productivity in Software Engineering 2019:271-279</t>
  </si>
  <si>
    <t>Caitlin Sadowski, Thomas Zimmermann: Rethinking Productivity in Software Engineering. Apress open / Springer 2019, ISBN 978-1-4842-4220-9 [contents]</t>
  </si>
  <si>
    <t>Gaétan J. D. R. Hains, Arvid Jakobsson, Youry Khmelevsky: Formal methods and software engineering for DL. Security, safety and productivity for DL systems development. CoRR abs/1901.11334 (2019)</t>
  </si>
  <si>
    <t>Daniel Graziotin, Fabian Fagerholm: Happiness and the productivity of software engineers. CoRR abs/1904.08239 (2019)</t>
  </si>
  <si>
    <t>Luigi Lavazza , Sandro Morasca, Davide Tosi: An Empirical Study on the Factors Affecting Software Development Productivity. e Informatica Softw. Eng. J. 12(1):27-49 (2018)</t>
  </si>
  <si>
    <t>Ruirui Zhu, Hongxing Zheng, Enli Wang, Anthony J. Jakeman: A hybrid process based-empirical approach to identify the association between wheat productivity and climate in the North China Plain during the past 50 years. Environ. Model. Softw. 108:72-80 (2018)</t>
  </si>
  <si>
    <t>Pedro S. Castañeda Vargas , David Mauricio: A Review of Literature About Models and Factors of Productivity in the Software Factory. Int. J. Inf. Technol. Syst. Approach 11(1):48-71 (2018)</t>
  </si>
  <si>
    <t>Edson Oliveira , Tayana Conte , Marco Cristo, Natasha M. Costa Valentim: Influence Factors in Software Productivity - A Tertiary Literature Review. Int. J. Softw. Eng. Knowl. Eng. 28(11-12):1795-1810 (2018)</t>
  </si>
  <si>
    <t>Mohammad Azzeh , Ali Bou Nassif: Project productivity evaluation in early software effort estimation. J. Softw. Evol. Process. 30(12) (2018)</t>
  </si>
  <si>
    <t>Steven Delaney, Christopher Chun Ki Chan, Doug Smith: Natural Language Processing for Productivity Metrics for Software Development Profiling in Enterprise Applications. AICCC 2018:83-87</t>
  </si>
  <si>
    <t>Horatiu S. Bota, Adam Fourney , Susan T. Dumais, Tomasz L. Religa, Robert Rounthwaite: Characterizing Search Behavior in Productivity Software. CHIIR 2018:160-169</t>
  </si>
  <si>
    <t>Dan Port, William Taber: An empirical study of process policies and metrics to manage productivity and quality for maintenance of critical software systems at the jet propulsion laboratory. ESEM 2018:37:1-37:10</t>
  </si>
  <si>
    <t>Mohammad Azzeh , Ali Bou Nassif, Shadi Banitaan, Cuauhtémoc López Martín: Ensemble of Learning Project Productivity in Software Effort Based on Use Case Points. ICMLA 2018:1427-1431</t>
  </si>
  <si>
    <t>Terese Besker , Antonio Martini, Jan Bosch: Technical debt cripples software developer productivity:a longitudinal study on developers' daily software development work. TechDebt@ICSE 2018:105-114</t>
  </si>
  <si>
    <t>André N. Meyer: Fostering software developers' productivity at work through self-monitoring and goal-setting. ICSE (Companion Volume) 2018:480-483</t>
  </si>
  <si>
    <t>Michael Guilherme Jordan, Tiago Knorst, Mateus Beck Rutzig: Improving Software Productivity and Performance Through a Transparent SIMD Execution. SBCCI 2018:1-6</t>
  </si>
  <si>
    <t>Edson César Cunha de Oliveira, Tayana Conte , Marco Cristo, Natasha M. Costa Valentim: Influence Factors in Software Productivity - A Tertiary Literature Review. SEKE 2018:68-73</t>
  </si>
  <si>
    <t>Gaétan Hains, Arvid Jakobsson, Youry Khmelevsky: Towards formal methods and software engineering for deep learning:Security, safety and productivity for dl systems development. SysCon 2018:1-5</t>
  </si>
  <si>
    <t>Stefan Wagner, Melanie Ruhe: A Systematic Review of Productivity Factors in Software Development. CoRR abs/1801.06475 (2018)</t>
  </si>
  <si>
    <t>Mohammad Azzeh, Ali Bou Nassif, Shadi Banitaan, Cuauhtémoc López Martín: Ensemble of Learning Project Productivity in Software Effort Based on Use Case Points. CoRR abs/1812.06459 (2018)</t>
  </si>
  <si>
    <t>Moritz Beller , Vince R. Orgovan, Spencer Buja, Thomas Zimmermann: Mind the Gap: On the Relationship Between Automatically  Measured and Self-Reported Productivity. IEEE Softw. 38(5):24-31  (2021)</t>
  </si>
  <si>
    <t>Pankaj Jalote, Damodaram Kamma: Studying Task Processes for Improving Programmer Productivity. IEEE Trans. Software Eng. 47(4):801-817 (2021)</t>
  </si>
  <si>
    <t>Luigi Lavazza, Geng Liu, Roberto Meli: Productivity of Software Enhancement Projects: an Empirical Study. IWSM-Mensura 2020</t>
  </si>
  <si>
    <t>Sanjay Bhaskaran: The Role of Emotional Intelligence on Productivity Among the Software Professionals: A Study With Respect to the Employees Working at the Trivandrum Techno Park Campus Kerala. Bharathiar University, Coimbatore, Tamil Nadu, India, GRIN Verlag 2019</t>
  </si>
  <si>
    <t>Nosheen Qamar , Ali Afzal Malik: Birds of a Feather Gel Together: Impact of Team Homogeneity on Software Quality and Team Productivity. IEEE Access 7:96827-96840 (2019)</t>
  </si>
  <si>
    <t>Cristina Cachero , Santiago Meliá , Jesús M. Hermida: Impact of model notations on the productivity of domain modelling: An empirical study. Inf. Softw. Technol. 108:78-87 (2019)</t>
  </si>
  <si>
    <t>It is about a MDE-based solution</t>
  </si>
  <si>
    <t>Subsumed by the present research</t>
  </si>
  <si>
    <t>Edna Dias Canedo , Giovanni Almeida Santos: Factors Affecting Software Development Productivity: An empirical study. SBES 2019:307-316</t>
  </si>
  <si>
    <t>André N. Meyer, Thomas Fritz, Thomas Zimmermann: Fitbit for Developers: Self-Monitoring at Work. Rethinking Productivity in Software Engineering 2019:261-270</t>
  </si>
  <si>
    <t>Margaret-Anne D. Storey, Christoph Treude : Software Engineering Dashboards: Types, Risks, and Future. Rethinking Productivity in Software Engineering 2019:179-190</t>
  </si>
  <si>
    <t>Frank W. Vogelezang, Harold S. van Heeringen: Benchmarking: Comparing Apples to Apples. Rethinking Productivity in Software Engineering 2019:205-217</t>
  </si>
  <si>
    <t>Stefan Wagner, Emerson R. Murphy-Hill: Factors That Influence Productivity: A Checklist. Rethinking Productivity in Software Engineering 2019:69-84</t>
  </si>
  <si>
    <t>Sandra L. Ramirez-Mora, Hanna Oktaba: Team Maturity in Agile Software Development: The Impact on Productivity. ICSME 2018:732-736</t>
  </si>
  <si>
    <t>Edson Cesar Cunha de Oliveira, Davi Viana, Marco Cristo, Tayana Conte: How have Software Engineering Researchers been Measuring Software Productivity? A Systematic Mapping Study. ICEIS (2) 2017: 76-87</t>
  </si>
  <si>
    <t xml:space="preserve">Basili, V.R., Briand, L.C. and Melo, W.L.: How software reuse influences productivity in object-oriented systems. Comm. Of the ACM. 39(10): 104-116. 1996. </t>
  </si>
  <si>
    <t>Zhang, H.; Jain, A.; Khandelwal, G.; Ge, S.; Hu, W.: Bing developer assistant: Improving developer productivity by recommending sample code. Proceedings of the ACM SIGSOFT Symposium on the Foundations of Software Engineering 13-18-November-2016, pp. 956-961. 2016.</t>
  </si>
  <si>
    <t xml:space="preserve">Storey, M.-A.; Zagalsky, A.: Disrupting developer productivity one Bot at a Time. Proceedings of the ACM SIGSOFT Symposium on the Foundations of Software ngineering 13-18-November-2016, pp. 928-931. 2016 </t>
  </si>
  <si>
    <t xml:space="preserve">Mäntylä, M.; Adams, B.; Destefanis, G.; Graziotin, D.; Ortu, M.: Mining Valence, arousal, and Dominance - Possibilities for detecting burnout and productivity? Proceedings - 13th Working Conference on Mining Software Repositories, MSR 2016 pp. 247-258 2016 </t>
  </si>
  <si>
    <t>Nurhudatiana, A.; Anggraeni, A.: Decision tree modeling for predicting research productivity of university faculty members. Proceedings of 2015 International Conference on Data and Software Engineering, ICODSE 2015 7436974, pp. 70-75 2016</t>
  </si>
  <si>
    <t>Prell, E.M., Sheng, A.P.: Building-in quality and productivity to a large software system. Proceedings - International Conference on Data Engineering 2015-September,7271281, pp. 270-276</t>
  </si>
  <si>
    <t xml:space="preserve">Vasilescu, B., Yu, Y., Wang, H., Devanbu, P., Filkov, V.: Quality and productivity outcomes relating to continuous integration in GitHub . 10th Joint Meeting of the European Software Engineering Conference and the ACM SIGSOFT Symposium on the Foundations of Software Engineering, ESEC/FSE 2015 - Proceedings pp. 805-816. 2015 </t>
  </si>
  <si>
    <t>Sharma, S., Jerripothula, S.,  Arah, D., Nadarajah, S.,  Mobile app for increasing productivity and health at workplace. 24th International Conference on Software Engineering and Data Engineering, SEDE 2015 pp. 177-181</t>
  </si>
  <si>
    <t xml:space="preserve">Liu, L., Kong, X., Chen, J., How project duration, upfront costs and uncertainty interact and impact on software development productivity? A simulation approach. International Journal of Agile Systems and Management 8(1), pp. 39-52 2015.           </t>
  </si>
  <si>
    <t>Jang, I.H., Choe, Y.C.: Infrequent data binning method for improving prediction performance: The case of rice productivity prediction model. International Journal of Software Engineering and its Applications 8(9), pp. 69-80 2014</t>
  </si>
  <si>
    <t>Raza, M., Faria, J.P.: Factors affecting personal software development productivity: A case study with  PSP data. Proceedings of the IASTED International Conference on Software Engineering, SE 2014 pp. 125-131 2014</t>
  </si>
  <si>
    <t>Furtado, F., Aquino, G.,  Meira, S.: Reward systems as a productivity improvement strategy in information technology environments. International Conference on Software Engineering Theory and Practice 2009, SETP 2009 Pages 218</t>
  </si>
  <si>
    <t>De soares, Aquino, G.,  Meira, S: Software productivity measurement: Past analysis and future trends. International Conference on Software Engineering Theory and Practice 2009, SETP 2009 Pages 210 - 217 2009</t>
  </si>
  <si>
    <t>Pietinen, S., Tenhunen, V., Tukiainen, M.: Productivity and eye movements in collaborative work: Case pair programming. 9th International Conference on Software Process Improvement and Capability Determination, SPICE 2009 - ProceedingsPages 63 - 68 2009 9th International Conference on Software Process Improvement and Capability Determination, SPICE 2009</t>
  </si>
  <si>
    <t>Cain, J.W., McCrindle, R.J.: An investigation into the effects of code coupling on team dynamics and productivity. Proceedings-IEEE Computer Society's International Computer Software and Applications Conference Pages 907 - 913 2002</t>
  </si>
  <si>
    <t>Mizuno, Osamu,  Kikuno, Tohru,Inagaki,  Katsumi, Takagi, Yasunari, Sakamoto, Keishi: Analyzing effects of cost estimation accuracy on quality and productivity. Proceedings - International Conference on Software Engineering Pages 410  Proceedings of the 1998 International Conference on Software Engineering</t>
  </si>
  <si>
    <t>Griss, M.L.; Wosser, M.; Lawrence, S.: Making reuse work at hewlett-packard: New views of mature ideas on software quality and productivity IEEE Software 12(1), pp. 105-107 1995</t>
  </si>
  <si>
    <t xml:space="preserve">Cai, J., Paige, R.: Towards increased productivity of algorithm implementation. Proceedings of the ACM SIGSOFT Symposium on the Foundations of Software Engineering, pp. 71-78 1993 </t>
  </si>
  <si>
    <t>Low, G.; Jeffery, D.: Software development productivity and back-end CASE tools. Information and Software Technology 33(9), pp. 616-621 1991</t>
  </si>
  <si>
    <t>von Mayrhauser, Anneliese; Hirsh Barbara: Productivity improvement with evolutionary development. Proceedings - IEEE Computer Society's International Computer Software &amp; Applications Conference pp. 323-329 1990</t>
  </si>
  <si>
    <t>Nibler, R.; Raedels, A.; Johnson, M.: Requirement definitions of data-entry productivity and error reporting system and presentation of onsite experiment. Information and Software Technology 32(7), pp. 470-476 1990</t>
  </si>
  <si>
    <t>Bassett, P.: Implementation of development productivity tool into life insurance company. Information and Software Technology 32(5), pp. 370-377 1990</t>
  </si>
  <si>
    <t>DeMarco, T.: Software productivity: the covert agenda. Information and Software Technology. 32(3), pp. 225-227 1990</t>
  </si>
  <si>
    <t>Sivley, K.E.: Ada software productivity issues: Results from the AFATDS project. Proceedings of the Annual International Conference on Ada, TRI-Ada 1988 pp. 543-555. 1989</t>
  </si>
  <si>
    <t>Navlakha, Jainendra K.: Scheme for the measurement of software productivity. Proceedings - IEEE Computer Society's International Computer Software &amp; Applications Conference pp. 208-213. 1987</t>
  </si>
  <si>
    <t>Jeffrey, D.Ross: Relationship between team size, experience and attitudes and software development productivity. Proceedings - IEEE Computer Society's International Computer Software &amp; Applications Conference pp. 2-8 1987</t>
  </si>
  <si>
    <t>Card, D.; Clark, T.; Berg, R.: Improving software quality and productivity. Information and Software Technology 29(5), pp. 235-241. 1987</t>
  </si>
  <si>
    <t>Staples, M., Jeffery, R., Andronick, J., Klein, G.,  Kolanski, R.: Productivity for proof engineering. International Symposium on Empirical Software Engineering and Measurement 2014</t>
  </si>
  <si>
    <t>Jang, I.H., Park, S.H., Kim, S.H., Choe, Y.C.: Information system impacts on Korean pig farm: Productivity gain and its determinants. International Journal of Software Engineering and its Applications 8(8), pp. 181-192 2014</t>
  </si>
  <si>
    <t>Kersten, M., Murphy, G.C. : Using task context to improve programmer productivity. Proceedings of the ACM SIGSOFT Symposium on the Foundations of Software Engineering Pages 1 - 11 2006 14th ACM SIGSOFT International Symposium on Foundations of Software Engineering</t>
  </si>
  <si>
    <t xml:space="preserve">Morisio,  Maurizio, Stamelos, Ioannis,  Spahos, Vasilis,Romano, Daniele: Measuring functionality and productivity in Web-based applications: A case study. International Software Metrics Symposium, Proceedings Pages 111 - 118 1999 Proceedings of the 1999 6th International Software Metrics Symposium4 November 1999 </t>
  </si>
  <si>
    <t>Abran, Alain, Robillard, Pierre : Reliability of function points productivity model for enhancement projects (A field study). Conference on Software Maintenance Pages 80 - 87  1993 Proceedings of the Conference on Software Maintenance</t>
  </si>
  <si>
    <t>Wang, Z.: The Impact of Expertise on Pair Programming Productivity in a Scrum Team: A Multi-Agent Simulation. Proceedings of the IEEE International Conference on Software Engineering and Service Sciences, ICSESS 2018-November, pp. 399-402 2019</t>
  </si>
  <si>
    <t>Huang H., Yang Q., Xiao J, Zhai J: Automatic mining of change set size information from repository for precise productivity estimation. Proceedings - International Conference on Software Engineering Pages 72 - 80 2011 International Conference on Software and Systems Process, ICSSP 2011</t>
  </si>
  <si>
    <t>Hannay J.E., Benestad H.C.: Perceived productivity threats in large agile development projects. ESEM 2010 - Proceedings of the 2010 ACM-IEEE International Symposium on Empirical Software Engineering and Measurement2010 4th International Symposium on Empirical Software Engineering and Measurement, ESEM 2010</t>
  </si>
  <si>
    <t>Duque, R., Bravo, C.: Analyzing work productivity and program quality in collaborative programming. Proceedings - The 3rd International Conference on Software Engineering Advances, ICSEA 2008, Pages 270 - 276 2008 3rd International Conference on Software Engineering Advances, ICSEA 2008</t>
  </si>
  <si>
    <t>Noël, R., Valdes,  G., Visconti, M., Astudillo, H.: Adding planned design to XP might help novices' productivity (or might not): Two controlled experiments. ESEM'08: Proceedings of the 2008 ACM-IEEE International Symposium on Empirical Software Engineering and Measurement Pages 285 - 287 2008 2nd International Symposium on Empirical Software Engineering and Measurement, ESEM 2008</t>
  </si>
  <si>
    <t>Nugroho, A., Chaudron,  M.R.V.: A survey into the rigor of UML use and its perceived impact on quality and productivity. ESEM'08: Proceedings of the 2008 ACM-IEEE International Symposium on Empirical Software Engineering and Measuremen Pages 90 - 99 2008 2nd International Symposium on Empirical Software Engineering and Measurement, ESEM 2008</t>
  </si>
  <si>
    <t>Réveillère, L., Mérillon, F., Consel, C., Marlet, R., Muller, G.:  A DSL approach to improve productivity and safety in device drivers development. Proceedings ASE 2000: 15th IEEE International Conference on Automated Software EngineeringOpen AccessPages 101 - 109 2000 15th IEEE International Conference on Automated Software Engineering, ASE 2000</t>
  </si>
  <si>
    <t>Shen, V.: Quality time: Mew views of mature ideasen software quality and productivity. IEEE Software 5(4), pp. 0-81 1990</t>
  </si>
  <si>
    <t>The reference was wrongly listed in the database</t>
  </si>
  <si>
    <t>Calow, H.: Maintenance productivity factors - A case study. Proceedings - Conference on Software Maintenance 1991, pp. 250-253. 1991</t>
  </si>
  <si>
    <t>Desharnais, J., M., April, A.: Software maintenance productivity and maturity. ACM International Conference Proceeding Series Pages 121 - 125 2010 11th International Conference on Product Focused Software Development and Process Improvement, PROFES 2010</t>
  </si>
  <si>
    <t>Retrieved in the new search on DBLP</t>
  </si>
  <si>
    <t>Retrieved in the previous search on DBLP</t>
  </si>
  <si>
    <t>Retrieved in the search on Scopus</t>
  </si>
  <si>
    <t>Retrieved in the previous search on DBLP that is now available</t>
  </si>
  <si>
    <t>Not retrieved in the previous search on DBLP but retrieved in the new search</t>
  </si>
  <si>
    <t>Legend:</t>
  </si>
  <si>
    <t>It is a secondary study</t>
  </si>
  <si>
    <t>It is about a mobile app</t>
  </si>
  <si>
    <t>It is about software bots</t>
  </si>
  <si>
    <t>OliveiraCCV18</t>
  </si>
  <si>
    <t>It is about an iterative workflow</t>
  </si>
  <si>
    <t>Not peer reviewed</t>
  </si>
  <si>
    <t>Presents a small case study with a lot of opinionative content</t>
  </si>
  <si>
    <t>PotokV97</t>
  </si>
  <si>
    <t>Data concerning 10 experiments with 115 student and industry programmers from 4 different companies and 3 universities.</t>
  </si>
  <si>
    <t>Data concerning 357 software companies established in Brazil which were studied in term of their appraised software quality level, revenue and employment numbers using third-party data from primary and secondary sources.</t>
  </si>
  <si>
    <t>Data concerning C++ modules collected from 4 software developers in 4 industrial organizations, with sample sizes varying from 3 to 16 software modules.</t>
  </si>
  <si>
    <t>Annual data concerning SaaS companies obtained by identifying them on the Software Equity Group site and recovering their annual financial reports stored in the COMPUSTAT database.</t>
  </si>
  <si>
    <t>Data concerning 9 repeated measure experients with 4 software development professionals and 4 students in Italy.</t>
  </si>
  <si>
    <t>Data collected from 17 software projects  developed by IBM, Canada, comprising 60 data points.</t>
  </si>
  <si>
    <t>Data collected in 8 samples from project managers of 4 different companies (3 in Spain and 1 in French), with 2 projects for each software manager.</t>
  </si>
  <si>
    <t>Data concerning 19 commercially available software products developed by IBM in the North Carolina, USA.</t>
  </si>
  <si>
    <t>Data collected in a software project undertook by an IT company concerning a vessel policy management system.</t>
  </si>
  <si>
    <t>Data concerning 133 closed projects developed between 01/2006 and 09/2007 by companies located in 16 cities in China from the CSBSG database.</t>
  </si>
  <si>
    <t>Data collected from the Experience database comprising 206 business software projects from 26 companies in Finland.</t>
  </si>
  <si>
    <t>Does not address software producticity as the main subject</t>
  </si>
  <si>
    <t>It is a shot paper presenting just artificial bayesian belief network trainning and prediction examples</t>
  </si>
  <si>
    <t>TomaszewskiL06</t>
  </si>
  <si>
    <t>BibiSA08</t>
  </si>
  <si>
    <t>@article{BibiSA08,
  author      = {Stamatia Bibi and Ioannis Stamelos and Apostolos Ampatzoglou},
  affiliation = {{Department of Informatics, Aristotle University},
                 {Department of Informatics, Aristotle University},
                 {Department of Informatics, Aristotle University}},
  country     = {{Greece}, {Grece}, {Greece}},
  title       = {Combining probabilistic models for explanatory productivity estimation},
  journal     = {Information and Software Technology},
  volume      = 50,
  number      = {7--8},
  pages       = {656--669},
  year        = {2008}
}</t>
  </si>
  <si>
    <t>It is about a software development tool</t>
  </si>
  <si>
    <t>LowJ91</t>
  </si>
  <si>
    <t xml:space="preserve">Garcia, Manuel; J.Barranco, Alvarez, Juan , Carlos Granja: Maintainability as a key factor in maintenance productivity: a case study. Conference on Software MaintenancePages 87 - 93 1996 Proceedings of the 1996 IEEE Conference on Software Maintenance, ICSM </t>
  </si>
  <si>
    <t>It is about a task context model application</t>
  </si>
  <si>
    <t>StaplesEA14</t>
  </si>
  <si>
    <t>MantylaADGO16</t>
  </si>
  <si>
    <t>It is about a tool to improve productivity</t>
  </si>
  <si>
    <t>It just describes the plans of a complete empirical study</t>
  </si>
  <si>
    <t>The dataset with data from industry is not detailed</t>
  </si>
  <si>
    <t>AzzehN18</t>
  </si>
  <si>
    <t>@article{AzzehN18,
  author      = {Mohammad Azzeh and Ali Bou Nassif},
  affiliation = {{Department of Software Engineering, Applied Science University},
                 {Department of Electrical and Computer Engineering, University of Sharjah}},
  country     = {{Jordan}, {United Arab Emirates}},
  title       = {Project productivity evaluation in early software effort estimation},
  journal     = {Journal of Software: Evolution and Process},
  volume      = 30,
  number      = 12,
  pages       = {e2110},
  year        = {2018}
}</t>
  </si>
  <si>
    <t>@article{AzzehN17,
  author      = {Mohammad Azzeh and Ali Bou Nassif},
  affiliation = {{Department of Software Engineering, Applied Science University},
                 {Department of Electrical and Computer Engineering, University of Sharjah}},
  country     = {{Jordan}, {United Arab Emirates}},
  title       = {Analyzing the relationship between project productivity and environment factors in 
                 the use case points method},
  journal     = {Journal of Software: Evolution and Process},
  volume      = 29,
  number      = 9,
  pages       = {e1882},
  year        = {2017}
}</t>
  </si>
  <si>
    <t>LavazzaMT18</t>
  </si>
  <si>
    <t>The research questions are not adequately answered</t>
  </si>
  <si>
    <t>BeskerMB19</t>
  </si>
  <si>
    <t>@article{BeskerMB19,
   author = {Terese Besker and Antonio Martini and Jan Bosch},
   affiliation = {{Computer Science and Engineering, Software Engineering, Chalmers University of Technology},
                  {University of Oslo, Programming and Software Engineering},
                  {Computer Science and Engineering, Software Engineering, Chalmers University of Technology}},
   country = {{Sweden}, {Norway}, {Sweden}},
   title = {Software developer productivity loss due to technical debt -- 
            A replication and extension study examining developers' development work},
   journal = {Journal of Systems and Software},
   volume = {156},
   pages = {41--61},
   year = 2019
}</t>
  </si>
  <si>
    <t>Article in Portuguese</t>
  </si>
  <si>
    <t>BezerraEA20</t>
  </si>
  <si>
    <t>It presents a simulation study based on the performance of three developers</t>
  </si>
  <si>
    <t>LavazzaLM20</t>
  </si>
  <si>
    <t>@article{LavazzaMT18,
   author = {Luigi Lavazza and Sandro Morasca and Davide Tosi},
   affiliation = {{Dipartimento di Scienze Teoriche e Applicate, Università degli Studi dell’Insubria},
                  {Dipartimento di Scienze Teoriche e Applicate, Università degli Studi dell’Insubria},
                  {Dipartimento di Scienze Teoriche e Applicate, Università degli Studi dell’Insubria}},
   country = {{Italy}, {Italy}, {Italy}},
   title = {An Empirical Study on the Factors Affecting Software Development Productivity},
   journal = {e-Informatica Software Engineering Journal},
   volume = 12,
   number = 1,
   pages = {27--49},
   year = 2018
}</t>
  </si>
  <si>
    <t>Does not explain in detail the adopted methodology and answers the research questions</t>
  </si>
  <si>
    <t>ChapettaT20</t>
  </si>
  <si>
    <t>@article{ChapettaT20,
   author = {Wladmir Araujo Chapetta and Guilherme Horta Travassos},
   affiliation = {{National Institute of Metrology, Quality and Technology}, 
                  {Federal University of Rio de Janeiro}},
   country = {{Brazil}, {Brazil}},
   title = {Towards an evidence-based theoretical framework on factors influencing 
            the software development productivity},
   journal = {Empirical Software Engineering},
   volume = 25,
   number = 5,
   pages = {3501--3543},
   year = 2020
}</t>
  </si>
  <si>
    <t>It is the initial part of a larger study</t>
  </si>
  <si>
    <t>StoreyEA21</t>
  </si>
  <si>
    <t>OliveiraEA20</t>
  </si>
  <si>
    <t>MurphyHillEA21</t>
  </si>
  <si>
    <t>JohnsonZB21</t>
  </si>
  <si>
    <t>@article{JohnsonZB21, 
   author = {Brittany Johnson and Thomas Zimmermann and Christian Bird},
   affiliation = {{University ofMassachusetts Amherst}, {Microsoft Research}, {Microsoft Research}},
   country = {{USA}, {USA}, {USA}},
   title = {The Effect of Work Environments on Productivity and Satisfaction of Software Engineers},
   journal = {IEEE Transactions on Software Engineering},
   volume = 47,
   number = 4,
   pages = {736--757},
   year = 2021
}</t>
  </si>
  <si>
    <t>JaloteK21</t>
  </si>
  <si>
    <t>@article{JaloteK21,
  author    = {Pankaj Jalote and Damodaram Kamma},
  affiliation = {{IIT-Delhi},
                 {Robert Bosch Engineering and Business Solutions Limited}},
  country   = {{India}, {India}},
  title     = {Studying Task Processes for Improving Programmer Productivity},
  journal   = {Transactions on Software Engineering}, 
  volume    = 47,
  number    = 4,
  pages     = {801--817},
  year      = {2021}
}</t>
  </si>
  <si>
    <t>It is about the definition of a productivity survey</t>
  </si>
  <si>
    <t xml:space="preserve">It is about tools that support productivity measurement </t>
  </si>
  <si>
    <t>@article{KuutilaMCEA21,
   author = {Miikka Kuutila and Mika M\"{a}ntylä and Ma\"{e}lick Claes and 
             Marko Elovainio and Bram Adams},
   affiliation = {{ITEE, University of Oulu}, {ITEE, University of Oulu}, {ITEE, University of Oulu},
                  {Department of Psychology and Logopedics, University of Helsinki},
                  {School of Computing, Queen’s University}},
   country = {{Finland}, {Finland}, {Finland}, {Finland}, {Canada}},
   title = {Individual differences limit predicting well-being and productivity using 
            software repositories: a longitudinal industrial study},
   journal = {Empirical Software Engineering},
   volume = 26,
   number = 5,
   pages = {article 88},
   year = 2021
}</t>
  </si>
  <si>
    <t>BellerOBZ21</t>
  </si>
  <si>
    <t>LiaoEA21</t>
  </si>
  <si>
    <t>ZhaoWW21</t>
  </si>
  <si>
    <t xml:space="preserve">E. Paiva, D. Barbosa, R. Lima, and A. Albuquerque, 2010. Factors that Influence the Productivity of Software Developers in a Developer View. In Innovations in Computing Sciences and Software Engineering, T. Sobh and K. Elleithy, eds. Springer Netherlands. 99–104. </t>
  </si>
  <si>
    <t>1107 references were obtained, 964 considered unique and 64 selected. After reading, 24 articles were included. This list was completed by snowballing and 3 additional texts included, resulting in 27 analyzed papers.</t>
  </si>
  <si>
    <t>695 references were extracted from Scopus and the Web of Science. After duplicate removal, the 625 resulting references were filtered and 224 selected. After reading, 71 articles were analyzed.</t>
  </si>
  <si>
    <t>353 references were extrated from the ACM Digital Library, Engineering Village, IEEE Xplore Digital Library, Scopus and Web of Science. After duplicate removal, 240 references were selected. After random sampling,  4 publications were included and analysed.</t>
  </si>
  <si>
    <t>After duplicate removal, 240 references were selected. After random sampling,  4 publications were included and analysed.</t>
  </si>
  <si>
    <t>No time span was adopted in paper selection</t>
  </si>
  <si>
    <t>–</t>
  </si>
  <si>
    <t>The financial support for the research was granted by SEFAZ, UFAM and CNPq.</t>
  </si>
  <si>
    <t>The financial support for the research was granted by SEFAZ, FAPEAM, CAPES and CNPq.</t>
  </si>
  <si>
    <t>tertiary systematic literature review</t>
  </si>
  <si>
    <t>ACM Digital Library, Engineering Village, IEEE Xplore Digital Library, Scopus and Web of Science.</t>
  </si>
  <si>
    <t>@article{BellerOBZ21,
   author = {Moritz Beller and Vince R. Orgovan and Spencer Buja and Thomas Zimmermann},
   affiliation = {{Facebook}, {Microsoft}, {Microsoft}, {Microsoft Research}},
   country = {{USA}, {USA}, {USA}, {USA}},
   title = {Mind the Gap: On the Relationship Between Automatically Measured and Self-Reported Productivity},
   journal = {IEEE Software},
   volume = 38,
   number = 5,
   pages = {24--31},
   year = 2021
}</t>
  </si>
  <si>
    <t>@article{Chatman95,
   author = {Vernon V. {Chatman III}},
   affiliation = {{IBM}},
   country = {{USA}},
   title = {{CHANGE-POINTs}: A proposal for software productivity measurement},
   journal = {Journal of Systems and Software},
   volume = 31,
   number = 1,
   pages = {71--91},
   year = 1995
}</t>
  </si>
  <si>
    <t>@article{LowJ91,
   authors = {G. Low and D. Jeffery},
   affiliation = {{School of Information Systems, University of New South Wales},
                  {School of Information Systems, University of New South Wales}},
   country = {{Australia}, {Australia}},
   title = {Software development productivity and back-end CASE tools},
   journal = {Information and Software Technology},
   volume = 33,
   number = 9,
   pages = {616--621}, 
   year = 1991
}</t>
  </si>
  <si>
    <t>@article{OliveiraCCV18,
  author      = {Edson Cesar Cunha de Oliveira and Tayana Conte and Marco Cristo and
                 Natasha Malveira Costa Valentim},
  affiliation = {{Universidade Federal do Amazonas},
                 {Universidade Federal do Amazonas, Manaus},
                 {Universidade Federal do Amazonas, Manaus},
                 {Federal University of Paran\´{a}}},
  country     = {{Brazil}, {Brazil}, {Brazil}, {Brazil}},
  title       = {Influence Factors in Software Productivity: Tertiary Literature Review},
  journal     = {Journal Software Engineering and Knowledge Engineering},
  volume      = 28,
  number      = {11--12},
  pages       = {1795--1810},
  year        = {2018}
}</t>
  </si>
  <si>
    <t>'@article{HernandezLopezPGC11,
  author      = {Adri{\'{a}}n Hern{\'{a}}ndez{-}L{\'{o}}pez and Ricardo Colomo Palacios and
                 {\'{A}}ngel Garc{\'{\i}}a{-}Crespo and Fernando Cabezas{-}Isla},
  affiliation = {{Computer Science Department, Universidad Carlos III de Madrid},
                 {Computer Science Department, Universidad Carlos III de Madrid},
                 {Computer Science Department, Universidad Carlos III de Madrid},
                 {Computer Science Department, Universidad Carlos III de Madrid}},
  country     = {{Spain}, {Spain}, {Spain}, {Spain}},
  title       = {Software Engineering Productivity: Concepts, Issues and Challenges},
  journal     = {Journal of Information Technologies and Systems Approach},
  volume      = {2},
  number      = {1},
  pages       = {37--47},
  year        = {2011}
}</t>
  </si>
  <si>
    <t>@article{Mohapatra11,
   author = {Sanjay Mohapatra},
   affiliation = {{Department of Systems and Engineering, Xavier Institute of Management}},
   country = {{India}},
   title = {Maximising productivity by controlling inﬂuencing factors in commercial software development},
   journal = {Journal of Information and Communication Technologies},
   volume = 3,
   number = 2,
   pages = {160--179},
   year = 2011
}</t>
  </si>
  <si>
    <t>@article{Scacchi91,
  author      = {Walt Scacchi},
  affiliation = {{Information and Operations Management Department, School of Business Administration}},
  country     = {{USA}},
  title       = {Understanding Software Productivity: towards a Knowledge-Based Approach},
  journal     = {Journal of Software Engineering and Knowledge Engineering},
  volume      = {1},
  number      = {3},
  pages       = {293--321},
  year        = {1991}
}</t>
  </si>
  <si>
    <t>@article{YilmazOC16,
  author      = {Murat Yilmaz and Rory V. O'Connor and Paul Clarke},
  affiliation = {{Department of Computer Engineering, Cankaya University},
                 {School of Computing, Dublin City University},
                 {School of Computing, Dublin City University}},
  country     = {{Turkey}, {Ireland}, {Ireland}},
  title       = {Effective Social Productivity Measurements during Software Development
                 -- An Empirical Study},
  journal     = {Journal of Software Engineering and Knowledge Engineering},
  volume      = {26},
  number      = {3},
  pages       = {457--490},
  year        = {2016}
}</t>
  </si>
  <si>
    <t>@article{HernandezLopezPG13,
  author    = {Adri{\'{a}}n Hern{\'{a}}ndez{-}L{\'{o}}pez and Ricardo Colomo Palacios and
               {\'{A}}ngel Garc{\'{\i}}a{-}Crespo},
  affiliation = {{Computer Science Department, University Carlos III of Madrid},
                 {Computer Science Department, University Carlos III of Madrid},
                 {Computer Science Department, University Carlos III of Madrid}},
  country   = {{Spain}, {Spain}, {Spain}},
  title     = {Software Engineering Job Productivity - a Systematic Review},
  journal   = {Journal of Software Engineering and Knowledge Engineering},
  volume    = {23},
  number    = {3},
  pages     = {387},
  year      = {2013}
}</t>
  </si>
  <si>
    <t>@article{PotokV97,
  author      = {Thomas E. Potok and Mladen A. Vou},
  affiliation = {{IBM}},
                 {Department of Computer Science, North Carolina State University}},
  country     = {{USA}, {USA}},
  title       = {The Eﬀects of the Business Model on Object-Oriented Software Development Productivity},
  journal     = {IBM Systems Journal},
  volume      = {36},
  number      = {1},
  pages       = {140-161},
  year        = {1997}
}</t>
  </si>
  <si>
    <t>@article{PotokVR99,
  author      = {Thomas E. Potok and Mladen A. Vouk and Andy Rindos},
  affiliation = {{Oak Ridge National Laboratory},
                 {Department of Computer Science, North Carolina State University},
                 {IBM}},
  country     = {{USA}, {USA}, {USA}},
  title       = {Productivity Analysis of Object-Oriented Software Development in a
                 Commercial Environment},
  journal     = {Softwware Practice and Experience},
  volume      = {29},
  number      = {10},
  pages       = {833--847},
  year        = {1999}
}</t>
  </si>
  <si>
    <t>@article{TomaszewskiL06,
   author = {Piotr Tomaszewski and Lars Lundberg},
   affiliation = {{School of Engineering, Blekinge Institute of Technology}, 
                  {School of Engineering, Blekinge Institute of Technology,}},
   country = {{Sweden}, {Sweden}},
   title = {The increase of productivity over time -- An industrial case study},
   journal = {Information and Software Technology},
   volume = 48,
   number = 9,
   pages = {915--927},
   year = 2006
}</t>
  </si>
  <si>
    <t>@article{BissiNE16,
  author      = {Wilson Bissi and Adolfo Gustavo Serra Seca Neto and
                 Maria Cl{\'{a}}udia Figueiredo Pereira Emer},
  affiliation = {{Information Technology Department, Global Village Telecom},
                 {Department of Informatics, Federal University of Technology - Paran\´a,},
                 {Department of Informatics, Federal University of Technology - Paran\´a,}},
  country     = {{Brazil}, {Brazil}, {Brazil}},
  title       = {The effects of test driven development on internal quality, external
                 quality and productivity: {A} systematic review},
  journal     = {Information and Software Technology},
  volume      = {74},
  pages       = {45--54},
  year        = {2016}
}</t>
  </si>
  <si>
    <t>@article{MurphyHillEA21,
   author = {Emerson R. Murphy-Hill and Ciera Jaspan and Caitlin Sadowski and
             David C. Shepherd and Michael Phillips and Collin Winter and
             Andrea Knight and Edward K. Smith and Matthew Jorde},
   affiliation = {{Developer Infrastructure, Google Inc.}, 
                  {Developer Infrastructure, Google Inc.}, 
                  {Chrome, Google Inc.}, 
                  {SWE, ABB Inc}, 
                  {Research and Development, National Instruments Corp}, 
                  {Waymo, Mountain View}, 
                  {Developer Infrastructure, Google Inc.}, 
                  {Bloomberg, Bloomberg LP}, 
                  {Developer Infrastructure, Google Inc.}},
   country = {{USA}, {USA}, {USA}, {USA}, {USA}, {USA}, {USA}, {USA}, {USA}},
   title = {What Predicts Software Developers' Productivity?},
   journal = {IEEE Transactions on Software Engineering},
   volume = 47,
   number = 3,
   pages = {582--594},
   year = 2021
}</t>
  </si>
  <si>
    <t>@article{AbdelHamid96,
   author = {Tarek K. Abdel-Hamid},
   affiliation = {{Systems Management School, Naval Postgraduate School}},
   country = {{USA}},
   journal = {{IEEE} Software},
   title = {The Slippery Path to Productivity Improvement},
   volume = {13},
   number = {4},
   pages = {43-52},
   month = jul,
   year = {1996}
}</t>
  </si>
  <si>
    <t>@article{HenshawJMB96,
   author = {Tilmann Bruckhaus and Nazim H. Madhavji and Johm Henshaw and Ingrid Janssen},
   affiliation = {{IBM Canada}, {McGill University} {McGill University}, {IBM Canada}},
   country = {{Canada}, {Canada}, {Canada}, {Canada}},
   journal = {{IEEE} Software},
   title = {The Impact of Tools on Software Productivity},
   volume = {13},
   number = {5},
   pages = {29--38},
   month = sept,
   year = {1996}
}</t>
  </si>
  <si>
    <t>Commerce, Service, Education</t>
  </si>
  <si>
    <t>Education</t>
  </si>
  <si>
    <t>Three disticnct merged datasets respectively containing 14, 110 and 71 software development projects compiled by the authors.</t>
  </si>
  <si>
    <t>Pearson Rank Correlation</t>
  </si>
  <si>
    <t>The University of Sharjah and the Applied Science Private University, Amman, Jordan, supported the reported research</t>
  </si>
  <si>
    <t>No single classification has been used for software productivity factors. Factors are organized in product, process, project and people categories. At least 35 influential factors have been studied in the literature. In order to obtain improvements, software organizations must intervene in factors that actually influence their productivity.</t>
  </si>
  <si>
    <t>@article{DiesteEtAll17,
  author      = {Oscar Dieste and Alejandrina M. Aranda and Fernando Uyaguari and
                 Barak Turhan and Ayse Tosum and Davide Fucci and 
                 Markku Oivo and Natalia Juristo},
  afiliation = {{Escuela Técnica Superior de Ingenieros en Informática, Universidad Politécnica de Madrid},
                {Escuela Técnica Superior de Ingenieros en Informática, Universidad Politécnica de Madrid},
                {Escuela Técnica Superior de Ingenieros en Informática, Universidad Politécnica de Madrid},
                {Department of Information Processing Science, University of Oulu},
                {Faculty of Computer and Informatics, Istanbul Technical University},
                {Department of Information Processing Science, University of Oulu},
                {Department of Information Processing Science, University of Oulu},
                {Escuela Técnica Superior de Ingenieros en Informática, Universidad Politécnica de Madrid and
                 Department of Information Processing Science, University of Oulu}},
  country     = {{Spain}, {Spain}, {Spain}, {Finland}, 
                 {Turkey}, {Finland}, {Finland}, {Spain, Finland}},
  title       = {Empirical evaluation of the effects of experience on code quality
                 and programmer productivity: an exploratory study},
  journal     = {Empirical Software Engineering},
  volume      = {22},
  number      = {5},
  pages       = {2457--2542},
  year        = {2017}
}</t>
  </si>
  <si>
    <t>descriptive statistics, statistical charts, Pearson rank correlation, as well as multiple linear regression</t>
  </si>
  <si>
    <t>linear regression models</t>
  </si>
  <si>
    <t>descriptive statistics, charts, non-parametric regression trees</t>
  </si>
  <si>
    <t>Initial participation was motividated in a workshop with seven software companies. Data collection was performed in a sample of 43 respondents by the authors  from 09/2016 to 06/2017. Out of 602 possible data collections, 473 data points were collected. Subsequently, interviews were carried out with the participants of a single company.</t>
  </si>
  <si>
    <t>online survey, interviews</t>
  </si>
  <si>
    <t>interviews, questionnaire-based survey</t>
  </si>
  <si>
    <t>focus group, interviews, questionnaire-based survey</t>
  </si>
  <si>
    <t>The research was partially funded by Tutorial Education Program - Information Technology at UFC Quixadá.</t>
  </si>
  <si>
    <t>The target population was comprised by people who worked in development teams of Brazilian software companies. The auhtors obtained 58 participants in a survey conducted in 05/2020.</t>
  </si>
  <si>
    <t>Regression Trees</t>
  </si>
  <si>
    <t>association rules, regression trees</t>
  </si>
  <si>
    <t>structured synthesis method</t>
  </si>
  <si>
    <t>Maximum Likelyhood Estimation</t>
  </si>
  <si>
    <t>Structured Synthesis Method</t>
  </si>
  <si>
    <t>The research was funded by a CNPQ grant</t>
  </si>
  <si>
    <t>Use of prototyping and 4GLs in software development</t>
  </si>
  <si>
    <t>Reuse in software construction</t>
  </si>
  <si>
    <t>Scientific software development recoding</t>
  </si>
  <si>
    <t>Scientific software development improvement</t>
  </si>
  <si>
    <t>Adoption of tools in software development</t>
  </si>
  <si>
    <t>Interventions in personal, process and user factors in software development</t>
  </si>
  <si>
    <t>Software productivity improvement</t>
  </si>
  <si>
    <t>Programmer productivity improvement</t>
  </si>
  <si>
    <t>Onshoring and offshoring of software development</t>
  </si>
  <si>
    <t>Variations in adopted software development methods and programming panguages</t>
  </si>
  <si>
    <t>Product productivity improvement</t>
  </si>
  <si>
    <t>Adoption of Scrum</t>
  </si>
  <si>
    <t>Adoption of TDD</t>
  </si>
  <si>
    <t>Action of software productivity factors</t>
  </si>
  <si>
    <t>831 references were extracted from ACM Digital Library, Compendex, IEEE Explore, Inspec and Web of Science. After exclusion, the 318 references were filtered and 115 selected and analyzed.</t>
  </si>
  <si>
    <t>change points / cost in American dollars</t>
  </si>
  <si>
    <t>Data collected for three releases of a product developed at IBM’s Santa Teresa Laboratory.</t>
  </si>
  <si>
    <t>descriptive statistics</t>
  </si>
  <si>
    <t>Transference of knowledge from high-productivity programmers to average productivity programmers</t>
  </si>
  <si>
    <t>US$ cost / LOC</t>
  </si>
  <si>
    <t>CP / US$ cost</t>
  </si>
  <si>
    <t>"design with a total of 1,159 participants" and "we sent the survey to 1,252 individuals"  (selective reporting risk)</t>
  </si>
  <si>
    <t>Data extracted from financial statements of 179 publically listed software companies in the USA obtained between 2002 and 2007.</t>
  </si>
  <si>
    <t>commited LOCs per month</t>
  </si>
  <si>
    <t>CLOC / month</t>
  </si>
  <si>
    <t xml:space="preserve">charts, linear regression </t>
  </si>
  <si>
    <t>Programming language fragmentation is negatively related to the total amount of code contributed by developers. For a developer who programs in multiple languages, it appears that he or she is most productive when language fragmentation is minimal.</t>
  </si>
  <si>
    <t>The first, second and third authors have been supported by Academy of Finland. The first author has been supported by Kaute-foundation.</t>
  </si>
  <si>
    <t>systematic literature review and systematic mapping</t>
  </si>
  <si>
    <t>Reference processing /</t>
  </si>
  <si>
    <t>Paper selection</t>
  </si>
  <si>
    <t>Foundjem, A., Eghan, E., Adams, B.: Onboarding vs. diversity, productivity and quality - Empirical study of the Openstack ecosystem. Proceedings - International Conference on Software Engineering pp 1033-1045.  2021.</t>
  </si>
  <si>
    <t>"Current data retention does not preserve all the data implied by the change-point approach, so the results shown in Figure 11 are incomplete" (missing data risk);</t>
  </si>
  <si>
    <t>Linear Fixed Effects Model</t>
  </si>
  <si>
    <t>Linear Mixed Effects Model</t>
  </si>
  <si>
    <t>descriptive statistics,  linear mixed-effects model</t>
  </si>
  <si>
    <t>daily contribution</t>
  </si>
  <si>
    <t>committed lines of code and files per day</t>
  </si>
  <si>
    <t>The research was partially supported by the “Fondo di ricerca d’Ateneo” funded by the Università degli Studi dell’Insubria.</t>
  </si>
  <si>
    <t>A dataset extracted from the software project repository ISBSG, containing 989 data points concerning new developments and 1570 data points concerning enhancements.</t>
  </si>
  <si>
    <t>Cobb-Douglas Model</t>
  </si>
  <si>
    <t>charts, descriptive statistics, least squares model, Kruskal-Wallis tests, Mann-Whitney tests</t>
  </si>
  <si>
    <t>A large part of the projects in the ISBSG dataset are representative of consolidated practices and languages, instead of innovative ones. The ISBSG dataset does contain data on projects that are recent and innovative, but not enough to allow for a sensible statistical analysis. However, there is a suspicion that innovative applications will always be in the minority in these datasets, given their recentness.</t>
  </si>
  <si>
    <t>Analogy-based Estimation</t>
  </si>
  <si>
    <t>K-means Learning</t>
  </si>
  <si>
    <t>Random Forest Classification</t>
  </si>
  <si>
    <t>charts, descriptive statistics, least squares model, analogy based estimation, Wilcoxon Rank-Sum test</t>
  </si>
  <si>
    <t>A dataset extracted from the software project repository ISBSG, containing 861 data points concerning new developments and 2935 data points concerning enhancements.</t>
  </si>
  <si>
    <t>The research was supported in part by the National Key R&amp;D Program of China.</t>
  </si>
  <si>
    <t>PR / month</t>
  </si>
  <si>
    <t>pull requests per month</t>
  </si>
  <si>
    <t>Binomial Regression</t>
  </si>
  <si>
    <t>annual net revenue / number of employees</t>
  </si>
  <si>
    <t>Effort and size data for 51 systems developed in a conventional way and 8 systems developed using a CASE tool, collected in three large Australian organizations.</t>
  </si>
  <si>
    <t>descriptive statistics, linear regression</t>
  </si>
  <si>
    <t>charts, Student's t-tests, logistic regression, ANOVA</t>
  </si>
  <si>
    <t>Data from 581 software businesses, and 280 businesses providing IT services, collected in a survey in 08/2016 by the Information-Technology Promotion Agency, Japan.</t>
  </si>
  <si>
    <t>descriptive statistics, Cobb-Douglas production function, least squares method</t>
  </si>
  <si>
    <t>The research was supported in part by Japan Society for the Promotion of Science.</t>
  </si>
  <si>
    <t>Control on software project productivity factors</t>
  </si>
  <si>
    <t>Development project productivity improvement</t>
  </si>
  <si>
    <t>Data concerning 74 development projects with more than 2000 Function Points of a CMMi 5 software company in India, collected between 2003 and 2004.</t>
  </si>
  <si>
    <t>multiple linear regression, ANOVA</t>
  </si>
  <si>
    <t>Data concerning the projects of a data processing company put in comparison to 36 projects from a third-party study and to the projects stored in the ISBSG database</t>
  </si>
  <si>
    <t>descriptve statistics, chats and Kruskal-Wallis test, Markov chains</t>
  </si>
  <si>
    <t>Markov Chains</t>
  </si>
  <si>
    <t>descriptive statistics, charts, Markov chains, Bayesian inference</t>
  </si>
  <si>
    <t>charts, multiple linear regression</t>
  </si>
  <si>
    <t>We provide a ranked list of most predictive productivity factors, which can be used to prioritize productivity initiatives. First, a systematic literature review, which characterizes the strength and context of the evidence for each productivity factor discussed in this paper, would improve actionability of this work by helping establish causal links. In areas where those links are weak, actionability would likewise be improved by conducting a set of experiments that establish causality. the impact of productivity research in software engineering would be improved with a multi-dimensional toolbox of productivity metrics and instruments, validated through empirical study and triangulation.</t>
  </si>
  <si>
    <t>Data collected from 622 developers across 3 private companies in the USA</t>
  </si>
  <si>
    <t>randomized survey</t>
  </si>
  <si>
    <t>Category</t>
  </si>
  <si>
    <t>The research was supported by SEFAZ/AM, UFAM, CNPq, CAPES and FAPERJ in Brazil and the National Science Foundation in the USA.</t>
  </si>
  <si>
    <t>@article{OliveiraEA20,
   author = {Edson Oliveira and Eduardo Fernandes and Igor Steinmacher and
             Marco Cristo and Tayana Conte and Alessandro Garcia},
   affiliation = {{Federal University of Amazonas},
                  {Pontifical Catholic University of Rio de Janeiro},
                  {Federal University of Technology Paran\´a, Northern Arizona University},
                  {Federal University of Amazonas},
                  {Federal University of Amazonas},
                  {Pontifical Catholic University of Rio de Janeiro}},
   country = {{Brazil}, {Brazil}, {Brazil, USA}, {Brazil}, {Brazil}, {Brazil}},
   title = {Code and commit metrics of developer productivity: A study on team leaders perceptions},
   journal = {Empirical Software Engineering},
   volume = 25,
   number = 4,
   pages = {2519--2549},
   year = 2020
}</t>
  </si>
  <si>
    <t>Information Technology, Education, Government, Healthcare</t>
  </si>
  <si>
    <t>Healthcare</t>
  </si>
  <si>
    <t>simulation study</t>
  </si>
  <si>
    <t>optimization study</t>
  </si>
  <si>
    <t>Pearson correlation and multiple linear regression with residual analysis</t>
  </si>
  <si>
    <t>Pearson correlation, binomial regression, multiple linear regression, ANOVA</t>
  </si>
  <si>
    <t xml:space="preserve">charts, Kendall correlation </t>
  </si>
  <si>
    <t>The research was supported in part by IBM Canada, by IBM RTP, by the IBM SUR program, and by NCSU Center for Advanced Computing and Communications.</t>
  </si>
  <si>
    <t>charts, constrained discrete convolution simulation</t>
  </si>
  <si>
    <t>Data concerinig 19 commercially available software products from the IBM Software Solutions Laboratory, developed using procedural methods, using object-oriented methods, or developed using object-oriented methods and later ported to other platforms.</t>
  </si>
  <si>
    <t>LOP / p-w</t>
  </si>
  <si>
    <t>lines of proof / person-weeks</t>
  </si>
  <si>
    <t>Data concerning nine formal verification projects totaling 218030 lines of proof</t>
  </si>
  <si>
    <t>randomized online survey</t>
  </si>
  <si>
    <t>Productivity is not only multi-faceted (i.e., various factors influence it) but also highly perceptual—capturing developers’ views of their own productivity can be a way to
measure performance. How collaboration tools influence productivity, especially at a team level needs further study. the use of satisfaction as a construct for productivity is often assumed, but our findings show that although one impacts the other, they cannot be used in place of the other as other factors play a significant role. In particular, non-technical factors may need to be considered when engineering tool or process improvements are suggested.</t>
  </si>
  <si>
    <t>Spearman's rank correlation, stepwise regression</t>
  </si>
  <si>
    <t>descriptive statistics, statistical charts, as well as stepwise regression, random forest classification, k-means learning and analogy based estimation with regression to means algorithms</t>
  </si>
  <si>
    <t>charts, stepwise regression</t>
  </si>
  <si>
    <t>Spearman Rank Correlation</t>
  </si>
  <si>
    <t>The research was partly funded by The Knowledge Foundation in Sweden</t>
  </si>
  <si>
    <t>Historical data concerning the development of two projects at Ericsson, together with data from interviews with experts</t>
  </si>
  <si>
    <t>Telecommunications</t>
  </si>
  <si>
    <t>descriptive statistics, charts</t>
  </si>
  <si>
    <t>data envelopment analysis and linear regression models</t>
  </si>
  <si>
    <t>Hausman effect test and linear regression models using the Cobb-Douglas production function</t>
  </si>
  <si>
    <t>descriptive statistics, charts, qualitative analysis method</t>
  </si>
  <si>
    <t>qualitative analysis method</t>
  </si>
  <si>
    <t>qualitative analysis method, partial least squares</t>
  </si>
  <si>
    <t>descriptive statistics, charts and qualitative analysis methods</t>
  </si>
  <si>
    <t>Qualitative Analysis Methods</t>
  </si>
  <si>
    <t>descriptive statistics, data envelopment analysis and qualitative analysis methods</t>
  </si>
  <si>
    <t>Selection of public policy promotion paths</t>
  </si>
  <si>
    <t>Action on technical and managerial factors related to software development</t>
  </si>
  <si>
    <t>Action on software productivity factors</t>
  </si>
  <si>
    <t xml:space="preserve">A sample of 1066 Microsoft Windows developers defined by the authors, 81 of which ultimately participated in the study, having an average of eight years of experience. During the five-week study period, participants submitted by email 1479 daily productivity ratings in total out of 2050 theoretically possible. This data was enriched with data from Microsoft´s version control and telemetry systems. </t>
  </si>
  <si>
    <t>Data collected from 63 software developers of private organizations organized in a field survey and pilot study.</t>
  </si>
  <si>
    <t>Data colected in an online survey addressing 1,159 participants from Microsoft, with 297 respondents and 843 responses, and interviews with 19 employees</t>
  </si>
  <si>
    <t>Data collected in October 2017 from 640 Microsoft software engineers out of 5000 possible respondents.</t>
  </si>
  <si>
    <t>Primary studies reported in the literature.</t>
  </si>
  <si>
    <t>stocastic data envelopes: f(FP, SLOC) / person-hour</t>
  </si>
  <si>
    <t>ANOVA</t>
  </si>
  <si>
    <t>Index</t>
  </si>
  <si>
    <t>REUSE</t>
  </si>
  <si>
    <t>SEE</t>
  </si>
  <si>
    <t>SOFTWARE ENGINEERING ECONOMICS</t>
  </si>
  <si>
    <t>SDLC Software Development Life Cycle</t>
  </si>
  <si>
    <t>SPLC Software Product Life Cycle</t>
  </si>
  <si>
    <t>ROI Return on Investment</t>
  </si>
  <si>
    <t>ROCE Return on Capital Employed</t>
  </si>
  <si>
    <t>TCO Total Cost of Ownership</t>
  </si>
  <si>
    <t>EVM</t>
  </si>
  <si>
    <t>IRR</t>
  </si>
  <si>
    <t>Internal Rate of Return</t>
  </si>
  <si>
    <t>Earned Value Management</t>
  </si>
  <si>
    <t>MARR</t>
  </si>
  <si>
    <t>ROI</t>
  </si>
  <si>
    <t>ROCE</t>
  </si>
  <si>
    <t>TCO</t>
  </si>
  <si>
    <t>Minimum Acceptable Rate of Return</t>
  </si>
  <si>
    <t>Open Source Software</t>
  </si>
  <si>
    <t>DATAB</t>
  </si>
  <si>
    <t>Databases with Software Engineering Economics Data</t>
  </si>
  <si>
    <t>SE KA or Topic</t>
  </si>
  <si>
    <t>Overall Risk of Bias</t>
  </si>
  <si>
    <t>"Bedell's alternative strategy to cope with this 'functionality risk' was to build the ICASE tool inhouse. Although the investment posed a major risk to the firm, First Boston Bank subsequently committed $65 million", "This article addresses three principal research questions: did reusability lead to any significant productivity gains during the first two years of the deployment of the ICASE tool" (conflicting interests risk, studied tool finantially supported by the company that demanded the study)</t>
  </si>
  <si>
    <t>This effort may lead us away from numbers and simple quantitative measures, and toward symbolic and qualitative models that incorporate nominal, ordinal, interval and ratio measures of software production.
Programmer and manager self-reported data are the least costly to collect, although they may be of limited accuracy. Outside observers can often collect such information, but at a higher cost than self-report. Similarly, automated production performance monitors may be of use, but this is still an emerging area of technology requiring more insight for what should be measured and how.
The choices over what to measure are many and complex. However, it is clear that focusing on program product attributes such as lines or code, source statements, or function points will not lead to significant insights on the contributing or confounding effects of software production process or production setting characteristics of software productivity, nor vice versa.
It is unclear whether the function point technique works equally well on non-business application systems that do not rely on accessing large files, retrieving selected data, performing some computations on the data, and producing various reports.</t>
  </si>
  <si>
    <t>randomized online survey, interviews</t>
  </si>
  <si>
    <t>Months without submissions represent a confounding factor in this study.</t>
  </si>
  <si>
    <t>Experiences and events not related to work can also influence well-being. Thus confounding variables can have an effect on our mixed-effects models.</t>
  </si>
  <si>
    <t>Threats to internal validity concern confounding factors that can influence the obtained results. Based on empirical evidence, we supposed a causal relationship between the emotional state of developers and what they write in issue reports. Since the main goal of developer communication is the sharing of information, the consequence of removing or disguising emotions may make comments less meaningful and cause misunderstanding.</t>
  </si>
  <si>
    <t>A company director was asked to validate the findings. He accessed productivity as a more complex attribute than the researchers, including success factors, such as requirements stability, customer satisfaction and staff personality type. Moreover, there is a need to identify methods for drawing robust conclusions from nonrandom and quasi-random data sets.
Our results indicate that conventional productivity analysis should recognise the impact of economies and diseconomies of scale on productivity analysis and avoid possible confounding between productivity differences and size differences.</t>
  </si>
  <si>
    <t>Currently, many public administrations and private organizations, worldwide, adopt contractual cost models that are based on the size of the software to be delivered as the only independent variable.
Although such practice has evident limits, it is widely used. This paper provides results that help applying the mentioned practice based on objective empirical knowledge, thus avoiding macroscopic mistakes.</t>
  </si>
  <si>
    <t>We are aware that presently there is an increasing move towards the sharing of data em encouraging replications as a necessary basis for meta-analyses, i.e. the combining of results from multiple studies. We believe this to be a good thing and essential if we are able to interpret multiple, but sometimes inconsistent, results. There are potential risk with analysing complex data sets unless the researchers have a good channel coomunication with those associated with the actual data collection.</t>
  </si>
  <si>
    <t xml:space="preserve">There is increased perception of productivity improvements due to personal software processes. </t>
  </si>
  <si>
    <t>The propensity score analysis can determine undiscovered productivity factors.  The company business sector and the development platform are significantly related to software productivity.</t>
  </si>
  <si>
    <t>quasi-experiment</t>
  </si>
  <si>
    <t>Incorporates results from previous studies in the analysis. If the subjects are papers, it corresponds to a literature review. If a well-defined methodology is used to collect  references, critically appraise results and synthesize their findings, it is called either a systematic review. If the purpose is just to provide a broad overview of a subject area, it is called a systematic mapping. If statistical analysis methods are adopted, it is regarded as a meta-analysis.</t>
  </si>
  <si>
    <t xml:space="preserve">@article{StoreyEA21,
   author = {Margaret-Anne D. Storey and Thomas Zimmermann and Christian Bird and
             Jacek Czerwonka and Brendan Murphy and Eirini Kalliamvakou},
   affiliation = {{Department of Computer Science, University of Victoria},  
                  {Research Department, Microsoft Corporation}, 
                  {Research Department, Microsoft Corporation}, 
                  {TSE, Microsoft Corporation}, 
                  {Research Department, Microsoft Corporation}, 
                  {Department of Computer Science, University of Victoria}},
   country = {{Canada}, {USA}, {USA}, {USA}, {UK}, {Canada}},
   title = {Towards a Theory of Software Developer Job Satisfaction and Perceived Productivity},
   journal = {IEEE Transactions on Software Engineering}, 
   volume = 47,
   number = 10,
   pages = {2125--2142},
   year = 2021
}
</t>
  </si>
  <si>
    <t>KreinMKDE10</t>
  </si>
  <si>
    <t>KuutilaMCEA21</t>
  </si>
  <si>
    <t>Software industry productivity improvement</t>
  </si>
  <si>
    <t>Bug-tracking data was disregarded and only actual commits studied (observation risk);</t>
  </si>
  <si>
    <t>"Our final sample of 20 projects excluded one project among the initial 21 that was believed to be an outlier" (exclusion risk);</t>
  </si>
  <si>
    <t>"This study’s selection of participating companies was carried out with a representative convenience sample of software professionals from our industrial partners" (selection-availability risk); "On average, each respondent reported their data on 11 out of 14 occasions" (non-response risk);</t>
  </si>
  <si>
    <t>"The survey used two approaches: (i) we used self-recruitment, sharing posts to invite members of social networking groups related to IT professionals on Facebook, Instagram and mailing lists; and, (ii) we sent out direct invitations to people we knew" (selection-availability risk);</t>
  </si>
  <si>
    <t>"We start to bridge the gap between them with an empirical study of 81 software developers at Microsoft"  (conflicting interests risk, due to the authors' affiliation);</t>
  </si>
  <si>
    <t>"Although there are many missing values in the above fields (over 72%) and the extracted rules have low values of confidence, the results are satisfactory" (missing data risk);</t>
  </si>
  <si>
    <t>14 samples were analysed, but data was collected regarding 16 projects (selective reporting risk);</t>
  </si>
  <si>
    <t>"We collected data from a multinational development organization responsible for producing a complex embedded system for the automotive industry" (conflicting interests risk, due to the affiliation of an author);</t>
  </si>
  <si>
    <t>"Figures 10 and 11 present data collected for three releases of a product developed at IBM’s Santa Teresa Laboratory" (conflicting interests risk, due to the affiliation of the author);</t>
  </si>
  <si>
    <t>"The experimental subjects were convenience sampled" (selection-availability risk); "Although we had 126 experimental subjects, 11 observations were lost during the analysis as two subjects failed to complete the experimental task, six failed to report their academic qualifications and four failed to report any experience" (missing data or non-response risk), "Each quasi-experiment was measured by a single measurer" (measurement risk);</t>
  </si>
  <si>
    <t>"Since our economic data set is sparse, in the sense that there are some missing observations in the middle of some periods, we used interpolation" (missing data risk);</t>
  </si>
  <si>
    <t>"The paper describes the software development process used within one software engineering group at Digital Equipment Corporation", "The questions that the Commercial Languages and Tools software product engineering group at DEC asked are: how are we doing compared to ourselves in previous years? Can we quantify the impact of using software development tools?" (conflicting interests risk, due to the affiliation of the author);</t>
  </si>
  <si>
    <t>"Sun Microsystems took a broad view of the productivity problem", "We studied the missions, technologies and practices at government-funded institutions", "DARPA programmatic goal was to address 'real productivity'" (conflicting interests risk, due to author's affiliations and the source of funding);</t>
  </si>
  <si>
    <t>"We ran a set of experiments", but only reduction ratio was reported (selective reporting risk);</t>
  </si>
  <si>
    <t>"The participants have been obtained using conveninence sampling" (selection-availability risk), "When questioned about the difficulties and about what influenced their productivity, the participants found difficulties in answering" (measurement-recall risk);</t>
  </si>
  <si>
    <t>"A few respondents noted that it was too early to assess productivity gains. Therefore, some respondents did not respond to productivity related items" (missing data or non-response risk);</t>
  </si>
  <si>
    <t>"In the organization we studied, requirements planning had been done using the AIX file and operating system" (conflicting interests risk, studied technology supplied by the employer of an author);</t>
  </si>
  <si>
    <t>"One of the authors contacted via e-mail ex-alumni with experience of at least one year in any activities of SE. From these, 15 positive answers were obtained" (selection-availability risk), "The authors wrote some posts in LinkedIn groups related to SE. 31% of the respondts accessed the questionnaire from LinkedIn" (selection-inception risk);</t>
  </si>
  <si>
    <t>"Since we do not have access to the proportion of SaaS revenue in a software company, we need to subjectively decide whether its SaaS operations are significant enough so that the target firm is coded as a mixed-SaaS firm. The other source of data limitations is that some firms do not mention their SaaS business in the annual report, or use a different name for SaaS services that is not captured by our Java program" (observation risk);</t>
  </si>
  <si>
    <t>"We conducted this field study at Robert Bosch Engineering and Business Solutions Ltd (RBEI)" (conflicting interests risk, due to the affiliation of an author);</t>
  </si>
  <si>
    <t>"As the data were not normally distributed, the Kruskal-Wallis nonparametric test was conducted after removing the outlier" (exclusion risk);</t>
  </si>
  <si>
    <t>"We sent the survey to 1,252 individuals with an engineer or program management position at Microsoft in the Puget Sound area" (selection risk);</t>
  </si>
  <si>
    <t>"To address the lack of empirical data on work environments in software development, we carried out an empirical study of physical work environments at Microsoft"  (conflicting interests risk, due to the authors' affiliation);</t>
  </si>
  <si>
    <t>"In the derivation of models, outliers, identified based on Cook’s distance, following a consolidated practice, were excluded." (exclusion risk);</t>
  </si>
  <si>
    <t>"Data points with Cook’s distance greater than 4/n (n being the cardinality of the training set) were considered for removal" (exclusion risk);</t>
  </si>
  <si>
    <t>"The reusable work products were written in Pascal and SPL, the Systems Programming Language for HP 300 computer system", "The development operating system was HPUX" (conflicting interests risk, studied technology supplied by the employer of the author);</t>
  </si>
  <si>
    <t>"We removed from the analysis projects that were outliers on each performance dimension on a case-by-case analysis" (exclusion risk);</t>
  </si>
  <si>
    <t>"We present the results of our analysis of the European Space Agency software development database" (conflicting interests risk, studied projects funded by the research financial supporter);</t>
  </si>
  <si>
    <t>"The project grew and is now an STTF-managed commercial activity" (conflicting interests risk, studied database supplied by the employer of an author);</t>
  </si>
  <si>
    <t>"We used personal contacts, e-mails and sometimes a short presentation at the company to recruit participants" (selection-availability risk);</t>
  </si>
  <si>
    <t>"We advertised the survey by sending personalized invitation emails to 1600 professional software developers within Microsoft" (selection risk);</t>
  </si>
  <si>
    <t>"We analyze the variation in productivity perceptions based on an online survey with 413 professional software developers at Microsoft"  (conflicting interests risk, due to the affiliation of an author);</t>
  </si>
  <si>
    <t>"The threat is mitigated for professional and student devevlopers by the likelihood of distortions being common to all parts of the project" (measurement risk), "For a limited range of increments within a minor version of projects that have been going on for many years, the staff size and the applied effort of the staff memmbers remained either constant or did not change significantly" (observation risk);</t>
  </si>
  <si>
    <t>"We investigate software development at Avaya with many past and present projects of various sizes and types involving more than 2000 developers" (conflicting interests risk, studied developers affiliated to the employer of the author);</t>
  </si>
  <si>
    <t>"It is necessary to assume that SLOC are counted in approximately the same way for the company" (measurement risk);</t>
  </si>
  <si>
    <t>"We have contacted as many companies as possible to ask for authorization to analyze their projects" (inception risk);</t>
  </si>
  <si>
    <t>"Participants were obtained from those who responded positively to a personal invitation sent by the authors to contacts working in Spanish and French IT companies" (selection-availability risk);</t>
  </si>
  <si>
    <t>"The organization requesting the study hoped to compare the projects through the metric of productivity", "The customer of this study was particularly interested in this aspect" (conflicting interests risk, studied projects supported by the employer of an author);</t>
  </si>
  <si>
    <t>"The empirical data was collected at the IBM Software Solutions Laboratory in Research Triangle Park, North Carolina." (conflicting interests risk, studied projects supported by the employer of the authors);</t>
  </si>
  <si>
    <t>"The empirical data discussed in this paper was collected at IBM Software Solutions", "The measurements collected are defined by a corporate metric council" (conflicting interests risk, studied projects supported by the employer of an author);</t>
  </si>
  <si>
    <t>"The authors regret that presently the data set is not publically available." (conflicting interests risk, studied database is supplied by the employer of an author);</t>
  </si>
  <si>
    <t>"CodeMine provides a data collection framework for all major Microsoft development teams", "We conducted quantitative analysis on the version control system data and employee information stores in CodeMine"  (conflicting interests risk, due to the affiliation of most authors);</t>
  </si>
  <si>
    <t>"The goal of this study was to provide answers to several questions regarding software development productivity and product quality within the avionics software engineering organization." (conflicting interests risk, studied projects supported by the employer of an author);</t>
  </si>
  <si>
    <t>"Our case company, Microsoft, is a large software company with tens of thousands of developers distributed in offices around the word" (conflicting interests risk, due to the affiliation of most authors);</t>
  </si>
  <si>
    <t>Paper screening, inclusion and exclusion criteria not sufficienly detailed (selection risk). No risk of bias assessment (performance risk);</t>
  </si>
  <si>
    <t>"We inspected the first 100 results of each portal. We also collected papers manually in a number of important journals" (selection risk), No risk of bias assessment (performance risk);</t>
  </si>
  <si>
    <t>No risk of bias assessment (performance risk);</t>
  </si>
  <si>
    <t>Synthesis methods were not sufficiently detailed (selective non-reporting risk);</t>
  </si>
  <si>
    <t>"The ProdFLOW method uses interview techniques for determining the most influential factors in productivity for a specific organisation. ProdFLOW is a registred trademark of the Siemens AG" (conflicting interest risk, due to the affiliation of an author);</t>
  </si>
  <si>
    <t>Bayesian belief networks</t>
  </si>
  <si>
    <t>@article{MinetakiM09,
   author = {Kazunori Minetaki and Kazuyuki Motohashi},
   affiliation = {{The Research Institute for Socionetwork Strategies, Kansai University}, 
                  {School of Engineering, The University of Tokyo}},
   country = {{Japan}, {Japan}},
   title = {Subcontracting Structure and Productivity in the {J}apanese Software Industry},
   journal = {The Review of Socionetwork Strategies},
   volume = 3,
   number = 2,
   pages = {51--65},
   year = 2009
}</t>
  </si>
  <si>
    <t>@article{Tsuno09,
   author = {Masateru Tsunoda and Akito Monden and Hiroshi Yadohisa and
             Nahomi Kikuchi and Kenichi Matsumoto},
   affiliation = {{Graduate School of Information Science, Nara Institute of Science and Technology},
                  {Graduate School of Information Science, Nara Institute of Science and Technology},
                  {Faculty of Culture and Information Science, Doshisha University}, 
                  {Software Engineering Center, Information-technology Promotion Agency},
                  {Graduate School of Information Science, Nara Institute of Science and Technology}},
   country = {{Japan}, {Japan}, {Japan}, {Japan}, {Japan}},
   title = {Software development productivity of {J}apanese enterprise applications},
   journal = {Information Technology and Management},
   volume = 10,
   number = 4,
   pages = {193-205},
   year = {2009}
}</t>
  </si>
  <si>
    <t>Data from 10,000 open-source projects in the production or maintenance stages, stored on SourceForge, with contributions from more than 23,000 authors, randomly sampled to select contrinuntions only from 500 developers, extracted using a source code management system.</t>
  </si>
  <si>
    <t>@article{KreinMKDE10,
   author = {Jonathan L. Krein and Alexander C. MacLean and Charles D. Knutson and 
             Daniel P. Delorey and Dennis Eggett},
   affiliation = {{Department of Computer Science, Brigham Young University}, 
                  {Department of Computer Science, Brigham Young University}, 
                  {Department of Computer Science, Brigham Young University},
                  {Google, Inc.}, 
                  {Department of Statistics, Brigham Young University}},
   country = {{USA}, {USA}, {USA}, {USA}, {USA}},
   title = {Impact of Programming Language Fragmentation on Developer Productivity: A Sourceforge Empirical Study},
   journal = {Int. Journal on Open-Source Software Processes},
   volume = 2,
   number = 2, 
   pages = {41--61},
   year = 2010
}</t>
  </si>
  <si>
    <t>Model constructed based on data concerning ten open-source projects stored in Github comprising 108539 pull requests, validated using eight other GitHub projects. Productivity factors defined based on a survey with 56 experts.</t>
  </si>
  <si>
    <t>700000 issue reports of 1000 Apache Foundation open-source projects, containing over 2000000 comments, which keep track of developers´ progress on addressing bugs or new features.</t>
  </si>
  <si>
    <t>The productivity of OSS development decreases as the team grows in size. Due to the overhead of required coordination, open-source projects are examples of diseconomies of scale.</t>
  </si>
  <si>
    <t>@article{ScholtesMS16,
  author      = {Ingo Scholtes and Pavlin Mavrodiev and Frank Schweitzer},
  affiliation = {{ETH Zurich}, {ETH Zurich}, {ETH Zurich}},
  country     = {{Switzerland}, {Switzerland}, {Switzerland}},
  title       = {From {A}ristotle to {R}ingelmann: a large-scale analysis of team productivity
                 and coordination in Open-Source Software projects},
  journal     = {Empirical Software Engineering},
  volume      = {21},
  number      = {2},
  pages       = {642--683},
  year        = {2016}
}</t>
  </si>
  <si>
    <t>Software productivity is usually eroded by motivational factors and communication overhead. These have to do with the failure to execute perfectly reasonable management practices since most software projects are conducted with poorly defined requirements, staff turnover, volatile hardware and others.</t>
  </si>
  <si>
    <t>It is possible to develop proper exponential statistical models to predict productivity, but linear models are inappropriate. DEA can incorporate the time factor in analyses and can be used to determine the best performers for benchmarking purposes.</t>
  </si>
  <si>
    <t>Learning how to predict productivity from environmental factors is more efficient than using expert assumptions. Still, it is better to exclude them from calculating UCPs and make them available only for computing productivity.</t>
  </si>
  <si>
    <t>Learning productivity ratios for each project look more reasonable and efficient than using a static ratio for all software organization projects. Using effort regression models based on UCP size variables is more accurate than effort estimation-based productivity models.</t>
  </si>
  <si>
    <t>High project quality does not necessarily reduce maintenance productivity. A significant positive impact is observed on maintenance productivity by project team capabilities and good response time. A negative significant impact is identified due to the lack of previous experience in the application domain.</t>
  </si>
  <si>
    <t>Developers waste, on average, 23% of their time due to technical debt and they are frequently forced to introduce additional technical debt in those cases in which it is already present. The most common activity on which additional time is spent is performing further testing.</t>
  </si>
  <si>
    <t>During the Covid pandemy, 74.1% of the surveyed developers considered that their productivity remains good or excellent and 84.5% feel motivated and have easy communication with co-workers. The main factors influencing productivity are external interruption, environment adaptation and emotional issues.</t>
  </si>
  <si>
    <t>A combination of the methods of association rules and regression trees is prescribed for software productivity prediction using homogeneous data sets. Their estimates are in the form of rules that the final user can easily understand and modify.</t>
  </si>
  <si>
    <t>Productivity is slightly higher in the prototyping approach since it consumes fewer resources. Regarding 4GLs, great variance is observed. The increase in demand and software costs create a need to improve productivity. There are opportunities in a) getting the best from people; b) making process steps more efficient; c) eliminating steps; d) eliminating rework; e) building simpler products; f) reusing components.</t>
  </si>
  <si>
    <t>There is a significant and positive productivity difference in Scrum-RUP projects when contrasted to traditional development. The proposed hybrid process incorporates the advantages and benefits of the dynamics of agile principles but recognizes the importance of conducting rigorous requirements management and architecture in the traditional way.</t>
  </si>
  <si>
    <t>Identifying the right set of relevant work dependencies and coordinating accordingly has a significant impact on increasing productivity. When developer's coordination patterns are congruent with their coordination needs, productivity increases.</t>
  </si>
  <si>
    <t>Familiarity with a unit testing framework or IDEs appears to affect software productivity positively. Years of practical or academic programming experience do not influence programmer productivity, so the routine practice does not appear to lead to improved performance. However, academic learning, which could be considered an instance of deliberate practice, influences quality and productivity.</t>
  </si>
  <si>
    <t>There is no evidence of improved labor productivity or productivity growth in companies with appraised software quality levels. Companies with appraised quality maturity levels are more or less productive depending on their business nature, capital's main origin, and maintained quality level. There is statistically significant evidence that software productivity variance decreases as a company with appraised quality levels moves towards higher levels.</t>
  </si>
  <si>
    <t>SE practitioners can be classified as knowledge workers. They perceive some SE factors both as inputs and as outputs. New productivity measures should consider job position definitions to guide developing the respective metrics.</t>
  </si>
  <si>
    <t>There are clearly identifiable differences between the task processes of high-productivity programmers and the task processes of average-productivity programmers. Task processes of high-productivity programmers were transferred to average-productivity programmers by training them on the key steps missing in their processes but commonly present in the work of their high-productivity peers. A substantial productivity gain was found among average-productivity programmers due to this transfer.</t>
  </si>
  <si>
    <t>There is a decrease in the mistakes and interruptions in software projects due to the adoption of Scrum. Short interaction cycles prevent endless developments. Scrum has a significant positive impact on software productivity, not at the expense of software quality. However, customers do not perceive these improvements.</t>
  </si>
  <si>
    <t>A manager can determine the personnel, process, and customer factors that significantly affect productivity. The most significant personnel factors are experience with virtual machines and the user community. Among process factors, the most significant are the definition of life cycle and cost estimation, the use of modern programming languages, and the power of adopted equipment. Concerning user factors, the experience with the  community, computers, and with analysts and programmers are the most significant. The most significant motivational factors are technical supervision, working conditions, achievement, responsibilities and recognition.</t>
  </si>
  <si>
    <t>Using software repository variables to predict developers’ well-being or productivity is challenging due to individual differences. Prediction models developed for each developer individually work better.</t>
  </si>
  <si>
    <t>Developed function points, adopted software platforms, and risk classification are factors that significantly impact software costs and productivity. Two factors often assumed to affect the project cost, the efficiency of the implementation and the cost of the pre-study, failed to display significant impacts.</t>
  </si>
  <si>
    <t>The flow of participants and the popularity of an open-source ecosystem impact its capacity to produce information. Positive communication by participants can hurt the ability of an ecosystem to solve practical problems. No matter what stage the ecosystem is in, its age will impact productivity. The number of publishers participating in ecosystems and the number of followers harm ecosystems’ net productivity.</t>
  </si>
  <si>
    <t>Performing cost-benefit analyses for potential new products helps determine which should be created or reengineered to be reusable.</t>
  </si>
  <si>
    <t>Overall, there is no statistical evidence for a productivity improvement or decline resulting from CASE tools. Close evaluation of individual projects reveals support for traditional learning-curve patterns and the importance of staff training in new technology.</t>
  </si>
  <si>
    <t>Larger projects are more productive and have lower defect levels than smaller ones. Early prototyping and daily builds promise subsequent work on the features most valued by customers, with a significant positive impact on productivity. Other practices are not correlated to productivity. There is danger in assuming the implementation of more flexible processes piecemeal by picking-and-choosing practices because there are complex interactions among them.</t>
  </si>
  <si>
    <t>Agile team management is the most influential factor in achieving higher team productivity. Team size, diversity, skill, collocation and time allocation are critical factors for designing agile teams. Teams should be aware of the negative impact of member turnover.</t>
  </si>
  <si>
    <t>Productivity is a highly personal matter, and perceptions of what is considered to be productive are different across participants. Productivity and the factors that influence it are highly individual. The daily work of each developer is highly fragmented.</t>
  </si>
  <si>
    <t>Personalized recommendations for improving software developers’ work are essential to optimize personal and organizational workflows. Software developers can be classified as social, lone, focused, balanced, leading or goal-oriented developers.</t>
  </si>
  <si>
    <t xml:space="preserve">Software enterprises are classified as prime contractors, intermediate subcontractors, end-contractors, and independent enterprises. Intermediate subcontractors are the least productive. However, those possessing highly skilled workers have high productivity levels. </t>
  </si>
  <si>
    <t>Larger projects, overload mentors and offshoring succession significantly reduce the productivity ratio. The breadth of mentor experience and succession of mentors' primary product significantly increase productivity.</t>
  </si>
  <si>
    <t>Application complexity affects productivity negatively, and training in the application domain has an opposite effect. Productivity tends to increase with the availability of documentation and testing tools and better client support.</t>
  </si>
  <si>
    <t>Highly collaborative pairs are dramatically (4 times) less productive than pairs working on the same task but not simultaneously. Programming pairs can learn to work more productively together over time by devising their own productive collaboration process. Any productivity gains reported with pair programming are likely due entirely to the role-based protocol rather than to any inherent consequences of working closely in pairs.</t>
  </si>
  <si>
    <t>There is evidence of improved productivity over time, with variations coming from company and business sector. Insurance and commerce are the least productive, while manufacturing is the most productive sector among the studied projects. There is no significant difference in productivity between new developments and maintenance projects.</t>
  </si>
  <si>
    <t>New hires tend to take several weeks to reach the same productivity levels as experienced employees. The effect of team support decreases with time. Employees with prior internships tend to perform better than others in the beginning.</t>
  </si>
  <si>
    <t>Analytical instruments or tools are required to model and measure productivity in ways that managers and developers can employ. This may lead us away from simple quantitative measures towards knowledge-based tools that embody symbolic and qualitative (dynamic) models.</t>
  </si>
  <si>
    <t>There was a consistent agreement between expert opinion ratings and the developed testing productivity measure. Both determined that difficult projects have lower productivity with the adoption of a testing methodology.</t>
  </si>
  <si>
    <t>The collected data present a clear trend of decreased software productivity over the years. Staff capabilities, software architecture, and other development tasks affect software productivity, either positively or negatively. In incremental development, the assumption that productivity will vary from increment to increment cannot be taken for granted.</t>
  </si>
  <si>
    <t>The economic effect of the OSS segment for the labor productivity of the Japanese information service sector is positive. However, each OSS produces a variety of economic effects.</t>
  </si>
  <si>
    <t>The following are identified as productivity bottlenecks in software construction: unstable requirements and lack of programming tools (large); quality of platform documentation, and too optimistic planning (average). Apart from treating these bottlenecks, higher knowledge of the development language and platform and adoption of reuse practices may improve productivity.</t>
  </si>
  <si>
    <t>Successful productivity improvement depends on humans. The obtained results do not support the traditional belief that software reuse is the key to productivity improvements. Other frequent factors mentioned in the literature are tools and methods. Factors facilitating team communication and work coordination are also important in software outsourcing. Selecting the right factors is the first step towards quantitative productivity management.</t>
  </si>
  <si>
    <t>Adopts random assignment(s) of treatments to subjects, large sample sizes, well-formulated hypotheses and the selection of (an) independent variable(s), which is (are) (randomly) sampled. If all these requirements are satisfied, it is considered a controlled experiment; otherwise, it is a quasi-experiment.</t>
  </si>
  <si>
    <t>Proposes questions addressed to participants through questionnaires, (structured) interviews, online surveys, focus group meetings and others. Participants may be approached in a census process or according to a random sample.</t>
  </si>
  <si>
    <t>Least-Squares Method</t>
  </si>
  <si>
    <t>Data on software development projects collected from the Experience database (47 projects in 1993 and 19 projects in 1994) and the ISBSG (288 projects from 1989 to 2001) databases.</t>
  </si>
  <si>
    <t>Data concerning 400 projects from the ISBSG and Experience databases.</t>
  </si>
  <si>
    <t>Notes (extracts of paper contents)</t>
  </si>
  <si>
    <t>Factors mentioned in industrial software engineering standards may affect productivity. For the ISO 9126-4 standard, productivity is a quality characteristic, whereas there are metric models in the IEEE 1045 standard to deal with productivity. Their differences do not allow building a consensual productivity model. However, the latter can be used as part of the former.</t>
  </si>
  <si>
    <t>In order to be effective in this statistical analysis, however, the analyst must resolve to (1) make sure that data collected is verifiable and complete, (2) understand completely the macro- and micro-level software processes used and their various and oftentimes competing assumptions, (3) understand the appropriate statistical methods and when to use them, and (4) make decisions based on the data and the analysis.</t>
  </si>
  <si>
    <t>SUMMARY</t>
  </si>
  <si>
    <t>Grade range</t>
  </si>
  <si>
    <t>Improvement projects have significantly better productivity than new development and larger teams are less productive than smaller ones.</t>
  </si>
  <si>
    <t>Project size, type and business sector are factors that influence software productivity with varying significance levels. There is no evidence that team size and adopted programming languages affect productivity. There is no significant difference in productivity between new developments and redevelopment projects.</t>
  </si>
  <si>
    <t>Factors that most strongly correlate with self-rated productivity are non-technical factors, such as job enthusiasm, peer support for new ideas, and receiving useful feedback about job performance. Compared to other knowledge workers, software developers’ self-rated productivity is more strongly related to task variety and working remotely.</t>
  </si>
  <si>
    <t>To observe the same software development phenomena is very difficult, since the hypotheses and measures are rarely shared and results are not easily replicable. To minimize researcher bias, only theoretical codes which were evaluated at least in three selected studies were analysed. The results with higher significance are:
A) Positively affect productivity:
1) Higher Levels of Personnel Capability;
2) Developer’s Domain Knowledge;
3) Team Autonomy;
4) Availability and strategies for the adequate allocation of developers;
5) Communication among developers;
6) The increase in the level of reuse of requirements, analysis, and design;
7) Combining the use of methods and techniques regarding verification, validation, testing or any other related to quality assurance;
B) Wearly positively affect productivity:
1) Developers’ experience in the software development process weakly positively affects the software
development productivity;
C) Conditionally affect productivity:
1) The more significant the increments of product’s LOC-based size over time, the higher is the positive impact on software development productivity;
2) As more dynamic and sophisticated is the evolution of the economic activity (business area), as lower is the software development productivity;
3) Newer programming languages positively contribute more to the software development productivity than older ones;
4) Higher maturity levels of software processes can more effectively contribute to software development productivity than lower ones;
D) Negativelly affect productivity:
1) Requirements volatility negatively affects the software development productivity;
2) Manipulating complex artifacts throughout the software development;
3) Increasing the number of developers overtime;</t>
  </si>
  <si>
    <t xml:space="preserve">There are regional differences in the level of development of local software companies. Different public policy promotion paths should be adopted in each case. These paths should consider simultaneously all the identified gaps in the degree of higher education, the scale of enterprises and the level of investment in research and development activities and fixed assets, acting on them accordingly. </t>
  </si>
  <si>
    <t>labor productivity</t>
  </si>
  <si>
    <t>Related to the Research Questions</t>
  </si>
  <si>
    <t>Related to the Quality of Evidence</t>
  </si>
  <si>
    <t xml:space="preserve">Small methods produce nearly maximal productivity in the majority of cases. Tightly coupled systems exhibit low productivity rates, a negative effect of coupling on maintainability. </t>
  </si>
  <si>
    <t>Certainty</t>
  </si>
  <si>
    <t>Contents</t>
  </si>
  <si>
    <t>Metadata</t>
  </si>
  <si>
    <t>Introduction</t>
  </si>
  <si>
    <t>Notes and definitions</t>
  </si>
  <si>
    <t>Further information and enquiries</t>
  </si>
  <si>
    <t>Enquiries should be addressed to:</t>
  </si>
  <si>
    <t>Carlos Henrique Cabral Duarte</t>
  </si>
  <si>
    <t>Avenida República do Chile 100, Centro</t>
  </si>
  <si>
    <t>Rio de Janeiro, RJ, Brazil</t>
  </si>
  <si>
    <t>20031-170</t>
  </si>
  <si>
    <t>Phone number: +55 21 21728143</t>
  </si>
  <si>
    <t>Email address: cduarte@bndes.gov.br, carlos.duarte@computer.org</t>
  </si>
  <si>
    <t>Feedback</t>
  </si>
  <si>
    <t>Feedback from users is welcome. Please send your feedback to one of the email addresses above.</t>
  </si>
  <si>
    <t>Terms and conditions</t>
  </si>
  <si>
    <t>About</t>
  </si>
  <si>
    <t>The author, Carlos Henrique C. Duarte, is a member of technical staff at the Brazilian Development Bank (BNDES) and a Senior Member of the IEEE, Computer Society.</t>
  </si>
  <si>
    <t>The assumptions, views and opinions expreseed in the release of this data set are solely those of the author and do not necessarily reflect the official policy, strategy or position of any Brazilian government entity.</t>
  </si>
  <si>
    <t>Copyright and reproduction</t>
  </si>
  <si>
    <t>This data set is available under the Creative Commons Attribution 4.0 International (CC BY 4.0) licence. Additional terms may apply.</t>
  </si>
  <si>
    <t>You are free to copy and redistribute the material in any medium or format and to remix, transform, and build upon the material for any purpose, even commercially. The licensor cannot revoke these freedoms as long as you follow the license terms.</t>
  </si>
  <si>
    <t>You must give appropriate credit, provide a link to the license, and indicate if changes were made. You may do so in any reasonable manner, but not in any way that suggests the licensor endorses you or your use.</t>
  </si>
  <si>
    <t>To view a summary of the licence, please go to:</t>
  </si>
  <si>
    <t>https://creativecommons.org/licenses/by/4.0/</t>
  </si>
  <si>
    <t>This is a compilation of data on software productivity papers published from 1987 to 2021. The data set is provided in support of a publication of the author.</t>
  </si>
  <si>
    <t>Information on the reviewed literature and review methods</t>
  </si>
  <si>
    <t>Terms and Conditions</t>
  </si>
  <si>
    <t>Terms and conditions of usage of this spreadsheet</t>
  </si>
  <si>
    <t>Reference Table 1</t>
  </si>
  <si>
    <t>Definition of types of analysed studies</t>
  </si>
  <si>
    <t>Reference Table 2</t>
  </si>
  <si>
    <t>Definition of the SWEBOK knowledge areas</t>
  </si>
  <si>
    <t>Analysis Table 1</t>
  </si>
  <si>
    <t>Synthesis of analysed literature</t>
  </si>
  <si>
    <t>Analysis Table 2</t>
  </si>
  <si>
    <t>Bibliographic references of the analysed literature</t>
  </si>
  <si>
    <t>Study ultimate goal definition and bibliographic reference classification</t>
  </si>
  <si>
    <t>Reference and Analysis Table 5</t>
  </si>
  <si>
    <t>Study findings analysis</t>
  </si>
  <si>
    <t>Related work analysis</t>
  </si>
  <si>
    <t>Analysis Table 8</t>
  </si>
  <si>
    <t>Gaps and trends analyses</t>
  </si>
  <si>
    <t>Reviewed Literature on Software Productivity, 1987-2021</t>
  </si>
  <si>
    <t>Analysis Table 3</t>
  </si>
  <si>
    <t>Analysis Table 4</t>
  </si>
  <si>
    <t>Retrieved bibliographic references</t>
  </si>
  <si>
    <t>Snowballed bibliographic references</t>
  </si>
  <si>
    <t>Productivity measures definition and bibliographic reference classification</t>
  </si>
  <si>
    <t>Business sector, and analysis methods and demographic information of the analyzed bibliographic references</t>
  </si>
  <si>
    <t>Validity analysis criteria</t>
  </si>
  <si>
    <t>Risk of bias assessment</t>
  </si>
  <si>
    <t>Evaluation of certainty in the body of evidence</t>
  </si>
  <si>
    <t>Summary of Findings table</t>
  </si>
  <si>
    <t>Reference and Analysis Table 6</t>
  </si>
  <si>
    <t>Reference and Analysis Table 7</t>
  </si>
  <si>
    <t>Analysis Table 9</t>
  </si>
  <si>
    <t>Reference Table 3</t>
  </si>
  <si>
    <t>Analysis Table 10</t>
  </si>
  <si>
    <t>Analysis Table 11</t>
  </si>
  <si>
    <t>Analysis Table 12</t>
  </si>
  <si>
    <t>Analysis Table 13</t>
  </si>
  <si>
    <t>You shoudl have chosen the key DiesteEA17</t>
  </si>
  <si>
    <t>Comtents</t>
  </si>
  <si>
    <t>@inproceedings{AdamsCB09,
  author    = {Paul J. Adams and Andrea Capiluppi and Cornelia Boldyreff},
  affiliation = {{Zea Partners}, {University of East London}, {University of East London}},
  country   = {{Belgium}, {UK}, {UK}},
  title     = {Coordination and productivity issues in free software: The role of
               {B}rooks' {L}aw},
  booktitle = {25th {IEEE} Int. Conference on Software Maintenance ({ICSM} 2009)},
  publisher = {{IEEE}},
  pages     = {319--328},
  year      = {2009}
}</t>
  </si>
  <si>
    <t>@inproceedings{BankerS94,
  author      = {Rajiv D. Banker and Sandra Slaughter},
  affiliation = {{Carlson School of Management, University of Minnesota}, 
                 {Carlson School of Management, University of Minnesota}},
  country     = {{USA}, {USA}},
  title       = {Project Size and Software Maintenance Productivity: Empirical Evidence
                 on Economies of Scale in Software Maintenance},
  booktitle   = {Proc. 15th Int. Conference on Information Systems},
  editor      = {Janice I. DeGross and Sid L. Huff and Malcolm Munro},
  publisher   = {Association for Information Systems},
  pages       = {279--289},
  year        = {1994}
}</t>
  </si>
  <si>
    <t>@inproceedings{BibiAS16,
  author      = {Stamatia Bibi and Apostolos Ampatzoglou and Ioannis Stamelos},
  affiliation = {{Department of Informatics and Telecommunications, University of Western Macedonia},
                 {Department of Computer Science, University of Groningen},
                 {Department of Computer Science, Aristotle University}},
  country     = {{Greece}, {Netherlands}, {Greece}},
  title       = {A Bayesian Belief Network for Modeling Open-Source Software Maintenance
                 Productivity},
  booktitle   = {Proc. Open-Source Systems: Integrating Communities - 12th {IFIP} {WG} 2.13
                 Int. Conference ({OSS} 2016)},
  editor      = {Kevin Crowston and Imed Hammouda and Bj{\""{o}}rn Lundell and
                 Gregorio Robles and Jonas Gamalielsson and Juho Lindman},
  series      = {{IFIP} Advances in Information and Communication Technology},
  volume      = {472},
  publisher   = {Springer},
  pages       = {32--44},
  year        = {2016}
}</t>
  </si>
  <si>
    <t>@inproceedings{CarvalhoRSCB11,
  author    = {William Chaves de Souza Carvalho and Pedro Frosi Rosa and
               Michel dos Santos Soares and Marco Antonio Teixeira da Cunha Jr. and
               Luiz Carlos Buiatte},
  affiliation = {{Computing Institute, Federal University of Uberl\^andia},
                 {Computing Institute, Federal University of Uberl\^andia},
                 {Computing Institute, Federal University of Uberl\^andia},
                 {Computing Institute, Federal University of Uberl\^andia},
                 {Computing Institute, Federal University of Uberl\^andia}},
  country   = {{Brazil}, {Brazil}, {Brazil}, {Brazil}, {Brazil}},
  title     = {A Comparative Analysis of the Agile and Traditional Software Development
               Processes Productivity},
  booktitle = {Proc. 30th Int. Conference of the Chilean Computer Science Society ({SCCC} 2011)},
  publisher = {{IEEE}},
  pages     = {74--82},
  year      = {2011}
}</t>
  </si>
  <si>
    <t>@inproceedings{Duncan88,
  author      = {Anne S. Duncan},
  affiliation = {{Digital Equipment Corporation}}, 
  country     = {{USA}},
  title       = {Software Development Productivity Tools and Metrics},
  booktitle   = {Proc. 10th Int. Conference on Software Engineering ({ICSE} 1988)},
  editor      = {Tan Chin Nam and Larry E. Druffel and Bertrand Meyer},
  publisher   = {{IEEE}},
  pages       = {41--48},
  year        = {1988}
}</t>
  </si>
  <si>
    <t>@inproceedings{FatemaS17,
  author      = {Israt Fatema and Kazi Sakib},
  affiliation = {{Institute of Information Technology, University of Dhaka},
                 {Institute of Information Technology, University of Dhaka}},
  country     = {{Bangladesh}, {Bangladesh}},
  title       = {Factors Influencing Productivity of Agile Software Development Teamwork:
                 {A} Qualitative System Dynamics Approach},
  booktitle   = {Proc. 24th Asia-Pacific Software Engineering Conference ({APSEC} 2017)},
  editor      = {Jian Lv and He Jason Zhang and Mike Hinchey and Xiao Liu},
  publisher   = {{IEEE} Computer Society},
  pages       = {737--742},
  year        = {2017},
}</t>
  </si>
  <si>
    <t>@inproceedings{GeH11,
  author      = {Chunmian Ge and Ke{-}Wei Huang},
  affiliation = {{National University of Singapore},
                 {National University of Singapore}},
  country     = {{Singapore}, {Singapore}},
  title       = {Productivity Differences and Catch-Up Effects among Software as a
                 Service Firms: {A} Stochastic Frontier Approach},
  booktitle   = {Proc. Int. Conference on Information Systems ({ICIS} 2011)},
  editor      = {Dennis F. Galletta and Ting{-}Peng Liang},
  publisher   = {Association for Information Systems},
  year        = {2011},
}</t>
  </si>
  <si>
    <t>@inproceedings{HuangW09,
  author      = {Ke{-}Wei Huang and Mengqi Wang},
  affiliation = {{National University of Singapore}, 
                 {National University of Singapore}},
  country     = {{Singapore}, {Singapore}},
  title       = {Firm-Level Productivity Analysis for Software as a Service Companies},
  booktitle   = {Proc. Int. Conference on Information Systems ({ICIS} 2009)},
  editor      = {Jay F. Nunamaker Jr. and Wendy L. Currie},
  publisher   = {Association for Information Systems},
  pages       = {1--17},
  year        = {2009}
}</t>
  </si>
  <si>
    <t>@inproceedings{MeyerZF17,
  author = {Andr\´e Meyer and Thomas  Zimmermann and Thomas Fritz},
  affiliation = {{University of Zurich}, {Microsoft Research}, {University of British Columbia}},
  country = {{Switzerland}, {USA}, {Switzerland, Canada}},
  title = {Characterizing Software Developers by Perceptions of Productivity},
  booktitle = {Proc. Int. Symposium on Empirical Software Engineering and Measurement
               ({ESEM} 2017)},
   publisher = {{IEEE}},
  pages = {105--110}, 
  month = nov,
  year = 2017
}</t>
  </si>
  <si>
    <t>@inproceedings{MoazeniLCB14,
  author      = {Ramin Moazeni and Daniel Link and
                 Celia Chen and Barry W. Boehm},
  affiliation = {{Computer Science Department, University of Southern California},
                 {Computer Science Department, University of Southern California},
                 {Computer Science Department, University of Southern California},
                 {Computer Science Department, University of Southern California}},
  country     = {{USA}, {USA}, {USA}, {USA}},
  title       = {Software domains in incremental development productivity decline},
  booktitle   = {Proc. Int. Conference on Software and Systems Process ({ICSSP} 2014)},
  editor      = {He Zhang and LiGuo Huang and Ita Richardson},
  publisher   = {{ACM}},
  pages       = {75--83},
  year        = {2014}
}</t>
  </si>
  <si>
    <t>@inproceedings{Mockus09,
   author = {Audris Mockus}, 
   affiliation = {{Avaya Labs Research}},
   country = {{USA}},
   title = {Succession: Measuring transfer of code and developer productivity},
   booktitle = {Proc. 31st Int. Conference on Software Engineering ({ICSE} 2009)},
   publisher = {{IEEE}},
   pages = {67--77},
   year = 2009
}</t>
  </si>
  <si>
    <t>@inproceedings{PortM99,
  author      = {Daniel Port and Monica McArthur},
  affiliation = {{Center for Software Engineering, University of South California}, {Hughes Space and Communications}},
  country     = {{USA}, {USA}},
  title       = {A Study of Productivity and Efficiency for Object-Oriented Methods
                 and Languages},
  booktitle   = {Proc. 6th Asia-Pacific Software Engineering Conference {(APSEC} 1999)},
  publisher   = {{IEEE}},
  pages       = {128--135},
  year        = {1999},
}</t>
  </si>
  <si>
    <t>@inproceedings{PremrajSKF05,
  author      = {Rahul Premraj and Martin J. Shepperd and
                 Barbara A. Kitchenham and Pekka Forselius},
  affiliation = {{Bornemouth University}, {Brunel University},
                 {National ICT and Keele University}, {STTF Oy}},
  country     = {{UK}, {UK}, {Australia, UK}, {Finland}},
  title       = {An Empirical Analysis of Software Productivity over Time},
  booktitle   = {Proc. 11th Int. Symposium on Software Metrics 
                 ({METRICS} 2005)},
  publisher   = {{IEEE}},
  pages       = {37-46},
  year        = {2005}
}</t>
  </si>
  <si>
    <t>@inproceedings{RamasubbuCBH11,
  author      = {Narayan Ramasubbu and Marcelo Cataldo and
                 Rajesh Krishna Balan and James D. Herbsleb},
  affiliation = {{Singapore Management University}, {Carnegie Mellon University}, 
                 {Singapore Management University}, {Carnegie Mellon University}},
  country     = {{Singapore}, {USA}, {Singapore}, {USA}},
  title       = {Configuring global software teams: a multi-company analysis of project
                 productivity, quality, and profits},
  booktitle   = {Proc. 33rd Int. Conference on Software Engineering ({ICSE} 2011)},
  editor      = {Richard N. Taylor and Harald C. Gall and Nenad Medvidovic},
  publisher   = {{ACM}},
  pages       = {261--270},
  year        = {2011}
}</t>
  </si>
  <si>
    <t>@inproceedings{RastogiT0NC17,
  author      = {Ayushi Rastogi and Suresh Thummalapenta and Thomas Zimmermann and
                 Nachiappan Nagappan and Jacek Czerwonka},
  affiliation = {{IIT Delhi}, {Microsoft Corporation}, {Microsoft Research},
                 {Microsoft Research}, {Microsoft Corporation}},
  country     = {{India}, {USA}, {USA}, {USA}, {USA}},
  title       = {Ramp-up Journey of New Hires: Do strategic practices of software companies
                 influence productivity?},
  booktitle   = {Proc. 10th Innovations in Software Engineering Conference ({ISEC} 2017)},
  editor      = {Ravi Prakash Gorthi and others},
  publisher   = {{ACM}},
  pages       = {107--111},
  year        = {2017}
}</t>
  </si>
  <si>
    <t>@inproceedings{Rubin93a,
  author =      {Howard A. Rubin},
  affiliation = {{Department of Computer Science, Hunter College}},
  country = {{USA}},
  title =       {Software process maturity: Measuring its impact on
                productivity and quality},
  pages =       {468--476},
  booktitle =   {Proc. 15th Int. Conference on Software Engineering ({ICSE} 1993)},
  publisher = {{IEEE}},
  month = apr,
  year = {1993}
}</t>
  </si>
  <si>
    <t>@inproceedings{SiokT07,
  author      = {Michael F. Siok and Jeff Tian},
  affiliation = {{Lockeed Nartin Aeronautics Company},
                 {Southern Methodist University}},
  country     = {{USA}, {USA}},
  title       = {Empirical Study of Embedded Software Quality and Productivity},
  booktitle   = {Proc. 10th Int. Symposium on High Assurance Systems Engineering ({HASE} 2007)},
  publisher   = {{IEEE}},
  pages       = {313--320},
  year        = {2007}
}</t>
  </si>
  <si>
    <t>@inproceedings{Tan09,
 author = {Thomas Tan and Qi Li and Barry Boehm and Ye Yang and Mei Hei and Ramin Moazeni},
 affiliation = {{Center for System and Software Engineering, University of Southern California},
                {Center for System and Software Engineering, University of Southern California},
                {Center for System and Software Engineering, University of Southern California},
                {Institute of Software Chinese Academy of Sciences},
                {Institute of Software Chinese Academy of Sciences},
                {Center for System and Software Engineering, University of Southern California}},
 country = {{USA}, {USA}, {USA}, {China}, {China}, {USA}},
 title = {Productivity Trends in Incremental and Iterative Software Development},
 Booktitle = {Proc. 3rd Int. Symposium on Empirical Software Engineering and Measurement ({ESEM} 2009)},
 pages = {1--10},
 publisher = {{IEEE}},
 year = {2009}
}</t>
  </si>
  <si>
    <t>@inproceedings{TsunodaA17,
  author    = {Masateru Tsunoda and Sousuke Amasaki},
  affiliation = {{Graduate School of Information Science, Nara Institute of Science and Technology},
                  {Graduate School of Information Science, Nara Institute of Science and Technology}},
  country   = {{Japan}, {Japan}},
  title     = {On Software Productivity Analysis with Propensity Score Matching},
  booktitle = {Proc. Int. Symposium on Empirical Software Engineering
               and Measurement ({ESEM} 2017)},
  editor    = {Ayse Bener and Burak Turhan and Stefan Biffl},
  publisher = {{IEEE}},
  pages     = {436--441},
  year      = {2017}
}</t>
  </si>
  <si>
    <t>@inproceedings{Wang12,
   author = {Ye Wang and Caiming Zhang and Guanghua Chen and Yong Shi},
   affiliation = {{Research Centre on Fictitious Economy and Data Science, Graduate University of Chines Academy of Sciences},
                  {China Institute of Industrial Relations},
                  {Institute of Policy and Mangement, Chinese Academy of Sciences},
                  {Research Centre on Fictitious Economy and Data Science, Graduate University of Chines Academy of Sciences}},
   country = {{China}, {China}, {China}, {China}},
   title = {Empirical research on the total factor productivity of
            {C}hinese software companies},
   booktitle = {Proc. Int. Joint Conferences on Web
                Intelligence and Intelligent Agent Technology ({WI-IAT} 2012)},
   publisher = {IEEE},
   volume = 3,
   pages = {25--29},
   year = 2012
}</t>
  </si>
  <si>
    <t>@inproceedings{WangWZ08,
  author    = {Hao Wang and Haiqing Wang and Hefei Zhang},
  affiliation = {{Beijing University of Posts and Telecommunications}, 
                 {BCI Technology Ltd}, 
                 {Sansung Technology Ltd}},
  country   = {{China}, {China}, {China}},
  title     = {Software Productivity Analysis with {CSBSG} Data Set},
  booktitle = {Proc. Int. Conference on Computer Science and Software Engineering ({CSSE} 2008)},
  publisher = {{IEEE}},
  volume    = 2,
  pages     = {587--593},
  year      = {2008}
}</t>
  </si>
  <si>
    <t>@inproceedings{WagnerM08,
   author = {Stefan Wagner and Melanie Ruhe},
   affiliation = {{Technische Universit\"{a}t Muunchen Garching, Munich},  
                  {Siemens AG, Munich}},
   country = {{Germany}, {Germany}},
   title = {A Systematic Review of Productivity Factors in Software Development}, 
   booktitle = {Proc. 2nd Int. Workshop on Software Productivity Analysis and 
                Cost Estimation ({SPACE} 2008)}, 
   year = 2008
}</t>
  </si>
  <si>
    <t>@inproceedings{CardozoNBFS10,
  author    = {Elisa S. F. Cardozo and J. Benito F. Ara{\'{u}}jo Neto and 
               Alexandre Barza and A. C{\'{e}}sar C. Fran{\c{c}}a and 
               Fabio Q. B. da Silva},
  affiliatiion = {{Centro de Informática, Universidade Federal de Pernambuco, Recife}, 
                  {Centro de Informática, Universidade Federal de Pernambuco, Recife},
                  {Centro de Informática, Universidade Federal de Pernambuco, Recife},
                  {Centro de Informática, Universidade Federal de Pernambuco, Recife},
                  {Centro de Informática, Universidade Federal de Pernambuco, Recife}},
  country   = {{Brazil}, {Brazil}, {Brazil}, {Brazil}, {Brazil}},
  title     = {{Scrum} and Productivity in Software Projects: {A} Systematic 
               Literature Review},
  booktitle = {Proc. 14th Int. Conference on Evaluation and Assessment in 
               Software Engineering ({EASE} 2010)},
  editor    = {Mark Turner and Mahmood Niazi},
  series    = {Workshops in Computing},
  publisher = {{BCS}},
  year      = {2010}
}</t>
  </si>
  <si>
    <t>@inproceedings{ShahPN15,
  author      = {Syed Muhammad Ali Shah and Efi Papatheocharous and Jaana Nyfjord},
  affiliation = {{SICS Swedish ICT AB}},
                 {SICS Swedish ICT AB},
                 {SICS Swedish ICT AB}},
  country     = {{Sweden}, {Sweden}, {Sweden}}, 
  title       = {Measuring productivity in agile software development process: 
                 a scoping study},
  booktitle   = {Proc. Int. Conference on Software and System Process ({ICSSP} 
                 2015)},
  editor      = {Dietmar Pfahl and others},
  pages       = {102--106},
  publisher   = {{ACM}},
  year        = {2015}
}</t>
  </si>
  <si>
    <t>@inproceedings{OliveiraVCC17,
  author      = {Edson Cesar Cunha de Oliveira and Davi Viana and
                 Marco Cristo and Tayana Conte},
  affiliation = {{Universidade Federal do Amazonas, Manaus},
                 {Universidade Federal do Maranh\~ao, São Lu\´{\i}s},
                 {Universidade Federal do Amazonas, Manaus},
                 {Universidade Federal do Amazonas, Manaus}},
  country     = {{Brazil}, {Brazil}, {Brazil}, {Brazil}},
  title       = {How have Software Engineering Researchers been Measuring Software
                 Productivity? {A} Systematic Mapping Study},
  booktitle   = {Proc. 19th Int. Conference on Enterprise Information Systems 
                 ({ICEIS} 2017)},
  editor      = {Slimane Hammoudi and Michal Smialek and
                 Olivier Camp and Joaquim Filipe},
  publisher = {SciTePress},
  pages     = {76--87},
  volume    = 2,
  year      = {2017}
}</t>
  </si>
  <si>
    <t>;</t>
  </si>
  <si>
    <t>@article{MeyerBMZF17, 
 author = {Andr\'e Meyer and Laura Barton and Gail C. Murphy 
           and Thomas Zimmermann and Thomas Fritz}, 
 affiliation = {{University of Zurich},
                {University of British Columbia},
                {University of British Columbia},
                {Microsoft Research},
                {University of Zurich}},
 country = {{Switzerland}, {Canada}, {Canada}, {USA}, {Switzerland}},
 title = {The Work-Life of Developers: Activities, Switches and 
          Perceived Productivity}, 
 journal = {{IEEE} Transactions on Software Engineering}, 
 volume = 43, 
 number = 12, 
 pages = {1178--1193}, 
 month = dec, 
 year = 2017 
}</t>
  </si>
  <si>
    <t>@article{HernandezLopezCSC15,
  author      = {Adri{\'{a}}n Hern{\'{a}}ndez{-}L{\'{o}}pez and Ricardo Colomo Palacios and
                 Pedro Soto{-}Acosta and Cristina Casado{-}Lumbreras},
  affiliation = {{Computer Science Department, Universidad Carlos III de Madrid},
                 {Computer Science Department, Universidad Carlos III de Madrid},
                 {Computer Science Department, Universidad Carlos III de Madrid},
                 {Computer Science Department, Universidad Carlos III de Madrid}},
  country     = {{Spain}, {Norway}, {Spain}, {Spain}}, 
  title       = {Productivity Measurement in Software Engineering: {A} Study of the
                 Inputs and the Outputs},
  journal     = {International Journal of Information Technology and Systems Applications},
  volume      = {8},
  number      = {1},
  pages       = {46--68},
  year        = {2015}
}</t>
  </si>
  <si>
    <t xml:space="preserve">@inproceedings{MantylaADGO16,
   author = {Mika Mantyla and Bram Adams and Giuseppe Destefanis and 
             Daniel Graziotin and Marco Ortu},
   affiliation = {{ITEE, University of Oulu}, {Polytechnique Montreal}, {Brunel University London, Uxbridge}, 
                  {Free University of Bozen-Bolzano}, {University of Cagliari}},
   country = {{Finland}, {Canada}, {UK}, {Italy}, {Italy}},
   title = {Mining Valence, arousal, and Dominance -- Possibilities for detecting burnout and productivity?},
   booktitle = {Proc. 13th Conference on Mining Software Repositories ({MSR} 2016)},
   editor = {Mirying Kim and Romain Robbes and Christian Bird},
   publisher = {{ACM}},
   pages = {247--258},
   year = 2016
} </t>
  </si>
  <si>
    <t>@inproceedings{BezerraEA20,
   author = {Carla I. M. Bezerra and
             José Cezar de Souza Filho and
             Emanuel F. Coutinho and 
             Alice Gama and
             Ana Lívia Ferreira and
             Gabriel Leitão de Andrade and
             Carlos Eduardo Feitosa},
   affiliation = {{Federal University of Cear\´{a}},
                  {Federal University of Cear\´{a}},
                  {Federal University of Cear\´{a}},
                  {Federal University of Cear\´{a}},
                  {Federal University of Cear\´{a}},
                  {Federal University of Cear\´{a}},
                  {Federal University of Cear\´{a}}},
   country = {{Brazil}, {Brazil}, {Brazil}, {Brazil}, {Brazil}, {Brazil}, {Brazil}},
   title = {How Human and Organizational Factors Influence Software Teams Productivity in COVID-19 Pandemy: A {B}razilian Survey}
   booktitle = {Proc. 34th Brazilian Symposium on Software Engineering ({SBES} 2020}},
   editor = {Everton Cavalcante and Francisco Dantas and Thais Batista},
   pages = {606-615},
   year = 2000
}</t>
  </si>
  <si>
    <t>@inproceedings{LavazzaLM20,
   author = {Luigi Lavazza and Geng Liu and Roberto Meli},
   affiliation = {{Dipartimento di Scienze Teoriche e Applicate, Università degli Studi dell’Insubria},
                  {Hangzhou Dianzi University},
                  {DPO Srl}},
   country = {{Italy}, {China}, {Italy}},
   title = {Productivity of software enhancement projects: An empirical study},
   booktitle = {Joint 30th Int. Workshop on Software Measurement and the 15th 
                Int. Conference on Software Process and Product Measurement ({IWSM-Mensura} 2020)},
   editor = {Alain Abran and Ozden Ozcan-Top},
   year = 2020
}</t>
  </si>
  <si>
    <t>@article{LiaoEA21,
   author = {Zhifang Liao and Yiqi Zhao and Shengzong Liu and Yan Zhang and Limin Liu and Jun Long},
   affiliation = {{School of Computer Science and Engineering, Central South University}, 
                  {School of Computer Science and Engineering, Central South University},
                  {School of Information Technology and Management, Hunan University of Finance and Economics},
                  {Department of Computing, Glasgow Caledonian University},
                  {School of Computer Science and Engineering, Central South University},
                  {School of Computer Science and Engineering, Central South University}},
   country = {{China}, {China}, {China}, {UK}, {China}, {China}},
   title = {The Measurement of the Software Ecosystem's Productivity with GitHub},
   journal = {Computer Systems Science and Engineering},
   volume = 36,
   number = 1,
   pages = {239--258},
   year = 2021
}</t>
  </si>
  <si>
    <t>@inproceedings{TanihanaN13,
  author      = {Keisuke Tanihana and Tetsuo Noda},
  affiliation = {{I Shimane University},
                 {I Shimane University}},
  country     = {{Japan}, {Japan}}, 
  title       = {Empirical Study of the Relation between Open-Source Software Use and
                 Productivity of Japan's Information Service Industries},
  booktitle   = {Proc. 9th {IFIP} {WG} 2.13 Int. Conference on Open-Source Software: 
                 Quality Verification ({OSS} 2013)},
  pages       = {18--29}, 
  editor      = {Etiel Petrinja and Giancarlo Succi and 
                 Nabil El Joni and Alberto Silletti},
  publisher   = {Springer},
  year        = {2013}
}</t>
  </si>
  <si>
    <t>@inproceedings{StaplesEA14,
   author = {Mark Staples and Ross Jeffery and June Andronick and 
             Toby Murray and Gerwin Klein and Rafal Kolanski},
   affiliation = {{{NICTA} and University of New South Wales}},
   country = {{Australia}, {Australia}, {Australia}, 
              {Australia}, {Australia}, {Australia}, },
   title = {Productivity for proof engineering}, 
   booktitle = {Proc. 8th Int. Symposium on Empirical Software Engineering and Measurement ({ESEM} 2014)},
   editor = {Maurizio Moriso and Iore Dyba and Marco Torchiano},
   publisher = {{ACM}},
   pages = {1--4},
   year = 2014
}</t>
  </si>
  <si>
    <t>@article{ZhaoWW21,
   author = {Lixiang Zhao and Xiaoxiang Wang and Songling Wu},
   affiliation = {{College of Economics and Management, Beijing University of Technology},
                  {College of Economics and Management, Beijing University of Technology},
                  {School of Economics, Henan University of Science and Technology}},
   country = {{China}, {China}, {China}},
   title = {The Total Factor Productivity of {C}hina's Software Industry and its Promotion Path},
   journal = {IEEE Access},
   number = 9,
   pages = {96039--96055},
   year = 2021
}</t>
  </si>
  <si>
    <t>Adopts research questions, hypotheses, units of analysis, logic linking data to hypotheses and multiple criteria for interpreting the findings. If some of these requirements are not satisfied, it is considered an exploratory case study. It is called a case-control study if comparisons are drawn between a focus group and a control group, which has not suffered any intervention.</t>
  </si>
  <si>
    <t>Papers that were not available (c)</t>
  </si>
  <si>
    <t>Papers that were not available (h)</t>
  </si>
  <si>
    <t xml:space="preserve">Communication efforts are positive for software productivity, which is also sensible to business domains. </t>
  </si>
  <si>
    <t>Simple ratio measures are misleading and should be evaluated with care. SDE analysis is more robust for comparing projects. Managers should be aware of validity threats regarding productivity research and should address them.</t>
  </si>
  <si>
    <t>Data concerning 144 completed projects from a large Canadian bank compiled by the authors and 158 other projects from the ISBSG database.</t>
  </si>
  <si>
    <t>Data concerning 45 software development projects for commerce and service companies and 65 academic projects.</t>
  </si>
  <si>
    <t>Data concerning 65 software maintenance projects from a commercial bank data processing department compiled by the authors.</t>
  </si>
  <si>
    <t>Data concerning 27 software maintenance projects completed between 1991 and 1992 at a major national mass merchandising retailer compiled by the authors.</t>
  </si>
  <si>
    <t>Data concerning 454 versions of 20 OSS projects developed using OOD/P which remained active in 2014.</t>
  </si>
  <si>
    <t>Data concerning a set of projects developed at TRW, a software company in the USA, compiled by the author.</t>
  </si>
  <si>
    <t>Data concerning RE processes reported by 15 software engineers of Unisys Software, Australia, conducted from 08/2001 to 02/2004.</t>
  </si>
  <si>
    <t>Data concerning 48 development projects developed at DEC USA from 1978 to 1987.</t>
  </si>
  <si>
    <t>Data concerning 15 recorded interviews conducted between 04/2011 and 10/2011 and 32 questionnaires sent to software developers in Spain. Moreover, a questionnaire was created and posts on LinkedIn created. A final sample of 158 responses was analysed.</t>
  </si>
  <si>
    <t>Data collected online from 115 project managers regarding the improvement of programming productivity. Data concerning software testing projects developed at Robert Boch, India, captured by video-recording programming tasks. They were 14 task processes of 6 programmers in 1 project and 36 task processes of 18 programmers from 3 live projects, with a process transfer experiment on 24 programmers from 3 live projects.</t>
  </si>
  <si>
    <t>Data concerning a single software project team that adopted agile practices, collected daily from April 10th, 2017 to January 12th, 2018 in a software company in Finland. A total of 526 responses were received from eight respondents. Data was also extracted from a corporate Git repository and from chat rooms.</t>
  </si>
  <si>
    <t>Data collected from eight leaders of nine projects concerning the productivity of 68 developers in their teams, as well as data from software repositories that captured the productivity of these developers in automated ways.</t>
  </si>
  <si>
    <t>Data concerning 4 software development projects developed by Hughes Space and Communication, USA.</t>
  </si>
  <si>
    <t>Data concerning six incremental sofware development initiatives collected using a software tool to improve software development process for small and medium software. organizations from a commercial company in the USA</t>
  </si>
  <si>
    <t>Data concerning 211 enterprise software projects development by Japanese software companies from a database established by a government agency in Japan.</t>
  </si>
  <si>
    <t>Data concerning software development projects of 10 Chinese software companies listed in the stock market.</t>
  </si>
  <si>
    <t>Data concerning the number of software enterprises, their revenues, investments and profits from 2009 to 2018 segregated at the province level, for 29 provinces, provided by the Chinese National Bureau of Statistics.</t>
  </si>
  <si>
    <t>Contributor commits change over time in OSS projects. Depending on the project nature, there is an irregular ramp-up period, after which developers start increasing their productivity.</t>
  </si>
  <si>
    <t>There is an order of magnitude productivity gain due to the adoption of reuse in software construction.</t>
  </si>
  <si>
    <t>Project size has an important influence on maintenance productivity. There are significant economies of scale in the studied maintenance projects. There may be significant gains in maintenance productivity by grouping simple modification projects into larger planned releases.</t>
  </si>
  <si>
    <t>A simple linear regression model could explain almost half of the variance in self-reported productivity when expressed as product and process measures. Organizations should be aware of the large conceptual discrepancy between self-reported and measured productivity and that optimizing for individual productivity is different from optimizing for team productivity.</t>
  </si>
  <si>
    <t>Elicited reuse success factors for improved prductivity  are: a) adoption of a software product line (SPL) approach; b) business case analyses; c) focus on black-box reuse; d) empowerment of SPL managers; e) establishment of reuse oriented processes; f) adoption of an incremental approach; g) usage of metrics-based management; h) establishment of an SPL strategy.</t>
  </si>
  <si>
    <t>The structured synthesis method allows inferring the intensity and confidence of the factors affecting software development productivity. It offers an initial theoretical framework for representing the current status of empirical knowledge in software development productivity.</t>
  </si>
  <si>
    <t>The change-point measure permits both combined and individual productivity measurement for design, implementation and test activities. It supports a conceptual approach to productivity measurement at a higher level than in each development activity.</t>
  </si>
  <si>
    <t>RE productivity improvements arise from improved project communication and reduced rework. Basing designs and test cases on more accurate specifications provides consistent and informative direction for requirement engineers.</t>
  </si>
  <si>
    <t>Barriers to productivity improvement in scientific computing are the specific development approaches adopted in this domain, since they present bottlenecks that current practices cannot avoid.</t>
  </si>
  <si>
    <t>The stochastic frontier approach takes both inefficiency and random noise into account and is a better approach for productivity analysis. It allows the understanding of SaaS company dynamics and catch-up effects by comparison to traditional companies.</t>
  </si>
  <si>
    <t>Affects (emotions, moods and feelings) impact the cognitive activity of individuals. Valence (the attractiveness of an event) and dominance (change in the sensation of control of a situation) are positively related to self-assessed productivity. Arousal (the intensity of emotional activation) does not provide additional explanatory power to the developed model.</t>
  </si>
  <si>
    <t>There is a perception of productivity improvements due to personal software processes. To increase productivity, requirement management tools should be selected considering the project size and development process.</t>
  </si>
  <si>
    <t>In productivity models, the overall satisfaction with the work environment and the ability to work privately with no interruptions are as important and significant factors. Private offices were linked to higher perceived productivity across all disciplines. For software engineers, another vital factor for perceived productivity was communicating with the team and leads.</t>
  </si>
  <si>
    <t>A software productivity measure related to effort can be formulated when several jointly significant factors are related to effort. The practice of reuse is determined to affect productivity significantly. Executives evaluate that requirements stability, customer satisfaction and customer/staff personality type may contribute to software productivity.</t>
  </si>
  <si>
    <t>The adopted primary programming language has a significant effect on the productivity of new development projects. The productivity of enhancement projects appears much less dependent on programming languages. The business area and architecture have significant effects on productivity. No evidence of the impact of CASE tool usage on productivity was determined. The productivity of new development projects tends to be higher than that of enhancement projects</t>
  </si>
  <si>
    <t>Software enhancement costs more than new software development, at least for projects greater than 300 Function Points. There is a lot of variability in the studied data to reach this conclusion.</t>
  </si>
  <si>
    <t>Issue reports of different types produce a fair Valence variation (the attractiveness of an event). Increases in issue priority typically increase Arousal (the intensity of emotional activation). The resolution of an issue increases valence. As the resolution time of an issue increases, so does the individual arousal assigned to the issue.</t>
  </si>
  <si>
    <t xml:space="preserve">Organizational differences are the primary source of variance in software productivity, but development team size, application types, programming languages and development tools are also essential and controllable productivity factors. This highlights the need for companies to establish their own software metrics database and benchmark their data against other companies. </t>
  </si>
  <si>
    <t>The factors mostly impacting software productivity are company and business sector. Companies must statistically analyze available data to develop benchmarking equations based on key productivity factors.</t>
  </si>
  <si>
    <t xml:space="preserve">The studied company outperforms those in the ISBSG database by about 2.2 times. Possible explanations are that projects are led by staff with knowledge of systems and business processes and an optimized model-based development process is adopted. The Bayesian credible intervals gives a more informative form of productivity estimation than using the usual confidence interval alternative for the geometric mean of the ratio would be possible. </t>
  </si>
  <si>
    <t>Code-based metrics outperformed commit-based metrics, reflecting team leaders' perceptions of developer productivity. Data triangulation can strengthen organizational confidence in productivity metrics.</t>
  </si>
  <si>
    <t>Performance in global development projects is lower than in-house projects due to the lack of attention to tasks by software managers. This is due to communication, coordination and control overheads. The management of offshore projects affects their performance in negative ways. Significant improved performance is perceived in case managers present accessibility, responsivity and neglect their superior roles.</t>
  </si>
  <si>
    <t>The lack of incentives for early completion of intermediate project tasks and rigorous enforcement of final project deadlines may trigger delays and negatively affect software development productivity. Common business practices might lower project productivity and project completion probability. Organizations must control the productivity ranges in which their development teams operate.</t>
  </si>
  <si>
    <t>The governing influence on OOD productivity may be the business workflow, but not the development approach. There is significant evidence that productivity increases as project size increases. Business deadlines may have a strong influence on the overall productivity of projects.</t>
  </si>
  <si>
    <t>Firms that distribute software development across long distances benefit from improved productivity. Variations in configurational characteristics of distributed teams lead to different performances. Locally tailored, agile, and interaction-oriented process models are associated with improved productivity. Project configurations that attain high productivity tend to achieve low quality and vice-versa. An imbalance in the experiences of personnel significantly decreases productivity.</t>
  </si>
  <si>
    <t>Among studied companies, only 20% had information on their portfolio size, only 3,3% on portfolio changes and only 2% had information about quantifiable aspects of software quality. Process improvement and organizational aspects are important factors for software productivity.</t>
  </si>
  <si>
    <t>Productivity is significantly different for distinct application domains. There is no significant difference in productivity between projects developed using OOA/ODD and SA/SD or programming languages. Small projects are slightly more productive than medium and large projects.</t>
  </si>
  <si>
    <t>Lines of Proof is a problematic measure, and so improved size measures are required. Effort is highly correlated with proof size. Since there are proofs that are much simpler and less complex than other proofs, it would be expected that effort and productivity depend on proof complexity. Still, empirical data do not provide support for this belief.</t>
  </si>
  <si>
    <t>The perception of existence of an engineering system, impactful work, autonomy, and capability to complete tasks positively affect self-assessed productivity. In contrast, the possibility of mobility, compensation and job characteristics affect it negatively. The relationships of these factors to job satisfaction is statistically significant in many models for different work contexts.</t>
  </si>
  <si>
    <t>The Pareto optimal set, which is generated from models, supports managers better deciding on who will work on what and when.</t>
  </si>
  <si>
    <t>Architecture and team size have a strong correlation with productivity. Business sector, higher levels of outsourcing and projects skewed towards the implementation ensure moderate productivity.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</si>
</sst>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quot;&quot;;General"/>
  </numFmts>
  <fonts count="29" x14ac:knownFonts="1">
    <font>
      <sz val="10"/>
      <name val="Arial"/>
      <charset val="1"/>
    </font>
    <font>
      <b/>
      <sz val="10"/>
      <name val="Arial"/>
      <family val="2"/>
      <charset val="1"/>
    </font>
    <font>
      <sz val="10"/>
      <name val="Arial"/>
      <family val="2"/>
      <charset val="1"/>
    </font>
    <font>
      <sz val="10"/>
      <name val="Arial"/>
      <family val="2"/>
    </font>
    <font>
      <b/>
      <sz val="10"/>
      <name val="Arial"/>
      <family val="2"/>
    </font>
    <font>
      <sz val="10"/>
      <name val="Arial"/>
      <family val="2"/>
    </font>
    <font>
      <sz val="10"/>
      <color rgb="FFFF0000"/>
      <name val="Arial"/>
      <family val="2"/>
    </font>
    <font>
      <sz val="10"/>
      <name val="Symbol"/>
      <family val="1"/>
      <charset val="2"/>
    </font>
    <font>
      <b/>
      <sz val="10"/>
      <color rgb="FFFF0000"/>
      <name val="Arial"/>
      <family val="2"/>
    </font>
    <font>
      <sz val="10"/>
      <color theme="1"/>
      <name val="Arial"/>
      <family val="2"/>
    </font>
    <font>
      <u/>
      <sz val="10"/>
      <color theme="10"/>
      <name val="Arial"/>
      <family val="2"/>
    </font>
    <font>
      <b/>
      <sz val="10"/>
      <color theme="1"/>
      <name val="Arial"/>
      <family val="2"/>
    </font>
    <font>
      <i/>
      <sz val="10"/>
      <name val="Arial"/>
      <family val="2"/>
    </font>
    <font>
      <u/>
      <sz val="10"/>
      <color rgb="FFFF0000"/>
      <name val="Arial"/>
      <family val="2"/>
    </font>
    <font>
      <sz val="10"/>
      <color rgb="FF00B050"/>
      <name val="Arial"/>
      <family val="2"/>
    </font>
    <font>
      <sz val="10"/>
      <color rgb="FFFF3300"/>
      <name val="Arial"/>
      <family val="2"/>
    </font>
    <font>
      <sz val="10"/>
      <color rgb="FFFFC000"/>
      <name val="Arial"/>
      <family val="2"/>
    </font>
    <font>
      <sz val="10"/>
      <color theme="4"/>
      <name val="Arial"/>
      <family val="2"/>
    </font>
    <font>
      <b/>
      <u/>
      <sz val="10"/>
      <name val="Arial"/>
      <family val="2"/>
    </font>
    <font>
      <sz val="10"/>
      <color rgb="FFC00000"/>
      <name val="Arial"/>
      <family val="2"/>
    </font>
    <font>
      <sz val="10"/>
      <name val="Calibri"/>
      <family val="2"/>
    </font>
    <font>
      <sz val="10"/>
      <name val="Arial"/>
      <charset val="1"/>
    </font>
    <font>
      <u/>
      <sz val="10"/>
      <color rgb="FF0000FF"/>
      <name val="Arial"/>
      <family val="2"/>
      <charset val="1"/>
    </font>
    <font>
      <b/>
      <sz val="12"/>
      <name val="Arial"/>
      <family val="2"/>
      <charset val="1"/>
    </font>
    <font>
      <sz val="10"/>
      <color rgb="FF000000"/>
      <name val="Arial"/>
      <family val="2"/>
      <charset val="1"/>
    </font>
    <font>
      <u/>
      <sz val="10"/>
      <name val="Arial"/>
      <family val="2"/>
      <charset val="1"/>
    </font>
    <font>
      <sz val="10"/>
      <name val="Verdana"/>
      <family val="2"/>
      <charset val="1"/>
    </font>
    <font>
      <sz val="8"/>
      <name val="Arial"/>
      <family val="2"/>
      <charset val="1"/>
    </font>
    <font>
      <sz val="12"/>
      <name val="Arial"/>
      <family val="2"/>
      <charset val="1"/>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23">
    <border>
      <left/>
      <right/>
      <top/>
      <bottom/>
      <diagonal/>
    </border>
    <border>
      <left/>
      <right/>
      <top style="thin">
        <color auto="1"/>
      </top>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diagonal/>
    </border>
    <border>
      <left/>
      <right style="hair">
        <color auto="1"/>
      </right>
      <top/>
      <bottom style="thin">
        <color auto="1"/>
      </bottom>
      <diagonal/>
    </border>
    <border>
      <left style="hair">
        <color auto="1"/>
      </left>
      <right/>
      <top/>
      <bottom style="thin">
        <color auto="1"/>
      </bottom>
      <diagonal/>
    </border>
    <border>
      <left/>
      <right style="hair">
        <color auto="1"/>
      </right>
      <top style="thin">
        <color auto="1"/>
      </top>
      <bottom/>
      <diagonal/>
    </border>
    <border>
      <left style="hair">
        <color auto="1"/>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right/>
      <top style="hair">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hair">
        <color auto="1"/>
      </bottom>
      <diagonal/>
    </border>
    <border>
      <left/>
      <right/>
      <top style="hair">
        <color auto="1"/>
      </top>
      <bottom style="thin">
        <color auto="1"/>
      </bottom>
      <diagonal/>
    </border>
  </borders>
  <cellStyleXfs count="9">
    <xf numFmtId="0" fontId="0" fillId="0" borderId="0"/>
    <xf numFmtId="0" fontId="2" fillId="0" borderId="0"/>
    <xf numFmtId="0" fontId="3" fillId="0" borderId="0"/>
    <xf numFmtId="0" fontId="5" fillId="0" borderId="0"/>
    <xf numFmtId="0" fontId="10" fillId="0" borderId="0" applyNumberFormat="0" applyFill="0" applyBorder="0" applyAlignment="0" applyProtection="0"/>
    <xf numFmtId="9" fontId="21" fillId="0" borderId="0" applyFont="0" applyFill="0" applyBorder="0" applyAlignment="0" applyProtection="0"/>
    <xf numFmtId="0" fontId="22" fillId="0" borderId="0" applyBorder="0" applyProtection="0"/>
    <xf numFmtId="0" fontId="2" fillId="0" borderId="0"/>
    <xf numFmtId="0" fontId="26" fillId="0" borderId="0"/>
  </cellStyleXfs>
  <cellXfs count="383">
    <xf numFmtId="0" fontId="0" fillId="0" borderId="0" xfId="0"/>
    <xf numFmtId="0" fontId="1" fillId="0" borderId="0" xfId="0" applyFont="1"/>
    <xf numFmtId="0" fontId="2" fillId="0" borderId="0" xfId="0" applyFont="1" applyAlignment="1">
      <alignment vertical="center"/>
    </xf>
    <xf numFmtId="0" fontId="2" fillId="0" borderId="0" xfId="0" applyFont="1" applyAlignment="1">
      <alignment vertical="center" wrapText="1"/>
    </xf>
    <xf numFmtId="0" fontId="0" fillId="0" borderId="0" xfId="0" applyFont="1" applyAlignment="1">
      <alignment vertical="center"/>
    </xf>
    <xf numFmtId="0" fontId="0" fillId="0" borderId="0" xfId="0" applyFont="1" applyAlignment="1">
      <alignment vertical="center" wrapText="1"/>
    </xf>
    <xf numFmtId="0" fontId="2" fillId="0" borderId="0" xfId="1"/>
    <xf numFmtId="0" fontId="1" fillId="0" borderId="0" xfId="1" applyFont="1"/>
    <xf numFmtId="0" fontId="2" fillId="0" borderId="0" xfId="0" applyFont="1"/>
    <xf numFmtId="0" fontId="3" fillId="0" borderId="0" xfId="2"/>
    <xf numFmtId="0" fontId="4" fillId="0" borderId="0" xfId="2" applyFont="1"/>
    <xf numFmtId="0" fontId="5" fillId="0" borderId="0" xfId="0" applyFont="1"/>
    <xf numFmtId="0" fontId="4" fillId="0" borderId="1" xfId="2" applyFont="1" applyBorder="1"/>
    <xf numFmtId="0" fontId="3" fillId="0" borderId="2" xfId="2" applyBorder="1"/>
    <xf numFmtId="0" fontId="0" fillId="0" borderId="2" xfId="0" applyFont="1" applyBorder="1" applyAlignment="1">
      <alignment vertical="center"/>
    </xf>
    <xf numFmtId="0" fontId="2" fillId="0" borderId="2" xfId="0" applyFont="1" applyBorder="1" applyAlignment="1">
      <alignment vertical="center" wrapText="1"/>
    </xf>
    <xf numFmtId="0" fontId="0" fillId="0" borderId="2" xfId="0" applyFont="1" applyBorder="1" applyAlignment="1">
      <alignment vertical="center" wrapText="1"/>
    </xf>
    <xf numFmtId="0" fontId="4" fillId="0" borderId="2" xfId="2" applyFont="1" applyBorder="1" applyAlignment="1">
      <alignment horizontal="center"/>
    </xf>
    <xf numFmtId="0" fontId="0" fillId="0" borderId="0" xfId="0" applyAlignment="1">
      <alignment vertical="center"/>
    </xf>
    <xf numFmtId="0" fontId="0" fillId="0" borderId="2" xfId="0" applyBorder="1" applyAlignment="1">
      <alignment vertical="center"/>
    </xf>
    <xf numFmtId="0" fontId="4" fillId="0" borderId="0" xfId="0" applyFont="1" applyAlignment="1">
      <alignment horizontal="center"/>
    </xf>
    <xf numFmtId="0" fontId="5" fillId="0" borderId="0" xfId="0" applyFont="1" applyAlignment="1">
      <alignment vertical="center" wrapText="1"/>
    </xf>
    <xf numFmtId="0" fontId="2" fillId="0" borderId="0" xfId="0" applyFont="1" applyBorder="1" applyAlignment="1">
      <alignment vertical="center"/>
    </xf>
    <xf numFmtId="0" fontId="0" fillId="0" borderId="0" xfId="0" applyFont="1" applyBorder="1" applyAlignment="1">
      <alignment vertical="center"/>
    </xf>
    <xf numFmtId="0" fontId="0" fillId="0" borderId="0" xfId="0" applyBorder="1"/>
    <xf numFmtId="0" fontId="0" fillId="0" borderId="0" xfId="0" applyBorder="1" applyAlignment="1">
      <alignment vertical="center"/>
    </xf>
    <xf numFmtId="0" fontId="2" fillId="0" borderId="0" xfId="0" applyFont="1" applyBorder="1" applyAlignment="1">
      <alignment vertical="center" wrapText="1"/>
    </xf>
    <xf numFmtId="0" fontId="0" fillId="0" borderId="0" xfId="0" applyFont="1" applyBorder="1" applyAlignment="1">
      <alignment vertical="center" wrapText="1"/>
    </xf>
    <xf numFmtId="0" fontId="2" fillId="0" borderId="2" xfId="0" applyFont="1" applyBorder="1" applyAlignment="1">
      <alignment vertical="center"/>
    </xf>
    <xf numFmtId="0" fontId="2" fillId="0" borderId="4" xfId="0" applyFont="1" applyBorder="1"/>
    <xf numFmtId="0" fontId="2" fillId="0" borderId="3" xfId="0" applyFont="1" applyBorder="1"/>
    <xf numFmtId="0" fontId="2" fillId="0" borderId="6" xfId="0" applyFont="1" applyBorder="1"/>
    <xf numFmtId="0" fontId="2" fillId="0" borderId="5" xfId="0" applyFont="1" applyBorder="1"/>
    <xf numFmtId="0" fontId="2" fillId="0" borderId="2" xfId="0" applyFont="1" applyBorder="1"/>
    <xf numFmtId="0" fontId="2" fillId="0" borderId="1" xfId="0" applyFont="1" applyBorder="1"/>
    <xf numFmtId="0" fontId="2" fillId="0" borderId="7" xfId="0" applyFont="1" applyBorder="1"/>
    <xf numFmtId="0" fontId="2" fillId="0" borderId="8" xfId="0" applyFont="1" applyBorder="1"/>
    <xf numFmtId="0" fontId="0" fillId="0" borderId="0" xfId="0" applyAlignment="1">
      <alignment horizontal="center" vertical="center"/>
    </xf>
    <xf numFmtId="0" fontId="2" fillId="0" borderId="9" xfId="0" applyFont="1" applyBorder="1"/>
    <xf numFmtId="0" fontId="0" fillId="0" borderId="7" xfId="0" applyBorder="1" applyAlignment="1">
      <alignment horizontal="center" vertical="center"/>
    </xf>
    <xf numFmtId="0" fontId="0" fillId="0" borderId="9" xfId="0" applyBorder="1" applyAlignment="1">
      <alignment horizontal="center" vertical="center"/>
    </xf>
    <xf numFmtId="0" fontId="2" fillId="0" borderId="10" xfId="0" applyFont="1" applyBorder="1"/>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xf numFmtId="0" fontId="2" fillId="0" borderId="14" xfId="0" applyFont="1" applyBorder="1" applyAlignment="1">
      <alignment horizontal="center" vertical="center"/>
    </xf>
    <xf numFmtId="0" fontId="0" fillId="0" borderId="15" xfId="0" applyBorder="1" applyAlignment="1">
      <alignment horizontal="center" vertical="center"/>
    </xf>
    <xf numFmtId="0" fontId="1" fillId="0" borderId="0" xfId="0" applyFont="1" applyAlignment="1">
      <alignment horizontal="center" vertical="center"/>
    </xf>
    <xf numFmtId="0" fontId="1" fillId="0" borderId="4" xfId="0" applyFont="1" applyBorder="1"/>
    <xf numFmtId="0" fontId="1" fillId="0" borderId="3" xfId="0" applyFont="1" applyBorder="1"/>
    <xf numFmtId="0" fontId="5" fillId="0" borderId="0" xfId="0" applyFont="1" applyAlignment="1">
      <alignment vertical="center"/>
    </xf>
    <xf numFmtId="0" fontId="1" fillId="0" borderId="16" xfId="1" applyFont="1" applyBorder="1"/>
    <xf numFmtId="0" fontId="2" fillId="0" borderId="0" xfId="1" applyBorder="1"/>
    <xf numFmtId="0" fontId="1" fillId="0" borderId="16" xfId="0" applyFont="1" applyBorder="1"/>
    <xf numFmtId="0" fontId="0" fillId="0" borderId="2" xfId="0" applyBorder="1"/>
    <xf numFmtId="0" fontId="0" fillId="0" borderId="1" xfId="0" applyBorder="1"/>
    <xf numFmtId="0" fontId="6" fillId="0" borderId="0" xfId="0" applyFont="1" applyAlignment="1">
      <alignment vertical="center"/>
    </xf>
    <xf numFmtId="0" fontId="5" fillId="0" borderId="0" xfId="0" applyFont="1" applyBorder="1"/>
    <xf numFmtId="0" fontId="2" fillId="0" borderId="0" xfId="0" applyFont="1" applyBorder="1"/>
    <xf numFmtId="0" fontId="4" fillId="0" borderId="16" xfId="0" applyFont="1" applyBorder="1" applyAlignment="1">
      <alignment vertical="center"/>
    </xf>
    <xf numFmtId="0" fontId="4" fillId="0" borderId="0" xfId="0" applyFont="1" applyAlignment="1">
      <alignment vertical="center"/>
    </xf>
    <xf numFmtId="0" fontId="5" fillId="0" borderId="2" xfId="0" applyFont="1" applyBorder="1" applyAlignment="1">
      <alignment vertical="center"/>
    </xf>
    <xf numFmtId="0" fontId="5" fillId="0" borderId="2" xfId="0" applyFont="1" applyBorder="1" applyAlignment="1">
      <alignment vertical="center" wrapText="1"/>
    </xf>
    <xf numFmtId="0" fontId="5" fillId="0" borderId="16" xfId="0" applyFont="1" applyBorder="1" applyAlignment="1">
      <alignment vertical="center"/>
    </xf>
    <xf numFmtId="0" fontId="0" fillId="0" borderId="16" xfId="0" applyBorder="1" applyAlignment="1">
      <alignment vertical="center"/>
    </xf>
    <xf numFmtId="0" fontId="0" fillId="0" borderId="1" xfId="0" applyBorder="1" applyAlignment="1">
      <alignment vertical="center"/>
    </xf>
    <xf numFmtId="0" fontId="5" fillId="0" borderId="16" xfId="0" applyFont="1" applyBorder="1"/>
    <xf numFmtId="0" fontId="0" fillId="0" borderId="16" xfId="0" applyBorder="1"/>
    <xf numFmtId="0" fontId="2" fillId="0" borderId="16" xfId="0" applyFont="1" applyBorder="1"/>
    <xf numFmtId="0" fontId="4" fillId="0" borderId="16" xfId="2" applyFont="1" applyBorder="1" applyAlignment="1">
      <alignment vertical="center"/>
    </xf>
    <xf numFmtId="0" fontId="4" fillId="0" borderId="16" xfId="2" applyFont="1" applyBorder="1" applyAlignment="1">
      <alignment vertical="center" wrapText="1"/>
    </xf>
    <xf numFmtId="0" fontId="3" fillId="0" borderId="0" xfId="2" applyAlignment="1">
      <alignment vertical="center"/>
    </xf>
    <xf numFmtId="0" fontId="3" fillId="0" borderId="1" xfId="2" applyBorder="1" applyAlignment="1">
      <alignment vertical="center"/>
    </xf>
    <xf numFmtId="0" fontId="3" fillId="0" borderId="0" xfId="2" applyBorder="1" applyAlignment="1">
      <alignment vertical="center"/>
    </xf>
    <xf numFmtId="0" fontId="4" fillId="0" borderId="16" xfId="0" applyFont="1" applyBorder="1"/>
    <xf numFmtId="0" fontId="3" fillId="0" borderId="1" xfId="2" applyBorder="1" applyAlignment="1">
      <alignment vertical="center" wrapText="1"/>
    </xf>
    <xf numFmtId="0" fontId="3" fillId="0" borderId="0" xfId="2" applyBorder="1" applyAlignment="1">
      <alignment vertical="center" wrapText="1"/>
    </xf>
    <xf numFmtId="0" fontId="3" fillId="0" borderId="2" xfId="2" applyBorder="1" applyAlignment="1">
      <alignment vertical="center" wrapText="1"/>
    </xf>
    <xf numFmtId="0" fontId="3" fillId="0" borderId="1" xfId="2" applyBorder="1" applyAlignment="1">
      <alignment horizontal="center" vertical="center"/>
    </xf>
    <xf numFmtId="0" fontId="3" fillId="0" borderId="0" xfId="2" applyBorder="1" applyAlignment="1">
      <alignment horizontal="center" vertical="center"/>
    </xf>
    <xf numFmtId="0" fontId="5" fillId="0" borderId="0" xfId="3"/>
    <xf numFmtId="164" fontId="5" fillId="0" borderId="0" xfId="3" applyNumberFormat="1"/>
    <xf numFmtId="0" fontId="4" fillId="0" borderId="16" xfId="2" applyFont="1" applyBorder="1" applyAlignment="1">
      <alignment horizontal="center"/>
    </xf>
    <xf numFmtId="0" fontId="5" fillId="0" borderId="16" xfId="3" applyBorder="1" applyAlignment="1">
      <alignment horizontal="center"/>
    </xf>
    <xf numFmtId="0" fontId="5" fillId="0" borderId="16" xfId="3" applyBorder="1"/>
    <xf numFmtId="164" fontId="5" fillId="0" borderId="16" xfId="3" applyNumberFormat="1" applyBorder="1"/>
    <xf numFmtId="0" fontId="5" fillId="0" borderId="0" xfId="3" applyBorder="1"/>
    <xf numFmtId="164" fontId="5" fillId="0" borderId="0" xfId="3" applyNumberFormat="1" applyBorder="1"/>
    <xf numFmtId="0" fontId="5" fillId="0" borderId="0" xfId="3" applyFont="1"/>
    <xf numFmtId="0" fontId="5" fillId="0" borderId="17" xfId="3" applyBorder="1"/>
    <xf numFmtId="164" fontId="5" fillId="0" borderId="17" xfId="3" applyNumberFormat="1" applyBorder="1"/>
    <xf numFmtId="0" fontId="5" fillId="0" borderId="17" xfId="3" applyFont="1" applyBorder="1"/>
    <xf numFmtId="0" fontId="7" fillId="0" borderId="0" xfId="0" applyFont="1" applyAlignment="1">
      <alignment vertical="center"/>
    </xf>
    <xf numFmtId="0" fontId="0" fillId="0" borderId="0" xfId="0" applyFont="1" applyAlignment="1">
      <alignment horizontal="center" vertical="center"/>
    </xf>
    <xf numFmtId="0" fontId="0" fillId="0" borderId="2" xfId="0" applyFont="1" applyBorder="1" applyAlignment="1">
      <alignment horizontal="center" vertical="center"/>
    </xf>
    <xf numFmtId="0" fontId="5" fillId="0" borderId="1" xfId="3" applyBorder="1"/>
    <xf numFmtId="0" fontId="5" fillId="0" borderId="0" xfId="3" applyFont="1" applyBorder="1"/>
    <xf numFmtId="0" fontId="4" fillId="0" borderId="2" xfId="2" applyFont="1" applyBorder="1"/>
    <xf numFmtId="165" fontId="0" fillId="0" borderId="0" xfId="0" applyNumberFormat="1" applyBorder="1"/>
    <xf numFmtId="165" fontId="0" fillId="0" borderId="0" xfId="0" applyNumberFormat="1"/>
    <xf numFmtId="165" fontId="0" fillId="0" borderId="16" xfId="0" applyNumberFormat="1" applyBorder="1"/>
    <xf numFmtId="165" fontId="0" fillId="0" borderId="0" xfId="0" applyNumberFormat="1" applyFill="1" applyBorder="1"/>
    <xf numFmtId="49" fontId="0" fillId="0" borderId="0" xfId="0" applyNumberFormat="1" applyAlignment="1">
      <alignment horizontal="left"/>
    </xf>
    <xf numFmtId="0" fontId="4" fillId="0" borderId="0" xfId="0" applyFont="1"/>
    <xf numFmtId="0" fontId="6" fillId="0" borderId="0" xfId="0" applyFont="1" applyAlignment="1">
      <alignment vertical="center" wrapText="1"/>
    </xf>
    <xf numFmtId="49" fontId="5" fillId="0" borderId="0" xfId="0" applyNumberFormat="1" applyFont="1" applyAlignment="1">
      <alignment horizontal="left"/>
    </xf>
    <xf numFmtId="0" fontId="5" fillId="0" borderId="0" xfId="0" applyFont="1" applyAlignment="1">
      <alignment horizontal="center"/>
    </xf>
    <xf numFmtId="0" fontId="0" fillId="0" borderId="0" xfId="0" applyAlignment="1">
      <alignment horizontal="center"/>
    </xf>
    <xf numFmtId="0" fontId="0" fillId="0" borderId="0" xfId="0" applyAlignment="1">
      <alignment horizontal="center"/>
    </xf>
    <xf numFmtId="49" fontId="0" fillId="0" borderId="0" xfId="0" applyNumberFormat="1" applyAlignment="1">
      <alignment horizontal="fill"/>
    </xf>
    <xf numFmtId="49" fontId="5" fillId="0" borderId="0" xfId="0" applyNumberFormat="1" applyFont="1" applyAlignment="1">
      <alignment horizontal="fill"/>
    </xf>
    <xf numFmtId="49" fontId="4" fillId="0" borderId="0" xfId="0" applyNumberFormat="1" applyFont="1" applyAlignment="1">
      <alignment horizontal="left"/>
    </xf>
    <xf numFmtId="0" fontId="8" fillId="0" borderId="0" xfId="0" applyFont="1" applyAlignment="1">
      <alignment horizontal="center"/>
    </xf>
    <xf numFmtId="0" fontId="0" fillId="0" borderId="0" xfId="0" quotePrefix="1" applyFont="1" applyAlignment="1">
      <alignment wrapText="1"/>
    </xf>
    <xf numFmtId="0" fontId="0" fillId="0" borderId="0" xfId="0" applyAlignment="1">
      <alignment horizontal="center"/>
    </xf>
    <xf numFmtId="0" fontId="4" fillId="0" borderId="16" xfId="3" applyFont="1" applyBorder="1" applyAlignment="1">
      <alignment horizontal="center"/>
    </xf>
    <xf numFmtId="0" fontId="5" fillId="0" borderId="2" xfId="3" applyBorder="1"/>
    <xf numFmtId="0" fontId="2" fillId="0" borderId="16" xfId="1" applyBorder="1"/>
    <xf numFmtId="0" fontId="2" fillId="0" borderId="1" xfId="1" applyBorder="1"/>
    <xf numFmtId="0" fontId="2" fillId="0" borderId="0" xfId="1" applyAlignment="1">
      <alignment vertical="center"/>
    </xf>
    <xf numFmtId="0" fontId="2" fillId="0" borderId="0" xfId="1" applyBorder="1" applyAlignment="1">
      <alignment vertical="center"/>
    </xf>
    <xf numFmtId="0" fontId="0" fillId="0" borderId="0" xfId="0" applyAlignment="1">
      <alignment horizontal="center"/>
    </xf>
    <xf numFmtId="0" fontId="0" fillId="0" borderId="0" xfId="0" applyAlignment="1">
      <alignment horizontal="center"/>
    </xf>
    <xf numFmtId="0" fontId="6" fillId="0" borderId="0" xfId="0" applyFont="1"/>
    <xf numFmtId="0" fontId="0" fillId="0" borderId="0" xfId="0" applyAlignment="1">
      <alignment horizontal="center"/>
    </xf>
    <xf numFmtId="0" fontId="0" fillId="0" borderId="0" xfId="0" applyAlignment="1">
      <alignment horizontal="center" vertic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2" fillId="0" borderId="7" xfId="1" applyBorder="1"/>
    <xf numFmtId="0" fontId="2" fillId="0" borderId="8" xfId="1" applyBorder="1"/>
    <xf numFmtId="0" fontId="2" fillId="0" borderId="6" xfId="1" applyBorder="1"/>
    <xf numFmtId="0" fontId="2" fillId="0" borderId="5" xfId="1" applyBorder="1"/>
    <xf numFmtId="0" fontId="2" fillId="0" borderId="19" xfId="1" applyBorder="1"/>
    <xf numFmtId="0" fontId="4" fillId="0" borderId="18" xfId="1" applyFont="1" applyBorder="1"/>
    <xf numFmtId="0" fontId="4" fillId="0" borderId="19" xfId="1" applyFont="1" applyBorder="1" applyAlignment="1">
      <alignment horizontal="center"/>
    </xf>
    <xf numFmtId="0" fontId="4" fillId="0" borderId="18" xfId="1" applyFont="1" applyBorder="1" applyAlignment="1">
      <alignment horizontal="left"/>
    </xf>
    <xf numFmtId="0" fontId="1" fillId="0" borderId="0" xfId="1" applyFont="1" applyBorder="1"/>
    <xf numFmtId="0" fontId="2" fillId="0" borderId="0" xfId="1" applyBorder="1" applyAlignment="1">
      <alignment horizontal="right"/>
    </xf>
    <xf numFmtId="0" fontId="2" fillId="0" borderId="0" xfId="1" applyBorder="1" applyAlignment="1">
      <alignment horizontal="left" vertical="center"/>
    </xf>
    <xf numFmtId="2" fontId="2" fillId="0" borderId="0" xfId="1" applyNumberFormat="1" applyBorder="1"/>
    <xf numFmtId="0" fontId="7" fillId="0" borderId="2" xfId="0" applyFont="1" applyBorder="1"/>
    <xf numFmtId="0" fontId="5" fillId="0" borderId="2" xfId="0" applyFont="1" applyBorder="1"/>
    <xf numFmtId="49" fontId="0" fillId="0" borderId="2" xfId="0" applyNumberFormat="1" applyBorder="1" applyAlignment="1">
      <alignment horizontal="fill"/>
    </xf>
    <xf numFmtId="0" fontId="5" fillId="0" borderId="2" xfId="0" applyFont="1" applyBorder="1" applyAlignment="1">
      <alignment horizontal="center"/>
    </xf>
    <xf numFmtId="0" fontId="4" fillId="0" borderId="16" xfId="0" applyFont="1" applyBorder="1" applyAlignment="1">
      <alignment horizontal="center"/>
    </xf>
    <xf numFmtId="0" fontId="3" fillId="0" borderId="2" xfId="2" applyBorder="1" applyAlignment="1">
      <alignment horizontal="center"/>
    </xf>
    <xf numFmtId="0" fontId="4" fillId="0" borderId="2" xfId="2" applyFont="1" applyBorder="1" applyAlignment="1">
      <alignment horizontal="center" vertical="center"/>
    </xf>
    <xf numFmtId="0" fontId="0" fillId="0" borderId="1" xfId="0" applyBorder="1" applyAlignment="1">
      <alignment horizontal="center"/>
    </xf>
    <xf numFmtId="0" fontId="0" fillId="0" borderId="0" xfId="0" applyAlignment="1">
      <alignment horizontal="center"/>
    </xf>
    <xf numFmtId="0" fontId="4" fillId="0" borderId="16" xfId="0" applyFont="1" applyBorder="1" applyAlignment="1">
      <alignment horizontal="center" vertical="center"/>
    </xf>
    <xf numFmtId="0" fontId="3" fillId="0" borderId="0" xfId="0" applyFont="1"/>
    <xf numFmtId="0" fontId="4" fillId="0" borderId="0" xfId="1" applyFont="1"/>
    <xf numFmtId="0" fontId="4" fillId="0" borderId="16" xfId="0" applyFont="1" applyBorder="1" applyAlignment="1">
      <alignment vertical="center" wrapText="1"/>
    </xf>
    <xf numFmtId="0" fontId="1" fillId="0" borderId="16" xfId="1" applyFont="1" applyBorder="1" applyAlignment="1">
      <alignment vertical="center"/>
    </xf>
    <xf numFmtId="0" fontId="3" fillId="0" borderId="0" xfId="0" applyFont="1" applyAlignment="1">
      <alignment vertical="center" wrapText="1"/>
    </xf>
    <xf numFmtId="0" fontId="3" fillId="0" borderId="0" xfId="0" applyFont="1" applyBorder="1" applyAlignment="1">
      <alignment vertical="center" wrapText="1"/>
    </xf>
    <xf numFmtId="49" fontId="3" fillId="0" borderId="0" xfId="0" applyNumberFormat="1" applyFont="1" applyAlignment="1">
      <alignment horizontal="fill"/>
    </xf>
    <xf numFmtId="0" fontId="0" fillId="0" borderId="0" xfId="0" applyAlignment="1">
      <alignment horizontal="center"/>
    </xf>
    <xf numFmtId="0" fontId="3" fillId="0" borderId="0" xfId="0" quotePrefix="1" applyFont="1" applyAlignment="1">
      <alignment vertical="center" wrapText="1"/>
    </xf>
    <xf numFmtId="0" fontId="3" fillId="0" borderId="0" xfId="0" applyFont="1" applyBorder="1"/>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3" fillId="0" borderId="2" xfId="0" applyFont="1" applyBorder="1"/>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4" fillId="0" borderId="16" xfId="2" applyFont="1" applyBorder="1" applyAlignment="1">
      <alignment horizontal="center" vertical="center" wrapText="1"/>
    </xf>
    <xf numFmtId="0" fontId="0" fillId="0" borderId="1" xfId="0" applyFont="1" applyBorder="1" applyAlignment="1">
      <alignment vertical="center"/>
    </xf>
    <xf numFmtId="165" fontId="0" fillId="0" borderId="1" xfId="0" applyNumberFormat="1" applyFont="1" applyBorder="1" applyAlignment="1">
      <alignment vertical="center"/>
    </xf>
    <xf numFmtId="165" fontId="0" fillId="0" borderId="0" xfId="0" applyNumberFormat="1" applyFont="1" applyBorder="1" applyAlignment="1">
      <alignment vertical="center"/>
    </xf>
    <xf numFmtId="0" fontId="3" fillId="0" borderId="2" xfId="2" applyBorder="1" applyAlignment="1">
      <alignment vertical="center"/>
    </xf>
    <xf numFmtId="0" fontId="3" fillId="0" borderId="2" xfId="2" applyBorder="1" applyAlignment="1">
      <alignment horizontal="center" vertical="center"/>
    </xf>
    <xf numFmtId="165" fontId="0" fillId="0" borderId="2" xfId="0" applyNumberFormat="1" applyFont="1" applyBorder="1" applyAlignment="1">
      <alignment vertic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3" fillId="0" borderId="0" xfId="3" applyFont="1"/>
    <xf numFmtId="0" fontId="9" fillId="0" borderId="0" xfId="0" applyFont="1" applyAlignment="1">
      <alignment vertical="center" wrapText="1"/>
    </xf>
    <xf numFmtId="0" fontId="3" fillId="0" borderId="0" xfId="0" applyFont="1" applyAlignment="1">
      <alignment vertical="center"/>
    </xf>
    <xf numFmtId="0" fontId="11" fillId="0" borderId="18" xfId="0" applyFont="1" applyBorder="1"/>
    <xf numFmtId="0" fontId="4" fillId="0" borderId="20" xfId="0" applyFont="1" applyBorder="1"/>
    <xf numFmtId="0" fontId="11" fillId="0" borderId="20" xfId="0" applyFont="1" applyBorder="1"/>
    <xf numFmtId="0" fontId="9" fillId="0" borderId="0" xfId="0" applyFont="1"/>
    <xf numFmtId="0" fontId="4" fillId="0" borderId="4" xfId="0" applyFont="1" applyBorder="1"/>
    <xf numFmtId="0" fontId="3" fillId="0" borderId="20" xfId="0" applyFont="1" applyBorder="1"/>
    <xf numFmtId="0" fontId="3" fillId="0" borderId="19" xfId="0" applyFont="1" applyBorder="1"/>
    <xf numFmtId="0" fontId="9" fillId="0" borderId="7" xfId="0" applyFont="1" applyBorder="1"/>
    <xf numFmtId="0" fontId="12" fillId="0" borderId="14" xfId="0" applyFont="1" applyBorder="1"/>
    <xf numFmtId="0" fontId="3" fillId="0" borderId="14" xfId="0" applyFont="1" applyBorder="1"/>
    <xf numFmtId="0" fontId="3" fillId="0" borderId="8" xfId="0" applyFont="1" applyBorder="1"/>
    <xf numFmtId="0" fontId="9" fillId="0" borderId="6" xfId="0" applyFont="1" applyBorder="1"/>
    <xf numFmtId="0" fontId="12" fillId="0" borderId="15" xfId="0" applyFont="1" applyBorder="1"/>
    <xf numFmtId="0" fontId="3" fillId="0" borderId="15" xfId="0" applyFont="1" applyBorder="1"/>
    <xf numFmtId="0" fontId="3" fillId="0" borderId="5" xfId="0" applyFont="1" applyBorder="1"/>
    <xf numFmtId="0" fontId="4" fillId="0" borderId="7" xfId="0" applyFont="1" applyBorder="1"/>
    <xf numFmtId="0" fontId="12" fillId="0" borderId="9" xfId="0" applyFont="1" applyBorder="1"/>
    <xf numFmtId="0" fontId="3" fillId="0" borderId="9" xfId="0" applyFont="1" applyBorder="1"/>
    <xf numFmtId="0" fontId="3" fillId="0" borderId="3" xfId="0" applyFont="1" applyBorder="1"/>
    <xf numFmtId="0" fontId="4" fillId="0" borderId="18" xfId="0" applyFont="1" applyBorder="1"/>
    <xf numFmtId="0" fontId="13" fillId="0" borderId="0" xfId="4" applyFont="1"/>
    <xf numFmtId="0" fontId="10" fillId="0" borderId="0" xfId="4" applyFont="1"/>
    <xf numFmtId="0" fontId="11" fillId="0" borderId="3" xfId="0" applyFont="1" applyBorder="1"/>
    <xf numFmtId="0" fontId="9" fillId="0" borderId="16" xfId="0" applyFont="1" applyBorder="1"/>
    <xf numFmtId="0" fontId="3" fillId="0" borderId="16" xfId="0" applyFont="1" applyBorder="1"/>
    <xf numFmtId="0" fontId="9" fillId="0" borderId="1" xfId="0" applyFont="1" applyBorder="1"/>
    <xf numFmtId="0" fontId="3" fillId="0" borderId="1" xfId="0" applyFont="1" applyBorder="1"/>
    <xf numFmtId="0" fontId="9" fillId="0" borderId="0" xfId="0" applyFont="1" applyBorder="1"/>
    <xf numFmtId="0" fontId="9" fillId="0" borderId="2" xfId="0" applyFont="1" applyBorder="1"/>
    <xf numFmtId="0" fontId="14" fillId="0" borderId="0" xfId="0" applyFont="1"/>
    <xf numFmtId="49" fontId="14" fillId="0" borderId="0" xfId="0" applyNumberFormat="1" applyFont="1" applyAlignment="1">
      <alignment horizontal="fill"/>
    </xf>
    <xf numFmtId="0" fontId="14" fillId="0" borderId="0" xfId="0" applyFont="1" applyAlignment="1">
      <alignment horizontal="center"/>
    </xf>
    <xf numFmtId="0" fontId="15" fillId="0" borderId="0" xfId="0" applyFont="1"/>
    <xf numFmtId="49" fontId="15" fillId="0" borderId="0" xfId="0" applyNumberFormat="1" applyFont="1" applyAlignment="1">
      <alignment horizontal="fill"/>
    </xf>
    <xf numFmtId="0" fontId="15" fillId="0" borderId="0" xfId="0" applyFont="1" applyAlignment="1">
      <alignment horizontal="center"/>
    </xf>
    <xf numFmtId="49" fontId="15" fillId="0" borderId="0" xfId="0" applyNumberFormat="1" applyFont="1" applyAlignment="1">
      <alignment horizontal="fill" wrapText="1"/>
    </xf>
    <xf numFmtId="0" fontId="15" fillId="0" borderId="0" xfId="0" applyFont="1" applyAlignment="1">
      <alignment horizontal="center" vertical="center"/>
    </xf>
    <xf numFmtId="0" fontId="16" fillId="0" borderId="0" xfId="0" applyFont="1"/>
    <xf numFmtId="49" fontId="16" fillId="0" borderId="0" xfId="0" applyNumberFormat="1" applyFont="1" applyAlignment="1">
      <alignment horizontal="fill"/>
    </xf>
    <xf numFmtId="0" fontId="16" fillId="0" borderId="0" xfId="0" applyFont="1" applyAlignment="1">
      <alignment horizontal="center"/>
    </xf>
    <xf numFmtId="0" fontId="16" fillId="0" borderId="0" xfId="0" applyFont="1" applyAlignment="1">
      <alignment horizontal="left"/>
    </xf>
    <xf numFmtId="0" fontId="0" fillId="0" borderId="0" xfId="0" applyAlignment="1">
      <alignment horizontal="left"/>
    </xf>
    <xf numFmtId="0" fontId="14" fillId="0" borderId="0" xfId="0" applyFont="1" applyAlignment="1">
      <alignment horizontal="left"/>
    </xf>
    <xf numFmtId="0" fontId="15" fillId="0" borderId="0" xfId="0" applyFont="1" applyAlignment="1">
      <alignment horizontal="left"/>
    </xf>
    <xf numFmtId="0" fontId="0" fillId="0" borderId="2" xfId="0" applyBorder="1" applyAlignment="1">
      <alignment horizontal="left"/>
    </xf>
    <xf numFmtId="0" fontId="0" fillId="0" borderId="1" xfId="0" applyBorder="1" applyAlignment="1">
      <alignment horizontal="left"/>
    </xf>
    <xf numFmtId="49" fontId="6" fillId="0" borderId="0" xfId="0" applyNumberFormat="1" applyFont="1" applyAlignment="1">
      <alignment horizontal="fill"/>
    </xf>
    <xf numFmtId="0" fontId="6" fillId="0" borderId="0" xfId="0" applyFont="1" applyAlignment="1">
      <alignment horizontal="center"/>
    </xf>
    <xf numFmtId="0" fontId="6" fillId="0" borderId="0" xfId="0" applyFont="1" applyAlignment="1">
      <alignment horizontal="left"/>
    </xf>
    <xf numFmtId="0" fontId="4" fillId="0" borderId="1" xfId="0" applyFont="1" applyBorder="1"/>
    <xf numFmtId="0" fontId="16" fillId="2" borderId="0" xfId="0" applyFont="1" applyFill="1"/>
    <xf numFmtId="49" fontId="16" fillId="2" borderId="0" xfId="0" applyNumberFormat="1" applyFont="1" applyFill="1" applyAlignment="1">
      <alignment horizontal="fill"/>
    </xf>
    <xf numFmtId="0" fontId="16" fillId="2" borderId="0" xfId="0" applyFont="1" applyFill="1" applyAlignment="1">
      <alignment horizontal="center"/>
    </xf>
    <xf numFmtId="0" fontId="16" fillId="2" borderId="0" xfId="0" applyFont="1" applyFill="1" applyAlignment="1">
      <alignment horizontal="left"/>
    </xf>
    <xf numFmtId="0" fontId="0" fillId="2" borderId="0" xfId="0" applyFill="1"/>
    <xf numFmtId="0" fontId="5" fillId="2" borderId="0" xfId="0" applyFont="1" applyFill="1"/>
    <xf numFmtId="49" fontId="0" fillId="2" borderId="0" xfId="0" applyNumberFormat="1" applyFill="1" applyAlignment="1">
      <alignment horizontal="fill"/>
    </xf>
    <xf numFmtId="0" fontId="0" fillId="2" borderId="0" xfId="0" applyFill="1" applyAlignment="1">
      <alignment horizontal="left"/>
    </xf>
    <xf numFmtId="0" fontId="5" fillId="2" borderId="0" xfId="0" applyFont="1" applyFill="1" applyAlignment="1">
      <alignment horizontal="center"/>
    </xf>
    <xf numFmtId="0" fontId="3" fillId="0" borderId="0" xfId="0" applyFont="1" applyAlignment="1">
      <alignment horizontal="center"/>
    </xf>
    <xf numFmtId="49" fontId="3" fillId="2" borderId="0" xfId="0" applyNumberFormat="1" applyFont="1" applyFill="1" applyAlignment="1">
      <alignment horizontal="fill"/>
    </xf>
    <xf numFmtId="49" fontId="3" fillId="0" borderId="2" xfId="0" applyNumberFormat="1" applyFont="1" applyBorder="1" applyAlignment="1">
      <alignment horizontal="fill"/>
    </xf>
    <xf numFmtId="0" fontId="3" fillId="2" borderId="0" xfId="0" applyFont="1" applyFill="1" applyAlignment="1">
      <alignment horizontal="center"/>
    </xf>
    <xf numFmtId="0" fontId="4" fillId="0" borderId="0" xfId="0" applyFont="1" applyAlignment="1">
      <alignment horizontal="right"/>
    </xf>
    <xf numFmtId="49" fontId="4" fillId="0" borderId="1" xfId="0" applyNumberFormat="1" applyFont="1" applyBorder="1" applyAlignment="1">
      <alignment horizontal="left"/>
    </xf>
    <xf numFmtId="0" fontId="4" fillId="0" borderId="1" xfId="0" applyFont="1" applyBorder="1" applyAlignment="1">
      <alignment horizontal="center"/>
    </xf>
    <xf numFmtId="0" fontId="3" fillId="0" borderId="0" xfId="0" applyFont="1" applyBorder="1" applyAlignment="1">
      <alignment horizontal="center"/>
    </xf>
    <xf numFmtId="0" fontId="5" fillId="0" borderId="0" xfId="0" applyFont="1" applyBorder="1" applyAlignment="1">
      <alignment horizontal="center"/>
    </xf>
    <xf numFmtId="49" fontId="0" fillId="0" borderId="0" xfId="0" applyNumberFormat="1" applyBorder="1" applyAlignment="1">
      <alignment horizontal="fill"/>
    </xf>
    <xf numFmtId="0" fontId="17" fillId="0" borderId="0" xfId="0" applyFont="1"/>
    <xf numFmtId="0" fontId="17" fillId="0" borderId="0" xfId="0" applyFont="1" applyAlignment="1">
      <alignment horizontal="center"/>
    </xf>
    <xf numFmtId="0" fontId="17" fillId="0" borderId="0" xfId="0" applyFont="1" applyFill="1" applyBorder="1"/>
    <xf numFmtId="0" fontId="17" fillId="0" borderId="0" xfId="0" applyFont="1" applyAlignment="1">
      <alignment horizontal="fill"/>
    </xf>
    <xf numFmtId="49" fontId="16" fillId="0" borderId="0" xfId="0" applyNumberFormat="1" applyFont="1" applyAlignment="1">
      <alignment horizontal="fill" vertical="center"/>
    </xf>
    <xf numFmtId="49" fontId="0" fillId="0" borderId="0" xfId="0" applyNumberFormat="1" applyAlignment="1">
      <alignment horizontal="fill" vertical="center"/>
    </xf>
    <xf numFmtId="0" fontId="17" fillId="0" borderId="0" xfId="0" applyFont="1" applyAlignment="1">
      <alignment horizontal="fill" vertical="center"/>
    </xf>
    <xf numFmtId="49" fontId="14" fillId="0" borderId="0" xfId="0" applyNumberFormat="1" applyFont="1" applyAlignment="1">
      <alignment horizontal="fill" vertical="center"/>
    </xf>
    <xf numFmtId="49" fontId="15" fillId="0" borderId="0" xfId="0" applyNumberFormat="1" applyFont="1" applyAlignment="1">
      <alignment horizontal="fill" vertical="center"/>
    </xf>
    <xf numFmtId="0" fontId="18" fillId="0" borderId="0" xfId="0" applyFont="1" applyAlignment="1">
      <alignment horizontal="left" vertical="center"/>
    </xf>
    <xf numFmtId="0" fontId="5" fillId="0" borderId="0" xfId="0" applyFont="1" applyBorder="1" applyAlignment="1">
      <alignment vertical="center" wrapText="1"/>
    </xf>
    <xf numFmtId="0" fontId="3" fillId="0" borderId="0" xfId="0" quotePrefix="1" applyFont="1" applyBorder="1" applyAlignment="1">
      <alignment vertical="center" wrapText="1"/>
    </xf>
    <xf numFmtId="0" fontId="16" fillId="3" borderId="0" xfId="0" applyFont="1" applyFill="1"/>
    <xf numFmtId="0" fontId="16" fillId="3" borderId="0" xfId="0" applyFont="1" applyFill="1" applyAlignment="1">
      <alignment horizontal="left"/>
    </xf>
    <xf numFmtId="0" fontId="6" fillId="0" borderId="0" xfId="0" quotePrefix="1" applyFont="1" applyAlignment="1">
      <alignment vertical="center" wrapText="1"/>
    </xf>
    <xf numFmtId="0" fontId="6" fillId="0" borderId="2" xfId="0" applyFont="1" applyBorder="1" applyAlignment="1">
      <alignment vertical="center" wrapText="1"/>
    </xf>
    <xf numFmtId="0" fontId="6" fillId="0" borderId="2" xfId="0" quotePrefix="1" applyFont="1" applyBorder="1" applyAlignment="1">
      <alignment vertical="center" wrapText="1"/>
    </xf>
    <xf numFmtId="0" fontId="19" fillId="0" borderId="0" xfId="0" applyFont="1" applyAlignment="1">
      <alignment horizont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xf>
    <xf numFmtId="0" fontId="17" fillId="0" borderId="0" xfId="0" applyFont="1" applyBorder="1" applyAlignment="1">
      <alignment horizontal="center"/>
    </xf>
    <xf numFmtId="0" fontId="17" fillId="0" borderId="0" xfId="0" applyFont="1" applyBorder="1"/>
    <xf numFmtId="49" fontId="17" fillId="0" borderId="0" xfId="0" applyNumberFormat="1" applyFont="1" applyBorder="1" applyAlignment="1">
      <alignment horizontal="fill"/>
    </xf>
    <xf numFmtId="49" fontId="17" fillId="0" borderId="0" xfId="0" applyNumberFormat="1" applyFont="1" applyAlignment="1">
      <alignment horizontal="fill"/>
    </xf>
    <xf numFmtId="0" fontId="20" fillId="0" borderId="2" xfId="0" applyFont="1" applyBorder="1" applyAlignment="1">
      <alignment horizontal="center" vertical="center"/>
    </xf>
    <xf numFmtId="0" fontId="2" fillId="0" borderId="2" xfId="0" applyFont="1" applyBorder="1" applyAlignment="1">
      <alignment horizontal="center" vertical="center" wrapText="1"/>
    </xf>
    <xf numFmtId="0" fontId="6" fillId="0" borderId="1" xfId="0" applyFont="1" applyBorder="1" applyAlignment="1">
      <alignment vertical="center" wrapText="1"/>
    </xf>
    <xf numFmtId="0" fontId="2" fillId="0" borderId="1" xfId="0" applyFont="1" applyBorder="1" applyAlignment="1">
      <alignment vertical="center" wrapText="1"/>
    </xf>
    <xf numFmtId="165" fontId="0" fillId="0" borderId="0" xfId="0" applyNumberFormat="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4" fillId="0" borderId="16" xfId="2" applyFont="1" applyBorder="1" applyAlignment="1">
      <alignment horizontal="left" vertical="center" wrapText="1"/>
    </xf>
    <xf numFmtId="0" fontId="0" fillId="0" borderId="1" xfId="0" applyFont="1" applyBorder="1" applyAlignment="1">
      <alignment horizontal="left" vertical="center"/>
    </xf>
    <xf numFmtId="0" fontId="0" fillId="0" borderId="0" xfId="0" applyFont="1" applyBorder="1" applyAlignment="1">
      <alignment horizontal="left" vertical="center"/>
    </xf>
    <xf numFmtId="0" fontId="3" fillId="0" borderId="0" xfId="2" applyBorder="1" applyAlignment="1">
      <alignment horizontal="left" vertical="center"/>
    </xf>
    <xf numFmtId="0" fontId="0" fillId="0" borderId="2" xfId="0" applyFont="1" applyBorder="1" applyAlignment="1">
      <alignment horizontal="left" vertical="center"/>
    </xf>
    <xf numFmtId="0" fontId="3" fillId="0" borderId="0" xfId="2" applyAlignment="1">
      <alignment horizontal="left" vertical="center"/>
    </xf>
    <xf numFmtId="0" fontId="3" fillId="0" borderId="1" xfId="2" applyBorder="1" applyAlignment="1">
      <alignment horizontal="left" vertical="center" wrapText="1"/>
    </xf>
    <xf numFmtId="0" fontId="3" fillId="0" borderId="0" xfId="2" applyBorder="1" applyAlignment="1">
      <alignment horizontal="left" vertical="center" wrapText="1"/>
    </xf>
    <xf numFmtId="0" fontId="3" fillId="0" borderId="2" xfId="2" applyBorder="1" applyAlignment="1">
      <alignment horizontal="left" vertical="center" wrapText="1"/>
    </xf>
    <xf numFmtId="0" fontId="3" fillId="0" borderId="0" xfId="3" applyFont="1" applyBorder="1"/>
    <xf numFmtId="0" fontId="6" fillId="0" borderId="0" xfId="0" applyFont="1" applyBorder="1" applyAlignment="1">
      <alignment vertical="center" wrapText="1"/>
    </xf>
    <xf numFmtId="0" fontId="6" fillId="0" borderId="0" xfId="0" applyFont="1" applyBorder="1" applyAlignment="1">
      <alignment vertical="center"/>
    </xf>
    <xf numFmtId="0" fontId="4" fillId="0" borderId="16" xfId="0" applyFont="1" applyFill="1" applyBorder="1" applyAlignment="1">
      <alignment horizontal="center" vertical="center"/>
    </xf>
    <xf numFmtId="0" fontId="1" fillId="0" borderId="16" xfId="1" applyFont="1" applyBorder="1" applyAlignment="1">
      <alignment vertical="center" wrapText="1"/>
    </xf>
    <xf numFmtId="0" fontId="5" fillId="0" borderId="0" xfId="1" applyFont="1" applyBorder="1" applyAlignment="1">
      <alignment horizontal="left" vertical="center" wrapText="1"/>
    </xf>
    <xf numFmtId="0" fontId="3" fillId="0" borderId="0" xfId="1" applyFont="1" applyBorder="1" applyAlignment="1">
      <alignment horizontal="left" vertical="center" wrapText="1"/>
    </xf>
    <xf numFmtId="0" fontId="5" fillId="0" borderId="2" xfId="1" applyFont="1" applyBorder="1" applyAlignment="1">
      <alignment vertical="center" wrapText="1"/>
    </xf>
    <xf numFmtId="0" fontId="2" fillId="0" borderId="16" xfId="1" applyBorder="1" applyAlignment="1">
      <alignment wrapText="1"/>
    </xf>
    <xf numFmtId="9" fontId="0" fillId="0" borderId="0" xfId="5" applyFont="1"/>
    <xf numFmtId="0" fontId="0" fillId="0" borderId="2" xfId="0" applyBorder="1" applyAlignment="1">
      <alignment horizontal="center" vertical="center"/>
    </xf>
    <xf numFmtId="0" fontId="2" fillId="0" borderId="0" xfId="0" applyFont="1" applyAlignment="1">
      <alignment horizontal="right"/>
    </xf>
    <xf numFmtId="0" fontId="3" fillId="0" borderId="0" xfId="0" applyFont="1" applyAlignment="1">
      <alignment horizontal="center" vertical="center"/>
    </xf>
    <xf numFmtId="49" fontId="3" fillId="0" borderId="0" xfId="2" applyNumberFormat="1" applyAlignment="1">
      <alignment vertical="center"/>
    </xf>
    <xf numFmtId="49" fontId="3" fillId="0" borderId="0" xfId="2" applyNumberFormat="1" applyBorder="1" applyAlignment="1">
      <alignment vertical="center"/>
    </xf>
    <xf numFmtId="49" fontId="3" fillId="0" borderId="2" xfId="2" applyNumberFormat="1" applyBorder="1" applyAlignment="1">
      <alignment vertical="center"/>
    </xf>
    <xf numFmtId="0" fontId="0" fillId="0" borderId="0" xfId="0" applyAlignment="1">
      <alignment horizontal="right"/>
    </xf>
    <xf numFmtId="0" fontId="3" fillId="0" borderId="0" xfId="0" applyFont="1" applyAlignment="1">
      <alignment horizontal="right"/>
    </xf>
    <xf numFmtId="0" fontId="0" fillId="0" borderId="0" xfId="0" applyAlignment="1">
      <alignment horizontal="right" vertical="center"/>
    </xf>
    <xf numFmtId="0" fontId="0" fillId="0" borderId="1" xfId="0" applyBorder="1" applyAlignment="1">
      <alignment horizontal="right"/>
    </xf>
    <xf numFmtId="0" fontId="0" fillId="0" borderId="2" xfId="0" applyBorder="1" applyAlignment="1">
      <alignment horizontal="right"/>
    </xf>
    <xf numFmtId="0" fontId="0" fillId="0" borderId="0" xfId="0" applyBorder="1" applyAlignment="1">
      <alignment horizontal="right"/>
    </xf>
    <xf numFmtId="165" fontId="0" fillId="0" borderId="2" xfId="0" applyNumberFormat="1" applyBorder="1" applyAlignment="1">
      <alignment horizontal="center" vertical="center"/>
    </xf>
    <xf numFmtId="0" fontId="0" fillId="0" borderId="2" xfId="0" applyBorder="1" applyAlignment="1">
      <alignment horizontal="right" vertical="center"/>
    </xf>
    <xf numFmtId="0" fontId="4" fillId="0" borderId="2" xfId="0" applyFont="1" applyBorder="1"/>
    <xf numFmtId="0" fontId="0" fillId="0" borderId="21" xfId="0" applyBorder="1"/>
    <xf numFmtId="0" fontId="0" fillId="0" borderId="21" xfId="0" applyBorder="1" applyAlignment="1">
      <alignment horizontal="right"/>
    </xf>
    <xf numFmtId="0" fontId="0" fillId="0" borderId="17" xfId="0" applyBorder="1"/>
    <xf numFmtId="0" fontId="0" fillId="0" borderId="17" xfId="0" applyBorder="1" applyAlignment="1">
      <alignment horizontal="right"/>
    </xf>
    <xf numFmtId="0" fontId="5" fillId="2" borderId="0" xfId="0" applyFont="1" applyFill="1" applyAlignment="1">
      <alignment horizontal="right"/>
    </xf>
    <xf numFmtId="0" fontId="0" fillId="0" borderId="0" xfId="0" applyBorder="1" applyAlignment="1">
      <alignment horizontal="center"/>
    </xf>
    <xf numFmtId="0" fontId="4" fillId="0" borderId="0" xfId="0" applyFont="1" applyBorder="1"/>
    <xf numFmtId="0" fontId="0" fillId="0" borderId="14" xfId="0" applyBorder="1"/>
    <xf numFmtId="0" fontId="0" fillId="0" borderId="15" xfId="0" applyBorder="1"/>
    <xf numFmtId="0" fontId="4" fillId="0" borderId="20" xfId="0" applyFont="1" applyBorder="1" applyAlignment="1">
      <alignment horizontal="center"/>
    </xf>
    <xf numFmtId="0" fontId="4" fillId="0" borderId="19" xfId="0" applyFont="1" applyBorder="1" applyAlignment="1">
      <alignment horizontal="center"/>
    </xf>
    <xf numFmtId="0" fontId="0" fillId="0" borderId="4" xfId="0" applyBorder="1"/>
    <xf numFmtId="0" fontId="0" fillId="0" borderId="9" xfId="0" applyBorder="1"/>
    <xf numFmtId="0" fontId="0" fillId="0" borderId="3" xfId="0" applyBorder="1"/>
    <xf numFmtId="0" fontId="0" fillId="0" borderId="7" xfId="0" applyBorder="1"/>
    <xf numFmtId="0" fontId="0" fillId="0" borderId="8" xfId="0" applyBorder="1"/>
    <xf numFmtId="0" fontId="0" fillId="0" borderId="6" xfId="0" applyBorder="1"/>
    <xf numFmtId="0" fontId="0" fillId="0" borderId="5" xfId="0" applyBorder="1"/>
    <xf numFmtId="0" fontId="3" fillId="0" borderId="0" xfId="0" applyFont="1" applyBorder="1" applyAlignment="1">
      <alignment horizontal="right"/>
    </xf>
    <xf numFmtId="0" fontId="3" fillId="0" borderId="21" xfId="0" applyFont="1" applyBorder="1" applyAlignment="1">
      <alignment horizontal="right"/>
    </xf>
    <xf numFmtId="0" fontId="0" fillId="0" borderId="22" xfId="0" applyBorder="1"/>
    <xf numFmtId="0" fontId="0" fillId="0" borderId="22" xfId="0" applyBorder="1" applyAlignment="1">
      <alignment horizontal="right"/>
    </xf>
    <xf numFmtId="0" fontId="2" fillId="0" borderId="0" xfId="0" applyFont="1" applyBorder="1" applyAlignment="1">
      <alignment horizontal="left"/>
    </xf>
    <xf numFmtId="0" fontId="22" fillId="0" borderId="0" xfId="6" applyBorder="1" applyProtection="1"/>
    <xf numFmtId="0" fontId="2" fillId="0" borderId="0" xfId="7"/>
    <xf numFmtId="0" fontId="2" fillId="0" borderId="0" xfId="7" applyAlignment="1">
      <alignment horizontal="left"/>
    </xf>
    <xf numFmtId="0" fontId="2" fillId="0" borderId="1" xfId="7" applyBorder="1" applyAlignment="1">
      <alignment horizontal="left"/>
    </xf>
    <xf numFmtId="0" fontId="23" fillId="0" borderId="0" xfId="7" applyFont="1" applyAlignment="1">
      <alignment horizontal="left"/>
    </xf>
    <xf numFmtId="0" fontId="2" fillId="0" borderId="2" xfId="7" applyBorder="1" applyAlignment="1">
      <alignment horizontal="left"/>
    </xf>
    <xf numFmtId="0" fontId="1" fillId="0" borderId="0" xfId="7" applyFont="1" applyAlignment="1">
      <alignment horizontal="left"/>
    </xf>
    <xf numFmtId="0" fontId="24" fillId="0" borderId="0" xfId="7" applyFont="1" applyAlignment="1">
      <alignment horizontal="left"/>
    </xf>
    <xf numFmtId="0" fontId="2" fillId="0" borderId="0" xfId="7" applyAlignment="1">
      <alignment vertical="center"/>
    </xf>
    <xf numFmtId="0" fontId="25" fillId="0" borderId="0" xfId="7" applyFont="1" applyAlignment="1">
      <alignment horizontal="left"/>
    </xf>
    <xf numFmtId="0" fontId="1" fillId="0" borderId="0" xfId="8" applyFont="1" applyAlignment="1">
      <alignment horizontal="left"/>
    </xf>
    <xf numFmtId="0" fontId="1" fillId="0" borderId="0" xfId="8" applyFont="1" applyAlignment="1">
      <alignment wrapText="1"/>
    </xf>
    <xf numFmtId="0" fontId="0" fillId="0" borderId="0" xfId="8" applyFont="1" applyAlignment="1">
      <alignment horizontal="left"/>
    </xf>
    <xf numFmtId="0" fontId="22" fillId="0" borderId="0" xfId="6" applyBorder="1" applyAlignment="1" applyProtection="1">
      <alignment horizontal="left"/>
    </xf>
    <xf numFmtId="0" fontId="22" fillId="0" borderId="2" xfId="6" applyBorder="1" applyAlignment="1" applyProtection="1">
      <alignment horizontal="left"/>
    </xf>
    <xf numFmtId="0" fontId="22" fillId="0" borderId="1" xfId="6" applyBorder="1" applyAlignment="1" applyProtection="1">
      <alignment horizontal="left"/>
    </xf>
    <xf numFmtId="0" fontId="23" fillId="0" borderId="2" xfId="7" applyFont="1" applyBorder="1" applyAlignment="1">
      <alignment horizontal="left"/>
    </xf>
    <xf numFmtId="0" fontId="1" fillId="0" borderId="0" xfId="7" applyFont="1"/>
    <xf numFmtId="0" fontId="27" fillId="0" borderId="1" xfId="7" applyFont="1" applyBorder="1"/>
    <xf numFmtId="0" fontId="23" fillId="0" borderId="0" xfId="7" applyFont="1"/>
    <xf numFmtId="0" fontId="28" fillId="0" borderId="0" xfId="7" applyFont="1"/>
    <xf numFmtId="0" fontId="27" fillId="0" borderId="2" xfId="7" applyFont="1" applyBorder="1"/>
    <xf numFmtId="0" fontId="4" fillId="0" borderId="1" xfId="2" applyFont="1" applyBorder="1" applyAlignment="1">
      <alignment horizontal="center" vertical="center"/>
    </xf>
    <xf numFmtId="0" fontId="4" fillId="0" borderId="1" xfId="2" applyFont="1" applyBorder="1" applyAlignment="1">
      <alignment horizontal="center"/>
    </xf>
    <xf numFmtId="0" fontId="10" fillId="0" borderId="0" xfId="4" applyBorder="1" applyProtection="1"/>
    <xf numFmtId="0" fontId="10" fillId="0" borderId="0" xfId="4"/>
    <xf numFmtId="0" fontId="10" fillId="0" borderId="0" xfId="4" applyAlignment="1">
      <alignment vertical="center"/>
    </xf>
    <xf numFmtId="0" fontId="1" fillId="0" borderId="0" xfId="0" applyFont="1" applyAlignment="1">
      <alignment horizontal="center" vertical="center"/>
    </xf>
    <xf numFmtId="0" fontId="0" fillId="0" borderId="0" xfId="0" applyAlignment="1">
      <alignment horizontal="center" vertical="center"/>
    </xf>
    <xf numFmtId="0" fontId="2" fillId="0" borderId="3" xfId="0" applyFont="1" applyBorder="1" applyAlignment="1">
      <alignment horizontal="center" vertical="center"/>
    </xf>
    <xf numFmtId="0" fontId="0" fillId="0" borderId="1"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xf>
    <xf numFmtId="0" fontId="0" fillId="0" borderId="6" xfId="0" applyBorder="1" applyAlignment="1">
      <alignment horizontal="center" vertical="center"/>
    </xf>
  </cellXfs>
  <cellStyles count="9">
    <cellStyle name="Hiperlink" xfId="4" builtinId="8"/>
    <cellStyle name="Hiperlink 2" xfId="6" xr:uid="{DE8563E1-15DC-432D-8223-ED35DFDCE64F}"/>
    <cellStyle name="Normal" xfId="0" builtinId="0"/>
    <cellStyle name="Normal 2" xfId="2" xr:uid="{00000000-0005-0000-0000-000001000000}"/>
    <cellStyle name="Normal 3" xfId="3" xr:uid="{00000000-0005-0000-0000-000002000000}"/>
    <cellStyle name="Normal 4" xfId="7" xr:uid="{96562D43-BBF8-4B86-BF11-3172282C5533}"/>
    <cellStyle name="Porcentagem" xfId="5" builtinId="5"/>
    <cellStyle name="Texto Explicativo" xfId="1" builtinId="53" customBuiltin="1"/>
    <cellStyle name="Texto Explicativo 2" xfId="8" xr:uid="{F7A905EC-0BE8-4B6B-8801-D39866CE0CFF}"/>
  </cellStyles>
  <dxfs count="0"/>
  <tableStyles count="0" defaultTableStyle="TableStyleMedium2" defaultPivotStyle="PivotStyleLight16"/>
  <colors>
    <mruColors>
      <color rgb="FFFF33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b="1">
                <a:solidFill>
                  <a:schemeClr val="tx1"/>
                </a:solidFill>
              </a:rPr>
              <a:t>Studied SE</a:t>
            </a:r>
            <a:r>
              <a:rPr lang="pt-BR" b="1" baseline="0">
                <a:solidFill>
                  <a:schemeClr val="tx1"/>
                </a:solidFill>
              </a:rPr>
              <a:t> KA / 5 Year Period</a:t>
            </a:r>
            <a:endParaRPr lang="pt-BR" b="1">
              <a:solidFill>
                <a:schemeClr val="tx1"/>
              </a:solidFill>
            </a:endParaRPr>
          </a:p>
        </c:rich>
      </c:tx>
      <c:overlay val="0"/>
      <c:spPr>
        <a:noFill/>
        <a:ln>
          <a:noFill/>
        </a:ln>
        <a:effectLst/>
      </c:spPr>
    </c:title>
    <c:autoTitleDeleted val="0"/>
    <c:plotArea>
      <c:layout>
        <c:manualLayout>
          <c:layoutTarget val="inner"/>
          <c:xMode val="edge"/>
          <c:yMode val="edge"/>
          <c:x val="5.4309518929977187E-2"/>
          <c:y val="0.14270513305842378"/>
          <c:w val="0.92263874849388194"/>
          <c:h val="0.66876892218794493"/>
        </c:manualLayout>
      </c:layout>
      <c:barChart>
        <c:barDir val="col"/>
        <c:grouping val="stacked"/>
        <c:varyColors val="0"/>
        <c:ser>
          <c:idx val="0"/>
          <c:order val="0"/>
          <c:tx>
            <c:strRef>
              <c:f>'Gaps and Trends'!$A$20</c:f>
              <c:strCache>
                <c:ptCount val="1"/>
                <c:pt idx="0">
                  <c:v>SWEBOK</c:v>
                </c:pt>
              </c:strCache>
            </c:strRef>
          </c:tx>
          <c:spPr>
            <a:solidFill>
              <a:schemeClr val="accent1"/>
            </a:solidFill>
            <a:ln>
              <a:noFill/>
            </a:ln>
            <a:effectLst/>
          </c:spPr>
          <c:invertIfNegative val="0"/>
          <c:dLbls>
            <c:numFmt formatCode="#,##0" sourceLinked="0"/>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Trends'!$B$19:$H$19</c:f>
              <c:numCache>
                <c:formatCode>General</c:formatCode>
                <c:ptCount val="7"/>
                <c:pt idx="0">
                  <c:v>1991</c:v>
                </c:pt>
                <c:pt idx="1">
                  <c:v>1996</c:v>
                </c:pt>
                <c:pt idx="2">
                  <c:v>2001</c:v>
                </c:pt>
                <c:pt idx="3">
                  <c:v>2006</c:v>
                </c:pt>
                <c:pt idx="4">
                  <c:v>2011</c:v>
                </c:pt>
                <c:pt idx="5">
                  <c:v>2016</c:v>
                </c:pt>
                <c:pt idx="6">
                  <c:v>2021</c:v>
                </c:pt>
              </c:numCache>
            </c:numRef>
          </c:cat>
          <c:val>
            <c:numRef>
              <c:f>'Gaps and Trends'!$B$20:$H$20</c:f>
              <c:numCache>
                <c:formatCode>[=0]"";General</c:formatCode>
                <c:ptCount val="7"/>
                <c:pt idx="0">
                  <c:v>4</c:v>
                </c:pt>
                <c:pt idx="1">
                  <c:v>2</c:v>
                </c:pt>
                <c:pt idx="2">
                  <c:v>2</c:v>
                </c:pt>
                <c:pt idx="3">
                  <c:v>3</c:v>
                </c:pt>
                <c:pt idx="4">
                  <c:v>10</c:v>
                </c:pt>
                <c:pt idx="5">
                  <c:v>5</c:v>
                </c:pt>
                <c:pt idx="6">
                  <c:v>8</c:v>
                </c:pt>
              </c:numCache>
            </c:numRef>
          </c:val>
          <c:extLst>
            <c:ext xmlns:c16="http://schemas.microsoft.com/office/drawing/2014/chart" uri="{C3380CC4-5D6E-409C-BE32-E72D297353CC}">
              <c16:uniqueId val="{00000000-AF03-4E24-B45D-30C3CFBACF3D}"/>
            </c:ext>
          </c:extLst>
        </c:ser>
        <c:ser>
          <c:idx val="1"/>
          <c:order val="1"/>
          <c:tx>
            <c:strRef>
              <c:f>'Gaps and Trends'!$A$21</c:f>
              <c:strCache>
                <c:ptCount val="1"/>
                <c:pt idx="0">
                  <c:v>SEP</c:v>
                </c:pt>
              </c:strCache>
            </c:strRef>
          </c:tx>
          <c:spPr>
            <a:solidFill>
              <a:schemeClr val="accent2"/>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Trends'!$B$19:$H$19</c:f>
              <c:numCache>
                <c:formatCode>General</c:formatCode>
                <c:ptCount val="7"/>
                <c:pt idx="0">
                  <c:v>1991</c:v>
                </c:pt>
                <c:pt idx="1">
                  <c:v>1996</c:v>
                </c:pt>
                <c:pt idx="2">
                  <c:v>2001</c:v>
                </c:pt>
                <c:pt idx="3">
                  <c:v>2006</c:v>
                </c:pt>
                <c:pt idx="4">
                  <c:v>2011</c:v>
                </c:pt>
                <c:pt idx="5">
                  <c:v>2016</c:v>
                </c:pt>
                <c:pt idx="6">
                  <c:v>2021</c:v>
                </c:pt>
              </c:numCache>
            </c:numRef>
          </c:cat>
          <c:val>
            <c:numRef>
              <c:f>'Gaps and Trends'!$B$21:$H$21</c:f>
              <c:numCache>
                <c:formatCode>[=0]"";General</c:formatCode>
                <c:ptCount val="7"/>
                <c:pt idx="0">
                  <c:v>1</c:v>
                </c:pt>
                <c:pt idx="1">
                  <c:v>1</c:v>
                </c:pt>
                <c:pt idx="2">
                  <c:v>0</c:v>
                </c:pt>
                <c:pt idx="3">
                  <c:v>1</c:v>
                </c:pt>
                <c:pt idx="4">
                  <c:v>0</c:v>
                </c:pt>
                <c:pt idx="5">
                  <c:v>0</c:v>
                </c:pt>
                <c:pt idx="6">
                  <c:v>0</c:v>
                </c:pt>
              </c:numCache>
            </c:numRef>
          </c:val>
          <c:extLst>
            <c:ext xmlns:c16="http://schemas.microsoft.com/office/drawing/2014/chart" uri="{C3380CC4-5D6E-409C-BE32-E72D297353CC}">
              <c16:uniqueId val="{00000001-AF03-4E24-B45D-30C3CFBACF3D}"/>
            </c:ext>
          </c:extLst>
        </c:ser>
        <c:ser>
          <c:idx val="2"/>
          <c:order val="2"/>
          <c:tx>
            <c:strRef>
              <c:f>'Gaps and Trends'!$A$22</c:f>
              <c:strCache>
                <c:ptCount val="1"/>
                <c:pt idx="0">
                  <c:v>SEMM</c:v>
                </c:pt>
              </c:strCache>
            </c:strRef>
          </c:tx>
          <c:spPr>
            <a:solidFill>
              <a:schemeClr val="accent3"/>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Trends'!$B$19:$H$19</c:f>
              <c:numCache>
                <c:formatCode>General</c:formatCode>
                <c:ptCount val="7"/>
                <c:pt idx="0">
                  <c:v>1991</c:v>
                </c:pt>
                <c:pt idx="1">
                  <c:v>1996</c:v>
                </c:pt>
                <c:pt idx="2">
                  <c:v>2001</c:v>
                </c:pt>
                <c:pt idx="3">
                  <c:v>2006</c:v>
                </c:pt>
                <c:pt idx="4">
                  <c:v>2011</c:v>
                </c:pt>
                <c:pt idx="5">
                  <c:v>2016</c:v>
                </c:pt>
                <c:pt idx="6">
                  <c:v>2021</c:v>
                </c:pt>
              </c:numCache>
            </c:numRef>
          </c:cat>
          <c:val>
            <c:numRef>
              <c:f>'Gaps and Trends'!$B$22:$H$22</c:f>
              <c:numCache>
                <c:formatCode>[=0]"";General</c:formatCode>
                <c:ptCount val="7"/>
                <c:pt idx="0">
                  <c:v>0</c:v>
                </c:pt>
                <c:pt idx="1">
                  <c:v>0</c:v>
                </c:pt>
                <c:pt idx="2">
                  <c:v>1</c:v>
                </c:pt>
                <c:pt idx="3">
                  <c:v>0</c:v>
                </c:pt>
                <c:pt idx="4">
                  <c:v>0</c:v>
                </c:pt>
                <c:pt idx="5">
                  <c:v>1</c:v>
                </c:pt>
                <c:pt idx="6">
                  <c:v>0</c:v>
                </c:pt>
              </c:numCache>
            </c:numRef>
          </c:val>
          <c:extLst>
            <c:ext xmlns:c16="http://schemas.microsoft.com/office/drawing/2014/chart" uri="{C3380CC4-5D6E-409C-BE32-E72D297353CC}">
              <c16:uniqueId val="{00000002-AF03-4E24-B45D-30C3CFBACF3D}"/>
            </c:ext>
          </c:extLst>
        </c:ser>
        <c:ser>
          <c:idx val="3"/>
          <c:order val="3"/>
          <c:tx>
            <c:strRef>
              <c:f>'Gaps and Trends'!$A$23</c:f>
              <c:strCache>
                <c:ptCount val="1"/>
                <c:pt idx="0">
                  <c:v>SR</c:v>
                </c:pt>
              </c:strCache>
            </c:strRef>
          </c:tx>
          <c:spPr>
            <a:solidFill>
              <a:schemeClr val="accent4"/>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Trends'!$B$19:$H$19</c:f>
              <c:numCache>
                <c:formatCode>General</c:formatCode>
                <c:ptCount val="7"/>
                <c:pt idx="0">
                  <c:v>1991</c:v>
                </c:pt>
                <c:pt idx="1">
                  <c:v>1996</c:v>
                </c:pt>
                <c:pt idx="2">
                  <c:v>2001</c:v>
                </c:pt>
                <c:pt idx="3">
                  <c:v>2006</c:v>
                </c:pt>
                <c:pt idx="4">
                  <c:v>2011</c:v>
                </c:pt>
                <c:pt idx="5">
                  <c:v>2016</c:v>
                </c:pt>
                <c:pt idx="6">
                  <c:v>2021</c:v>
                </c:pt>
              </c:numCache>
            </c:numRef>
          </c:cat>
          <c:val>
            <c:numRef>
              <c:f>'Gaps and Trends'!$B$23:$H$23</c:f>
              <c:numCache>
                <c:formatCode>[=0]"";General</c:formatCode>
                <c:ptCount val="7"/>
                <c:pt idx="0">
                  <c:v>0</c:v>
                </c:pt>
                <c:pt idx="1">
                  <c:v>1</c:v>
                </c:pt>
                <c:pt idx="2">
                  <c:v>0</c:v>
                </c:pt>
                <c:pt idx="3">
                  <c:v>1</c:v>
                </c:pt>
                <c:pt idx="4">
                  <c:v>0</c:v>
                </c:pt>
                <c:pt idx="5">
                  <c:v>0</c:v>
                </c:pt>
                <c:pt idx="6">
                  <c:v>0</c:v>
                </c:pt>
              </c:numCache>
            </c:numRef>
          </c:val>
          <c:extLst>
            <c:ext xmlns:c16="http://schemas.microsoft.com/office/drawing/2014/chart" uri="{C3380CC4-5D6E-409C-BE32-E72D297353CC}">
              <c16:uniqueId val="{00000003-AF03-4E24-B45D-30C3CFBACF3D}"/>
            </c:ext>
          </c:extLst>
        </c:ser>
        <c:ser>
          <c:idx val="4"/>
          <c:order val="4"/>
          <c:tx>
            <c:strRef>
              <c:f>'Gaps and Trends'!$A$24</c:f>
              <c:strCache>
                <c:ptCount val="1"/>
                <c:pt idx="0">
                  <c:v>SD</c:v>
                </c:pt>
              </c:strCache>
            </c:strRef>
          </c:tx>
          <c:spPr>
            <a:solidFill>
              <a:schemeClr val="accent5"/>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Trends'!$B$19:$H$19</c:f>
              <c:numCache>
                <c:formatCode>General</c:formatCode>
                <c:ptCount val="7"/>
                <c:pt idx="0">
                  <c:v>1991</c:v>
                </c:pt>
                <c:pt idx="1">
                  <c:v>1996</c:v>
                </c:pt>
                <c:pt idx="2">
                  <c:v>2001</c:v>
                </c:pt>
                <c:pt idx="3">
                  <c:v>2006</c:v>
                </c:pt>
                <c:pt idx="4">
                  <c:v>2011</c:v>
                </c:pt>
                <c:pt idx="5">
                  <c:v>2016</c:v>
                </c:pt>
                <c:pt idx="6">
                  <c:v>2021</c:v>
                </c:pt>
              </c:numCache>
            </c:numRef>
          </c:cat>
          <c:val>
            <c:numRef>
              <c:f>'Gaps and Trends'!$B$24:$H$24</c:f>
              <c:numCache>
                <c:formatCode>[=0]"";General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AF03-4E24-B45D-30C3CFBACF3D}"/>
            </c:ext>
          </c:extLst>
        </c:ser>
        <c:ser>
          <c:idx val="5"/>
          <c:order val="5"/>
          <c:tx>
            <c:strRef>
              <c:f>'Gaps and Trends'!$A$25</c:f>
              <c:strCache>
                <c:ptCount val="1"/>
                <c:pt idx="0">
                  <c:v>SC</c:v>
                </c:pt>
              </c:strCache>
            </c:strRef>
          </c:tx>
          <c:spPr>
            <a:solidFill>
              <a:schemeClr val="accent6"/>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Trends'!$B$19:$H$19</c:f>
              <c:numCache>
                <c:formatCode>General</c:formatCode>
                <c:ptCount val="7"/>
                <c:pt idx="0">
                  <c:v>1991</c:v>
                </c:pt>
                <c:pt idx="1">
                  <c:v>1996</c:v>
                </c:pt>
                <c:pt idx="2">
                  <c:v>2001</c:v>
                </c:pt>
                <c:pt idx="3">
                  <c:v>2006</c:v>
                </c:pt>
                <c:pt idx="4">
                  <c:v>2011</c:v>
                </c:pt>
                <c:pt idx="5">
                  <c:v>2016</c:v>
                </c:pt>
                <c:pt idx="6">
                  <c:v>2021</c:v>
                </c:pt>
              </c:numCache>
            </c:numRef>
          </c:cat>
          <c:val>
            <c:numRef>
              <c:f>'Gaps and Trends'!$B$25:$H$25</c:f>
              <c:numCache>
                <c:formatCode>[=0]"";General</c:formatCode>
                <c:ptCount val="7"/>
                <c:pt idx="0">
                  <c:v>1</c:v>
                </c:pt>
                <c:pt idx="1">
                  <c:v>2</c:v>
                </c:pt>
                <c:pt idx="2">
                  <c:v>3</c:v>
                </c:pt>
                <c:pt idx="3">
                  <c:v>4</c:v>
                </c:pt>
                <c:pt idx="4">
                  <c:v>3</c:v>
                </c:pt>
                <c:pt idx="5">
                  <c:v>2</c:v>
                </c:pt>
                <c:pt idx="6">
                  <c:v>6</c:v>
                </c:pt>
              </c:numCache>
            </c:numRef>
          </c:val>
          <c:extLst>
            <c:ext xmlns:c16="http://schemas.microsoft.com/office/drawing/2014/chart" uri="{C3380CC4-5D6E-409C-BE32-E72D297353CC}">
              <c16:uniqueId val="{00000005-AF03-4E24-B45D-30C3CFBACF3D}"/>
            </c:ext>
          </c:extLst>
        </c:ser>
        <c:ser>
          <c:idx val="6"/>
          <c:order val="6"/>
          <c:tx>
            <c:strRef>
              <c:f>'Gaps and Trends'!$A$26</c:f>
              <c:strCache>
                <c:ptCount val="1"/>
                <c:pt idx="0">
                  <c:v>ST</c:v>
                </c:pt>
              </c:strCache>
            </c:strRef>
          </c:tx>
          <c:spPr>
            <a:solidFill>
              <a:schemeClr val="accent1">
                <a:lumMod val="60000"/>
              </a:schemeClr>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Trends'!$B$19:$H$19</c:f>
              <c:numCache>
                <c:formatCode>General</c:formatCode>
                <c:ptCount val="7"/>
                <c:pt idx="0">
                  <c:v>1991</c:v>
                </c:pt>
                <c:pt idx="1">
                  <c:v>1996</c:v>
                </c:pt>
                <c:pt idx="2">
                  <c:v>2001</c:v>
                </c:pt>
                <c:pt idx="3">
                  <c:v>2006</c:v>
                </c:pt>
                <c:pt idx="4">
                  <c:v>2011</c:v>
                </c:pt>
                <c:pt idx="5">
                  <c:v>2016</c:v>
                </c:pt>
                <c:pt idx="6">
                  <c:v>2021</c:v>
                </c:pt>
              </c:numCache>
            </c:numRef>
          </c:cat>
          <c:val>
            <c:numRef>
              <c:f>'Gaps and Trends'!$B$26:$H$26</c:f>
              <c:numCache>
                <c:formatCode>[=0]"";General</c:formatCode>
                <c:ptCount val="7"/>
                <c:pt idx="0">
                  <c:v>0</c:v>
                </c:pt>
                <c:pt idx="1">
                  <c:v>1</c:v>
                </c:pt>
                <c:pt idx="2">
                  <c:v>0</c:v>
                </c:pt>
                <c:pt idx="3">
                  <c:v>0</c:v>
                </c:pt>
                <c:pt idx="4">
                  <c:v>0</c:v>
                </c:pt>
                <c:pt idx="5">
                  <c:v>0</c:v>
                </c:pt>
                <c:pt idx="6">
                  <c:v>1</c:v>
                </c:pt>
              </c:numCache>
            </c:numRef>
          </c:val>
          <c:extLst>
            <c:ext xmlns:c16="http://schemas.microsoft.com/office/drawing/2014/chart" uri="{C3380CC4-5D6E-409C-BE32-E72D297353CC}">
              <c16:uniqueId val="{00000006-AF03-4E24-B45D-30C3CFBACF3D}"/>
            </c:ext>
          </c:extLst>
        </c:ser>
        <c:ser>
          <c:idx val="7"/>
          <c:order val="7"/>
          <c:tx>
            <c:strRef>
              <c:f>'Gaps and Trends'!$A$27</c:f>
              <c:strCache>
                <c:ptCount val="1"/>
                <c:pt idx="0">
                  <c:v>SM</c:v>
                </c:pt>
              </c:strCache>
            </c:strRef>
          </c:tx>
          <c:spPr>
            <a:solidFill>
              <a:schemeClr val="accent2">
                <a:lumMod val="60000"/>
              </a:schemeClr>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Trends'!$B$19:$H$19</c:f>
              <c:numCache>
                <c:formatCode>General</c:formatCode>
                <c:ptCount val="7"/>
                <c:pt idx="0">
                  <c:v>1991</c:v>
                </c:pt>
                <c:pt idx="1">
                  <c:v>1996</c:v>
                </c:pt>
                <c:pt idx="2">
                  <c:v>2001</c:v>
                </c:pt>
                <c:pt idx="3">
                  <c:v>2006</c:v>
                </c:pt>
                <c:pt idx="4">
                  <c:v>2011</c:v>
                </c:pt>
                <c:pt idx="5">
                  <c:v>2016</c:v>
                </c:pt>
                <c:pt idx="6">
                  <c:v>2021</c:v>
                </c:pt>
              </c:numCache>
            </c:numRef>
          </c:cat>
          <c:val>
            <c:numRef>
              <c:f>'Gaps and Trends'!$B$27:$H$27</c:f>
              <c:numCache>
                <c:formatCode>[=0]"";General</c:formatCode>
                <c:ptCount val="7"/>
                <c:pt idx="0">
                  <c:v>1</c:v>
                </c:pt>
                <c:pt idx="1">
                  <c:v>1</c:v>
                </c:pt>
                <c:pt idx="2">
                  <c:v>0</c:v>
                </c:pt>
                <c:pt idx="3">
                  <c:v>0</c:v>
                </c:pt>
                <c:pt idx="4">
                  <c:v>1</c:v>
                </c:pt>
                <c:pt idx="5">
                  <c:v>1</c:v>
                </c:pt>
                <c:pt idx="6">
                  <c:v>0</c:v>
                </c:pt>
              </c:numCache>
            </c:numRef>
          </c:val>
          <c:extLst>
            <c:ext xmlns:c16="http://schemas.microsoft.com/office/drawing/2014/chart" uri="{C3380CC4-5D6E-409C-BE32-E72D297353CC}">
              <c16:uniqueId val="{00000007-AF03-4E24-B45D-30C3CFBACF3D}"/>
            </c:ext>
          </c:extLst>
        </c:ser>
        <c:ser>
          <c:idx val="8"/>
          <c:order val="8"/>
          <c:tx>
            <c:strRef>
              <c:f>'Gaps and Trends'!$A$28</c:f>
              <c:strCache>
                <c:ptCount val="1"/>
                <c:pt idx="0">
                  <c:v>SCM</c:v>
                </c:pt>
              </c:strCache>
            </c:strRef>
          </c:tx>
          <c:spPr>
            <a:solidFill>
              <a:schemeClr val="accent3">
                <a:lumMod val="60000"/>
              </a:schemeClr>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Trends'!$B$19:$H$19</c:f>
              <c:numCache>
                <c:formatCode>General</c:formatCode>
                <c:ptCount val="7"/>
                <c:pt idx="0">
                  <c:v>1991</c:v>
                </c:pt>
                <c:pt idx="1">
                  <c:v>1996</c:v>
                </c:pt>
                <c:pt idx="2">
                  <c:v>2001</c:v>
                </c:pt>
                <c:pt idx="3">
                  <c:v>2006</c:v>
                </c:pt>
                <c:pt idx="4">
                  <c:v>2011</c:v>
                </c:pt>
                <c:pt idx="5">
                  <c:v>2016</c:v>
                </c:pt>
                <c:pt idx="6">
                  <c:v>2021</c:v>
                </c:pt>
              </c:numCache>
            </c:numRef>
          </c:cat>
          <c:val>
            <c:numRef>
              <c:f>'Gaps and Trends'!$B$28:$H$28</c:f>
              <c:numCache>
                <c:formatCode>[=0]"";General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8-AF03-4E24-B45D-30C3CFBACF3D}"/>
            </c:ext>
          </c:extLst>
        </c:ser>
        <c:ser>
          <c:idx val="9"/>
          <c:order val="9"/>
          <c:tx>
            <c:strRef>
              <c:f>'Gaps and Trends'!$A$29</c:f>
              <c:strCache>
                <c:ptCount val="1"/>
                <c:pt idx="0">
                  <c:v>SQ</c:v>
                </c:pt>
              </c:strCache>
            </c:strRef>
          </c:tx>
          <c:spPr>
            <a:solidFill>
              <a:schemeClr val="accent4">
                <a:lumMod val="60000"/>
              </a:schemeClr>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Trends'!$B$19:$H$19</c:f>
              <c:numCache>
                <c:formatCode>General</c:formatCode>
                <c:ptCount val="7"/>
                <c:pt idx="0">
                  <c:v>1991</c:v>
                </c:pt>
                <c:pt idx="1">
                  <c:v>1996</c:v>
                </c:pt>
                <c:pt idx="2">
                  <c:v>2001</c:v>
                </c:pt>
                <c:pt idx="3">
                  <c:v>2006</c:v>
                </c:pt>
                <c:pt idx="4">
                  <c:v>2011</c:v>
                </c:pt>
                <c:pt idx="5">
                  <c:v>2016</c:v>
                </c:pt>
                <c:pt idx="6">
                  <c:v>2021</c:v>
                </c:pt>
              </c:numCache>
            </c:numRef>
          </c:cat>
          <c:val>
            <c:numRef>
              <c:f>'Gaps and Trends'!$B$29:$H$29</c:f>
              <c:numCache>
                <c:formatCode>[=0]"";General</c:formatCode>
                <c:ptCount val="7"/>
                <c:pt idx="0">
                  <c:v>0</c:v>
                </c:pt>
                <c:pt idx="1">
                  <c:v>0</c:v>
                </c:pt>
                <c:pt idx="2">
                  <c:v>0</c:v>
                </c:pt>
                <c:pt idx="3">
                  <c:v>0</c:v>
                </c:pt>
                <c:pt idx="4">
                  <c:v>0</c:v>
                </c:pt>
                <c:pt idx="5">
                  <c:v>0</c:v>
                </c:pt>
                <c:pt idx="6">
                  <c:v>1</c:v>
                </c:pt>
              </c:numCache>
            </c:numRef>
          </c:val>
          <c:extLst>
            <c:ext xmlns:c16="http://schemas.microsoft.com/office/drawing/2014/chart" uri="{C3380CC4-5D6E-409C-BE32-E72D297353CC}">
              <c16:uniqueId val="{00000009-AF03-4E24-B45D-30C3CFBACF3D}"/>
            </c:ext>
          </c:extLst>
        </c:ser>
        <c:ser>
          <c:idx val="10"/>
          <c:order val="10"/>
          <c:tx>
            <c:strRef>
              <c:f>'Gaps and Trends'!$A$30</c:f>
              <c:strCache>
                <c:ptCount val="1"/>
                <c:pt idx="0">
                  <c:v>SEM</c:v>
                </c:pt>
              </c:strCache>
            </c:strRef>
          </c:tx>
          <c:spPr>
            <a:solidFill>
              <a:schemeClr val="accent5">
                <a:lumMod val="60000"/>
              </a:schemeClr>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Trends'!$B$19:$H$19</c:f>
              <c:numCache>
                <c:formatCode>General</c:formatCode>
                <c:ptCount val="7"/>
                <c:pt idx="0">
                  <c:v>1991</c:v>
                </c:pt>
                <c:pt idx="1">
                  <c:v>1996</c:v>
                </c:pt>
                <c:pt idx="2">
                  <c:v>2001</c:v>
                </c:pt>
                <c:pt idx="3">
                  <c:v>2006</c:v>
                </c:pt>
                <c:pt idx="4">
                  <c:v>2011</c:v>
                </c:pt>
                <c:pt idx="5">
                  <c:v>2016</c:v>
                </c:pt>
                <c:pt idx="6">
                  <c:v>2021</c:v>
                </c:pt>
              </c:numCache>
            </c:numRef>
          </c:cat>
          <c:val>
            <c:numRef>
              <c:f>'Gaps and Trends'!$B$30:$H$30</c:f>
              <c:numCache>
                <c:formatCode>[=0]"";General</c:formatCode>
                <c:ptCount val="7"/>
                <c:pt idx="0">
                  <c:v>0</c:v>
                </c:pt>
                <c:pt idx="1">
                  <c:v>0</c:v>
                </c:pt>
                <c:pt idx="2">
                  <c:v>1</c:v>
                </c:pt>
                <c:pt idx="3">
                  <c:v>1</c:v>
                </c:pt>
                <c:pt idx="4">
                  <c:v>2</c:v>
                </c:pt>
                <c:pt idx="5">
                  <c:v>6</c:v>
                </c:pt>
                <c:pt idx="6">
                  <c:v>6</c:v>
                </c:pt>
              </c:numCache>
            </c:numRef>
          </c:val>
          <c:extLst>
            <c:ext xmlns:c16="http://schemas.microsoft.com/office/drawing/2014/chart" uri="{C3380CC4-5D6E-409C-BE32-E72D297353CC}">
              <c16:uniqueId val="{0000000A-AF03-4E24-B45D-30C3CFBACF3D}"/>
            </c:ext>
          </c:extLst>
        </c:ser>
        <c:ser>
          <c:idx val="11"/>
          <c:order val="11"/>
          <c:tx>
            <c:strRef>
              <c:f>'Gaps and Trends'!$A$31</c:f>
              <c:strCache>
                <c:ptCount val="1"/>
                <c:pt idx="0">
                  <c:v>SEPP</c:v>
                </c:pt>
              </c:strCache>
            </c:strRef>
          </c:tx>
          <c:spPr>
            <a:solidFill>
              <a:schemeClr val="accent6">
                <a:lumMod val="60000"/>
              </a:schemeClr>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Trends'!$B$19:$H$19</c:f>
              <c:numCache>
                <c:formatCode>General</c:formatCode>
                <c:ptCount val="7"/>
                <c:pt idx="0">
                  <c:v>1991</c:v>
                </c:pt>
                <c:pt idx="1">
                  <c:v>1996</c:v>
                </c:pt>
                <c:pt idx="2">
                  <c:v>2001</c:v>
                </c:pt>
                <c:pt idx="3">
                  <c:v>2006</c:v>
                </c:pt>
                <c:pt idx="4">
                  <c:v>2011</c:v>
                </c:pt>
                <c:pt idx="5">
                  <c:v>2016</c:v>
                </c:pt>
                <c:pt idx="6">
                  <c:v>2021</c:v>
                </c:pt>
              </c:numCache>
            </c:numRef>
          </c:cat>
          <c:val>
            <c:numRef>
              <c:f>'Gaps and Trends'!$B$31:$H$31</c:f>
              <c:numCache>
                <c:formatCode>[=0]"";General</c:formatCode>
                <c:ptCount val="7"/>
                <c:pt idx="0">
                  <c:v>0</c:v>
                </c:pt>
                <c:pt idx="1">
                  <c:v>0</c:v>
                </c:pt>
                <c:pt idx="2">
                  <c:v>0</c:v>
                </c:pt>
                <c:pt idx="3">
                  <c:v>0</c:v>
                </c:pt>
                <c:pt idx="4">
                  <c:v>0</c:v>
                </c:pt>
                <c:pt idx="5">
                  <c:v>3</c:v>
                </c:pt>
                <c:pt idx="6">
                  <c:v>0</c:v>
                </c:pt>
              </c:numCache>
            </c:numRef>
          </c:val>
          <c:extLst>
            <c:ext xmlns:c16="http://schemas.microsoft.com/office/drawing/2014/chart" uri="{C3380CC4-5D6E-409C-BE32-E72D297353CC}">
              <c16:uniqueId val="{0000000B-AF03-4E24-B45D-30C3CFBACF3D}"/>
            </c:ext>
          </c:extLst>
        </c:ser>
        <c:dLbls>
          <c:showLegendKey val="0"/>
          <c:showVal val="1"/>
          <c:showCatName val="0"/>
          <c:showSerName val="0"/>
          <c:showPercent val="0"/>
          <c:showBubbleSize val="0"/>
        </c:dLbls>
        <c:gapWidth val="150"/>
        <c:overlap val="100"/>
        <c:axId val="145544320"/>
        <c:axId val="145545856"/>
      </c:barChart>
      <c:catAx>
        <c:axId val="145544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pt-BR"/>
          </a:p>
        </c:txPr>
        <c:crossAx val="145545856"/>
        <c:crosses val="autoZero"/>
        <c:auto val="1"/>
        <c:lblAlgn val="ctr"/>
        <c:lblOffset val="100"/>
        <c:noMultiLvlLbl val="0"/>
      </c:catAx>
      <c:valAx>
        <c:axId val="145545856"/>
        <c:scaling>
          <c:orientation val="minMax"/>
        </c:scaling>
        <c:delete val="0"/>
        <c:axPos val="l"/>
        <c:majorGridlines>
          <c:spPr>
            <a:ln w="9525" cap="flat" cmpd="sng" algn="ctr">
              <a:solidFill>
                <a:schemeClr val="tx1">
                  <a:lumMod val="15000"/>
                  <a:lumOff val="85000"/>
                </a:schemeClr>
              </a:solidFill>
              <a:round/>
            </a:ln>
            <a:effectLst/>
          </c:spPr>
        </c:majorGridlines>
        <c:numFmt formatCode="[=0]&quot;&quot;;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pt-BR"/>
          </a:p>
        </c:txPr>
        <c:crossAx val="145544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b="1" baseline="0">
                <a:solidFill>
                  <a:schemeClr val="tx1"/>
                </a:solidFill>
              </a:rPr>
              <a:t>Established Goals / 5 Year Period</a:t>
            </a:r>
            <a:endParaRPr lang="pt-BR" b="1">
              <a:solidFill>
                <a:schemeClr val="tx1"/>
              </a:solidFill>
            </a:endParaRPr>
          </a:p>
        </c:rich>
      </c:tx>
      <c:overlay val="0"/>
      <c:spPr>
        <a:noFill/>
        <a:ln>
          <a:noFill/>
        </a:ln>
        <a:effectLst/>
      </c:spPr>
    </c:title>
    <c:autoTitleDeleted val="0"/>
    <c:plotArea>
      <c:layout/>
      <c:barChart>
        <c:barDir val="col"/>
        <c:grouping val="stacked"/>
        <c:varyColors val="0"/>
        <c:ser>
          <c:idx val="0"/>
          <c:order val="0"/>
          <c:tx>
            <c:strRef>
              <c:f>'Gaps and Trends'!$A$50</c:f>
              <c:strCache>
                <c:ptCount val="1"/>
                <c:pt idx="0">
                  <c:v>observation</c:v>
                </c:pt>
              </c:strCache>
            </c:strRef>
          </c:tx>
          <c:spPr>
            <a:solidFill>
              <a:schemeClr val="accent1"/>
            </a:solidFill>
            <a:ln>
              <a:noFill/>
            </a:ln>
            <a:effectLst/>
          </c:spPr>
          <c:invertIfNegative val="0"/>
          <c:dLbls>
            <c:numFmt formatCode="#,##0" sourceLinked="0"/>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Trends'!$B$49:$H$49</c:f>
              <c:numCache>
                <c:formatCode>General</c:formatCode>
                <c:ptCount val="7"/>
                <c:pt idx="0">
                  <c:v>1991</c:v>
                </c:pt>
                <c:pt idx="1">
                  <c:v>1996</c:v>
                </c:pt>
                <c:pt idx="2">
                  <c:v>2001</c:v>
                </c:pt>
                <c:pt idx="3">
                  <c:v>2006</c:v>
                </c:pt>
                <c:pt idx="4">
                  <c:v>2011</c:v>
                </c:pt>
                <c:pt idx="5">
                  <c:v>2016</c:v>
                </c:pt>
                <c:pt idx="6">
                  <c:v>2021</c:v>
                </c:pt>
              </c:numCache>
            </c:numRef>
          </c:cat>
          <c:val>
            <c:numRef>
              <c:f>'Gaps and Trends'!$B$50:$H$50</c:f>
              <c:numCache>
                <c:formatCode>[=0]"";General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DF22-4ADE-91A7-FF0408777E69}"/>
            </c:ext>
          </c:extLst>
        </c:ser>
        <c:ser>
          <c:idx val="1"/>
          <c:order val="1"/>
          <c:tx>
            <c:strRef>
              <c:f>'Gaps and Trends'!$A$51</c:f>
              <c:strCache>
                <c:ptCount val="1"/>
                <c:pt idx="0">
                  <c:v>analysis</c:v>
                </c:pt>
              </c:strCache>
            </c:strRef>
          </c:tx>
          <c:spPr>
            <a:solidFill>
              <a:schemeClr val="accent2"/>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Trends'!$B$49:$H$49</c:f>
              <c:numCache>
                <c:formatCode>General</c:formatCode>
                <c:ptCount val="7"/>
                <c:pt idx="0">
                  <c:v>1991</c:v>
                </c:pt>
                <c:pt idx="1">
                  <c:v>1996</c:v>
                </c:pt>
                <c:pt idx="2">
                  <c:v>2001</c:v>
                </c:pt>
                <c:pt idx="3">
                  <c:v>2006</c:v>
                </c:pt>
                <c:pt idx="4">
                  <c:v>2011</c:v>
                </c:pt>
                <c:pt idx="5">
                  <c:v>2016</c:v>
                </c:pt>
                <c:pt idx="6">
                  <c:v>2021</c:v>
                </c:pt>
              </c:numCache>
            </c:numRef>
          </c:cat>
          <c:val>
            <c:numRef>
              <c:f>'Gaps and Trends'!$B$51:$H$51</c:f>
              <c:numCache>
                <c:formatCode>[=0]"";General</c:formatCode>
                <c:ptCount val="7"/>
                <c:pt idx="0">
                  <c:v>0</c:v>
                </c:pt>
                <c:pt idx="1">
                  <c:v>0</c:v>
                </c:pt>
                <c:pt idx="2">
                  <c:v>0</c:v>
                </c:pt>
                <c:pt idx="3">
                  <c:v>0</c:v>
                </c:pt>
                <c:pt idx="4">
                  <c:v>3</c:v>
                </c:pt>
                <c:pt idx="5">
                  <c:v>1</c:v>
                </c:pt>
                <c:pt idx="6">
                  <c:v>0</c:v>
                </c:pt>
              </c:numCache>
            </c:numRef>
          </c:val>
          <c:extLst>
            <c:ext xmlns:c16="http://schemas.microsoft.com/office/drawing/2014/chart" uri="{C3380CC4-5D6E-409C-BE32-E72D297353CC}">
              <c16:uniqueId val="{00000001-DF22-4ADE-91A7-FF0408777E69}"/>
            </c:ext>
          </c:extLst>
        </c:ser>
        <c:ser>
          <c:idx val="2"/>
          <c:order val="2"/>
          <c:tx>
            <c:strRef>
              <c:f>'Gaps and Trends'!$A$52</c:f>
              <c:strCache>
                <c:ptCount val="1"/>
                <c:pt idx="0">
                  <c:v>description</c:v>
                </c:pt>
              </c:strCache>
            </c:strRef>
          </c:tx>
          <c:spPr>
            <a:solidFill>
              <a:schemeClr val="accent3"/>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Trends'!$B$49:$H$49</c:f>
              <c:numCache>
                <c:formatCode>General</c:formatCode>
                <c:ptCount val="7"/>
                <c:pt idx="0">
                  <c:v>1991</c:v>
                </c:pt>
                <c:pt idx="1">
                  <c:v>1996</c:v>
                </c:pt>
                <c:pt idx="2">
                  <c:v>2001</c:v>
                </c:pt>
                <c:pt idx="3">
                  <c:v>2006</c:v>
                </c:pt>
                <c:pt idx="4">
                  <c:v>2011</c:v>
                </c:pt>
                <c:pt idx="5">
                  <c:v>2016</c:v>
                </c:pt>
                <c:pt idx="6">
                  <c:v>2021</c:v>
                </c:pt>
              </c:numCache>
            </c:numRef>
          </c:cat>
          <c:val>
            <c:numRef>
              <c:f>'Gaps and Trends'!$B$52:$H$52</c:f>
              <c:numCache>
                <c:formatCode>[=0]"";General</c:formatCode>
                <c:ptCount val="7"/>
                <c:pt idx="0">
                  <c:v>0</c:v>
                </c:pt>
                <c:pt idx="1">
                  <c:v>1</c:v>
                </c:pt>
                <c:pt idx="2">
                  <c:v>0</c:v>
                </c:pt>
                <c:pt idx="3">
                  <c:v>1</c:v>
                </c:pt>
                <c:pt idx="4">
                  <c:v>0</c:v>
                </c:pt>
                <c:pt idx="5">
                  <c:v>4</c:v>
                </c:pt>
                <c:pt idx="6">
                  <c:v>2</c:v>
                </c:pt>
              </c:numCache>
            </c:numRef>
          </c:val>
          <c:extLst>
            <c:ext xmlns:c16="http://schemas.microsoft.com/office/drawing/2014/chart" uri="{C3380CC4-5D6E-409C-BE32-E72D297353CC}">
              <c16:uniqueId val="{00000002-DF22-4ADE-91A7-FF0408777E69}"/>
            </c:ext>
          </c:extLst>
        </c:ser>
        <c:ser>
          <c:idx val="3"/>
          <c:order val="3"/>
          <c:tx>
            <c:strRef>
              <c:f>'Gaps and Trends'!$A$53</c:f>
              <c:strCache>
                <c:ptCount val="1"/>
                <c:pt idx="0">
                  <c:v>understanding</c:v>
                </c:pt>
              </c:strCache>
            </c:strRef>
          </c:tx>
          <c:spPr>
            <a:solidFill>
              <a:schemeClr val="accent4"/>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Trends'!$B$49:$H$49</c:f>
              <c:numCache>
                <c:formatCode>General</c:formatCode>
                <c:ptCount val="7"/>
                <c:pt idx="0">
                  <c:v>1991</c:v>
                </c:pt>
                <c:pt idx="1">
                  <c:v>1996</c:v>
                </c:pt>
                <c:pt idx="2">
                  <c:v>2001</c:v>
                </c:pt>
                <c:pt idx="3">
                  <c:v>2006</c:v>
                </c:pt>
                <c:pt idx="4">
                  <c:v>2011</c:v>
                </c:pt>
                <c:pt idx="5">
                  <c:v>2016</c:v>
                </c:pt>
                <c:pt idx="6">
                  <c:v>2021</c:v>
                </c:pt>
              </c:numCache>
            </c:numRef>
          </c:cat>
          <c:val>
            <c:numRef>
              <c:f>'Gaps and Trends'!$B$53:$H$53</c:f>
              <c:numCache>
                <c:formatCode>[=0]"";General</c:formatCode>
                <c:ptCount val="7"/>
                <c:pt idx="0">
                  <c:v>3</c:v>
                </c:pt>
                <c:pt idx="1">
                  <c:v>4</c:v>
                </c:pt>
                <c:pt idx="2">
                  <c:v>4</c:v>
                </c:pt>
                <c:pt idx="3">
                  <c:v>6</c:v>
                </c:pt>
                <c:pt idx="4">
                  <c:v>8</c:v>
                </c:pt>
                <c:pt idx="5">
                  <c:v>11</c:v>
                </c:pt>
                <c:pt idx="6">
                  <c:v>13</c:v>
                </c:pt>
              </c:numCache>
            </c:numRef>
          </c:val>
          <c:extLst>
            <c:ext xmlns:c16="http://schemas.microsoft.com/office/drawing/2014/chart" uri="{C3380CC4-5D6E-409C-BE32-E72D297353CC}">
              <c16:uniqueId val="{00000003-DF22-4ADE-91A7-FF0408777E69}"/>
            </c:ext>
          </c:extLst>
        </c:ser>
        <c:ser>
          <c:idx val="4"/>
          <c:order val="4"/>
          <c:tx>
            <c:strRef>
              <c:f>'Gaps and Trends'!$A$54</c:f>
              <c:strCache>
                <c:ptCount val="1"/>
                <c:pt idx="0">
                  <c:v>prediction</c:v>
                </c:pt>
              </c:strCache>
            </c:strRef>
          </c:tx>
          <c:spPr>
            <a:solidFill>
              <a:schemeClr val="accent5"/>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Trends'!$B$49:$H$49</c:f>
              <c:numCache>
                <c:formatCode>General</c:formatCode>
                <c:ptCount val="7"/>
                <c:pt idx="0">
                  <c:v>1991</c:v>
                </c:pt>
                <c:pt idx="1">
                  <c:v>1996</c:v>
                </c:pt>
                <c:pt idx="2">
                  <c:v>2001</c:v>
                </c:pt>
                <c:pt idx="3">
                  <c:v>2006</c:v>
                </c:pt>
                <c:pt idx="4">
                  <c:v>2011</c:v>
                </c:pt>
                <c:pt idx="5">
                  <c:v>2016</c:v>
                </c:pt>
                <c:pt idx="6">
                  <c:v>2021</c:v>
                </c:pt>
              </c:numCache>
            </c:numRef>
          </c:cat>
          <c:val>
            <c:numRef>
              <c:f>'Gaps and Trends'!$B$54:$H$54</c:f>
              <c:numCache>
                <c:formatCode>[=0]"";General</c:formatCode>
                <c:ptCount val="7"/>
                <c:pt idx="0">
                  <c:v>2</c:v>
                </c:pt>
                <c:pt idx="1">
                  <c:v>2</c:v>
                </c:pt>
                <c:pt idx="2">
                  <c:v>1</c:v>
                </c:pt>
                <c:pt idx="3">
                  <c:v>2</c:v>
                </c:pt>
                <c:pt idx="4">
                  <c:v>2</c:v>
                </c:pt>
                <c:pt idx="5">
                  <c:v>1</c:v>
                </c:pt>
                <c:pt idx="6">
                  <c:v>5</c:v>
                </c:pt>
              </c:numCache>
            </c:numRef>
          </c:val>
          <c:extLst>
            <c:ext xmlns:c16="http://schemas.microsoft.com/office/drawing/2014/chart" uri="{C3380CC4-5D6E-409C-BE32-E72D297353CC}">
              <c16:uniqueId val="{00000004-DF22-4ADE-91A7-FF0408777E69}"/>
            </c:ext>
          </c:extLst>
        </c:ser>
        <c:ser>
          <c:idx val="5"/>
          <c:order val="5"/>
          <c:tx>
            <c:strRef>
              <c:f>'Gaps and Trends'!$A$55</c:f>
              <c:strCache>
                <c:ptCount val="1"/>
                <c:pt idx="0">
                  <c:v>action</c:v>
                </c:pt>
              </c:strCache>
            </c:strRef>
          </c:tx>
          <c:spPr>
            <a:solidFill>
              <a:schemeClr val="accent6"/>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Trends'!$B$49:$H$49</c:f>
              <c:numCache>
                <c:formatCode>General</c:formatCode>
                <c:ptCount val="7"/>
                <c:pt idx="0">
                  <c:v>1991</c:v>
                </c:pt>
                <c:pt idx="1">
                  <c:v>1996</c:v>
                </c:pt>
                <c:pt idx="2">
                  <c:v>2001</c:v>
                </c:pt>
                <c:pt idx="3">
                  <c:v>2006</c:v>
                </c:pt>
                <c:pt idx="4">
                  <c:v>2011</c:v>
                </c:pt>
                <c:pt idx="5">
                  <c:v>2016</c:v>
                </c:pt>
                <c:pt idx="6">
                  <c:v>2021</c:v>
                </c:pt>
              </c:numCache>
            </c:numRef>
          </c:cat>
          <c:val>
            <c:numRef>
              <c:f>'Gaps and Trends'!$B$55:$H$55</c:f>
              <c:numCache>
                <c:formatCode>[=0]"";General</c:formatCode>
                <c:ptCount val="7"/>
                <c:pt idx="0">
                  <c:v>2</c:v>
                </c:pt>
                <c:pt idx="1">
                  <c:v>1</c:v>
                </c:pt>
                <c:pt idx="2">
                  <c:v>2</c:v>
                </c:pt>
                <c:pt idx="3">
                  <c:v>1</c:v>
                </c:pt>
                <c:pt idx="4">
                  <c:v>3</c:v>
                </c:pt>
                <c:pt idx="5">
                  <c:v>1</c:v>
                </c:pt>
                <c:pt idx="6">
                  <c:v>2</c:v>
                </c:pt>
              </c:numCache>
            </c:numRef>
          </c:val>
          <c:extLst>
            <c:ext xmlns:c16="http://schemas.microsoft.com/office/drawing/2014/chart" uri="{C3380CC4-5D6E-409C-BE32-E72D297353CC}">
              <c16:uniqueId val="{00000005-DF22-4ADE-91A7-FF0408777E69}"/>
            </c:ext>
          </c:extLst>
        </c:ser>
        <c:dLbls>
          <c:showLegendKey val="0"/>
          <c:showVal val="1"/>
          <c:showCatName val="0"/>
          <c:showSerName val="0"/>
          <c:showPercent val="0"/>
          <c:showBubbleSize val="0"/>
        </c:dLbls>
        <c:gapWidth val="150"/>
        <c:overlap val="100"/>
        <c:axId val="145678336"/>
        <c:axId val="145681024"/>
      </c:barChart>
      <c:catAx>
        <c:axId val="14567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pt-BR"/>
          </a:p>
        </c:txPr>
        <c:crossAx val="145681024"/>
        <c:crosses val="autoZero"/>
        <c:auto val="1"/>
        <c:lblAlgn val="ctr"/>
        <c:lblOffset val="100"/>
        <c:noMultiLvlLbl val="0"/>
      </c:catAx>
      <c:valAx>
        <c:axId val="145681024"/>
        <c:scaling>
          <c:orientation val="minMax"/>
        </c:scaling>
        <c:delete val="0"/>
        <c:axPos val="l"/>
        <c:majorGridlines>
          <c:spPr>
            <a:ln w="9525" cap="flat" cmpd="sng" algn="ctr">
              <a:solidFill>
                <a:schemeClr val="tx1">
                  <a:lumMod val="15000"/>
                  <a:lumOff val="85000"/>
                </a:schemeClr>
              </a:solidFill>
              <a:round/>
            </a:ln>
            <a:effectLst/>
          </c:spPr>
        </c:majorGridlines>
        <c:numFmt formatCode="[=0]&quot;&quot;;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pt-BR"/>
          </a:p>
        </c:txPr>
        <c:crossAx val="145678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b="1" baseline="0">
                <a:solidFill>
                  <a:schemeClr val="tx1"/>
                </a:solidFill>
              </a:rPr>
              <a:t>Study Types / 5 Year Period</a:t>
            </a:r>
            <a:endParaRPr lang="pt-BR" b="1">
              <a:solidFill>
                <a:schemeClr val="tx1"/>
              </a:solidFill>
            </a:endParaRPr>
          </a:p>
        </c:rich>
      </c:tx>
      <c:overlay val="0"/>
      <c:spPr>
        <a:noFill/>
        <a:ln>
          <a:noFill/>
        </a:ln>
        <a:effectLst/>
      </c:spPr>
    </c:title>
    <c:autoTitleDeleted val="0"/>
    <c:plotArea>
      <c:layout/>
      <c:barChart>
        <c:barDir val="col"/>
        <c:grouping val="stacked"/>
        <c:varyColors val="0"/>
        <c:ser>
          <c:idx val="0"/>
          <c:order val="0"/>
          <c:tx>
            <c:strRef>
              <c:f>'Gaps and Trends'!$A$80</c:f>
              <c:strCache>
                <c:ptCount val="1"/>
                <c:pt idx="0">
                  <c:v>case study</c:v>
                </c:pt>
              </c:strCache>
            </c:strRef>
          </c:tx>
          <c:spPr>
            <a:solidFill>
              <a:schemeClr val="accent1"/>
            </a:solidFill>
            <a:ln>
              <a:noFill/>
            </a:ln>
            <a:effectLst/>
          </c:spPr>
          <c:invertIfNegative val="0"/>
          <c:dLbls>
            <c:numFmt formatCode="#,##0" sourceLinked="0"/>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Trends'!$B$79:$H$79</c:f>
              <c:numCache>
                <c:formatCode>General</c:formatCode>
                <c:ptCount val="7"/>
                <c:pt idx="0">
                  <c:v>1991</c:v>
                </c:pt>
                <c:pt idx="1">
                  <c:v>1996</c:v>
                </c:pt>
                <c:pt idx="2">
                  <c:v>2001</c:v>
                </c:pt>
                <c:pt idx="3">
                  <c:v>2006</c:v>
                </c:pt>
                <c:pt idx="4">
                  <c:v>2011</c:v>
                </c:pt>
                <c:pt idx="5">
                  <c:v>2016</c:v>
                </c:pt>
                <c:pt idx="6">
                  <c:v>2021</c:v>
                </c:pt>
              </c:numCache>
            </c:numRef>
          </c:cat>
          <c:val>
            <c:numRef>
              <c:f>'Gaps and Trends'!$B$80:$H$80</c:f>
              <c:numCache>
                <c:formatCode>[=0]"";General</c:formatCode>
                <c:ptCount val="7"/>
                <c:pt idx="0">
                  <c:v>1</c:v>
                </c:pt>
                <c:pt idx="1">
                  <c:v>4</c:v>
                </c:pt>
                <c:pt idx="2">
                  <c:v>2</c:v>
                </c:pt>
                <c:pt idx="3">
                  <c:v>3</c:v>
                </c:pt>
                <c:pt idx="4">
                  <c:v>4</c:v>
                </c:pt>
                <c:pt idx="5">
                  <c:v>6</c:v>
                </c:pt>
                <c:pt idx="6">
                  <c:v>0</c:v>
                </c:pt>
              </c:numCache>
            </c:numRef>
          </c:val>
          <c:extLst>
            <c:ext xmlns:c16="http://schemas.microsoft.com/office/drawing/2014/chart" uri="{C3380CC4-5D6E-409C-BE32-E72D297353CC}">
              <c16:uniqueId val="{00000000-7771-47BA-BE67-278D3C2122AD}"/>
            </c:ext>
          </c:extLst>
        </c:ser>
        <c:ser>
          <c:idx val="1"/>
          <c:order val="1"/>
          <c:tx>
            <c:strRef>
              <c:f>'Gaps and Trends'!$A$81</c:f>
              <c:strCache>
                <c:ptCount val="1"/>
                <c:pt idx="0">
                  <c:v>experiment</c:v>
                </c:pt>
              </c:strCache>
            </c:strRef>
          </c:tx>
          <c:spPr>
            <a:solidFill>
              <a:schemeClr val="accent2"/>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Trends'!$B$79:$H$79</c:f>
              <c:numCache>
                <c:formatCode>General</c:formatCode>
                <c:ptCount val="7"/>
                <c:pt idx="0">
                  <c:v>1991</c:v>
                </c:pt>
                <c:pt idx="1">
                  <c:v>1996</c:v>
                </c:pt>
                <c:pt idx="2">
                  <c:v>2001</c:v>
                </c:pt>
                <c:pt idx="3">
                  <c:v>2006</c:v>
                </c:pt>
                <c:pt idx="4">
                  <c:v>2011</c:v>
                </c:pt>
                <c:pt idx="5">
                  <c:v>2016</c:v>
                </c:pt>
                <c:pt idx="6">
                  <c:v>2021</c:v>
                </c:pt>
              </c:numCache>
            </c:numRef>
          </c:cat>
          <c:val>
            <c:numRef>
              <c:f>'Gaps and Trends'!$B$81:$H$81</c:f>
              <c:numCache>
                <c:formatCode>[=0]"";General</c:formatCode>
                <c:ptCount val="7"/>
                <c:pt idx="0">
                  <c:v>3</c:v>
                </c:pt>
                <c:pt idx="1">
                  <c:v>3</c:v>
                </c:pt>
                <c:pt idx="2">
                  <c:v>3</c:v>
                </c:pt>
                <c:pt idx="3">
                  <c:v>4</c:v>
                </c:pt>
                <c:pt idx="4">
                  <c:v>8</c:v>
                </c:pt>
                <c:pt idx="5">
                  <c:v>6</c:v>
                </c:pt>
                <c:pt idx="6">
                  <c:v>9</c:v>
                </c:pt>
              </c:numCache>
            </c:numRef>
          </c:val>
          <c:extLst>
            <c:ext xmlns:c16="http://schemas.microsoft.com/office/drawing/2014/chart" uri="{C3380CC4-5D6E-409C-BE32-E72D297353CC}">
              <c16:uniqueId val="{00000001-7771-47BA-BE67-278D3C2122AD}"/>
            </c:ext>
          </c:extLst>
        </c:ser>
        <c:ser>
          <c:idx val="2"/>
          <c:order val="2"/>
          <c:tx>
            <c:strRef>
              <c:f>'Gaps and Trends'!$A$82</c:f>
              <c:strCache>
                <c:ptCount val="1"/>
                <c:pt idx="0">
                  <c:v>simulation study</c:v>
                </c:pt>
              </c:strCache>
            </c:strRef>
          </c:tx>
          <c:spPr>
            <a:solidFill>
              <a:schemeClr val="accent3"/>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Trends'!$B$79:$H$79</c:f>
              <c:numCache>
                <c:formatCode>General</c:formatCode>
                <c:ptCount val="7"/>
                <c:pt idx="0">
                  <c:v>1991</c:v>
                </c:pt>
                <c:pt idx="1">
                  <c:v>1996</c:v>
                </c:pt>
                <c:pt idx="2">
                  <c:v>2001</c:v>
                </c:pt>
                <c:pt idx="3">
                  <c:v>2006</c:v>
                </c:pt>
                <c:pt idx="4">
                  <c:v>2011</c:v>
                </c:pt>
                <c:pt idx="5">
                  <c:v>2016</c:v>
                </c:pt>
                <c:pt idx="6">
                  <c:v>2021</c:v>
                </c:pt>
              </c:numCache>
            </c:numRef>
          </c:cat>
          <c:val>
            <c:numRef>
              <c:f>'Gaps and Trends'!$B$82:$H$82</c:f>
              <c:numCache>
                <c:formatCode>[=0]"";General</c:formatCode>
                <c:ptCount val="7"/>
                <c:pt idx="0">
                  <c:v>0</c:v>
                </c:pt>
                <c:pt idx="1">
                  <c:v>1</c:v>
                </c:pt>
                <c:pt idx="2">
                  <c:v>1</c:v>
                </c:pt>
                <c:pt idx="3">
                  <c:v>0</c:v>
                </c:pt>
                <c:pt idx="4">
                  <c:v>0</c:v>
                </c:pt>
                <c:pt idx="5">
                  <c:v>1</c:v>
                </c:pt>
                <c:pt idx="6">
                  <c:v>0</c:v>
                </c:pt>
              </c:numCache>
            </c:numRef>
          </c:val>
          <c:extLst>
            <c:ext xmlns:c16="http://schemas.microsoft.com/office/drawing/2014/chart" uri="{C3380CC4-5D6E-409C-BE32-E72D297353CC}">
              <c16:uniqueId val="{00000002-7771-47BA-BE67-278D3C2122AD}"/>
            </c:ext>
          </c:extLst>
        </c:ser>
        <c:ser>
          <c:idx val="3"/>
          <c:order val="3"/>
          <c:tx>
            <c:strRef>
              <c:f>'Gaps and Trends'!$A$83</c:f>
              <c:strCache>
                <c:ptCount val="1"/>
                <c:pt idx="0">
                  <c:v>survey</c:v>
                </c:pt>
              </c:strCache>
            </c:strRef>
          </c:tx>
          <c:spPr>
            <a:solidFill>
              <a:schemeClr val="accent4"/>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Trends'!$B$79:$H$79</c:f>
              <c:numCache>
                <c:formatCode>General</c:formatCode>
                <c:ptCount val="7"/>
                <c:pt idx="0">
                  <c:v>1991</c:v>
                </c:pt>
                <c:pt idx="1">
                  <c:v>1996</c:v>
                </c:pt>
                <c:pt idx="2">
                  <c:v>2001</c:v>
                </c:pt>
                <c:pt idx="3">
                  <c:v>2006</c:v>
                </c:pt>
                <c:pt idx="4">
                  <c:v>2011</c:v>
                </c:pt>
                <c:pt idx="5">
                  <c:v>2016</c:v>
                </c:pt>
                <c:pt idx="6">
                  <c:v>2021</c:v>
                </c:pt>
              </c:numCache>
            </c:numRef>
          </c:cat>
          <c:val>
            <c:numRef>
              <c:f>'Gaps and Trends'!$B$83:$H$83</c:f>
              <c:numCache>
                <c:formatCode>[=0]"";General</c:formatCode>
                <c:ptCount val="7"/>
                <c:pt idx="0">
                  <c:v>1</c:v>
                </c:pt>
                <c:pt idx="1">
                  <c:v>0</c:v>
                </c:pt>
                <c:pt idx="2">
                  <c:v>0</c:v>
                </c:pt>
                <c:pt idx="3">
                  <c:v>3</c:v>
                </c:pt>
                <c:pt idx="4">
                  <c:v>1</c:v>
                </c:pt>
                <c:pt idx="5">
                  <c:v>4</c:v>
                </c:pt>
                <c:pt idx="6">
                  <c:v>9</c:v>
                </c:pt>
              </c:numCache>
            </c:numRef>
          </c:val>
          <c:extLst>
            <c:ext xmlns:c16="http://schemas.microsoft.com/office/drawing/2014/chart" uri="{C3380CC4-5D6E-409C-BE32-E72D297353CC}">
              <c16:uniqueId val="{00000003-7771-47BA-BE67-278D3C2122AD}"/>
            </c:ext>
          </c:extLst>
        </c:ser>
        <c:ser>
          <c:idx val="4"/>
          <c:order val="4"/>
          <c:tx>
            <c:strRef>
              <c:f>'Gaps and Trends'!$A$84</c:f>
              <c:strCache>
                <c:ptCount val="1"/>
                <c:pt idx="0">
                  <c:v>review</c:v>
                </c:pt>
              </c:strCache>
            </c:strRef>
          </c:tx>
          <c:spPr>
            <a:solidFill>
              <a:schemeClr val="accent5"/>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Trends'!$B$79:$H$79</c:f>
              <c:numCache>
                <c:formatCode>General</c:formatCode>
                <c:ptCount val="7"/>
                <c:pt idx="0">
                  <c:v>1991</c:v>
                </c:pt>
                <c:pt idx="1">
                  <c:v>1996</c:v>
                </c:pt>
                <c:pt idx="2">
                  <c:v>2001</c:v>
                </c:pt>
                <c:pt idx="3">
                  <c:v>2006</c:v>
                </c:pt>
                <c:pt idx="4">
                  <c:v>2011</c:v>
                </c:pt>
                <c:pt idx="5">
                  <c:v>2016</c:v>
                </c:pt>
                <c:pt idx="6">
                  <c:v>2021</c:v>
                </c:pt>
              </c:numCache>
            </c:numRef>
          </c:cat>
          <c:val>
            <c:numRef>
              <c:f>'Gaps and Trends'!$B$84:$H$84</c:f>
              <c:numCache>
                <c:formatCode>[=0]"";General</c:formatCode>
                <c:ptCount val="7"/>
                <c:pt idx="0">
                  <c:v>1</c:v>
                </c:pt>
                <c:pt idx="1">
                  <c:v>0</c:v>
                </c:pt>
                <c:pt idx="2">
                  <c:v>1</c:v>
                </c:pt>
                <c:pt idx="3">
                  <c:v>0</c:v>
                </c:pt>
                <c:pt idx="4">
                  <c:v>2</c:v>
                </c:pt>
                <c:pt idx="5">
                  <c:v>1</c:v>
                </c:pt>
                <c:pt idx="6">
                  <c:v>0</c:v>
                </c:pt>
              </c:numCache>
            </c:numRef>
          </c:val>
          <c:extLst>
            <c:ext xmlns:c16="http://schemas.microsoft.com/office/drawing/2014/chart" uri="{C3380CC4-5D6E-409C-BE32-E72D297353CC}">
              <c16:uniqueId val="{00000004-7771-47BA-BE67-278D3C2122AD}"/>
            </c:ext>
          </c:extLst>
        </c:ser>
        <c:ser>
          <c:idx val="5"/>
          <c:order val="5"/>
          <c:tx>
            <c:strRef>
              <c:f>'Gaps and Trends'!$A$85</c:f>
              <c:strCache>
                <c:ptCount val="1"/>
                <c:pt idx="0">
                  <c:v>many</c:v>
                </c:pt>
              </c:strCache>
            </c:strRef>
          </c:tx>
          <c:spPr>
            <a:solidFill>
              <a:schemeClr val="accent6"/>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Trends'!$B$79:$H$79</c:f>
              <c:numCache>
                <c:formatCode>General</c:formatCode>
                <c:ptCount val="7"/>
                <c:pt idx="0">
                  <c:v>1991</c:v>
                </c:pt>
                <c:pt idx="1">
                  <c:v>1996</c:v>
                </c:pt>
                <c:pt idx="2">
                  <c:v>2001</c:v>
                </c:pt>
                <c:pt idx="3">
                  <c:v>2006</c:v>
                </c:pt>
                <c:pt idx="4">
                  <c:v>2011</c:v>
                </c:pt>
                <c:pt idx="5">
                  <c:v>2016</c:v>
                </c:pt>
                <c:pt idx="6">
                  <c:v>2021</c:v>
                </c:pt>
              </c:numCache>
            </c:numRef>
          </c:cat>
          <c:val>
            <c:numRef>
              <c:f>'Gaps and Trends'!$B$85:$H$85</c:f>
              <c:numCache>
                <c:formatCode>[=0]"";General</c:formatCode>
                <c:ptCount val="7"/>
                <c:pt idx="0">
                  <c:v>1</c:v>
                </c:pt>
                <c:pt idx="1">
                  <c:v>0</c:v>
                </c:pt>
                <c:pt idx="2">
                  <c:v>0</c:v>
                </c:pt>
                <c:pt idx="3">
                  <c:v>0</c:v>
                </c:pt>
                <c:pt idx="4">
                  <c:v>1</c:v>
                </c:pt>
                <c:pt idx="5">
                  <c:v>0</c:v>
                </c:pt>
                <c:pt idx="6">
                  <c:v>4</c:v>
                </c:pt>
              </c:numCache>
            </c:numRef>
          </c:val>
          <c:extLst>
            <c:ext xmlns:c16="http://schemas.microsoft.com/office/drawing/2014/chart" uri="{C3380CC4-5D6E-409C-BE32-E72D297353CC}">
              <c16:uniqueId val="{00000005-7771-47BA-BE67-278D3C2122AD}"/>
            </c:ext>
          </c:extLst>
        </c:ser>
        <c:dLbls>
          <c:showLegendKey val="0"/>
          <c:showVal val="1"/>
          <c:showCatName val="0"/>
          <c:showSerName val="0"/>
          <c:showPercent val="0"/>
          <c:showBubbleSize val="0"/>
        </c:dLbls>
        <c:gapWidth val="150"/>
        <c:overlap val="100"/>
        <c:axId val="145817984"/>
        <c:axId val="145820672"/>
      </c:barChart>
      <c:catAx>
        <c:axId val="14581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pt-BR"/>
          </a:p>
        </c:txPr>
        <c:crossAx val="145820672"/>
        <c:crosses val="autoZero"/>
        <c:auto val="1"/>
        <c:lblAlgn val="ctr"/>
        <c:lblOffset val="100"/>
        <c:noMultiLvlLbl val="0"/>
      </c:catAx>
      <c:valAx>
        <c:axId val="145820672"/>
        <c:scaling>
          <c:orientation val="minMax"/>
        </c:scaling>
        <c:delete val="0"/>
        <c:axPos val="l"/>
        <c:majorGridlines>
          <c:spPr>
            <a:ln w="9525" cap="flat" cmpd="sng" algn="ctr">
              <a:solidFill>
                <a:schemeClr val="tx1">
                  <a:lumMod val="15000"/>
                  <a:lumOff val="85000"/>
                </a:schemeClr>
              </a:solidFill>
              <a:round/>
            </a:ln>
            <a:effectLst/>
          </c:spPr>
        </c:majorGridlines>
        <c:numFmt formatCode="[=0]&quot;&quot;;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pt-BR"/>
          </a:p>
        </c:txPr>
        <c:crossAx val="14581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b="1" baseline="0">
                <a:solidFill>
                  <a:schemeClr val="tx1"/>
                </a:solidFill>
              </a:rPr>
              <a:t>Risk of Bias /  Year</a:t>
            </a:r>
            <a:endParaRPr lang="pt-BR" b="1">
              <a:solidFill>
                <a:schemeClr val="tx1"/>
              </a:solidFill>
            </a:endParaRPr>
          </a:p>
        </c:rich>
      </c:tx>
      <c:overlay val="0"/>
      <c:spPr>
        <a:noFill/>
        <a:ln>
          <a:noFill/>
        </a:ln>
        <a:effectLst/>
      </c:spPr>
    </c:title>
    <c:autoTitleDeleted val="0"/>
    <c:plotArea>
      <c:layout/>
      <c:barChart>
        <c:barDir val="col"/>
        <c:grouping val="stacked"/>
        <c:varyColors val="0"/>
        <c:ser>
          <c:idx val="0"/>
          <c:order val="0"/>
          <c:tx>
            <c:strRef>
              <c:f>'Gaps and Trends'!$A$104</c:f>
              <c:strCache>
                <c:ptCount val="1"/>
                <c:pt idx="0">
                  <c:v>No Information</c:v>
                </c:pt>
              </c:strCache>
            </c:strRef>
          </c:tx>
          <c:spPr>
            <a:solidFill>
              <a:schemeClr val="accent1"/>
            </a:solidFill>
            <a:ln>
              <a:noFill/>
            </a:ln>
            <a:effectLst/>
          </c:spPr>
          <c:invertIfNegative val="0"/>
          <c:dLbls>
            <c:numFmt formatCode="#,##0" sourceLinked="0"/>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Trends'!$B$103:$AJ$103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'Gaps and Trends'!$B$104:$AJ$104</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4464-4974-B1BE-DD8E15BAF1DC}"/>
            </c:ext>
          </c:extLst>
        </c:ser>
        <c:ser>
          <c:idx val="1"/>
          <c:order val="1"/>
          <c:tx>
            <c:strRef>
              <c:f>'Gaps and Trends'!$A$105</c:f>
              <c:strCache>
                <c:ptCount val="1"/>
                <c:pt idx="0">
                  <c:v>Low</c:v>
                </c:pt>
              </c:strCache>
            </c:strRef>
          </c:tx>
          <c:spPr>
            <a:solidFill>
              <a:srgbClr val="00B050"/>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Trends'!$B$103:$AJ$103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'Gaps and Trends'!$B$105:$AJ$105</c:f>
              <c:numCache>
                <c:formatCode>General</c:formatCode>
                <c:ptCount val="35"/>
                <c:pt idx="0">
                  <c:v>1</c:v>
                </c:pt>
                <c:pt idx="1">
                  <c:v>0</c:v>
                </c:pt>
                <c:pt idx="2">
                  <c:v>0</c:v>
                </c:pt>
                <c:pt idx="3">
                  <c:v>0</c:v>
                </c:pt>
                <c:pt idx="4">
                  <c:v>4</c:v>
                </c:pt>
                <c:pt idx="5">
                  <c:v>0</c:v>
                </c:pt>
                <c:pt idx="6">
                  <c:v>1</c:v>
                </c:pt>
                <c:pt idx="7">
                  <c:v>1</c:v>
                </c:pt>
                <c:pt idx="8">
                  <c:v>0</c:v>
                </c:pt>
                <c:pt idx="9">
                  <c:v>4</c:v>
                </c:pt>
                <c:pt idx="10">
                  <c:v>0</c:v>
                </c:pt>
                <c:pt idx="11">
                  <c:v>0</c:v>
                </c:pt>
                <c:pt idx="12">
                  <c:v>3</c:v>
                </c:pt>
                <c:pt idx="13">
                  <c:v>1</c:v>
                </c:pt>
                <c:pt idx="14">
                  <c:v>2</c:v>
                </c:pt>
                <c:pt idx="15">
                  <c:v>0</c:v>
                </c:pt>
                <c:pt idx="16">
                  <c:v>0</c:v>
                </c:pt>
                <c:pt idx="17">
                  <c:v>2</c:v>
                </c:pt>
                <c:pt idx="18">
                  <c:v>3</c:v>
                </c:pt>
                <c:pt idx="19">
                  <c:v>4</c:v>
                </c:pt>
                <c:pt idx="20">
                  <c:v>1</c:v>
                </c:pt>
                <c:pt idx="21">
                  <c:v>2</c:v>
                </c:pt>
                <c:pt idx="22">
                  <c:v>6</c:v>
                </c:pt>
                <c:pt idx="23">
                  <c:v>0</c:v>
                </c:pt>
                <c:pt idx="24">
                  <c:v>5</c:v>
                </c:pt>
                <c:pt idx="25">
                  <c:v>4</c:v>
                </c:pt>
                <c:pt idx="26">
                  <c:v>4</c:v>
                </c:pt>
                <c:pt idx="27">
                  <c:v>3</c:v>
                </c:pt>
                <c:pt idx="28">
                  <c:v>0</c:v>
                </c:pt>
                <c:pt idx="29">
                  <c:v>6</c:v>
                </c:pt>
                <c:pt idx="30">
                  <c:v>6</c:v>
                </c:pt>
                <c:pt idx="31">
                  <c:v>2</c:v>
                </c:pt>
                <c:pt idx="32">
                  <c:v>0</c:v>
                </c:pt>
                <c:pt idx="33">
                  <c:v>4</c:v>
                </c:pt>
                <c:pt idx="34">
                  <c:v>5</c:v>
                </c:pt>
              </c:numCache>
            </c:numRef>
          </c:val>
          <c:extLst>
            <c:ext xmlns:c16="http://schemas.microsoft.com/office/drawing/2014/chart" uri="{C3380CC4-5D6E-409C-BE32-E72D297353CC}">
              <c16:uniqueId val="{00000001-4464-4974-B1BE-DD8E15BAF1DC}"/>
            </c:ext>
          </c:extLst>
        </c:ser>
        <c:ser>
          <c:idx val="2"/>
          <c:order val="2"/>
          <c:tx>
            <c:strRef>
              <c:f>'Gaps and Trends'!$A$106</c:f>
              <c:strCache>
                <c:ptCount val="1"/>
                <c:pt idx="0">
                  <c:v>Unclear</c:v>
                </c:pt>
              </c:strCache>
            </c:strRef>
          </c:tx>
          <c:spPr>
            <a:solidFill>
              <a:srgbClr val="FFC000"/>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Trends'!$B$103:$AJ$103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'Gaps and Trends'!$B$106:$AJ$106</c:f>
              <c:numCache>
                <c:formatCode>General</c:formatCode>
                <c:ptCount val="35"/>
                <c:pt idx="0">
                  <c:v>0</c:v>
                </c:pt>
                <c:pt idx="1">
                  <c:v>1</c:v>
                </c:pt>
                <c:pt idx="2">
                  <c:v>0</c:v>
                </c:pt>
                <c:pt idx="3">
                  <c:v>0</c:v>
                </c:pt>
                <c:pt idx="4">
                  <c:v>1</c:v>
                </c:pt>
                <c:pt idx="5">
                  <c:v>0</c:v>
                </c:pt>
                <c:pt idx="6">
                  <c:v>0</c:v>
                </c:pt>
                <c:pt idx="7">
                  <c:v>1</c:v>
                </c:pt>
                <c:pt idx="8">
                  <c:v>1</c:v>
                </c:pt>
                <c:pt idx="9">
                  <c:v>0</c:v>
                </c:pt>
                <c:pt idx="10">
                  <c:v>1</c:v>
                </c:pt>
                <c:pt idx="11">
                  <c:v>0</c:v>
                </c:pt>
                <c:pt idx="12">
                  <c:v>0</c:v>
                </c:pt>
                <c:pt idx="13">
                  <c:v>0</c:v>
                </c:pt>
                <c:pt idx="14">
                  <c:v>0</c:v>
                </c:pt>
                <c:pt idx="15">
                  <c:v>0</c:v>
                </c:pt>
                <c:pt idx="16">
                  <c:v>1</c:v>
                </c:pt>
                <c:pt idx="17">
                  <c:v>0</c:v>
                </c:pt>
                <c:pt idx="18">
                  <c:v>0</c:v>
                </c:pt>
                <c:pt idx="19">
                  <c:v>0</c:v>
                </c:pt>
                <c:pt idx="20">
                  <c:v>1</c:v>
                </c:pt>
                <c:pt idx="21">
                  <c:v>1</c:v>
                </c:pt>
                <c:pt idx="22">
                  <c:v>2</c:v>
                </c:pt>
                <c:pt idx="23">
                  <c:v>1</c:v>
                </c:pt>
                <c:pt idx="24">
                  <c:v>1</c:v>
                </c:pt>
                <c:pt idx="25">
                  <c:v>0</c:v>
                </c:pt>
                <c:pt idx="26">
                  <c:v>1</c:v>
                </c:pt>
                <c:pt idx="27">
                  <c:v>1</c:v>
                </c:pt>
                <c:pt idx="28">
                  <c:v>3</c:v>
                </c:pt>
                <c:pt idx="29">
                  <c:v>0</c:v>
                </c:pt>
                <c:pt idx="30">
                  <c:v>3</c:v>
                </c:pt>
                <c:pt idx="31">
                  <c:v>1</c:v>
                </c:pt>
                <c:pt idx="32">
                  <c:v>1</c:v>
                </c:pt>
                <c:pt idx="33">
                  <c:v>0</c:v>
                </c:pt>
                <c:pt idx="34">
                  <c:v>3</c:v>
                </c:pt>
              </c:numCache>
            </c:numRef>
          </c:val>
          <c:extLst>
            <c:ext xmlns:c16="http://schemas.microsoft.com/office/drawing/2014/chart" uri="{C3380CC4-5D6E-409C-BE32-E72D297353CC}">
              <c16:uniqueId val="{00000002-4464-4974-B1BE-DD8E15BAF1DC}"/>
            </c:ext>
          </c:extLst>
        </c:ser>
        <c:ser>
          <c:idx val="3"/>
          <c:order val="3"/>
          <c:tx>
            <c:strRef>
              <c:f>'Gaps and Trends'!$A$107</c:f>
              <c:strCache>
                <c:ptCount val="1"/>
                <c:pt idx="0">
                  <c:v>High</c:v>
                </c:pt>
              </c:strCache>
            </c:strRef>
          </c:tx>
          <c:spPr>
            <a:solidFill>
              <a:srgbClr val="FF3300"/>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Trends'!$B$103:$AJ$103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'Gaps and Trends'!$B$107:$AJ$107</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3-4464-4974-B1BE-DD8E15BAF1DC}"/>
            </c:ext>
          </c:extLst>
        </c:ser>
        <c:dLbls>
          <c:showLegendKey val="0"/>
          <c:showVal val="1"/>
          <c:showCatName val="0"/>
          <c:showSerName val="0"/>
          <c:showPercent val="0"/>
          <c:showBubbleSize val="0"/>
        </c:dLbls>
        <c:gapWidth val="150"/>
        <c:overlap val="100"/>
        <c:axId val="145817984"/>
        <c:axId val="145820672"/>
      </c:barChart>
      <c:catAx>
        <c:axId val="14581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pt-BR"/>
          </a:p>
        </c:txPr>
        <c:crossAx val="145820672"/>
        <c:crosses val="autoZero"/>
        <c:auto val="1"/>
        <c:lblAlgn val="ctr"/>
        <c:lblOffset val="100"/>
        <c:noMultiLvlLbl val="0"/>
      </c:catAx>
      <c:valAx>
        <c:axId val="145820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pt-BR"/>
          </a:p>
        </c:txPr>
        <c:crossAx val="14581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b="1" baseline="0">
                <a:solidFill>
                  <a:schemeClr val="tx1"/>
                </a:solidFill>
              </a:rPr>
              <a:t>Certainty /  Year</a:t>
            </a:r>
            <a:endParaRPr lang="pt-BR" b="1">
              <a:solidFill>
                <a:schemeClr val="tx1"/>
              </a:solidFill>
            </a:endParaRPr>
          </a:p>
        </c:rich>
      </c:tx>
      <c:overlay val="0"/>
      <c:spPr>
        <a:noFill/>
        <a:ln>
          <a:noFill/>
        </a:ln>
        <a:effectLst/>
      </c:spPr>
    </c:title>
    <c:autoTitleDeleted val="0"/>
    <c:plotArea>
      <c:layout/>
      <c:barChart>
        <c:barDir val="col"/>
        <c:grouping val="stacked"/>
        <c:varyColors val="0"/>
        <c:ser>
          <c:idx val="0"/>
          <c:order val="0"/>
          <c:tx>
            <c:strRef>
              <c:f>'Gaps and Trends'!$A$132</c:f>
              <c:strCache>
                <c:ptCount val="1"/>
                <c:pt idx="0">
                  <c:v>Very low</c:v>
                </c:pt>
              </c:strCache>
            </c:strRef>
          </c:tx>
          <c:spPr>
            <a:solidFill>
              <a:schemeClr val="accent1"/>
            </a:solidFill>
            <a:ln>
              <a:noFill/>
            </a:ln>
            <a:effectLst/>
          </c:spPr>
          <c:invertIfNegative val="0"/>
          <c:dLbls>
            <c:numFmt formatCode="#,##0" sourceLinked="0"/>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Trends'!$B$131:$AJ$131</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'Gaps and Trends'!$B$132:$AJ$132</c:f>
              <c:numCache>
                <c:formatCode>General</c:formatCode>
                <c:ptCount val="35"/>
                <c:pt idx="0">
                  <c:v>0</c:v>
                </c:pt>
                <c:pt idx="1">
                  <c:v>1</c:v>
                </c:pt>
                <c:pt idx="2">
                  <c:v>0</c:v>
                </c:pt>
                <c:pt idx="3">
                  <c:v>0</c:v>
                </c:pt>
                <c:pt idx="4">
                  <c:v>0</c:v>
                </c:pt>
                <c:pt idx="5">
                  <c:v>0</c:v>
                </c:pt>
                <c:pt idx="6">
                  <c:v>0</c:v>
                </c:pt>
                <c:pt idx="7">
                  <c:v>1</c:v>
                </c:pt>
                <c:pt idx="8">
                  <c:v>1</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1</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7A6B-4925-9E86-F09015A2E323}"/>
            </c:ext>
          </c:extLst>
        </c:ser>
        <c:ser>
          <c:idx val="1"/>
          <c:order val="1"/>
          <c:tx>
            <c:strRef>
              <c:f>'Gaps and Trends'!$A$133</c:f>
              <c:strCache>
                <c:ptCount val="1"/>
                <c:pt idx="0">
                  <c:v>Low</c:v>
                </c:pt>
              </c:strCache>
            </c:strRef>
          </c:tx>
          <c:spPr>
            <a:solidFill>
              <a:schemeClr val="accent2"/>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Trends'!$B$131:$AJ$131</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'Gaps and Trends'!$B$133:$AJ$133</c:f>
              <c:numCache>
                <c:formatCode>General</c:formatCode>
                <c:ptCount val="35"/>
                <c:pt idx="0">
                  <c:v>0</c:v>
                </c:pt>
                <c:pt idx="1">
                  <c:v>0</c:v>
                </c:pt>
                <c:pt idx="2">
                  <c:v>0</c:v>
                </c:pt>
                <c:pt idx="3">
                  <c:v>0</c:v>
                </c:pt>
                <c:pt idx="4">
                  <c:v>1</c:v>
                </c:pt>
                <c:pt idx="5">
                  <c:v>0</c:v>
                </c:pt>
                <c:pt idx="6">
                  <c:v>0</c:v>
                </c:pt>
                <c:pt idx="7">
                  <c:v>0</c:v>
                </c:pt>
                <c:pt idx="8">
                  <c:v>0</c:v>
                </c:pt>
                <c:pt idx="9">
                  <c:v>3</c:v>
                </c:pt>
                <c:pt idx="10">
                  <c:v>0</c:v>
                </c:pt>
                <c:pt idx="11">
                  <c:v>0</c:v>
                </c:pt>
                <c:pt idx="12">
                  <c:v>1</c:v>
                </c:pt>
                <c:pt idx="13">
                  <c:v>1</c:v>
                </c:pt>
                <c:pt idx="14">
                  <c:v>0</c:v>
                </c:pt>
                <c:pt idx="15">
                  <c:v>0</c:v>
                </c:pt>
                <c:pt idx="16">
                  <c:v>1</c:v>
                </c:pt>
                <c:pt idx="17">
                  <c:v>1</c:v>
                </c:pt>
                <c:pt idx="18">
                  <c:v>0</c:v>
                </c:pt>
                <c:pt idx="19">
                  <c:v>2</c:v>
                </c:pt>
                <c:pt idx="20">
                  <c:v>0</c:v>
                </c:pt>
                <c:pt idx="21">
                  <c:v>1</c:v>
                </c:pt>
                <c:pt idx="22">
                  <c:v>3</c:v>
                </c:pt>
                <c:pt idx="23">
                  <c:v>0</c:v>
                </c:pt>
                <c:pt idx="24">
                  <c:v>0</c:v>
                </c:pt>
                <c:pt idx="25">
                  <c:v>0</c:v>
                </c:pt>
                <c:pt idx="26">
                  <c:v>3</c:v>
                </c:pt>
                <c:pt idx="27">
                  <c:v>1</c:v>
                </c:pt>
                <c:pt idx="28">
                  <c:v>2</c:v>
                </c:pt>
                <c:pt idx="29">
                  <c:v>2</c:v>
                </c:pt>
                <c:pt idx="30">
                  <c:v>1</c:v>
                </c:pt>
                <c:pt idx="31">
                  <c:v>0</c:v>
                </c:pt>
                <c:pt idx="32">
                  <c:v>1</c:v>
                </c:pt>
                <c:pt idx="33">
                  <c:v>0</c:v>
                </c:pt>
                <c:pt idx="34">
                  <c:v>2</c:v>
                </c:pt>
              </c:numCache>
            </c:numRef>
          </c:val>
          <c:extLst>
            <c:ext xmlns:c16="http://schemas.microsoft.com/office/drawing/2014/chart" uri="{C3380CC4-5D6E-409C-BE32-E72D297353CC}">
              <c16:uniqueId val="{00000001-7A6B-4925-9E86-F09015A2E323}"/>
            </c:ext>
          </c:extLst>
        </c:ser>
        <c:ser>
          <c:idx val="2"/>
          <c:order val="2"/>
          <c:tx>
            <c:strRef>
              <c:f>'Gaps and Trends'!$A$134</c:f>
              <c:strCache>
                <c:ptCount val="1"/>
                <c:pt idx="0">
                  <c:v>Moderate</c:v>
                </c:pt>
              </c:strCache>
            </c:strRef>
          </c:tx>
          <c:spPr>
            <a:solidFill>
              <a:schemeClr val="accent3"/>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Trends'!$B$131:$AJ$131</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'Gaps and Trends'!$B$134:$AJ$134</c:f>
              <c:numCache>
                <c:formatCode>General</c:formatCode>
                <c:ptCount val="35"/>
                <c:pt idx="0">
                  <c:v>1</c:v>
                </c:pt>
                <c:pt idx="1">
                  <c:v>0</c:v>
                </c:pt>
                <c:pt idx="2">
                  <c:v>0</c:v>
                </c:pt>
                <c:pt idx="3">
                  <c:v>0</c:v>
                </c:pt>
                <c:pt idx="4">
                  <c:v>3</c:v>
                </c:pt>
                <c:pt idx="5">
                  <c:v>0</c:v>
                </c:pt>
                <c:pt idx="6">
                  <c:v>1</c:v>
                </c:pt>
                <c:pt idx="7">
                  <c:v>1</c:v>
                </c:pt>
                <c:pt idx="8">
                  <c:v>0</c:v>
                </c:pt>
                <c:pt idx="9">
                  <c:v>0</c:v>
                </c:pt>
                <c:pt idx="10">
                  <c:v>0</c:v>
                </c:pt>
                <c:pt idx="11">
                  <c:v>0</c:v>
                </c:pt>
                <c:pt idx="12">
                  <c:v>1</c:v>
                </c:pt>
                <c:pt idx="13">
                  <c:v>0</c:v>
                </c:pt>
                <c:pt idx="14">
                  <c:v>1</c:v>
                </c:pt>
                <c:pt idx="15">
                  <c:v>0</c:v>
                </c:pt>
                <c:pt idx="16">
                  <c:v>0</c:v>
                </c:pt>
                <c:pt idx="17">
                  <c:v>0</c:v>
                </c:pt>
                <c:pt idx="18">
                  <c:v>2</c:v>
                </c:pt>
                <c:pt idx="19">
                  <c:v>1</c:v>
                </c:pt>
                <c:pt idx="20">
                  <c:v>2</c:v>
                </c:pt>
                <c:pt idx="21">
                  <c:v>2</c:v>
                </c:pt>
                <c:pt idx="22">
                  <c:v>4</c:v>
                </c:pt>
                <c:pt idx="23">
                  <c:v>1</c:v>
                </c:pt>
                <c:pt idx="24">
                  <c:v>3</c:v>
                </c:pt>
                <c:pt idx="25">
                  <c:v>2</c:v>
                </c:pt>
                <c:pt idx="26">
                  <c:v>1</c:v>
                </c:pt>
                <c:pt idx="27">
                  <c:v>2</c:v>
                </c:pt>
                <c:pt idx="28">
                  <c:v>1</c:v>
                </c:pt>
                <c:pt idx="29">
                  <c:v>2</c:v>
                </c:pt>
                <c:pt idx="30">
                  <c:v>7</c:v>
                </c:pt>
                <c:pt idx="31">
                  <c:v>2</c:v>
                </c:pt>
                <c:pt idx="32">
                  <c:v>0</c:v>
                </c:pt>
                <c:pt idx="33">
                  <c:v>4</c:v>
                </c:pt>
                <c:pt idx="34">
                  <c:v>4</c:v>
                </c:pt>
              </c:numCache>
            </c:numRef>
          </c:val>
          <c:extLst>
            <c:ext xmlns:c16="http://schemas.microsoft.com/office/drawing/2014/chart" uri="{C3380CC4-5D6E-409C-BE32-E72D297353CC}">
              <c16:uniqueId val="{00000002-7A6B-4925-9E86-F09015A2E323}"/>
            </c:ext>
          </c:extLst>
        </c:ser>
        <c:ser>
          <c:idx val="3"/>
          <c:order val="3"/>
          <c:tx>
            <c:strRef>
              <c:f>'Gaps and Trends'!$A$135</c:f>
              <c:strCache>
                <c:ptCount val="1"/>
                <c:pt idx="0">
                  <c:v>High</c:v>
                </c:pt>
              </c:strCache>
            </c:strRef>
          </c:tx>
          <c:spPr>
            <a:solidFill>
              <a:schemeClr val="accent4"/>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'Gaps and Trends'!$B$131:$AJ$131</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'Gaps and Trends'!$B$135:$AJ$135</c:f>
              <c:numCache>
                <c:formatCode>General</c:formatCode>
                <c:ptCount val="35"/>
                <c:pt idx="0">
                  <c:v>0</c:v>
                </c:pt>
                <c:pt idx="1">
                  <c:v>0</c:v>
                </c:pt>
                <c:pt idx="2">
                  <c:v>0</c:v>
                </c:pt>
                <c:pt idx="3">
                  <c:v>0</c:v>
                </c:pt>
                <c:pt idx="4">
                  <c:v>1</c:v>
                </c:pt>
                <c:pt idx="5">
                  <c:v>0</c:v>
                </c:pt>
                <c:pt idx="6">
                  <c:v>0</c:v>
                </c:pt>
                <c:pt idx="7">
                  <c:v>0</c:v>
                </c:pt>
                <c:pt idx="8">
                  <c:v>0</c:v>
                </c:pt>
                <c:pt idx="9">
                  <c:v>1</c:v>
                </c:pt>
                <c:pt idx="10">
                  <c:v>0</c:v>
                </c:pt>
                <c:pt idx="11">
                  <c:v>0</c:v>
                </c:pt>
                <c:pt idx="12">
                  <c:v>1</c:v>
                </c:pt>
                <c:pt idx="13">
                  <c:v>0</c:v>
                </c:pt>
                <c:pt idx="14">
                  <c:v>1</c:v>
                </c:pt>
                <c:pt idx="15">
                  <c:v>0</c:v>
                </c:pt>
                <c:pt idx="16">
                  <c:v>0</c:v>
                </c:pt>
                <c:pt idx="17">
                  <c:v>1</c:v>
                </c:pt>
                <c:pt idx="18">
                  <c:v>1</c:v>
                </c:pt>
                <c:pt idx="19">
                  <c:v>1</c:v>
                </c:pt>
                <c:pt idx="20">
                  <c:v>0</c:v>
                </c:pt>
                <c:pt idx="21">
                  <c:v>0</c:v>
                </c:pt>
                <c:pt idx="22">
                  <c:v>1</c:v>
                </c:pt>
                <c:pt idx="23">
                  <c:v>0</c:v>
                </c:pt>
                <c:pt idx="24">
                  <c:v>2</c:v>
                </c:pt>
                <c:pt idx="25">
                  <c:v>2</c:v>
                </c:pt>
                <c:pt idx="26">
                  <c:v>1</c:v>
                </c:pt>
                <c:pt idx="27">
                  <c:v>0</c:v>
                </c:pt>
                <c:pt idx="28">
                  <c:v>0</c:v>
                </c:pt>
                <c:pt idx="29">
                  <c:v>2</c:v>
                </c:pt>
                <c:pt idx="30">
                  <c:v>1</c:v>
                </c:pt>
                <c:pt idx="31">
                  <c:v>1</c:v>
                </c:pt>
                <c:pt idx="32">
                  <c:v>0</c:v>
                </c:pt>
                <c:pt idx="33">
                  <c:v>0</c:v>
                </c:pt>
                <c:pt idx="34">
                  <c:v>2</c:v>
                </c:pt>
              </c:numCache>
            </c:numRef>
          </c:val>
          <c:extLst>
            <c:ext xmlns:c16="http://schemas.microsoft.com/office/drawing/2014/chart" uri="{C3380CC4-5D6E-409C-BE32-E72D297353CC}">
              <c16:uniqueId val="{00000003-7A6B-4925-9E86-F09015A2E323}"/>
            </c:ext>
          </c:extLst>
        </c:ser>
        <c:dLbls>
          <c:showLegendKey val="0"/>
          <c:showVal val="1"/>
          <c:showCatName val="0"/>
          <c:showSerName val="0"/>
          <c:showPercent val="0"/>
          <c:showBubbleSize val="0"/>
        </c:dLbls>
        <c:gapWidth val="150"/>
        <c:overlap val="100"/>
        <c:axId val="145817984"/>
        <c:axId val="145820672"/>
      </c:barChart>
      <c:catAx>
        <c:axId val="14581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pt-BR"/>
          </a:p>
        </c:txPr>
        <c:crossAx val="145820672"/>
        <c:crosses val="autoZero"/>
        <c:auto val="1"/>
        <c:lblAlgn val="ctr"/>
        <c:lblOffset val="100"/>
        <c:noMultiLvlLbl val="0"/>
      </c:catAx>
      <c:valAx>
        <c:axId val="145820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pt-BR"/>
          </a:p>
        </c:txPr>
        <c:crossAx val="14581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data id="1">
      <cx:numDim type="colorVal">
        <cx:f>_xlchart.v5.1</cx:f>
      </cx:numDim>
    </cx:data>
  </cx:chartData>
  <cx:chart>
    <cx:title pos="t" align="ctr" overlay="0">
      <cx:tx>
        <cx:txData>
          <cx:v>Included Paper Author Demographics</cx:v>
        </cx:txData>
      </cx:tx>
      <cx:txPr>
        <a:bodyPr spcFirstLastPara="1" vertOverflow="ellipsis" horzOverflow="overflow" wrap="square" lIns="0" tIns="0" rIns="0" bIns="0" anchor="ctr" anchorCtr="1"/>
        <a:lstStyle/>
        <a:p>
          <a:pPr algn="ctr" rtl="0">
            <a:defRPr sz="1600"/>
          </a:pPr>
          <a:r>
            <a:rPr lang="pt-BR" sz="1600" b="1" i="0" u="none" strike="noStrike" baseline="0">
              <a:solidFill>
                <a:schemeClr val="tx1"/>
              </a:solidFill>
              <a:latin typeface="Calibri" panose="020F0502020204030204"/>
            </a:rPr>
            <a:t>Included Paper Author Demographics</a:t>
          </a:r>
        </a:p>
      </cx:txPr>
    </cx:title>
    <cx:plotArea>
      <cx:plotAreaRegion>
        <cx:plotSurface>
          <cx:spPr>
            <a:solidFill>
              <a:sysClr val="window" lastClr="FFFFFF"/>
            </a:solidFill>
          </cx:spPr>
        </cx:plotSurface>
        <cx:series layoutId="regionMap" uniqueId="{32C82D0E-E2A3-43E4-9260-3EE7F42FDB5D}" formatIdx="0">
          <cx:tx>
            <cx:txData>
              <cx:f>_xlchart.v5.2</cx:f>
              <cx:v>Count</cx:v>
            </cx:txData>
          </cx:tx>
          <cx:spPr>
            <a:solidFill>
              <a:schemeClr val="accent1">
                <a:lumMod val="20000"/>
                <a:lumOff val="80000"/>
              </a:schemeClr>
            </a:solidFill>
            <a:ln w="6350"/>
          </cx:spPr>
          <cx:dataLabels>
            <cx:txPr>
              <a:bodyPr spcFirstLastPara="1" vertOverflow="ellipsis" horzOverflow="overflow" wrap="square" lIns="0" tIns="0" rIns="0" bIns="0" anchor="ctr" anchorCtr="1"/>
              <a:lstStyle/>
              <a:p>
                <a:pPr algn="ctr" rtl="0">
                  <a:defRPr sz="1000" b="1">
                    <a:solidFill>
                      <a:schemeClr val="tx1"/>
                    </a:solidFill>
                  </a:defRPr>
                </a:pPr>
                <a:endParaRPr lang="pt-BR" sz="1000" b="1" i="0" u="none" strike="noStrike" baseline="0">
                  <a:solidFill>
                    <a:schemeClr val="tx1"/>
                  </a:solidFill>
                  <a:latin typeface="Calibri" panose="020F0502020204030204"/>
                </a:endParaRPr>
              </a:p>
            </cx:txPr>
            <cx:visibility seriesName="0" categoryName="0" value="1"/>
            <cx:separator>, </cx:separator>
          </cx:dataLabels>
          <cx:dataId val="0"/>
          <cx:layoutPr>
            <cx:regionLabelLayout val="none"/>
            <cx:geography cultureLanguage="pt-BR" cultureRegion="BR" attribution="Da plataforma Bing">
              <cx:geoCache provider="{E9337A44-BEBE-4D9F-B70C-5C5E7DAFC167}">
                <cx:binary>7H3ZctxGl+arKHw9oJErMv/43RFOALWxuJPabhBlisKeABI77uYB5iF65qKjL/op/GJ9SjJpEmbb
kv6akC/IUJAishJInP1852Tyn7fDP26zu515NeSZrv9xO/z0Q9Q05T9+/LG+je7yXX2Ux7emqIuP
zdFtkf9YfPwY3979+MHs+liHP2Ib0R9vo51p7oYf/u2fcLfwrtgWt7smLvRFe2fGy7u6zZr6T8ae
HXp1W7S62U8P4U4//bA0v/7nbbz74dWdbuJmvB7Lu59+ePKZH179OL/TH576KoOFNe0HmEvEEaLC
JgRRbAspKP3hVVbo8LdhTI4kw3CVI+kwWzrO/aNPdzlM/4L1fFrN7sMHc1fXr377+Wjik8U/uh7X
hfv53d1iv9Dl5ac3+/Epbf/tn7ML8K6zK4/IPyfMXw3NqX/VHpj6HB8JIhxEmZTclsRhT6iP+JFD
iY2pwNymUtgw/Jnxn6n/Bet5nvoPE2fUf7g+p/6V//2p70axPqTk8yPGgORIAnkpRkI8pb1NjhxG
CJXEpkhKjJ/S/i9X8zzlf5s2o/tvV+dUd0+/P9Vvrn6+f/EDWBt5xGzCGMPSEQwxDkR9ZG0sKY9s
JEDiJXLAKlEu75/9WeD9utl9KOpXNzqGH/djz63reerP58/YMB+e8+Pm6m/Aj+M/e+2vM/4MrDtx
bEK5zSUhTD41/hY+YsiRUgrhUM7BEs2s/+VdrIvPzPizRT3PiyeTZ4x4MjbnwlJ9fy4os5vi7M9e
+us4YSH7iHz6shGjFAn51BNYwCps778cjiWRlJH7h3/WDFhQ/ecLep4L9/NmDLi/PKe9+ht4YXen
dx8O6AjACTMHoh+H2EzaAttA2idGiR9x25E2ZpgLxv5glD6t59d/v+fHl1ujh4kz4j9cn1PfBVMM
0d0swPnDhf+vMdBafzhk/InxEWGYIQzWB2JMRNET4jvyiHACZN9zAIFu8Hsyfxb7X//PXy3nebG/
nzej/P3lOeHXfwNHvIh1ttMf7t//OTH7OpvDKZh3CW6YC8rAC6CnzhjzIyywEJzZwB4u5xZnv55f
/++3kf/x3BkLHg/N2bBYf3/53+zKX/9fcTguELAujCLGHGCAjZDzlAuIOEfS4RApzWL/v17H85J/
P29G9vvLc5Jvzr8/yf263OnogBafgrOVNrL5J4IjMUu7LAKZASUQh4KjdSgVzszZfsGCnif+w8QZ
9R+uz8nv/w0izqs+bqY7c1jjQ/mRsMHqAxsId/7AAnGEiS1B7BElkJnROe4Aiep//foffyoSz3Pg
YeKMAw/X5xxwV99fAa76uw93+nA25wV2+AzHfRKROVI3B30eO6RDoW4vrncGjH4RJ5bm7u727nBq
8IJ9foUaXJW7+IAm6MUF/1YS+CLJP71ros8euD6c+DN8hCnjENxTBnHnHABlRxyifkkRwVJC/sVm
Aej57tf/qu/qV2oXD9+Cxc3nzxzyfHjul0+3398ve3c635n0gCzhR4DGCVsihBkVkH49yYYhGUbS
5jbBkA9gxsQsG/YAIIcF3X5DXPRo6owRj0bmPPAAi/zeeMQV1N92ZWEO6BcQQBIcagNSAhYNyZkD
KPQjQAhBZUDYAhBqBIgdIHLApMdVGffTilrzDVx4NHXGhUcjcy5cLb8/F35u68bsskMiQxZmRw4W
QG1OnD38MMMnEKFHFNIHIZgUnMAnn7Lh05J+/fe/WNPzWcLjuTNGPB6ac+Lnm+/PiXWzy8Z7Svzr
IBGFXBgsDXVs7DDhCAlUfqwL+AhxQKUZ44BJC9ue6cK6+UYOPEyckf/h+pz26+vvT/snZYtD5Qov
RZpnGim+KGp65LkOxowXB/21TRPuWJr2gGErYUc2g34bm4AT3hfwIS59ZJEIFMqgW4JBBe1zT8XM
IkGpvfzzYOF5l3A/b2aP7i/PzZH77vubI8B0dwdM2V6Q6j90dc2xoutWx/UhgyCIcRAEOhDnSM4d
yWdNKtBO4UD8ifkeJ3WgTj8DqmE9kKT9+YKeF/ffZ84E/veBuchf/w2KZKeF6XcHDH8AKYWSJNnX
h/+AUUsoCyMOGQCkzvs8eV+6fJwHwFrau/AbsoCHiTPSP1yfU/707Psbm3nvzKE8LnlpGXo22PkK
6A66pZq7D69+NrtfXvl5bHbN3QH98b5FFHwxVPHBRJG9S37ijxmFxhbBiNyX+Mm+5+uplnxa0L6n
69f/DesDPOmbe7v2b/bcjWZa9D8+cK5VP/vfX6sWZqcPCXlD2Y1DOykCoyUFIdDv+4RZ+AiSOCKZ
bVPsYGgLA14+Nmn75XxT2e1h4owZD9fnxF/8DRqNfnd1BzNmL+78vhX+WaM2j6eWdybf6QP6c4aO
oM0aIe5w6OeC6jNYo0fJw74LT9gYOdChigQ0vszk/+cM9gL8RSvC8/HU7zNnGvD7wFwFvL+B/blu
TXp3QPpDyU0KCGaJA83sQOY9dvqI/pDbUUKgG9v5vT/4sf2B5VTtt4Wzv02cUf/hhnPiX/8N7M+m
MB8OmsAhKPhA86iDHUcQ6HN8iuVBfucISCTsT/2n0GE6i2f3y4GGr28h/6OpMwY8GpmzYPM3iGrv
+2AP5QBe+nw/7YP6IuN/ete/en+3O2zfkQWANvQ8QmWNADwEP2fdvsixj/YFOAdjaUP/195BPLZA
p0W3g1V9c+fjfP5MHebDc504ff/9Y9IHm3kopXhxCl+RzKmdDrPdh7s6uhfMf73Is0/hKNRxYJcf
xeCTZ5U2aUMn8F5XJOWO4wAcdf/o3/YefNGSno+LHr/OTBceD831QHnfXw8eua6DacKLh/7a8oK6
y8K4ze8l8l9XBmYfcWpDxwtUOznHaJ8DPwpR6RGArRg8iAMu4lMcdf/o35Th1/+EBX1LC4Z6mDlX
hIeBP6jB3yBFWJu7w7poKHiiPWFhn6ADlJ7naNanHcvQs42hNwP6ZGDXzlMOrD+1Kn8D7vowcUb/
h+tz8q//BuT/XWoOZYReFOBhv/4XxaknhSlubw+5JQQdCag3wD/IkT/BFE8skLXfmAMdFwRakByo
DGEy88cnOwMr+paevN9nzlTg94G5Dpz8/P098cOGuUOpwMuWwK/pTn3oyTkU+V+ajr4iIZinjIdi
wkum3Dxr/r+CNQ+big7Fk5ddU19B/fvWnEMR/6XxCE4welYl5mWb/7HEeihWvNSc54cA/FXa/BV6
87jD+VAMe2nmnh8F9kWK9Kjr/1CceNnc8PhAti/iwv2pEIdiwcuZF1/qSH4vjh+K9i8NAF8Hbjz0
HB6KAS8dlV8q/A+9UYci/Uvz11dEQQ+g76Go/wJrfw2m9DvgeCj6kxdU9etM/3wH9qEY8bLv/A8n
tj3K3h4O6/V2zc7/dMrvF4/eR7Ozqb81sDxbGv3M1PWHn36AjbafkPzPB+zub/Gk8WW1i5v4vtD2
8Pm7Xd389IPloCMOm6GZA8cm7c8m3DcQ9Hefh2CXLpyhRCVijgNHDe+bB3RhmuinH7B9BO3i++5w
CWfrSTgT9IdXddHuh5CAg0A5nDgMN/18NOXDscrnRTaGhX6g02+/v9Jtfl7EuqnhxlCyLT9/bL9S
OG8Uut4YIoLCmU8UjruEzrbydncJG7Xh0+h/2SQeA8uOHF+QuFJoxOEZK7DfWKkXY5utmBzjpT2G
C2c6ZklRu72lgokN53nKXxcVvXM46ZbQ/h6ooY+mhdBlvewZVmUS68WUtWd1l7CF6LozMU6TX8Em
frd0CuKJgPh21gsviXuyfsSAZ14LepOARbMXgw1AthRwjtt+NzqCbqXHL2ZSUdhWPjEfj92JHpGb
8z45HqbJqCrssd+RS2S3xfGUN4shGeV5AwtHXWyrXvO3uCilqu0qU70JA2XLTvtGdlz1eTatql76
SZujJbRKIVUG4+QPTnUXxyLYGspKReyOqDglaBtSvs5Lht1eFs5FSpsP+aSVHGl+4TTLkE1kXZZB
5FqmLpWWo+pZVy5snJQuTcObTGaLoLWQFwl60jnvG87PoqK0VVeSs1JYhdJiTbJ6F0fUzQZ0mpPi
Lu46j6VkiQPkO41WInsf9PZxEjlr7eDTor6q43DRhfUlC9lJPCa/oMI6q0hzyQapprE9xSa7EEir
jlXHPXZOk8w649okKubOuub56w6VlxK1CnX9QlihVkWB1/1wlVTiuuQwpvsrGWo3R9GWbhmNV6ZD
x3FdXU5p8JHaF0FaDCpHzW3llO5gpa2iJbvI8hq7bf2hTIhrAvnObsrXBniHpnRQfCh+ado8cYs2
V03YCU/0Rnid1F6IyljhKTBuE8CqsGYhkB9fFEGzLXhwUgr5sS6bd+OUXWYs3XZJ9C5qN1nCTnKN
vZbHa6dC2wA5q6Rz3oQiyBUcgLxBqbXpGll7fKxD1URt7vG+QYuzanBJaIVKNqRVaZdemKgnKgyD
HY3ZsWxGpjIe/eLw4TiuhD8aYnzBgUf5MJw6o2Vcy5lKlYWtdGMUvGXil5TJtbaJF1rDhouPOJki
JSZ6G9T8ZIjQSSnlNQ3pmyCwr5oxe6cZ3taD5ZIIhW4TG74cdayClE2LICeLqPVgg9zCxHXpcVoM
fq6DVRWy0c1rlUIv08ZUtlsFhPjI1oVLJ/uDLOrbpGp9U4SjXwqTuE2E1kOYlIuRV8IrikKrKOBv
i6wqvCRNOrdKnQur62NlJa2b9JhsJElGv5Fd7GLSnGvHLrwKjUh1QX4qrdD2oyLJPYwqy6MBYR6r
mnVlt+WiTcplr1tHWc3AVmGZ3WSZZQGN8tEzhkuvbhi6tpzKPukKuuntmh13UUjXHRnvHDKkqkUJ
WKc8lcqyyLAU4/4T5dConIhhFdnNsZPoeiVrflUOlqOcKS1PKAVmxESsxZCtcDqtgJVs1WvhS03b
VZkUOxEU3bKP2tTNLGP5bTRddk0zqDgb3g+xjpet1WKXog6+TeXWSfMaXr4Qnpy4H+ci8j69oGir
2K0iA0usiRKsLbwxauNl7SSbOBivu15v6ghNyuTodT+WHumrVJUoda00kcs0C1ctMvlSt/a7iaLK
T8ZAuzgQiavbdPRpZIiaEJEe66tTOThmJXLnvQkjvRSSL+3KIhtL3KXBFByXIQE7DbaGGOBsT68G
kYZ+hKfCs6rSxz2+DsKoPEscqbKikT7LWsdPu8lSfSvEsuRB4SGnSD3CrdBPAilV2ASjNyVl6ok6
5i4rw8HnWVt6OO3qRnW1rtTer61YQd8mQZUssJmQa2d3Ywu+ppPw8KrSydrmJld1G9YLXjCkooEm
fh9H0aIbQdjhfLxhUdJxOBe4XJg+xwsR0tum0da66KLTkmW1V9T1aRVIsUVwgzwZL0KURz50v5Zb
W+JjIxA7bsPyPMfdSdsDF3IqWxWWJlwIGRcuh6OBVmlQgpNb2k1FTukYvcn7KF5KS7/WDQ0WlpBe
gvhwXotWtVFznJdjskqrLDmONkWdhh74U5DAIvR4ZIMkJwlZJLmhntVpZdFWeNlwwUqTrGhl3zpV
0XhxC64zN+22TkvskqTwBbXNwjiBrcrenI+YexrWtwgnR2V5WLotV3ncIJ8hC6Srzo4tIkLXpnuj
Em5lSEFOl2FHbnk1qcByBrfCRLhjS1fxkINFypOzuHVqlRERue2dVRuqTJiEipWlHwXyjXBM6aVT
cpPW8buyabIzkQ9G4YHRZW9SD1viPHdaDlpqgRGM+lU7hO1ru/2l7EnwBhQQqZpaid/ZZebKabTe
dCgI/bLimRuM7RUyWe/jwRn8KYjTq7QV5rLu1p9+4XXvVQFON1JYb1ltcdUO2bLIpD5OkjBXCOv3
scij42KonEUg2LqSqXUecdbcUJ5c2KG1lPaUbk0Z7XiUx14z6dSVISxAtsEVzsUxIxF9HZe5yqcM
Jepag0dPFMorZZFOnlXQ9Kas1lkWaZJ4JKwWlmZvnJEgT3OiRjAuXhDW50XZnWapFXg1JcbFesq9
5LxPeOOXcbnqKj4pu7DYtqmS92mEVT0MbqNb1e9dWDc02O3aBi2DMK2UGc02NIFZDLxmasDZWVQN
1QUxIDhM7ETFFzQdQ0Xh+BeXaHgea+B2tmhsRUyTK63fQTBKVBWDABiWTkqyam3lhVBp3cIt4wji
HjRtWVVMazsq4R3A40dp5gkRNKsAx+mShtpaWmfNONQ+SuvrNsLdwonxLe67cQ3HdRdni5ibfpvm
kTtSMyxYkr1rcbakfZ0sLFT9IqP8NekJXkonUm0b2K4dVnItdOilXdK4fVKcOqxx1oFNzyipE28E
Q+NNKZ28YiK16stiPQSWUSWrXRKgSiUkDDw9svMJNI3mTeWnumvdSkrP2puLjrRnKAt3cZxcdyFe
pnX9gTgQsjJ8PrYj8cZ6WmOCHddEhRexUqsha055Ro1XVrVn9BCp0ckuh8YfyhWmo8+s+GToi02W
FwqOIb/tq/Gm7vsLYZcXQhRYBbo6Q2VuKasTq6FK+zXu2NtIyuMk5h+1ZgLWLxPVTazzdP1Wa6AY
Z2Y9hnXrtlF/N8TWaoz7jWj1oJqyy5Tl3LR17MeBgHhnqk76CkZaEZV+bqJLFjV3DdP+e4zH12Mp
+jUbzY204tdjxS+ssFnianzXh+mG67L3Rtc4A1YQQKpiMkDWZjotkm5tDRkYL6u8FD1f8fE6luCg
rFH4oSV/yeTUQZSW2Soq+KYIk2VKNVJOZl1NMjyz7GwTsniljUQeLetTkedcVWn+vrKAaDpl27ag
t2nW536svYmmxo2GuFdZN61QhN/0wnZJZs7LuLsYe7YoWexn8bSycIs9PTVvwzT7aNHgXRfm0rUb
666La8+asIKW7ciNibkwpNkgcpMPN9lULRjtIH4IssmNCulxshiyKFMmsG/BPpPjcLiOw3hBMtEr
iABqT+vGrWJeu+mYUdd08irHVe8HDmQ6E4s9jXDqRlrRdGo9Go+DyzoQxTReOXa4qsf8yg7MLnDE
Nk8csJg8OxHEWVQkXYnJem0nyY2FynWM5GUTjdzj03AdBbESpvmA2UhWQ56sZGn8ktjxKYrrQIXS
Wpeh5VcinFxUOZaH8AdelrYXZSANDWLvtNEgqb0E7W/EEjaN5apicefilObKdEGkAsyyBeunYFEa
EEqqaadQwwY1Tqx3c0mtUy7Hk9iqb4KsKU9xMaaqgwCoGNJModi2XFp266zFw9JM5KKk/aaiKorg
5Qk3S9GUHxEzudtK/bqtgaz9qg70TSUy7SVFkLjZIgn6t4U2a7CateJVJZQYB+mGWQXxQV5MEKVM
i7bwG8xStxu6Wo21peI89bvIzsBVVR+rcvIziB2zLn9XDhUEoPWoHDnscpwzFZUQ5qedUJ12IAIZ
7FtWhaNbZGZhj/XNQJqPuCS3qUiWNYmJakZIkZLcRyhq3aZ3RsUtiNpJ1uptYvLrunMyF5xOpToD
CbHdLiZImRI7fGuBuue2GFWYDu8hGFo3/YqmkYdzs0oMMspOkwG+ZZ2yan0l8r5RTj0umjI6tbOu
URI8gprSjLhjOAoV1cUqiJs3YfcOdhdMni7CWFVJnagS/EIrRq4YNZkSTgpJyXRmGglaVI2qRvUv
SdUzt5ZDAGYdwmeSXcDx8a+d6QQ75h3c5KrIs9cDWIfQsrGyecQUkpVLCIQQTnXdogZ0tLA/tLLb
OJXepw2DksgUKg1rRSLQoKYALIA7bt3nxC3iCbx2vx0d9rEc8goyA+E1RguIqLtdn+hIpSMlyrYk
hVAjalSxBV+cKFI5flNXx3WYetUkrwwJhTuU1bavRKR4V2F/oLYKC/Smzdt80cJ7qCZJhBorg327
aTqVWvw2THK9xSAxi5iZOxQM2Uk4aLfKLLKmEVF9AJrXjv2iC+LuOETJzmp6Fw+QmyeFjf0wbWy3
wPYysoIUop9iXILwT6vayGsiqnqR1Y6yO7h/mcl3o9HctYceNLEMr3UhUs9gHLoitS6nWApVcwg7
pqIsfAfXIOjpoJWOAVKYRO6WXT66OOvOZRJOiyZFtsJFZavYYWY5BvZJVQ7l2m5qty0t5g3IuUlw
r/021+umyt62tC3dcr/EIo7XfRRlbimnN2MofuFJMUF+m1zVYVUu7aGB9Bss+tiFzinZq05t6mCR
iHEd6QC0sOWQEtDKUaCjeJE1wg9kiX1eWB95FiVekafTiZ6GWIUoowpIShW7JE5LlnVNW+W03VVu
nGaj696lGdIXuXQGr7oZB3B2VXhFQjKACjT2aaQBobD6bImjPl7jIt9b+GCj8WStLf4uMMDACFeX
Xci8KDQwteJglPLhhDipH1s4OoEMANTCDSFEABMaAhiS0Gw95kO6yCpduRUXfMl0dqlLk24jyFjz
rBXHkC1XHpwh36x1vYCzSD6AhUq37SKIAB+oB+qFMdvZYtrxTG6DOM+PCb8OSdOfZJS5ANYE22is
Tx00tv4U1RDrC73sSc42VRiNLquY5Vo9Lz1qAdZgJmeVFqLzcimJl2d2dgzASo9pemLn0ixDLt5i
afENKSLkiXYaXW6l47odo8oddFAskX1SB064KoJBXI9BcNX1oE1pkUNGNYpyEQd27EnSbdq2sPwy
KI2KaGe2fd9cQZKZXYyprZrArCOHvoFtfNVizwRuJr3N9bBkBrJOMo2xO4DDFMSC6HICXYogZ/OC
0u7cOMeTVzYF5IyEB5ukKs9YaGk3G03n4wzUCWznTmYDyDPh2hvZCBEX0itjOXThlPHq0zNYjUEv
rMDN4OydNSNJooYmmLaIXgeljl1hV5EfdXQV1dRZxw6YMJJsB7Jo0yI6g5yDu6jPvNwG7Gwa8/Rk
atPTyRkCD49T7NcO5meFdk6YCJwVEFseV7k/pVqft33qQEJn2X6gU3tZ8/bWgI/1BjuYVjgcsR+X
5KTQdrMIW/SxyTQ4HpJMCzjUNfGSmzCPr2lH4ste5aIkp0nDTj5RhgJKozo7iF0aZnRdRVLZcGDE
cQmohd9bQ+8mLQ4uMtJSFzfn3T4FbMq4WqeBAGlExl5NaYrdMm0UWIxhJTkdlmVUegWf5IVjiZUd
WOm5RlavinEYlkPVncZtPL7tkL2CHTejl/RUL/YJ+00SFT6AJJc6D6wbzXsAtLLxAtNaXCdOtOp6
ewEZbbylhhb+EATHxJnOg7G8rEchweSBVEURaLkd0a3t0EpFBKBbiHX1VnR6G8tsXJoR/idMt2Ki
HjwT5ad50FKFUeZHVk2WLeCrKrdAckgR+2FWBhsB/iC0R7fOeQ4wUi6XlES/tPCHGrZxgLwypcRr
AZDx4sGcTURWq8lU4NviDm8ZqT3qpJbCNGk9A/mtE1WwuC7fhnm+N8qQfCT9eF1AsOBlFn4N7rtX
tagqv8Wh8RNUv7NwNS16qz9JClT7Mg6pH45Bq4wj8jNSQ/SiSQfhXJ5ejnF83SXJrqxQvIyn6g3S
4AdxyVPPqcE6QyZ33QcARjVIQJxrZR9b0k5uSCErtGW5oU3zvs5Fdh7pWoFiLcjQ0U2JJ6VxUng1
xrUbWNTyJIYU35qs3uXdgJf5GNRu3dJ8EdvpuyIq1TTF+ibL8Unc8v6YyS2zUlfwZDzVXcMUiEan
4r5kqrFJ6FoAVgGmzc+CanrHApItwD587FEZuHHVGY/C3+JxUaN7jzXNXY/bGzFAkmgZcpK0aFp9
kuYpdNzGkFVPnJOaDSX4dBDowdHjksXG1WO8LSbLvtCxhdYEbDIEdxAgxfnbMGJknQ36NekM2ySk
PQm6OtyW4DHKQSWAOx4LsGEAYAAyXg3FFcJNc1nwNFHpNLnpgMONbVVnQ5pGx80wvWeWk56mde6N
TQqE6YZgUVEeXcW1m8BGjmVFo3LZwV+bWFgTAwPXOhuralTC6LQCO+KllSMXbYASNyF5vpzGDtxB
SHv1ycciYW2GDnBNSafEL1IcqHGssIp6MHRV0xrXyAEc0mg+NpF0AAxtIfQEGHRbll2wad/RJk03
FCFVoTQA15dtnT4gmwojsmli7bI25Vf6WGQt3zRI03UKJjhCaXyRRKXZ4DTYVHlVemGRtMsJm8Et
AbJZdqlwzi3d3Y3I3NACJJ12Vr0QdhyeidugtamaWlOfZFnw1spMBQ6/qryE2IlrjykAPElxTiK5
mbqGqHJK6ILnrFmBGp8jk5SwB9PxwpSHm6hvNvEIaWfNx85FmQCFbzMvS8RpA5HkKURceFN0PDwr
ZCw3VWW2aILgYgpG4wPRkNtBdhAwGx/bDdmkXUeXWQ1YUNUlttJlfgp+tDpGuIguc3inPgoWYx8O
xxaHYJBbQeBKPckVawEMiYTblaU4jh0f7Dv3sAaBjuMIbwTkD5kTkNNxhOQGooWLYsrOppS7icxh
tibOSpflOxpk9ZnN03Ax2KV2udNKEOLgtQVYpuckbVWpOGkgR2154crCbr1CUDdxGueEZN2gCm7K
1dhP1XGQN2/HyID1bPINB1zACqeNyMPzBop1XjPq4iSh8WkcXadiMMf2Zkq2bQWIRzhGgcrlaG1y
1vul6aJNw82myCx2JYIR4oA4nhYTGS6zXofbouURQBRV+c6gMvO6KBh82uNedaH1PogYgKDsA0jA
4GfNNqkns8xkEXijVax0EYSejKAW0sQSsLCiXPAgHpWePCidlF4sIrLKs+bMtjK2LcRwrKeo99qJ
jh6Xg1x+fmxv9MqKksarKEB1sPxbGnNxhdcEwtEtIK7jf1N2Xk1y41iU/kWMAGgA8mUfSKZ35UvS
C0KWoAEBgqD99XuyekyrZ6JnN6RgKKUqVSYNcO853wHOcVPvSzmFe094w8lNa0Z4+4g6kJ2jmc3b
iWnI79ML9lKzG13J9kA8P9nh3BUoIdACz2PTXBmT2zKU/EaHoNxGLmxRkbryGrfhL9WP3Ta2yuYo
Jd3elORqg3u3QO1uQPcVBXU+Z5MQLC8pusOk2ZUMvg4anFw4VFcwHER+XyEl9YuAb7xp+R6vQZUp
otq06qI6najkWRtV8jgmUmKoOSUeBrzGjr+kX1awiJTJqrL76vkh5KVEbyt0OtukrOPUTYvdr5jQ
knsZNEO33TvfvQYNW/dlXWSqwo1c2fgNtquBoB68wGlgGYdWsJk9qAmrP7JtUsHKU9AUaFJHp4h7
5rOIqN0u7l2bYq96Ul4CBi8MXeqRN9AU+z4q0dJ9qU2R5MRp72Tacd8UPcuXeOJbRuO7Ls15FkT1
cJg9+ox1h+1Om7LMML+Vm3apx/2Mx2HpoPIF6yZpxKvpoDMMrUXXXuxK6Et3x6GFKhD9Cvt6OM6e
PXrVMuZeMRXZiA1us9gWaItEa3cY8uQWldlRtVBC0Hfwl7b5tgxtcfCIgT7tgn0p2uATKpbmkSbF
+jrVybGIyZLWtG7Ook2OcxsPG1ejudOMyLxUyedIm37TObch3RKfCbp9RTE/Dh7P5rFsd5xBHliD
bRNCtxvLnU+WeOcS+uYlDkq+/EXM+B2LmPYpuuZlr3xfprwQGEzb2L+0+Hx/7xMHWFTnry4xdvGF
BYCddj5Wj//dJfY1K7rAsHAjli7ZUbQe4aJywZpTM6tlQzut87ocMHtWMO+mYWDb0bpjXHn4BI7n
jY1YXjUTnK1mSedgfsSTkoh+3RummjQkw5cJDtwWG3seq5g8B4FBNR07nTfx/D4IkRfRtIsWaL8c
j+kpwb3QFNAvGr/atLHXPgu1n5dOnBJJj3//4e9bhv724RlWaMfi4MhLkvC+rhP4gz9b5H0MGZ/j
DthMnUBPsPBdM5lUN/LY+G29l2hxKF+nbLYh3ov8NYhrZ6LxAVOgb22zjZm3b2THz1VFXSqb8VsC
73zXkeCrg8l3TTQeiDbGdyUYlutEZYWPYT1e+zwuXPAgrD11YkLjC2fbFz9bXcqjiQt2NOrHCs3i
e9XIB/9m1yi4unq1m6JIpqyeVpZHtIIIIoL1xBdUUNMi4w1Trkwrq9tL4dxxxMtrqYbPHOVkHtfk
G1Z0cpdORd5u8dV6KcMy94e1ehAFCa/M/cLoiaokrGcUeNU6b2kp9DkI5ZbVi3eOkl9rtP6xKdgf
pMh/AxXum5X95SLg0bsv485C/78AGDJZk3IscYZJF37rE/2KXSdQaweocgs5oN5qagkx88DstjGd
uPmCmLSSxbdwRYdrY/VrDMY6Hxa4iajuN+EYN3kU6/pAlmN9Lwd7sg5pBIFqN3mDTZuaPS6dV74k
8wgLpNZlbgyH2kH5c+9PFUiQ2G17EqFeI2Y+192UN4bhLpmiOJ91/Z0WXQiwwX2FqfM89ERem3E6
ekNU58UUTzmL/O8efPKNR+myDVD/krkTuCCNd6Qq3gwTnghpOEwl2AlMt/FTUURf1OJP2aiqIK/W
WqaRWKtdE/iflXTRzjLYZiaiJwWrNh1gpjwLeOqwt4MM/0t8imc25V74goLgiOpm04qEQfSYB0jn
bZElBKqoW/02C7VHT7GIvmP3vyWHA7aefdl9KyoWHoJl/dLj/j15kUPHxOlw8GtL06Vd9c4foIFi
vLzABKKgAF6LakqDqF02U7W0WzYEQQbFA6Ky9s3Gq+olq/W0HF01HuuWDp/L8CApHuW4NvhAwfro
Sl+ePL+9WjkcxEjZdh56FLJkjTedmqdNUZVDXvSRPnzcsYMssnlw726uHz7amFjSr0PLm9/S+P+4
Lf/AhL5rs9iykP/YgP1fL//Pi1b4/RGm+fdf3vdv//eryz83fv/br9r91Pf1H/q/ftF9r85//V//
3pjzjlf9iwL7C671O6T6//OP/2+gV4Lp4V97xP8H5/WXHd3v/NT9G/4AvXyseRtyrHbLfP6xFyqI
rT84L4q9STgWU0JcPaYcW5oDsfoH5hVSbKTNQ+yY8e8t5v+BeWF5Y55gmQcS8H8uDvpPhu2364c9
uv7LMOPfMa5/Y14cS/bhTWGD3I9Nuyl2Tfx9qA+DkaqwYF5aQERuSrbmGFPtUwj8SiRAW1rcUvB6
tQYCpqpdPIY065f2xUZzj/msRecIiwzDkrx1qJyg/Cwya1q4Y9L4OTHvfF34H6sg/83Y+F/eNE4m
C7G6Dng3fke8/sSmtQ3pLV0MSjNMmxunplsATzUrFpWGxc8eZvPGFFGQB/H0UMQJRJWZ6X0oh/2f
LvN/OXv3K/QfZy+Osd5GHGGVOBB5v7+RgHRF0kbCS6t6LfO6gA1kIrjyqyNlBhd0zzv2K5nQPntJ
4TZtO5M8StZff/827sTaX68h1jTA6AlokPGPmeRPp0NIMfWFKIusMZDkLCCNSXgXG61JFqoizP7+
p2HTlr/8PB8iR4BfdzwR+0Hedzn98+kfBWzW2u+KrKfBcDUOcp4Iv3qjvVnP1Rs4Y2HWrgV7qUit
06FYvvmkEue1d+q0UJx3Ro5qmt4lzweUAych/csUwizhKDM2jNIYeuNC9vVklrv58QOaaGp6Sg/U
i/w9U6vY4LZK7Vw+jUDxDpi+3Wk2CciC2Tu2XVfs66qOM1gG5TPp4F34ip1KQ7eL11+LRmynsRu2
g6zLLe1jfm7ri9WjOmkYV+ZZqXV5mRycnjaIN2h4xTlqkjc3TGHeUPUQlW0aqCbJIO6TFNpxmUvG
YA/TItr0Yvw1dHo++v1ThXvvoZscECG/uAhUQzu/nXZQ+NqMlBSSB5fPrvJavK8Vyo0U9dFTdWZW
zCWhH12gwx1E47vDFM17zxuabOJq2jdN0GWT7XcMPMJVhYtJ665Odg1BOTTN0zai5WUiNdmEcHBn
eeqtgMpsYfVFLeosbOycz6x4qUf90gDViEO5i8LuCwRhtat59C78OU+avvlixtlmbGLoRYsWmu8H
2lYM/qYtvHG7dnGX1kOHksLvwkvIl5MLkvbIi2KFkla1N+hLD+jPy53TYX9MzLCf42U5dV67HgLu
XmeoBKfEiqvQntzSxZGjjSDgBGOkYER2Q1Zj++lj/07NMryZATO89FE6mGR5dhwGk9QjMKDExpvY
2Rc9ReQ6j8Y/ac8/cbtUuyKgE4z+RGR0EHB4iVfsIx7JXQhIJPNLD+5Qa+KdVxSfgPws+PnRL5Go
8Rgn3Et5rMf9NEhQajHNR5HYR3c/hJP3KaTD20Lj7ojdp0xGPQVdmI+Y4RedpH//0P0Fx8W6SXjm
4gTKErBV7HN1p4X//MxB8fZVaaoiC0u6CZvqMPhuPIWhyJZx3PGIhSfQPR14oC+l0V5KlBbXsfEf
J3BRw6qml6kcDtWYlA/ixZQ+0EOYfgUO2pLxZMtGbboX0vcDRk3AOl6ykn2xmksMQfA0xNu//zz0
dwr3/nkoIYwHjLEwxixEfv88hCyhnEBCZWNn2zyUbXLxnvgdVBy6ECZsP/LcL6ODN40gWcfzxFFo
eYkQG23q/9HvhP/5ZnxKsSY9Vq+N8Yv9pd9pet2UdO5w1qJmybCCjIZnEavDAg7stqiAZGFNw7N/
P8gQbm+NZe6BQkfQxAu9rQEuTz76dWWOcWvlxVS+3NgAz/UUnyWk1+8mGBtYWGXyUCSYDGY/E1PI
N3rU+rxWJNii0D+hCl8uKGDNs5067+xUBdO+rILXHp0HmBnyiwc9XOBgEu9+ocKN10q2g/gu3gFX
f1artg9hjFP4v67V7/3g/WLhcmEzcUDpAJex3O/vFwv38xyvsPhh96z9tiL+QfCmP3vOg0lLeQff
KQQIbjR5tXH0vQQx+DOpIuhvesK84MBYu4hDte6Ww4q6obm3+KZrm1vIlMhpFfsv5cLfPbqg5HXe
/GTiVm0DsT4XK8namkV741p4sXxunzqBnxhHABwatBHQ3R6GZeOWnwZc/M2bJv5om3a6QiLdfryq
hfsaJWq5WAetb5EM48/9rDL4Eiktglsrq/EcDXc+OHBkQ4rRz6cYcE3eSfbcTLPKe6CrPiwB3Is2
/orO5bENg/Un1HGwrTB9fV4+zpO6WVQse3jE7c74fDmXGq4nOIEp62wc7js2GDxqCwReMnQ5mSKY
XbNnLopQHMBGbjA0ky0Zw1/QjFMSe4AscU3abVkDgE6mqU3LYW1SuDQxUGkBTWFKzDfq7SXq/wfT
aPFQGF5la7Ickra3F2ZKe/EwP3pC0UNiw+7iY3DMe2qDLGTwLTuPbF2nUm14vFG+GLbmfnroLJPN
WobDtofc8uqG8NFrQ/acrFWXB2RIOw+jczdEuMk7+vLsVXrElfWiJ11b9gS+XKeg8Mc0ckOftn31
5AFGfhbTGu/HuBUpWiD7yOJguTai2ZQSzAbxjb1gMfYYfhbG8KCgr7I8QazoTzxw/QkrsPencur5
/4gFxPfh888llO+H6OpQ/9LEJ4yGdznoTyVUw6Yera8S8BaiF9nJfd+16izrxOx1ASylkOHDXLck
pSYymUcgvvlJn1zWxP85kdBs9NCOW1dF4EVWc2LSYLJUJSpgFhmYh0NtjzYsnlcxru9BPDzpYSGP
EQrvR1X2D341q08BYe2eTD3mW7Eey9I1W15P4N9H4eU2KtkGpvfy9HFQdX1XVPsbb+Af98adoniM
zwBWwBMqYJ4oLjCgrT+CZY7SsWzap1FG6ECVK7b98rkffDT8bpS7GTXIdir08qXXY8br0rwtFVlB
16ksrPz40M3edKLWn05JFb/xCpMLLPP+0MZUXWoGMyucFG7GWEWZXpoobwBsAbqZmgOw93DTLcPw
ZYyBbRAVvAkgiQdKYvvH30dDvy97ymC+MnOUDrTe/xi8/loc48pi4Wa0N0kQchomf5k463FQsIzB
j/h9sJ1KPbyzgV3EXGMYWgH+Cjm1T6rgbdrzwn+wC6kzPYnwwG0aWhvtwrZtMn8pi9Qkvv/8928P
28Ldb63fbr0gJFg4lyO5A0DwPwbXYLaJFByD6wR5x41hfG49vznCwt5alEmo2VY6ZSAPxK7y67Ts
w+LdVW2J4Xd97Xi/L1odHD8OVs7BscVMCax8uX3Q3B8SYRXDVBT6Kep1twFtIF+5jxG4TLQ6r8Do
L6yBaHcPtcQx6uLEdPWrX7N5pxRHhXVbBmVOpR95qSr87m3hbZgVWu+qJbBn4ZJ6Z5Iy2obtWmW+
bYPXrjoUUO5PAtaQhcCOyQ1EVF5BWQYhhVcfBxsVahsNKOAERlPYxzHdV6YhL0KiRA/rUOQ6qQHN
rWUHg3NW5ypi6jwI7vLBV+qpBXVS+PNwpKH28wiBjX5g7btXd19AprKsmIw5DpSPZ0n6aTtHY/Do
o3jO7psHvbdz/L3k5fyjZCAuwQy9yyCaT6amJmv8OXhnq2tRVvaosfz+0UbE2yRTt2TTRJrXln/z
xmjP237juFmfugr3ep0k4sAGwU7M88Hud/pHRE2987Sg+xDCeQ7qEBy3wDcMPXJCtEQZzZTpNhLG
ZU46mlXLnRoGfHBbTAgjJCAIM0hkZO5/IvqdyMGejGHlVsM524V+AB3dH+K9HhzgmACkoLMFkGHg
GBkLBvks2HDRaJ4K4BcYAKqDKgBRJ3E/5gQ6WubJsrx0k1RZzR3FTALpULcZNTPM30T4R0/7azY7
Xp/IEsBkb1Z/z+uqu/QGurCcOL80cKVOtHUnAOvzDZNnk9Zz9bXXHhA/PxnfaxN+98TwqD3zJhOl
ATZZexBOMJC+gCmcbfzTx59M2Kzpqoh7966JmGGKun7aeEDEFt/177Kao/OCgiVVTec/hZxvZz0n
t0WXt35xoL+bJF90bU49jG+AjcnsLoHS085r7c815u4y9YM49q1pNkUYI3U1Fd+hztdrF/woi+5L
cQqQItotA1j2KZnDq+6kvys9NebMAHnDbEzi+QFVDro7MCHBpoBi84z6v72hisiDdnkM+kV/4wIA
MIGv92AqIs+S92v+8Q8+ewi53s6SBY/UUuDJTgMnLQ2YBVW4vQUGPSXQVFt783SRbBvh4E+NNc0E
LctjAzIv7+26bLuo4fvCrgjceII+UyFLQHIrsjvBKDZdvJLdpLTaet4kcAKauE7BsdFdU0QVHItW
5GEEajC0C6hd5JbcMq4/16LJOjKJFzESclr9psjY4FkQYmbAIxBPNxdcA0Lp9eNFM/phGrSlySQ2
MLiOZR0BUKvOH1TOhCL5Ws+ACH2bABwMwyKPfUX2ZDTLiXh8OQ7gDnui2V4ZcIYwScfjaGWRrm6h
B8+HmzuRWO+N7EeUzkVznf2kyIXAnRlWnKFmcY9tAbJWJkWKIXvYE9OB4YbQgD697bZGwwKcGG1+
LXt0OPFmjpLwYNTySc41v6ArSidSAH9Q/c7UtvsMzdarz3Xrv45OBaf5X4dmgprkmqHPCWluJcSf
p6BqHfj09q2IR/WVYXwBMDIIYJ6jzG0VAHOM8cghpXDBXaKfQ2o0lIMUAy1Mk2WDDAOwj8Yl51rz
L6SEx5frBYho7TT4qAhOOAXTWIztpWHqHp4Cncd8IBacobBcY2SZjMQs70coTDgMPt6dZBeU+7jm
vz6ugYmgTiS4xjmg3+JxgHUEjqCeefyJGG/JCtsVm3nyf8EdWEBlglnp/bcRuuVxvh9cUyZp3QxV
SqYi2ZdA7HfdLHXqTTxEskH9WBrGr3FcVwc8pxTOuI0OoRkmdNl8fkLeClBZO79NyRLlHPmJw+RM
/ynBlFwu8VNlUdHPlQne41Y/Nz00bxcG70GFyxwA7j6AqC2Kcc1GfyJvbcevLE6WWx/xEhX3/OB6
LwK7V1wLs4h87Gn3CvsEwRCgUron/nblVl/p/RDdoUxr3okY/Xex2gvano0Hr/ikmtDsNGHrth7D
76F27VeihxvHjHybPlr+KkAEiiUgbJLxXDZVt/EGzTauraZzkMgUEaL6EXNBlyJ1mvW+mHc8UV6O
+/ZFs4lsakPdgZcMWlI/bqim9jks6KXyavHIAotsAVSzLafGnDBtmNPc9NF2TZzayUkeFmR2HxYm
LzWM4Xzt1vWsAOpkI9r4nTXNz7aX5ybU6+YO6uSi6dwJTNy773XA+tncVOdiWcqDm90nVq7fg3IM
PoGqzmky6G1kSZu1XSQfRWEEyiIj8grnLlv6SuwHGyO86hfw7SJNL26B3xkMzKQl9LtYdX5eJKVM
KSyHCzz1I6qu6cBbjgHKCIU+oPwqYGYesWh6+9RWwBZsxa8+GdVmnBexoWChty7qMC2ZN1NG5kvp
dY+zdW6P7Kt35M4DP4KwYtADUkjmacbogOSapmXw2DDv0PQLRF8LmtITDqp11z0v92maRd6pmt9l
weOvdeBe/bIz6A97qFp4XpqI96dlAGyDSAwwbb1s+9LF28RacobOOIE85eQaCoRsUQym4zIvD2uo
xAZAed6CINx2XdMenaJR9sFRaSmHB6d5cvQCQ3El/N1gQ/sWmK9lXAXP/Tgg/qIT9kjKpEsBsWwG
50E9CuvpXNo1vsoocRkIF++bHU3Gih5D5bRO0BNgyC5tJV+ZoA+Oj8i7NVO1bZaywhkBgQVgAQ7m
DA8OOZ2XslwwpKAHASsd6SWnfb3C1SqP2J4PgkTotSmP+hQxoulIJCLQDFz6UPfdueiq4mG0oXfr
w0fcg/4niDUmbzjqCZF4D0mweLfQPPGgPZo2ITsG8o2PQ7sxyMH6K4kz3Ur1Bc3hgbpyBLkpGJjL
1RyTufjRBKs8Bf2s9nZAx0XWpbrpKonSEOPABaHV+ZnDTOtihp5Bf3AzUXUiNhKZLXWzhUKypix2
MZJ3uELEj6v93MoZid0f09Kk2imvS8PhzkvRlaWOOg9THS+P46rnGxLsQVaFfZJGfbOgE0CfGknV
XCEzzO/sc7dy8x5DcrkCQdrEYjhO1BvlBtzjuOtnMqdBwn4yQ/W10QluB/tUJAM9/fvA+1LsHQao
KpYY3ymUNEOG10Ky9qxD62VaTckeoaofNZ0FSqe2Oddx90WNa5+V0huvgbvz/1CDu9BrcGM1ajcB
A3j4OMRefAzLJkY/VvsIHH+xi+eDtK6SWzXI77NP1y2fQKyVjO6djMJjgPsqM2a4ehTAosJj/FgT
Hh9KMXzzlO33Ue/9EoiNPSAj+4OGrZcrrwTXpK3dD60/ZIlFDiFZjHoh1nYiTch47oBHpM08sJ3q
YnWOQVxePCrnVM7JenWRt6QgosOL89SQ+RXsy6jftlqzM1/b6lERP6/sz5hKZKIhOyhMdkXxAIVf
78jIvB2m3+BUjSSE69R+gUFa5x6kr7u+AdvexmKPxESx52FtAIfWDwhP4/349XDhq3NPIwUZez+Z
0yTZEUDOA3VxccN8hgDChARzEqnvshvSqlwByqolwdu19mGwc3SSll2WAKVUENJP8UyR93IUbi2Q
u23lA81AABDBBL5C2ihhPzzMuvIhgJOMVj9WYNbbNum7jID1TGun9JGYVX4eTohPrlfZIZ27znqE
DoXTwH/5YExuIUKu8IXX+YztJuYzmB0kLRa9Z4FjTxra1t4ff7hwja60V9uqqFVW+YkDwuxjLuGS
fa1GFLsgT2ESfS41JXlgJpr3DZWpLph9+DjczRdBlTuHvU5OLAqQFR/6m7lH9hD6irW48z/PAxI2
b9F6WBq/AwaCUqaLCv9IvYAe+/ufetPUKbH3aOaidkPVdA9GMvPHQXbVqXLS3UClxnABK0THKfO2
66jcBhkIMzMY+b0ZDsHMvpY9rz8l09tatAHiHxEQRwYJYWgKgxxIII5Fbet9l+AHAu1LsNaAaH8E
4Q0LUxSvthsXwITd8FhWrZ/qvkOMblyTDadQGioXs7ybaYPepG22sPDVdu7pc33XYFYSfpa6qXMX
xuWWOykvSTvgXsXs0FVzcO66ym0G8BRvKMS/eCGaQZD+LXtXC0AFN5MaGSi8nCKvwmAqoqsbu/ik
dfFScIsZoaA6Gzp/wFtGFlI3zddEm6xnyr4ahBzhWJowXYyzWw1MCCVc3fbHUhVPiH70N7DTzW25
zQBGT2XD+WmR6idAx3jXe9131ZS/einQp9xx2jHhQ3Yv/HOEUrN51tNFQ1lgqb2n4UPE4vFU+yhk
SHBLQqCSlUG/iv4tAcYkg6cJWki+mjZ6ob73lYDqWFjcZgNpmp3gqtj4NaaAjxIqdvKHL6t2z1XV
gykEmB6tKnnuIF1Nq7FvnajmB1zYG/YqsG8KvtOlm9EQfvzjnc7lQDmKOSLv4dI9Nx0r31VV7JFl
j4+VIPGxBxK0mRYE9xmLxmu0jFC9e/l97GtynZoCTXKloFgk/tmuHr3BQZPHCsl7ZFsAzQcUTdBa
TtHRGd5CtV6XnaqRSJwjC1p5HV+Q5MHwb5Ng9wGVNnLt9xUbVCYgTZ/KYCmQzif1J4dUWRLKJ1dB
7ob4LfcIuvAfyNRVm1pHy7YcqpcQifzLuLbltgeYlVUq4g9jMMYPkW6rIzP4em8ZPYTRbHcLtUnH
eOTZKAtx4LivLoizVZU4SVb5W5646FGMJWgrRAS3o6yD48ehd2Lc81geJh2Lx7VrT+39e5IAhhnp
P0m4ift1hgAQjaRa0mFeswmqYgrQr4MV36F6ihp9myAXfphYkFlMioB5ffYHgdHeg27ReAohfeh2
telBGHI5PoM0Gp+tmhFmGg4tfKc33w5YgsMWQUYjRM4RyVUvncfyJLL9u6nEcO5ITFI0AeNko59V
vYnrofwJNXnE+ioNe/ZWuWzbokZHjxhXQtyp04rul1o9zkb85CL2bmMYqSeEmMdSgbaqDXrfARgB
C90jhnwj0xD36yNAd5m3A/7jZSSIWwtolOR+iIMJTc2YsAMr5ir1fYFcbYGAcBh/gakgb3PVIPrX
rWbTl22PdDW3x8kD2RV3fvlIGvqE4P/6rpxC/W279VwQjaKGkWZnI4eqTFh266Xn4BMpua+85ZWu
NtyNsAWLXAVY6kMOUXhKolGmlVcsqHIQQhZtjBjrvcaWo3v2fHEJltaco/thrsFoDa4JXxHtXD7F
ePAgcKztw9yiodCdv3wpq+oHSC6UfV2UJkE5nC1CTZembM+UIFUFtBIHon8RZPZ2WO2hmqzehoPr
Li5akVvsxsxgHYkdF1F0YqOskD9ffijIUTuhyfQovBJdSWMOfmWHK9CQ4cq4N1whTNxDmWFzmZMK
zWvh5pcl0U/eGL7YZQofGJZ8eelrUN3KW9+7Cf2htiZbXVCeMatX58oR9CDtgDt6vpb9SE5KYkZG
PfZl8kaO2ANHEjgmn3EG6HOiUjkkSGI5PMghneQNUJi8DQXWMWiJunSJ2g9w0t/CyZ4sBOZf9V2Q
lzHSg57/Os8/oHR+497MdtRbC5pGCAle4aDqKzR7nKsE7RaEsalFMQY7y+4q3tXbilJ/RyLP5TVG
gGMng+WTKcMUC72IF7lcx2LW18o246UIvvZTp76LJVwRzVjLB0Ifa9dEz+CAmrQg7NDFdBeIsdgF
d+caCyAsKZhCvp9Uy299kfCb88fqGKM9vt/QFo//JxepdduLHm1S1Fwtm+AndvVXQqv+sSvYsFWC
1HgevrhBR69zUW9lh9UqkKLIJE4sVuKAiAlC5OX/knRey3EjSxD9IkTAm1dgPGfonfiCICmq0Wh4
0zBfv2e4ETfmilrtipwBGlVZmaeaYgruc9MKEsPnPQlQgW+wPegYgW3YqnlaiV0X/rbIC+/YLDY6
qwhRJFsebzW+outX9VR891Xfb9C0g+3ireFbxh8lGjt31JcuNjhVD8RaDesSQY944z+lJAlmcwVk
0qb9LpOoT26HbKDsUW7QFaw97673NFd2dUNUuSH3P16dRa6ZZIaxHlNQTGfiwlw61jwTTI6Jrpff
vjaMhICFd3HL4j2zmcpEa4/5VrZumSwdgkpbBePFLrW+4GurT3JcDlKPIcXoOiSEg7vtxEQ3LlXt
bAvHE8Br1K6JKh+phLdwWMJPw5jVszFVw1sauA8E4VBxf2+U64scFh4FYvKJXaCTznX9Y4c44J2u
Ll9sCDG7zM2+IyaSB6x+9WGewu/SarMYOkz4Hra1H4eGoU5BD7kg9OWtV1TWbWXlXZy7lQeeR3H6
zy6umLY3kfoycRmNYn5znDrmibvtxEc6Tsst/ksnxhDj3hB0/w7zabr1GHFsU5u4QDpmCVFDcSoj
SeDcnXZFsFAvSnpj/RZYjAEZJkG7uf4qn6v8ZiT1zGnOBeTY8Vxqdb9WhvEwNam6tEt2azgBFe7c
GVSIvrWhwW8vkG26M/LGrqws53Uou2eyK+ajP0v/whA6xfIjy62P1LovbSpY2+TTJ1vtP8Pi6Rmt
rvemt3jPQTFS5E90bFjQnvgAXy3tmq86pTaUirx77f2tOkV2uMuc27WITouKiEeIsH51ZgYygyjG
6wO2T4xWpTe1NpMxDf9S0hnPHi6knQj76lTnhCa8oEKxsJ1yZ9MrckUEGD3m8U7ZofFMgGgxuAfN
iWK/LMNd5ztcYpPXv5nr+xDRIA+6uDgEGR9aUwz3EgpNRWDtIRLiyy6z7ORnS3pXje5r6UKDMHP0
sLhZsAr0eXQxK0tQJmQwmaIg3Q9Llj1HOZNdwY+TRXo6LuvIb036DcDBq5a5ec6QZ56lUlsx6y6B
E7K+d0EV3aapNJ+LAid8NLbzze+XliyvjJVS7SXRDQIP5sUjE3rNCy57js9EXnXZ35fCTQ++dPwt
H0wei6Uv3bgXEnM5VwNoAnehYO0+ChSzvVsX4kWkKD+jA25Gte3eq72eTuWqOUdko8dQ04qLWt9P
ZV+dGcBRIJtheLDyqYa5Eh363FseJzs74Jpxt8Naqj+r1szgFmuTaledlNTTPssLmRStG94L0/SO
ekaQyt1IXPg+9j1NadyvdflIdqJJlGFGh2JAhGKwsxW6aW8GapSUpJ1d5PW5Z1dlPIFR2TOAXe57
NNHYtpZn8gj2E9XN1qMUXSe3Oxfd0uwDxVR/cY38sS3C4dxz8DvTevSD3Lgt5ajOs2e/l30wnNW0
IBZNH79fRO30ts76sGrHuvl9MdwB81hrtidGU5c6lMUfF3pMqkimFmCVjHp8sGZE0BmEVh6GL2mZ
QTaYMofLrcMLjQ9cH/JoHWIeGUxwDSM6FUsvDyk1TF0BVxMTTmK7GQneUCNcJt94r1LzTtaO/Cuy
9Q4aywfIGmdT596/GlHiTKfkAtYR6asT/gsXg8vGmEd5nH28U1Yhu71nuf4jdieL0ZENYGzGyjSM
7XpsXbzf7dx5T/RC/qbX5OhxoUdhXTyaq9k9rR2272oErqFIYj6ZyjWxwtQBY7dqV02TPjvXxJa0
aWXE9UXy+0KEcp9erQi934r9NOeK7CkWhbBGVPWDR+Xn/d0idM38mj9f104Uj3lIdm8gRjMMqXea
l269yZwqQkiJCD3zxlPIYFkIuoGhZN2fshUh2oY0QEtRv62riraSgMXNKKV1HgbXPHdm4JEqa/FH
DPFAPUEZ3J1Sn46rL8kzOe2Hztfy7I/Bx6/737sWDJ1PHjMagQ55xF42ZYOGCI7DP/2+eAMx1aFN
u//zApqQQF8DspntDQYeAuJlLc49wJIND5731lra/TAXtHhF5J1Gca221RuaYnEbFBh+aBW9WC5Z
fTvWgX0xgv9l7CKyDoZfOJfUGYwH2zRbroYcmCCzNiJRBBjp/5uEMqN5gDR4ZCy0fhkV6do8cP27
yvHkWayrvWkZ1Mc06TPSnGs+YqerkVUiZxeMP6j2yymfGk2WqiEYWlXHcew2uLbyi2UEcKyM5d7p
rXU7jqZ/MMpw/DOal7SfJBWOIzayi4qDWVEegTsw75n6r+e2NC9OJsW+BC2CUdIa77OwPPxOoPUs
85MVoJi3wZNTanPflQvTafrisyEsjjEbg6hb15yAA+wEtVAGddLdRMp+Lg0r+Iz84CbtQ67rZtxQ
nbV/yhETVcVd2XFhnMh0lcWBonZI1jJYT36wRFtzgiDQh5NA5++oc4357CNA7mo6j1Ojm57ZQqsI
hTXDfqwIsfZo6XeDos8zFNJGP1r3uEDlzjCH9KCV9wICx3nLInKmpLLCE+/Rz0DcxZkt906YzWH0
vHc376eDXWNh5U7g2DSXJknTSvMQr+tbP9UXM6/HuFyCp99HR0jvnWQgEix6qZNT2ch97cLgFv/1
IZ/TbFMiwd4urvVsiWE8/n6VdvZbzlF/FpOLEtcK9f7/rxb/2Zo7+z4K8Souw6D2RIJTMD/tXmeQ
iEanyf6OyuVvG+YTU5lqw8SmuufMHhO9MPd2+mo/XmdUWXWerKDEqsZnNcpUH4NwPI/MzV8ty8nO
kXJMaEWMHtvSYZofYC90ByZ9pOU2Sql+2zvK2pIHNZCimq8OWMfJS936vrVOv/KmE3j1ORtcJt61
95pGzquy4MT1Nh6glvcVvEEwRf6tnmvzjki8edeowL8pPHkKcu7EcajMm6KQIB2UWbwWHsiNNZfp
H3uSOCXlQjW89nvcEeZ+5sfcRf663sH3I1iorcdqcu37ou3Sl7x5pCbytk2TYcRwcnlLST/s+2ku
4t8va4GxaTBDd28tq/XE8fRvrjDpRVa2bsbQNbbhmOs/KZ/WAofoq139NaHyqm6dvnUTN+3LZLUt
4zgqQUs5ehWpfRpc2drZbS+Gu27UiJnEHTeBP9wHwTLv7UGSlaltse1mO91MInXOvy+eXblnaYpu
Xy3tp5rH9DA3Do0rHdNez1b+5okec7BECPz9sp3VIYLClxv6aZCq/A5N622KTFJVIliS8FqOy3Yd
PqamotDq1FHnYXkfpPMfhu/pqWxJV5E6ufHXfnkYlLs8uAixjU/hHkX97VxgxSiKoNwXWJYAt3WA
cMAsnqPrC/gNqA2dMeD1WNPL0Fz8nDHvJMajHwV89fvSgGGou5wbdgja+wh5pjCVTOpMT7dpEWxd
K5hgOzrjzl68dju0lv24FKuTpAG9Yl1FOl4r0/owRf0CdgYWmJ1++1fYSI7fY2PVIFmAEj67Kjin
oP3ufr8amwozhZGT8nPD5bTafhwM9shI3HUw4uFz27nr4p9+XwoxvBOmJIY6SQxvICv2IrhChby+
x4NTjjoZwbHta9+Wj2455o/psN5MTnMTTOXLUGn0WjT0O3Cz3N5Fle4cppggLWkRatOcOrqduO2b
5amK1vBpZTgau/TcR2wM4ROTPeKZRJu4rppDnoUOgW5bPzkr7gK38n/WQVsHLQ2D6XLByaWsmpHw
ULwahdlhJWzHL6ZMx3oYSDbNBdNEajC1VBlQlGs1dn2p01Vc6FReNJmIXeXpnTmRoAJCyePWfAT6
iuZRiXpPMlL8jEo9wcXwH0PLBUJ6jRhHeaNvKowjANBK7nK++v39Ig3MTQ22KZH4mx4zesyD0YGp
0R7BPRuQyGRU5uO8BAwCRq95LgI5JWnujvuqsiNkxWB6THlXIJnA182m6VFz+/mrulSEt49MwnjC
aOZYuvkJgnJj5sa8oagLz+hzV8KHcB+Uv6aHlXXP+3Vg+D1Ot5kYpr122iFem5KovMTa1/erxvMe
nic+wovt+/LUD6tgfksesMJ3uWvAWyYibUh1lgwtdgzF/qbtAkwiDbNDYRXtDZI+M5XBqJHm8nk3
BsMU4y8Zz+71pRe2uYUrQdytc3elruXRr8OB9wBty+pK0ImrU3ecDGD8UOZAKfdpe1tY6TM+hObO
mTjp3A4VZcrm924I9en3ymI+fywzvuEl4zYDU1hgkbn+knYNlJ4ZRNUu78nmYxx997lYDxAz0ksZ
GPYeGlUe//5XEMvHvffU3tSuRAGxEJMSp56dw+/Xa8REfHKZtE+mwbnnNsurGtznkEjJSeiFkRbE
h4tnI6/2GjN0S3VQkhDNmhAmVa8Z6l2N2FbsV+Fp8qJDy/BfjWKr8dbEjacfI56ImIETY9gzhEBC
UEdVZY9qLu8EgYtQMJm9chMj8vo41drF2sN63Ko1uAWNgMEi2OrurYfFsp4Zy9/PpvFV4q7IyZTH
lfbOVv+uGMgsC+jDeThi4dCRc/I1RE+8KrGEBNrUy7YM9DvenFM3bHWR3VkaM9by4SLwVo13LFwj
CfVNSEbSf5c9zT4m7tCytoAlmjG6HdbxMFkFn/vww4+4ka57G6Y3Yj1mw3ttfTiDfc8IkAMnA07W
clOKm6j+41aKgBOaSYTSkrWbYDqVcjqNuUKZ+Eova3dQzbqzLE6boqdNDy4FonCXvnq4aZlELrwT
mbUF1VTvA2q0lfajXeoYaxWdN2FL9H+9Evtsv3oHj3GXIguEYKjHfa+/vW45ge6xyn1ocfyWYpev
ePhmMzajbGPY0X34l0hoolZUspdVvpjWH9ILh744WRE4xzQxS2OPTS6R0wM9ezCup9D9rj7LxcXe
fxnLaqOmMimXUzh8KGc4R/6QQH1lGltvu7z/Njsy5FvHf1zscRO4VzrqsImapxVSTmbQq2JSdRhX
D15zEUaZVMa6HyaDirVMrlXD7I8nct9xpPKEbDZ27CXJBibbBRLwiOvNBOK1tMFhtdodD45EcvxD
A7nxpJ0oOIcNodvsijh4Sy2bSRDuzZ4m/ibLOff40Z1aJGsmj3AS97gek64sGdQha6Yq3+Ye0mzz
LKFq1mUFqS5Pj0xyQ6u/rOjM8eqXOYAyqCYZyqeP124ujjiYjMj/YFJ9hvW5cbQtIKUxqtFEQleX
NiTdRAbyHAAlnz4lNqR3rqTzI9JSxATzrHlXcZcazsEfKQg9Hb7YM/nRRt2Xhr0Nc0nOjzts4pGv
fhQ3C1aoW5S3nS1t2jIj7jxyuA7Mqq9FYl2E80iA9mK1/edkAoCU4mUxmbSIi1iHfUFCpePE9xSY
itxKWvpKofsjEJdDC2Vc8I7WS/7H55k2rz+4xJ7NMLspRuexG+cN/p7PSvNgqefnIhL2LZ/GdrW/
silmjMIPFNixnsZbvDoQhdz7cChKvLFq6807n3t2VMYtz4d6B7/Iqoz62MBnrhdMqtgCJifftJXa
YWWZiESBNIf3QqgXMDpyXHSVdAkJLWTOa2sTpXKbhzRooNmWtH6afbCNUx2D2ozzVMUKgU6JSwt2
osXb5mcKM2l+6uc80ZpEYlRHJ9yF5cyJhUn8RDpibzKAQPFcXwWzdMYrN2WVrTEV+D9ZC49vwfmo
GoPPY75IKc65scJ/jkBLIk176wO4zFNAqlmOHJFVJPZMMg9NmR1rHjDudGCqdyJnsrO6CgPW8srQ
mHDg4B38Bqq+ceJ/hv/ZFM86mvZVa98D6az8WKZlMos06QUQFS/7V/dQCIR3P5cBFrqCtwyWquNd
8Bh2MUbHJ/QKYRRkrantIc7tuqHfCS84FU753KxYPjJso9xa+IXjwiAl2uZZLPivUo+9SQGxF2i0
DwB6sQ1QSFxchcsIBoETWkaymsVTWljvWsCxuFIUDfLiq75xluBvYRqbcP4ze591V31Na3GMSm5L
SO8J3oF/Il12ugSHYhg33IJ3jDgT2fwgFuFKs/ZR2xDbe1tWw42jTO9GdkMr50NpWPHaZRzU3IHs
Nyi0ohscqDvXFh+oG4m4cs+UN4CRyvqdBiGyGQDXxiF6XctJzGXLbgMrQvrW0SawoXdW3VeESHvQ
a3eesEoEI0S12kblZfjS48FpFyMO7X6bZdUFmNbJMcJtkHaHCoLr1Nsbxy6/Jk4gvN/7XmSJdsjX
ugYYd3nkLFZW+76kdG50Cm6Tnw3Y3hFjaqNZ70Xdnq28eukqfQ9Y/Hr7n6XlAQ8yIRfWO2O2Nms1
o2kFt2Vg/hRusFf5k9DUzmmGXGPHK1xEL41uFNCN0bFfler2foAher7DhRi24b/JjPbBzPi0D/ez
7+0tXQKR4lkwgo1J1dzgS7TuXW6iFt7pWlf/Or5j7P4xLP4nUU6gI90tpxDZ3TH/Iq1cbwjqICtW
9skR0eNqYVzNZMm8FtxYy00cxKubHjskQNv1NzWg+rofmEYbf8ag4FRkPDB6FMKQqsNOn5YfUZYo
MF/tQ54Wr76UlFOcX7C/LBixKSiWHPRScMXDlxkWaQBmmYF3K6iPbSO/IUme17ZPsuy2FH4SZhPO
6+IZHM0GAtSxUu0+N41zbUOJyVmFIFS6g8Fkx47yTxy+D0FUEJTBMm+rLcrWD73gabHMXWOEr9rs
PvEKqpq5RboDA/dPWf25AfzqBWLnLf7DMOUbb50PhTPvTNfbLllz24cGKkZonqKhhdj117MHmPn/
FodglIaeU0YXJYe9HLzdFLR3fhY9gavf1fglBw+dPy03RvhoNfYhxd0Lk7HEudARGrTjtg1ezIUQ
d31b+ogeJbFcmNeFkZ9tAiRXpCaJ7sfZEFj75i2sUIrYsdQMBJanabX+TPC6yPa4d610Mv55RiWR
bnMwlkUNKD9s7PlgM+PZW/2NGBt/qyUFbcmkbWOJ2wyFsjdWvt0ygcUJmnCCrs14Iw9g7UpsOFhv
m68BPyRK2tYja3AFS7LboPEGaMsdqN/JPHpeem3qVEJM/CLyAPLml0/3PqoUqEUEq+1FQpBLCZ12
otq2ZfCWUX9W3EEdT5RmfK1sShthHjtD7kSb7SLP3PV9R46hYCyt2XohHmccNGNQH5QRPGAYxiQt
cfL2O6+dkg5d2DZFbKjqY/Ai7M9G/q9zUx600QF0Na68i+l1V/zJbZrVp0E/FqF87IPxRii8P4IH
Htl6LFYZeUg9yIs5iifXxdfC83zsB5cYTvhTAGRKLFQysFQKFRPPhpub/+ageRFwirdj1yzHHrvK
Zu2mz0nzKa/Mv5ivQYGrR1IWjzKsTstoI2ZViciokNKhKfaDaOIFEKnJcAEDoUMRmjGSJnsRM1zM
LkFQ35RrCxiw/auIASRs4bhThnxo5hpwXeG8CtwIY8WigtbGbsW2mLSyUhjjA8hUk3554hc4e/7W
bg1O1ANIyURPzMYxzOZm67QQLps+RpLiG1kKegnJ2NsN+mui+5/fhbfBaP7De1UTH7WAF0B/V7jM
UnBl1oCJoTbfx0i8pF31bs7hU8FKFEtj3OJ6mQ0OqIE4/mZesGnV3l1eBCPs1nwmkw36ENtiUjet
xB2PTj/UsejUX7zkInntkb+unq+/lq+gF8lTRCUEuIqkztIzeSwX9N/OkQmglBaXN41nZkNqafCx
FEPiX3ezhD3RnSLYVwSNmPJbyJmwz7BIu7FlgW8mLLP18ZvatTOR2QK623b8btd9AVbkmspg60Ou
3JjllU4o/K0XRUcBqabB3YBGQgHksp3jxChutqddY6UenmQYaOvUvfvFS6ANXFILru6S59GUNUMS
TKaTGBogzBK+RUIZGAa7Jba689JY+UY6Ts/SjynGwqE4egAULbCgnXwBYlYyQtm2Jij3qqScXyI/
yRh1bFQ6b5xCvV5Hyc5qgoKV658ZFXyPOf694C9rrt+DLdZ7b6JT9qb8R2YsjVGrHvfyzEAdeG2V
f1TIL3FQHeeAShdS9ae5dEfH7O5+B3ESk12zehZmZGb48qN33GqDlZkOYrJel265lJ2PGdCXVBp+
nm3madNpyS1ZeU6yGsNXjTc/df+ylCUc5ItKxd3vv8HEuIhn48YV5an2y89RTI/tspzr3KUzRKqT
IuTsMq5WBwvPjuzCdwM0f8/0LEZNuGtNyMij+sMxdxiL+YhxgxIr9W5IvARoshray/QOF3FBs7We
AyI+/OMlZGDlvoxzgIXMLmDnWS6lm+Ef6npOwD6iFiLaJaayvitbPF/1uti3LHcnGdaOQ/cXEHQD
ur4djgWOKek5N6EFI7R6Bg7MrgHZbvs6/DZTet0iurcN860IQCF2xC4SA4FNw8ULRqI7pOXZpMBY
1MdjMJkAq2UT3C2aqLseH1vN2oYp8gqWRlzZiVAmiULKjhu7QS9p0XmHvDy6dUppsLwZ1RQk8GNZ
O2BmFy+9YgzNgu0CKVIJzr/SrH70FZGZl/O/2v9qbKuJJ88DCeoMf4HMAmolhGcdepW/FJL5LkOd
D4XZGacApl7TMTCRZTwFAudrKQJ02eE2B5ccR0YpTsVdAKDcHQsAWk7ebJU4yRoDCAYRNpm4KxkL
zFmmVre1Uz0wfIIn6LgfIucaaHo/0TODRc+ADoxnXisK5ZQDoETHBwRMredM42de/5hFM8U8gQm4
kgqOW7J3jE9I1y+numRt0sLAInRAghpWPyeGYNeLBWMSlkDA/GAzcYtpzgHVgPdEdaER93isV44T
53b71kQUb07KMgfCRfu0WD5Lz3thbk56SH9Th8zJ+tUxC6braYHqV9GXaf6YmWZabgJYSw2vjM02
PEzFlWJcXZHfLq16yzKbyn8dyC7D7tAHZ6GywPaZx+7q3I0ubq3yOej6bfEgPeJ3rcsRY2UlB+Mz
UMA/Wo6vkfuge56YfvmulMAfojURYC+nnKpKCB89hiRAXIyn7wN2VVDetvtyzd/awToZEp0dXZnM
OOP5LjBZhmEH6IjOHQtp7hrtKMDdsN0rkvFjxkTYrD490KKgPzNwrzln8gIzEGULy2VW348pEO26
gkfYPKucjqZx1QOp5SybbqcwAABa3KwzBldMAIY3f8xkK6dovAxZeErN9gj5llVM7r03iK0lioM0
qrfIbNnyEExHaybxAZAgnz5tGFStrq+Z7QtYLsIlPhDWwRk2qxWyNAswXlsStvXa8UOW8lLZDEM6
/cEpOW3LUT1WqY/P0cWkFNHC6vRPFgU2Ahkh3iGAEBjZV/h7ePBb915VCze44b53nH3D8j2Fxh9v
XI6TfmDFxGVuSHfk/lNWGl8KT5nhvWgbAcKxvlNCApPPjo6UcXyK+3qeUTzbjslsR76BGsKZX6Rl
Puch2Kt0fSRPdc4IJsazyTUS5nzUzTocethvjYmj2MhpVKvGPUwBSzGuWNaeh/pM2z3BGZnIEI1L
Y/I0RlX3pftIquVLFd6jCnHYEsefWKBWHKvCtTcSxyLLFr59yWRerOO0aebh1a+hfUY1hiK/frfq
9U1nl6H0H0uqRHIXhsO1EpQz98Hy2FYOGX0p/roWK1xAbBMjm/w9QCAiS5bxBPuUNXRsblud/p22
B1cZUD0KDrGBY3gcajnioEoZK3W3Zmm9yH58v/4/Fe6r0Y5oSqhnnv/kA44cR+uVuNY29bKv2dEf
VcW2q8ZRu8DAQzJNxsbOWZBWT+eoZEcFz/2uBOPZpeNmrmgxfn8GURLVrIcHgZmy6OEez5cJEGuc
Xt9nmqQn0RlHd9B34WReAGSzDWSm8yi/OgoGcwaRZ+N9hafYZVQqyoICzQKXNcYzv3Fanp2IZLWc
nlnr8u3wyZKt99IUSrwiUM5D68mVw53jKEA212s69Ngq4lfjaTAr5gO1m3g2DY5jHsL2QQ7QvJ3S
/GEAcYquQFGsN6HIH33ZflNvICOt/643eU/hVZjvTkeBBECaoKSkuyq+Ji0uU2h961yChBxa/FMj
fSJGgbbfz7RcFE7TFgoNgnU53DVcb7KtvqyRkgvKJJyY3TggZrGTpk4jlIz6pu7e5WqNCQEofDZ5
9gwqGCua+339Hs3K/hvJ9LNK8yNEoe+AbTf+TDMy250RL6VFVGaV6PLjxgJLO5ZijnWTYX6lduUg
Vn/DYCs9mBB8XG46v/euf+IDvSV1CziV7XUSQGM8TvNOO+aGW3yPo/u0rgA9xFWWc3uW/1XObkXn
ck3FB5+xKWUU7kfvDolzBUVr+7pqJ4gu3vWSDiJFpW7jEFeXOQwZM+tYlEO1rwxCCM5kV/HgefRu
HvDk7p9FmoxUrf1uz8zOYIjtu8DZ9UbD6MR15gRixDvuBYTAanx3guLf7BF6sMgHJ0OnWePTLmxg
jNhZsoQ3GvMsM7qz7c9nO0/J8zreg5OhHWtz8vEz8PkUNqtJtD/cFWjsmnRNM+J9MyoIJ23KO9+E
5tlUPtiU+QpLacJzqsHlKBN5rZmIOQyUsjUWn8CM4qjlU6gmUFndiA/Rbuhd5sXYsK+AomVKvzp3
LrdoAdLyq21duXMye6W3XSMmH267slePnAu4vi5ILNGxGqAOxFEdaXCibdRE086pbyqvB9FhX0Sv
7r2s+7SFBkmPi28jPkiRu3HqenFneBgIJnwPbPsI+tIEt0KJEgbFlyiNh3rkKAKG/4ilrWwGF9n6
LpCN3gw9eNtuTdDlfGBn8rYM2ec0Qm7KvSvM2H1WRWjuRzmFOyCLV7QG7dUy65cxcO14qlnRFjBi
vnGuKQjP8I91XUKcZpPIXpT6NlvhALLWiYSWBXughSffoPclUXkk2kCDVAC/ZsklnKRukHsPI7F5
XVnZtx+LuiYTNPUBKx0YFpXGce4l+23GnMpOTEgnH2ttfukItDPbfWxGJwdwKfa2HSjq3Cx4CK3r
LqYrEVHlQO7dGWjDQupp1rjLETtn25dJ6YufnAFrHNYkrgW6HrvXbr2IYbbDlCPizyq//2QlBxIX
RltKrDINfqzwnRE/39wrfBgjMU22ARqluy+divU9xFvjwC0//D59xYdLhFese0mDvl/YA4aUANey
azrce9mdE+E/GAc6qybEM8H0rnlEubK3gBJ/BvYhkUa5/gU597dZwJ6GZ1tYLVutjJlvLf+H1w1q
YwXit3VYZFfDuvN57vbzdpknHPSAQmK7kf9MFkuKtnpxFo+9FYJe3G3rbbre5qlt7AdjOfW1iXFL
La8C6ko8q5MeKXyqjKbL6JtHfKXY2kiZtVyIIIaml44kFE8ITdlyBSxQV5Nt9PfKVkdh03gZXsTb
TStakcnJoLlkjFIxh1NSVZW5HWtSR5qtjZFr48Iv3iYM+2RHrDef+bEL3yAS0tg4C6AZ1t4xjXVx
ubgzXYo7TjHbP185cDceWYBg9o9Vk55RhS4WPu1mDURy77NMieeU+mRt38k2sxvfyXalyTzf6R9q
Mm2pE57ba/SHv9zSVxUB3c0br3ZXf2A7pYeoZHbDzueJ6CiOynY+FcgJ+i7TfR97ir20ONAYk5zm
KejwghHryZR13Zr3Tqz+K5TDP8rDP5HMv8gTJB4hRSkZW7BJlROLlUSV+TfgZ0tSUZzGEbNftTaE
65HaTJuMERsc2FMC1cYj9Dlh/4AMcN/iOk2GNbkazja//1Ra1jeiWhsTvBQDE7BOMGAvO36IXrCV
CbbWak4nX0jSWBgy1+vDqWKpUF1ZL3hHv8zazlkl4oBhzT9DYeYIcH+KojtYbXVOjXVrGt0zhjLI
yh7Gi/7SOg47zNa3XI1vbtduJN0jWVZ6c9ptfMzzU1cQ761mMLZWfioREbkNpo9AZPuU1IDtIiqN
E7HbOnPjkCl9osuMhBE5o5i2IWIXZOc/lZVkVRAcYn81474lnVxzq1h992SvEzmqFThR6FWoJtN9
3+8dj+2SXlAca82avap8cW3Micb1DZwcHO08f2EUsJJOyc9iZRVej6eTpGX+sFbFwzDYr+mVye+1
96vVGPFonxtlcgGzByf+j7Pz2o1cybbtFxFgkAwG+ZreKpUprxdC5ei959efQTVw796qPlXAeWhB
qt6oSmWSwWXmHJNBEU0ADO6ev1LozfNofze61l1UjXqsiwBBTsK+xXI1KBXm0eOe84ALesxU27o9
dVl4KfKBx6o/npthpdfJA+S+gF8tudV9eygb78iwCOXCsxsDQk3w2shQPcv+vZjCi2nnR80qH+eA
C8PHwl20Gw1wOTEj0JuU6j4ss32H7UPvFzGKqTR3PTpMizQnnNg2Nve1PrAop6iF66HmbZpWOvdU
EdzjTYCPN1kFXXmZLKNZ+pH+TGqj40qxwuLWQBqhOg49itjhPFH7LrR3K6HQy/GWMCJfJMGAtJ87
2y4kddjgvUUEDy3E1ewTHrmTC18dUMHCecssZvFkJyv6Q+62cGQOzsU9r9jI0ZDoY9ntMZ2rvVuU
c0xnw6mElXEoXXXFqvNLlMW5ccbv4GjweavHqGY9xzoHdWxr7lSAztoaoxCTiiK3rHyKOlJLm/nT
lMKEq1DGzwDb2KlwACwcTjiG3D0uHlU84s5+b1u/2RchShwPSh9guYnozzVkVGeNwdNbwAja1UV0
lpTgG0FOaD4GR8NkojQ19EgpKtXylHD7RyCqFkDwBgDljK8UEZ7e3aBph17FzJ6VeK1yPNAGq8ng
nQS/C2VwTOIDNVISOgejZ4XHk5tHo701ZPpkR+gCe2DOAQT+tLh/yTJN0LsWeOMK+NOZog/zcSi6
Tfca61a1NhozBhddphsf7C+K58c0I7jV6YzvqcMKESQqn7rgjelzigrih7oCWFNvBevcq54BwaBr
w7V3zLCEoN7V9tx32ykruQf8iLhTHl2YwJgPT4QXm/Z3bKprEhV5bGY7F8tRbupIA8aP0mFIa2eE
A84W2sYs7s2Q6IrYRpMQGE+RRXYZb8orw6oPbtitRhzDGq9vx9Bqn5uq3Fuie2ntKNoNQYUzwC5X
qGyOfu9U7AMR6TcdSxYR5QimGSdiWV+MsYmPOzPeJs95Ka2THbCRFm3C1KPUHpw2wWgXUT4Uh3oc
750iCRauC5qvC64Y9uYJsvc4VRt3Er9k0eO4kHxq6VRsK606qtZ5MbKLX3MJ9TnTp0rn3kDpQgyF
c04UoTJdRhRah84kLTkiNNlxxoUsfc3krCXhZsyz9QQpid61vqoR2zUpCpMijUiDl2aqbe88JX4M
Q9NBVtEU+oeBoCmMiYFWfv+rJEHSmTFKvt4/OUZ77vt6qTr+Fen6sPuVHi8M+8SpytirMruF7eBx
qUT5ivOEut/orl1qL4Er5mQw+S9Dm9xcIzwixjpOEVUXWcALYWT4XaFyLRXXDJJRhoz+eSwMmsiI
EUpqJN+7zsQGjQeA1bbto8UEBmA044OabLV0yztCSa+9k+IKrJ9LvF5LTFNc13m8mBBD4PNt3mHX
vGvjukT+TFDMvd1XvAMVB2OjdHx/Cr33cySSlWu7J6rwkx/Fuwn++rJK8LOQSIfTk0k5/iLvADKX
J7ZHXfH514jkZYzFI64EanY7P0++8atlZ7EMxvSd2QYgpv6OVCSCxgo8NmFfPnuOeUSVZ2e4dI1B
8C6k4qZ8geiVgUcfH+HDwYxjmE3F2ZwCBoKL0PLhJ4YHJccjPvJw2cWYChKhIc+LoPr4L0Fek+KX
Hvqkx+9UvrAQvIyV9g3NG10JqiT3pcOZTpzmDZnVR1+r7wV6oom8L/8NiHa60EbmbiWxgUSNQswb
tnYXvwq0p+AYuQ6UAUZ4qL+FPOARjIdHm+T5NTpxbwmvydilWh5RSSFb8VdR9BKXXJmh4T76dkFJ
1WxlzfO1MFg9Cav9QRrBczlH3rehoVNLAhonM0XE2DPauv7msqbXWmtVW+W17YafLETOOoAYQD47
kqpYcZgFy+lyJ43hFsVzpOvcBFijOuolBWQLbhgv23BjoabRheESQ7NTInBJZJws7fwto/of3JJn
64gbXNtmAU4Vx655H6KSh4xWbJOBjjlgjmQ1zrlO9C1m22gBuDBZ56INDxXL7J6Oaqf7xYNdJiZ1
eZIiCYJPRdQy2+4xWhmdUS9KnfEgAsMVr/2WEZoSY8W6mUl+5/kea2RAO4Sm5wsv0Yh+JJ9TxFm1
9L65CmVWVABEBkwaUATn5yJ2gVP4cha22Hd5zKnCVVxQhGV4TMcq2Ew5oP3ifSh6LIU61fok8j3z
Ufa1DjRcl81wWhNoNsYcqnHj/7Bb9NlkxxYLN71vS5t+00dbiPeetbR0MMXVlPFJfNM1B+BGSWhv
nWiL4cY1xmFh0MFw34XLOmneu45HbB7zYCLRjcFuY+ash9S3Ulnn0JZ3Vcmv6Wt2uTU6/TvG6fmU
6WKqSQgkwHazgXThjokiYDMKRGEd9DB8lmAf2Sob/JoJ1xtZT8gSTHtJD7tL9f4nJz9EDf8qhAtq
KGVnQbvoT0l88DV22j4TL1w00UTzRZbbPNfp0AC34sxWZschkWP8WJDFd5rQ2RSUwh7ZS1mtbWxf
pYuZObjRa7s+N7CDFy1Sqo0gqCgPHX81NG28SgcIZn5516fuaxOKYIUmvA6luxYyb2AGkk9ZAY9L
sAzua3OZzikt2LxIirXidZTpq0zyrnuajgonLlFaO8JlVE6UWwUNf50zRCMfCLVWkmsQPBTzRKZe
qH6qx4SO/8jDZRPI5EGDgLwV+mzbmVrtWksPdp0ImTZh1bKKR9Ijx2NY6pi+MyNZx2WNCy6ySZtW
XAuhyiu6Putb3PUdGQZWQTMYB4Sis5rWvejE4i93+isFvLs2ffmjyqZsnXU+/pBA3IzAGndNzW2A
MQWqcdsih7cKFHYJyXGa40OUqy6ZKNgO90wXPIo7VnPEVaREqZo4MUZ3hJk293beeLEy1ssRS50D
9UCxlg14YQMRmkqJJLMYYCCDlytANmLlNz55dqJjtUp60NrQ9pRWiwEKz0LVTfaCVLFltAolqiOC
JB6aAO0LqXl98DYgNT/EAuAv9TYRSIVPxOM0HdFfM8WIEzoO1/wIzFwspTW+hQnBjMydhnWgj1hb
xvxoa6tGVME2S1ouYV96axB9EVysIHnCIceGw4z9LYr49jQ4ICqQJnrRuilgKAH0oI9oMPawoK3u
CaeaFoUwzG2JxXmv1RBfS5aFTw5JFp0y7rQpSX9xMm3g6lgf0VBBys3K/kyK3/ewahkdBfzXhpEz
0DYGdj2ub/7nR+Q+Kb4gCIPAqc6p0OJbUt5bfjW++qXz6ppv9fCrBEJ6+g/RNC5f8etr+HwfLaGj
FedpfOrKIN3DfWWkTILjulBNeLQYtyI5CKFhe3n5bKj06gedWFb8XUtRlNrl8ws6+mQfxNDHsN8u
kIfbT6yOCnJ5ZEXUCHsgu5RcCvl0yOD1nrrJkvcGPmRgU/GrHk3vWj3ZJxURTJskYlji+DVPn1+m
SEVIZfNN5lkPY50sFfQVdGbl9FJP9Il9prJHjXGDXTrth3uPMrv6Xs8Fo/QabL/ONAKGisF09d7P
XomLh2/i2vbuHrTueFd5YK9Im6YgQ6Df2caTVilv9/ljbBpkjjlI32ripPa64CFjmADaqdQbtYlk
Xe5GOxGMR+WZRLJyn9vFcO68hOjIpi1OGSFgK89y96iG0K1ib3lr4iPZRBs1twXsqqOFtHSH2Crw
n4rHASNDqvBemNkugqmzkKXZHdEeS0637K0uQdcAJGnvxGRdXUtqZz/DBJcPQ3wWdT/DGH3BzsHR
z+RngUcwvdfAg4ISx4m+KqKuWKUhPXIdOP5j4Q0P5VRnH6OOUL5zMCUZVT7d6dCoD0xNO/ZfgXPE
LYHgNbIoFTF2fJiaureitLwmxfQobBtqQcvTGg8DIVVDNURrCZlzkxvIbgYtQGo3wA7JDcYQrZlQ
70Vqg6gqv0Ru1G1dLYJ85jAid8vUvbQzv5CVCfbVHGWT2yh3C0LslltNjV7OQZE5hxzHlYnODPn6
GudAzkJ8iCH8+9b3VsvTO9Pwkrv+/33np7W7p+j4z5+bZjLtM5sjUuUDGUYplm5TT+qXnplmLJro
h8t2uGuWyAqcYwwSZs2xPsNlqnY32chLwOAmtxzxw7ovyTdiRRQC3wisrWu329GuGBaCpRmjYNjT
+nA3MhjgyY+IbeaN9sB0nkTAY21gTZ4GxovjISgN2V7TfYbLqk6be0wrxX7O7kQM81h6TX5v1QUD
p5kT7EePg68U/1II3Jhg+qxw86teARu15IDWNC/4b2p0ESBp1xpd1DmdQ8jcgVmrZXrss3vvkMw2
qSG8i+Ka/z8PgMW3YbL0hmHcqJqesgch42vRIeJBQxzjRxkMALobGT56TAktJChsq/ps5bUTAuPh
RYqcM90muNCFtsS8SGQXCODroCIketATdcYDHC5NMeFzi1PYrjAgSgZAfBvb9s/AT444EMedMtP+
mbRGF0mENYI8nvpnKbU30LAw7sYu3EMpq1YO/cDTmI8zYa55cXtBYh6i5q0Te+kLAko7tpAz6oO1
NGUlF2UEmyW2XBwmhrsrXPMqZ7uLkeTZ1u/oPmq3I/+dZQSWhBFGRk9cNn907GoQh4TXZPdRp40n
5bHFEd64YifkH4yS9XqfNPvGLKPN58cTD99TcyCTKUzv69yr74xEI97At/UHk0NjRfZufh/0Z18h
SQOBVuL7gOc0UpTu2Nz702m0CvJ1NQOp+PDsYnx6yFrWKD7e5N1gMUlRWjysGOBjGuy9Sz3E3cbL
NBf9nQO6oU/qdetLdFetll6Nqj8OKJ5pRzJ2gp46WzyOhvDJhx93I3t3AKtsfFAXaU8i5PUpUe0j
Xde2g5U4fDy0M974Pmc3yoj8R4v4p08DqG5zmUnHOdbB7M0sjAddIWeZ6noH4AnvaGvb24Eh/d4k
RHtEOyZGr8f3i97IBSK9G0lMc/Gcb3V7UEfmBt2miqm/C2wZiWO65Lihc7bq8Gxb2avXxeaDHMku
jTScrp5rpKfSKbLTMGymIljLDgBvczGeaAvr5DTZ5rD1tc49ZI7l4kLPGkgM/XAvvQJPhW3D6qNF
RhS5qryas2VuYysEWdce8wbyjzFjQ5WtDL9EQIoUKBh4rknXWEudUYPHlhpJzZjfxaXxgL4+3n6a
noita7eWy8xq9vt2jaovASiu3DAYpmFmCsyx2nYEY2C0FbOrlFVmMymU+BaXQJ4Q6uD6xVbiZ2ar
at/PZM+NLTre3IYZgOsyg9LMIOLRUxwMe5InuCqK5rpkFz27kew2vmR5pAhEYyI+tZSfVkK+vHIr
IKQVAwyUyPqOrC2maSlqoa7sJDvtOF/3M2PBoBkjT1K4h88fUTHtK3iTVymJuVJp2Z0zPQ9ODCCX
iDw9X29exk6OZ78o53fN00/Yc5JNaeSoH5ye9LAGCYyWsbyxxqDHUcwnjNO32yZB2x1xSZBkHwfP
eQ5BJvVh5rSh6T8bg/aLC5EXOsskfD/pT2C59M3IbO/qIXkEbzSKZ4KC9uWob70BBXeVqPhhCC+9
noP8JkYT7wIsrlNqd9kWEihdQw0GDsQ+BE+wiDfhJf6Z3fUD4esJS4NhPDFT6fcJhQ5iRZM5xsyb
ouHZONLkJOrBvE6W6W/cNomXZBszccza9FlvJTLovtmYlWSsJKrhgDVc27CxvnizqYtRnblhXfrr
k7HUlvWuYhClyyB+cUh10IZpPKt81QrNxxcyBBsOt1NY2GCny4HXR5eUt94TmHl1g1csiUl86HUe
YalRGLfOHi8FMDoeUUyz2xwqmeNudFJHVp2O7bKsuSaiHHBe1XwYlcovmtnspoC3q5u++TpIQdvB
l9+Npr0PW39bzTd5MDohA7Za7SyIwfepswf4ehzZU92VcHNpRTXrAE7slhTUQ1pPayk7xuFJ3PSP
mWuCTgo/plqvXxBUovNsAbClBJXe5TZKsXA45tiOEbwkzbZrGClYw4bfyzx/smnwEXs8dlHiZ8rC
dyfC4Pz5XWjx4THmsKMifGqsMDvqDENWSErSd+r/FwZKp5FNXzNacPhkieCtY1LLUevHkA0WjjbF
hwGKx0Ob1YorPWEoi966yaC3Mri5K5Oq4vEwurBuID/7g9XctYVj3A1E5y4JTEOGQk7BA+HP3F4V
GwgJjqphSLuwiRS52fWIYyVrQQjVaQtTXGCEiLz0gwyLU+p99Ey6c7eBXqL8jBSfWR0TBihx+2Ok
Sf4Bulxn/oL0N4ES0dkYQPgRrAhxKtNkbVG/QAFN8o//nKfzodr4+bDPOJEJkYb3JnFHrlvl2A+4
N6BEmOEziX6S5YS5s1jirezR8g+jG0XAD5271ozzU543iE0QojClLQHrzFIWN//pxa7cmnOMntPV
QFQFMTJhWhKFCWQnb01KX6gGyIP7+PT5RVge5u3RYZFsZ92p8MjbhSsv3qaCnVXVCvNOFMijcNW8
ja3U30ZkdEuFhjepCri+0ecDMZLbHmHffRIosoWcvn4FL/gcjiRVW06wtat4Oyuebg48A5JzkIVD
fX34/Gma3ZFDmD9+/gSDGmh8/VRUVb+oqrqklc5S9pQF28YgKx/bKOMwVvjFAmYyV9XYLAlnxJTm
zjWTn4hzagXhhgoqRk2XOmiziiNpwMZTxXTZYnJ6cgN7OvdRrJ/LxHaWqCmaFWOlmGV+Ej/KQL9v
Q8f6ScDPikYW8+fVtbXxI2oZrzLW2SC6wY9bDh572ariTZi/ZEgijgPCfSxVFfJwozp+fgfukiIh
HIDX8ufEgeTmmw3V7hfKPc0yfmHe+c4C1LvnseUdvMDxzploXgDo6TMpyjsPfdCw2M3lGixadAFm
oPZTXz+O808OQoCFa9XdVp9RS3o8/WAMmD9LY5ydEoG9i1QYvyQFKCNAJ+Wd1QRPQC5pPjWI7YNm
qVdnjAnytrBzIUsJLV27jkJnaRChWUxdi5fBPsCDsJZqNUl/QdLegr77JmdRc2hVEi1jrB8/v8Tz
d5o1S4SQTq9Nt4G5PLGqUEYtyUPWzacq0cLVOOly98nb1yJCuFME7rskIpZpHMq9B3GTzaHLDZSm
codPRJw+GwjRsF+KizKH/z9VNo9plSyaUY9OZieH2wg+RG9wNNYpWCo9bK5x0sS7yImire4JJIdD
/kHSbrkcIXZcnVC+9CwDF2KQ1tswJqu4CaGeeLk4lIbZEYEu5NsgMgRpfXsVo5B3HdcBKw2nmwdu
7QYzh39x69E/R3a31NkFXj6/pA79vx25jDw77WesXGLBSEu8Qq0rV40jLlyBJwrV8U4vY6Z7JMh8
01l06wlzujiG/vhZmmaNAv5A5IpGAqPUyFtFR5LO9H8m/en4ptrqL2kikki/f0U6IB5Tti5IdJCS
r2rOG/pHmojdZ13SxhU1qyea3Vik3b07Xwbt0Nw6PWluWuu1Wy109n5ivMNn36k66fZhlsVH1unX
ZG70yGYULMT42P7/j7medzTwxY+sOKjStT6KvnRX0h7to1XF7iV12H3CLZb7IWO737hFjBHEj8+f
3+mtS/EdSm5Rs+wO2hTRXmTRyaX3u1Fgfq94qG7DvHVXEC6AGIr20UNfD/wqc+49BVMsgLK4TLWn
GD1lyumtZXXvLR0CHZrQfOrQoK2J7mUW7hjnLCrMVTJEzl+yeb8melimZQolLKpNC+qHPofy/ePd
7avJCyIJzADaoLOTVntwXfGLgYCG7QNH458TOoyv4VD8c4ocXG5RsqocR/8SDtViHaaBIAYtw0/y
HX79Qjpx8z0vsTCFkO9vY+8G28Bq3osGAbI0YV6O3boqC/+FrYTv3E+sdQ9FKcx9aCXfizhBo+An
7j6SJOwYbimvxTTEc6Xxl2Ar+2s+oWUq5UhlQ4ExTKXbX4Kb+ijtFauBbuk24tTz5hzonAOi2O4p
igHvJK5Jd8/nZWob3jsTqmvxMuZ5ex7Z4U0RD7l0sKplCrkAR0GlbSxbijVduYfI5X5MdPnm2aTo
FgQarUsyf9FVdfHeAsnnB0O4VUH5S6/ZhUhEwsu+0Yxl6mlMUGuePbltTQwSSCSLyvqoTYVLvF3t
osgyT5ahvGebINcktzdhyuzXZECzporcuL3XM3DFZ9mWc51cQHEusLzSI+hyQ9C2x9okOltCbowg
0M+hMRabnrjcVZXj19TdhLCEssOYL7DO//lqQZn9273PCJmNuCMtU9fF10DNWIA6EiZGD9MWdyZf
GD35LqOSNtwMuPRwplKitrDwLgaQuJ3ejNQnWJMIRK5RApLUbRblTZGmtfWKkl1jwmqwK+lJ65KD
rxjG7r4BbY4aBMGln0wvlYoIJiZGYNVmLFjA5toHStvmzKTNefRFxIQZNakNcBjzdH5pmybby6oK
tygL3ae6Lh7AVbXfE/STBsOx+K6eIvGKCjrEcFkm3wxEdMQLXzo5TxG8WjuPI2MGJzCOdZeyq54D
8lycZmsBd/geC+DFaHxzwdiFtrr29FskpLgMaC6KahU4NazBXD8CXobkavjawZkK7dCZow8Vh3Fi
3zusvjTHPdhaq+/TPuxxE6Tzgoy8rnVYm9MK4kN1w3tXrSYMEqanC1DmBDsnjYEKJhSoGjC1Jvm9
odenwAmLJ9F64tZU9pJxn7PvTPRCmC4u7OzCJ7PUyr1hBAkTvAPznGFLZg71T2D2RMMjf+991hMu
Geg89zEB+pwZD6E5IKXQA4vsAb5DntReeBI7C5qIneY42RGcWnP88xVmfY2qsmzTtISwOfh0V1qf
SYH/OP4K0xQtgnMI0qn+CJtYfDZ86xquFw0Gjt22r3YmIFyMgQQexiBtFw0t2jpqS2/Zmr66yzV5
DmHWhWP66k8IwZ3pA5TGOJJBHKp0N2BfP42NtoKZwx6CYJis0b3LQDJJqlvtSQtfTOG59zjszbZ0
ecP02SoPSSuwQuO9jgBWqANUnFdNQvPuHJfhC6R41sd+8J9I4v81DFbOZ1iejH6ezUG7yuD9mENy
iTjUAa87+pcEW528HujDqBXdEgiob7njQes7PEqW0pa937+6ApmKF7Q9llXwdiZawjukskcbdvNJ
8VbvStH2zM27lyDxRzR2pH4j4Y1WOgFWYAiNnw3+AUiUgDGGlQz4mGU9Fo+dfdBN+xlDh4ZlnidP
qIunaMUoU2zAgGmgXu+9CaxSlBTXSOdm1wRutTJQyQcmRahSMfEKZaxufviGUc7ee64bYskV0V1s
BYdBt7JfkWidlcbK6y8hup9n/9f3zTQNzirdVbxtX4oUGtVIeF6cY0FhJ8/5VONg9vP3sp4TsOYW
QPapt0+EfjQ45880Wof8owfwHqOeiZylDbWEOaSTPXHD/syjt4gi1gjkM3IKY9l3m6zNoCg0wlkw
M8UTqzx3WSjHWDmkBR3sHidNrY8Tb5j0EI9ga3bbN1nV6LBzcpvGjiwzwQukkH4P7TmKAuNYQjo7
yjGOOZBH61F02Pg7wFQekwO2c2a6dUPX2HrCmZdQ9rc8MtuTMJKVabER1HU7e6bluNdiUdx7poCt
lp0wDtW3tgvvClr35Z/vV/E134s6hWPeEK6OsgrAyVws/uN+jRE66lbvF0tLD7vT0KlwX8X4pZvY
PWZliH3OClJ216BFAfEec3/sT22jPpI8guUequoqkipcennMvhG7BOTu3t6hHv5rzuN/e6UEpM0F
K5BYiqt/v1J2BKw7sIriEggG4DcBY6lgmbqRePRU8dGzGzm1ZaTWzDbMNW7cfUUMzcWd9Ac7s9t1
3ncJ45zoHeMp25w2ZVNceuZfyr/fimveT8cwOP8cU+qWPYdV/uP99FKsal5T58twAqmkS0KBYnKu
SUMnSzPACbEsUnxcf/kU5yrv33cLkzZpONSb/E8YX06ZImusaoSXwb9Vbr0pD+hLGX5AQmktwnNg
yFobo0sKWCyA4LJpNPbWIN+gWYF7rTWD2QWmzb+8qN+PPgumletKXpGlK+tLeddFeVUZI2CNyG72
rSrbcww0f+8zHFqPxIrsAtEO+yKJGuSv1r4f26e/vILfimOb49e1hZSG6ThEuv77w2gaHUYm88ll
EmF5dCFfY2vzIHrwT1lIqra5JRl9xt2eAQqPzWB4od/cdTZxL6SLmX+52eT8MXz5mFyuC92xlXKF
o77cbE6LIsZIQvJUgvYc2F25zeI2wqeVqLekAoyPFGavZ2F6Zgz6CLtQvICBhV4eWfIca5M6AHJ9
sdMu2dPDCEYRcbCxSZWxWZYfYTME7PNcCMCyFu26EaF3P3TPQgZ9TK9tmnsKPlh3LEKld2tkpv1y
ynNTW8Ez8W2vkzGAr5gTbGjANJjKUXIa+va1mEecn19cBfYltSUp1/AMb5VTu+toCu4TJgd3JjFa
i0wfwtfJRPKo1W1//By5f37Rwuan5aTerjdr//SXz/n3m84WlDQ8Z2mH6IK+XP4yNkOcTQgV/KzP
5qzJtTmY9bODKGgP0H1a4cDuFkZZuKectHNvHNIHY14rO0HGkOSVHiKwvBKQmyPOTht/+/PrM3+/
PW1hO4YDc8t0FI+1f1+HWlZAsppoCUrcBWdH5ddJr9t1MJTwY4eWhUST+asqdH4wtWo3zhzs3dcV
EpE5eGgoZLe2W2oTJ+28S+7PpnvK988v0KhR/I56vvv8scmfQ5CJpoF8n+hu/+Y7b1Vq8jwaoM/B
XnP3YcGkLrWm8E7p6khx4twxPfzLpS5+a4Nt2zSEQ0CqoM1zvtaBNu2SzhwiZJmVHjggoovtle65
h+Qc3Y/4snaen5NsXnt30LD2xCjVR3P+zwYxfWDgfcXSQk87JNe/fBa/F6hUZLqybdSSFk7+L1mq
IBigFuA+X7ZsE86aVrtA09Ehm6TbcHcaay2whhO35LR3AVqtSkaeTfamp7CCCC8pTsE0Tqe21807
1DQZUMzQWla2Y51BGcnzvLZnEqa8TUaln2YdUKNpeI/ablrbWEAZo4TyNtQK6ypQ4hU4ENgxiuyv
ho3bn3/X//Jwt6U0qaBMaZIZ9zVdtKwsq2bLEi6VYS+JwGNQ3Rjo0gylXZB5b4a2cm9BCe0TneNx
CLQAoMxrnJqrNizqEzFr5l0/NHgjUoQuCFhIZxWhc/nzyzR+/0gUAeI6xZji1VLt/fv2SAMES1yV
c3w8RhJqB+rxamyeJ489VUqehj/mxpUFi7gmUUrjn8crxaG0qGLvgeKIGVGeQ/F3YslMC8aNNU77
FhItaGO+SBoyhrgW6g2X+JU/v/jPaPN/n+nc0HQ7Juc61b715ezRQo0g8HpE/M7UGtQskvC2HR4b
V1knDE4/MByBd0HQmFRE59Hxi3MWloR0R7g6//xazN9vOhoC9rs87SydZ/rXNzK2YldYDfCm6pwi
lV7kiTs+9z76B1fKHsg3FkctTw61I5JL5zvqCLf1WfdcZqxRaJzi0pFXtxVARJT/A2COtrezas6b
Dqa1IRJgcmV7+syb0yfuodyw32DYntKOhi5QXfiatDoZdyYUkbiUwylN7TcgsurcFhXMWXSCG50c
xI2f1KyI/g+/Pk9WrnlntjDoX2ovfGdxUlZpsqwM5+c0SXUmqtjb0TAL6C6WBg/RLTYVAIirmxsW
yaJD9yJstipeK8NtXgRs9KtiTgJHT9kFzoMmRxby8o04p+QcMxpZ1loIUmr+sQ9zdQhjs73ZAnnj
pKfqlDqy2lUJaki/Ngq1hr2+prUPLPGhyLzoR/1koSXPEetaf5kEqt/rY0rjudv8LOcpe/59F428
nAAmfLb0WsCRU3GJS+W/YqNKTmYKQt/h6bb1JKQsPrphaRT5Kxim5qxPORqTOiHhKiBPoRmi8NXt
avRAMjkH87gsGV08BKC6pYZNMSYIEitIuOOXHY5W400wEcP2qc8Ri9UFEWfGkkN2TQoJAH/PNFDH
+kRrpcK9ZjgRVlIV6q7W/OJAeIYPNqrVH6wUVy7w1mHj95JDt3GyO99qmHGACtBJ39Bq33zG3/RG
1PhjZ3okxuBTW5R5XaONFNU1VEWxc1Db9W09u9/qR1OP1T6GbLYx2lgeRogJKg/Mt8L07K0dt2S3
jGlKLxawjGQzuI6CuN7LdMbgromsn9a8gQGYD7fDxdLbz27odNAfxPQgtMJa4eW3t3++hP/bUWgr
Ht5Mjk2G7tZcSfyjfWjHmABGQ4e1S0SlLDz7mnXVDz3D0JchuNnG8j6djGJbR0OMLZQIA2swrpDU
zCeHBV2bVQcsq95tgJ0Podm9TwgqOuYOcr0eB9bnTwwcp8WfX/d/qXAU3lDXwSFrGuq3yhbMJmb8
FiqiCfi4wodgDuWyHWt/HesFWEY+il0GuHIvcrkPAigPdc02pwZGu9Q12z3OP6r5c4w776fn9Eg5
mpFEr8og4xyz3zIaWwRNBnkMnd6orWfiE2OVQc3H1d5gZj0K34nv2QH3c8TsgD3AeDfDZGJLUctD
ZeFc+fMvLX8bps5lvG7pPF0NWr7P+fY/PixWR2NqhWA+XZ1w7B52wzEkEXjRjX67rokK3LM+i86O
x+jE6YPr0FlYdCt1Y7Ojrz4jZoo58RRSTwg7Hp46canR0ulJbQ7p2Y6Zi0Yhb7A1L8E9h2tbz+Pz
JLFwNvgU1dqIq2jfD+KbFRg18yO/JkJpCQWAvPdgVw8pKxBweAeu5f8h7MyW20ayLfpFiMAM5KtI
EOBMarLsF4TL1YV5nvH1dwH2vbctVVhRpxES7aoWRTKRec7ea1f7qu8rlKZW406TT95CLavsSCDo
iJAdpSmHRHXZ/V0Ym5JUxDet95DJyF8kekl02/BvIersPnm/r3fHd3dPW4VlaeuGyv5Ye3ciMvoG
Yo2d5xszjjTuICQryEoGNzdswluU0zQcaAUAbR/g70hJ94ToJyYHvs8f525WH6agnDwh9dF9ULEt
KaiDOZskWOfq2KIJRP7CbiJ3eacXQ3FU1QSpQN/HL3ZdxzvZFvOx74GSiEopFPhlSrgrAobP6zEG
I6dwBj9XYQULe6v4GLzX9nJd6YWHWvL7+t0Qq4KAU7/aZNaSuVHLikfAA/6tpXEUQOX67MP2L/sl
YdFf1YWpAaVV3y0SsUDnyEwcggHBO2hyX7qixZmhIk5Yv82L0jOioLtVYmBVl2zDkcDn7s0yMx2T
VryX9+DaUjj737Ap67WMN7sA/pHuU2swL4GRDNdgPtIxhkzABJ5ebnEboinAS1I7RQwoDYH/uA9m
clti2ULio33yJJWPZ3c256rNdMiwdFt/f6brfdPMy0RD31Hqsxsm6bA3I/NtMoqvvDl+fj4sfXqM
in7c6sCCjoHpjwffgkCDn3v+ZC/9cdBmwoAWmBnYqWILfN+QHKWiilifOANIqctuqnhS4jC66jP2
+CZEaBVrtaePk3wMs+praWjnnlXhTerGkz93b103nWpz1LkrC31r9BWRraqO4IHGIWPLifxcAs+b
4T8QhexvnyxUyxvi90+ZrZhsDPhFGibHnnd7VJMgOzyTEx77DmY3yix7Bxj+caoGwLhhGl4mkpMv
OYnNPy9GUA9gT8tqM4KFwplAtGkIUsG6qppWf+GZ9ocKURhMI76NNAOz4SwARR7bQAe+T0z3zoxz
63kGD1sCx3uSU1JuRl+qLqakfK391nhsCZR5qESdXsXdQIr8hZ18sTNVVcHBMrfbpuXjjqiZtNYg
w8sinskgGC5RkU9uKn2p0r7YB1DeN4nWmOytym5T5nYLUlQy7wmpukHUEk7PuP2TRcv8uM1miGYt
v03eDxZu0N9v0qNh1uWIbAxdMMhhEBwL2lQ60P+QbjoYC0cOLX0T5zpQ9hqHFMtac1yzShpIoa4/
4cntLB0nqFyF3hSDel+aEdLcRjdtvqUSOGlJ6SPWIvNXLmaUmtkpM/ojmVjNz6hMZMNstSSSBgv2
0sf/v0xaPhADeu8YBTxoWTZ8bWMmdZWFJ6UdIvuljTmLYuH5akVQmsiY+86ohf6D1qeP1QBmmvwN
jO2IhmKQfEeY4tUmRYbkSpoAiNUHgj6wfR7R7ceJ1Tpy3WlOotpYrssw33GMVM+QvlkV2L01EVPF
qXqawc8SeQvM4ZOVQvuXlYJBsmointLo9L0fsdhS7qPlYDm0F1PlpMU41Dq1v2jR2Du9Nal3tEeQ
CJzOxDUHCqbshuoolYQ8SLxcoJqU2fMn3CZzAhy5HYhOsxRH1UdQnOTL4jkW8on/32wb1mWzKyY1
vFtQQox6jq+NylKIsjl4IugBiiSq6KawYEbMUFHBpH7W6/rYQ1x6SAb/2AYL5PsdYtIShpjha0Bx
LNK7aTd/xZltfa0W/UiYCOuQldHi9kz2vM0gWyL1PtR21xws7WFsOjTWWheSjtNZzp9XGfPjbYm7
uOCH464ENdV4dwChbw/HiNypTTXEbtjj9GpaaXw0iFA+Sj2MPch/j+tDgVVCFY1M8o3Shp1FFJyl
0lTI9k61qxyo1xEcAjEr0U2x9X9KpFWwj1NzlzDAe1CYbT/U3LwOVWlBoo39c5W0yoM2S+Lay0px
HjHqb8I5m7/TVD2QWJe+qoMkey2Bfg++nX0nrHe8a8vFSsxv0D5DIjaG10QOf6BJza8GaQBEHjIa
Sv0tCV6kIpUNWsrcfqlJcTiQf1A7oakUXj70NZpSm+CBqPUf0kZ207JYzs9d941JaHSBMrYvYxMJ
W3CVlOCTIz9thg9ru1BMy9D5TSDqMd+/+/kQDtyjAfc0U917OKA4j9XhJJ1reFJBpJ7tROSnDCOA
TQiJo8/StLfGAqy6Hg3Gg8xhVtVvXT8AdK4qzRvnLSYxqHR5b+4Uovz+1irlOwv2yC4ec8hcBmg0
7VqFkdSVT0OyFTOYoVHutJfcxPEUdkL+WxvI7gbyvxGdTMPAROSkMAHYmIuRIAOp5tqtnjmpijug
7CvFbaoM6/k4lo8Nvz76gbibAjgi5G94yuwzLk5mIhpzHUJUC13+xNh9yY0Z7g0yV/wPFs4N2W+2
Wid+VILdXFzW+n3wmQlX2kkOwPg9dP3yiYggCiUhUJQ5kidOo8ie/L7wzwVZQwhn/zKzxAR5bRiP
Aosik+MZ1vfkFUYn03klgpgxLryaDn3JOV38HIADrQeyvWntdrFwC+a0iD6NxTSjbiI71rHRyvC8
YEvhMqwjp4HzeGMMNOwyYqYOCQzdDLUcxFIuZiiD/pWZRytNy4wKi/ur3eVvU+srZwy7EcPLpnMz
VvGNSR/xSt4rGs1C5T9WqwcDlj6LVxsDK4/TxaaEvAVQDxzHOdlGqZIfujmBltnI1a4vJ8MdsUC4
eqZEFzWvPN5s4qQtl2iJaB913gpamk+HqDb651zyTBlfwQgi85kJyV9WR89L77yuY8cz/N+lkZW3
Py8v/7IBEyr/GMtdV0bV/27XKye1Gje9ybEy086kj8MKaVOLGJaR5NSGMCwj7sZXxHbPZMkCTZ7Q
8EhV9U/BPuuuEzSznRsoW4aRv0SBdkCUUf4FwIUoXiy0hv/aqvDbl1OXXuqf7BjW+dvvGzDmIQwD
ac7pnI+tdz977I+LTaBsNhkz2J0t8aYp60Ukw05h28Us3QpbiSWouH+M+3Fi096E2NpygR7KxEnC
Dagj/3CbE8jCzN9KMTwiu4+Wr6RgkFh5lNRTSzU9V/kIy7y3kDmNEyPs7PHPL4TyL1tzYdFSZmvO
8ffjWA3VraHQjeWVCKPpbGuTsvdDhsB4C8LNKOx8X+d6fafZIkMDgUOIOXbfo1i5ZJNy6ERi3bW+
ii8jc8MNMSEzs6YktNmrELy6sIJq8b1L2scw7OcLmvD52Uw5XtkmcdD8l69yHGpHsle0YwID6qFF
5IeFh29Nv/wPWJP8aGaV6YRS1LlzWPxjYcG+1fKlliEuVmWOOWoMTv6kZrd4rlnhEUUhhcUUYCvq
XxyYd7MkmV+N8XXo8tEzqsbeaZIZQ4bo3VyOGy9SE5L8hsZpdUA4TDWzK3GQGqY3C5oobjw4VAMt
VuhNlQfkpnNUu0EJjnBx34QqHkS0BwVyUBKiov6Wz7YG2z6Q2Dkq2VarhPJkbeWun56U5euqz1sU
IMWpzOaUuyQyEAI6kwPRJ/nTWAEHIO4KPZmULQEWukM8Sf8lXwxNDCCOCTpyR9RQgApJ5yxb/B0y
iL4QsjWdUjz7myzKF0C5qJ2ZWL4trUX1SOPvNuNBd5ERjRghFFKRtHn8Di3+oR8MxAFTKJGBMTDR
kMIOTKAVv+gNUM8/v9s+qlUttAmcAS1Z5chr2+8/OlFVpJUKHUpX634/5PApRu1LBRN9myZ5ULnY
Ewd3ElXqKVYyMb7p0zdlQV21KubJYqQDnIBIeCgMANFDPmTfE7SPMuqlH0FtHFOEh/9INuSeuAR9
hVuKRfHYlMFECPCILJZ1dgtYoPOaInoxMLB/Rdw1PjCaMy7keat3IylvVnaBLzIfZEbHKEGWL8Oq
nQ966ptwXWRaVEZMcldDU17Qf3VBQZVunpkEb5vVyMqbytemamZCenzxTTMWZ+ZsgLgnC2TmTX+w
B187FNi48geZtKZPNm/iQy+LXzNNBaZ2iEyWQervZ5oQ/FncWdywi654oV+c7SSrbxyDrhdNlnw4
KS0JiEXRv3Vy3TOpHufTegmLEEtWeO/V26jemnq5dvWtD26ycqUEQVXKdbhU+qEJrpZyEcolwHR5
a0yYESxiIUQCA45ateADDsI1w+9SKMFvAoLjGG1d/4PB8OhnAhtPmJi01yX9xt/+3lcd0um8HLZx
xRRrKVN51MInvV1KXcsynpLsmeqn5yh7DqRfNdcvvv/c6C9j/VLpL3n6ShX6Sza9UnH6Wkt4GyCR
fcmlVwqixoNUZ/1ARBIMQwHp4S7CwiXKSnzLMtSNGNveTD0Nd1hz2ufu07aPKn84d1ocMhDMopZV
VXQV75pliqHShEjQtismAskDqeB46SBKDtlxFAeNX5J+5NqCpo5OPuYycqaaUyOdSOcyjsQN1uW5
mZcaxdnML/TYKd2++Pmlz5EaXm0bI9GVmjGKimsprlVxq9lWz7dxrXm+2f5SZXX3fV4GeHz3lq+V
e8Bcwkn5nTybcFygumXPTZvpezUJThLeKsjLZrUPSiu8BkWCBt5Q3ELdSzTkDvICuztI/cEidd6H
lch7fqmQcBJx8NMjZafHBCU3IRH60awIFz8F/qmUl9IIp8jPSn4GhTVBssJQmV4oYLpqeunMS+MO
2lEk18q8TP3VSq6leR36a07gpHlN0hsVpbd4uBXWUuFwy6xbYt3a7E6Z473O7vq4FPl2reqo4z0V
d3m8m8VjLO6t0qtHQVxH0mn0WBcJKqsN4Xg22P1EintikQwWJEsOXIguyV2VUGQEXT24OCzIK300
8kdtLSV/pHwLctmjbd15l6H0w0yqW3c9uafDUnLyq3Lj9rNS4yYiUmZu1noN26sW3aTmqmskgl1x
PGbRNWkvSXSN2gsVtJyOL51+brsz17I7N8lSGHIQUJnDSV8rhUkmjrQHqaQ+RvUxjI4MifPhMOSH
dDgIooHiT2ThH1Uy6KFQDSg0/zhKivf+hCyAHVaHOrJONSyewiKxnb6VB2fExPE0TV198RvB00mN
JyboxJAtmr966DqCJ3SC4empKCgujutD64UAIO2sa8doMgQp8BZycagXJNj18z0UdnORum5XKYi0
wwk2Ygo5BoBIMX0Lm3pjKon9Ja4ZYPDJjHarEWl53MpA0U+tbXoceqOff19mYx2azSFAeblLABc/
6FbZX9dLjk3vGvV64LZqYz5MxdvMTvNSa1V6wwCGByb5YepV+qUbm3rfZJ8IHz7un5chOxoxU0PN
rDGnebfCN2T+IvYuNsZsPMdJLBAMzTt9waFFA0dXeQILM9cV/qf8EuZ9wxmenJOJFK4xG59U03ix
DSO5Y3eLDA64WtI5etkZsI7heo0Aiq/o8kgtLj65NynLuvbb7pmfHDG4goqEgceHI65NJ7joshHK
Txd2bjvX3CVr9SXFvuLoOjaOJCvNGxktwJNF8GqgRgfDQW/T6rOWRk9P4O8Sq22p+LjapD5US5LA
n/cp6scbKCMg2jIAHnAZ2O+HQbE1T5wogB21EwjhwsTgYgR24HUy3By4NNZl6ujCsUd2BjmPQZcU
0yZZ2NKwSSSSCt+MKqvdQel0aDM9eQtDdooF6nR18r8Crrm2xfzZ/OWjTIdfLY0zdINMEtBBv1MM
MFsK5qbWsk0s1z5eNPCBtkEuQqOlxO/B29wweB32RnvMG2huZjW5RqWjA82s6ZTbklcj4sdy0xGz
PHBf/PMv9aOAhR+PjYmOhBoF9YchwIwdmoBJuG1h55cvwL+J1hrqmJaBPzh6oyFH5uh39k0iDTGJ
XdSeyWLcqIwX7embHHXAHn16eoVuMt4FleEJw6bbOaqfnPA+NiH5ScWiuuC2vYow3326MlKvxhq+
ZzgtS2yFAlk0KPOsxKhxpul1+mBbc7arlVZFjkaAFJ4qPPw9LNJZXdZvZArL8EnZtmWP7y0kkrUW
k3VWdHUZw9ggRLoehUKYKbKTIcu5BBmB24lsTNB3pAcOWfYrLRxG1IqvPJl6rG37iTGXKkWCKAwj
31khR5RPXqJ/ed9rSP6RGzKw1jkV/v7E5aykc4qObkMfuz92RWwTddnSeJUfskj7ESMW3mFLxt/T
O4bPs7VT8Fl//iHMf1khNBY1dkCoiD4KnVJkXHaqZAtQI9zJKqE1EOq91qiX1JQyOMD2pCXNEZO+
Idl+WEJ3KGniF7IgfoTEDf8NaeLQED9yamS4kwMnXDrCUE/VVv+rIHPljqivui6Nkwc+SPJxDJAr
TXU2PIHVRuHdblk/S6fUaXuFzXTCzVxeRNARpJjhbZ+WdklbdmRKQElOUpwPYYVvA17z3rZb+aal
mniWqjJ+0BC+45KO/WfLYvDSaKLYr3+qy23sdP5D3OaItiyf9ESM4R5rY+wF5Ils/VGzrnMonQK5
rF4t7DJKFspLwgw9ukh5RBtzHmRIi5OcVR5CEvFoVuaEPJfEuj+/IBg+Pq7ZBrMamBB0Piz9fZsa
Gm3X0XAqQZ8hRpkDcbZ19H/rV6Xe3U2NbetSaY88cE/GIDW2S3Xpfm73vfBG4fHeaXcqkeLtUoPm
Ct+dtKXYO8FMJa+BYwt2mpK0PQUVB9wF5T7RcCbr7etYHn+WHBw17WCslRBy1x9QJVKRv9eUpQxl
TyjP1GJz8xZ1reJRfusFnWf7NIcJhXdHzZ01Qphcs3H1xiW0sbBcEhRnpDAc5CMPv6sxetGPvAf4
SIrSnmrDvW/s53FfRwfbAEF6MKuDXh36+cDxMLOXSqjuGKbHiHSl7jgEp1Q7Ughlf1Y1n7RyqWI+
ZfPJgs5CLihUkuxMgSeJoeF98hKu+4F3d10bhSZ3Xha2ZX74+wc7b+KynKDQothsxqsA/nKplEOI
6gxrGI6qmFHKnU455rXC/qfptV3SgTsP/Sg54TstDrGZktMVtNFT7P+th1V2pp+andevpDSdjoFq
cSP3k4NZRF8lvDtPJjlg29Bq5cd5MrRtRSaLV7GjuJcn3Iv5A/LFL3jlqltRWNVtakTlhREdYSsd
qlsQ6Hd5AuWtiyUx1O5MgtuaH3Fcztc2kuQbAojwwRKl/hUjW7ot8xS1UMZ5ao7m0d7S+9AfWp4s
qC0IhYnuWXn7ooKtPePDts6x1VogYnRzl9UCjgMCRHh7xvfYxGSqYjHYaqSRP6zKDQVb7wNH9vZO
JPk/BGqLW5zVKBaXZnWB5Q7raW4gMgcW3fRq7un3VCbvGutlLrlE5TYbs00smISiAdEAb6GJVG2H
CRJuWY93N9H64qZk0ms7m9mPyC5/oPaFHqb6/Eo+2zrKH4YMeEwZe3OrMWxsDasI8r+ULgC0JD3L
FKJ3yOCT3SAmvs5TWEQqD8FFE+1bEoSAAEV7e1rKn/altcfEbscHrNZjc5ibQ+4fGuUAkL3Kj/1w
bHJOrXght2l8mocjTl+qJOEsPvXqyW6WqoLzrJ6osjp3wVI1gvW1+orFbKlpLW2BzJ8t/6yuV+ET
mXTOygvQLUk8KOBPykssnammvEQKesTLUF5K6UzVa7XSmeo5upkECzkNf2etQTlTE3F+4Rnxph6e
zfCs1cs11U/+emXGQQkFrkxdmneLnO6vkxXLm0o0xT0j+Ivw6Sl+IuJTfQDEp95mo/xSanC8jjm9
zPLUBSdRniy+mE8GImNx4kMv2Sexlpqd5bXGYfnE98NS7cB5banGPI/Jhc/XEg5knjPz3CaXeABb
SZrwOU8ukXkOTLAqS92RLtrG2VxLii9L3uWwUfqzapzn/jyuNRlnzeKWfe7SXzVaJ6pKz+QwtNYJ
ibSKSrpYKixOk3+kBv+YKkv59dGuj1ZEIC00hIPGoZGz4lpZcZiB/kv7BL+xtje6PYFH0Rd0KtS6
BfVm1lxcfp1XQgjlbq25uuYiW/rsFrUceH5f4DRZ4TZn4Xpgz/5eoj7Kc2/EasdJzrSkLbbtPY1N
+RQTS7VWCNeAoDaMWosHbykSZoJsqdF3Z59YALfQ3HBYCpO1hM86chNIavJSZrur891U7TSSb7em
ttO1HSSun9WkIIfIfIZP5pLCbpluFXkGsp3SI4o4B+5ooN/yohBR5lJh+auQ0FHoyFtjb4YHfHi5
HovdMEtAZNUKNkWu7KlS2UO8Ttp91O4D4YVE9PJ0UOWCfWm9UvEm7qipN/guNfluyp1NcwOeSLGU
H7og4ahG3hntjowTKHgRwdA7yuCJ8LS0Hba5n9U1LjVzL+QZzQozCXsQzzCoQ/vTMwsbun954dhr
GjqnLQuV5Dv9RaWYvS4RQEcMDB3ozQSrhCxtsKDBFsIDpVXbAE2nso0GhplbYgcCltIAfqbTZc4A
WLpxpsyhv0kpujM2jqYvZaxlsTHTnURysrUKonkBma1F6lXH2iA5FkRtCT6TQzIeVRtOa7ANd3pj
qZFvW/IHaFw4A+MNxNOAoTmt5k6IjA/sHEm3JBprW4p9OjU2v6qPthQUN6FvVLGpZGY4QKA3Cuyo
tQKI7sFSzIOkcmsn21Zeql6rlEgF3PqJk5NBm2BxW2qunIEGCsd0EigGhzwbmljUZDtAaUsehCps
O81aCvOPCAGJs+gfbIeiA0NFawW2g8ee0tYiLRz1YAtxyoFfSjIipcZOjwgmdqbYESTNim2B5Gna
ZvoWCos2Ie3ZpsU2Ircv3sY+WwZyeDcZpJ0l1WUDqD6dsAdvsFn7nk2IBEGGvK7Bdk63erUFE45i
N4b1rmwBGAGZVeHCWVs9cEhmoea1mM5MjZO/JujOG/oEDjG2zN20yeHAlPIKTvyKnMAgS2cpPO6L
zZ2XjJfbWKpaK5+dxgBb7nSG07RLtTOZoQ4UVmWtiWkbzt7Iae1tFDlgeQJtKYV0wXE7NIystm2+
7XNMFVtEIVBmbR1l4qaWl+ui/5qWa26hgyDReCvYridEi27jfqlG3laEqhlLFRJ/xNtyayUONfGC
Dst1oFSnHpxuvY68jio/CYRHfqql6rVoX0W86DSxbAfIEhXzN0FpEbYe7UzF0RVHWI7SOxaYt96R
FXZQuFidoVyqW2uOHVtsQUoigc71bapv9WlLsnnbbmsCoNm/8bry6vq4zDbKnu4HZuJO3oj+k+7A
KgF8t4DrAumPaeCtpqOl/r5DLacyzcDnolLzVVy8uhw+4Q0Pn/xac/phyDwyDkIEZ7bsYDxhe9Io
2ptk3QNkGL7P7ivV5jvDwcK15XQ/IJ1zkz5gmwpJDGl6eP3/S4ofYmNZb8J6S7q3rOM/8zYHb1X3
pgRv2lpkgIE/XQmoX6T0i6m/dvMXrX619aV8/dXia/+FCqcXcUjDezy9NOlLOr0AsbX0Z6ppGBw8
h8FzHDzb8xMmQCN/stayrcdwWCoeHjX93iSPhn4vNNJxAB2XRUbmcmTaT8kkEZVR+P+JzSh/IffQ
q9Hv3ZCoII3q2niT4mN+/POt9F86tgivGKMLzK86va93XSS5bwBr+kvHK7eueomVa71MKXkzRYrU
pxgQOI+T+iqXJomaraEcqyr+WgsWaEJetO3ADklWQEs2pDaRLJPEbxPgl61NQtk+jdCpQDOvVU3Z
GT6M87hY0gOLTL536cxWTCTHzBjl+/pQw7cPFsxJUl1DwTDBJtdEQtFl2ZH9NI2j8dByCk79+JWE
deNIaNh/XyJlmy9h7nOlPPTqwD6UhFuMEsGhbiX72e7ITU37mjUEatoWrKxnNGX2UqPu/uQNbn1s
azAzwc3LCB7VAGO539/go6n6iVzPvMErm/vcItIsrGbaE/hJjWKfKftZsD9Zin3Lzwqg/gq8Tkux
daHYt/jpcmXfQun2truweZH6XzsXVICRtWPnQunk4qw7FzYvcbLsX9i3hOOvfUvv79i3tGv93Lew
dSk4AEdeN3pauWxaqNTwYqrcB+vWxQ9+bVoW/xsE1iifdrAGoTVZ4Wm9FBICWN+pOuR19iRdO0Bg
5z+/S62PLQmNXuIiEsQgJbDJ/P7bTIjWbkFDlmRigSBJaameGqS7p8m+9SgCQd2V01tUzwh3rd4N
CGOB3GzPx/XS1SljkDgZNhV8Nq+2owGfEDqzJlX1762qbEqgn1t9LjrXYsTD0BMzI5+Hv8N0wWL9
30Pr43Vd+5sCcLKz/gFBhf+M6kSYSBztGpHD3O/I97AJrD7mvGx4kyeU+m8CIPMmi8dXEcQ/isaI
nTme/KduUEnQiGamDcZgHwIoL4ygzVuvIoFJYjl/UXNJP3b9ksdb5/mLjBT0bP8wG/pjRSWSb2QW
f/e7Kfsxtv6ppw//UqMsWIkbZY6mSxKz5YlIRebbqi9Ko1Z30eT1P4ZcyQ+JjkIgMWCVI7BrnLLN
yuc/v3TQkz5u+ZCcoLmVeQU5gr577WSajBJh9uVmUNSSdrROo8xSiyumiK5wZkYAYluZ7P0ctvI1
yfZrZSNZqg4mZapmLH+OKtyDu3nYjUivtKX6YSfEzk4wBLmW2JHopScodF2tdu1pqdR047WG0OvW
kgx2yB7FoIl47WHwjMLT1moGD1Eghsq58IrBGwuvJ397WK7R4LWFFwyeHnglwsEC06WXFnxUXMAy
w1qh4aqjq5QTDEtoTnDS0bk36dXgx6tdDaBp7YrJVWs3M11jchPTjdbqQ69dqw49u1iqDL1+8HCB
tAP9ADx5auFhKC4HbyqWorGS4i8ulor5KzyJwJN6Tws80XtK4IH9GhG/BV4fLF8Ehkv5+lIzUsDK
hUJjAI3fFrjYYzeNXXD3VGIT6LzURJBRvhu63RDuupCzxCdjoY+IENqKJvd+2RSWoor3pK00tdK8
r1RAzS0ybDlLCBGIs/ZJYX6VQ6X1SAewn0wrlhDezNETMwaSJIYo8wykpYe4Qn6TqETX1PRvv0EI
PDYmIJOwJfVssmblGgZfBZlCYCGnSzn17Yn2TnAOZ25HZSHCN3kYeIFCQimrVmk3vgLmrpchPkC9
NK820utD1bT0xUSfvAR2+mP5X08nbcMUyboiNibuKefE3MkCVGyvH1SjJDqXxlKZyc1RNr8rC/A6
bW1iMgIWgjmciI2ZAu1rYEh/YzZo/2JSehsy6UcYG/NjkfDv6l2Z3ACvSp/5dD+2+uEoCG5HzGeR
5KwzkP/qAlnEo6R2J/PrTMze64wpPLTorEABRk8G9Fk5nHZVLeYvRRCVdHkAOxCl3CMNjxLyi5AW
VZqpeaiEptcibGDwGhCyesNnJx/2ZyORSJdrNf+T9tVHiy7oXE3HqcV5H8r9qmf7r5875MUscYgg
UNMt0HpToG/GjGmnpFXVAUwgbJcx3seR2T8i5RKuUrzQD9TvpEBKn3BtPhr8kG0LxNsqZiJu6+8B
XEoyznoyJBKMQ/wYaVgWZ7OMfqAHsHdGquWEZEOpjURbeXFKkikA8MyNJvwYKQDqZSYda0uWd5cQ
uGLNDxBbVZhojbmPTSPi6DWLr22q3+1alJ9YYNjOfViFIcyxCss6cFz1Q0u4DfK0yUct2AyzL1eb
AL4mwlFp2tpypeDT7IBvFosUYtBVWj5cOo1zZ2gSt7z+QWGg3IsycBJEC+6U3jIPc69V4LQKsY3z
LIfcGtBgWOxs2nJBUNZcu2j+mxwTY1c1VnvUBprl61edMrwVQ9O6ZkvmU2HGX5DITvuuIHC8LBGm
wm48VkXvH1u9BwDix8POJHeaVn8qQLvSr3tYv8zlrDnI1g7JdGY/FYUYCzcoJdlhhmGQgVQaJwKL
c0ajCb2QBsTz+tg0xeUWu1C4nRcM8ViYuCyYhTl2WCuX2PYBs04maUehFt4qkNuboO5J4kBdfVsf
69RCXLHnSs3/PhDTM0CCYBGIYbfkyHLW9W1WWoXnue1o10OG5WKWyQNbWlJd5tGJY6u8yxmJzLJM
gGJcNNzZuuZS4+g+hppS3eCWE303EmSeCmnXtkrn6X7RPisaaYB9YeOuMf4T5fRS0hnkex0lozcI
2XrAwalt86mnhWUoPfxPGPqatiB4WzfQ2oLsB/jxVkrCKYvYYUSsYwSz/pT5GufxmDFXaiLiTySi
/hZqJGl3JOV1qgpbU7A3MZv4zRwGazuqNJE7pvpgQ7lNJpb83Nh1cMs1SX3VxXfdMLOXDB51EPma
l+hNeBhAXh3Wr+jE//qqzCrB6ttXPz0xVgbUoWpLe1+W8+DkDRbBVm37I/yF7tgBfjlmQMnJhpmF
S5TIA9y/+FuKl2TXi3bazwm7KwhwX3DbnbMwxlPr9xqTxMYHM6RPyYGUEBnaMvRjwpjrv2TB4LOZ
7MsUxYh0sry92GxI1u+qKZu3dgVWykylliGdouM9MVoFRaPeP4Q1Qm4JLkkbTM+WjJICf9mtFThZ
TXMmEMhsCqbaHJ8Kjp+9VgwHMH3DgRPvr6/UbhwOueBNzNmVGy7P9t635Xy3O+WHpDf6AWn1dP/5
eNpgji/Eaf1ufXyi32RHLTEm+owOi/NuK9LpFmGHOSgq9/HJxAjBne0uLAvkucLQPdAq/5AEPVGN
szyTYJBC6H2Ilkej9dGQoJ5UQbG1OrotUhHcCd0rUxhIKz8vTT/vcikAYVYYDcIshnDY1VDVapIP
qoiGsczSxlx0JAq67K3RhZJ3rfqsOQuZY1AxyJ5oB56P+mX2dX5xptoumHDrUFX79ZtO/gd4hbGX
p05XvEBftv+DQvR4On2tpjB7kfJgx43cfquxxVVlNOwziZk1J8o4qMQRU1TcP6wPzYADTuuli75V
gw2hudL7cLtSxIcFLt8wA8yXJK+BoBrRlb8u9vKtLUi4qRL9fxg7s+W2saxLv0pF3qMa8wEi/qoL
ggQ4S7ZkWfYNwlbKB/M8v1M/Rb9Yf6Azq9NyRbojdjAky5IoEATO2Xutb41BPy31qavL3/uVuMqZ
WexaQil39urOGRuHOJq8vmtMqN/MdfRgiGsTaQlZ21KBWm0jv950dqWhxQGq7kSGPHQIDDbMoap7
lcjoOGuGKyvpVwE88H1tEC8O5LI9p2SCHSEcPDCkaAF7CcywBciupFUA8hpsjPPILgKXX7hfdHLX
TNLcLm6RxDTmtPU8V415gzRLMrjS6FIaEstj3S+nlKCx40L6HzCSGf1hwiRj/ej2gMSaVe1sLHTK
xEdHiYs9QaLWxVEa62IWunEsyuGDo3XLSbEERls2cR4+o+UkbgGUzlKSIW7rT1Wef6xtxOdRp6e0
T0O2YJWJnHSKTkbZNke1G0rPBHCzhSFHCGkX0vPqHJJTSIdg7VKqoKBitcCBYtRIs+p613cZKeo9
lq7Kkpg6gM11APHRe8MwolshtuU0H42csLaQGJ7rUA3lVTFTeRUMnDWPkPN+UapdRNfJD90Wqek4
VIdEMA/FPSP2ETDJzWBqLqGrzR8PPTlfG+QaAO6txZsc2ax3iqjbl3n+Yq7vhYQg+k1XVsWeROD2
Tlo5udKsLJigROg7ZPJVTOYrPg7z02DaPSkNc/RUx4ew4tWYHTEzVMuW7w9KHjaKZ+WOJ3gPHKSs
EmJlqzX9OYWHt5TNCVJluFjZFV14b21No+Ck8KxNkk5f3DiKiKhso3tJA92NFetYWWP4HkHGWWvB
6mrKYPmQlqbrtILo53mZtk5P5rKzqIdQ1HDWnWn0lNQsfDBT9XYW5UwPNzQuaZIftLyfaW4Or67C
ZsysEvC5q8IC8ch7zZDMHRMzPJYSMxLQnd2U4O9Je4LQNFPGDzDfGSatbociasMHZDdf1TQRXy1Z
AA2WRBcPLrl+a6qJ6QzOWYf8ua0n4tamSP1cdW75e9uYpLeL6DkLh34X2jglM8vwdBQevMAEX+S5
ginoPw8VGXSnpLJUGvWJvbOk8bLYZvVgTqZx0AxSuEpCRQIcrc6pjxXBSa2/nzTksGUsUNji7Nmz
3pSbtE3m/S92yz9PawkgVQUYBp398k/aC1KobKfrSWWKkGpdo0bfc0jVrQp70olLBiP9yYDc5/G9
JKe62AeA8hTEuQIy0OZLnSSfCUXtvXpwH8pW/6ziB//FOvimHvixd+uyEIaTZxsGPZm3crkFcEoo
kJ95rJJp8CvZ1bYKTrYQYTZ7tw+TmUSnERbX3uasH066TgwkIhrXmto7IHi7mXaBZwzs5RcMuLuI
Xu42zUjOi0kPAuQY5dtKey+ngMgUFRY9i/48L4k/iieTd0ryOww02ArGuAEmGe/UzvzdcUMwrcPa
x68Txhi6jtB7hPuR2eco1TDkuHi3axHRqK9mD+X3sl9wQNBkiMsArk0SODYer7nVA4wG806rAj1m
ACai4jlyM2bHFmcg0G24WTu7rT9o4fSSVbO6RypgHM0Qpvk4F1BsRyAHGNUe/v7M0H9ewPMMbS64
ho2ojjX8jy2wUls6h7tGzr4MClwoss9QbWOcgXJbMCKwjAYVv1F/7Iei4sKwtFfec24QGQVToiyT
z/nkaht/19gJ+mi4tYfIjkSgAoO8z935g2ZikrWkRlY9/rLo2md1dK2yWvxCnGL/NLt1aARhvsbN
btMiNd+MALUig++eisKrJs18JH1zMb7FrpU/JAaxVaKI00sVK/d9+cKyMz3fHnSNbTRx4treHp3h
vu6+pVOBC6m1LtOkkZ+EJzSkVd/MVnZwR30r1rwkMD9Y3/AriDJWt5nREZW0gGwG6XpzEEld+0SM
mvpIn5ntBFbjr3N/HzlcRrSMTKQFuvxDkpPoQucPZUTWfcMJMvrtUGm7ao70a94Sv2Oo39kSRu2w
oB65u+cijh8hnQZlOT+0eXrulKE8Rno8PRH8vcP1Ij7kY/pJsZT7uJXD482TN4TfyLpsf9Fr0TTr
7dbPUTEdCGECtUTn/NOsxZGmVIhC9LRmB/daGGu5t4phcTMXbtbKG382/UHxVdOfFH/Og0XxDYJI
OzIR1xJsHNJ9DqkfRcNucYI03cNMytM9Xl5KR6LZ7Ok2EtgdtVh69obYOwva672dHITYS1Z7Yh8m
B0XsqcjZx+khcfbc0Kdt5rCq2BfOviLOWaVLu+/VPetD3mGUaCGs7t12j1dIaffCDfps77qBcitd
D6IwGIa18D31txqigHIXX7d91NJU2/lArGbpdwxyAb/thnomL3RSXUio3YdIpvl5aattOQT1rYoy
oOBl1/ws229vjza01MWv0n7aRLFFtKxjtr/Pe0Fk3C/e8tZPdwOUmRArbG4JdL418w0VqzTkrMjZ
BTpZX0z1YoA5VNcS9QVxjFtfQnWVxYAMk9oFZUx6q2rYtK2fAytryD2/VM2lRgSTHRG1RZeuuQzN
ZUYPE12mZhXGKDDRo0tknvv+nCD2xPPbn2c+ztbKAEmyGCECaj7BHJurP0qtgPackAJSybBKAak5
P35XA7JMsZlv3ASBI/O57IAQUCMlfRUEtvlafb5HEKiEqxqwGyF4BZUg9DYoBBfevRrvs3rvTHt7
2i/WWmN0mCpGkgd9Oqi3cuujsA6Cx/po1cfKwR2LEvSYosa7VdKfKAYXGfqCs9KdBnnu5Nmu1mrk
GSJgtZyLWznOGd6QvS4z1pryi+6cB3Q5+aXLL01+qRHl5JdyvBT5JR13MUkw4yUeL1lOusQlQstH
sORwcYaLkl1cVsfAgnkzxOa5ZTlyLrPx0THOWoRj49z0Z2mujx0p9HycraUJnvbZEKdxPlkc6fmE
OwvR6PCnEhIZJIUeEjEkMkjCi9FDyvCAEvK7GHJk+0V22p9iyOVPJeRfxZD/UUK2Y2Bkf4ghUULm
8KhuSsiUzmr9HyXkdzEkSkiNKLzqDzGk/d/EkM1yxLOMEpJSSCQxVj0kSkjUUclND4k0qpY/iCEX
VFPO2bpVvIB4u2jOmeo57HOgfm056hxyCEv5zTyuR7g5//49dqMU/bCY4S0m6Cy69BkRvL4Fz4E5
zzuYcJVX51FKlJDQH4rcjTbRVIkTES7JFfV1vWvTqOLaM5GwqGNa7teQd+BX5h1ScIOAyIogI4Ne
HvlpE6ynKbsrXIQEkE6kT4fU4owrM7+1bPdujsjD6krZYHfhiixd8q1xPZsnoUwIKsi4vLh03Ks0
RAi3yMFXFaBA6lCWWztXoqdFuBAJ8YL+Yl3HRO2nGwWpAiu/jFBwDDzO+vW/NFsRKDZ10rUEnQzb
7zUzl7G3hdwtbFGeJfuHZhdOO6XZtVjpZzTNa4nUd29FE3mEZT6zD/BD02dUKBSfthUVwgQgGrCg
VxPERVD0AWwxataChgmAFui3Stxg6oMMK6EWFG7gcLO5VeMGVh9INtNuAMoq1YNcD9jrrvr5nVPg
dwkAHFCyDKIoYE2XRAH26ywKattfuPZDRFj8uFsLLb92q1r67ACkusuwHDMPUHcl3t5bhcyHHWiI
a+XEE7ZrsWegyNy2FLpg7JzWR0DbFLGuVOnuYFPDnhoSv6NoWpI+W/lV4j+CDCB9zmCTpPua688p
0K5gTIM+DaYmGG7VNXRIgqYJxnmtfg7a2yPeDc0KkiZYrCCfg8kK0nn9IP6z5Iy5g+C2wKjX0upg
ToKlDsB5UICKB8enOoewNX/W/JFpfO+XpW/0vhGtBT+rFjsq0XYRVe3CfqeUayUfSYjtXIRwazVk
EXdbArUhNrT1Vhu2jN2pxV4L4jgVNrsE8B+xv/OOyDRqCHfTrboGgqQPemNqfNf0SQNRTD+y1sJL
IyXT2yAqglgGCSfLreo+KIoAcEJ/q6YI8B+OrM21YO4DVwumIlC0YOE00AOzD8gNdW416wxNN6II
KPdWChnd/ArOkFsVNvI7v7JJwvORnV8T6Y+sEHI/6Xz6ShW0S3sX27uUs6RfK74VRiDhbHlUGMcj
AWM7PBM9vNY0bE11rYx4cXvbQJy8FflecbOLjZ0y7kiayNxdn/hUmzC8XqsefUUn89J3dV93faH7
qutPnCSuP3CecEo0Qc+5wdlCxhqXhwBIPulDXCnLJjCtoJn/qGoOKFBLoxVknD6cOPNa0a0UtlV1
4E6BTqZ4HahMA5NgroOBcyTBYh70DgEcPldaB2Od49s9RjO/KCExknqylhr58DEppd8ht5DVzmXf
zWmSrEXMCvJvSmnXolXwiyv2TxJCBO0Y4UzBRcpgC/FGWZHM+aQ0My4+kLBHAWTkXEWSnHV1IizB
3tpdnZ5v/xwzHv/+EVLSqd3gd3m/6GXvOS0remuUT3Vbh5dBJz8yI1X22VxN6J0dM0qwFNOLFIG4
xCmaw8RLPRsCwmg2v08a87RMMrreUq2sqJd0N7YFLKZjKyOay23nbCxb+eSken/fu0nxYGQrzX35
1Wj9Z4CMo4kVns1gj8kOq8QfL9huE8osUQQ53noUA5DXuMUa4RjYlv0hXj+7/ZMO6xLKFJWaxyg6
DcOxNI9OvhbxtbF+GNZo4IPoDna2lnD3Rb+X+p5BTAqjz1pLkDwcHQQT/OpQ2QffYCUWkza/lrMc
7eW4OEfaz2N2ovrsNPQn1VjLlee6Pgt5Luu1evec1+fWXSsrLvF0SYpLC0m58uV0CceLYq+VZtf4
VpK21nAN06uTNhHh5kKBPTbpIGFp7mxh3SnVKZQnGa2Vmcd+OI7DUeRHN2fLdejxJMMnjbdGdnC6
A/tD2yUuY60S9km9Fn0cx1rL5s+LDsq0VmkftPiY24ecCcWtpuxE6PbAH+gcx/6ksbjpab2tVeEd
rmntns3lrNbHBFjPOS8A+ZypaLpQcXFR1pzaX+wS/ovAwoFjBjmJOzYTq5+w2NpcjGGVkT5PjwsV
4qCkLFJy8y4KR2U7lJXxMLVKibkVugJLoCcb3fTixMt9CJLzfUmEiCEJNs/0qg3oHHYgKOFyjpD2
dxPO0rte6sfCEu0j/cvusVW4dBltd7WXgitWjKAYK+m+FEv50akzP+nN166Jn0rblY+wGRuyR9Ze
UdjRNolfy3wYvhboFWcbcseERWqFM9DblbX2Nc3ag2VyUetGvb6vgPB5y9Ao+HjqfBMrU7FNLbN5
5G1qs+4en0rRfSBAgvGaTo+Y1ic+x6i2gbMZ3XWxisqLi8X64oTlNTKeQGe4a6Jnf6wz+U53RhEI
nT1hXxjW/Zwr47bR4o9p0YgLHkqk1w0O30pBbyHK0wy9AXPDqD41kX4E/W2TD5gDZZpLjH1VZH/W
FdxCcjbuZnXQTn2kTve3h6QmqLCi07VzzJBAixT0YN8Up2ie1Ye21j5yfMbjPOQMPGMLLX2rnVFP
PEz2rEKNaMHG2o650bh0IadrViltnx+NEZCF7OPmofk2zMB/HTBA97cHZZbh0fCSsV68PjSXEw0y
82Nln1gBm89lF1bH2ZochJ0y/sxI56Na5dm1i6Y7kJwVl9RR3em0REiBhyKhDs07h5bjOxnSQQvT
GiBJFPaRx11SJ/NJH8vimod2iYMDK2NllvYz/atXTTGKl6mcj4T2SDDN1sV1cFX8/c3gv+yQab2s
DFcVfJyOffDHK2AnBsXOrZbYBDnr7+IOnUy4YCx3AHg+F6r2sixwvSolsTAaKepDwuIxA4O8I9xC
wR/hBrETSYBl7ygtR5VJCPpAI+X0/x669VNM0kztcb4HRhg/ZKUmPmsppuBSIcW6G3v3HeOQ17Fy
LtL64GZP4fwksqdEfoxuVXcfDRtg9VrtSHR2kJfPafmsJp/m5JOhPQ/Tp+5WzfSJu1nGRXJsy6sY
yuahtdz7vz9uQM5/WuuzzEfyiecZICLU7R8P3FgTl2vN2C4HVblr7GjwZ3Wxg8HSxk8O7FYyseEr
p4MGY3TKADQIeqDacOyT+6Zy4PE0RIhrZrmDpAyVrNPgBc1A3KM4+mo4rbyvEql7EpHZXdsLUhwL
GM+NCkPRssTZ1o3pkzUaNtQdfVPVHI9IoBUnPLJ7L4Xy2QUdw4qDnWui5x3hqtZriEvWW2zYpgrh
SanWXk274zZlVKwry8bYW2GuvW/y8GHpEuNjr8/7XCnUF8356qgCTLGzzGRc89CV9XzOM1uQra7n
h0Qjr2tO4w/oiaMPrnzXxXnGDoscbz1NPHtqiju3RwxdELDqDXYPpsKyx4saT/mZKbtn6vkr0Z7T
Y5vHdWCl3BqZF5V701Hkvcb7cANlEV2YiUUbvOzJ6KvlpTTLz0MHcZK2fscqL6LT1rdt0Kze4m00
VF6voFf1kqwg3g0efF/Nn+14LDEv0EibUHUjpL2tQW4PtqYnm3REI/mrU+XtmQLGAfMYXhvmEqRP
ru3Fv+wK+eF9NbpN75n2VO/nUHkyh/FbtADBJNS+v6CIKInYC1LXHr2qR5jx90/gZ/oBIxHWejwF
TlbudW+2pZKcyVYD8+AZcYg3QVrHTtQYB7s2BMSB5aCwaOYnFcvSmiuXI8Zt3LNHhohUb0ddbgfC
tNGYODun/5R3+Bwz1CYmy+xRvsDFzOFiztX7fsn3f//Mf2rf8aS5JAmWZyiuxFuVW4Qic9Bw/nss
UpGq2UCE4jzc9I5qscU2fketMF+UHmP17ff+rx+iy9p//w+fv5TV3MQy6t58+u/HEjNi/j/r9/zn
//z4Hf++xC9N2Zbfur/9X8Fref2Sv7Zv/9MPP5nf/sez237pvvzwya7o4m5+179CiHxt+6y7PQv5
Wq7/8//3i/94vf2Ux7l6/ddvLyCwu/WnSYCxv/3xpTWyjZnCX16g9ef/8cX1D/jXb/df/s//bl/b
f2y+xFPZ/vSNr1/ajti3f9Iqd+FkqRbKRPzg/Mjxdf2K8U8U3RaaRV3VGarBCf7tH0XZdNG/frOM
f1rrV/jGtcNurDK2tuxvX1L/iUEBHy74R42ZvWv+9ucBuP/eh/r+ynFA/vj8H2Sc35dwu1p+8BtZ
OWgrbv0O6godYiTbnzf3O81Z2mlO0Yn0KwYa1KCDQVJ9r/RpsqsZUxFjy+J9Np3NkiIqtsuk25X2
Eh3gqFiQn1+HvC89ObTOuXVSAeuwNjxbpW9StG4gM9SepeSCOgvF8Wp6OWk73GVVGGjJ0BzGpnaD
1uysbdtk91qt47YOL+nQl6eCRJxNb9FjSMoEhYmmBEqivNqrPspUtekis9IPsf56aRjPx2RyOkY7
tUvSlXpayIgPhCThAo1y82hbjJttF8iulYnjlDD1G2Mr2q/xOW6lQkmwAGRmuFz+cjr8l6P7llay
Ht3VJIvKz2G2yaLix0udas5ObTgNOYuyuidKDpIH8J/tVNbaexjFE5YWPMI1kgRl8cwuedatvt/O
LfhQNSubfZsYX1wtu+jl+DSJYvrF87spDP/SrPz+/IgiQjAHR0p9mxg7m3WZN+PsbEb3o1WzG4os
eRc2GgLxSR47KdG5MeHfW8m6hq47bggpRMTFlg+9U2FIRYnWyiE8iqQtT9azEjfvKlPq58zJ1tWk
ek7d+nmOsamxsuL15joaVFX62a5aYshTyEvrGZAPy3mpWf73HQ1RMg0+qZF6mETVE8qH5GjpMXTH
Pvmpy554bForEKxPQ6PtOyOdN22uD1c9Mbin5YMvBzt7sOxI86IqRsQxd2BqFpXtYPzNHDrlWloo
KCMoQCFrhbt8RAOStRtLrlrncNWRLIIXTBBiZ5GQdrydIEXOfuDvTw7Be5ie7H/iINeDb7s6/gNh
sW7Cw/jjyVFIoQ4ircMN+rBtZYUPVeqwmZTafUlL4jQAadsYGFj2mrr4IoxoZtXzY56IJ8PKTd+t
8mrXJjkoHID5AfuYwtOInDkYSfHRFbTO2AchvV5jdNFijI6b2AAr6P8WgnmdQTZC2tB4bYYUd5ei
0Ytbut+lQAtV9ovmlQ7UHCWOhbcIVpcdrWQ1Ku6hkgFfn5sDWgGCigixPIRhLzEUpaB4srINYjNP
tzOAEt7UdXlpJF0hbvev0RQnFyRT8YV0gk8mBJxAKbsX6RZtUIWLvJBsIS+2bIlDqknkzQoDS7PU
7E21yIOLUnDftBqxQ7jPdyi+PxCQ5UL4n8hQpN9ND112LIrAqfz9C8UL8tMrZdPQ12yAMDRGfqIZ
j4Y5ZFpXGJu2jEZfRqYn2pI+W5ewIzMadBPGvTkMH11ZXqEOiI0xIqYRiXPhfi6wl0bLpm+b1lfH
lbHffSVKmSmgXV3DiT5SpQ+Q9BfyXslkjXYSov+JlznZYAqBCJMRBFdxdSK2TWkOaA7Ru2go7VtX
VZ4ztT6NyURTxLDpTFohEJE4GYM4dftTmCqPDBMLPmiP9oiIpq6bDgdH1uxjrSNndZk8YylSf1Lx
DJIM2myd8jFW9b2pCeMQhQjRgB8uFoLJPGUiO3Nl7pOdrdH9zEss5iJ9Tt2pR/XbM6q1un1nOt+I
th83ldQ0Gh5kD4a5Db+80F5mtXG2phi+lpZCNCaJo5BqSJApwisZ7sm2qswXw8IfqDbj4FkJkSHu
LN+FEOHBWgBhFOFmzKxp27tOu0tbi2lHiR3UHXptp1nduInG2WWUhjg0tzPsR7TOtpXSKl6r4/sY
ehDyIuum+yW9cJJPPlqQvaMM5vulM96XpfFVRspjinaJPq3yEb6D8PkNQMvnPNunLXZGU4VwRQ8u
OQxqXTHWST/FsGRPFk1ftzVTvMJx7TWlZqMM4XcWetMegd18SvUw9Op4ekXGjBFWyXjjhjsbAcD2
9jTdGot/mn9adBpuc+e8qlWKsr4RQU+gxFGvF5CiAzjhQXvWhNQ2jV6TeRltR8Ni/mONsA+iRhyN
3vIWOqnZND7YrXIXGfixBqd4kKR8EVdQFP2nJgY2YxSgYrMEvUFOB6rqJRcMtwryxPbUriqQfHbk
4JqdPNWq8lh2Fhb30c78bKBpL+NBhZ8H4VuG6mEU2rHW8NKaNTS/JIvirXDMclPG4e9oac9DF6mB
UyPm7Yyz3XW1V0XpMwqjqwlXLKRBOqhlS7DJgUWP/tBb4KFbF3GN5RRfktm4BxTUbFq9RPao4Paz
9f5UhHvdbMVdNTxqfdQxTA+fF3t4MUlh8zsA50CrMaaQIFQNuPg1e9et6dSi2FSGA/95NIqts6Sn
0C0B74cdndXC3khsrz0ZeqiEQVPE3/JSY0hMk4s9r498KAXIlb30pvsRPTCzNsxHTE+L+UsSkzGM
UvtRaZtrZsy/4hq9jUcBeMqFyTZMx0QWxK3jzVqiAsQ9sXiQKLmy+GQRETm4xnJc1U1e37ruoejc
x36pc0xqpbppZkzPqXAvChh2Rq0291UQGnUYa0fTVN9hfGtB+G2YTSI7RLXI1TdgfQQjtu+TjRZW
OtvEFMeJIT9bbjtdE9ZeW9aQ2sVIcuHp0tU9UhXZPYE/PVY1ETdNrr8noMntsMSXJpy+Zem73bDe
4zv2ei5XbTAA56nvXnsLGfHfX6jfwgDWQ2QbtmnRzxc2WTzrdfwvO8vCGXAIl6TshRFXXHwTG6Pq
mg2ysm4XdXRBgEAN2z7Rpz1qyjEyh72el4sveTv7bXxOpv5rp1tflri86ooTerHJYE7k+q9arG+a
JbcnSp/EsbiHI3t7u+6aDKVklaGTd/QubESNK6ZQHjWdO0xWLtLriwTmIkPjVina7ZiPTBCHX+yC
3xp1eQ6sShHxsFjmYq7fIHZ/OVjw46Wu9OCio6Y+dKv+vcLPVa7hi7lmRVeSKcM0/UDmVBGcvq8e
0Ec32+8uRQfuMG1Wi2gvyzoppOGRGldY26Ex+81tUTfbxbJHsHlXhMDbZQ4Yhz4ZSPTCDelvRsqx
WB9uH3HGtwEcb3RAlorqg4ehG9VjNS1sKQY1Zny8WkOS6W6IF+WoR4lXmwisDVaUG92hhwgSIDVd
1g+VuMs4gEerZZyG3HBDDKmLXWa4s2sysW+JBx3NkFlxgl+cf+yr36wUsPGwcXMFuacqw/+b7/Qv
B7UZEU/GCvDIbrG/5h3UsKUhpXCcxo0oC7ieRY7JafQgGPldP8A+sPNmW2vpx7pPJs5bAScmv5Ar
sKzq6Tpn+aBM6VlLKydwJnKjMO9OyfAk8Dh5ooq+1FMRkRX1iEpeaLH7AV0hBgHg2psJUbWHaHZx
3MJL5xEVz5iNO4IHM6yrjrJSeQj3IWpcw4dhfYEYz6KLJMBNF+svldBQfULdIP0uOc4jAlsjk43P
rZmEOAvUtu0eyzUBD0fk2k+SabpFx4hwdLQVL27TfaeaLRID7is942sliZ5Mad9NeYzUxHg2qsSD
Uc68vfRrM/lSpQWShb7wnTDGW2FPjMeU5oXwCKAvaZ0xedU8k93UxtYntnIuPgNegZ0tuH2ULtdt
o9UfSL7BQ2lhfB0hYY/cJgH1ccwrYzjmStAIVUF5335rbQxKSR/3POf2DFDY2rRWBFNcwycbZiMv
j2XF29ZsZ0+v0X31avQ8jS5biALhIL5xC/vbRlcVwtchr29tKBtlgy1DN4bd4mLOTVf5MBZbLyJY
OM+r/FrSrIlsRIeptTS7Pn3uFud3IsleTMtajd3CPJbdeJrCJztRJlrfg76V4b1uQsTQZ5tWnjsE
vbagfif5KBuFhxNfuXNfWqsA/map94LlVpQCslhcXr4wnhCmQZPphYCsdcnJnAFFaFkwEPTN0Ip3
im1BEIkNELY92tsscY9GpMDpbe37+EmZjc+9zMy9YjJxMqbPo9USn9h1V+4i73kZvnJXyjzTdXe4
LZJ70SzYhrIC8kZhe6GEqI++W/NsmmNELpfVO9PJvuL5CP1q4jgueTiSpeV+CZmncycJJJYWVkft
oVh4QUrchBd37i402uVGzyvsnWQqxaTu7Ydc3i09aq02a9k+l6jKFvtBdarHMjObj32zfEwR4SyW
ZW+c2WFylLSHMisYt+cDghQFCGOqL9jucoeWGYjwqIHtwaKMILDyWPbv82RNGaH/BEgQ07VxruEa
XBhsQH8ZaR8PLk4nA1XWzhyczx39BzT0dbdJiBHAHnAgZZddUda1W1k9IX/mbZXhSusmY0esU+QV
vD2I9sMOxcl7Mtxls1hze5FKBA+Q1U7Y4wlKmEmC2B2arW7fV4vqvDdDu/J0oe/GQnGI9NWvC1u5
rR7/jtMmOwFsrXdSl9Jjgdgk3Uaf2ftGs01eAPpRQzpMduhf+mo8ni2CmGxNGTeGpt3riQ3y100z
OkBDrfr9CGiGjLi7cSy1TWYmj0WFQroootWqFGGXnQDi0ujdVNq2TTR9myZKuMvDDKpO9U1V6Ba4
pAdxKnbVOzsTuyxl1MuIPEKSMDyid2VKLp6neXwkjWTtp+vkpunsS2v9uOBU8S1F5lvTiY/L2D5E
CSvhrMJLuFSoXsavRYVntje5TDbL12FxwF6yft30afYuylGtT8gb1vC3JWd2JQG0TegniK4sPS7F
m0S2X2pkzEHFXjuX47OmzPXZaar0GPXldoL4oKaGRQecDZ7JLcizsq6Gq4JjKW0Nue1LPEg5Vq+T
nsfdVitQAUMuXYlxo7mVTXmdMbJtsgkvzcgGMdL7J6y0O8KW/GXOwkvfAeGaZcfaW8PCbrkoAHPA
56Edt9BUkAcIjIpZk0CEu04Ia0CImomXYsTxFPBO+7nBCMP0YMJ946d563ps6GNWX84dwPYQsgXK
CteZq60ySJxgnPf0Kd9xSUq37bR8MV1iRoDkeWkZsY1oCnXDa57hBUjDjZUTTqLCbCjXeJ3Btb0p
ZltVMMPbEj0IMRmPCouxjm2Re3LU6mK5/efJGflrW/fBXibiX6T7pM1RB5CpOQNb7+YrdyrRRncD
96CN3usW0wqLDsgk3y3kUXnWxIZGYD93J+ViL5Xlp7p6tugKSY7fjukvbY3EYQ/iKKDkrMc8Tl5k
NnGZt2bDbyTiLRGzBekc40DIza5rJfTVTJbbvFKjY7yk3+xRLEBA8nQNpMgD+NVuLd+jlp1h2Cns
DHKonwldhSUfmk3eIVDu23zeDE15cIY8MPBMyFZ95ma/tRhGks81kc1gPwyI1AlUJc9IVSRjqR52
bgOOJ3QidgRRxy6+ekj1wWTfwH01saGHpXb5pOJpCSvW59pHa4ETDZxzrzfDlw4NbLRxGxo/BQse
0g801tLaVZXpLkwUxqVsEOORPmivVHIXdoPCgld9UQglwPVp4+lU6YnpkNwVVFlhUW7LzOq3TUrT
bCzwHC9x/UkDgBggcX9nTO6HESAVNyuuhyRzzjDoeN+UDVFao6wH1nXlwmulJ9s2EIk4hQWOz8Zc
xGEZsqOIlDtbES1bAQh/AznY+9pqvZv5CMz1BrJa9U5E0+9azK+px/BA5i6uisJcvARdV99GC66d
6nOu2kCRjPZ+/L/sndd228qWrl+lH6CxG0Ah3jKJFIOoLOsGw5Zt5Jzx9P2hpGXa2mvs1ef+3MCo
ANAigQpz/kFBSqB19C8VoRQfAAf+f+PSGonPxT7mssGkAcOonGMH1wJJhQCyvuq9uG/weX4wALQL
5Fh/2M5PfdKBf0O6jRq3WurYICFrZSHpGmeEtSZ3r3v4fCVMwkm4GQLcwPoReNTQIR+RiBRWV2V9
8zqsw3gAnBWcGgN+lMBFusrnHXD8NQ3bt84rm6MDybebqrNr5claxYAF/n62I6QrDmRNydoArMq1
H7nXqWvFgkGgBE0HpRbQJz4WPASjgT4XRMEUs51Cc3CY8lo0rKvqJkC5354duFkuscnWFJjdZCAH
wHAKvC32YtNSoGTjqE9Dm4ijWjHWiSoBKKHgGoqIzT4nIr23ooHvbjiMYYwsXdNsRY00zyKvDb4W
tb8fCO8xZYQA2XIYuxjVP2QNIVMH697cVqdFRhQdz+nikBpZyDsAzaJzREHQVO0flRrva5w8663V
jd7CHu/LyoNm15S7icX5prWItjqEDpaBPhw1MLkRQYDbYKaaKJGLL8bSaevzNKXfNFD/+lTj8Fgr
AXGPdE/M8dzCi1gOESh60Vw7Wm8sXQsyQlWqT+BFWZm6PhJadWnb2JQGyxpP8VVA8nqRmdYm1KoB
jTByC47dsGBNJnS4UazK04TMdOM/CcJDIPysaaGM+c9Ij6prA8lBFIVm0ebnKQeSYE06L5pzA/2H
PXbu6It0yIkFTcS5EufG7cW0b0veHC1QVrgSh8sI/nLQ9wV2YTDpktFc6aXWLRXHfTLR6dDCyTsw
3MT7AbVPJEi9AzB+7zAoQbqIB8B905B3+xobulWmFPpyo3pwdBBj5zsdycOYQ3/HVPJNsyptkfuT
yyK/CLdgdUZCeNXr0NvRPsd4ftfXNfRFUiMs3gsov+BYQ/K/1yY8nbHUEAch9fTgiloBUV9NhIFX
sYoxjGdFPpEo2wBgBVbPVq7gdL0EUOOOcbkZTOxmojHZNMrw2ulB92D5/i2mar4tEOFQdgSc0JFT
nHgRlCBQQMZtBMuNuDXtZYdT+pXeOOaCZNUXKyb9b4hiE4bQ1jQoPWqcfVchFDL4JV+FBS3Sn1Mq
hELCiCkFhYlla4vhDoOeEGxjbt5mo7s0Q1ZkPZ6tVyQb2NgMpbIE9IGsL7TTpX6vsfEKA2IjQ3Yq
CzSVIDCKnRsXgExtf91lLr5eJsG+sO4irHSafBEhAXWTD0Q5mUd/GNGpwr7p6KusoJpkqI/YFWym
xnxW3Ui/DlUHn3orOzt2iyZsUlzL/4I5mk9NFlg7gzAVORlnlRRrY1YYizMemQH62L4ZjW3jEgdv
jdxYau2T345kQvIQKD9cGk37qbj5o5uZHTAIpInQPPAPZlzH/iLVk2+pHcSHuE6rReihUGsiEDBo
FaTo2kUczxQI7TWDdaOAG78awzmzU9/Bg9ZP4L7uLKNLt3owddv3G0I6R2i9tj848pmdbtq2dBEN
0Ku91an6VSnK28bRq11uVQ/xNIt9+6W993H5Xtp861cybzC2R1hjySkq8IEMgm7nJ2NxVSaK2I1R
/uwl5LALtX0L1eCrmfwo6/E18+oWTk68jcElXnuz8VWDsYbnM7ePmn+DWC6KTWoMaCZ31GU2MzLl
IdaTkpkAhZ+RNOLRbJTHpLDsVZAlD+Xsh5fZmXJM2V0vtEiNQaVm4ynAAWLBzrZcDEPhg//Rsrug
LZ49QC17bSC3yZ+tXCXK+M3MsbxAckk7q4GCcbItkOgr2Si6Vnv2mppwrDfDzHG+OqH5b1z1wRgt
soixBiOs4Ip4JdkxyGjbOonhiyN0zTKufNCbcclS/MZw2XKrCb9ulYnHoSg2uTISejYwbwoDtm6a
kmr7IGd16SvmwknJmOnWXRYHDzHYojWoAGdVmbMsOQmw1l2LfiTWOyn1FSPlT0wYD42utaDcmuGm
R0ejbwkh6szytcXacgr7qzrOD01stQ+V3wHDrpFtLQtUcYhZ+XkVrrQwCGFeGdW+8q1xIZpCrDMf
pGCZGtpT7rH7nEQ+XMdRFC7isG5xX6meXNEn5wRvo6cBhEUn0uf5j8h0ZTh3GsKVXYVPbDeFu7EY
7so5P5CYRbgUJiKUgz3bpkBtwu6lOZQdwZOIfc5iIuS5SCPg9rXPoOWrYGfEUx/YwwFpvwxBQoKi
yD7NqQDQeaQH8h5/WguQTh9QnDAmHabmFBlRvozDgDD+LAknFBth1xGyI/C4GvwXTmGal1zZ3WSv
Js3bFlD3CS6YCCEqNvDtAqpoa6nrWl9VfXvHe9aTLg+UBBxTAYa/YfPfZxhhEhFcxVPJiy+OlXCG
63zigSlU61Ah38BmLzuynS1Cg2HV1WNEtLLhYayDH5WlugcDd62lkjq8QCKOF0Xm9rsW/pZtKu45
M9R6Cdm23kSsUBoXPeTISVRmRLDXM8jlGLg6++kWz4u2aVgl9rjnGi6KN4jXHQlKLsYmSm/Q+E9u
PAavWZFnwz7IuE6xeYW2jkZWjVjZBu2xQCBi0oYnP5p+IjKRoFLdAmL3gp+BHljbztNPWoILguZ7
2tK3mxZJwJJNWtUN2GDBlepFj3bpGO2msBCPomkOYizLTTlx/zxx1RdwMIxXWsv+K8zvXBvLTlvo
hNF06BZKADHQCL2rokr9+zFi8EvMHHFAY/zaZBp7QJ+n2lLTkwiIBcVNkD0RhG5XXoS2A6mqXRGU
7U6DyINiFbKapWFUWxVNsKKZhuekqn1go1a4UsYi3WZFEp/drmaL1A3vBi812LwwHocH0bEXMZHw
R8cQeRFPx2hJ1wumomuj0pUHtcS6Oh7VL+poCFD78bWK3Pi2K1R23n5/C2biiQwW0pp8vQzm9jcl
7K9LlNCvvIK4Xmqz+CiqJkSJofni+x6wKMEbXqgpd7FL5kK3rzcdg/yyCnJy2WOGiCQKgKB7CTz6
ZONUvUKbFIS0l3f5flIfizZc+GY/spnTnlNfvYv5A9xAEwQF/XaBSckujHJlOWBXiNolGq0G+u5K
nhW7dKhAI6RorSEAPFTkH0IiY+ucpfQ8H1fucJUNgbVsghIFhvZaPvGNi0lyYI0FVj7mHPHunvHE
6Q5xmdYzzoOQqQInV7PJsFapHW2qgThXiG2xN2Zs77oeHV1CAI3ZhVc9eJBNr+bFBkkEg6B52Z2a
pLzpS6ffl0b55miLOojdnT4xC6p2VW3lSziMVr/gN0GgGWafO+B5Q950Mcb2Sz//HZaaqTuc26bq
rrYoM7R1Z/Trv7Wj++gXJD37AHQVdzgEWqIQgJ2Dn2W/VUW4UDISVewYJ9VzDqjS4rBiEEAS6mKA
e9yhS79oszDY4wjbx32IXjRxGydCXiFVDkU8sdI3NXXJSJMszLa51fOe4Xvka1Nwm+WVafx1TvrM
6iby5YiBOwBP16bwWzycULSS6cYBUDvLI/2K6Fe+F0MO8ywbRuhSw3WmJ+R7irrYGjVRWULUyVWa
zt+Yh7SFAE7gdRVdPQeYW86vDdxwiz1JT+CxBVJo/cywItmZmZYuPD2oDobNr1NkL0WLuVvtYvyW
GwHaMPVOyatp5w8znaUlVlIOI5op5lHRCkxMhPaFSJzH1A6gY4mISIzTXOAf+x5LDRKR5RJXjmU0
P32T/ZJZorppbL9ci+wxAx++yHLvZI28QQ3k5oyg077fCg1SVW+yUxrn/Gnfvyrzg14p2SlMM1jJ
whqWpe2efaEPq0HMxH7THe5YW8abTPPAb/pHZmT2t5NOkiODFZqq0zGaMI6OMPjbqmVnbNCDZ11l
3CoiPpDtr7aOaMOrdtDatekggmmoJC1bIh+VexdBsUMmaVqqFrr3cRlrJAM6f9npYXTttCGi7YaO
HoD4TojB3nkNsNSKffAU4vcaI5VK2tchEERwQaBKz+POu2qiphsor+Wc0x6M7CkEOr3QyorF0+DF
m7ZIMCVDgBGD0yzb5HNOtFHd67avXB6vgNg96k34xozf2xwgVlohO2Ho04oNfIudHYOHh8Qcv4L7
ZjRIh4ji2DiFvis65a3JLFAEzeOIF/mdpXqPQJTKkxuhAjeoqLeNkcHmqAI4o5fwr9hkLcckIuhi
RhnGcEDLIge0TsWAq3jWpgsGHSxK8FiH6GnVHdCIdtRejBjdcKeMd14snH2RD/oicMtHlhuWPxIU
JhSzNocvoh7zY8fn1EintLGaX+Wqc04L1lh9XwnGQKPfCCWOj/Lgq2rK9N/PRlARD06EgoeVvMBj
CI4wCqxwH3nxjeZO7abSwQ31o/eioS62tBynJuxmvk2ELxZ5jwpLq7OIIGW3GAEjbF1FKclRsT4E
68BiBjZeqOmvRgsGv8WQSAnEfehZ+nYMGYcR2KjtHhY4ccklIM967Sq5RRyY/b/Ns8KLAfRGz8eN
OthHZsj7mHGCZ6Z1dlovxhMym18NhEJWU6s5xCq0feqhpoLS19ZT2Y6ahd4gCxike2/WRzIb/WT7
iJFNU2igMYdvTDapKQqlBS6i1fTixfpt5dnHIksrgP1Wc7a96odR1cGXSgVgIUTlbkEGvaFrMrLP
jb7par6LwEusg6lxTzEwiURg9FOVX2IF38QhdRZejIBUay9dfHjgUbv7MLaqFVJw3mKALbItI7fe
9GngQGit6hchGNsNoTyn5vQwJjHkBHMYD9je+3is5jtQdNrDfV/4BcY29U5UuMdHg5KtEERlQQx3
uSJ6esQ1mtx1glwlci5VZ9UI3P5Eeyh9RMH3e5KHBtFuwhQO3lFL39lMdY9ckm5stbjjuQRbCoQG
tKZYj33QXWdZCSm6HQd+UxcNb/f76DoAPVgJrZpiiI6+oRfbXisfygkReTy5eXbM/lnDEGuTGrDE
pyhAvz2Ft6Z494iZ6UehEVTPh8q8N0yl3wSgEiH5MVzF1v0UhC+NL6AIOlmyCPneV7N6XrZiPwJV
jpWu5+ziMYi3TswcWA31Fi2LAaW1+rHKPAR8cxRqJ3FfWawXsOVur8qx8Pd9ni8Z4XjXdJK2c7ps
XYYClDzgSZQvnJG95vDcmvoNSPEnvx7WmsPSN2ieWj08NdBerlx7WNt9fBeGKEpXRpItJ8JxC2cb
2UYMRBDV8q7/mhUsFUqNecTCPDRusruCSNaq692ElKKbLo3BJQwfZ69NqJFlq9m0Geii6zZMztwp
3wj8LbXMvPEKVjM2lHXP/JbxcCzn/0zE4s5NDGZfkfK/LPAIFu59Krz7qrFWMSErgRYQVi9iOJZt
9pwm9g0Ci7ATG3NYtoFbbHUg2Us99MZZ+elxNCC76KI9tWAOzXmVWx9bUPGQ/gqg6KEdb1F48mFe
rSagVQCnorb8mZRdssENVtlUXrtrB4SDk9g7+QhCLzRC+H3vx9dIV70V+HItsoYAYx34py4k3BOo
2rny69e8J1AIf0aN7a9NaL5kwa5E9PEqGEBeNGWH7o6lnmJA/stIt6ddPb75FtmGKM0fjY4NVZl1
t27vo7TndCewzSgPes4mzISzcoNgORVIsOvz9qR7qvhOWpMlXw8opxrs+7TyXqxad/hvueTVewQn
G//eJjiElqeToWUxscyezrlqkJxtUf0SuWCNRdhoqKNkaarMy0SQg01dQyFn3YtrIArrixzvw1vi
t8vKEWelZC5gNYkKAKHzenJmFafcWZKjZQ3CpnfUicTwB3ponLRoadfOorTbZZj7EP6TxX9zkvfs
YswF++8vgATPRo3frW+Rwsxh65rDruPVdesTJIljfXfliB6s03jOsuE68ANcDK+HQ4Jg2iy2cjN1
I+QL7TnMjSeMWVeFg1hCqu/U6acR1FcYcz6IKX4ofbVf/rdqECEtU5TmHN8mkUfMuCise1fksBGj
h4hEITZtpxZm0DvW8P8j7f8Baa/PpmD/8xeQ/d+Q9uu6+fo9r//rMQv553ekvbzwHWmvWNa/sC3G
JXR2fdMcG3DGO9IeeMu/ICbZ2I/B+SAKA8r9A2lva/8SMB3RmtVBlnHFB8xec/7lCuRtcZmcXQdt
3f5/gdnDJv4DGGKwStBAhDC9oN3uolX3iR6FgGOVsZ4wf5QiP5qZSlinTPRVQfLhSuss/bE3Sn2V
TrMuwdyqOor23qrPMSDZmiTxR+vfXStvJTv/3bWa+zX08wA2ZwFzdz4AqQO/eCm7w1ju7fnwqS7y
p+Kvjkp9sLJmQDdxqpAc+euQFO7vRRDAyj6Pt27pimdQ2ylinwyNylwsR9h0PeGZK90qjWfdbr7H
ZBdufLZ7WhCscxubQjZD46tZlCTJNfe58wFqulEzo+LtCZsJb8JjCGHIvTyzCtcDDegzeV/KsaeJ
664DsD6qDOE2Y35TichfSSH1IdHscqMBO9rLcmC1N0ruqd+KGDMr1rHZIcItHgUXDoE32MtELQxs
Df9okEV5sMIqP8RFrJDlmk+Lrev38UG2JcOAtUiASQZe7d1mEJNziuoKoHrhOSfcY7vNhMgHIGLW
9gU+yLWon1y1VM5NkseMTAEG8gUig918kJqDiOjh+l5khJ2b3m+LhZFaSJzh305KpDmBg55OaNYa
91oe1mu983x206w5Ar/oj35RP5Zp6q3A2JvdXRxHNUsIjI/M+k4KUPJ3dNssDNGemuvkYX5XUEqM
/J0skgDx7/7TRfJGiYmGeJXnux5h0nJhhu0IkCz+/SDrChYAvzXIus4oHj9+c0ecxqgDkdwnN5UI
8fTwkF2vDUsj94gm5lADdur6eiAeCPOtBGO6R5SkBRrZd1tHK8OTOSDLgTlGfqcPjliaShw8xwlQ
0H5wwb1lRH9y4AFQXOvoSZ4lv87qXoF8PLdezohC6aRxAgtdrypEsy5DB16SWGW5zzqwLKmLYLo2
tqtuCsqFUvfBPZpO2ZZNYLn1B7AckCCqBdmP6HuAd0tTAltoPDxsAkMJiVrr3oEYHxzZZkSermUq
TAsPRJNQVUAXrpdvikSHiYwAzIkYB4CD+VDavblgyio2sqFyRvjEsplMIzNaWbzZMA4Bi7zqUdoH
ywLk8fVczLIO7CTEawUQcf7K6wkr91exIpp9W08oGk4piPBGoOMcG9o+ypKYBXFMbBrYO1iJufK9
Paq1byjMBVs7RY+aWKi1bDslcq5MhUVHilOA7YkTOnJLJ7KT6alL+mShliELYGZeMp3kGEeiVPF4
didzeD/gM8MV4e81/uDgXVBNCNLTdUgGtsb6eIUUcXibgx4HBFNhjIew/hC1w7MJQtfOSkIkjCPy
wKjngeBmHJHFVA4mlzI/4A1zfcgiUMPZgEQkElmGvWK6mV7APx9YT1nfcV24NyYzfMbls1+rswkC
oP70GLruR9cOaajISPPn3+bCv6MZaeLT7ILMEI4rpoVMNzwF/TOe1NZIP6O+5/zA2GJ294ojDMDc
sLhWCiu/bmKdsjz9XP7c9bfyv51+vrYep3ipNKSfDUFAsQVEUZrjgL94GD3mRBpSaNReDkw6mX9m
edCsyWAMQ8EuIy0tq1I9D8C9zl2c+QrEOLy17He57NcVl3pTn3xB6uP/9BllhmZZ1mNj4VSzyWLe
34Z6VR08C0S/aTXFV3+WvhqE/5S6SrgzHC/dkGQsvnb7JvTjr3Wa16yMc2drJXH9pCjpLo3iRT81
94M/ZWcy+eZdGrRHf7Tbl9EEHzVZOExphL1fcCYgQ8GO+gZmub+tfGRitYogmluNwWvnATFMVXU4
dJkz3qdxebbn+hq451pNJ28Hiz97nqBFyHoEQGYnVHSAPdbRr1pz04+D/UKUVNl2bWWsZbXfGbsm
KsJH5KAaNM8nXKR66PkC8MY/PH3On0QmSEw2ZhxCB3tJ2hNY8dz+G+h1iuBnW6oVfo+0WMThkqmL
rNr0aqhzMAYUFGJVnoAP6zCVo1qvJqCJFL+pEccbxV2AqPbIC7vR+jxagYz60GhMCSW9qzXKOqLD
5zjDhOJTPXvgGES5BZFG9rs0R1Z5rggWzNvk+HCpv3yEWuMfHbS3tgnxfGjb/qA2KQLvlROtAYb7
L40V3djzy2165rkEc/4su+qB8dG1m3A4+9U1R/78e66IM1lO7dny8D/XCi1YkbHyjWChGPCaSQi3
/Y5XErNUA4+++UxNEBCGLxd8nP3Z+rmfQpp7iHOu+LNf7uCpqVct2t1zrlQB+ffbwcUGMIIktPtU
f+lLyFg9yKJlkv0bUg89xZEI/KXL5VpZZ+YZeg0QbeSlslHWf74sdaGUxnoP8zHeeFMyPjB5Rkuo
2dULIt/hImyc/ptfNMcp9lGTjuJmQayBFEWKwUFjutWdFqbVHAh/1KIhutEDVX/8VZqQRnsMw/JR
79KIIB6luU2WdGaqS8//03XT/Am/7nL5PJ9PkKVfbZfPm9supV//MxOozC4uAKlHZEyPTjH7TZg6
aDQbH1dZJ88uh1g2ALpdWtrw0e/vOgNG9f6BXi6dcy6MRIO9k5i3Sbpuqvj8Yprz54tctGNu8/Q6
3xV0cE1lYcLIXcstBTvupCWVJQvIdPZmoTwUoZXfh+PXLgUKVkdg70GQItD7V7HwVNYTCDu/t7qz
6Ifrk3FipDKnUj8II/G3daHqB3M+E3OdPJN1l9a88DDC/dVPnvVhf6dlU3jobZfVq6EPmwZmFXB2
/+MgG3KEp9lO/FUnuwAKZl0zNxRmApK7mq/T5kp5G9lbdnTj0f0H2sUnHy/5HYtZHhCjUcOdN5Z/
fsd4MymkToTyPYzU+wZVlFvHjqJjDVp8KUdNll1vKMg4tywvw2P5qx67gLf6Vz1J8n6Zl/o4L9Pe
BoJ6v/WX9cK33xLva0gmAr0c9PYYQLWDRFHIF/X9bK5Tp7pcY3kCGTqoVTrOA4dslgf5Rssz2ZEV
iLGAp8QdZeX7zR3Ny5blFKgrJWfjUSYx8hadm+3LeeOR5kIFBiJCMkEUYZknt40WvZdkOFR4uFaj
f0HGxHyd0PdxvNHcJ2VT3/R6XyCrHqdvJT9RBDPgNWUrsr70sMzvnnldgwLc2QJXZMhePHiXciH+
YcX1yWR+/hXReGR/KBUkIPhD6v99yvNJQirqQOrGzBp/WYehdmh/HUBL8C3KctMYrA4BZ4omrK8v
VWXG65WEnSDbYxonJYyNU1wni0gE9dHAmuAE1fKjPowIxLmjZiw/Ncirhjm4CnNj3bSu0uzyCdOY
kwpnY4UUyQs8WgzNZwH5emihy8xnc31uWOP2vW8cGfGN0cZ7kvs6kfLcPdvY9VZ9QU4+Hp3z3FYi
FnZpq+eSYfQPeZ6MGEsq5a7uCwBm81nUjx9nya+zS+vlzJ8habFeV//AwnHm757P8fNs1mzgtzF1
y3DA0KNKxlD2WdgavTU1GgF2vsVjttLQeCAAOtPicKVI9xbCz3tZLE0Uvk2cCVY5kN18Nq34aLl0
jJwAFOF7d9kJo+CPG126y1vKorylU5g3CdnUjQSnhSDZdOBASXsq9rJmmrM4say2i8jb+L06gM2p
Sx0iOOlz2U4cC0ESO4mvgLiOp/fmj7to7KsXVYU9ae6vi8ppG/aQbXXQorxMV/JUHmol8UC2Aw6l
Ue2N6vBb50u3cW4JVJI0CtqTeOU05LWoej/12pCB1RbexquT/EhScdwUrGIWNtGIo6yTB5O9Fkzf
uY/T24dChSEOUg+c06WPPAswU3m/gyy6hele/8OCVPzbEyAcBBcMy3RUl3ig8YkqGdgBaBbIxt/J
QUw1Dr6FuyGzqhwTpzwXytDtZOm9ytY8choZpgO+cNxl8l6ee8v2KEZdorer3Zg5ylGkgdkhrpP/
dhvZIPuGlm6sGuR3yIpXpKjySfliglfJi0pDXf/gj+SxF5UvzoOela+orPnLpMnUexXGMfQhxTuS
DY/QwcvKnWMFGCKwalprfVTdizSLlqCAIGNyxyC2ocSQgcci6Q6VIQQblUKAVynxi1DVq3Lox5cQ
CbD1pEAm0xLLO8seSWX1pwQZWjIy86A1j0+DgVCDLQetnowRhFYENS8tl4653mKo7HfZMutFfYs1
Elj1Ibg3Sje41/tWX4UQszey7lcPMDfxShu8u3IOIJjInm1gQkOtmouyLkwAFZYui39bhhz8X+WM
rfqt7CjrFDeKwF5F9a1suNwrlZGLTCdxWCvNtVEGaxJb2an1BwIi85kN0fNUYCuw10p//ale9pCN
85Wy6+Uic76ymq/8dVvZQ9bLbno4vN9WVn26/M/b1qg4/cPTbnza/DPezXZmcv/PAyqcT0+7706R
6RaN8g0A6BqUGdtipQLCoeUQEOQccZlLHCznTs6rrAizgq5yThlTbLLjCaMO2V/WyTOgyMOpe+NB
mu86z1Lv9/rz/u8fGkb2T5sBDKGv+jadDx0+tdDlz+8rv3n5xxb8UuM7aYys18Fo9eXAkHMbgya+
dyGrwLvLjSsE4sz7bLKivVXqJQguWgdtIHfKBYbHYyCriLhyQT+RoqqzK7lCVdy4XTFDYKw4R8/9
FNiXnmDHqM7FwPurVUbeL60y8i5b1bnzp2u1GPfMPMWbfiqGn1LwXyJb5UHxu+9TEWs7WZKNrZN0
u0ivfqa4EJ4TFZQFeD7BX5LmWbuJwMV086om6up4OeqjeVOOaru3ayCFZu35r7WtLHEbEC/T5K18
v8SKfWgDoKZVcN+VIrjHQW7t+o1CwpQq3CzQKlYLqDxmxBDXIungNhAqAyVETUHDXwyon3Njz2eY
2/gLoinJ7tIwkLWHGAMkZ+52qZc3aZus+62BWCGASFVhsQHIeEKMpSS6EbMmB5h/Rsn6rRnt4QX/
smyDosYICBtHVa/Nb6zW6e8wY/6H98D+U8YVFzrYLJCZDVOzSdvAPPpzSdb2nlOp5TR8Gyoi/eoi
AyCwsIwBR4dA3OZmCh3Qboyfogvc/QQ4556wbb2NbWxdZFEeuuIB3nJ5Jwt6yHNj2LaHUyj9A3LT
Rz8yb2WpBb1234Xezzgp273eKcWJ2KrxHuca8YHP+17ZyxjWe6wqIU++CToMpS/9hIxiuWhel665
UpJruQhLXfY7cZHMbt+stPI/i+6IwlhjFxvSXuZRJPm9DO7LQxGnZ7+ripMsefwE8FdsxIZlNiCq
rEv/XBvFEsE445psJ7LU81lqDc5DOVYH6S4o63E2M67dxnMewAF9rhc9Sk9jFFZ4saq+9w8rOe2T
GuP8m1pobCDK6zpI5BDf/PM3dUoAu2Nt5d/qsQcK5Xn49aXtKUKyCjvpGdsNBms4yrM8zuqdVWFT
ItTavJad5yLEcwylXXGXqIl9dHM8P8EpBNeNgj68DSZ7bWfpcM86Cu5pGKZfbQiBcVsA/6zgQtpd
rH+3sfdbZKp50okJHgniZ0S4HOQu2LqtsH1znIWVjNkZqYUF0jtXbeqBWur0OPyhZ5ADM/A4y2le
VV0OVhDiJz0fLnWz1QraVv7ChoSxdpndm7u8s3aZhy2GPohnEQX5aiwME91ZRTwDhz54uovWXDLi
Bt54e4bA+AkKvBQs5r/yIVgsi86EzPEi6jATrBNtK+sqMK1rXffVq/ctHYmnh6SoMVL4tQmU+8ZL
UW765J7wV19ZJXtYCiBCs2t2Ujfmcpi6AvmWJN2maaNvMd8qysWl9b1sBySsLG/amVFv3ExWv2qz
tERsgpKsaph1gCgB6J+rGGM+6rscM/sxInN/qZNdyOG8avgWghawmupbJNRs3UN9QPrEYvtVjP6X
VGQCgF447hFdyp61Knqvzz0P3FGA/jSRueCLyKFypsje3BhpZt1i1/dozfUmm3c8XTHSzhQboyd9
DACte+WgoU819NY99IzwsUHseg5YGbUmCzJ+ZAROMLfIQjJ3Q5rp0g29K1BSwfo/rxbcPxcL6C3a
RGgRB5i3r8i9zWn33zeurZM5jRr42Q9LtP2GzGp+suYFDtkq0kTmgKeG0mXXWA9QvDT3AE8Fi3+8
xud+Qd0O+HbAygjmHPDQexaY1jBcp9bI/kFWdkx/H6eeZ8yntv7RqzCtH1CMq1PpF+5uHFKx7pxm
+tqw9aiT7CvzHZHQVAdfkxrOAxu1s2xPa9AlA/i8Uz151qmqCTazy5++enX8MCR59sA28dMNk5EA
iIrOHiCOOTMkE0mAi4JD28Mun9NKlwRTZ3fntnWGvd3hdb3oRBWse8hIK5lYulzaGNn7pbpiYOsz
uWjJRWBDA59ko8uW6U71yocRps4X2+yydYsHF3+Lr7zYyEG1JlDwBPUyRAus96I1hqes0vV7gfrB
EU5sims3V//dXefLK0H05D8/GuKTeMU82jJt8iMg+8yi0rI+YRQG0YPgyibxLQ0YSm1DdQ7yoDiA
4kuo7ItLnRE0QHp1ciTvfbIkUQ8Myuavq2TfT0XZ31RHOK4pT7tdNveBMqHeh5TNWR5GFFENg0Xq
pQo69ExN07FW1nPjvVsgrHhjqTWagnMdPrDayizdEo17ZwAKi2SWNpTuQ2nh3GqJgmT/XCwQGUWD
yAnYkFCMRlxFtLxoFrLYotdy06nGUZZQgcoffPP9QlmTWh2Ul8g++274FqnQglKLfERrDN5CZkfH
eWvyqU6d6+I/+13qFBNQw3sa9tN1rXCwben1eDEp/pcWZvhT3XXKWtMDVhsoMkOPxlMjMWMeJvTR
VK21vv/ZNYbwsTfmriZ0mRXw1P7KqQKbpFwXnJz5gGpvflDVAJndJMB2rYQFKFtluXcGFN5UY6dU
OiwSWeeCIj5VStwsERvN1r9dVyq6fZU4QERK2CA3YmpesRZRnyKLFbyREtOTxarojSs7DrK1LNaA
0tcCz7Or986JF0CW67AgnK/1lfLFRhL/xvIr7SmI4YYK80frteSZTWHej2YZHgtLe5ELHFlF2nbP
zje8sTFfOfixcfcuqf2/lJ1pU9vK1rZ/kaqk1vzVMzYGbCBAvqhCBs3zrF//XmrnxAl7P9n1njql
Ug9S2GBL3Wvd67rlVk1LoSEUGsHi6x7uumGTo6IkMPxhJ6d4qFAHLXT2Lg+e2TVvjPZlaFDBDFwk
gu1AorpGLM3BR2FPLpmzKY9zXoQw5X91yTM5Tc6QTXlQG7s+UDSGFC1G4Bf5rbMVHpy+PA/DVwvf
L4Tp43SMe9/75I73gd2Fr6pnegcqxkGMzE2Bo+gK4G56I5t5kx06hJ8YDERvXm19iTWMrn3LG/Zu
kKfPDcY6Eg4s+8O5H9LIv/bbvL32oaJPC5kpHyw3XsumTJfLRLkcuGbUr30tXuWQK26UWgW5qAb5
hnWRih6C5vXg/mp6qpkuzNIIcUxkik9UZLzMrkoRHSkOo9ZOP0ZuBOgCCfxan3TnOMyOgcgQyzdC
CtOSMi7v0JF6oM7F48tOnbsRK8Y2EgmksEkt3kpBJSuLvkfHCNzL5dM87cPlaausZD+raGNthtFt
WDoUfvxSxuh5QTF2aut72ccikVKISePvgHZmzGygUxMbCKf143u7fQ4Hb6ZLzivIgDz0CqhChbkL
uU3ZZ1oayS372W3zP6Zl5mvcsyleBIXinozxPBH3xYDNzZQVQIhwI7lGqlt682A5y2K8zvoP03cK
Xj+EVgWxTNRzoGJ10zIRHPy5erDhX5dd1hWfQUV1y5Sl+UHtwgzpbahxvJxLIlRnF+qSMjCDOtx5
6DJBDl0OlVlsoz5M4L0EmIWkGWLTeXNezE2Hz+Za7sY9KInbXJnNcWaVnNVRsypHoy7NTy5fVSlt
CX5pYNq6fa7sNry59l9VMv3/BuV8KZe5TnMpXo+m+pyj7IeJGD7HEarnLp1ehZbwnQpTheAXxgZu
j0LWJfx/F7v9ZZoy2d0RHxFBxSGpVxae6sYzsci9Jk+ui+QPiZjr5A8r7Q/N6515T4WX5Mv1pjip
3jZ6RPX50GBFS8o6DfsTVsf9i1FRcGVESXPrKrF7iwNcsFaUKH2t9eourMngtTJ3kPmNf/Z4ly60
osEO12Rb1At1z1t7fNVrE5s1XLnXsimnCVRut4UGySf3Rmi95G8erp9lf0yfu2JQ95cPs24Vw05P
CX/IKfLQzB/8wMqf2z4H+TW35OE6V97z8qVRzPxyvygHO1FPFGkSv4jPJCm01QDTfl24ZnSWB5As
n6fUGA+y5fWa8+DFr7IhrwlsT9zo1Fijo+Kaf7vPkGHB/PclljkLSv/ITQh0pi4BO/Rn+pyf+LD8
jgfKsr0gLz43gcBujfLkYzJTy4Z6TJcx+1JoCibMN9n5b8NyoCnMt7o2ioOMQTTufWv53Vk24qqq
VwLiyFY2laHVjqo3nC/xjzhWv5c5zildhTnJqOE2CIHU7FeRC/5RL4t81VejRX1G+4IHPP5TYTAX
ik3uvWn0GiXQk/7iZEa0l33WHEmKRoUUolduZWsa4b8hw0T21ncFT8AcrASAT9c4OVTwyx+KhX2G
3N4K1jKQ4lH8dULjsLRyv3+UMygxIEObJTluK0RZStty9v0cA5RNTU8MtOrUpSXGlN0WxrBqWC3d
WcVI+qRsSLhoAfBBv1UaqBVthonPPFQr6me3cIzd6PrT0vd9Vu1j1q18LD/PgV1T6Ezc7+zHY7ca
5rNo7ss9RxwVuaOzY83lHQlBUSTBgxkIMmrzoS5JIMt+4gEPsjXh/YXEATKOFdsPk9K9yUdHDZth
0xVKutWq3j+0TWTdBJl3kvgAqWZsRBbfBDjxkGNtsXaeDxg2n+LYro+ydZ0h1ZDyql/3kDNCf6Ak
m2/84vpclA87odU4NnrfPnTLpk01/ZEopmxcH5ny+SjHvPbb9WEpz0rj2NVOZYGBdRaFE8W4DRJZ
IaSATioycTSgFoZylmQgFEz5waCa0acW7CJUnTL/UqbNAxUd3g+ree+y0UIgoxUzXVx8qxvtc2a5
CP9jy19mpEL2BeZ5K6Ho9nEUkX2M7MY+hmad32RafHLiDM/fYO6TA5nzSP1myGpemWMzAwVDWSf8
7TVqO2QgKt3uyKfg5ID0/frrJPGjS0/0v5N5qNFsiAkQOiw1gRjGDnha9BVR59ZUKrYidLoa4t5V
iR/KBouX8BRGJlxM8IOLoG1U9KMGMFJFBT4jFwc8fapTNN4nCg7v7C1vr88/m9/GhvXeXFk7rxe6
+twEjrK2NRS4fRgnT8x/1TyjfW9DC7ydRhrINNx6b6sU4pcV2SWbulo5I2+h5DRVFR/TtrXvgLFR
4lLa4kYBm4a9ARQoEDXWoZoPsnk9AFXZ9noS3Fy7WivG6RETgemTVuGhRuZvTVw2uKOs0XgYSMA/
OAqoaQ1247azDcVb5E7UATWz1KUcNuaJIZgddh4+ue8Sr+QwAXbd6e42SjB+pGwsu03iRtu08FpO
nWEYy9r07BeAhF8HKpK+FzHWPC4Kz8XkjzulrIZ3wLuwINvaW43kS6h9wekkhxvjCmGdktopH3OA
f2u1pWpZDuphY997uIzLQdkF9EEBMlBAUZ4vV9SkP5i+Seynj4FGTn3ynER6cpzKIoPZjVR7U9aY
14YpeeGAmpGDalgkk+Wp7JSHeB6+nKmCOqYiIwt9nSObPG6trWMMyj72AgEJxKjCfRBGr0M+uPcY
Frn33XxWihCQSVyMmJTQ7ON82HmArxbsXuwZhs9jxRnGVyHIqQ32S4Ef2cEfinqZEf0DzxBNn3C0
UfngiugsD77y3Hql96CQjzg3ZjYctLH6fB3XK8PBHmQQK9kn1PqLkw8RCwW7B7OWjNR+Yln5pTGx
MnQtkd+GvWrf4XHcL/mkpF//ZUbhq5RwF8arzvbs7BMa1+cQmWxFpv9bax5jpYEaYZ6ZA9G/tuax
0bLi7ynx/UOS4ybTIqe8fN/KhHzQQJD8slyXmvSs7g6egZbTg8c4NpryyaS+s6qm7slT6u6satlN
kuR4kmTmgPlZoi36eVZU4O4UlbgYylHKWutVUBfEyAo0QvLWIk/wMABzcN0cdH2XbysPpwTZF/l6
um38OFrUMd6twyTObWpPCX8ZOJodzDRyvU59lgcyqXdDkVMZ6dX3ptTbVDVSgSBsyOvMq8xLJzCh
fNsJkqyeH82sDoW9GUV2DyAvM1TSSn8fBTey59p9nRpoZvogB/AnGOapqo0JcldQNrMLc4B1pE/q
BcLj5HuN7lDLve926oQkj5rm2QTTsO61drodCk072FQCt0sWiWCPZm2SnoR715q6Z9W3qz1o0d/6
jUGHODHl76mf6mdePks10d0nGWnJYe+6YV+cZSvy7Fetw71UtgTx8WXXlvleNjsfI0kUCclWNkPd
arawmMVK3s0aq3FvC8UG1+lRVKjlEdFulyyyV5m3qkHSrbIhzPdeE7zz3Tt1Wuw/GzovsEKkOpTE
vDyOc/KT3fS2Bq/3jWpXvMPipH0EV69sW2y3doinunMygZWWU6KYaAsCoc9wRPmLdAG6RpF2/5Ee
+UCERqdn4QFj28RxDT4+uvZhN6Yj+fU1aug/h2G8sLqyfaBQvD7HjYj3RQ2IG7FVc5Z9hV1rPPTx
SpVNOTBBGPxw1YCJHWbqjYKBQrfIpqUzuHDyDCwO/3eC6gJvK9UXa6JRiAVsvakP8uClZrnJTfXL
pCj1AXuDoVgAqqwP6nyQU2TTyBquk6fXi3+7Rt5nGKu3vy++JSA7v+qCEDQiCoJ2LGY+L4joD+HN
oLGArcQFjNg6rx8bsaJKI/0WUTm0dEy/PMH1NXa6C5XHgtZ0bmLcPn3emN/8YWX7Q/a1U1YhJEPg
530AN7zTt7FhEg3vTQpdqj43EzzsgnTrZDaqQqWATBGMJbSKkbqKdTyTln5rK61+F5QUIM95cW8+
RLEZrZKmSDfmbJImD37s/d4nJ5dpskKgJvaU1Pfo2jmYvD2O+nwYIgxR88CHovlrNKnaV7Wy053Z
IY0C7WhVm2Z0KPj8da08kzcwMkf9D9Gj8SFuMP/qUbtbpuqapsbv/sO2p2qHXOlr23qE8TjuxiTz
D7qnTfi4KuVbFY/rIJrSr/0UeovSMaoHOcNCq7BMNHX/f82i6FnZU0T+2316IhfLTOchZPfK3jSp
YsfiTqwiHXNtO2+tQ1noAq9AIEUTrxt+vda3eWroef5lqupBWgVOhQAaxZxWjfctZiEw0wV1NRRt
2/8Rd/+QkiGVbkACYVlgEp7kKE1afpPPUxFVOh655UdDptOtwgxAXBifbOoNTr4xdqfBSZ6DJEbR
U2fKJquxGpDNeVYY6NmJMu8SaJf7BevRds03NLu1Sy08Esf3YAuazatoq6OMCmiVfs4iNX8xcWlY
81pj6pgbh9p+CKB2PCDQ3/R6YD7muWU+lg0/TBfFIDbmvlr48bYpjHYlR+UFFQIxU2nMxyhKUD9V
VNnrpk4dR5RA9qEy6tHysukmRa9MxXYfV8vaIzkfNI9+rJqPH+Ya2kNtiRunV3fhHNMp5woneabN
xU2iRS42D8r+qYMPyz4qWBo1mFDNCL9XvZs+NfMhGE9FZUaPsiflAQ3Ak8VV6hbZk2BZuVG0KV/L
UXl13yeXq0Ggx/dehO/lo1EIDMCMJoarmLDZmw8dkVrUlFqzkQOlUIP/+EQYf0oZ8H1yNP5v8qVh
tUxxxQeNME8WMTb8BI8muN6FXqnDXa9haBP6EWVM5SfNrbGSa0ttZSgdmCvTG+6UACB4p1TBwori
Y+e3JbGPgsJN1Y0p6Yyc/51WsreZJ4RwMJajW84IaybJi+SAbP6ffZeb+WrsbevaIUY96k6ys/tJ
Y/VLSaU8M4aYCrEsHOddu1qqmNdFN9fhf8y5dBhAC/7+2Jdiv+tjf/5lCiD7BjamrsBvy/3wloyD
SiV8p3pnmyDLG9IyoG9m0j6wjHb3RY6XTJew0cxVc60TsvoqZ1RVUAP7MPob39SKaZ0b8AbqpCt2
NQCh+TlbzY/O3w55Pxy7dpZI9iSDGNMc2EuNRulfSYXQsoo17WgIFVdINybAP1e4ygE1VX4OpD7I
Tw9Z82fFaLNlVBTimHtucrLy+ObvvxXX/iMQNf9WWDRcLMmExnbow29lSDDRzJrEOqt5CSLFQpBH
gCdmYTm/u2QIw7fYcA/FKSQ6tpISC3kIZ8XFVXahKSUweQcEgxzw7NFcu4PVrOoqUg4sLutlSVn+
a25CeuyL1Cc3ghIImKTdFvbLdVZtAQO31bJd9p5bnQov8hY+aMqdbLZzX++QlA1G/R99cl7Rj0yZ
55Hl/nntSHji4BvKm9TDgMKajEcew+ajJwgJNKZV3siRsJygwFQQiOXob7Ndo2b1Wxi47rZi/giM
n/k4FZtI1NMuM/vide5X8wFEuFfyZUjbzLE+80ZMVyko/g7M1OMlst25gBRpSRHaPNaPxfiYNHul
7MI1SXliBL3m4YoWFXdtEzZnCCvewQGSDbi8OcuunFcX5LgxRKHJDDkAZg1Apfbl758Rqj4+fkhI
izsu60vbNQ2czD4oC0cMhnp71MszTrch3JvshcLl8D3rQed6g6UiaqtCILBqv8o1J3hnlbmw1MJ7
KyKRbWIg1De6bYVPf17pVp0KDHW8dVOFmNC8u7JQuC5ymAxH2cRLGL/4dnrsArt6HP1sE4rQfyly
BTupKaQ2aG5qdtrsHBuuo2ymlW6sSsccdrJpZv7PW8omUQJIMU2yxr8Ej57aU88hoLZ1OFkNG2n8
2MgsEPELO1ZGsHblDFTY0w04efTBQQ40x0zhxGSVqd3IyVSU5feebm7k9fKKwh/qddun7eWfkH1j
1m80bSVi+41KgvZksX29jzvRLQYswN70VkxLCzzRrTJN9pPmlzdeUGhvhV40mMlr3lZOi6KCMnBX
vPSNg802+7OV7IfA/eV6W92fuoW8XN62aHP/Jk6K2xq38CPejWBEyy54wgiRGg6jNr9Udg2cOEDs
NChED8g2fmP5lC3SqfSeY6rbVp4yJEB5/X4HMUrcyDuZJEB/u1Ovpv7ZLcBtzFWcnTcshVfqt9Ys
h7tq3cyqAUZLomp5reKUF8h5A1dR2Kxf7uEA1Sqz+t7xJ9ZzRpt+jpNuP86bzyZqDuYwuW9RIqxl
ZI/BQ0697s5uUFQMYZc/EHvX+Qmc9LND0UXtZc9ooON7qqbt05gOS0IgsxdMDoMeN8+7oPLzpzyd
apIIRbeVTQBk7U3dUVwqm1pu6A91rWJGrWOLEkXaKkdNdha4yt6rpb3VKME8y64h9JqVJ7xpo899
wigJgheX6V6fZHeiIMIwmWiK1QZgSWLdtHNhfyB3FnNfM9hEpzv1kFYslpzR1d4UeIZhhVnVIgd/
5FXlD3KoX/SIikonwbU0nzTjodT0egseEk+VZEpuXTDbGyrP8vO/3SeBe5sW1EA7YbcuIQQcsrA4
y5CBDAbIsEAGQw2tT5LxlSKgIA9mr13mWjik3jlhuWrmaJMDCmYa8/E5igPt6JSWtvBVZXxldWtA
AMp5kc4LWDMpVs2YDPv+ItLsuz4+1hQuLGsKS08uRcxb3SnCQ5zm420skFEiO7QfLUGNPzRN531S
AlwafOOH37qHrhH9Z3l5EBTkRf0g3EZGMW3+/iSUxkG/ryFYNRgqghmynpqm8Uz5M+9JqqJsxKB0
d/2oFQulx/CO3AN5m0oTD27QajsyISG00rmvq8sbmN5PU2MBs9Rd5cayC+0UdTOvYRboA2WAoxYb
L9cZCJT8ZaF64e6qS2gxu2P/04Fr+lPLntTnbqqXfl2jPZjXEfpoQJ1DqXnXBo14kAOwhbyHv/8a
PvgrmeStMFdSWTfM/7OsjxZUNiAqTeD0dgdV0WRdZ7vppYZbFbm1Bp1ULC+C1uuXPvH1FZEerOz/
fBjIKwACF7D+eEoEUIFbwKzR8j9+5A/LP4IkNsFnaDDUxVOp/I8gSV2pddCnev8muizdpP5stTAn
EbT5IM+KICGWH6rNuQrt6Eb2hXMmoS9NBtCFQrtX9GghO9s4dI4pVl23cQfh28t9MtCWdv/hrBOJ
uPQNv87+/+f1go266U9buWRASeagrUNNI3PhsukbUXyQywvZjI0h+q0pR6+Tr9c2INIA//0x+dr0
a/jaQaJ4S3XQ7Fu+2/m9M8a7dC72kAf0m/oyxf99i+oqeEwmN7tnM7NkgVu+s6FXAIhmzWmMOrEr
YjLHgWPEJAPx6IyGzvqGwQS+s9U3K26VRZoM0R7Ufb2E1A2ebUiyV38kzqsEg4brEc1ssJ+U3M5O
mUCcTSXhne7q6WuI3+QuUPAYuzSjaVpYvTce+wiUmZ59j9Ipe+Wpmx1Y6czhLO4FeSJcAYyu93J0
NJSlG2QVBcTss+RPIG+mpqEPZJaf4NI03Kfc6bITNnHlue7Mu9QPTKxcovAGjxxtZmthp4G17UMY
zTXTcRm+ExF7C51cf9TVSMc2UwOaZUbVZwfEa2MH7x8u9Frt5e+ff/Ex6kVlvmUJ22TnI1RhOB8X
+pNOqFRxrfSTNZCA+GRojoFVXmSNG0xZ4QB7B8XSvUPQlafA942tbMl+lNZ2tbi2I9Ejt6MscNf3
RnozWhGJ3cDIsVRkP72wvYl3U2cCbi6t4iG32qVfJeNZdmX50G06JWtWsikHDIFNSNVSBjxfZANr
ucUB4lm25GHwYDQnHlKKjhLwdSTg2NhTbW9zyFtrHAD0FzJLwZKXZnJrUpzyMkAHRTUxPlNZ6d+U
eGgug64zm7k6aloKw4b6OX+zL195+VVmD7w1wFj7rSqIjPnpNnKn+t5ABH05wHkWCyMxk98GgnmK
vMKer5CTs8J613QPbKfcYMvNtNxCX3fUv229eU46Dvsm+yuLOgAA8/5bGdS7RrUePiT/ZfPaF44g
r2vjVvbks2XqVSfQCL881IhzcNnLgj1EEOWTH3mfDQK+97LVNveJkTvPKY4XJ2Cl98iQlU8CIPmB
GBVuHmarfAJaE24t9FXwMglsA2TJzgRoo1PNHySYozZKxKEMepB8RVQeZF9aYO7WpOPWi4ruoHhK
e1DysTu4iXB4af5qy7PrHGeeLZvkeu8ClGWi04bdJXMboFjYB17xLMtqZCGNPDOCFk577kIeGAsy
vD76ses8M2e1UCvRRE5AM+610DSXVkXaRJ+b8qA2vnmfGcVprj6Gu2qG9qLpYu9YYZzzYVpUNuPi
QktS8bk6xHUFrX8+ZEMV3znjg2wgAUJrhpzsU86SHgurPjUWcsQOZ8WpoaHVmq9y+TAdnCY68sSJ
zrD1ARj3yYNsFVacIloM56dRBG+RQ5qga50aKrSufUYRkMArnGUad8Exq8ZvNVGjZ8iFjmwVYaQ/
R8r0Wwuh7aVVp0I8x7H321gHJAfmLYhUH3OLvRlE6l6eNf0wXc5kH1wufaH2YITDNin3tukUez3X
PDS2dgu08nKuGXCrsM/KFjY1EDcOZiAsNrEBFY4Hn0kZvTu2SNNaQfp+ztOC0AOmUs+ZWdoLj83v
29CF3yOSyF9BDfNxHhqIEHiJQQEn01hXwBhjP53NtdrbFNfUdyuof3hW47xmbu4ujEJLn3NE3SvP
AU7z9wfqP0hujk6FHRljHqo8TBn+sCmOLS/I+rLGfrjxMICbNWuSWZz0UbKXmrVBgVxWqGqyl69e
OZqG9c9RolE/R6/XylEB0rAVmKT92/XydvKCQFBxblaVGA9ZOVDnBNh88YEQYbXgAciAd2JxUa44
kYujpAjrJUny/rnAkWXpu1b/bJCpb6l9VRRxD029eJnYfO8HO59l2DSRB6lrx9dHHpI0LX9GPpdN
eZwajRiymS/LsUy2rQlJ32/AvsOCKbdmJ6zndjLPMvs7NlOwcCiAf4xIlexqXy23PizvZ6XTzyHo
nJ1vBqReBnDhdZ69mQoYgZDc1tHQM3EAWU9IKbe6T2ltfZJB7F9T0zr7ORXDKywR5qkONNO8L5QV
BC37aDhg6lZaAksnyttDw2odzcboO0eB7vqoN73zLtLpbPGlfFf18rsdDNabXqQtjnXe9ALFCEQW
0O3nwQbKkbqifUyibFyVLcoEVWm6tVMGxn2WKd2GOuHgzqsKdTu0RnNr9Ya9w9zA3buOne5x/Rxu
7L5XD06JF+5oAYdyQyjv7VDYd0Vk4iUBRPpBUCWM7rdvCdTnySrCyOSprgQJfJH1n3hw6Ys2HbTX
0MZcoC565bM9Ta/8l1RfWQAc7am0v5t9ujHaPNj7KDV3JREJ4P1Zcs8WrTxlRfk+RGC4Nd9QMXDX
yn1MRceLBqJc9qdDY28rah03MsYQ+OYuwE3yqW/vB77cN5M7RrsCdB7kHNxtULLGX42yxdslbr+P
peMvWqstnkMv8TfCVPQD9Gf/6Pgm+wW19F/i3vrUw1r+rsQRdiKmsbHyaCYkh6DA9bg9p7mnb/RW
7Q42tfw8EP1i01ZB8VhjjL1IAj19N8tpo0HFP8R5mCxtDDIPqP3ty0E2LSS4rEHMYCUHNFvrq4U8
VdOIUznpcurOl+vNlB3i8LfbyMlOiPmRrebJjZjNz4aewhVPDcW+tTKx8alifaIAFq6zYmTf9eCt
x6rm6+xlTqlKpp4wbs52SmQ4O0PxxYMSOHz1Srt8r31SIfM1meP8aIWaPxepMSO80/Zg6pD6FC2z
V5oWDGjQKvIQXZTueRo+hnL1MR/0eZUi+yuiZVQC/+y69iNFfpSt3hMEdpOwvtzj/+yTN5H/wtAl
r6lObYAVOuYKJIb/1HZlfdekzoPAzfNJdllms69RkFOPRZfjVunKhMCwlYORSazKiFAAyqYrRkQ4
1taw1ahe1pDVwS3d6cnU3FuN0jw2QXiQYQKhdcmuJENCXRDBBYqOokUn3Pq+1PX2UbT+b9Pakcrb
1H3RY3vcFWhzUrenBkmUDoVJJrWM8iCbaTzy9zPNbIVmRH/wtNx/iMI9qDZESrJL6c3Puuo2P/vw
YB1XaP9LMoZcwCqjOPz9fYK44I8gqwHB1nGo+iXvx5dTI/HzZ2yhJOk65VEmnpE1o8Dc8Kwt9v3k
bC3ENnhD8CKfXBckevOzNY9dW/OYnAnNVjxj1vBh7Drz1z1xAeWd9b9/4dd1YaxU277KcMHBjk5g
QNmjqXRv1bozj4NjjXeyRx5Giue2SpSApvxzAAMZdgFSHeY4qbpyq2wfwKM/Ut8anfmC53dm5e1k
Sx6MOjS3PCgq/JeCPqYiFZO0DtfCbQAJfaJYCSZU697bY+jtQz06hRkmYbJLninYM61afyI3/2uA
rEO1yXBjuoMzvjbSiZjIvGod07LAqFUpqTUhLxlg/nNg/YBnQCreK8RdT6HmfJ8aETxXGk4nY+Zp
e82LzTvD0AMqyP36psA9Zo0EBdJMY57tIsXSr8i2cWrlL1bWR7cmXhEL2RyoX+WpZTabasiKl3ES
IV6Beysv2jslyeDR4xMFfSQnhK31RAT9aj1pNSXEtaJgs6BinZ0CRduO0/TFFHm/GOMOFw+crZ7b
Qpxluirt0E0OOYQI6oGsHT6DvFz/OQNJU75qPE1sAbtom6loUDKKFPO1dCrWeCOmn3iXfYMb4X0X
4q1t2vohgTRn7DwbE01hFOZC4JD3gN2gto+IlKxhMJivaqFsAty/vmpK8nMGP726n1FSa2Lz9bEu
jHoZpDFL8Dnxg46uXSYVe2Uw++ErNcihggXFpWTSC1r/NhyH20H1kUbUSCcbpYYPVkc4cY69+OFr
xl2v2vF7BSdu0VEa/eIUJc6bfRI/jVC2Vx7/MQ9J6DabDJTA0cTrYDc01K+MYRccvMHMd7mTO0c0
RskGX7bwxF8MSKeOinz0U6vesAafjno5QoYRuX4j45gxjH27wCGxpQj5OEBfucQ3Da+eVnowMG2O
bw7l8Ns0NcbFVoZHlRGr1bwxf04Dn83K3f3Bqz1+MfgVAtWs3nzwl+vEcoLbJioxkceGc+mD3XrX
INH6qvU1VNV8OTWxSzmUK/Y1yXZ+WFG+xHl6l1qx9TVNku+Z0ldPdlkW/7X0Nf8sHp0fVa6mG0Ij
nKaaBvijPx9VmIRrdtIS5KVExz1XxidHb3nwgk/dm50LQSKJyzccOYuFpTTtfdeX+mkQGqhV+uMp
Xndjvwqg0Cz1Yohv5EZENsPa/L0pR628OZRhcXInJ7n15mB2UA3FOZmD4gPRjjc9nU6hrNN2cd0x
7RJT5+KLPibOiwKOapn2WnqD4vNH09TqQVFrFJttMX4O7OyM1aGAG09/AJxh5Rv6+Lm7LSMvv+9V
9HZyR4/LqUoGJveXcr8v4wKoWodjKArzxkpso9mauBkvSlOPtnbSsbIEJIhA2cmqnwo6u9dWVM93
t3aU+SyQ1KG/lW0PvPmtP5j4MnlD9HFATrFwV2a1PU/EtnJYp87w3BjWgywflAWHUA+T27lLASJx
Cgo7ATnq9DgDCfWIwWG5ttV5M6SqJI/ccPjWhFC2hG/+sJ3yHHmO8gpg0lzGUaU9THZi8/zXiMX9
ujz0KBSTl/Obu1xumQTfq7A7T/ro37eG1+/scMjuazATWA9a2WtVhc2GIHq6Vao6ew1s6631jP6B
JGv4iA30QXaPbubsgGmCfJ4vykZ2f4aovFsjUBs47TtD99JXN4eTjzS8wimA5qCMj9CH7mXYO6u8
Ozsyyye/b5JDr+ndSvb7mX9PJV35pDfjKnMnbaEmBeaODUtwVvK3wAR+P1z7VLvp10aOF4ecch2Q
TcpD+zXEJnuV9fW4GkSanNwyc9csN1RelGG3DaO0vPXLMb+JWRbuU8oVDjpf0J0etXhvVam2Uf0O
tgZyp/WYRsM5SVxvWThZ/Rw3Oe4YmoZUK6jjRRqNOnKeWfhd5N8rHBHG2POwejcxXqQAdaFjrtnG
fuiTfEZz4dnN19YPH/VuyqIfHRUUN1ImO9SIAXEQPamzhDbHTNnj+XaSY8g4L2P6DEn8NSaFuP+8
zo0r7Cx6HNH8mSbhGiEe3zmlzzJlDitN3+dFAJpqRrw1vq1sjD4pqG/lE9k+uqp/wzLe/wG46Cbw
8vCNWAg5Hdzt73AJ0/cqqONNit/Bo1MhXQ9B9X6P8C1xQGpWWqkuJpEp2PRO+bZhMbAffPDZfsl6
sxTJ+JaX/iF0k+ZYY+SAXyfxAQKf/g/qTFPMlH8oRfOWoyh/sdu4IE/cTve6XYy7SRcFKbUWqyYl
CQ6Qc/HwDGrtoFcIqNSmxMV1COIXnOs+wYVsv1PasmljI/iCa5TGzpD8I6AMnjRlFuC81Ol43MYB
22Jhvtv9Z5bMSO6STO8xzpyxFdZQ9IdZlIw56XCUA5QB/TwzSCTCu8RmVx1N66Hrm7eqcIfXzsEd
x84MYo1zMVajGSu1VVzMUvryFs5NuFQbI3xt84gaNT4eO9l0p+rYkrk9V5gLnfo8fhTzLDfXMUlp
RiDFc5PgHZFPJfiKmqG9I5/Ar6IATnOtjJrC0UZeHhLL/1VhNbbdSgFBfi+77MwOd1USbMkV6Ick
HgBw+La7NYqaJ4OaKKtaa9un2Bqs2QCu/9z4xSni0+EvCmUdxzhQ449YHEa989+bSQNC6IfGszrd
XRYGSvyVB/UnD5eYl6LB/71NswDHY5qu27VLDFayw2WU/6w+8627v6/TrX+8+yxdJ0AsIDporvoP
4p/WTyDzrFJ56l3syDKPFPNYTt292qfxvu4rbwMsLn/ycpYlhkjtbwXFgH7Dl/g6d4TqdkOWjmUB
03E9eirKIMGIRbeu01OkO5dbJ/Cu8I36f7Sd13LjyNKtnwgR8OaWoDcSZVpq9Q2iLbz3ePrzoahp
anPPzJ6JP84NAlWZVaAoAqjKXLnW7DtPbczsIrXXqKR7Z5K/bGqpo0+SQ0PE92fVKPuhzeMvTd3p
bthECGbElboFxadv/VyJzj7wWNeUcv9LCkOfz6JcDOp6KyYKSnEGqdWFOj8JCiMNn61ZOWOG5AcQ
oD8jWDbLm7zbfrfGeLq1zeMobflfMEnq5G43SjCQaDCTyiayqORjb0CkhG9QMy1IBGnguZdxO8bF
a4J4OHVl8YbqsBoV8n4qFuK0asEgN/PhYkEH0nFFZ4+SSbGYRtv1U9TaZXM6ieIWUQMjzm4KYW6a
fW+MMF02pr6FMgeu6LYDyUE+7clSVBaddtceAEVZs3xmt6qhAf0Eda2/mHdBP9PiCMWq8UMMAv7C
ICtq17LGnl8MqmOf2zKwtU8WurC+kdyjJBj8aPt+Zas1d0np5y6Sv9lP2J6+Wo05fXaUpnYjsteP
8hhDChiH5qmJdGkLH5W8i+U4OCE6m6/1CZyrE+gvgUeULAECeSRE5xwoCo3WUjqh8gxHEu/Kfvzp
UdPc6PxAKMKjyKOLPvWxg1i7U70PIhAeXgaxbS1/DxIIDauCur1K1PAyKJqvNG+bLlfyVKl/BmRb
LDqqfjadThI5o5ozfJka/yscQQrCkHG0n4rIYbFLlLH2WMvWw+Bv9TkGWWpyToH46FxikLNO9rzf
/DRLn/UyRZuSpJifi+6XAGs1bTMgy6QVW9uIrLkbNcb87Ovx59RKPejyYSqsa/UVWQvvTnSJg2g6
KYrGWhkdb/oBjKpum/bVKhsRTtTGg6A8IQMCleLMiHI9iL7YBzkYZ0eeUHbHvk1+ymb9sCnxjKPQ
eLVMimhVOzOPameqn4R1bGXjWDlPPkpPOzWNtdd4cpBV880nebCChyron5KZFCjXa2erpLG5lCZV
W0kt/NB5UWXbnvj7Uty1ij1mW2e020tTWFOz2HnKuDGK5pfA5A1U568J45h0sVOTIuVU9or16OU/
tNGSjrUzWiexwA2UdQhU73RZ86q22UxE59UOne2G5UwM238vR7Dp1wEl1SAU2GX6S3BGwbGIgvTJ
mKKP/RO7viEz0qfZ32hT501XjwmoUiS94FyL22Cli08UpsWOpT8qo1ono0qGPlmWIlqaNo19auIg
/4SW0UrsM8esRamS+LDbx2r7NA5BsSlsLVqLRKEXpxoyRKD6Yr6y1yw6F7IyvlBy9nypfKHAS1tO
miSvWRtb+9RrpZPdNWwvo6b8bDTx2Z9jnV1U7M00M976eIioDnfC+9ILvZ0j1fUm9B0dgF6iLmwK
VH406lqP618ZBAdvWf5IMDiHVOqPE0m67floykAvRIuPPlnZWG8yZE8i5UDBy5wjsgi3zgmJrCZl
pIaKvxbWDtqsMh+/2dYiG9mre/w7XfgDmrsElasj8lAhOI7aekPxe1UnjfI9zVtUY5V4ekhYJFH9
Z9rrJOydTynAFuFRpSEb1jD51BRJuQFxGe6UpC0f2zn4JjyAkWwKAzGrgmfaUqDpqwFIfS/DoCEH
qbK0lQBFv9iM6LRMzU1aK/qUDuGdhoDzWbx8cloMKM7iZzzbrq1G8z+0fo/zPH6If//2d2Trv9//
c40NmR+FRN1/8zZrBoqLvjyMz5OzrySlb3dhSiGS4+jdshNygiNsCOLMbz02QDrEJsuo9iQKyDpv
3WZQFMNIAS8jsQlESgeb7Ln8HFuxszJ5VG1GvYnWYOWJCs/1xKKyOJqZq9E4XWQlLDUhBMwHkyfr
CwxPL5kdq/eiJfvDQsui5zgkaqOYmbfnuV0t/cwy3mDg+2FRHfdQOLV0hzz3gBBnr96NjlQSgxge
gCrVMP60PwyUi94qImtgF7rxNULZ0g2r5ByPfn+XR7AShradI+9qedtI6etdxe40ZQ8JhVHZPQ2q
PB2TsP2iTGr3NJaZ6kZN569Nh6xCwbvuh2POYHZKjGIlkral13wbK3QBUj0t+D4ACvWKU31FHHuV
qYX1qo+6t4EeLtsAEWofArM4JdTvviWpthR5JbmBbXzs8+BsReVDLwXRbhhC8+BlhnE58PqkLDEv
od+fyUFmMpXuV6/yviVDE5bO5yD3EF7R5OpgW2NzT0qMV2kbjivNGMp1FXv6fcXTCUhyaa/tHkTB
AhY/GKbb2Hq0Pfleo/btqwJgBvhqni08qyjY8IzrXLZfAyPrvtl2mC/KvqpX0dRGGxM0ussToH91
TDNESy/ovvvQI1Z+2QeLVnvuMt35ZXTSA5vibUN2fjla0BSMseo2jYKiPQUv1B01ziEf6mFr2tLe
m/JspYywGiZ1B94/AVmWtcO6oxhunXstO/CsuVcLivZqKg2/tXF/tkm2/iTlRMzGclzfC+w19NHN
PgEWIyh+cPiDCygbpw6uguQ4+EH0IA5lKSsHKaZub+6KJaly0Rw3VoWRKycww5AOgIwe7OJcmlnx
TC3ts1I5yT3lAfKnXFJecl+x7tSoqE+jUZ2p/qeOP40itnA/I7nNjnIIohSev51vpaG+qACsHiUC
0Oh1B2b61ptEjYtWRth1bkqjeW8XbA9NtevvWrNBXl3KsjddihC9k9vgoDrtidpMm6JnGM8FbUbg
cAY2/UdcBP4mHfv3fmGMCWISrpldRBtm9C+SlWfLzhs/kRnJ7ssk+sTqpL4bh4g7aeqVfd/X3Yts
86SmHjzdECT5wXu3f0CtWzsNg7U1Ej0IXWjyCejp1J3PRnn0+odusKx9McXfyDHi0cOYuXNCONQv
7RCFJKjRkB72hqxbFUSWX1jGtCuQ27zW5qapmY4rO0q7y/ypWIdOMbp9g74pqTgtO1xOLb1lm8SK
y3b7uTf2eUHZquQG/V3RB84+q8dzOUbGvZ02G3afK/SRf+S9wgovar71utGd0UsvXDW3q3UVvk0V
1b0RO52xjepfvf7U21b/qY4D54h8O4RhZQKXQtzCHBHxSEfSwdsiOZguCm7ncyq1xTmbzyxdOac8
9A+iSxg7lF43fT/jImcPwE3pnaRU32JSwnltGc9VLHc7FOsrVzSt0J+IvMVfIykzn9Ga6h/TNneT
uVWA3l6EPrVRgzxIx2k+gCZ7P0tirdt0gfn12nV1u/o60IiR2uDqv0daZn2gdPdX6RX2fijraGdT
qAAP1JBuQ13xT30Y1iCKtfiOVOK41gqtvJ/sylo5KVSvaEWeHd7M2zzN0wP6VM0+4PbfgoS0jxrK
OWt1lKf7oWzylQf447GdYqTI9F5+LpKHCloXN7Gn9AGds2jb6VW1i3ynuUdoNiTulVRvqped5JI7
PU7AFihZ/SWq0FwEqZeeNdKuW4BU8rYr2tgtcxWOHaKoO4W6DwQepPmVgY4nBT7KV5ONhSpX5k+7
SJ8U1hBuTVTw3GvSCrLZ4pcOk0zAs/DNRwjXpTwyPxtZ2G6rsbmzuZU2sWr3mwGN5LNs2cQWzEB9
lY36m2qm0a/MPIHSBIPOzXw2yT2/oYpcuGWn1I/Q/7brMmnyoz1UByciJ+j5Un2GVqR1s5pMQJkP
bpBXyU8ZrPbCyViTmLaereEUQvZy0oyTCo5kGTg94sL9eCIGYpOodBQe2etaNsuvYWBMq96Wyz1h
Susxq/ufECrwoCRrz464Nh/Suo0OGvVXK5sagLvUmbcvhvEtUgofLoZm3CpB025MnyUShO0PLaW5
3x1gcgslS8fHMaWSKEkqeV1lXftKeIIECR7hvHC2yzx9UPs6BwdQb2XLT3bW5Jg7ZYryI//LeDPK
jXnv6KWzDPuZvXqInO2ohuMxK6jBH0LHe6Z+oz5b1bCPoaPqNYTlS9K9/tAkpxBZjQ0Z5GYlwF0+
3+XS7MNyJ6BfLUJ3IEXsBo5roF91ay9aNG6eZbnLYDHMCZk2xsGousTV9K7fta3iryZbyd6cxPpJ
1mU4l06kn3Mt+BHOz1wjdhZFJxVuqBKHpYbE3HVhN26GLs4efbV3iFe29XfTqRB3aZWfEimLUg6t
T6WsTytFid/ssQIwn2nOOZ0PsOr1CzXih+qZkjqritbKcqqsYhV4lXMWjnMF2MaOdGdx7SukAVIL
gwfLPItwS4zBPNuXuS+TJaay8UE1dP30Okp+sLLzIjtJPgFAyp5YP3caUPrI+WLFmnMKESrOg/pp
0rTQVScVASMHarvK21uOrZwKWCncaQzgImwQSXSSWt1lXTLeF/Mh3GZjmq3ZHIfbgp3CUjdb9RX5
m69aNQy/yM9NIJVZqLDbrqQkXdSNk696Yt88LhN/2ksozge6ZDwMPEe28ihRGQzQ/pMZ+dbWi6UM
6ZWM+1VJPgOESZaTTemSJhfjcaLUxU01w1pHJoK7vRHna1serWNetui+kpJ7MnLqg0Xf9aBQ3ffu
UtsqcTUL+BerERQq6vrVrvt6kVl6+NIh8oc+vaGdYydgiwoWgiLuTaRN8ALAQgC+B3mXXi37BdU7
J+S52QISoXpKyTMtShWtZNGnpJq56KYGJjHJPkdaaP0kF4Uqptt4vv3oa6ySQ1X+KkvSCPNoPu11
CXqJhYeWVjjOoYlS6lkIxp+lOkzeejmgSh040AxctgmAB3tK0TvkHzTTjQe7WpkUzhtBSELST8Oj
XAzZLpwy7odClpalRfWLFjje42j1j77pnyBEo9Z0iiQCLHG78ZQqfyCeBg+ZVGYLSWngijNZNcGj
VX0y8zE6DcQ1CIU01ae4yO07J9af+f2Yz9MIhQcccH/Qwlkze/CV/6VkF7csOxLAghVOGKKy9u6a
4rtomEEgr3KqWpaWVU3nGKr0haY0A3QE2nS+9EHxuVETG+zF7CIM7BbgzJWOoqfoo9iVjYwF8KwQ
gTZzeUQ++/0s0Yp4hYwIhexhXyMpPvtcTnkS8btK5G6NhCIyCQYSJJIMn1uqON5JHPgZOLsWehUN
QtGTUZm8ANLooSmlmNufxyIrWOtBmQbIcvlmdkZFbY7oa+x8r8bU1uWRrUI4TgFzm5hk4Qe0MOQM
jt1yvCPrpJ3lcTSouQv8h4BPvRmtMdlKbC1L1Z+goBnnEMI9CNZlR00Dr2mQm06hQsAR6W8dTD6n
oPsxajmJ1nYs1o5N4LYIY4uCoZq12HymxHWdXTpFWxwa644s77ju2pDKMRPJ6qmAoqeXkjcvDuIv
iEvONKhS88LzXnGbyPOfwKKEKz2qvHtT5kcRUrvThiTg2wrwfmvwapmb4tA7KqhawyE6AJkNJnWw
zH3WL6U+Uc9a/RjqNaWLsgnfqscXDA8iSlqyUyWo2Ks9pA2KFLrFRDxAj41kGU6S9iAOJUV8S1Zb
7Vrx5fe+qmlbEjZquRuSSr/49YpyR0LPPMa54ayLaMaJW4q+b0IiLQ6aZs9KYNaPPYWuMoI9z7rV
rZxYlh7mhbpH1cqrBmL1SIDAuzSNIk3daOyjdaoWFPplHYqoBXKQGyi5E3Kx+Xfbi3KUJPt+z70W
smPWhwcD+kyqk5NpYziefYgr6SWI8vixhxZJb6v62R/HisItG6aTRrkrfKl6drTecDs0y3jC0kSV
19soHaEZr/HujBxQVVcAP80i84cyTdGrn0bVLpQDMkKOH7+aUGSs9L4Ot8JKRQRSHoFegF7Biuwo
2lWx9CTbuvzI+wMYC92D1UFWFED/a7LRPFjSBGCwM7StodXJEupQE5qUuIbAG/QY5G/mp5RQAnqm
trwkro91lJVNkfN6l2LLIMQSIOcBTHQlxqpO528KhWL9y9gW0Blve+J8szMrvHqdTyDjhTXuiP3p
41RemsC0eGGNg7wWzlmfkN8cdMRc5uvKfpytqpbA2GXsMHhLi4T2RjhrFFctqwApeGFNzLqF1DIt
t5exYU/irSMlJP6EeAoklwxrvEGceWtYTnffIYW4TsOpONrxAfRJ+CzVbqfI/bOkWN1zWg0vUKc4
p1zPhm3Z6SD3taG/bxskCcLOgTBECs1LX6N8LSf49S9dHSQCdzrJZk8u0D2irkoHaB7s7d7u78Uc
WRUmEJ1mIVQclPtZWc8SL6ROVI6Sg+/D9gbVzfeM4NTXogiQB8014z71jGgbDva+aab03Brxp1aO
/VdIyNQ9kqaoczmD/1rFTbMm1j6uhRXwQO2SI3T2wprr1VNa593ZD23tpf1al6kPL0MuL4veqKAJ
NatlLZXVpo5IcqJxCvcxfASdsYoM64/TZD7VlbRU3Q8OH071VCnW8Uj4wDcePZiXXkz+PBKywHgH
x3/R+LU9eEm+Fy3J6PX7yB8fRSuaMkgVsv67aFX80XC2hSXp1jJ4mSoIg+2BHJ2YNWombe2BTFlG
pqTdj578ftClnSX1/v21mwV/sU88/5NwuvYnequsgpFM8Y0h9yN5UXpUC1ydhQvxCPY68Nr3vy/n
dWwYjUpRPkGCtw77ZnyzJ9NbTg2g5lHJ5JOsEu4CO720IXilQrwKXMEZIQ5XColEM2xu74x3uAWZ
hLAqv8+SPHVWQ0dByY1BOAtr30r+ByvFPsjxmn1NVILY62VWKBEWST0B3GthEiPAMk7ZHvr490PE
UmGfzAdxdjVc/a6GG79/4HKdnsJmkG1i/us40bz6XK/0D1xuprqO/ctP+ZdXu36Cq8vN9LU/A/Nu
zDdXuk5z/TA301xd/t338ZfT/P2VxDDxKZVuLNdtED5e/wTRf23+5SX+0uVquPki/v1U1z/jZqrr
F/avrnbzCf7V2L//Xv5yqr//pHA6VqwOtdyF+pOlXTjfhuLwN+0PJlJRjMoS+33Upd3qcX6Z5dK+
DPgw7E+vIDrFVB9H/fUnul716iOTd55WV8vHmf6v12czw9a71yNW59crXma9XOd63Y+9/9frXq74
8S8RV2+ogTDKvltfr3r9VDd91+btB/3LIcLw4aNfpxCWZP6X3/QJwz/o+wcu/34qMPXtckTxeaFH
Y33XDoG1qkDEu6IZdDNPoJ7VIHewgtEyXBlCqaVk17m6SeqyoGTKYUU5m4XjMPpg4gCvHGGmq/Zq
3gz6Upj9bqXriXMC80sFnejqJic5lA6rwEIt1I06atYSTipuK6LepBmAXhKcPhgEXA/9oOXlgpJ/
8uFegcSLOIWsIZZccSoOqvU+8Np1GT2P8zwtQvWqTr56YS3tdCTA3CxN4w05KeJRcpo/gsrc6mXW
3MGflD1KRF+OhtOchU14ldy5a8eshiVl4dmjcFNjpOUDgi174aJ6MkukjKUpswqHpMjBcOkRYMH5
IsLwD6+u2t3ZMlSPIOqfXNkZoVtWvW9+phGBm5mBJpBY4MB+swhRwx6gTeK8m6+GK9GQqUu45AMu
M9HQB96heULh5/yexSjjYJ3rFO9CXQQAESKe/HIq2kQJEa0Rp9fDxSm27RPoy3HzYQzI0z/cP/Qi
D5PY7qDBcSTVSPrpsW7edUpo3YmzBC3Trsva000/C6JwyfqU39DNgKEJjl3sQ9H4xxzCQxwKtrdQ
P5vd5tonzoLE6raUQf686ReTFLV9qIrJ3Auj6LKSfp3KY78rwduDmSRPiLC3wVdkuZlZOZd+YRT9
4ux6AF4Hgdw8dBKs9+LUJpniVdH7WDGs1kNvGWpV43ppOqyBAHRuGE2qs4BUvz4vSoUgCSLXEr9a
INSE7cxhHTl5c+59uTlXSmHtrc5+Fl3Xfji3n420sdlr4CoOKXDktan7nTvOI0Xf5RpipmunuI5t
+ePlOsIgF9PnNK/qjSjTFWeQPz+81+velO7CvO8Ui4vtci5qdkX1LlowoB2apVNCOUcOdy83mpag
c1em9V4qJZNzT5Kr/zhvFIjNXOHuNVU3HBoFfSC/7tJlHWkIPc0l0bHUOjbRDU6vB62ooZwjmn/r
clt5LewfqM8us2mS14vhojAb+oJFiMrpF6J3BSBjCqXrxDYPwQyKsKdc/pLmUALPvB1XjwCaEESk
+tRVdzegnzgFfL4WndYU5EfqXw0CIMv8NzYIIuNDZvpkjuYIIHfKI6ySAWoVf7DfI9CXbs2kgbFu
7iuEvtjs15ANu/gBtehXUJ3W8MUX9cPMULAOmypaBkj/BS5IwQw4SBotL1xaMzOW6FPmvpaibuSR
idGuRVsQZ93MM8jRfd16/q4z6/7YyUZ3dHoyxAvRjlAlPNjqXd7mQ7a8GAg+gQcYrPZbgNgxiXu1
Q4/LL5bXGdosep/rpi+Y5/PUu5tuUw6ljaQOEHrxahCviw/vlcvbhmqiySWGoHx4wwjPv3kjXV4y
vRfKrg/oyaXCD1EciYxpmoSvPXVhm6yoYtIrHJLfZyNw+xp5sD8swgyBzWXETb9osoPuNiD/P9d9
a08LAp9UTTkUMad6KJ2uh8yr35u63yxaYCKwauEh+i9jIamLXH+qZrLLP8YSVfeWXVEq7kXiRqfg
kDKoHgUAXQtDQMBKuZKs+k0bEZ/aN5nVH7MoY2MawlETTUm5i7XElh97g9iBPNiZK3yq2TEWpQqj
AzK6JetGHPJOdNmBmrssRnvoQSDtSV1o9xApgrRoy2tOuaeYVb0XZ2nsL9UpbE/XftUAIZeqBoTF
uDoyoNqFMhTGxuJjU+JH5/VAWI+/BNT3Eqq+OTMwm0PdQZ/i99VEXz1fEopRUjJc7foBgiqrj12t
X672oT9LStAxuksFq7qbkrCE4wMZXqdNUaeQoARVETMO2rT/ZjdZ71YU9Z+9376hZk03vr31ueIy
SYmIkq+QAmhrGNETpyaclPlbDZLm/mIuzZCIJEiH976cwqp8KBHcnUdcBot5+mAO6pUBvIOzpYK8
HOK3eUZzCLbC5XbIPDeltSEqgIwQ1twol4lqWYN5D2Y9W9k16kL868wfZkCdiBKXXwMzgtfDqJP7
sorr/aAG+tqgzuVZ+Aq6lv/0lbvJIE0D9EFSK2lhKbySRM1AjQomxTAxzRlGLGuQqQurqDYQVssG
6CCsYmzekod8V2fzmMfVyZMvqln1kng9EfgS/NS1KazlrEwurGmOpnalA2iqlU0ExGOhzwydEJVQ
wTOfXQ3XvmC2guBQNmZEtYLwE4e+sd4N1G78mMjwTX1PEvU6QFziZiZxiRG2E2SgmFg4X6+dzB8K
9FV9KoE1aZZerMwROF5oDtEbdVCIYctvPl8AycIQfaG+Vd5KQwFkBTPgmPfU50lxQibcR0kuky2S
n7J38pNJflRCfrDzcDFr1mTVbiDe+89m9QYVbgxJQt2cxePO6G1jo3gdldngsxbOJHVHQZsXFNPO
L4n2N3Y0Pedl7l4I+qigg4sVFWlfhYmPokXWziaaw8LqxGrJn8KUwiqmpCqvPwprqMsfpszGjEQx
c9hN/oOUQkKGwclB0Fvto4zK2K61A3ON9rX5Ik3hnXgPXz0SgJ+7IrSMdVAbULrpUFJDvzkZ5Uas
k6co1A66BfvmvEwWB7FWpqiSFfgE3dzBiN6t733CEtbVB8s48PpZiNHcR/JWgz46VsIALdUEFh29
3jdyL/V3v5skRf2TOEyZtaM4ujiZkgNWbbDzba3Y4aM4OAA8ihgsnmjBbaGeSr05aJ2OIHAKU90m
bfuOhywDJu7/RytNGneW497k8M8jGtzI+6JprZNwGVWvvzPtaXMdoJpTvOUJSlW9GODJuQHrJZzU
wkccwim+L/I8uEyioelwH4wkPsWnsIDhb1GVghL098cGNZ0swTb1a32efpJsRBlRyXySoKWO0MnN
27p/Gv1KdcPeCLaibwBxewQV9cOZRV5EV5nrUAWlMrzMdPWg09dxBXGo8CjY9D1qxmdhE+56RB2p
k1Ky08ievh9T7w3ukP7g+H5/GL0BFLo4FQce75KEzulvh1uv8rdF+Iimlzd+uRBt+M3DlWpApigG
Xn3SPBo99zpamI1qfP8clylEu0itZ7mv/M2Ni1nLvFF951NgVCjrto6+tzspBDs4yZyKw7Ut7MJT
mC2ost49Rdu8el5MwpWExOgqPjwjwknMIc6ul0SQUNLcP72a8GSPGiA1ADJRVuvh3kJVYBkNUGeK
ZucE9HXacI/6prXo4aBY3xjgOvwRkG/Z3fbnwz4oUuVQZVViIq/LJIP9pI5Ff+er8DKaVmqtHXaW
DyjZVQuvmvqdaIpD3NqPst5FR9EqYWJ8aI1hmSEofZ/PLUf3/QcKM69DSlg4Tm1rbL2xnkLXgTf1
4DvpV4Xy79CF42XiFlFh+BfD5wsPetCv6zAFp1RWKIY2/UNlycEThQDgKr0ncdAiswFBZHj7ZO6z
a4Cq0yQh9js3yda395mv7kvdeR+gdkAYjFHiJqeLUrR0ZU0dWjGzP9jb7Njl1q+rP6WBwLvM+kE4
lF05wgoZjFvRnJqiBYxmhq5oSnaiPWbFSxon71eDFQn65cS0dlrSxKBuco2gjQ3V5Anm44i/LPKX
6KrlJ9EX5gYg4mtb32kUyiHQh4M3DxJeoikOWmhG4Ghyf3ljuDbR8tXXgWGCEXzRFBvdZJh7kc61
STYh1uoaAB+XTV9Pa7Lw6NXZYfAgh/YiGov0v6xirI5Es/BNNBty7Hk8xf2344VHgCLNxeN6hd/X
F8brHICCEfABhO6g77c2Aji84iqGQtikeOdkS82KygwfIgGj/141kb+PZoz1Qni3Zmi5Y6ANZ3Fo
tEo/FV6Nll0znjOTIo808tKN+EzoSqHDaFTHS8smjVZLxrCIxdfx2yo+Xfon1oSQ2Iex7Ty2n7+6
TI6NLblqnwqnhNKbuKj2wAXhlgIA+zgEbhLOCf+5J5cjhwVk9kuYLk6V166S0g5X1zF+nyeLEUrS
yzzCADvx/8d5rtce/vfnabtJdjUDhrIyMbRjXqubLlKNXeNprLeSrtOOY8k0LL0SGGVNLdoPlABn
s0F09cJ68RHuJUU5K6VxqCWZhwhPMbdoSgOSkcvSh/CpictxJTqF+XJF4T5QhITKg1ktQjuM35/S
xQjOZ1Ho2rhFCHMl66iGugQ19H1YpgbQbZ75jc8rD11J2o54vgs7sZzRXhVl02zf1zXeEO6I8kl3
3CD+vd0mNszDjYbA0R998mwww4rKnEq99Gcw7+iX0zSfPneqUezEeDFKDFD4+Sz5pUCLMo8Xhr5L
7SOsq9I6SgfqOfriCFaiPE6KAZvwnzSFQbiMSFmZ1URp7f/2FTMlof/VMmFEq8ynQtIkV5zpgFYu
Z9ncVySS8STO/oGfbaHRmdcEM+1kdcONJZoqMF4pCwHMzus40SUOFTS8p2tfArQg8TRo21L/pFg+
xWfkl3U9BeM8QAmcStGTNnd7aRvvR/bSrmgaJaX3cCRJAJin/FVVCMITBYJwdHZmRX+ZY2JNc46s
4MmnWOmVQ8ztprOOQdbSTItE3uSF9Vh7ZrX70KQ4ZNf5EJpspNq5WH3Iyh4iyFuPQqN6gibFGLX2
IJStPT0ez3UoIX1VhurSEtLWQ2TGx8l+HyBGiYOtJZehoiXGD0YcrSygNMvCLhNine24yZVQeygo
tFq1BXEy3TC0B9HnSXrjFrlZX1yEYWSCBcxs2b5Qx58tjPp7QsPaA6SmezkK5JPSNnbo5q8jtWIP
zWwa20Y6KeawbTTLCV0eoeM+ltRfF0+dYi3Q6XruimteP0ziI/AVAYspwLAfRH/SOI1bouu5uUx1
/TDCLD5gZCWXD3KdLn+Fpt/aZZHqQ5jAxk5oP9ih1G2B+lO3JbGlX1w7lXECdyv2i8IdzDeeKNVd
fK5TXA3Xvus0SPxGi4n7VEL48oUQ2iuU19Jzk4/GJm/1YtukVfIMk983FeDj9/90GEJULiufsIyg
Ahpl6mQ0iLwEGaAcmNrSLNOPTX1uCmdhFc7XprDejIV93tk2YKzdvjW0UxqDBxo8+zP4VsXb+woa
aRTxwPJVFdJImCbST8R2tZPwrodmGVdaf8ibX0lu6PsAiqcDlaT8q0qpgGBH6vMKEjF64aQfDoSE
hHWcXcSZOFRQegMR/d35oW2GjbY3u+/omJvURc9+YjrRJojUUgpd7qPRR6PNj7uUMmgO2qQE0nYo
CdhPvEfczkAO51eS6OkBNHBB6DNM00MNIsqFVVlxxaDaTpxV2LYha6vMkvRTWaBq7PcjFYAy8dW5
CWvUeO8EXhu4qFlfrELWZ0IP8EQB3iu7zvxzm0bTQslD77VtgSMpXT6+emVoLJymzl49K7EXee47
L21QSwvJoGa31ahoIm3g7BVLQ0F8rtPWo8i7NBVB9QBbzYfm1Sqc/+nYJPFDtHTYkjdz9afWAo/R
qlBhreBYJ3NmOyF9Bop9JGd46P1yJfoGIJfT8mKeh6RdrqyqeQadgq6Vo6jVyq6kYgt9ir2KKdt9
U+PopabE4EHuSvW+T8tkIfqztNOXKXzUO2cG9VL+zNJM+exNZbPnC6iRJ03jN6rb6kXtO94dWMDp
sZCaB9Hvq2m5TjzdIDDGRcK6Wbc6cKIGns3X8IsWRMOPfvLRKOSx9tAVzbRF8rTcyjqU9mwHwdCb
mfkj/KI28J8IT+jNxgczghbmfWUN3ySVT9kYLKGwSKiBSogaVXMNn+ik1CBZjaOVnEDjWfdZKUmu
5Bu8zX6f+RmhUtEX/j67Wi9n0ZCf2gxyrNA3HwJWrzt+i9qdOFDErt8ZkSdvzETLFzcG0Rwj76Eo
UnsnfK8eiLsRCTPAnHaJ/wi5X/akVEm08mRg/3lN4ViEkpVrdFbyvRkid9LH4YuPpPhqquKPHvWc
IvlbD8ETlUShm4bB+EX3JQo+Mqg2N7DbpNxFkhzce/OGow7+H2tf1iSnzkT5i4gAsb9WUfvW1avd
L4S3y74KEOLXz1HS7mr39f0mJmJeCJSZEuV2FaDMk+f4bmDr4ARz4i5GJpY2J67ahpA/hLoV0IH2
wQdnaB/4ykFeP/fwo8nbk9TqFk0hak/zYZpaGzXg8cDbU5dkxQ82IOFrNn59LwFM3AlPY+txqrVn
ZLDmCBNNP4tCgnjISdESVaI+bCiRNVZU31B6Ng5g1u3uwaMozxA825olPvZSr2S1tiUTAcXSwdTz
b6CwMw40avpkQk/lsIWIG7/D5nI5TC3KkiEU3Dvpjl86jjxcZSI7MvFOPrmsDKgFGvSo2A5DQzWg
LmePucYC2lv6CQ2Kyzw2IFqUhFKuILUHSvYwAi0uHWJH1/cadGH2GrDmBe4iOAW21mJoKei/F7g3
olKgPBSuetr/67SMJEhe0A6LvtdGjtdE3a9B9mWjhpPb2NajcaH8NYVdueZ1JEHgisME3O1hcptN
7kl3SybTBIs4+Cv/CClTczzkMrYWE1g4gtvcWxydRRnfpO9LfQrLvIvmGwVPNqBcYWnQFXbQdU55
Z9c5NppWlm5a1uUBZwl2mnqOxvlen3a21X6HQo2/ZoM+QX8QkmzZWPAr2Tp/mJajNvIrOf7Tpqu5
6PBDa+othqbkLRfLXo5GQIXHG0H0XLb8UOqMIVm8DoV4ogLm7J65o/99Ppc3LRM69AtasofK2Xqo
+icvCUB+ubDZmJ/eJOg0tHq65b+GmeoyLgUydPnQbWiU/Q7t1H2MbmbvdlqRRmSniPd4sltKFfk9
ni5Jof6r04CAqVas1XSo6tBZ8QEKKzcbnSn+zBMjUQWKsT3wEqJf/21e5wk0BVGkyBroZ4vMXUHJ
6GPMbcUOxGsbVKN+OkPj7JvGho6DkuSjIViv0BaNP8DtX4Qq2xxGplnO733qPCTPJxsyvt/CqG0W
BhP6ine4sxG7QM3NnwDUD5cI0GJgWI0FcRDwqCmOlgWeUIqiSW40gH1BUZn/e1LHs9NbqcRIjHHl
WyXa3epMnloLqm2LrHbGE40jqN2sB4lSItk0FfMxEF3XK9yt3Hk2uZETNlBZRP4N2GsTxEPpLwuV
t51WSvOODlM3uIEreLS62Vq016GEqEeLotQtbIuHKBBKLZwOyFaDb7VFzrscQzA4KrXw2MnMczu+
UsAHcz8Ya9DZFkuy3dZATg64J+668xrkcErDP7EIr5rqUv379YACytfTZInPDrxz/EDpddjdFm98
/Axqq8eXz2dbMCiBEsZIkWuzIcpssgp91q514aXVXht1UAFkogA6pO5HE4WqiQAr2/PEP9e6Lf/n
WrLqvvhJauw9Fi9cx+b3dEihObOJjLB/E7PtKpAiscm3dr2ed/fDUPh3QwG1N8eAgKyIhLUJdUTP
YySuUIsvjbdoF+04dxW2Mp+jb9ejGbpan2zSGv27EevTqK+Nl6SIX8Ysca+jwOtek5nxjobUuuNP
7gFdaPxEPTxF6kfX1DjQgIIgSxKhl9F6TFTfD9kRHW6yAaip1kYz2LL3AJY2OH45NINi0IH8dqnb
UupSLpK4Jwozuiq+hi36/NQaOjqvjgKXKXxV2dLDch3pMUAWwOnfxcVwbqdcHshEhxqsTht3yiD0
qcKQeQSXfIo43e4lwCdus29GK3WbtVENzpa2Ehk94uiUDuBwDIMOsjEL2qaQjfYmdHaz3WZ8stEC
Fqp+C92r+lWMBlBAhsAX9oE0DM2i7q7V88NMJ4Z21zfCsEq2K9tmoMgcYlasNfRPrltVIJ0y6Iii
zSBbN6qaevPKiP0YDSBoUNKD3Bl0KFafYPI0JG+NkuPsvcHkCU6PKi1EF9XcT455KeXNJnyTfR8P
Ox9dRBAyfp5qMHWFBhj9vcGwn8OevYZgXbqQs+/YAiR57LEpWv9esnhD5rjw2MkU6MMdWeI8j5XO
d6VeZwF57Yhrq8hPUUdTFwhdqMfRBeYlR/fTBVBM/HCBxOPeGlSmQL2izaU72nG2xBBpFxoWNgB9
0mDLPBv2IPD0jn0ok4DbSfK9QSPHxMB/CvV3ay0gfwNSiyp7GrX2SgEAULogu4jMy23mhEaj742B
TbAfWl/yqbDXEHfB18oGa30+FuCHSfC1GxTY5XYgG/QyH0BvW25udj9pxboBUBJ5LiiCf5pKQ43A
lGou+nQhEv2+sITQGb5Mdh+19aKP+uZAB6fqkaii0zYFBKtTh5ubbHKK4mASSASR4/MS8zoQRltC
arcNTNY6x9tB9APfDzWgS+/2CGikozmCaC/4fYqWQ+gbfYipumTcZJ3/fYjG6gyuZHZqtTUNQA0N
BV4Hr+OzvSk2ZCcLnXVqjsg4O+Hd5maODDMHpx2KrH8s+mG9m/2PRSOoYA8lTzx3ydA5pfYUtAGx
Q8/ZjGP2Om9RqHCiDp/2H2gU/gKlb+BplRP4MrZOUgiu0fAW66rVmjh5nXdA5J33M0MjAgCcvENq
Fg1SOmX7wHM08OnahGaUonHBI9y4j9JBZzoIa/6Bbr33ZOD+iRyeER6ntG0PzAQQEvpF5gP+5mIR
a53+U+suJO6t5tgNe5sTGlp45FHSHqYM6nGGkEtZVNgVI6P92uH+vBhA4nJp+QA6Dz3C7isuplfu
gvsBfJFymXNwObpCVgEqKukF0ONx53hS2zCXV1fP8BvsfNCHZfqgW1bybjIRd+PA2ZdPk4yu1cC2
alXXrgXvgSeZu7OELwuoTuAFEv1BrbvO7NJ8ztrxnEsv/5GZGTopIWh5D37NFj2miIg13XxuxXCm
/NnfIt7X+M8INLF5yxJdwIHXZ0/gpSjuCOjQr3RUt55tyVs0gMWPBKioYt3Zj+DYmmEORW0C6gk1
jLU5gr2qB9/upjbLYVlVFtsTEiItk3lRmt8FtKgEWpIWJQwFGjvdedHekFDxhWgJoMV4TdFdcRfp
TXmEtgF2IFAkn4fooedX4o01YELuBAwrykR2ZWpTvTzSEu/rkCm1wXucagb+zKDvdwB6ROMVSD6i
4+Sw7MJtqDb1cVz+6NU+vfP9VznpYZBjozVH2J0ODTmAdHwg7dYOT9FA9Z5PBR0Av1R1bsAB7XhJ
+dOb0QYP9mIwNLyq02wUbZoFA+eDeiBHTlCNE9JrsigukGI00GcNcc6+SUcAqv7taB1NzI4IGbV5
Rjb4+BYrR5TW1pGZ4CE+jUhVFRXX+cNbfkeYbrEeUaAmkfsgHKT+rcteUqXGi0yfvkx8OZ0N4JuO
aGAHRdhbQAlVzzbXgOfTUm8jux663p17cGRouwHSJdm6BJEiUEZGMrsTjbmHBP8e0A9l2TpH690u
Z2hip38ZYNYrE+j/l34E08fNDm6clZVn8ctf4h1lZ4lfAdnIwUVWgd4jz1r8SlVOksa6F7ULlI1t
qNgjd+HXxriwnKI7ddBwfOGovLQdkpBIDkApsa8XxLIpvQyUVhr4DmloOdb/ntQYFsB5pTwhSVWB
/lYdNPBUAl4I/Yxu+m1TjhQyZVCEEYA96c5Kgt24NrzmmHIpr7E6lKO94nUFdnc1ogMA/1bC8dKp
LH7R65cetWIagdIRfBxA9p10qBzeTOnYFgcx6F/JRAen96udp7NunsmTNt5B7vMXJHr6A7g/IWPU
j9lwsKMKKrVIYaPGJGrk25WRPBRJZ3M4ja2o+FXmug68TDYesWUyVs00QAxQwSwNge4bvJfDQ2OK
oTM6gCUNvAXZ8WYGfS8AnHXfv01oeY3+2Um/ZMyFlJHW+S7uyRrDX65vQ6h0Rl6QZqZ85EOMPKrt
X5kOLFc81mAPdQztQM5J6DoaKqtmQ17Ps5ttEcbhkrweHjUnR7rf0FksH21wQT9ADqBq27ZfVq12
aQS4xSiystGd3chS39E6rMVPh9tCrsjLeC/2BvpdwYaJTwQcR3qXsnpPy1IEkJAg7NOaexolJYgo
seVsjrQaclY9SOwbCRotpzomkKpf2MaAbdgUs6cQzawoeCSgiUqgEC7wRd6ZoNE9oSsbt+Y2qh8b
kGNAvwjKbBX+aCESPhHkgnigR+m47aMSgAuVU8V2GmLbSdyAFQ/DglWxuQCaITvhoQS+FggWolfK
coO0S41lHhZ/BMYuRADCpljrZZMsYhvVN02V4MLJHgH3Fkt/GLszmcjpcBDY6L4l1hRBDqcHkRPN
J9ttEcPugdEt+jPZda4JSNJAMwv9+saxhWbqto7DazhpFqi/iNIqKhiIrAxwpE5h+qPAsxzkKsoT
cx+n0ILJ1k5bAvikjOBuRjidzqGgrixXfY+ylN9CS95/iatOXm4pAKlZaAsIE21LiQNyJNwaVyBR
bgPcYM07cuSMo+ZdGS8gyMj3blWVuPH5bGMVvX+uO+gaFHYCQYVwmpZ666YvnfCqhTsV4bfGa85C
ICG/GKfXGhs+/FWrDh0kQ/Mrs4pnW2Tla6/hvxb9y/IJ+4EiiMucX/uhQkLAsiFIGo/TVkZuv290
XxwSFMg+X7karY9XttWVtbg+17JCnqXKX1G0/3jloc+e07rQl2lpDZcpKdcgMQMb92RpG6uS2jdT
4Hvu9xkDGXbrrUDx7x/R8z/sUUeHqKBI9bsMhGZLFy1aX2zevyjQNub/A2ojVDqn7JtmaPpLNLhZ
wPCjv4vyUNugfzvdJ1nKIZWcTivbn6pHNw5BGB1bxncIabx9DAMfQwuj6HtvIgn46WPIyf/Xx0gs
r/rjY7R4sTmZeE9e9iN+z42AfAWKEMUjqGCrq9nhtqJGlq/jACxf6cryTCa8bfHA52a/oSFNjydg
lWjYmeM8HX3dLl+qqWgMQI85iI7dyUqCwYzth7Ayiiu2WgAmdPYD9ATshyFSSRiIIB3I1kaRQv0q
riuQHD8AYVRclY45TYckGOqJiY1sgtXrx76z3g5cnWWAvzvaAHSpGjnJMCG3kptInCoPyHmg2mPo
Ox0slQHpOlgGsgsogUxHsMFCU0//QWaoi0IqRkWRTg1FlZOUx7rRr3hvCZdJXYMPUwqrPQ6KQYUO
rBsGvB+DDBosI9nu5oA0AqL192g5tquqC7eQ6+yXJvJnOyre5Rm4r8Aw4YEMFThr8oLz2t9R4a9g
U7+EBMECPfLhagYOTCKOF2EovE2VGK0ZoM+nOhvKCE0Fb6O7aIeX6kBn5GVgcVt0ytt0wM70oqt2
JUjCLlNsPjJiqVUj6eiPRGFLPjW6+VSk/h7557zx9yq12ZpoJAMsLBS2XGUdOJToFXB+GyTjmNTQ
CVEvi1Qqp8McbXUmunwB9b4dfKlBnLrG26+InW1qaSZACol8BbArqHM/e5FJW6PVD3bips0SH0wW
TT7bPakYxrxQvir7Ld5g1i+8vgncw5B7GRVjOx26jKFbRPQJ0m2w3byRiivcbgLYgXaLZV7E58jA
g6vrBDotVJnH98MoGM2C7am641Z30yT5y6co4aaqtrjPsYO/avhP600HhQsvca3AK2MUOJUwqzD5
eG0k/kuprDEw7NmovDaamnvNIXD8AJadlYbnDTRT7P6o5divkVINyw28zrEYTURKxwayLyWg6TGH
DDOGXW7vJWgr7qMotmgNMg+QFj3GBdagJU3kwYBHyopFEVcZFKz6+KGWTQP6HQCVGjOJHyoQ94Os
xVtOI9hnl405QNMwDN11Yzlv3gzbappKpr/NVxHkdNFgt7KhSeO3y9btavVP4TOBuVtZzRH/FD5z
lut23B7JO6nKOHlRHUewqpvfvPRromHsso9z/xZMvzXc1bKjgHa2O6KB0NcetUj+60yO7M0m3s8+
xWlppC1G3o4bXmbmIR49kO6oLy1wEPeyHuWDPXTmoe5lDlVDfDlb0H2b2L18sNOXOfwdL1JwgU5D
JRx9VTsuEkQgMTlMPGYHyTongAi6uSDbzfG3IXIJUHqmeTe3WU5O0MWR+dlhqPVzPHGhCm5C4ksz
4gsdiip/RP+qC8TjbxOdgdfNX4JvPl9VpJdJxjrloE1xPFCg/RmdxAC75873m9mUUXK7QuFWb1dw
bWC3FGucv2RRnK9oxi3Y0YqHSBQ7TQPLJrqX0kVTjOm6g8ontOQ8tusmvTnrqtKrxYV/0HtADFSl
F09afs+Rc4LMQgPdVhVBjoJbOwM9ZPMktBf3AYe4mTSm8Aw50m6h5X79tatRjrRZER+KcKhfoEc2
21sJlSIIElmrJmubrzXeVQ2jqu7NMgRbUSGBNFb2QU1HB1R0m95AcvUhcvpniFxUAbT3sgehI91C
Z2QTyiaVjc7+/8RpFdILpQ6u6XGMjaVvTqDbV3c0ezMNsvtisVgepA7MMlmzvDCWo8AdpY5N6Fes
+gkk2D5EeDQQ5K1bnhobErqYXPNsG5V+nxVjdpdw9pPMFOUlnr4pLUt+UVG6727MAniYSrMe8K5Z
HgwbNwHU4+0HslVxHIxocryatmk/pBBqDlygrjcUQRMsiXSnEoB9IJuaMDhgb53zAB6LEoD4shVY
u+MXwKXbXTi0bBWr1JcLu93ZH+0VtkWvKv5vdjHlUJ9twkU8xv05K4W3zthQraoyLp5AY2huoUvp
L+OwK55E3KJp2Y3cheZjmE4hkhI16DEp2DDB5zMU4kzOrE6n+wwkZBFenQR0toIiqtgj60VyFW4n
tkPmeDrScE63r/GwzBfCiMKdZW4Mm/PhJzm0CnRXh4KN3X4Oh2wf9GYgQgX0VAMWlqkez1ZS9S9d
4IyWeNE13kFwasyhZoJhVPeKYVKDDKwaQpW0hrgCWlloWIxQMIts8YDKtH/1eudEZvx1wVAUAeRe
Zy2W9KCCVkAIZkte15CvoSW7dZZjf3d73CI7kstFggwJtAA+PIbpaXt7+IbjSjX1fgggX0wKLHBO
kHmZn9U0kSEHnYAM6WiB3R17SEOsB1VlK/qxu0+mcN31cXQhU6970DuO25/kI9Nt0s3256RunJqD
0YufFP//OinpgRYD2wM+Ws895End8eKnEaAeNRdm81220UFL8bb5UIZd9Vhm4T+Geutq3DZZeHiZ
PIFO0JyHzp9D8t6CkbHip9tQZOg4M/KoCXxtF1qqs3g0vekOo4j6jIe/jky3LBcid5p7QELY0i5i
dvWYIdeQlW6PIIIb9oJDLMd3PX5BftkMNAAmnqYGQhqyatrvXhPvuAG87aICnBskBRAKLczvUN6J
vzjMZcsM5bZ5yUFTtI9u+bakmABY6oX9tiRayo8RvrtJx8UXrWIDqBlxJtGDt4DOgfhSclyTzoSy
/TWuMifQxPogLF2OXRGvSRssRFrl5LiguGhAnLyiYdu3EAqHIicphZFmWF0w9/RuJ2kxBwkMPIyz
FO+CJ6+EbPACJ1aI588CUh3zyUfX/4jRAfjZD1NirqPe7IN4csNd4vvyiws5615U9TM3qvSUgyF6
MULX4wuFJUmm7cARLL9A8GZRs8HfphkLNzGaFQM0F1urRNT4v67zqQ/MKofuB41lZ/WgFbGs1QhR
IeiCOtPK1N0NsEw/Q1tGO+KtB+iqu9DZu/1mIvtkG3M8UdyTyVaAkRF2PFWjHdnJRM7/q/3T+viO
f/g8f65Pn9NHTQAdbQrZotYWzF776GpbG5pj4Qv5+zCAyFay/tKXGXjfG+GhdFGm31vTDbMVsO3I
/7Q9SEbUhDnGnFIIvaQuVGFS3KX/vdTN8r7cPD0Fpa8zFlAIV2oIVmWrbxGvl77h5WuykXZCD+bT
s8j1hTkw8GLjUWpakbFDaVSfcWPCy62Fzb3+5IJl/ilpzLcHcFq/hc0wMhXmd1V/AmuI85T9Dpu6
8V+r/RlG06swwn+xg2+/OWFjDAWmS1fb0KQ3G/ea8MS6Au0p0D+ML3qlH/MOzBYUyS2z2zqO6YEr
kWFTouLbKQHVYdyC65ZipGY7i5YDTcdQY5lj1BXAvmx/uIIezOG5CKcjaCPuKJqWHX3ct8y5OKTz
cT+6QK1YoVZsc+hgPus1ShKhG0YnGoLqb9MWXfKgQZHuoZBmIDsDEMDcZOh64tWChtNkmFuQMeuz
Nx9jAGHGstySl5aMIbhxoqFaUubg5KMlS9Dr5H3UnewoBC2K5iNZES8Z5U3UgbcFYOKQgztSLqWP
6gmaeEm0pqGRxeLAdGgWDU1cPkaoGz1Y+ZxKoYC2AeXzbTrnjb703X5ldCZUCqPUv44NWtVYJIsf
tRhAO+F2ABr3A9gf/h0hvO7QjnjUf4oAcgppcVXy+MsaLvbvwZiY0IfHO0vBVkDiIKXimBaOk6Ld
H1JtTUT6s232g1QfJPtNCxZYu9SMjd1YqEowsJqiI7g5ujREyWQeEsKGMDWxsGfTDVPzPonQOhT1
bqIRhb5PZGhHOMYRWqlTVl36PDtAftB9ADTYfXAZe0YbV3sCSawLyfLGWyG/Pa7I2bmaf5JIWXXK
SaayzM+VmzOw0mJ2ltjpCi317Zqmezo3sBNtv8+z1SRIaWwA70/uyKR7A16qQPy8oU8wDl5/iKEH
vCAvrcFQgyt1NlzJJGoNHUTCzbb0EaCu3ext5ugAgPz+RCD9geqXdk+WTi+g+jR9D9Nk2FECjoMg
dzM1fT0n8ERidmc8aK/kpC8ZqrEQfU/jK33B4qxD28ef03lR10HsMNA3l5m3S/AcAHbX23V+Uzza
LC0fC7wnmWM2XqLGxHfcZtbSZjHfkhMI6WlrgihhSRPep+N+VYDEVborz6nSs2k+EGiC4SEUANI7
gX0HfPdZg6JyK8bkO2hwvzk99H1ANOLvihhqjG6eG6+YSH6aKGvNC+wUoJky0PSU7Wx9aJGea+QW
ZXFDQS/4FXVhexHWbb72wFogIIP0pc8SE2ynOSoYqrLYKSkXZQeyln2w/xmPmuGJ+W3c79C6PALC
mgGpoDJ/n3KAtZvUSzNBQePm+JAsbCkT6AqwapYJ7uHDUIFLQ4RXqHiFV8dAlQWvx/5mgIztFRwB
yPk7aP0Snn+kCBamxt3Yf5ukbafL3I8dRR/+K3SFky5txQ7cqiUpltagJe2mhWafukIzMCRve6h3
hwOa3tTODvclBzJ+UbejYcv0IAYr7FOCnQdeW/4dRo+KwYaCtl90fw1r1GoEZH4PU/uYeTWy00W1
3uK3i9Jq/QBG5SETAE5AmGzTTVl2gC5YfigMzdpIoBAusagAY68M76EPkbpumF19ZUn8NYlF/atJ
oXeXuWO8MEdAoNu4+tX7zVepxeXXoilTSONk7oNk+DHXWpxfIFDxdpXGGD9exbGSdIU6WAv649fG
1N9YY6A0LQ7AbBFHzAcztCFnWpm/2WiSouDwIgMSG763ypF7e4BITLW3UZ2BMI9tPZAt4l86YQ33
wsDjwLchO9xO4MK6xUP6CpBGruMttTXa63x4GboJoqWVdWfL0dmb6mXVAXZjbWQyRRl74hcU2/Fu
9Mk4i8eT0VSR6craj9zzflaZftTBSXI7cR1jtvi/T/6IqVJfPidd80rvyPS2TC/KcoDYPA/1HdmF
711i0wP2IZ++9hFkB27pXUoDK7vFIHZuOdGaOg+keK4jKFVAKsIIEtQZITmXTmcz5PqSAmz/Oesa
axmXaFZveZQv+aRH6ymxrbMGxO18MHwWH31urYYiRHqLHBQiILe0LPEjW5NtQP9foNtJBGG6nl8G
AbqQzs7GdVVy/P2aSkMCkss9XhrlF7DnupCotLV9r4aMrRt/dF9qkNccbA/qfbHSjjaKyV32HBT+
k6uVYMKqf9XS1F7ViZfVbycG+HEzDkEQ20B1sTRy47nxui6Ie25dhAFtgaxNij0KBmB0CCd/VTOo
IqRGWC7zGuQ7kZKnK9VZ7wHtDSAPxrqBol866sbqv2MokA5pCraTWEXfFqOzuPhWlp2P7ZZ5pC3n
UMXTHdOmI8mQZSmTd8pHO0zytQzfFrU5fff9r3ngQwHL/Wi9tpBlWID4KH6IzdBbSw8YGwEawxNL
/WTVN9x4rrT+W1GNUDNPwIOHt7ofoHs2F6OapLHfkwC+HU9o6EnBrKnpz9M4zpMgqzpPaisktAA3
0cIhOySNrS3zSaRL5JyyQxSOIGknTxem8u2UXFOmI4FiF9PeHFFAK1VbZaWhETwxILwOLbDk6Idg
0NAK3t5rVlovq5rHr7IQF9dGr9diEN8G7nW/0DL1T+zZ3rObm+Bh9kbrkrl6Bt0nHu/xl61PmTTZ
ilue+8BS/pKE0WZS9SM6iEr6wNbE6BuncW6iXJzZ496gCtSHmHd37MVyT6NOh+J8J/1pQ5CgaoRO
+dAiozcjhBR8CJQsf7dxBwwUJEpNwRQ3vs8l1BGtR3H/uR64vaKTl3VH8G+gPUV3teCWYRks/REs
6cDcqCRNaQEUWNkOqMoUOlodaFIIbafVzTal/tnQXhtsu/eJ59fYJevaiL9hFMzDURTORYoiRedu
4iNdAOKkRB3IASa7cGHaZbz5EI235aCV+XC6BduuIvbO6ocPYRByT1ajXbTgAn8BQYx/4lVtm4sO
+YCdb4YvNWPhWXLsWwLA79eOCZ6xOQQ9V9MiTUINdxdZBMATQdTgdn8aWV6DzHpFN6aO7JbsrXOZ
d0UgVDB5whwVuIXOARBM+Rz86eZHqxfMNEC2iLZ0xXboKHrEiJXoy6RTnYgPby4yCiO1gOoDNkNN
IQ28D3HxYFRxQIF2YqA9yKxdc8csMdvmFUxZb1vItFnxoqgLyE0YhnWXZFOztZMu35WmLS8ThCCh
EZc2X0fIPbpapP3yRLN1Kua+dm4xLmlS4aTNVuQGmEf8Xl5MLDlPKnTnRHcEq+y2yBE586QQuLY7
P5UrBoW+RaE6FRzVqUCHemyWSFr5J9MSBnA1amsPro0Y9FdoPQAh41scdk1gLuF1A7w5Uj6L98l6
lYgN9NEgb4xyzgWY4fFSZKI5MQcK9ZwVDsR3QIGiJ63cV75+pZGjTHQG3pJ82zuqPUFNpUXIUWpR
ttZrwO/csC3fVvHzvAtYj0xqYnhhsiotbDTHjIGQ8HYp1JbwaYCg2dJqo0y3YZryMwepwsrzRLKi
X1SlflZ6Uj5AyY0dadSGfncqmx68f/DRwW90sXKAuFillf9mQ+fqNaw0b/4toqu2PNWTeaF4+imC
PJ6volg0q9tCIuR3JmSLT7QOksOg35BuiiQTKFVqxX9lZMk/XKTunT1AvJuHYK0nO3dsd2m0Bju0
UTk+sTTedNIzvubCgJJ12coNhWUooecGNvbtNLD9fy07Ma1eOAI0XLRsEYpybxIssNV6c4uuwXBV
2FO3JhYyGqbIrX8YxmpIlGV624SrmzcUSEro5T8RHgtPAzSF9jzDv5KGVoxseeV4aERQ3tRWHJFx
DVyiGuopsIdc0fTTECWD5JTVXTYPIyn0U1Rrv+aVUPE4p1H5jUYRt+3z0OnP7jRNT13Ju4sGHTHy
xYYZ37W5fybfCOTiXStNcAbgimDUaK54wdqGIFh5SrRJA6ZIrslXDMy4d0AYSPN6u28fZJcsyVdP
UfLoFP/U+OZtRAqsex+Ww4Moygy0XPlwcBTXE2DD5jZlVg0tHfBFzSHopmlM277SKC1zBgxgYqxp
OBjAcJeZf6YRTSrxgr5AgmA40JCWdL3+6mbpo1S0J/nQZveaytqWdWxt8IIxQO4mrncjevfPFIKi
THyGBsXuNqEruL5BIwAQFGoROvRFwudFoqIZdiagywswTPgoZdfOIm18oJlry9IWTLNjiGxxP7D6
Kbyr8yq8Q7dkvk0gb7TQKaZhaLMr6/5MXjpQsNyXfuTczUFZi5tLi+/AvG7mgylJt7Noe5t0u1ap
LmOkoLD1s9IO0HAFDIkf6exg44/z/i5QiARobRp/ePqPicxXvYskeN3pm7TPh62DbqGHKLZ/xulU
/Ch1H5UDt3oqQJf2t4CsdZ98WdVzAB68w7aW2HSpFXJslu5d8MgsEgea9qUR1Sc318wXxtdTWCQv
dTM25zGJgNNW5r4U8SYDcHyNYpT5cpv0NsTbeopM1jRVh/nJODIfv5EkrtDeB3mkD4c+BOAtHiRU
fuFo1bOVziDz7p6x4UnM0Q/I4jOG95ysqjZhXkINz7Z8yLrmfGVzlj7xAq+CSRd1PyvkqjRmWf9w
lLFqV6Zf7Q5JjRz4bOy0e2wP8fq9N+oWzXZqegixm3n65OntE0oewyrN8bbfKiyEo/ARvLXwuHT7
M41cHWwKU5fxpSEN4DuUt/fEmzeK0C7f2BUQU2rq+3zfG8u17oPBNAGFNXIBaIQfVI9KboJWBT+Q
B9TtPXBFYS8wuEx/7cUj+UNwuwXM9KcDTczVxI6aW6bxsckTuXdVW0XTeeXZVmc0jJwQv9NwOBoT
tLbBwgF+xqYSRwqjiEmLqk3Xgyx2B/BRv/TsokHFU2pzb0CYp9UiMXRxZwxefQb2RQOaFaVTR9QV
vp+1Eif9PcOMMv8KQkBwmOfWD5d7/EAPp75N/DNk0DZdjCf9smXRsAaTXhvcXvXUBEfk3YFMAjR9
a90zAZJGepSnzvga5vUOxDvaL8M2jhAunb5yMAssXfT7X8CbpW3tXh+2aC8FalNNcm30LaZ6s5vG
uLpMoVUuMlnGp1x1pWYJ4NECkkDz6N1uc7vkQSGKfWmCS/FGMgNYKHR9tN4Fu6pe7smR4+u1qnIL
NX4WQsm11+WpAUPaS/9PLYz+JWJjBI5csKL5jW++cPB/rVNDjGsKAmvr2xzmNNaL8cOK8q1oyuTa
N2b8wAoTwPhcB31VmyYPOa/aI+44X8k5xXF9AkX1qRyd/GjKLA+gjAuBRTX0ezwBF3RKh1BLcQtT
Hjlm8LgQ7lRCPc6KjIP9HZC4/GpJtznnwI8uusHXv8TtqAVVw8odDTNULKCOKf4Pa1+2JCmsZPkr
1+7zYAMIIRibnocg9i33zKp6wSprYRer2L5+Dk5WklW3+ra1Wb9gyOUSRGQGSO7Hz3lKjGkLBpzt
KgQzzCc/LntgK3TnIEInPqHq1PawHFqppK6fxywIL7o2uCDQBQwAQrLNWsud4JhPzcmtntz0oAwv
iFdCEy2okAwDCmsNKpvwSM13N2OaDWAxcKMRqGCsXlHZAYatIv/q2oipTxHzWK86IK2Uc+1dmZ9R
EWev3z2QkkAJQNx1nj15+A0o5ckDmkT516B8m4M8NCjOgYsIHMl4IOn3DZJpm7FEDUifl8Y9SumN
+7R2txWilDfkkUUxA+LA7VeIToFnV8T2uMLTZjiQs8WQvqqHCpgrDKUR1TQnwpHVxsq7MfMKW9v2
Lf9sQlPrkICOadVMzDB89IsTNSFSw564qt+aQT9E2wilyuu+rO19ISEYRnt1G596X+ddtKaNPPVS
k3bri7PVdP4JQZ14RVmtxmpAFRzLdhtVjgaQcqaOtcWckw7U1pwdS3xQcvXIsNIAslPqrBr6aDcA
AzTPtAz4c05EiqBKuE5CLHvMFEC3MGuTWzfBG60fxV3pS5iAITj1pvNlMbWxDUkEK+u8oElV7Ikw
q9ex1iTbuV0E48RZHrHD3DZ8vHzLXF5pijyzk9uhV9gfToOBt5vnT1FiC5K6/phGpyzokjNWO2+H
0YkB9vmzHeZFe8qqE9lpROO7DDSqOlHNsKuYwOZj60MwWKCWkvmauSIbnzrw5889CVDUZqEBoTOE
0ZFGBdIujLKHkQ/8sa8BkxmiG1Vr/JEsTBsPoI9Qt/VkapleruJCiRN5SGQk1lUNJbRKq2ysqFAq
WZfgkKKhIaRkjyjGclfUREmscf0vriRYqW4jQFwqZOFdlXJUSo9ldmqmQ9QztNUQZsAMjdmJzqg7
t1QPcmLWg7fxfUxA7tRPnsVYgM/nz1Pq16q23EBKK9pZaZCsSTf8kE3VYQX+T9ZmpXcXBQD+hadp
sk51k516O/9R+4lCaYZ6OwSxpc5ksx3w63ErPVHnOHkosDUgjvbuQj09KuhA6QxetUy7W9JUYyvC
kz6Un+v3ynILaQYyUZqKDloDisrJi1rkSgPHsJkHzhmtX3Mt0/8+F9nfr7jMZf66Is1sSslOqMXG
4xMPozJB5S0heJ33JrY75lPc4LGy9GI58bFJvUiIh6lZXSyudZferP0DXm3HxoyB2CHbfOoAoHKI
DeNINjpIu0A983RAmQFISl/CBjsI8HbVYnjSAL93Yu2laMr8VTLnxcE/wiuooOcT4Ennk9+6dL8X
z5DKOE7dchr5X0zxP+4DCTBUeYG/e8MV5+eyt60VET1kYRpuK+jUzuwQTEDZpSh0fm3wkZ9N5zEa
Tfbyt0G+Y1YzO8S/Durjgr0EzIrOnUTxpcq0/pYOTSRSaGV6i2VEIO7WjqYFeRJOoq/6xGYpC2Nn
RNij2p0xfBiaKk/zy9yfp2wNcHXo/RSUmK4wxfRuSz80dokPIliyWchQrqpGSFCDymLToqb+4Is6
fR60cSdLE6DWya6zxF3sXZC/2QUY2w4l8HXPPMce8t2++P9uz0vUr1H2ak58TdkrUF5Ck3mYk2Ul
aGvPyq0el/xZ2prlruVO7y35sw4pTERhI2e7JMWUFXxOA6s/kWm2h17uo6KMcm6j5ifnkBWPy6UV
Hji7sgwHb5mm8tuPU1PHYKTz1DSRDirnW2Wb3migQrC2RwQGU0BSrmlh255W1RnqAHr/OvfgCTUc
UNfylE028qtMHwqKQJDsaIZ5LE3wPksHdh8UNE2Tvh+wPJ1nWkzLnGWU7PC+ESfqBA7sPuapOrco
41/3mcCKe1rIzCsPvPiKwUJqdjI54Jne5+kAqq6pScsVLgPk2jo/OZHNdkBwAFD4DXXObtO8NlLh
28UmzZ/LtNrgfJyWBrkagllxVyfYR2EZRNO2YLSmTjo079P6NbYKQ4FVVd9o/FA0WNnResYJgIOg
Jq1nqGk7bYdCJKQmlib1opYNv5fk7ATY9bSoIN75/fjVbbAlCoTenkEojjUetcVkpDM6RL6ERGxS
7WioD5Z1vDamIdReZvBzEPyztrr/wz7P/OEiQ+pGK+HIbosQR3voRfBgWq3+RUCI1fV59C1TcetV
fexcIQHcnEHjgXLCIXe/GuWFHDhUib1cgFO+7IviIqEjsqYOe8egMfUKZedybZdddHHDILuGI7AH
SG1F32zzsS2M8StDUfoaOrZyWjb7O6SIEXuoIdyJd+7wJdOtehUlLLiV0rau1IEtAGorpg4NJXZz
R6GBf9k3UUfRl0dhhKBW5BMEqq+7e7J1DQfKbmiH+xKRwS0LtO7GT0Pzxqj0u3pa1MZIJVGra7Rw
q4ExH4rAKGgJhDCPiKocqKhlKXShJtSd+RHk53Mn+ZOdDgNSS0ce2fs/7dO0YIfWjrnR7D/4v9fP
JKMWnlCQM3f+MRzVu8gf6918e0u9DbkBEilPY5HulmlNYOovsdN5pVb3F9tGQqcHJv+m9fG6RqFZ
dF8nLmC/ORQb+sqVnmEZxYuoK5TxdVX6xXGAAug6+c1NQJ4kbfVTWXKdJJmAfug9kkExdilp7RUu
838idQYYd5q89tF31OiVT5ZSwybEo/Fc6jI/GciubkfHwqIS5AOrIHOab8wMPG1Ms5/g4H5WfLBe
XK1HcB+R96ut6foht1C6L7Anu4ul03pdoxtfBqs9dLaR/tTFeFSDW34BaBMCXWA/FKpehV07Puim
jHe+VSbHUtTJjeWEwdpw2+4LkPS7oUjSH/oQflJpPDy3XT9g92nIs2so64xfdr4RrchfhEI4cHJl
zXiIhBOeyiriXhHEChTYvD5FjjE+NLXxAJ4O/gUazVBz8q3mDP2w4h40ba9kx4dBVKYtu4sEbd1d
VYcAUkfOWnNRXAcCzOCqZTK6lEaIzT5j7WvFN3YcyW8A10Ama3Iwa3vYoYYy3MRmIm9R/CJvcx8F
Xgg4FIjX8+zWgPaasyoy3PGY3pAJNVwaMtOdy8JVr+X7QGvibTeBPvCn1u5MJ41WCBt3Rza99+YO
H9UCo5/fUiu0/fySmeFlGZTmeOsPYQQSz/eJJBLGa/yY4q1GEBEsqN8mJh8RGvUqc6pvRPY2TtSb
RaKGU5OtJJ8o32bit/lIPnT40C76YDzVwLoqwzlCwmbFbbB45Cm7zpiFEdIYCA7EW8I4BNKsLyjQ
eKZOMtmhcTFZ++ZfA+GONFnAT1rlcI/oKKy8+pRHlnFvImh2/ou9LeVHe2w2n3hav/mXAAB5xF6B
/5tPrh+b932Aaqo5kiX9tn7jd0US5CxscIMSJoFK1TLwLzRVA+4J37rFF5M/tZBk2jco4d42AzM+
jXjwBkqEr3iFgT6lTrTzoPh4A5VqB0QZKEieRiKnmz/108g6R2AosIt5JDlwH0VgNJIBUXGjYoiO
i18j6Zq6AESRRvLQ0T/VAB+RA1Z6qL0INllQWfdAiMdb/DHcc5dE4BuGePWe1axAXiBkUAtXOvSo
GehVmZl8g3TRdijEGKAmMdyAo8v4FluoLARiNn7mo96tXbMzb/Iu0Hbt2DZHu2yGM/LsEB8XeXlf
4jGP8rxWfsYy4tFPAO5dhfejqsAYVohiUhWxPteaLr2/3duo2L/cW1DoH+4t0jSI7E61X1S6FfZ1
5tUsbI5zcdbUBGq+OVLZV21q96gjqQ9FlyTdCpFVUMhRuM6pRLlhERgDZqONtO3G6UNthTS2xK61
EdseYmZe2Pv41slY5xHe0QE/j5OKVz8dpNLFtg4gdi6Kfsd6IY8aICGXzlb9hc7ooOIcDGW+ba+X
jrL0X6Na91dZJfotiwN2cEQR3jvDVNI2gOoXyJMzSjyLF/IYLGYiv8meUP3TedBjD449HiVsSet/
iPHPp+Q0wolSACKO+LbrQ2z7wUY3ILjLhYMaFD/dlBOsuGZ1szIaIANbwIIebQ6ItJWMn8jN10Fz
yosCEbgWe40oapprM7m1AWr5puF/c+vxy99JQBEhYyXUU5VlO5RyI6+HX97W5OG4y6ZmlxZeDN2Q
l0SW+jExbciOa6P+Wef9jyF2nVskmvsbsGmjYn3yZ4Zre7USyFxN02ZK7sh/iMXbtDnixvsxQ2U7
qLXBsLt1gBnzkF2MDrS1pWahx/Fh3vhOvajYiD40EcuMDnGpIxNdorrUIeBqEPF2ZRgt37jS1c+c
0K54SbT2FuUZt29XhDrNKWgQp0lHszmjyAT0EhmIqs8Q6PTNbVCgqDwXfbelfjpoIvoa24W566Wp
UMOCQySD9pLXZY5S/pSDQcax+xUZo7x+82G2Ul5R18j+Tt7UoUTQg/8SSglJgeQttNbVRXU+wITQ
l/KaHBKNXQI0P1L3OMXKq9mC8a1ZOQhN9isyVlMPnTlAyhzyUtws9sIwQf0x9yq2NgoADXusDDhe
46eafmj4CYWXJrHwm6PT0HkoWBpD4QxxczogR5V2COn+ajfgF5Lg9SfLh5HUHpPIOANPRXMtYyAk
hFD8dDAzwTZWn9rpFfRgzVYHF/i1MHx20dWTMcG96EBmOhvDjnl2PMhNhJWKwB7Ed85jkHnkkpBt
cGUF/Z7Q2iwzVJH+hN1JCJo+R8mVBlWyozsd6CxIeCPBpGDDiP2cuyFrM1YW4LuTFxcWlM7rYU8+
ZLJ4/ms0Tbm0yYeaeZ5xy1t6bEPka8OGoGTVIWHUyejtECMaWaFeHu20d0oQDgU/ZltKPeTOK5Fv
20z7SRHID0HKJIqg8hOCPL0Bmv2MvePHaOYfwU0a7PDgSYu0Z6Cg2cXUwA/YsXCAUvwQX8ohleBe
UtoditBMr2xCEzGeNFiBMVJ+74NkA5CiBPYjgnAN98MfKi5f88BuPlUD8vaaHer3WPA44J6sdfwd
8+SAl1YLFpwK1fwi2dh4ueL3wCW+i7gbzvOpxpR2NCqsqWRSopJo6qGD3QGZNYAWr8dusIlMFO2B
DuMzgJd3EOusHpyxcM8oFqw8smsK5It5FZY3ic/GW5f3WL9MA0JwBSBjlPOThfriRyeHnG6ny6cg
H6tVD0a+Mx2GTsvO+nRYbNRUnao9nprbfAQgvJP1pbaD/MkFCva+dnxPN6sQuJZ1Zcv0ifdN/oTI
K+CNhbonxyBPr0BJOTfUquLqey/LYZ4EenWgVU1D/A6nOfNpQ4sHUXegZjrycQ0skLWjZuMUSA8i
wL2l5hD5NXZjlbNm00XBFRodkN1gHvUiE68dyxz0FtTr2G10aRqsUKlX783qBiGDO+rE0jVaFXzQ
95mmsRFsy0mFgozq2GBxgFBSlvgX/G/5FzrTuuIT+LK7vWnkfFyZpd8iAD+ACd7IsDHMoMw8ndEh
gCrA0Y9wWJp/81uG0QhyoWFL878/1XLJP6b64w6Wa/zhRx2i7tShNR78ECLLGlRC8hWdLgcQf/B1
zop+BaGE9LR0iAiU9GWe/RpC7aXbmWZcmnT25wXSBhlJQ4Dl8N9PE5bvN0ZXoTuZjctVyWhXpZWv
bMu4G1WEvdt0E8sQas4udEpDiiJ+gfJmedBYlN82kIbkSAWd5cTYSYdi4ECBaH7hDSZ7s3V0Fidb
DaJGl2H6BQAbreptpRLUSryPpRF5DLRcL8zLYh911G6PKZ5EdNWlYwC9Tmd3yVU6IVbmKmztTVJE
rjdf8X1iRKlQuA0O746unSqJXXJpxOt5Khocqs+p6MKbeapUGcUmjLRydnE198pAQrQDw4Q62kpX
x/lMpO3b2V9s5NI7lkjxw8Y4Osj3s8VmT9Mss1LHYivBEurFFn7xoHdz74tWgJsqBJM6NX2euPfK
hIR2l5g34eRRQl5tHza89aiztBz3Pke8JSs7/TIP6hSUAlHEg8gXIKJS1fLGYewKmpTyezHyq2br
xXdLiWsocCJhcfy4PosoBTeTq/sHUfVPBEgnGHowYdERCZjti4k8yJ6V4w2qzFf6gA1ByuNbEOhZ
d3EUiyseSBtq0UEbweacsuZ7OwQJMn0NEHmFW9aeY/tgMRBZcKpSa9rPl/bn5v0siY03G521qWV/
DsMhXel5Jj7PvcFON9yHRKnkjnOe3IH32j7XzXgiE8QhkrsGQPwbH88yqOb1gUdubXsXgozplrzo
0FT1PmF5d6FWH8XJXSXzl1xIMGlMM5Opr8FZYWtmcFhsbc4qz4n1ZEcu1JGqDEUXOYp4yEZzhiXk
RIPGStbLVQOh2C7pwUC9zBew1DwIowdey3Bww3E+OifLbu5oGH0k4CJKKJUWH2Y3StDwxvMtLB8h
wY6yA/vXdTFJv7rtXRGelztTwo9WBmgSUZOKL4x8a7vyV5pmiw+fqjR9wEhN0FWRCx3cERwgtVEb
86eiSUXrQnQvy5S3XFZvpLPXSuDWl0/aVq121J3u0/LFIUAK3n+VHpa76yV3b/LgM801/w3dvpii
rsPN3BwL6wiGDWiRIcx2ECZEErQ867/GdfNoplnyGEOy8Sh0HQjdyQ49O6blzXXEOhzgT6feNqAy
OjhZYT0pEN2Rk26bhtfYenWJGNfWGs+zlYIA30PbG89dM8hLN7Xswh23wIqAObl0jYfK7qtbB6RX
jZMYD2RqDVB7BVkQncjWt0Gxz6Jc9+YB3AweemPrK2WAiRMQPayr2/hAk4MTNzkiKmKsqEkDXPyz
aLbR35GpHRFKTPu22tHkqDbJzjGTP6iTbleLjBNSuMHNfPWGdUCbRfaGJnNE0l11q7iSPx3cOP6a
J8I4U6vH8nDnC7MFnQg+0Kj1wR2QKmvqJFMOicyVVfn9kZrJWLC9iBCsIxe6hQ6Vcfr4QAZNQOPF
LUd9TzcAWg/9GKgeW0nsqbroRY9YezdaQkF1u/vud677CdLuwwaKgMM+6NEMlbYG6RYwmrHrnosq
gwIfKqg/gafQAiVu1pyKNgJ0zbybzS0U+FRZgi8EMRrvbccNCrX9jNNbsPkJUh+nVharD0A9FtcQ
EzfYvYbbLgL/hfLXgS5fVa3yxwJJtr2qIfGDKK37ODlQahtrwFer/qIhyPkacwAgk876mbD0pkkH
87OKmwF6oKa8s1nU7pzS7I9+aSeIUyQ6WAOt/jEZoIwrIdD5bRoOjVLrZ4ThIkMwGP+i/tZnKf41
Uh0lCVMdeeRoYLYwEhSfpWH/DI0KcDnDvrh1U/V56gqkERFQm91s1N6TG6oj3mYbJrdltij+5hPR
ASSPB9B8o7xDW2XD90yEQJe65gtkh0uAEo1sX/dN8ly21lkURviKep7UKwCPviph6pfcGJBaY0P0
+j6ySyFGQSNzOwBsmzF9rcUxEkSBTJ/pTAZ2Mp91f7H9zS/QDR3PzSL9kGfTbDacwAy2/5DVm3Ns
fHjQ+GgfKL029wpkyTZcK1Fm8p6jI2eaJS3rPdn7OF3JEYnda9EWxc4G/cCLmRUzn5WdOsYmYU51
AAoJ4rxpPvNZYS0Ne9yAQNt0tefJ30GcDFVqgCnwIQePsll05mbCznuh7YIHuwyT/6TdebFa+ZHy
T24C2RFAZZL8mo0cCRejW1MH8oT5NYKGIFvHY78Ghso/LW7+wMPtEKTC6y1Uc3YAapxU1raPYWfK
DVjK+u3cHEHEZtkVbskU7aPqjPEGZdRn6qRDJ0AYhqKuO2rRbH1ivM1mGd3bbAHTgm2rZIOIl2Mm
K+LMgvzQuXOM6kqtWk/rfexmlUdNOiDIC2LOoL5apQvA5uRRg0DMsyYpEbL9ZY7ZYxrw+xx/uwor
of1atOCeDAereNAS40TcDD7USfcJaq02/fSjgEZfNMWiu5sSot0PVjeedIi/bvBwFKewDkKvcUbr
XCc5e9ZBlz7T1imZH8FCWawDoOY+kZufltbZ0IOdY+YtiurtV/rF1DWEK0rELO4aXW9OTdA6az1I
oleVXfKSuV/aBLSrYzNGRz1L5cM0kPqrJIeGjgm4EIsS+5CkmMeuTft7gIBPGDbdK7Klnddabnib
OIYBMdcRLKMsHyGinLz5ciiyKMgxyrWB5GkLhl5wf1j6uqczhq1qJ5WDcAHO5t7pjIVfedNDxd1B
mdB0ACmmCnY1AL073lhIyio8iRosI8DvL8adi+fMXSmQWp/40uY/RtgM69pG0JX+lmnYxndQlps0
uG65q/MvKbh2IabYfTHHXvdUEnfQ0gu6fWO32l5HpvOmQ0m4h7zc+Lns+zNxaLsS7J1R3n3RyxRy
kKi/0Lo4e5QovUfpNs6CqoBsKB7Jj1qs3mxLL51JXa83nazADGThQYkSjexIt+zbaXq2y+rrfMfT
R7ELkH2RRxaqPRQL4ic3K855rrmPMQifjniiTL/Cbvgy2VMdbwszDK2jLUCV8rt9RCJjlRt1ucfj
r79gwd9fRm530Ie28l1iFtGq1Pt4WFGPCKNx1ZQ83OXdUN2NGnQQHHcKak3NxSaSdNgD21bdtdOh
BrE+shewUZM6Fltei3pb+mbrEcqN8G7YA98Jy/YPhG9b7JqIx50O7PAqJZrWRdnKZdUdcmv1Rio8
PQLNMG9kwrVNNJ0F9vB2Rra/9QJYCvocYCV3Mf57jg5SB9t6FMVTVcnvDFHG71FZbxGI674YmZ+s
gZ8arspxENkz8norU2F7phy1le9kxtkhRgQKFFObIyKHdU5wJBMdxBRFpjOkKaDlWowQogV4dRsL
hWrlqeCOQFxkAwEA9G+YfUEgJ7+60+NXKvOzCWW5fWxxPJILrU8Olq7hLVEm0EBv68CCYLERf/fx
q3BMm38t3DBeG5xnVzfRnVM45vWmV1Kh1hv14lDz/G7V2c8hb5tHJ4yane/n2SHIOJTSpsnIY2RQ
XI9q/hWh/Xjti1Guhe4Me1AIEkadDq6U5cYX3NxQs0Px3r395mAxvrOzDHDxoXkYpY/S/iTKDshp
oMAQCg93UAZ5s5XiovnxQYb25m+aFT7Dq3bqHKdUvJChvgZksdMeEF3Dt9BFQbGm2v8Eqas9cr0m
XmFQeQKRYnUXIhgz26hJHUC3N3vmaQIECK3Vmk8oA2+PlllM3NQOwocVpCGWpg0CRXyv7BKzAAhp
x3a9ZGIYh1Trs11XwYPgTXpuh8T3iNHb/mVXOUvPOZs0lxCB34DLN4UoYbHCz9Z4Bd+GAubfTG+F
sgdwveAPkfKofdCdCoRD06N2CN982xCMxsxU4X1ogLxa+UhkYW84frF0KPP0aniBXMybnYAY4Mic
7eQ/ytjfBNqIGoOmSfZWF4VbJDmQ13NGPBeRKwe7DYpCkjTdG0nWfCKPsImsXQxxvhUWW5k3U883
mt7v/tom4nnky1Alwx13b9qghgvtGupn9JWq6mOTehHx7w70/ZdR9y+9f4xdnNtpqtLR1G4MxmM3
IOkKKfTy1CMCsJWVwR4kIGGQOZbj99y/KfrO/8HG8ifjjvOkUgM7y6D3z0CBV/MYlRXaRg6oVKLf
mz5Y1S7Wwhyxp2kNpKYFTzcdUndknq5/XWqml7rqAmQSh6yEuI+FyuvOzmoIFA/qrRJ78YMmA9bm
bfZk6bWO/9OuAjdNxrYpB7g4SsrigiJ4uQHsqXyuhPGNShs1+xseW8n3ZYwejeFa8/lnZeOPSVVr
QBiX26Xp1n25hTxyuE1FEJz5gNIr3r8Q+j3PW0jThf5wdSynO5sKG5mo9I2vdTI7sP5B740VsgUl
ECL4SeRYYSIsbBVnkqHJpiafmtTLWtR2Ui/2iuYT9f5tbGKHyFxkEgSqmrximYB1JQRozbJ3TqXS
sdSc7F1lgzBgaD6XysnZT5UI5x56tGsw3AbZXRhMBQwqOoOpm1vfJGqI16DVsG60Aqp/gyaSpyDN
qw2UpMYLSr7So10k9m4scnbL4oJ7LbfDz60p77M0t36isB/4Rld9D8tfw0WoAN9oExNE/nhXgB/B
RSjGzc68aX2gB/pn+vmT3bSkvRNFNasPuYOZ3aK2+yQlhJEWQaKsCJsdVyHIcEcIEi0dRmFB8EO7
BYMNmKgKoPYRXFmVPOpO1GyG/K1JpYd4O3zsHX5vUm+sozzsPx2bj8DolDJbg9r2zGshD+60wAIa
McK7o8zCC7XpMLn4+SgPcSKis4HFJ/EZxKr74fM8vLW73rrXx+RKZAhMdmwH2Gi8Ja8hG3+gSi+4
xdp29iKzOTB49Sm8ppXr+1zgr5i9ZF3YW+XUbIMIJQDCfaW/RAzccPhd+3cyrMHHjYf/BTUyyEH5
bYigS8cuI6DiEEes2X2T142XG7L/FLvsa+uK5IdZNhg+5aF4WmKrpCffbRdCq33AdQiyBfhNBzW4
UboBaZLWiC6+oX1NNd+aF5RtYmTnPA6/0jKNNggOqlxXDmuTIy3WXAv/gyiGLzbE5kW8Xqr304tW
4VUxMX+RvekVSjsmu9U53uJKdsh0pngxuOUKhL3jDkUz2YuAvLg0nPA181EGLcDFdo3TsLs6KKAG
1KAJX2NIA3Ad3BumiPzd7yMTIxpvZcZeJFY2F1AwyQtWvfKCHUi857327LAoOrE42gZmVj6kadze
2okAoKWDMmiPmItX+bq+p16t5c05CJwvc68+2N9rFH+csDjCrsW2NEheIkJGvnQAcd2Wd1K7oVZU
uvb6n//43//v/37r/0/wI78FjDTI5T+kym7zSDb1f/zTMv75j2I2H77/xz85YC+O4Tg6Zw7Tdcuw
LfR/+3qPJDi8jf8F0KkBzYEovs6xhBFKtSBFC6IveD2k0/sZhXfJrnQhn/rLTIQ/lYGo6r+aA1A4
zGadqegLWDcX7zpuoFwalRLlmht64mXQr34yOcq6cqjAhhDw7bD6WcvECO+1oHw7Ayeite4UEB8y
MKz1MJ0tfhJs+at//6Uw8/cvBRF6HdoyQjBmu5bOLef3L6Ubxj6qRp7sBx+oL+4x8LO2I1S3BHKr
+F8S993YQVtnwp50KrlF/Lt6Xjx8zRqxVDT7VRf4EHAwgWqI+h6sziG4plIFQfuB5eED17Py2E29
1KRDgD3hYPfBObR00Fa/j5cdTwAZNoxXvTv9+49rTn/jD/8D+LiWzhyBgiHLFALwrN8/LlAX2YBF
bbCf4VwM4oEkAYnXvAstQYk9DMqpqulA0o5kbwcJeNuk5pvYIHQIVIsafV3gDRaYbDeA1incAIr6
W3vpJ3iYU3n//pPgj8T47x+G6yY+iesyU2fCchz7j7+dDoGfXERhvUtVYh0VlMM8BA0RzO548CnK
XFTDIwftiAqgSQuparIjGCi2oGXAXjSS4SdXz1PwHnP7amD58QRZcY/cZM7lKQhdSFJMs+UcDFV1
3Ongd4hiwGKa4ojF8yvirvHPrLi6fNLQkAHD4tR3Pk+sQx4eEure8tNmm+lleW7SVhyxn+x2TWWN
t4BpB2sTumov0zxt40c/x/FtHlMD6YONfUVRXI0gtI0VyCTaK3LuFydI8qOJX7exKh1LoRg1UJdR
e6pQgnMlLzJTc1DluAcQ+ivZyUSddBja0l8bDbe9+QpkrKcpa6NvV0rKYEe2DxdzRLNTQ1yfPtiy
VmbnRi/XvCshPUFD6FIcOLCdmVbZRxv5aLzKJzr0dv23u4YqVbSKHd3dSSieHAIdhAgpQGQQdDAA
1XRSuQbwz+TnGJSdpzIxfFTMK609UTt3IEjdBEa0cdiwSf3aBsH6mAweuJSivbCb7EGoUFxGy7+x
rRCtyaRS31jVjc5BG8ozLOUC66RZ2c/Fo+P6T/BhQV1VWQlSuxiJNbk4NAKKSzSHO00EDjXULyh+
IQ8rLZM9XpN4F02dZIM29qaWWng7Xylzh202DON6niMqD348xjei2kV1gqLxaZxZO3JjuIbYzDPk
fnnHIHWxTCqMMVoD81nsaFZrLPxrlAZHh+s894AMBDll4Q/7VJ+v0wS+dQaL6wu50zw9dvirBpwa
R2r6oWNNAB6keKZboEMZoLQmtc0zjQqcQNtXBf4mdFdkYyaQCdj2Xsk/siLU6fhGuKbvZuj9Lyyv
o7ODMnE8Y9qtGVrWPTgfrHs2oioW1JLuprF5KKEwnKxA3prdkQvCDQxoNgiTRKaZb8zYanZuC2Ih
yP6lXZpCrNqKDpZmFs/p6O8N0BB+RTKkXttNbp4gQNLfa237apR+8hUh0gCKT41xdQI3uTH90V5R
h7T7n20ptLvIz5Mz5KbTNV2g5dnJmTIbeTtcUbUPRrsefwq6SOo/5gCMg4ilT3dp0bm72tKKT1Dh
8ga98rdmWgNl6mJFpzWnLi6xDFEIWnt4usQHAwxGgFvjKys6qa+KPtJLz8dDzDcCeUe9hh21azvS
gh01Q81FaBMaLPNUFf6HSwTCr46r9AdwY0Zb3xzzDTVLWek3QDfuZ9+mB1QbrIH51q/ZN5pNFELb
QW+HT/UdxoOpYXmasRP1zRYJUESG4Pd8q47WyCNnCqyr052zdMRjwq2AIKrx0ozqX/dcgB43xrp9
R/ehct06M0u+3XNnOzfILMr5nqd/hy3KHPINXTXlSGaPELmlFl2F7tsyu26+r393zzSo//+UnVeT
2zqwrX8Rq5hJvEpUDpOTX1i2t82cM3/9/Qh5e3x9dp2694XFRgOgRhoJQPfqtRrlf7zmIKnh7mML
ftfm43ZQEmvX1eJQsk0HjtaVxHiUnq2FvJ3SriaD1epeGTnWXkiPqxQAF/MUhvdbzxZ8R2y5AQTu
S4homWMgubr1I/cNSVg0pWSbCtNIeJa3t9ay19UVUXc/VxIvjFgAjOQpbiqgHTUF32xB0icgmOlT
lSFOMYgH2YH4gbFBFZVD2tK/VBP9kcGyoxwCGbjrDeGQb2Vb43Ju7KI1qijToejT9a9hzNuELSG6
DinHSO/TJ6QK27tJs3efPbJq6vgzu2Iv5+rmVqCsvEabryrLk+wnh9bBCDO7OjYH2ZaP6nCezPhj
rubu4BpV6mmqG+/MdrSOapJnl2CsmzUwTD8vD25SwHSt5tkqDcvpRzgj9eo0P6d0/j7AHPTqFsNC
K+znpIepgZ8b09lpehs8jD4lZXmvZ190zeXYyCByZzt+EfSvsWXAydfO2aN88jgV1jGOR/sAS8Cu
dG0qDfXZQc4z/GEMesWJSYHnwnatS8SqsTXLQANYh3rWlFRirfqEP5RmU5nU6KQEXL66gXqFTWs5
Can3oTvyJsfEDMJIL/5RuuB7hcjLuz2qydocJv+pgarCg5FRBQEy/3o2gP7y+Ndzoy5wH4BGgKAL
w+GVhCFYZ43gwv/1PNS6gPYVTbkVUwmZGURo25pyIM9PYdPNe40N99RrX8Horfxebz5EA+o+pIB8
r0Lq8SpM+1hly6y10NbuDOexMfbaXR4lVBnJkQCZ/bCannyhlUcHXamNHJDlu1mP3S+gTFK4cofm
QMbefZ6FfS/9sx3nnBer4RqW6ngF6Ij02fKkTATU/JrOM1+79jCqISK8eu1/8evtbaDh9hu9m4uj
pnZkpsP6/fZCSKCtlJw3LuFAcNGdSlsXy4TEMI9F1OWvsxtOex1U+DZru+4jKaeV7KAYQPWg8c9O
1GFWj8KFh1o+qrHAcVMJYN0HhEPONmQYnnQoVrMV/Gq+dS4SlC6sJbswGZW3wuSTX55JtXvlzaGb
cpoj+IdcUnV7uwo01laEvoJHW4Gs1l/0hOSIOib4NzXhRzvbwW6cy3oPIen0OhdQri5vdJJRYgEX
RnaxZ0UQjY/11cyS9GJl+Us1QeYZEVrYF0ECg/jtDMxB2KKMAlicne1lTZh0aIHzpIzodCyraa3E
1mO5XNyUvV1lxMpGLp+R6HG430N7bG4LaplF866gBHAtB8lePYm8ie3kRVr22AkIOAeW4aLQd2xz
tSNgqpVDgOwlNRXlIQnKk5TmHJ2CNwfcJxmeKHira42Ip5qNG+m1syD1FHPqD9JLUulnWrrqVVrL
jDoBlZd8mZFKdTjWmMKqeO6/uPE0RHoCfMiZNJR77qye3Wlfjfp+cLo7fXEAewNP9odbGcs9P/r2
YS5j6OwJ0bpn39L/vZ1CG8Ldefwn0L4MZgDvV9dna9SHjWQdOmG7dlkjdzCTmskaZYad3rvGtQF6
8jjXangxMvXuV+dcGbfW2GXezdZzuEX0qmohvV0ma3IkSdT4IY1E+jhYVnCyQvGjs1N8eudmG71t
+DeTD2rM4ntXttqGpLS6IfVpUJRrx29poNibTBHoFi9mNcDO5odJeZbmaOh7wtHsogrfesrnclNM
efIWhHVyMRZ+bzbSyRvEie6uVv1f3jgdE4/izekgvb3qfDWLsL6TQ5VgMxsq4IW0Ku/hu3mRz8ly
szrKF5Ut84Me/+8XJb1Zrd1elALZB5uFpNr5yKGeZcLnlvpZzHyIyJ5xkrnVDcgut4qCP5JEgeKP
t06OrCv4nOjWSc4ZLZ2sLJu9qg02HOmp8hbxEyGh+cUg8Z20AIWlpQ4FWzSI2aTlasbBmNXkZqXl
dDaoZr2XPr8Vd5TuunfS0gP1qYJl4maRYHnrRke7Sl8eZN+00IpuBGKoawYLS89wuT1CrdNFkck/
S5owuFbqVS4mYkPLi/O7gvIFLXVP0puzzq+0zCQ6Kr1IwfGdQuPW7QL1xXZEus7US2vXyQHxo+J5
tp14lyiq5kkzSNX24tb+u6PaEf/FSJYEE4XH0qm2PKowGnHMG6V4Rqqz2Obx2Gykd/CN7NxM/KLd
xraUTLnps+ya5bCW6SJg4748NOyGfgP5Y7qVXkExxhEgQFoPzTU1YBlMk0zzSMc0V6tC8of4HLdx
6KJqAXnj9tZYhQJX1Wj36MybB0IPE+zwyxwqxVGZkb3XQ3iAuoRa+cTPnzQxZNcqCq8qaoAFeaOZ
A5tmwCy8eK2oaU/+RPAZEcriSbbBef3FQvTxLJsiMaAftxyEJjnBpAFg0IuGX1/GjxpRVD9E50Ga
coRebsOkVx9lixay15usNNlKXzglwz1hkFt32WMY0b7qSiJJ0nTDtofDr3+cnfELVXPtWTa3ChkO
/kH7ozSDpjIBHYEckKa8DLX+bLRpepFPEjNIi4jVC/QSL1ReVMuDhtPjHyW9H8xR3Rgq8rH80lTb
vC0cTw7sC015HH7c/tqmErM3gTsnQs8sc2zod0ka71Anyp9kdyuf87Wuzvqvl+8GJmcg600kUE+v
gY4CzQ/WkDxD8kUw7T5xliSt4h4/m+RdMjpbgvrjRVq3Jrg3V6Icxx3Y2l/DofwzyCJP/Zqih0NY
js4mNYE8TCTE7vvYzW4Xv3EX7kX/KLqCirOsofJ9HPNf/QzRDdvOgeNfhGXkDUmgXTQL4nGSApmX
jGn43T+0Q5V9//SrZv+/+uV4luaMw19abLN+crwqKmAga4HpS6G0T1PW032astquWDqDWKQz2++X
T68c25Ch8Wqhjgd3LMVdY2g/ZaGY7YZUa9e1vbNKtmHs2i4TnISPLbtQ2cuPnZdpgLooyAaxvdEp
69pL30XtgzBFhT5E+ipTBmUcuFunLMW2Y+kEqLeabBCW4I2L3WfJbarU2Tnk2JIkUVhuPrvIcttk
DCuPqrhxMw1FMq0ckd9DgRAfrJyP9tZW5e6AhFHbeDeed+S/1I1ejpCh2arLmwanUjibZO9yMDRQ
ABgv0gvbOFpHUDymyRBsx4A4XakMEGtoeqFewkRstLqd7lG1m+4nCmHug6z8Nul1cpSWbHc7/ddQ
2SYvqq2M3sSh7c4yoD2K4Kk6TU7TP1sg4jdtFTbbYTFNRXMOdhxEa+ktzFjcVbV5lE7ZVPa9JwxV
e5AW1Lkw9aD2fkKO7c/ZVG0bBbX9gGhW+6gkl07PhwdtUUIbsrk+CL9VV9In2+xAgdE6GggILf1l
m0gubd3p5z7Orp8D7WlUV9L8a6CRW4syNQjF5UnRIsEmnyQHxFnu7wvdddNrzj6B+guNEFbg7BUl
10+5P9j/444d/lZz/NdZbYkeEUkjSrEAEmrraah66yytblSsExyZX6UlL2T/p3WM6NnOyAY4u3o3
eOyJpy6D5TR+1CrLtxsR0iaBgGuZsQ0t6zwMSvhoh1tLSXPkIOZXXf5JMQxXnhnaLmwovH3yEtf1
KTUM5SKtaQBSOw7aq7RqZ+jPdeHOu7Q21HMUhIhLLJfk950ViW7XJtWH7JFq1a8e0pzSdG2ZZYxC
gdnCRgMeaEa9ZiUgzroOVSru0CGmPHFxFCZ5LbhhQOwXg7gDd/xrBMDXn3Opg9yx0kPfRu2joc3m
gwkRxqw3j1netY8OP+37piSMIjvINrgdIFQnLXYb1BSK+eCIbe5cbGtc24kekTfNzau8DGKEkR05
HSinJ1704gjdJec5LR4TKONoEFKT/aRXGZrnHoL2vSyyzYUNO6rtnmSNrdCg21tJh7QXL+K43ylZ
A4ofQiuci0F/+rwLlCn0yqVNCfCaifjT+9lvLKwzvLffwmGoPgjOkg7h478KLdIfq1I8yPYaOTrC
Zk25V8eo+gg5JmVjab/2HRse2Dg4ci/tn8NzCGtPNVla6mEoXkOJOHjjIAEX2nJXL23yTrZJr+w3
9HX4t9cVw6+xRe3XazGE+k6ZDfBybUi9JKR8x6kEmL40fbbLu8Jug0vnms1OWMn8bKb+RYGv85/l
JvHtQd6gD3drcWpEfW6qZD6fRBd34VGptfvU5wwRyU9O3jZihrfXnQYCJHym9nKRDmPWw6P4d4TL
X3q9oYIcOFz3rmPMnl6M7W5wK+2Zj1LZDWmQe9JMG5KOFmGblTSbMeGYxk4hqCMd4VxF3w5DHD9I
p1Dgsq745p2U1tCe5cR1XBFYXczQZmKRE2v3ifBCGTS599Qab8pQH69iwQklI2ohqhV4PQCotPT8
1jTeKB6G3SDJyrUmUvNNsXOitUpeAXmrjLe6bD4my0jvA+Kfz/8xSNEmFRVj3b7kKGwpSpywV/KC
oOdGMb1I3gyzx4pl723DtraZoue7iXQv8XEkTaVpNCYnq2XxlWaLtMp6zsLqYZpS86inQllTETq9
q9RPrvvOys6EXPo3TbtIUUXZKyxNBeSZQJrWhb+H2s/sbPSK7CUH/1cvQwEWkmt2SDQk6d9M5SJn
KNvu12Ol+ddj6dWkQ7GtlEHzyB+ilfn7EhuUhpfq5bMl01jHEStG6rW2yrN0QDSaX8HBd2cVjp/3
POO7zDrzAmG4vc+mytomZD7fe8So06aOvsUOfIZB2brnGFKYu7FH/SxeHMtIv46Tl7Rqf43U/Ow2
UnZIf4+s9My4jURYJPyG2sTDVLT7CNrKr02+G6ld/VkjSrGqyt5+gQq42RT9EF3qSklOtTLqW2HZ
xRORFnJbTm9+7+ZuJUclxfTRhXP01hKM93L4bq6hSWpVs4jfgYdNHuPGD9dBllbfosGl4IPMWeKz
oipl8z5HoqJ8qwmh2Xb6g1sXH2z6M68aTWJRcDBT+jm5X9hw7qOpi34unKcJALiPPNOctV9Y0b3W
+vredRN7XxgaSSJS8Sj2DOOHaRcw2rK2otX30bEgdJolrn6lFc89aIJ1CV3oXhNF8aySqgL5KeZ1
aYbl8wAz9V2LcAJf2eJZ9rBGdx/MU3ovm+xaNOvYdcOD7D8HvbWrMi31pJcgfnulUvpBPko2oePu
wbrbPUirDQ0B9AhKUzl3FNXK1kZeCZYYXowdGMWFcpcvsu9YZPU1iyzA35FiwKsbZc+Erq59mhdf
jKjxPZPqvmPtutWrNoPvQDnvy+RPEHt0Jv8U0Hq+l+o32V3R3Gg3umzspUmJhlO0w0dhdNUekv1m
K5uRNPFaM86AVWT6odDDaiMn7RXrWPBlfLbzFnSeYR7Kukgek8KEwtfM2UA4PVTVRe+zFFas1UST
H5G9T+/CqQfvlQ/J2g7qbk9Br0KCdLH/Hwffplqe9p8TaAGCIDE63wQ8CIm2gPwpbXmJqTm+UL5o
rWR7ro2zVwaDcetW5+Mf3Vo3/bObzWbpoLJPvkyRVAcjifhPlLRi1Tga1IntbL6piPDkUEO9qqoI
72y7Clfz8iPK/qDfiTj3N9K0K4s8PIGCszR946UP7PY1NGrzOmZBQhqTyXrbAlfcwXYQ9yubnP93
gO0eTEIEJ2DcOcWaEF9MA2J5VBTUR+q2+u2YtMrJF1V3Auftbo2oVB7iidrvELj3F6vvrrocPydU
hA5R/U+Zw1Y5Ou0AWQsyRKUv8qtTTt0BRqtpH/tNe5dNCgRDsJK+kiD6kSGd+TNQ0b4yeB2Vpr+4
qTtCTMt3T1nwZnFcaTvDtLtjG84It/Q5oovQgDyryw8Fp/fxGyLb0FoRE0M6ot8nhurvJ6UOvLbR
jZc8at19WRGEkOZk8AuYKEl8M9E7Mfa6aJKbOQR8SzNY0D21iM2XVB3Jlht5zvqK2VrxiGkXt84O
6ep9habCzWvXQbt3iAjdxoaFwz4vDVEdWMaWNtmTZtJQglheFUifDAZ5pb95MwtMaeeqEFIsXiHK
aB9oynTzpsJXdkGvIWS4eOc09nek2PXbg2qHRAjqYMbNa2mIPlk63GOycxipxk5toVSRJmubtpu7
hgqG5VXl4zDvdMuHP3WZWev1cQeTO6itqTk0btnu/Sl/gYZ4HFcALpuLvPDx/rqLjTunmcfz3z1k
NyociIZbRbqTZlOiN5SHFvzJi5JEZuruRcwtOKPSv2PxNRzqpOxoWwXwoMhG2U9egiL+5kSWdpCW
dNoKVBRdNmzjZfxn1zglFpXG5MI+2+Rdq6vPeo66yefcDSItJze0jk3ks+LJbn4M/LaibM6TE2sZ
Pz6rCCB5BuD69Pkwv4CJtFKK+4QD+R/PHxIWVRO48Eb2/XyYoycHy23K82d7FyjZERqrV/nkz7mj
XHfXBMa02xzOk+9ooEYX5lV5USJIV0OBYNa0AMz+bU7T0GpX0tZhzfx9a5FKo5SL6gNDyTx1YWa9
3cqubZkqq7CFml96/pfp2jTa6X5AamF55LTMYwcdpyJpm5PiUm0k9I0Wu+zNoMQRgyYOVcB/uTRt
K3E4N4XFRbVE8FpD5y7btdE1DlWtso0FfPWuNa1JnQxCnWHZmS8Z0QDZnmRiPMzhCE5QTg5DLzkS
QJfEQNjQaqQC5KVsY3Gul4s029aqtqoPZly2DVVFkpocf7lSddUkMhU7l9hpnUuSNl6HXPeJRdgk
NrY4bN/p0fsj6m8nOfts2VF6tAgFh6V3uIz9bJd3wtd+DZPmbWwdWEezgH6FvVGzmyZdOQNpSF0z
u8jLZEbUri4XeSfbIhJGHryG9fovB6xjYBGXsbJzrPS7SS2L41/tsoccSprc39Zsl29P/K+HybFa
Lb4RQFwic4R+kRCdtuqilPCpxSc1+0qppZDarkBIU93U0vzsMxiBulaFMuz0xonhvLEitKXq4OCU
WbobwiB9jfzkQSKp58aP+bdYZEZ/9xBQoPzvPXylar1pbmGKEZCJiK4leNUG+VlXnY1pILvz2eSk
MXUSn/bniFpPur1RVBd3mUS23zo7k+p4fQa5vdV17T20cxTTmpB3jsROBOm+2tnDUF2sqslq72+N
Zd7sAPQtnC60FculqVOU0jVL9eQ0N4fmQCWbQKw1qwuj80LzPCoTUuSp360/22I3dJybjcw4NM6f
Lk2DWWUlR8rGP/zSbhrKYv6a7j87jssrkB55kTPamvur7dPkW8fCLvu4OZJ6MJxSZuIJMi7jqgym
8jIizEBmp6jUUxX7kKSFmNLT+Y3eefCrTCuLT3krGxHZWfhBJyP2ErS4S2NoHqtI5bdEj5yDKxLC
JUOdPOjuu/TJFhCn8d4h8rj+bLMtKD2jPF3AM1b9GIIVeCweZXd5SQ3Btl11kXNeniHbzFCNqR9C
clMv3GGP2CYYmCxLLwTj0ktD7GMfUhBS+YWG/ioY2mElPbIPWM523Wg9lE5Lb+lwik7bFr1B9XCW
6sfCSvrm2c/Q/rEqWPGFGzxlVjR+aFnCMc3KWvLQFfz0aQBAIkcMb6rA17NxDO7h1ECrQTG114Sj
82rIzOkfMPdrRyxg7rQbwBoZAsySSW1BGnXPik8SrzdqqngcWLjUNIkPyrLvUouq2BjjND6XDZWd
kQ3JnuYmh9tMaJ4QXPHhfuj4+qVZfvXnDD6VtjwZlk4e15nSkuzQv7a8k5cmaoq92RjUfQbBxf59
IbQGDH7kZy2LXH2nus2HdH62/9V3HlEzB9v2n3N8Dg0Ttz9Cz7+Rc3+2y7vPtrl0o3MEg9byCv56
0mebfDHJDAuTiyDB765ubka7ys6puQ2s5gJHDJp1TmBsRzdrNnU8Fx7qqsJprSelaN3nMtfvS5iY
71QSqc9Np82r2WnTUz9k4nn2u8Yj7uLwHuA1m8HeGmz/N/piikVWZ1aA4MiZ4r7WoJANv0qnRdXg
o8/XhT33uU6s8pBNAV91ZNi4+guzDRkosAzSlrcwpg1HEK3tyRpH8ZL5SH6l43CVlt5pT1muDnc3
KzQJbLnj/c2ynX02F+qDtERChMSmhCA3nDdVL+ZNNrTznbzoAGE3uW+oQBRoyyvzl6MGUQn7qutu
WtXqbMD+i4f6KoTbHY6Gv2eoKBm4i4Nwl6cRunS/28HJi01ugL4U6HF44A/NDWXI9n0L6ObeLJx4
P5mOvmr6EmjJcjGIilwyVOh0n9MIu1LaOiOAlHce2Z5iyb5xZOqr2o7QA4Tp976DPzlWxrMaTYOX
Edn6RkFepdnfaoruPTXJ9LOhlM516kmrSUdl8ctkNOpHP1gGCWQEBzPF3U1NWxwzeBvhA/i8jYFn
H0nrNvM6DvTi2Go2NN6j4h9gdyTmnHb3tlWXz2EPDJwVvj4Q3CufMzY4uxpVLE96M7TXL/WQvRKM
Ttt1N8wrt4uax3LJzlJwNq8sB0GHPhDwA/Z6D8Nol6vHRvPn2yXJhz/Nb8psZ3D+KMGJqFBwknf+
XIR/mNLxV1u6jCjdHDUaOUSb2w2/Lda+Jg81hiEZjykLN06o1qc+iOIHzar7VVg11bemt5/FqBrP
STea+8Qx/W1a9v6bQhnBCJTmWzXDPpL3U3uN1cy4jGQ711U95ndjFKrNLggC2GpBeVEaM/gHrUmQ
jWh0/15fLpyaquuAoHYVE+7fgIFlk94MEMjilN1Yon8Qvo6Pcg55Ce0IEHiwJU0FLi00Z2TOYDUw
jemLUZaQbpBIhyC6i3dRDyIcxpDwGlPScS2qEPqXxreJRGB+OsLFzMwW6JMBH/OnQ7Gt6qIA3HSq
HBKdvHHejcCHdimsnROiveXb0H2j7tZ596GDPnRLcJAsQbUCwRzsNTVTKIYdFIRSbOXcgLzeDEFG
4mdxyDbptTSOufC20Qc4bLWGjmCloJB6J1oQ4q5jIv48pY9NVSnPJdCufTOb+jatcuU9R6VTdpgQ
2/K6KjHPcqSfA9WRLKwwjj5mmkp+9xcrZGshB6slxl1sW/odEclhG2QKZKK/2+RdHYcVnGyi3k5i
6pNNwsmon0aXf0zGyotVowQuimdpGAU/EKsM0N9hLJx/nHrqkg377nRjtm6GmPK/o6jpN+4Co+xX
zeQ7O+mQL8UH+wCbbwDf3CKQ5VghAMsmfJ2Qf7vrSy1YkdAn4FzP085BLmEju7k+KQLbFKy7i/f/
e5TVR9VLBw+zYuj9PXWK/T3VCFT9GEgmkUk6f7Z3UU6ieJ5djoN0k44kVdUzIVZkLf8dzt877ad2
WEJcjnFHtpsI++Dab6qlvsv6uljs4Pp3fihBA5Of5pavTqPYXi/A1xlB2B4ayKP3ILOMO6tsfo3m
HX0HPfzTCLofTBdcbiX/kgzAWarUQgtC58hH2+OTJUA62h41xTRRPT3VAAM37kWqksri1LjXd4Ea
uRdpyfalSfYSc+jvbolfVDEB/Jl2+FROuv+gZI+AhCl5WS4z7MweUkbRVprARRdFpWraVfEMx4Xb
nRutne6sOYPTgqz72gUJeJDOyBmnLYJM+UZ6kb4ZT1kOJa/01hnFvRM4LumUTVRaALU1pztpWT4x
Br85+xxvct1bpKfShVmzB1DqpQDS19L8lK66cd5Ke1z6NJXSrqW8leq446EetenJdWHw0BU0Tdjy
zk8KVT0cJsaXabFkk6rrrzDGpBfZv+FfdodiHKvO0sMFRvTQhyYBfCYTFFPUugdSDOXtUY+uMGWz
BRz59SnTh0m12T2a0YW8lOrxgoYHKtx1NrYrfjcfxrovAVfqyXrKJqj3lR7CwO49aC1xnxxtfmwe
HMN6SqeJbGuaOTuT6PrWdYS9NYv0vYxLBZC+raxD0pN70rEHOIGiB+Hz464N1PK7BLrNFrImmE0N
r+Aoe5V3igXcqCrhctBtPtZYGTKU3MqF/0isiT+xShOKJXLGkjyoPsJHjW96bqETxU0WJPneGR8m
seyIBCw/Ac9HU2sqjoZez+sXPfJPLvwzR77/4woY2/eCavvHUjWCQ+BmH6IPvoZxIHZ+pIl94ivE
tjgOs0pG/BfNLxZCfjt7ATy4zXiI65K/lVI6N0KxyLRWE5Wl92VliG3Y3euJD/q80p47Q/siNN1d
qSDCPLPziXYqzqo2SBCpE8CfIejW/cC3hyhBDv10C4O3UnbqvRAqTGjkCVHjCykAIhGxAfTsKMey
HBuPTMdmGDrWZTWNTyOwxVVYtJeOcHxAxP6fxMphm6mMdhMUWrUtWyVbDSYAUz3t11BMAHSKPjS7
m7+2VbdDyuDQzNadUdbqSTRgW1mc+o2I6nylRdNPv/ta5xAxcfb9ASsW70XzAeHALhb5W58BJtHL
bmtMxaMOWm011OjM6cpbkCdrq65YVqoWJvLQ/Jrm75QAbw3emVzAnz86zQ+VbYJnma9UA1RHIMec
TuB9XZlxT8hAUYa1PucpACvrix7pM4Bv9pQiKsI1HT4sw9qUOQvslME7XZXJNbJBVs8BeTsrga5w
LLodaNGvypDnz53/s4JNZ0cR2otCdJR9wnwtRwJIWbTUno4pi8fseKh1X8Fj8pfMFQWahBeASA4/
0jior9pkwIuePnd9r70YzrEHQblW/PBZoy7EK0zoPkZ+A4h4mgeUxq7mPB6LUIWUO8muQwv9s0aJ
zGZO+DBI9Pa7CDzpMQoOomo3jo6Ogl/UsOWaw0Onoaxd2221i2z4B/q+uwf64Zn1NIBCNo9a4Sor
NYoykHbdkzMXJCynYl4UQetjGA+HugObi5Y1qVng60qn7tFcRlvbzAG+guuCwY5sf+TAplqSJmo7
iON7CBoj3766DjBnCHTDrrJ3bRdBoxGpaxsEZAjvwn6eqWMwYQNeIXyuHTmWu+uhU9i6+/WBGPbK
hKgcFId6jEXYHNlFRPqmmqrm2CVwqN3J24q6t3T1h2/WVRrywu53jdodipJAF+hIRslZNOm+TRBA
Fxz7+iob52FHsUd+hJy3RuzZHL0xn5tjKCJ9a3XqnaqX1REg+cw3LHJhTuV87DUTIJNOn36wVtmU
yczioQkXYjl2BitWv+Bo69sEZaS1XzrQUafuP49QO3/ELgc4dPdQhte/6bbzFPrdSiendwioVd04
cf+9bPh4QjHfl6YNl08JjRMZ+CJf+LJ6cVenCUr2LhosdvicR3O1STuAyHX3I3MSQhgtJUCRUpab
WYncu772D9nsKk8+XD/+FJ00o3vJrbbYxmX50eapsnH8hg8PjgeklfuLaoc9KXwS1VpTPDVR/yWo
zRZSg8jeJTYJlXLotn5f52teb3LKsnEnIt4QRKHFSs+s/lIVvFlaGj5nA3l9veLo4iMaGmfbmYDy
3g6bc5YV9RZGlJehVNfhQhOLZAWM0dCnk9FMtm3hn+sS2dqEL6Oq9felr71HukOopqlPKueNdTf3
/YbKReuo6Ig3w21mHtIQwvu6rX6GWlGskKcy1PqnPiHfNJoxKmVNinZK8NDmhraHrKcOOsuDDAn6
8Sc1DV8rU41Wwhg5+rrZNXLsYFsbA1RDAdjUWmQHXWOTkLjJe1uLedUl7rR2mnPZpivXnuxVKHK0
37LS3Rake64dkMU6aNprbnVEc7NyS101dVhtqEJP0cCEDsJrFfbWu1EEVGQRcroLVYE09rolQn8s
lOmHcFT9xRIf1pChBGIMh5zM0yoKSRezOI/ryQLOV+jCXROGHvecvFKya/BEpVl1ioeW32B3NLfw
aOqrbhH9MFLtNU3LEexqfTYnV3hx2UOjmVCcGg7xSV760IpPZEdPaVbblA7bGTDe/slNKLAgsrTK
bAWWuPpnbFiv1jB9r/WWHFhkngFjn0qqEJ2JOKJpu5Vn+PVbg+7IxsnTZxjGrOvIcr9q67Tel0GT
3WcTODwl6h7Cbl6ZXZZuMjZ1nk5hliesGLJvbQBLm9nrTkNkqdJDA0EYN9nXmRucYaj1981gRKdZ
ZNbBZ6d2DKNEO8aDQYVmlM+nIk6GfQ4f0hlouLHTwnC69FEWsJmlrBV4TLXtBzQSyDVpmzJOnPus
DaJNUF+qjrIeM7RJpqIF8ShKtsR5heRBBA/QekFBrttEJW9uAom3wtB6tg2BcsAcVi9Ns+8VG+rB
PHZfWpL269qxOoj3IuiGOmBAxgQ7M2x56ttccXLSqr54VypyoiJpx0NpmZZHySuCr/xcvo/WItND
Xcs7ZcUt4GSwD+BUEQDoQuOdBQyRBUq13ke765DzCVVkNiyoNImLvAdWBr65mId34ukc2JKqf9cE
6qUZKKl3YTXEFme3fg/QE0UpJa3eKSEb4dcy6/tAMY5oD+hXqCgEAQnH96QZh7N+ReBc8cboHUHc
ck1dkgmmO0Bo2xxZZE3zGNmcif3A7K+o5Q3Xhr/1NLr1FsAZZ2UWIK8UGaWWqWNd2GsTURL3ylwr
z23CWzb8H7bOa7lxHVvDT8Qq5nBLisqWLTn07n2D6rQJ5hyf/nykZ8ZTU+cGJYAULUsksLDWH8xg
sPmUlUhSVL2mEbkkLQ37CDWjJe4BaaKkE5gRYvr2ZGqBDWR8r6pKi4Zq+8MdMkrM7QCHQS1fqenM
+yGJuh1IITtAGNvwBw29xNoaHX+WqRGmpIB9wxoOeomh7cTqt1+q25DW87FvE3Fb+F+UxL6CWXzP
YiFfSKT2fsYmgnBDUZ9RRWt47JcX25xZsMtmDkgkgK5DxIvCFDtZdUj6ADJDtzdWP5S+SAIY8emz
PfblyVswXUHlATnWavm77EskR8vlUCPQH86V9wE4eNc3YwLxhedfLCB+59qV/Cs22BC8h7oFtLZj
hyKNI19kJFrbBm9lyct9kkAZkkKviZ+zF1tJb/o6dUcZiSs775tdj4yIUjUWC7eE+EBCAFkWYQW9
lzsIgJcUIlkeukTYj7HySKpb+b7tjcofS5IapRe5uxQteL+lshy2cYUBq9sMZ8Oy7adEarjnpQu4
hZZ0mWYyoRaE0M9OmVwLowaka1xnpbNCBCiSC9yO+kDgb/HJnpVhqo/anN6k0opLx6PqO1H1y3SW
Hk12aR0H1bjGcUIKeXa0sOtEeSgjmQVm8t7aWv0SzZPuk1H7m9mbCvMoMfG2/GEeKj9uI+XZrtr+
NtmT4heU659aOUq8QmP+cdU7x6hwFiVpnrRrXsh2A27oAf6UjWceCwsvLUfTEKlD/sJHn8ZVtfQG
vXHPLTHdupZqI44K3jkSLuYpufuEptthiJTMH1z12SShExr2PPtap5w7r3yX0nauRaf8aSZ+qMnS
jCezqouwndPfrQF+p0FfDBHdl7Jvkms2jJOvJLPjTwgOdqz7qEKwrKh2fsbTS4SzQEhYDjCleyHQ
X6/ynXSUP+ZkjhdTAN+aqjiI+8kK2tWDu6/0/KzIAQqoQWJ0nsqTOw+IhLplfTVH7aY2bKkMoCIG
7gg66puAZYnIZG5fmgk/1W4ieNKaoT1Asg3jSYGyVsvlmFsYbWtl9da15V1RAbyhtdUenLb9ruFF
GRiNZvKEZTx8nvm89BMsuSU6uRECxmtOtB/iNEQZigg+0uadyu6j8mJ5hqOkUr1a/m5bA6wcYcGO
hwIOBZZrwTJNCBH33vdMFCb2MwO5jm4/ThkyUa39TKl0uk2ADAsm2H3mRh9Olkfh5OkYm8gsXKbI
ZjM88AUNg9zbkVBD6WQfaANPu5qUWYj6ihpmMWjCUoluS65X2C3HS9gKlqjcNg3fEV62VxJsBbs8
6QIp4gM5uOycosJjq7p9Ica/4nvRoWiWvBiaphwqHiRfzC8ZAI4xT+S9ZT8bWRSaDZe6iYRX0tUt
O1a10Yn02dlVRjQd8srWdgkAG1+6KMskz5GcLMKbdghyEJI7y0nvsScvtuU2YYdaDnXrXN0P0PGO
i6N6MH4ROWEOh0ozpPm+RwNu6e1yH1N59iOk1fZiVsPWcRsfunK2F57FTCJkFHZJ911DCSqs+3Z8
1XLSQjnsm1pfVb89D/sSwyb3JJJphw/EKz+VS47F/UH6M9tLBdHL2dg5GRiZiKQcaH2nQdy0SXaT
LnJgPpP8iMnPwHMNFLCBgNq7JhgIKfa1hZhZjRIE6PCye9QZFC6DQqBHzb+ZQNBnkzn7KpG02aMS
zvzzE5mF8SKT7I5Z5hIMqiaeZGt8t03q8MtQnZM+ladiZro2FeBcJdWMyrk47DKhnl6w4dlpCNIH
da2pzHsC6pwAp5S2504vAHlNmQ90H0ti21IPqsKeZait5rOxFlAQZpmjkmxbuKWnyx6OJrqYKYTU
flHYqU95AhDAq0+4X/TnaZTDeXv11US22Z/zBOgUnBpWaod0O/j2w1xk7oEftzobmVph8GTa+24p
b1h/L2dZszAkGFWTnl20YLua21EM6LPpUFNgRJflQvbC9Un136TmNee0Lj4aNyeBUphjc1zinC2y
B6vZzWYUivr5PBo9smZOiy2OreW5b1mos+iFeRqUVRu/OkzzUpxZRQo2QZMIrb78sLGwP3dDVHJ9
Ui0tlju5WQZKXMbspVxx3hrCV+LQOL1ZpN33QlGb89I3BzMbrUPDdHhu1BTsYkxY6tdN+Zak3a+2
K/rP72p7tX1N8WIhgzaLxUUJppcHsRpTbPuM7ZW7dleVfn7vXVMVmNCujT2J8WxH75CaKia6UEP1
j90FVVnPST6MIiq0oFXr9NR1CwX3ZaeN6V1TvARjO/4xim+WVq1KEETwbStEwCS1foAaD832lipM
F4jzBXE6i9yPVSEOS1Yfx7ZGWKHAICGJT2MHL1EhWAMGOxnn7RMg5kFd2FneKdtVSFca7hJsL1st
rtj+Yswed4AokQqB/v1WFh5bq9EkX4M29Rmgg36WcMyDyoHHVv90l+wneReXb1ZM3Lm65bI7po8c
No4osTxtv1WlT+W5WZutuzUmYh7c5utP+f8dFqAD/uvs0fHa/TxKkovFQavwRxzs72xO+qA1M90O
bcVEYKRIj0OdexR1OCGqsAIr3QTdtNlvvAZ8pnRqIHc0A4i//fxbIi9JBXDSlO4qsj4+ZUqOsttz
j2PAvo+HeyGqa8o8cEYwC7H0Kv8x51NEoryFptVjN7Pozy0ycaTDFTd00kbxAUZTToiS5SHqvGDu
XvK9NkZ3h6qYyF+xYHtvVNc4DGuaQLWs/Iw9mz81jX6ZNVRuDxARnNe+4Rn2Bhe8ZF6+eRsNEiXC
IoJIOYwnpbRTHh13vsk5RpTGUVqiJvKMHuIN9ZCdhSqR6OoUwirIWBe+GixkhWL5C1VnX5kAabmG
7qdeZL6ieFRUVXr2yuU3PzZStYBWT+ZYYLOhJ90upkSmj513G+ViHEgqV7DGgoQtxM5q2vJZzSE1
Yq0LrXg1g++zqHy2EirOCFmh31ccINovO6owHmfFAkVAqQXI3erukv4F6r+5iCIxA9yRil2rLPU1
RTjD0Erlo2Ka3TtT454yJIrv2GhQk7aW7teUyoOzdNjQdear48jywCNQHAV59I+yECgmJMqPXphV
YLraAGJUZjdFZd/TekNYZbH8EVXxO5mkADMu8/sQybuNBuifXJJPY13QC8V+zgThSxEltd+oKLib
rf2TzLxLLoA5ylG7/kiy5EFpEI5LX0O0IluyK6M2PemIz+2c3FyOPcavh4XSwQ6UprHDBLYNCR93
ZTUmB7Ve8x0eGamCTGsne/sG0B/nAjk8CvgkRlLG34VS2TDBKSbor2mllit5JQ5Vw14e7ah+71rt
r2Ls6osYIExS7acOg2xr4iYeOkBjsYtSmL8ySXPIrenMJBV2c55d6rwaL9aavZuB+o5GUx+9oVHe
ccEKpWeQUoWxtxN9Fk5REr2DFPwp0Zx+MhtdeTNUS0FJUx1Dt89BNlplvM+ayf3ekL9uPBdsfSvm
C4nPaJeZyCkNVJCPiPPtXETdfrTeaARO6mjP7ACMU1PF7aGFe/Yamx2sdyrhfxr1aFpe8rvBm4h4
WjPuXplVqwypefSMQd6NWpDaUGTxK6v+ICsQUyONK39pbO8VtLHYR7EDYbhekNte0uWZFMPvWe9O
yyy717Ht3HuPsEVcgGfGc6o5ZHHDdLTVvzM+7HmreafU0jL/q/95eDtzG9z6W7Od/vXur7H/9xLb
YRvXznWeR6xMOUVkPmF/rP5Gny/LEeejrb+92tabIVY5aev/18uv41+nb2Nb8z9j23W2sVnrip2h
VpPP3i5D+60oKhbV9aXqEMKQTv33qDGYBATr8UwBshsizf6v/udbP1s5UwZULGUfpbI+b021LrOj
WSI+tvXNdv53X5EeUeSQXMtZjx6WpvI4uLkRACKKHttYldvM7ok5HraxrVHhpqvxKK6fQ7mdvkRM
Y19v6jBxOJk6MJ+vNxUt7vWazob/v8YSpV3d/NTT1xg7zsDSbOO5NDMtjN0qOlgVUutYIFs3tTLV
m8i9mKVv6n40rvaBgeGqR6RM50XIPLTRIr6X88L2KZp99OrK7zGIi0OCF8SRwgisZdiJ6O3vNN0b
dkOTkUsRxZNdDu3VTLKDyxp7wdSDEGlJsxPMsUPKlv9SNE57QNzlvWgy5wb9UA0Vtl1MK5H9NHZT
QoSvPqVTd0YMJb9g5CNR1wXIDYpqCQ1Ps9E/zdGPK5cf0jGigC/aeyWh/1R0jfodvbViJ0e7CNVF
e6Hc3LPF7KvALtMpaFE3PJhNSaVHRZBJ0yHKEXrv0mFQ32tnBDDapSubgkxShlQ0atSR8VdS/Tba
vmWnDKCxj6yPZTQrTIu97pHFiBRUU/mTXP582YaaSO9vXpaftt7WQBSO9i3U7912/jbW9fq7Zw3N
desN+JxSYZqwIps9cGqd3JV5Oj4KKQposPEYKtE4PraxuCTYBRx123oeBh2XuM7/IEPzrxOWyXKQ
wxjAoKzX2Jpc/yceLXnfLuNVGESquBj4XycMfbWG90122sZqnttrpwh8r6nhz+UOvcToRVtyFT+P
dN47brSmJ5i2t7HIiu95QQV1G7LKAdRtVv7a5vVtKB6XOVArTT9s3WRuy8dMVvzzCgVuWDpApQ3z
uoFcgYO+JFXiHJOW+RXJln+Dbj9PaRfic018+xr/3/NI8RfAIQ19v13v68RBi18nqnHsbLAfRcGp
fEIy0DwZ06qfU8eTv41tzVCqJfaRNFGiAOfU52XVfIKa858DXydr6eIcK119+RraXs0ZLsZfY26S
/1G9huiniT3fbdrkqdQpGUt8ez5ffY3ZSgeIoPHO2xkKFabP04qozo6KDhim07HHTCoTXVQ1794j
EkGhIGbYb11NlvmePQm8a8dq36UQK8hnzRWuJ8cjXsqJxPZ5646yrzAPAmeCVBN7L2m/G14Gvq00
yTCvXZOi+lFvQe53Y2+/T0UzHqVCxLYdzaY2PXZNNe8iE6780OEeKRqCEjslO6cqmkQkLbPfcO1l
C+bJj61n5RriWNQJtl7sCvvNMC1Ukrr8vg2VfUQ0kVfLdeuCmDID7By+1+g87PSp9t6seFCQBIuV
0PI8900jNDqqBUHd1i2RekF/jSBnO9lguniBwXDZDgoQHW/fdG5rvL1ng+eqql7U9aJpR7jbeV5x
3U7EoYiYbu4RScbDwN/GRlaeULaoUHns7724GiDRsORN28K2rU2u7gjSnWsZpxugiwSGrS9HJ2v3
0hkysJ9RfChQC3mLxntVNfneU/CIysZV93K0X0kSWBR/tT4sQWW9K+lAdipTv/VRyuo+F/m7pU0z
cT6znOfYGbG44VyWGLozOqLZ+6BMFFs88VFnffYORLi8e7152Hp1NTZvjnFidoxDG1sLB1TQ2dF1
D/pWqh2nQsj3diKTldWUpKDR6EetiJxAUhNYs3xOMIB0CePM7PeksdbcmEs4n7/OeB8Hpp5HR0/f
IT6K7a06NPet0bOjYSrPRtF863UFVV63np/50MhwlBP56oy9i2JAi0woHgerizTbMDQEUc0qf3TF
8CJErb5harAhbvzG9MRrTl4rrYnVVaXm+5k10EVrs72Sa4xhl+ZTVETZ55A2ifiM+94jabNfle1i
PG0YUMUt9OFmQtxLXud/EXu3v1xT3oYp1/406DekXmuxWXpu58UnIC+oYXcdcAkr9T0d9aloxV9L
/MQjV7PezaQ9xQB5f2k5wnDKS+ZZ1kO3ywvKvMW+1MjTFkpShO6YVBS9428EffVhcCEyyM6TvoDZ
9WIOZUMiwI5/NfKHGi32wWu1FZ1fuLtZJUdYJLLEQ8slaauCjLUX/b4kY/E29snKLszkeetmNXqj
gCauMO/tF9HP1KH6sYarYUwvcWOu/LKk3YMKTo5tjUaIpeBePaRFkGR2cyTp14TmSitnZ248CP35
8ws1SAoUO0BQYaJQ6KeolfmJ3sUkb2zf1O8YEDyihRnIYKrdR0IvMf4qQH0pWvWuOx2atXlxt9it
vQ+Lq927Vt9vx5A+9S49dlr+ZP/umZzfTel4r3mFg5ytW++DZcwYauHHtB6bEIIj14zBydpT0Vt8
1AOZ+7U3UCx+FJjybD30gKtH66V7KSrrvStrfHeK/LAd6z1LvTuiOX72KrO+d+NyMtVURdZCP6Z1
ttzytenU8bIknU66hl7Vt8N+cBUbLSPdvk265rDnnXOfjM7qJbwOGmuTWKwx85xfcr2xb+qocVTM
3RKacTwgWLv2t0NbQwHTbMvhtnU+L5XXrUVRtSSNmo/yOA45aUlc1w3ftRoJYQjlsK1brn+AIoDN
u1fYM1UL4ER0p07n7MVVl1Mv57fP7nZEa6rhHFvpLc+Gv8wyKU85Ga/bMNT/alDAdEIk5uvgfw6M
qjc96XyUr3M7w9EMv5202gdAjrTIepW4Ixk06QmCAaaIno3UnfZygEypZWr0zJMEScAeFtxvgVdt
Y9t57lxFz1vXrc0XGHdkGdb3f40vdYt8UWMr6DJGDaGc0HZyFhLGKU2RdAUAYyiWY1ZRRF7HYpPZ
EyGgCDiH3b3lVvFeiVretp7nzWKFVmJOth4cu0Q5KKOdsJEu+jfVLvQnu3K+gRjpAL1wRg0slc3x
69aRDTWmvEmX69bVOqAckPGyw9at5iI5iRFf4q2LjGf+vIzx5x/ehmxrDuImix5bz8pHUqwjmihb
N8YGLrQx691vXWlb1Rkuhu1v3Ux3rJcGCu7W2z5fF+nHzM6bl+2z5yvOa7ISBWuN9XOvwKJZx9lz
61b4zHFrYri3dT07RwYpQQhqPXe7WiyGl6wixUthmdKapRVqoNRtc7YpFpBInmvmarNsj6pNZSjC
BwTv3XL2kyhyfgAgvjS8Qp6e56m1ln/IW3zMZEK/Vz10EYry8hXLL5Z6QkMfu47qBoIjO1alLc6d
sciLEAq29dZQHEtEPJ/1PPnIkGf73c3Ow5yxbnNczDnz0sZ9KZ3OWoW/kZuAviH3E/8+UYhvyeCz
MdAiN7llU5GAxImiCyXSQzItb/ZSGD5ynMA3qsx+6pa+xPmy1ri9eVKHLH/eGsW2s2eyoUhkix8O
Co/BkMJAd8eaelpUDwCugJ7DoVPR2OxhsXjddAEsv5yatv6Jg4ZysrR8frP6mttuetGwhvuwF/mr
WNyAAv3TMFdiL235p+7z9DlOYnRrM0fZQ9NXPyor0Qhau73m6va7tA+UxLJvxrKMe0OJk9BVskuk
eL8I19Wz2cR/zLj82U/SpLxTO0cNxChVNjdMKoTGpibJUGCC/OBJI/17pEiUzZYLFKmmWOnwYKf1
5O10SXmpBgjwKMsDGfmEkh/+Z12RvGYd6sRUCbRv9RJ5R8uj8gnwPQtriTym6QBWGsHCt+0grtbf
Lqzv21hoD0NtzxDRa58qVLRXSzJiFnKXJF4m8r0qsXnjGM/T9LfeESTdy852j3PeI384AVDG2NrK
laOmUFeD01Tv4c7ryIMI4/wLqId6y8iA7dBXsneFXayWMsuJ5RGJTTv6Xudu87roLNoM6c8OhXvA
3Zh6irVRzAl7Ty/5NRf4L0wj2rm4LvyzQIOpOt3DGAB7RmuQ3Z3irXawakueI6sgKx9X7i4qVOMD
5OfP0Uqqf0xUMKkF/Yn7vob8LUnWlxXiEGPX+yoidadCRONDLbX4pQalsvW2prY6bQ9xnuTYesbW
iEoH6TJ5FwFZ5YGMigbsLzmCjQgTPH+fB81UX2dKq6GnU+veuhZCirc88Z623rB6bo4GZOzJHq7b
kAH74ICjZb1rXSwqvcHoQHkCIFp725C2OmjWHRaH2xvW1edksDITu8THUhOr2mfVv84CSKsZV/et
V+ZaFGauKPZbd2JnQ726O289T9f611jJQAg4SNJvY/rsaafBK2xYNFxtawhK9jwaOI2sb4hcZQ7T
Go/Hzzc4OND2OtWH9aCyNtNI4k+BNHDaziDVPZ5FiQrU1yUjNzsjvpp+fuY8Hssg9ubXOSHdMVua
/toKB225Rp6zXLLSlV3yj93Z6EoTOz0caT+y8TempcYbOc1gNqzpwTphvFVT9UumCE1sx0jRqgHi
lN4RxKj5ZmsdeK4BP9vt3MLQo3NdlhTS16OjSqUHJzbrIMwX1vsKMEwz52dPEkFARYsfW4M4ShnW
qSjD9D9j+hzjlFd7iHfbevyYowmUl/DQ/jYPmYyNV7fsjdd0UZj0wbSctm6ieP1JW4CHbKdoo228
soDNTh5/nl/gBxFMqLQe7fXtddTsgbsLBNHhttVK7zy2Jk1aZrt2nE5OlDiPDm3025Qo0Mx1AGil
GcGOzhfyPOs7yAjKO1py7GlEVwSgftuQL2gKATb/63pN/0+ZKyKE2Q8wSp+VB1w6fa9obf/Z3cY6
s9k1GuvZ1sPPpDwsNQC7z64ueNeSHwTAjedtaDKW1V40UQNDr6PXbWxexFkreDC2XtMpw7GzmpIz
+KNbM9jzcwU45OlzCBbkaST+9w2niF8cl8e8QzvLnnXTp7ZLpdgYo8fWeKo8qKWx3LbeJNz2Fjfu
odSzOA2Wds0CN7Xjb0fLmFU+s7CHRW4LQ+/1ItuY4aV/PFVl0Ruq9q7FsMr+ONiMTK362BruIxQ8
BqrVX2PCHN+bWJ2uKPqoD1wGk2uj2X99nZCyT0F5o20PX2MuZmfd9HnRdhgRrEBGKLAme77qcfLS
TV5+Yw3Mb5TQzwMkiPPWs03bVv3tpZfJh9aZ3em/xra3WW35s+lEtNOqOgfkUzj3rXEbsoQOhAAY
6oxVqgJIl1pMM+5SOKqvTSKqV5FWpNe8JD5sY3lckKtMgJjLosRJvRaqz70vTtvJpoFdS4lKsWEC
/6lUuwszptkw6uPmtVmqR0ei8Am91+a1TBG5NaUiAhU6KF4P48XpzYEvgIMS+NSOQipIKc1uXtW5
SZ7bxD1tB7chzTU0kvetd9LmsbrN5nSxGznwe47Ge2uO1dmbmh5U0BzlTw0W00UVKupY7drWaXaa
FS0AjwSue4rhPA0pFI1kEOk1N9XQsutvrSFK+PDDVVTDkzVEKLZLalLwEn6KPtlbEsGD1GKngyc8
xgBafZxi+/fiFiDYmpM6RDAnFAmmWx30XUcMErREH4X3d5voub+AEg6mWIFIKljNt2of+BjY9SYY
dFUZzyAm3rXGiQ8RCwIJbhVIOiDlYdAv6oLWXKcpBsUF2Emucsgm/YN9F5MN6IVdZai3HOdpfKmU
a91X0GOH0T3lAwQ4w3hP2jFh++eyTwbtmQ/SfV1ySzvPVLTJd3QkE43Sz4u5gzPlqxOmOqgTU76d
cQPwqiH1ce58qdkMP6nDXZOt97KK8M2QGOy5NuE9RsbVbBN1r2CM4pfxx7Isb1SEdnGnVfvS7tzL
kOMGQyKAl1/NPKIAbxv1BdGybyAsppNQu2FfOVL4IDXEbSh+cxl5Rm7F8NF9HgPHNKjclop2zYlV
c2tS70bGlcc6Xy4WgrORBCSSK0tYrvazEFCPrTY256YXTajiQ7ZrHSe6Zm6z7NRO/xZN+AeAmOrD
aIGioS7V3QL+ca91811J4vqYo9Z4RSYRXAlrSpi1TnetypIsiT7C31pEENXzcAVIcOwbBBm7Jg2K
pjp4+eSdCmOudxlxA1srU/pGDDeiGfqjVa+IwKjXQhPj5D0A4Z9INf1glsuPJlXygG9rCIDD9QHq
bGTwuG/sVgGul3bdRaNFJwG4FloS7Nh7g9XesGHbqD/rVJ/h1ZnNZQRocFLWhIfR3reIWlvDakIU
bqOeOkgmEWYpUiQj4rFT3/X8x2ArtyyD54s4SpAld9DL/yyuUZ+pv6mshGmD5pp6nstae5gwPExu
e8q9djOm4G+cOjAKGV/7oo7O0USEkWs8v7PElyfrK+T2xvXurXJSVs6AJoUTv8/4A4RGSg7Vrpvm
IO35p2uq7nVyU0yrq5dOkgr9BDu0ENyaAUfsaJA4QkSQabTiBXGoZs2UfIMIUGDcHf9u8wrDrNg8
spYPKYgV5K2aPV/oP02GRcxEGp7qA6YcXW29kBjRfWz4hp1I2lfPbeGYua3BQ2yUJ9kwDyaKGSzj
0AZVT06gKV7QNFWvQxxrV6zZtatjzhaleqgdhS/1SIRmD1JPajo7FMXpmXutNozS1A0AZe3jMvqt
UHlAiSFGUYhUxq/BGquPDllzFu1jXwh8T1w4TXpEDUSdoKd6hMdPUQuQZ7mzI+kC6p51Zd5wOMt9
3ADes0SV/HnHWiHUuxly8fPkkWBv9H6mKhw9EFZh+exqEEpC7cHhm8l1AnnpywpsFslYAOMqHB6z
I3m9ZNHe9lb12Xr4HbkiR6DMAN7o6hkgBpw5i1Ic5OKgtw9h3u81qEzdnxHSYAzsN2w94HyN7ZB1
dnyz6NQAoekyVMsehHKvYMCiqQrykejFRJGgsFC5r3M9PyZpt1dSjXmw9DOiaHn3DHv5Qaa59S30
5E/Y3oEC1YV1cmz3rIjBOyupcM/WitOpk/5H63rXKmaaNVuFaSyr6+OCwlKnyb9HgKiHuu//xvvA
gBNsR6FSpfPTiFfR1SF5XK4E4ijTXzPHvYB/mImyJ8E3OP49sWsnuxEBX0qSUDd64bclJIo8qUlU
dJFJ1a2yjrVbl76V2t0B6HoJKM6zAN2wGOwhM5+dgqKUXqK5hXTsa2X1LlmeUtvh0Xyo5s48DE3t
4XH+BpepVzvxa7GbHZx31lJvhcgov2JjCAorj8463oCBXqvtjp26dxwAnh0scKDgTihJKYLNWw/h
3rFKkh6quSMCfPIma3zJRjSKHHqIyaRhZ0ZvRa7Yl6+mHkvns2sT+Z/sBooYNl83SxA7eqMFjtHN
AXrWnrcXkcB02kN9TWPqC9gy+7oa8SgK07gsTULZlOjjd1boYRGl8xkLv2OPUNRdS6I/1uoQBVXn
im7xdjOyO2MhXptVPMcsJu2qmk13H4duvnXJOnPT86qouzcxoW7dZIcqclSJ1Tk/I5iwk9Kx/+iH
jMjDij/STEfn0MSH2Zjs/VTE7L/XRrhPi9fDQ+u0JGz7e+a06VmyPThnwol3RgkBADZ2fLFs865H
BuwNb+KO6gJrBHFFfi8JRwWvYl2QXCMHw/2PwBke8hsGzF4r0lCFgSWa1up1BQLzP43SUy/CcvNY
ethlGBJJLVGB1JhyryPNgl+Dg+z5WghQFj3UBcbLGG7BkejD1INjHQ2gseZonNlxYhmMAjWzj6ee
uFHLS2vOL6pcJqgdwt7h+i2Cee0iUzBjP8uPZWYuQDNHZvBKeqQnFw10kWeWFxAZx3GGkQJc6dab
/V3p8H8qzCTd6X1dLMGGmZMrgd8CfxY6WBjCKVjc25Th2DzHff7sUZo7J239sQA3esdrA7Rh+UOO
cfauFrjEeN1vtxTc3FuWwFlTBc2CRzNTWLJzPFd72pqZJQyAlafsxHY2GuDYq1VbqwD2FCAF5qYw
z9tl8Jl8i5uoOOVJxZQ99c6usRLgIZQUAMGVS1CimBY7pc1zYQcmU97TqEHpbQAK4L827tOWv4fk
iHhKSLAe00V+SKTgEB/FXl5UO8eZILiveCMA2rtU49dF/zdTUN9q/mFf0126MT80U8MyCSowdVJx
UFNIQh08ztX8W34vi8r4hoQ8ipzTQ08j65iNymMhCbDSW9VDba7GA8nfam8cE2+SVOt3XrJ4Jxlb
t4RSWpDpyCp1aoHwnwFi3L64pj5ftSx5m1R2qbKOkFGUUIZXk6ZaoGuTtvw9oEAfnwoQUd70e5uC
N1iuyv4Ujsjmf/rR0V6B7bpIYyszGwGTeVpbcfVFNrS7MrO9F1gAzrM6vy0g+F4MwAg2xoj7Okm/
VQQGyFfGQCsriqlbd8n0nJivygFoKsoh7V1J/GRkwF+sXRH1RlBX5XCEHVG+9WbTHifYIsHW1VOn
BW/cWL5slfaJcJn/p+vtnV5Fv2dbmQ9lki0XhD9ehgWwt+na6XOElMtz1GoNlWGkMJ3ByUKrsetD
BQ3ciGBnKCkSczkfb2VquCNSwY6kyFhGvrNMecgu+tkgz8Esvsvz514CFvtR2G+YlnWnfMXMVCuu
ToKwOJnOc7ziRhtjVk8AI+SKJN2aWY8/FMUQYfKfoW18Oz1fH7vmXEV8r14Hnc7Py/9j7LyWJEW2
dP1EmKHFbejISFmZJW+w6uoutNY8/Xwsujc5eXofmxs3V0AEOI6LX6SEAvRsdJDTWl0FB/804Qh5
scK3uAEp4L+OTZCeAui8dmvALRrGV4TKUTfE827V1RCMkOCGMpMJgxs7KHkvghtS0PkpJMnxj8lt
gjtwWdZ8ZLDKL5GovNFWBZfsItFkZgUJFhZ/b6gL0L5uq6MgVCrnaYEUMpbN7ooeuHXQ4PXg7xJF
W9YRyA3AYh3ZVfmOp+4hUQPnZfrT7AdQzMuNa5YzSmzDJ9paos5HgSpK5jhnU3aRmpHTcmeQRQz+
Pr5dTiK1tFCddraTpQf5lQla02zAIny2uPqdg0Y9i8KI4+0huQ9XMJy/uuX5jWbkXHLUqGUPWIJE
7r9EY6bIbGlhfCfJLKvOYano+M8svykH9xngnXGRS8rP8IKnMKoGxEn66uiV5Z9yXDoGcMyXx7g+
YckUvFTus+tiLaTRLW8s9e6M1AqeTIA+VuyvtAZot+xQj1M6HlW9/il4YAkGYNRdDb+O9VQkR7Jq
sDEjqpyUPt5tjrLpveK8QjX40cNcPHpNyBO1kRA9tUnzKs/eTtyngXWf01wbdOvWEKG3x9Cd7a3i
LnWY/rUYtQOa/OehgR3WgVA3wUEelzwNiZV4fCY7iUorsELdZ1+523lFn9/h6+iBPpPoEkBEoG0o
50pjFoW+YDIDRADmnDKjmY/vonK0gyMFSGTXyO/W6Jz2oKHs6CLXG5uGNermELfJ13nU7+TOrXcJ
aumusNLpIPda7krSFsz/Ww3xlQUDIM9EjpCY5K3NQdISGCmOIU0XAtFE9HHoPsmDX5um3JqtNUhJ
zcrnrgLDfpBbIT9S72vuTxsU+p4VdEa5VvVHu9iGIHe53l8zd/oZ4JVxyhgN0OpetSpvYdqGp3yG
6Nzq0yd96Trks53FtrMYkYMExo5vp0LnRAm3QU/ISvLi/7nwu98gUWyvILvrob7WXJ8eajI4lPaG
fpAuQL7vHXLjFxtA1vgphcu73twVTvHurXkHqvh4Bw228YoI1uTcnIww1+Zj7IY/lC5Tj9sdphO8
0x0XSvfWuaj9c4aJ5Ul+S+9XT6k9qyc0Gvt532ThfTvoCjCPpR9aXms5UmL/Nc/ryhnhgDA5SEvo
4/TEEIapy9IQ9BFpJxOO9dZ8lgp2NVPB1PcDEmwXacFjZw2XKbeYllTH3BkwPnIXcOV/va5dpFc/
BCvs5QZwhQWQsrW9OX5w9QXAaBR2vcjb0L0t3bK0JElueQWrP0uPZOmzc/SdagCzkj47gUIfKfUl
2N7Wd010jUr5XHnDxWvMvbSE9RBsBc7Klxab6/WpMmFvzih0X7c3fGvLkifJYGmFat+fGkB659CJ
TlJmSmOXGtvxH5ugpOWpSWw9RtJr9EO5JD/krc22rGz7764HWzk2+FPzGsCV26XAY4oUkFtvg3Be
Phy6B9E00JmoTvoJHwr26RkXyBMfbB1jUOcpn9sXh7EB88N7nRWLWS12LdSJHFDKUHc3a8GqzmP5
kg9udzLNmaFEo6sHNShYu+kRmNmxwXsS3sGUL3aR5jzUhyAqnxzMi7cHL1eV5Po6bWnJ3JrJh0OK
IW0vPfaD0hglqJfuWmJ6An3JjOE8yd2XkxTgGScwKzS73odWv5e3BFY7uRJ9lzu4xrfcQkRJ5i0T
rsFHSHXfbeFShNywLlbSK+vgUEPiBd8wJvrnqAfujozJUe6xBPLY42V4glAuc+Qp/SOf9DsvNrKT
Oo+3xCwRKPO6i3QyGr12C2e3RD33EBbB+gUw2j8h5WdXOaE8eYnR07cLG8aOhj/nwXvGLM5dMct+
Yr/6eJ6dcmkRW2egaqpz5bjt9+ntqB36CeL9dhfLzKEnTZbPTOZm1sG3oAsJqQRewDdwyQYjcQ/5
UanC3hqUEwNdlFGzjquOmQy2wOtW58l1rhPAHPZzz9Aj0SiO7H2GY9g6ulpnUZEWFOy56draCcOl
fqyNxDjJ+eV3+XY0Xlv9aTby9qSaxos81e3RSizvul+xMUW7sShQ+odC/vcEbes4FPn2S3od2DE9
LXGkYfoAxv+oZXYOO7/NhwcE2c0L0LTqTlg7Q9RVd7SF32WYZevzlSex9THbg+ED/VcKPdOcvPpg
QZBGFsMxcDgpeAlcevADCoHHklsmT0aadaCy9mgBD/YLfEP+05lLha1H357k2qCX/n67CVupxKTK
//9UjNVG2EsPW1cvP0aS61h8S0tszZwjbD8Y0CLMIANdpbMvKh6LUkUuuw65JIrDJq/aGmVf+29Y
/fqhlN/5bpSxHlvm7h5YwD0bgthj8KGX8SubIyxdy2syF8jB7IPJ/IHWCuvJYZ9ciiYM1aNUX6P+
8gWNAIN0QbqO46SlyohuC7a8ac7YctBQitSAiS2DMPk7W7CiJCX9biy7/vpyHmHiPIwFum498QZ4
+slml2reo9dbsAn1hys/xKzvdFdXrzIsk0GdxCRYT70MCyXJRhCa1wEEkK2yVNmSEtuC7TFueds1
Phwb5Z87hDrow+gzpePsAALkF0nLm8cdT5jGL+Xrj59LrdhFyqC+G0bKI1xb3vwzgGh/leYaoaQL
aHp5BmHXIbkhLeXfo3L02lUBymkubpkePlJBApgi2xTuAydECB5SuhVsc0ApkGCrJ8nB/zVodX5d
f/3Skleyx/bOrOOZtTFLrqfnHfsn/3nvJLbWkujHtBy0nvVdrY8X+HiUorGx0dpv2ozUrPQr2+hB
jv23vK2KlK7jbIlugTyPLSkxOe6/nvXddEZqS8UPl/q3vA9n/XClYOnwMZqruxBG3/KK4+HMXkU1
r3NVeeElYCkFciY0IibvyzLbFmx5c4YnKPQ76lStQXStJN2tnHyr+q5Eor4ZgBBiC35t0fKyyHuy
vSzbS/Vf87bD5L2Tev+W9389lT/nC7m/iEH7jQcXhzaGtctYWD5cW7DOZLf0u7WKf6v+IW+dTyyn
Xa8g5/lQZ73CkHj3mjL8Vjsv3EvXIHNQiW3faOlDtqTEtgHZVvlD3oek1PN7BAP6X1qNJEJS2BD5
eDnZe2d4K014jUqupGeWsplWZ1V20r3ideveAVNBG9/SyrzQyCUtPT9joYAVJSuz3HXpyA+sdt5L
98DqP5KsDcrAf9PV1k7DVllDkN6lKGdImIi/Hf6tu92agiOT/q3O1gy2vA/NRZJSOgZNypKFC9Nr
UGfz0Dl6Ou9l/psAMGC5KBnfgnaITusbLzdlC9ZudUvL7fqvSSnYXl1JBiyk/N19S/rDGSRvzhKw
E1rCa7R19uvAei2X57Md2eBVwuQtu1osjBjLCsm7meNWTY6VQAYGW1JiH+pJJ7rlvfvjUvLhkMGr
lONsPIAKfK6hUuAaIDVYKTc0kBzLh6vEEa99la7Lz5Isu8idKZM+zy6z6uyaDEN3edm3J7q+++8W
M98NFbaqEpPHGxU9K3prpXWRK3cQPTHiCJkUHa3sYfZKtmNQc9GmR3lF13VKaQHjrMfNN3mR/17V
qtXgiHU2WycNm4N5nl0TJIJhiUNak6Bu2K3cbWnfChT0z0JrVy66w85sYUBGh7ytfFi6FpxN3b8J
Z9tiAyBS0a6RuyrPpc6gMulV8VbG8EyET64vD3huEd1p1/XMD7dfbuq7R7ROXde7LnMWia6vecTm
5OyZ01Huslx2C+QHbEm5sR/y1lmdlHwkc241pXj7S3oY6nsba70dNoZYxQW5/6Ur4vFsIAR41GHM
koR6hgBpccVnklJLZ+/McJDpWUo9D5inniR4N9XBa6RlZ205h5rU2UMZ1O1Oas1dNl6UuTQPap8B
0huGYtdEvOoSeJlr7m0PgKcGpug+TdyTGoVWfkQyCMNlZvZHViVBDU/OtdGD5glOFnvNiMZCPM8c
3Iti9T71x7cF0f4pQAb2E/yb+oBq3IgqB0nJyxA8yhK2J+oRFYjYrtJPseegLGh2D1OMFoIDbOGk
s7d/9ix/fk6r5hd8x0tvauWXMTdx1Ur9H3nJkLzGB/7OD1SQ4lnz1nuz9dNjtZ6dXT9gw0FrUccZ
hl3Q1PXXegbTy5S8/Kyrqb1HUQd4VYRsl1ostgAmS8lzblXoN6kqUkYxm0xNCY4bI8bqcVxKWErC
TGDAUSBMtHNT2OXjPCXVo8QkyIrCQfcszxEWZhHeKuLgUFbID/nT8N1k8+zcqouUX6ZWBnYkKHEc
lgXgneszc4uLGNVrFcKn4WMkqqJgeGizAkyQ1w7Mh5vCvQOpwfaax2J7i+rX1E/R87AEEF2iZ19N
fiCrqVwlq8ww6UZ3EVWuAuEzw2K3xgmeG9Swn1V2Qp9TRdP20zgGzCAoiG0PaFVqcy9zLEXxkN1N
w9A9aknnPc1LUGfA9mzaFuxqamwFoZ6le610cEUb2J0xJ8zmxlFHF8b/a0qi+XFNgeZA+dehzW3H
V5HlPaEyE+2rsN2he2ocHc0yD9PU5Gi8AaYvDM28sx2gzsBatYNu60m7wwoeGQwcwEsvLO8rqHb3
zRJsSdrnOSlYQx2QNrLhppX6XT6bqbHXTEO7k6CYgn8yi75S9pMHy90LUxabETV4630Ao6499t+T
If9msJUOLhy6P++WCZ8ZZCJohaJCJaaf/2K782uYJ/r3qUlAKyCI8xaMGbBrdLCeZo29ZGtKrFvl
5v2d3sftJU3j4pFHoEH5b9VPzajQuLLUfFCN/q1GNejBjZKnwa4aqK9K/Snu2ThyEHs8SlIK2Ar9
jPx6fqzHXY9xx25aqsdaiilfDJZrOY4dbLIcBdotfcbh3cFW/sNJZ/Mmp6obU3t0vPACOQynzgxZ
tBMfnOqw/YI2SH6H4Zys562NuX1quvaYq8ja7H0slvsge8WocGbRvmiYK9vmDaJF8wnuef/I0vFV
Uhjttp8wrYMMlY2INS01JM8xyo8HJe6b6qLHhWsgQG1oP6xYLFEFBt09+mn9fT2wrFymqJ1IgYOS
xRUZzAQ0G7dCN5X2jNimtpek3J4sVZdPlQMmbLk/9jgCdKmWgV58tsff699Jk9w/20UN52y5f6hO
g8jLJg9/etrMOJgop0hUgiqYYbhvaWltY4uE5LtMKZaSDnLHYXgCOAMCLxh24LqwVCgrOiW9/lbX
QXjp7SFA4z2sfpTlScrjIaxPqY5qUzUrDgvWiotbOOuB1yaIgvtuCYYE3RPX8M/vCvo+xU7mS+Db
8REKQ3wrxwwPwyWQmOSZzLKxbLBRVIu1qMFv8L9UlEPW2tvR3Yg54P/lkNQdwFeo2vnjadquQOT2
ZXwsVVYD9x9+ndSWi0xFqTf3abvwKNh2NK0WBiyKlA/REuQITDxIcvJ9FAsjf4C8rsYsri/FpYpy
+W6rJDEc9G58+Dr2kTk4dllVCcvKwxNjUpQ754sFFB9lKSn9cKgk5cItqqMXByHw9VC52rsjMt08
diUAjY8Fy6+ayhiy48tc2N9S7ElBLs1uemunKr25YwTgREN5s8vYZ1TZrTgmRai9qmU43Lt6/Uce
aurrYBfqqx7Wjx0d7CN70zBdEB3k69cb6H85davfbKAlX9yMU7GZUz6kqBl8iSrlK3zk4EkKzTJ4
8IvYfpYykMLHFELdp3ypOdZfkkEz3zQ/Kj5ryVWq8M3JXtWmgX75GNbpdN8HWvowLgHifvqwM5Oa
qN3MO/ps0HhLUupANGUjx3f/UpMB91KXtUuYS+mXzKvR0daMdi9Jo2+Gi4Fr6qE0LRTxd7bV9Z+w
sUK6yBr1YwSh8kvTY4ugwtc7L/zKL0DByoOd+eZlxDLzubTHNyA03Xer/Dm7jfvVUtz2LisjpJNs
vfvezAApVMfKnxHRQUs37H8Hjt1+B7KlH+YYF3G78d80wGdo2LYDeE9icdgeZ6xh4Qv/kwUt8u/C
D3m65YCKzeb7cvDqI35tJQpzTvGWKZZ916TdhOZ2X7zpMKY/Yf2+k0IFGNsbCIyvMHnVB8my/Yb9
BXcoz5IcUZO4at6U7CVZx675PLNLJyk5YzeoDypabzqM6FswzeASCis0bjVaMdCiax8VNjt/YNE9
7g5g8ZD1RFr2WPmDcyclfet7R1MbLNodbiezT8+DYEz0pVerfg/HJ7qTpBOpNjCFqL9J0saICB9I
3b+X5KxMP12++Y+Smvrsmf46fzZi8D3+GFzCaFBe0qxVHyIfGnHoY1c15NUzQJ8jshP9S+m1n5O4
VW+AFYYXXW95VWJU5avEvZcKko8u4qlU6uxRsiQwUTmKbAgMdadjuFrgHpvZwYtUj6GjPefmS9MU
J7dzKwwL6yMy5uXNnpziFnWQ5Rax4PKmqARNV7nIzKrTIfZ6RMftqHkKNQcr8Ml6QyEs/a5alXdE
N7O8SBKODpB6vfhSmiOSlEYPlmCppvWTv0PTD1RNPuKurLYAxav0Oyjq7Awd3znp7H18ty3jlruK
9WqGmfNQJhYAi6VaO6l/TaAlr3zatAeGdRpuRMTcJZi11N+zgteA3/0nb6siMUtp/6p6XTv/2/F6
CwCms+Onepybx1GpgEsXLtJ3oLpMvkR/5ar/2RwH+0vjjOgD5Xpxn4WGjbJxlYKIG+avfeW+SNXR
SO/ryPC+1U2uHtw6th7S0sOApa5RS0EX9jN0pF8K4lfHuNi7wIbu1ZKXyh3jn50GQMwy3ObJM7vg
TrGd5BylofqKqkq9k9M78ze19JpfHftGwIjMGB3GybiwZluiultaL56N5jivu4OwpZbvkqwuUMZF
o+q+pE+9t8vw0Pt6fFcjTv53wVpHisstFx4J4Gdk/A/qHKjxQcpDcI/3crbYccm0K+iElWNe16QU
656WjCde7WitGWj6i2Um1lm1B7jb2yksx7zZwMvvnNBSjqlW6NhSDc7FAu97xeumudcM0znZSTY9
T/i4HPpWbT7zNqpAf1znB2PnF7R5lN+N9+YOCUPSsbBOL692W5i/4CQiFmnSz9P6eGmzxIGkEszH
uqrqx1hv64tpVMNd5LYW7r5+iS1B56CPBViVjg9mpl4ii+X3/vc4GD8nkan8pYC0XC+U5RpScYX1
55QOP0NFcb5pdpOhdqzNr6GNNjhDlOAJCrV7zhZRcVXx01ufxtaZ5YD0yYUKBMa5sVg/oyOz/Tn8
Tgf8A/Kh8qce4IMMOokRNoPwJHDNvzKUkfWufwuw5mjaT30HZhmd4ubNa5kTdn2lPYHb6IDn4LAE
78o5sLjm+xddN/CgGp1F0kBNcYvTuuwmMcep2QJEAuGhS5B1wb/mk+YM3lueet+0KVYezN7zuAfI
99ZhWt9JsjNQnsuduLvqcY8wlca47NqVQN2KxvU+BxDSd9UQqg99Vfqfo3r+rluB/iipeUGAO7r1
JFU9zblFmuU/Syrsg3Oblukns9D9z/7MXmJhNa+l4Tif/fPoZ873mE/luR3V9uy0Q/Cj0M/1UNs/
ShBZWOZU9WUIhuIbNnf73orcT8wj7zF5KB5rX0E8P4C80fWhtlvzloKoYMcZZ92FyTKeETuaeIkQ
XjMi4y+xO7QQUwudoPu8VWiM2jhUdmedBiwFH7sloGFMhwZv5IMkpYAN2+KxmXHbwrL6BtiJKwdd
BboBw9Eda3fFo7EENlK8N1cxHnKnmj+xCvCtK6PpxxQtQI8WPgc6UEjupfq3eB6mH2MdWftxyY+W
/P9d30Vyaavvuz7nAZ62bwIXwbd/zr/l/7fz/+/6cl29GmBue+bRzK14PzBhfymHqX7RHVM/20se
chn1ixTkTH7XPKmCUGTzUi55H47ly4mcleKdY51vogTWwrb0qkY90TKyv/NU7KO93Dxt1aRwjD1v
V9fwDYLySclaC8IknK9Rq4fg6PCuH3p0bA7ZqBVPEowmz6vov+g7ramOepio90EFEY9OShIotKv3
7RJI0jYUSPdrOqsOPdM1tB7/KZX8LSlHSB7adrc8AtC2Za1n2tIpnd48uk8lt+tnj/0HimTe9wQ+
E42qzK+eD5dUH51Pk917Pw0E6Fgt9IYny3UxHE3QWylSNWL3FTYxxONrUyonQ/fmrygyDOeOs4rg
6RdoWVe5RpgB5+ur1nrACdt79DuNja7l3JhXPOnctc/gRixcBwzjpDfteKfXIZrdi+GOOOqs5jpW
WEDOZfIlBRL0aHUfXUBWMNF752qmZom4Tuu/ZE6ivCAQ3R30i4eNWDLPaLoYaMcgQu6YO4Yg8GLi
sT4rVdafmfwhi2/8rsz2BxIjw9coxgk+6dr+KWp67aLGbXb1x9R8DAMdTwylnL+kYfob0GH2m4ND
7ODvFNNEHQvr3xf8ZM7G2AWPVdE0L8USGCrDw7BALnGpYOgLFakBsmG15aOWwotHMlk9Dl7RPUp9
qYbB0xHTyAkDNMRpksWTHcg8XrJ98hIg1oGvWpM+IzqEQYSFMZrRqeMJH7T60Qq65FxBrXlIMkgV
xmjO944Lshh2vH1zsiG6FkgZ3zwzsq4sexR33jQPd1k1jldFjcpbZhQY+/h9dJ80PhJPg+PeJ+WE
12vNIknUJf4pblsVBwa1PrleMUJ0RXQZAaj+mf2J8pjGTvfio/aEbjDYQXoc0EBV37/OHVY/mDuP
b5GFPHJn7vouZFEqKNTPDXvQ+3BUjS+j66Llje7pV7xn+l0VTeODjw8VEtR5eqimMEIJC/04vk0Q
Pvx0/iNp3KOPH9k3dq8bdG2ihWs/R69gSX9Htjr/oSTGHyz8Qi+3AhbKA1c/ZS0fZ38wz/1yBjfG
vwNMbInFw8iEyp4Q6QRi8kcBLlHvzJ8eWAOmgNlwQxt1fK4xUl/U+GdE1+oHz5o6pJB5A5gZlZes
0RCSQbxvfIxRa2FQPl5yU4nefMVzHh0NNq0YwYdmD+XO8odLnw7TN9Nm7qRpwZtb8KZoU14gG6CO
3yIAgMegHPqLHKXHybU2Bu0ud7ThwFpicQcjKGaquiCDLQ9DDr/drVnmhCCiVJHYu0x7KZHMjyVb
9TETfUIusJ1H8qrKhYfGBt4+wzHw0SpbrBxbpfvSYWB5N/pqhnwFtyRDb5t1ywGmx5JE0c47Tm2B
z+WS1M0J0pJpFVdJ+mmt7WAnxjtMHiDJ2Q6TgiXQ8xC/p9KcytvoJRUOFsQk2OpITPJwGqd2owNR
GnLQWP+H42YEo0oI6v/r3JJ8d2kHH4ErI6Hdu7ztELn+GJXzXZZ+a6YwfKPP9XdF7FhX3Ydb0efG
q+o5/tkYQmU/5zxmxyviZ7sqLpKSg0zDe227zHuwLOWCdNH86HUNlMI2b7/2o1PtjMEJfraB8gah
yPvT1LRT7tIdoAO+D7Rcj6iAKG+Xxb9ZzHhCHST+o4rqmM9O035b7O73idWVD6xz31RE3B8gClQP
uVaFJ+RM511iqtXDViClDLD+rmdiyVO0zl7tvgCRwbl5OYMcIhW3ZG+Pzs4ZavYs/3ORD6dWxgS+
kO5/ScGoIpi5XGQ7gSTTQb2w+RXfHdxBce67McCACOtQHF+UPoRCojvPJkqOz6m99L5aAcLADN01
D6Yvlkqpe3FYKnhwVIxLYhWp/zW55OHUPTxESyB5QDC1I75o7IIspVuB1JO8qlazkzngCiDJ1jby
Y4QszKGLJ5b3q/qPCOKCV6j1dy2YoL/15fTFKZm011Pjv+Zz3h+AivUvehejhumM2ZNrIKoSI+L2
MFn9cClA1aLgGIHZx7bqaqUemiBLLz44avSYp2p1ypjrPqto7bJiwOp1atUKC+tF9plfF+5Z83a/
JjYKKNZsmj/wFP3mN6n9q7T8O5WFzAAlHHhNSZ0wlP5clK2NfB+LDGxodL/Hybv387z4ZTTxT8Vk
lZreEgA9qCHL6nHDMpFasJD0zOZs+OzXQ4OmORMIKR2dsLyFGVRAKc2x8Lz3+7nZSWmchhmel2jK
SenU2uljrZg/kuVM7HjkT2ldvUpZbLqsOSG0xJg8eipbVXmMcRIiHlhz9CQxCdQs+D7ranXdsiSG
G2p4iPHxWY/aSlUnc84xG1E7yXOaELlJt4F3ijjofqu3XUcdsofGLOw7f9apO8e4UsFEeh0Tr2SL
yGfzREu1m+d22k2FRwVnPdLO6YxUjBRIMLqoBu2VpU6tKFN12o7RfOVXOZco2/3nNO+qWE4Mh0xO
vp2tx6Zj3ztTeVjPK8V+GnOJdzVnW1H22GGZB8P2IIItp1eGGoogDNZ3B0rBekn5gWGm+ifPNL+s
eYb8gu3ik5fQBH2nU69N2B7+9T9ttf8+r/ZnFqDbsP6G5S5I7N2PXX7c+pukZL1oV2ZPMcKuUMXP
Vuuqt2KpJhV8s2aZR6JSIsEkt1+iptsh3TD84bEj9KB0w4nRBnZqY/PQJFG1rzGwCCKoZkGT/7SK
ZkJDD0xjr17t0J/Pjtf9BSx3OqQIK6rRr15PsI40bfwoPPTBvKG7hmn7Z5353okx081FwjSq9Oig
2dMiZev9shUssuNup9R05AjNmsjhux5rjA3uVm6dfGGeeYGE99lsem/X89qh6zG91X4FuLj7rAUj
J4PmhyJ28tirzb0Tw7+sQD2xoHNMWd0qTP1nWAz3CrueU4El4oQEQ7ls+BUKmw4JfN8LPGKmqV5y
ixTtpW4T5VmNmfKW+Bk9V/7NZCyCvdySNYw9NKk0eVjzNExcdnMxZNftqICVvENWI7mEb6ryLAVw
0H62M4yrqu2hcs6vTfXapObwPDAQap0aLfScKfkwAxlBvCzmhwSflRKTFRxysD2oOgdlh3bcjVBN
TQ+8oZU+9tqIA9gSTKn/Ug/w+LPi5gSDBeqfoGC1eA/HbDzpBVpjkpejwHCecVljwfSfvG5mIIGk
qX6ucNErXMt/ypYAOQqvdKrn1kauKW3RxRkZwzzPSxClRnlxJ2faSZIexHiOUaOAMNSsWVt+Y5tf
I6s17iTLVSodXbJxxi60KY6SJ4Gh+zrbRGg2SpV3BSjmGVOzXliyLb1gf3cq8qtcWPL8cNjZXmsc
2qlmx3r5kVIYJWp+s2wECJcsi2X1R8dRDkMQxi9FeSwgBD+3mha9sGf+e4wq/zpoxgNC5On9iFnV
swTujNY/slbWactLpz7HxA1l/kRVYgVKo2/ged3dJVZiPbPYb63HdpF9nAsf96OwbXDRcpm0+Ske
Q7NVuuc1jUNSdaqL1NyD86U8LC39tgye48Z9mj1GB/1csVdUdeaz5yXKkxXdgiVhRPHfwWjV3ztW
Le8mM12mhfB9cP8DmLHVGxNUjtKZrldO5KiFjXdF9IzhXfdYFtNhbVFzGQVgjdsdqsjNU1FnwYvJ
ItmLHhevpR+MN6kmAUMyfYctUHmRpNTVUFk/WBXIcTlK8mBUpFASkgfmcOPeUwPvOc0N7xld7vnO
MLofgV+jErLk607W4yQV7/zYhfkv1VDAvLJzHz5IDUZ+z2qkGbdopv0VU9RelMCznyGLOs84iFVH
LXTxMhhn51kKtBZxT7Vkc0aSUoBgivlYpQwYcd5QUI4NW7aSDWPfR/S/SW/db3VD1k4xM2ucc6pX
8cmdQEwgZxm+lLAhDtizJEfDQRlt77SVfzI8A+Vw9FtekHqOXsy2gRtqJKwfjKyHukaKqdDiZSIB
Y5cZtyzcPPV5ZLRRBtjhKZiF+ItSn4/w8N+xJYm+3te8xcsPbw0P/N1ireJjDn0nMeyaM/av79qF
JdQtEEaJSTAIUHIJmNQCnJRMpGu7s6ez4z3GCL4U01u4Aq8WnLfKsLv+puozyywts9iF+LAFjJGh
Okg6E9ZDb2ZfzYV41C1Mmnr5CXgTwTyyhX9kVQi7oQbJogC6u3cS6FU7zhgc1Yv+xn+ieur9ihId
DYwmR/ZRivt+hiEq0RjZGST/k5htDoTz2bRDZW+9Y+6EBUmCzkjs2mwhyl1cixF7uS2rMme0T7A7
gGEGfcE8KpOhQLHr/po6808ftYi0qM4j9l8HS3sN8HW8K7r+m8NtvUXYgZ1azfwRTqZ3HBdUbcJp
Cu9Gj5Md5f9ud1ti8gTYwwqPZsC9UnBJu6mdfqiTwLy0GLXd2UZRXm0mCUkV1ztF7c6DaX9O+deW
NcLQh9Sh8oRpAlrNmNxFkH5WrENcQ2JeSGn5grh2loclsQzRhmOFLAjf3V67a1C2CCqbjS6jRIkv
Scf7dzcGijL3zfYaJBQdba8omc96PwtuVWj9MrNQORrWfTHU410T2sMaGGY03vn6cuey6Uem6dUd
lN/qzssrRMclmrterx0lKtarEpMgcfwKtJOHGsaCnS8WO5bSqCDoMOj414ZVek5+jTKEABaO6PI3
JZA/vCW7zEBZRsM30184TPOCUZTbUQjnVKLtzIJXnjnTYXsy0k63pMQ8bcDeCgIvnXeBTiCBscD+
tsDqzPDcmdYtWbD30g4kiJbkwBbHaY6ae8kqfQtzh8BlNCK2Br04GthKz/Pti+JTqjU17qNGDgds
YY2tUafTh2uCyBckee7pog9RmdgYSCDJOEKFWIuU3zVDyuGGMWS7mxunxxVFiceb4xYHA5uuthin
XZBhrRviT31Q3YpZjK76Z9Z+/vTS8U0rF2FdxiP4xhYYzkGln9g6P+pZD280eciKKtyhUcZG6VyG
9zZYmIfA7/bstze7YcoeM41PRO5V1sFDZfWmVu2eLqNkC52VxbLqrsgNLFPbWX2Bfa9f5gEHIdvF
k9b52tZtfjLZhAHF3vV4sTTBKWoxojTzndJn7I8AEzzwwaXTiJ9MXbP3kzYpR19psYXp9RPa/8jT
zZ8NM73mZcn6HZZEUWN+r4YKz8IpPSG/FB0tiH5F292HQa3u+DjCTA6L4tBAyAi7e4RfwZPEbOkq
KluvQcyiClyqPaJs0WmoFo/o1gCFyxIFm9P7udQH/I3d5lAiUdG4rDX24+/G4ca4vYdVCsfPvXcf
TEm8jzDY8vNYRdcUi9JIY7m6VxG+NWLU8THNrPrfsQ8jWwVJtR9nyz37aN0oZXtp9ZCbgA5dZNrc
aTOEK94MJriY4YvnLkuXGEEyHmv+dPh0L32LpqEd49jXPDkbygQRWAHv3w3KmRHFvGf/8QeD5/Do
TvD3S8VO0CYCpuPOjD1NuDku8mjAN/njQe5Nl8R9GZFAurDjqd4DpsU9w8WBQc150CUsXTjzXYBg
sBu4Kl5bnYnmFKynUPnd+njL1OPD0oL02G4f0nD+y6Jwnzd8KCsm2YrjPxZ696vKUEfSeUX32tBj
1jQN7DeGDo45amweWBC9L5IGB1wbnhgM7kPKcoJhQgqfEzXd2+0iKYLW8v9wdV7LrQLdtn4iqghN
A7eAkiVZzumGclrknBqefn/yv/f5q87NqmVZlmwEzewxx/yGr8zhNeJ+EUJ59cllJh+0pIXj8l6y
9VKYEOsU4MpZIHrZ57HVtmXcR/cLxPW1db+aglS9WI8/l0nbDi4bwdmYwmsBOEkrOeKV29pe8qPB
YfVrRTaxodY3r0WwQIA0tF+HiES4RlZ6sAyUPC/T7yEuuIG1FGGUTE+L4W4JwsU+kmDF0oROt5Ud
kpZ/560xbtdWjeGSFM1Wc18Srap8OyujTVdU6DNTtbWlVp/WhBecB5TB1DAuscoG0JTLYdQ/2fkn
gbc402bsHvucqNaOvC70/I30mndjmMCzAEhyLUKPh+kFR64F7ChLAlI8S59q0AhW+Ku+R2CqPyyq
9DMn2dtC0/0JZJfMxAsgsVZgkgTzVVAftXpYZaSvuBBDdWPcG1Zs873lNfamzyhuO6BO9U+2vq1m
DnytSL4x55Zhbz4Tofg84Zek6wItdT56IFOvvY1BjW6I1qaW0UEywwQsI/Mf8g0IE/mezfZtrWja
F95JmDytNOazpVP9s6Znm4nU4aHpT9E6EiBbLTvieSXpslWyX75Izkavfsqr8cMYCZTXh+VOZFT+
43rF9dYIgUSj0+gTrNAVkMkRzzBgw5hzIujqESBY9jlxkPyuIRRYs7RDoyiyEmG0wbDj2Oth4SD4
EylwtJptV9rRPdmGw4bWThao1nmWqgytamQh0MDQFsUbGfdFaHg0vPtuSP2+L1/xizLkOLCHVnlK
XhLuTdkRJHzNicUZrTa9VrwA878Hneb6/eskIdC1ac7c/XxwU/On1vKfMjW/+9YiLLCDzK+zh0Lh
3lXzuGzdkmZBauBldwt8RMkSvxmooKoE9jcv9aOetbftVaiqlmsj9tfqHaIXZn7hBKtsPwkf7l23
UZq8jjs3lynJ/LSWqCVXo24bq0NtcFMo8QhJ4H2wXlg1ZRxkxqEr04uDEcNvivq2zOt/peUc2lZ+
9ikbLyXuErcoQ6EXe4wq6EHRQF7LHDFX7843A2lmMajqsMWBvhmtDCLPPOWh1EijN7Vh8TW7UmFk
ad8uZKMkmjCip9ZGECplDo7cLap7IuaNNnQpdqgAO3tFyUyq50rpW0Gq99ZNJP5hPCupzWmm1W+e
Xmc3UxAn7pUh9jBZCbTx4mVZhyKEP/OUdOt3reSrWS/3kwzMUrZbGavzCpozl5DnevInDSnPNRhr
t+7hDNYmHTXRH/IowqYtd3OqhW5K1v37kjYfXlw8yWY8KYmnUZ9fkqHY93hwcsU5kQ39FiQbaJrp
lAAOxNAGGK0r7DBv2IFrXWh1XJ9Q5e1i3/b1jIi7wIyDDw00gOyK2P5YBvVBNnXpO4X23LuAbIbU
fO/L/HsGp2e16p35sl9su/hird06pYdRlE8LY+RBodcPzQi8PIXDNOU4qjkej4IQsV1NGwDPn4V2
1K87GpDA1PpDPI73ZBqRIeiij8+D89uLHjQFd1gytol6rwTIXwDKviZmIi/1CmxTcTKH6j4HzeMb
62xvhOftlPQO72UPoA/a0KFW9gBvP8csv2CPSMjRJI39SChGfcvcMBY+B2y6yRXZRCg7qMKD/a2X
wynX57eRX4qt32uKCQPSZ/HiddqRle8Rc1njj6PDoY9vDZLpa9vcDdm8V3W07ff9XG17DguLBDt/
eofKp7eXUv/PoICd5jZFpdoP5KnpPcFiyjvlNazP0crpp1TbOeXqnd3otyiIUM7xp1Wqe5XjcDK9
4W50i4A8h/tmiD/skn0jI2REN8zFu8NMPXzSegpozZDyIIj+XDk36AiAja8oGzpjpqJRG9fSMRiP
O8E+4+CxW67LW6JHO+qAVEer4nIZX+WAqLwWrvLh8FyKTPV+60AE1AWGI6uMn2pZ/DaD6vxyKOaw
9UYSIxk67BL9MOneg2NRRC4J5Owqno5WT5XdjNHHOHDdraO5lcC8nX46W6h3kFPyEMSd1Aq6oW0E
ShTvFMjdVxiEGJ1iJDQL7bCbLA6yw2Ek8mRlQTfKcDQdj4F/1/WnbC7D8rEvYURNuaZvTQtmQ9+l
DwTADxFse25wVJL33o+uxvFkACJjN2bv3Wh40sQCdtMbP8QAaXzRUnwv40fXe9t4Ainap2QUe7kX
FkgEHQ2OAmN8WOkaFw9FWCuyoI1RBEZdL1Gs8325Tu6BkMlXJwXewx18nJofY6A2XmYuzxq+Tpae
hFaTMDfDUMw4Xdr0wWD5CZlOwtVEfs+atqc4rf8RMpr4whhpK1nPUe8SVFJ9GZDr3LVjSsIgESxK
XfI5q/MYt0dJsRgP1e3k0TQkXwTU1ZkBohdq7ReXpkVgx9esCFN9LzY7gNyd1K3rcauRS5i74zVh
kLu5JEAq6+Gotq+52XJ1zIHsVv1iT6WiGC9yX7jUYLLAtxGn/yb07OFo11dClq3gvan52a7njWHa
isKK0IzUge0gxzttVs0h1fI7K6YgJ5O2Mu1qZ6FMte06U9Am044hbauXZYgg9CyT+Au+FezUHM9e
YrRcAZw02j9Ev8+0zg+RtBTJwAPdytuyAWMG4l74BW7b/WrHXdhDxPTmLMhW+9yNHt7U8dfWboha
PqUEs1aI0AAf8d7lzYZRxrtsEmKrV+07kIWbsVohPtdXRPNHKwiuVp7BsH6dPDfCoRLCA+UiEvit
HlN31imYSSzolbvDtGQTDenMQSYZ7pELUyH2ZzaCgJzmhcx2aW6FtTyZujy1GVdgwhHOBaESdCV/
bSeawmKAOFxuEkPuUqk+VnWDc+a5wJHqkwvSbkqD40SU+C2TGNhGVvbrklmlYblK8ParBpnv6m0L
oIe8mf1RM7aSwCPfs7VHUYvtBOD2ukjVPhxURqEWDNS7K12O9I+chU2zjqAD36fE+jKltmwjcwKW
zAgpREO2p0UB3o6K0PY4+2uN2QEKE2ITE+ZXqPGHNIGRlFv/LDlUvlTI/TbUJNZNJEQbvKCp36eu
bkKVc8KclFNf8zhLHNv8RHD5JUO5OU45XWuTxv1CVFFuGg8A+8oQqwwDlJYR6nltX39gk6IRh6ZJ
Y9/Nd8KGS2sotXeMyaUOyJoA1FwPPWV4y4wWHPVw1FLOtroTfl80z1lRMY4kbwBjhmtN/TwPHqm+
iBS+LJLdTOI41M71VmJhb8TPYnjfTblmIUa2htN0vHeq+d3p529Iovt1WQJpGh+1Sm1oyTOIXoYv
ItXZ8EnmKqAPojficcqd+7F3GcvIyvPkjjRQWp1Gtvee2QOJ9qX1FA0Po9BBdcMQJUGMxB3diUKV
VOfCFidhSC7deCDPiT5GpzuXhl3HVFdzmKT6HYEjz+ZEKqY3Vts4WR6SyJ7wAjr3NFQIcMkimM3r
m+s9uFLDJGJeWXzloIJhyCiwKTDB18VhZtbhAsWWmHN/6kb6DclOa6pzVTyDzfNodkZ7zsmgaxJr
ozKDndhk8FQzrTaaKa3AveljgJ2IfngXyAb3RjwnlbOZW/1NKwpaLaO5ixTMPRURhleAQWudMYin
4Ttpsd7b1oH6oq8KCozZ8W2qSnZf80XPD1TSNtThgpSq1AuMepK8DXkIhacFEd7cqrWMwHWzn8VJ
3hL6lMsyloE2wQbMPHM5OMtrLdJiE5m7QtCQrphDZQY13khyYGoxvuVVfFWo2flHGZ+aJ7uAGwK9
ks5AaSWvTttlDJEuMn9Wiru3Tar3tpkpOSY50CbsaQ8nhER7jgdD+aeJyMjIk+Z2iJOtRZDI1lvU
scnNr0JjYDfJIL9feUPt8I0j6ZmGeL3V8Kj4LVf8xtMc9oYel9I897fVsvWgAC8Lcjt+rjaM8hg6
W81YYMskQkFXK+uZ/SsitJA0/amj4qQ7GlDzrCFZKLJpPaX9PgGw4WNacvyuNn9mC+xU8WxIp9rF
tfHhGNreWRX6iYebx2p+6hrUKbzuH3gzn1TU87Y1k9sV5DBk3zwPSIOFQrBeuoQI1zvF3ZRLkYHD
6hNLDNbv6R/5lreRR8RyyhplEHReTs6LZ6jj0gEjgTNHlrzVXaZOfFZ8WCBR7tPcM3faNXI5aZZT
YetQ39Nq3KYp+zSd2r9p5heuUWwgmOqvy6HcdPGy4+fogo8x4NvkQKzQc26YWkgC1u6FQdLIn9sI
99CPp15b13pF235yypFqE2OqveI4I7qa0YljkXtsU1miIouCl2sTky1ab9thr3nXpfnRGnipSjwT
CLYPNQfPr2brXityJENhvU30LY14nkLSf648FS8+JbZ4ile5NwoKdBETysfqRAUAaY89rGvCbm1H
C6MxJGEEqzsvie+bXxbeiM7PzGSlSqb7QrBTkx3zNNlMLIrQ35KOoIbFrMmDmp8AkBZbPFx3mTOd
aCsw6KcVt6KIh5BN4Gm+klsX69H4jCv30xn7l17nxMztF7IvHk1ZhSImp5AIYCjgBMkuN33H1cJY
Fw7xfW/pb+Ngf2nOhK6M0623yK7LdMSYjPu/s6YWExPToR1v8xYOOAsANrgrvNl4j66bV1eLTyuk
QpDap9yUK8Jd/920ats62ktBJLHvJNYczDWFt27jZog4W6hixqr2GBUXum+L4qaOhq9KMEKRjCtQ
SuxP3fjoFOJolbIPTG2kpqqw3+sAqlWmaaG45vOOnrFhFJwo+qz+TspkD7jipkuTrZ7bP4nboVN1
dAFJUiVKMd2ZS3ObSwJFu7Y4NBORqaPebHCFf+ZGj13UJKHbTjdZTuM5G/C/RRXgYHvDr3Ack4uT
VpiE51OlGfCdpJH4DD1Gs/UQDYxQRNG/tdKeTKKElKyTJy3/gJlY2asZaLGOG2s2bxfYY6E1GN/O
OBxML32sZzrrTAD+DNH1YCfFx2JMr3nFXDVpC9Cvav7mdL5d8vlcZ9jzoviTEuKTYNXEd+ppazfL
x9hc5/J0buRa6eEIXGvY4yZuO2rzq1KpdnTxktBakGb11CQA3kRNSD48m0SKvK9OZUGcUm0/lO4s
6KBr72s8n/QWhLRXnU2WcOG4u6Gu3aCcgdxVwyad07e06ETwr7Wbb9sqvqKmwWtp1vcltMbBKVlc
ZEfakj2Axzuu1byJyI/H5cSsttEcmTN6NLUJczqTv0xZ7JcZLGFCNmiW6Yh6YzVxNuI5X4UV6vRU
YXDFzIJUc6AHw6oykhLTfLvGzpEJyk8p2o9iXS8TnC/aavLMFfIqc2ht2hh6VY0H0413ZpcFzjxi
ONZIi8rWW4aXbqDWrrvWtjY2eAPuPwZ5lEXgmlxd06pPezIdoOhjA1fuCGSdP6qxvAflIN446Cm+
RUXHWVydreJlFHlIgOpdlwxvyUQL/HoKrgsRUxhL9G0sOVGYn7hdi2iHIv4WOcMtyu0lApTPLoE5
tKI1NqQQHQtRPg6J+V4qKdjoJZS1zFO5HpQnMXBjrNLHP6tArCPKIB43e3Zjj4RqvzVD9s3u94kp
0OEANp9M5TUKmXt5s5tT10TvlAf4MRJKlAih/qTRyOkMwlbGxc43bmnucRkh62WLRcnQxuRDaqfa
abRb9pqvqkTbXUdnS152Fda2nNnTK29brqBoVlHk+6o7V7VGg4AX2Li59s2+11+YhRBp5O7VqjE3
WYKsJCQrVm58M6Uzm0bICfT2taDJbGKLF3u39KVxoxV0sFomEehEOGzU3ERnPMPYLYvXHhiPS/1u
IYNJGVb5oC090Hgn73d/X/7nMTD0GddlX0ShwwgHIP7G5F41EDbulDVZBtf0J/XmihQYNwEW0lFL
0HrLoXYYSWfI6UOiIxsC/6ljjdqev2e7GhSqo4hQ+oDYs7V5WYuu301U6N3MPWzqECDT4ZF84c9x
KK6TXdx9Vm0+CGPydk70zyGzM1gK4xMfGfeaHrtbpouYnOPiXRsBqtYWpb2cjd+ocrloqLDLKPqy
MjEGSERuCDZAeBYQZ73ib5IsS257k87Xki3RjomDhy9yvhPP/J567NsLi3A0RgdIzADSUawGz3z1
cqDf9rZZtHN7fbv02oGxJPapGfK9577AzwN7WJEssVbBtGSnVZcPZXNpMjH5WTE/VjHd58J1D10j
kDSdS24yTe64P52ygfjH7d1iF/fZtXXgaSWyoeqOQo/noO8srgiPFHimym7Ix6jCNm4VPfwhpLie
uaytQzUJAnVsdm97K04EsAmcHbqESGA4DUzU3HIgNMbdJrObS5dNb6q8Bi2qbNpFVvlvTtf+PEDa
iJG3dZudshV73GAXi/6AZW28RH9LF+fsxf/M3qIn25GH5rLhbFK3YnnMHsv5JbJS6EIue7QktmKf
EWtfDbAcVK0C18vYOzv27NNT3WWpbrzmHqs17Fh2t0gsqiQfykiPYkR9kZO4ZY/9JPXytS/dYqN1
IsVoEb/BGGGE3TV3TDPpAUYPlsGr6dAhdgjlEJFqDK6y52YyGVY3+YzNa7d11QiGtPN8R5ApP2Ue
LXphW92VnyuT/OWMVBlNNFdAqDDiTsd9HhR7OI3cJbcq3CCX0mCiaXoyCoCAugXyZaobbFUIVnbz
k2ct7Jdq3hcLOrNR2N7BFIehHEZ/iWlM9Svik+PknyMiH3ebWvMrTA99USeHOJuuBbT5bjPi4qNW
xuBOVHenlyWNFdP+qq+tp+ijRWEJjFyjdh1OPZolNtnuJmY0cKQYuY8kZ2VVI3aOOnMn0+3EfF2A
R6XZeJUNJX2h7SGviTVji+KXruNMv4wTBjJCvusSKBWUd77q8vG+JTM97Ik3ugL5j+jy59hug2JE
t1EQNYwZWZNaqjlkUwvxgztC0oooaMdUPw+zvi2pKf3FYXI6XUksF/rFa4S1E/rYbiFEHtY2c3yZ
V5vEJLBljbk5xLHojzN6e+5icM9y9SIrTKb68EzXjM+/WrH+oMhGaZ/dFDWyOvtWOLWZJHpl2sJi
gCLRVulpcOifth2ifWMpjaFYeJCFV27WweJmPPdvIHo2lX2tP2tG49bpYOespEVav1RytfaOWeNm
FvVyI/prT6jDTkP8Bh4+J++oawvyxJnd2IiE00KbBQPYPUIgFxrbLGm/lEVXBo5RRQHIlQovJ1Ov
TRYQ2VYBgLpekpdC8Rb5wiVsFZ0dCCGueQrtyRbZ6yA5tpExyH2W5hiYuOwZ83npJH9xa/OWzBOh
xMSSZY2WjHSnV9uzMRbn5QnUpzrG9b2OhMIZVfkRn8omyXtw333Hdo/3NpplS9DIRNeZKsuh17OR
blMHWTztBRt34oVLIlZHUe1oFlswYrbedK4TwluYlf3UpRgeSjPaTNnyas1MXU7O9NxHzHpiA+p2
FUE0LNHDRaUrT9L+CVKCkHXir8aSY+i4401MDxXh0DMBo8QLsrlsfuA3c4iW7G7SR43waZcJmMkl
dqNiMKFt8NOaKHQmYSMjCZsVZ7IdgVvjQmLqvzmLZWC5UZV5AFRSr5QVNuecaIwfFdufuvlvUusP
6BnCLQCF2+3d2ksdMk6EDh19At/ip4Upt3rBBAUtQ+g1PUMm6B7aPN3O9JglKT5ZMm36RHv3OuFu
RqMjcC3N6zOdP2dTrC7peIKeDm2vQDeodNjnMNxLxcq+dgfYRwQwMfKQ2/Yhs6LlRkY6vQ22PqLC
kuPEtdpqsODxIT8OWqFvO/cOxgWFob68TMrYr72OKqy652GiIyLnITDjqg/U7BkUisXKbx+fk354
LyQtMuufOaV3Lrt9NsHcFadJYTViOzAqGtCJp1Gz7zvmxi8xeSRaTZg14U7h3Gs/XT29WzG5XkV0
zke8lWL8mV0E/SZDgsdd+TQgCpD35sH9rSTih/U8RWwPM+gNGwZ0PrXr9FriLEflEF1QZtm9Jhro
+fbCKbc2tV9jRQmNiT2fc2Xi9031q1vz1zDpVCxy3husPbsrdHuuiy+8G6RXQj+l38vO2HS6B/6i
jLMqyZBf7GKXgMDFbBjmWrYvdQKdu8i6a3svu6l7zm2rDWMOsr80HvZAmuBG69mbZJjn28bdWLhn
Q1cJ0jbGz2WpL9xhM6pgyxcN43NdXeEDabZLdh3YHdh3ENqGQX5tfjKGrNgqZI+m7kVB0iK9JrWd
8j+EkyKux0slmczVvtHa5w8t3tN91UE7idupp822qurbca5sFsHWqOsx1k18Koa+7mJv7S/p9R8b
9a3ESXvz95AsWqKMUB6aXPLX9tcImkjtS+yPeHJN1lKC1V3Ng+LfTUvYtKzDUWM8ZWOacR7orz14
idAwTSeIrb0rpR2K1XuN00Qw5YamXfflvOkiNjLlzBxE5neqbg+t6p8mp1l3Zmalm6krbhWWMXrH
dOesrmh3XDwEG7tjDkdY0aulE0cJxxrLlD6YCtThjdX14+3UuA9FxQGt1sIvG6O7HbyhIcN763LT
dxuYLAPtDahjly5aEPmRGYdEfc2jAUXcoS2fjcaLJXEWNv1H00JyYaKLUqjceJ1zKemIhc0q+oCi
dRMxOjjRYoWZcw3amH+zbgkjOQ3EF97k3ai2gL9xLka33hqfY8lehW3ZNjebJJi1HD3GmG8M8gco
ctQvSy7wKMe9M6zuvh1zZBgZvxQL/U/BfSmGIN1pyz9FfnAWWcZtaltTOFRlvNUKkhFaw/3n2Hg0
y+FFDVPkCzDIgbPogdMvrM/W+iOUu+8sYrKzf47kBF3L4rtVzNbqzkDtpxFiVC3xcbaa5y7HTDFw
cpn9E3McR6/D4RNHySZKOygeo+k7nvi+TpxQiEMn6T3TCiLTOZk4rwv6L5splgcPy88Ng4rPxjVm
PG40uu01B8ARP33BsCVzRDXi61ZFLlCbrHjyJH1q0yGjCBbIjayXy2TRPbBF9J7c4UBhVQmied2M
Jtb9qTsvY17ssGUclim6EBfC6AtaRG4orDoOrxkvy2tZ2b/dqs5CjBeqVLDFyTGPeAZnp4YhqN/m
YuTsvlZn9FEuMksE5WxfopxY+9YeDoYiB71Uj9qyGucRL5CJD3hbp/uyo8QdPOvXzK3Rr2T/qtXD
is6VczPguJlMZraYnjo3OQ700tDcPk0xDCeDsNgscZetNgxe2K914ImEsyW9LyAzBDFrfd3twCod
8ExyK891k/n+5qOQxIlFyiJxWvuN7fEzF/nX0CUrZ7+5m1s+F5ESXkje+lau/UdsIUJm2XWcPqOD
ZpHxZNZuHAgQZSgMdGxtDvPUTVuMT6ywN9mQPfP5PzhfXdN5YYxegEyL6N97uq/NbKvs+Ff16qE3
nd+mGF7dpX+kCxEFZqbByXcIzvIgSrUR2wFhXN079FE1UoOlwJJN5IHrj+XasuXX6To7kXUElPZl
RLMbtBU+sWs3qxoYz2enVoTE7hwmJYE/3CzWsnO4gqq43pUs3JHU3qwx/QfcrEJ5btWu1rG1Mf6e
dL+V07+SM4UaXdWXVmyNiDsnazp0ZW9fign6cfVl5i7edLUZ3RRLnS4achmYO22u8TPagsEuMn4c
85eGprtJVu+ssKSFlQEaAet12up4er3kRtmr4Wdpcm5qjdRKqzxJptXyqi13w2LrG2xzNtXFHIyV
3BmziqGNNS0RLO2DyQtDWOPyz8VNx6Y0ZqKTdMeEwWuvHVjhd0uT/SZ1e4VODQer0vi7SeUUEhWH
8pZN2DUDbZlfjDXxjigbgerJHnft1Ngop3pKmu7OGgmCAFPNr5GGc4nX1UUtZ97bPsucrVBLuzxI
F53gKis/wdS7x/4N9E81dKwUTQxFuBPOqV07aM1mbi7DqhvHqpy2c6XFYZtTlDX9vq4M6lY04bRK
+fRUtXGT9ZyWLEBR0lYbvRluYpfg9lgndgHHkeFp/cYrNMaVp7dCdZtu6ikBhvhOMyj656r+iWno
tRlhlF6spaG2mJ9yaC9CH/alVyybwaDeLYZcogdZDAsVEFmi+W6Ira9GHGOLVZOcQId22D8Pj0Mt
bMbcJ++XjJRPxC/Rui90UHaKGDhmWo4Wm9IkpoxQsXlhYOWSzPolnUfcHsahiYtyayAPyFLeKdO7
WnkoR5uWIMUFr2vTma+9Sp9wWFKOwqGyh4lBjUreVqv1GFnZg2BN2brOuMu7dec1xk3EnZxh0WCs
aZARTbnJMtRIEjuztPPNVlkhNkq+cmOKnQZfTF+imjPLndbJbpmMrTMMVCWIjR6ZBX6jFSehup8o
m37ynl5FtvpG+1C048hFw8hfVL+ZifxJlf07TjW8fjO09KLZAb+nX7YAVmjZtcvkC0mWhn1TdYhn
2sWq16fEdl4yR+110zq0CaWqNpgn8DuMewg8OiM3RLt3R//0zxDaptUbbhigISZPbO2WO6w+f3UV
2MD8S1iCHLb8gKh7Lx2UuGKoX9fIC7tlFbtkMJ49cljb1ntPxqsjPk1O2oyRAqMdKRClOtkluae1
icBdus86FLcxqi8AjyacV9NjO6HFDDHDsLUjzwyOEWgXNQ8lgwy+ty6navTCdLVJUeIpdExOFpwU
2qzu1na7B8suP7uerDJNd2DtY0jTpydPIC9bHmMFtvs4DwYFmx2y5NKBhpGADVc85wR0Mm4CXsy2
us9KH0MNl2pLaqhKzYs0HDJD4QZmaO5jE+2vtzz6Aq9rldu+SCpm0xn1iVr7vrX6W7tTbkCvkW03
oXW+1lp3xSj7TYWnZ3ZxPqrhaI50g2PaKZ32DcmBqEe0VX/uIEjiSzUdPtqZfnlRGOxLnQMSPGtj
ajTc19bdaIwvpY4EBhXpOpG+0xjs7j1JUUKhODOtcm0DwpNKwU7o8YI4QPUb9R+ta2zHTpxGx4GH
0pAMmbNmA7RwagTNcTjPjRjORp2OZwSIlbberO2xj8x+rzXqUPaieciElj+wrb7+/++Bumf+EU4R
t00ZwYKMktgIOlvvd//7bZ6oqWlDrGF7+XsIOwB9CFu8//dFsjnOWMddtbHXvnlAh2kfsIs9Njrw
jr+HLOJdb1tP3//nCddnFQSYbvltk/C/L4SQzpT+bGqHv+dhtlb3qiW+/vqqf/8wW7JPGKikbc1v
9vdYL/shwGFng3H5v8eK1A0MoD6Xv2fA7lpwu2QI2nY+X4Sa/vcf9nb3rqjmm//vcUFtAEpnpqH1
f883WgnFQpzok5q3/324IFrtNsZh9Peif48X9UL0VGLfsRfZNmYb3WVkej61EcapupmHm78vpVfn
1wy4dZOqbHzyurg4mi1aYhXPI3eOwb0nAyEoGL8ZgspR51ln8f370aXz+iDGrHf4+zIrvGzHYIMI
//PCcTSfyCpENLu+bVdAncuN/zz1761cr3ml6yLOf+80p0Q2rpEbI0jw9Hlsyz3baS34+zJl8vQ8
e+Zz2Wr8Hrp+sVqjf/x7HYOfRMro2tPfC9kVpr628qLt33eHzA4WPL1M1RT1/d8/dtF227zj0gKV
lSTBKGtYF3PZB3/fxtFc3/OG6b4jg5lV/PqcMl0TXFc0tf77Onm/KPYD1Q6RwtwOg5VekNiTbT2r
4o4W/NU50DT3IOqcsI7T6SEHqRn2UBUel66VQcT0zRO1VxfEsyxeBtQ3rjt7fk1WeHZOYTtvlbIr
v9DG+kN0zS+hsoxLdtWrO2Xlt2oqxgYz66daMbIXbv1vUFQUJT0VOhx1MOkNC8eq30WKisbvTqhV
WHJLKDRCZtgPiCam3Jl49lrvEnohvzQijtawtj9F59w7OPy/0jl7d6uk+9TZE1C99d67Se/Wz7Ni
2aZNTDSKZ7T3hMnD1SwclqBr4PLfY3HeMFK5ahQ/U9ve/33DiA2HRSJqNn9f/n2jSxGHsrjQKHd4
qf88r4nVRmIxC/++HK4vUDumu5mUC1Hv/70HWc819mn6aPbc1kmwdo6+1SwDCvH1OX+v79ET3KnW
nv7zq/59o+qjcVf19LT+nvL3+krT8flPCf3+usXPxkT6fp1y4iJpgV5ICyr3Y2tnRII2yZnLTNsM
msoegRikQWfYw0dZaLem3cwxPeL71Y2Sf21pf2Lw9l5nabpEIA+Mzc5OgaritUetqq2jY87uls3r
xPVfmvTFreltjqY3uwblktgbpgf4gNZ8va+cRr4radZBHM/rg2f8D2PnlRw5kq3prZTV86AvlEOM
3b4PDM0QjKBM8gXGTLKgtcZyZiuzsfngzEpmZt/pGTMaDC6AEPSAu5/zizBfu1aK3E5ad9eg+50N
rs3eDbam9dIoY/URRGGEYFJwLtX4Npt0/WQUKUILhtWTmiAX2MZBeWLgkCjy8/gUs3XaGGgtHOPY
TDZtiUpKkpHgSuN+PMbCaDZGBqogM0n+t6aWHrV21Dco2/hHzdWtDT8U+xDHEAFyHrj8yq4zQCeb
Amr/1hBRcGE1wpJOs61vfnKNroT11rAPv6obf7yVXUMxKURl/u46dPVvXQ1ozrcqHt+brhE8fdv4
DvRUdMD7bNN7aJuitkw4Q9YR8Nx0ZdEHqx670GVRqWT9vP6S6jXOypE3rfRw6i/ygL2svTCQk1jL
ojb30zqYuL5RiE3Bow3j7ohYNqo+/k4Py+HjuiAiqOzoXnVNEvxtws0PoSoi/WD9z03hInsDT4nd
oLPNcVEBY9lDBoaXcDFQFV4C2hlWsq7PHe/C6h6MPoqb5IToJ+vs3lj2I/JMstQHXnpComwrS/JG
8NPcbYR7HnBm7iEPwhQexs38hj7rwHNWpHItfdf+6Ef+Y6kjbXcjqwrXyZB0q7Z5hYX6kCTNUtV7
0BUEUJq1Epn877CDDFawEeFjKlNMLEuvb2ymBYAAcyWxyXjxUa7LCgE+4rgfPWUR4XxCTfPh8xay
IRd+c2ORUkdz2kEGpq9vNG9UtzJwnykJb4KB+X+p9IWlbhWNEL+8UHaUB9kAD5V08HzxNBXAx2PX
2vnzBrQMKuPUEf+58dMSWAuqgS9EDWuSPCI/6wVCFWKCj5O3JBwNO3vP9Ny9hD7EG7ckni7rU9u9
Q+5DvXPn5W5ZQotRgpb+Wb7PC1ShxIjbtDdm5UrWtwE7or4tnsji2IgTDdirRqQuU4HlrBb0yr62
GU1X8rQZcS7Nhg4pc6HsZVUVxbTK8seprP1s71yIa0mq/PVbvSz+Vid0R9ulZbzqHWKo+F6N+0Af
vx9Utb6ELZ91MsGLp4EtvmgR5AO1iIsXknZvwiysV8XOHhtNa3amZZgbR4uClZsaqH6gAf9o5hrp
Mxgeme7wPPU1dJmqJHzC8RJTYx6YoDKUVW2MeweVLW+MjCWocJ5/2XAayzJ9HwtEPdta/+KLWgVB
mjvs2Hvlun/a6lqHrKhK6v5K7Q1/66UZW+sGapejp6+Fqz3jT67cIpid7zMdmcHQngAkDO26TIvk
qVNJoo1Koq0VKFwvlrfgBumqfeoqv7jWyipZqxDEdnnrp4/OOO4IRmavWm/ksJ48b58GXXTrmf5f
8uUm3eE/WA75jZ2n3cnzyTIM8wXz+wBBSU4rAhuYWb65QU7ya4Qk6VEejGxoj6XZAq8VDhIHCrv0
EoDk0dBDc7iSfeByzqfAtOHAmfvvxR+3kN3TonhK0yTfft46MYAFm0rXrNoSasAwTDt0W9yTLGUx
BDS7Q/ZeFqMKFAvw1F3v1CebhGCzq4mAgA5Tw0VeKtXT2JFXjTKzfLYn8tbhkNSveZI+AfPov2HR
fGxZj77XnQUlK/NxsM+nq9yBJnClsJGfw9GuD78lHUDIOL450+1TeOINPOVZXC63SxTmdK24CrGW
3sjiZ0OcKCk+yOAsO8LdN+Gj0mEjbiBIfXCsoHTXdQHEtx+sehcY7bUsyYPsIuZ+sljO7CKz94mX
NfYlHFRllznwulJY6uzSO0QUdMhXy3Buln0qxVMXSUJMtBKCPkyr39jSK9cfl+hasqh0X9x8dOb/
dNJwlhCVsC8QhrjJj9f4uL730oqRxWvUQAr2Q9H060UDDvvWj9Ps1pu3HKFagdX5UefUbbOMCYEB
3UESDuaKfq5UxzmUelQd4LI8sScW9yq0KvTGrHNR20jKRuDJbQbiQTYKVO2X4ECKrVqAE2w6o9hk
NnjXpDH8h9DL7VXRIY6gRwM8KuidmOd0UN2G1LqfElA2bu4r72vya9571rEkNapG3KfcawVANj4M
wgiWRZRAIAIpcEc0czVwr7MhDHE3VR6BU1tnhwnJjr05ou6G2URXstU2yHSOje0dSM8jMBqGyamo
repkg1gjhV6FX0s7va6ySDxWRmHDqfCRA5nS8KlQCCDMHexfrySXWhNUd4Kv4EU+rrR4Yi2KsdbP
5JaIuNtlct8nMJQQ8AwvkeehG6U1OSmSxN70o6XvI+YI4DBpS0Y7yg8835rNmKr2yeT7WdlxbFzy
BPu7UFXs+2GWLEKP96osTWdTt940XqWzB0Nrj9qRVGdC4BLVrbkqA8F/LObDR7+mMnO8LZTvV8iW
ZhxxSO5NDwtCyO3kuFcgEttby2iDu8JCsyJE6G0li/JAB9O22ltW9jMLCOGhzw6yjg6aSTiQCEi/
89zWxJm28/dWllTHPujTVZwmzaMeRt/kv1oz/gpFH7xFjFWC6SNGF/M1DlJFe3O+JrGJKVSRWT9O
xpw+6L13M/u4JnMT7Up30u/XlBa4lDjJ9lCq3L3WjO6elCf5rV4nIVFGmb+OmRsq3LBpymTT76cs
go2l0obrZCjTFpMCEx4frrpXNZ8elWd81EcfEYYroTocs7ni89AkIQbAoF7vJ4i0q3bAcb0OB+OQ
Z3q8CkWkPEGSv+kZhW8i7M5m3RtP8BYy0uL1v3T10vZGLl3NYDgXbvi96293NScVj/W8jAkjvupV
ZjyoXlXc+91PhbB71TpL/2jR3J9afr+mcIt+U1ceIJSp7HAWr9WBORbGPwlR1VzJ01hDECCcD4Ub
oTDp3Kjodu2reN6vydMMDVoFT9Vfa2UZZfjqejIIWbujcp0Jfw9lxNwkpIqvycor17Ie4jvBU1mp
pYODLvLcm6Sfm13JXq2ltWIrO9SyVp7KQ+kIcmV2G10VKGd87y9bRs1/ad0q2I88588+P41tMhCY
09IyO3uZlp3lGavQx4Zk6vVn/eD52tYxSNzLS3/tC9r0e98G7d4rNA5aZIcd/ygPAqFPxlFqruwy
RbukaeF+y9PPPvVIuuP3PrLZUgViLR3GMiEwQ/9eQfx9n2WNSnx6PtUVEF/yTB5qn7kLeFJw9VnX
6c5YHj/LsTXF6yhFx0xeDMURpabf7kO4kiRNXVs8rhxyZD/dg4WTvcjGQQVfU8DVQq6vc8MzQgbZ
2VeD7Fwmow1H3DOW7qinPzdsmw4Bv8/awjDsJZlWYykvlAeklbNzva3mnrKi7sGHWSw5NvA0Upxm
nibSjUfMEMorWYTKlG9qA6UlWdRNKKMKXM2DLIZWuGSC1O8LV9fPcWrey+o+RLu1MfGQi8ZsfKo1
Ur1sIeydbFWEeoOT5nTBKNu8q7Pp49ZuYrb7PmoL9JS4iIzHuEJXiP3o/La0BDXBXCjGqcdX6Un3
cCb513drzu+WZViwJpM0PH2+W3nLmHeb1gg0l7D0N1IJPWW6WDe5Dy56Fkv/UEef9dQ/i2UdwERz
gdDIVtkwDQlPdllO1Ow50ZJsK0tjWu55VELxSbSVG7HWhRYYhme03YZlTTx7NdT2CJQpSBceQgWn
nKUQ1kmeIP1QIZ8le39caBsB2OnSmX09wrNQ6vAM3sxna9FfYvwvDgjI71tlcJ5UnZcf3QHWkeue
yy5+qOfqzIVnU8Wk05s2dp6GxogWBOLDg2xtrAhPjDF+9DXQ042Jxc7QK85TBWlsnVXRsJZX6XpP
OLKNopOrJO7jFB3kSzpKpx5QeiUDOL+UF0UkcqtM2cjiGI/PE76zaFjVxX3teyv5km5DbkybcL5u
u0R/NGGNxaFzbBKDjIeqQi7GyOqIU7Z97EtB7iXSLA9cqHk3jomJ3NCP5kEBw/B5yTRNIw9RJPYF
U6shYJ0E3Z0ftN0dRkuEDhPAoZ5PEckbDGT68fWzh9Z6D31kJEfZH9eTemN0EC1lsZpvOGdx53vJ
a/oqFQs0RdyNa4hN047VzZDBt2cBANS+Uvi1qohktoblvwWXNujyNzycUnCC/uw1YMK2nRoHon8f
PQir/uoaSvYWezrwF6v8YuiiXDUoEx6IRlrHYtJKPJBc+yVSyqXsWjrk+fRedW6nBG+4UQ2ZSUTV
306F213J17MgKSadVb56BVBFpRxYjCmx2NeQKld5aDlPAAeOsmsT6c+do8JB1C2NN0VER36G3OvL
hc0+6u/PELOH+vgMecqaSn6GCtbQQ5iVX4HvdmuvjM11osbTFnBAutQR9niQxa6Ks6UeqPqD2dTf
WyfXN34qqrFebkkapWvYzuRJDCV6VPFJX6qjWp0Aw/e7UovrLbLJ6IgqYbK00c37Mo7dExBo8y+n
3teJMr03JY8JRMgjCOVcPbledaqJZ+Ytggu9kb32aRls0MtKkb9L+uJAZA7LqPnst2KLyDM2w2az
YB9A77LsR9gR2EB7TWqdEs1YeYMSHkgbOYuEuOtK1peODhYIonN2MES+ypseywi/5QrDDTF+cQfn
4wb9zrBNXLW02V7PttWDaYIFnUtl5IPiyavxo7GrAm1VVR2KBHOD7CJb3U7P9yQQUNGPSFChBLZO
Kl8cTeKbR2s+yGKQ9NZ+wlxSlmS97KGl5I9I+tgoU2cR1Pf52j7H4ygQ6TrA9WYhBdhhuj4UCP3f
hT6AyVoDZyGF0O2pfrBcJ74jnR581BeJvWg1vX5BbQO2efeG2jhzGPCXi1+Y3tZHOmjjBEl2F/ck
ORpF7d6MXl0gAN2+qqg2LZFx1E5Ip+KA1ibheiiV+rFStQe/inskdTDKGjP3SUR4qESaHR/aouzx
ADFGVPtH/8weAzJ25l+glfcHQ2+si5gPpg5uUeSXMQqtWVGsPQLB3MP/A2tZmXG10yeWFZ/927oO
12rDlk3Wycu6ABT+GLbpRhZlgxpW78jWi+vPbjZIKrvO0xvIm9YlKb36xumUxWcHlGVYmkXjt8/b
1IZdbpoJUp+8SDa0bTgs4yTwoFxwI1mnNdmA2XWY7mSxyz1rnYUFaAgVbxzXF08OW7p97wICkMV6
HIMVSjXqVhbtOH9oSHedIVN5dzDU13XTiqdi9CGwubfaEJlHUhdI8PvqX8Cw1E1UFWxpZJ08hGFW
H+BcQVumrzrlxtqbqmLXdNkzWGCo566nLzXViW77MRNnU//aEluAOINdxQ4ZMyivc2Ne5fGtaobq
UiU7tJJ1Hw1e8WyMuraXJaQUxdnNvsrusiYUmrpj0frzfaIkV0FFNMqqsrsOImlTP/twqD7uweYC
uHY5PUN+cRaVS2Y6IvWvzQ+gEL3Xu8+S532U5LNqQOXis637pfTjOvmQ+9FTXkfOqb/Te3LV8wPw
R8+P15vbZsGd/+Y6d/BBP/r9zu/H+AizMT6K2Ltt07HbIscSHz/r5dlHXTmQMOtBNtD9szqreNJf
yXI9dd8SH2A+/gxHLxX5UZ7JQ12OaKroSYuB2N8NnqaGw09l0w63ueqn11GPD+XHbT7v0NXKuNKi
Wbtvvr88yHuxKOiu/vzjP/7rP78N/9N/z895Mvp59gdsxXOOnlb9zz8t7c8/io/q3ds//7RBN7qW
azq6oaqQSIVm0f7t9TbMfHpr/yNTm8CLhsL9pka6sF4Gb4CvMG+9umVVNuqDANf9MEJA41xu1oiL
ucONbsUwxYFePHvzkjmYl9HpvKCGZnbvEvq7juVaO9O7jgkGeK3sIg9OWjqLrALvW14pYe+yUMEk
IFn7UWyeqkkYH4d00k4mj9ZrcsN816glmSdQ+cVG0fz26rOfbCDnhoFmHiKZXIQERUW2LTOnP4os
HY7yzPhxNvdAOSVjGQfuNGBrcvR0bdeEbX4pQqC0njn+VHIzdScCd1z/+29euL9/87ZpWJbpuMJw
bN1wnF+/+VCM4Pj80H6rsHE9Wnqan/pWTU64W8znsLdr8htzTbkSI85kwDYGpEPmw/fqqHKRDSxr
76iQ3FympioQvBnqixvaFRIK1A2eJYCTql0Aq+/vctFW38qkanGfCR5L4Po3IdnwR1V/TOKmfTAg
Td3GYLllrdM20VHzoBjKYqKRVBkMBfH8+RoB92DlJ3UFeb8Vj2AtksVkZ8letmZ5/NP9h+Kn+yuG
uuvbCqKlp+F66nkNYh11dyT6LL/o//hljNdyzH/Li7EK/aD5rfhfm/f89Jq+1/85X/Wj16/X/Nd9
nvL3b7scw29VXpMu/r3XL/fl1b+/u+Vr8/pLYZU1YTNe2vdqvH2v26T5+7c69/z/bfzjXd7lfize
//nnt7wl98XdEOPI/vzeNP+2Ncf4aUTO9//eOH8T//zzlHevf7y8J//7f2Vv4eu/XPj+Wjf//FMh
4fgPVQgd7QbNQqxFF3/+0b/PTZol/oELp2urJvF3xzQYvxk6VwFXGeY/DMeEWq6bMJAsx+aqGk7G
3CbUf7impequZRmqI1yu+/s7+P68+vjn/ffPL82YH1CfDzDhWJpm8xNy2XkzTbm/P8BIs5KJsxLx
FVhUsAM1pJzKxjqqbDlq9CF9lCeM/gZhoAjThTREyL23N+VcJJcF6EIkaJHBwrrnFxreWjpA4blR
HlLRvHVAbQ4f/fFeWnmq4wK1oUelIgJkIT/y0wUNjiu+pd/KDuwOLJRblfA6s0Kxro1QWRBoxt6M
INIusrq3zHOLg9fURzT/TNSmmhiphC7bMr3r6OKXqDvEkLsRPanfANR0CmnhKkuRtkIJ+aPrFHX6
VlV3LrJyGxGa9n2QRWAd2kxdfRRbH1plabPmnlsHt0MPUTffctCd98KFtcAa1YaiitjoZA+oASDZ
m+5lGRGnXyqxU7+qM0/sZINS9hnBepGqN3oJXEpowXgoJwtRInkqD5qrgiLXU95hbm1+7xIFQ5Iv
HRfLkJbosJ5uQgyNn7wqqSHFKTEPGjt/tHT/4ICS+crSFSgrPoGnhunx6GEEAW2dBjOItlGLVJHj
DcPGLypl49v5+NjGLshFOiSTy9bLh+BdmMlNBErkqpsaPlyh+HdpV0b7nOX4lau3KUycH81h1YEG
mbT2kldHM0JztS6J+WdWX9/raMXM1K1oX4UtJE0QlECuYwWRSHHx0WU5/fTz/D70f56qzXlC+Bzp
EEUcR1UdQ7OFEPOY/22qntIOuFhpdOTkWtCiUb+qW1/dqWVqbqPRaZDxDYJj5vXf4jaqNw4xzSPw
OrK2LGiu5Ows519GVD8Z9o3f5sbSapwawSDoSC58n+so7hGdwidNbxESMHH+JjIcL6PWYe1VIe1Z
2ZavXRERzxa9i4hRn8NHqKKkvqB6gmvQGGfHPoPrv0z6CpY3rJUVlDx9jSf2UyLXBOzf4hsDY6KZ
HoCCZvliQJ8GDzM2sCpCf58n8e7ff3eG+ft35wphqIbQYH7bqq7pv0625dT4qMOOw4uFMPMJSN0d
iSIWOab2pEc+mpU5ai45slVfDLWbSLbig5kWEn2ZiDuMutsD9NZvvTaIO1GHPZ7HdbtES5NpGUzf
xWhjHIc8WAzyADNNP3Q4J+xFoN36ImL6xWidxM5sKgNuxdoMYazcd5r+pA1ejEs0SjLYewzx/2OB
Z9q/fXLo3BaPaGGYKs9ITf9t1PRxZVS2Sea3K7J4iUIuuMjWDr6mIwAHhPO+mJ5tr/M4RSw/JKet
RO0dOdsk6pIvIaKW+9YfADyrzVpns3bl9ebslRd+P1TdIg6LFMBv7C37PuQH7CbPudr7TxpiL6Ak
HDbPPAOuLUEkrhinW+y/8x17uLuB1e0JzfRqWQECuDZT+6tWetXrfDL9fZKzi64nwznwFsRd5AIT
88GYbHxVITQ3OWmw/PdDhXnsX74yQ7cdJjamPFug5jUPpp/WxNUIwNy0W+PVQpUx6Wtx30OXWnca
oOBsLgKfc7chWlBJCW60CYhVwqMd84WNqMFWrfXkkkdPoxbVl0QZTq1rI08wl35UNdrUbZHc7FHX
DtNt4lQVhgKWpq6zewKD+p2van+R3CWBOA85dvUIdIceMO2KAYsN3kL1LeAmCRiFKjPxRkMVHfsn
1FgSfUns2fzL1sVzVxjTkxF7wKZzgYNuhfkBlnpXlQkmCjFb47ErqmtcccKvTeJVCy9v+A0WhnoF
mBadgNLzzKNWXYJoSvGJR0zBTpr2BLRVQ3CqnBARt7CXxAhkqWrs/1RFfbTtRtlPQBxhFfvBsx7p
rAgn2zigyTs9oLiwGkFePTPbFdvE0w7YIMACJNW0TeMuuFSWEmE7jIG8OyAiOqLTY1vKjW6bwl5W
naJsyhZ5mMA+pyCo3junXlew4F9R7igXcZtoN7ENMdpF2qfNkuLaSd32OJQBsB3Myu+bQiUXloXK
rZR9wjUA1l5u/2WH9sfJj5r5ZFan6sVbZUUvTjp4D9qcaWsDFf23rp2u4wIkGTMYnvWmu3RaSCWI
oQR3rZ1qW3wqYOUr2WHI+seoKRkjnpbYSzscnVWmj19sXSv3cqXuxfCu7HAoNySAeFRkVlwtUqUo
N16RRLuo95T1LBevTVl2rrAKuk+GHka+HjnbvgxwUxce7KO4QPUsKA/8T8st2IryMPw4U9HL3IIq
uLgCW2ATJ+/9MGFvPbQ1AHZBji8PXPiMJZqTXbFOc2e6QzISZKZXXNctIArW6mjphTO3VuWrNqMO
4u/EU6SrYwJvfjV+6cxHAdh8CAKxQU6JIe0AYbjufO96IKu/cXQr2duqmPYF3g2btjDE2dLIIDjY
ZjxhKsUiwiJ9blnAWtZOYyTBMmyUjWIZHioBHOQZVpEoBpOxkKXYDostTCRj54Y4g/lJi9GsM+2V
IkrXriZi5JNACa50FwmerI/OiT5F92Hs4eFeDTXwF1CnBJdeupnUGowWfhZduDB+nNVT8L3OFPD4
Ado/tix9VxbCRtfDZIV3o4cqV9+Pj0HmEkK3W+3eqm3tvlSGWwUhjZM5lyyLvZFROAaeAPSI496F
GI6wVGZ1N2qdWij1IfaH1I5mOVfFgOoJhCR1IWFgEhrW1yUYGojCyh3R2xppWYQHrgY7ag4ZCrBC
J36UQbjE+lMA4rH68hCozoCpQzaeWVqMy95G0y2WxdCGc52l9Yq0PQSRvNIPiBsbhLFfSxiij30a
WAtAqt0yzkYFfcaifm7BzNtmeUpLfXwxE3WAlNaGe+SIu/u5HiVueDfzP6+vRIA/NW545FT5DEpl
rx3NwfSLCQmR01YX2xAQ8WyKjKpVTzoATd9yHaOKcPEJ9u9TvyQoGQ/biEUw1Lk+AbaeXdJ5kq7z
EtnHGArcgPDwTSdaNCgGJDymv5TajV9MNJmA5ycWXCZdXQrUPaF34OizSTusWJTSNZ5yAzwrwyA7
yGKVkND0gOTGgFF3moCbAJ7JOIs6EgRe9e7gBom7Y7cNvF0Y+hEbOAVqd5zcIhFmLLTCV6AHIr0g
c62mFUbrhMDtQuZkkZHMIbT5YmNqDhK+ceeciiYMWY/r27T1nxTASzipwhY5M5AKeM/Fq1yigNJ2
F0K3lb1dJdE6HqPyehyg8MepbmyzFEEapMdAwqrEwY9ArYK7qCSHhfrfdSJmUevSRV1RrUEn6Obj
AMYDUHb5nCJPtIVtidBQrsH+HxJvG2ooRzEcAT8Vs/ha0kXbWKjlrVZH+sf2I2lWjUgf+eH7d9CA
EBURIE9UBB2eB6RUERV8wbrVA0s22JCz3pXYwaDQZT2P2JPx0E5YQI1O8o20FoJkOaJJFflUPO4c
sOIOOe52wKzU1feEatPzJDp7M5l6s7bnVEk7Wek3pYT+EEb8EpEEO7YNC/Ohzi+JZhv12hwtm8Wc
8AF4YW9IajsNN8VgF+0yqbCK66dqPOv5c1wY2VseYp8ednF7pwAAWc9JZyTrBoQQsab8XMx1I+Cr
BkjYburTG/jF4hQNxBKaoIX3NW8ndVdN7zU/fWFok4czzWGOmhpP1YBdELuG4IBgffMUmotYO6OV
FHx1xsJaqq6L4XlcFpckRMvUcpwWY5SBFaVuPzpYET34TWhutCGstrWwwnsAqd+aME6/qb23MdEk
0edIXdqF7CBDcOufxX4uRgFj2klnaHVkvLeNoTxMplKt7ASYdmYOxLzs3oyPTahFe6eftH1TGXiE
aKajfZRhDMHUYxgsOoHqRpLAzgIvOoFRd5RH9DajJaLV464qC//JrMx3m3TiKQ8TneSF+TKOuBBN
GFeskAHVrhJv8vbyAMLY2/dTH0OXAd/SGp6iX2EMqC0LEwRYAu3xhEIPwhkgEFZMsRpgYCu41Jb2
HNlGb7wQraji696p7A1iBFDnEX3ZTrlqb6zCdO7zIPlCmij9FqnKqwWw8R7fzAXfX3WILY+nv53y
AObgwrmdhlS9FKrfoP3irRwnfvExTb+zkknsLBu+FlzT7qXtngf8i05oFCtLGH5suXFdEx6ynBms
cAzDCqyFcEHainAY7xLWqqhd0kUdTBw5UDpSPU1bZZb9glQM8oY4+QYLfdRuYci7+9+KSdsskBIz
y6+dkt6ydxjOYKrGMwKmpyzMEJqSD/b5kBvRqxU1gC4jfVvOAcwOqjBoi4ogQpkZuPg0JfhuTGLG
fhgPmq90t7iQPMeOElwU19NWaGGhut+DV1BxiF94kUgPkJ8RaO+m7Ikv9Da1rGltNIq9JhiF3QSC
gicjAf7l1ai0m87Znem+WcdHstLJPKYFhMohm0dOlLUISDHHJt34EkGwwE1gtJjP9WFZ6BPiqINX
Fs9MR37R6SuXBI2G7qCPIodvb8HIJdvcC9MrWGEp8N8wSEgzcitV2XooNwEBMMsV4sM8ulgGtWvT
BspE/IfcmNsNezOEKpPNN8BH8TQ6Uf+GmDXz5NS/IXH4cTL+XSObHCRSk44Xa+xWvTYGtDl1pIF2
ozHtMToeb3WExm5LJzx6yOw92aJ5lR8hJ9SLK4bIYL5XwZ3adsNNlDlLpjz1AOxAOyAmNxEeGfT7
ISMpja93fFPlOknMzh1fGntALSBMcWbPi78URcnXjJRkuGjzI7UdXTgkon400+6isOgmLzj4d2yJ
uitNa603Z3gyiqhZoUqKZ8xg32FFEh3BgQV3dZfsBg35Uz/Q7DMed9VKng1qjxQcUk5y4pjSaLrO
JnAqRemN26JDYsidcUGfh4b9OjoV+SmBJ7IeG7N7gvW6dxOv2EdmGm8g5i4dv3CeBf+CVYX4yOJj
RaDaZfc61OnSnbA8z2JkjjsNRdrlDN5cuuDXrlqCWLhUIiJBwtFhnu5C5eLj3R3AYTl/DCdnaOKv
OvtolIy96JS10KzlICpyfWubNk+B1GyX8ndQAiTZhh0+wRY2a6iwi4Wp64oEUaHcIhcqbd5VaxmW
c0IsjjTHLJ4ToOT8ygL7vjauy74weG56YsnPljEBUAdJS3b60qO4KnMLDEFX4LGepejg2+Y1LpYd
YflCPftB3q3YKLHF9RuFYWwGNwOi/VNQiEuuDsCajTxksKrEsLqVOke7vCY+l+iHziry1luNMGPh
5W9WlPuLpCg2yaBEh1xk8Y3juYybCd/uxIB+4fXo8Ec92lcfv6DRwZc2meKv0jY7VNHKj6MqWfg1
EbSlJSrSGkWdbbWvXYEnuB3M+mJJPGxGZpfjpLJPkpsTuSID5HyYf/N7OwYJaERgIeZJUsvdED0p
A4yE/FdqxnCwu2DntFiaLXJHXRUizC+Bbnf3xQDfVtije617KaZqhjVctTP+GsuROTLgVzstQuQx
LzV97eEshlV3aN0EimfvfKeAXq2hDPXxP4Ak615NzuAeEYzH+KLvp+fcQgQ+HSPWC0q3bWeDIk1z
/D0L1PELee+efaBG2PqxNNVqqZWi3rO2C+6zvD0PvqMv/HRMAf2zgBJQtX0EMi5q9aDYZo2BjIPi
x5seGmyyveZoW6K+rURsH6B4X8jRNLeyKuybuygKtZTvKWswu9RSxiTaBGrqKue67vRq4zKbAfk3
/mpVg99d7CLIrEyT1+zysqr2k5db60CA0PAFmPFoPsvxQgApOpvMzLbrdrjGpMNZfmyQPoYxjE4T
PSUFHaMWVEop4COm6qgRXE1a1mcaNhwoA526vryNzbjdIYCKR/1cFROaQ+zQHNdx1KENFDT4Uhdi
ngYQJ7QiV/2CM+5mJKQAqVpFcilbl1rlXcuBNZluuytd7bHSEDY1GTxH6CkuFOTZpA0/D/iHyUK0
oX4EEJ2ibDXBOPTZBWlaXGymBC1af94naFg9mwpKJSvF4Ffb6whd+GP6LQuGsyj88fzRiKRUs4nL
Yac7cXGRP3P+Zx8lqEnN0XURO8cunGx69EpiA6JS51a3oQmtC73JZp91ZXrw1S+9o/r7Qi2hR3il
ge4TDHNY/uk2sKfgrBXhBeGzelNjSXeFEZw4lWQrlTu70WpWKNNBzGk6TZmIh8rT2LCKbameEZhQ
Px7IQ7yttcz95sUZMY2SRXo0dGLZjD6iETzx1iGO2HiNyQcRl8NMmhfQJlMhNkhfTNs4anpWou6k
R1fspL13O1pqjV6+qxGqHwRgi3sLFOYa+2lzDxO/P4Q5oy2OwnFVgElaetV8FvnmQcNnGgZjCwfG
0P17o0bgLqtD5S3BKjMW3rsKf+mqHtvpQRXJQ/Z/mDuP5ca1bNt+ESrgNkznNeidKIry6iCkNPB2
w3/9HQCzTp3M925V3Lid12EAJKUUkzBrrzXnmMShkgqEz22Soe31tB53GoKHezf0xQqkiflMpDCU
UFR4u6GAojbssrHxvo0NXl+bgee9YgoEZKnPODzJaYFQ+vfkEKwanG175PXJTq/DbjWPXE2Fu3wW
IzOdaGqGRRc+5h5F8sfXbUF7+/L7yDEvolTF3pESREPnpk/O6LUP5CMCTOy9q2kABEgi7ZimPeQT
Je4vlj7kK6F15QsHNFxEtFbf1HrcZnkB1wLn/6KLguFHlYmPOMj7N6WkG57bZn0N8ORstGaCinpU
uX2MpkMMxOH6QSq3sdH3XGC5/pYhalhVzbL7vCn6+3R6YdbzBI3gBcXJ7jMIHtjBtN9emH6izdRf
P7GrhJwsRw3ZIoYLHxRd1iqJlOaUcCU8mz5Fo+17+lff7dEXaN+0XCO7CljDvSagxBlxojIX4BP0
XAorzslvjmGm8Nyg8Bv6o0no0ibVQdYxKjPPCcm3K11G1nsOkDpiIP7DCMLHiLkJ+i/Ch9PMje5y
i0R5KHrOOiVM/nkS39NDeaY26SoycablfSJfMBYfIPYrL0oeVtvciWrao7xN4zs36Bt99aHaoGo0
8wdyQAia6cUJo1F8AFh4aRLDPHtJaJ5F2pTEqfqAIltwx1uuSd0xbswV33O7GXy4thsQeQk2uIB0
8tINnmmrResoHOszbdBgD5MY5wM2kbNr2nR0sMSmCG8IghsArFHdF2457q081J+qSH2oWmf8LPjt
S+naDdfZQD8n1pQy2oUwCvImOcHxOJCQRcj5bP6pkjheq/NJz7Fy8K0yOJe4L3YU5kCPgNidI0WN
V84AsAX7bry66ac9YX3Pg0EestgLTl1dfuGz6q9GzHlKxV6OBHrY5pPZsugNWNJblDOMRPjzzPEN
W2p6jOAJbMife/IL6X2BR75tRGzM5THUFOtZ05a1k8gfSoDYn8D76kmESrJpnFOijeops02f5TUP
oK+s3a3I7bIsYdQTAqINiYfCVV+99/GUhwZprXPCnZVjDrOmXe7eayns9CUWrn4gDK1fzW9DN/Ya
U4YvlIyonEpXqnPfMukAsqkSlE2EHm0ecaJJHT6F5Ma4QQGNmTnPSvfGA3MkbTP/N4As08G1sFvG
FKCOyT0h1OPs0sTlXg+6jnAUYU+EHDVAR0VkbmG02WV+SzSYD6PbF+95U9oE1AIFNBNpnCnfm8c2
Q5Y4Os4bXLdym0TQ3eZdvsOrBtXiqoCQuNe0juyN6W2OQbaYaMtk27HaSe1YeVDrdrwrOM/QqnoP
81OkBjU7z3fRHvWEx80v1JNwKgGr6kaVv6a5ZT/Ubmw/VAEhX2XhVnu/57n5BVPzaBHH4m7eM6Ji
5Cb3joRR2zcaOS8Wi+MHpQjEOeigyM0LxqzSdWj+0+DjVj7fjstO8431AIJk43eaeR5SneVBmLO4
8m0yVRTBHdZG3RnH3sPopYybEQXlSzOI5VNnKnQmkqp6ylVstrFRKVh7PPrtiHvkgqGU3MJnpibX
sTInsvyoBa2z6XuZH+bvwDFSB5Qz65/hMbfomXEpZLlXXtrC3GGMqb+p+RDwP2VIEd8VYXodEkc9
FUXEgmi0Eu0070fDkB1l/PenoACVtM4ta4Ok0X00EaOWRvrkTw8ZUDp+5eifmLoorAst7+CU1fei
E9HntGEG1W3DN39yJCTf6xe3MNQftgBT7wRyoC6twPtEwbHg4H0uZfE4lx2jgYh/vjFrfpuuncL+
HIfB38ZdVaSr1mo/Ol+QNxrH1lHLgjdYsk28LC0r3OSwcZiMKJMkT/900Oe6IDsnk0tEfk2smAxt
ZS4O81an6yYRjOYza/1yks6IR3rCzV528PTnoVeWaeMqCyT5SYaWyVWXpM/x4GWr2MNTO69AB1UQ
M1JZ8jDvim4/5W9koe/+9HV87dNG+M8NVOZYlgGjZtTbJ2tM4ivBRu+ibdVj4YroSnqJdRnLj/kl
kK/n0Cqc4+xtaEV40POgOt1GuRbhP8i1iQKa3RQuaJh96VNHIEJw73EzPpml1hyKULioHnhqQGR/
ChOYq6Yf7/QCtnmbu/6VGOxw0Tj1+NkXROpVGBMvsKCwygtU4zZjh58xPl9NSR658ugcd5MMUDde
E3fQdkzM8P6P9WGcFlJTq6lUauM9w5C5iRW72vd6RzZyTfhWHcE3G+VVNRR59fug2cUDWZfz7kQM
mi/ySsLKu/EJsC/UdtN6bvXAnzESQphHyxryW330hwkKZajuQ5SVzaaVVX/yWqs4kEmX7Hy1T+89
I7NXSoGc26wzKDzKG01eP30YNUiNvUZ/iuoFhBsLg9hcW7YFOL5OY1AAFQqLoD9UDbz4DZ5KA5JU
lCwsm2Xp/GBjKDnLwRYkMo/6RrNbwXrRre2dMBCkoBzDk28pKEmYCVxZRsdXQMkbnB/OeX7KlHq/
J/h53wsLgyWj1fnIs8r2QtMuO/t6w9pNCcwNFRS2saJU7phwtq/lUzINCUac3wsj6IEuyqjYeIWd
Pzp5QLyK66eAn0l7wSXzU0sD0JCH1omc57jwIw75LFnPV4bMHHbAlali4bMf5DSN14jTyfRxnQhB
YKslmoMIvO9yGm+CpLbA4k89GfJ1B0al7pMzjy1TFOAZHdqLaLvqBIC2WrVBGSxxSkQHwGsFXp0U
UUbTRNzItPSpqI11MXVnFU8kx1hjkKbYOkljVke3qkgGbdmwerwzDKne6eUYEntCgBTBlQxEYeaR
/e3o0TeaZ9HVGuJdo4dUq6XXOxTkXPdHTxVHZ/5lCQG7tDfs8VBYznHuCSVWa27qIqhXN61JSlqH
ifnukrY5SUpp4W+zqkQZyuAPfbV7QUccXpQohQAeT/y8aStDjbziB8Zzny9ASVpftSjzFdPXy9CX
w/o2Iab2e/Cc2AYPP/2/KbrYWmEQrDpD4RtjfhcsZd8dwrQ5+bRdXwDHcVWftoCikFoWVRuZu8VZ
R08YeA1jSUE/WZc+ePWKzM5iJLUtNei6EZt1nh+qSlNv8r3f1Ht/l71o5qTN+JfuxWWRLlzXIp+X
7hkiLPGHdiMJo6ERnZp9xsU0sclJ6iSID2CgVq97RC4HYNQvdADS90w2N3bG9EwIl3Xdp5q96epM
QEXtjaMFw/POyOFIqjqt+SQKfa60TSVXZRoDiuwLY5nW7j1njE015x0wa8rHecTKIIzo1iKyVujx
vpFcH5/o6v16IAh6kAs7yrauO2ZQM9WVp431XTuOLjg4HmKlaPd6436z6JncR6ArWpmew5F2MYPJ
4oXrzhEMdPjlGE1GQ9QnWCnun5WceU1vG8ZlfiCbGuqCb+Vb/Kjm7TmcRv7WAZjLsYuzK4hzZW95
bnqUgWsh2uGmRuJ7trt1TvoaQG8wC1KkX3AvgaHAHKVY96NHAAxJFe7STK2fLCazCwhCFD6GbXyZ
koxPVaR71RrCQxNNEUtl9eW7xKKT1urd40B4G3K3Vh5zR8tOdmam2xY8ANx9t3+DvXg7eRUaVO/U
1ftML+0f00ZYW/aPDn+6omTh90iT6yiphoPb5NR50BHGXTTiEgILs24F5mEf+NrdKKwOJ0ZKbhNc
ih3Yqn5fUQGtiAJisC6Da0FPOJ4c0EPms4SVwUvhpAy8mH1sHf7Ms7CluiCHKm+HZ0w/2UPTJ5ax
rIaBlvNLNTX9oIaS0hX7+aKcLk9hH/6MkjYkXNZp7sfBpQ2M/6bgsnhfVeJaybz9Dwe/8+exT0Gl
0fXTXBftLjrKP9Q7FhyTQkPf86lMR8zUZ/LsLN0I8Nm33bTp6yvClA+pvU+Crue60oOlzVl6QSf3
WE17dRp0L/OW5ORZ2gpeIy+VNbax7sfce9F7JV9XZUB5F44MhwKnBt+k619cVoxFopvao+sifdAS
i/jhQflRq4qxE4HBOZEwE0nSUu6w1VUnEXxJVTvLbrIJ8w2iB+M4MlEKql6+AxRKINaoxio1OOQC
wsMZzJ9E6CRHLS7zc6UlAXkVPtVt4npDvpY6BrvWpW6qJ2qKErrukbCOI7wpZdFnhQN6rMYoPO2G
le+wDNURHGjR2i4GZq6tbpbb0CNtSxOhRvwRCDi8mdVKxW22cyXwflljcESugPZLVne5Q5w8q7jZ
rm+bI1dTG1d5Av/t8h+URsL8XbzqgqcQtmsh0bJdjTW9qf6uNFK13El84ICfkYkJ5D3ypXao/Wa8
V6kAY8dJaIlp+LyYTR3iaWY2P4R/bc27qTjcbk5m1m00snMerYz4LLPXy22sAeqXpAlvQI4QTnur
bwjjHddqZWg0J1uHKAG23L+2OkcJdzXMh0UTMavOOvR6iP67aY4RT80lHT8Ihdw34lcuZucgN1AL
TqasRmQa6qH/CnWw29Rp08IVbf1XvesbxqD4FOdX89B4KiKDFB/H2d5uVR4ZLG6TmPezlikem89I
GZJ13Bms/TW3+oxGzm0QDK9ejFB06C0m+WEcTeqixfwGFD7Z2q7c9kB9YjHrr+m5T2dtCidUpJFz
/Wsvzg2bmT0VpJeuIijK/y/RhzraL3QfnPdJC4IaqXxpA++nZ2E9CBhL7efzrkE1dCmAps5nZt+Y
68yLx4Ml525HGGon7rzRkjnQxMwsHsu89Y55WWghKBM2C4U4v8jpB2cTDVVBKeozp86UCWRQ3pdU
l9CbppnDbQbru3hwaVTXpR0/6rPXJtShf2TJYzPmV6NGKaAWzbUWYXWwUeMSzqqUyWmkLwTr6USe
V/qIsE29r+kQEgeG6o4gJjjfCck9nVP/4FP/pPnZPHtK4a0tX7WPLmyx0+AExRpEn/0STLERWtpu
b0MXsy9jEmmaaO3DUH8odAKcCsKVtJ1q5M2bonbDMaRiXgL8waQXKFALQ69fOG2DwYbbOFUyh86s
GyjGgP8NBupQDJV+VUWwHL3QR3zNtRjejnFxa+8479F9Ko6snpFbDQyQbCTadOO1C+lhzcKl1fGZ
KSpfLKyPaz2Y1VHzESoFVuMu24rPw6pwoU4jMwPqyAIhXPfo1/VCKHZKgF6UPblKH5wNdEIwxdMn
c3oqqglQV/xwzalhcOfJrGhTlHl9nR8SeefQnyAxTK2BHoY/Q8MpFgEdj4PS+iYTAyhuQOm9l8QS
7x7KtN2tn8W6NeNT29AQ1QDMZA+Ooyu04LY1Ts8l06uOUodPf7yPUAt3P5hUfBqNYLRpz+b0oGXR
CtSqvM5Pib5+JD0bPMf0WlpppOCVWGOLMgzJtyTFuSlAi827XKHqibLKiLbv7+baAY6et3ZzYpHm
XXwALqwCpd7MLqH51X/talXFNEuolBAVUF0WJBd86s5FVmO0T528WPzrOU+zoYowoQhTYV/mB6Mz
QROWwzFv0hNUD7fAJ6TkxMhS7vWR2j62qh3tpVfCmwksAzCnVS7niiofmmoSrZ/nkmt+an7Qmb2u
Rt+EWWl6PpKTJHhjyaATkGPQ3UZ51Ceb2TkmPINM+Wl39CrswBiqCJ/DiNq0SuRsoSkzUeOrsuN9
oxLr5tTF+Foql8q5V3SN9mZdm+qpmc56TxK+ojAy38gQELaNwurQgJAAmJsAW5FMAzhai+0wtT1Y
wNEBqfBDrerx2B47x80OXILDNQbr4UPYxV4xLO0ZkXqPTIvgP37fXpvWr9yj6qsaoB/ukYKhxWLE
gWQ/WLkhg9Mk7vi9RdPuWR14DzDJvYfW0NapdLzzvGeFbYfZKt1qklynWCafPkDmIOg5g6ct2kca
U4jaLr804o7xPXAmMuah5B9N6yin3XHataddN+ZUCVnF2KP2qgBxf+1bVC5hkAXnEM/mIU7VbJuk
vEOQjbr615eUdgUaJ8m/aKDcQhA3MFTV1VJZvSlRKx/muwIT9erhOMtoY7OrlhbatJ05jBXROHG4
vR2srajW0DWC7exbm1/tigbKlE8a3lQ+zQ+xPYGM3Id5x47EPtAHeIDT7CVnMFXTU392KwXxqEOy
lEChYvlt+DTaIeKZKIDlOX1yz3PKtYxyCEjTjUZ6dbEGr9CWUJomkZqaqVw40wh1UW9ASQQbO6sk
Q6q9darWCByK4qhOHZ9SDtUuAcPHqou1eKMk6T5oJFQu6yOYtLfAY98rxy7v4jAi0VPBsdGXrvUG
FOKxiEzzZ1lGZLOP+veUYhDdib7zjHwKU6u+9T0r90U12AOgI5LI52F3QVD71kZ1TUUdIN91+LiY
+3/f6kW4lVZTEJGaM5QYjPLPtxBqcoHM5e0jHYq/rxeEf03aQBQznBAT3EyhrUTAXNDsa4YKuwjL
+QNRz/CQA5cAgXl0T8X/ELTZ6/wNNG5ErIuBjrXzPOtaBt0BddlaQ1P/WhnUvWMZtGe3l8EhyLN+
OzKuWg2jTeQgMqqlk/nxe1g1T64wOYwhhVDpKT/LNnirYtjQHrPQjWqNxqI0lIEoHibQujrepWkR
0PGP5YGLbHkXxm1Haz6znvB0S3yKifdlBd7ZSTN5k1RQ18V7tyD6oKKl7DQa52+qsx4wMbokCvzA
vIYfbPdlFqwgCbtbLUpL4ueBKYH9j7l/EZMYxphKoWA769JO0J1QdgV3aoMDhRNCg19TpjraXNzB
s2oP7lxDjmTQHOgIZU8ZKGZfifQ1WW/kdg1pgswxCi6qXpQnVE/2vm7c+laezBWLkuO4IwXtxBFb
7HMrTvZqW5VHiVkcc/+wpnLRt8ZQGA8U/SiWdawCTg/QqCjdNRHZhChNLhPDxjy+0Fr/jhMQsqTF
HdgeLHkN4uCj8fPhI8NKDx+sAwk4PW/W/QH7/MLDqAAIkKRIpGfVHScEFwMK+MjKnMcSDuOsYYsK
q9nUo4HxdKqT1KAiVi2jIe4k3nF+yptYMkNK1EvQ684qRUq47M043sVE013NIW8eZPQaW4qaLs0i
UzdSELCUaomxieM220wpJGuzd4ejn7TqveKPRKNN42bkuuBn8+zZdIenugWwHidx+Z6Hprnqm8zb
l/ngv5MzSzyb8eqkirqb/2RSaqkdaqM+JCRc7AfL8fbgabE3FvnjPKaWZrukWWRRw01CpiHTrDUr
Awd6b7kMp+7oGDfu/bwF7LPYOK2KCMwo6Aeg4SNDShy7PrSOzfQw78IxU4iSGdDhTs8pRf0VlACq
l4Ur5aM/tjmNSm51tFbE4yDK8E6htz9fxn09dtdoE6be5VQKa+xKaTeb+WI2enzd86sGDFPqHoSx
hCN8t+NKuW/rvH0MNHff1EbxxjzI2WkVboTeLNiVNVY2NcjvSOshjCn+mJ9mAQRAvgfkKqcf6hLC
GRsrE4emByVh1NzMNf+um46cMe62dEKyZ1/QFM67qvqYt3x/kMvA09oTUVO73hqGh9vajz2ILMRm
msQN4C6qV1ILxXXe8smfu6q4V1e+lktqLoTAQzkpGPFT7WWeqTjrg+4orRSIfNYM94YZ+HdhwafO
DRl8ZRSOeUbYbxVVX0PvMlQKg++lS86E6kxa9ajoQJDV2DmIAV3WfnG5yeBaYlZ2iSAJ0siESl51
Hj+NgdqfusTLr/GHMEg8nvUcwrfIIR/8a6aMymkW8/Q5CexaNL70geojUOyy0215joCGjpVjVwd1
0rPT0GPAA7PC6nHtrYyM1W9dSrIJKwwbJYsVp1M+GIjjNx+In4yLYSmYmz7aYdSc1CHbzwv0WXpr
JEq3BdFKAlhL+OrYQm2bVbBdXP7Sw9b01ZesGPp919bIR71w3PhKlb0mZnma9ZaNH8kFOhd7D9eZ
5u7vb5vkX0FTfo/Kstq2k/+n7gMitgHJkZhElxqViMKN/lE46K3S3AvIQLE7LhFMeOYDc971Cw2p
hGZPOpvBY5gwmpm7iTKoNE4AF8nQK+s0P4xpNiFOVQOWvQf7wmUpr4pBPDVyrPbg5clLxsL4FGD1
vFOc4kvaGSz9Muy3tBsSwNA8uEJLTvb0MG/NzxlDt21Td9i7fg6E3FZbjJxee9sKxNFFlMLY1RG7
QrbV42BCuELdlH5rC/2KDMF+dmNfh+AiXjIncVZ4pKZpllPcuVH9jnSZ/mOGinko3Wc1t4szgfXh
gwHmgzPTeI2A9O4qWZMe5N77dVt9BmSMyUwR3wv85DQ78NOoGithP42GQ1cSIjyfXC4OjCjyyiez
2gWpoZy7yiWsGxnxX3tGHUWLMq2sRw7tD0kA16slSHiROOTv9QD5HGmLiCHHMwShkQFUnMsV6MHX
5FZXy84WINh680zjdJfQYUT06xhnpiDmuXaOQAi6O01tYWpW2YPQZLJT3RLJJaka7c5p4CLD3Kes
TZ5yXT10k1rdQK+16TO12jqpjkCPgIexJ8aq9hLtLsAvS+ojrjCDUIjX3PcBHtfBVygM3J/KvTp9
PKfFB2sFKPXnTzvv1jI0lmooXmoR+c85yv5YxOp7KuKWCQMXuNsAUFfUHrQX6BqyoC5ybpM5TEVR
QfffsQqKX6193fsOfCjZtbDb132tI5n3e/RxGYmAueLx9bKg8UM9Ocz9xDTM2oUq6MKrpUtO8hBe
h6H6mqcjYkwHitbMXwQMPleCm/QD5Df5oPtyN4atfjc/RVYh3N7Aytb61HwLpYoH1Rr8JUsW+jeR
6bzTPKzPsUEwikEsFe1xc3wp42RlhJ32jq2/2np2pGxsZVTfcYqt7SZB+xTQeWi09skfwp+ph3kL
pUTzZFi4QUbTBBA+vViE7mPvBuOScM3g9sXg/99ZqqGihs+9k4fWbSlzJd2qmnCZ6bvZUh8BBxJh
IJ5DTaNF0/nvqdTrnam1xnrelWP0AaQkeuBSFOy4rH24ETYFuwzl0Wpy/4wVpFmNotLfke3tkFSx
jq/rd/C/wYtskeByOX7gKMQwwrmwFMLr3ws1uQZGTkXYNVsipdqfblZ9RF2z1LAC3sdWG19Qf3yv
B7snGzRPNibpdVurKIY34Y7nkiYWvWxEt1z+gkcyd8xl2fCOedccq+reavXbXjB5wHCu/HoHin73
4DlWshAwki6mma4Yy/jIzpIEF0NJkZx3hXnltmxeC9IpiVuqL7c9A3At6H9mAGaKqtjvU7gWlGkV
lcuhNCrnoaomP4nI2i+4Qa+m1OonMq2snSVpj6A/B0+NiWCNjZFjySfkaqTAySvXIiAEz5uXm9G3
bKRXISozeAGEVawEgz+Kw+E1Lszw7HmUlqyGai6wE4jDjUll9RUE3K7+EiSl9sZ5qS3NPKsfuDoo
G8XmfqqjLz1GduFsAqigi7pRjT1LJziD0gu/a6rOgKTCjssEmEAcCm5dGTEgWZWzaqkKdFdL78te
x1vUqHBx20G9zg/kWmZLGlwlnO9Su7YZx4kgzJF12CmpNIWrC/OV0nSdewCwDYvBIFzZ03PzC3zP
60ypgxNWRfLN//lbW6wA6zjE3z8/h7ZZvSqMIgTKn/tKtsc61Jtzh8hyN7QMDOPZ9eeVJHJnE+it
ylqCZiwLqt8pj/QOClxA/vW0Ef1zg5e6ftS/gc/ah5W31RO9vMzOkQKaxrIiM3o33wXISgp3nq6d
G4sycb7cEwFHLHRkNfvZV0Ltdl/C0Vo5IiXwbfLNzHdwpW8+c5F4e1nyRSUFUXRe5tKU6HLUa1WH
Xp49h6MI1m8mySEzOkac3AcrenwILe+SzqNAmp8P+M8MdJ3hucpoqtKK/VwMmH2FvVMgv0qsjsVO
vJGjWrw7Stpz1fUptKfdFr9S3oWvGPztR620/KVmMExhMjNcKiRiY1b8KNpWe9AGLYf5kZCgMa0b
Mzwqnv6ztzknC4BWT7Y0NoHdhm9pyoIvDSVhCtNujbCA9McygCzuKgc7AalThRj+7eT+Nsk1A6yd
vtnvZ71TjG8AEhdc3PmvybIopzfCaIqef0sEjEM8jpt/ZMnIyktNCyoJxg2EOkTf/9oYyRP0o7oG
N/AJT+uPV3972/yD03vGiMGgmRr1mXZHuJN6M6zm+1GW8C1TDw4rcsgMFOhkKgxRe0GkUH3ARFFo
S0vtsfasbp01hXJHHy3cW4hXsSFo2Qa7IAIVxPDlg67Zn1kc6gzzB3eFXah8pyj7USE+vLQo5y7C
0H7OX0tcUAdIVRF7L0nSdxzs05eVwezfqERVy4I/ggj3HCg0W3nBJO+/3Zrfh8oZbCxmXJtAn8OU
o3xyAscnEaqMH91qCJaFXegfCGDvfJa69/BG6LkxSgn0eni2CvK3I5mPW0vzuxdWnLiBzeZLY2q9
MGOThWxgBqfJx4oTzbfKeCvj3n1rp8agk42fcUd1TkpGeTRgxF07q+D6noQq4FtRHrwRcS0j+eaK
8SY5uFwq17QYvHd/cJFTW82XG6NgoDMn7/DcwQKanL21L+Uq6+vgPfGCu2pqixetd5qf6cdArqzE
78+ppsnDgLdq23o0SNokB7ttNETZiUg7ZcLoDiRvYn2TWcqIYMDUxEj01bWaHxi6ux+q9+nNDQqn
bc5CVvUH1xpSBPzQuZZRaC+dAU2COTTmWZ8elBD80YAGfJ+M/uMoO+4Bdv/NUxPBl+hVd32neEeW
g+Natl23H5tM7hPLp3Bvo+1tmlpwnTRsfMvE+ZXLeVRqSdPFueBSNqQdt69JkhW6CiYFWLpGN7B6
R9WyMvqxXkFlLKfFZnzMcks8GklhbA3EO5Muo13eRlA3sa4SWd0bMiOMzLQzkGtpy66PacDTMbv3
mAyHNuP8ukYp3Op++OC7Q7SDTrLrZreLGXF5maFNZd71d10RvztJTpRXZCcjtVrnLh2hZN6igPi7
1hWzwlMi+ou0W+X+tixwGLngdgKpfutU+KqBWyHNFtagxUT1MpRkuJVyZrjFwVKSN5olBMCoZbgx
vXKX2Kl3rnTPNBZp3XtnPWf5PFpiP79gEt+78GSRgo0nFFvCbLmPCEzcCzfMd0mh2Ze8Pkp9cnbw
JSPlCriD+Nl917RYm/SuA9mfNPYDniqkTrr+OIPM/tprDZ1jcV7e0MFP12Fako5EwGy8CxAi6qjY
VzHtE5JgYUFVfVuvynlkOlo5WCa8eF+YDIlpGmp1WQMCRFdfA0/I0vEBzQagzUA8yvJgN5l1rVL9
13ib+DNQOj3igZwP4DRXw/aLV66A2aFKemvJhKd4zQpwcwyAsNI6jUKPYBZMze7k2ac8Pwy94IRB
tebQr0MmlCu/PoNagXihOfVVzeSMwEdvYbukTZtF+kxnS3qt8RzX9VIpi+ZeHad+meV8+/dzV2Oa
qv5dUKI7iKmQlGiaa4Pfsv8QlKRB48aMz/TvjkYxYWv9nerr6neXDTMGB26XCPe19sJIzHlrFY5L
0Nv2WiHmLJFgjI0OFD2rzbewxNaKcfZREYSaGG382dNMeKPgWnal9a6LaSBnU1DVMrmLh/DvD11i
xJv5g/1iSV1uH+EPtNUfu//nfwOx+o2N9d8hs6a/5i+C1v8fpKsJavcX9O7/Al1RPn6SSvftN8bV
9CM3xJWm/8NRNay2sPB0HWf9PwFXzj9UW1ddFberq9PDmpgxvwBXwv4HHrqJb2WTG2DSPfuLbyXM
fwjh6LTwwekx1rfc/wneyvkdEsdB6ghWRqZABaJRs7r8Q39HkRhmjAbF7JkLTDRepo0vWDuNHUEG
HtmJrbYrlfGzpWrZeJ4GTjAhokmjLSztXVUrq3rSw9Zqfi/r2uF6CAe7Q+5FF7XFJhkfmwybFjqa
cdNPyntUVWurjLgipG66IRt12DUl6XQICVhfBLB5lyUhNC3UAmB7asqC5NWwgE3LhqnEMBJqC6Bt
2w7hNyN70bMlTVa50Z2yXpM1TqKUmx8Jc0jp9Vg6Jgc/XCXt6BEFTMJYyDUBe549rjh1t2pfegeh
ZdVe7wlHzQxJdeENG9Cq7Y+GuMhFUcQLM6rfYKk6R3M4w5unfIiUM7KLHkLR2C/GsanJSTe/DU3W
XeLxkrkvejwNVD11awtDIXawILxgjPOFEnk/UInuQwZrK2rzai/oVq0botDs2ruoak0ebozEuNb/
gw7kD4GbrYLnwYgx4dBc1XZ0e+LR/I03o8hqINxRVxnEIrMlixAfm1zUpr31MSMsyY6JzvWU4Nxg
xQjMam/htBroH+2ESgO8z9FdGH151IYyWnct/V78agZ4BeMjyrw3Jtj+ekQDtwAQPRCTCACzyJnz
OvUDBg2mRWmPqz+OTpaa/XTa2jzhiv7A3k7j2IPQMWJCpIdv3UUOUV3S3XiS7JPcPod2QkWDSOVv
5+evy9jfJX/27xdom9ORhQ6EK9OybUOo5h8AnjofEPqqCcSuzI8WQUz3VihDBYtH+XKIZINl3P4g
yXSCVgGOJhIihSI7tEuWyqvSqZFs0tlbGXWhc1Qq+jJFPevYubvtRL6w2l5f11MLoUZwQCYL+RKi
WTWOniwMjQwFpRHxqnGTkzDTck0QXY4Ian4wp9gWLPOcINgdFqr9iu/YXYuu8ZeDr/sr3RzSk4BL
3k3npBUO1b6zSubhow2dxgSC79hbePZEz7QjTOyALzXC8gHPZh36ETKdpFzoUGs3Zmki2FCpeHvD
Ww15+b1BmP8YVPT5uhDLYIfimHYsNSNdMRw1D9JH6Tzdjt4JLMaGXVbl9t9/Mfp0ufnXnfP2xWgM
tmAQOwZIrT/kaKbi8/cFVoFOPR43nR2S9FY+BbJDG52SQFuT4Hcw+wQxvSH3ojGXkQ2Gz2bWt/UD
dW1nLpnJLi0YGO3kJeKu1RTvYuY9ThCHqo+SnX65bzLMgTW4/vd/vvZfhJ3Hct1IEkW/CBHwKGxh
nuF7NKITqQ1CFt57fP2cAmcxUneMNhPRGnUThKmqzLz33N9X04/L10FtWmhuTUZSf8itdLtBlTmn
RI7Lp6PHeu3NvZnBuTUMjz2ih0ZCW3h/lWxlW+5m7ZDVhnsaEoIi1qh8YMw6YTjPgQXnxyEzTb9H
OHK21ekvxLI/IFTyWtFT6jZEQwfhHyqb3xeFrDdGhnr4iqNi5utXNY8RI/yYusZRVjivs6XR+uv7
IuSwuKEQOTl6+44Qe3kgR/WZSOGbbVK3g5s2JARtCikhKSs14OJA6JQjBuWlPGQzZ7T6lmIzJweH
CSVK2AAPZr22BZpQWq1RMx1TpKGlLcxzXTaGhy99OgrlqK4kwM4qy/Nc0RMZcvc4Td+GtfwS44M4
JG7zSMQAtl6jomGW0icEeB4axXxL13O4KsJ5tWUWdKXbw0mpqx9KnNxSNtCgE9DN26Yvvb+8Ab8L
7va76oB7l28vtBnkd7/f1Wnux4ZY09kfoO34a5//wjWdwDADzzt+yo3CCO2hA4dTqeSfS0CFBZwJ
ZW0UHw3lZ6Qma0ikWxKQ/va3a/ud77dfm+FgE9YNMH+m9ufbKTZrG+MoZcCycNMirAdAwfVwpevk
byB0MbHdRAmBzh5yyyk0OKr6ubF9KWoFsT/3URgsIMLZLjChQ72y/kZG+52L9nGBQnVMuSzrrqn9
cRhJTRuc8spgYr+2Nkpq1lPTRI4wczh2PMXUxwC7D9h6e/WTZDQ8uHT6jQsU1hOYvr2+c58dUf0s
yhQAmPG3D1yXH8Xv6xOftsUnQzPJkJrZ3x+vLdKIDICIpm7d3vKgB5Z30Yfq1IbwYSxOS3PYqv3s
1Yb6lpod3UwjW0MjGgy/IFX7xNhv9PQyu1N1XvC1cAzKOxvuQvZCWsFlMjAv69b2+pfXktPnn9ct
dGawHBc1XgH1zw0PB1yPRnX0HRseSdK7s286OoNht+UERgxU0+jQyFHlnQx3/OUzO3T/sjjq//J0
YbaawPlVYRuG/cen0RYAjaYRoJ9bPy+WWx4pD7dDA6kqssjVtkcmi+OdMmnEpdbGsQGPhgF58LPF
YGqvk1DV4dIPMgRWTjEsD44zRzfygdduyfTe6S+aOUJzni+F3P8Goy997M6w0/7ym7j/vJscl/EG
AoXFDCSMP85T1Goo/pEe+CLTziC5csz8IP3N0QGcXH/ntEmNyx+0AzHNZoWdfN24eksnllb++ZRH
ONljSExj8jbEFs2mhLWtHq0fCkui7HziDGho7moRJydB6yPIEIIUZgelBMGGr004vhQi7Zbm+0D9
4MHHtumzOOCFGZkiwz4TS2teVQUhoj3cl9oyczLggFLE7XdyvMhrrbMDWFoEi7ADjmu7PUdrH39i
/p2Hw9LT9qqbn6Npe5hwgZjl+UDkgPq8f2Z2pFCpzvnZEQm5hMy7ZfSN4aUFzCBlyWfwTg0RMfP2
GpHs3ZEU4RtmvB1Wua0XDFvoKK0An+pPtcJOCeDkoCRktiuKDi4nsiDYGNoj/fLonSAS5E5tRn+P
Tb6weKpZNCneOFrtURlu94fdgYTz0HeClDBQia6uxc/r9L+soOa/PHiUdiwpBiu80Iw/FihufUZI
p734Rk6mrVoq9VVr3YtCeXUtfwISeWyd1rwrK/HNms3kRl+iBFeytxgGLgiUC6FVsxFM9nau1O3Z
yN3tkDurPw3ctxT5nKW5b5l8WUqVx5jzG3AkgkS2qj+0CbECIo5b5Kas3laORHFERjhJdR9iBbBu
8Os3uWVODTYhQdFVu/rkT5HEHq3m/Je78S+nHejiJJmzskBHxKXx+2LoDkNcu3XNaCFfgVD2jDgs
o72LANjuL/wyJ8B/yfzTBbT6wkBBZi9O6jtr+Y0M3CxsFuvNKvrJZw7nHtPSOdLk9bB4O3/bWeT6
9vu6DYWTDVmjI2IycJPr+v9UQHkRDXRqJvo+UaE/N7b2xoGI8zLv7EgqsR+3cU9v1FVDyExgAbLs
XUGH56dCMr0sdw4l2/cvi/I/qxCbukxK89ka5OX9flFJb0SjO2Gxnzii+xr79tngpT7EMOspA5OV
rqP2SuI8PXMnxYReLoe/XYJcdH+/MazJKqdt8MEsyTsT+H9uTNvXzSJU+qRlRgI24u5gtdi1hHYU
SCh4Fsbbvrb1lH44dcyv6VLzQRfZ44w9HvGeCemjGr7MRo42X6mCBoMbgA6SmMspjY+FQTPWgjq0
zFv9OTcoifkB78glyZfubRsutMB8mq2HOa/tz11aZ3csc0AoOH2KrOzlHPbXyAfmx1RCxyzuHhGh
fS4yNv99iZzSEg3oCinMrbaTVK2Win4Di3b1aT7ngIduKwUjgLR3wH55qcuSHKmVdbVXMLvquIKO
pvlZs/DmUhdeiZql7lfr56Rzfm7S9TwwxWVMBuHEUoYJyBefmJnCcFjL7SqYoEJp5mAU5QATtaU+
1AThnUut7fy52l6Kn/u3vEQIaw0t9gVEgrbWSQ20Z3F1nOVEPJ6v4FI90iIwDrHWvKdNT5oTqgfN
HGrPGpQsyBUFerJo3ro1fxQ99k8k82mQWMbXli37wOn4RxtBuWsTiGXTJg5Er70TSlD5//+d4c38
xzvDxySbmy6aFBpaf2zkBYuBGS0wE7eBYdPCq+Hvi7ArZoYXlvk1MeP7DdA3PeJccsdCfIu4gZuN
fSYb75EdEHIkT59myoxQKX+gadg7Igw4qGe3W4bl3bHKK/QXKCYD01m/L4pZe8sG+W5Tx/jQm044
RQybtPwF7ThLnaLaXgOuat/ONsSWx1ndfsTMQM6121N+pR5MaBOHD1zY3LYa5mKh3Q8nfoE+UNzl
q43i+rgC+PMyNbkxycX6eOWy2GGtXw8Rrt2wzD2UfIhqGY4RWaAjKqLAURJYzfMnVRIw5fejVdV8
1piChPtqriIoIr56VW7j3PzmjM2IWxLZ5bzgSq8P6ALx4BXplcq3OyqzCFWzQCUstCuqsVO3lvNd
QxIo7eag7apvEG/HmzS3g0lExG3ayxREldqA5wE0gZ4Rv05fP+VKawUY34kvjHVCagT8HW56jZQu
0PT8W0L0LEF/cr8o+E7GUvlSVvCYFaiovI9UKn1uoTd2C5XW/C+tt8i2aZY1WA1kmD1v/AwARyny
7zrfKpYccL5Fuh42EruhHs5EDibDZwraF5ImWn/RsTtiHOnCdUZsrq9DaNRVASagGqVo9QTVM7pJ
lPnQpkhdlaEjI5MYZnpN6rNq0kGLTYR3eKs/jvqVrkzHaj128YQlX/Zq5PDs4NC3tKCrKtPymqZx
OOmS9tvUnNYZTmEjg6HO5wTA+A1dqnvUXQ5Xe3VT5+CkmBl5KAYBhFRaSYgX6xXl2qFb2EjzoRlC
NII4iYCN7q/8/mkrlaJ4jVs9bPIg5ETmp3bg1LP1ae2NCRCEEk31YcyiizZT0bQAlPelZ1LoHrry
cLfKXkRh4bzROvO474adTkyrJtgs8xL1rc682P5WJ1yBIa+YLk042OmPeOMX13IauELFpygvszft
R3KcsD0sbVjJejrv6m+Yn7C9VziJS8k5cJcHt2cJrayJX18VBAQziPG0bqToJ4AaKxZ6jLa6ulOm
nkmn4x4QoB3sn5LYGKIYRe4b9tzcN0v/fbSdL1qjlV6qZMp5ZeKNA4a9lZ0fhzoRodXYEjo7GC/6
ol+zOlWCruSicZr1jxU9rvu2NI7tLBDKxOWjpcztQ7Z8J37mSj+FBo6ptkFubZg3XVTnK/r+gz19
ildsW/ziRWga+VuJSO8osGjk06idFlP0nLkJwss2UMA41g5JajtkTnEqWbQe2qCGnFIfpouStPdV
v6z0aBvebht94kofYb3fm8TOUmC7jdIM2e6M94IsUHjC2rc1pWun2LznpWAsnMET9fbnipE3uWLp
gP8gX0snahlhEmLl6XlPa9EVYG8Bad0OcfLspLpyzJrmoC0UushwbZ9FkZ+34liY1HgNxsWimUJT
kl5k72I+4umXifxUmvRsRckSFpGlBHHDw1at77GqoCOWv+PYZO5xiz6nvSvCMY1vyat7qHRLu7pj
0wfRyOdv1SC3KcNAd2w/iLow/f0v0N1VQmN5bNqYCL4onljnVB5gwoeeYXT3OmMbj645EBodjLSE
Dr38Cmdt7IPJUE+WnfwwVwIqVU6QvjP13yioeDNr/qYJaDaPDkSKRjeK6PCtNM6N28Cj21uaZFHg
gdFJoS8dBfdcGX9yGjTcCirlLHeUgzSpMe/aTuoqI67lvmlMoTo2kQ86tzyNmFS9qWa3xvB+XUd3
z2h1j45tsN4XanfVFuPJGLUb/qLPLv20d1EdeYGK1MmU6xA0EL3uDEG7H99NLvumJaugosICgJvD
3UZKspXstkMljxZp9AhM/JJAkz3FzfauJsl2M3SL5ttqvAQksmNnUvqfonIe05nL0FDrpyLFtWjD
oonG8jOpnF/6wgz35Qyl4K2pY+jad490086SsrGaqPj3Btm+BHx0Ec37akvEZWCU6k/JoGOi54sm
FokGbo/3NJH/pI0yH6n8vndV94PF4rCSCXh+R1djY1D0QvvWd9lwXDbmIGyX+2K3L47NZD/njXD8
OceHLI/6eolvoyiMNyL0bqVKqh4Fe0POo9Cs0sOufbdYZh7szc59xTBZRlh9ZpRJ2vDRpokr8ND0
Sg49lBDfqsX3TJZ7ap48E/kDwo3KXpWnwH0laSEwhU7EQRJWnRmaYEc9LPWMQZsxjDLnyOdOQFGn
+BYcaQCgUjLqTK8QxuuP1fbjAcvPdV8zJ500cCbp/n5DBxXEIBzVQzKAwZC9rn1xxtDH/qM9Rp0L
78IZhhD9Z3fObU4A5TGB2nqDFwhx2LJVwar0l0VAFK/U/Mt+k/fCWJUl/JLFMTvv8mXAfym7E/vR
FW/kfa/OMC1BrvCjl4Y+h3oSCg1CNcv46pKWyUjDV5U1bKEKkhyAaKxyhnAC/Idpz+ycTBBUuCAT
D4iUbErBsfPZO6K+qG8Be+FaEeW1EPWVtdl50AftZBDvnVqQmGbu2X4r6QiuLGprGdozKgm9BOOo
pAen4zwmOHAlHnG7H4OaaWhJox6r+i812r/01mxbhUUAYIn5DDa/38sho4ktK5PZjdFEYyfDiLE4
6y+zMD/N6wqpjWzLfd62v/d8D8tpm17Bb3RneJ+lh0H71ygcoCMK8JfxdXBpCVTbIm7alShyuLmP
zja+/f/D8J7r8Xv9xEWbNCtdcocdwoJ+v+gxr4e1jVk2YnCvtLDnUBcrSh2OHOSIzUewXOJaqfUP
OgExWzy9g5HRWA4y5C/ncu2f7V1baAxONIfeLl3KP8rxfhWIlVYEp6oU1rOYq6cRoX2IkEnFki51
wI2Km1GQ7KxE5Yk3vEPz3lzLMSW/dcxvRTqAYYPjGSNDOZTZJDxDXR7//y3bBwt/3DJhmppONBNP
mZSI329ZnQ5mOqYJPVRnSY9bx1bb1S2ENCyuH99G1F94UZ4AvtH9s9FFzxOeM0WJ+oOK3/A4Ow1l
JP1kBlgsVQtaL5rm7IuYrXxdbOOhL+go2Zv98XX3bbkGEOsfh5YPw2zM7619aTrOlmkshnBfZVph
DRBQtI9uG/7o0NALLCcRm0wFm8QcV/Xg1nxuea3juBDPTUlwzTYRxd2Dqj0aqYVKMHBqWi9wsDZl
wCW+AqchC+eyC6L6jVaXC+upz5TQzrvXfQdLm3xEGEZfSIg6ULqYbbRKTpOFTUKuFA2yFa2Bz6nB
G5xkxbD/cWV6qCr14/9/ONq/NEqERZKLygzD0gxXzjf+px8QjXNaJS4PZ58D1yWtqH2pMuaMcyJn
sC0mysE5LyVImPGijbRM5pazfJ73gNnTh79czz/7E3SsNY2SUjd1AN1/vCzMZ8ucRjyT12WzArde
lIBi5bxxID/ALB68Tq/QJ4zDaUyFZ1vdT5yOHK2cEag2DW5Tm702Ec3fFiv5Mf3xEruaQSeQz56p
+p/ffevY7bKN5cxIvTdDZU29OK7xJo7qcqA7WuErM1BKsbWqZkOajJt/FbUFLK0vSkKNcWoZsfFS
d6Qq8V9A3PsZFQDVQEefltgCCNQw3S7xtF2woBl/69zZ/yzhYX2oJisX+Vj/XGszfVnxKYIGamT7
VYO/gFl8DKuJM8dqqecoQvfF34IcZdw6dd34ZhQRNWGmYWVt8HKjDBBbMfMuTygW62migYUO49Zy
qmetowNoQFV6hPfIglzkoF7lxht1sImwVTxZUtNhZ+rXQkzvFQwdPzVVTF5aL5lpreLV3CGv7Fo1
EHnxq4s002dNH24qrU8wPUS0THOcCYXGEpVOqJmLEXbH+MarxB69QUywRU0++GQox7yukIEk2nsH
lxxA1Hwtshb/cSOpwPBAPKSWxXkvnfYSdJiD3cHB+X/qtS8adq1g70QxmcJfXlkPdW+dKWepCB18
jO9IsWknRGBFxMVorILwV7PHoclIV5TpayKK6jzTy1hBpISbm/Dbbm4WsFyMKEpgUIAzc1gWJpIk
DM0Yj6k+vXcU4F7vqHNo04NngrpR2MVPvbmYgWlDsnCAq3KLihvOoigLpcYmai2Oco0/rDgPE/ey
H2R6of9Mi/Vt/we3A/ZYmz/35h0Bws+jrMPltskeS7tPWaJgr3Uj2Xrj7Mv33cEp4ggTk7hr2qNJ
chOP0rLrd3xeD/naJae5USCvOC9ksGv0aBA65saqsKh14WRu1cVW8ag0o+H3GWNeeTRL8+rd0lbC
1uR7IXiWN3kNS9iAww9G/CnhvMPxMa5DUkI+T5n2OK/Q3J1I/x5n9IhRinfnyWneljQ6mISw7Wui
orDl41glU2e5I4TkeTaAX8mjol6ZCiyS/oelLObpL2uUo/3zc4KQpKuG/Jx03nO5qv7PqmkDwKXH
qLd+VauvGq0fl40siOfCDhohxitVLhw64TLSdodvmJPzwFqz4e5VBbF456Rf1ChPw5wMBEQaw0nX
tOx+6J1gP8sbqrlARA9cst+VBX7CPmfP1OyLioWO6Ut8HmebR9IO5xQIcLjrrWjAWgMBB/s22XW3
2sZXZteXvdvVAEUAvkeZEMnAwtN+Oz+KAxyCgdsw0pS9jGxk9MNR5dzLPKd5yMlKZYgIUcNfZlB8
c6f9qqNWeGVtMti2pp97IWdM5bSHgFGexQ9VTDtn39ibecwPWTw/Yv+736dalalfNgGtOBmXK+IP
qhZZlqY0SUHHxo+SvCMnGp2j3qUpwc8I9KlnZIljigalN2qyK9lgZ2Ji5pAkwiKcyZLpGv1ORyqL
uB1UAfzibNDe3Vp/L4Eb+ZMTt//dWzOK0V4rwnEkxY5I9VA41eqrdE2C/QbsR1Fwlg8L529vm5n6
dIo2+pXbfe47jGrpcEs0goKFIL51qLhAkHruokDtSyxefjJVG+pcddvCpimjYO8QFTaimk2e8Y3k
njO7dlWRD5Ug8Q9M30iBzilCatn+nd30JsW2Qv1WMjZT6OCtACzWmq9onU/ovvrP+3WaVnNZAJ77
dbI1B0VuPuBbktBNe1bOZU7Dvb+qt6RzjDMm+s2tC8+xGmnGQRregkvQrGLxNYArgb102C67bQxE
VdA21STplpZN3dtJgO0yVC3iarmNszdG+mHGBwI8NKqIl4k5EiHZavo7VNdWhrmjTl5UpyOXg2Nv
Des2zpl4dD1SoipvqVuW+JNOuenHJZo5faN+xJsef2jGhIJNcl6NsNUW9TAggoGzP3hVot0BciU/
VkzVE6z7sDFO+myqj7oR909znh/agQ4RIMTT3grREmCcrGUb8nlDBs2CwT2myogTpcMvaK7uFXDb
adOzxq8Br9GO68JkGH2dbPLAsleUw5ULH5Et2iIlE281kSAN6ed+jj7lY41BSb0EI5kw5cT+vbi9
drY7ipZ0YyLqdcvALl8XxcfBdRwWFIY68+y8bZHXcL4TChpwUDXT1vlTyfpGNwK9VZOccYsMEIPn
HO0378BeEMrBd+U2uU8FRLpmy/7g9i5TF9kaUlbc7WveSFV0jgDa0OjcwvvbbwZwJsqVnPnIh6RN
zKnP+1506fv+eqqiessdAj4M2cJzeovwwC3x6N2ccjOjAJdnbr2C8z2pLqfkh7lQ3WDQ4YKnnQG1
Gsrf0Jh4Y3JvIp7BY1aNUVdOmZG6rweGAti53fVoDlw5bNhzTRjkneMGVt/Ae65vuG29RPu6fjq2
22HLok80zTQEhRqZXnXqj1pysiTvAgcJiDa5h+h2Gd20U+UnbUo1AMaeZ4ELIVMsvBiqSwMkGzg7
bgoMSPWw/+rRAyfoBkMj/35dV6zYVut1KjQFAyOhcNILfl7m8o0AMtR9g4c5XK1K+KasNSwCbkCi
IlCgW2YeXbRmhsuIHuX/3lTfG3VZWbcABIbytDG/1wlzCyY8A7vuAokYk2E7wwnYkDagprk3lr9G
afwbHfxrfbVG4Cwc3pB5Iluk1/w+Tcpwv/9jriIULHUoFEp/VdJmg2pvkpleic943mhMAoY/TMlI
rKat0uva4mDfPPaFuJUiAZIcWEqr/qU2Jp3Ob03MUgoivZcldbLeWatZ3cSL88xp6bu1AbroBtks
1oeaXo+XGZw42BQdJIU9LmCkCc2yUFWK51x15AOh/eUyQwRgAebxpsnVb0WpwJrqE+dmG5m/RnFZ
BvtRpInGx7xwbTikCgeHDPa6BYdSBTkux+UB5hlmXY19Y+tpw8xHSF1lrvk6aPJSw4hKYEZYJd2J
Mo1jyjwUTzUS132PaYDx+JUR3Rty6Gcitw5xtd8RPUD6KIWL0N97Wu4fO16ytOnZBSLQmMxkclyt
8ZyyW1sb46KofsASHDkPa/5jAJLhlau9PIwOoNdofsnHhdg+nWF7ttjVx6EJ+w+Eeq25I38mttXp
tL93U0R3uSaet1iSU6JPxsV2wWnv3Y2GlVyfiSsdZOcuS8Fucg9V1S/SuxGePY0uvCMfo093lzxp
8+tskKa1vxf70j0w4wL0YdIyphciJzWNvUEbUfPzZDLsaiB/8JiV3Gt1hqI4GL9GlXxSaeTvjwPs
EaZhEu+cNH/o1resiF0eaAwE196uRmbcOM3AerhWP3ZVy6ys4JKblwzqDAUCF24l2ez3Nkbvqq3b
wHL7+ARZ9sVW+KN6jOi2oea5NUVyy9G4InZDvTHnEu+ZWwAfylQnNBq9oCHApmms/cXt/vuh21P1
a4XmyRiO/qs2cmYqE/RfemSsSOiCZjZoXhE2+Wl0f004uk9mzAkFssIbVCqgtqysmZuVnqEvmLki
ebrYeRmmHD4y2PtkFu5bjjEZEPHLXhbse/j+azVQMn3d4jxrwW8Oy5qucKn0VpApJNLuJ6hpWZoz
rjVynu1eOWjgt3xliB8ixExHHC/2KVrh7qGVrlmTTFVhfWZUrWDjsPXiC894Iif5qEHXCcUC5y6l
KbERkHvJwCDbMhNiKuAfuUYEik5DQMoJwtsfW5LO5Wkgx6xv2eNk7xIaSlgLCh2nsxumkqjN8uHY
yWYqlk1CbKbotL83jsuT21c7JvnQi2ieEYLG7eEUuB8d9tn4vqbNJGqEkRE3Xka24rE77V+Zew/3
zDrWWV56mVa8O84LQfH292VeDsXq+lsMcdGmib/3YPbGwj5Oaaqh9aaZRbOzDW+L1Z+WTjrhgngW
GbIy+x8zmPXb6rSMa2ravavJQ1g6YzqqXKxHgDjZ0xqiAaOEE1SxD21u5XU2c4B9zAw8cDtYhGfQ
enMvKkAAMHBTRJA1St2qrgUnjultGqc8dByUGGbJPGr/pW1YDSKr7DPl8jvytYT8YdaQfdiBDxZd
j04l2imvyf7i180JM9DXhA9Ldq+BO5Ucz3FsCTQu+3eIhPtrnSjf06ptzn1J47uR05URYlhIPMYp
N0bHj1ZYaMt9a+PB2JsvoEG2Ax3q0lvy7rFVx/lj4A7kh2CqN9Ouv9UlKXxmxXKzL/CJ2d/jvraD
eNIoKg39qL/GiGyuUkuXweDxkyCScjAw75+Y+jZeUZd0qKfigWbL4kPGQLjGf22fqaW1+2DoeuTt
XwPwvCN4Y/IUU1ML4qj6OTC3GMCykhZINanO9vO8ajd6kZNGaNaA4+qbVBZ0m849S6SkRs0d2Afb
NUnr+UCRfAJqlXkjktPD/mq4HSiYdEqO/32KTIfU+QVQVerncv6EOUDqN0hdq3+RDkpBKPsYi7b+
GpNV+lTZyKmdfwBGSTGUF+6xYUDrV0PzRGzLXT6kLLyK4EI2fkkRM2Cxa6zF+alqB94rWfzkxXi/
VOtyoiClFpajiI8qxlFKzyJ+O2uTsJcnmlmzvtWD7jkaylQpbNhPTrkUPMmVtMnFcNj/fXcbL4Og
+WBLR0TsTN9aW/u6Dw2dHnkcPRswTPga0TmkLHB5hx8lKU/72pPl7g+rBOKpqzg0nBy4gT7+3D9J
gMvfMCWXfjNvsdeNcGabiWQZVNW7pzoqlxsaVmjBWDWOg5jDScsP5dD0nw2XE7416i8QRNBeTeL7
PmBAqE1GhF4dTCbTisUpbBeX7CuEMQpi2JUBwytj5hXy3n59OfgDDrFTFlR1VKN0r2xvP2isQ44p
ZBuOiRM970fMVJ4d9sNow0z3ggaQ1vmXDPGRIJO9lseMPkXI38R4YD1LG1a/dQxvtdfPalPXqG/y
13l0xHnq5h97SWg7kB5TTnkW8LkbN4GO1fU2yoq4CixmMhGdtrBO3Y3uuBQ28MoIqR/tZomjp6TJ
iP5gEN2dyep5y9Sq8fUWGrRlF4lnM9Lf7QJpScfM0OnJDiLYR25pExYLOuN+7jl39Mkh3UbeUcwT
H1L2Tkpyig0sBGeNS0yeIK0guDzZUGO11w8QXNKjiIwhSPoJRY3eNUhixyCb9P4+LervvaDhjSEw
WNK0B4g0hqARct/uNIN+z/wEoamn7EdZs9i3a4ksBb85j0yNnnQNJPQCfiUdaVJbZnPkk5svdfVL
oWWCzmQ52thYLql+zHTcP1CsGPPooE645jFBVGNpaX1AZ4uOthLe/h/W8MkHcbqIQEPCHOBJZP+0
aMCP6bz6esfpltT4F7GicyUsbztUmUOggkEI6zipjQ9/823/RjYM5Si7tZe9u9Qo43dySqazmE76
yghCGWRNUmXZqc3Lp49KBToK5ffwyZ1ZR/aOorWWd9U8YXylPtSTlH1AaLDAMt/exFfCUqqjIkrt
Gh/dGvG4R8yq4dUa+SutYpYoke0CA4bSEboFdDzGN2JYigmDcXBuVUKoA+BWURduvEJhbbABaSir
gslelHDbaNC1I8eHVWkoJEXzqZ8sGLZW1wRLoWcXa+BBd/lzGqFz61sEsUpSE8y0oDQY6BjrYmDt
GcvRb1e0nVm38RlIDUOGy+waW9MpH7vlnLP41fgCHvbbPOkDp9nO/g7CUL5jTHzB8nFC5dcLN2Mi
NZSvp27KJ4QbkJ22Hn1RZC+Hacpvitl8Ns20+VyDqCbFu6RXuhJ8My1k0BDh4bVtbR328qXRVx4n
y3bQ5QITa1VEsibX+EFoSDCbYRBgCnWcYgElqi6JZGuRdtYLCgABLtHqMAdWHVsG1eIslS5blBAu
VSaNF4lKu3RuZoQj7UzZs3A9Qc/n1erSG7xJyWNmkQDRqOMt6VPo1VmZ4GK3x6xuxf3aW1+tCb4s
jSmThjP/fwmSDigkZMiU3TSf9f4KcXaOBQnZ9fajH7JjJSLTt3gjDmreagHvLkEwJJdckma5IVCG
qWMx3WylfgVkFZ+GddMoedOfduvksP5Jkmm3ej0m0NczQkzOw3kFjBroNvJBJW8fWqPmTxztMEf6
5BmCdBVdWdwwntZ7UcnAYgPgV0FanjRPaNlgnl2mueu6PhPciP8Mx8BNCTwbdpGhdflhFrN1qiKX
SqDkfQaQTk+tqud7pZ9CLHebZ3aExfCAp2DABelYuhUam1JcSroIi+FiLLRV4Nxb/UTFP5Pmwn6l
JbzEcKgAuFbDp9ns6PZ13czTcFdPy6vxUKY2W14/n8ni6V6bLkWXDnuNHB1xsqi7VqewPjOOK3Oy
MfLhbYP25e0box6ph3Z1qoOrJ545KCqql3E5DgaiPU1hykXL86QoQEOcpvrCtIBFo8nCEaIogyRF
cNSjDWXi5Dmq0FaGOnmL0AR8KmXjU5Tdi6N9sgqAmTAd0YFEw/akQiXFv3LNOdbfJtFQvgzQj2ls
KZciV+NTOW7mMx3oeMso6IHHnouhsJ7YfQn+LoAH2ZPzlcC35NMEP+eAtkP4qNZS4n0Cs8feUahb
fDITFuM8Z2EnLAtUoUQGVq7xnSyJ/BBPVXaZwGwQmQcjkM5z7I7aJXekdUt+zMCPEntJjqJLlOdC
G1ByGfx4Yh4f1hren17V15h8j2NRMbfYDMk+pnML0JmIPEdf21PGGN+bNrCVIgffYyYDwsDksdbR
M0/5fJtJhM0eEjgjMgNga0D1vZYaQwbVRlLBqn+lkKrCtVZOejUk94TkqqQvEjSjTaZymHsoUmae
LSe1BmG55OXRdOYeY9WsMuozfVeg6kH6a18bA3BzvuoruD/oX0U5OmgAhxPdiv4waI24serh3ekL
8Vwyvjg2zCROooQSHzvbepls+1ootnG/0jS635roOkwcl0t71G4pS6ZXkArXOC3EQ5X4SUpjjuw3
90rgrOKXUar6No2gI/FhT4x6snusNHl/GBMYlEaXOzf7/9h1e9C7bDoVObFhrakngZUzMU6XLL0o
ZLUTGdsXwR4UDD5l4lRNygyyXxaTPr7yBhmn/WFthihORZyyebd9eTYUZ75WTfLYb3ifZt6HQ1UX
5VNOGpOvLM50KjeOm/GqkwCmoJdgaiQ3gGLm5KJ/2omS+7szme2XTl9QOsaWdugG9UfvKrgnVJQV
TOvtQ+kwSFFia74TQ7bcFWMyQeKjswEefDosvAOjqSsPoldqf1OhR2WSfKRH0RMgcvWtYfrpQhvy
sqjU7rYueYAWEJ8n3L9MwqXihktPzBFY0jhYJ0FKhHw1zj2p1w80j56HlWcSx5n+aMyIIPWvxMBn
9/tgaOyArLZdMyNuc6JXaJidn5VPGSYmhlMqlcmsEZFpD6yNG0elqijLKyLi5FJQodCl0/wdTrZk
NZkZ7XIiPJEEQfBv/2HuTJbjttJt/Sonao4KABttxKkaZN+SyU60NEFIpIy+7/H099ubjnMsua41
uYM7EEMsF+1kJoD9N2t9ayqDaleGdUaIdR/dM3VeS3/qibn4dowpyuEL77w4r1ZhpwXXydWPnR9k
m8ZutNugxwjeSK+mvMNPZKz12Y2vTqk9ZaXzPUqS8kpIhfOAoJoRYn91hwAkawF7va3qcWv3eAMW
j/uhtvSzW6TmiXEAGVP0e7ewKFZjGxDVxvbgov5WFjSeTRal+8KROhklkRl1hMJe3RpXm03Y1cyf
e5Zu58R28svQCJSnxcT/QdSLtYqicNl0s8Gzm36AFKJ4h1YCCYJT6XufEcZZqxuaATRBh6GhFgfa
tAqzcbqxQoOAGR7nqoOgvrzZ7KHv+lTrjrAZX8q+IYoRhc0OMOPKD/uvlb4k9xlhafhD8mEd2YZ7
Z/h2sbGa2l27fRBshG5b3ILudEHMP3pwnyV2fJHBSNpWX7L+aZpQQWnhfMQygdq+RkLdlrl7xQcJ
dtDz0oNVgam04rHcjVooFYBTvG3sYJDZ7Ok9VzWGM5K1xsAuDgp5okgnhKuBfEnhPdYAYDqnhg03
dQtmaAd+rYYOYShJUBBudE8AS/laEWCS2x6jTzw+7P57ursAm7rcJ48T/up45OLUjSspqx57gim9
60xmLSlNfjOU+Ro5LZ1hiINGVVNjWA2ww84YLn1agqTKu01pMP/MDSahsVPAKZcxsjMVMU7EYQ2I
ls6C5W1xKaSfxxkoh1V1qhwLLAKfySW0r9bc3S0+UzMkaxpGHf3blFTidcQ1r6UsiHXzMXJc4mZj
r99qjOS3zPyI3e2nO79Oby6dTNsbyTsnMzMJshSwoBB5r6/VxK6q5q+WNxC6Vy/ex2qn5wG/bvx7
K9DhHYACWkn1HbYA8laCpvpsWYV1TvKYDR0NajkHx87Mi6+sKSOH6XPT5t4JiINMp0FWM06cT/hf
+qEtDr6mHzkOavo3pgeqt511aRxjdoJxsP6NNRWmtiQ/DjHCPW3RMS7kdgkB6ABKlm1ZOIVHRr8b
taVdNAf2vLRv+Hp7ABh6K2ExwFu6iYegM7T73vxue0+ifEmAxNwn3URRpfurGQnC8+C5W3MYj70t
8lOUsc2jqUNpUTHaAsQPf2l2EJoO2isi3HpjBCGDDDt+ZKES3YceyyVp1YA/l6wzG3CNPnPZ4qc3
aA06A/trn686Z8JzyiP4mKdkdUx7Dzu0mMzi6nrTlr5j2pv6eJ28Ym9Qaz3UOqGVTZYF23LQQdnB
h7zADNrimroXflsdRQtOrZnbva4P39PFWKgxLHwM7GHY+q0JRDTO4PRRSM4RgVcAldaMCH/LvbTb
xX3KYCSCF2poxbkI+/iivtga56Ax0TcMpC4f0Yjueg0FcmNY+V1KDOnYZPo5dIR+xstKHVrZ31lr
daee8YvW4N6e8F9u3Q7tetDa1anrjU+ekYU3s6jQFE94F/qpj/d5MS/bWJstQNCjdtMonTMQOnm6
Nf26+MUuXfzFE+U4wjNxh6Jj013hy037nzfpkQP92QL5KJLmZIh42uVp4DC5dJdV5eI08ZLlVRhB
waEdPpkElKkhOMOx4JAlOtmgwtopqQMKiG0+NO/RgNTO5jwHC4ZmWQ+Po3YyUAyx9GVCqLTQPDmZ
WuTmZrAhMunW8qwWcH+vExDSZPaDZshhbSM8pm2+g/TmZ4FeHTEyjkU4rmN3uFZVNFPiTTGJDsl7
YGr9QRdf1NRRDWRVI6seLDEN7hoh+SWO3RF9u4Pk3XgTCFATt/l9CoJvk+t6+4p8Lryk96ZR5qte
jqyq6mtWDKdyMRomcyi5soYnJBEmgK0Ms/qFdMz8izmSX0+4fHZY7ITj6T9JtUpGxkbUdoz9q/lT
WjvlxmzGeJNOS7i3YPExmiGNr7P3qhVWQy9lw3LzBhFP2IRHUoyTQxqmT2SmjJhv98qv0bnIzDHH
rbMlevv7j+Svcjdes+Xim0HljDfZ/Unu1ua5z92HjCvS7ANhN0dyTp7Rmltrzc+aA8hE9OYsS2bB
wEeLe387WnN5hrvN/QINGC/JL22Vf5GWOTBJgGBIKAOWRf8nr2JtZlNC6jsyBD13Vp1+51VsRDxj
usVh628z9NCHJjCxwc5EU1W6LJRF8KxBZOTmaM6/eIvAKfz1uhWOacK0MHyuXXVd/+meNNyubRMG
pVKpZuIJ6Gxon3DINdMhRgvrQ2B3MaFJbbGubcOEn2jq3xQBQ4lNIkQaOHgHfxfa7D/HCDUxPMtP
6jKgM7hmBru51v2tNAqQOhhsNoQaodtAv5CMwCeM2upYV6Xi2EwaMRMoQETwLdQ5sPu4OqfNRI9c
LOyivUW/1+vyaBrFd9JR6czlapc/wUkNNVzCommkgGpJv3ZSFulGGvXnrr6vRB3cT3m5agWuoIIo
E4ANBo6YKLdWMDlBwCch0BTsvm2Zfk3tSD+PoIFWqVloz7PvvjBgxuhCWPShTsb2tYjGz2U+dic1
7erNXN8aTGrgxfDoSexqn9iP4IX6l6kO322ibplKJnC2EYBRoLsn9d5h0i9W/WCA9XUq69R+98NM
gGwfh9/Mvv3EJAbdV/ZUA2NjXOmA15x+nzgKGsvtzqUvCg4FCmbdT+tzwy4ozwRBwPlQXGp/OWKj
Acw7J9F6WNzwZlHjlUSdkZ/IHFzWAcA8VnYxiW3RNCw6ytDezyXrWKbtb1b71pD9fm1CKV7Rw+Ts
4SoCyNDlqwWE3AHOD4NGna4K8J8NvD5dHJ8qakYwixfzPie+VhhDdNc48y1CjQzuP0JIEIbeJoot
f1PXZnxSo/iFlJatbUXIOiiQMESbnTd/bDp0mS0lvKPd4PRv+v1keiDUQw50M0nGrZQNM61RmACT
bmxks3Fy8NfmckvJf5mKeDEZyNvxNUVssFJi1klae/oE6uDH5D1KjghTOGty7XkQ+eeoxYigtn1K
Jju2uAfCubyOnfUNCifdM3PeidOcfle7WObAY7Bjm+GbF9FuB3La2XpZKCYZyUMk5Zq0PhapUoCg
lAi9TnpiigAORxXBbKPTvtYcGD06pLWtETJvfkrz2vgQY8QBJi91qaviTNldaV39fVNo17Qp3hoD
K5DDn8Znkd12pbG2Y/NhWKJhW2m1v3JBwazmkE0y2+61m9V36hDSFh84fTyeeB7tkjEyL5457FPf
DnZqjYdFk99GyHSZZYFgffJNLCRM5j/bpeNgR+vrVe2BExj0t3rEUJaZN/wZyZ1d1bew7/WTEWED
iTVIqoyi17VmMEJaluuSoqAsJsfeouZ9rk0ZIWWFN9GUF1Lw6k3VpeYOq5i16xtIvXY9rR2Ml0eq
tcPQw7IJQ1EchgCXHHtPJSGLTSte1yGCsMx0dllvfU4sHzgNe9h9rZVsb/v+U1TRaQgreMvFXV/P
y74Z2npnk8CHwS/T1n1Dv+I287GVra2Jl4oBvkZtO+3sJAJoWDKPCqY9E9/4nGjhi2SUNdZ4tEok
NM3YvwVxnp/7pbhafXwsRy0+JtkVmezeqq3ploNm3uYAOFm5jEf56c+tdXFELY4GinY736v5FYCC
V7FE0X3JdDSspGgXez7j32h5qg00pQJziNcW1s5MLFxeLhpBzwpeG7Q3FNQXh4CPc1wGrFSIFT25
bHBXg6HtM2yFl7AuzpkZhg+DEPUpx3IF3fGaRwZGTmMeL6URfdIX7GZGsGV4A0SrYg1p5QbTHYin
HBIyCAsHjVytC7ynj5RhcqiNu0c9vLtq/Db0gkKeNc6HHqWqvy9L9UXkhbHqiyI8JlV8UWVcHdhv
utY6CKptb38oFgRNTMG+qlaips+lF7Y3c2qVpxH3QkzKglEup9nQqw/fTxDLHXGe1hvFv5o8yakw
vGewePQ5FUPNKF7pea/h6NSbrbE1IOvv9RotVz/0RwuqeyR1IrmXEY9Ug+H3BixQE1vGIXzpO7n6
EL0DPaDK1hG5d2m18HCXp9T/LPbVEeCN7kMyMjcfLCbBPXeDD2BHDVX+WIcah0ZDINPKpxJrKzFC
F3OY+qhaSe1e+45ZKmkTEKt9jPIJQkLVz6lCkUnHnjyCZBsVLZ9n/R1kcnsYpEMtl5rdxHSgkPEE
PBai/BLU+rQxnPqOPBzjhGh3Y3vcWYlj0sLJ/VBfTRcp6ayTtDtUyXtfN5sgmKK1AfQ1n72WIIjk
2nXFcIjYnRJoz07JJFC9rbNzIJEuoY/QEHbaqvObTdIhKVNNt8LBxRHrojQM2LyAU0uG/rNadRMR
c3XwT2yUQTic+qfUpPyLQmTNUNy5qqSOLDGj/H7wqYt1ge0mW+BoJLHG5yjfLjUp05AwomxjfOgt
xw+FGJyjk2OV7hVM44pMufjeQJJRSB6A5DJyzsoaAuTZh0/Y7KhGEKlTtxafcwvBYqYhmgN2x65D
kq6S0lrHJZOwxYvfl95ytt1SOcCLPOvQFMm3WU/9NfKe8xJPy2PqJQeNu5xHPnARZs0+E+KxI7DC
zMUZo6y/14vhpmsiPmdJ47MzQw2jD1CCyCAA14tAKIEmTLGf7dXu1MoChMFWcuxGaM5Vx1C5t4b6
ICUehMNtGPD9LnUOgABwg7b2urLCYDP2PqsVKSOUQDt7rljrL+H3zqF9d5/ToKjg05TveRr2vBmM
TWtgDSzTI2jlVf+CvV+fBnfbLxGiT/bTstbJc8wu/jTX50K8NfUEhP7Bf1p0zbjU0q7GoPzZSALc
1hJqow7OrE6NlUg04zzHyb5q9YaF8HKupCCpRF25yb38VdTgXIexIoH3ngzP/mp7E1E62XgyDMuE
UuQQLTY34a4wE4a8HVITVDYro0qyUwXgvAAVsami9iALjo2SbQRe9trCnd5OCGRY/3fw7uN+Bel3
XeqiftDH8k1LiqP8Ixt7BOjCO+Wi/Zbyp9bT6aYHxV3GsdYsoYk6h2cD1unPWlAVO7XXT7ACgE44
5CNYgGk8ogn099PMujNhXL9qgiIA189q1E70+7HwFt7MbezyjGRh+J0UxIuylXclk4yoE8jerTI5
jmHyPE7ECSM/eh5aSimCx+7oy9/73DD3Icy1dW14ctSxRW413c0VK3eAVWfH1PFDqPGxF89IJZpS
uWgVtYL1rMPsyd0pIUE7asUq9yjKQoLYh3l5Vj/Xc+Wd2M2LI6C3axyQihAVwUGVlVFYR6vOZZu6
ZEydsgj/NMMQAEy6hlo6555itReRbYDd1HWBmZAIQG50QuVQN1sLQuQuqaL46tNU7gNf+xrOmWTb
EKY+2Jm3S+2E091FD6SKMQeFLeMXlreB5hy8rSGDivN8OXzobJVWS7XRpAwj2GCVDMw/2+qa/RDN
UUnOSb3NpznZYWnlLC8TyrIu2ivRwWQj8ui5ZoW34SHE4FAuLsMJQSBea3ImPiSz6VBth8nQPpSj
fgVElDwjUmBnJokc58bQR1t1e5ngvr5MXXlQZxmS6n1utOgPWCeDsBsI0GCGqDgEs8dUWLTaykux
3OXHsqZQ7cDsb+wBtZz6dAoEQXE0tR+3btfzFEmS+KruZh5p7ApKRrALx1BwVsKDskmRu1NujjAR
tkPGKtZtnaMKErJsbae8r01U2Gu9N/I1YXDYu8I1F2+3R/J/Vf+87ehalgql22LhGWDEK8ktRKDk
ZrEZZu4d+GunnqdZV9lir/RasVU8RDCpbuiQOtvv8EkXBILa1pc2MpsTFk0qAfrALLHWbky5qWop
luP1iN48HaInrCarjpd+JT94O/UMaK1Z2KSRuZO5HnFW9qUHvqB10wsmg2DlWFkOLisv6RPKHbrL
6FPiM7obOortKAv2gRVc1X2lvDyD3iyoq/gZRe+HaBgeTFlky7JMHRfKNzIhGKZtaw9Q9SReoWGb
qR2zqfcPemB+GBGmGXk3UT3TxSVfz64r684ZQ4StNTPb3Kq/4vOPT1rEDF8mJKbgOKeeWC0wF+/W
kts302bBX7rtq5Fi23d9NoSWn713KSu2wDqr0z+0xnlT9PVjPJCQ3CzkpLCiRkMv25ia42JvlJxD
bkmrhnHA8fxbbbkXxYoy8ixcWX5wHerwUQlVvNl+bTLQ2ZHUEqHngcMK0k6IkwJ0TdiATiAYnkYU
vce4mu40VpDsEqOvSdwdEn3eN+2k36UuzCBJulwKp1shcMsOic/CSB4saiZlMTBp2/QuYo/DZ508
gXHLzqkx7bDWkWbWiwdWD69tYBJ3aaFWCv253gZGRosYF49K6O5I0X1sz6BPdJsWIeAzE8sQbUQK
/EHHTr6uqkIqU736xESiAKlacCruBowZu4ZpTWfWE0now/PkxOG5t2nop3I4GlrV77TUno7KYZ5a
AQyuNHpREtrJIj4z6Fx37ViNzxIdJjy7vmoTjKXYLX40rqLGZhAiLZpMNEhR8cXDYrclzUBEokJt
Z2utwqzVBvO2EzML3KR0IXrIaXUfL6uco8eq8I37kDA+pKORGSJZGtGHFRorWHT13wZYmIdm0PcD
LfylpoVJETrim4dbLOAhG27BwKWXSN5oeB9CiALShq+eK4RTXAvdOodpptGNcoO3Vi82zAbOhFot
J0znr1oZeetinq+Kx6BqzMKj647tWGrZGeu7yy2TcJk+ZmQP9/d5toaM2j84KzhB2iAMn8pPteQ5
9HP/FPfDRMpJXG5yrWKcF4t3Wj5yYXmPOoNHuQ0keDOaVnqlvzMwodePVdDSqBJ0oh4DzuQDPaL0
vMsDVPNpwjGbermzNypu9AdZ9+2j0BzZVWTluY+Rcjnc3Oy0eAwkrHInd7zPED+tW91wwMmF1sEh
6nFlSF21wX5/t8S3dOA8ilMadRMPQVyhRwe/jD+xnZ79xBT7gj6o7+3mQ4PZ9aS3RvIuL3pa8PGk
bh3lUyuSmr19/FYGNI9zmZzxu5R3tFe/QLb+pwGyAFPhYDMzdbzyP9Ens6zp/anTOQ2LlhyllLIk
ejMMLI8peMdTuZ4kikMd/gqrx/JBHvwojiW1VcT+51ySb3KAwkXySXM1NNmcx6hD9FUAAQaNvvk5
zjkb9XBwthF8VKwtGT3WkhLgbAZYC+3mls15erH0X7pSFT7vpwG5RCoCc/FILsfv++Pw3+oyxxht
c4IV5P6GDwZ5dLYc9dF7Tgy6NoCh5s7QGcd6C+xmoacL+gzrqhZ2ic8iziQEViucZlsMhIFrHnWP
Sz7X6CbpcbLa3YSU5oF8rRB3GgjaJsp2GsvDzj05A9qeubOPcwTnsI7Do6ohPGd6yDmg5H8D8kfu
XfTmHNsmO1NmRBvZ7IQ0BmadPzJ7JLAuL84cmuWWgHseDnQ8Ovu7TU9OJHBt526xela0eIRtuRfT
h5xy7pa5AdOGOSm2pCAma+RFqyxv+309WFRWYV+f00Ic4NMgTy95uJcghKBaDvkZxgO5ISz7GOBx
Bjl9+jC12rok3UTZrAaYgqe6dZ612T+YCIAPfliX61b0/kr16B7yKztAKef3X4RkGqYRb7/VzMZK
H9rgMgEDje9xteX++Dhi5UJG1WwqH9FrmJYXMxrTrZDVjqDsqUwzX83QPFZDg7yELc2AgSweVq03
X6MxdhAklfYdfiU2+2z9D71nf+td2m91yWZJhW8SHI7BsnxduF2ymY0e6msycepZe1NUJVKcItgN
YFYhwTnoiHJ3qw8U3KEVsDUg7qocxcdgMJa4yI5oOoNgkLokiMeN0vXfD8fN/7DScZGjs/OwBJef
9/MVm/MYipmbfkBKGD3njNiWaDtpPYW+FUQ7QqiQI/FSUgmij6QAVP22Biv8Vo5OS9RkK91tgTL1
xoWwsX2my9DqRg9WXeK/E22H+2xa6u3fv3ZhyOXGj7cbQTiQoyQWnh2v85NrlfO/oNsH+KRwUJHb
O9tgHqip/fmuxc6QtV79lFtUN71GH8gBMq3ppndLif4IphTXPtAfLjTt3DRduM6m8F1bMghGNjY3
j00bJhr8MRkwGvDx7i4068cgSdxD5B7VfsBrQXL3HpmJLev9rbCmFQ5vbqXlFFdsIesYhpNeYf34
UM462Rdtobule0DY5uj3nWQcITuRZReuwiyZOGu1w1zH5cWyvphadfPC/DdzJKDYrMOXxPS+eC3C
FwWo7DueBITiggpqg31a+ca6asF+deBRfncoVPGtGE/Yt66SR1X7WLkKPqgl/yjHq8IhIasNbyEV
Pj4hMCwWiduMyD8R7rea5nZEd+x8R4LNBHf+it2rYF4GnDp9TeqRtueobBdqKBLC0ytTVItyCr3r
Kj9Cnvjg+NNBGaaJdmSYVr1m3MlbuylcfJiEmFEFSRoY01KcTZKxQ+7VwUZk9dEiTHV6YsqH2l+u
3pIO7eKIPldyD8PYQD6aNPlq7ATViMS3qhFkJTUIkkjX+jx+imRkdlARjbt02rsYhXsuReRuwuh7
GbqfkzA4DhkbagrE6W6hbTCw7X0M11MTwOyM+suym9dIBqCputqWAgW3ZlSVpsxQpZ93RC22sqr4
UbnRE1MiG0p9bYyuu8InDWRgZD7LCpTWROHSiheGU/Ep87wNs/V4y/YiYi8tZpnQvqoYTu1E5Dz0
4O8PqoElAMs0S/xQ8seLKih2aBWbaJhuEQegDrI10NldSHNHmhN3vGRyT2R+8ZKx2cNJ4Lgto5P6
6dqtmTg1w3NUnYqOfwOM3RVBOM7RL1ApoHNe0LjuWUExWImCnDADi1Ymjg36A4j/9nCBvgEJzx2P
aNM4eaWnu2owC7C+fRAsVcBAZI/hwnhLpVdgiRZrR+QYaiuU3e3FcFN/xw10VYkVCbMeyo8FBGED
M5PH/UcAQCKN9q6BevjjNsTkH3ZoZZbKo7piSpsmqFr1ftrUPogJ5U9pOhEByCPBaoGmjeoNTYnu
4rcIGnwpjRHd1UtP4IP/jFf9D5B9IAFSU2drayvE0qSqf8eKzjNH1E4rBnSADANAFnw0quoiUCNO
HZbUpsr6cKV2XToD7tKKpbxI/gsDpjZ2SLKBnJhZegB+NOjuiN1EV+4UZARp/m0KYzzD7jgcWpE/
1gvavKUIXvSQ1rDNED23TnANO9QN7HJwgRJXTIDUN22akf14LraXZGag72F+JKa1Mm5LxLxP1Lr2
7A7te9RM6blFyaxqAV/H09VDFrmLwvZzTJzmR9Vexc5RnwzzsbALQtqXCOhM7W8cqTRqBH4vu+Pq
jbIGocnArDPUsbW0KFuW3Cn3UUKkklvDP86H7hoW0bGcGvsJEumuSuTwsbJQvbE9/BUDREEJfnz8
+0IXvmXbwrIJA/gJXbRUxFyKmuu1w8qP14rxbTpbxp2hk4o0YFCmr/DbXS63HFWyfIkQHT87DNpg
U42nsaapCmMGVzanfogZ4tmAMKi1AOmWPDfobxL9nArrzdWmLf17eWrR9XGXIlIrrAMUIBzOKc2D
b8XBxkbavfFGdKwaWRoHzenRzxT2i6Z9CePY3jBMcOGtRsmuYMyyr9wQJWZ+N5DBcN+ZlCvp4p66
kq7FnT3jEKfgCOTEK40sCz+826yrsLe2CXHbajKi/qEl1WfhkDanqs8fxxHJGAH1YiXESzVq2Yd/
Ac/SKdOYfraRlkgGX7Yfk/LVWmjT1IzAzVHSaxkvV2hrI3a+KOs+soJiE1iwgexHts3LVulUqswO
tg1WS7cM5716nozS6q2G+L2ZrgvTv29phddJLONsJrYErbtWXJIalB5S7HYt5rTZqDHLOLsBjWdG
kjESkSW+M21mmer5Loo2P9uBv6zMsn/xk2o4u8Fbb7zUKYdHbA8C3OxqwI8MDwQ66H0hizpLatyU
VqQErlaZjF06JnVNu7xOIYlnRlMh1dfCHXkmqoBUPDgo6/15tqIHtX5UG1StIt7eJA0Rcta3CqcU
8YshIsNMZ9MVZFd7Zqrfsy3/EODMfdquzVZZ6jpUa+wnQxsrKZKcIs37fWg13HtSr6NGdCEpkmhX
x6PJo/4ucKplVRLnu2/0crdE9o39L6PHmMEvg33EJfFIooj0dEGTYRQrxKXWxbhypQOunYb3qYnR
coTGhwFqMSdnLZZGqvMiXkzMOCJI63eqHTYRAUKaUfQlSI7dMk6CJE03XOekph6aykkvqkr7fx25
9X8L0/pzlta/r/Ebs5/y9+6/f8jY+veP3/7/EbkF7elP5exfMrcev8dF+V8vRfxekrNVdHE3H9//
9Q/1U3/Ebv3T5dEGGgoaC+oVGAf/+K/xe9v96x+a909Ub4LgLcc1hSNwZP9P8Jaj/9OzPNclDMvA
Fm87vIqWXVz0r39Y/j8JdiLXDeGxYzo+8q1//zfvb/i9vH08Vj+i0v73+z9HEP2EjOGYt03HInnF
4LV5Fh78H3tdZMqx41QReum+/N2OxNBB/3ywBLI6Qwpq3Iv5pLx76sukJ0h9Ghu3k4nCKhqi8VRV
pf1JS+JvIgDG+ad384+X++eXZ9o/Ngfy9TmId3nbXAjvAs3aj68vTR2wRUHZSjki+TMDZIVc6Hcj
IJwbbnwEkoKaWX2rvpRAPLK60H6rR6PnjkOT3Rge0teKp3dVk8llNoV4MS0H4wH2hs1kkgSc0MN/
yf30gQfjPteGhphqcsqbGf9dlPnFsRvce2RDb+HY6sfSae0TQDj9GOUI00WX61httDTe1TYDYTuO
v7U4RtZegenJyqxvpR1295JcOZjanRkO9ipHdr/pLI7Z0NKSPa7E/JPpazenac0VxSGGZneep9XU
O0D0miqdj1WenoH7aUcv7TEaRxFizpiS2RuML2nixN+Symuxubvi7I68bj+0P9HdxU9sjDeaYQ1n
dMQ+c5cl/cT8iO1FNLooGHRjR5w4tZXLmrId/fx5nHkM2b3QjT9+t4YQZdcmDX2VZDToUiHgOL/N
cI1PVt9wDPaO/+APYbSakFf5dax9IyNlZddN/91yjN91C32RBz1uu4yssV0Rs/UwbpToCIrSulip
Mx3xTvo8b9EFhuuITfqK4LIIk1sZH6E+kNM2huiCipEPIXzEajEfjMiMDk7nPMPvWh5qC2N6YYTZ
xSzZgZWstPatz17DDyN8hGSbdwgkbpOGnJoW+T5n+MvaOjaehQa/KjNpLtW3kv17v9I6/96UiepO
giTLYX6jvut1bb4AMT0hZjiRNoH2aS7JMWFHrO3rTeEaNp8sCXNnFFlHmguG4MvykrRLs0f8XDM2
Ofupt9wphJ36UizDuEaCcZ3acCRJlifJqcJijm3Ina5OH6OPyMb5t2zpTDDGKfZC2dm6hvtsTWP7
oNwBaaJhUSWeroQ1eeVsa3GoQV+CcWwftbD6Dsd7QWSeFePaTdmKfwRUE+4ZdLr3Gyt8HEXYGFo0
ZE+MxZ7SxErvqxPpas1l1uv2wsezMI4XeKdWTLeJpeMvY4Hsgnk1EkS9RLzR53xkJr6nLhDPPULA
Q+MSfLTD+fFQWMn8NvMXjW7uM3AYTFaYWqjL9UdCucdTTFeyRbZJIYfJB0aTC5cVbbH7UA1bx0nr
h9jq6EYpza6VTdQuS/IbjrAUnXsZGUyeso2B0AMvQntWn1YWJu9O/LLoeXD5iCPmf0j8tDj6fSsV
je5ZFM4VJwPp0fKLX0xkegDP3ggj185BhPgmLtp5U7pute36JvuaEFY1Dk39rE/JOfHCehNpuv4y
ddNMTQKLvCxRFWV59O3vH4Y/BV3wLHQJTBI6rErHFrpu//QsjCeyqyyHmCs7hxriLZ4F/joECjC+
MelCdWA4zYsXiTd3nL5Qw8a7LDbCTeUO4jUguUoLwCZV2CtTtx+e5qQWcAKcdm/G3S/UmvaPWk31
Ui0cUJxPpKhh8/hJ0Bo4NEGAUbK1ETU3Y8xKLLk8dsPFqE7qW8IoYZD3I5NL2ZJaLqby1sKfPlTz
WX3pIjwdeuG+IPTVTl0V1+cFy+Tesdv2nqp3PQ82vqMSXPBtHKAuTsxfsMZo18QK3f2ypL+r7zzN
8FdaAcxA+efMsfXvXJEZDyN2e8wc+DaZ6+jReG8no3XvlCVQ+4gU+3SEV9awMMcIRA/cyLdRUZez
rEAiI78dHeslxt541T3S0UiN+cVwzPzL8efqICN40soYr7+KcAv2IvlYg8GtVfDt2DHjKuCEoXo4
l9y467TIkOm7ZXrM2Ilv02Wcv/DGrLP8IYozvC8iCjg/Fu0kJt1GD1eePb3D5+kyLVW3CPHhfZg9
2dmQg9ax7xgXLq/tYn3++6v3P/0qlueBqjRcD+Djz3pisx0qYWpWtp4zqKyIZZAfEftBqrMdXfvS
zA9aiNJgaAKZ0jFVjwmYvYOvV8SxFO0zsBZt3RTeeHUJi2pzeE2p5YfXxD6Ty8xLXzCXCwCej8kY
uMckga2Ad821bkWJVqsoZ/ELk8BffyP0v7KEA9AuUJz/vCcI0gFZlMsl3DFivszJiIEyAsqqCfdq
TfepGyf3gWnaL+HwqDVC+1R71WsVl/XeeOiXxb+viUK9Dy0f02Ne4H5PKkY4jC7fZjd8SmkjX0gw
rfFApkf0cdFWxUS7LB5/8dHIB8f/tuDybjWYvFo6PCkBc/XnIjBqFrjyZpvCMUo+Y1gAJjAMRHQ6
wXSn2+QhkcEZvmFiH4bR3NSyW1bmUo1tFQg73u5xOmOCsj8VoWg27ly690GFyovBJ/lQY3YRoV9w
4RnJLx40hkqG+eG1wz21XdY8ijjMRurHAnEhsq8f9blZLw1ZXnmfnCahzQcRk6m6CnRo/na5XGRa
+U1ggduNbt2u60EPr6RI+3eknVHHOgO5ZwhDpPnU3IIuu0GODK8Nept10HWI8Xz0i+CckmNCpgKb
0NJbqzkCnFrxqP5mJKBwE4TDxEXvu5z5QkR1v0HAZOzcBJIALLAvBeSZxtTjp7avFsgZ3peMYs5t
jOZBfdE1xz8jAWcv0ubx1Rp6/wGq0VteZOZvsjvU9eRzEcXGZ6NqwR5UlYYgxEkAUH5teuLU0cKN
9wNP3hW2bv9TX/baWhgdTj+2p6uFkgz/8dJ/GiuDKhQu20V3s2+DzAh3Cz0/tlbJu2B8Agpx7jmH
XrOxXf4PYee1HDeSbdEvQgS8eS3vHZ2oF4QoSvAeCSDx9XcB7Ht7RnNj+qErCiyJTRVRmSfP2Xvt
lepK98ykiLhARafIs1nPUS6vYvIgwp7M1lXhh4cIK+aOrO6pYp1gP4bPBDo1e4x0nVCas5/AUIvp
FLRYUV1BkYVjbwsk0dwrka+fWmRSG0+K7D4aODbsqMPc5SCfMVUhD6jVNAYUubPOlVRaCzTDqLaq
XOhEINQMnB0SB/JCkCQ4peXkUZRhn+YZyVUUlGWQniuzA67musGuiGPINCSckj+Ohtq0leSG58o5
OLnLgKDOywsDPp7BS0WIv0NXYSw71W+uxMFjwk6vqgI5uXW8vbQjBcXtSGPQnJBYUUanpzW059hg
pu1CF9r1bqU9k63obXSFjARS6o+Kz8rkAsPY9XiAVpiq/wENbP7HFgzYGgeHqjIQMkCC/3GyE5Wt
EE46sDqVzTZECLlosA+exroDLhIhVxyx3Z/MMnWJWHP3qkqegAkhaOc0friMc3yv1HTJt9Cw3qlH
KC/8+t2OEvMtjiw0JMHwYvpyuNqNueCXRrCNfnB0a/iOs5u2o9egyc7MJ4u+FhIxRgFKU6AKsMWH
0Pj0uBKHN6eYu64H4ykwEPF4nU2wp321Ojfc5WUQHf77Omf8O5qcdY6zNF4ullxStlzemn9fKwbV
rhgAkVCQ4RQv9CZ8zxl/YL1TT+PoG9sIeiB4/CC6x1qySulLHlXpevC8RyYZWh6fVFFVG3yqOyfS
XWifLg57KzXgdXECUnqgU7bV5z8psrfMDgjUy6rqlDJJW6HS3A2DVZ+jZOjWPsq5DRWcRcCJoZ70
nIrfav1j4Clijy80muggdBNLxTi0Iez2//5OUIf9ueTbqkHSNhwo07Rt7c+JYdd5Fih69CrU2orR
HqsYYUrFxADJiNNt+iKxLqIu3vH+ucs2a7jhXZDA8BJvQ9QTADyVc3nneLv5EuisPEaGQshEgGfc
5QC6Lyf37lAHZz1gaxmwVL7aPgrvulCK83zpEzjC/P3VlpZ56ouoWOZj6aHuNWlDhFNffIgyuo3o
xDfMmv/uQ1Cu/chalfvN8TdE3QFGtzPzESCcuMzxLnREYRHDr3LN8t3X5C+h2TgZTKx729oAuDyS
3In8KTxJiaZAbX3zQhDmfGxqayZMwpe7eUWG2h8gCfWADXb+r6qc0KWaXU7qLMM/zg85aYmbjnMl
Yy8xbNy8tzdJWJAzhinWD5+yLDB/IxNARd1on2Vp34tGrOM8Tt8HE6ZIIaR2GsOBYCk3T/aiq1zU
clF+zNR0igT3skeGZ7lye+8xaocoUuMHPF/CnfuOIBkaCI84FumGoR7cTi2Mjl3l2EtOqsxi4CpE
WCpEcPKgiDIXCs1XlBNQ0JwhvWdpqG9McLTLckzSTeQYN6CH3TOM6e5ZMFGKZNZc1U7sZlkVwghj
7WBu39Y++p+I/e6qRyFWcTXWFvOlNkzSc1W7qoVUti2hRdAbqpNny72D0uM+tL8LJVZxpWLmBxNK
WM/Xz4j/jl+x25W3wkWdK4WlvsswzJhoArFRM23C+/afc9FHjeSfvpZbmyO3GZznh7gsfyKrIdWK
ceTexWB00ajQOO27LV5L31lPm+KtE/43EF+vKmDYVzUIrxl+6XcrUejjdyelLa911RbPaI9yvFVF
QNZF81OxrP5bFKDMJaz8SeTNdy108rUVgtNt55trvu4a98paTCLX/O9zLRA9eP5K9mvzAUMdmhWE
y7uDuwyfn38kecg/zs/YC8lbHGuQiJ7ibFzXqfbA15eaBCms2E3xZg1JA18ikGcLD9QmHRALA0bR
10Hrqjsl9cp3pUTlHvgkHldJ/WYFO0NVgl8xQwm9gl4qS/WqKE5yrQvae2LwOTRNe5bgPt7LhLK8
CxRIOANxywpL/UWEEeTvdDoTSyvndipGJuEBeh6zbRPmGwUs6aLcV5Z+xTSSoB4o1NvXbyaJGDBg
YiF7LTCdRVrWysFtA29JIIWxVPSqvIW6ou7GKHqFqvdQCpofgav2rznSfT5LsWcfMFH0iEhzB38q
HydYpHI1X9qVa987ptRLBSvLUteI5daKmJNikminJja8tZ1rSIhQAa6JqRzOWosv2VZetHcfnxm2
/LyCdvQPUoz/3HZt6mcNeoFJd9ZS/zzmBOjf+C+k0d9pw0Nh9TQV4WLCV51VTakVc7Tf21rhwQkT
5aTx4QYxymzt0AZZw7GgF1KZxcP064WpZ86nRdm50OrsUgxZdW74zg5H4IdvoCoafICeFjPfqFGJ
dYbUMx/pIqBnu1Zp8XQzBwLqEO6bBP7+wiFwHd8hvBTgttSc8RBBW4eTOKlVnXODE+QsfbhU/327
Mf/jGMubghSeTBCXTGXnT4lHk1Str8PQw5M7AnduCckdp4cIY9dB+jc5rWFoZVFDekXPMS5PmPuH
+l6DiHpPm+FQQSp6qhmOizSN7qbdHaxcNV7m13kPd32GEbQ1XFBiXXKS7MaO1dz6pArO0NKQ5G4T
xe62ZuOkDMNQY10EXji87o1vhLdaVf1zOUKLayv0sUGc/YSWdUMYn70amhuuYsO4tBlMVHvQsqNe
huO2Ud3kn5R1/8+u7FCbAMmiSEFv+8dhRlND1APT+zR7V2Wol6yDSKroA0aPFCnU0g6o3b0BpYDU
SvZexJCyT4dbCQHOQ3NGOl9WHA2+z0tk1zahoZgSK0BITPuaa9dpvwc3tncpC82aLA2PibmGnzQv
48lNbF/MitpMmHxUoRSEO6TQvZE1LzAkjBcMgi4lwhr9KVzukB5Smgwu21c/7FHH/NOplMnIv59K
bdVxGYvgjKaV9B83TZdbcaI59FcRkhiboh2Kk48YH2kLaYXTA/Nk3HIVjAW3/FRdn6ajASI5xWd9
/2KpuhP8DeOZG9hrTwwGrnPfWGW2xYjbiBCDlf6+t7Pm1ClD+w8FuDYZzf/1ZAqZwWRppwRH3cS0
5o9fpgzaWidPwlyU/N9K3+Ae9hyM1GiN+hYTGR1MBcFAfSFsOF31gdWc9SFODuMIG2sE3r1PQxuD
g/cPxd+cX/5vP5hOT87DR62joEfA+scPluB89FJXWCS3RGInaAnlbtKT/FHjNMCkCG3ZZ320M0H6
JAi1ub0So8GwOjWWi4Qe5D+9V9P/8o8fyeU37akWzRQGPX/2CyvyaUPWLyLXUrKqpTAvXQ78PPep
w52xf1b75qeKHTlJ69tAJPLZUCMDqweG6H9Yq3T1z2OCY0KmwYZv20zfSHyZXv8Xo3nnk5EkBwQr
CU6LRK2HC2q0sBfFpm2nPnE9doc6CC5BpzZHWSdIm7XUxrkSmneXUA+6ljADafasskj11ygamnOV
O0gnSQfRM7vZ66b23Wr7dKVLJ1xbhdVc5xcNAjAbarMkD1Q694ZxbPzOeHEIp/26JLz9FWAk4WY+
FQCnDuqscfoA4/badIb9pidVcakUGSJyBHhoTHOAqqvwH+dFskPNzskbS9WycCni1DTk1tQ6Zd04
NM+mP9vVzPWUMHcRO2EvqRWOcWbmLQPhhJgqOwYELAhbwjWzTWEpORZyAT68yYAnVWZIRHTSPL4m
YoPGIEImwruq00MmEtgJGWWMVd2tTLnrccaG3/q8r9rIYkOanftk++v5aEEBFr+4oEzqkmzXr4O1
njRHsnm0I1SScKc20dnpR+2YUquBQW7JOtS0Z9cWD9OstYuUhfbMTI3eqcyONF/cVeOVPhIOV91g
aCDuzPdw1/eEiyoq+bb4RCl9JqngqCHIwGVhPU3xZG1am1eEL7kI6hetoGAlP8I7xUmsgT2okSYZ
bf4M6+3sNnhhQdhAvZ/L7nEyHPWp4txCz1u5dmQca0QKWMnIuHHaX2kdm3tf19wbs+PoIIG3L/Be
1MvEk8xqmhapnmn0zXkMGL21QX4Cw5mfjBr63/wsPLVKeIJvVSC98hGVwBUJTpMQ4TwUDdW7EV2t
WliIlxtKikDLH5v5keZr8fASRkMQzZpFi75u54RDti299rtkM7maHdEpsCXMA51H61DlIbYG/L/m
BCMdh3NjSGvXhVhhWtUD1qjjK5tLRgxo9cb1cndvSJeCrjHTrSL7FrSiFWD+dDk8qK7+UrdjsFbL
Cqkqarc0qd4Jz3jQphkfdoWoK0e8JKbZwNeHbnqmmPIuKxUB//Q51JR2pbRO/zp48bexLMxN6XXM
jwq1OLc4xc9eSxlhNtSyaVTpa6tSc7Q7vs44QItrLEwj24q02ls1PfSQh74mr/4UsomOcmLrINRO
U+s1qp5wXwcrIybMNoFYhyW2N+RllM6wskngWiLbPFJ0T+gCHqRiGqvChjGo8KNSBvIgcE0MWS9v
8xUmEn3nw0FbhEz2KMIvreL4l/kZO4e9L3z1yW1sBhK+95xgRF4Nlgh3o2W/6/P2Xj/JBlsdHTLE
x2qmnCBKGsc+t9MjVbx/VgxCN3Sn0D5sZgIJHql+WRRGcsvoOD0aI8dRPZgkoExC1I7chb1/hpPQ
HDldeOWihRSw6rIUYhatyL0OZAxXLK5V16ahl0l/pFVS1yuzasmijeOgI+hCJ5V2tIabpeMVaUb2
u7HPgqvffXeCUR4iLOAHe8irDPgV1yof/kUvxee8n2fIjwS2K+tMcAjiRrOzLuyvnKjTAEasU6PP
NdVbENXyMI/UO2Xz1Ue1Kt+hPZe2D2l904I6veeG+fL1WpBE35FHN9c8G6Dn17g+0gzyAnestelN
ly2Pv1cPZnYf5C2dZgoO7dYNiC0E8NNlQszGudYSfMOJ1FBmqu05LYYfFJPac1dbgC/yX9LKWJjU
zLy3w2ftRzJcjAVMwKZRfmJm/d3KzruWjCouvo+X3x8YJxIkisggGuTJKM1fmiucZslHfoqsbpzq
VvSyvhdOWl4VuGVSPv7+Kik/4blkKa4+IN6ZCxtanxYT9ZGXHk29BK6gbyL/LB012xnF4C0Zq7x7
/Oa/4XyAs6Ba30X9FNI8f0rwSK8QdgwPVUJLIxlTIEuVyK0S7PUI8JnIwWpY63mmbHOzX/oQcGCk
Cyz70ickkaQxT3x97nwkTAsDUSwnfz6BRUeXIgDmASSVwCkM2GN6CF3llFUO21TlYk/zi3xVTXMd
s5eUGK5SrogLH870YIdiq1m8kYMU3/MxrZde7k0jWh6c/3sGBYhsmaZj9h7k+hmHWLAVMoE0jJGM
crGtTQhHUaLjwX7yfT3YDUp8y/h8T6RdmJ3Ei1W6W27iusXgyE7+XHoKE38mIIglmJvSgrLjBKOX
Ev7uQecNnevepGL/9lrmPsAx+pPj12KdEkOxmC/nFxq/fSYtQ98BxvdpgYdacnLpuM0B3O3o1csw
o8Sx5tF137shjOARSL3JTVCGAg0nqvNSM5rr1/6XmxKg3b/8o6oEy2uXo7qZMFbngUVHLuanung1
cqY4Y2yc1NQKXkGnf7pdYOxjB54i2N+S9ZizcCBK7WN6ohKkfPV9q1hhrVjUgS1e2lqMuCbLrVDk
eh5q9ZUlRvKTE5tUV5vKLA9Gev1ZkKKOB/4+kjTtqiqK4ziuy2vxuzY/w76v3tuo03Yxdo413nYD
nlHNkuXp5y73xmfHDM1tkMVlAtcmHc+cf/S12urBuhEVx0MivZfzgh+KeFgNcVND4ab3IPz0DdYr
0TXSco+ZKdyHWcgXX69WQqnyg82nfPIM/N9T6VXKulKdb19zq3mE1WemdQh8P2elbhqxs+bVrFG9
cDk2SKADxaq3c86DiPCTz4OSRiGTzSx/VHGmvRZ6DcGmZUcfjk2gNDdLo/dE0zsmZtNkxqMVes/S
Dc1rlWMCRf2rBIv0Usg31w43jVnVJ22qj+buGVzVatMlaMlT0n7ahWrRs6hCi/FRWeNGnWIrjNDw
TvZcilPIa0eMfksbL8yRcOQFEdD9YUaKhoAIWRMrqkktCr8aZH+3ylrn3XffZJe4RzNwkyVOvno1
XxIL5R71hEiM1Zhi6E9cpKa2b4HQTjVnFacWcSxa8gu8sjyakZDH+VmhO8NRjdLXpNM1pOF18jA9
GrBTn7iRRvKwuWq84SolszfH7oZ71Qh/XzYRUpbpMqqd4e5pY7crmeZraZp9qzT1dzRE9ubr9tAM
ViCS7QYLa7dCc8+9cMZ9MqzS8Y8V+EZACbtQi2rrUJeOtexc5ewTN7vugkJ+b1OFDRdzBcZI7NxT
p6VIG4QeWZh8XfZmX+8AtKBXH4PyCcbQhzfU7htevWVGHXeYH6C0KgcZdW+iDo0zA434BvzxVxUa
8lvABspdLCANAUf85kTyEquR/pj/FB2wD8IgkVpH50pL1pklQcJ3eRJ/59RAU8Zn4yo8DSSz04Oi
0Vz3JZDtSzg6LSx/vzx0dlBd8WzsCyQgjDGy5LVxMMfpjAkRMitER3UjCLYwevaZn7AY2Ke6zcxL
oHnhOUjCe5WSa1ITDZuZsXYu7VY7p1hzzvNlnPO76NPqh26Y+RUeQY7ErKRaNnx/MV/OLyjN/asP
LqGkyx7gIz4NUp3FEteK/jEOwy/oOKd5TFkX0avL0ekBg7a6UKDBWyyjGGnPvA4ZWrXGKWBcGcbW
O/R8BWuTrTI8aQx+cpB/VdIDndGZNimXIrfzDVUcurgaVVLuYCIZC/3AB/Xr/ERVQGScKbWlTz7q
pTA1c+s7OlV+g9M26Av4SEHQnwtRttsigJ5IXUUgANRcxL7Dz5FP2ZmyeFwmrV7/gCV31fhEvXRR
qpHmMJGtU04GCJmwXSgIrtEN7r4GDpmdrUSucjkVZ/Or1hQPjnJN2QgkEajuU4xtnkTnZPnaqxLZ
n3mIllHza/1V8/yVmdXDU10MYlcnHTbR6ajjTiecnkQnRWmSw3w1f90ZyHWgu8ofoS38v09B6Cak
RE5/p1V/BLanHmwJMq4LaJx4qRMc5wfC3oJjEWe5vZyfRqr15/efv0flNb+UvmeW1br5hYlfcSkT
xQeRa+bsgpA2q6TZotD0jzNVWIoYq4Nrk5meuMRPcS6dZJQtOZzArYO1Gzn13Z8eLOLVgQkygiaZ
6hGH8c/CaMIPv7CIABEGcYFkpKlTizDIyr8e5ktKR5wCBSGMs10RkuAd+aWyZ4ILALgtlSPdn2Bt
aVW3ZXc2XojJDTjBFmtH8bIzZVlxiU27JwDAy9ZgfGICuYS1tl2A3oFpyO+JY+/57MgXKyvhp6QC
zZRmPIX8ICBiffvTxaXS4AZ/s2jdBhlg7MF0SSLUBuvJUrOXRAXO5ifevYRxeaoJIL3zKdh6Zc+9
r2mSRNNgvKAIlxcza929qLzb9F+e2jc7MYZDEfjKq9CaVzPylKtb1M65DrIfvqWuy8KwP00z/l0n
WMSTwO4hYNnaweg2nuMML053m8H6OTPES9hFz7y1gHoq51fZcFwImwCdjH61rUQlIkQJ9o5VYQBN
1IYRZu89WyIFFpDimDHyxHs2NC/dSULvGLwPO+jI1lOIw+1WBfVmTMoMMUFFE73Xy2/4Y+Jta4js
OW1ASzhJ6K69Ps+fR6CHR9mr+SKZyl0jGwbCMSVDtQxFQTRY2c+25wBBm/WlVayfZYhNK004FHmS
hG+vD+hAZdVTwIT6wYaQbIeqV7cuiRXfkXIQLS2/z192RwPOt0dD27e6FyMJvvVDr1wjIzdfvvSE
ms8BtmEr3rtF9IC9J6+esmWYmN+KmJ069ZsbegPzkHTwj/yADmdkR/7DDr3idQD+zF5rcqaK8vCd
j4UPY9YpWM+nDKoCVmDdD8kpVct8pXhJ8yMkG9HtK/VVbWkV6JQfQLLK34GlqFdmfgEgQp4xtAw2
o6+qVw7bfK2EqFkmzMrpw7OyVkFCMouH/jB1PvXUnRAKlb4l6xACQqGcCWgCFRYPeGKcjoOAbPBr
COXcNqk4JIJv5mZQHmqnwnNlKax4LTOsmhUZnk64pRPd74QFKzuBlrKwJsR8q5FZZ8anNk3TrVmU
P7hX0TeRXkirAdbH0B4mKSLkN6yG7TB2R5bn8FV38FJEBsPq+dWyVT/6AkBxgK3bncp1f3oAiVeu
HFVwYvY4H3nYGrcJ35quQqQRhcYtoshH6MvoSY7kZcc2oQ7wxqZfM56bchsaZbd1+4Q3OQc9LUsZ
b6VriV2uafrLQLdO48j3gXYBKW0usyv0nPMQBeQwynEkiKG3D0FJ0Va4+iaXjiDt0SzPWNPN9cBW
+OR7GHBKS/kWk55+wfBvHtLpflCm+yGc2t6MvBdDRkyya3ISnCSpeuIotxZTvowISRiVZkAGzd+x
vWz3d3U3l3i5Xh67WSfb4PpfVDEtdCbq+Gx0AUa3hQF7jLrOfOiAZU5VkTyD5yRikFSZLapqztpp
XujLurYKSCDtj7rx6mfPE+nOZE3bcsrfhZmbXwV8qwWdrPJXyK8sFr9qJekA1fsTBrXJNyRigvlW
4vQzs1ZuloL2NrMfTRc5K0Aq2WnMSu+SMJBdWl6Svf21Yavu2RORciVzjcN9VXHejxL7KSc68inw
tOeM7foMVqQ7F0DhFq57AqQ7vCl5nZ1sm+FV5dfqq5ZqDE3F6yxrbvysX9nwI6SRaU8Y3x+isdxn
JwY1mznpq99orACN9ggrcbeIeXhKCU5Y+oZkXBO1z50jYOriqes432JWroW7LkCzH6NcT484sglf
sWBha3bYLqNEbWGHokxQFW9X1P22b501zsOcPhcqndaK5DqP83IzXxqzXqfrzdVHYZfD2dMTDMbC
sAkHwMfpopzhXp14XbpenQe4kCvWViriFAUDv5N+q9QCqU1OJ8zCFLCZZ8Fdkvx0UNZYMZqEWBp8
MhHALNSUN2wU8ku9DSPzEwRSR/NsVE9E/XT7MaqfB3GJywquXWBdaOI2+2BQqwMX4fxVIOxBUtov
NASIPy4dKPX4Z8/IlcvXcfpspawbdimI+S0DyFeysd7ArU5Fq0uwhztsJwPmqeoydSV0kmeIOfc2
WLV8axn4Hf6BUQf6Bzod7jZMvpj0Fx1ATgvVAhRWrEefMjDxTibnQND0mh/4FKgrVs5i4wvZPbxL
kQn/psU2ce38TB15bPdmgtYIU1lFJju5HDhdLEqH795XED6R2G+a2m53qEuH10Hr9k3njj/UyMQm
aqg2/Psc1Ql1z/xQdMD2WomTfL70tQiOqQNH3OjlWnIEgySvB7csJfkIJeyTZiGqdpTyvVGbmCMD
k+9CjesLI4Y0N/rzWCvtUlZgQXtg7ufIzqxDO+vprb5LzkqNx1KhQt9XnhU/AmA0h68fK5maM1Vc
wM5064j8orE+ldyWIBvggnxp5TixAQ+aP9nZhLRoUMipvckcCHUzpWlPDpBIzl9PTSVJINUm/cbv
WW6rKDR2QZTphzEh8ZOlVqxKWHPm/q7R1wsn/xj9FB1uaet7NZibRpwJDdiLyQoxP4DdA2rKD7/8
+2ut7UlsstCyVFqoNNcZAnSIJFZWBEoGt1u9sdhXVyzoLYVNXB2zAZs6nfKPEuvuafaddGaDNblI
sOGYaviUa6JfhfC8twVG4WI6LRkx9PQqiiui4cL8RPgLrYmptUs8HGZPM/zNHISgMMNHdThq/rPZ
KLpYgsGsT/O/d9TdZq2EQbGaL1tthBhLt2Vhh369MUQPV9QR2nNSl/WhDQzWdeIX7tDfwJTEhOY5
ddB9cKpeQxaxv5U+tvp2GoPlIR5ATIzy2E/H3L8fGr27ZZpinMZG/Zm2pv9LjX/20fBo2KEOok5W
JYvyMdKoYJA8AJkzLXbyIfM24yDZn4ci2qHtD+9NJFYzRdOFR/XUNsiX01GM+wQ9t5ooKjkkgBCm
Zur8gIborpKKtWCs9pI0/Mhf7U07MaPbXGQK65uVOukNNkp77XHDsvsFR6DxwdGx8Yp+Xf/1FMTK
IkF3dQ7c4tyMUr2IAsNUQl7WIZpyXCLRqulyCJBVCI5kG00JaKFWDYCn2j40OJqX8xG3kqRp9b2S
nBh2PYW19Phgn0SBSB/pOsaosTN/M34gfCQX4QkUawS0wf9w85oTqWjkunY0c0EWb5npvyrPfXLI
RnlpzXJbqOLX/OtrKI8ers67N3Vcp/v6TuTwcYIvDXEegpKzj47XtB8aqsPFhLN4QyWgc6M4yaHH
orOKcUXNU4cEj8lNz/Rj1+gcDkgNIqFUuuvRbbsDLoItYxTOVY0LXXvq/WKLYRCj8K/Fx+2fmtzB
fZME4TvsJTI3K8M8+qiCnlqP86UdNHe19MNT1gVvGv+OV8p1hrpmep+v1HE5DEX2iilXHIMIZYOb
/gxBaH76KSJAmShvEbkAa3Ow20UBe/WCrtW2m+h5luf1lfkROQPMkxpqVYKV4zhCc9+6Wutfcnig
a1Na3SNPS7J98Ie+gnDB8ZPnTDNSI11nsqiOjoP4f6oD5/2stl6qVutfNFX9qWTeVDVExovZnUv3
jm1Kfg4Ev7C0V/oTxlk68VWfbxsz39YwQU5m2jIHc7zJVzSgbO7G3l7NX5xfDjTLPRW0Phbm2GL5
8sfg/PcDdMWN44pmN1SWkn6W8QFQk3LodTZsThTTY+5Jei7TV21M0SCRxGui+9U5N9XqLAc2Ffxy
cjlfzi9IVa8GwKUVQpnK8g6Fm67nV//+I0nPMBeA90tPjsNNIinZK7mV0N6oFIRLfM01BkHqmr/F
coIjTwXBHatBuXXKUZx6oxSn+VnWklPttDiAPAYFheuKU5Oq+kaRpbUwIQPuC6PFM80w/iVFO7rH
ku4ty0H5ZL7ibyNQT6i5EiBblh0eFU/PTn8/GDGqWf7E59xwDDJ1koChSa36oywM/djDZwKaCWnn
TQ8Nce0pG7BIo4acVxOrAKCLzux3pQ5i3zVRs0wDbpIwjD/TtFBQWMUGcX0IOU0VWYe0RL2d9yEh
iLHqU51UZHEWfpmubUOET/TI9jny1tMsI4FQBJrWAJAx+9c8e6U2b204uLtOP7RmBhKTRf19UEwy
NfKRf8Qba8ohcHrGspxXnghATHa9pLc+qOJHUFjtLil8fe+Ibg95CRwtJweM+opYhx4jClW26dKA
APjuBukbpb29GomX3sbKWN5dYQO5C/PndMCmE/f49p0hPveaV//AIcRnodKCc8zee7MU3nOg8f4e
X3qxnu0kI6efhWEzwfir98sZfi0M5nxRZDt0johTLsmfPcYeAi3h96h0G0RCpdFfNekTuQ1dhOhU
9tO5Aa73bgECGXxnp3jH0naPImbARgfVOjJd/kibSjIx4arEnbkqA7O6aiQfR/VAoLPnQQuLD+rU
Nq2lX64LxsbLQTAU0NBofSg47GkAFr/obv8WoaheWBvjTWWF/ZH2vzgr5rqCoxDp6viX9n60afKi
BqD6mfZR2YbMg8OfpbwOXr3/Us82aqEy/Yzob/WXfupkzFtTD5JcwMR/JwNMrLqi4gZQOHxoktBx
0oVehoGswq9htyAaDyjLQWS1/UquoNgXWDKw2+rHkNPXXngFM3C6Y+RsWnTXM+R8jY4SePq/+QUb
tMxoYCdTMNr8tRjishUOSxwo4aVBl7LswQK9NEU4WU6qdc233QSxZT1P3eZ9TeTqcr6MpA/tPabm
M2BUtogelj2Tf45stb+j42k+ej3srtOrrpMGR3JRBJNzQ3sqnG7ntV70zWsqfQ8ECVAxcJRDBHB4
ZWnWe0Lg6YvX96DVq6zcM5y079gqx0VOwssrIPAdDicNXkoPA7omRZQwgO7ad4q17oXxpoymf/Sm
h/lZRwoMPEI9OTHEe0W6Md4bx05ulWUEZKD6wbsCgpbsKuvk0zg65xq8Acwmzrvnm96yx4xxbDsv
elHR0oPC0w6zzMGIMZPSsdHljm3NoHSL5a0LFVDnpfKq1/J9IM3kpfZBZMUBgV1Qxz48e+K8lPlf
B73II5Pq74J67jkqOfEvVRK/ANKa3JaN0u9zyGQyurg1iWOMe/sNomoKimn4Nz/r7Oq7cBlcze26
0dGCi60eB1u5zNpFJiuLeAzHBWWBdSqTYV/SDl3NHuqwg4PhaPm91Sak2TR7nrHJcoS7YzvMcqvi
e0+iGCgNbdxKPXbOc2JmpI01HQfCCPVBJQDMjImAR1MPCjAJbkKb0g9a1stAAW66cIOxOkW5enQr
Hyms5ZTDro491uWyTk54/o9F2eo7Epb8Q8NBvELJDfSD1zIkS6eyai6lXwM36nJ/ZEUghCdB1HJw
G2TcrSvCbaqYGFX6/NnVfETMc9cfFu24dL5mZU6r477OgrXidt/iUGNFdD8UmT5ET7gYWq49ft2a
BHXE65ke/DLIo9sgj4AUVEp5UYnB4l1MSnK2h8Dcz/5sib63UzJgQXly0JDzEw2kaPo+UQkDmE+n
jjv2269b5UuAjXYd2OJ03JEpcFdjJCmyjUsH+01dMyYFmIoUmU50yhs76QEDY0ge05WBIv329e8S
9C/udqDemwENuBVai69zEk34YTvL63s7wGmsq+EqnKbyBn29k2/UzsocZLr0feoTBvLRKfQENsZp
uuKXz0oh87fEaxpEDkQ41H1prMMxUPa+iJ/TntvaavpN0GrGcR6quwFtmCCLxn1ZJs95Wn+XgWte
tTSmBVL+D2FnttyqknbbJyICSEjgVn1nW3LvdUOsbtP3kDRPfwZo/2dXrYqoqgtCkl1r2xaCzPnN
OaZeXDXGhWwdQarmKPdnWUqKRWtx03Iz/Gykxtae3QKdY+4ze1TomUjJfu1F67Jtm30UVj9KE/nU
Yif4yvzoJTXC4uixptrT/o0rCnF0b5PXftNT2ADLB7I9lPNAv5xoB+Hn2FicHJ991D/fvzz5kjOF
TuS8dDTQok4D/Hm6L5haR3tPot7fhy087SA/ysaUv9I3gVPnGNA+t68wuqMuWs4Br2hF0AvUi+a0
3ns/kOsg4ey25rWbjOZa6BdrNvCIYrmQEhqd8Gj4K2wJ3n0/Lns7pIsARWbqQLzECQ2W9JC9p2Gk
PSL3wCgpJn+rWTbClWLM1Mfz/AAskTKxYbmYnR7RMd71tMmupUtBYN6PJ0QdzCJ9WX2ZmExXyyEs
Omd7d8970eOILHY3PeDJIlTE2mcVDlCHx8o2jovrufeYEPnMJskH+egXtVsYDxasvhl12UjzaCMA
Hu9Jbsh3dlDsNb+zTrqtn5bpg62r+sZ4NQk8PsrzWENlagBN5Y77BGPGNmqralMPg7Wz4CyeRBRu
+8AnrMNA/S7FVFiIjmHtPLaYfz59Z0y3JcWI9w+RCg5xTEPIUrMWFiiypeYSB7HN8QV3796qJxI9
KViAZRShN+kxKoJw7fWIl1pmf/SAh36FKU4URTbfKZkTLi7muQhs13LOUx3WNmfyqA1MqNLeBBWr
CLuR7WU5hLr+zWQkwpJcsseL4dQdqR4Qa+hGYBuJz6aKIf6YQUZY7JN6LOH8xTWXPoMNStXpxaM9
ljumbymftsx68jz9yr1T3paPFhwx7ox5/9T4G4rCw2e6++ad2XxC/na7uP8FZ2j+x7T+FiHSHJZg
3v0cC3RgP5lQYsfdU6y7WZIIzCw9wPkjlcnletVqjAsmQfdlVHvNth+mkrBJVh1t3WluGmk0Lvc8
NUqNXeMcngqD0LhEbQbMm2hsU/fyHW/AETEeFbgaN6M3IOywD6FAnA0a+pW5Xv42Zc3vNGN9+NPQ
zPLkGBlD9MWVmEr13FWe9y9PeQNg4M//Vp8VKSIRa90+JRZKE018nurqr+UMLbBeMdWgGZaADymA
OujJcrjiQStuVU3R5aoXrX+MR32bzl6dYJaE0Ly6QxY9cwMAVsB1mIm1QOgD/n10TdIS3hB6V61s
fiLK7PsAX4vjhc45LrsfpvSb3X21FvAxTlMHuGymFZdYpcEzw9WdVolfrZ10x9gS/2dcSxLr0kUM
NPPaZNScDqPkp6aYNKoEmcc4IqJpgTM/aZS2rJRKX8scQZZQoX0cZK52mW90H2rItowcqadr8vSF
OmXy6LgfQmS+u3UqTrrgfP9kZGU1vXa94V+ES7AodFoH7XwOh07USoP3B+sueoAmxmxhhfEWrIJy
iNHq0xeQa+EPLags+pdFtbYGV50iYXcnbzLfnZrFWU7pz3VwxAAWgOXuP4fFzrA8zXvrTZtDwkZQ
6TgXymhFEDF47Zox2kfV3IZjdXIXUnW7p5GZFol8FNfJpIupIatKGlVcvRZPSE3zBoMOlBGZ5ubj
WNfmtseD2KIwHOKuiHbKJFE4X5K8MLPBN8UhZRgleSetLoM1gzoH32dZzRHXia3BPFTmWnEuKczb
N2WafSXVa+3TMF8UQ8qwJXoxnEL7LcJk27DTpofOwliB0QotfxapNJ8KAyaQMSYCyyGbRh32Zgxo
blg0mrDTNi5lA0dZQtoKICAcorzN92ZqaW9EAW9xaxl4J/KCDX7okbhrAmgLTg7tVJ+eCKRh+4YC
668II01knlSx92RovVb+V9ko/XcgtV8Db/qjhnWYlWtTrXP4OG/LI9hANWoGhuujbQItXJIDneQa
VFvjLc2kenFasrt2mlw5VTUMkQxpg0F+QvkyD+08dg7N7IbJYTzefWT0H+z4xAfUTtf2qqjM8duU
YDHVB817MqrOeexkbqMCrs0G3iBgJf1I/E3bJEX8FRKqLte+W326Tu1eHPqhajlOl04CzI1Zj+wW
0clyJufQ65VB5oIPpGUjvGBgL6+kL/Bbs29wVG0SLDbSXT67tAKSYoGKgSjOz7SC15dHgXDSXc/w
dB1U0zclu+GhctNo78N8XBtxyEhU1S9+id9sbAyu5VrqnMjXmfsxpcQgzBlUaH5h3IosNm6J+a4l
XOyE35r7poroueNucYQDCOB1DgZFg/O9q4EPMw2Rz5lnPThT8VMnlvwUE7rC8JvwcYEAuk0ssG1t
Z720U0xRdaiyde/yD+qpV3xaSf2zsBh3Ey6D8uuEz5GWUnlMBsbEVXggn1Sxw4uuZmor2Dzpr3qy
xaOSFHPEjX0Y2MZiAiTRrbEuBjyZZD8T5R5o3k0+fb/DcjPUxamEwbRqbAq3F2Ggtafvne5HeO7i
kc6+AXJIFVorM8n4jvniO7pEovK4vhpIa8pS5ht1KNSI04p8ZHienaeUomjIaT4J/a4sP4j9sZAR
nn0A5jeCUQ13SYKrCg4nGUI7ba+0dmprsihyizNFvGkRIKcs/CTCDtqnLx+XvT0XeDZR/YuW/+5n
N1FmzD+ak6HTdg6SstD2AOleYP8mrwR++WA2LVG+xQcuO/NtkcSrlPJsy8dRsUji4IvA3fd7Q6+6
Yxe17rtMxi0O8fGbDLBYYm7TjlonCB/mLhNg3brKwIUDSXL7zCIqfLX4QxCdv+qBmXxkafReZvHw
NbV1vB6SeHqxXFjEaox2vupOjrKtNSb0b5SjNYjQbfjIFTN87HyjZQMri32uF5RTWSGFHn4GWjTB
4OCo6HPoMH3p3Ow2c8sz94nnaqiQEkB63LLAxR3sOGrfCTt6SfWtxs7hwTSjcT166dwWr30ttvq7
TjCWpb7mcos1uMuynTsOjwiK2Q4HOCChziVOEDed/TgN1XrwWucqIVKs05GwXJW13RrUXvoAscm6
pfX0a3kviv//es+obq+qiAlAAA1rSXLhRzxHcV99KKO/COl/t9rceoRnLB51Myv3utFU7MowMeZS
ofBxdmxYdeJrLQKpkHfxq4BEEcwKKWzqPmO4V3RNq4JyCBIKQ+RxdQjNDy00GM5GtQwv+rl1h/HT
JiypVNHTQddSLmOa/iM94f5jhxIUg42shqjd9lbDTWu+WYgMqRRftkeJkWnS62R+D1MQN2bFxxNn
YP7pGZupb4wPSrisi4MxnHxXm78HHhUEGfIVyZ28eDawL69g+A4nVeQ4x8q8uVDBfYv9pr6ODYl0
p4NSrmHE3WhV6m4Tb7BPcLLr9RD5QDwQz/e1Yznb0mvwN0j5YVDtd0EsaS6DWaY7pvNApLzfS3JF
zPGVbGiiFaePf4YU4NeZvicjnW4LW4zXKhbveGDLm56SCDVN76cN8e3gB/gOFx3kH1lEmdqu1LXL
ZJfok4PYp0ZloEciGGkqV08Wvx9zjBSnuhOUHx7QVioht2TxxBu7VueQuBa7tdHBHFdQxrJI8kGM
6TZW7xTiFvtoXi2mRW0d6Rzr124BnrWYAHDN3TxPJjTJtekWpHai9KqFTvgVgjTukwjaVfP3A9rm
dCMJ3mOt7Z7ClrauUe/Y/WF6g2q1MhCQbvHYfnnuLG95WDYDP3Yv91U5blf/lucOnWqVJda1Tq+0
ZIyxG8IifWlYpXoieCxnqB4Yg5KOjcmk3ZinBgm4w8R0e+McAVdUefFuzTCKwTcxREKQ6WAZD/Ur
c3yGn5lV/Bba88jNfn3P49yvRVbEdS4Wvn5RVKJvSvCor8IvXh3AzxJryTfHDVnUJag0Fb3wmFHL
l+VPgwVuiyHvyLWzuSk0OfJ36TvTO/E2Cewcnuo44bRo9tG03Z6LFZ7nIQpfG96draNJdxfBiD+2
IJcuETQ8izD2dYlMsCXxD8mUeKtEgGen80ghX+X2iwYJP20UZUuxbr9IsqXMn3VM0g1wl5bwwnVm
uLokZAGjaLA4smi8sqx3Nq2yPaJKrUVfZjLsHcdl0i/L4FD33Xi7j858eiM3sIKHhzZF/ML1UAPf
D+WOdfe4XUIWVVP8/bRrp+5tui4RWYpBIKNOzB/CyEN0CvJky3yMrFCGD4IMG7oG8L8LfRDZeRE9
gjJgH8kX1tni68XaRIdwREWjMSu9mK1ogyNod44FFBlQQrQKQihpkAMf+yX9pJsQsHGIhjtAn7hx
UgZgQP8hQFnxN+GGZMJH8Yub7oMVpRvLKcQlnd8pv4LmUE/uo6jJHOb5eFKlkR1Gwvg7QCTus6az
fSttro4d7dj3XXWA88gV0uY/WJysPoxvOvkbDPa6AoZqYXxi+PR+f0S94G65vBtmnazKoMA8mdby
OWHBv1m228vPkYLb2qBxTYANcL0YvX1mtlYf26B6LQp92+NVhQVHEThXu+hXOUERtyrVnxy4Soie
HhcMVXyahedus5bB7qJSs4Lc3P8+nUtV43LngfyPbYi7yWkw/F1tVM37hBH06NZDwzLcpkSpn9pL
bFZbaQf+77qiTVZ3XoNyrF7nxhtkm+Q7kahf/VDtEkp+vjSZnbi7WR/xCP+DUSMz+YHubhgVm673
05sSISL26BHSaQedHjdpv3Su/mNZsvjJkD4p3ICnGj8S07Sg2Glu9lc/82S8sLYOXkNHjxdnV5PW
1IeBHfZdNdODvONkj6yVo/vqI2A3jj3yuV7gQW53LanXpEFhSt/ZTvOXy/P6qavoWTbjloaZrt5o
LLxfKs+vTwFkqVU1W/iW1wL12ym6rdHYzrtepRZB4Pg9IHJGIq8SH54Jzk83tfhidCnbyirJsIFG
pdhF2PY29jwUkmCBDvdrC2Cg+AGqdPvssv/eDyTdgsIdiAkx4ez7L78LWNiNE/SoNTuUaR/3Jd6X
zFQotUZivgwO6n2SQqRMWkT4KKMTw/bIGOjEWm7sbDAuzsu/SpdPLl6VsyqbcKsXvflNxQ5MXuoz
2Q3jtJ8NGo6U1Ej5Qh3EcpsgTiaKQDyPGTx34avkGNQvxqxh+gEwm4QZ9YYIkrOnRZZdfTRSLEJB
446+7+5m1T0zJKt8mNJc2/glPDb6c9KRRt35oc+weItc167x+Fh1VP/CjQZJssr3bZha3ZrCm+Wa
qZtjR2zk0elK/bFilE+zTk6KeRFrgJd6F/pBFKlKem0WpcUGulhLYW3L+VCnavzWh/ZGFwePrx//
MOAnpp5v7z7HKRwfM6DW1KuZ4/afWVLLxMOwYSYvkaesG+CzsEjF7M/grmueMxGzcyrpYE09F41p
+ck8zMf+iAVpyd00IVVBVqhTqbGI16neAhrRrUMfprR91IOg8CANDgmzzPujZSNE2qVhRVw2t9AN
jbPJ4pLG6e5v/ISXY9EK6ZVFtixP3JHUC9hqeQyCwcIYmuG2qBRSrgyo0Qn94ANqBn/4Utk/fIx8
HnfTN1X2n/D7ofjngbP957qjfJNmqsH5MdlERZTd2c+iSFPKOwvudZZ4jGJdX+uSCVIhCC0Y2IQa
Uhjt2pvKZ5EJ6xIYmUMCYtTAi3riF9jH9pQFSbuJsybap6Ju0A+T5pKCWWGfrTW7yDT8Nf+49tgQ
DWZtzS4fceGsFTL7PT/IG5vIWNKeuSflyyv//iWtr+/fs3wzehdjX8hRhQHxNqbm6hqEKYomU/Et
Ns6Gy0Ns70WhDReyLVizEKG+OKWI/fqZ9uS5sfOEJlYy03C0LzooWIxR2lI8/HNwSlUwPtm6xZOr
9domRmZ8smdPFE795iIMN3/DDRgCYFDhA1kp/9zm1HeyXz4vh5iSF8YLLT2RXGxVWBLeqnzrSBIG
LbJl5V5jWXhLnKFDfuNar4Ve+rA8TRz90x9sv97WkuUbmJL8y4p9/FnYJ0dd84/pbBshoUk7cNyO
b1bfi0tpYvaIabXdp50EiT47/ptMvadd5j3XfVRvMr1xD47qPuKpHE6J4cbIJbr+PLH5SA1Ec3PY
LhwMFNj0xAlJ81dVh7Te4r9AqN12bSzPi5rsOIDhOjLjnI9R8yixLGUOjPbBKtcQRhjGm4rawdr1
v41CucgFaSZgc8OcUHX5l0dC7tuo9US2YbvcY6adNAKGvQhquNWcjTFE1Re+q7/8lJ+lT/tnvZ6r
XHtCHsQwU2o5Lm4VZW/D/ERTvLx8Q9Db8f3RP9+ql93wJJqcQi9PVB+EiTfxTIb0WlNu03pIj12Z
1sh3/SYw0HFJCvSrZnaqG4LJaiR9uclyxRX6P553Vrl9aTLwdl3ypHVet3FEK661M8IsCKefxUj7
BNZy/eokBTVI4ZjtYgOTjs9g+DDofbrqGrKmQd0Za4Iakd+VD6lODxjvRLAtOha5xjTFH3pFLyLU
yPEhqrL4I4ygzwhGQa7ZVnhji1PlBckHHRrsjWqLntL5u/wq/9H5br4v+4yJklfna2O+gSyH1g9e
S84cmsjU3y+Von1uQ0b6qTexywyt4EYSI7ks3584jAfu2bA25HQ0kDxfoKms8dXQ8WSCFcyT/lHO
FWF1p9Rj5jKVZN2TbKz5NRaE3/o6bbgrwFfOifYyH0e2SxB9GHHiO+yrul8rSeqoBdD6UjR4eEy7
4aMy1LvF+rEc2hnP5woSg3GWjLu8+36fOPYAuFdj2bq/SntroSRTkovPiz9V/1rhwV31uhkdtAF/
iTcfgPdCzLAD5BiSU7Q5TZgFjacoE87RRJM8pQFejr5Tzrdkag6C0vn32qR7L/SVsc1IY5/0yid0
E3WzR86JHXx/Up5B86AatXTTLU+J7jU1t37zp5179a6I0+k8pIiCuI8LhhiygVPUTbwN8YY18K2g
3uTqxTlT7gglxqKGIdG4EtVmTigT0uuyvGwsM9zGYTBcrNbsL8ujcHkquTWYKruhntvPhtS+0cC0
b73nptIFmxgOSpTTWVYnl2HPuhIFe5uFp0pi+paQd93XYdBj/SqMr1FdzUm632J7YvIib22txIPD
dJ8ADcGfVV8n4W55UQvrcD9qmHqTsoIjhem8quOJlvs035mCmua+bYpTZo1EklOP3b71EJXK2ODf
Z6pjCUiL4Ar3NvT+j7BZmZjAvhLNdQ4F1LB1BMV/71MQPm0VUf7K4pLZZpkktDZou7CuxKnx/fFB
mjVpwVhM71PtfzctTfvd0JjTOOTP7Cb+aaKCjgWFQWsS9x9eAXCiz7ynoZMzp3EeZgce7I/BObbE
dVeGkrjoHQPg+IxCiGmBXCYpY12yW2bM/6gJav40FfmPplOyuezjhr5GHRHQUeNaqjY9RY2jz9zP
bYJQ8SKsJt8HpSfX7NZ+GFFCHqFDYGuzUdD4bDXXuzJUmpK2G7ioWZJCAjZmsur8VOsx3jppIfZt
AN/KNFV1Jt3MX6/FA0+EVD+UjabvGirBN2mEVu1LK6fwKYi2ZSOjjZWo+nuU20e7J+/XMcHaF5A4
92MfDEe8WfKqj020VoasfkHxpNcIZ5mXUsxdRBMew6g4kt1z93o+2mejfZ4D8t/rUfc3E56BM1R8
6FnmdGwcrFl6wniujq9RV/bcUIf2hRLzJ5GL4Yu71Fi7+JrnTTPGwvpElpAsvRvAghUmv/j8qHWs
n5naU2gpL3MQ8N0swjPdji5YTNN+Q6IKChJLJMlqNDnfXKeMb295p/JdYMjoITHM8WjC5VgRhx33
RqeoMZxH0fijxAVWKsPX+U0O2Ev2Q1A8Deu0iMLnBSTHnIzVN41pmk2hYRGp4HU5UJbEli99WZ44
JOHI8BjWLqjm6WJWiY1TKIMyNnNc3VncSN+MFHCRbv81bWuyX+vYVK/qWHzJOhIfdWkUB425Nndi
ngpE+HVie/oZ6voFNr+DsxbrLPfG0e2qY6CNyDLWj+WmvGC7K33MoeaO3d1g2Kk5UkhceSXnTOwS
hR3Hyj/nXAJ0z81PxhS8J5VnPQ1qqg7KaWGdBY6/Xqb3WuLYZyfGkbL8yUyZRGerCTeeNVAPiYGR
lHp1qcenhcJHfkc8FEN1Xp6xMYp2d5Xlnth2RG2Baeb/NUJrItCXFLsluC4Vplzg0V+ZZn5bppLh
7B1NNcIXcUAPbVkKa9/lHWrsfFdOiRXKNHuplXZqJr2k9ie3dn7m0ddneZdRxfFhdN3mmBtatalM
xagaFamqyuBDSd04R9bE3CnX3OdU17dL4ikSwa5TbfnQpNFVmwbnEGv0a7p+026sBV4XGpKbgCz+
uj+F8TIP3Hv/kgPOncjPvhedwJYZdvb+vqQpDPWyCN1T5rjr2GvUXeieJskvMkWo7Kg6vYBmxiSI
etDoVpKTYV/ML4lMWF+xgcc4vC6aVmXot/NDF/334s8HJuvuXqTNu/J8JhcOtXWOZwXlNgKD1hg9
+848eWrNhr1GWgdnZDbyWGLSNtAZ1qkLM3qYtxlZapmQPzKBmoSmTYub9gQhuDqMrdbtG6dYR2aS
X+kGylelM1oHgkNv0p0H01obvlKnd0fN1ITR8ojx7NilJbXJLUQJ3AHzhLqbfKoWVmXN1Ctr3I+7
GWyMwnQbVoNcwaQ9LjMAo8VVSHILA5ExFcb2DrftLbreavYLevkzcrXnQLb+d8N/ZyPzgK0n/mWb
7XfywfFb6kTBnsFStLnf0rwpw4rUsMxq2J3+5EN1DUlpvvPvnqiPpWCqcuq3dOzhNOi0wlkkJh3y
dBPzzU3OvZAMVzvSLjkfVO/8/QgW9wsS47Qv2CfYD24YNRevsBHOvcjbEk4hAVL26r3jBDks2107
KS0wmJJhe2T/RebAuFpFF5P9cil+leIjpgnyYpkgB6zJhKo69f6t9nLtFsNZyB2WoPc/Cy4H5PyZ
mLccMPr4e8KC/Sob/L9fW74wOimhWYwZ6y7sv3Hlwb/uUJ6a5EPwuGx2CwcHq2ETsgUvvMyOBjOx
b1FK4HhG0lRp/95AbcZH7SErelKcl0d6Z7+OcFjqbViAGkgKQMvkao0PMw1/t1oR/Gb3uiZRQhPz
NJBeJJoU2zgace73m2SJOvuRnayX/6bo0nXXpGCA+K9vO/pfj7RSO3gLcnd1l3a6MdQhNmffijkV
y16AeE3emOcqG2BbhBmgkSk7ky+yi9XykCsZky/9lA9ckBSsGLSY5rLYwyo3H9kXWcOW1gDqyp1E
0lkSjs6aARfhrmbYDmxlLKjPffi0HBozPDdk+c8MGENT7ts23xEDQh/shMY7lbYJPjA5Zs6u13X1
6IRde6qdCV29Uo/j/FIYks8PuGpu2kmMdLYBEtHqSxWp8dLMB9Wl88EGVVnocjvYY83djgFDbtnf
LUMrVoXO3TaIfHHQw4CJSTNx09H4UCUUln1EOoZftnVXM6PahBEcs95Z0ImSzl/rNd6sBDnjBWbO
KpqvIgTCggs2ie9BiB9nefbP65oxXFGunRUWHdJwpTtvt0YRrZsycfH7MnTQ0M1/DvFwTcra+al4
EMa8QqLc5laWOXO9iJllz5oT3BZjUA3jdw9asd3hTchewJF/6liPkI1/DoBK1i4q+aOeT0Bt+LQL
ZRUm5XdjuR28ABvO/K618eitYi0B41lk9pOUKUPTeSRq4pJcN6oA7DxHa7QYWi+wn27s9VWf9+wo
KxG+hI4YcWwYHwUeoVVJ195RJ/+1zYfKZUiNvSDo2HDICTWmYl537j22gZ6RbwbKHh+M3m2eY4PB
Juf/EdnW3o65wfh/XksUHtc6PypxmXVc8CC+aI+5ox4YI/jvA3vfHZUbA5b9aLd4xN2xfg5SRJbF
YCj7/JinB+b7w2djS39j2MWvwNWqU7KELqoESW/MgVe5brHxDC17kJp2KRlQvFRO+L0yDPf+zKBV
dOsSTUck44tJGA0PWLvel2fLQWGRs2FdPy3PnMzYji01QNKO4Gql6XArh+ovA+k6jiH0IoN8LKKt
nqF3K8d7CDUMYRUr/m+sh9el4UbPmdZziGPaezLNWFU+XvR1H2oA7+l456PiM/hNo6NlTHRJOHa3
M6GdmdOeVdnctGpb58r56gVhmA2FwWQh7Z6qr4W/FjN/4ILFZC/LcXTp9m2aXP1oWd4H0VJ6760G
r6vu9w+tm33iW3dP5K+ynWDeuhoGFexl4yd43rP6OrVDfe2Ubj79d0ae8x9oQ8s1PUAUjmXppsd9
5t8JeRE1gwgZnCxgn8lOhyXceHyjNb5NaoTfonmmAk+4poQlBSWefEaOBoNtdOVDnvlgfw3v0Beu
f1su+qXryANhPbFaXuuovAvs+rHwVUtEGsV0eVRYA/MVfLD3MNYgiuqe0MJENIHqw97bDU5GiMoU
H1avxXtTU9e7jp76/aa0AH9WZvlDFRmT6XFg3gsuHg0fI1I8H8bZQey4iXMCkPUvfmJfouLYMRBr
IjmMstw45t6N/amD+YBcW7JCnHNpLc1sB1Q3cc1awFWNg68/tq5TzniIjYR1xxclAxXgEqf1tsQD
1kCP+DJlRQtd4Y+vuCM2bZ8JWv5Kfd9Civnv7xwgQ96afyUt2lLnnbORZD1Bj9ifVEojNem2rOca
gprBKcHg6Lwcqr75+9E/r9kK/YQZP4Ot0CPk0NrDhiwDHSHzeq0xAmtXqzFbZzGgxDBiISPZ4bO0
q5uTivPrYuMX4peUVf28PFFuN7HBp1RzeSpHWZ9Ezc2Ouq7ieF/B2GAPA9IQB8RJ48lN+2JTm6X7
NElJKDAcHh23CS5ZG2n+yvKB39juFz7D6LCQq/Ow9ZkDMQMLhcamJqlceUow4LKS695TrS/p+Vzp
CwohS+Vbg/b22TlyWs+foJvQSJr2rQdqoa6iHRlocFpDsO4DU5zUaHzejYzuYB6U1tWXdniqumA8
50Hr7jXP+r7sogJUqVt0XHYFokJR5irKrGW+oFp99mPET3WWvbnNaubKi46/HAKA6NWKce6tGnBF
wy/qdtAfUs6SLnsFgvIIfmqvmZHlHbqEZIsq63JtY+vElO0ZkCxaeDOalsoNIsteI7R6Hwi4obUO
Tcqn9AnWwz4L4VDnEx+I5Vqe9bMep3feeqlIUsMUHWubrf2yTZQ6txl0SbQ4lG2NvNCt4GxY+1HV
fFag5QTNYQdzmRLFYTSeMuB6D8uh71t/N2RAZZqqaIYVs1WC7D6EX6ODFz+l1k9R9FO2phaCvsdY
druIDi/YHzWBWRVKzqKMe5k7HO/ucgtz/gWjA1w6Sz8Do3ceIlGFu2DCZ1LHXXLwaIvGTC/cTQaa
YqULrXk2ier7/dA9ZRg6/scHSvx5KbSlnLv4bNtyAFmIP9HG7GxkB2QtW7M8IdJTUlljYbez55y6
XaYcvFs9IAhrlPRsFc1kwJUWRmcN6nUgJrmYVCwF49YKEd5rqwo2qip1bjroj4bNrqMz3txhcp9V
JeErQUIoCx1X1gBlh/3cvizj9LnQ/Z1Jguder2NYAPQMw9xFeLTOhrLH/9G8Yv6JbOUXdwwBH8Ix
hY359k9kq5YnSdPnDLeWqp0mhzLF9jDNKIf5vZA/vHLsn4qpO+vFgOUM2N8WCRUnC8s3aubzczAV
35TLUqrKYXt0gb0xstGBKGCW+wVIvYzXO2n+9d+vgtZ/XgQ9g5+dN81ybf73x8/eoyhhpuU2ib34
+2i1IDCTvtoqfdfqmjyFo25vsC64myTxZ7cGMxxU4vzAaJ3yngh7s6870SFRertzABw84Kp5XU6A
2HdtTuKeNFWA53x5ZEJu2zPsGJiPzKVqw6gAj8j02cJ5emPo9K71mHbrJpQf1IQT22cfDKv0fQS7
9HeRETd3faoSe6V6uJuRl/1lNlP2lA+fI/2NW3jSzRkhHkDq/Mhkgb7773+zBcH77zcOTm8DjgF8
XpDGf4LNldVHcjQT7poZTBIqsvzpJCz9A3wJZjIZy01Ro0MtjwIgg7s4M/2dkY5bfxaxBHT4Rydw
KJ5T/V8uQ/W8HfBDzeRLJGxz65U4vBYfc4qWB7ZTvkpRx/jkWQZoGdYqQ9SQYrv4V9Ww7ylFaO1M
zEkrLpPYAWVWP5RFvutF3Hmr0Rd/d6D+W3fmv5VR/ieQmqWOp+PqckxP2n+WmvUBdb+2Usm6gCy/
KhJwB0pDmg3xiMYF1ImJXS4BKFuQ+Y2tB8Pz0j2DVLp4BtKyYxR/itmwo0LHemgL6Nxhn3R7O0oe
mX3FFOP+34HVTHzWRv/9v7+H8k+ysU2iCI3QcVkuup7353kfu5bCGNSna6wmfE7ryP0cwiFivm5/
uYbxTfR6f+iFyJ+bXMHsKvVVWQzttVZx8VxYc/o8i9CErHwrWURf3Ab0go33b+WrKHkuI0Nu5Kis
re/p2mEM2aosQl2fzGFNw/+B7cG4dE5bnFJrPMe2xw6t8r8z8l4NRi6eQ0J5sB3DfeMK2JB43U5s
QJtn0LivDQ49GeUH02ucL+nq5OqZJD1lqqWf0yqfB5NLYcTodn2/CjUQ94ME31Arch/wa1VSNT63
grWT/LkI38vBSb0ZYAyEFlYjQO75Mr7sAHArfWpx1+/zLCM0RaMU1WUuxu5k+F8fLtOaq2f+7dNF
fINlmTARPGj2+7NLjI6qPnBqmp0Dhpw77EHJZSHZy3fAnemHGvNzN1QHrc3CfTZ437U0sh5zlTOu
IaG6VnOSonfiF4o+VhFDI7TENL1SXFGsPGbNZ0yKcrcYNMrcCpgrgBT0cyO/+qkxbAx6BdeL02J0
xlOZiPxBxgdRZTnLBnJJnL4GkoKKjtD1m/WyHBFd218HhLSZkT822UWN/4+xM+uNG0mz6F8Z1Dt7
uAZJoLsfSOYupVKrJb8Qsi1x34I7f/0cpmsGVS6ga4CC4LQklzKVDEbc795zG7mbCDfpksAR5x3r
dtLJw7hFF8JmXtpbpgreXLHC46UWJ6gcxRNzswCr6RnfNfQcsGfAV5bFv2I2YH3djIlmnDEyZ/d9
FG6HVrGeuvWDC3ED79mLkspv8zrha0VOAErG1c6pQBcWKT/ZbFIrYMVkZycH5kZOUNFsSKxw6sh3
BZEcDrSnq91gWj0HVr5G+hE8/WW0l/01nnb1cpV66AQx4xtnFfeubjjEQ2VbYsv2R4MsKcv6Tv4Y
8MFjyyxRbW2Dxoqh2YeVkt1yp9E39VhWT8VYLV4MQOebQ9tAOo6Zt3TNjQJZ5RjG5e8fSAAoe2Uu
boxSVEHXmPJS12O7s82kOqWgooJ5meu7ZTYgiIe1e4iHZW82Zn6XpNFL55aMCPaGNbIpAS74OsNA
CxILfkKc5QgEVRo0UVy+qQTuwFLZ1Gi7ffnWSPMhcZa7JEdMxK7f+Jl0Pq4DyGqGDC8H2no02ezJ
mhObXH5a1KwqdR+v1hwn1MVLj0UNGOhcncdtt2aiu3Im1+aM/M91Td9fU59xY1p7x0zv86yPT3Qw
BtPQZKA6cP5oIrdIeHcvKsWn3sQQmCk8SBDHYnTghBnXr6tE+UaubvPIZD6fyMGLXaM6aMlqUuYK
dXUnKBtxvu7+ft8CElIjiBs55gO2ouHcMd2iHnh6zdMuv+mAZZ1SoT1VOXqDkjq458lW78uJnvOr
8aZaC4MiZzEOzPkIZMuoO5hW941JcnVXFYRVqKYtA4do+P76BunLEWZE5TVaX26vSq8SJeO9YdEj
5473ZYW0tOlIdE9lyP7YmNMnpQfPNjC/vKo3PQdckI3tg8WrsWnJMRibxEnKn546ON/NkTbKz6vT
xbE1WALqZPmkDiAC0gdzWlyGsE4cmUdutspjHhP6cN35tWIg9p9vK5b5l8WLbSA6gGELbpCmuX7+
D8D80tWVUmjIrdFgjV6vlGMwLCK5qcbuIyKlvadNSqcbkT9FUVIHsunx6QgyHwoc3DdSAlsbyxgS
XI41cFngy4dyDq6byN6KH/uKEQZBl8Nau3ITzUN0O3BrvQIJr5tkvXGaQNNTwpHarHNwWmrPWiH4
Ll0Hx8GQbwZEkkBfJAfYzhVnyGJdgP85ohi+fwSPaL3GBXVtqtUebNfBWav5fZ3MX02pZTtLXH4e
TWuCUtuiy7kKB0rcrn8iTkedWxz9zYuq/6W/zaYk07LYqGI80Zgc/vlFpauMrbRaUaF6heNfwVFq
qFqn0F4bQYT5rbFV9yZujOKplMoXw5qpGFBCxns4HY2jBfac/rYT6qpDTdBk3Jo9wL15HqrLtSKj
BPLkJXX0d+rQ9V7153uZ7bprps12uZWp153kH94OtUKJtFET5s1KLF71Gigcwp3BJOvcr9XPfVuT
mPSvcouuGPYtp0b396ND2XbDvnWtN1A8xiEsY2IgbkvilSjE9jq3moq/67/U/tqCfq0k1WxbxbMo
6OT482stO0MhtELNajXY5rOri2v3jn5//ZMe0ShFlPjcNVLFejaqm4WHJyWr23Nr44eQKVPCtjba
c7N+mA0C3VNn6/4DtmV851pUPBCH2tMVcUaro9PJcVxGwSRKGjXHDKHXx0jNhb8KzaUmLTxHkNAB
A5QXaypK8kX83dJpA0KC4wTmzKA+ibvZH7vsiR9B3vwU6uO1T6mmKHQaw49ONEDBaufeCVXfiabl
AXzeUTHjDoVTRgFO2vJYr76VKAFLrhuSzpyCBW59dP37wTbSXW5LQHo5GBhM787xelHaw7g31EZq
h4STJf2BCekKKf2Rkd+mr5uYHQNk0toyG0ZlFf3jkVX5XDfuJdTrNPh5qEmiBwMnLyQzPBQm5YSB
W+TjTTuJuymisoo+m9ITqwUtJ47huUV6oVPJemzxbwXdRDXJdZ+mn6/48EzRLGKT0P2viTEU2+w8
Hh2y5N7PK8gStHleBaqfITLRj3I7A03eq0O6+rkxSNll/oqdca1ETGnDKhr4/ElE8MDC8ZVRiPag
JlX8kKfz33UT/nq5C/bXOKo1la05TCj3lyMpuLaScoCJ43Te3ykD0OwI1qCHFhOebf2l1qLpKAHA
77NMsBhG1kWvB2bAQmALN3T72QZAMaetcxD6kG2uDDNV6gL/+ZGIyfaq5cR5lD2sj3KLaPVQ1m9L
I7fmigPKMgVjJ5bhjSGydaIH6Og/3yaov/nlPsFzNCAE66xswhT2r7IxTaNzyJUDVqqqAQUZ+Ocj
i3ue1RU8raH4xtUJv+nqblb6cjPOxU+uWbWozlo0FEe+1GNokJacoKKtCGF1HOL9iP3Y61ffMqIP
XXwqs3q735WaY8MEV0hypturIlM0E4pMi8sIa67crY4/61p0H+cNmZdq+J1ku5jWuDeZ8IUpHrxe
Y+gttVp9wgy7H8CscIXp+sZsxpETuXUSdsRph2776/gC2Bf4DVPr9ldmuJb28dZAgUy8mqtIX5b+
tuh1jvZr6YVlUgDr1FWLpaZ6T2K1JKDJlzUggM6is7/h2kjOiRDyjJvnR9f2d3NVjA8Z3ogNIoR1
BIOx3HU9Gzs4U46yPMJyzsDmQcRBJcLznxMqXNigEtFJHq2eDlQQ4t0eR+eT3SfNXQzKinSLIEFt
ulDI8JsYnpFAIudmTZoH2vo2AVb4WhNHTivpvOcaoKOoJVzkBpNWhR9DpTBVl+VXZ26eQ/P5es5l
U4nQF/OUV7tJQoPMQa1XbgmTw5+4vaJvHhj5bkZn5SXOZPP+pkDbWS+bP96L1recoPOTw5XN2077
5S5KUs/pK5vyyNHNn3qremtAuRzaiSYeA5XWdzjX8QpGW5eizM9ymo4qcMOT22gV2wVQB33ZtXfV
EJXHIZqcrd1m7ZNVRLej4R4WTau/VBJjE4uNdq+sAmnOePGmYV8aDLb9LqYCmHqqljvNTOKLJE0Q
xFju8RBUZHZkg2EA0W4PqbrYN5o8QfCYT9d3kVKPnNBBYB17Fvqs0IonkBjY1kttMzm9BQWRnbXU
tc+8Qc69Yp0W5PzDQhAsGDtNeTEnxjA6SW53AQ9UM7B6GCXcAyfXlvdC7XnPjdmztBKagclborD0
s4SL2pBWhx15QHusPaqOQ0byWXjfSxR+VdPOsk3gFxTq8EyMLfFcOYHjWt35fGiP1JPxQasEdrVh
eMoZ51+mi7qE1kmy6ffzuAY1vz5MQ3P+mwq1v8iS/MI5CgidgldNGH9pnnflGOG7VDM/VWR32+hJ
C9FSTTfZ1Jn3fd/+6AT++ivdeD1Dgk9XDoa58FZdCITuVCQQyoz74hAZ/IQgFL4WS57trjH9RSnf
SbXYF3bDmQ9wp9z9zRKpil/1ZOGYwlxlJtdy1hnNL29YVePIofQmUQI3+prYekH+dU7v2/WDY5KA
HtUJVqtepPdG66b3ck5w8Gna3fUrrn9FyJsON9oTvVyAFJ2MtPTLKe13BPTLC2cF4+CO9vfro5k8
/ozAsXOxh++IUxvnxnwEQwgx3LgY8vU6krvaMma3co7WnSXv6qW8vUpUV8XqF+2qJjBKrM0kJK06
8gn0U2CX0Gt0ZZco/XCyKecgwhwX7KnY0JDOwtw0ZRzuOsV+IaX9I8V18plCck1CBTyS2/u4E61t
m2fiBcsQsgdaG1/T7nVRGjsLRFaQ9xc5UhhIDOb9mtvHzsIcjoHfpmA2dCgbIj/qAA1oXtAZrxJJ
VNZnU0/LJ1frQw+ixnpFLwtmfoIzbEAaDiSDc58mRnDlEpeczYB29YyJw2jw+S1BmWDMW+gYODMi
+6WefuIBu0TUzH0v2+xSMpH4qTlFc+IVbRY+GCo+RheUN+AcfERraWcopG/HZX+KNQneY3ToJl+I
HSouEALTwjebuhCa6pTaLl1Yr2ytLGbTqg+dJXrS8Tp4JoeVTQFI8qC3QAJYZukr6bF32MJ9s5xs
vIxzh5GyzzaykzeKFgFzdHYFb8VTnqniBBtZe4xV+0MdzHtUal+ug+4My8EucQG7Tswg9phG6kNX
W9mhUawdTeohEbKk3Sxicb+M9jqPG5ANhsGibrVLi7s0ZolVp3X721poW9VEh0EuqluFiLhXKnb/
rNctOPXcSQkFxPdMDKbDSIOWP3INPws3jW70AkwyLNmMPrCPTtcs6gC0lAn+FI7HTmi/fzDUXj3U
FTuClYTaos3vpU0v1vUhfTBIXXoKma3QjaBRsmBkw3oXKYa2s4d8CkKFDuKhHjlfJqTdOGJhsZNY
WDp5dmYs/9c/lSombC3Ohs31sxAS5FmKstx2622VcNJtFprma1rBWRhUIztHs6HtFXdOTgNm1W27
FgQliiCeTqHSF0nMyePYar0smntxFGRQ8mlQYvo+vA0H0DA4t+y0v3GNvv4m7CHym8Tt74Y+FTcg
uIugK6bqGz5IT7ND+xDRhRa4VrycmBHSCsIJ9wVQDj2f8ke4Yu1EFj1FSpw9tCb3pRGLWREx+pxr
8DvLqDywd98JmTvbMCT2o1X2An2muukGaT/JJkyfBBGQBy2z5EPOa72fJP2M14ehi1ShpeBu2Z03
e8y3oO2Wh97JNJJwfEhl/uIAILm9PnKdYYEpKqDsNc1jH9ILpEbF5Ccq9k2zq8czpjxkwfXD3AAK
XGod3McKOMJ6tuzQ95qnYWqOCUPOsi6iMhgN0Iw//9jrnMltdpY2B6BD1SiH1ICuwHrzrEpLPTSQ
G7gQRtSTagoypYYHsmomXbGop3oq58ZzFIuPYerS97XQJRIv5MGxGZ9jQ1W3Fe5EEvaJc3v9EE7n
KW0wtDj5++rngM/cfDKHuKhQM9+I4Cg+RmsvTKa9YutkUmtIiAsdlud+mZaz8CClplut04fNsO7b
zEZUN1LvSU3A4wZyT7lzV8+P1zoFMXI8rclhnKrcTW7cGP1I5rS3S1N0QCOjmTyphIub90xf17gM
WFlrk5pYtI0aJuRiv5t4cOmhz4gldGwzlolklcklqcdcoZkSP88cTQ1NuWj0UWGYPXRw396s2nfT
MA+KMLuDTdYfp8wheZu7m0pZKGtzVb/UFxXf8YDYUicrYIUEV9SEZAlrYp824o/Bkd5L+M25TviA
IQjJ7IXbGant3jimkQCANVk2K53cD7n6WCf9d9VN92nntHvXELNnVDU2W6dLSKEWa2D+fYmyTYP/
LCjI5+gQFTbucijm8t1YkpEDaIRP1DAhNPl0it+WOEJ3kTW9W7Om4xIgaGZYmJVpYjZ3pSVBJenL
7FcycPKedbqp6RsZqg+UQg4tdQZN0Gm+uDRVbvoWxxxNYGrOjBuf1mlguwhgkj1ZTa4w54qaJJiu
yM53Ia2kJf/WKZmVC/XevP2b6kc3TeoRQxD5sMxoN3OPGtsZ9FCZjXsbNYwmCPAkO/fWWIivOeSj
N6kyZ/BUei3ABYZt4cEe0XXsFmCqRqHMJlRGza8roz7nrPHe4KqqJ1TzWXU5/6LYLJj2hBbo7SbT
Qn1PPRfF5V2OV2A6TebwXjTWEAjb+iLmRqes2bxP4+6Da/CbNex78240KF425q05AWzgzGGuzj7N
G3Gic7sgeI+vxDXLHACNmW2mLJ39GlR/YDjhMe7grERNelsBGfDm2X5JwDhZJdq05IYYtNZw2xdr
c80shhtktpwxz2BY9bYr240W56daYmNoa4UG6tFSfGWyVlvaqRPho50szmFYuD/OH6KdiAUN29By
6CKL5acWoccyobgJszQMQvxInjCxwYU0EC9ud+fEhuENnfEywpUJVLO/54Xn1qbRXpAh2uK4Ommx
TgjExr6gE2JzNWQIm99o0NQg4SYSbmZHpMYYEQOhOH/t2mjTuNWyIVJU0zpE43OYnubyGfzkfMyF
vmZ09ZR4y8Jzwyg7apI0JeoZqHWXsNYnxqjCr3L1oXTSxM9T8d71ToOrIYbPah+MVdxM9kJ0nsHU
HQMjnk7GeUb1kTQcD5VFs5iS8HZYHBC3oaMlfik7mpJbcqSlqnyAKXuqovId32hAQPlTusayX2Dg
9gj0HcO2PNKrIxaZAzaQVyMaTD8V+pYGsHW9gGIG43bfCYOi8IcUmLJn1j1f3kF7HgamfShPC9di
b/XzjsHaLl3rQuZOAu7EV7TtGENifJrIA9gQq/LWGA5V+eo4c4VtlhWztObxMZsyLy56ZR+FesCv
VAQhniq8mYgzhbM1hu5uCLNPGJ8jUwqoLUTpDmLOsG+ydfDtvlEZOzWXKtf37IB4l2GU3Oh6yQ/X
UBM+G7eOHROaV5fjKEtyJa09+tIwLg4K1zoU4n67obZQ3XS28xoz3AV0bx8bmg11DgYeOMJhOw3j
DsLyvC2EG1IeFjb+nDW0BmnwsUP1aDb11yVlmCj0jQbSY6vpj5mLgN+b/R4n62utrjs9pqDsedVT
RK06i6bksEerTibcaeO24bNeLAEQKjVIiB2zwBybOW+I9CP5zMTEPATEPiy2pO48nBs7Jp/eyi90
uh6kEpMtm8maZ0Tsd231M1W2mICAsfNqUn4q9liTA9B3dCiv9WSpQS+YOwLCg5ugN7rchNlrazLP
zvD3B2F7MktM95VN+iwbCRgYbiv2g0Ftt5Rnwr6gHIxw9hkoydM468dYZQ4hSUqTVALHms49U3S4
SE3UgEOMheu1dfMJ29Xd9RyR/HJ2flD2MtxqjTg0abydU+0xCovMY0T9mUUpSQRIysRq1HLF/tXO
msbfR6bzQt8p96HYHf0spvUtXLoOf17+aIeLWN2mYlPozTt4ElTqZFyRYsy2OfgGRYuXp84JobWW
2vhQa7et3r4kGuYMa1CCaZzhecxZtMsnkJFpXN33DWM83aHDTjTsw5KPBRi2N0mNsGgR0ZyljMT8
qYCs0ru0hR0Q91tmltk2d/WXsqfbl/Qf2IeKPYUS6yAHAJo1hdFsJwVMqVzhGqN7ZO827dIq+pbM
+S2Il3tKUi7wTi7sIZ5s6PYbZbSeLdbAvoMPLtroOJbUrfdj9CUs3XcNMpLvGoTR0pVWsR+c8Evd
8hzHxH7GxE4FEzcezXBdLkmQtpolCPA5AoBf/CNpOvjIMOR02ui7Bmyh44bHUlAIFOFNcSYbmSzS
WWZZBhOo/lHzICrjUdcUCH1hepPQapGder0ySRlIcnQsaHPb3WMGAAbw2Sb1UZj9fMt6bz2IDktb
QWXQqIOTEdQOEs62/MlOvqhGs5ujtDy49a4YoI3ZNDZIelDH1gm0bsdWTRc0FbSIZH6TA8ojxegX
hfY11rmbhtMmwZ/ud0Mkea5FSrFb23lmAwge3LfXq8kH+0uKvpTqjrqdbbfwY4MIs212p+gHzYXx
E10lyNty5QlH1vxNb4XXZ/20F6CT/FlpAEoTG9zGHAX59NyQYNLzec+CtWuW+EuzOKavtLYbpJW1
reiKQnygyEEjxtqWa9iciqKu4c6jMxYLAB8J/UW2+Zs9ua03TsiXqYqJP23faHrpkDDBgmpImaVj
+JExMssce5aLhTphKOsm8MbAwEdfT+4EInnW1w3/m22SJsKPiaF1RhsoNEwFWsgIE/5b3UZ+yKCw
7gsKmed28Kg7YWGsos+hyx5UgmyLvpAlkeaGNdpg7oibSs3LeTvl4sxu1IBsGN1w9IRKwbwnSYQ3
w1vxx5GDB1TXbV9CSRhDbl+GpaN94dabEp0DELbH6+sS96yzxjS0J+ysn0sVfeWSjTetBfItkcSp
3AgJLQVOwSQK6JNjb819mAj8HzorflbOoOGNk5Z8GNapTezGF448uj1b1ihcjB3SObMK/BLogPFx
JCeN5Y2pi+CbY30oN/3iQv6ekVEc7jlq9T1mfujZHMM8m2YoRkYeFrOTrg4fElK0o0fOZmYQPITp
JmqE6ZuN9UrjKXWC6vRlCcmkKbqdHOoMEQxE0qNFPeTgaJWPa6zwSTxBFaQ6PG7Abmt0mGwWqJhm
xhk9Gus+KGxFC+wUyxzfYrgI0P1GxfvcJhqd6f1AJ1ex2Nt0Di8Rqt12tNvWm0V9KNvCooGt+h7a
zJha3qNabsSemi40ABXafsGDz6mWfU+cdZ+9ojF2WWhabLA5mc5TV5cRVD1he0J8bcfIM0iOwDzC
X9CQ1HyEgKQenInKuuvDav27sGEJKw9Vosb3hSX0p0lQV+KM4u+s6H+Zm7i2qus2HmTH1Ny/2BAV
ySQ4xFbGFW2isA+142cG5Re4U8rj1QCSDzJ76IsNLPh4U7ddepOl5bx3HJ1nh+uYno2EBJoz3iq2
oLlLO+uIdFvWwOoxb+Fj9EodbsLJNbZObLVHafDEr1mT68Mm/N9RxOjehHlG2E6ZnupKcc/xkmoe
hY6JZ10Ddb3oC68cbY1rw6tWHqac9SA3nOjRWjm3nVpnx2uiA9X6Hny67Su5mh6UuhOXjJuP08Mr
I/oLBWZl+5zjOVM3Uz7Or7M0335mh9K6hpjax+YBoou1g+On72tLecOIMJ37vn6LG8tCoR5fyTr8
iQBRErXvDLG/apr//SffXPvvf/L4e1XPEoBW98vDfz9VBf/9c/2e//uaP3/Hv2+T77Jqq8/uP37V
7qM6vxcf7a9f9Kd/mf/77z9d8N69/+nBBl53N99TdjU/fLR93l1/iuijWr/y//vJ//q4/itPc/3x
r9++Vxzp1n+Nwqfyt98/dfjxr98MzHf//cd//vfPrT//v37zetmXP5Jfv+Hjve34VvUfYMpsffUZ
6iYyMP7V8WP9jO78w3UZoblCN4Vh2I7723/RvtbF//pN0f9haJpmUTrmagKPosql0lawLfmc+Q+I
A9gBKF/UbRf3ovvb//5obHvnqCp//sp4JX5//EcnJEPlP192zCpVer7XWZ4rYGfZvzoJ+QFkWvb1
S+m8O1n6jbuy69G5fWtJKqtbF8Hcil45VT7SahLuB2tjR+2DoaFN5GQd1FA81G1g0NQXzDb8EmWs
MDsVfl9nZFdAvXkzupZbjWsTK1GSCnUjoT3VoQuOCE0zMCiVRXY/cz2U3Gw8q3A4FDMn9LBj7QRu
HQ8K3MtUV3fRipgcABYvhTxqc4pt05hgqrXlyXVXdm4yomtYmunjmyzx2s9PmrvcMYq0IKz22Sna
qy0+LD0cdjXMqyABrkR2vfcaNYIluexa8rdet4JASR8bvuL2O8Xom2OZaC9ow+ze7ScrzHaZwS0j
zBOXTMxyKUU7BmpPJ7IjTpCd7wdVe1RHdtVITP40TvucrfI0gQawu+ZHlhkv2tjvOwvU/rprN1oj
sNwuhngTMqUDa8rAxWK6JhR4WQ5hNjAJedyPx7bEUcdJ0u1hBxoaRNCKAjY7jupbdFKWurG07gZT
bjIV5A37G5a81Nfz0n1AByBgXqnkajgnHevCOsya/ZmmKuBE3XmrQufkyMjciDx/nmV0s6QRT1jX
a8+16BeMXeqMtHj6Uf+QdWjtiDxygqQ0jSe971WXduKS7VJMG8TWqlsOay0NoKnkGKVGB2HqNWwH
KAGxUAGf40FQkujYNt0+7NQJ7AH1nPPsxfV8tuDPbejcOCBcY6wNR5/4xeKrRdwy11b9GMhQWbRP
tmb/0Gz9MrYK3ARj/mwpJvIKnNRa3vIVKbFjd0MY9YPhydHdpyu8h63WTSJy2KDxtzhKzxiMaqhI
xiYUYI/yBfmR1eYr76T2uERVfk4XgDN9d7MI+z5eZy9uDdOOOfTOpQOelR5IStg9I5/eGbj+dMCE
/Cq9WgnUzyKrn5M4e+vwUVHhhAgYUkcQRQXIuB7Mog6JcoxNTLcdA5mExV9fXA7UD24/i0M2ZtvF
Ti5jqk1bpuuY89JTOZvz1lK62yRZHU7LeVSor4iE1nuK7Z7NwXlLw/KBA9qto9tsmjmkTul3lzy/
T5TgZZItbV9LuTGIWPmtMMp9OKXfXNA+MoF1kKE8wv4FIrOpXIV7UogRpS3C2yzO72WKu3RsF405
t/tdklKhmdfEQq+0P8J2uY0z9aERQvXssPzMu0HdZPXyhGewCTgSsa2V7desImlZOC1oqjDh2ChG
8qxF5yX4nRgPtdnBpbISvyD2Q71F/UwpUyoK3oYoAuDTAD4R7d/YKzBXERE27bD4AioJo04VOaCI
z21PB6I+yK91qtxnn85EDTReDKQVSze8WAr9rjCM3dybyS61upMaGW9LeJSO1T+7EYQGrMeUMgmu
yfkwE3y8ZQLpU9U6gVIg1MP5coq+tCsttFIew0nCkMlF6UcZqqMA9tchT2I581ww3VtHlycmLeGj
Np7hs2gIvnJTsjMt9YIhgPHaYXhFUKaNSpASqhNKb50S6bytTo5KwnsSt3YiT42jXtDxsLekKT/F
VG1cRkXs6hhac2zVjtQV1kHVFgmVMRUrQF0/DyR0NnLAHJT2g2/2tsYRjGHxQvDTG4thwee3STQy
pZYWl9teQiLJQ3jG06nB78QYBJe/veL+UoYwZp6RrItu1anut/SIMNlD1IzKTWNN5V1OPUViaGcX
pXbHlsv1oU0HyF8v7qQcFUO9EB/duTL/EGn1ASSHDVSYf+nN7GsytzdCtpdYK7keYYfYJvQVxGNO
gBmH6snBqcOzfTNp/PMNK+73Eb3ziaQP0ZjL19ZRDrMLuYKXwFN2UhR3lraIpzrqiYE0nzHNU4+a
kHghjshPzq5qWHlbvNWTqnXbeFzeSvN9PeH7nZ46DG3E2eySwjNOTPd9vYSBwqx2ZxvNTWmkN1Fb
PfUDHYYx5yFtcj+ztorY9ROHwijFgo+gHVpH0g/nVHJDGYrktaA20MOij2ZjfJ2Eds9Kc4CvQ21M
sV04Q3uNZSoQimPhA4m6w/QdezDW340eV4P6SsT/JeYszgImj80UvtM6QBSYER5YOuSdTKC1gjij
cPTrFCdjkJJNCZqKuJjsiTLpn5i5wX6rGqk5yi1Q6kqH9Gy6jkQWIm9YOR5s8AlIxasCNYIOlS+6
QuQtFYlzaHqGE1PefoHr9aTn+tpBS66sro/MEHgzaYGaqs/gJql81IVfhmaxN51DrWguejXl2zaH
jmYZ99ainxoOWd2IiriM2lZRuXZwDlP3h8w0YH/JF4zXlX5XhunXJXebQNfJ9dQ97dOGam7UtBke
KQ/X9zYl6TAHQFNztp8O2jpstwNDlPmliAdieqW4J84H+nSKAo2OLxSL8gtuaxiukIn2s5LUSGDm
Iz1eut90bQkoBjuHHoUb1XTyV5G/j0xhYe6Ig2zsyAd7claKBaW8zHd5ytCPwq77Cp4M+5x542b1
joL20u9Kfn2YjXCkqVtj1ikvYGAH0oFzifrckS0MrKW8y8Sc80vyHdW5q2Yy/BjDPe5nL6PjLJsq
KwJ83K9Wk7yWVvLDmrl7mMr8SeO4l5QmogDYhnihjDxO6LWInL26xJ90dwxe72j0K3LZ73Sn1HdT
9ErQYKHx7kNlt6Gz2lLrY71SyCGh5+j7jHZTbnjONh8nsePVAUqgEPnNG3VD8ktjiGrkN22/YnGb
8J5N662bM5FzkSXd5EtH6GMXldGO4e2TDi9oJk0epDriRm6hSFtjtUNqDoN54tepjcwleZ95vR57
dExUF8h/zI0b/VmrM+4OzXbRCJTwNp2hrxbJ9GLpUX5Z9kMPGWiSTgadhB9cOOwrFdXeFZgDFYis
zBy4aS4xNrmuOsQ62hRzG/UUf4sqI94s7GoPpDwzRL0iCGNl9gnJxogPBCLcmHsutRbJpD6HiWL7
RpKBDanmk8STPkir2JhZ8Y7GcklpJgYc2nTcvnu2RctUBG2DCWnJTH4zqrIxTHPZukb8tY8Bb0Sa
toZVmDfE7lsMFH2qVgoVv05MVzuck/as9UHkJvSSZQ7hi5rXBXmLMoExptZYlz52BkxozalrQXMn
TUqyYtKo8TTiI91wG8uMNMSMGDXFUj/ULDlUubx3NLm2r2TgUZY4EJGRsTflZoujtA9SW6NBUIbK
rZ5jHII64yH03ZOPPrRw2NCOHI2tZwdm1P3WUdaM2g1CwJQP3dRsFOmc1AWra1NzH8k6BI4+hXQ+
RTVPqubOrrXfByPc4G83mLOAXWk/Ip1SY2x0T7WBuT2TQNjkI2yYZ80ItS3PYW27Eo9UyddbjX0N
HhoAsMIOaiLB6z3f8Oti1/Xo3xiH1hsU1cJ6eLRCH4Zn/oadgPLZehXl5ACjjZgr69kN9AXJM4ma
nSL6HyxDynZouu/Uqp/4V+gfSnEFmNmCn6q2kKDZqC9Rvs+Q6iM1enNds/NBv9/oJqod/fFyn/SG
9HtHXsLYLLdstGFNihhXgFng9qilL6svHDZNT1HzCjPhWoLqPJqpczta44jEt+wyu4ejVXXExw1V
w4TyjSXiTAgQeC5OW+hj5vcyUwJtnF4LPEbgbOba162GPT3zX5OlzxHu/VjlX2HGn0PNYGZM1JOC
OgZU+bfeSra6dBcfilR/q+NLRgN374asObHTeFOGZtqYSfegO2D2rbAbYJ82UCGzU8J2yu+yGO/0
0N/h1ca9Cv5vZy4OVp7psXSa/2HvzJbkVLIo+0WUgQMOvEYEMWfkPChfsJQyxQzOPHx9L6QyaylL
Jlm/98u1sivVjQgG9+Pn7L32m9uR/i3FhbSLhxBA5gr+OPDNAqUR9ET8XGBQ0Gh5LdPdSYJCwEH0
0SXjm1bC7Rt051T2QtzgTl7pPX1dXtdwk+eOL5sGTSGhDMSh1Px4wfGnQLedzO5DqnfcxwVxOH83
TIbi4dyeSpyHjEi0fakRP92gKtuwfxBh24ltY1YLZhdfNBmi5kepMZMpuwxBRR0/ipK3EuLoLkii
67Tj1qAZ32iTvfZ4YRph+Fk+xX6UDHudHI5tFbRHXbHkY6iLRyaIFJDZKpyx9o7muEIw66dN6zsF
dImiJrRPzsOqWPRC1pxc6rJe5Blju6FDaIwN1HxsoOuxzw9Trd0iuDtmBru0Iu60lNB3YRyryXmo
bN6xgRA8FnveUg2jDWdgJwV3YH0A2iJeifwwN45Is+wMyEqPA0qedWFbT5pZOfxAWrGe051mVccX
jUXM7rLbgURClO2kpjEN6pnOse51zTpPLZhRSXVQc+Zs5tgiZIJgt6nrRh5QFEYJ5qqkerX65n4c
5uvIjA6BaRR+OumEdmQlExlk9HofHOZWilOb1AfXsJhhROTVCCN+WWi0PV1n7u7gj6V7g7JlsY3r
N+Q2HC2L4WmdWkgapqPsbMLBuTE+8h9z0xBIG8UXB77BBrT5Om7YHeEN8dRlBJ13p85sX0JAwzHN
6Uq5cG3iOuIgEHegRzdDOByiDOrL0N84UV+vwQTlosaWK77ngnl9eY/xdN9O+UEDWBVA/GOcxhMC
uPcwoit1Jx7FwoalKngPJyhJkvPc9JrFAMf5dEUtx9DhUSXxOwnzgKXzgdDuHsZeQv8fG1lIjHCp
9QdV9VcQujZAjOz9opftIXssQWHk1jviWyoS4Kj6MVUllaIMuToEfFV2/kBTEtBo1T+Gnmp9aVVX
cFHf4oBRk8xfdDuKNsljZTrK75P42si6bYJYGiwwCEMN48tNNc4Ikut+HYRJzkGqOLiV/EbdszeM
4kvpNQu1eGKaqrt4IzqjpxbzdMbqebaZg7jhaRpha5I0mMsdXsOVAJSmR9gF5J1BN9RAVbHqU2cr
UcACO6oZn6DGHoiddpmUrkaG/ltigV5Aft0mUIf4Gggi6kslmkMVJZekTW8bmp2z1bzXPeqxaJJ7
r0QUWSe3qKGhgMbZK5aAd4ZIg/4mdWgEKpR3IfgdFYwPecG8Yno3E++dFity2DH0m7H6GhAWoEFA
0vv5O23W63DAXtpnED/c4dpxqf7q9CHPiChom61nNY+qzV4GWZ3oOZNPoX+v2+Y9XuKaAn0PdVn4
P/4L0WuTihciAL/Du9/WpZmTDIQMJknXhT5s505jBfCQIVThJYa2uY7nb23ujuvEji6FDpWfr6Dp
HuKs5NIX2SvJE+nKKqpgXd03WvLqePYyLKX9MK6blFaVKmO/kclNyHgkD0rONEb+gtsjB6M/bB2o
1DStY4k42BDWfdHbt72dXZQdvfbpBIEzaUeorjSNjObRCBVksOw2sflQU4ZIOzpJObJLm/4G/+2G
7OsHshE4NH+3vOQCppi+/Lg2l7Aj1b/aImBpYl4cefadqPqH5VdoDGFYVVJGwHAD6/6qafPbHPK5
24zHIqC/It2nav6GRYFCuHlkCI6CNONVNbkVIk2vSWo6hIVNBFhQggCteLOJ+3Sj2454JWGEbwHh
Cv3MZdUa+275vXWjQRCJCeVIXzkCmyvWBYon5b1lZMDI8IxKSLExCu6Rnu5zcA4rh5oCcUNypJvF
C0c4a6Tp112rPVf2E7P4kyWbpbfDdkZu3PICvgU2M9OuCC8JMgXKNYiLvFlRFEHJYnJowQivG+MJ
hWwNzUs0eJVB1YzmrTVUiKgH9ZRl3CgHz07TyFOq519FFPn5GF9wSS35RD1qxfKsi/HcTP3XBqUC
o5YW2QcMN50lmUb4RH6MnW7aIPJD7WTlpI94cOu95h23Qrc2wZ0TA5yt55HV3RlZelwq00gNIZnF
/jhUDWoEkhRgUYNn5Y0wx+8czwBS9Q9W0RiweI6wFCQ7s+jm6zI2zr2ufx/L4lta1gkC8xCvsihB
LONnKCwuNBaH+zaZL1VisxtxJXoVcThkLa4GOn0BjeKK3aKMELBAPTvi5Niyr715svhYbp/jFV8H
FM8rlYZHy/N2dUMlQPzhK8Nw4FQh+e5h+9QltVrxUj9jZiLxnHOrGq95FEdqXHE3iGBPgOu5VbOx
l1n6GgzTurXtKwIzX1ibxjFdZ61aS3iBx0nPT1XnOq/eJgjTc+cZ4ppXLaGVwvfsul2uAzoTOR9Y
kd9GthWDmuG7QipAK0DntF/cu/b0Ulkk6MAdXdlVqXaiGdaZpqmNRgsGxYUl6QxRACkln6p+gXjL
8XmyE/XTHPH/JzP/mMwIwA5/mcy8FWH29v7RRL8OZ5b/z8/hjCf+Ix2TdqRwXBN3o4FC/+dwxnX/
Q8vbNG3bMfAf6JI/+e9wRsj/SNPwmFE6BpWmuXgi/zubEfp/OJ8vhklAJB6Ywf+nyczvHAHHkqSU
mIjA+ZzFSbB8uV+tuDlHJRlpXryfJGqgtoofU0LhmBz7JrRb3wsSa1vo40iQtRPRIovc1S8X64+z
od8cN461ICYQLAKZcPDe4F39/RsUpsE2UBQYogI2rNDwfKBd0W2LG9mUPMzTUugamqv5jUcnKS3a
fsOky4LBYLerxtC+/v0L/c68+Pl9uObYaLFGepaxUD1+caOKxgVoXVoomHBZbaFwI54lf3ydGtWB
9tJXfSk+Oqyx/7oQv0NmfnywpYulO2zp3PAfMI5fPrjo62lWEgB3y9C+hNZaDwdvpoUTcUZbeUP+
YLbDOhjQHIDQ3at+eKkBF6+c0m2ZcGn3doRasOv6x/u/XxHjd4+Jgz/G5Iogtl7Gi9IRy5//8s3y
URSh2TTZvofGhkDiNSZd0hmkfl3ZIM3Gok52MRlQER6+HW5Lgk6CBudniWSpdNo9bq272c3+Mcpn
BvmrV+vH19JNHlqHm4R58POTk3dOWdP/Sfc1fTDaRxJBe5mQ7sTZSW0moxQngs/aIzladHc9K9/0
wRRuVRs5+4kQHnp1+qrWwYE7k0ZqdoSf19Pjs0PMChHwW682sdwT4u0aGwvsxBJdQG12jCe1CYZw
uuEMakDpJT4oG3Yu7oqtpbz5aszVS0Y/xiN1GEZlzulAmNOOacSjimR6mEoZbN0EwZ8Tl/KoTEz9
EGG3/YI1lXOy1ysnO9Oa20Ijs26Qh7AHF2hGTVrDqMsDfcUowzq5eI9WOt4Npk9o17NkEBjSzWtT
d4yTGyHl87KKB4XTZZj36ZcIpSgC8TK4yhK6L0YORefvT4q5vBz/1z6HK5p+iK3jJ8H0zhza/vQy
Y6Fy277tmj06ehSLBF9ec0DbzapLjnUIfrJOFF7hcVVAX/WLBa8gZ+eENdBYpVFELIjeEAwwyGRb
xBHrj4sDWe+mJfLgUQ3TV8dLMigVLzTI7Z1raM0LfoC1CXW8LZHOw0rZmVbn7UU276yk3ERFW90J
szH+Ybc3Pi0T/FLD1QVcPIPhNnPyTxZwO7WAgthuvTeG/tGNLPTcA90s+uOIU7NGHdKs+NYM+3CC
oZuHs3dp6ch7LnGPYehc8JNIzlFpodwrZZ1a23C3/7gXn18P7gWcsQW66Di0y38gZH55azmB2kEn
jWqPIvJDomqlZS1B+XT5eAiV2AOajoEGEYFjLqcfW5k3DrOyA7q4IacnXz5zEHAIcLdCLHu3Q6i1
e7YThgCRHM4ajSHSH50NdkQXdV47+mj+owOb1gtjD0ZP4GtdLd7Pik6gLDW4LkvmiU7YWIeQ5CIV
M9lebCOjqjc66t172PHmvxbVT/vb8kCCoNLZSgWwHENf/vyXixCXNgKPTOciuPSXgkrjNB9vp+rN
RrW+bYUFV7Uf/cAlKgi48z9c2s7yvP/6PrBy6qyZBl9hWdk/r+mqbY0yLmLsyp75jMEz37Jg6me1
WF5jBgU9l2BHXYvkN1RwmBFTnu2Ab0Uq+APysYr0DYlQDv06HehpJJQaAdcAsI4DnzR2cZOpTS8t
zihaom1Q6SCqn5urTm+Lk4zuA28sTlhVaA6YLScdCU+aEwyEw8LvDVtbkJ/ZfayTSS015Kkk8eqk
MIoRCwlsJpucTZqR4P0WiTa8vBVuPMDn5bEPavd2gKpExDgN5K5K3EMKeZksP1M+ETQLyhkdk8Bq
+6bXiDWITl01dVZfnKIiJqQaLNzK2p5A8v4GRM2KMNnsAjT3vtZwv7Tx0K1DVIdboAbkOrre2bJH
HXMcx5qmWf/9Vfnd9PtzI/HQpEiDoosG0PKu//KQ4J4PUjKGM+Z9MR+AAUEyMFwDnkYgHv9X4PSb
vulXNczn9/LHbsqTKAxoq7Salj//5dNQ1jsdOpNsX8Uzusiup5eb6rTVyZlCrI61YTY97Ypvymij
Cf9VZ3wqM35u5ra7QNkoRuUPjsgvH8/su+LB4uNN8IZXY/U0TJbPd4VVa2EDdavuH1dXfF4qlx9s
YOC3eA15BcWnH2yCFoOqUOR7UvOS82wNzIfIMZn1qTuEPc34fgyHs51yeI1Ia+KAHLvbEiriGv4B
qzd5tvNmJ3E7gJoa0MuPLeGIBpBveBeJkpEvNFTaPxzFcCTtu5KJyEroOX4szxpXpTXs//7A/LEi
svlRi47Qk6z/v99DbZAOs+pU7TuAK23LayJbEzU+AMFjkEfrUGT1AdMicuOIV7cMSRes0Jr7oAGv
sBPAJqlNVERFV/1jCzZ+V1r9LNZ4lKEXUxWBnvi0MdEyS6WIXLXHtH9rQkF2Bu1sNfBBlrzCWbr5
abXPJmIkNdfI/vXpvyMbfn46orHlXGLYiL0+fXrhQvmskFHsgZ8EV0tD1ywtsOgcniGtYsNzVxCz
udHeWhOVewydZUQ81MoH7pxujBhRy9/v1Y/q9NMajD7HEJKTNTvcZ9pQ5aYZWHW2m6JA3q+Y1iRs
TDhVXHdt9y8M2txzHF53Nax8BtfFGm16cEWGYQjpySkGKIOVSViEweByCI6iG+JdNXjTOUVon4Z4
AXHxTGdl6L41dI9dHfyj0P3Ewfh5UR32csdGOQey6NP6NDdu0PeurfYEqUE+ZrUkLjS8KmxixTN1
RbrHOhzoCukJCclWMQwrKSaMsHWDT7WGLo0t6vbvV/WP3wmooWBn86SO+PD3NwAJtalXDW9ATULV
CiqPATcdrkBfaOW+xHbEpcniTaZ78XpQ9nKEw09n6CPnGyRNt/Wgr8UMw+Xv3+tPaw2KR6SLrovS
8DNzUZFOhXvZLfdOEbN8jkRxoME7ZD2lcV4/F132EmBE/ket9YdPBRbI/IwK2BXuZxpf7pm1PeeR
otpTjwQDGmdHMlU3M83bpItWB8DOCu5l+o9n+xOI6MeTIXQWImFYqJm9z3ch47ClwU9iHRpwT7nm
WVeYF2VWWUcjtBd0XJ0u4I2dwkJEh56me4QmqqQ1BlrLEitDb/V1yN66Bhf6AVDwXwvCH3Y7NnlO
BBaQJ6rRTwVYXQ5pP45tDWqquQkaReCVobQFnA/Yo9e9fd538YPVNCePAdxuUQO0op1JM+5P5B2a
51Tal7Q0XIxeHMUd5kh+ieNvM2jy7e/Pzh/KAGGZNmZ6rqiDYej3R1pj9TbBBNV7wAFEgGC0jBT0
9zKlV03+7N8/7Edn5dOyxBbsGjrsHjKMPz+pvYlLsk3DGhNwhItvmup9MWjRRusuUeE8xKl27Za3
mCfN7VwoiMYa04Os6/9xgz4Bvn88QiZNKUNwlNYXme7vv7q09SSuvLzce9Fixrb0R76wL0qmFxnP
0lQL7WXCAqJ4Al/6Yah2hIk568JqXyoGjU9jSSQRKZZj1hW73lPhJYXevOU1DL8yuKu21gzuj26N
gAMaHYPSjc+9YRydMkquEG2G28JCfJoPlbOzNZdtCi46zlWwJQycxV2Jb4vkRO9rjN0JEom1kj0K
D1TEdBeWoj7Fq3Ewq7VH1O9RRAWFTOpBk0A3sS7i+Cq12Hdrh1Bhjr0rUibnZjcpPN6lo7ae7fFi
kkELxC/e//0W/6HSMrmoPwTUOsLX5c9/qbTmwapSUWjFfjRJ3+F/iQ3zL3s9DdjekpwA0hk1298/
8xMG7uftBAmFRcLxTBqFn29nhHsI2GO5xyUwfa0nZM5BEKj7SoBxWryoaCgMOglIgBOl9WyD9R4N
rkOX237uWnK8mMujTcLQQ8Jd9qRZBCM2Sd8vmxsk/kqU58g9//1b/+lK8Y092posoq63tBV+uVKd
PlOkOG2xzy3qXfif2hmAQeDnBlw9WYbDmtzG+R9P/v8c4XmdTcnC6VIXAPv53OmDMCyXWhiQTjoU
2CA7uWk8zfFbqIeJ/TGHVXGZIjf3c7Dlh1ny+Lfqi53p8fOoI/BGGpAdC0Xrp5ybozBRAaVoC/61
xv+hpDIlXD+6xJ7zv7Um8tiK+YqT751A2VdO/spEtjulGbjCoVt2fU3bkAcEwdBT6bYKyweg4eM9
E4sHbMnalRF6h7/frj9t/lRSDBZYKCkzP5+qZwuF4ZQF+b5ojeesgrpretVtg35khVIyW7l61TO+
4/RvzcEXNmFml9AfLHzZIEnv6Xff/P0bOcsT8mk1NenCmEvLXMBX/1SQh7Y0cgLQyn1gWjY0NqP1
57EqGNsheG8MT131HXpf0mH6lZVJ51tLTiCF1T6Lpvq98HYp/iq8pe0ZLyQhicjYj+SBmft+EaQn
cX1pwyDcZ8T0bWy3KdcRZgufX9eurZ6agu42orJjWhYYIXUv2FHt1ofIBuo3Gw6K2ThFft5a6Irn
ydpnZIuukorQxDkzaJdGHfyFLiVVWdBYlgKnfA4xe62iOD3pIn82RMlhPUiSNafm/ghkgLZripZu
+QdxzZkfBkCujRCf4ViCQ54h76C32I4S+CrGMsnM0HK3BFuJa0w5x8kY39xCTtfoKgqwIPTeCT66
2IU1HPpMYCiwK0LCovw51v55JPzxan26XZbO7mcvxwQdFe/vL7zJQL21Cr3k1RuF79XyaNkWTimi
Cd0WNV9Q4XwgTeRLGvawzYkBwBfRHsOsM32yV41/bMbLx336OktxzTIgeKDpW/7+dXDWKHQXKXTb
Ig6By85PTBQ97hzOfOifSeh98/Q0/UfV+IfSyOZRp0plbsCJ/NOqN+kVsFsBU7cgGh4p5XyLZeLr
ZKnrWnrXbQvoBgcfSZkj+/Df3xf7f3+xRUuKBiEHCnhn+qcbkMehNuhjUO+jCrha0HrkXHoD3ogo
2eKC/dJnbFlQbd6shgwu4LnYMxLzOGaEdtoh3fBINelW18lzzRbOZv6agahiYuNkF0Edw+aiNzgC
I7yygdTfQtIoVhgyijvowmC0MqbGuWz6p1lipfyG9nQtFX3DcACNpzVgk5MKVZ9H0I7vpguRFETa
lVsFz3ZS53tmVrgsLXFDdNiNnLVsu1CJVnFXuOg3yJFUukataFeERw3qmVaC2RY4hIGMxQbhd4MA
IyEIFSqRdqrOfP/75f3x/P7+QAFMX/oDuoBcZfygdv2yoVXW1NgTnc291svnekKLj2bwwLgaYHgK
H6Rviu5GR9uWU5/YfX7bF1a5K2PL2rilIL++cZDUF6QMddVsY4RHYJY07gkb301Bj+UAioPk09YW
NE86ZysmGkhlgXyMyNsz3SVOY27zOprp1VwgrouXvK4+Cda5ATMo82ieRwvWwkSDVFJUbmScHTpd
g/JIfw2/ug7cLZq8fW23uzDEDWhZ2rkkRShwoekM8p/jL5sexf+8hY5NWIDDMFA3aR1+6h14syBx
NyTe0Yg52Tqxp26gjLTl7B3zIb/3Rju+K41Cu46JAKmbSh31zsMbw+Ts0QuAyXlkazXOk9nbAwYp
iXaH8JBV2EXB3hqM5hIO10hYdI4UjGMgR31J3GMkgWLrKe1Gb7CfEBmfbHDRBMq8VG1v3pQfJaC6
66wqAD+Eeu+HdQZwjLZoXkGJUQ6nWLc+KSfYAxV0fPrBaO1Lb5OJQfqDF+3dvvNpCV1l8TidOj0H
mu+CISkX5BojzrEPNq2XXKkIZaObWfkuINbYmZoHRJWz3xnpY6VnD2Np3tB3v/NGncaowrihKnHn
Fg4Mc9JZSd9e9SjlQZ2vzU57DpQbntGqfg8LoinrzoOHMlg710rRq5BnDoOJjDgUcKu0mj+UZvNN
9BCFXlwNJK4otICy/TpDiMZyXWw0WcX7ZiH+LRKsxoWggHvMiN4Bl2mbcKy/T5n2LagDX7ODHR6e
78pBIR62IF7Zm9ByN5tiQT8JTaRQ9WtWDa0lNtHIz5Xy8k31BicnRAnpfiSBcR84ud+OhAQLMv6s
gKQzzoaBH3GWXre6ed/Z8MqybLjJVb2kF8pH08Xvg1YK8XWEY6z1Kr/vZmflfJgWhzjGIzhZ4pNb
aCOi20Zfx61970TjIcjdi+V2T6mSyHFxe9MsoWZ2rSHhzQBeVBkxAdflrmcFWw8IfegLDy+hM2FU
cD8iao5zXIpHan2/NaJTHxAf2biJtw50aW5kT29e6vI97nOIpGAS6Vpi2poIOhsZXawHneZSraHR
nDgoEbOGiYtcrBWxc+tYMxqW5bkD2o8xKU+hveXo0ZPZvkoJhECdrG9I8PzWNN18xPt/IoJ6Bu1D
3iCe7MYxB4i/SXXsYJvQEEYiEgq/zEIkY6bR3AzZjVen9XkM+xaAnzxjEOnXCEpjZJBIKjNb3Ey2
d57DvDg2U+hekatRrGB3Q8kDt055oB1LyEF+YZb7MDK+m4gZziKZEn80K4BGWtKfRnoMexNgvZGM
JkzB6lkD/+27KA5WrdHOm8YUpIT0xgMEg8LHjbqJIvg/xjgQ96NeOhXZK7sV5YaSE53xhLJVTRpR
E3lHzm8c7Sc1oZK18G6QrgG+hrNgXr1btTgREC1Xeng7jORL5GHSrLOpr338MVjAq4vnvoo8iJmY
uhee7nBt05qiMamQ9OgujL/e2bmZ3JEQ/g7fsQX6y04zFC38khRQSQHHw5EXU3E3Qwi01I0V8Ey0
yNZDJr1iHYOg4THCxWdWzKDb2t71Y4/iNrIuZdXcYFy0fLMWtzLsPhy3AmkzXqp2+oKC/6KB99l2
YUju3vBEnbptq+TRMRGEZtlZawiZGYcu3EEQAXITArrPG7QB+T4KxRsz4/gwwJAQ4iWNJvPQwyXA
qNDBTaIzRfbONxyp84oMGIOkeFpDMYQzN7j2HCwAThFtQrSqRMs0h6khBADi3sly1HXkFltqSxy4
laOtdQs7fBe0JwN2i4lpbnQK8AvUdbal0EJnJGzOmn1vp7FzRX/2zEA73kiwU5zynZtMEX6j5/F1
dyVHkWxENCNab/SHNsH8bzkaAZmAithgrV3QwDq0dRS/wimv0nKAZ7w83jOmLvj8cVO/mKO7z4Nm
PfeRb2b4IJuq+2ZIJHmMQsG0aWdKLkLj5EBHdLlLc38TmPMLzt0IXUnyzdVoVAxWgkZUv8XrEkXm
mky1rePESNuKfuuo7GgLDQHqV29ka2HN/loLVmRg4NG2Jy8DK0sq1w5efIy7zZfJRM6vM7KWUA5W
gUUmWi16/GpjtmmojeCnFJBkaEftQ7p71C3llczT2GcjBArVWPVRj/qXKYfmlBL9bXG3oDd8eLb9
bTQ8oq9iwpC8G8sF/Mk57RGTnwof54m7TpgKqTyXZma2zhkt3xBA/jDXw0lPKX76OX1PSKwUloMp
rFTYS+z+IBDJH9qZegAf0srw3C8Au+5TUz5wkgaHZdyEA8P9jsJ96oNVzeEJaTNSP1rQke5q5L2U
O2JkZz2GE+Pip43K8oGjU7LRe5s3FJgWLCRS4/VBYoMUPV5vBHPuiK9uefKUUxDxTSw3XJ1zX6lF
HO8dPC3YlJYy2XUgh+kx58wmrSEgmx+TtL5VVvdMBfugVXC5qfqYKEWstfPoD8QLoYmIyRPRIEql
Yp+Y+alpxwMw8xcvLO8semtYXm6jDh8pzkubJdZBFZIT29NFD1NdgjSTazfgWViudBkY/A3z2Ta8
lky0PubaDg+qI9SkRrlMaA/GBoG2Vnsk6LlfMz/8Jg2IvRmEUmesH2ybe6iZBX5EZ1srsgTn4nXw
kl3tMXUHUbMi5+/ksuAP1RhvkqAz1+apxj21IsDrNbCaZ9DnB62Br9J40Zc5ZZdJbhIOpStTpQjm
MzgjSj/YToLJeSWdZY9dImsqUnjo0rITjH5Vyb2lxu0Qi/fKkdseApCjUGK3sRehdTIfkiilq2zw
twLW8OFSkyt5Ni0+jWz7hucHA4lBsWO6WbSLzXSPij06W8wwUWUftCnp9lYjrqpyfOqM4ZH3sOKX
Rbu+Hs8aCuu802/xT+4bS4c6uNggw/K7wL+8JlZ0pQx2Sgd1rw7FtJ2t3YiTcTWZ9VVkmQjDw3Qt
crhIzsCwfAq0nSXSp6gM0Yux76KvTMGyarchPmO3ze/HPnrumAr6Aa/TarDFwCiiuvPgmK0bIdyV
awzvVuqcqtnb2GP4mMgw20HHo+PVd+jdwa2SEg/KCTQi772TMDvy2C+iHrl5aCYrT2EvIfPqnZSU
2E8Dh9PTBFCJPltqtMNOkTKDyPZA2N5R4P3n76aI+92WYmB0jmlNPoXAC2Nj8l1VBbjbpAihLXZr
smoh7Ej6wLnrvlreo9LcdO1YWrqimG53wRxV68DyIyO6BG79PLtdta5GbmM8PXPIvpvnMQAPHFe7
vqVfaozkE6b4LD2wBau2zett2mTXjYTel6cw9Jz5CNTnJp3a7aBYevNk+tpmKjtERRrhya7b1dz0
4A6TEvutoASv2CO25ZwdEuV8dHUM26kN3JU9jPjHdIqt1DEJfAwOGHbNTeHiwgvtiIYVQJkRPda2
I6hk3XgYSm2UwFehm+jnyX6kRXxx5XBV4p70wcHTKJm4V7IYdn2PkANX8CwRlLhcnYNuUhyA1aVC
GDtfM4C4RWPqx41Wrkc5wO9zgpshD0j5MA2Ab+Rwp0vhWxkNhol82gg9o5s8jsEGUPxNXZAsb+YK
T6ILX2KkziLDsLhSuT6cluKqLfe5R0IRSASEWpQ4FGOmW6nbWsiWhnTFzazFHU20YUMzM/SFaqgB
gJXJNoEBSEldTqAkTEc/SNh4K3jojM4yPEt4/22VIg1L9IuGDNPoZ1z9U4A/SaHjsThty/CmrWY4
Uizew7RD61Of6oBXnde2CBHN03g+zeUy9m3ZJ70G3Yge7CzZj/vBFJgMOEA3hJnjRMCq6zyn0XLo
6gvBi2heplR7x/8LUcjE0/gK2wZJexysVFvcNxmQGyJc7mSSb+moUVXbTzpnzHXRPfbWcNviGsau
rQEWy754/VvSUShptXqMxKj7rK3baD4mE9+NSQ/JbLweehxdJ5DWHa/ESAEyACEiLiT1YWVbCOv1
KaJp7oc3Inobrdo7MZnpGK3pD9xTC4cI7Nj3YEA/Hw7dpimET2TUyRvnVTbgQUSeRBkxULvWsyAL
JkJt5rovvD3ckFOtoiPUllPb1dpmBlFOo2LadA7Jn57OCgYupILlT/+a6jIxX/EHbM1qeAHzdJeY
9ntn2AXIynojajam0bLfY92kEin8rMtPutR8nfCm3En3ZVJhCaGbFRTFl9CFfdxYl1GTCxcz3RF4
/y0wikcu52X40QppNjIt2wv2mru+nFnLq6IjOJKYC9AcBMhnyVWcuWI1Bz3xji2m6wwZeWQKuP7F
R4vLaKW8aPKFR8MvCG/6hrWM9sy8AmhYNcEHrVnEgdJ4ahLrVg+1HcawaCW17l7PtWLn9s3gp3Hq
snHr9OKI88g5+dfUIlCkAr4eDY1eHV1Ne5zK3Rg415UAltZhnNJnSCCFuu4xF+TW/O6OwVGfYrgL
LWGdJVQWjvpbioKrJpyAxpba85zqa2IvyW+106/RYN/Pg+C45jDH8NT7lPaHOZQmWC62Bs37EthD
dgDgkGzSyMP9G8M3FsXdbLo4GNwcqwoLr9+nCXY/apyimLcKLrUPJduVLLC80KnkX2KlvgMyrJHZ
yGmhbeWHCxp0MzrpZY5gWcfOfPJ6Owb4JjWQlRM2kA4lMw2mJWW2uEfweJBd8xEYSFgyA1yAcr93
ePs3Y4KMmOxG4HMYVK0NrOBjTZLkuc5w03eIvVKzPmuc9Ygy2wuVz2errHwPccJ2YlXms0OKS886
0fQuoEMkdLLyMTrJ0d6ajf08h7wnKmHfGyrAXdY6yIo9uiwo1S1nUG3VD82H1VlvZmabvrIL7H/x
g+vxny6n8LkIUmszdLw3rHX1fRv0+JiCAoVOIp+NIj5qrf2Qih5PAa2yldFPzNRq+U2b7Xdg1LD5
pnRatY7zkWD2KRNd23RzpQPf6SiiGu9LESngJStbwtrSbdFsD6TM5ox5K7r0SjuEE1C2JMuY/bGi
D2FNMei4YKYSc9qXTQImnE2xzr6wXeK4Lu/tJe+C4CoV4w+zEgoQowG6MfEoqfkJ+RKEaMvi8Mpq
sioFvGPFomSQm+vBdd+0Sf+YWh3uVmt6o68b78J02mrgIFd5BxxrItcOt2pei6vctgY/C4Bz9unc
7aFg3Xl5tzGKNNiwwre7lLIjwqdEmrpfpN5bxTFyE1btAtrtblVIG8Gh5aRGDmkTWVaI8YAba45B
R3fwjRClUy1d8mIMorpluJXnAgYRFSPHayeNvsmo+mBuAgu/V9R3mEvzFgaqqz9MBX67FhY98Uzl
tFFBIbaB92WohvOgODX1yyiX5k2zpemSsw8mBwFNb6Nl9ownDC5z1WB8L6PRb6KxBoLBb7J7AMx1
mMAHNurLLIqXNK8dTJ12tY7JkWKTDVhfDPiPeXnQ6xRlBUwPuA8fMxkwmCP/D0nnsR2pkkXRL2It
CPyUTEgv7yesKpVE4Ak8fH1vXg+6B22epEyIuOacfSxClHXznnsOcXGxT7wij3p2uluhTkUASG+Q
ozy0reDWbLt2X1EEdDRUexbT0571ERnxGnmkXncXJ/Z0Z3ucvbIYId4xF2YHUJCnNPzi7A+NuZoP
GGC0MEkzI/InnU0xTsgSqUCEoThMstW6DGlCmeoCp2vb9QHnOHPs1dwv/Xob0yXMemjE6AqSndHI
f0YmkeINNINZ2iEqRrh5yOcrXVBzbiz1AHQ1CRPcUjxKor4zZfksYJQ9pfX32GP5tVo4nAmm4NW2
y7PUpmOlA961tLXbQZl6gMFZneKRoOSqc56riZ5H16a9RFlLUKVNCHxmFZei5I+IaQgzLOqS0RET
KAGDtkMJbptYOkv6wHxXPklo8hQWoEPTvMlOcSKZkOk8s/7oec9LPwBcwtjeL5j4p5mhWoVbMPa0
55QnJDNMynzkWEj1KR+RfpajOGcCTRRrO4ABpfGP/LW/ajUep6IsI8OARqo3SH0kcZvAtVWAJ1Wc
Fnt9b7WjV58NYDavntsvePEJaIIkhY08XQOL5yzwMuNxKdovj7MoyhcKz6Hv5K5O5sjl4Gom3GSu
sZwxrJ0b6X7GKn2RqQrjCkQVcbcgHid8IHi0KiSmlRvAXrVDtsMVrtHdCLqO+ZhzN+p8D2hTfzyt
ORvV6Ac+2Be62eL4H7C/qBWftZxk6JZ5++h0Fo4/PTmDHVXXWRBFMNShiod4pwOpYqxrfmg6tl1R
EC3pduhThuzT1wBj1+tyyWCZkrDlvPDizXdT8TL6M1PVTXE1S/91dXUGyv6pzDIWdb3zyOy6iNi3
wZtiPHMgS+NVTurNZeGME5iBozYk4641SB8ysq/a4LAHODuADIE1hmo01OqCYredbohijWMTN+mt
STF05v1BVtkLOl6sdy2lhNcYoLPo2E3f2OVumkH4ZRgL7WfedwVqNgufMv5TGA8+HgIIJ5FMTPqZ
ik7Yp8euc8rzkQjF0emyINflg+cvrAnnbj/IGvyvSyKb0GkRTKJEmV02T83ixeEggJ22EppWMfdO
JDL1LvUoL2OoYZh6xUCJm5oOLu5NXGBnAJGICX1QbCUSlOPdvJhXOSDCY0i9WSYM5zhnPBwonfwn
juAwA6zNzc3VMZ+YGdlXMw5q8BavmqjuyYsgK238xDAdP3sVonxgfHdzP1zgLtBUMrzF0H+tR0T6
+KutmwTa4SdzEpGJcxod0JvTgrw4KzSOBB+ca2rdp3B1aAGg6+ISKZNu3F66P9oMJioR8YK2zOfB
gQmUeoaidCwn9iOAJbwByIqxvE2iuDM8h5KzmF2ITxAokGacOTHOWyglxHPjZV1XMn3qF73Hvtid
M2ZBh4S+JXcn+rGEnDLnkaoMlYI1VRevLW6wNwCW0d3yevt5TfduQiMGI3WpkGwwo515iNpkCepM
dtdeElSU75eGGVPbUWGR6toDTnE+yjpbnkUWphbEH11Vb37bczoTONKuxVsjRutqwZyjVjN2WwBY
CUba7V3z7AKuEWqOFqrXLfwBgj122Wo9rMVQHHt3JZBFtpgPLPd+oMN1cWPGuh5fPe3ApsoIShpl
ODP2IUU/sRN1UR6NBb6yY1PNWO7y1Rq4VrNK1cE8I9wRTO3ttJxCCsFnNVAJz0v/NtZ9E846g07H
fFDGBe3611yMWuQW4338mRNuFbUIYiJjWAGPATY4OYX1o/CfsKMpqO48k6wmxlUaOvCd3oUl86lQ
N3mqhVE0B9g1x4SBuhplcnQH3m1fT96amvlHNzYkTKu+PzZeDjRGeDc/AxvfO8vKia6SE0Yt7jb2
1XRiCW0I4WrZ5B9Vwo/w1unT6pz0kgEldyTohbVl5bskaxdBrr1L4vaN5LDOTofHtHbfGwL8gngC
M+zE47nVGo4993Uh2QJ9vAkGtk7TU6fUHuVBwxIGsoTCHdBqGPdMJU9jHOuh29VhNaC5NWGxnQSE
5dxdd9Ssj2RqgITQhqtuKQTwpQabB8aWX2jUPOTsBam9frE/D/2aUj+LxS0RhA+4kmLRgyesppqL
T5KmVnl39chCW1TdGfcLdfiIaRbC9nti2OWlKlGTsa7U2rbZVblodl41gIFK2sjuLNIStPjkUDTh
fN7y/KpVfximjIrU8IIVecIlz3vjpMcaswikc5E9ew5UNi5Zsc5OUKdbvkL5w3Lbi/R2daCL56Gb
af7NMeLxCtyADxoV8DoWfwZ3MW4w9a1I6dwsVkrNhpZEPzjswcre6G7pJLtbS/DNrvGXsOXbYZsV
ObYGcGA2mNqlcKE1sDFtSqw3+aSB8hrQIiy7WGs84i6+2kUTSSadrjEnZwJv2IU5jCVZvUznlD/m
IC37YXHaGmevle5cHkSGJb5z6kE+hmMKWM6smK07tGY9eKo7TW4WioGblCLmzb+tcsRtP2dVaE/Y
kDnBNiNHE0529UBM0xAN89yGOMpJAWKCuPIq56hiQRmZL11Z/SEKI4OcMFEYETjAt8J2kvDb1ruH
FG2FgHBProA7s6w444v0PpHNcjK15AMhUh2lkHVA2hC2Pkt93gO336d29RtLsmeLIWPUPDEGlmK5
QoG/ofOK8XmgFdC8eg51OY3XlaD0HXaF62wsKQJISb6E6h88k9t0GsptBWxEvTVqu9SRJjQHSjRg
t4yhKtcJ+3qab6zv5ltV2c9659I22ksIcrS6/+/fFr3I75NDXxAXh1VQcbwDtVkn4ynxXHWvhvWD
zUd5s30mbkqWdgREFwgkE/u+NckI1/pq5xi2xECFYg4ZEqvBhDKevoA1I8QYsH+seWoF+6bzQZT1
GrsFY4mWmp05fZNdav45kyC4xKDFBDjkiEuab7Wy811njYqI3KMtjpzGrQgnaDGbwX0LL2RoaNal
cWJluddcYrfqxjxRSO2UnKEMWLD5YjzkEd85nC7Gc9pgv6ZsA1hTac9Jn0RlDW+PHZF4bf9ZXVuH
ljODB4ToHuL46oR3roueNXg+31S2Xgq/BoVjSZfrbhUP+iK/SsjolGxutLjdcNE4+Na4m86Nuy2y
J7vb6847zzp3k9cexaCYV62IwNAQ7Ir9ZNZPs+7B82pbsBo1l2KsEPmXKueTqrSDWfi/eucTsDge
xnq4IfO0r7H5ODL8O8wp41/Pt9L9osXtwTJzJl7KonOqli9qtevaUS6bbfvNHxDvRy07TkvTnqZ8
eAO6aJyzrAq8CoXTOKEl1nSKmcSaLeYuyjyjPAZ/0tylkC7hqJiCkqeKYuFzo6GwpAbcoBB+E3Z1
ziwj48cy+kk1UE+sBJp0BS5S/QrugiDppNiX89ZVFxdmak+WgunXd8PVSw2IT7r1xZ5gl+jk09ol
Das3OW/OLIlfGMg765PnxJUqSNpaRFMLlcbSpqCv+5AuFD8euSclOLEJZjUtHyfqakKuzYyXqYlh
hFj+B8LBUCWgpNKs1hhz8cf0RKNHtkal2VagLCYRpU1v8I93/LDveuze7IG0guhybzDvS4mvwOiH
jEE+wiMLuiVqzYRT2PyXjEaI9tENpKfcfVk7HwZPXbBQk+5cOSwBjdpGoh92pZOe9FSwKVXNp+u+
FItF8aABlPVr7Syl/+gWA7EEdg6YcY33gx/f3AwHIULpBSYPD1dC1a5l1TNhlGHnqbMh/CcEJ7u6
9F2omz9m7f/zYla4nwWciDTzbmVDaUDtAMGyvNNryQClYkVRcLLQMIQAMq+ttr7z5RF/M08fYk1J
EiJhNmNkGCwNvBVoP5NkJEMU9Fnv1VPVsNcv2ee1m6LPVflba5Zn7hT/DMwjys36g3b3JUshAy0W
lKamzW5Ib5906BqPRcNaVlSHCdMxwNQOCttUVrs289yQPdgQJAXdfFUbtIO9t/fBbKqieh9X/Seb
i7tOCZozgktRojPpNusQwKGx72Z+n3Ss02vbu2Qouff89s0qeAGKo+sm+pmsVCrQHgwYhMewsxaX
wIn23ZkweHpWepVsf4CwkDevoeOqV/u1TUQgWNRdNqxvvZZ3YwqhXgJgMvv0IZ4es3ZeoJenOKWb
9XXMWRGNannsuLZaieBrS0FuYkBxNeka7G5h9wwaP2giJhAdMTJeZsVd6Dj8QHPLjuI2/Jwa8R6T
YHucXO9fu8ThKEjrssTUhj0DubFS03lJ9bfJnLZ/uv2Ami8Jayu+JAP1ROzGEHiAh40xrKTCGCIJ
/6cwf//79Xj3myDjYOJe9h+GCmnF2hT+C1skjLiAah0qDV8jebxZ02eVpHbUu4+L6iNt9HiCM6YF
3pT9Wc2VpqTSLrpmrpEyPdaPVqMfyEf5ZFPGgsmJjyom+SJ7STAMhjIW7EpqaNLCCVFk0Cvj6k6K
b33O/sQoiz/04kzRW6IAJ7nBHXirDLpmtAgemlkgvPsR/V8vPrna3V3njr9x4fcX0yYfQnmPi84Y
z1SXaeLlKdXY70a+3HlW9F9QWEtkMmRgQIy27erQNuI1Z0XJYn5soB/15Ip5JU5XkZ3lap8qDepR
r5iJFH+MUV1KICkizcncnOS+wkt9LgpAUlrj/WGOufYNIZLWRzVqftSVU8H9mz4xOwIBFvOCNFb6
ryp6+8J/tY0EEPlYFUYNDwMnw67dwPxNtycmiIPDoCcTFLv5OUvnNqqc4sd0wSyWSY2imbRsMmCQ
4hjfjcfq3ratBz5jO2jL5yke7y2CFrIeJ02xElIwCMIvGuO9ntPXNUlvcdv/yIwJnKdDgFXiobQX
9n2KyVZdUygTKMxWv3rWMrHuF9sJy9r8mbUQdyvRMGNk+RsSsB5PVaM/FsV4STzC0+qEXMrSegU3
gLm/tWleFaOWGUpuUv8pC1WHpqhemGwGw9QFeSxmYKLMWn16djRaH2n5MvOasnSDIqu+RjRF3DfO
SiLZeLA7cTc0vK+Q8n8N4wtYLPcT53bAtBoQHcmNwaiRQWIaZwvJ0yJw4sJNVrd0XNR+6iwWWdD7
tGq8FXZ3UHEBb3uT+TX6lsYndl2cvGce8FOPzoTxx7IGvkBtpXBpJS3hwQ6QPoDoaECrmoWSrXhn
dTa02aNXDs8uiD/H/KPYYFzmATe4hwDH94ugm/oPa6KUb5y84QCokIWNjJRYhFPBOrBYrW1gzAqb
7mEl2rKdR8TYfNYTSNsaSCy/WhGU5Fus2fqZunIfU+Y9rFSyhSbHPeLzB5Vlxp0tjJOsxXFe6MHH
xCWYhXLqbKsL3gV/5ylICPlISpGVkccKv37izY2fSz9mGWV9jKOWR/Uz/DMeVcRoVGcwRJCKTIt+
qM0EvqndPZmC9XRW9JKDysO0L8me0thaT70fR2uKX1On1SPtjrW0m7PCwzM7Y1nHa5fykqFEG1SJ
cEbXbvYYR5adSbov4vtMMqbWiRIRy8G1hAXJOnd9clTBw8G3SWP1NlroiQq/HK9NU3gs1dm5rH3M
cSlRzCUVgiBIgK6ESILuJZSVv3Nydnga4ZABglwOkSr39t06Mj3E0BN4sY+yQH0yQThwrZohm3ne
pnzt9uta/oljB7QuMp7af8uas1vayC5flsLI911v2rsM1FSg1+kRT+F6cDPxXNX6hQntbtTnP40u
kC11+Vc/I4CQM6U4Zgp2J6P23MAbZD01nL26+FPPLQWHU77aanipOExClZn8LsL6KSwCTVpobW6f
fpkwQqFKegejbGukn+JgWQvfa5c8jmPx1jZOtp8TNQe5kyIB9IZrillsSTQmdwi8ZEsCu7O86hYY
PM9Z25Nld99dnoCtYcLfDKhk/Qc75oT140VcxCj4QMd+3zTpS79hXPP2xvSHZ37MQhOGSA3bn0me
PYQMMcrI9LKTxS2H52O8VwDJudhhmlEXuy674FXfclizFmK++llgmAWdKG+9gRjG7s0+UqppdhIo
42LnlMSO/6Uka7vUTXNEZPNrO/np3rPhJpr2Aek778SWEFgR2AsXeQ1EnLehTvdMrnbLaaBT18sC
PFQLTZHgMlZuBJwmDO54g98L+9g4iCSWoSc0da2irrJ+J+R4wJqfrZ6bZ11yNsb9q2kuoVm66AiZ
EeBiZHS8CQrN3fYvNlxtIGx/PFccEbFvfOv4Z9XYoQ500NhkXAkoKN1nG56nNJ3snGCl8Pr4ohzf
PnYzT095dSnHue/UwwgTZq9DYsmQ3zynZFlyV+6rHvWtywxb0lOVZQamj8S0yXjX0IVQChaUCM1f
MdNX9iwdVUfQKqk013Rq04jrj2qVuAcTtnE6Xdohn8/GfOaFHXd+xtepaZjT5MjJbsTOl4hRPRN5
a1t3Cd1xGj8Kt0cQ5jLwbDSNoYb7ZmkNO4JOPhY2M2VA5NSaL0Sv3IF5v2AGgRHr3w2L+WRlMfoN
Im01ud1bg3uVRQ6uoeR2YD9edLAKBou7Ueg5OpA03glVIVNp/xXICYMYm/SuqThLBhAIkdZIGm3f
BezpxDvHTH5wIuJ7M/suLLzmNbMgggKFgFdR98khZfIt+FS4zBpec0cC6csPzIXMUBTyG3m5Qy2v
VATFHlWv5v2zNeTzpubu55SfzkudnoT4cXODAqsaRPAnzXvzpMaDnxAvnJJHTKHstTXlvu6UuLdD
VcMv1CxbC5us3Ddjx5QPubGOFRoGPRDSgRnp6DPa1ysisLSO/0Qb2F6pvmQQwG9kFcWzldhMmQri
M4m23S+V3vDrdRe9bzdQ577KobhZ8k4123UaR1U8sWHWuztrJXS+Keev0Vzu/do6pm4VFTHI2TH5
ByLIYfOvg8ZIWA2kzI2wCXyN7vhldSxx3PK1oDzZPpIJSL8Vdqv1snQ1MiY3NwO9L5HVJe5D2xEM
VGgsf8gW43DUb7B0YSTHIyAIAxwuvEe1VFECeHBHiwXHm6lRR1zBwD7Z7uwPAHg6WND4sHT6uUis
A9OwBFIp+aZIuimuw9lvvmyZP7jEbAfF4n9nE4+/XnZzKNC2I6iGs1WCjhTrK9raJZBV+bIg6VQD
NG8XMhz7MhM6Dc9axWi9IYjQmg8kQ9a7jrGqq6k95fLHSDHOEHLiOyW3yLGdaLB1gr0ZnUc28X8l
TyOG7SvE+ls9w2Buh+RDB2jUaOY/o2PzZ2SsKHU/8fYsgZt6ejaHmctiJLcSjUMPAh4wcsOFenE0
C1aIf2UUs+vblgn5aO9XId5iqwl92qKgzZPHQjpakNQgGKvR7IISNdUCy3VdGecQCmbt9KVdj5nD
3+wi6+wSUmNJmYCv0L8sOcNPG9vCVq33XrvXRG0zxULPZCf2qxWHuWOQ6lra3yJj1zwM0HfL5YHA
7wbkDYYB4li5FfMSbd6cPGoZ0iA0OPdUYBqXV/OmSFvazcP83krz2yz6d5VjghBaQ/6e79PGdRV4
dTZw4AMYNYr0luSyZkm13nUE1tG7Amvlev1tC4UrI55OeFkoSAATRK5eXO3SOQ4COXDGsvkab1s3
PDCNU5xY+HBecH+dFiHfK7aqwFOHaEbDBk0Vv1rt/Mt9pl9az3+kbQBp2Rp3hHxj3ujnj269yspN
Udb1j9NqCPAyLqcSk7tFmXh67OYGAfNvin9z1xIyZ5t4FkgYFYnL2UsoJ37xyF48BnhcryFGgQ/I
PmHZ5lmkDwSMUQ/ySUgjqjx9jvqGQZ9jHaZVvY+tqPYlmiu5zd/y0VsOMAN2Y8x+Ynnj+3YDExzm
fnQlLqKk+rYy2zyYDgi1Bal45BnVtdEGIJgxSbxLdkZ7fjenaHJjEl4baCxm7JH0QlJYjESANA7U
QvpF95djZaJj7sflyoa74oFrn01DbDJZg5p5LR+GOm93eMVGlCjEpbYFyZiJxe+z8sM5GY0tgG/m
e9hpKx+r5azePufdJpUNGk2nxnBZCGyV5N/K6p241/kA0pG33IBGuqC3Iyj8S1S+u68pXvllUakY
YxoO5aY8QVdYw5zk2hxftfI385SIdFd/L2srLOrGD+I6I9R0Uaee5BHGvdrd2JnPrR6/lut/phw1
U1OOv+SHvNWKqafftr8YZXeVy/dDWw1cGpaRSUM6M1E4Los6MpDnA8uRklWMRIJVNb9DgnRCZJdc
rCSoTAx9jMU22Dm3oaGnzinWkaU2gH5hYEtCZtfirzMWr2UpPggync7ta/2ijTg0NKK6o2ob2yQN
tM+ljXf0xhB5XIR+aTIiDx8RvI/T/EQuSHPN5s9iWNZ9wuYuUKvx2YuWrNt4yXdETv4dK+bmGiax
KLcJfbXjDAfK2sI3b0XUTuJ+lXzHqrd+LB1SN5unOTJnsidUeYeivIfmMIMSqNdnlJsFpq49Q7Vt
gx4juojhZFtsgJwt0jG1f1eNihYcP6TuCpRtKfZ57gz7BrR3Nw5wmQ0o7FigEZK8E6aMTcLoziOh
wZGBxXrn6tnZZInzRAn8jbkiCTQbgzWSDthsHSlrE6hvrucWi19Y+s5lLQGf5/l3zgcyzFp5SgyT
f2DKzHAasHcuvXlcEu6cVic7ZBn8V3YOZ316zqbJ4EykndCqj7q3tEDqa7srU8IhjOmhF6sJUQ+R
c8fcKKqxxQnbqcJ0AAzvdPXPsLjLPmusExUNe9aKhJliJG+oLU86hOUDVdNrWkpmpCnvjsOOT9Fk
ptpXSUCsvsKxc9vloBX9XjNZPYlmPbU9WSNZon+4+fhB74s+R8WEDyI0OK4S3NTEILDU1SkuVnw2
COGB/asvmVWfzkpwBFgAe2dkRLDojbN3Srj9CYgnahkug8lUJ20e3kVcoZ6riJzSjAO4ACp/RxIg
ZD6mVr59YNZbMS9/aRsRvnaNF/GRXzVGXhfdtH7p5CLHRw/Xs5SarOvYlu0h7WsEVnZIvNvVkevv
5ODa8O3yvagYweI+eoXHM+/WAbicC5q+zQw4VABmiSV0KmRvsAypiQEJ2T1h5yN4uXDgH7p39CrZ
FU01cWSIj4rdqGXS+A56+xrXw8cq5dW1Z5KOBcj3avqIjfrTjrsYPpy2azZWNVbT3YrHMaw6Er1S
TYbS/CNEuRzlKr6mwX6aoMhuClB+vkFtObvoEuflGEv9KfV6+9TMM3O8/jqxFyQIgqyrmKmN3nT3
er1oO0OxH7JX3rCkdnN0WDn4YX1+MSpkpEZsvJH0s+t6/vzZwTbFBuKF6emh6VhbA+yPg3S0T5II
hHQhgNCbkd6YSdueXbN+dfLuCHOpCOfCR3RwGU1xw+KqDrwcC0h8h02pmZ9bQ4UdAR3TlhyeMjDI
UHTiQDjZzfqvKLa3CidIXRAxYsQDmdBi+iqSF3AF35bXYZwZ+2yHYfds6czLJOKh66AT3ck9kOAV
6u40706ieY3YVNXR3MLi9lWPIJczaiBJw77pmVZghWFSZEjQDplBtwz/JA2VyafODsnZ+1X9M2KZ
fqlWGHSrYirgWsRiGqmLNHVaD8rl7RsWquK5/ZqHDkdrzRhwIDJ94wEQVG4b3Hgejyggv9fKG27+
ftApYad48E4WtLRLyV4rJyv+Yg74PWMiL5l8BMryi6Mx1+R1KjLOzTzZ17NvhfiF/7ne5B3XXN7G
hJ19W/t2ODAmhnw2s0rSKlaXuMlwHq0TnbH3PZmtGTq5fvPYnQQSyuuOqCQfEXzCpcr1e7CTxN7H
Qwl8sI8xnhFNmyj3pktZh32mU7zJUb+gHDvqObKAxSctQLN/jJiSiWhjBNwmnTRUaoREMmRK2rKb
QNedl4m181UB6QbHkGw0GqyEEBEXSnEsTI1iwwoGNHQPhWl/2uSOmHF5BzqZ8KXG+kBE+ZuwmWbb
xKk9ltifWKceOtBezJlRlLWuETUJggzmRtqwtsd6XiOIUfYVj+aT2opDVBxfU91Aa8MFzzq5vDRP
xO4mp3J7XOxcv8t7LrzcoCi0Jq0MC31GSOkb+wkcDh7/8hZbXDek1ngqtXabX5cw6zzRSBoZC3ay
S/pRF2Z1WOcZjZfSb40+kneSuHxr/iMVBD5aEFdDy33sEkGrAVZjSd4dMUORQZZXJypxOoRu/lNZ
2c7NkKIzfzzHnf2C48kKraJ8TNzpoy/ZZTFKqwLN6rlnSeFtKz8qNCRAnW5StXUdw5SXxr6DuPpG
zCgtnEfwbs+a16zuyG0k6lDm9Coaa+oZCkjA+fEhhYAPxRqyQv6/171ozdPPbsLkM88848g/4vu8
b18BmT+OuWPvB7PEb3ZTrnfr8r9jg4vERtHQd+V9I+QdLl7M1Z6u79WY+2eEAxwd2ans+cDTwv0W
WywXBCqWmJNsCXixmPSSSkNpNjIw86iVnCidD72wjmigwKCCIagS+m65+n87g7Eg0ABiRXKw5lI+
V7wQ+yoTIM1RUXYTkdBILkuq262W0HFipO7T0i8fPkLYHSQMUoNFFU49wQUpYywj9an8V8EQUsQX
BPh62FWmzrKc1193saE2SJQL+TceNO4XXids2Xx1CGQz4ibbe0rFn8qUxSnt3weBj3M2mbTQ02+b
2M8yxXYtoSZn/fA9oqfNtYkK2f0s5vnbbxr4IWTmLlXzrafMoZEz2ZQgxc/sG9CyNo1SXeXQHQE3
CHKU1jjsrQzCCLPfjteSqeD40B11qRH3q4bXRJUwT+mzzPFeo7WzZ5dU+e400SNuwvVHLq/HMnbw
TMtI9j0KeKpiWmOnpCtWYFRskRyqCrt8TyKZgQQm4Y+jGXmZ7PSuaAScX0d7d8SpbtjLxhaSl9os
f/N0RdpC5PbY+e3FMOfv0chPHdorJs39z1xk1EQmc6e1+MYaUoY5DeSuKlniW0Z5zmyCaGz6mHAY
+Gznm4Z8nR9NsJyfchPRXlelx8BTK2NSup5pPBxWnGCRHEKFCj95yGzD3iHMYC60mQM4stPZPtqK
DVRRVvexqh6K2daPbvdvo/Dz52YTThB9+IApgRCG1Cr2VezMtv+R7qrr1MlnYp2yoOWIc/Mp3ScD
rhCTwdW4JPvFGhgdaH+LpfzQtuinNJ1fFGl9q25/pZb7VKGRZ6GIvr5cfsqBFtouLk58Lm16orHa
Y/vmwcOIHyhdflrsFQMxkLG3Wjj/pHlJsiSk5/10fOdhcByoO/5pcZJ/RIfx1OZ7uypbokmyi+O7
u3bOn8xa9qFQDs13kQTO9OA46hzj7wm2R4eJ2XQofKRrJs8xc9P9rBG8POMECbph3prFmMD5bvln
KaGjzkJ9K9NLnzQtAdr835z5LxPuQA35G4oyoqeG9HeQxJrqKyJjW57aBGHtkt7jbWXjzdiPxAKf
PQHXDhrbBSG65R300n3qUeZGJgkme7UpQBCAimQ1gmmZAjGW/6a4wJlQVqyfLdmiK4hwfRjTB/dG
0Ps9c358CtKaVKSjmGes/ot/+9cgYtrUkcI6m4TOvsUIIMlDq77wGT3ODnPyGEnMVL+o2HEAtGx7
KZLeA6W5OZpUvMG+hlRI1N1P3RIlh7jlqFMm7gU0GzjjRFa22fKkTjjxRjDCKyIu33g2k+a1+DM6
DbEWNRNQu+MYI6cLzzEjqWJx74xk0sLFjB8XYgLVGt/zFI172tcybGhCB59kBF9Q744JkfF9Rcqc
YJ87rf0p19EZMNnMeE6QRsyb9EMSMu3o7k8+I3VsyJCpnQlNyuBFGxcEU62ieR7Iprbln7Rf8TN5
y7irpsfJb4nf8oY7VWufs3J+/DQHEFAT9b66ZOEJ/bF1Vsy8hIMrx4paycexYsVJFClE7TSEU4cq
fBWEaPCmW49oAh7jmo9w5FVdJMeooeqT1893MyZFviq/utECjqw+XMKweRcGdtL0n5Y7/YttRUMx
tB5/9k1rtZe5i/NIziv2v+ZBt0n/TDSGQZn/kaZ1eyG2MMw6FpD9lj6v/+md/Ed6LLxmK9INoDzE
ReCwGsSNs96NRpgEdK62xJfcchPxDPqKN7wwJx8Qp4dqzVnACnxnjA6DRck3zK3MJ9nAbz/adcRb
U7nXye62bHLS3ufEJwR12aRXJ1fSEkgfXpjR+RduNonpSv41PewH4EUSE+EPJ8Kly8smsgu2uWLq
Q7utjn2n3w2OidWtenWh8yBf7/C8MARnRcgUu0Mj6ur934yeE5fJq6tDXW1t8Qbf/JiLvt+TaDqH
fCErzsuo7fkrae+O+IoD/u4ptPPxhsZG/Z+I0tnHdmD9b3k53DP12owGKah4WKgr53cQ2nwWHrHx
/rwrFbXCOPWPXtfI0NqIIeU2YxIV7YvXp4QXOcgvcgufX4LDvfRDBEUsDS3nsTZne1/Lxgw6o08o
aPyPkoFb4NlZgqfiwPo+PaBNBdeBzxRhlNh5CC8XGvFSQzkvKkw9FSQIp76JJv3N6+UH2f5daWHy
SYodivHurh+Hp6LL7r3KodDCNefzPgemMMrAws+NXGl73REuT2nUuAVtqdmrkD8P04mNIM2s2dkv
N7X4Z08n6JmBDpSnICbjMK6TnyVmL+wm/+PszJbbZtJs+yon/utGNxKJMaKrLiTOoEjNsn2DkG0Z
8zzj6XvRVd1lo0zqhCIqXL9tGSSGTGR+395rD896GCzyCv9iimqgH6M109FtooOAt7sDqvoF2sdj
qFQvsWGt/TwlghFPytUk+f41C1q2L+FalYB7ungjlQLpeZ0by9rCKlLGGSJh45WuTgOuT6P51ifV
0kKKFI5RsyjH3Nl0GosWSL/4wIQHdDnEIWMaoPLSVFk49LTBrhAJmEmIzpoRLYPye2dOrzY96yqL
3oQkUIptDwIhA66lXTI2wGGy2KvwcoxWcF31TbCEGuJY3AyBXJcQKHYMQcs2oDD0N9HESIAj85M5
YqRFeVetVSyMhxytOwHFHa9bOyJckQ2VAj1M+hk94gRZ0FhP3jZp40OJBXZB12xfM3X5Qklv8kJD
xEV+zq6v9O4+SLDiKrQa2A06S6VU6zXskG1Rwi5witJZjDWcI6NVnqc+pbRZpi8NUbFPEmEPU0Ya
SpbBhdYvFcpoK61uXsIo2ilh6n1yXBu+wzpuPX037uxkET9UUlavSWTfhm0aud7XDtoFjmWsochl
xLY3aDfrynGA9lekCmIiQmGXGHtWqLT8fVs61w0Ig51eGwJ5SCCWmREdchJ+YSjQkgvw2oKjeQla
UINceMkyXTlKg0q3yLOjL2Ge2m1HLmiXpGtKSlNc0fUKeQMlExqJYFBRspqS3AEfdbgQxRZ3+lc0
+w7fyXhirw5RhlZzXJKcXcpW30bGnRBGsfcxhy2I4iNEV7cjMvWSx8Zgiz6g20/z+Ahujd8Mw32V
Zf0jRDvzGv6fRespRqofmrVrBeaNys5nj/DqOjd85SZxWPNQOpVuVTaLoWi/SmCKg4cFzU6p6Fdd
qh4qjQUogideij7GfDwMJK3LYrrRVLYUyjQ+tf3dCWETR/rLRPjBAyUCLMq9s0/LlKddV9Y4TMNF
BXpxoTRkAQV0oAdNI6CuSZt9LvRvfp/qG0XGAo2np+9zFEBXqa3fSrKLzJfA9Os7minBstSSbglR
H8ZLqyYPAZL5LDYwJYROdj+wLS4T0BaGMB1XG+ilWuXAJajrwM1FykzaP4bsYo7JZOkHTAw7pXUe
J4ahO1FqS4S3Sehkk6WAJrr10BnjrmxvK/zFWMNoXGFMeo2i4agb3QAyvU8XfYrE50RXhj7kLaya
ggnyb5otujyYiSxZhlDbQgN0QFLhUYHyvtntF6NkdlCcZpef8ozyunC2qg1CC/Wkv4zzhL67WfeH
zDQewyrz9qkgY8/yg89VRHsIqBt7tgks1mjZHLPWKarVSDbryljXBoWJAL4/XcjxE3iSW2KaEpdk
xGvpUchRDj3u4DwW/Vp4SC/1JPrWpdNdm5bTnuS3fEEUsXl9yigPkVJXA5inwOaR1BRrJPkbJCON
W+BrPwBolTszo7bbslJci3xIUeIPn6rci44GfrXVYGTEjid5Yi+lnTUb3LNonjWrvGffSt1VB/tb
q4QxJawHPduxD6tJUb9CzsncDJJTpGfyGqJQvU6JvHN6MPBdoX2CG/VM8rlGP1Df99yLWy/1KFcQ
6LwY85P7wWaGJcdJX/rlnmGv9mzu4nFQCH7FkKXWldvFwYFVmHdIvH0IToCE3pIoShbb3F9zgwV2
IdSAUKfkwW8xFBHuAeHCALGYdvKHmrATCdX2WaoEfwbiUzOKFKZW377EErxCrHpYe6nIWx57EkJN
bxpZLjP8xtco3Jqt6UTsz/Jil+VGe9M1+nBnZAHrGdBewcByvHLYZeKcpVdf9BAadFqUmap3+66w
NrwOtRtCbet7LOhbtFM74rGu5STyL2pAdtVny/6G90g/qgpUAshxYtP1UXykwBj1dr40wooEOP7d
A7Fn34kCKDeOTJaYGtN7z8iyfY/oBoYEiW+UNp8dpQABVyvTwsrjcW30k3W0VR5IGDAC4Mw0LLqq
fut08ULD3d4aSUUwo02VPTROwvgIodeEIrtA4mKPhX9Ebva98TKx1sz4pmgm/2iN3ytNUe+UXCyy
NpDsfqkzBDkZkJVCzk/KEvhqImyPaTy/ozj4fUxlcj8oPrs0Z+wwFvWIm7WVEvv4pZrosXCgtJRO
jSBcARvAu5M3zi6L39IpjjYs/CLsgEp2iCfXPzlabaNBCMP69yqTfn9wosKNle6Zdla3CW19rUap
s9NOHkYHiTg7tuhaJhOSA+jADYu6kkdu/SMm7S6rJBXA6HtR971rqmSkWY1trXOP0l4glf6YlsEP
1ayam96Q6iOEB/wnk6Qa7mubE2Vza0A6uqJ0yXrRrGgxynTcCgV+16hO4uCzWyJjD4Mg/dKF6SGX
1RHAXMcU9RcdGfBHs1i0Yxfcj1Z2jz8G4ShqZpbk8ZqwEpbX/yhqUuw7CVJF7WPTrcjq1uh5U5w6
YD5MV7YNMBq4QE84i/IUnlqpk11W6OB4lzWNru4b+1hboFwgTUHODe8aq3OOP58VASV8+9PJabQG
SizlSav5D5Aar7yRVhBT7OvMVOSK9vdXTTJXiUa0Wy20+p1K2B/0f3KclRxl6Rggj5W8hRw/2SL6
TliFTqfe1TDuyDxZ+Wid0PnI5xz706SeBChgnR9aRNVdJ+/90dK+sTQqtKLb6QWsTBWWGIg4nu1J
d6ZXEMcncLDf0ttP32oHS37VARgyK1HdJWNEcmB2lU8qnDI689dm0X6O5PAStR5OyNx66O3A2E0T
0gSz/4YS8Ss4KHUt6LEQ/Eq3JkpEvSVvfTOJ1NjhVxbrppefh6jC0mflO1YM08Ir1Ie+xeQnSiPf
WzalV9FrzdLW/RdtgOUqcwpIWkrbioRYGvtEtDpxX1+z2qyvmpgyCknf0ToKFBvOSvEYdAWK1Nwj
bD5KK/Rjo+P+/AVT6rLPQf5rji+fqpaCXpx04Z5kx11ByORQERR6lU5etewGcpJUtS74lOKUVE0/
zotIJu4aDWljQ4BsJ7Ya6pSNZ4a07048FNXBy5pDZkFDTIVWk0jUqRQ/mUmEJnMIb9u6EbB0Fcoh
Ivs0JL291u3vjcmrBfUK2DzNuXX6ysBUQN5VSR10zBoTHBJmmZJ/t4mz8KFJlAJEdPx5rFrltiyY
PL3B27dd9mB600mYO+jgTMOGrtltCDrND6bY1Zrsm20P6jYTpPyl1F27utvUDvCBqIOJJ30q8llF
Q4+4n7VDdfkw1lqJKs8eXLOhhaV3vlsHaK/LRiS7Tit/MGe3SRc/6W0erLKB/UmjO7vBF2+6g9Ke
FpNx7TmEp+rNQLk1Pwye3d3G6ENxZq9LJ6IzPeLZhVGIqAW5v08q0yYojS9e46cUq1X1JkB+TfbO
SiT4Xm0DwQmC7SAh0gWLljNC9qvak3YocxFH2dzwY6w6i2EIvjTCelEsmjBQvfEo+izqG98uj2nX
vQDsY4dgrMhh675aDjocNC3JY4rVk42v8Hemmu+jls2EX6fmnd7s6C5jsKuifdp238y+f80SQKFU
kvtb1N5D13SPPevZsayGHlOleGyLzCS4zJD7tu/cqEY3D3C2BzLTysek25WUqdEq1MisBDGIns07
F9u+WBp6CKJQVNrC8ggywCCJLn9QzWOGt4ocVvs66mJJ2VdT0KWatsuG9KsANdLnrbPNhpI9eauc
gqSU4LW2UcqgU2O8B9ZNjSwLxM6XIPWes6ap1nprd9vEoBUoLBPtv01aRUK0NRUW8LeDtR7QgaKl
KlM8fPFVI+/UcSJPxKDQbVemua7HbNmMjbHoKFge+ljepn2oP5CMRju2n/a5T35wPW3T0rIWziSG
28aw85UGGBGBAxIuK/4iWSscJmDlrOqM9tkA3o+LAi5RzUv4CsHTsVeR7ubjaR7vun5n4wdjLeXv
HBGsgMPc9n2AoCQaDzSEqQpVOFsUz6z2NNd2lamYC5a95c4uoYlqRppexyrb23BkoYpnpNy3UZiv
peBj9UJQda3LZA/Ww78C7JSuoScgohlkcQssrbwdYty1lq89iBZZhx7hfGhDL3Sh3/H2HEeJGiFW
XTSNLXBNcdt1ebqT2V2cjbnrqycbV9meGvgN6e4pUcFT1iBcfrQCMu6aGB2WlZhfjDzC8xXVO7Dd
i5Fi+9bEAzGlUeqyFeZxUZMX1YIRYMTxhhyZDDk8TYHT4sGcsh1beXULSVmu9DZ9TYWR7E1Diq3S
i3XX0+EEuUQD0hzIIivwn+HsHK6SDIWMdPZtC1/OaLxD6DDwEHkQt4c/7oYNlb2oHL+l3SCmRSEJ
I2QjhVOwZHPRWK+tDMnpzNrVFDTXFe2nGyytd4au5o8sK3HTEm5qj4goigzRVdYWm6EpnrKWMC1z
dJjxhBe4QV58DzHFQ+OBoNENGCpiad1RMPB3qal+potAJVUNyJlPykdTwzaALD4f1X6TKOku7cBd
D35xGD1xsOvG/DbG+wQlqxZPNJT9Gz1tarebmluM2dAheu2FWuAmo9AV4/Gk/g/QtzKN7WD1RyLv
3LyMttPolGufFe813kOLHYQr6YbyoLTaThXdJtJEe5eySG0s8VAnnbETY7yVLZsY0UsM74G/T2MD
fF/HKiMd0vrORHqAj71FpuFh3iscmAiKs2yZI8BKOePNz1+kFiukmnbNRo83ZgqwbTChPQEyDnZG
6jNWU8ouUdA/kt8O5qLe5hHIbrUS443pqxHu5bBkL0jroCyRRXly3GMdX2sxcjXb9MdDItVuK7jA
OrpFfEsGQ1nLw5ufv3hVtfYSs9+yEEn3UTahhIqwxOOxJOAnsrZpit8+HdPx2m79gdJ7cou9wXPb
qH1SzVruvbC7GeGwb3RKtRsiE36oem2tk4FMlknB0tmoUflM4ZYXoeW2fuF8adtyvPL5F6GVul5z
EhbTgV2d6PQQmKEWF0RRDCUry/5UbAZQsEQDSmVet8W+NsiZG5NipxVpRWkYPqqOPRxPFkBEhcUm
Hun+OqRvGFTj3kNq0fV+Tsgv5FhCypy1k8HQ8XznUYe1+hArYokb/BOyARCkOK92lQ3mxLoiZUk9
CIXqTm/b2tU4EfLoIQhl8mHfbp5M8Z2+6xIvviev3gcl2dUUvAAf6EAMR4MfZ0XuU2kmU34qlWiF
tyFYDLH+aObm44gvmzRu3d+Fp82/2ueuU4kQMIEqVqmOd1pLC39hD5XrmH3uX0FcC4NdlJJWepVB
9rES6HahVatkjlfl4qQENbJpORn64+T044M9sk+ml2zeWjXme69qtx5K5XVrD+OnWo0fieQQd4TK
Y+mpd14Je5TqX7mJTSaooBi6a71CPca7aUCCJrAzE4K9ozjsY7UC1u3ge/ikCrQtA+9N9DDEYlKc
uG2Iny8WhR0e0nIIHuq+7UHAgfqt5Yjy2EGmS7X0Ozt+sXFULD210WYL0syfKP6juEuT9rlAbXTD
ITaakf/A4RavALqdBAf5cEiyIwXmcgGRm4EUdVO1aE0VCa55coEYSX0lexgDyJF2YxliitRPngDM
4yt1pD3TTd5Ln5wSX8uANJkUJ6lW84tqWcMLG10OmC+DTm/WWjSkjzotpT7g0cpVLm7c0u1JCgsF
px/B4mkFrNZTyEWOE8u3m/yGNQBi9nWVN2gyAK4gcO+mL92oY1nrHidBemBAfW/fjCdEzoiWJULc
7NHHXhKQRj7i2MSLLDD86xbm5M5LfFIbBtgIWGl3k4fxEMk5ESZehZfWuRsDKT4XxaruzOqLM/UV
DgaV4BKZ118qQFs2jntLQKeJgLZdBxHYIl8OA75WYXzBxA4GsbPv1AkKkzaBURrakDKVkWskeZkB
YrDC/IT/rIyr8jMg3HZrWHBTBkL1JFsOXrXWxGagRFpu05ZoBcOvUQZWZYX3ppGzYcFlpyIwmNsk
sFDFJ8ntmKXFkZwY9c739RVllJVjeMWj3zfsuk+6sxLdbVRa0b2CZSLTvAgmF93a5hHBn/YZgr1L
y916FKnyrLfqi6Mp9S0SJugpeH6yWrO2TY6yVHhO5BY18E7fIGDWGMqbKZHK00kEd93o9ls1WuqN
43TtIsoMwkCEAE7Ytw8pHhPWo7z1xkg5hGHAJFFH+6GPcJoiBj/YKq9FYVeo+SbsZDpu+emboWni
WsBM+txX+K1D3kNhnMNZInRyWYEbuMZogdIi8sZnDcIIqqhaEcHx5y/O6Dx7Ak0wHVh1oakk5fFy
3SgoWlnJ2AvQgnS2kC7sYhoIRw+0N4m43rbvicnB3RSheEANodAGXhZd3G+JF9nadKDuGRVUSNg8
0S6i4Z47CAhp4a8bCe9QaRkfHTvBrTlCn9G6NxRK9UMRwOmj37Tz9VBb6H1RfibFgJ6dbYGlazRW
iPicyr61d3U4KYCo31rLSL6GQUhmxAl1ZLWy35hkDK2KPMK9WSvlMlSK75Q56l0f28US7V5364Mp
WhqYttboQLD8x1r+xOMPj9d4HGWqLAeTwTi07cA4D+KtSHL9TuAguoo03VkjONJuNGBLnZ47rmrv
pD7KG/qsxX7Sxo0TGsiybN6hviJvAtm8GoQPPdI/w91SjvtxypyFHIWzZVuJrXYwv46RJVeq399b
PZdNM0uKhSnGWqtrv5qngk6VAYCwI2IBjBFsnAUL5Lop0+G2tm6klpZuh0oaNSsrh4AqG3KfJxbS
31KcNOsqZZUIcUHQiT2GpQ7IDXTQQqvUo15SlmbRQJeWFJ3mtXkLjR5BOZu9O6sdtibN6ZsOMNGV
Wt/mgQZLSTHRXgh4V3Ud3kGSGDdakaEFwg3MRvUgRh8qWF2yGzHIzRWApvLAeTP0zLzvmIQRjNF9
RNJzpVYe6CaWnatJbbpDqNW9K7rgNsuj74kPd33UbVYo7JixCI4IByp1GSEHXRgy3KZ5QeU+qnkJ
owqQpU4HdbDX6CV71KQJ+cRT6q/ysN0QU4sCT0bJuPrJ4cfPVe4b2ET04bByolnYFTZRqqPHBhC/
5H3WRk+GOjiPDvJQSvOVznK5bunmayoCCoF4DfIl+pCBytoCw9hJn4aN26oC7RYlzIbZNVjU/I5C
ePED7EvkNshRrsxWCx6pJQm89eATVREfbMvw2HcF6Qq/+7KlD/dzjWNrAAQIE6btpk7SVaoS9dPp
v4D3vrR9HW1Wk8WM3gvg1orC+0pNQGK0WCJ3Kst2Fg0eXSK8i12InkUzaEvEHqhbB3adqPIbHCX1
zpEat1PdQk1I7zWZE8uhN0cNRCgGO3ytkww3rVoeih9dEX1tBnjJlh4gMBKVq3Qj1nK+yi4zuxXV
241fKPUno0NKp0wS6r/BbFr4bbZr02yp5W13G/Shgsc/wjyOGieUMDCVaTdpMGicILeuRTF5u9yj
nlvr4GjIn5x2fmthcp2o+jZ2RM2yohocYafTWCO8ZhVSk2bIX2khZHsUKuVKoTC6Dxk2bqSqxkrr
quIeC/rWTsuvDXiWb2V6EzPlP6qqeQdyNTwOwvvioQTdEnTxouRFg3OpqbcR6P5F18FFCKvKoiYB
F8Go1PrQCqe8szT5HQW7eFS9eku4SL6SWWkuw7yxH7u3cTLMjRUk4ZVQsqc8a6cnZAc4x/LmZlLi
fGXWk/9OwIr496wTy2CjZZLxJMnmc2ZZJ1w8RVVtO9sYGvbAUj+x4AqK93GllYuyGV/syYcerfv3
OPVZNU71p4j18HV7WqQ6GAH2bJrpgheJBTQMM2CL6qYTcFWY23+Gd/zXbwGt9d//m99/ywu2FX7Q
zH7795vwW5XX+Y/mv0//7P9+7Pd/9Pf1W354pTx48Yce85T/zX/kt8Py6f/8dovX5vW33yyzJmzG
u5bX7v1b3SbNz6/gv+Wnn/z//cv/9/bzKI9j8fa3v76BMm1ORyOJOvvrn3+1/f63v3RSb/7r18P/
8+9Op/i3v6j+ZOTp/eNI//vjb69187e/hNT/k2wq01A10zYM/ZRo27+d/saS/2lYgjQyVCzC0OQp
ezPLqyb4218Gf2XyL9EtairODD68ztvT3wjjP8kytKF60Hi2pKZrf/3vt7r9R8bKP+4WF+Gfv/81
bff39CyFYERLp/UlZ+FrMMxT27RRjZUVEv2mwg+Q93iIfrkGfzj6KRjoXzkv/zr6LG6KVB2vGkDD
33rOmF8nWQu+vFIR9EdV8k5K0LkTOH30LxEycWcMqdcJ+xhXE6rEljoCDe9ic/kEfs9c+dcJzLJW
fIsZwygc/UiuKShJJbzJZbQJPPOHr4t34sLOfcZszAdsPclHGQiiypsfnlk/eQob/k57npLx5fJp
nLtI2u8XyY4qkyWDptOA8Dd5OO77WCwuH/rctz/l7P5y/UFE9TGRR/qRievR8FhvY3Z78PECodl4
J7Xv3NefhWP2OQ1Bq1P0I0U27CBZAyQXHiVg4HdO4sxzOo9exnVn0lywaAmCaZUZLAQvMjZ0vr9d
vkhnTmAeHplS5K69getPSmNLLvmJ9QkZ9J1Rdu7oszFMToFSQM+WrJRLWAu1/ZwlqKMvf/Xfk7D+
bwRop/v+y/21FIioA+rXozGa3wKRrNJaoXKV7awoWTSDsy3AUl/+qHPnMRvKjagsy4LRCtuvx1sb
lJ+KXtNWlw9+7hafPvSX88jbyR9DL+DgCoQBywvQsMOb3k0DPpUPfISlW7OhgNFBcAq65ioGQIFo
uA/wjiv2h86Aw89GQT7E9mCHHr6p2joWDYBpLzcWeuZ/ZK7DCXxam/xyhRTTC3kRJdJ1qPZ1kjLE
5H3COLXx0vLu8hX64x3mI2ZxaoGV0yxHOOmCd9SAa2g/gkT/yNPDsWejQLe7xEQ9PrhqD+YNPKRF
NTDu37m34nSV/+1VxuFn40BNMt8MPZuvLuLXxoax0JXdY9gqUAotDELFJqzsbSclTer3po0/PrN8
5mxARISQ4+fKB9fQzHBFGLG6SwkWW4bD0L5z0899xGxYRIUmZZYPmltW2UNfq19Uw/hsJdbnj93w
2bvNp2xgK1TB3XboXDDjm3Ga3rnff3zxcHFm77SS5fmItkFza64Q0T8yPwRNai20eqAeN/DcXj6F
c1doNqodlJqDgnrHLUZ42l5s1jsz1cTKtqTyzkecO5XZyKbzL2sQ6wM5THjcpRHR6Wtse6nSbqWJ
YHfvzOVnhp8xG+Gixvgk0nIk9Y0eCRmOIGZU8H0fulA/sxR/mT8auDZaThGHolYfuYGpVRsZ5e3N
UPf6O6PwzL0wZmO80a0m6YNcuqoaHGib7opBQ/5q3n/sDGZj3KnUXBtNpXeNTnV2JAJ0lJCziNgm
+gsf+4jZkE67sDBbBOtuNKF4SCqC12sZOjvITsbi8kec7uYfZipjNqSFoxe6Y0bSNZN1iiweDczS
siNKgThtFYyhKADeOZtzD9RseNe9Feohqgs3zjow8zSvUCnierl8IueOPhvhaaiaZT1yIqGPnhLt
OSoexU7f+e6nm/qnyzQb17I0nMjXuRNq2+WL2qILIkJsJw5JhoucYtYHn9nZ4LY6gHmJT9RiMfoN
mqFIfw6NdLrHOVy9M3+cuVD6bFwDBUnIgzCEG7cj6b1lEDRfgKsNh8v3QZwZdvMYWqfUAOb1lnC1
7JCKeNPnEDqTlzHPsUM0135Kzp36DI5uWSEcK+l32REdjdC5iq1mcflLnDvH2dBPlA7eSKYLd8xG
uDgaaFDdRAhx+ehnT/H0lPwyeXUahV8JLsb1kDAM38CpX0n9PvVRJEKXtIObCvMNWjLfpiejPluj
sarzm8Lony9/gXOXeDYvVCG7zAqrsRuclHuY2polAMJu21uSJK3Ln3HuEp7+/JdztMZWtYDS9W6q
FOND1jb+WxoE6TtncO7os7kAs34+xhXcYcPoaL4orxZpKpe/+LmLM5sISkj0RpHxZskQt8hOX08Z
yLkC7uDl49t/ngr02VQQOb2O4U92CObzW0PFEde05nJSNVQ3GqoFHEe1CG8uf9i5k5nNB4aFs3ZA
HeDqKQMlNUhIp7GvLMyiKj825cjZfCB0HWYDyh23qSCSwAj42lcIKmz5dPkUzlwvefrzXx4kmYCO
aNS0d5HhrvGSTTmteXxS8OptkaPVHD72TM2rU4bmEUdYis51UJCth7jyFuh/83cu05knVs7GfKRa
pNuBlsAt4MUumMrPrYpF7vI1Onfw+YAe+oF+dk4JO6zxgtlR+KLz4g/feWTF6dn8w+tLzgbzUNPT
tIukd2sNYZUYrG4vMoDHLPAisIOa+YR+IEGwBBOcnhTIZtrHqauYpvPOqDx3hrMBrzTK6BmwQ1yl
tTfDhMjAkcB3L1++M6NEzoZ8jVwnxlLQ0RJDAdfUOEvqMN+KMnlnxj/d5D9dv9mYL3IjsZQQ5V2o
tUsktKjBw52VGLuhHY6Xz+HcBZqN9I4RmMZ9iTQfHBUITRU4eTG899I/c4XmNau0JQlA7VpC1lSr
W42Y8NayFgmePMz1HzqBedlKV5PetGTZMy/CplUoVKLMyLx3jn5mFtFmb3Q4ohHIqrYD/ZAcCqu5
89XcTWX43CjyEOEudLyweeezztzteRWLzp+TJ0gy3CRBfGJxtW7QS1gAn0wbMShi7ctX7NxNmY36
dqJ32eGhdXvOIZPajyIeN6lwXi4f/swTpc0GPdLcyCxjRkVuWSgbqxyNU4Xh/WNHnw3oJnUaj/Za
4yr6mB9oCHebuDGszceOPhvRjhOovPsm1sEZQrhpQMQ+NUO0/NjRZ8M5IMJcWhVz+SgNnfy5bJoA
S5b4ay4f//RQ/mG60GZj+bT6MD1SsVxTz7+mNNuvKlOsUy/amJ4g9Dj+dvlzztzhnw3CX16tJI9r
pwZS77I9EVCesHcanvHjYwefvbfVXEhMONwCUN+E6FYZ9leake/MqOe++mw8ixj5WunwPqC9n5FF
m6ouCgJ1dfm7nxlZ4jSyf7kwQNkE9rG4Z4G+0ixzIje0PvlK6tePHX82cp3YiQdFDRla/rAHNrPq
U/9gofy8fPhzF2c2chlYhDtCf3RzjU56TV7MdawTjPaxo89Grp6FaR+psnFBgCBowZuI7sR4Z+48
99VnAzc1WkgdGQ4zfUAUmpvGuFC8vP/ghZkNXEPXyc+iuetG0lZxcBTWOsQ4/M6wPT3Zfxi2P6u5
vzw1mZ/BoJ7sxi2HDACY16XXKF6PeuDhbR0QhYOyNBF+yvc+8FydWJ2tvadOshunneeGnTXJNWtA
SaUtj+6CCjCDGZLPHilZs28thWzYYCKfs+ql8s75nhkl6myEWzBSClMXjatFzaaS3bas8iNW57vL
z9mZ16g6G+LtmOpJrk4NdtFKXlVWshlT+74KtSOot489EOpsoIdhR4qeFrAwo/xz0Gpt+Dy0XfF0
+QzOXaDZMG90DVrb2LH7SmDGSLMaFvxZScoKAVkf+4jZUNd6YxSRplZA3uUKadpuMOxbKKafLx/+
zHBUZ2M91EHPqNhw3RBjF4qjHsmwQO71saPPBrsKEaBJLLoouZN1P1r4zN+AK1UfPPpssNtO0+Za
w0beKaP2W18DzkP2Fm0vf/dzT+fsHe2ona3YVUFpACV0VFRfI6t+ACfwBfnXe+P7z1dfOrPhHXiO
o9BcYIGXEVwcacMxUMYPPfnSmQ3eHGFgj3+qc8vSJnnNlPi4WxwDXy9fntMg/fe5UDqzwQuzNBCF
Y/Vuk8H3LABcEjKBK61OtBfL0seN0eXvVG7/PMqkMxvDWVSERuvVuE9GkioHHCtJ/VolKLcun8q5
uzAbxVbgBF3aUmhOlfwFZfkN+ErjneF77tinP//llSFRdcGex4vTEol4VfvGtoy1dyqppzv5p1vw
29jV/gOnqlYVppm7XREjeET+qanEHP5H0ORRH2FvdH1PNNf480/3pv3gGc3GtAf40Ij1oHYzQswW
ao4yOq298Z21x7nHajamHdVJk9gYW9p78pRCCtqItFuxtNIKxpStpOQaYR66fOPPPVizIS5Hp8vF
ySg14vk4JtBHNlqjB4u+xIB4+SPO3H97NsIHFaOL4oiW4hmg9Ct0qqh3I1l+/djhZ4Mc4L7dpwht
3a4h5yMXSgF7cMzeWav9eQokwfn3h9c0U6WD9lqRg+yMwL/yqHJjeG1raQf0N0zdfOctdOau27MR
ruQKgkjbR+x7SlUFstP36wBP8TXukXyhOPn0Up6a5Jcv2h9vuy2138aN+A/VbGGEN5F2dHoN7XH4
GGsZqcD2O4f/4y3n8NrvV60Y8wpvm53e+kArrgJDajtzyD60oOHoswFCNKmpNlJJbokVRhucqtXC
AMD9oeeVw8+GhCHLDoB7Fdz6Lcl65KhhrCV44mOXZr4fVVovM6wq8W9h3xEQ3k/wbZZlbxBEcfnW
/vGJtaWYjQfrJDmBv1YePWAIyKNwYaINZNWOyRhy9cc+ZDYsCEOayhM56Fi3+St8l1UIfgHEPjZ0
J35PifjHIcGZzIaED7otj5rCPlJ82DkxoVuVHFe+L3edOUI6FO+8XM88rT9bWL+8oFCtNrjY7eIY
apb6pJ8CTsmlfrp8pc6MNHH60F8O3k6hMJR0KI4qOR89ieLV5w7XLvSaGCzf5c+Q5z5kNpxLSa4T
Ntvi2KgrHaRxlToH1QFqZ2WwliF+6OOXLP1siPjai0AEExE1DG9mhCwPJFk8BCs1bQ95thrMR6ms
hb6TxYgf9LFtg5XeyUWZrVK4Ys2KeHOX/+vNAHk567Xh0bTue+2dBeefi/Dc8tnE4ZQhyIPBy499
GdyrXfCp05JlSTBWCJdy4WHU11tnQT2QNPY8A6qUwcW6fBHPXcPZrCL7oZvIp7eOfk4yCRVNeTWF
vOMN8ubfGTXnHrTZzCI9sly9cbCPtjlsM79/tT378fK3P3Po+S5Z9oFXFaVuHltsgWujdpw19rz3
NgJnrs18F5yPUiulGLRjaWk3ppfsRT4+E0K8/NiXn80msJsdbVKj/GhabOqvJrAuL5VXlOuPHX42
j1DBSbBkCoxPqVhGYXurCe+dB/bchTn9+S+j29PDrFRBMR7p0duENAfDcxApxjIup/j7x7796Y7/
8hGmYheerGr76INc9LZdGA3jd1Vkur3/H86upDlSnIn+IiLEjq7UZrttym734u4LMdNfDyCQEAjE
8uu/V33yaKwiok4O10FCS2ZKqZfvXe/ANgbDeeCxo+g7Jxdn0LwvOw4uwH3TofK/G8GwflsXhllP
baUlMA/euYe+Jyv6ez1Nj0hvvlxv3hLyiGG6evKbskCq9Cy84W3pl79o4jzUk3yIwDN5vQubfRmm
2wjBwTzV0vNIwAfcuqAtAevptNH6x0uAo+S/15gvIijZjNY16e9oy+6qIH91gvimAOeZ92C8XHvJ
UITxWUjVghUXAgsUmsNu/3p9cj6ef8+8CPsDHXlRy/gMGs38UygrAfZe6C6GUVU9T3JVG4ZsmybT
kANXh1CpoudAye/Mh4pIVX+KdbMBJPh4jT1qGLMrVFiXTU/Pve86P0U1uP8IDjqT65Nka92wY+7h
tcPzEV+SunvovPYnKK031tc2L4YF+0uPNGLBk3MPnehHFJSDr5Ez/d11QZt729cbFlyXcgQTk5+c
WUIWeqBjkhOQRIGc/XhbB4YNh8R3oNFAQpQkgN2WNRCoKsELeFvjhvX2TbhID5JK53w6A/45QZo3
38LzW9bVvN4KP0CmM1bRWTahhGhSr/Hh9O2mD0+Mw3xQy9oHS6d7Vgn4uGZ/gOxC29/0xgcfYMTd
9SK9MhHtnqG4mTyB8esoFJi1rn+6ZVOaF1pfu9LxcmSyo6kHB3sM/J/0Yy9VFMzK17uwTb1hsKjp
9WINgbUzqJQGkB62zq6JlHi+3rptAIbBsgJUln2I1v1cfwZCuQBvuXsHOekNd2PxmolhtSSEZmTD
UAjSyeHZbyFe35aPZEnAJA+h7+tjsM2QYbZahwFtiw7HQqH66JivQ/Irb1Evu7ECtjkyrDapofDu
87A5q6IH7EdB6zmPhHiudBDddDzxEsN2SbFABQvQjHMT+3jTwkMxSGJ34An456Ypio3Y63bgnKFB
1JxRXM0guYT0IRQDt8Cqf5IS/8lQJl5sWHBO8xKlyHFz7pZ76YNeF5euBHX2bgBNKZCbQg7iPgIr
Ef6QENSv9xrcTDP+mZfHwQE5x+zsJ8LvYpRmFxVKvNVW+cvFyj/6MsP6XQbm2QLJgnPtE/AN1WCR
PI8Ar0sUX2sQ+FyfXssOiY2Y7UQyjCGu2pyhn1y38QPwcyjZ3IiptsYvv787G7vQm+dF6DbneOg+
NX5ygJzGceXrhoVarCc2PAAEsbga4mW9xKSv4wq6qWCGIOj1ibE1bph/nfSM9IvXnGewjqYo+FtO
8ezeBE3FtjMMXzVJ3fh+AnKKWeagsHDyu5jPdCOe2raOYfbxeCnNqqr1zGMwtieRhMa4pj9peZGt
Afc9BJjnreeDi6F8tE1N+y8j4nU5weFGg7kxokl4WEC0cQL8aLqDzCRDRkjyu1IVNwFrEs+s25og
sh3McZyco6WbHvN6Db5SFYrfN627WbJFE6hQNiGvcVmBgKWTo+ieqY11sdiDWbI1FkAECYUEA5mG
6FOLVwQAGKBcVky12vD4f1IxH6yHWbdV6rGuV5DtnyUrD3xSX4em+5+Tg/7Cux+j7z1KytsVHIfd
fZsjszneOG2Gqa9qciMGFO45hEcB6QfPwYQMPjdQyl9fl4u//2hchrGTcAUkBjJxZ2+cvEz6lHwa
PWRl27YSeydGyowtKjqIpjiCWa7f8GCWQ0BkeAFoVOYygFDeeRidCoxaYHiqp7eihIwk0qm3nQLM
yi4H5LhT4I8g7S7A7xcOIO3VQzhvbDqLI4sMZ0DKQDG/deLzqhL+A2wnKPkFsXg5bSyMrX3DAfQ5
KEjywGVnDtKbZAT1Pe03ng8tTZv1W3XXkQ6qufUZVQj7sQx+z7n6fn072Zq+uLN3oYk7ZVdMrlrP
QQPtDRBV7caRb+UqPwbFJOB1+nfr5erM0LaBZkEYfcPJwVkZxMuh/JQ/D7V8WhbyqQEcYCstaxuL
EcO9AcWlk5/n2UqgDp1AUS1tu3ArOWRr3bDsOZ61RAyczy4B+e1UhaDTjOVWEa7FrM3irQoqrzMS
oeyMKBs+UxcqpquTQGObQZs57l9F00RH3YPZfljCreJWS3wMDatOCk+BACSqziBbTYkHUjaIMsM/
ygj0mmA6v77FLNlyLzSCPOo16q5Iguo8JmsFRnEQ44dN1/49apDPd3jAX+SU5WUENmkF8FL75FY3
AeQSzwTOumQEDbACuzvU0Z+A8MYTWXTbgTw0/Em86ga8W4V3rmYIiUkXKuN4+Rw34pfF4YaGN3F7
0CkWK5nPq1zeigJUOSgUAjUuPfjz8OX6wlx27gehxCwfk1ApqHKnQB8KxcVgJYawOZw8RB9xibze
heVUZFaQlRKbdXVd9wwxnvFe6iI/rH0FkSTGV5DsKugCe/kMeqiW3JZkCgyXQx0oJXeKrGfQgH/y
Ivnmet2ZLje64sD0MYFwNZF6OPfeMnzLc+i2xJPaWBDbbBkuhjbRmARxN5zB8K7AlQeCWsiNj8dJ
M2COJ+iHs1B4KZ4g2q/X18fi1C4ENO/dfz8DlrqEsTqXCVS9qkLNj64zlRt3Ylvrhn8pC62cmHQK
LCoFFKvmLol+jFKCtO2mrzfhAYXnD6B/HZwslNDugdDNY9+wbze1DZadf81MBAefD33bnwOcSVBP
EwsBIYoJD0wbH2+zPsN/UOrLoltUknldeAyLPoW2c+pA6OS27zcciM8i6MLhOR0UWQuUKGMNOULI
4Wx8vCVymJVmrJ4SBoXeJKNgwV/vQ3Dmte6roz9PEC68PgCLBzSLzaIW6MYCTFjZCqar3Zo/gzB8
P0dQNBfj/fUuLPZmlplVYJLRaymwBIQ/ghn1JcSIVAmwxtCC5zqGntMMvYjrnVmMwaw6CyCpE0rf
dzInhJogRDtbscXFY2va8BvCp7MzIX5npfYf5nj53PTx4bavvnT57nxYjXkxt0h6Z5fkT4t7Py3Y
xgJbDMA3vAMIUuJp7Fcn46o6EBBdtJr/luCdv+3LDQMmLNJlWxJMigNF97KMIS3H2y0sg80ADOtt
PL+K+jp0MnBZPnmQdlxXsgddOEhrix/VOG94UJsRGFYcjjQKYjU6mSuhz7n0wxFixyeUEiypB7mD
m2bKrCjTmlZFCz2irHWmr6iF2BV1sRGNLTvTrCTzCpbrBdeArIPACgnCe8a38NCW7WOWkYF+2I1E
gq9WC98V4xd3+KZQaXd9SizLa9aNaXekISjJcW6kzRFykVBFyVMASpD4lKAgv96JbXIMs9VJ2IPq
EbYFKOOL7qN9Eg9bBy/b7Bi7P6TdwrVAaGxB/waowvwMNe1dQOIN12mbIHP/z4vTTAoLC+qmz+u4
PjR5ct+J4nlQ06nQ8XDjHBkGAM7Eoo7I7GTgG9sh6Owv+//69FumyIS4gRi9rz1GaTbriwRPyKB7
27g/urCrbnNBJsat5n7XjdWEXdTOd1GIWu/R3diglr3jXtblnV9WNVgLnIDkGXjQD70ANSfdAitb
ltbEs3mr46mQ4qsvLn8R/4Pm4A7BXfKHNdyqwrV9vrH1p3oCIyz4q7OFtSDpv2zNxNuqIbalHUww
W1AX4aCnmCKyzC/57KJuKQWT72Hk+i4MZ6hJj9mC8qa0nzbyY7Y5M2JZVwBH0HLWnX2hvrRCv7mj
/zUAv/SuX4I9CFIP1/esJR6YwDMwdYLwOlyhuaxAiMf8cgHVJ1P7ghfiaRh+XO/Fci76c5F/v7n6
QVE58/5cxtEnCi1m5fq7YAALFXQhIIX5eYKa521dGfYdIt67bhDJ8yTAmq29fVT1u0b6j4Ua7qA7
BNmlLVoZy9yZ2LOwmtxVV7E813XwXIjmhfIkEwVUKxeU018fjmUf/AeBVuf5XEPX90xDELOuCf8K
ldVpVzRTeyxwvBkJtCWud2UxIbMmC/JpYKyHgjIkfebxZaiLDpTdF5D//pb23eTS77tN0GnQUXYd
7c8gMP61Lnhpc1HFe5u9mMVeso1n5JM7eQ5AUfDWL1nftP5umsLgoj24PkZRBJ9wfSCW3UwMX5Pj
kXAhGmsC4Wp+19QjdBzyeXxiPp/3C4uGYzjIAfJO/Y1YC2JMHZc1BObBH3oG68oM2janZwmY1GMq
N4ZkW3vD3VTQxYghGYzoHhbfQVhe7KiCwMP1+bI1bhwdqph1UwK18LMbtuEDi6HOgpLw/Pl663+O
UB9knUwUXAy1QH9dc1g7/T6LF1p7dwsSczFkmnj0N55mOvcVON7CCfHg3P3EmX3v8eowBq8hlNYD
/dflvDejwLsGoawXQiLA+RItYI8nDtlFZfSweT20TYThm6SsQ+QAiuJcrS6FQ0qmz6vLtl5tP3YV
rgmm86Iid3K66jPEp9KG5OfeqU9qFN8WP34Ke/b1+nx/7PVAHPxvMy5QgMB9j6mz8qpPk3I/O+v0
qmn9SUXVz+tdfDxPromrm8TACKTY1TkkHcQOKKj8G1/8fVvjl3G9c0ND74Gkh3F1BmHLr5yApL1p
bvxuwzGMIxIwAG6rMxh5qpeELssByx3vr3+4bX0vs/Xuw1sFNnVIBGgkv1Sf+oQHMq2mtTl4OU/A
M9tCAHnSwffrvdnWwPAIrYQOWn95nZAJKot4UC1pkge31eGAyPLfY3Fdxxu8pVvOwAt/6YP6ZezY
bozG/13/eNseNS4TTknBdzAgGreCnWKw1VwMfk7Ukwsa/Y3l+HP4+6/fcalhzWHXlZGrq/Lc5GdK
oT9aOgfIzlb8ngloo0Jj16midHbeqsHf5QIabih/iDYv2ZYxmvg7aAhQSJQB2McgnRs7w0FWEXQx
krdI1TfdyVwThTd3Y1yw2aFZ5y3HqZ8/s4mfgoo9DA3qA6BKujGVlr1m4vGGah2rUaJ2o4Q6B1TX
UclR0ea2vKhrAvIgfMLUAMWM8xolj64vXwKt9tq9LYHvJobRiwK6MlAOb89lP0NYvZI01TzfupZd
Wvlgk5lgOR+y7O4KoTWA8brnMRLf6Orf46b8cpOhJIYdtpj5GvLCAsCJ6LcELQxKgBA3lZLq1Mab
2V3bAhv2GFKwqOZQKjlzaMbcQUCu3EHovNjIadlaNwxRuNGEUiaIIUcC+mUUNdsacmGn6zNkadyE
ybFGKyDxJDvXceSfKicJU16GW8AVW+tGMOUKxXCTLtmZBG1y7KluTpBQ3YjUlr0TXwLJu4DB2zYp
RTtUiHTd2RkkeMj1U0LWDe9g+3YjkMowTABEIxUAwM39XAU/VqfbKgz4mEYxAb+/8e1cNv2qk+o8
LNGOo4q5iu68INhD3WQflmy/Ssi6Nf6Btt8GHqURagd4dz+7b8j7Hq6v/B+o4ge2Z8LgvNoF+DDW
eM1WIm26ezYf/fxZTN6ff3QmOqhwHv3qGYJb0JnP8L5wJ4Df1s4KmVu6W/kv8DjtvOrJGZadW0M+
NH4thlcxlEevi1O/+t3UUIatj2M/nAb2Yw3epulHn7/M/EclXpO43qNp9Ly4byuu5+jNiaAH7a4H
aAruIHm+owB1L/WXxSsPAKEdITD82a+7HZITkOlqII5zZE2Xzt1xmGtIjMozBrFQ0OtBl9X5Z9bn
xXsc/HHXeeVeB0B9lT2kT47jcr848qmo4yenn08AQnyt5j8f3RdbGN0/qaWP5tc4YlBecYcE2ECg
zDzlGAiHNlfjL/tg/T4QP10g5QJmFXwxFn9thtRfUOPs/pqGNW1zSFsWW0lBm6UYbjBWVQ3mlrY6
t510UjWSAbLiYAUawX+fbuymjx25yekOhVHU0/mkRCnQjOJ8gDDYDAXmBMqFLH6CVO7GrrUNxXCG
YzTEkOHoinO9dHh28ps+DeP5vo/lFruXpQcTJkgUJEA0yA3OOsBeqHX1msxFCROk365PlcWxmEhB
oGY9SKFhCBXk0u+KqmP7hspgf7112+cbXrFryxGKN1OeaYrttEIfaa/DstjXtdp6/7AczUyoYAwy
icXhCueZdj6NdZVNofPY1NNTHHkby2zr4jK6d77dKdTatKylGUiZ7wRQQ26sH0rOobumPt82UZfl
edeFRrGxlqpKMohf9ge//ASf4945ubfFIm5bCcP+g6Ditbu0cRYFcIFqevFqsMlO7UZ8sjVvGLUc
VdnlXhFnNZ8gpTfr5PLeBV8W765P0Md5INcEAALrQoN2dvIM8lcX8uL1Vy3WO+3G+ygZob8Y/A0+
qi2SQ5tRGHYtAwGQJMjdsyCek59jBbHINME+oxv+yZLjdk1MYCuJK6eSBdnQ0SNwKH/VXfKJ1N4/
fG3vBZ6WAHXOn4KlP4w1/ef6DFp2scn0npeKOdMwg6Wxnr5WlXMfD84Oz2R3SgYbh0P6sd81EYMe
nlFZNEVe5jV05/jRXwNbUzA33XeFOCpnhYRHnHxPpn6Lmsg2psvv78xmVITBRuopmxT9BeHwUxJB
73NJ+peq87fM37K3Q8P817XOSQvWjCyYkk/9DLh7FL0SvNpcXxdb84bpQzBdQITdnbJwIfQcL0w0
+0qUVKZNAR6hw/VerFvOcABLlyQQoguGTPs1JOnWo1zyUz609yXobjkY1aGA/TqUqKqMp9frfVrM
yIQOol6TNBAKHTLfwaHO99ffdCE37mbjltPV+YDqA2/Imqq8UwzQAOaHLxyM+X2ij7d9v+EGOqZ9
DXmvIZv4cLeOzmfwM2/4+0sA/OA4ZqL3Qqcr5CzmIQMd+y4c6E84txOD6kzjBc/A9n25PgLL3voP
gs9PgrmnDYT1hDhGnL6BVAMi1e3+evMWp2zC9SqlhzmPqcpA8QiJyeZ/XtQcKchTS9ncQRExrSjf
mDDbSAxLp64/rnURq2zwg69j29+TptzFmm9kEy2e6yIX996R1HBJkkMlPOPCnY9BXV+C2EJ3UwMd
b4gB/0ZIyD/NURzuhNvWG/7SMqiLTtz7XiEVrSkBM18m1uYhXCG0VkRTt1NV8+P6Atk6MHzLAjHJ
qfFcmeHF/96hdERdG+Qwh7W5cQSGV3EmBmlsj8hM5p744a3jlFVND07msBIblm7xIibKEVwKEcDV
EDO9VASlMaidUrde4o1QbFt4YwAr4POTrkKV9TEuuW6/L7p1B6X4NY1b8UiXGsycozp04Fu4viS2
4Xj/XnM30TXjcQ25VtDSpaCWZmky1FvsH7bhGG4xCNUKt8varFvucqSRl7HZ0xo6vt2d7z4lfpv2
y0bhmmVvBYZ3ZEk59KFbtVkF6Wg5/hVjdRbout80TSZGcaSch8OA1mtRFGkO6U6sylxseHaL4zLh
iTT0QBbLZgHxIT/8X6Ca8X9eMi1PXBfrLzcWKPXyHfmmunXeuvZa1t2EK450LEe9QosDpwgPVUVF
O8hDIbS/JWRm6eA/fFgQbaqrYOqzWKwsTttWeONTNDlR8nbbkhgueE0UWfzOF9mgyk8wikwk5CZ4
pfuHc+jdOQ7PoUpDYlVkPa67/4yBFmNKKjJ8v+3LL1P2rnlvLvwG8m4cMs312u78fhb/uJDn3IhN
lpk3sZDuOuaogpzaLGx0+w066BHSUtzbQCXY9qrhMHzeKVq6Bc/CwjtWATkukDUvUJ6c9N6pzMM0
SYYNb27ryvAeawcSUVSTjPAeP8EW9o3RZ3irNF9fkjKBfrC3u74eFtfhG65jBYOH09ToB25pVupY
xWUqFnKb6zARkbMgY9BP1ZiB6KRLRUB2YIPZiheWTzcxkSyKi8kTOc6dTh3/YlEzPy+9m+Fy+uWm
uTGRkUkBEhWPwBQqFB6nIOfej67zFK3h/W3tG1YcDUlR4XFRZKqH1I8zKZ0OEXHvRUniDXzIpakP
Drcmd17Ote+pfu2zucz9lLIxSQm4MlkKqJBz6MH2ehsI0zVp9EAbHwM6Mcks7Nt/wlD9mDnbQpFa
VtpEGLZjuSQxW1UWeuy4KPW16CAXmLMNW7M4DRNemPCQj5ATQ/OafaG6P4XhbVgp14QXhg3EGhtV
w0EzJ97pWb8VDgQT8omnsazvbtpHJtCwZIPuhFd12dKTxyqqP0M65al3k62KPduF1WTMW8diLR2/
6BBuCpXWFzakNp++TardicIFrZm37oK5+x3GxU54bOs1xLYul9/fxQrg8wYQGTkyq4KiWNI6okGx
axbcPm6aOOiF/7sDHlOHTeASQKqMZKJtX4ESf5XOtGHfH38/MfEcvq/5Wi5NnwUhPYxR/alpxf9u
WXJCDdcRO1AKDlXbIVNRJo9KAVDm5lDZ8v18y6AtEcg1j+Nq7vKq413G467YE2f2dzUN230N2t03
HeAiVkD46YFNpNxiMbBcxU1UZs90QgKgPDKPz9D8ICW0kVG6PHREPDWQYHe/tW3vOc1hCX1IoR5v
mUsU0f17F4xe3C7QQZRZHtJ7NjTHkLt3/ay+XW/+413g/jGqd7sYnH/aLx3ZZS5KU+X9oKtFDCih
6CuZbARxSxcmCtCLXBFe+CWzoo34K/HK6d5b9W1caK6J92SJmPI+WbuMscKlhy6ZneQ0tjjOblxf
LEHKBHuStnWlqn2Q1aN8spn5yVUkR4FMAifJqx83LYMJ8+wcj49J7XUZqRzn+zi3QQZs6Va61bYC
l8j1bpGjGIAkn8LP+0vepqRQh8hhWzpblvBnwiCnBDW/w+h2mWbtA5m9z57oTlBf2ki42L7dNHTt
LKs3LF3WLIzuY4IDv9+oLVZXW+vGmZlE4Vh2Yu6yiIUq9UAHHoNz/Pqa2ibGtNx84DrXeYd7b+nt
8xgMa8mFY2fJPXK63oXt843zsdc0AQFZZZeVHUpBTnORCPoQ82TYypt/PAZiwhcjwLRq4sd1hoxA
JiP+qUmaJe0dvSWn8PEIiElzF61ui3QazHch61Ol6aMzqptsitBLl+92fT1HoEseaZc5uDxDghVK
i07Mltdbpp5QY1/20zgDml0gq+HPVcqHodyxNt7YOrZZMbZlPpZgCaiR1KCirXd8oeWucjZdpm1R
jY1ZhvPQA+jTZ3jmWX40QiEqd/3q/xqmVXy5Pj0Uk/zfoz0xcXiCSt9V8uLQmuIRiGyxI0Py0+nU
19yfPo3dvI/y9qUht8UxYgLvVFHPvkIpYFbn/dGNip9tqf++PhTLYpiAu6ItE60iOLi1VntoSB6B
V7ztiGdi7IoCpG5t2Mus6yrUXsS+twvBe5rxeb3RwEygXRcDx9PPUgII4zyoZj71/bpxM/n4DEZM
kJ1fciEpwZzPK7KH7kWmZOJxcwLtT7L3PG/csRzjiLtNKdyPYzExqxWCsC3LuoFdFNJHsg87aFim
MC1atu+G24pViInua/q6micHp1c6N0dQJRTQu61eJzLsmka7qeuK+8SZ3q5vLostmlg/5PqCqsw5
srx9/D+USbAUxIHrPoxukqZKSGIY+9QW+UJQNpKVvpyOZdz+Lhly1de/3mYaZvxh1Om8emwz5QKm
L7TXHVslxf5665a5MVF+K+HNOClkwP18PuAydCcF+1s1+qZcIvkPGR7OLVAF000G2W71iJN7tIun
YNjIxtk+/nKLeBd9CpnPEypVW5xbwr0KmkcZti+O2ALMWyzBZLJbyzZkQXJpXrXHMWp+soqcmyRx
dyOrb5ygy9DeDaGbhi4fawmxQFXtBR0e+dxtZH4sG8dE8fktiZ2pguNrB1UDQ+g8JxAdO17fN7bG
jdCs+imn3Ccig5hIf4jlisIZjVKS21o3YnPBXCnDGnm3ORH/4BBwJ7rbuN6ICUfjIdMN1INlFtPV
PZLcB04xkVvZNtuONIy1cqaIDvPlYWF0UtoUl5SnfKz8/uv1ibns7A9CvglBW7p68hkKvbI26pHg
KTPqieOCgt6mdT/PMtqgybIMwwSiAZKbKIgetxnR4lc/tCcBDHziB7eFZJO1TpU92L0oMoXMX1I9
/6zDb32xlRS2WK2JQSsrvUZOCG8/qvib1tDhWoKvcnLv5K1BOTKMtq6wiVyhL2mp4URk84VCoww6
vnVaQTCOR+MpFFu0EbYVvxjgOweRy6kQsqqarBsBAvbiu95TLKUV+wUKjEd/vEmpNiEmL10yeLVX
iEhkUoOYImWVZnjbHfOt27dtHIZJ0zkGVSH07rKkTQSi/fi3k7AzwKa/aednw6Q3vJ5t6xqxWPqQ
z6E0aDLRqJMT5PfTWD7S0t/we7ZhGAbel6tYPHJ5MSbyMBTts2DDEUUoP3wqH2jhbYRlyyY2MWn9
UNChgKoOsnuK3eu8HAEF6sv7gNSvubz14GrC0FhLxrmb8ha3lGp9rCbZowaSDb+vOytL1hjr+++9
2yIbzZEabrO+Lp5CT3d7hYWYG3bfd/xV++tpnqO7rvWPdNAbrsuyQOFlRt/Zi7s4Lu4ShcwakdwV
gfsNWOs7qEl+hlzbQdJyY2yWbWbi0EaUGBZOXZXZFC/fVchOuOK9DkC8Xp86W/OG1Y8iCjWqwmRG
wf09rf6PKOAvynU2bhW25o3oXQ2aBW4PB7w0+RuIC7/GOOZLz984stqaN2xd1V4ch0sjs6QZv02r
91fh851Pgo1jn+XsYfLF+Trxh7ZvZTbK8jNz1k9adVvQXFvbhn37sp5qLrnMRF7Qv73Zd75OIVO/
b1rW/yDN9MorFSdI84gLCChp3Xw+hmyOUB9XM8Wfr3djGURg+MCVNVMw5dAEBwPTz8Lhfwueb/g/
W9PG/CxQ+qT5ODfZFIFOzQ+q+gTF5a0XB0vrJtCkigc31yousrr12nuofodHKB1tXdMtrsEEmkTQ
i4UyTMuzfuzdUw2291PHZ3aq48DZkzUEIjby+eH6Gvx5PPjgqGZiTJxW1KVGUjirRFw/47U1f6ya
RRz8Ikj24wioCZLd8S4UU38EvInvvYiPj2W73KaBQEy8YRKOReAQccGbtSQVVIe7ebqRtomYcEMq
K0iCRjBC5jhdKucGxSv+UYSoA/Xcx2VwNubRsiVMmkANcZSWQGskmwCQT5mcnXS5lC5cXyVLnDWh
hg0TEDWKa5EtY/Q1X+JjCDLSlot9TvGSeVsfl5G9i0htq6F2VMFkvMT71k59OuGwM3Og/9dNlWbL
1g4Mhx4zdxrbIgTxs9u9lcJ90mTNKCSa52j+XHZyI27YFsNw7JrkobsMC8/muK5TiFpH6bi9GJaw
YfK6jWXMJZFCZOvQPGiIWoOZPn5owCt0fSEsX28Cm5Yljoac41aZr40+SbKQU5BUN2mEJsQ3lnnJ
pfBA786ygEDZOc/530W49Y5smxljede18VCwX9bZ4qwx1ATGtCiHv8BB9XLbzBjrGgV+PzQcmY4Y
fDSp8ttmx/N4C21nMTLfCEfgdXP8uUQaX3Zg/EI+6K/ekfegueKp8PRNb1jEhDEpwDc8ryxEFut6
CPbIv1crxO5GvpFEtGweE8hUxfW4BI3LARmsXot82EvAUdPr02+ZIBPHVI9rVE/ewDOwvB4GwZ4X
uj5TMDSmZNnCbNv6MM7i0GYRC489ntGFHktK9yFLTqyPnip3ve1ab1K9RTG7XPACnjURf67K1ptO
qozW5UsLmpX8+/W5sq3DxUTeeVMIPLsjAeorq8bBDdOSJ277MsVRs5VUtHRgYmkaAZ69oI3qjA9J
su8H/qCXqtqIBQm+8oNDgYmjAR8Y0Dmz5pkc8NLtOAgAbSPmp2IQSapxMtg1hdPuaBNs6dnbhnP5
/d18VZWPUNYyDgavKPwxlcHyUDir3gC4WMZjskJTr6i47hyeDXj1GL38TcvmXi/OfpQsYwP7JKvu
NpomkDL9eyQDWaOABYhxDQn9C/10SlcaHW/bVoYHBA9x5AytAlY70eWJeEGz100YbCy7ZRFMEF7X
e5E/Col8Jq2nvUsZ2+tFbVHIWqKDCbyDepA/hAzZOkXJc1k05wgCQGnX+Pvrc2N5ZzTBdwJedIli
gnOzB/BPju3p6i9qUcdOXvRNxWmui0cCfonr3VmGY4LxMDtIfXDkPnoefuNjgQKsgKVgdtw4xNja
Nzwh0bJ3olbgVTlu6wMkH/oHLoW/66Gf+ev6ECxmYSKnAJPvORmiJitZ89B74jsATE+E6B+uj3xk
OX3l5Zakl60rY+NOwJfNQkw8c5b2rVj5PWRRUhbwx8idXwMldnhmO10flWUXmzCpcg50n+TceSod
OkOoaBQ9OCFQJr+xz2xDMe6WDUfaAGpqPIPu4gGQydPUkedc94eycT75YXjAhWkDcGQZioloWmRP
Q5Jjgeoif6MFfaRi2Hqws+wvE8zEc+ohY5M02cr7X4zV90Xef2YYwk2rYMKYtMbrbCg6NC8q5qRr
oWgK4N+ydVqzTc3lAPEuYESYFbxK0SYjsXcpupoCkmLi+27DF9qm5/L7u/YdwgibIkxP33W/ugTF
iMnlnlJv0XTZ2r+M6137sxirxa+RAA5ifrxIuK+gokpFH/x1ff4tBylihCG6eF3brmg/8vSrFMGj
J+dv3eDdX3T6Ng6EtjUwjLpz17kqq6rOxEjxsEaaep9MN5ZSEpM3DrnFFnXbFY6b0C3cOaMcIcLR
b4EFbfNvWHEChsCe9wn7k3yC8zmSSIPBorrpDhpTEy41uqys26KoM5a0YJMXbp7iMWzruPTh16P1
i296t3s6nXiOO8AHQWB5X0LtII0YLi1ztMmH8eHaogcj/IRl2U3RjLWlwF6kkWjfVBFu3HBtX2/Y
rtbtJJtuqTNZuyXqU2q+c6Z1xmHDqzaCgK2Ly+/vJsihnuvHDEk0Z3Dn5wHx4CCbSH8eZ3cL9W3r
wrBgCZ79hQcTVthX88Fb2+RQeJO6VyDH2183YtsiGEbsrSCzUa7AhbruAr1rPBmDJKHhIFe53sFl
Nf9z0McqGxbc0LbscAJjmZ7CdR8H0XKYQxG+zBN42EKvVzvR4Ch+W2fGBfv/nF3Jkpy6Ev0iIkCg
aUsNPZlyuz17Q1w/24gZMcPXv1N31dZtFRFsayFKKWUqlTp5js95so58wJWliSPmQmYwKQ+6Kp7o
XLygpWEj8tmMZnh2Q6uhE/OYXrTXfEIl4k/bexszsAxtQsuuHfaou7f5RQ3pCBIGRUBA2W01Ylo2
lIkum6q0dtiIPds38vdI2lMayMfCHXaFay5NiBnEnCUEbHAzIUH95IP1OYQOzNbDrGUnmeAyFwVx
0kAQ8kJTVKihVPyAytjTkMd3KwR+Bt7ucwkTaQbZzXrUM27vaBv5XWbxACLhLN2Tb8FC13V/FTW0
l2uuOc0BYEZFb52+ZXKzScS2uoYvLyooFtIEOVCi3SkgwWPsJ9/HfOvh2rY1DU/mAye9bmQOcB9i
xAQBPNwM3b1WN1yXUkCvZdLjNKBor3Bk5Z5kqbbYbW2mMTw2LjuuyEjyC2r0X0RbfeR5/K0r+PPt
uGMxjQkeW2qViQyUHBfC0u6Qxzo99hQcVftGN45igJYrtmQ4Biao03xc1sD9ClWyXdrfXJoccZJW
lcKNvwROoBkjVorhQzLV/bLzzxsnsYcCztwNAHWjmwLA7j7Sw7T1SmZZVZMirkITAzpHYBg9uN/Q
8PHAKvrJ7d3Tbbvbhjd8dfJQaC7Bf3nRVV6GWQfeG6b+Ybk63x7ftmsMf21BR9ojCGcX3MOL5alB
J5F4QvyfthS/bB8wPFb4zgyMzIz8NmDJsWwXegCb51awt5nH8Ni5XhsJPU+EsiBmxwoo2ftRxr/c
rv1z2z62DxhOW2pZQElqzi+9WM9dvLLQn93nDhWEXeObGLIB+lRNurrw2rn1ToHn+6ec1MFxrKBI
e/sTlhUw8WMsaSmlTOGOVICHKExkSn+j/Jz1h33jX8/KV8eJU0mfAeiVX9rFC5Dt4GVwlbsEabg0
AWRVR4M2aHE9YnnywVubj7oe8CY43zc6/VjK4sPtObyNjsF3ruv/ahLjhAfUtO2Q8/TisBbtaWz5
z7EtziCzVqHntE+lmn/yRLYhpDrub3/VsrmY4dxjLVYG2bjy0sWudwxU4x9b8EYAuDbRjcW5hrg3
Ul8TSTaNa0PSay7nKorEvXsCsOHkkORZgyTs9ixsnzA8nA9jAS5VH+uPdqIX8E1DLchNk7tJKfqy
oLSzEaps1jJ8vQ6WtA0y1Fq8AndNb26HQ8cGiXdowpN546iwfcTwd8oWSFAEDd4ESPtFue2fBA+s
E5Vfb9vK4osmlIwjP0p1iqsOiO2Ho+6G9ABtvJ1//j8IskIMONmw2LPrrPexO7iP/dCgPB/XW7Ll
lsU2UWR+T2i2FD0QkF56LyT7LnLnfVqx55p6W0eqzUjXb7/yxYRwlcAy+SXJAoXlLVf+XThCfby9
BteU5Q2XMNFiyo0LPdK2vOhk+CKFC643QrKnrivQ8FCtI6rberor6LSl123ZU6YIKl2mbMh84O5B
ZZ48g+s4/QCIdn4kclMMwrYs5jEObuaiAMcX6njg/etURPlwBK0dBGnHDTe3zcJw83HNHcUAv7og
hZ2OGQ3KB+pJdWTNZv+DbeEND/dbMFQWwFRf4p7XB14N5WHJIIF4e91tEzBcW4L6AggjxA/IOKWH
ki7/jF1VgY1v+Hb7A5a/bwLKqnIppIhXLIIYs4PDwCKIFpRd79JcmggiF/0+ecn67KIS3h/SCdS0
QRx/UXEKaKXnb+QjlguuiSRqgdYOqmxCQVjGJ82bo+e376p8zcOhlCeut2gxbbYyfHxZPDER7mYX
P9PwvTRoDour5vPtlfj3eeoNHzehRBmUAnlLAXCuAYeDYORpIu0h9V4q9qLAjuA0P7NxBueDfJr9
6d4dPq1ZcOjV16bO78t5OmS6v1uCPWgIrNzVBq/iGW/dtRUuLq1dX/BHmfLifadktzFXi+ubaKMF
QnRN5+KJXCTinKNnXpD5ieb9PRq5j7fNaVssw/WHqWZu5mdoHIrrlh400y49rEHr7+K04tLkCUra
MWv8Bq/UcdAcOavOqb8Fv7RtaCOmpOu8ug4D4EtlqGGBAhMKQ2l2R5nw5iocydifHTKuy6lY/T6J
d1rMiDVqZfVS5jgmE489ZMp758ly48XUcnyZsMwJxC7M8driMsRuDk7HtD9qH0I8pPD0SfYsOUyt
Sg7N4Mu7XctvQjWJ37VznmL5p0WmoKR256d5FfEGasGyuf4DzeRBxvusQZkcMi6Qk0uqUzDW6fO+
/27EmVKD70HjAnpZuvKhlBI8ec0m5ZHtr19PmleOPYoVdCgLSr1dvvj3IuFrOEPY57Tvr1+/+mp0
tTTozqiRBmX19BB48/3gbl2bbX/ccGjqcJ75Gn+89fNfHaDmpbeZhFrikQkw80iB0mVZ42+zBNyg
7WPN0js2Z1G2j4AI4cLwLhekmtAwynOQGKTqkFRqPIDzpn+QAO182mV8E2Hm9iX1gSHML+DjTr6s
Ld5gQ1A39etx3/hX7361uMyL/TFI4/RSOk5SHcal7dzQpbGrNrIdS9z7D1uWX06so3l2ESp+V1P1
7HTlu4YUd5AdPq/TzshtwsxAjY6TFaoXF1zCynMeD2WoID68YSVLymbSgFaDm7u4blwTwhqViyB9
lDz/k1bzvic6EzGlmnmgCefpRQFDSPz615QkVYj3ro2z+V+MyRt5iAmTShUgnAWHD4slPQR0nsK4
QV7VjZdVxj+u+ObBKb5CCPS4rPxd45FDMHh/SlJ8vr3NLM5oUh9ySJLJotU5iIap+MfLodZ8FCn1
32frIL7HrB6yfWHcRFVNEJtKMGZ2WUk7QDShl+9Y0/M9nblAaBseP2bl5EhF00tChCoPA3gRf6zF
sim5brGTyelCiWzXbC7SS8yb5KBp9ws9Oe9FrX4mjG8c3Jaga2IVODiT52SQ6YVCuOyeMiDzHb/8
dXuhLZ5iwsKSGc0rK5XZZe76j3WVPC45BeGsv2F/i31MGFjFmnruCUnBjcfBX+88eSx4LjP/0Adb
lWjbDK6B7FVEJE0CiJ9ApXta8vM8ouo2Z8H/RNzuu7+aUFKKt8xKDoCEOxByAW2W91LPeCPpRr5x
/Xu7yYRLE0+arWyCOIGDWrr0ghOhrnfpkmH9xWM2nprBUXfoYwCBfaxFc2D+RA490eiNW4pdyrz4
B9et99qGw5iWQ5Pijriyrw6JX1pS7PNvE0VX+YvoGcPdvJidOqxHfzgL3DROt7fvm6hG/HEjISm0
BkeDxuJUHd4GaqJ/JVX6s0ivoGX6dVrZu7ZxfyxF8eX292ybzbgVqGlcltjBhSNoaewf58Yfsy8x
Kn/spMduYhufsbi8STY2EVQRnWGB0eL625oDGNM4yS6aMS5N2FyZ+FSBljcFG4n83HTLElJKunCX
gUzcHF9kMGUlqg1Su9l5Ak7zICv2v0mzLWiSJaSY0DnhtQ3gHmjSvIYUb2g/uK0McyFfYjSZ7JzF
9duv/AFJ1jwI6qSXehbgAavaMxPJ+951P+yz0nV7vRp/mAJgw2pkcXVKH0Em9RtCHPeU5xs5nGWX
uoZXgEwLb2cQKLoM68TvrgKjRzLE3ikZu/x8ewa2VTAcwaXexME5m17Qe3Oem/HkZ/73ioFXNfb2
XR9d4+zmKzTXmmVNLnQIzn4d3DnrRsR9+88LE33mx2AjV3h8uqxXFXXQOYZpQe8mZFlgfNj5DfH3
EqOXruyLFOQOIAZbj13f8wMb5iRMnUQf4pxuSSxfx/tvpihMJJroJu3wInaiJQCd3JxfGUh8qs+U
yfKFC9pDjBBtCesa7Cuzo1b/98yAuqIdPNCJCso+gt3vuZb65fauejvuCZPkLM8rUrFgdqJxzNRR
62o41mm9UU6zrbpxyIl2kIwk2KIIpd/KTjUABNbP0FP6UjViw7FtEzDq6X4Dalvtt04EGv84jFvi
hWXnbRFr2kY3/FpxN5/bpXIirgPvXFR9d0Ju0m3kam9HDSENl6bt4Md0nNXFr8i51OMYdmL8tOrp
dHtx375ZCpPpLF99lmvVqgtV7WPrQ6Ytr+/KwPk4S+/LQLZquBYjmSi0oNR+MpJJXcjkQs+oc4ej
oGLeMJJtdMOt61KvpethEn3dFIfBbZtjsv3qahvdyGWDtS1w1cYCi3VJv+aAsB5BbR9v4PMsC2yC
0LJWe242Zg6E8VJ6xEZ6bvJmOQ6Lu+G+Fg8z0WcJF7yHwk4c5Unz7FTDE1qjToBvZOHobr3GWHaR
CUJTK5oQpVJONHj5Vyi3vRNTc183KP714sVp2l3vGcLkNpuHlbB5rNXFYeS+8YuvQbc8JVU5h5WK
u6MS6ZfbXmFbcsOnRZNk1RXLcZmmaT0Nvt/dV9JzNzIBm7UMn5Z+KWgwYfRE/+zpryX9SbzI68Wx
j//s+//GKe14Q6paD9kksuB3AXA0Kd1qMrBcjIQJTWtGXkK3zFHo54r5CddIefJcQEtLlO4ec6ft
AUpx9XNbyPHg8yo7MQ5/HEbd3u2anInuQE1ZM9DHg8pAe8VDnAl676mWHm+PbvFHE8YBYvpcuIV0
orlMGbSpoIMN/Ox0BPKivr/9CcvuMqnbej/xlVoSdVka1cEy2Xj2Z1SPbo9u8XcTfrcwSPssqHMC
ISQex6ofjmomkZfVT4noN4xkm8H1269SZcfD9tWBUBfhpnjrG8v2EDdgTLw9A8sSmCg8ViXFlDgB
FrhQuJy+NMFwCNZdDGgIftc5vfrvcpj4PHleAmXoqgyTnnz1ld6oClnyPm5kGi7wTNLJMfZMs/uJ
Tt/xnI5iAVBAGZ++9NR54qKvNsxkW2gjSA0TU3kghuQCHFMRDgizR1RX9dHJxvZpQg1sn7+ZvG4Q
6HbmPGiTC1+84UBBQnEIhPv59lrbdpIRqfKcFQkZquQC6nEWOk23HoaebGXFlp1kAvIgCQ+J1Bkm
6vvqk7sMXwnOozGg327/edvwRt6R1LLUQVE4URdDFD7wmvJJJkq+S0ehNyo1tk9cz5BXu1WAA3Aq
3TG5VBLqv356GdP+HTppNpIDy4Y1EXk1MkvSuAK5fbn+qZz62c+8XwWl53Kd3iuv/eCv00bMsM3E
8A1wIMgp94gT9RAhC8c8gTRf/TSr+cvtxbBNxXAHCFdK1hdFcvHpfMzc4CFeR/CR+ulHrqv7XFd3
yaQ2kjbLrjVlOsngLVlcEBkpBvGpbLwXntzwatvQpkP4SZPVeOW+iiR/W6uYn3vweu7pcMQ981qx
e7WbylSMU64WGfHKqw4NHtGPY1kk4e0VsKywiVgDECfQeEF1oivXvMj511gU58xd9z10ChOuVkLL
tXWbyYnwxMI/p7g9P0O72tkCllviqclvtqQTF6vnxFEtk/UAwTo0DIihPrqLXiCMvdVWbFlgE7Em
oGlUOg3y8YWV7YOf1Snui84WQZht9Ovvr1Z4WHmSFgO8rGwh13TAbWs+17LY7JmxrLHJxaJKz23X
opNRiR5NjvZSPcyRXrdUQi1ObGJHRuaTNsBzE7Ivcd+kYzjX6X3jzMekGA9pJwAIJxuR1ZKF+0a8
YBnp/M7DpzqyPF4BRKNyo77pDqUT3w2O8+u2U9hmZCT72u2ytlt8ge4xPEa1XDzqRb5nFVnCzhvO
qXLvVndr9W1b2Iix07wkeFlb40hhB+Rp+jFOVRl6pH6M561Sr8VuptwpAzU2iHodEYEy4gCfZCHE
te/8pTqrWD0DnLMljWObjGE5cK1V6TwsccQHfa6S7Fjr9ZtIRVSNbF9RVlAj2taV7mXm+jKKG/7O
y7ozmeI7oKk/3158i7eYIMK+cpRTskxCoC732jADLKk7aKlSFQ6jH2xsMYvPm2BCKaesVcSTEfh3
+0PN29+inrbuQ7bBjQTERzHfG/goopgoxo6e8uc4bKqm3ji2bSa6rv6rgOW1QadqYJGiPMdzWtwm
8f1aanp2va7YOPUsO9bEDxLcf9K2ZzJqCnmRSXoqdFWFOoifr5lB2vkfbq+2zVTX319NZaHpuozF
EEed9iDHFldBspyqrq2TjYnYbGW4dyYb0GvEs4zWnmmIHuTuecbTVzgnI7vbNwcjKnISD0UAFooo
GeaX1nG/LQHdSJos/mxyJ07rmC8ZWnwiPGrexzz4WQN2trodGOL2+pvhzpCFKeNkbGWUQgjY93QX
giownBAvNlIcyxKbeL11Beeq39RYAdWWh7Ypkqih3tbDvGV9TWwe4DdVPmYZwrd7ZYEDrUmdhUVa
ArDrc91NGymm7UgyrKRS3dUj2NYj4TUM0E/+IP0FpxB5hK7GeZXdPRu2TiTblIzwETMPeraNj+qj
n+X+06hdwVD6bWL1GOTcoxsVYNtnjCgyOwUkFQaBQJs3z9eIEjql96yL9WWXW5gEd8jZHB5wbKwE
eW3opSMLu7Hdwl1ZApSJTwv8uJxrFGphpPKQzfwbWZOP1yRrzaaLKnepjHBhkqGJNvUG1WqkItdz
L4TiJiMh9LP4p9tGsuwrE6VWBhC3YBNSndEtfsUtO1xLFKHwine5nn7SOrvTTbURp2xlSBOrFqOR
xC3aUkRkTt9rkIuOEJp1GnVcvOCz1/bHNSv/RSmmyBzxarzxXUsQM0Fs3bwCmNPlsOFY/8xiwkKq
cKAs7RltOs+37WgJMiaQjUnZd40QPBJtx0DRs96hb6473h7cNgHjDJHQkfRdoFGjXLOXdSAfAZtD
Axbr9LGlwcd9HzFOkWAk8wxIg4g4cF7nHpjX0F/S+Ty3KbnrKpds1NtsljJSRJBaEtIFw3UTDCgq
aK3HX6sT6O+3p2Eb3giUUC2HgnLS8IgB2hBW1ZdZNhvvnpaAZUK8BOiYiHJaHlVZ2YSTr5+XhLzT
ebNvn5oYL4ZWqB4EfjyaFH0EAf2TgxBf1fxFlt3GeW6xjqm/ybgCPj0jIhrADPTDrwfvOY2XLQSZ
JZiYCC9GArnOOSaQyu5D7sq7poz/kKZ+uSKP3Rp4uGneOZHrGr3K29ZsJE0c41MsxUkbq/IpyUpv
47C1LfTVeq8Gn/xAEQU93UjToGjwUAUNshBQA/qx07TYRS0FUSTDq4sUlYolHniUg8viwxp73qFw
cNfc5QcmoEushZarP14DkihBGjeHQ9Ko0+3BLYefyX225nooY5GxSCLpOVLl3WWk/lVW/RlclKdu
3KLptC2E4cxZrdqW8YZFwoXUesHQH+iiu1niCrBrIiaEi6ZqzEG0iw9k7kfeVyMAUMnPZVGHift3
NUW79u0PWRzPhHPlAwTbg4HRKAdBYSTzPntxdVVvPLJa7GRCuag7ENLnNY+6Msv6MKBd+T2Vbv0L
zWR9vXMKRr42CLebQeVGo6BwkuMVg3MGS+4Wz4KlAVy417m9cro87tUsJs2jMeFPQZr9UYM4QDz3
Q+2xFz770Zr7n9kw/tJz8+v2olxLqG9AfkzQ8TDWJAHsm0aNhshaPNRBqNJuOK48WA+N6wVPXj7h
QTwJilNVTGpj01nCpIlDLohqIevK4T1zxj8Orb8c82Xt+nAWg/vgxvmvpvPmE/q7gIW/PdO3tx/w
nX8bt44B4wcPLY1YUWUdlPGAU2RxQLdkZmwb0Ege0NK7Eoo1jSp/HV5UT5yfkqo8TCrhb0zBZjVj
CmniudjcAYvwBNGfgM+6l335fgn42ddoVg3i/qEo+L4T4D+QuT7xlnHtaTRW4MOc6QF3lPfJsK+5
BYRYfy9Hge587aGTO3K7ZThRsvgPHZ2a4+3FfjtdBL/Q36Pn+dqjU2nBYn9OFlDRTI4CIE+UH6jc
RcHNQRjz9ydGx2c6LwMaobeiD6ng3XldtHfIBQAFt2dh27JGuEnaqmlHD1tqmsv+TDzinSU4/Dd2
09sblpsAuXRMA+JkEvHYcT6hOz9KFnJXx+7OP3+d1KtgNsi1SHKFcN+x3A0bVejQKVy2a3ei/+rv
0Vvdq2asVxolneMeFQn8BzlN5bH343HjEzbrGw5N9VwvKZspMC4oWzmdng9NsrgbO/Tt/AHQ6b8n
UBBoWcxuQSMNNOdVvMutnCrs/SG6VjGAsNwovv2bef43wnMTw7ZUY1uj6QYf8t2Dp4r8fu2qz0mi
EoSm7JOTFHdps4DsdmBhwLo7CkwpkHRnj49PY6teStCJVpvs05ZNZzKvJSvFU1hFSaRm5dw5Tl0+
FGKkoS67eaOeafuE4Zic5GlPYkKipW9+kyB4H4/1+1nvUrjl/D/It65njSdWErlBOn2feNF9nctx
/LnL5U3YG/Do4LiFXFU0J41zKIHtDcdJb3X8WTadCXiDWJTr0dIJItavPQDv/KWv1W/RllUYu+3/
+LKFrLP4jgl589tVlO6kg8hPoR8AitRHVq276gwoCP3tOQ7BQ55DFY16p1RnUMcW97LNx/PtBbDt
HvOMVW3sgTsbxzgWoRhR6s2nP0NV/bg9vM0whtsPlGL7sJpGsev8brPse07ox9tDW/65iXCLFRgY
2gL/nIj6M1kgrOaBZ3X09tXhsPP/tnu/xqpqVEqiuQq8g1Iqfapk5Z9u/3uLYUz8VxGriWdBQyIo
OQ1h3gZ9mJPi9+3B/73yvREETeVOMlfoc0xjLwJmezyKGi9CaX7s0JkU9Gi90QRkdey8jvXXZeTn
ZS6g3ldsZZ6WZMQEho0jWYG1rgM8bRYfWkjmQv3lV10FoQSgbt9hbsLDmgFXc/CmATEXyCmELvN0
YDRNw6nxt0oCthUyjlwq+gbcKGMQ8a6v7vwWzIQ+IsfGaWvbvYZXrxptaZ2cAmBTvF9+Wrxz+Po/
1Ntfbu8A2/CGW7dpLSTK314E4szpu0uwCoSn4kcViC2hOZt9DNduiWAtMh4Spa57ZFXuHgr4yIZ5
LHvIhITV/ZS6cVL5UbtWDxUbwqz1UCdGR5HjFrteI7hJ0oaOntoD6taLXEBUUIt+Uq7zeZVbbyoW
+5gin2ScsjjREzDDuLmc+qGa7pKh39cbyE1IWKVlKpcARhEQxw7Lufony5oNw9j++XVTvUpla6AD
0KupPVQu6G9A5V7Keqs72zb09fdXQ1dk4g0aGQgK8+jO9lLndzNsNT1Z9rzJuybadgSL20Iif6r0
MU277ggeO/8uVXrfwyJnhteijTXJdJ74kfSr50yzH2PWf73tsTbLGB7b+OABGvuJRHU3F3hU1OBj
nt1h45i3+ZPhrAua8VopChJRkZSfmzLhp8Whw7sAVMxnPGD+2TUJE7m26oIvWT0QQC1b8VB1vhc2
0FrdCAoWE5nItVlPXVGuHoJaX0CZZrnyxfbZhoVsgxtpdOAvvs60xoGMstpJDmNznln1e59drsvy
atsvbluPiYvBu6SGZk8wPIzz8mXf2Ia3qiYtIRvYw1tlGpxi6XYhTeS+KiY3idRwTwYFxHC9LY8+
DcVC/1RjvUU2f53+G2kKNY7YsZclWzPiRgvX4qH36x9UyOFULTo9uOnWW5olLphQqKRL0kR5jRvR
CnCo1D8HQ3CqVL5x8bcNbziuAjlQQ6rCjYZW5IfZmdvQSd1LmwXHfQts+O7UEq1nGq8og6mShVO9
zE/9MMefdg1vop/KPohFMLkwz9AE2anTnT+EAHPJP/vGN/JoAIpHUPwlLkoXYOA6Njyjy33asHlf
mwMe+P92LmhRKH+Q8RJB0hXAwN7VaXGX1FVc3u2aganLVwVMTIlXrdFIi/8NvvpHz3wD3miJOiZi
oQfauhVrt0Zlp/1HyEmNYCfxtwRlLFvT1I7UUBNV+SzXKKuq4kR6Rg4+YvS9qtZh3+Y0UVtVEwOM
CZJevJA6KeqOPoPnbt5jroHgjQBh0rhVo5QLn701StGKhUMl8w51vVTHGUQ798J158PKqBe2jtDH
KW6KsG9z9jQMpEW1J+do0KM+Cj+7toHJ+uaWSZCkhK8RwMFQOuknNT5mZVnt2wqBkVs066hTkaVr
lHsi8+6nvAuCAwMlwBYk1LLXTGIcvEUl7lrPc5QFIwIVyodPM6pyp33WMcJgQlrVjQWibIEOak2C
HxoU3RuWt91nAyMEJt6MntEcMcRFIyYk4uYoDfjpihlxC3VQbtCFTZc/Tjz+mORo0sxAneDsvAia
aLLJ8XgDJpk16hUbx2Mjk9kF01ZDxg3TWdzUBJQBfSrzboEPOV7+DsRO90WAXiSy965p0r3JZe1V
Kus1KvL1T8nIKZ2DP52gz7dX3vb3r/vtVXJTuGuB3m2Fv59IfZ5J3Z4zkq4fCUC7G5mf7RNGojDE
Y9U00H2PgrFbz0HTNeehIA7QRMvv25OwOIeJM897TWqt8YVY98UpdwD3yNEqubGBbf/fcA63zBup
g3KFXIXTnzPZBmHQVuOhRB/3hoksuZRJ0DaNZU26Ip8jhwzzcV6Ls+KEHoZ6ADZj64plsZIJgVt8
lZa1Kucon7v80Pmpd9/j6Xkjk7KNbmQKrtOWsTsX6FQgdaTh8sc56PZRpnMT9lYQYO67VUwRcVTy
oZ9kfYc3la1yju2vX1fllQ84lQtMTcGWSLez83P1q/gr67qtPNk2+nVbvRq9piIoiSOWyE+4f8Ai
twep9Ra63jb69fdXoztZEdSVp8cI3Zve2SkLBuYIb2tfWra+SYeWQBWbVKrHoha6FacWSooffIC9
v3dM0H1sqdxkQouFP0FGIR2iIuBdWF9R/EyXG1ALm33Mw6dXXT2DVSqqM9KAdHtWEZx5i9rBMroJ
MfODqWBxqvtITHVyhkz2fO+V8xbGwmJ9E2A2Nd4CwAvrIs38h7xa34F05Ogs+YZpLEHHBJd1viT9
Wgdd1OXxryltPtEqePCD7iKrrYZB2ycMzwrKmY8x7ljRkOFVRQUfpnZBV4Bz7if3z+3Yb/uE4V7O
uKK/hPRd5DbjU82XS0qyQ9Ozh1xv9jNfY9gbmaxJE7ZUbUbRkIhpjMVy7nRenQhT5GH0RPBO5JqG
bpZ63zO33EfmwYSxbR0OyruZrUXkZ406q74Xd2uT8tM+mxkncjF6uFQr2MxfhRfmTQavVsAz6KIX
J7BulRsn5/US95bdjKy4kH0zr73fRqTOxD3aFGkInUx9t/isDa+HW5VswU1svmIc0gurk7SGZmWU
q/H3FCOTxdA16zfye9suM9bDr3Kvq3mgo2UOPsYxScK669BiK/MfNa82lsUSTUx0G6jn5ehVcMi8
bJowHZ38fA2NG6NbLGRC2mrQYcWOM2IxUKVx+uSpSFYRyjndau60/X3jKu/5S8FFib/PiWguvvSQ
xyebqixXrM0be8k1Qonf5c6c9FMbAT30OS+mp7rK3qOF4y5l2Rkw1vNQ15CM6z/cdhHbZK5WfHWu
cr+oV7nETQTBov8B2QIUI292HtomkI137cC6kekIgDLnHplqcheUeP/c99cN7/YdL4kZSXVEMvef
bkmWcEag3zm44dJzg4ritdQaNX2cvoNAOstCngf6n9v/3bZJTTdWM6dimnXkdwREVSpheX4mUkCt
3hdZvG7k27bNZLgzFOqDZRWyiWqBDdou0j1wIDCOqdNXUb628kwKsR7dhHeArklx3DM7NBn8vanQ
LVznAlehaJ768rjkwZ8Z7Tk+NBxvj/92lAIA/e/x3WnI0NLXN9FaNaEzsTNfml9+XLxLSLyRNLzt
F8xEkvGaEi2roMYnQNk560tcqq+3//3ba89MfrVlnhcQe+RN5E7iI/BeL+B4+5lqvgEusv1zw6Nb
iGQuWTE10ZQ032eR6jBwgq1GWtt/v370Vbho/M6RlM1NNDgTOakmn0MG6MEZYrv70mRmvqr2qTtq
OfllBMgzDekCoJrm/taDp20CRtDIaR3/e5eIVoe557IrnvMyoadZL9/3ra4ROHKwBQ+F49XooPVV
KLvm5NUuWpf0vtOTmZjZplkEoSlUJWuayvu+98uHhIpP+/69ETCQtHSgvqJlJKVznrv16AzFS+km
u5psmIl7AwU8NCv5WkUZEz/Q5JWEekpfbv91S1AwUWw5K2PgapY6CgT5RAv2lAbp00CW/hBn+UaR
/e0EmZkaojXgxHjymZGuuhA/ravS/YpHy+AIUZEKjU9eFQL0O3wpFi873p6VZb+ayDY5D4FbEFZE
LEF3rjMpEjp9TMPZXbZOadukjIChRL3EFZFVhDL5feLPL3xdv1Mn+bSk+tyDChm3v8+3Z2OJTSbW
jWQE/erCL6Iu7bwTlOk9zGbZUsKx2crw7SQmc9aBNTlydP7OrdGFxpMH30s2jgSbnQzPXjNoW7QD
hp9RLzhw8GpHXVeSM/qOoSHDFDTSGWWXuN1XbIfwyN/BFoxMix/HNcpMgfOp5SQLfelslLEstjKB
aW7JBi/xkioC8DMP8WjxyEv9uEJtOby91LYPGGc0RR16/j9nV7Ykt6oEv0gRkhBIvKrX6VZ7bI/3
F8L2OUcbWtGC9PU3209j7qgVoSfbHQ4EBVUUkJUJFiBsQ4ypD5ZS6qkRNo2YyrY9tTMTnnaXNY1F
kFY3wlsQdvOePKXanrftoyY8rY6HeQy6rLwV8/ASd86XDjLpj22z4AYm+Cyp7BkXA3lx026R3qZq
EIdME71i+YV6VmbizrK807XQqr5Bm+Vr6sxRr5LfYq6evTL/md8fbPC2nDUAEOQUFI7jl8ejWppx
w/2ClPjWBPAw7lnS6jJ1iv8awMnwrADvWhnakuEMFxxBp2MPVKAaF9ixr5wNWLsSqZS7kli+fZBn
Jj+Z3cYuEG9BdRsrPJNbafISF+0ldXOwTzqRHJo1FY6Fzco39llLQovaLfChQQNh7sv2ONnuHlDR
L71211xwwVomdizwbXB+UV7d2lRYIe4i0hDKZufHs70wAhM5lrdDrVzcpt3ySbRh59ApTCCQiNLW
vt6rfqDbUgYTQ9a5PlGp1cjb3ECx5yrz3quPxC6ajWvK5IBsAX8bprqUNyntk98NL/UgPm+z0X1i
XmXLowrcnFRjeWtAAhpC4vadpDNHyWby3AVrZeRLs2y4XTUOtqor7KnULUe1sxwHrx7WmHWfHg9i
qX3D54pe5qgBRQai1Tjs+nxSwBl3+X5b68Yeh2WDYprJlbd8qJtTlXXV2VerBJZLfTfczEstyotO
lbcEstcaZBFZcRwq6RQr8WIh5JlQMqoqe5ybobzxoOMh65R3IABrnh2Z/rvJPiaczIupI1GBWNyc
Sv5ixLFCl8butnBqsqB1Xjm6SqDxcqqsJzrRfO85XbaC0Fwyzj1yvFr9WIxcd3Zd3nRa1gfkY/IE
esY2ikU5rdh/IQiZBGgF9yFnpJziRuvuyQFqTXvil9J87+liZfkvjeK+tF6NouPjlFo4J94GFv9b
9NPemYezspqVLGNhxzHRZSqrVduAB/cmrH6PSpOoYqiDpP0+bcffomMfHi+jpVEYTux0MYtjXReA
KuORq+Hn+9YPqpOVqV7wM2p4cd9Yao6nsbiBa7rGe24xTXnIZbVGzrBgJRN8kKhYMprP6c1CYeIJ
FcXzwemheuBrO/lU9VZ+gVT8Wv60MBizAD4ZxhTa1WWMZ1JOQ2IVF5HybcSDzGQJG4pBtHjmLW8x
uOSvvawg/iK8jWmFCZMbgnJmeIlArM7Uv6mLWtTW+RFkzY4PxdPjlbRgHZMhrBlwhuunGgGbj+We
3rP5sqTxYVvr9wXwytt0KVECCX1EFHC6wZ6z2j/koEhZySUWvMCEmvUpb8C02WOr1BAYHTQk1ZOf
vO1+buv8/bOvOh/HTdLF5ShvVXEtJlD0FXhsWol0Cx5ggszScrb9StT5rUq9nZWQfZL5x2SIsdXg
ecDbph3DTPhYP/UZ0kYnu5VNokLZVDp0VHd8bJ+FaG2CxyyXe33uj9mtqkFORFUTSan3dLI+x868
7VxrMoP5M6SW+tlJb72snyj1TqAXPHXAPDwewtLqNxIKXL2ktfLH9Fakfl+HLksHuc8Cr1zDiS7Y
yMRxcUjQl2Lq01ssi31ZtCQsKzvdzYNX7ufJ3wYTZCbaiopsilPdpTcHqjo76aRs3+JZ97TJSiYW
tRMyANVwnN5KOj0BPtQe7Nz3NjZueNmkRl2rgsU3KobnmvZnoeZmW0JkUpI6wPsKT5IYWNSB70pw
Y+zqqVnDSC+EH5ORNPcHVg6o57wJIk/acs7arXFHtaZfvrA2TXSY38vedwFABIKOfhaqfVeQ8tvj
CV3qubG/CzAX4cAChjo5Bud28p58Mlxcaf1+3PwCyQYzcWEtm8Wg4ia+Dc70Iy9VOLM4pOpnPX22
GhICsLHrE7DD49fHX1wYkIkRq4lualFZVoRS4f1YqCdC6108lStZ3cJUmPRorjXaegjQfKXrLFRJ
MoSZZa/VLi61bmySTQYYLhRO4QFJab+U09ieRZuu5dRLrd8j06tdDE/nfZW63IqoXb5PPX0TfXB4
bPWFTcxkPItLVJbE2rUiizpQIg4UPxZ59olaiQ5dPqp93IuVhHdpFPffX43C7ce46OokvhWeLZ47
v6gAXE/LlXx3IUqbKOXJ8kdnqmh8S328rzml/ubV/j9ZM+ydnm3SIAUX7t8jSFK4XAFg+M1hZVbh
bTvwXjooBM1hMs/Ntv3MxKQB0TsETj9aUTzO/bhPsBOIfeBt1Odkpj6nY0G/CDbCYop9AN+DAvxw
ffzp8XJacGITlebowYm16q0oz+Lj3YlVEr/3+34l011YrSYsLREVBT4Fk6yqqg9tCJCE3JLf+lkc
bF8ADgBSkW3hyISoeUSxDrfl2Hf8vn2G3ElyGtPZOtKh97Ylp/9HgiZ6XnadsqJSOyoMMqUBiFrj
MFiaifvvr7wt8fiQWkljRXOeXMncXWTeniq72ZbUmbg0wTuSFUPGo5kzFLyJ52KEnmw2bYvWJieZ
PU6aDSU2Ts+eLsRn/xW8XUOWLkQKk5LMdbVKWZNY0YSKEEDnL5CMS0Kv6a5dUK7EuiXrG0lpj/rR
kcajiPK8eMpjdqLJfJxQK/zYzRZCqQnXUolPuiEm2MzmHg/ZKFQ7W6Rag2sttW6+EyVF0eBSgkdN
G7d7LXgbNjRZa/2Ps/4/nIqZFGSexKp0QQUNZGZwhLbGng35QfKz6O2wrZpwEB+cIA+neg758CMg
/YV78V74z27wYcp/MnFMwee+zZDGzkp43eBWp+RRIKavXSLeE8J+PG56YQmYLGVe16VCQyY8ypKq
uwQF70CmkHTnrkzWjoYLK9kEc0mQDrI4h487dLRxOKxJLbxni5XSeQFIBkIfmRjaw7bxkL8DSu0l
ymkIEZHU5ZM1Wk9zpm6BXnvHXzKXsbfGDRHZXHARzb48qkTuAlp8B7T/v8e9v+Oc3lp0Rrpc+yjc
hNKXiEoGupusSPtzj602nEbKjz6QmwdcKGa7ogzsHV7q1q5m/rC6/v93qQmBGKingpIqEWkvBSfv
x3b6JoZ0L8h4tAZrD72LXUIT4LfrvUYqXYCXjMpTro8FONHa6WYnPwgD0d18jQXE4LuPCoycfbIf
vWH/2DJL3m6EKqXrljYeE5HT2CdoeryMyMRX3OvtBUpN1FnKJFiGhjaI2Dx9IjxuQ20BU+6NX7P7
deTjAby9cqgJPZNFwOZUzCICs8fHIQvelZ0d5eMaYO8e9d6YQRN2JgbckUiugqjLWzAaDNdMq+cY
jGxDhsrmhJADhGt/PR7K23NBTRxaUPmV7Vg9j0QmxFOSzfO3cYj1yl3b0mzcDfgqJWDFoPqiSeBi
0D1pyhgHuTxKC/JNaL2yMS194j6wV58YZ8CIc4sFURX0T2OQXJu0oMe4ZJcR0rWbIhE1Sc2ojQvD
PJmDCKyfh7hupr2Mbbl3ArHG+bY0D2YwqtLOSkBmHw02OCCylqdhp+nHx5O8cLSmJlyMzh2YxuxO
REFsf3MSu4wSS/wHvbt2Z9dc7IE8bc5p45UoS/HaSxfzNTjO0lo2fF3ijkb7tS2iwR0+O+57Or5A
qRCVt+V7C+ifprVXfHLBgCaqDLX5XpukCLdTx9VOi6TdTQQ3x48tuODxJuYLVTtuA5pFTE8JpNcY
gNvenVlyBjHLGpL5z73AG25vorxooRn4EZAEdWUGpcM2HGe9c8dbbp9irwxHPz/w5Kb9e6xO+Qsh
vwCb2gky7Ori2WuSsJ35Dmlm6Db2BeTYToOJLZq9JB+s8bklwb4qvytnTffuz7nkrf4azq1qvwc1
FEVCXn2aGjypvrt3c2Dy0DcoGRjl2aGgtU++TpP66LfshHs1HDfidxmYEu/942vL++4kb/XEiAFx
5qR3xXYekSB/Qld8Ue29+YNERPa8r6hmOGJHc+J5Tws/9K01GfQ/p/C3vmskKH2i23wqMGM5OKRR
jQPsgDM3+xzjk/roJ07Yobqx6UU4pwcek73T5tC6Y0dV3dJGv0tLuiuwK+GffLIOufPRzlcu6/4c
i97q291Wr+JiHUOU0JodHo3yZZqqndOiCgWeV83zXrIqxJ6f5ceydE73zICSYwOlzYmvnEaWvNFI
fnyrLXtvvCf0JSnCnvA8TPxszdcXl54RVYLcmcsmmzmAZD+r6WdiOzsn/ynUiZFjR+uoqT+WgwiH
8t8uuMkk39cTcv9yh1UHAc6VuxlyH8wbJjbhc5bTxASiLPdUHs8LthOiAxx8JuV4v+77Wjnpxc/f
FQXYHdvuUMxgiNbHln7jIH+H+ScR4bSBuXfyb6gECGfxj26OKLDbz0NwuqcT90VUzhAN9e5LZH3h
LsyOSRiXTkRpFMX4oPKqzrzO1S4LkjV0+FLjxsWkCjJQWaYxiwRNn/tpOLpxvy0Km2g8naSsYjRh
ke7qMeSF/87p1Q3VJSvtL3XdiGi1kzjQY8hYlKsvwEU85xALfbx/LLV8//2VNxYK9K1+lrJIpv0Q
cpc92V75/nHbC1usKRJa8Nl1gqlmEelOOvBDlvi7BvW94kdDBtxrW8dt3zEiihZOUdoOrE87/sPu
m34PbPQ7KeXNtl0RspFdUNFdh4+/tmQxI4LIArqC7VSwiKWZBQfywQvXgUZhW+tGAOkLqSHwQpHQ
gURfHtJ8LqGdlrd9vW0pmQUMwlUF6HCIH2UdlHcsgcdZHkB39nH3F5JeE9Q31iUYrJ2JRU49/tYC
5HO6/kqwwdWxWJntBfub0L6y4g1zXE4jy8uaY+95wV4ljOwfD+DuUW+EThPQlydZpZw4plEzeC8y
KF9scKABqLVyKFhq3nBkaM1XSc5cirMG31lWd3aEd+F6Xtlcl2xz//2VN1s9HmGp5aH3lU73SQNx
riAPtpUWUpMdjvOYFYFK0fmB/TsEPA49sk3rmpq0cLPMnWYagMtMvdoKA95kuB3q1o5JS8vS9FmX
tJUcsGZSK27UE3jKg3gPPsQJNTCA5rwba9tfu0dbmmLDg4kfEDZySSPthDjlz20IysXHi3Nhek1A
H4v7imYSTduMjaE9dLhEmOS2lW9i+YRqBtviwo1kXUVzOjw7sjjFdE0xesEsJpovTd2qa6fei1TP
9hPvXwp8xhFr5Q9LprnP/KuVH6RTz8o6IJE9lDS0yvJGuoxtNI3htbB2avclcaM67feu6g9i9o5e
W6w0v9T3+++v+t7VtFa0ntxomNlhbr2nBNz5j1fMktWNg4DyUryr8IREtEaxd0aKYFfMdXGYwZR7
ePyJpd4bu2+Dd0vZeZYbFU39NDvqsh4UlnpvuG2VjUB9QHQT66S7AgT9kbtz6I3J6XHP335Coyba
zcEmzvUwOZGapi85Ta6l5x2k05zHID5Y0ltJxxcMZMLebJrWde04U+TVk7fTqZ3sctd2VrbDhUGY
iDeL1K7lscSOJlF9KAHRFFN2wyXKns79U1ltzHBNhjjVNER6/TzDfYf5akG5EnLvbbyvmbUGPlyo
DMGF/d9+QKWek75258iZpl2aOPsg8Z/+qHa1Xb5jVvm+duuPrehOzBMv1PJX8tSlCTLcu23bMo2D
Zo4SJ0s/QaFnckNRgNJl/3idLbV///2Vf8+4+/U4nXQ0ZfwF5bWnhnUra2tp9g3/Fm4BYOtIx6hS
zaGsvKdclF+4LdLQiqtq5/dbtzUTHmdzvA4BwzxGnPj7LlBIvWr2DxCLaxxhC85uYuM6f5pzEArD
Sn0xovCOP/N6esY9wMfHs7DUvrEvzxJIL6jS6ggYOaBp7CqP+rxWZ5K48vz4EwsTbcLjQO3Qczy7
a7wfdB6Oze2w1zJZY/Baav1+zHq1jCzbkm492WPEKj//7GiPliGD9tUmsAU1QXegOWwgRqPGqOOW
erIZ966sIduY86gJuuNz7yUerWEaiNazzDrdNbAeW31hYk0CSCgGVrKisDqxKojXNWxXTc4v4vfb
cnYTdtfIKoPGn9QRi/nz5FjvOzXvik6vJYxL82r4cOb2TQtpMB2B9v3+oAthgonh8LrNOsb2XNjc
Ceo8GCIWlPs2bZ/LXIDoMVuBoSx13tiih4ZwURf9ECU27lRRTYQSkLhXK+nLQt5uIu9Y2avOq+02
0lQdE8e+Ob3GU8f0nCTNprdpamLtXI+yQc5aRVnfxTtd2+fYT90wFs7KU9OChUy03dB4nXYnq408
q4p3Xhx8sLJkPjye3aXG7/vCq5jQ+F4BEbZKRXnf/7IcL0aVL27NtjVu7McWH2xU+KDxphx+Vm5X
hBb4Oh+3veC0JthO5nXeIDSqqMxxE5w12LC6GaG/XHsFePuVG/KVf1tGehMqn0Ss4FW+vfMyf8eU
99ER/H1qV5HnF8cMQI5QWttEsen/oe50WcTtgBHx2U+PDimsMwo216iPlibacGOdV2Crga5WpGz1
nnnObycYPjyeioVrOhNlN+N1bdKoLI1EMey5rs899fZ2o04EzkZs1CO0a3UCC/5sAu5wNYddPija
yG6zqIzpsQc90VD23yFZ9/XxaBYMZcLucPve5uB1aSPXT25WNjw3IHR83PTCmjUhdz0VSQ2YJnqf
aHBbaPDLt5YHIc3cs4+PP7HUe8OfJUTImxoaz1HmUPni1qk83x9Mtjm0ibLTGaskja066ifnY1zq
c2eN37d1/G6zV4HIs6FILqu4jgBt6A9posAEAT9Y6fiS5Q1nnue6wUsW3k9Um/zQ0BkNHVt/4lWy
4gIL69IsqvIF5+U8pVXE/Rg4tWPb6wPT4oyc67DNPob/ItbkeJLVZeThjSOqnVxdbafYxh9LTRxf
Pc73wuOxjpKAi9Cvp4NsrB9kWKONWVqWRu6cJzkFgbpXRtLW+aFPZu8U+0O+zfomhE+MEtT+2m2i
se7ClKBui0b+lF7nZptXmaRr5eC5GZ5nSty6Jij3mFih2Jk6LF67VF96cTOBfH7OoRLsdPgCKFBk
gPIAcZzAq9xN3wZOQi+/UOuLrX43pQvCl/bkQHGkSk91SndgWggDuzxIBQiyfmqTcYcVSIgdsj7e
4T95RbLv9E/8zYozoOc+wi7e2nPsgmeZhG4uLeaMMF9Gfmuhd34RMrhADQW+FdddOKGa2D8xzdKZ
LV5EwHQcq0YcPUsfXdo8OXO1A63utptvE/935+Vu0q4q8HLYk3Ov6F6Kma+sn4XwYGqP0inlrui6
AoEfGVZfsads9H9MTHwP7Hwtxi0ZyogQCM1BXfUZRtAX/xInez9ZcwYhtPQqGQGRBMD1K1OywAVO
bTNp1zVUEHxVRpZ+Z9v04tduqMc/i62gXzyuD2P5gbAKL6RDiKvmjWY0ogjQdQHPdF5GU1zgedfJ
YnaE7GbW/dtoZ6x/gz9wrUzk7RnzTK3EjAu8B4K+HgQiwye/FB945b9rHdAuenzbQ6BnAnt8aB7V
CY3ZtevAXNcq0KpnMdT3Hm8YbzumZ6IluyIFUTvrpyvg07hrGSvvoCp2BkX/pmOtZyKHWgqmMeU7
5DpS/3vNIAsgpoiW3aZLNWBH/k4IMruvE5D3kKtlsYOn7Wc2pGv1UW9vR54peejMccBYGbjXtm2a
gw7m/MixXFcs/7YjeiYN1EAUIhYECK/QVUIRU/OrTa0daHAOqre/tET/2jbBxDBQyURJKuZe01pM
KK4fr76nmn1G1u4t/qR1//+W6ZmQU7uHLGGTYtubWRreNw0ga/wkzEF7TZpgBx61kXxxSXYaPOeU
2nGYTVnYYoeS1RTaa+I6CwvZxKQmrp9NDrSUI2VZB5HxbzRr98Oc/N5kRhOTWnizbpyMT9e8uMiG
fGz1fCBDtQYaWVgMJgw1JcFARG5NV9UGl9wrqkPao4aBSeczRdENqjATZ9NdLm6E/14QHLKRQ+9k
87Wzj/kkI+idHbvJCif7lxN7/24zl5FJ955o8FaWz1dWD+xESghCQKBPHmO3yrd5volJtSvQXExT
MV8hatLstBzlSfletpIsLvg+N7fJUVjIcbvpSuPau44SLH1T4vYr1xJLrRs7I16bgqAuKIincN19
4XnthDKdp/1j47990gbT398zHAQ+jiyNcq9Bh7KNKgVjBCcnYjU/XeWes0resnhbqbZn0rPNkGoV
/ST0VWZ+99Vn3H6vBld/TXQNghk1Fa17ejyqBZuZLNmuNY9FIlsXkX78lcfyosj8ZVPTJpAtHtsq
m6XlXqt2bMPKGclxzuxtWBvPRJvxYfIIC4h7bUgCklC7gQymW6y9py+kIP49orw6EQcjyUFd2Olr
POqdmILf7qz/6a32ZHu8X9mqFmKriTsr05nNfey7106MFwDab2p0dl3qrSTVS80bEanoiU9nwd1r
rL0zqM1u6VTc4nkN87FkofuCemUhPjU+aNsZu8qefxo7ccQMHDyegXczWAMkLSxOE4M2FLUPEZLR
vzoJeY9K7hc6+SuxYsk6hjfXpJRtVnINby7959nWFrJAyLYARkcnT64k628PgJi5Dtgb6n4AIv1S
VqO7T3qb7OpqWLn8fnt3I2aq0+LFodHz4Fxc/x3ol/fSJ893oDYZ2I8gXmPWeNtQxJR2HqWXAPKE
rwydDoWf/0CBCgQ5/nscIxaejYkZVVlLGFit0HwNDSNg30Nd0FM69lhFQ0hkFzV3NNc5iYcnVW16
9iBmdC2neRgq3x2ufB7TLiQoIr42ub9WnrI06cZJaUpTFvsea65eWRfFDqofrgZ6V/Qr8/625xEz
ruaWW9u6IJBqKOIjQJ//9LYbglP6LMtq0z4N1NPfzp0ULUj0Y9Ve3YJb85HrTPc7EaP+YSX2LdjI
jK9+Lot+xDRcwTr7nMnuCxNr/OdL5rn//iow5a7WXTmp4Wo5d52eat6Vc/uNxPoq8vjl8bJdcAqT
ZTNrZjCEet1wDUbnQKc6KijfIRNbCU5L1rn//moIIwWmoeTNcKXU+tCl+oPU7crBcSFomCG1KBOB
m952uDJX/FMn3S2VzR7Puk+xLq6ZTA+PDbQ0AiO8Do4bMwryFEiGVy9Kf0gTsemumpg8mlKOZd8F
iXMpePEcC30gBd8WF0zmTOEQLcspdi7AgMuwUPQ8s2LlIXGhWIqY0N0c4kuJJ9B4JqQGgVnyaYRO
VVeTkEMnrlfp0bLqnWr1MZfxymQvzIIJ6GVOO9kgcsqvPWSlQtUEHMpkxZq64oKjmVjeOfYz4lTp
vXX7AFqzvbL5v3Nqvw9cse2ygJiIXtLbVi18bl9ADPbCPeuz3+crJzYOZ/r/AzYxyTnTio0lQKoo
aspq8S4hJUPVbPOzLNNmPzVFuh9lqRFfM/8k+35a+erSlBiuTTq7rGZf2BepsjPgDnuUkH/e5HMm
wlflimVg43MuwmGfOiKvPRRwVuL1QsAzEb6ZpSfKUKB2IZn+xToeVUV5m1qxxjuzNBnG0c0SNYvL
GGYpOudD1dbPAOq/s4thB2fZ5wWo2nJ9ipPK3z+21VLewYxNGiGkL0sXA+pAGjbbxXtRQzPTsvlp
JuzklfTrKP33XpHvklmfXG+b4CkxUcAtSLezRlD7oj3rZ9JNp37im45yxMQAc9BtFUGOpr0Mogxe
7oB2dtp0UUNMAHDVegMSNM++5DjnzpR8dFPrK4MMx+PpWNiVqLlnkxrcDwGxL4OXHVvdIrDHZ5Wk
p0pUN3DzrlxuLKxik9MzHV3gi1uMokahD03ia5D1YavoyigWfNvUim4HYoGzB83zOdl7if0EIbaV
7ePtywdicnnaRekO0oGBSvsLXqf6ZAqr6XNWZaGoE/CrrUzz0giMbRvUBVaDdB9LqM2/WE7wXzOO
Px9P8ZLtDQ93J5S0tSmMkxTloYl9qJaq3Zizw+Pml3pu+HM89Qn16ra4doMFFkOXOYc5UWtSCQut
myjg2fPZ2OcQYCtqCG74MU920onXNIQXTGOigJPEHYndpu6F9+I7c/OPRHenytcr2eRCbDXRv33Q
jJoMWDsdqv2Kd0P3YnVgaxBfcZJL0t9e7q8EoAUvNiHAUMbkahixeljDnmpOLxPvLr3kP23beQkC
uc2LTcllbtW5zVlfXV3KB7xCWvmha0Z+sC1nDdS/4G4mJSYEdj3bKhyMRJ6YsA9O3FxhuipLQ9C2
6Lpfgw8uTT35O9MPgjnNqnzOrxyV1Li+D74HgzrXo96W0prA3yx1mbDiAsdrAb5QlP38JFm2TTCO
mKDfMtMiDQYru7oqdMQ3cD9p9f2xOy/klqbgse9WoFDRaHqs1YXgsZni4rCxRjy6ryzWBZc24b40
gKhL0PTzRaE+bw9puuwpnwOyshUszKvJKqwtNxfU4dl16LObcuV/M8pAQztd46dY6v3dBV+dEDtv
zv1UZOW1dYsiCScZSxXGgEl/eWz/pfaNDVna4zDmtpLXWirrnBOwRrMhXitxX5hdE/Sr41xxqvLq
mmX1D6g0fiYZfY+7vnfa1+dtA7gP7JWBpIUagEKXM56VAG2d3MEO3dTbttmYbJtzUw04FhTzxRfz
odHZhwDw7pVMeyGImlSbTVDY0Ii1ymvgiM+S2teig4zD5Abv2oR+smWxLYr+AcO8MpCtgqAC+Zx7
QTWI/6v0cnWhbea70OEc1hSxllaRsSmDIAhRzWnltS0Bdwf7lT7WPl9jhlto3QT/amnZrRP78IGi
iiq3+q8o1LdNq8eE/Y7AaQJQz6GGiBp7wEG1v3PVuMLwuNRvw3cDFLp5ASSSr5Xr/QPdlLOb2hub
Nty2BUeHcHRfXse5Ri0ANB5PAH+tlREtuK0J+/U7mmmNU/G11Kr6wavCviqrB6t2KDmDbjI0hHK+
zcVMBDBJehSRwEyXXqi9REFsCCpzuuJjC9H5/9C+JJ2oN6JmLOjBq9ABPQESiRx/Pl49S80bWXQG
ZcQOtcLVtfcQPUNUG3gZyCkbX8o0bBCl/ZVluvQhI6f2wezTl7Wqrj4H1jRoebJPBJ2+Z263dvBf
yIRM0K9QaZ41CqZixT8cFbetfxzsY6WzXayG0OvXSkwWwp6J/E27Yeh4jO+QonzCR9ryyMZvTFq3
JP7n8bQs+J2JAOag8ZknqJdc2Vi/pzT5EFh0LWovzITJslnl1JkEtfKrXaZnN3Eg2uV+m/G8tK3r
hl/nvuVKEbjJtaPlgNLzjB3Af7WmGbXg1859UK+2gsLVflmDsACvzSmkrPXQ7Rkw9yGj839KQNzk
8SCWbHSfl1efIYFNuUh4enWz7rsPIh+/Y6d63lbwQEwYsLA1KSRQy9e8Hv8bsVfOjrfR/IZD1wNo
ka00Ta+Yh/e+ZeehX+i1K84l6xtOXEBvyhN1n16dSf9bDe1T4PYn7BHvagBGH1t+aeUb+3DiZY5v
FaN1qbMUFx996uydWq/xkC7Mq4kAjrvCmuK5Q+u0+FyX7cEn/cGT/Uomt2AfE/+bygRijpCevyRu
HD8PdXZMqQi7uksiMtXHTRYyIcDKmiRLgiG5xgP50peNG7Ztt7bdLJjfhOn2QlPP9+r4WrqJ3ltl
cnPjZl7Zy5bMYzgvQEBezHriXCy//eiObrGzO1+Fokx3yRhswyoQE6FbkpFVFu5or7NOJa5JwVFc
uSII3Vm+bJsB4yQ8d3Uwa7jZpe3S6nmiwjkD5bKt/JLYhgdPVTDKPnGCC4rRIfE2i/5sgdNgJbIt
zYHpwsnkNRlOj5fW0wOSCUrCrAbtq98pkF9KdXhsoiVHM9y4rFonH1GCc3HG9ks906/KmfcaGLaV
pfR2+64JOZwg1ez4bApwJNag9aLWBJHZHKS5+RpK7u2rKIhO/70FqBZoLxBrBxdbBsdgQJHz5Lbf
JLFmcOtNn/IMOs4Fw/SLag1MvDQoM9vuHNkENnAjrtc+Na76DJKVYg+xtG30Tq4JMgyAnkJpsmCX
Ttnk1MkZ4EJC/JWMfqn7999fbZpN7Vi5Tmx2yUDfhUv9KT/W5SA/DSjY+fp4Wb0dnsAC+vcnCCjf
oTkr/UtFaUy/DI5OxvcsL5ziy+MPLIzBxFpXNjgiSxBKXRoUE3g72Sbid4cXNrJr7bJeyyAXvvJ/
b/Je4+QxiAcuqpr/SXLphdUwTuFQV783DcPUvrSaCsBIr3UvcLlDNveXlKlTVcmVK/6laTACIKqV
3NISjF68UXxrrOoFd1Ir+cuCaUzYpWP5HrmnXxcdB/HZ7drTHDR6FzNe7jbZhhsRsAy49v1G04sF
Hv7D5KPyIeyHuPwypri52PYNI/x1kKbWqe7pBdIv+QWMMTiU/I+zL1muFIe2/SIihBDdlOa07p22
Mz1R2JlOQA1CIBDw9W/5Duu9uhXxJjWoyjp5GrS199qrCcbstHHJ/+OL+pff4J/siChopEgUeo2l
26MLClWPRzT/Lwfef/kZ/qkKgGI1ZIuV8cVOUfZIJ6ceOuPiWvTj+Pi/f0f/8gH+qQvADnhezG7j
i8+zvBqnxd7bPTX/Rdv5f0+D9J+6ABLu0gkPF9wo80v6bDOazS8JdujGcZn/GdMEduh9NIw/Ys75
/19MJP0ni653Etldlu8XH65ZReFMBzib/1cY7784pCLr4h/1b1zGDpIpfCgRzAUdskvWd59cjpcl
SvqC8cyV/fbRqL0piOQvXTDakhjxAXvyu803vMiiqWbaFStepEFR4Jl4SZ17dUn+1jb8AyI5WTQ6
Mpe0Hd1ptbMo0OX0uGP5f5W/f/vl/1E+2m0Sts+H5DKtXPuz2uDEcWZjmv7/GaHQ/4uphxAdKBXT
8ALutpmKPp7ng8ho8x+stn97//+oIGBYhE03hww/rdZdSU03dAVDhs7n/34y/u3w/aN6jGTZ4M9v
2WXVMMI1SKu9CgQJ1zEj7X/8Ff/yEf5JzAtbu7W70wzxRTyEBatPTgGUkf9R/v7t1f/RO20G2UYb
OotLv689Il8NfHkbn9GX//37CVEI/qU9+ycrb4e3iuqARl7I2E7HHcJRkJHYb/wgSNli2QEP1l9C
lrPJU/T/E3JyE9m8KhP93EP9mEv5c0rjzzbkv4JxFVXSIva7T84dz1UZg2abL47csTy7GYlwZY6Y
8HKIwKAzQ/vASPdrzb0pQan7EmnSnDaNIwUjnKHosDIOxfo1hnElpwGOw/1Ps27PSYgm2xL2mg5w
ZzB8vfUKLB4WoFJkr3PLH/txaArKh5d+yo+jMnWvphfoNx9Jk3X19+ukUXocOKm6XVZtOD8O2/AR
xOlQ6jj90GQrJRkuGWAFxsOj69nJTuOP1rHLnMa2yMl8GDt3Gg0HItNWMh6OadKWPVEli6MrYyQv
dNJFxff7buN9P0Q+j4t5DNOiQYJpYdl+47u0oh2cZam8n+fk0lkso7i4kTS+53ZjRZD3x05GN7OK
C8QLXJYkq3m815lvzm0yXtpxuxhKznvrX7G7LNQ4331jcyJgL+uSfGg+3c2su/NseABmzsu92R+I
bE5d79sy7/RvENIO31+v6ENVM5u9wGxXFDuVoo7jrpj0ep/j9JRNR38xaIC2aT+skl2zhf0aIG6M
M/+k6fITPNpbl8Vp4RsCG3C+L5XRw8f3N70I/9BFE+YJ1f2YmHkmaqyD2J4YZL3Q+y3F5CX8CzJ+
MMbea0LuxLj9ybPstpVsrpeR/lkGhTwtD0Fl/rpYe5Vhd7DS1jBlL2Hf+yfrmoNpAtCs8S81D67h
PmA3qXjRzEtb7JtcK9ONzxHyEQ77Ht4FInxBG5QUsDf/Y1tPC5PRX0va6nuSuhskHsN8JaIvJBdB
HaaYrJsZsh7RJslh6aJH23cP4dbpisJK/7RoGtStX5ZKDGEH4hIdHsBfY0VkSNQV45A2R9wAXZkO
3v2IhDrrsR+f2sk0xbBv9zA3frB2UBflennMsIaoHRIB8Bv3v7IuTY4B1GBlzwJ4B22qIFq8x8pl
B5Wpql/dYZ1plYT6uRHrVgiL8HLkIf7JtajzjTyIhD8pbr4YRKplRv1UbDCxlrghwJA9BlK4I9+C
qJib/kR2b4pNYus6GnKNlgVWS7oEzN+VLA/6dwz+L+0I/4Qw50eEVr06594ohOzHVOij93NT5DA6
IsH8Oil79BliI+gmnsR3FMs+5q7Ec3szU/q+ZcvVpfIm6kQZ5lMt1U7qLiBraXNy4lDBFIPsjhbk
vEoxuD9tibzRLgbQ0QRxQcMQQY/Z0N5Pbfg0aP7Z4PQWc+Iu/bDKshGNLkKXXPDefgLk0bagnuBt
6gU+Zd+6OdE/EOfu6C5oBVf5PwPpnsXuedGJyIMe1N0jccMUnfMSL7snRbpRfrFiRTzjRFwBh54j
aeKzc/Zzs/tW0jjbyk3BnXqdNnrWqJQASvzf7wdvydbndlmeeOMvZm5Qz0TyQyKGpNpnWBbY9G/P
W/edmFj0U8yKOKOXcUp/xpZfV52/poB+BTcvgUHWTBpUKB2qkIgtrCSoUkPcwyrIP7k0/GYTLH/w
x7+62Oclsc1waLwd32AplBaYtnXRpzC6UnuWw4hyflSkvQ5uzerYxKfQT0PBFlAhmdDvCZT3lZPD
0cBpDbG1yWEMooOHuWqUclSLsIi8PsGd84zAdlU0k1kP+zbOxQDuQbm14MwAwZOncY9vkW4Gd4lE
iEsbRbR0KWJx3HcgYgZtTViOAyL6BBuqYO8f+928p3p7hm3HiUQj4CbYj/eQCWS0tA262swl8zV2
/NRn+ufM21OauidALwqu9VEZMVh4ym6PTzm1X2Rye7E4v9bNd8lP/WWBbVOj5+8IiRXhQ4u7jeFS
kbW9vd+7/BrBIS+Jl29qK9Z/eXjL1yivLGVz0UvyQaP9fclgJqU8jLf7XOMEhwhF0esRjaQ8ab1S
cHtbBkPj5d4lA0FlyB/TtbudcnthMzmtQrUwq5vrRtmnTslHo0R+1FOalUm7q1J32VGl6jQG6qAS
Xych5Clbeh9x4G+JmpYyy+QHUuwNwtMVvAuiOa6CYf+DSVgXblsvmdnPsUhw/nsoHeATM5djH9Bq
Tlp3ltvYPGkOb4JY407oBl83ltfhsp0zCJgfkimqpmRjT0zuxRiuqm72RbzNHErvLuzhTI4fjqTR
XZOnLwrNMBwqGyQhhaKOGreXQtnwbHj82wdEFO0ksTty8VJksXvttp0XxCJPe4jgW2ASjS3iMv8k
dqZF26KObXIYy2jdsTJj8osGcqoght9OjLHmrKI1KUMxgUmWyVMEsk4NO5SwmuCOXG0BN8cNliAl
CHn3mYO6DQ0Cjt5eUhrdblNTxfOUlBsWBCK3FplM+SdIpmecvEsAzEAuafKbzCurvd75g3YITQuH
xZyoD9Vdv0T2bUkWe9P01tTZOOBpFSQo5EiGF06SocqStIMP7ib2QvaAxAvINHdsVZD1UHqCtLeI
8qBKjJjvoLVsikUy1Cwdd3E14eVlTQc/6XJZRHM/QidxGBzcJUIRTX2ppF5ePc5TxccsVCgTGmFT
fSza2ufCvrRZig4UtpJV1FEHQZkz9RwIfYmZ3d/8psSBYpgq2xbMjoaJIClkpFHWzCCNLvzK2Jfg
TVLsaR9Xg0k3GCYQ+cjFND/qnIZ9PUdN/8x2GOf0Q+4eBrVYfET45v1hUyjekiGRG2Q1ajtv3Qzh
E2kJ41WOSEmP67PrHlezHl2UuhPci/oyDj1UdoJJEDVCttZqa8fXpge7JVbCn/hA+VcAWfBXx4et
KVLVmrvdrrMp2o6lVTM1ewR3NAtvfmlssn2vWt3Rx5G9ybNA1FMuXDEFi6th9R4f2qEPDw4d6wU6
cVGnO+e3EpY9yP0O2VGKtf9gCwvufc6mu3xQ4o60cVTnAdnrNg2f4B+bFUPTRr+YyugDBjn4gCwc
bSpO26PaqM8Lb4n64dGfliGf26tOPH1VI5qP0WDNHGfRXid8z4oA1/DNZkX3OeftVKql+wiX4XFs
zAfrQvzuLeTrGCrQsa3bJ6QP/qBUEh0bL58zxtoCUK16g8BIHciOnM4hG2WFQLu2gXP6GN77IeuP
7HtjhfIHYIZtCRa3vHmOUutLWPa38qpoHzXltqak2BeywTA7vxeN6apIbeiJ1zk5wGuZnYOw1cXS
bvS1Uy656fcJZXG0X9FOzzPl7cPIYnivTekzQrw/k2HNr6Ae0hLN/IYufU3+bjPRRYN2DK5Lvi3s
ErlCeI6Hro++dRABuY02ExQIM7MHxyf1GoXreBlN3l+HPKIYzu19QJkrDNvmM5hPtLDc576KGh7j
+CKKUy1E/W35bqEs3tqDhYQZovnujPfFEUS16NeIb/mDQuRKicLIStiH6mOSRtFtYuXypkIXNnWX
glZYzN8rAvj6pYcUz325Z11SYN0ikB/b44rJeFdNCIArIazAIVLTDGl+jjJLZ/c+jYMoIQtfC01a
XTWp0e8yT39nU7qW3mygs2URnv2dsXOyrffbtsU/GJ6vc5ZN4sBCo47YujwO0v0grXMF2Wnzmk4L
LqVGfuKJ9NeMxupCZXCHPAdeuyUdK9ZI+IHQVrPjKh0DdWsKTxGbtlIhyPUy9TGtchNHpcWbBIl1
ImVC1v6q4kVg4pKuUtam1ebUWMV2XCsVsrSUsA8tpo6Jkkbo09c1S05UL5+MEncM+fiwTcBEpTK0
Hsj8A43X8rYJEcNNJ00PLlV3c4zefuhGgbQU1deLXZpzltAX2UZX9KUD6s7Ayz719kP38ScRkyxl
YNeiGbJf+IjB3TKO29FO6xPm36loCYGiZaGPhlF5x4CgHZ1s/ZeD3rK2M3tfdlz3zUL8jwyBvFUy
ZPoAkERVUbv6p3DnUUXTkBX6++GXUZsW++AiqH6SpZx6upZrNgL9wb1vbjJ4//JKky6/48StR2TU
vfNe2UJNTJZODwyjXTjYIhYLK9EYmjLAkw9CFW2rmVv2lfJxOO4deupVoDWzo3aHPvDdKQy4OGiz
0mrSeXxgq0A2fUtZDUdDcF42+hkkxpep8Q4pD2NXrW0S45uRXzO29oWF8ZLccXJTOj8L7EoxY7jm
5KVUZ68XX7Eh/hkj7BunLSRwT7EYCfsK/2W6CaFEOtFGvTTcBEjJDZc0PcbLHn86jPU3w7aYxznB
njvMZXKgbRSc465n6P3atkYX90X095ooR0DAbFh73nz4WwRDWOsgcZUWS3wx6/SzB9MGK//wbsGz
cNVYkRVGG3lg1Ao8SSkSieIdccxZWPEORUnxrjskGKCrxENhR7EAeVTx+G0ByOMa901Tao7A49Ev
wXGc5XdyBM0Lvgf7Q48rsZJULH+FlPZe4JG9mwKFDJqB2/AGjgAo1XH8huQMg6TJCDN4v0bHcB1+
zm5yV0iv2hsVjvO7jvwIyM7kT4HDa7pk/Ey8seVs0qwgqMNFn/n1V5Zw/hPRkKa0IAfXPmqfTEt1
hYn/1QzrUKwGyICR26Ye5kk1iMnKWHSYGujie0wbHFHmhYvdEn60fdQhkLpH8xyMSKVYUDBsvurk
b5DvowbmkPngN/6b6B7NgByIqSDjlMwnZnVObvZtQ9GPlzivYQ6RFK6J5p9bMIy3MxRHt0CB0aH2
QqY3FLuL+5BvcFlXkJDW+ZwMlxCuUfdp0sPVR+UuRDVDV+vAdCz3PEzKJYVXS0SW4O+AONO7GePX
8+pmMp7yYJX8uBOxzYUPPSvWqEP/6t2OYT1m46EbZ34PLwDGiixtMSvghg2wWBwXUhtOs19xzO14
kxNFv6AH8AfELq2fKl/xWv7bbDMkfBmKSJt5gCF/5A6z9B7d7azODh+VlxOdYboRGrhCZllSdasH
aAG2WjkFGY4ndph1u+2mwszco35DaAy3HADw1HelwHbquLbZcNo3wS/BOOqnJAlziyrZwsYLJrpe
F7xLxpc2T7Z3eDwtDUoFAa6A7JURYoB0vbWIvCkhhkvKYQ5kXBGHzFpwFIS8w1kOUziBufa4Gr5/
EcyFJ4RU6F8QQEC/kWYwQTkFyrlK9pmrGVpHVS0D3A8xmKzqTi/5cGmoIFkhExa4a5PDt7WKWzZ+
kc78JtHUHFi+/d0g9z93gdmesnZIlsOYTsGfOR0pmq5NNIC2u339zcIku7eI4EC0gTXd275lrJj3
Wb0KTOG3vRi5LHyHK2vd8/bseNOVk1/ioutCXzIwDSq+Ne42nbw54mzpYpRpAzkbAWFo1fx2Tcwa
FSNF+t/WoPVtAN4gvAojREM2zE9pMNNyxZdZQmXFKhemU1sl+JEuO6TyD0sYJSVaz7bqaR+WkP/P
R7RzE95EZI7eAVMUA5InvVcCjXZu5/GECVDdYJMISCRAuk7pGhm+52OrzoKANKVh1pOVAfrkJ7Pk
+VMWh/1RUW8OKaPQDXT5cGQmCQuS9du3HkJeWRp271KOeenGEYO852p52tSWFVh0dFdM8egqwFmo
wzyFdc02rH9gwBw95ZIvt8jjDe5yAAe3KBQRUKNtuCY9N+XQDcsJCVbA/0D7f2yDSV0syYLDvLWy
r/zYyOgeLpVX1zf6Lpra7Q+hQV+7JqNHbcP1MScsO2WG/hymFsFTXizHZO2mi4wWoA0NMKqxHbrL
Sjt/4w1XF3RC0+M0YrBIaNAUY7uYF2oW9YSg0v487ZBtKq/dccyD6B4Tga9IOpp3PaAJGqZ5P9Nx
fog3AGSdZGM5Tzr8reESUIY7rndYrveFgZjuLtF9U/CRBTW8GGcgtm1eOFzGB7vv/rDEI64MDWtw
pYDUdUkXVGG47GWHThuozz4Ch0g7ZJWlvhbd/Ab7V3kf7eN0pM0UVH0S/ZmWHDdH4LGNaQMVH1zX
0pse2ZO2ABz7/Wg4etPS7q9fHSmghNvLYA3a80DXDMgfWps7wWGLptvG133MfxENnza2BGGRJJu4
D5k3V9j4/MbEaooIeUc1+dZZQW3yOg5GvocwEMKysTHPqBfTY9e17cPi6HDh6R68qcSxryxMw4dm
DSw29Sh9dJr8T9UplGT0OAfsYjTmO57f5bsylVwtBtE8MCXZ4Zw7K+afY5HFdeTdXIAsPb6TvW3f
Gr8FN2qLtyvNgE+2GzIybD6ixmEHUOiZfZnR9kcyY+hhk+0OLNP0tGI8O9o9oOWQG/+JsQ8gs3U8
CosUOTYn60ZAlR3jJ1CeguNEzFJxNJqHDo8+kMvwNenW/Habo0c9tDCzi+E3cT/DxBy5Qw0S+aRS
JVoYUhAa76iyK3xnBV9LkIOWMyZwW/Y0/Dk5DS9EK9/kLjBEj7r9hQbTlXqY7dUKkl5HULdrPJsQ
QTs2XZughVlaELc4KGxHb+DJw5An4QGpF/Ohb1rEPMbG4v4HIH9Dl32ucc3HL1sgctz1Kz038PY7
9J4s+COYt3eqf0RstccmtKJiXTCVPFjJDTE97P/ylqx3U7TGuCsFq1bmku+nMAYkioZkgBNwscwm
L0hjkWW7AnpOnJ1hNcp9TbnoHgLZL30h9qD9tSwzLqNkbus9anJgTf0A6F4l7EBl7svExIBRTDpV
YaMT5NcltH0fBtn+xggC35R0yZsS06KvF4FxnEYtbrle+pJaxCuuomv/jDyYH6IOe5FpW+cDeMzt
fbSA0op2KXnCIib7Ig0e7wG/GLyPYnOBY9TygQYgOfapWi9dGiUTNi/9+kmJHp43N/pX66MGtiGD
JudU9Nh6eCDfA0RQP4bRswpuBOkht1o+0RlmbajiaHoNGvQTPlFbc6BRt0PTmy+CDVuxoad569ls
X0QWZg8+6QGCqHVRFV8QEDy0Qp1mvpNfaefxsRa5hdgm5Itv6yTvetgZIncymlE6CmQr+peAK/l3
ET3Ixl3unmWDfGiOUM7KAecrHEnpj2Vy3W0Ez923sW2mesrW/7miJ8EP38ScH3ns1E2HNfKpb3KK
nm+Eqx185/BF7NCc2CDuq8H5RlaIX8ov3uEqcKlO3xYht2MTJfZILI8eBh0lZy8yKWDrhUxYJO4B
vWjnkPeQ1Imlr7ooDn/gNHtEpkVBX9lEzNsB5kW44bd4Pn2/INYSGo8Jd+NTKFtUCt+ER6wZugcd
t+YyzlpXM+y6QdqU5y6P3NUn+3oApzz+EpMld0MIO0Gxrf6vZuD9dSZYPEjm2DqcuzAAjjbzhN3k
ZlzK1Pb+zNQIMoye1JiUEaJ5n0z6ewtXBEvyOEPEFIqsneb1uZO9qFJN4Qcxsau2+X2kpwnLMcgo
+10Bwl4RtsmuE3wBVaCeu7l1hQTADSD4LmL8h+by4Ex6SWdmAGCOP2y+mQLIGC4lBmgYV9Qs16aM
m+adoiFHk7mXYRb/kik5tCn7IeOt7JfgLccxR+fVnX0SIJGGFMD4IY7ELmtKD1CUXPYBGeuYDEud
Y+ZG/WgIVqJu4RWS8G7Gid8muG5hJ+0qi5zDWmEdUDIOm5Q5xDkcq8YOrwpWekoTjNMYRIRYfo9R
9HNUCeSLqmCElJt0b07Ys7HjbRrK0i/igOetYmo9z1nw3BlouqJQHndK0DiF9SYwr3bLJe+xQ0uy
8zdUvEr7GQy9LyI5/gpyfpp6WY92vaS9fkBmyqFf7Jl7cT+xIClpP2FxHPwEJfhmSZML18OTyMU9
9dICPgS5eSVvAMT+8k7fZyz424wbGqsWrdA4AYYHF6PsQ5ed59TfpjApuSaGRrVN5w+NtQJykx1c
Nff7zPAzGuMzQ+mfvX7K9+BmzxuEh+tXG2WXOU+f9ZzkeJbUhwiwHs2iVx4gyCVWdwtPmiqP2v0I
ABvas7gv5R6nJRhqqmhRYYswCW4NlMlFqJMjweU6xuzF8+Y8+eYvQ55rPy41ibEIiwIscuJxPXZ5
fPRjegNz+fZofHeTZdkH7dxnipN4QoM+Fts83kUwOEIvX2rrzjbZNyDNCfpXWGiAGwIDxDby1dzY
etxhjNNY2mP7iokTzjUCa5L9Zdib4YSWjleTwP84DcGNS/rHdmgP+Zh9IkZAf427/kjxj2Owms80
m6oljt5HM958PwQTBEEZhBBuH8sJ6bSBxW4o78zfPmInVK3fwfotVmnWV5OTGn9l7XCIeIsOCkKQ
DIuQ7GDAQGjz9dQLX4WteNrmvPa0r5GxUc0hqb7ddXuYelIZVnLHWBOiZ8KqKrJeYbHKGM5pg21z
4Pg18tN7G4m7KW2iBy19jxUtej+CyqkwJsw5zIk3GaKlz35PY3hCTs9LJzHI7u15nofKdhG8TkRk
6jAj+QEWehsI1nYAeVW/mqR5SBDxDICOZhhNPT8aZ35B3sjx1a0/cK3B2Q0Zr1gDxHNJpv55GKbg
GFM/VCTbHGp4OJ1np+DiH6sn+BQmNQ73OVQzPyRsQoBthJuriYdnANFdKdNkuQxzTIHh4DnCF9Zf
cMLmIrUmKjkCeat5IQ/4er8F5NnHtqyP6bQeVkNvmo6gXU8CrO/hXIhcXMJQGEECPIuWkXqKeYmt
0LPJ2JcOllvYrSBwZByqIfNXpvgp5Wl7xg9GsNYDfNh0wPAbyk2xTHC8L4yJjy5uHozILjRiz1Pj
HrKYwspwfSN7eMM6ZBmiqQWk187wsSJAWnUWf4Dzbasdt8EnPtFNR9fb1W81TYfjtLu7jU/AhBoa
lMHYfbEU003Sf4WT/ejw9QGkD/URfKqpNMDhiqE1xxy7wi4ZPhGQ8ER4lmAJRm/7ZbpHcmN70t7+
HbacVmJFngrVBMV0fCLZeJ6QeolD68oBuFcD4CMfbhM5tzfZah6FnAEUzL07h0uM0NiJH4HG2uMc
zPDewEMMwOEVATzXRYfXkJioiDKgug4r0w1t/GjdV4/wdWS3fKiI1kQjr6QLm75cJizshgwcurAj
17Y3tZaIdQgb+cOvy1R51Cn/TchN7XOCx5g36tNlBORNSm9ln6AX8k9gohxCGjwypq55b3/Ng7rN
+ubc6zg50jED9M7lUGlgRSWI9pd27m9gc6Tv9xQu3lFWQnM1VEtASbEIcka05bXDldMBRPQFxy6y
+E5JiGI9IYYdTRWA336DBkZh5apBgoap9ra5o5z7nx3ln4kBJDjKDxdbWJUBGIbcC87SPYuqTm+v
LVYYwKHqeA1nbIwwlCKzswdaEMorn4cXue/o5A2psl6Jwmf+YYBt6zytt5rws48mxJkDq2F7hrKK
Lwz5OLwwq19qLHvvs0Y/u0E9WKOeW7+3cP5ySbHSFkOq0F/GLVuF/vGaThOrk06HxWr18y51UHiZ
7kc0oOmDShmWeVNfrwJ1iSnsgARIakU3IOAcle3KXVdj9QbjsoQuv0bo705YBpeStbVeQLvA1F14
F6uy6/bnsNux0mgeYaL8y5MtKOFbe8h0eNvk/gxHuhMIjvDDmI7t91tVefiOjgatRPe8dWgHxuQ7
uyVgNyKnh1gu9uK3BuSGDqs/GePmFHv8mA22GvnwS7NU/s+vZcFBKptYyHJUzYNOmTuP+Xif7rCJ
Bs2mNCr55vkT2OGhcuKzfH/V0zVKt0fbqLeUYT0Nm4gXZbC5WwnHEjaAr64FxRc5L0Kf6SKzksss
uU3b3p1IHu3FmtOmaBUyn7MG7lBbdCfi/GsJ+AE60biG2/Mrknh/BIM59HwPiy5Y0Fqo5U/Qpj/T
HHDpaDpAwjoGvgRRdT2zLUfjb38TSJ9L/BqvKlkzwCNY8Po1+cPTpmykO0QKexqW15iybhs7Pgad
RletzQ+e47YJU/k7TcEPz3Nmin0OMO52iDJBF4XWWJVS97/DfHuyDQpEv30OOXucw+BdLuAxRNlT
tsF/mYntrtXdiKUAoinljGOgVnMCkfDommatoBeG6kztf/PWfcNzZ/Amj8ky37XLlpY5nc8pzkSs
tqkYiEDMdOv/BApOfr2M3pnWfZmKZX1IVvs30EFzttLkJx+NQbGgBRS9fgTCMxZAhb9l1S/JMtwx
PPg897YWGYHzQuDe1g0rI+ail1niiCg8QwVfQnLKcclXIUkfdxJg806esRQ/5oN4lQK6VNm2dzQl
GJuT+CNGYyZH+jSs9P9wdB7LkSNJEP0imEGLK0RpFotkkU3yAqMaAAkktP76fdjTWu/09LCrgMwI
j+ce316uvRacW8bovtrz+FKo7YmjlMvPRY8bzXpHWO1vn6kPaTU+G7GFkgZG1E7Oo94gnmumSSdU
UeTmDYVVrZSvS6HqX01veVtprEde27zanrY1zZrzwmqTLcqg0QN3kclNHZIlXIn9DAuyjr4XlXY4
VxNAsTJhUI9I/LLChEWz56pHmbriZM3Wzu2SbUmm0QaaYuvhlOZaMPZFHHWNczNgmAOsOszZGvOf
BBp8MNAefRu5mO6AfScrFZRLLT6E48wfJHNb1BRxqkYGlklkLv1c6qfj5Dybmr5lT3c6GXeMSu65
C7m2Onb7RAcFE2tZXpiziv1jTaFSvGyqP2bA4DtcS26g1xFQ74FzsKS9XutfwDL5D2ErjhwS6KLE
ru557H6s/HTBqprTIxJFHs5dU59ynZO6yyRUVjNgfq8SMIFFBSWZuIgzbX7WEH9upcJfoorFqyXH
69i4ys1uqdwqHl9GIl0AgB7vOsSaw5hoaWTZcRECFzmnnBvH3I3mWIUFVG8A2qI8qwlyY7fA63W9
V7Ggdap36Cp1UCBOkKqtt+S3J/ZLIpv2NJDGs7dbZzm1pZyeyd4uAwqfJXCcdLonmbdeHFGtb5S4
j3WCYGDIgSPdYyBPdIOyr+jy7rZiJremzG9eob5VTZOwq0lNmDP1+SPRWi4GosFh+DYR9iwT1mvk
rfk99fNzJU1yvx2qOq1h+zOe1twv1TiFjdb+M7K2ZBoxopiotfBlSh3gWCp8x1h8q1PDeth1ogcb
0bcKpT5WVOwPVpwMZ0FffihtB+WmKXoIHOKZmSYpe81MY84k5TluGHyhbVya2HzC5vrbzsv81GZe
s0vHXn1S14H+A9AgKg2r3AmVWZW0qImIkUhuLRT3kUjz+NOdRHnX1BKizKqSfVF2zaHqC3Ov9riZ
KJvYQtPhDCF90ty7K/ssUqENYFzMh0pRNfvCLEbfchi2Zp2A5NH68bkszZXhT9czGDEtcUtKW899
Oa3DjsAtFVHSa/hyhTq/x8ba88kw/cff3ESZao2fXCMm11jxZkkj9gu23PIfrV9ip218MYsGY5IU
F0ZSV/aAqOeGNMlL2XV8SY1BDCGatPKgyDg+FbE5hZhREdxZK7LTprnZdeViHHIvfa2K/jfpGy3M
akCAZtVHKJq43SHWsiaiz3t6GfZppSbFZ+9BnI0O7VLc6T+ukxu+bhl3U+1RHSxdHDq3sUJI//gY
d0mHvIyq6Hl6Ec6lVofga/lzPiqtX5ZrE2jLkAfNwJSSQfXykDudvNUGQyuxQEYUqSdQCvlYOmPM
gkUyH6zm4rliC1dozPVy0GJdnEx9MLmIkPH8GY4oDbqsh6RiC6dSEY3TQt/0/B9HvSu9J/zcj1Mc
L49ie5bXRl7p0IENZ43Rtjm9KVP76mkZicGraR/t1Dvnoj6Kci3lkUdl/nZ1wU9fl8P6WSWN9alm
fe2FjjObS9BYjMJ9ZvlWF1UNMzsiVhHRbGHUfmmz0iiodMdyQhgYKAFlUQuB6LhU/PilDX8PYWmL
UFoSNxpYHBjsRDJ5sUc1s6yAd0tYjwquWTgCa9kITjd2nsyS+x9oov/JbagkPrASezR3RNdDrK9d
5xcmW+6CuBySBI9tZrv+WhRpGtStzWewtG322VhD0zGwzXvjyGRDPxlUOnPkmerQhmktG4RrXTB6
F+bsGGBZZCvQJnpmGhLWqb0b61h8DoXRDbAUae8wi+3M+ZBV3vw2z9126RM8Kw6on7pycS22RwB2
FIXC37+iX9OKxPlmtGkFY2t5ne+y2raKPFILkiddm6n58iwHOOhZAkF1pRiDeXByBy2DU4LRJF8Z
7aFl2rlxRGpKnhZNVW61W7UU921r11FXjMWJvScYCEcGC68OH+Z8qUgCcX3X5fn1B5rvbSNdOajh
YBha+gB95F6tsgVnHAY1eW5TT2O7RY76by1LlbF5xyrek6Io31QIG9vX6r7i987s573pOCG/LWXg
1tRwvSJJxZJ1vW0DMRbk5SAIIdddxeNSdEEhjEbpTsqAbhwoSdp6iAhLU+xJQknx2DmTXXNl5UsT
GPUEcse4gy7TtEdmUlqTPKpm30JHTrZ8LRytuxEGC6k5ZaL9J2a07lOqKPB0nRrnOd/FmhposXxI
odVN1t+SJ2sdeq2+/JYVQyi/TLXmpVtaB5zPLIvCH0s6MtpvLmq2Egk1qFMDyTebRzcNCXOSJoUM
GZeBjRrC4a6ypeFC8Y0SZdpT95E4Bcc8s6EV0oT1DfMu1RVuWWGwRgnrjh6/yVVr0aqEWJSToutA
QkadKmlg4zCVQTWYtkQPsQvCruQINGF6EHGGidz/0NqpwcvSqEjYAM5aFw6mzucBqE59a/aL2x0I
KxDJrqV4b/zJHsyR6YazmUZandGR6yk0A2IUlhZ6cgJqqCbHV61pN3ka8epDzJwsGlwXET22aB4C
K3f6KWqdpBOBJabxoxml8dmDwnunzZTUBCbP9/fCnDalJhWq92xaUn8rh0L8onwC12WLx6wig2+m
qHM3LrVSJ7ojo5xKpJJCmIcyLkwZ0sNC7phZL+8LQWYGs79RG2h92kJlIjQzD7Grtd9TilqdT1GR
p36WruuPbBZhRM5gO+9IvFYfkUzP02NOwt47jHO2YAg1nULkhGnd8ZRmr9J1DYwQrhhfvAoPHUQo
AjfDU1fZ54zvHiurFCIgUtpZwoKb72vVhJkGacNXFLmFknsce7V1rdt5WI40tXx8ZbFB4vE8iFPH
350IFdEOBeNgDYIDZGa9dzoC/X4hGYzZrtrMMhBedyBaQi0OmtPojG+1lYNJd5fyQzS5nYYaI9jm
kPYk4vq2OQ1OYBm19iL1mH1uajMy0ue0NtxwmDsbPMfscA2gLjB0ys0RodgblvJHx8wPu25UBoUJ
GfvfyLXpV47uCyGG+q+HUsJTwnIabXKKu2GyAtTtFtMoC6xxBcVtP1wghVjXUy6DdR869ib73ta6
7VrInvaRGWQNYupQf/jeWLsWWbuKWjLoMT1J04FBw6xY/MdB0aHzWgAFyE6zKtso6w09ByFVDXL4
lXTe8F1DRdbiT3iu3MHV/TUbON4pYeLHeGw4XHRb1vfYNrqj5lZMxCY+2y+vLZdrkyv11+qxMCVY
FnNmMcuQWzO8wIi45LIsEwPmGoPYKpWprX6VG00ZGjWLtMMaQD31R6Muk1ssVc2+Wlqrg64UtpI8
xWUP0EIigrlHC4RoSVSj9s7sQgdzbGpii27WKGNfGD0c6DDwARAIZLYPpeWcenZHQB0iYHrAS1tZ
lSIvtud0nb6ctfjNB26LfqP2CdBiMmvYN7h2iAdR/FTK8qIIaqox40hzWR7vz+P6SWd845oP5tG7
DFlZhkzOdoW+oPRJMJ9ufaARvTB5YsE82whybW+qto1WJn6dUn2Yeu0ok+mAJWgfM/6FPNToQfNv
VyGBwSvMw9zpvC79FyA9vISEvJiZvDv6MjEC7cHA1O5sieyhzsZ7Q5zrZJQflLc315v0nTfxSuS5
6ew68COIT2Dn/MpQ+a52RqQghmhWf60G42pTcTDCa+h4gOxmnqUET45qNCcDxSBgKNbtxsk+qxyb
AUPGa5vF8DppD6YsScKts+oFwuPa9tp9Soe9SKc+ZKBGT7u4/QFL0+Lr3Xoy0vSjF86HWhZXtykP
rlJdS2Wxfb77D1SiQ6wVdBQx8lo8vHKjiBAmYA7cIWfT0BDS1EFTz21DOSBveiYpcobppHXLeNRB
23PRHXoXWNmtj1Pu3dH3US89b2f24pC21bNWL3PgqNp5O4+wKiXP6+hUfuLlbZDqdNq5QGttBiUy
jFVSuGWUFFw6htU/GfF46hLHiNqh/pOGduQJ/0us8d9oNxDQGaBIo8cMo5MLBcGbzmc79Np/Ojvj
YJ0OU50fS0hQc1HftscR9qWP+CxfJocfsiH4MjAYuYRJCxGUQI23ufayOVTa3Hs36Ct3vai+Mx4P
8It8twz83nVojgUgdtIyrZvWYjelRBNVcfabmsveXOUDNksILuU1zZYfUlRPLt8gLa/HSUst5qeO
fcaBcR1pSa26lAfhqP8tbFnxxajtZ1q6YGmUNpyUjQtT7xZUW0JGRqj2w3UFVa0L1/BXs/sUDpOn
oSp2Tg4BTdd0MueJkpgH1EZMqAfje9JstMJavgK2/AM7rvaNorz0Hb6JzTcVdIJ2gck5qF4/XuIM
OlGvlCGws+nfIMQtK1x0XQ2SSW/HQzOxLaFCsHCdDcJNIgNuc5N0Zk23mOdbtjyo+IBc+D0NJVbk
Y/5HfQ0cAfLdfbTWRAWiQ8HMi3XIWut5nYtT7Dq30rHePLc/t9w3jPjrx0JJG4rR9aVw5ZNrWGdz
hOGJWQ4BTz6d+Nbe0p6hu7aIcyeh03EALFn/kQzW4jvO5jOz6uftgaBGvPca/RG7pvd2rgzMO2PU
uHroAOXze1Um1S42u3M/8AIWozP7iLIRZWrqS83Ys5flxWbecOSkuJOt8ljkZGIsaennyvjf9rGA
mqPpcr1HNNDnchp3TKqvqFgvppo+69P47hDYUDH4qZbqox2aB9MtyK/hmgA1CJVx/Y+ZxTE3zKep
7ocoLfLTNEzqPitHbI0oUgsjsE7LP8te/+sVwQ+ObTItkoM2GLfc9L6JzwgZuUIoZR/Gqr0N5nRp
0cjDuh4fiPJ4NyyIZUvs+qL7SSE4t481zpLjXLhsLGOIAO3cf4yGfHaYrvnA+D6Dd5A3l9a1k/8V
FuMKfUpe1U0E1dLxauXpzrbnsz1QY8XlzsnGH32MKcqUJIkaiQg9EvrnYwU5it4+DvOyzVquyyZw
UH/cWeD8mIkuVGm0I2MLSV7X5GGYyyzSzfWaIKR2HR7KpP0oMQSyefhfNq5PuSUkN8GmCsAQ5/pB
ycRzr7CPDMIsGub0kErnTKm85YmotZ9M3u8glLOnyAeQsTZCYjpiDmC2i9P72ytimtRl7v6SqawP
bBosjl46y1BlG2dkGlxgFL6vYL2BWYtz5c6v7jY5qAgiJbIv1bsvJxX/NakemY0ebT+Qh1JbWMoB
XHf1Tb2iwrWuReGQ+C4Pc+M9KMzL2Pti0hyVHyroTj2lL3K0H+rGjloreak0eY9nQDw3O5ratCO6
/eLlW9kqvBtLJnaZsPB4F/lhxu00ViNqLgYHX7ebD5ELcBtx0bfs4JrWmXPjza10lECCuvEnnZZK
+zNjXiSr3nW5yia/KhyrFGKoPyLNUc0l9OlN95UVIyYBK/HlUu9b/obWgniuU7MPMe8D41Z8GNVh
MMbL4nlPdQO26Xnis+3b/xiCPddcAzirX4uWcWvX2ybCrRU6FY8lPRHdWnlJU0dGBcKAD35oBl2C
BGZ78T/sXeGMo3KU6BBFH+Oj4X3o2xMepGznriWpWHpzIiAZRbewCJJMPMw62nnpqltM75Qq2Tv+
iwuoEIO32b3Zy6KFCLaEvTGolgmeCGc8CjZYKvl0S/L5ltUWjFF/Ep59gUtEK0mS/2rJCIBv/FVf
vJ/E0ndrQ52AA6KqWXJUFxzfuChrE/IHKbHET7C41RObZt6GxfojhvpFuJT1kq9/e/8maexN3hxn
nE6yqc4k0gTWljun1Pteeud46rD89Q0ypl0UEX+O9OUIRKqn1mOm8be1qkmGeH/aQ5+Ld0L3Z8LF
mZUlnTlF3VztNYIrdoZl4osamxea2YOmtJxWTol0CjcfT09FLPfaOBw6DTAoG67tUl5x1HwUg3uc
q+bFW7iJBwN92RveO9v7T2FpR4Rp9bkw46NrlQ+ayykRe0iiypI+UZQFlFlRUY8vNOmhyQL7MINg
eGkbpiQVXsuN8N9OjDrZk1C7d5o82n5NFP810WT8maZ2dUh44GzbJf4v23MEXWatZjJSvYqJ6pNP
yrWYtaftY1Wpx8FwX0wdh71j7JfMDA13uRXW8GjVnDmoaJPon2h93r1efnfsicjM7qFpca46xOzP
PRtmp+VZ8JgpPC2eu/VVfJuUXL9znh46BSeSmUuCg2wxn4AT/0YwCsxo+3pi0YHbNOJT0+fXGrky
bLBLgBdTKVVO8qjM8b2mWKkL2wuqvGTFuydD5OPio4TMMqzlz1GlFzhZ+lel7oXn/TKggVyT0nTP
CxuIP+cBHdQZn/t2vJFih2NZrd+aon6bhRJHZYrHeSTYi+pZss8Q/RWtrL7kdo0L0s0vsBqR6LGn
9MiaqcBiD7uguFRWrrPw9kplr0q5lxhy5SAQsctQmWoas9FDE5qpAeQ+LeG4+aaKQe5mM7moVs4b
QmJWlz1V1EWYwNK9N5p4p2fnVJvNEih9t89nFnNlwFK0dNdBJXPPJgIrGf9TqcBoPqfUV5QC6ivH
ejF/mLKWkdE4XdSTaIDvxvkByXuQhftdxM4+9daD1ubBWDVsmOXgp+/hLJ6B0fuw3yjvlZ5Gpurn
arXLLtWYyUvjZtCDxK72sfaE/HfKTir9M8uLQzEIqhLVPJax9iRsDqQiFr8ZG/YSqTx5cqVHqdJH
RrCHsR9Oem19OHy3QWdYgekkOyWzo+131wlT3kpcUxAyMETBoDcOp17CWCyRLfNoGiX7HRInSvEx
TrIN0XAgE6kQi3F+GKD0B1MShju+NmYrEADj24KsVfbvblJ8xkt/o4gXG/Wwtxh3QFIhMW4J6mL6
c1kVM3G4W8t0UcGJwF/78iRm14Pds/aqoj43XKYA/o8LqzxtV6KfOXjky/K505J/KrgVluHWgoTm
WXSCltUH25u3tspOqXi4sQ+HIsn3noa82Xf1Hq/HU+w1gTVnAcB7ZPQuSLT7hLD9uWbKi0OHNtLr
8pNE5hJjekdoqEa2o09mZLSEEqhva6oHGUNM5At1XwkFsLs8TFvd63HuGn0BduM9Y8UInBmy0RoN
M7Ky/GEpapiIBqIQaVrP+UW1vou4CXO32S/kQ6wN7qaVcM225vXEP/Lr8RwWVMBy0AoYR5TnEvof
81ietv8YICoBHTtgZ02HBSI3phs55Sk3b27OY1UGk0WDUjnrm1TwfZXm1aUyt7Nuj3/+ZVaTXaw3
fM+r9xcryl3oQBMgSGaJzGfPL31e7Q1rDlGlQ6XQo0lT963jRo0qQtKignmAaqUCD5MxO5Dhcel0
NWiS+KKI6trW3T6JUWaz6kSFfW0MCazjnbaHFhIHEX58Mqkm67bfGxlhtc0cdb2+MPVP9mM3vS5i
PED6N5BfQzAvxRlP8MYS4HWegESNaE6zQ2vVdw9P97LaJ27v0LNpfnAgYVBIj7NuYlZ1S0bCvPHW
/NxoepDwHVl9xSmQRg4geY38ODlD5k8cDRm3elMjP1pVZwdTgedYKI/blWbNrurPRs2KbbmfByMs
uu6lVde9G+t3axV3VCCxI14T/ZnIFLSo7LRYaghg7uGfK69eMZIt0On/NvNrPDt3MpMORBvt25W5
ZsYZyQWmRZBeBB4YtAqbwapntSGqDSuxp5kos+VRG+Nz1k73uE8eEA+mQE3zD6KXPjrm4I5d3yrL
fqvybsbgN2oBj/bo69Nw1J3k7DBItLiLmOdd8mR45F76VxfeVbR2NKXlztOcdyTqy6rqJ2TUb1Xm
h8lq142m3a8UsnFr/LkiRsUcuscsHXcx9Gk3uF0EhtAErcRQjjY88OCxfh5yhcOz6XgkpxHbGDJo
iZE51rdqpAi2P3DWRc2rSCmLJPdKRbFxR30wlfISeyMgvIeeMKDgmaGgygzqWRz1vkB9NGFuVeea
rXVUNhZsJO+zzuup0/BodgFNfW85YX0KqiHw5tsmGDgednC5PidTFbrp0/ZR4KydABOUR31MdrhC
BoAR/AZW/1nFRN5hLrBUznndqX47qzpmTXeeGnvnGDal8Oq72niPXcYeRs0gQ8NubfaHDk2H0AWI
tyTCM/TGYecI7b70eJz0/ug26tmrbAxphh2qenxAD99SjvEWdqndUwNyHS7xzlVW+Cj7stCzs4GC
OXhOptJ0YcZwILdiANOaPmwjfm28ao/vgVgHsWcR4xe0AFxLGyh5spd55WuZ/V3pW9LSz1ZNWMLC
e+KmJ5ejjgfzZskb8jyD4r4FUukPjI3RNDm8+OdbPp/c/iV+TWmv+AquRgvAZPvg42W91abr+hM8
Z70JlOo0h04u/6udNpq7FQCwsENdecsg5y/ZKH9GSeLK7DmR0mF57f8tKKnSHMUpsYycktU+0D4l
gbE+mXwobpW2UZdP8D/VhNEVSVCYQPaVF2idovqtyF+bBUO78laBEaH7OACGiD/Ahc/QzLu8nr+k
k9LFg5f4ieUhWgjnITV4JMvq1BvNGcuf35jJk8lfigf+VLYgXKPXohQVUc5TDB/4x+K0k4VyZQKr
jK353g68VqVaR1ZSnleOJj7rR7VIEXeLL4rjN/ImPdhY/UulIGqLSMG7UicKrmD1zPW7T3mVaw/m
spZ9oBkTMjkcFl+WWbGHisD9XBtuaSt23WpFrmJG29tmqD35Me2ltMtHLyk/1Rb31PYvil6ZaHJ/
+WC+Y8u5rLzwitc9ku7B1E+PEjIkEqulPqwj/BaBPrpnBU4lmdj3XRanbP3iQdh6rI/t7itT+9CW
6rNaVC+ObvoZc/gt/EItUGAanXivMcyalYjOVvBozOJtrsdjswHrKcgvqMAJC3cfiHrhxEcb2zz3
hQurZv//Ct1O0GKum8BBWJOSa5PdJzM9a9BOmfQztf6ai+ZcSIP4I4au5KM3xMuU33np/CddjMmC
ARBws+2PccowGVoX3mdVSXY26tk6G/DO+7JagIdtqLwZbwT3qvGiVstDW3TQKK40oqJRyzfFnp4p
YroQP9JustC32NQlmJKu3b4DhsH2uhz0VenDqq9pp8lhXEaNvl5RITVXEBKmkIhUtnnUEu9rA7Yt
MdeHop7LPSrRWyu6Dwi2PWQwBZDqu0MSqBlNjlxx6+AqMSTAmWTuEZTesoWHQJZ1YFVZxmZbq7CC
xiCuZJrJRymGR5OCZprGlz7rEHVmyo3Vuy9l85rraN5ddcCE+GPE0459zjtm2AQ4sV9kHNJvma67
tqDELNTLiLcxIPkZk0Y2PVgQsK6uPEtMT8FcmveZg3+hmW+Kiu6NIQ9GopLnuzq4Kkqz1Cy2ptOp
ekrT/vDnE2fDwUHBjoXCy+ejh0topn/wBYUN/pJnYkm/ZgxWFDbGlQG64mcjwURL+jsa6M5a9j0W
5b/F6Qlz0LtDprVPkshfAlzumkF8/ZQkB6hlysISHUbXi0u1dEDW7fpoQRyuq/2im9bTjMfEV2sX
jKKnLsT+Bb/LA4jRlLesL87Crf/llWIdS2V4byTO9n6i1cHocNE4JzA0iUtLDeOuw35Wqp3Su/e5
GJ4bIa/6oL+XTvIaYy9jgGcTx5Njp21G8Sfs+VPnafSs9E8Z7WjrU7i+UQPSkF79sepWij6c1rpz
Qx7OsEH0YEpUZAjGedk5fme69LOD/i3xLRR6fZ6MDMKdO9SAPSrT4QJZuJeu/dHZBT7JCqh1MLHp
67Q0ouZ/+aGn+tDU5BcztyWVSN9O/vUFpXQMEQ3/qd7S7ZyO2Tm7EsdG1x6qFcew0WLOs5OY2eYC
KlN15WUYxXCMq8Lzt5OpLuGSje5u28gyrBV2fAvPdgjtGPOfjB/pPaBLc0othbKLKGIQIFUNUVBE
tDrKQ8zNy3LI0F7TOhLWCnPGx9LbnQlCM4uzqUCrqTl4mOmt4twMAGqLPWETVc0POgSEJyX7VYvi
jPf8nIjsU53dHaP2i1ajjPVVc8hcE7Qy+WcOULee4uJ0zvVHbNB7bGIeYy7nPfa8o1Gs0DLZTIO/
PJYdGjeGE6+37+YsyUlTflReMMa0B2McXy1OlJmjPpkNDHraGskqi4ZWbcDR66Ojy1M94XtPyRdC
kdyzEu/m9NULxPZbbaLJ4055iJP+z83y0zIjq/I7Xo3CuOhkvZTUMfRBCfktHlMcFpab6AGLsyLf
kt8zEjEg0gLJ1HPCtTfMYGJF+qYyWot7i1uVmr6v2gg07NduR0rWEggV7vnmrOVd9P2XtVojoA5O
grFF4KmGP3rOPYkSUS+0w1aG9E78zdMSpex9nxUl0OeJmMbtufIs70u43E8yeZHoGbpXHAs7P3pV
fJp0vHakrUEan7TBPuaFcV0anL7Y30k+YUqxGAl5xEUghvrerhMRXM6F0LIksHN3oJKcukBx5E2m
DYyv6O/4lxFBp3Kf1EIBlu1hi2Adae/Fz9b82bXz3CO5pMV8tyf+fM4nCIE/R4BI2kCZDPfplEnp
4QU/kR0EiePZ96RmIrkaD5Y5ncvFfJxr50nTi8fOHe5T4r3HxPXTjLWXrKF02j5efWNZRurt1JVX
sjiP209PXkXiZzoBV1swFLqhMTRhxxRNp+hlq/2nxjdazetLn9ZXbSBZjqimmH5kdrMdsyYZrZN3
pNJ7qrLqQ/Xch0SDMVRa9f/FJREQQdY3j6XbHLb+aKFKN5l9W3F9V2vgUquW19hYDiR/nSanupgN
QifVeOfpF9758qobCHZtvaZ7tYUd7zTe5pg0t8g0h5qpTpOHWtuWjy5s9KHNRkJ7rL6PQDP1xzkZ
kn2livQyx8J51klUgs3V1jfRUiFjGFOP44yne+dqSvJDAgHGOlZY52EzT+6/FOcJD0sylNdy5rCZ
l/poDRVpSuOiEtXkbd1OdbWAnMdae7c54X17tK6DoZOsthGV+vyXViA9NZfCJgOwlwYCkdpkJSOF
t57pt84Jpibzn+cuyMjdr93Hp9hTnAfM+0zEAGZCEWNWGubhhYjbrdAzvsw4fpkk4WFVk3JQFYt5
KrI++6/xJtgPSoZgG6fZqhqDsjMbWSe6B59SdTrMUB9MbdJvANzxbJCZ6pc0/6spz41HBlHWJXtl
IVFroMne/knS9e/8hRmIF+6pyOMfxI53bzIPFUorcXe14lcThZGMkwdPJfOgKj7ElGGUc+vY18lZ
Gof6y3PMc9bxDOMLAUpNl7dm7sfdoiyf/VwcSMI7M5R4dGDZU9P9G936o6imRxL7/japm31ub/jl
qRRrYgrG7hW+IzlQ3VF09sxD0zn9hyn/DXCQZDtTwirnBJ5N3U/MRWd0jFwSq/vBEMlkELmu1F7w
4R+n1r5iE4JMa3eY7i8QQsP/r3Ryie5pFj9MFfmsbTbNF8+sD85EVh30zFPizRcVTTavh091mL84
qtyd3WU3oINLDAmVGps5YAmrZnlgMFiyJEj71kfxbPUOAMeid2TxOBFYwVOsqMMeIfVjWo0zOSSY
GHEAhZ0xZSF5RlG/ctHjaPy0pHjowSqC0cgY9A3eDZL+KREWE/spL8lIHE92ukAlkDQQCmX8mGNM
bcL1fss5npjtNxsCTtHmOe1L0Xsl70KhgQTSWNdOR5hg3+Ch5dj2bRj0yKwyCRxSo3jYzfBMYabt
Fbd/Mi0qgVgjp5LIA75Rg1CP0bRuy6gyEKDiBTQ91UXxb1YSkgTXxDsKp2gvVYVxx1j0zZ7OflO2
8v0X191nt+ru0yTkAy5X92QvW0MH+xt0TZeRfFUxwmSk7LOSfaa8mTraT+fYtiahGrV8kXn7PYKt
QbReIRUfkPYLXK4gdebK/DAFlQ6TVdZHZcqHH11d1b29Ju5+KFXtd0ha6flpDNGp6jNShtsyaihA
YqvGk7fMlureK6v3qiLdDsGXqpd1s35FnqsvjVz63Ebk88RJOLLnZe/k+ptG9/umLjyGChaU1Nbu
/+PoPLYjx7Eg+kU8ByRot+m9Ut5seFQqFb0nQPP1fdmb6ZlpV6Vkgg/xIm4os/8tEHU588roVnUE
QKrSeJVain9eNBU/EicBThNg9/DSpmrdMpkePDEyAPnuUzxyXA7KBuERm9NRAyFa8edIchkd7J8s
fJRFCthnzF4sdmGMjOWwcVh1xZNmZzNJ5GGDz0rNhbokaDQvyvXHnV+6/kXkBJ8jOTWMv85ptnNu
T6oHK+qzvb1mjf/YaBOsQ4qL26pyQstOEoKmLM0QM1VzTTIG5VnZkPLmKrzxZclYPk/P5cSsHrXj
X2QedidDFTyTD2c31QbEHrKhcn/B4b/1ur0TeLzXmB/gO+X4ITQkKTGy6gj65DVsIighPbNG19vF
NgBLDuwIBQEe8LDvk9LjRhk8JwIzeufp6Frp6ivv5D/p+2BaVY3VXlBBWHh18yxT9Tli0nDt6KDM
ueD0YKDnVn7O9Gythip5GCoi93ogXE5mttj1dgRPy+3YZWRuux7G0aqhhfF3VGaHmyxyjqjC9yFy
bCzU5YvMrXkdFFztiR/V2Pnj7MoaXp67wZIfgYf7KLbqT+wp9jYax79uBr8tYf7IJrZz41Rmn5Oa
Xi1L3T0PjJTbZvVHW6TVpZH4tasgYsVWssfMmrOFVf6Ikna3ej/dh7U867jqQs5ychqNwpdjlk6G
ixXThmNNOQzcuTmJssfgbTQX5aUOWybne+RWdXNEejN87NZGlO9r7GwrIpz/etX8mrrbQ/eoQZvl
dytPuP6ZcGTHvzNHA3eRgasnlDHeSyuHrVyk0uco7x661rqPOS8RR6FqEHGs1oFbfsmYa67d949x
04NxK3/7SPxi3vS3KDhw4Rzjb9HOj0aeXuscasjyX4qkZBZknIMk9MjcgyfYk8QlOKhdZ2EYWB3f
DLdcfEDQ1Zg3voKiR1wM+TC8vJ83kG6as4wTZ+OTs2rS6dBHuLkgLJJFCXuGv0MVVXsxtl6BtSJ4
SqijPaIxxYsmm6+9wDe/A382HjscbCdv8mNvA6Fy7tfNyEnFfRrLHZSZdiNwgp8LgyDPRJ3R2sdZ
cS7LnO3AaLs9EVNNi0VCvqhzDXmREVzc/TxE9ePQpPlX3gqTjRsGTrbBwhMZ/7yJyFVgGuTh2XiV
H8Jw81NqVeMvuC3Suj2KvsflF1bak23UzYukGdufG8zQbWBm96GrdcPJH4CRtXpBsi1UbNPcxD21
0hNvWk8aUzxJej7mUZ0we5f7fgrFOZN+8qCjCB5K78xPffI35HeT4/nJrW9HG/2PM7bsc3wrKvEF
KNF05BMsTMCOKyyupyb/4Wf5Ey7CBGux1gMkP4A87/kSBCWvBFrwhhLCnckctHNEFci2kdXw+BZg
e3ivV0l5I8P+6uiOuHamc/xnpRHtNAVX8xYf/PBeIb2VOPLXOg84X2BPuf/GWvi3eOwJNOL58v8J
EFPVGn5lvko5RqAAJwNlVnmvIIWEIoJ5gyhiFBhm3Taov3WDPmdG3Ko9YE33HocBDjFHvFeTMUbo
ejbtdqHOX0XasqqJnSlkZzrgeiN9GYJToP3hvZ4ScYxH4pDVrOeadLgIDikFAkfoCfrgAIdH0rVM
zElmGGwIN/onQNAj0JZWXCI9kXXrY+9XDZ212KEn2+O9Z1j/3K7heE6yimTbwKWuB0KdWcn4xN6V
cEFN+HeaCHwZOKBYaxFgeIpz5IjJCJAJHMd7xOPIbOqbsQ2wkzhb28Uzo7xZYUz3qsDCGCV+oSiS
wWDj56BZ1byZJFmAs40CmHJZJ9w5dF7/kLF0rypd78oCc0g9zNNJg0Jd8VMNnuY5xNjKuXwg3O59
DfUYPqhgqI4F2tc6DDte71LV48ka5ugkSNX9sYcIpUCW42EWhbf2Zk0cOvHDpyl1kyuJ1/lkkQc7
y3JKgM31U7zOrBiVGlvlB7FdsNum9bev8WluWrqaDnkQKgIKHjzl1DAwjE1ZuKDRug9yiuiBklvk
uvfoFg/qIbvGPEVXAoMhVyy/sndegedSE0tHMQ+K6epIFziRx+B+kjZh8sc5n4D1x7VqoPJK+4+e
O+NYTU3wlOda7/hhUIWU9a5z9NWESSaszOTkOOwj6a8XLUjwYsjxnWZ5+q2NciKaBBRwPQ51vJ0c
LVhCGUgAgTUrfAlY0nYx3reb4xW8HxIEydeEuyR0TAFy07ez/g+d6FznC+Ex44yTh06qS6N4q8PY
8FeMWvQkTKmlH3ylk/CoCtxIOMvwN7UwjYjEY5U99mWSjzfVJKEDpdIdY3KjdsCSqcRqmhj+4kBy
Fqt/O4VomqgOKTGs2TApiuF05EKf+qhidElrt07Z/o+S2HFOgpRtuL44s41QlgE/XBtz4G7DJpjH
24y28RRi211bYhJYKqKk2qnEG+u94Mjc1FGH4BxyNNW61k+Oo923wjfKp9I3spdAIstgpCj35ajt
L9HkclWnabpvKY+6OaCet5FGkyoddrsyGplbeCjdjwHU3ksxw7LTcwgrRjfed4X9OVqVqqsdkByz
7Pc9L0ZgCqafblLZtFvH54Ya1mkTPnhOV1y0iOGMdNRSrt3Gm9Z4HpYKhCAls0Kyvsc6xoE2zug2
le/U75Z0i5eciw9h+5LomTbJgRANuIxGIHApwo1pm6ncWoq0BQk+F0SKpjEbGzssMKF+INb4v5Ww
y0dgttA8pLavMiDNlzcqW7Huktva88VaJ1Wzchuz2cs4FG+EUqY9P8yF/8GA3xYYZNYhdPcVuVLk
hNTrOJSC3zYMAJmip66U0WbXviXv+VBxe71XrqunbRqABtMQ1Hcycty7VdPIyAySPwYm1HQSzPq5
wuHHPtgj6xpX2Dh2ZFbyZOtho9zDzDK/Is6ea1SSTnSdqkVJhV70ZeMh2kjW+KfBhpreCTT8GH2W
Ibr274an06vV+QZReLM4m07iPraZhppENHIvB0wa6E0QLxgK2mOWGPZzPFKnKjqR72z2S291niW4
3hNV7KsEZcc2jPZiEKnLVkFJam4gG//rekbwT6kKsgnpqeBSORUEfgLQG+3RRyX5hW9N2Gp3E/4N
OuAY04s7gefssnzT27n86ylhPJFlAOeeumqTCKRSF6XDO/hRTVLacYqG55FInD1ztXEUw8YOx7W1
AaKHgblp5CEeMW82Ak6K3RDRtBAUdhbp3k08m/AKRK33gxflPwkvpR0Fvag4cK7WrleBK/MIPhgE
SQGNlq0RbDqLzRbxFblpfFxkYZyxQ7FshI1lBeOOlQLrMjgtWb64+5CBqu6i82J18N16uk/xVB8y
jTPj4KcQ9YDSs0Y0NdyEeQiJcbpD1e3BqA3bKomShzBprV8QHARJ08R+8sUcPYIGaIhk1vneGTwD
5ViN/UFPLfC6kNszro5eG3QnuHP/R8o+K3YNl2Ibd6PyTvgQy8vsdai+tQsVPW3YwjVTf+qdhKub
ZBmXOPafKRv6I1QuxnGHZSOVM87Btnv2wzVA1Syd870xQD11WWLe84nc25oX+5JXHIPnpgq+Ujy5
i+dEPKdoKqAwypkdgx6dTdIZ7q1JCfLzIQN6UbO1kWno4ZPVv7YK8pM2THHBjys+0skDBckVlLmv
TLkVrBLC3DsqS5uN5RTBJomWff8Qua9T6KoXe5hfZSGya2sMPVsuL992TuqjFAEf3cSt370Eqc++
x69UvIESODyUo0F0xzwvswqy6PDRByxprQELg8ltJG0B1dEjMBkLAId41iieyuRNCn/bQr4Pyhoa
eAjiz/5pqpYbl49zj9ZzJullw53Gb7aRIkhKTO4pzxovrqgSO3dWxPc9xXW23KA/Eu2J7GbDc7XD
KsnqL5D8q9CM7U59WCz3eVThM3bZdxqNX4q2h8kZzJUzi5XBlEAlF44tIptaOOtZgt9SrtjouL3H
UXJx2Dxhj+Yd80x+BGyaueb7trY87xBkzckzuse+DflxwSCZDG6D7S7rmj91EN1pfySL15El89d5
X/0kkrRVHX+Ftk/pgp43MfkMjiouTyE1Bi4wFDKam467aVHBkc5H63nqWI2Ho0lELXpm03aYs6Dk
zUgXRTMeK3ojlBljeJ+3guKKiIcydyg9nnY6Ss5inM5Uru9SQOvkEO+tfx0TqhP0nxK+9TzGd9Ns
cOG0F6HeVfHOFeWcJ8EmTdiBFt5plpgK0wIpHkgfll2E4EZNi5V4eDHGiYtG1Vi7Ke1IskBtXc2t
0x5bx7cfuBTkgJAj5a+nStaXcaYYJGPbphki8cSqKPYf5rJBmIkKO99FlmHuOlPMG7QoYG2dZ/51
HLu6pyZTraiWsZTg6EpHcDD6sk/PeZfT6wC/lRgwPAvwV+Sk26SZ7qDr0oPv+B3xnjR8ql3RcCtL
sDZlNRgLqSasonyzV3VXdx+FQ2NDz7R7tIp+uuZD1X+7NnJxLrP5cXaNCuq0Y1MCIJBWJkM0t8gp
6oumXOlxBF2Fq61HqelLDNrSrbJXrO+AtNx5fo3tSuG7GpuHSLvpnmBduDMMozn0QDBWeQmRsF0I
ELUjLeywZfqbFHm/Q3ed1n5H/Vzaw3QP5cArTJI8nXE+2JBilbdip/YlPM0hC7A72xndjNNDh504
ZZR9bAG9yR21VEt3gKyOfq16ApGtuQcPayDakUaKbVh6Mdj3s+sDF3K9wjm1URkJouTgylPHCw5x
nhe7UiJ6qyGon5zBHfl2pJHzBdmAvhCryO0vdHZzA44sYiEL4m627d96cPQBUIm/Rv8m7FG4+G2C
cuC93VebAQYl1BPPRVQZiQTiVcWG6cW7Lo1YTFZs4vYO+NUVYxWkErvsV4anPrWF7mSQeNv6SUXy
G5wJIz5PFpxOw1yz+413qkgBSdL3ukpLNNDcUAPMCTJtVdhmR1+2MDJyN2KwSZJxxrQ+Emboo3ne
SuF1R4LS3pWaKvcjVUX+XfL874qeLWiCoftt8BG3+B3PHyHEbzLQ1QDUOpnqrZ6NP1WbZ5wc3Y8J
bWCTktOG/W7hhsq7e1H65rZuMcQGldlsa4OdslTmH1TCbo1LuNvO0iuOfu5iUGlrd+Njdr0Bw00P
9iioFRGJIO5clO9EruRjXw9oo5yyxz6XYKINtldFEIdnwWvxW6WiWecTlgWcyUDS/dSp8QIDCY7w
3Kw6pxPn0GbUM5Ic+9RU14+Vzq23tud1YYXY7WQi/oq6Lp8cuGtUw+QelR46XleuLZDahX5hi9Ad
BYti6gO4fGonq3aWsA3uDYCVvKjGABk4aqemQW8EMbuLJMe4iRQhQ82b5EzWHzteT7TSNEG1NLE9
XHmac7YzGZUWRJCGUyfj4gdiXnEftGzW1hi5DC5OuM9iNT7NSQYIZYjizViVWCkl/qnCr8v1aDOZ
ybgtt2HlEZoVrXiuxjolnq8afSZhidGMpts1zDy9Vx1lQb2y5VZH7GwtZU78Cfbr8+TOdyvLjL9B
l3f7IWn6S0cvzI4dpbiFaY5/m9vBGcABDh2H7UGgAnXjPme/WBiAt3Hc4mjM+TBaU0dfRlGWb2Mf
6RsgR/OpqnkreFISp7WIT9z6Sdsb8rbGUxk2/saWMa69AEQeGRNSH07LeFMb01Gi5W7MZh5PU55U
oFyx5+io/8iCvnEg+rJ5SXwMh3ySob01s0wTqTN0tcommd2svi+uediVyylZ7ds6WVwoZrsOQopz
Cn9gziPWVD1JPtbrMMXqtxUOzzo28OLNFci/ve4BxGC7WJMksUBszm0Lt0pYr2y45S5S8lsyxJ16
wL5nYv4kgwzgBEYJ+RAEWr4tjZowkkMSJ0l8RofiUDUh1xT8voyVpCS2oW53KEoEil+ifty5kXXO
/Ol7cvltSZ9BtrR/Ul+92fygwkqtbUA1kAS3M7ttir32TVjA/XH2y38P/IQvo3tI3K+q9ehVrT8R
XpB4sZtMjXjF77EpwmDdVdex0tsa8AA2fi9LwOI0pMo0it90NeYCekGwIWyDCCPPI/oQmIDVxKvP
9dHp85Evhn5Y/ignPMEJPunUkmoPqBRnqixOIkpedZNf8wjDlWWJz4iaIBXal4Q3TAUZaG7RSB2c
vYbY5t24yeDcriLZXmqObBXoZ0geOxmUOJ2jwxznzxN/Q5apk2kzvVZdMKw6AudNkuAOcBAIjPaO
n20eYVMNDqag8AyjZI3AsmacviWG9Skszny8vm7aEkUhG8uky8FJEVnzkzUSmY7+olFsUzPfhSAu
N4aonlmrsLKG5qBsaETXRqq1lVyb3t+DRkT1C55DqbA3Z0crgZHf4aMBG951FPNVpPmWRygh2GoW
yR8DQuUmwC0ehfNPomH2B/Z6hHaMYoB5Q2XExOaN6UDZmkEn9t3bMN9dGE3sN9+NgpdDcUvNYWva
4Zul2cTM2cGwxaER0clIgkMzkqOg/puXhX6mpEcf+aPjqY+cz7jgVxtqrPZZAghvee4iZr/UEbCO
AlJB3tmeph1jAIbVnz78U1vv1TxuwOPip1r80ek/N7xjWbrgKaTYQwCPxJPiWdaKpyh3gPq2Q3Oe
BbraAl4FdEisCRYYVIxVYPObiFKiE3o7E9BcHsNEeM9jOu4y+ZTD7Ux4wn2zO/pT+u0XApY2M+vA
gfg+Vd9G1K5G8yNDoRR8uLTMXFyKBsAVYp6NEHs4exwjOveseyddQIHl5MadJpO75tkYS3nh3+Tx
Z3tjXgUNbuZBk9+1qFLAFzpgyvaCLSjprQvuwY3Tq0+eHLUEErITCpRDtcQS612gMEmkVffqq/yZ
V9y2UnrbkNCZo+oW6AaPRcPDsSTv/exGoophPVuz+e/Tz9AwN1MzCRCeXCUGeGP9fRiSt3hQNDPI
vwQVj1A93v06tThnBE+/txF4iCos4HxhB18evFw9Lv63eMCgOoOhy6tdaox7M5J4BGifGeWCTDLW
Q+x/ZkPzVTXGizSnfjso9215IhEeSXjyl07SfJDAcGGs7wM3PQnlO8cGM1SbT8/Ke+7idwFFYhWT
Wzab/t1cGjhHuG4RzrEH3SwIlq54pRaXkoCE2s1oYQ4SQgw2s4vNbvBgy081Zy1RmVFgTSXB4e1G
vsbE4qdzMpBhpVmFAS0IH6GaGme7s2jokcFDB0XIt1MeqTSlUtt+7bLoNmncO7wFdmVaYLotbvXy
fDZGeOEeZm5KmzN2lCOhMUJIbeocA0X9d9dgX3W4rywPgjW7D/k8flABeLAXQ08uATEYfbNYhfIF
6IHzh9jm8jSk6bB3NFQkUJ/5rK6N4+GlGdmM1jjeN1UV479sC9ZGhaq+VBtYj4zP0yG23JJ4YdJd
RKQLpjeuZmbArSJyoYYH4XPPnFTPyPMLvBTOBgkYzOZyqHnD2uZbTPUMfaTKmLa5FQHNA25OMSD2
/cpVr2B4LtC8T9YcwRJt92oCRqLlCfsWI5rfo7jlI01/pKgRhJEdueXwwOuHIsnfoaeBmU+6clek
nINFbDA/N4/BROa+AAKxkYRl1i57430dOde2W+b2GG8CP/GXSJEXoKKLuaVfJ1X1E5sj/REIgDx7
egh2/GwIJmu193q8gVbhPtKfzL0OQjYVMpjs4yg9Ef15psZgReHfcxXRRUUbAG6MX9PAP5802ZX3
CoFF69K6QLcBhVgsKFzcldyUKT9Ae/Z7LHizy8aAC6pyUmPtkiynWmf8ZCP/x/WoTQxBYNB8V/Vr
f3k7VrgWV1TU/Cq+/dJBpguMJS5l4sAOtsbYcFDo3RgN2Im0i34Sv0EgMNZjkfJAt58hmj8IoFM1
Yc5UQPRazgOVeWcKD/aZHV8iET6g7Dxx0UQ6861qo7LoGo3uzm+69znlJ6anHivMUG0bToxKlOmW
SPMPDJEL+4rNzEfYUnWCvnPKxw7t0zqbjNLQhz5kxthRiPMQUMJHexhaGFEieiBw2pbJ1R30ezAL
2pR6ySNEYWBa4Fo3kBZTxfZgQb04I/wBTrXRpIhg7Lpo3fnBswUMuU3p0QyCLtpWnBpwPALe6PVI
i5OJMD1Fz8tvAiT/4mgafiYpzlzNeRRziAaMtuOR2yI4gMrfW1o9hnq8FPzyy5bCJNzSm8gfnpPe
eAItk2zscILbMDDHGpG1KmzAeAa5zqDCn1866CuceRFQZy7JJO5LFLQgpHWixZBBQxG4+ZQY7bqb
bRLx+kV5qKglh4/WQLQC98HJ2DMBHeSbXWkgcxG3jrp9qWuwrXNkvPgNhjIHp4SOBupYMv2TuGz6
hRls6dGjOsWFWBsWzRVlFLTohKG2CZO9bZiPVAS+xgv3itfdPq4xBxdms4Zi2bOJUleJjd0VXIia
dtiNoL6kYXzYasJ63nv7nFdozN2m1egYlsRT3USEOLrsLtBiCk64lLZ32jf3KKgUj1avrI4Otip/
fF+dPe7h2gyWUY8jgPu7XDudl+F7tM88tQVdf+W9wM2xHuahufrtYG11Q8q9s8wWZVBOW3/xGvpB
9KGN6TaVPmup+be2uBCO81zcGlyDNvNhRiqS1sM7te2wTFrCXbw+ajf9plmh+1K4vc9RNX22lKve
Udg9UpPmzXL7e1q07smma+mzSIbwxSptME1BhHUzwrcDKJzfUciAZFsxNIAQd67ye7yO8T2cwHYr
NnO+TfDFwBrEctlUCQbVwH+aIiq5ZoI8W89X5qqhfAx6MjfyGAp4e3UKt9mxcakAuPN3UMp6yu0U
lJNN+aRs+GLO59wERN3gVFsFMammwmYdWhK28f2FeMf4hnjcWPgCQSQubw+2eRhiAO9oq1+H8wAa
2S+AawjrplmTbUM+ETo71xhqtlwI4xVNqKw23FLu7Cz4h+XSW0e2LFkJTBf0iddoFvQZzSW/I4dM
COSIj4r0QNvLtxYEQhJ1Cod58TdMhj8cSPHdia0ntwneqIJ9Qoc+uK4ld3MAHFvH8jkOTdAA5qYJ
5GMOmYWVxsFuAnCluHcnTIV9FBqrnFKjPQh441paaiSHhefaJBTA06mb5I66oTbtWOKTYNlggcSn
hgWJOIj2Mz92GeChT3FrrR3H/8I//+I73WMxue+L+BvR0FhAiSeaDcMzLbJrgXjeJPMp4dfmyOFF
J1qsIIFQxiKShT9h3id7QX8F/XuZBRFiG1aqfuCFl6KLyizdgx1ChS/hJGiyND5G+LJKTjKUzOLx
K5qCSy52Ette+B4MpfLJmhxgFAZ8il4oFhyAl/hgi2e44yVMq5HVdMW3tY0P4Wgf6y7h2uBPW9Hb
5RbN+zExm0f8yP4x0AOwlwZsCRAUPqPkJ5nDrzJwvhoft3jTXIe6vNujvkQuDj9b54doNp8931Lf
MrFfIOltFx+p49f9EaWQW4F/08X0NLS02ZrU28nJ+NOGnX4MpB9tBiO71Vn76OUeyH2DWxPtK6nx
mOZiWCXsYIMs5/5Jm+V+BvtvG8Mtc0R96CzWXMn/f9FEY6cTpe2Ro5srQXJwdYI1WWHQknNXbYrG
Tw+jWmDcOXvSOhq3VDkgHqmOBelI/ImuYKXevDjpACR6YNfLN3MI3jFibacqfK0aLIOc62+uLO7Y
AE5dHB1VOl7xrZ+nObixKfiWFV8Ope3dXEzvGFv+COSNHdv5G6Lehmi3w64qhYaDKc/PzG0G4na2
nVPMrbbDW5uUDDEo4qx113Ygoa5xK03odnEWacOU5kvbMW81lKMG86bMnGDpu94Twy83k5vSf0bP
keVE+McEu5ho9l4IMf7zJLO8DNc8cScvx4QPhe5upC5XYQNa4Mg6CxU+Bjkg2K26XcYm3v6g5ekk
Rrbbs5/tgpi7dKCuaHTXIIuPvjVzvccAHKkJ+phNG1Sk/6LKQFpInm07O2Ms+YqJLm2qtvxoRvhP
3AKKooKFYjVs8yS4Wl4RYDD+iYr+q1WQu9N6FHj3awesvFt44hBNPQUJc+8centptHdNqDcUSGG+
yksEBY12nwfsmqrK2FnkL3asIzEWMcLeKqMUAE5CyHRuuOhSUky4H9gFJ4NowMSWFlflhh97iW3o
6P5/TU09nwUc66sPKwOAG4Gcw5ERDOoRG1hxY8seEZlqi3bnuVF30JmXkoWCwbcewkT8aZ2K6JiK
DffO2738KMvMw3yBK05RSo6ZZgE0VRU1yKntdOsxC+wd4UhAqtS4jHwuvBbq2YY5H4ZqjScb16TM
0LccuNyu6al8HeNy2WaBiG9xN5oof7311CStsY9VAlPcHb2jowHIFxPzYax97zSEPY6hSuQXAf/n
wHEjt6Eb4HXSc7XH21FsMbI6l7k0YJTYkmFpWDYRBqB+2l693VzGANjttu02/ONr6nt9EoyOlZyp
yhk2dHggT3SjQ+gjrj7qvuHsA7nNLK2Mk5NOlC33tGksVc17p43APXs+oCFXFS47y1nvDZd1LwBz
HIdspndxGc/3quebp4wIR2jgGI+95ExCuml5nsx+G8BS2xYNmzFtoqGzhYi3ltQUc0oOajmAFjHT
3CVeZjegXtr0YWj0XwtsAU9X6h7cyAjtTQfh8tldCAoN1IOVgXK3VVOuz7Vt+ZfCGDBe5H75MM7l
cozbiBrx7NdAzkGtrrimpB+j2/l7zpp+P6XBvFVYNmHns+kzU96lXhvm+0gEvw7voyWxW/K19GBz
4Aef4IfE3za7iVXdyosIJQA0dll8myqWEGO4zZZ1Vx9wAXaOBYqZwXEHQfJa+N1Pz40IT0DwT0Y1
/FW3PbiB+9kP6akfslMiaTZHFN1JdLSgaKFyxt0d18TWGXDpwq+g7tEkUhNayUfR9vaqDLutD6Ix
M6y7rZq/s9WScSbRsBqWcGIdLiEZiHs8xmRGAPsJ4ZwzsDnYdxO62tWnxCu8BLo2bTLbJ6E9Zjql
XielRhzItNUY8aXylo6bmlUXPwssq5t8ItW/BDIquL2470/wxTetY7+PTboezPk5sSqIA/HeotCi
UWxrnfYFuvOvcvBGxQ1X0H6ZSoro4k7BJaMr1KyN65AuMmJxkWZ47OrqT9wNDd7J4jQl6X1MUUVb
9wlW08OgzM9uHp+Udon3cynNKFbqE3dYOZ3xvQRTvCl5tlCDYlk9ZLP94NUOXpnssyeZ1xv+3u6a
m4Vm14CdoSsqvkwQl3g3EhdM6nUTN4+OK2+1NsmuW9lHl7E4AgAFw/CCFvgi4AJ7g+WtrDzez85w
GjIYAmKuWC4a7TFq5ZNVWjtvzq7L/3YS7pMW6PtsiFCSpmvkU5yCu/pPrrpd5A0PgRBXt255DOrP
ZmGc9MX45hf6UgVdsNQfCSDrZbBnG4Im1pORVPMJn9sJUwnLZv1FUmRX5sURi82tccVeYjfeBbJg
/Vw8YOt+sJC3XExFeMXg51RR+mgn7r1r5rv5f/BluFHe2Z67VAVcdI0L4yjZ4gYd7n+WR9JgI2qx
8du5+zI79H7wxWP3RA8hOyf8dGHTP0dT5n0hvrCLirP8OuDT8hVYt7BxP83KPFrlBB7KZFpZkZDy
X1xiOfziIGzPhXvrWM/ROBLBeUt575ll9f+PVmEYtK0c2AjMqIEiyjhhximGic2YNwMp6OG2ScZu
RuuevSuSuZmzio3s4NFCQaOolZ5xL6UzHAasY5RESAnVusWI3cVgRIlo7cFwqc74DhCA+uELkskz
qExavd2Q43gxstRC7kzmDyjxmyGhGizIiw9deWvL1/scoshCz/LJ3jr1nwG/HMxniLlRv16U5qzz
rYu2BFR/unIXYaGNRLZ27Gnc9yNoCkKwCcqmtqdtCZWyZa4hvEmlBlIuEHKorydWDJ/BaMCpIolc
Z1teMLtUAr8OsdOE8mTS2c5e/dQblI9MtlwpRJ6c1de5icxtq+N36qTXE5gD3gm8EhS3PnNpFX9V
9ewT2mY3azrZ78jTHHIQ9yYYsrxAmqnkS2GCpy2m8rDEIYrRxbofL70nTQKnYaAZqNCMD0xRXASM
ZdoU5adVpHeHVTEBTLZXDsbCNmNNFnrFtYrJBs39ScO3YaqegebmEDWkTcgorC8tsZl5TH6cqjgv
Gsk8WVfCIo//L5LB5W5l5z2IgD7uiFhKoNtkj+l6N4e8OxtUzdaaNyLE690n3PyRhpwaxAHAmHVo
Ek6wrfA5yKetU88PbaHhcOYjNMTFpDzfKhltcBV+zXhfZE5WvSAwoBkU8uKt1Plp+XXFYQz+5w3x
+sorZOPn2WuIWT8aIXfZPlMcKH/+/9RhNhD2PSuWwl+Ufj/Y+0V/y3R5iyyfOy/gCCM9imq5rU5b
3mjbxibOimD1P5fGzDa98JjU6c7F4BOKS2b20HeMKKOwo92kRCEaGdCTy+43jZONNYcYI/1DlHkH
h6tShBWcftfFj+4++lqcmv9YOo/luJElin4RIuDNtr03bJJNaoOgSAnee3z9O6l5K81IZDdMVVaa
axL3XlraBkIRaFfdgBZhtvdSx7o+1o4NBqJzG+5TX2fmhpchwsvDFUwLWhGpuzQzqsTQm55xPNLm
tdyjAwJsMZXmew7vZzFl0CaNaalB35YVCt9g2XH9A5KFagHThpXtD/M6Dd4LDrpet9Y625ZCF0Bw
9p6a0EkT0DBanaIY725tzTV3bhsiA2jWgBIgvoSkX2pp7BGFuoUIwQ6N+9mDBqK+fcUgSizvCcmY
yI/2Ewnjq52VP6jgQSxmuctWyXQb5joO2T48G1yY+qyYr2okccydN1mtZD+w2hR+Fh5YHIGDLWnM
2yPOkuh2JmQPhrmqWtp++JfQmsm8n1ptmLJHf3IcJeni2Uv4+PtMReqX2b6/0EokbEuL3qxr3Duz
edFq41jDOaRtAra9TpjgzyevLs1NxKKo2+KVltnG9MiU5gJyhwlcCEG05dBGT9eEjeX01gHEFDLc
ICkoNEqqiOHNN6lVyRdNQg9iLG29ZxK3UYf8CQgCAa8YE+TBj79GJ2I5tficMZAkuIPUr9LogUbC
LsPaFXEx980Pq5OGmUjiZDYq8e2X0/WQmVF1XxtawF2O+Z/Gmyz8d4ZwlRsJ7HCI6ZvBG+5VToeF
9EiOWHZx9YX63knPprdEtW+uRduWfnCK5jnP3NKKN6/1T8OcfXaWOi6EAzwGIS4h5tWjQdW62kvT
2HjKe/a+bHNRZRrxbQdOpvQ3hGxeirr5KWiMKpyeC8yqH4UYTyruJYudbTFzkpapfreq9uqV4cdI
D3ZnA5u/0aGwwPiirukZUMgd2p4jES+rGDhk00UZZrAavmPQTQYJlhdfgRNv04pBI+q3gMHhT9IR
LnJt71WIqbu599YC2l7YjngjNWp5193IvwQKHEmq/vHclxRQbWatdABEA7AXVlxOWun4K5KIJQPr
XWEGIFGAdPS0MBDDiEZz50gaONR5ANrSYcaGG9OJ3ri+TYcwfGH2M5Puu1ZyRarKopuM8FLuGNMH
hS2OHWEbDA990GnD9hlqJ2UZo96BDi8zV2XASdBqzmo9f1Y2iNVxTAxUBjjDsKTasygQMSo/SPJ1
ph+6shkHerAKEzbXS7ahM312VQkMdhhemW+8KU4YIP2CGmpPuVcODuVioIADsi8pjqkLpc1/66az
6lWDJkRz7b2ISSocC4OymjbOJSqrc9nglGB3F4/myoI0cKd3/R0EbrHsoDA49ZCvaiAVpCQ/SQNn
lQwPJNRLm2UHBal/6EWh/WhNhUed6ZPxMoMpOALdmkRtynwrAxTCa/ovu457/WMWFmOtLvYYtYOm
BO9vAbqizoxRj86sLWz1/JeLJcLTzshYaM3D3noWWQ+RpglpZKZYnUK8sX+qIHjJ0RpAcvK3jRJY
ZjPpjcYbACNRlBrP+IO+Q+99wXT0pUYhIPBxG9QK92o3moYnQEdZj5jrld6kdusmnIiiQtBtYHCr
oXfZWROwDT4MbP6+m5UdFp208PDZruJmo9Wo/RugasBqMOXyCvoTzc6dh3NFAq5QZVEG9tSsDHfx
JecIynvUKox2b5KqNHr9DS0DU5tyFyjJaaDcp8A/uaIgUoCJylrym6BDVWYAhHUaqqRh2kKuBEdo
3Fm+5r/4kJmoLfD2sYtjoc/OdirjjdsDyEs9I17peA+GpXVosyb8Nmf85PWpeug4Tke1tEPoJ7cU
L6uCGSuAerf4Joa8M/EAXKQZ83GqgfpMedpvEA32NTKl8hA1E6JLOQKJdbovLM+DyJCXYGZrJXkX
4QnmYCAme9aFGkfopEBeQ5cY1LSJKDeJXtTjPUP+j57i2pimT9MqToS3nYf/N5pce2eOb30abeKu
u8KcWjmh3h+Qza5Qd0U/KEqtdYzf/ApVFGVBSyLkuGdeQlWvU3KQRey0kXGvNU63JqDnFKcAtBmv
MINpzABWdw8O4xyN58Esktcwj5ld2f33DMhnRz9KOsbFVfXbvd7WP0ETPdyKrARYzCYF5J/wzZ5Z
73snuzPQ3U8ZaIKhT5pfLj565I6o0g2Mdnt9BaPh2phiDRfRlXNPhRl/dEpxtoaI52lv/NT4sLLm
MYn+j0+oR/JglQzj1QyUHXIOR2Tptk7TH5sx2dHsfW0DkHqoOaVoq4lC9tAIaDQiYS6I09KmK+I3
qnO4Xu5yzpDnaHG/00jKs1J8B5il9R1iQe1pLop1bdOgS+o3XFVWWuz81QwL6Pd8Uhq4VlHCNC1O
crAYGFnAZsRmBLeMLMQYo+G0N1QWgbnqgZ0Xhujv5CZ8V6icIGStP5XWDuI+i+ESMKcFxL2BgtUV
hmPpYFJV3SKuULfB9zpgdceRpmpeDwsHIeJZR5Y2QljV89CI97vhu6rKKzgpezVDQK6bYYvVAymR
tLbKOFjbLjnsMPBUlGGLvPJTcDLj1FxKs82Wld2uRxNMUAhDfGGM+q7GbiNRkp0608qsBMIw73od
BqMlGiZBBW8iR3CuZJzbRAozDsM8VSxK0cxeuSpqYB48CSb7ywnN74xxnjEERyZpW03k4FPYUlsY
HHg3lAhcIKKMAYtECLsGrErmCQqmuaKOjSeaM7rrGCNCGJYLo+vxKYrcv0B7yNGnEGZtNZ96gxZs
bVTMtVPtNlIzxXMzQJNFUiSxlH3o1PLgjY+qRYVF4/bCbj2YKBkhGh9bqBboM8mS/zHpw8Ww4BjJ
Ndnc6lzCyw8V9JP0G6u4WwDSQswo8yBuZg1yCHTPFb9+nTHl3OqBjxZO0DCnynhswfi3gtNY19a2
7nCog6KHEvUOXPE6VL3fcIieBG5wdD2nZQkgqnQR+Aj6N8PRrk49vpVMrqxx/CgSjq7ce7oQz9CK
f6Q1NeRgksPqFZSpJq7ml3BEymYaWmA9c9V9q4hgf2aZ4R3SXg822uR9OXnzXYD8oyAipPVdsp/N
4oiHDw8j3sCmhQfrXDXuLNHn24R0Xqyo9GT7b7mbmGlo3sxwyfNzWoX7wkk4iubgFqn1iEZ9d5RX
OYHWyud/5uCsXv1cZvPWYzN6qgNNqHlBOJAZl7JJVBmWGT6udcF+9sUaSVFNJFfbJ4r1HwiKnWgD
4UuRjbugs441dkx6Fq0tU3kPjHgrG2LwAOQQ9UAjnO18/kDll13U6Vtv9MC7aJdJ1harLgUF55Jn
ZE3xHKW6qAqXMwPnTyWadwziQNa6q7pFR/VRIQEbZYA2zy7E/6HA0CE3fiGodtR785Z3+46tk+3B
cwJEwSK2jpYQ9JeV9hgHLjXayyI2NcDZ6nQpGGGYf+Py0cTRMaEDGlOHJkiyuH7JigLRxXf7BvIZ
lk7yAdgWFiNfzjXkkOD6S+TvBNjukpHBr2Rk7lzA7S9zUGQJbZeITWO3RDhmsBaABVJpwlxy5zLr
nCEtNLx2oynZ3mymdVl9JgDHBwAGjvY+2M/G/Ob7tLLcTAOtYa6VbUu3GsUHkDD0XuwTLgRrM8Y8
GCwEv2Ehqe3EqMnQnXaMaNlbKhiIfhmpGfp2Dy7Y9i8NQhNwWUo6kRYOgtij2MGS2+FCYeR1VG5t
/xMUzwQZPv4o0PHhF+dRAwQJL85GUdd5mfIfLj0FqMXsGhUbVzA4S0sbFzM3O1EYu3REq3zTOc0f
ZON1+I/5XoMAJQu8wwrQCIJzKFWfs8/zeGsgnBxV+Gdat9CjdR99mzDHYJARrItunxPH5BMVBZJW
bX8F/s6D/jrq+yhwqJhCQFAUttqDpzDCOA9xwuqTs0OSyG8HrNqMCM0/8ERR0YTd/jHk46ruSpxJ
/8yMS9zMWUxIrdnDp8eMd5wISP+9MBaNmplbeSkdRxZLEsjty0xWUtlf2HS6PIhsL0GIX6jI/RXU
wOTVB/Fbrs9/+Fu90i8G04DOTHYzmDVdeFvYp7unofkR1SkbIRuL896mRpvQGnYNjCSlFTsd5MnI
YvLKpwaADAFP+R52A6s3Q0Ib/MGid/TFmKCzMDFbY4rBU8AzbOsWE0yHxzB+hzmKuLm9Yg0q/Uud
0TqRBYifjrqJCwgi7aaCgoHXyIrb9XUT1GNGC/nNsN4scGl2/eWitKaRfvTKRxwwJNR31fw2oE0J
im4foiTSFojL6CcH+WIzJb3CFO//F9qPmzj8zaqfCNDoXyieJyotNASomGzkI9CsM+x3xsDyG2Zn
MKMA3YkRCgqVB655duJX0/V3MK4Qr9hbSnSc8VQnIZDzqAqNrQb8ly8V2CoUHzwysFcKwgdfVrcu
rSdE1xjF8rttA5aU/FsPYRZoxcqsv2JmRaxprk/eOm0t2LrZXiNQMHs/1bBPcB7bKc54yCtMFhtK
CsHldAjg6NNvz0ZUOIAE7/2wp9p8+tXQCE/iJ482mZtdpcUrrZvkCoNR3SfaS8jacNxyzVBkLVu1
7b2DmT7j5sLq5CpQNztzAbLdZPEOL7g8HfkLxu3Lku01Eg5cNaSN91ogEctvRKgm9cOTbJdq1F2H
nb1gYfHgdPLdHCmAAhOO+YZZCzzoclrM9isYnH7GiNhBmA1U9mxu2OUp4ZLYUJnf8uW9gI9EU4Pv
HfOfBoUeUAII7KrHFFXLWm+uKQ+EcfGTtwGGZm1APGORR18taJTCQeJLu3rZg2sPoeRgYLqebX/v
RHlzQUdmy5y6WvBcKNVp7rX2tYiTL3z1GCsFVJj4eLyDU9tPYOgkGsPoO1B/ch7Pn5Nh73iUiaGe
cqkvMxrTPprkRuB/MDCpo+5SguENlXllZdaed8HTmiLtEAB39InXUZeuaAFDh+8onN+5+YlHO7gf
+NIsRopTxlgboNWryb/XeLD2fbgLOElUmooDurbTSA7IlsvLbyT3FvgHrz2dE4T3Bn3YRFiz5Vl1
ybkzPuUt9G12cHVsnkncoia8hQU+c7nCrIabU8ujBPe2BkABHrqtVFR2ja1i6XtzzK/BZEhgVLr2
ndE/ELqIhjVkqSBZd1axYpEgW7HWrT22jzhxZF+8+X/SZt1+iFoHhDEah+yinoAfvuqq9WrzN1yq
U4qjXvbBTURcDz/j1ciZgmJ17AaVI/s4Uh+FwHcHaqICw02n3SToFEdjso68ZxBhPt1hRDTT3QBJ
sKUTTbPMR+sSodUAeUVJZWU/FIgJsVArvbj1LqKhgKnkWIGJuzTbDSdO4oFStIEA6kxv203J5Krk
+Bj7B+OAU9SkC6V5YkkkcSLb2661dkgjjPDSo6BRg1DNDU+si478qywY/OUX6BuxQ1em/Z6SwLcC
L4bUmcbFt8Kcp6YB7WjdlrUBfMfNHhNEEQJZGGpbVPtWvu+Q+lYrLLlWhuJ9z4GJfxUNm5zsIEqz
nVaVd/mBoqsWRFxbTbYJMG7/msBkcyG5Uj7umSTvuhqhTq04m1QGnJwj9GU5J7hSjeLBRa+jF8A1
PlJDx2Qhsee/6DIdozRHhtBWNsTqLNLedL99WoV6RK78tdCT52RMLzwqzdeWY+1/ytboJpJpttrI
lCvIq2un2a9oLy3b8tpVbCmmtZLH8GQzFewIv40MC1Msclc1JstvH+ijXzjaZwcKisIYElHUSt/T
cER1Nlums3hQ/8HKCos8Zq3KCTuEXcQBPdrQ/y69O6/7+NRPh6pHOq7WNlW3V0vtLoukQ90KNCUS
epzazQIblx2PQM7ogUpLKe+yc+bqg8YT8gHoJ/dgEOLE2mk4FxX0FNNE3yv+vNJhX5gd/tMu8WWa
pkM3139NsNDLsK6/MfXa1an7orXWRW+mY+ApK/TTMVtFBcUZmi/GUJdkLH+XPoLIBc6mla7ekNTr
qSZgKpGVjvipmzHMbH8a+BEUv/poAmVlnXQdI1IcmA7KlHyoXrBXfetQ9PpbYuvX0HeshZEgsWJm
+8Gejuh97+e22HtZ9MQzcYuHzw7G/y1CpiP3km86trwrzfjI8uaIQPi29v29QQSgZ7YNEftYwHpa
jm5y1cyMm6IVbHlIv+SCtmNxNCbyftY0/h5Udo5pboJ+xlMj3DrmzFr29Q0qeata6w5OFYzoIaFw
wXGYjpVG9YR55eAp48IJy5/MyY6WUr+OGdZArln9HngUcaSujRZv7ai5VlVGu6E/q2PcLxW93dLI
3Ku4ptuVtg2ELQnb5yXJwSXmk7ubM+2RotIsyeUABo5Bzw4K89Zg/WYdjFoKZDsfLlb9peASHek3
9raqn331rSZusmUlHIcELUjlrc/U/F2rPlR2TaHSJ94YbXV2ABHhwgRGk6h61grwZGdSZclpmv5H
TeY1h2DP0nKJ8ww8iD5vwGi2KmYF5jc9nEUO4DGnyVG1Z9f/CdsnJx/nn+yYiUGSigx8m9yxJmUM
Jw50kEO8XwYTe/H6c8bwhcCZkZoSgenMMRu4ZMZXiWpMWocwtq5NcpczhgUvR4dSdL/m8DXhi/lU
IrEstZDuKQilzdx/BMksVY50BxuOynH4hDrD0IuhZNwtA83eDtgBaOMHFypPh1DoOCjoo5onmTUX
rrSvDR2eCpRO8WFCyY5Bg6dI9AK/Xs4Nc3x9T46BSwGZvaqmR6smlczeRwRlDJPcMZzPNpnFSFeB
6Fzo0NyqhgmMupNoi9HYSmvfcxAyk/VD0K4cLpNNKk8mwomZRulJYejAe6MjRUeJc5aEjk/uOVFl
6jGD/FdmELwqrBRgASQOpn6Q7x8gLvYjkdV75pRJugFKgs/gMnyGP3pz95IWeYd3NuvKC+Ytzy/H
aqP9i7UUIDApr3r3wyK59zM0XjD7kTQzbZD0JrBm9m851igYWDz8KFDjRZ4F0IB4KJW/CvQb74Qj
FMw0VA9O/qtDvRHFIUo+3/99tuRt8nszkOliBA9PaaTb7zxNftpLv7sQcBKpV8dbQkR3GXffLAwj
ZiKp77MEo1qbGeOFJQCRXfaWRH9d39HeP/JiWu0pw6SKArKKOLW4ExeJvE75SKxk42Y3LfvrkZnz
mWH4mJnJAwlY0CXD11Xb6azKDGVbVoHbzwSTU8+55ZOEQz7fdvGZLUHVXKnoC+k0EsNXtkncIOuP
KjBY2h3zq5WL6umAGdiQwFPOoVCgndFDVIlvCl1srlHSQtqduyhtD5KVZnl8GYd47fg/hYoIGs4R
QJ2CoTx32MmyBna4V16qViT88WIFZ8BRUcwvScxis5+6GsCqm8aVhAkDroqMy1ZhaO24Sc1mBsoG
6KLmID7wAJuP1Lx+cpH6BQnEJVpT68S6Orb3KcXhmKFfoITiDA6J4HVwnsyeEFfInthIptusMJat
++/8k32losGrusoidED85hPoaq4tnuJ3iRig/5ex89vs3AtFLuNruCvlNSYIZLLUCQhj+hWgYl8H
2SGRQ7HOnoj9gMdjFsdKjM+UHl6rnz1b38TcrVL5cGZImQZ/yYr3Wg9YH9IU2gDnJFmM/i4Kfw/y
rt13sXRGJJ+1EzhLKQlDN1/nUbfwEhvOVvbQ6LKhS3NjvA6Yi+CUrKvq3zPwePw+IomaSxayr5kE
LKTg1ylm4GLMmXnvOvsux4TWjmcnDXeACA4hd0KDQfJZy3EQGmFgTe4oht3WeDSR5ASRdxljEPOR
vqEFtnK4qrja80bZhwQtKaqJLBLe/d5fyv8O5DQJBYXXHUZkV7kKfhpds5V8WzLaS2oP7hHi9b91
iDTeqvXKdUT6EtF7kMAvUbdLmv0/MWF1U5jfWt4sZ46xEC8Bokym/n8ly9JjQbHIvVpdE5Z507Kh
R39VUeaa/Mk+DZH31QFCNExBesO6eK20jDyegvxQSed6JkjwV+yNmYSNsxwlBKCxZK8NnUA7aXd+
/yI1gMtORILjRq7E9/C+iwgcYfaQ4JuzRmrtmbC7IraPLPZEvRJ7eFCyUPlp29CBSQgl5LPt/lh0
VWTzqjoGR1h1FJFIH2xKWlxSckqmTnNUHiHh0PZ/WItT/zT6NznZasTCQ5JoApsPH54LihrmziTq
/9oi6ec0kGSIArz2kE4h5rSoebwXwQBdBA29tH6bmWW1tNhBIEsrQKM2ljPQRTeDS5blG8uYG9AT
l04w46p5c1gn8JbGdV2D8I6is7ylOnV28meaJ6vEgrnxoUEElOaKvF9OfCo02hz1F7LNS69EdZCG
hw1EsttLkyMl0qm4BUgQNKy9URgbUPLrsP812w6Ca/C9KCI4FqLuFTVkkCDObhxw50ZwNqaBJ2de
yaEOgpVKIUWi4G677TblTcgD4UYq87PToUsQo73kEiYf8l9SoaBPTop7kUfi2y8jh7QcGNysHN0T
KS5r4t/gLreWrDw7f1DjG/Z5dPin7g9Toq1WNBeNTEhJQlmWnLGyGuRya3LzUY+Yg8Zr3hORVBlo
prFZexLjuOWD0OxC7lYCB922AKC/cTbZTWwqGpQO6p/+dG8Qquc+WA9F+DWjpTOY6krjpCQVYIYC
DHxDoZ4kG7l8VmAephfTesscb8F7zGnTVTHAYTn76mQtHRp5f7JG5SSQJhuNQH5SmniyiFnZkEzW
NBv/nUgC1+Vd2ZTPXagcpVfIpRiUpH2RruhHMZEgJzWWumKgjc9+4SyIdGwenl74zkf/PwHrvFw6
UQ0eQxYvjAQdrNcuAjHpAMYmu5F8gire5GN8FGaa+CmHAdMGsDm3ukDmiUilpzlkqm8XV7OEY5oz
1UUNU5IMrK12PDeL4o7apWXbSLeppGXW7c2euB1sRVQBmf+bp9sM/eCwkVqztHAclQaVHKzE2RPH
DU3SpMF7JVuXNvgrPl3OVXgqCwbrUDuQRub5y/lk+Nr0KrGRFwiHWFvhMI13T2p8uimZju1X+J1n
6dnQxxlkf56/NmhOIO/iATzt16qhL72guxmDfnUb2PyCs7ZcTg2vKVyEW8jHIYEU2D4s4i6CRQrq
yi3BR7UOUhIu7BQrRdHJj8LXnpLCSfPb4CU9YEo3fky2Pb27ep9jjugUF9xEm51dV1eSQ5pAUXvv
soDQG5EuVNMGBep1nGTnqaatImQJ5PWYSlmPLI32A4idRZ8zmZEEThbUaDWHGYlHIok9K582VXCj
t29J6fAgxDRO35Z0h/o6I/MBBBcNEw0MxC19fVg5Jl5ruEwVAY3BcH5J1RzOAvo/VtDepDE/MD/Q
RmVLcLt1yJDZfXOW3SaFI/j7vxpFiAwZ//v56aDFyVVVhlcITAgYdfW753mfvQujyabLH9bfUmgp
mn+04+gAMJ9GgrEd2+QUVM5bji7GUrUuaqOdUMrfj3Q1RxsDhrHaWzQdwB5eAqf4LM3h6TXhIYj7
laT+UrSkJFqu09zqCT2EdlQOCE1s5S+nUsMtyNYeYUQzqLabW8jsRaIR6fDRJjzb2G2/MHy+Kyo9
FsICUDyEVcOiAroyxgtNRb4iSepsOaWIxEOHgQoYRogTU9nwDTaiaTPoWtx6tqPLGDAfRrTiA+t1
qKpr62FeO6d3ZNcO8lqLYQZbaorKYH8utezC2OaCJzc2Qv3e6Mdo6wcqLIiKZNYyhQ1pxeaZI2hc
tXat35Msu/ZFgyBFRtE8Jb17TxSt/A7QwIZlr9DlpCeH9GFCIRvSbU+RckPhG1WpVFPWQ4iIlZIW
kAfN9yaKHwO5hwqACqoM/M1oxGSTJgVkhkvWkLhJ03Gsc0APNFsmCrjW1XdlijtnwpuUs7JwdHBK
fvnyr0zTRlkrS79B2okc60UOva73aJL1VDhgM6BTDxPCrWYeaCyzqVkXCbSWimJSt9V5jYPR3VD6
Jz6p4KdTFOM0EjH0lKC019mJi+t3Q2vS8QjAc3QVrsJpighNAG9dAbGnpd4aqWrEpKhO4+m3CXCf
URlGXEhl3FsziB4TpJipVE5NBqpQo3F7Mzx/7SnFdupC+1YyrlyqWWWBQrc9jIVchoyYNPYDnuvF
YM8MYdSL6vYv/dC9yTi/z61710CoHtEEJqllhofdDJK5j1rvhHzSzVgX6Shj+i7Lg2RlMNofL9Iz
qAjg240nCm0EUTys0bmUmNm5CCE32coDu+ZDC5JDSdqNQ34fqLKjacCBVojy3WtB1o0WL3QZ4Jg9
OAqDVFjvPuhUc+7zoPuvCCAs82yoqMwwchjYxpMf0PR6S00XWXixIW7OqlFo4oISXZO/Ees1Dd1R
MWQzEOwq1nJGk9+QjKxDUsMetgwJkRnLwAeWK2igucE6goBc5yO4c32lW+UbRX1eoQY1qsq72o2r
wvuWC1OD95Ksj5N0CF+lG4CQCGYUzZ+eOi7PLUhnIXZ8YJmmJmaFGPuCAxTvZ5AmDS6NEDBBjrZ4
35ECp+6tA/aDYC0FXLFQQ5tVtGHUDP4JiU6UIJM5e8lFSj7nDJGPdlmWLaY43KaMgKAAHSrmUX7z
dFAcMSmQpdEoPTF+QvIkk1mBfAEm46eRl1EinCD/TB5Cjt12bwXP0EGrKe1DyDch1hjNssonOgm8
Bh9/NvpxBbcc0n1rYjLS/Gfw7zoyARVT3WVNNc8ZmAjxDGSQzIptstU6UV5IBGxVQfHuPkHlreMS
G8MaRzRvYdH+IUHp7ad8MrlDD3gUMy1OV2xdCoBglFLyp3TnSzwVZbhLChtilzCGrzQkFdIs+ceg
e5UDRZae2uID90r2IOd2LGcybL9ehf+WJ7vMB4fvaDsaBgcL9RjHbo9gY9853McqOPOhLbM4WRuJ
O23QKGRGj5N7PL0jNLziC+Wm7AxZFTJRKZ/CLiPDl37EQzjbo38brPErsADDIh4VsdAaa9oydUxM
9WaqnJNOtTHBZqOXtO04oFN6FHzGSAfDaGEvZDTfPFHmHv/gYPyZltq5q5M3xevfqYTGFK8cjPFY
y3ymBze0QzODTjr9zm7NXfC6wSsuUTp811naUibIJatxvwV/AnKQI7d3WizIqcHap4OqfsCJWqJc
Abnk6TPQIHmXLSuN5zwd/y0AmiMeYAIeLU1zsy/eJN3JnI9R9c8QXU5pUe7RBFnJ87eUZp0liNPz
IOmkrOVJeWW+D+BoSl3WQJLMoGxZPXr0CnztB4TbhVf8tVEDXLRWep1Jzm0mphYtTCQoNATpkxlA
cPgKiwhcitv/ImGT74oQ6lsWmBmYfImDEIFUBmzZgEVaVc4OHuVOJhABx1wNW9fvQDtC9JQUoEBK
BNbVUiXyYlFor0Q7PvcUWAP5qc4OvVecgFhfxjD5V08Cmlg3LNGaZmfgnMAKkNqO9MVqcK8Tr0+2
maw3GbFFnM8yCZUAVKHX3HUNlvM0/qzK3Lo6/Ne0+06c8SFPREKWRDoVeI1GnkybLNGcLem8/Hpf
NofGb080lmRP2mXChjY3MuwuyydjCs/J3+oe5aY4fDj5DEgED/G6b+RzZKE00e96VM5EzLmc2Cn3
xGnoLtORTddOwXNj0subDegTlPQrAhYo/6ro8ZUZtWdnwJSQZXYwaaYJwm3P+Q+aCZxf7z3r16dZ
JsO5RENMAI9juC35RuUfJa9O3QFdFTpqsQH1AK0TxhUeUYegWfsIAIfQzJvMuU4czlGFXEBeHVIU
AW0tpaUF75jsSDYDG4+yiaCLGxMZH+2g0GkeIJNFDBxtiGkB+o3O8s+Md7ldHJCWAN8PD4jwVKj+
no0hDxjNIuyJUTQuy2gXI3iXEakLw9kNmvU7T5HLrYhOMK0Jn3ENdmu2f6oKU4A+3NLE2rjs8Kko
EPOrH7Fur9F5B9jjVdYaj3DG98avKrTwolB2pVv/Uuz6oQ1IdYFxKifrXdHnvyLDE2r9uzOEa43Y
FZf6vcL4HQUKnDXCKUFE1+j2lo+fdLWSdmpud5spVYHuljDXUlg2WrFRE/WumTOFhnVi0IILerlP
CdA6qVZjRB+US46vrhVV28VVi8yZBJop2MqZC1dmWyGDR0DfOb35HapUGqzCgujAeO7f8SYArbFR
zI3LM16Xobd32cleHI3g3BD34gyOxO/StTeDWR0UG3VkKWMkUMpUWo5m2QoVaVVTDBixGLtqAqs/
8MG5/csR6a/Ri39k5RQ9ajJDUTlYWA4Ld7AewAwiJTbuTfCLju26QQOFtsLOQPDvFPnDZ+fmJz8A
WV6hWtPU3Tlr3KW8pCaPdwQUyUakKYO524Z1g9GlBAWKwgCSlZ2aR3wytnK+FpiVAl5XvrQypyeb
l7SHPRBvGh09hU5w4yVvdg43mENHKlbWEZgaBMLBGRnuSg1AjvLftVltGrYYXU2IctFSzkz01D5l
pi4ppgwsZO/2tCNQntjk/HfpfcemjiASPov9Xdp4vHTL8bHnY4LKYo0s4yo30cZnB4XTsjIuSnkx
Ez4epAG9hTjU29VoW/dIyZEPLe4aUwtb68fVII1ysIe0DH3gYHKnmt4fswnum27sVYdM0UQKM3YZ
yBsciANUQ54EEGL2oxn8inqcIifD2BD4oykHVvEhlzUlsFgoEJJWBfpSCqQpp05r0RBDpHhR09eW
6EE7UXJoCWc+b8K3K3w6iIvWfGLsMtF8llzF6pgK05ARcwk3+up7FBZzP0F5RfVebR2kQZC7m7Lr
/mK8irBujZOvZoM3xp4gg66LplNJJ5Zh/rpXnXXJWkyKiHIacuCvsYjNlw50S0tPCbovUOoZuydU
A3l5acz0HkfJMJgOZsz1Ir9iqt150jmASvxQtrmgV4tOE8ZxgPOc33wkJQbQlqNtw6S5OAB5RhAb
TjOdUlwdZzJyTvDDYKVQaGymn3ZkQlEDy0g0xENgw1FnH4wo/cldr1ujoN8iHQHbsgEI4nXm1u6i
7BGqDsq3YMFT5sFHfVI0ECDgD5XugbTRUu2hnrQdAud11P5UHDucDy+qmf6pkhFcME4IjQGl1igf
tWE+lSy9+KrFgwJqjuez1m3gnya8njy6m02z6xqskbz6aUSYg9S1gYHbrK5s9B+RGsYIxzcDEBia
dzWQRZcjtabg2FZ5195M4t3kW8lyRh56UY1YM8LmK4Ie/1LvqlG7qBzipmAz9MI766xrmzhumf0h
8iAMufqrlZcnulacID6tSjUeNMLybC/S0utXhQFsWJmbfa41Hwif7+UkN9T+SpJyDOxxSw9p2ZjZ
/R+4F3nbObCPjLwRGZtJsbtuRdzDf6sDoz3h8mEa297IiLBor7AYu/5F0brPHGajNdBtzqKNS96M
wdSR1brRHGaXiDv5Xr6zuu4TPCFsk/nYu9FfM6RdCKeJ3UPPmasoTPGKmGLSsFb/BcQZOAJIfmsA
diDrpVBdeiHVJy4MEAxz0Hvxn6IYHgZpDTyWlbyBELVnYwy+qgwArlXd49AEYTU8+8lzQMPBMtW5
JNdiEYQahEHmaX0ZzNB4MIyFOQw5/TQ3ztfk6McuSW+JztOj17Egj/jpPAhYaflAlvhTSoA61qig
ZpQU2fuR+M84zkE2p4c/punn72RMiD1R98eYLvTYCJTJ+G/pa6n5YNmtC8V/BEZ4M/AnqmpUz2Wy
1eLVjQ/NPuO7AzKGoDe+kxGIclYTIhE1ZnZXrzoLx7VKEuZU33lmgShMPS/VatjMZLt+OqxHtdyC
/EdujEHGDDblfxyd13akOBRFv4i1yILXysl2uZz9wmoncpQAwdfPZp56psdjuwjS1b3n7INv+205
siQZR1EvPcQYrXwepIDXqjM46lXzS9CKDTzNaJUGxXeGniZqop8KTFgNytaiotVD99y28dUA2U0z
nXqHtUf9X8zMlBRe8uqlSH9MfRVNSpW/k3Kkday2+NAfS1r+NmH3HQntkdzQ5MNHToel29o+zuni
FzY54T/mJg+ByOQVXQM5rCIkjVDIuKOAcAz01osAAn8NsL1sbVvv1dBeXEY5QpnokcPpbtQVdirr
qFIBFCKpgTzWzr3djr88fNx5oGliwtxHXyPeJnlyFQwp+7ZlyoK4gNMM/Pdo5RsDwx7OPnDOtya3
2B2cPyTYvMEujpeJ8V/tO/vaJ/My5c7E42K4CkC5hAA0pjT6sHIDa4T9IdrxAG55DWXh2uLj8AeI
GGFEZdkjXpWUtV3Q03dNPA4A0/tMmNMg+nDfLlMvmgTw+n854qaAids3msWbiKAhLns0TBupaSdR
/vtsmTayDV8cFuI1IzEYaz4iE3mOAFZ0frBqOW1F3n5kllKiI15+Lp+X5OiNZfor3X8uCWZr1+ze
Yp9oxBD10fK1IrpPeY0cUz1QA2AaPmv+tmUbg5O66bsEMk0LqzkocfEjES6Cg3ajbSxeLK1pDvY/
JUf0qDVvRebfhph2JamjSets286GVhf/C6HBENkQrZqetgltdFq+2QCiBs7+eiK6UAhYMLG7cjF3
pGxmKS7L3PFILuF4XPtwhCeCVfJ8m0ywzms66zyTHM46ugDRmBNWTGuaU1DHCbbrLnmv9r3hvRND
iVDjxJU0tPuHjxnN8XDJ4n4vje40Cvr/ywyITQcRBX8shxH+GGjXUwMFTgARIljDXgEZGMONmrfz
IhL2sg0oONBG+SYEHrfUKayPLY0CcKNUVexkXEi2GjA4RERRVCVN1dOVA6nA4cRmDrS8pgNh9ktx
UMsUDlnRi7u8GWiUB7CQvOqC0YILaT03CsoiRwnXps6NfizAwUbmvTcU4CaipModFYv5tLMnfaa9
vfP9jFROCcuB2luP17CR16BjcN1FwcZi/1WA80GfWA/WgiHptaQTXWwdJnYNrZCiVBcF9lMZHGm7
qT22oTyMASy60aL1hyiVyTy/c/CTIu+yzPSRS7VMFMpm+pgH4yDhiLLtTuuQVNgs664BtvUVF47I
g4+ZyUL7wdWJM1jVDt4vRJ9UeExqdy57HZeOIva55qCrNaSKymyLdSsIOmjLF3tKL8sShU/3lrLG
RZm/yuf4smwGgXYvbpGcMtc5oR/bF52T7wciFnojwK3Ii6Z0eJhon4HsPDh9gQaLLTVbdHJmoNkj
OZB04lEhCgDndbVQkXmGvmVM1vPe+vbkvA3leC/YnFVAaZi2x4iuQtxlzNU5SAX9ZeLC+HEH9QKz
cZaqS+Sji0A/awGlyah+dF9vDT2WvPBoRNsjnH0MLABi+qPQI8AyKteqP3tetBkKQvH6mEgZ69S6
9iu76XvIjhsE/kX24tiKp8QGM1TQpkCpdAoydtEmodyMzHfHxpUVFhdu8t63SQ7AG7Zpp+7O5Fyr
LI+52UhWFrJ/mkxcTtbODG0IL3VahZ+apg6P6WhZF5OLrkpAYVQEEO/WtAX+lU27WsrtpYgwe+vo
YNoCQ8UOY3zpHpkK5h2iPVCdJXqF9uBEzsJ+WpC58avU036YMVc0vKjmUL5JmLv4JzYFz9WAYkxZ
eAKYavZK7kqiz0QrP5oaxpKNOAchOXettLZw+pfG3HcJLFYOw7+5+HTwyy6rgBcNH/nsPMaB8x6r
7JkXx+LIUHkEvk5N8YJ3NNv4zZvrc9KzXfsZz93atdLdSMXBfaAVAJCF1iadNxHn52ECKwWlDAuD
iPQbN43HHfbG1uRTLOeCkOMD3twzX0DjzmNpjuiIVpG/NTsHPoF7V8XTo0Xf5FrzwaYpQIcl3vN6
Otd9038nLZIDUtf2Lt3KpcViOF5KWQwknq1wM/tJfQk52q/LEeeH/wq/hbIKVa5pvTem0eFhATvD
lGA58Bhe/WRQXTO7j5uvQU3Vznc8UCeiIg7TmJ5w8LCz6S+rt2pyFvPPFglogjig53DYDT/LawWy
f5ez3iHtn9zQX4hZH23eHlrWj95d+gt2qW+E6hH13KiFecsT5s79rzFam8ARe7cV544lpOQFX5VI
HAj1YM2zVa3+L2xJxsPtr/2HvDV+icn5ckT1LxuLb82xz+7cdY5+ZnbokIQFBEVuoejhPsQGCBGa
fhymdCTo2RUuNVoyHUsquVvjyOnWDfZWjJa7m+LswYBEBXlZ4zi2t+HgXJaA9Fx8kX34zwaEuSk4
fW+IBTcPpOypwxBgErFR+38OqZV+2m6fHec5M2BE+owaBJHfPG+jMT/kLjuu+l+si4QhwCUVjGgJ
45mgxBgSGVKyEWJFPy6sr4zkZY+1e3n2zTw+gqykL0xIqy3uYh/3XXSNDPCWYFTqsPtoNGT11q+G
rY4eIfYh1WbYASPzDSj2tynbcyWac9uOjzqgoLE4pW+xan+7EL87zWzMckY+CjgAw0B0GrjeuCOf
6StFTg2Z+JIMYfJA1bXHV/XtdV627/sKzACd60j01RqG9Rlj0RHQHD0GHgWJSHUXG9WWZUfTI+uO
ZNCQJKUCnlnwCSuF2NFG0xTrgj3OuoxTcSSQ7NEe2Z68sRPUL+4CTeUVXioe4QZQ5IzqPht6UimK
4rMVQL3N+dYrSAqVoMPQV1lDGJ6+101wamZ7YFBlOuvCq57zEB6ij5301pbsyKb0nzVGlMJWT5Xn
faVDM+yiKGKWkMKtVrflmuP8WDIvu54YKOOdtD2KnwgYPAkyxM+YFYJwm7oZ+3ocd9bGkFJs/KJi
r4aaC+kD3TULWOeoT+03SBJYc/0R2XHAlKHA9KuqdlfiRUMiAvTCbL46vwVvzZuq2wJ9fwP7nGbZ
Z+Xqaw6eNhkZ/8mBFz1Sy8aRGvuZdtW9BwMfFThWX94/W2tE8tNIVy18iYJQr6MkAHHTGeExBp2+
bYcxBZJD+2gK+6vtBae5yO8st6cBCVczZVSMqSrcjgFAaWAWzXRpepZPMOgvRsLLapK3qxUmCeWR
lxEE700xP6ZFutF9/iHq7GaPqIir9jcO1KYp60vlwrybtH/gHmS09MGfQoY/w87c5Hqpv2wYm3i8
mPIlK0sMyWs4ZfyKMbMO7l7dckqsdz70eBRHKFYiIFacwuNXU/R79gGk39nFa/1dhhHPo5He6+kU
5CHdjfnkd+XedPLPYgS7b3rFAXPrFkbErs68N2jtTNTn4jmvKpLVqkfY+vs5Df5FpjrM9fQdG9ap
9PJtoy08UIj13OAlnbDvUC61jVmvxyCWu2iqnmZBK81r498iFbAbDQvhRC1fIxuDYu2fmfXYB9fr
MfPXPhu+oraeU5tKeJTdHYO5p8LT2K+8/jqRSYAwmIfTItqvDUYW+Sbf1d38E+pFQ8YoBm6mm204
+54zQzIXhplpS4fVa4IYKGkX555+6O3+LYkaHEvFc9HW1YmGJQdYWjajiZUPzfWwcSKNdafdRR5x
bTQcsRbSMV7Hyj32yxcxbN40LscD3dDByq0czlVdf/Q6q8DymoclLutkosj9FFySUEhcb+R/kBrG
ywew15XDk0EogoCvtRJwa31zesFb/2Bb3pVsbo5vXJBd7PQMlOPxV0zgF52Oi4OJcO9EHICk438W
s3s3ZzyjXc6IFNTTOSYx735AhYTamRVa6PmSTqxqqWWcu9F5mkT+LSoL0XeMuEx3wGgHTGsgmbFD
DvlwyCLf2oUYNb5jqdDfu5YkXn2m/xpo8ceE7dkm6fbI8brh4MnCPEQhGJ+aZhZBNBtyD82VqsS4
SQbw1p5+n1Rl7bvaZUjNG4sHHxF34DSKRzM4SshqadpckTtmO6+aljh1l4Bl7KPWPGHHIrGNKLVa
YLU0mBbCVLtTAzGbHTE6uRK/RRb9id4+Bq78MQtGmOx6IkrpX+Tx8DgAdTTIlFmZOD3TeEi2ZEDe
VGXuPbT3G1WitszRfOKZZ1fE2dPTJhzrMDuRu5FeGpNiOSaccJOI8C8H4OW1VKATXnrYKnhJCcS9
Wk1775vekytTLlyNibHwfZrjtZsc5MQL0zgkAHMoZAWNQvOgkpqRRUQOttJw3xreZbJZUfLHUXQW
QfkqYjBnnQdAdwxuTWv/2IEfXucwde5l0S8zD3XfNs7V03O9o3d1rWEwr+KQ7jurT+TQluxF7BP7
FaDshkuG078hQ0j86GR8XgQIWFWq9RC7VOsT5O5Zi/+dkn5jQRGfzdeomvGSUJxz9maSQ60by6Za
oL9rqaZwNRuQkgvTvjb1Uq2k5bhyhXvVTvKR6X4fhXJay0rdGkJlzl4xsHEHzbhS4QQRUgZ4Otqb
Ebq/hugeHd95qD2OXTVgn5WjtFxRJ1yc0T/MGUI83cR73dSIxZ0JXn8QwlkR3l6xWTRAJv9XRQEh
NZSxb9V0gTB38RWgpErhKnbHNREnxxkhpBtAa+tYmrGcrqVMAdbUkIUI02NA341fUzDskihm/Jme
KgzZrgezzcrcDVGHD2Fi7oah+FimjAY1b+G5kvaX3gS1fxUmRydLSO9bJMZzXppsDwC4TAYtbhjy
/ED+rSKyxL1fM9O/uUHnLSUsKhFPcFxutFSarSGy7B4xGFzUltOmi61Q5kSGlHv0NkfHY3GKFCHb
9XoK0+Kka483BWP8MRgo9p2aJY1HI3knhqTmhMRsO3QG60DhGHG2zz9Sl5afENmR0fhKOMNTWDbn
aMbRnjske5bqfYx8Gpc2IfOFiv8VZJP2pUMiW31ji+DXGsrzyBRhVcn8AT4ip73COocGWblh+F2l
4K9TOkDGUtpI0HRladBwD+cP0wEdiRdi0UoyU+0WHAWiFN9+K4Oa1ORhgyCMna85W2V1VnV17WwP
w2NgKKDYoXUqmurOYnTtkoG7DQi7oQyVl85h4OMzR3a67DrbRGXziGIhbv/KUd+RrPhsgagsMoMp
bkzxFxRG9mylNg2Kkre0PtM4CRRNBocwConCA30TZak6R/liCq0fmUQCUtOcicdL13h/Ih4EO0v7
lDrVTNIPi24Pb33qvDOFC9sbMt+aiM+VCDBG5sRcNSLfFhZnBMskV6HtcmBWLmcLoCEmSk140koB
xjOL+JPew5mN6q92FIfk8pQY7ePy3QsSLfzRv49deUoTyi+HLpOrTYQf5TEHWB3NE34QRtGV0T26
zfTULp9n+V+VkxtqoUcT8mCjijXYMlrbe9YpRA8mLo+sPK+YytD1jDhO9aGovY0Xhyc7Z31SCI+a
jNmRlH9LCuTWJl2ni78bRD45e9BKi/aKUw8t11js05issWUVISF2VZfJyyjLh0rY/+q8I82822rs
+CT1FLi8hm8IBegqwvk45NNlsZYsn176wUmUxptHGOb/tzVjX61j0a+xzrJhWJTpXrUx7IlukrxT
hndx6uBuHgF4Vf64cRqv+WHeab/4qQK4UWhvDzytOdG6QqWYKXwBbTbsssEJLn02QOiaSmaYkdRm
QZuZ+LlNGil7n/ugrMElgOOzBEcsC/KbpKNOsGtAFHGW/1X498lpa91LX5EBbrkdzCRtfJozfazc
Ct1NaHVQJrKBsaA9I7xOXEIDHAC4faJe4iGMYDzShezM8bccg/ykUxfnRKWMrV3lw9qarW4DCmn4
ivMqgJ9UjMYpQMgUrAqMFftyGEnutN2a9gMqL5NU48cwE9ktFSmUElDAw0mMlXhpJA3SMeqwZydN
NKHd75v4AKqy3jk+U4bCTdIThzKM0eNgXY2JoTR4Rc7fnT+92KVnH2TKOooQQD3bjGTqjkrVLBUt
O+Lck+bBi34BJGGk6k7ETfQu7yrQfMdaGUAttbwb7aPWydbIMoJpFo0fDg1vVRvGc+1+KF2/V+XH
8h+glx6X/1IkCWAiw3+pQ5B1CIqYUi44haIqFxckeOp/DRP+FEBwzr/W42vrvnsNqW9D9BUss/8K
Eae70ehYqlOYdb8xAeMWdw8r+bKKJM4p7M6Lh2b5twY1hoPmzkcNFkZIJv1dWb0oaB3SCHfIoQy8
dlVzh2dmpBKek2MOpaWKrB2uqWl80WCUfPVHUCxnk/ce3I1ANz7SMHCtm2UjIPafdG/si+TPt0gi
dj49VAO2JXGYHYO23foyohuCtqmz8ay09Czo94/iefkF+XBW0X0lVXdGdKLIAMkQ+SYF+LEgWtXu
O5p2i1++pBkWEC6OOiVV0FokFXBNugQ/hUSzNXmST2NB4q7Ewm4WHybaOu5Ozl5SJslz2dOJDtAL
RI8THxEWGo887zgeQwdMUfkZQo7FPASuLEcHu0iwMJV/OBZJgtXJ5iJy4UTg3viedgcwdgIpG8AY
c9o9XzCM1j6fwkUDt/xS/NG70Jn7E4sSbs2jnfvLNzCbxVfmMQ7pTkLWV5vKsssRGoIb3sqWvxi+
NDE6y+WrSDhoy1+U4/ZE/5IRGLlT7I0QMhq63osYYXwLFqVVsvSQuaHcIv4dAxqlIYXz/IUn8sDh
Yr34YRavFXX5fVLdMr+6cVo7wghlp2lOQ6uOkxoOGA6+dJocdOXuuKvSuNjhc62BCVSnWlb4ghi7
+s8qAeV1P48Y08WO35APu+w4hHrtLIdpDxArm34FOB2k10qsYfmuGy4yBrjJKdfLi+LZP8HoPnFF
KjZdGkXrxOwfRucnqAx0Mu12NCEtVydzvJYMPvg6dmviFBpOiD0mRBrubm6jDg3r/SBCk+n40aGF
VvNj6lRxYn8MDeBQVO8kumVPrgHfvU4ZuDxIdiqbtiSPES9d2iHDjwBIcf41PyrMTob1WwZXLy/X
EZ2bwbKAq1TtYVCqxG2E97Xy23EdxDQ+wybFq/dp8xmXl9vs3Y1F9DHpqisgTOuu/F0+nUWUXIuQ
vADpeVKy3Knwsy+bjY0j3yWUoS7zfUPmVk8+AA8L9yfojPvYfFm+5/IHxARX+nsylsEOo75lTJD0
3ERrebtkBU/B+m0pqZbfY1lcQPp9sD6o5TduG/tlTuCdtuLR1Ezc5yeMrJZL3xeFQNBMR8n/mXf1
fvkx3OdlceGL6GqnU7encUqma7c81twNwiBhj5mHzIEho9gDl08sawC4zdvQRHvhJBe+xVxFeAaJ
Uule+yai6bNbHtjAmhEGnrAZ0Xv/Xd6H1Eo04KvotsTjHWaY/TLHCAA3sza2ae5yRmvi90V4luTm
3oSpZ+oapw7PljM0ez03v1Y2v6Zp/zUlSIEd8mWgKHufBimd4EwPsp+3RlU8pJMI9ziHXXIq7RA/
CV6axAfnTXqk2Ybnqmn9E0Ox7YKg8YjPMOv5ldKDt7rn26JJIawXfX5Ec7NvX9LSRAdEekbgMEOo
7HcZ4enKafpFJmpSZ0Qjrs4pOz3aCvgDzs+k0Rk2wTHJeO0n+ytz+msO9LrMMxwQTB+t/oHAjJVj
97S54XxNFlzM5m/w0LsYYwdcDWOxFj4nzDI6d5baEPS+G9GQ+KL/h8wlOfd+xsaT+1gVuPwEn3KE
2GsnY1bm1S9UyEzb25m+B3leqi058PYXT3IeSedsayUCIlqrvP08BAyYi42DubVsTetk1FAqDP3l
golna3pNiG6MVIWsCbZSSMYTcQbJ2tJYmqFWnkj0PpmETs70Sk0HStIErcwAjtzwMjXzpVfGM/sx
rBfKzHE4NlN8GLt42zd4Ilt9sQwG9YY8NAP5yqHQe3duxHmkjpGpaz5WjE6mzGB/QokXtY/SSH56
RemzbKQ1DWdEaKciYTnKe2YkjC4yfz7PdbqfdXESan5yZqBSXnRdQtcr8L6tkUISoZEXoDE3ZvC7
rO4uF2akt3SwpAVNC8AfntXqw+OXnuGahF64Tqf+PM/5djLhIAaqe3Jcj/ZJP/3DU/JtJwHjH7WG
CHzUXvfQefm9iK2XZui2JpNiRgk2FiZ2iqB6DsLh2S2Hc4aE3TQYVWBqWsnIfIyt8ThwK0ESrquU
8F8TzJMps1/Hqs4ibgmwRPVYR9W4a40PBVEUnZP31rasAmZh9vh7ev5xbqjJaGq7ZO8CIqcvDJ42
340cf30CpMOJNMqeOcMQsQWC7nvOgP/q0HvkgPU3imxx6YUdx6/s3CZvfhQha+2KW9R3R5X399JK
D11nb8zeOXLbsePgVtLR2Ri6ixII67B+HqKcjsGIMYK7toubRU6evQorOc9GHGAbTqtL2DcFiDgS
srrlWTbKsj2Etvel3OAujonRSCUyyYwJoTNRGSqFzcfwOLuU3EbbGx9rhSLPqw/crhe49SBvdbeR
otljGVgNVK1tjPKqHbtzlbOGxxXdYZzkJuoVa0vhsXWdjOOG8kCLqGdr1MT6jH+NYz4bULLc2dqj
Y1HrhNSdDjLqurAm7NBTeZ71+IAXGjqdUSTv4VQDcVD7aFrEGy2UOwwgI/I2h4he71U48tEhFvbU
wJgVg98ecuKKsP9DRLFh0TPWC2DrOeU7DeudSptvd4zAmvLSRwwGQFZ25I6UHoKfEpUv2cFeaiPE
Te4Chl55ZjfYj3HYtUj2CPuhK4B1I4vIKHGm4OalstsjNePZ9UmfRx6W462ckwcroHKcPOhNw7YN
9c1vmmvBk2L1b72s33M9HWIPWCR1Gmya4JiN47NAKotn4mHIPI4odLZmf9M3Gm454GPYQpq/V453
Cu3x1OXpZegXuX5Atj3SVH8MDp43bHqL1qyTGqfIcknnNOpTGdr7yXe+J68HUZllX5yNUXP2w8MU
ez+hTwTTMAK4C2yHx8SOrn7pvvWKwT1wwS0jjIOsvVtu632aBE9uMp51xHjMNJ+TLtqRrH0HdpDO
Ab3EBtXfYDPUX56huGx/R4vI6LbYmArWsR2hQoVF16FOjSccLvVRde3F8afH0Bd3s9s/qiR8DWkR
F3V4Gli1xzR7MRCXmFQ7hP1SN1moYhPsdzNgQ7/tX1GenVq6234frwnkYPbmnGeWyLWbO8GO+2Os
LDI68K0QIOX1aNx1/leWDR0LI/lizPApGrs/NBxTBweoBN8qICCThRP5tLHJYutCxC+DkpzeT998
47ZR9yJhrkMw10u4qP7BL9bPKQD7lWmCrHFyF4BQwwExasZjZ8hz3aE4nNKWSYUnJO7zJQFKRd/e
FFEGMlvHoYMHuV2SS2ZRDHeTzppN1JV/Vjv+6LS5YB0lYUUPsHX9YKII+z9DYevazvjjeq634WbH
mFJn76kSBipXt2P+7ChJ2mZHm6+d5h3NTh+w49BuhxbtcTsKhjgZGa2mIdS2J2B9C5dgfogLg4li
3yRU+P3wVhSNcY4b9hApw6NqorOU7T5oJIln3q6KWFyRQr5XCsyMokvm8KKTLXEgGOaEF+zcFD6C
gzHbZy5rgu227T6E2QcaxyC8o/TQc6b+c8GEQYnqI+6wU1au9Tg3OW5FG2Kx68KloUFrOeDm7ArW
8BRwzE/y8NblNaqiuoY7KuuH1K5cxHczzqric5563qwgsveWrNttnPs3gtIAd5jdyqizfzY0BBBO
PZSjqZO0Rjpm2QDRHVtBFl7a71qdy9J9sKX5U8IMiIPyLs6gHTMkGNeNIiOoY1xhdhQf5XRuo+6M
4RH5G7q1bj+S477tVI/5NfIvvNlo6Qg9qtV7KMJbjaRC5eUD+oG7ucqZjss2QVgVGD+z1O+ClxC7
7tYvamJIe0wuLZGnolx45PLdbQKP4bi8cg5f+A93dAoejY5Ab5ZEPB5XZWCMn+cPmt/30oRYVJNm
tJ5HGytkInc2v7GaQLyS0HAyesylDiQxEQsye/E+oAH5LgV7RYCciof9X5O4/5KBiW7R9I8dGXjp
MP5Ky7ivVdvz+LoxjXjQigHDSkYEVYELkmgkH8Bfrrr7sKXD40BI6c0N/u/tgmv353Id4zuNlPgk
KfzU2gy8kijgUYTEDpp1T3T8eYLythx/3KB5zQoJn4RAoWGgt1zkOxpFcq/HxkD5AKXRN5yjIVtC
ISg+KCYoPnCrNW6wLRkApXnJ2ItmppW/OJSZpI/dU/DObyQ/f4wy+hB+WR76uWa4qploF7TDfBGw
sYSvka6+M4SVYTXQ4cietSE5Q4tDoaCF1wZxQ3Q3GscjcZiMGiY+4tYt9Kq+cC/R2Bd7h7UaPofx
CVK63zkpfYfJpsUL0Pi5zZ2d8GkLe2VOOG+370ciV53wmJvTJpj6505oxgfVLbGIcSgl2e1zl70U
BsvlCFUD7D8vtSAjVNbI4n2AKS6ixSEg7dKxfXfP6OhmmGrnZUO8j6j50G1NG2WYN9l2Sz9gOMTO
fJcm9ZUkg2fyJa5pIR9ElN9sgmz7GqPJTBPUmHp+vglZKODekSMJV3A8OR5uxSVyAHD7FmA3dXA5
47Ls0eqiEaRTNmT6Ar7zM+QaSLf4qGf5YJvFtwkFGqQxfD0rYWeGRmowLhsZMDLlMPB7eaI7msQN
fwksvbyII4p5q7u3+SXNhFzZRUMiklvM6y55VRxWnMaTh5waNTItrBspHkA3rw9LBGkaWjfh6lMa
hzuDCevR5JyOf/RFsTj5hOsMOTln2iNE0QqRPruH3pv/XMTHPLr0pV0f2d+CmHCKc5UmP56Hn6H2
8gl5mENDD9+Vslk1h4FuthfgoSHOAkEo4iF+H3OK70o/P5oJLX9QSRaPuXWgM02/XjMdIs9jJWWE
RWjElyIi8KEFEZyYH161gemnHvdTzSvBCzalHRY0+6kwKIHmHuCTNYt1WWY0+ZyBfKh6ZP6JAKC1
1+wNm9ICvhvE6iCM3t26PlJuNGEE7kh/MUeKNw4LDHVG/zTiZqzGgpFPgZ+SkvdgDPojMBWjV2Ei
MB/vVKK2jP93lkuC+CAZwyJ2ys3XvkRmky75c7P3oXJVoZVDMmWQDzxl1xj2d7zUkWFm6I0bpM9J
GTxgz3gs3ZpPFLhQPjUn46misw62UK1DKi93btP1FJvsjUZrbkQLAL4Gt31IygXk6yAbYTf0PWJj
jdaPDqaliy+OS/jHSOFk1XUNwB0xjknTOkrp7EreV5CGxE6DZOuxaifpdDGc7qGszKd2olEyR0ed
iEMiigNKgSc0npw4HJKBSWbdSU5VSOjl1gN0HNTBTrWoMuVIIm8y3OXx/JzwQZ0+OTfdokPBjJa4
tDgmtKWz9cLTuE67ctM7koxEPb6VMy8JKRCZdA6h028tKop+jh8Ah7dPA2oGrEIwkBcuVxzjRpHA
CLK2PjeLO8uJiu3UMSHzcudaGNYx9SJkRuKos2jlhNOuMU2DSaGLGRSPCmU/o6wsTffThLk/qx2N
oye7Xx7OOvdJ/aEVNaHYzApEiss/TIjFTW4i4rCzMzJ6KeNg53Qy2MhhPrT9dI8KV5H65Q7IRroz
M4mfQKQfRYn0ptLGIaOKw2Hr0ImnpRenuSTkNoD80RnpNo7Rk8aZZGAP3XRrjUXGIb95MlkRXdIS
srzV9PcX/HKjHHcbxoJ5RUXnxCznieupn7J0egrTmBH0+NJVwbMzD2cNd5JNyjnb1MGt4f76pNED
Z6LWy6x2JRXnMZmwLoXev8JCuNLb5n3hWltBGx/y+ipEuyVL/K+K7awZbkzMYb+GlyAM0AFZu3Sw
9joiF82vWxicvjEiOY+LsxgNhlgdk5Ny9jk0lvJVViYA2QBJuI7qz4w4vFFnjwMHmiWb58FxyQ0m
PwTYf5uIXxp5f8nS6An4qXkV/xg9pkXpPIS8i1kwv5hBbd9XGR1+BhvVIr0g0blAAZgzamwS8ZdO
9FTrxbrq1a8MHYA/CkUHCAAbvOrdbJY7UXTX2veYQEGS4HiE7sYfbvCx3yD7E11jvrqS97cFcVxq
Kr05vjmNPrl1Zm/yKPc+Gp+6LO7mO9tFx1jbyVmr4lWR2LaOB5aANsAVb7VVeIxE05znPKS9xhRk
JQVxY5ZewiyMFW0FQOW2wLZal3+UwjeH6g6vAB8urBjU4k1b0sjw5FexV54bonl4PTWgCgtbFbGs
A3nimfTAu5ksDDNjsb5n0tDbxKAmkMcNKhYQyKwMHA4eCmPwTxzBPn1ntABfWHSZdcuiqRpUtjCR
/Nl5aTmn+LHe+8rdxyiGcUuxbs5hzWnfOWYNnQnl5eec+1i08TtjSbqHzUzndpSwg9gNHJbMrcy6
d1cTrcs6VEAjLdO9300dWbgKi7UlgNzOmGmK8DD62aHJxKuCEx4VdOdtsPybYUFN27F+se2ZDBYr
7sZbwWrJSX/YRkiEvWEgnNGC7l2nv9yKGzYg52y65hFhDZIHANG3pi6oTLr4GFtRBPaNxNWmzc3D
mAe/fWgJRmczvXAig1Hb+se4sh66QJ5Ug8I0aghZDYfuHA4oeLO8mMmfQahqj0eLBljUpnR3o/Gv
DMZwn/Oez2EO5c+/RTajEuQJTFck+hlhLHZfDsgA/c9kFB09UxAqgh4HBRLUKUIto149BRwqSSTt
UbqaJ7b3XR+jdjOSaZ0nMKIHN/0WKPJWEmexXogVXR7S8zRA8YDJKcioWhW+vPqFuafjgjPPM/86
8jntzMPx57+g8ToyIw94ujjg56nDAGguTkZIMlA0pw8WqA2+Fi0aMbEeSystiurYDzi27JI3RwVv
UVL+x9GZNTeKrEH0FxEBBcXyql2WLMmWt/YL4aW72KHY4dfPYZ5uxJ3paVuCWvLLPHmbwmyH/+ck
VLSL0/I8e3g089mBM1xjwezs/kVG2NjD2nI3TK4zIFYsFx6fyb/cmCq2KW7M8RKXrvP22EkK2nub
/ufSuqgsporeZPfBPptxiti7zESPtVkRoK7HR9NRMLCWa2MSyRdKdfelCK5aZZeOPgCYIwgAvQta
rGAwtjd4UTY67306qRo6A126oZtYHrNY38bO+ZdjPo/0xaaSEVsMoobD3Z/tMMDO3HfhhiKP9dLU
FVfVvSoDds0luenHtBZbwR/ZfbQ5c1k5MAclGq5eDc4kdQ1cYPT2lAWd4tle58mIpKxecU1uBr9+
H5P8lI9+sh9qyhu7v3nPxrEs4+LvxEnOVQw2KsHrUpTnDr3UY2Ax58kqjuFQ6KD+kqF5qM10GwT5
gX52YCBWR49TbkMtoCK88FB4DaxZBrY30FWckSnxATtiPRIO0qus5P8ui6VxwZ3+6RK3fZMnlxmV
KkiNT19COF1w3zwdW5Evg7bwqpS6cVK/FwZ6A7IxeVwre7UYaNK69FQvz5FNGJpOwjQt1zSafmui
5m9Ipa9WxAvvuTBZhPVD1OrUEQeb5SLdc2BRPiARLH5Gi/kYd4uLJYFKEhdWVz0h/9u4sWHpAw7s
wAw7jBr8udmAUHnSTrOvvPzsqvlfRrSMqabBIMLnPE3NmZ/KN1ZwT6fbgYlwMEWX5bOMquA8Rmo7
ta9a0bmFtxLI2FM209PSRbdinsCtWND3lvNJlltAAgamBnhJCU/2t2Cqxl0Tlf/SMOctpHa3YypK
MVSX/DiLQZNVMqyBwCR/sKaeSuVsPQ76y6XeioyNbTGmonKFZvG9uXj/SWiqDEEbz55uT91kvOMS
2Xo1oWONrcim4dKYUW365oGK0x1Bwze4IgfLDHEmkG0kpVm2gD7xvEJTdy7LAzkVBMU5k+WGuR+G
4G9aNcyBURQi+zkPcD3EoPj5aKIo2DetwE9MoiglLjhM3mlMxh1v2G/RK7Z/bjY55cGuZ1Keh+Fu
BeoB3xIPSp9bRMKWhDZqZWM0zBEm5x4Z0bPha/A8Oui5sVsMWUsP6FFoIpkETBuiSeNRBR6Fy2zT
EUHj5d5PdvFZmKxdbmVccbe8dXAXNvlUx2eI3TEBfb2fvQCHjj/PG5Vbz1NVXAbwrgPdJhL4pSBz
uEYYhVYg4PlgwLKyGKCuZ7Ag4sBbO/Smb6hslYfeoe29tnAQ4pz8tKbwsTUjpO+yMJ8iwCpYq+gM
KYD/c3K/gq6lS8Iswo3j1a8FWCwTpnD72iNCe/y0RLJILw2PTRqsw3KI/2BhwLKKUyHCHbGSwuXu
z4Itl6WhBVVXOfexwPY8elCBi3eXsgbqlrnfANfADsTQfIMCzzjMZphSqmtqvowhvRTjsKXz7Zag
O/GaENdIr5HCylUiHorsu2roe8/I1ptZckiS8iubrGeFAwLLPHPwRQSvvUW2GO4qZ3DH4vjq1B10
T+9cuRNaG0YG1qJkCnZ8YPtU/K05yrd28UE6AZ2ZpmH+8wcdiPM8/kAGXBXmS2C0gJH+zXGzmZzw
VVPkwkX7YsUhh5MagVK9sYjsyTIQ35ePtg9BFhWK8Ue0KqeaFnpvmzOSTXkia5urfHi2CfIvVy+/
AjKIX8TxhyXM8DaM8lQWUBtVP+zC5g4tCkqvii5FpG84Ipn7l7iSCYKMvf0S1AHTe+ewfCI45x4y
3jIJ9VPO865h62P8wKWSr3OI8d2MYHUibFxrgR97nVTuQglHNUDN2GWe8UZK89rhg+J+Tq5ZnsPE
WNgJrEyGx4+KpIAg5fFx2w0OieKziZtfyyfiWRkgEcE8PwRQPk6+XzK/VO5eh/S1CxpxMaPnvrFD
G3/UkfkQNtQl9JQql/UrkVoEBP8AGAkqsXzyRvcsC9CO+Rzne3uuP1PT1a+zpu3bNcmccYLOgLOg
NYsYnItuxIZF71AI5vd17fVrdvMfIMafNRNrErH2NZWC2hQa9JpEnTChX50ie9Ot26xEMqG2t53e
VtJ4TIgtauBQqLmI16MXro3WRv8LWSZVk+zZTzdlVu1a1zX3ImSRJSVnd3W1k2HFoZUvzC3tCmx5
/cdX1heY1O2oAoqOgqckHHwi6dOqyfq9LIY9DvE1nBsGdiTqRP9qk2mJgeg1SXWzO4whBtfk8OzT
TetF1kNRjMcG3iGPApOqgctsOj8yVV9rWm4b/hsZTtNG9B+oxPuqohlHeOolysZHyS3Ab+jFWdLu
4bkIw0O3bFQGzj9tnCJvOGoCjDySCdw3J0i/xPxuaixuveBmVe5wEq0U5RaRRmxUn8pJf4sx+Ufg
YUXZMwWzZboshNW7ny1vHx2dJKOSa40Z1o0bWDLmQ5ozYOidLzdeYJGRJpOWETOEjJpvyyokhN0Q
UmDL3c5Zdm3MiXE9JeQNan6XQqGAjmMdKW4c6frpPQx2QGzM5KsRoCQNzvxTEZ3IHpwaqX6UNHad
xkWeEsBqByqpi5Zj9XRuq/FaheZRkoPVEAjWGXN4Ft8zdyy6Blq5TTn/jnl2s1iAoi59G3g7Vr6X
XFQvvijHClcty2FewytLJjz0tAulfDT1dwdoa8lXcNHh0ps5Zr5Uo7yw3vMlBzqCFQKusGPbxtp2
6AHRSP66upe35dFHkn0iVEMPOJ4MCs3WRWW92pTrzJNCpwU/wCzcis1ha3sxtSV1s+1s8Wrl9mGe
O9YsKkTMgvaNQk9flZhp8+ufJF69RQdG+pvWPQ/Cyl2GlYihz0mb/Kv40jbEh62V72cvqiGPB9gD
DYCfxZMNtWnMf1Ydk2Vd2/+GnAeoLDCLIuq+JBJLe7/Q+3rN1RWnokslSOSd8JeTa0cI57zj6w5X
AtkOBjbZ2mAaOvXWV0oIduGTqkz/a31KWhlgydYGYE1xiteR4PV34xw8xEydRybLoRszTQmqV4t8
JBRIxzM/WsPddkr8s53on6Te8AiV8uyNJNdLjSK7LPAA5omXDxvtd48JNShGPR4I89L8MzT7Iqsf
KLEXWxB1nbn0ecnv3COlUeB79iIHTZ73yeo4Ig8a1AvG5eXLmKwn5n3MPUDfJ+CegpmDC6PfhIYA
f5a/cQapcLlOcFPbA7g60nfH2yp+PGP4E1T+vl5q7/MaKB0HO5386ZN2mzKeaVW4FaFzGbPpzZLB
Buv2w6KaBqSKzK7lShHyAbcmPVPc/QsnYL9MOQE0vCLGPkgCWC8Fi7By8LFrGTzqXD3Nwn0F1baP
WpS90SneiaXwpck54xZavE/k/5B/z0zFTyFHRx/eMRlmECq0hJs5dtSh42ATtx/e4GQ70RU419il
hiHDZZOYxkZE8mvSEzCocIDJnF79qbiGzHuHlpZPk3fFz83mpfQzDi7CPSTdsGduKRmK4tOy6b/R
k/miqd3N+EJ3nkP8Dm/rlgbBAAgf/14H3wRmLFpaWL/G/OUtxOXca4d91JTz3kHSICHS8GUOA0ch
GH6TPieOwFwi55/l2IjcdfHZuIKxAuzcPGHluFGT+CONYO3H+Y8w9JXLot1kPxR1vDvS35ZR/qp1
F+70ODRHI+puiY5u08SERQ/0LxYQ0I3gwW9oSW5GoOLc0j96SaopARk11Iubc7ySqDh4xNxWsjO+
KQfisiXRRGaNG7Bn0g+Zoy2cjWibO6Qf2lbEeNCZ+jO44DLjipoW468I9MHuqqNV5xL84xzCIYx3
4UKfaKp+qT+n0xX2FcwcijrbovqKdZqt2mli1+y+rdB/apiHrMKCHtoUfimOJ9qjNOZnL1MvdAS0
65HIpNEiQFt9ixk1NJ5dhjbL8REx1flDtHgbWprFzIdNXOBQLwb1Ry4EqNQfSaNH4D+Nk2U2F2WP
9+W1j5zkjw7lLfSd7eDG7CKk6WQAKCXVAbLSt5ECPYxJ9NZh8cd0p68h5o5gx08W2SocSgyTLeql
D54FYHFCrxCB/Qmb/Wdpg11erzqiN2zg8mCl++UitVxgSq7EuyaUfww6ZkqbZGbk84pyn9oPAa9l
HdKhgWHgEg4eCD32DsjY06tqWHYok/WxzECLrauTjTGbRFd8I2RzCth37bxFLuQBw8Dmg6qnitPC
7o+vbuX0mDD539REcJN9yqWkOvqt/y+cUHM6Hg5JS10nrccwLl5Gs/5j5O7e6XIea8mO6Y97Mxyp
jmvfMjs7Mqyu165d2OcR+x8UYXLkE4QDrvbo+3UOWrDqcEf6qbFJ3ebZKrpX7kfPNSQ+MwdkEi8G
fF4Tl0lG+r9oHG/7Igd54xgj3D8GbDWPMPXTPkYpTS17bTwY0j9RWdcdTF3fMldlVxfhP7KxSlJS
uRaK4AQkQAKxol6lsLWWuuGoB+fRRPaZ/LEHjKgjbExf63pZJnOCaR7d1HHaX5ChX8qM4sug4F2w
/GCP9XUPxPVUWdaXOXoX0yxR61p0lNomAzzqu8unqkhbL8Ydh8Kr9p1LP4t0Z8FfS/CUou/dBKU9
uFhA1EblV+gVJ7eNuL+X5XOLROjPCgZ9y9aJdyoSfztP/F2OnrUTXoSBGzCsIbtZ6sEs+1+rAeVf
ItYPjqLITB9EXnpHI615erJfr6WeOsqIXOaCV6bewIT6sbX9J4hND0bHcAMt8yuc/MsKwfXzNmKw
QZ03bAaC3CqHwcWCEaxaj41mWdTxWP2DTEgiGOIotAzxuhytxtx9lIuFCLQXSRm5LbW78UKu8iUJ
i85OHvMg2KmpOiLmDyvKcGhqTEH2JpPFVF2IB3RC4MhLvRhF3tjzVq6N9XLUnOTblgmhSNuXXmJe
dPpXM2yu9PIelge4CwTSKEdJObBIUUJqC6k3ScBr0vQT+AjT3/hN8zF09Y+ys9+hI4hgulCqzO4c
LD4gY4zjc2a3ZwCMJMvojUEgxQDHvTfqOa+XQv5aJufjRMffgKj40Wr/PXcZapuTxq3igwPng+vR
URjwK4CGKCMlS+napmN25UwzU5Xgbrn53et8bM3KfepM7Lh9M8JOwuQZYIFfOyzExUAbcjndPOCH
kcww80UP9pSdWI9hf9vhswP/bi2dtmQFC+4dilhOAckmNJK928w4TpJLUA63OeIqHQr13jkDlSrM
lECY1G84al+IMF3zajwlPV4a15mQrvEi1w4LXDgdjVorPLhYxLKI84oTGW8N1KBV7Laf+PLB4A8O
BtJhL5aGldY/V5wyQqgIy7nRYLhbJuRgs/YPzwouHAoCmQXMKTyYwuyIpNk39PP3NCAGOMmauugw
vY69R707dsPMuKcYYZ3CBAhhUWbarafcfuqxQKnIGrdF40H1MPljZU+6iVZ0RnwV7ryBCcESj7S3
KTf6TeyJV2wgIfQ1TrRhH3Qniie7gy+mkxXI7wle5uAi8XaErmpezrHDuZi0rzJloDm0KSBUNT4h
jr+XPVUaVoZLbMwaBvzC2Rdh+aEBO0Uu0oYP5x+azxqc+XoaIsYUzOlQNB7twfsK5vKKpQtwkWe/
LL9Vg8N0lUqN/zmkzcJmqJY8tn6Aepgtvo4Hj89hNWD/XDnDdJgi64jFpVrFGpzGXF2xvfs0qAWb
eE5vjRVdFmuc8KJL06BEc1AgZnNSpkVxlZyyQw1kAgcBp/Zi8QXzI510Xb+YAIZYOqlPoM6h4Puz
TPHDe3XMRuO2jCgaOBkaI0EwMbo0IIbWCQfjNvFvYtkH+s+gGJ/Nbr660xRA8oOCkBRvJiFjaBZX
qwoexymigoLFoRDpQo0lvc35gTFUcGePPxANp6E9+/SwfpnxsEN4vRFBxfwTn83RhwdDQReDk5Fe
g0WWWy62iCGnrslvBWJjwRq9rNVhTXhPDN9Drx4cPGfEq7bT4mycsh/bT7Z9MG+itLgZHvm9HAo/
UuJnEGUYDpT3miZI4Hr5Skjw3fVM5MdLEShCCDSBNg5qro62bHYeR4rcM49DmwPNywlPslQKdq5K
SFa/6lZU8kW2/kdX6X/LGtkhCS4qKyPec4uJya5bmikYuXk2iJaIG3GgxMUPoqdRy8NQYcpXI94o
4T2bMvwOh/JeN+rbFDbTd54nuwwOuTM4ay/IU+ARoB36uqcfq/cZH8APSnQONklceHwRnEjH2z0d
Wy1BC9IYNxeZn5ksWMXllDBUumEy3Xa7Ms+PlcnhKemAAegmfFyunU4cllulzbPZMQJfOqiE5eNS
Ii9LrpldJqXEKYYzAEHgyfT0U5ZxUVTWiXeNBSVWm9iG0dnYYkeMkRgLOkFUuH+dEUro8k/8JN2F
hv93jrlGSzUcA+1fI77hcmSvwC5zd1v/IQ+jt4pwfdHZuL6ghYzmI5LGw+SkR5ExlSNBYDLhQss4
LP/MYWLVT9hGXLUPBqLHzXws8A97dvfqO8HbyILBGfulLzkIZxwJQ819NTDe+kWT6MtvNX8ZBZEf
TzGE0deqS64J0405dX/oxebPPYoyCGm9IRauzOfJnXYxEhmwDn4bzPeBOVJ2Rt4SJwih6YitHahd
wdxNDf155qCURowcMMM0PB4zcqRVkHhDwjIDl1N1fWri8knX3kW6M+Be+7j0wy6vI0LIPu3sS9aZ
wDKXTVHya6UXvEFgTHPrDDX3nFLjBZY82Va8UHjHCd51iX3ph+xekjxcAR6l7rPV90KEj8tNyB/7
nXYpKDDlhpHOZwEubGRlYIt6K0JvZVZMNIdU33yadqM4fIcdQptH+Nx6/ZPPfwAk+X2sl6QbLM+V
Xh6kKFIkSWkJCIP4EoFkWW4jRT3+zMX43XLu9ZbHvO5eEaRpUQAQU7UlB+vkXHFyQoT4cRKLxJWX
7103+4gr5jKRfWqGgW4weetbrHK6u9VQYnDubg3KE3qyjWXWbf1EnwyP3zEKyp2mqAavlbtlGkQg
0vQfwqkOMOLWz6nNXmhybXAtSAGS+mnY8j0m+rmmFBxh6qtp7TdENGR2FvtpaO8WsVVQHPFziVTF
mspDUQC8qKpnfHugYg3Q2cg1pndaDtBFbT5M7XiuG1oShAZWQjx2NUHXz5rxJc6GrybBNu5Kq3iQ
sf//seLvRFLRs+kWSXlbpBjOHQlIzgl8FqX1aFbcxIdOTw9VZnGz5ecK2HqVAzTOEufJGE5m270F
etj7MTRTdgC6UviuZSqPBT/08iDbrXrO5oS9cv7t7WwXCIWdR3fvyw8b8/rJzsxRcRkVkNAlNWAf
/Cr80ppoVYi90C9y7hrQElfkvnb/5y5VmxGHdtSHHavLqPRPZ9nbzGnehUWPtVE35WOs0ojLSTEc
88D9nhqNLDBQWCy704BFTRv9I+fNh6bmACPn8g1Dxb5ZcGpFe2WNIxUxkFZH44Wy3FePgYwv0tBY
bhrgswahpS1oipGDWjtw3ol/sH2xfbWXQHofc2yAyanL9eypv13qMV1rgTx506EVXKeW229cGOvC
9h+EIw4iYiqqy53Q472JAxbpkTvltLgmLCM4N9rf2h35s7kSXHip3mbuVt+KnNBggd9GqvI+j9FD
05Ufpe4+iroxVmPUAfmzbMEwui0u7RylILYdxoudeoqt8s4ADg1h+HCleUt9XICQ6R+jMb/GrffS
AWDhki5wXvAu9VLfm0ItTWfNvyxw9olPPi7EvRk4nrcvAOMm9GZuTLKxu7A1n0wKacWM4xjDDTK+
Ud4ayfkG4Bx28jKHbt8eaNaJN7PjcCPOpb8RLqJolSUj6VEQclYYk0Me6TSA3TbM9r5rigNnUwoH
OczU1bXHK0WFS/M4pXTpjeaGIBMgP/tTTNk5skG0OBU+g7FFOfJQN2Z/eMHrKJ/syhaMfirOv+38
EONIJvqmTsJlQKoNcQ1xhWbwN7uAcbHCET9bcbYGC/ztYd3suvCDeCi+ESYypVM89qY8S7aekUGt
H6R8l/NVNowNq5LiyZ6zGJ45ePvRc82C0MzeC2WmR6/GvD+x0jI/pITReehNsWf6/BniG6M+Y28O
bKPpwDGVYj3sV3a7oWfy3KXttp9xMwesIR3QLGgE4ISArBX4VUyQ6yb4AMchSjuYbb6zK9alYq6v
7cxNxh/jf1obL5WfnrVtFqhbGAGYPYTmSKNkBnBQwJwiGTYUDkwjjugj7wy2u9paJV4Ev8UQexPN
YsiZQShKE+g7jHAppi1N0hERARZN1uJ8Jr03fRUO3jkjWcwc/Egry4LIBOfLaMRt4G2mZuHVtyL1
GBu1t/JEd1HwnYgwyW7nQQuSiYB6TA84g4DMcZ4lu5KSITmH7M1zvd8i4HrMkbZPkwq2B99ONXqA
7YdbmXRXKQtMAvV0soXedd1EuTJePxltk1bR1VbC7LD7htSmzbzTmKPoTML7kk0LGKtjdBlrPG/B
/6eQwWbBqhxxL+v07g0DWr9EYXM0iZAun2mthI76/wJq5+Z5sM13PeDQc0bWrb6RxQmt7tFI1Y9o
uRTHCvFOmADbYzS2LLB2jaCqpx6Ik6YAt9ZuRFBLTXpcPALRjcVg2Lh2wxUrejfj4uo60UOd2994
GTBSdASEHVOph0HX7Z4o6cYMPDRz6KmXhIJy+qNboEqQEkkf5627VwW1mSju5bYAFXYbTdu/OIQH
EMBwYe3LrFmAGFG+6wuuF4Rw7jbLXiPFq9OaXwxOCJKkVrW1bRYN5qj3OBM+KU6LIf0ILxUj06Et
4c3PYBgCtLeShHsdbCNBdS20/62Oqte4dq9ZWd/IQkreP3yiU9I+OLn73PAb9GbFGjodXF6VlHKI
zsN7RBORP8HYUGJrj2IzBBmioXlcJoetI/Y4Dh4DktdqGK/Q656ACS+O1pJ4AjGRnNJyRfQ4sYCQ
UkJU4szFU2ErQkjYCclHwEPCGEflefHWseVuSoQF1/B2ZiA3RqzvnFZ+EAW/ERZ584slJpcheE9j
8G4Sol27AKSB9oODrDt/lxvxtzKLpTiiZDitvjD9nyJALIQt3cchcbYVmdy8RduIWvtkY2fPw+Ts
pBkhv/HN1+VRciMmwko9iMksoaZdx+aF6E3vZ7aqnLFF8B3o8j20xaM7zB85f0HuWOmWnlWq53xw
vpzWojF4dNANR8ZOTercoIjtq9ABc23gTprOONWYzWP+LFsY257QNfFzzqPQRkpevSrzOfY7QjLx
GU8MydZx1r3w+5zyOXvus+aNHtcHr54ovmEtDqz8B4o3O7H7YNfqVPX1DZoIIFs/PyZMXJ48B7dM
PQWSIzrcO8HvbTZVgPLPuJBgVs57kO6xmB9qtzhN3cwVtqkQqZE8EQidHXv2h42xMs2Nt3kGPjqO
S2NUEY+nYE4/RBu2W7uP7pEfHxt3fApd56mzp1PYkcAyApTQUlOBOBpUXQQmhhN/uBQyPVZdT5no
QO31WJJ1M4VQ8LUD3EKLS3ACs0TQ2qDAETfS8qUXm8zR0TFJ3LPtdLsqLp4anzy66M3fcB4PQSU/
7YBpdNVyj8fwcI/H5F1QmVsLBmjV0L7IIUAGzZ2vwTSPBtXo9uj9tcruYrTez2Dm+1TW56lsqX5h
ms+A4KbBRa0dMG+PfuWbHMfqq2Tcz4NLI1CeRkSIlXkcG28nilrsyn5iSp6P2XnAD91r966S7jxr
bqFTmT8u/Ewlq+Nc5gc3jaHM2slmQZcaibi7BmUWVu9SLs76rUKJ+ItJGvffi8jbH/JE1Tqy3J8y
wMhQAhUB3LNzQ3mtaNYKPNSnyHZh94Q/Tjb8LQW3jiYYXnOOXEFuensYM8k2C7gHx0n8W3kDS3z/
7FbUsqQ4GDtIRDiu/UPbO+ci4rRcOAuGUH0NZUTymOFS2T8h7f1WdmisU119FSN2S4seIeWq9LUe
Km5oTAipxeSTkgpNrRLbIfdS2CmI6rJfdE+/fI8d9yglwyffUQcs5eEyoXwe+BC16A+O3T3UQWhs
qFrCOmIDmqzqD7Jhrz2pFFB/FUQ7cz4ISAtLanKjTTKF6wDARdGybQZt8l5kzmPWxDaIhAqqkFGc
JB83QciTW7tk0ib/O5jbvV1BdFITF9UI0GZt1U+SwyqenBQrecNipoL3MvbVPRbVbxfKR29oP9vK
uYocxSkH0LQru+n/D0YqnCXtFH/Mrf5pyTUZXn8cgv6TssOj1UwXNoINy8k+5RNs8wxAAz73Swk1
yQH4/GEX3i0fMvKIeQcYTPyEMV1z/nAqY0ZMub46OZTUSl5m6fxaBozdMG5P7lITm5e/2P9JOVXl
ocs5QtPodbIsj+lZWb8pm05sip52guDIWHg/rpgBKGn5GZiI1jCRdkNJcQcw0pu9/CsBTssp/dsQ
3iEPC7xQD9GwzerhbQ4W5389PuAnXVtj/5p47XHGlB7lJX6ScV0nVJxg6eAElLOU9t48bMWU3EEa
2qsapRXNFKk0wl3uBd5SAu6vpxoEk8nL3SOXV+XTOHTPy78AbOsFLxc1BDguGUduChbX0NfbLnEP
Ud/d50A9eEG0ZSYTbqIWcmkSWZyhYjr8sF0xtNHGu51OoF4hTGMZcKJl4EmuAt/cXuHccooGGpPE
AE7AEs2sVy/sFWASHeXh14pxWmMrtK2d4xals9W+YaYU4k1VuDXkBKM/sahNk5kV7xVJKOOdxoRE
/sGClOcYddM8BUcDN9twtiyecflitV4bXokKcm/tw8grKI/LElUhBZlBcu08c9EN8KHH0Qmk43Lt
pcJW/aZYZ2w+zzCRBgy5wa3uTRk7+dnDwoJLUsWzNnnB6HsjmV9XdI8xUveIcztpE0RsbI7HhKNP
23FDdgcZi4Vfp3hoZpFuTFrjMrLhqqwew0EE5aZuuMhuDCPHf6I9crqbsB+T7kHHrhl/aVFl3oLl
kAwOUjW1wXOY8SH+dsqFoky6Y4kth2FhUBmfVmoxDwUFos0my4akvajJx7/qxNzXGL07iXcO/VG/
wtp1nB8nslL5Jc2omk4ilCHZ/aovPFqAFIw/atbsxcqom3RcW1g1sfMOo0hBm6QDKZqB+eUL1V6S
vcPqMTCpIfC8BwD4nkExnmv6h0So3kLBr3M1TcBpO367JDZHzAPww8dDYZU80VzH/eYpDLUd/vGL
GtoXalCHobZiSF3TpYv1DT8Pk0ieEKpiMuSHumJlKtKCbGph9Jr9FPROuoJRQSt7WhhwqbaeizD4
t4yKYNy4ru1Yu15VnLADIo/OvSWwXCBuNwFhvzoDc7qfrNinz7hUBSIlFof0p1dGjqchEB0GRKAS
ng4uaWrwEblZZBqoyLDFYJA10kf6zNr21TMbOVzqyhiDMxPSmEe716k1r6XPb7mgcVsj/NOohifj
a/IZnuq11jTX/8QcQFYDb2JUK08n2zZuG9g0Pt9FX5GyaAyWkDTLlq7dPDXIPk8SxMKtykiR/VRQ
6Bknq8lavFCBNGeL8JyrCnaEET9Mmy4wwdz8K8IQG8dapcvDtvd8QGVwkRhTkkYYm1GBrjAkf2UM
fr2mU2A9GUiMjN3ywTV+hN1b8lxjAqmGO7xLb6qWybJNSNYRFLu/zl0hBaGIyTP7j75jfX9vG8cl
GNWkBiWrjeIDIuo2moMhNpnlUMOz1g1nOwIsopxNftWEXLzBU1NW4sWdrLZ5nv0+qEcshe7YXMjC
GurVLIHcHHiHR2DICiJNiGOSieMoN7nNRw2OK7c4wHOEirzZW9lDPePSJKNVsED7JVCUgS4YXQWf
MUHkmZB1NIRXEuJF/dbmpYXnoLXqST97KhD+l9N2dctJkjI4bD6zaSUL3S0yy+YzqZEdvse5a6ha
EOycw06KohMTo2XsZz+KSJv/ZkVVnnxwoLeGG9Z1HYYPHNTJlKrIaxiODa3IDP7IiIG1WXUyVAG0
uNZhvjnGaV0EOy8OzP4+SVtwdWa1mpx6G/phPuLTQC+PqHzAnZEi/MY0jR+7AXJpx5VFE51HQeaP
d8ATzSaFq1arsGTOPxZB/9qFo9M+pQXamc1pix5EmvzaUTgByZrSoWkxNnqya6skmnP09rZHFktp
fTRTQeeaLYCKbHBuREsSk7VGQRiW+P/6TYZhGcyZTqOcOGDDhPcNq6M9PA1ikgtXGTOdj2JuGTba
MHStwvjwR6sL9yEt9ss3PhT2mD4kBr8L7SdV2UOqYglZmDQgthpD3lovUBV+ONy1kOpE0zTvkQnO
jeQuWEzvJ1euORBUUNKmP0uZSRPvuNOx8tOOWwxAXUw9hcgXQQ7OA1NIb9UDNTSJHVvGscksYiJb
v9MwyiHpoRod0Cuiplmm2a1GbEx8D7u1nAjEtpHjND9tOoTFrTV7D0eZMJ0RC20uSU0Haxadtnip
EjkVz9RdpZM+lk2lEZ+nhTI1OWaDDKOCorgWKDiABUfdee6pJURLyNf3LZ/QUxg4DFdXVuPObk3Z
gu+0cD1LE2ok/r0EIcRwOvinu9pJo+VeasVLLzV3xIqcg10LN8yJUoO0pEyGQfxkbR0Lsd1jPUhA
xQM57Ns9Izxm767dhyHzYAOleFGik9F7Im9lQlUZs0jRJqjbdOr3DddTtsfZLJ1WruCF25xxNdvK
MnlMPNLkK6sWhgR5WUWNn29aZZkmTi89wXc5VFTjymmXTqEnq8vgqYzLdZ//R9J5NUeKrFv0FxGB
T3hVGcpKJS/1CyG1NNgEEg+//qzs83BjbpyYabWqIPMze6/teUmzmQdzadRWoWyYlsjIpnD4nbE0
COb12Mvy5dmcZ5Q4Z2f0gVHfjLRuS3WOHZHU7b4rGQBdi9bEnhN1JFN5/8EWMz3rjIZsygBNB4bn
yquyvMAjGGYGWLTvbZkF1m61/KpiPJ9CnNHJuHZSJuqmVLzAAd+H2MuqEd2aD88fheQ0MJOjOFh7
/s6UgA291BA4MIUgnObmtwHQWNxjTJ+Dp9loULqCz6GEYHNiTEPsRJbnpnTUNvLaMXscScvhnVu1
fXS0sI/KMYkd1HW56IxiiGzO9oQhYJgHFO8QrpDW3rHyTnMMBAiXl3o72l2b/pe6U5IyAOmyhnGW
TDBdMUarlLTFBgNrYgxMYMasYwPX1g5LobabAfPt2H4Wya0bygqlZ22bzVRufWXUlYfeseQRLwzS
VyDbjxPpq6goJGzbkILAjWRNqE9GhKgym3ugU1m2g1ve0SSQNQs0PA8tZ/6a+7Qdvgs4ojotxaf+
ggeQrT2IfLGkefchRZ2sv7ihYp271KWzEUQIA1irA43CJNmwisYf+Z9pB111FNOCVXnr+FA/ak6w
qjHe57oiQYZpSVnDoA8bbFehAbba2pcdPuzTmKxei/nCgOu8qiTx/lohITk7MA4BwC6XvJDZDxIo
DjzfTZXdMtOT5jtuhQUTJBv71X5K7cpZxLGLc4gZGNWsoSVaeMZ4PUcGfsUmaoe+Jl6egq/nKPbG
WtQPyCrT+A8HCQgfghTLLvx22A9iGhJL9tv2xthj8OQV99azz/ajDX6wIcSsxCCykjWD0riMYVyV
ImzSt6wZBmBKle8HE1mKfmJO6DEMN+9S7LpLh3FNDWWbPao4zdbv3ldusEaYjixXYPKycJNvYSyn
rCnsuHHcB3TqWTnuqOBqJKkgzW1iZ9N0GpgQdIAaiQdvYqwMg9chjG4ZcvUHM2H7ZRzjWdbIOdJR
9fF/GYIBYd+NHIbA35iQOSkz8SCe9o0aeic7Jm3jifFAPeAY5saFXN5fq4wtyrZXMJDKI+bYTtxs
aLzjpzKVIM+2yJLpzTBh0pEkbE9jKndOJwSK+VCNwWtcATH9k2duwo2Eey4h/reRArQQY/G65uIG
2zMEf8PJSgqEhiEjVWovaKjsjHEHcZKRjqpcxssy/mcF8utcyAcPm2X9nrdWb7nML/Tcd5MtliB0
TVBepOCx1mIwKD1whSThhn+wfEZSuAQcECjGDGLCwok1Ib3NYJrz8wwvlNO/ias4fyboaRYNS+tl
6BDhWp4S9a4Wnhx/KLeS7ENaebV+D1iFEPTVIuQ5Y9KWON0FhHcaO8R25oYwYbcF6KKOSxkT0JkH
ZGqyOGbQRfKwTTjY8mngK7R9YJIsyxn/r7mXSHClcH+QI3uVHG4W3ZxAQGemrv1FyWrL/+IWyBVM
cl70GUl1YsbY1waMjCwmWcz2CLYmvpPCiSg43fE3H9EEjQy1+aQ+V0d1ewfRKOhzYh6tT4+dRUtP
psKQLcqMY919MyxBx7exYq9AQJ2CTIH5M2AxDDi9wqLBqlrCZYAEO9SNjO/5rlVZbkj4jllW+fMi
q9+caSPwCUoJZkSjbTpIf9dsthuGKkto0VvOyDJ5KxY+SzSTOIKDjJzf1l7laZFr0J8CByjXzYVz
gg8pkYiA7lNjASszOauJJT2nS196uru68dTRQlkP/9G1Kc7wvRr2aJ8GXzXaoz67DMbBwcgK0k7a
V1J7ifwFm4Rd9jw2Wz6Jyf/ifkkIFTYX6Q7XcvVd7EZxVehvOXfjJRsBOOXQ0VAt0I104OVKMHhZ
nDS/fmfE2GsHS6fuubKqEzZkeOTwI2XBoi2IWRbW6q7Juqq0KMgoY/zzDFpH5We74IlEvO6wCcV/
XaGe+k4C2D9kIbmpr775eKcRLwMz1OKUJskK0sbFVwkXgc15Hw88pTadwZ7fhteAV54QXH/HX80s
7ktVNE5wqEccpq8BtnMMnKoPLOfPUvgmNVkncguC55zbKXOXauJwtxpss5u8i5eHBKZO2oFOaxF0
E86IUonk+5RIuCAIGXwcZAv6XN0FKCF0nrkNMvl1otFc6dsh2YU1zKklMTxSHQg1Y/zSIRheLlVN
NheMiC5GFIn6u6r6R0AhATkRFnN+nnDmpEl4dv08T6Olc4PltwmEpj3wpuXhociaPEB9nMx5UZ/8
2PTNq9+1QJ42zBanHMgYm10Z38lOjsYPlmuTA7BOc5fwHLqVGvRKTEQEju08R6N8N9bp5CCzdvjx
mBygL96DPqcE9FN61FuejHH1mDKomr9wxuvWJp58k6hEkdXrQmlP4mjwTaDE2D+y/2gUcatykeU2
aTO0iXd8EUU+s6sqq/BntOWAVYqlii3hFo+MeW4NV4kj9HRlSH6bSWXuxzyCnliwpo/T8onuNA5e
C2/tBYqExvSlz8eeKP+BxN9ZfC5V1i1AXKjyW/eTEzOGM0BP5vgDwyeZdCEAx5CliOeMoGnvBIGN
89/CL2hPrwTyrA1y3kWE0y9nDyFpUATz5G85xRkFVeDFhWieCXtI3Z8xdlVJgoYx0pAHSWCaD2En
gtGADBkk5LVXptu0JlN9JPjwjwpv1JoU0C/avg32nzHPiipIUEQNIAp601k7ig2j4/JEKUYS9p3w
SjNnoOf5s0w3vbVI7uxUmAqhWmkmk3rO6VkLPs49+zFyQIKQKPQYcXHiMPB+be0hm4Cne0DyPwyX
Bf+EGbzsVRLVhlXWD26c581j25aLilIz7aCx1CM8Kio0twaFvbD7v8qm7bCSzMifcfMVeBPVX8Vl
m99jx25MqsBaWcvNtf2c5QFTva4lbZO0DRQyJaoVwl7txk0e2Zz43n9G0g+ZIMcpoK9C31VNk9rV
luvPzTbpcYAw2OoMSVY462rW3Vuz4abAATmViLnlUJrpuU9SO8XAm+LWJPNvevELOtoNGsqiiiAr
kr+yrmIIN3NWU2cycWqyixMKxzl6VYo/lUAhY9jkpGNQHDBGgfA/M6rBB1BmP2ULlbIhnMEhTrkq
r5YtndPCWviKER4etl9QjzuFX16oBv2byvDuW3Gb6q/Vq5l29q1/FW4PlnoVxMveOXNb3QYJg7VJ
aBHwyuDKU0GJgwSXG8CL3i3nfWbNZAkqb3lw3crRA0GGg50LtcX04+7Y6Xt9mzLoeFBNSkKFsGe+
hv7Ux/gI6JjWbVHXROA2bu+QosyhckxKu/wv9bJ074SwYtu47+/9KeZtow1Qfztm9tFIY/9Vdiy1
YckKVkQ2FvRyZ6ogvC//Wbgq6T+OvjWfpJL+dzfR99YJWwXak3QL1AZ9+ZCZlxZg6DWw6vbLxljA
5Kccx5iXwcbNxy6YmfHE1CJMa0CobdZ9Tky3XlameTuwQeWRplRBdB/yfou0sHx0Ea/B1MS/E8m8
fK3bJd573twfHTDXsJYkKlYW7Q9pR+NJJFB6QA7E1tfE3kZOtnlxOVwYaJXOnsJ63mX52l+bvMNw
uwTstVLVvQG1cm6uQr0Tj1a+QUCFM2k0GhJo3RZmFawXPRP+NVYpo2UdZ0SikpgEMSfGE/+Zy7xA
hyAU17RAdGC6H5lEtSImeEGo7I5dCAYTd3hAmIQ95hfV1/i6QxZNHBxEuq46kTNB6gRin9Ux9k/n
n+NyoAqtPXsLQnXn1oLessZ29oma+JyuKXYqMf9JveBpbGk1Upc+FlSwyM6ZIw8xOEQWqzjt6pca
8IGWW49me8U0/FmXBHmVQXXU+9BBlQQJe/AIIb3NlOAx8Z1ZXBxixoZDDnoEDwbQCr5e1iRF1TwI
IqAHy6eXDHoa+uWSJSwojRGeeEsSIpCAeHnMPBxhoFiDlN+h6SJ3XHXJx+goXoH+Wf6PpVb8fCyH
AQ0Oro8FztjKYbm6WFTWjJxi7mAkvREtypO5wHpoQyPyFhewz7TNY/VfW2EOjEndIPIDd12xvrhZ
GOnkdjsnKMwlEc9jYtOnEyJhOpG0uPSpveuL5sCp/myxX4EHQoxSz3Z72gnD3pHHpqOup6tl1rei
nbcFL8li/mbrVyoRmIH9IF96m1rVzlbFa8X+CxXzQtaxDdfSOXhhFcV8swzo9rX9k8ToMS1za9ds
3UvQkQ1axvWT83grs/ZeDCgjFFDvmsQUbfAyreBAU0rbK4YFBzs+uuZ90iUwQeyYXhAAzO3NNfEt
IcXbir48LCDpgT9pSJztPEORIv5wzd8NwoNpwDZcvhHJBlFrsbJXWhzUfNf2nyn1dnkbHAsymkyb
GKh5NXkpw/lnFEJu+s678jBeM38iENW+WCbRQ+sacQ5enDk824Z1rzWaSclNAh3mLHr8MzbJ532A
T6pa/Xcybz/bjmRlsBLxgnPfea+X7ODOfdTDjZZDHqF2pdLwXhww/PVkv1lJ9cr5C0pYEbyyfGD0
PsahuRsdgfKRR5mRGCoz5M0GDChYAxPcKyuZNiuzr8G1P+qheJFh8KL/RS3PDaSA5uNghC+26ewe
mCgz+fkifmPbyC+yOQ8G8GMJZSRht4iOH/RxtvMd864JESyI4WktvnLDPsGljBo5/zBQPEDwexzq
1zUwd72czmmVHWNWzoRrx4G39ePlPLONmn3nI9RqTasSd2NCoFXoU+GPBqP79tNcwivW1nNmNX/b
ZkLk5+lwi4vf8Mv4/MtzapNsl7KZWg/VSkonOdOlKcn5gXE38Z1Z04+P8r8hdqiUFI+oVp0CK3VP
voVH4icGaZzt2UF6EtHj/FUvJQfeuGnVHKH4umV4Th2gDDyNDVk8Vvsx6k+dAwhEHOj8mnmBxUq4
iE99RhRikb9VyA68bn5gyPdkmt59KINdp4ydtxDJjYCRmcumz5tIL/0dQB2mPzwgI/siHIbkPhE1
vGsz8r6UqVpZcaJJccl4qTSCAVY5etbwGjAldp1vDQZynXCL9nkbtjnby/Y+wXybOTVkfiSO1Y85
rfuw8B4taPB+FiB77bcjn1pefxPrfk4G/BVsGpjsXfy23LSwhJRYTkmeRSmJFlqqCZXxyhzybvCN
yPFA3tVwzNGuNVkQ6QNj5vhWxX9O1+EodjlU0KbzrDCYYCOhipfWVlePDB3D9A4Msrb6aFYkajPf
XPrhYYGb6mT+3hwtgNHVljf1VKv63/OVwQhhm/Whf/cBOZwGmgCgJFuas5HTwY79TVtnLxaocnPm
nMRcaGnnK2+p/szzWV2oxeG5hkeReU/03UeHY4F+AYnkcq0sXxMZt+js6ZWsHbKWLX6fI3PeQ5sY
f6Yk3OYNZiXOPvDmL7GXYz0xNwN5vJbdnCy6pZCFE0ir4RvV4DnIrPcVuyh/SU1q4ste6MvrI+fl
riQ/CGveic97L4yCQF5Q6oEXscdDXi/Auc3sHVixSnojvipwwU/+7KAzsA6JSEDb4mngz+s55Mjs
O3umDeiQsFF2h/o7WUBG6K9XsYC1NcI4Zzfh/mWre/SD7xULi8Lq0jDy50948bPx0R3SZ2UGlyqB
cc9KnvLhbgwmVstxtBqcNjNbVyAsOI+O5hRu9f8fjPnJ5CDp/GaP+7xjajGnzqZwaf9RUwQzHCK8
awhH0CZUG8d4g09wL1QQ6TNNn1lFE0C6QsnKFU4xwE8P34WYdi3dRhGsmgDzKeN+WyIXLHk/7QHs
JMeHvq2M+lvXD0UPfWuq2lNiOQeF11J/1o4DyjGHXDjZ9ZMlWgwouRlZzDbvBhcntOJSSxRiGTtr
UGtO3ossWdQM/nXslr1YIUarfMBTa7nbMYu5/ZYmPah+eM35ZYJy2XmSb8swngIy1FdHRm5oXyV4
bA+4vS3uGRJtK2qLDBq2F6BzRbs7gNcwchlZhALrukPKbMP4EpCnHU1Lda46b6NfuMVYsDemzOjy
NKEhWXzBhD28dxsn0gqCquiuwRTjrsL3za08j8txGusTOsw3w/6OqZu71uJCxZpUM8jBLuiPy0nD
COoJv68qWXRyWjs8NO0syWRHSsXPpkLmEEYYOpXhl0cAwt3IF0s+zJWVD6uZq0/BGqbjvvHds75d
+mzQ6338Toz5e3Tp6AErw39cFhc9UnZ0F/ejbpPHEj/pSjeRjfK0CmoUjAJnE6l73iI21z86iZMP
lp0HC2Um46j8szTDSN8qM2YBO+8ufa1PcrXz0j9GmV9tXnJN42ZqutV+I/276eeerLwoyJ/Z8Ox9
Hs7KG170J8yu5eq46wP1ftRVxp+8J8NWwsjvgvopTcInbRrWjy4rpLuOHAQrJJdPNHt9mtac8LCp
7wXQDP2bpWuQbVTJAkpZx5LADbeY/yAP4nXpudSYxUwAsyRoU4sjqTLfMJE9kPq7LzqMjWjYTSiP
RgXx2Vme+37BMVRdVQMhMS6sfYFdxRywGGCxY80x7ErgPk5HjjgRadp3N3sIRakiPfA5kxh3HRIs
UYbHOhgfgfrsp4QojgBeZ+NtFSpEXdHGrn8wU3pyzEvWqrbaP+SlOBjN5rLmhCTX5Wnh4zd8JsKU
CxOTOAQRpBFjdCKTIMjSEN5bfwkmBsX6e0n7ke6QT13/cRbKmmXE3Oul4Uk243MXEM1BGWV4gCrj
+ruh0G078Zhl2bM+HfSl6TnhreVTaxB9MIW5daOz7afxFFJxjKw9mAEi4AhORC9TQBWvwLWPRCZD
U1+33uDsZzsG6QcDihCDebbPUnNNkNCz/t8v+OI9Gjokqhx97S7j+27i8sS3cMs1VN/+0VcwKIiD
diASh/mv1l5UdVEjHAVOXDZZd+UMc1GX25jeYq71VfafLtdTO2TXQSJP4pGCMghbUpMiikjIAdR9
fsxlcTaQ3ysqNs/5Jo8doqd/3yJiysv62lSfQx9jqhD0vSTsEIu+l+n6qYJ4v3BuhrLbmYxydLmj
z80m19htYARc6+TNQchA5z4G92NBmRw6G7UuUZgaz22RX/01I5CIJK1W5EDyCPjGAlVyLsWzc164
wmZ8gdpIIZL8RKLTyQmmUzbpQU7C/pLxL6qD+1LXd0QT6vLHDfuz/pK1YTEr5ghC2iZhlqsPylKq
xzabPuI13KHUP3HlkD1pf40QDIZgvK9j56jv5b4s3xEHaOoDW5JnXZdA/fivZYY6TBSaSwfdsXo1
qftd460M+ExSiOueCwt4fNMHWQPCZezZPfAngqnSX7Dfhxd9srAqPTGa+TXRsqE92Ou7FLsQcSck
WdPhING8yHT8Gn17igQYlKEsPw1NjOEpZbd61C1GIOv9XPTIjAViQWDHTjWzvUUWQ8NJ3P2+LTCq
AHQi2pFAFJhsdQL2rmEZAg6IPj2Iq1NT4381nWtPScA6ETZ39uOOFhVUxyRyjTgLEopIuE17MTin
dtDqeKTe4PMe9eE/1KSr8k/dWg7Jeq7RUkIA/ve6ZIQ9g0w969ea7fCRnSaaIRtjYus+x1zvbb8Q
phPudMW+AEeyOGX0+85U6mbhAr7rQm41R2L+ibt9ovr9iAOS2eV26ILLGFxbuintk0xaRtrkq/kK
SX1RfAdQNl1RRxa0T0uQIDHfl773PK/+UfH+SpPwkFXug9HZpb631w2fu8wbmy5N9sW5ZYsU0Nux
MjzOI0YkTHtuhei5rJg/J/swUw8GcAJ9o/XAiwd+YSHvdRmY85zmKPZ8KsZyoGslrHXLtbxpOPKt
IvuPZeZeX7z6aRE5JEO+1R5do35Gs+7Nk/1OerSYqYBT7mz1n2fTR/h0SUrhzuQdRYl+Keb4ilib
97s6hGJkSOYefOyDLOAugkyksHxRUJ/0o8Ci410fFwVvvzAfaz1si/s95HVd/YztuDcsC5cz0SuI
vQiZ6YNrQzJLrbq/RJNS1HhRBsQmHdYzb0zUMQ9VCLtFzOiE44OaYF+l872GH1SUXKVRHkzPQ1Pu
7PS/R/juNkHPb/qoB+WDfiX4IWZvn2ypKMWBI/By4Z1+KFIDOnm+8Vk6V1hjdVAsiBUSw2qDB8fn
Lltfqb+tcrpBQqbFq7ZOk7NHTLc+wW/MzogV1iAZzaNKtZDDncWrPtdkFh54lnkQgtj601XTTfbe
1ctRvNRXXebqa5TFKHZc8JX6k6Y6XGHCYXpiAHOui4XfQjg8k/HyjZ3lFKR4mCSfJQ+H/nW5x4/e
FNwzqgOYaRNwqL/p8ndi8FJanNjtU11NO2O1Lmb4aFVZREXI40foEBjHf0VKN/vk1P51KPmN9l6f
nUPvP61WvtNVv8GR2PAENu301tJFEBR2IHUzSu3whbAX/tY27yZXIR+yPpdtGg8CLHRT43fLp24y
Dbk86z9Kv3S6MoopWSpma7qcogIsMiBnStgsJLp7mpR9m08sV2MWG2Vykox82kA+sC7FNCW2ZvGF
8P3ExZTR9BrCPSPwuOr2KLSJ2fXl1tGwV4TE62r9unTxKIz/uka34VMJy+qgj1drba/k7XA0hu2R
C/qUcddCvWcJ20YB2UCyMz9cLNEhp2AIriVlx3znMU7zAE41Vcj+aLX/+uH6lKPDES2Lj/qa2sYt
hY+YeepJctmyHDrq74F16J8i9kjWSU+znX8KGBolEkEWyFFMlaid4Tx1/pVTaLck8kPPHGieUys8
m3l80QeCPoJN4TF7bG5enJOJwpGndNURr3smCSV8QT1gYBkR4XQ5gHY65sny4RDSxsrogXXok27A
mpKele+FImFv24rBVPHghhXypoBeYb6b5PLe2+jBGWnMcn1I5fhNUm/UT4j0UiHPblhTh3mnyjHO
ivs2VGqbrtm7rqYQrIDe6eW/7hhdrO7cfewKd3U2RkMtH4kDfuJ/9/m8mEaH43iZ+DsN/Dy0O09O
qPYBExGeCdCCh6KEaog9AFAeMIU1/ptrKzgvaNdSlFJwt7Io2B978lGwH1GeZV5SLzwgtWHRlV7N
LLkOffXNPOrgq/+PKWIOSW3e0jPBbg1+fTqKxuypossHCvVfe45PVsBCPKPED7vu1jTKgmsuTkW7
3qQ9Wlt93tbB8NdKsivKlJMDpyAOxbNfD6cuRq8EPjXKmUEwW9w60njQo0VdAJajPLC1AaUxM1aL
Y/jPtkruCeH+G8Ss7pHgcqh2bypll9N3rCXN2XnQkxqr87a6nMIESyKKw1UoD6tVo7vDCOyEDmYC
BY48P8fMMu8Yoe8WDo+ltokXK/6wADoFwfDEaukuMJ1HFRrc6t2/gm2ALtyK5E2fhbbZvoc1vmwm
TxNNYAp/RhcgqeM9DHHzo9vwifuSVc3N7od7KHckrfGey7LeEdSyRR966gqW/oFROayS+nddHjul
/YBg8cLhcZ2n/Kcy0geIGBd+XMSk6JPl5dZnhABU6EfQfbn29KfyUkJvTfe/Je8eA97jyrH7A+ZP
sgqJjMXfculN+V5N+DQ9cVDF8uCphduE1O3Q4zmMy38fGuK8s9V4x5CcUjM7e0I8drl/NorxFTHm
lY3s1wQq91/PPWEYI4SM60IXA/8uajiexMnfzL45A1Ba9iQ8vUISfPPRC24Ge31iyrgtDAfrW3G2
WiIxmczb9NA90kI9/nCclATO8jDS0Gp0a0HJPfRA3Q09hOKmSvPpr9WTF6fneZz/YA6KkFle46Ec
X8xzmOCsEchh7hzPw3kbP2UNftae+idXiFwN4LXS21tWsusaJCsB/w0S3FvXLS8EmPHUUKiKuc4f
jRD/DcSLaztoXInn/s0M99ANMb7J0LjDMnipq+oSz/nHNEIs6tkpuAF/bJ2S7eScKfGPWHz+HSY+
Nnn9Evoqe9UdVTnZTwlPi1TkUbCnvvXD9ALM10fc393rmRL2KWYEtKa6N0LKyl7FfAIHx9siV+br
XAGeD6Ev4F5uhuqXBuLbaIlIqqs/45IfIONBzVUsL0OAeljRz5PvXFoOs8HuxF2D7ROIZhMl/fhr
+N1rFvaX2HfuPUZBUxDuF3o6UTqPOOki9J87/eTUAkiz24mrYy5iN9XWT+0Xj3nWbvtQ2iSdrg8O
Y8QpTdjMqb3ubSCxf2beSPw3javrFl/VPGwFo85pDOkJ3VPqNIgfJRATC6411YiL2tDSoeOWjeMR
KgiMKuLJl+x99m2LHO3qXeVIhRAgfKPdOncdX29Q5OQDjfIjKI0znpq3KSHpyzcgM3ndFOkgBQhE
zlOMRshqs9cZLd9dMjElIUUEF87Q5xuV4oWUdRfTK4ZEA1v57xqW72U1fUrP1zMNoLId22Xgxxnd
kfsbuIT2GTPBOVn9U3no2lE0vPpkoqCAwZOEvuMuQzKAww1bRNVduoVlG/o20Iuq/lz8Dqm0fKv9
FiHRxBKzMm2koooctjUticUM2M7rM1744avvtflBZStmadRBrDx8U3fOXvgrGpwhaYCxplu+HHoq
xMke2w1zJ8Z1by/uk7C6Dz0P00Wxi4iWin68uCBejWrcInc7LSSUibCIZi4zVs4Mi2iH9Yh5VhVH
G4+FIFLaco8QreE89/ypArFNaQNEq5J3WL1R4pnLNvPkRzuUb/5IOi7pBNjgEa74LWQUzk/CKSL+
7yNPw6htAVcWXIkGO4UE2FeApQULDLv0Au0hy+CgA+rNgIg+jL87CZzypbacaBHBSzgyeQ7xuFoS
roqwHx245GgyD2TkMLmUfOwdfUuVYmsrIQEKQubKtccTNZzQiMRbu1II3oqeliGNiDInJ4iEGzb8
8gXxTGRxVTBM4Oem24Dl21BRRtX5ZRHNzSZvpydAoBg9aEi4m1cG7PQwtcNqL+YutsuLvu6zaXog
ikTcoUA/jvwHoeNUO6NGT864WGId2+t7NYlhGOV9OO11maUnYngpjugXLolhRHPNRHEOJWjX9DgF
I29FcTDL+eBQWuufyNNHtJVX3DrK6dpYsPKFp4EZR5xUf0vHvybufHC98c0dnK9ZQtIPJQJhSpAh
TK4JTmbtZ03vkhWvtjTpsX3BCa+XTmC8SAI/SJLL4gmpm+YwjdhbNp3HtlUb1Xl63kmOuS35mG5r
v4n0f2hJ+zMHl3WszOAUQp5gEp8/JFTccUDZGvhQCBhO5T6tDaNsshDVZmy0zZDTCLqN2gSd1V4g
Gb8NbThEFaAy3N7pmTiK8o5Mo4/MiiUXIJvZDg8fswSA4Wqfd0OFGCxvLtbSJgdElOqJxiCPZJZS
pQ3pdXCaU2dm/3Eu+XqC3D0Fmb/rRms8pKUUJ8vt3npgz9BDjJMoCWKzRXZfJdmvNfrPq2mAfcDb
rUmKxN18VnFTQixUl9Gwwb93grRF3uQr08d9KtS90aWPGhHSBuUnnP9DpqanEmQGoYAPyo2/apuO
mFAqFM+x+VYEzstSEvw3zII2zCIFRL+HuV0Di1kPxGMiyhFQgzDvb2YTwin1zAtx6oQg0N6a/fo4
eeGNQoKJsOv+rEo7/Yfqqc2G3y6domEFRpx5gbMtw3W66V1ymzDP9pgiDHwlmPbb0f/i+/wsB2Cz
BWAvGl4y2o0vGuN94HekIlL6790lvqk1veSZeuRQOlpNdxvYdOn5rWAflJplFREZcG/YKytBuyRY
PH/gTgUkO0OZ7ZkgWvbj0vd/cSoAKnF+TZVeuhyMopM5bHmdcotKD8VNwFGTrvaByHOuD1Y3JGs8
M3YDpkgOUoHVeA7AWDKgOBjETy/dcsK+sdEtmX5SxnHZx0lL+UJirVXiWF9oFJbUfG4MMAMe3Z5e
i6Dvqe4ILHqUrMZxV7wuCQZtLvt8Ypcoi1IdOg2uHyr0efaU7OWYXgu72Ml2+Kyq8i9/s+fWpwwh
g+Te9kxQv/2269V/eU4SEpMDay6O8K4fitEhcaqhzigspHpLJZxIGWiSjfpoLvMTPn70+vyqHrm9
sTp5/HPWaUWtHWGToRUdD/PKmI2X2J3AtaWLAV60uIgqpTzp/zYT69wuSy2tnUFEAOGNZV7VB7e4
Mq+t07/KgbUEcv0Pw6MWnlmTW9zZuCmiscLJ6PaHKkRWtQz4GRCGOQ+Wb6WA5JNjQNEy2SDTuiAk
EnU45rrG0H+1tEuYn+l8BBhth5jEo41KCj3gC58IdtynNVAOQXchc8K7CgnYZco593Bg7KrUfeRs
ZRUpdBwXBgF4Rl1GykFn0sRW4gtZJL6a8LtgFLSkfnw3V/ppmAC1+uNMnIZbNkef39nemIFUxxjR
1hvyCILmp/RkuwV+bfMjW/Ifo3AZahTW75iXSM8Mj1wTtdh3WcOE2ZDcZvoNL+z05tjOwW4YU1jB
zCTOLAivAPuaMii3nKcm97/6WX2zgP3IRqbg6C4fskT4d9h3vctoVUwY9WSJgEEyb9Rb3eIcsYKB
w8BFT9ADF/NV/2e1nfQOadDJINKwstNHknifGFLEGFsyDwiLoWjC8199gRI2J1mHlEzRmkZG/VLu
vc4b2alOrz6Uk03h5WoT+/CALYF1GzXQT+UGHx2VdDzIKwvOT2RzWO19dU8J/NjCOGSaYPSaSYQ4
TNewa7v8SSx/1XPqx5FOMx0pNj1/mrbjMNz39vBg1yNEOFynuNJe+JSPdqZe51Iw0RkJKQtNpsUM
GEvTenc7RMQ964xQwABFYygoh6r3XLTPdOqRjwN2ZNYdZzF7AaN8a+3sKTXy45CFTwtbrSU1dp1B
/9caLmc7DFO2elBiGlxguesdXTKUE06ISpnPZY/WLB7FYzl4VxC3typsT4aRHlmmXldilrT04x5S
8xvOJYA/cX2NwWqSHeZv7H8padnOHphEIb77yDvvgO76vqoErLD6a+X8H3zzc/ICJn/mhYv01/OH
l4ytwl2GwWC0/YV9hX8fl1k056yZhYLAwbosLwGG1d1r27r//XvWglLtersWYMHN2+w4p3BktYAK
dtz4Y0eoYR5j/Kv+5EN+kqVxqYWFDGHF1zGUkglEWu/grFd3tLYPkpgQlM/zi0Vq+p05JT9qJtrV
6csNljN+ZdN484v/MXcm220rW7b9lTtO++EkagRy5L0N1qUqS7KlDoYs26jrGn/zvuX9WE5APocy
05LzuvU6HAQQBEgQEQjsvddcSbCIeu3Jx8r5KAgUwn7YuEj3uySlXgRB+rqw6mbVIO9OXSpmTVXF
XjFJ9mUqviUJgbs4bGSivjKKLfiYKRUsdtDetpnWrWtFu4+j6EumgnSuDCvhwhZkvwpviQ7M5Kxb
1Bp3AqR/U38iFXAILXXb98EVkx7virLeGnVw/aA43Zeqy1ZKKeP9nGwZVndSC3aJchWAalnHDSop
8WtqLSo2MSTt7msIGTMvVvTPmdVFl4nnIp5uB3q2kCAfCqoArrAJEDvPAHM4jKB3M4wIQYo2xL4o
KjDpGnJjhTtD8dRmvfYtgB2zL/w8uo0gSxxy9FzhQgdRR2WywzBdKjV/qRGS9cCOJhhuE7zmllXt
YkYCaei58Ec3ycw3+gcRphmlMNTfGBhwQLp38b8RBmVgluN8YNxvRycI6ZIBsX3AWocENr35k67p
6a7PB/dWssAHqLkEYt+DiwkFJyAVmoOnplLXTu+rtKhmSt1In/rSNNY4CLprg28y82xzy59xUdox
zFKTWhPq9NEZwnwgl80MTx/6Z89uyecrMFg/EkldG7b/KOfO1050IJt4JENIvfTQXCpKvXcZpZE3
3qckF4K2vIQ4mjOaBz13zwIOhk/6sd1UaHGhHazMPLxMdFneuGb5hJT9OSBEjiD1Cifge2J/j0Lq
rpkmbBpFepJs9baOkdNlpTD26lDFNzGCvAu+nf+hKZsbTLzAM0ZYF0QAw2wT3XqmNHd0kHhTMGNA
PsDUlIAR1niOio+F7YO4JBJrMz+fyTqsVyiT17aGljzNNG3NGxJ5of1UYVO8iNr6I5VnFESZw4XQ
i4eAK6Vqwo890TL0b/dqg9ZXjde5SNaRYT4KwZhojmgqwvGAjKjxjEg0kLFuBqq4uSHg0WuqWAWQ
bRZGf7ACnjQ1U152WXDRqfCyshb9UNCIy8rAGhnXoNDjcTY3YnOXqDJP2GYCUcZMDq5f5LipWmP8
TsththKadUFR+zgoU97zRalt7ujWVRvlGBfoR9lxkdlRlwIRRZmZpXzDdYKoPjSW1sBDHyQpIqAB
z12WZq19MhJOMOyK0vzgZ8mhkfOFAOXlCYYjuWg+gFpcMyptIyO7jc3kse+qG9tTHyp0UHBLlJ0o
yyOxymvsvbcO56oVAE2aOOquDLyfmEUn+qwjZr4RrbIwyHgRMzHWgEfIVRboSuRYOlZ2+imhaqNC
QODgDjzklE9lBl8HrXwlCazUaA5Pf24B8tQi7WClzj2Y203m+4wpUX8Zhead5XqXNSdpBpBjgEaD
ARmCbsqTpVu5Nm5ND/Apjzl3RiOLlSnlGFrzgcy+TfMaaEyWkyXvV6LSSAwR4gijY1fKlwi510oq
DiQ0if4L+VtgSpuOyjCKJLmEqbwj+MucmDBkVht7O3JsxBLeEqngpZDSr4mkD4fASOpFWBEOEdUW
0MDasBpgbqiyyYXkaPCc4pMl6Z/0vn22K5LtSgI4uxi57xUheiEvAqijCKtHx7X0Vk68jdoPG0hA
1wqF4HPskK6GCqoJKadkRgU0s0ORZ/AeDWSGsX/d61Quem5J7LU/SrkB11MqvkQm5YxtvIlMRIRE
3qhwkp0HvWjXxGw/MZReelJD4ZrDiZPUDxKg7B53uxSXRIDy+14nBT9mmXUlkHkYDLZcN2RHKoe0
EJWHSQuPQyOUCp4xIt9BKZlJFCpRyTBikB24d35HpteviwMo8GMtBsTWFXLYMiUN4xePUJyGedKJ
B1U1P2RYW84QD1yNeJ+sl9HixstWoCKwMoK8vYn9h70mUnDnx3DAKOjGOkAinyU4sX4I6TQVjyih
8cTIygeAIfswbG4T36ey1NuLXP0suvJTIlu3XMIfm5g0lu5YVM5KjAy9dflyQlX+gmRIRnbJbdG3
1gaxnrWwFLivnV48OmVCKUDQyhTsZSRUkEoyMEof+0KT8AwAtyMcYJx//OM//vVfz91/ul/TqzTq
QSH/I6njq9RPqvKffxh//AM7tnHt9ss//5BU5Hc8C6iWyfrnpxs0nDRS/k/ltvIQ42i/M4qjZ2ZH
m+RrXilP7+9df2Pv6o97JyJt8pCdq7sS6TXWcEy3EO7Nfm/nyo87H2xihG2fqaSQgofMrG7q1Nz/
3q7lH3ftlzqolQgbShuZzcZLtWSjIVFfvr936+dnxbR/3LukxBCxwwLWdQRwpOE5XQ7LZWeaVOQ6
5BMROL1/oDdOvyl+PJArObITFKG6c8v6Mm71Y1Ckv3eGzPG3vbpuwCrWapd56k6PmDqWjrSVImyV
3v/e48X3k4vSPLsoTbBNgaoKZZfGzudMrZcecQOiLhsLJcgvjvHWuRk7xKsfEEp0NVuz6h3U2ghE
L1amDOfvf/83OpU5HvPVvjUNmIqKbGaEvH/FYkRbDH0Ex5yRbf3+EcZL5WdnSPvxCI1M1iKpU2UX
eeKoKcM209uDZjkE01NiU95mHPWQI27fP9xbV6z64+HILvBs7Btj2AscfA+hlcf4QsqpU4+xLfI+
vH+Yt/6Tsx5dKMhA5cDKdpqcGvICNmxCMWM0WIvf2/9Zt9Ytg+xLWmQ7Uwm/RQloO2wHf/HdlfFc
/OQvMc56dRfWgjgG9s5G0O1FXFHVVYLCbw9JHs1zNaC6q1lz79hFEhW8DvmIOORG8lu/zDjv6blG
xNoK+x2VMJfgtmFFZ+Uvftkbf75x1tXtsEpNXfN76mhBbBTJoqhQPUXhMsefzrj6vR9w1uXlhmd0
TXP7nUV/x7ii8FeVwPL5/b2/0SGNs85uwQTL1VLqdpbb++vK0Px5ow3atrer+hfX1luHOO/zVW4R
j6vbXc2giEgZpEav3iHFDX/xF791gLMuzz885IVsN0zuK8KPuIqWMKet6uL9U/RG3zPOurjQnLCs
lLLBHI0a1s7u8KwbMFF5f+9vffmznu03ClwRPefLV5J7tCojXfm9l6+Lkgnq7x3irHOHIqhyQyvr
XZBB9KwaZWOSwoizcPf+/t84QfpZ/w7sLi7aQql3ptEj7WsiCSIa7Mr396680cv0sx5cAObCbGWo
dl5MYtNZjYU9QUzlb7tIk2GJ4pDaL0qWwlVmBXOpGuZcD6jTYND6lLqqC5kqxfe/y1u/9KzDC9SE
+LeYMZQ1+UaTgWbr6e9NCPWzbi65pQgbt8h3ZHq6JY9TGHZp/a+6+Rt3RX28+l7dd0EdG05jIpau
HIcKZZ/0neuCFkNUBy2Imry0fZQ0PNXVUNi/+OPeOlnj+lfHxBtrUI2wznZYm1qz1IDgKlpItL/3
V5x1eqFY1Lpa3NPdZBAzvaKsLk5ie/7+3t+86M46fVLqTaBAztgp2NWm/ZNg9l8z3+JRaiu8a7Ws
Lh3vmPbDIvcBV1hbyBCLmMro0s02paZvdfJ+73+XN0YI/WyEqEE7xnXDvTkY8mMoom3jKDfZSIh9
f/9TP/3J/Vk/Gx+EKstaHxjpbhRwykA8k7qv5uD5CnFp90aGCYhughggxOyGOBQjlodeOUQI4rdQ
auBPJ01IZAAfs68qoBckJ/k3kzImgnq2GxmJswqFo5Ht8ms7uK0G7jrbvh268g7UvkzsDqhUDObc
Jm1I2lHNbI7SJ40N09sYgm6NnFnP1xSgG9RidtpnEEu+eZVmGUnhLkuzNTw/n5RIC2K3QachqxbW
b/DEcMmsvG6MS0YuUrEQfwgqiT9S+eb7lP22WBi6OCGgGHPng1wn1WOXqAEFrsPQ6g4aVw/EFpbC
fd48xTmACSzMEuqQfnHmfz4x0s4GzopSoNTQQ31XpTolB4GaG/mS8KyW/eLm8kYX1M6GTnDaVWmH
vbbTbB7NYQj2PEFJPa4Dv/cDzsZDzm9GmMnTdrj21fGqRsC+4rGqq34xO3nr+58Niia9OgYDquxK
TR36qziRA5mAYA+3cvv+L3ijc2lnA2OUhjBcKLLaJT60J4QxWkfysWigHWWBq96/f5S3fse4/tVQ
SKSs1zSwcTtcxNp8UUlpS1lhobfeL56r3jrA2WiIClbXoFQMOxcCVrUtExMtrJqpgEve/wXjGf/J
GKGdjYd5VNcpKDDq3hV8mmWMK2Do4qRQIoRYOJooLt8/znhl/uw4Z4OdBaGsKk2ZJHOjxLdFEWPT
0qiZRWAy9VAO5QI/sARXUNdXu18M9m+dvLPxLws8DVxS2u9aR4s2ekChE7CTu/d/0BsXmHrWxx0Z
+kJjFuou6JMAvKwhSBNgjYWYolE6eCTvH+aNSZJ61tNBd7Yul5O6UwxMHLq6xFB5fDhFhWm7pH9s
/cqO9fzh/aO9cTWoZ/3eCwtM4RLR7agIkrZB5uOQ3vpU0aWptRS/+ZPOOr8UU2NYljj91bIETIN8
mHfMiqFDb2komIfaxt6AlLN6/ye99T+N6191UcrtnEzPi25H2YzY+AnZAwua8V7BZOvx/UO8cZ2p
4/pXh3BJBA+9gosKpQRhSyWN5X/zgrg8/N7uz8YAXStheuWMAV7t+LshDH3qVEIv/Pj+7t86QWcj
QJl0uqzEabtDNzvUMzdtqQpErzJclYh5rF9MRt46ynn/j5rCq1VKbkmidKvUrayHpNKoog8N+eb9
H/LW33DW3VHBoQCnXmc3Im4/hqpBhxSEJYZfDCdjz/7JEKac9XhV1Qo7hohOFnfV6R0Aq6CRd3ks
WZ+w25ZvfBz7dk1djEab6eL93/RWjEU56/9RrulFL/pul9nxMfQLLCEheq0xuaEUjzQogH1z2w3l
Pm8oyZVa0S9SiIyr0DG/vv8V3jit00z61dXdGCas8FJrd1AyumdOsdNSX0y1xstP/I8fAvLlFKB/
TrO+8F2vOlv81/prevEUfy3/a/zU361+/My/blPKFePzJj98gv1+P+7iqXr6YYGKHb/qr+uvRX/z
FcJi9VfKYGz5v934j6/TXm777Os//3hOmT+Oe3P9NPnj+6Yxx2DSlf7OSIy7/75t/In//AMe8+e6
8s8/8PWprP75h679qStCNi1bUxWVTB2DZPt12qL8aVmarln0rIREtUfSQv3Tkk2h2YYJVwguPcct
03raJP9py7atwAISlLoamvLHX7/36uWafvkLfp4y+fEmxA1NMW1F0zQdXi1U//MndkpGHcnicZIq
AfPCoN5o4Xa8SSn8szwcr1Jj8+qMfP8Cr3M06jgsnPra9yOOeZrxYcWwzHE4eXXxaZppkgU2MSvT
gn7pY/sxx9I4Jk8ZfEuwjl1IyBCh7CzCAuqIBO9xiHM08hKsHYA8NxB0VSrczYuSLBoQ6349uNTu
2z04AsX9NkKm/60BbvzGlowHkm2rCmJZ+Ty9JGQJJjkUkBl2KhdarF+4NkbTfIP3z4w9Pdq/PjU6
h5LBOQhLxQqPQ/54aihO8j21oHgmTHjIqRW/XZrr2pHuMI7Q57IkowJ0W2PeUAxepYeYIoJla9Xy
3A7SXS3lazDKqMVxGJVMY9EbnrOz7cGYDxTGzgY3qdZ+b4dUJaWX0mgukHr4PVBIpeMTtaza4hAb
+H/Y3QpOPEUNeZ1vk5qqRhtiVIOkn5FinesS7iDkZgkHQ8vH7JP6uTRd9MGDSsQQJyuqrFOzgrhK
vaM/WoYS69vpUAjWQzJQGRchn4UJALMw9YE2tOoy9oD+QgR9bnv09KGt7BMvCxalmT9CUopnVSiR
gwy9chU4Mq6+BVYNhWbOsgEZdjT4GzMjEu2NQNFQxl2kR80sU1pbxIj3VFssA0H1PcA451lC4ZU7
4XUMgWptN/2jqaT2JTz9+LJQDzbevFREUxCqYOBbN0DUg5GGh3gUyxASOsAehnQHf2pEAGFzqPsy
RQ/EExIrRwY6ONdqE90jG3oEeRohyVNxTxNlu6Dm3lt78WeKzq6gj7lbnRIPX9U3ceu4iyD25LnI
n2MVGqPpt8GikyQE8Vg9hBS5rIUcO8ekpTBNirIFrh7qMhVViaRsGPBZKLE/BQSsO9kizSFq1rWh
HbF4vvJVh6KxXrvHtePJVqIvCCngzMRXlQSM2Q4lA7wRgRDA1UePsmMKB62j5Bk3glC/FMvSg4cH
ZWDhuhV4Kk7qWOWuQyxXuRgpmMCFwJAy6Rqpv3XpeiPQowrdh0hqw6Xm2PG27FXpk4ugtFGEcx8Z
kbmnMBS++9gM+H84j8PSOCRRI995vUdRSu8++LFbbSpNaHxzPh5E9qOMpeO1bOAEEQL9mFbzlCMz
ehRUf487M12stJns4E9MgBH0BCoXmeBc1yKH6WE6KmHA3Dr/0vuiW9pDj9y7SjeqaVxgWQJGDaHB
LB+628rIP2qOu9SkURsvqd1yAMXXYHKhDzrcQSO9zfrhPiKCJLnrIsROQtVgPDVjHRAc5H1ZU1Y4
DWsep1e1g28uaLo0jT8UyLqoRKnhDSTqHOE4jjZNqs2GVL5Xx1GNM7gqEvcQa3Q/R/K/ic64UDpk
oT7pW5hBBOdCIMqUfGOnR31HLkgzxO43o3LjOYGdBUqihAKZit170PakqMTouAy/uTEqAsCqHH9R
F561KHtF24WGSW07otaZr5QqlcPQYYDizv2iMTY9pWsLChawee0wrS7p4kZO8dR4tpg+4OuXQikZ
v7Yj/Kc0oTa55hyqSZWtDNGmCynXN7UxRyxBXTVfkvgJ1nKxdT+d69A3L+oQwkGGo40PhXv8vbay
NTy6jOFzytzKO4SBda2lDcdmuJ0OTW6QXh7hvEXUb62Isbi3sC8lC2v4Hp9Tn2pZsCScs9qIXs5i
EXN27IqvNK0Pqs9ZJX2dvu3LiqxW5wkFIVBD8NLMF4mov+UJcJHWvAigbM70gr+5k/t7PXTudaW+
yMf/PR2M6QZZZp264bqmUIXzVnQHTnuzKLXxi3ryfWQpl7rZ3GWdTDxS6Ivpz0jzOzdzHvk1n13w
ugttQFZh2km0AKa1HTop3DD0PXddimIcPJiq9e7Czbl4kejDhpCBmrYFVBed61TEuFBDmm1ZlJ4Y
friWTe6DyfhnRXqWrWx48XMKktngVXvRI5khk5tTjJUxXngrVbEeQ7d4CqVUYLCRoNzVEeFBqZz7
esEZaFH6W1J8JU9ewh4HhRFz9HwPYYSbXrcyykpCfJR77UP07ip8zXUYVaB36S1dYt6i4xzvn1hB
3Bui+2iG6nWblABa2Hu0KCF+IrN0ACaYN3Xswc+A/Y+8q6CaRTq4mX85lAXMw+jQkPJeSOjNLMXY
UGwHRWQA3+LE2kMbi2aTiF6a+6aYmRK1D0l/aNzIXnu+AQShQVWiYPKld9G3LMPYyU5kAKHKphpg
zfgRGH58bT6ABTVWLkbeDALZqis4C9MpxjfoS9S2WyqDVmUTN2tXcNklRfPgJhoSgDKfyXTDmVdQ
KFzhsBq36sIB5LnuKA6VuMxcSnvnzp3upAr1ceKz19tM+FP/4NYUtVoeZoA5BNk5TFzCttJ2Gkgc
k0mSKppPqeQweHk3016mwxH0vMEX+waoPV05NC50hUuhLw8UhNUz/AP1HUJleiRFV3hVyPee4SLC
Ns3FABYfVE79OQnv8AYEN4i/4tCF9jrHIgoZwzAbkLWjHLEPkp5vlcL7GmSoPGIlvkz7jmpDNLt6
WD8LxecuU3k301rI2gs9leVlPyrEtQgzctn6FA2MJmo/x50eaKDHf+4i7jQDCbEWwyRWA/KiMvrr
lvjH2jboRzh9Yyfd7LtOSRc4YJArrFrsI2Qgg7YLE5gzL6EAiN0aNIdcZ3itoFzWg16fw8DMKDam
nj62o6vSrZ/B+WMlaFB6KMuPZii5H6R2ICRepjs5oFIvTRRQJ+5VXlwUCU+zlZKvZVUpsJypBH5R
TFXdkXaXquqhclVuDQm6HynE6YreP0cTgrWUBkcwqRt/DZX8Xu1yehYjIYg9a5gLU1xmZYRx42Pr
pB9lWabaXkZPH7vLVqOBIuuYCZgYMxt9jqUyyIe0HIJLPNYXDRzRXeyhR0+5KvJmzQSL+n6LajOJ
CdSs03J0x+M9gCpRU6uKQxsjpLKilkHExxzGCfkrxrM+DVzW2M/QxT13xJrGgViFj8pVwfU5ZFAm
/Tsnt5+cVAblGhpkmDFZokyNNqpCCdQ0xCuIchAb2pvarwArmv4Sm+BxoOfnq550WzfoE20h+css
K9Vd7lFroRPuAjJwjGXEGkFN2jqmHHfaXSAnn5RBh9JVq/Yi7x50CKEB333Zt3wtSelnkuoaq+m2
3KsU3NucXnusbcRIbCOFSEh9yZlbka+sAbq2HwBkdofeiZ+sQW8/6KUvVpqC74nLZBQoa+0VDwPi
6bnUYJgMC99nTok0M9I68+BrlX6I1fIjg/ihanJjW5XNlnKzVZVQY6bBE5x1sMTneA8fMex6UOoU
isVNi9IProf3rXPyaAHD/Q4CoQE+st2m0Wg3BAW/h4FlyspM5ZbggrsiHGfOjcz5ghTVwVf5SyXU
EK+v/pKHRmluD+vcKa1dgSlIAOWaOaW7gUHLHaM2eVEKHMkNjBmpCHUrWCVK7d0KXCa4FTCHtQtm
lLWkKXPTrMFiKNAHceAITG0tOwoYnluDye/Kgr9kmSnl8gP0EZn6aSq/cYVvgSS5zoVXZA+ScLW1
anFnsDCra5w2WnqqNpajcjXberKI086eawxc25CHD4v6ijTt+xtHDjceKZM2hlvhuJg+RlCQNKOq
FmmKL0TnNbeVKvvz8OtgtPE+brh0PYyLmHslPCTiHxVa7pGCbOyNoiH6YNf+J34psHSU1UxFOqyW
iKFYGBA7w53qlPUyBNg0q8wsBolYtBcOt5KlSE1xo4i5SQnvnBQCgEEVSK0ImnVCBZtppGjICxjV
5TjeuL5CDSgIh9aKrOMwyPhzZFRu4vZxxI57ZXb2Y10pGIebarIV+ODMALKpLvQxKrHhgCECt9SB
pwOva2/anmF1KPxwIamZMpO0KNnaNhMfslnJThlxQJ6fd1ACGZSiSkeSbfpgHrlGSTH5D7avfxS1
/63DJ+RSHy54alIAkKLrdnUeqawamqSWdtZc0Xxp5tbVt8b3blDvb7AiqOclXhIAFgDVe+0HKbA2
GUqpmVIY4KQG013kpabN4kyJUEuE1sYl8bEjBIZnoXWpakgnSqEITLvFPrR0G879oJEpDrZYsqgX
DM9rf6gvmKSYi8Z0lJVTrztBQbCTg91W1ApAU84ThG1k+ixR+o0ex7g9u0gpex0YMQ/2xyDU+tsg
f4amjF+Gbl83KfXcuGUXXjX32i6aMeFCOeOkV7rruys/bnjaQgPAdYTJhVZtsAm4d4dWWuewvM04
ZN6Q6yVqwtRYYC8gbQyCDLPcr7ZyLnm7uHTusS4QWxkZ6FULTC5KrIOsOoiz0U8vgO0iRJDiveLY
HdAhAX8RDevoJAy/vdtiq1RfNuOLlgp7B6biog179E05+N7Ac8w91ggLZyitQy9nzQ66E9Oqpt7l
ql7vRCsXqM1weIULCuBUDbelFvU7Be6hP/rHmUhT9kok8RzgWk26SbpmZ7R9ir8xICq7xmQ3kTNl
b0NF3rUoG7rIUXj2Nj7FuXssDAzM20zMml66aGGIzPP2Hr8MAJGCwMoQ5ptU6RaJ3hw8z1nRy7Ef
c92bzE777WANyiU8EP8iL7+VRSl2WD1LabtQwpwy5qg7ohPB/XLosLvCV4QqFe47dnI3RUP+rdjh
z8OCP8QRj/4zgqH0W3UePPyh1VtByP8PI4xjZvntCOP8KXn68v/+7+sI4/iBlwijZKh/miqu4kwe
MGrXCSL9FWKUlLEW4XtwUWh/KrosBJhSW+fdGNT8HlzUlT/xVNA02TDNcYPx78QWtSkydgpo6ZYw
hCzGCKaOZRwuGWeh7kG0flBnpXVn2s5XxIBVs4WQYY1EJpxNkgHJVUYVwlIKLW44GH3up821LbRq
9aqlbM2dqm/3uu3VxQjZsPb9+PKyPH1w2sXLssiEukSPgqh9Os60yTeTptmejhGF4EEEs0YcCiG1
n74Bppd/HePUWvY0lXwq07usQUXDHNff9imKOQhuh0KTwwPPMd/fna1zpH7MIqbDctowtUsaP18N
DQhIobky5kt/vahNKWWrablRXX/VjW1Om6d3OkpiiVlzJu8tVMpM63kkIVw3vffS/IjCy1m/rLSZ
k77sfmrP7SXa6Q4QLy3Uj1HHEGHEQfNQxEho4aLLh7iQNW7H/harh/phCGRjFWkRA/q4GCTlsiW0
fVdQ57hPCv+QKy220QN3bZMCfo1ZEJr1eF/1XryXWg0rJLOOeJ3Wpn2rW3OrHPTvK15tmxowsMSA
19RqZpCBgyoBaW817Ws6hph2dVo+HWp6N7WZtk6Lr/ZYJmJuOAOqyfEAb7Y7fezsGNOGad3LT5j2
MK10s9BaRlb5bVp62Tq9fflpr1a8NLActKtN7ayCEOsys7KegibD/NOJi4M6GDIWBRERG+y6nnRn
eKIsIPmAUUu+K80YRXetx4fc9Yq11IWfzToWW/gUyRWe5bwQhd36o/3HtO60AUuqz9yRrJe2sVIm
V8jj0m3E9GYUFMZXU9tpw7hfOzWimdrDGo30ykJQ7VvX/BwQs4F0nJaCAElpTnC0NGAKzONCNFB4
7U9T+2D8kG37HeBZs5xPH5g2ZE4xupcX0vK0X61BoV8z4dg2cEIvseyZa5kaHQlu4mpQ1draV4ZH
bovR8bRejtz41WIua96cmmUAGH+3mxq3pCCgoYy7Ilo2Z4wp9tOGU7tpI1a5yJ7a3m5hhX0LfZ/g
IJZHy75B7eKJUtzwQOFu/MJv5/G01XcLJLVBexSmLm4gKhvAbWwcQMbG04sho2gnjlTsp0V8oI39
0FTP0wdS2xU3qkZg2fJ1CM7jp1AFS8dAa46nfZRAQHim54FGsmjh93p5RXk8dJO/jqInLjG6Sg5W
SLTla1cBwEiwPdKcakccTIvwJf1reXp3evlFm2nz1PplP6fls12cFqd3b7ZTtOiTEjU2wf7/+Y2y
ovr+rQfc0pFSYVswooqnFwkE06HTXRgw03InVR9rrwfn/2MTt6hC7HlVWpeDVIIYCHanJqddna2T
8RWc630tL04bpkOeFk+f1fNPrVro++kop9Uvh56W6b9iyZP29y97ahhSGTEXlF2sEwlURy/BbVWp
cLvz9f77Yo6G+1iYOXaygRNdFpCmL3VNsg51gfftuDStxzHC+EU9MMmlH9Jy3KpN2R7zXAaAF1Oz
xFmqHZGinqPB7O+SFJYboflLCnrUB4tvQxQuSa+dnHiXHAOVqC0tOFKPCv6+7btbEZIcyfpOe/Yg
aWeBrn/TI9JV7nMc6RDftIUBEmvn+HG898Im3ocQJeCFj2+nlVOzs0Wmytw2ppXT5tOnp3UEfqY9
A8MHwVK7zTw3JeYV40sTxjYYCzA5+0wyCPu4Ao5BXnefNdTjxWzacmr+0ua0steH65SExHpqMsSD
C4+LtJSUItSHTrer8qK8DAe3vCzGd+N6tVDj3bRqetE99WX91P60anr3436mXfy9/rSfxIg6YwYV
5EMwHnNqMbWdjj6ux7Mo3vkBDvKqiacaN/5kP71IyV/vztbhIIGzXRhJvPaxR3NmiLCoiGa9rAwl
U7AJm+aXPf18+aXttO9pL1N7YTc2HOrqh93//ZWmJi+HHNfZcZYtnc5OsEhI/X0Lru/lpcaHEXOA
cTnI3L/enrYndvJUNW24Oq2qfNXbn+1m2nq2rp526qvJL0pHFHtSoP0wy7UUJqTMvIWuqDIT7x/T
tjF1drU3aO4dVk9179z2gxrPEzMi01PiM3qsihxcZzN6x/bZRlKSCCDiuI6AZkvszH4eyjz/3phI
HYQeR+vupKygPnncgWd5YqUH5DSakmgyMaqxSlZXYBiqqnNBDs25yMZ3mUIsjEc68NjpyICbVk6b
LdgtzWD3x2npfDdTu5eP2EYXbbBmDWYKXqy7nOxoQLHd0SEQgUA0oQRY0p7DUOkPr1ZNTaAUNWvA
BvgFjAnFad3ps9M6t0S7GmQMkacNLzudluPkSyq8HgnheJwUSk+P1YH5fa/MQbM5bqzZ3rFNm6So
028haXmXrQSeqsqj4VPnQOPpWuerQtVmluv9UyJ7OUyLqrguSh/EfqH2WzPyv38oxAL1k+qIq0pT
nsNIC7caCfhDqBNUkFOC8op5mNa0Wlfni+mt8LAxj10i19Pi1KaVPPMgdX3WED4QzPESvGMbHuKz
mZ5BXXYI3X1/q47L00pyud/fndaRU11S2Z2gRGQjHmLlfnr3sq9p+X+8PWs67RvOykWp9fL61Uem
DdOh8h6+Wuc2+cjjyy4ycFUXAQysuZ8I7tBOk10wBR0AhXtQaPRYbla50CMFSy+aT9v5bdipVuQQ
Gte6rlyp2Lbw6Qh4WaZ7QajWxDu0gfTep1279rGo3zphfvmy6PqRd1Ga0aKPe2s/Lb18GP5KH+Tx
UVih2S7aWgfv5MBvKZKsI8wEOHzj+S4h0CX+rmAxGlwE7aoqln0Bbvxl2e2SYhmYjrlQg5j072m5
VUL4rHIpL9ymewy6qLjxScocCEcT7YuoBmir8jHOO0AOWaTikMKfLCO3ekyc+lV7nk5etZeH/Ctu
S15RYdZQbkwtZ2piWA+RqvtHyHDfXxInpURgWm4lLM/8VB1eFs8anhZV1FhkcxN8fsbdnDaEmQK3
eFrusGWYK0BwoMGMK18dZtoud3AZavzgV6evctrRaZ0dgeTs9DtngH+biKK4wp2xYJYfplsbDfmY
mypf1k1bIT5eOMQl97U51KD3ogjDpZCCi6mdJNuVjQnUNhO6fPnSBFNK/vBeJZMy7hmj5ALfZ8JV
kjWsXYWwpJHgBxLVI9aizuD1l9ont0vlG1J7DTH5EP8CXXtZL8liuCHp1hxO7S3aewrrp/Y1/XTu
knmg1O0CtwRACRAvc1v7OIQIPoUfydiuNNrH2GyyFVdVsFYxev2YMduBFeNXf39oamW65vcPJUal
bTLq9TcGCa6h1AMe43XjMtN88TDIOr7nlu1ch/kA+UYuem53rrHniVtd1YEU3+Q2uVvEPeLBybut
IVXGhzQF9O2m7mPL6HGYVpFmrVaUQLlLalGJ77d2cgkwl8SAKS2o3xNQztPiGKtODrBdAzbW6xgb
+xJ15NNKAEjeTGtzZaM63udB1GIb95kQs+nhLxgf/k4Pii9Pizz8Te1OD4VT27yDe3BqO20dHyr1
vx9AXz6u6cl2ajs9j54+8PfD6n+z9mVNcupMlL+ICMTOa+17V29uu18It33NDkKAWH79HCXtptyf
79yYiHlRkJsot6tASmWeg2cg7q99+Eldg/wxH21SaRv6aT7yEKrYoeF5sU7dHI9oNQCdKcPVHgAE
7xqckOEZPKYJntZ1AHAvDX+r1RwBrhDYZ/nfZqAZnQCJFPzlsdTCVjf/gcaY50EL+2OLZ9I9R7XS
/axiDp5FSnRtE9xLNprDSOxUwCxSPKiG363TdH/GMgagbOACpx1YF0pUOLuZPHc6wyZISx7iWE8e
WD4W2yjy2ZJEMlSaBHu4M6Y70tGQZAoVLrUuk+r3RHPQv06EvngGziTzHzdy9UMZpS7qi0okysCg
rTCB1zprnZ9+3fwC0Xj4bPodSkWAiDu5RlF646olweRa28C6mF2zoXUvdaKFq7YaPs1KrsFg9hv6
AGgoEju8AzqABP7eN4y5YuiudbamLUIKPkcAxamdwc3u4Waz8fdLmq/k+IrPU03bEtqm0Hz5fFnX
MThewbi1tA38XYNyPIOfEzD9asC6/EtbAgkGZDn2Y+45YCQyB74mY14oRNmI3fiPifjig232nOy9
veWG/CUVybNu6s3VMJiHreGLobSO5aZAjASQNTl5dQZ0T9cCn1rR8hfRmSGoOqS378GI8gK0nOdM
R4YmsksPyPNAIscUY9e/T9FqrN3XoIPc4iB7C+wlYHH5zQ6pxv57lOqoiYgz66EuARdooEzuyMHs
e2RR3270otQeNJDBLsbWtb+DcWDr/w4PomT4HG4Ce3lTtMAH1pCxSENAM4JU1AdOPvhgdiKoQCMO
aK3rpPzwaRMvvzrZUKBSDn61aNsFoMLBEG/4ofkMpBL90rvsK0k58O0uHbe+mpEOfG9lU9LkiUrx
WUKtEj+FRnSXOcYSjbvlhSFHfAE0OmqI+tDLT8pAulEZZhfU9BUnD2uBKjNu9eRBRrTlLWPU+J51
H4lwsQS6GPalhuoGX4rOAoiv8Q3AcvxLi3WmY4fBP5n4Acja5CcOQ1EDBcy5R2laBuC3vOjYWlp5
zvyhQG+bdxPDm7cM5MI/ExXTyrLe8arVVV1sHI1XEaagULAioLGrb1+HUoIzHv8vHiilgQgHFXKg
J3BP+5dOfVnjIsjWTlG++zdBNvnHQPpedcForE29G66KTqxT3yvdM8JDW/FAkR/zF9+QBQjW3HhH
Vhtfu4WfWtqZrG3300aV2/PHFKS1sVU/YKURLCmGCbdYR30d7/DNepS9p+07VbrYCGmei8JwVl2a
jMu297EPICWZWZ9Y57qwH91CKtwZOJOKjDTkDIQ2lWSAmoTrrJ99Y6NzVg1qVIEN9/uO031IVrMD
S8vdSWsAeBcfqie99sBjCxDchboKRQqw7j+vNF1/10XYPExWHUxhT23XvpquUR+ZGnC2UR/dosGG
gOTpkrSd1KClS5CYL+1SZ3uSaJin+HsIOemaVh8B88s3aCioANfV1Xf4x9Z3FTrJt6Wf4qA6yGow
Wrj1HV3NBvKjiNkA/J/3iHmqoi78LRlm50/3mJ3nqejm831NViTgnLLqI0CuDfXrzVo3ee5uBQnY
WSy3nps4JgtTDwAQfyfPiMFBqflcKgExs0XF5EkPXpoiQgny0HSAFdTS8pKNdnkJnBwdrc1wbbks
L7Oernrp/yxqLvcp9ugot/NbdqTBlGgxXFmBBYI2Bc+L45N3y2efyf1P89CKB6tkzIp+lL0DdKiq
GQ/JxzD06YjT3RoNIXW/zYwOKPlkJb9JNmLjPYS8Z/Onacjv71P0QCnNF3M4uZKYAnRxzVFRizN6
FBEJHEJtMzdFYS8wFe9RjgKaFD05kxT1rL4CXXhBDoXysnn1EzS8PPueGPEFD44aWVh84yz1PQPJ
d31XJgbYzuLe3JGBdGSdDaWWDTaAphACEop3777rkAWblTywzB2JNNA8ZhpfdWbgoSeqrQlm8nHR
+IN7FmowQyvfB85474CkFvhqUHmZbMcFySDnBlAkiLG25Hxjrn05xZGON79sr+hemc42dsL9rznr
7LXUwS2Ue6Fx1UUKaM+uypHeBzkmd70bDzuu/8OD5kDTpIM6WKwyhYUMDx8j9FUV3sECPctBGvb7
1dgGqIqZZTKT4yddUIDqDtC5iKbB+LhCOxgsJE+XZB8D21p6DSodb24bxSPg6f7yMW505ENT3Nzy
5mPe3G7+NHRFnxhFItUmy/jLpPp0x9nvZkZdrLUGNe8pGl170D2m1bnhMe8XvubIQ+W7G9IFgC08
521bnZELANOpW4CI1h3Y2fY9duZ2yWAF0r3M/CPpW2XskBAAfweq8sFqZx+iNDFRP6ecp8sw9+y1
jXJZIAn8MReJNIBcBwt3nFCgOUPNqAaagW5sFhrKFbV8b49tVYAavnUONLSANV33RNgRmQ7+z3Np
LZm6nH1SK7UZ2PugNNVwI5ee4mP3gICL/0c16TS/jLE3HEQgsntXOOJQF5a4r9QQ5MPJZql7IlVh
1+K+UWzQTeueSCK98qr/V0WBIPmp78lVec2BH9NPqoS7ezCVITWSGkCdBZnWEssjueZjyC6624Hh
3IkEu/Bkbel2dhmtDBRZoKRnFy8FoUA4pAlA5ZSSQmgaT+QPYWRbewqdZhlZ3u2ZXz9R7DQNOevY
eAOlMi1Rivpxu9YKnHOLJRupKISmb1vJ162NerqKje0JFfogmUXq8dCgAyRDucuQ4XzUlfygq2GS
TWn9viQTyRRFIg2olcgBVN4NS/q/c+n/XyQDYJFTc7RW7gDIefq/BWY7lJPp1u32muagoSPvKUbH
b2D6vsx20t3ckuTeZ+C3RVkIKiH1/kqDE0XFyTX5iaRQq8pA8TffG7mHZQsgl4NFAd6QdW4A2MrX
9SJYsMHMTz5CUJQCsTd7FGhnWK7pJXirs8jVrjnq7+/bVAs2TtqB3FvpaLCkEx9YlfwiqVRuAJBx
zxnSjRQ0uxrWKzpsrLvZsynQCmbnxnH2rLQQSLRewXfkRgYdvwewFeCz0PxkGKNc+9fPImKJZqNB
jNPnqIFoGk6fGZ8B2BX9Kcg9c6cnDWCHuRc6h7bUSmtphZZ9cNQwOgFMdOk7qHkDK5+0UWX8EUCm
SS7MCCyKdv5CuoF8JsvnqSYbaefh5lZ0/+mj0Kcip5ub0ocQAuwyvZu+1AE4LlgfV9/Qp4TaeTxs
7kK9xBu/8Z9Jjyrjcd0CnxC4AToHsPuvvuLjS1gJ5wBaGWB6q2iQq4iFDUTuKZoZ2jO5dzUDI1D0
wIagQBeBFoPZzG66o6BLAMOrDAlkniI5Aghm2AelnC1+ZoFfbtAvNyFNrDF0+f1r9DRR5kf/4AWd
bWhyus1kmGVnALUgqHRxx/m2H3e8+aTg3KrXQQv2uYGbOHdoeaUYOAu+MCps5nFItyVdUYcwfLiQ
OA+zC68qxM7yJx/g0aJBzkmQylYT0uDrbckX00h3mE3zPHaSsXUC+gdQiUgQMts5DpGiwqi2OYCQ
tBUPxmAFfO1kNdlNxpI7x4+7nYeoRRQhgb9CtX1+NrAANCIBKw/TO9AdNSjalKBCNbDinYIzNAH4
cWzui6zhwJ7Pge2j+AjiY5Xb7crRQAY/Kb1Eg4P0qiwCC5xynkKmUbfbPNpMnk1Xx0c97X6aueEp
bsX4SMM0w+Tzv1HTDJOeZpDOCoyd7HB7+9vg6UNMH4g+MXrKm9WopWPV4AQpyDfol+yvo+YW5xgs
AF7cqy9AnX6TSdAeyEhDkIAGqBcCJMW2hgefyMvijHaCbTQM8RThdg0QuHlWqaaDFKyeTpPk6xAM
eIuxswD1qgYPWXXQZWOohNc2eBHicrIob01kFthw4q65iSEza6REMzyFK8+ohuffJ/qYcppc90EU
oj5FyUpzjYZEqT3GZYNmJTfAdxr58ourBhKjzt04OIFAYd74riK9YZgAkenAUT/7koH8agDRYudv
HZPU+sf3xmALyELVLeS7Z7pyFOkl93qQkH0YDFq7GxX4TY0k2iNXiXV6rZbs0yXFDDV+uKSslKX3
8l2lxZ32WPdJchYs2TFVUzHqDrsvwghHCrr5LPuE3RtVvDNEYT4HAHK7tyDpSkLH/2Sb4z48P+K8
3D7mPFvnGo9xGBPlNkiCMNhe+34FXgrrRscjHYyMpCSf1k0Z2hnx9DVcswXtQm+KcxF09hH7B+zJ
IJFKjM371azDM+8F9dfJDp0K9Zk8Prm1BZpq8rZCt6uKv7nFyMuvonTxOF6IxnqwQHS9AC4huBeZ
NiDZlI8HS1j+pTc9De8pU3s1dT6ldmffTOQjTjL8YfItWGcuc/eYx7K+Vk2iHSRHL2YQFPyb1ylS
sjH/4dqGj3bI/4tH6Q0AJ86cf59j9ogbNEXzujOrty5Bw1oCuCT85dB8Cyp145nEEHvUhbSk8dxm
3PxsbXSkzGZnocTZmayzSDOLjoO+SjeM4xyb/hzB7bWhL/r8bbdrq8arP59+MZ9+QHYcgRWhKkEC
8+cvCLwkzQE0sZfE65MLKi4dIy8vYZ68mWne7PRRB52pEnO3aXaR42f6FsQ0b0xZJc7FLs6YCRPd
hMlbBW7GzzoKA8ofkptdDvZsp9CaTViKHmeSTbQxA8CiR6BQA9/d4KAZgncMSCEwJxnaj73af0Q+
Ej19fers6AQM1UNPvuF61zpJwqfErgGgiuMzkUTR0RxRJkTivwWhXcZeIxEW41Egi0cXCXRK2aBD
unisw0GdlXAb8GKo4WK2BoAwx8ErzYq1cz5YwblKHRclAaxvdkwHCZnS0TC7ZMq5H9DKJu30OAXM
fjb3UQVagd951s2xej4Ee713T1PYaGrZvs79O5Ml0SnmYGpAn1N0InHSZTjIbCwdXL3KZTbQ1ez8
t1jUktyXWmFt/zWUouY5aboAkApgu22vf51SfQhy+1toaoOgLMGTZz1b54+oNQ54lPWy3iZVba1M
J3G2unqKWjagDdsWVLpUqEZWEpl6cs4iWWfn/6fYrIidQ65l4Gh00/qfAnwbh7wHZSvKmgUqx0Z7
d6OrdRB8gsnLqdCd2JbmQUqQRDSotkFYFPNwOQSdt8yyshm/DcgTjHFyDkLX6FeNiWUU0MgAka5L
/Zw4KF5bdEOmn0n20vZQWMi6kMrt3HHSk4guQuQY7MkdwHhgvCY9DWPmdnuzdM5/i6SJRDygO7oK
8CBQlDWR2ThAx7Tto+7JHOtndYlK6tth1vF6iPYVa7ejjNFlNPvNLtM0EdjZ90WFrIPRj2c9LHD+
jlJjBbEa3SVu/4Ci3OgAVAYwwpFuTEOw6johXwPjKrojHQ0lEGK2IA/Ecm321tCkeI7Qnogydifc
pZZ8CNFKfpjDaBavdu1laeR8XQMXbCWRSEGxs5s/8cF9xFlYfCGpsiO5iiqUMpNYOqW1x48uXNZm
C9q53mzucylXzGtdVE2qBrc/Q/kgxZZ8ZRvehrIwAXUVQsn4cedBaNHF64riCXmwdvUpXMfLbrqz
qcIFaBnnO/tAf9qkWv6KxqDhSIMVt+9XJJaG2x8/6UhkvfHDHi2++dfQMABFrGo5up2PYkUQV/9R
q+YqAJGbSjWsEgzd0JkCMdEN2/9cqVZl+PaAEzx6mN6lBWLXoc9+cdFbr+oC/ZrWa2Jav8o4sp9S
MJSt7MEu9rURmg8AOgUWh0pzNkLchT1YZ8bGqTZaJ7ZVBXKXwrXCMw3CcBLgYUTyXXZigeOWKOPo
QIyjyWf2nnWzXxAO5Zo5NbDlfTy8sC/1NlXjFRf0u+OVRpeuBUBPNDy/W1r1UpwM6lUaC61dxFa/
ou8afRNSKe2T09s/cJydP03fvOpF+Ib/QIKRg3zECCv3QGLe+SB5EG62LpnQ8G4qw12m6ucr7qIV
dBjkMqGShlBV4YPiem0YVnOuAk/8B1ggoeL8+T+HFZNt++jY8XzH9D510lSxWyZSaPJeKw3vhCby
eOrrzsF58sKB7AbY6fyHmdb9Al8Ctol0sJGe8caI1kntPkz1ByDp88Draz+grA31B8YIfltp1/cR
GhevflRHV7oyxDgohpF0E8RRdPXUQAY7Q1NpPN750ktQt5HhPp0rChzJI95p0E63CKv4xR4HtFGS
aDqRdsAB0z3N5LZ1A9QEvOFpD6VrfrN1JbgUpj0Ux0n/XSL30wbLSodraGMAjDqa/fq42U1uFFZ3
+A9JUgMZKmxvnDtXm8LmWEAXSQCkVGgNlFzt0BpkZW96r67Tn/8WywhAtZ9+UDiF1w1Hx/mCo5se
flt/ln76vZ63sWVG99nYosyqBvX5ogbH1MHWrWeeJqh9Ih1Sf9EW5FnuYkDJbrJuolRfuYnDVgVQ
fvZeGtlVsomtbFjaYGC65m3v3AHIIizQpLv2JQomNa0HmIYy0lBqZnw1AyQwPBkcZ70ZVMEuQ5YO
0CzwHdFX6i0GHcV6YI2tdrOj4Ll5CkAChLSeIlDFtxvsl8YSHdrpMkjK4ksYxrgqvfJLCGabZa5X
4gtqTsCT5/b1l35If/qmWFEZTKcKYnqZ85UdDtqaRDKQDhV02nqqebFG8GdYBppApu9gJ6L3GHK3
a14DA+C37tM8obC0NfllZQ4YJCevcICd9+eqdPwluKQqFAp63flmKLt+EsklAirlylIR5EKxY1eC
sLtp2PsMPpUezlNQYKfmvgkEzd2wEGryoMZLS/NZXgPMKBcAiEpHfWP5KJLozLK4K+Igv9PqscAA
knWrrn6SngbSR7wcjpnQ9yCX9CzwohTxiTH/nwjnhYtG46AvVnlzCXiWS1lG+sUrYxMVpePmk57E
wMI/EZRfckUBNABO9z0+NNi6qvXgCLiOBJmmOEbzMNi7gQoyaOcCBSMbUNfUKOIsIKohdxnMtTJP
Wrq8MQlVCNrErrshZZfg+KTsghTw3pb+UFc4rmrBBIWtTscepCezixzaowRFK04aG2avar+KN5Ps
ZNWysUJ5pdiuB/pYNYwaet5TBrpQQ/xH28PnBkXPMAzdQS+O71qeY3ifAePrSsfuq8jtqz0MPSBw
ZOhZJ9EL+9EPmnoFNOJiG3LNeiyFYYM0GifWZCWdtMINNlXpoUdVIoJBC7NnvagBMI13BBWtNYBe
26cA2aOKtrm2DS+yEOyOQbRS/KvgPRw69RyVSC8yLSw2VdK9ATcJK1bSSSzSQLyocoJeP1RHuqIh
DcfflllJPsiK5Qccp26AzpFc6aw81jRsNKv0SjsvUOpeyEYn7JoT3RkoLZtsSqoty956LgowtNTx
8YzSup0O8q2LkwtgKTlW/wRKQDA7YyfxvbSr09hmLtILydUOY/nLDfoXszD9r4GOrH9Tpe0DMhnp
Zuy5dsK+M/kPYLnPHSzq/9LxPMfBwYNqgHXR1XoLLBfWQ9WUTSDvgaiL1csi6oM7FNawdeAl7dmy
MyB/h77YiaIQd0gRjCtm59kX3wZilu/X/CeWfEtp4TRlYXbFoexjFDShMhOU7L3zGDKGIoNBf3Nd
u13qgA1Ydz66n6dSQyoXxM+nrlZpAZBtLSwPUykilRpOThlKD9chekUrrfO/l7G1ztKs/Ba2pr7O
kgZgbYZWX6WPsr9I60EDl/Zy1ccFVlJCraQ84FOdqmgzqXK12DLdL//xSmNMgbXeLDVcdDGgEYY5
FsDuHIZG4j//jjlwHjm4MsMX9KsDwc3GbzOOnyl1Zogb4beFEmcQUnQlPFNOTQzvbn1qrGs3qhZo
3SyvTY4fuxHnJUDZmmwVWCn4iKs+emwapyArSXblR4/ITd56pLWcPMhIbp05AITLMeJpDrpDmQPH
oN1wB21AvRy8IwctcbvxqBeILqMq3Mamme9zEJILgIkCNEFqob4fZGDtpD+iaT4xWsCjBDJZgqtd
7BqSpXZJKr++z4C6BB710ly5lc7xgkYpVMcDfwt0LLE2ValdHAIEmYV2BsB7WLPafhi0mK2LRNjL
Qkbeo1v6QBSKSjRV5sx95FWY7/22RteIsnZuHDxoLQipYSONX+JEjQPM/dBZjffoxbifgZatZd64
2d2Q8A3aKqtDi/zNQRNVDQQskpn7l0syCXRCHehqiG2RLUieLjs1i0+z0CXNClR4dFDWA7BoOi3f
6RWgLWqjtK6VGoZU79BFYC4T6ZtXGnIQ16IBA92xWVmeeJz5ezv0IuCgxIBMKQesn80guWcp0Dbs
oeifcUYHJriwBD6OaJ94H/n/eG6+TBtRo7fZCreslXexE9Y4x2bivq7D+qSD9pMkYATgJNo1BKnC
Dy/T5/XJROAn1UegZTTmqRqHBsWA4F3X6yo/YYWdnAeL+asaGPVfWZueHZC3/gSb3EPS9PnL7Aqi
y+RcZJ2PvWwgv4ZmjLdm5v4E6uBDUnjpBWDoVxyr1Genw6bAAK/hVmTNd5JmfQ34NLniYCV0xnhy
1UdQI+LkBaHkZ2X9rx40rtu+Q6ntQtqDtuplm24kjh+XDni4Lw7vYvTF+gl4Pw351oD3DmSezSt2
AgYq9RwkOPI8fvATFHVEqG57w9H5V61AgVqGttKdV7buxmoa/6XkbEsO89wydfDBuPUfc6MGGa/7
LC42I1AbNk3iopXWyrO7FgiMJ+wkW+QrNfbmdID0sbK33Me+cEw6/+jljn8H2L5g0epBfCmCYVgL
G/X7+Qh2NFQXvV+RjgY5gCZy8TefPktboD92d14eGGvdRTEf8HQiwKbY910dOo+kAlPMvZB5fNHQ
5f6og9xl3cQWkAOUWDlFhH4IF3sjSCXvxkPnBBcPPLXtAovDZQUmUbSXhn65AhgAarNNwU4uGE8n
c54DMGASycwys3UA7uctyUK6yTzN0RXI4GqxhvxuiQMpfLZX29exiGtYcwYe7HgSWAyv0pZ13zgQ
V2qhxT+1ABAydtm3j0lmB9tYj8Ydlh3tQwu0MrDOwuXP2fRaa851qI+nME2DVdja8lvt8y06OLvz
YEZ8m8l6N2KiN9R5D0uk/gKUtCbDxbENjkrWPn5LUKCKHq/+S8yFth1zu9/6o3FyGp+da7NpToOp
X6ocFDlLKUZ2ToNYIUWW94mnF/fNmId3Vs6WLhPvqsQs6is2q2THNg/Ps7bbJbmN1FgE9sgj9wvn
SFc0AJeyWvZhlKwGFC3dGEi0ffeHEcVoOXIb95y2eQGoLjNfMeSvzqYaeJThYInk82gk7pk8yTQ7
UWCQDjm412PvPYYcbcUFXDUvg22D1VPyN9BxDEscZHh3UebZ+26Ii6026NZjrKHNNXQK52cmnck3
xF7jxjd2WL1p0RZVROUB5Yr9mYYpDY8N1rBAATwKkWAlHVljlaSPyCoLJzwMXT7FxuhTQOtwF2Bv
Qpag55PFjsXB0jtja2ORBCwutzoEKH8ZQVuNy0zTOEiwlIkGPdWArTW5WvzdfzbfuE+eoeZX67rF
iSK2rc2D1LPmAVipAMOxs+ZAYlq2yTV29CVJNIisLrZehRRkK4Z4iW8fkF2j2LkzarxXQSrsoYMK
i0+UvjcnLy3iJ5k1qJ3P028mjrX7oFzjSYs0SAaO+sTlR5NpzquF/d8qiLryOLLYfDSa6pH0DEVI
wNlrO6C3yeQB0Gs/bOWvcw1sqgA/Pgceip3LXh3t8955BdgbcPzGvLjrEy+5A+erhTJtF2wu5d6T
VYAunZCDpt44JmYYnAKlcks9OM0iXZEO/YSOD/R48qJouqJh9qqcAUXyutiR3i+FeXTyce1rVr9M
ahG/BZrcVQJ4W3HrDDhH6YMturqHLy6AfuNcbDsgdDlm3uY/khcguAXHtnCSHm+daJ1KLF81wAJv
Qt9rX41y0/t29t3Q+3STgHtyj1Vc/iWtxB6ko/l3x4setaY6u2n3A9W++CANsx76DvCLfi+/SRHZ
D40awgFbtoEDQVJwbYVKUEcsDC3SjtpoBdMQgoMZwLVKjrQ6Wec4EEcC6Lf5s2NM7mg7F9vMAiJU
5Iyod0RXi0cVRkXKDPy2PZBdU31SVaBPQKKNWR1ur8m7Ld3f3qPMja3GQpAa8YgHC/POnur68SH8
ZYoly2ou8586AVq9+x8L9QNQZ4AIhhgrRHFHsS4OhXWsP/+Yq+BByJB7RwsBl1ijkeekxGMfULNd
7++Dutk40s1+6FrsLux+GK9SMPuQF5q5BvZt+A1PxQ0lW8kjcG00zgclaLhF88AljspQGhHumanV
D7rdaPdo1zELWwcoYtC1uxwkD0ADg/FvAYMKAMUFXhE6WIv9Xe70zakAEdtpHE0c7AGbG00aEMlA
AzoB20mcDZlyYZkTYwHimliN/56FDLPYeQAlxOELzMwuj4zF/m6eb/ajsAbcTZ0cOGCs9CuwfLrj
VFuGE5MIKGehuaLyNM9FvbA+4pki0He8dtIk2fmAInmxg/RrVEbyyrQ8fgq9bhMATP0FNGc6spI1
cNmUl1fZyF15QJwlKw5jj0GUWg9iDI17zR+vVm3qX5jtAZHmz/MZIAD9BPphs2nLxJnObW7OcQqA
puEPqE5z6Iins6qfkQuaHX0IHnOjrbZROyYtTnTgMY48qDd+VL67eOo4CAjpcpeAVjgcVD+xa77y
GAUYkepFjkar8DfInzmnEVXeK8Abt3gX5kBgiLz2LYnxMicrCvHQAdfx1xLtJ1PsNN1kpYi29O40
biZbq+27A4uNcI8iniVJNHRAcTnQVZI73XT1N12krOQC+jCAkdV4Bingt25ByhK/+nwRxhVM03Va
uoeqFc4uke54spJMP3ks+uIYobUladYbyvhJJ0IHrY0o40BTPKzkLK32/eqTzhlEv0CnprH+ZJjv
MU9QploC3D7TXpHzp5sPDXqy0ZO5QYe9wMsuS16RwqnQCTZmqCXW9YeO+c84bkhfh8qRq9SW7iEP
DevKsxGNxG62NzPrjdVYP2FZ+i5ygnoQCkvC+K2zgPCHwneFI2Fb4xT2Nx3hQkyAFBnQaTRs3TcO
yj3WaZk10+9kENWAXRr+TnoUH6YqzibX+mvNuycXWDpH+jnRQKGAlHoPJV2gWfqpxyqEgkqAhGzT
SI7LEpvSdYKanS1XZQAKThYPWcu7eChL+9LWX4VSexqyzLHp2AtHxObLHEQisnOfghBn+CCdvclr
eayI4r2srJ89R6HClBajZNenXBjSjCiB8pt+9ckwO0/Bmirjo8TalDOzfL5u8kQuTRu91txKAUjb
1fZTwVi58ZtCR02LbT+ZMQAHcNzMlyTyODLPbuh9I1+GHvIHkQXIfSJychjsdZDH3f00WadHaDvA
n4PE/x+3AvBt6DVsStRS9nVK41LyVkYXMGZZ+xvVR1IXCMPAz2aNwq3/neid4+0U6000JRxno01J
YpJjnkwTz9Y59EceobCDF3mLxDzO6hcmMKsu4Vj6J1fEeFLb5qXNg9Bc0CXa2/olSB3aNflNISl4
DU8awAhIR340hCgmuwDQGCimOTA+PxmkGG7uQb5BjIBP9yFD2DSvodEkF+SF3UXN7f40fVmNX0Ar
jb9oVZTcuYrTjr6lQvf6rRWY7pq88DL5W1CInO2+DLt/RI+VbFyH8okNlnUGNRGQZW35hOpA+eSa
i9YUySSIrn5rczNThYPyCYt3wAojB7Ml0UBSDGDimGuyoqyT5iKJJsRcWWIlT3SvPJVv0gP8a2QA
NnMEgDUQgfutbuLRPKEp2KsMHYlPrWvhQQFewD1v2vS5a0Grx7Qx2+ZmlD5LSzgbG7C0qN1myTNA
5bSd7GoLJdAQda+VR1SaACZXiVrk8ktbtC8UWlmGvEdWcUOSF6LVF3T3yo9uhKTspufAywVW8GF0
u/BqtTW6s3R2H3klu09czQEBQ3oBnhW7J33QFtEBDbDZgnTkhoeBvgUMa7kkXWqX3bkYg0M5ABJ3
xAnimqsVkq6WPgOKtzjP/TOp2gb9nygP+EI2GijIi8GERSIOQuqHCPBOcep5oA/s/HMMqD/kYxOv
HJeyYNjTO2G85HGCqkIl4pNEt6KXxss6N4znIGH/wQ+CfPb/ZGZdBjIY4MxYzAZfzKfMrEgb28mS
TnwB/tiwtnC+idd/+1VYcb8ri15sysoYXjn2/i5Iwb8GmtPtbFaJDZgRx1cH/u2H/6z/079S80hQ
rL02eH9/8qf5P+5L8/uW+e6v5ne5m65wUNrvy1wUpwjFejimC8uvvEjBVJH5/T5F6/rX3ubbpPcy
QCHH/Z3wgXJI+oClwybJU6CKqChj5N/dzqiukjvlY9T0h16pTRzH7awBX1wSNVtzF33HfWwTy/YF
KX4KjqIBRzZhL/C8wC2BUCVWaPXVUW/PvAMWXtqZhoqXzjGtcbb9odJ0gUMvkrshfY26BK22ynpj
MPAfsR5Zw5egMXifCvUDbGkX2BOEuo7Fqj3y3SjN/MXWkakRQRtfkIwrXrDZxQ5o7J9R/uhcJeMP
pDZkUh8GpCtw4jIULzm6wNaxF44o/cEcSP92ixBcKWeyijRdpdbPVEh2vKmJmGokFiBmyS+MaghR
Da4El2oiwCxhrsDuia7Mi0v1g38L4KqesBLWr6KWjaJesYHc1+nNOkbzLo7jTGzHygB0DhmL3Ssq
YV0s1IPwbIhmT6qk9eCHIxng1+UM2DJKHFqQ1HdCx4YbRNkL8Fa7V/Km+bl0QAn9oZvvQdOTXxj0
0TmW1X5WUYC6Tzx27DJ9vOk+AJSZPgs5u247LMH5dAHQ+H3GfXECcrI4FeqqRUtgo5CUBTrABxRh
oyUn3kVwnH3mENJNzh/TtFGKcmKdTwE3881+Bc6aDp5sVmZUjt7SqAGGqKPnbuEAvOUY6lbK/w9n
37HkuK5s+y93/BhBB5rBnch7lWs7YbQFPQF68uvvQrK6qFb32fvEmyCARCJBVUkkkWYtADRxcaQm
t4fXXttmmLkZK51JnVaSOqCgxLHP9Q0gd0CjoEaznHojjiD/RmBG5FC/RYqYi58Kw+swCJuY59/d
jyIGyma/74N3lQ5ApnLpFfFXBpZJvNYjDECRgWjQ9LUAcsRqDg34wvAPg9a/n0XUE+YPH98gpID8
CiIgRw/pcWSR+XBlvcZm47FqtnYBqhOKwyLz2XuIfH/ljF1agvoBOAnIAmyPiHCx578pI5loZZNy
6pe3ynm+txuE4uFARPhCAXxQE0kzOeCZ+SqjtITSRuQXZGThgtBA7mQ0pAlaS3pk6m+yeS3t0RWh
XDOkaa0a1MADegEp58pPWZDjMlZ+TRojqSRfOgiQrGk4Dqk9rnq/mpbcaKd2h6pYUvcR/FzDm4bo
Z6gM/b4D2Z4W3u0wmSAhUA1e18HMkpa0gf7ZDJqvVqzZ7qrOK4Dmg+DyLk+6GB1tA3o0BegeWBdg
KYSvRQdNL6cVzoAs15XdFHwbO8jPxI868rbKYCakeWBkHzidfDvbmYyVXXMBT/BooM4wBTnAkllN
+ExNocsTsrLLC41IwwSjxaQhbSd8buFYudPImur5X0Krpv074Z7tgrANYSPbRdKBzYAVd4cUFzqB
XuGdt35vtKh67drEO+Jo9AFYh3wbpsBADkz4K74ORu9seYTUq8pkS5RllevI1sNnhLWSi9v2ZxoB
DB5XXqfFMkDNyo5kntIAWtKkAf7X6Nn18S1xkbWxC5AUdnz9qQ7LPo29SyDdnxV8nh9qu7Z2WYX0
XxqisKNaaTYIwHCCB6RI0gEaKzGuRuKx99JbktQxa+8ymMZkIUHe4c51kTFMk2TBA3XbPhV4Ma4A
tDOll7cBKm5knLnLKfucxpnRukvybjemSlhvuIUMA8RSKpVuGEfpMbO07oMVSURzw8bdW3HsPgI/
71UjM4AtaZnRo1Xph0adbu1htPamkD9NEcfVWmTVSnC88muBqmpkQ2guma9QmNXxuFeNyEtrL+L6
foUJPu3Xv9pY+3Kr5YZ2bX1NnPQk25elFlypIXkNjxT8z5q+ItkgpDbNBiFDWUvBT7PcQ7n8Ic/r
j7rSaloQt3hxlgGvUqbblsXOMjdd+WQliXzSE1ajxkpne5SmyycJUg8THDKXARjxDwBXAzlbHzfb
IDcAp6Ig7fErhRPWCU+kMcvrpHcX3JLNltTSpgd7SsicdQ00jFVcmXhbLkR6yuswR+zWdz6WeJC2
vhd/H+BjXQxjHb0gvDhua1udDaLYf+wleJxIJfHjJQ+c6gtZM7PKPzvmkJ5wm8zXubImYC3ByfO7
VYExCTHt6CVlGhz+mfxuWNXnVsvTaz+OxvsIX5EsyrTnorL4y2jYy6LJjPfcP5kVWLngPF0N0YBv
oGo61eRgVjnJCPdDGvW5d9FG71UjMcGB0vAm3U2zQOYCCQ1HQYKIEF0nAzQTaeELase9Az2HTBTW
6T1CQPNTSUQtUuqS0kIUwuHaAk5X4Isy5O4ZUaLGGitOIK47TcM3M35lu+dJFqSlt2gcBl61t4dd
mQcoUXG0rYnQyCMPgBKG8m79S5TkG1fj2g8wnD/mrRw+Vl0sVxJcI9fat8Z9HYBdArfL+0Ug5Ah+
OGH6WNsDkNhKx3C28ZD/rIRV7ilUw1sc2TT/PEdlehevdn2Fm0rUoO5l6eI7t0iQAYovZLoBPZV9
xT/IvlZ5nh4DUFHgNdi+ysqxJnmPIN+mNnm9nCdoFuckVA+ngXZjhCbqGlxjeL89zcZR0c9OKJTc
kMJsqJPwNmltD+7ItwshFaMAo4uT9+76biIw6icPp1v89H5dJu5n/YV5X+5s6yFuX3EE6EwuasQL
aDosm36FF3UFJfhrPX38UXo/SqtM93dyPd6hTjK+zmKhRenBqLL3s4gsyNTp1tz1/Js/FE20DlDx
W1s623nF9CG9dhWlnTzPnxEhWPNYxMCIVH+PWW6VXAfwEk9vjJMNOHTTpQSv0P1/Ycz0oycyMEq8
/WUzZHeegTG3mv9SiBvEG5l6yRJoquYZJB9f9Cbhu6wMbaBfK1nYGeiWHwFR051J0oWVeZ40WAlI
UyCTfiQZamtNHBm8bFiNAsyjJmuj1bSeFtL8f9xoNhG8o81IMF0DXYhqaEOkSH+cDfai6VaJH+K2
54vkLCO8ZIKW5H3oq8wsJbKA9RJthxZ+V+HU5wRlezWoX3lyzlqwuQA6IyjXBnK1FzdTNE+Ni9/5
ogQJ8prh+Pu6cp5uXX4EMFa/n3Y27BrHOpq2jMzCU6yaRmngL1E39sPx7XRLN316EIxgKTZQTnZt
1HMgb4viiCQc8I0dhBSfYpAzPsR+8drobHzIPVGjDvOXvG+tBFCQLt7cSE1NpL5mXTMEHZSk40Af
G1QTCGQk+WBV2swTtFPByk/zJrRA7dTwETu9bc59H0C9aieyRhNh6cJ7XuCMhXdZxESL8SmN/OEJ
mAs9KCM5Uv6Z/irjYb/3e9ZdSCN3hhGkNHhbpyE1PWcZXo8auaNVnhl0j8J9nBVQv863QP/nq1lm
t+YHo4mKE4m0EvifWZG80IguSESKUQ/wU5t5UezliyFXwAXqalvGzB1wWAAMoIa0qpPASfLzMDuQ
LAlcfu3NbjvbmD/j/LnddthHaXv7GTMNKD3zqoDp2dLyDbmjVWCE6cExOn3G6XINk2+1JAxvPmMf
6zef0Qxt8yTbPVI4pNscy+Ibc58dEyXWgYrCAsKBlUhmRho5jR0vDaCEYZn0YwRepxcDefxHpH4j
jjtpk2IDezvTqhgKDYzxpUKB31C24iEMm/a5xu8MPmDg5NDQd0b9mmrRLgPc5nPghu0znoYoVrCY
ONDQB1MWuI8ce4EiW18sdXAaGSIRDxqHOR1JIYAGNeFRV2vJnCeSHU3SDmSuaV8vqOpQwkTREe4g
TuiGKd9SnGQC1o7ehN3QtuHa4O2r0hSNSRomF8UErma0A/C/L51nh1uqWXHzzt+DNnM317eQfC5j
mdU8gLTdydO3KhlSAyEQrPnyRg0ZJMj5pGW0RdKgahrQYB3c6RFY/TwvPlAachHr4852RLukYZt7
xhO+kHQqJgkcGyAZRZbzAS5QnIV99w/9KH8iVWoiG4SRAOn8u34gkcINfTpXT/ZDZFzS9XhOGJ+8
OH5qYjs4MJkabOnYAqBwAJ91gYdx00c9d3CgplPKCWuGhYyacXWr9Gc/D1FMQstu52Zj00ah7mLT
mFqcOL/iMQiYQdcBoLUuzSNLgGNgVqE5Nfpbj2Q0S3p3Q8sH+11sGcAWUyv+pkcT/7wHmGWeBpnU
W9q2YoMNSj1l77+4DNITFQCBU2Hu54/xtx3/JqMtah0wC3V8+C8+xKxSihS/hukjx9a4S/1i/x93
oGXUcF5sTL2W+1FR9RiqqRTFD1cHXVRXH+rAGnYkosk7NZqoBkXGM6+NAk9uARz8Ms2+mZutUI+2
mFVm80Hs14u8NKv1NEvm/3kx2bJ1oFvo2XW+krurnbegng3kOKSnVd4mMsItq73gQjEIACbLo2mI
7zcxCLMFVC3YjTazzKr5NuG59rdFhcy0pcZid5GCevKcq8ZmWncuaji+DRuZXmoEIFhk/nTgPlxZ
drXrzPEd8Nnjh1gv4gdw+Yisk4/wOsrHBByoDxEgbdSAxGLo0kd5LN9USFp3S/Bj+w+kZ4lRbliL
Z5ONxMZ1E9rjgjLSqUnULY6bMq9Wf5uWVB1IOe1ubMUb1DAg1OaAodGrsv7DGFZ7wy2Mr3U8BKiA
Gb3rOMTasQrB5VZXufgKWllS6HQ4pnPfq5FgbJVXoBgAYAEsp18HR2wLQ2YfBZ6XYFFi9b4Hne4z
gBx/0sooyb6mZsCePcSX9rR3rtkd7e2Apv1+77yP2Arwn/Pe4I163RuB7fJaeXjbNuoqAm0jQJV4
idiskNYXTRpASyjr9pqiiuVgGzmQuKu8eAGna7LgCZBxDbC7ki4wpi34xqNXXc1lJRLmgieqrw5a
UGaNEfj5aJgC33pV8Aqo2WONcJOanYdDFUY3yvNaJE20l7rXAiTMgLW98nP+udcBk+9ZJrzXTnqp
jNRbkNyC73dR5Xp58TyvfWy17JtU+ridIzcfQdgjzv3ZOxAGwCkBufRrb93GIdultlZ8yloAdUBs
I296m9hOj7x8QIaCb0Iu49FmFx8o46CKxRHLixp2qfIO/NgAuijPBQpfpiHNpEobVXbIBtd0UM2S
Is2gug5hat84kEHSm2YDGyRTIAY0tsjgER5SIVxvB9/Sl8lWmSNaODjli6zNce9wHPt6YfCjWHoG
XC5NHdVPRh2xXVsJf0FDasAKECxanpg7X5f2Kotdc1X7obmv2nBY0j+mQJBs36gh1cHPQ/o/0RBc
vbfKfYAo+LyWZmdlMkWzpdrov1hb8XTVtaH9aBay3HXMi8FTLKuPbR+sMqTOfUFSabJiYa+fxrCA
+wghmgVNaEx8cHvHf+5Zau8FKCXWZlq4n6MBaB9YWHRWtA7Sjh9dP8+e4t5aFxG/gEdk+KwzZOvr
Q2WBI8pMHt28QmqHgnEv8iRHJUX0OmGm7etEDQLhaYXH4YWygLaGHEJLWCECmbqFTM0AyRKqR41Z
l6iJqYtqOU+kuvxDb1JO+p+RNPzJEqn9zeak6x8j0JCeSCuoCpQNk3xuwFwAYknferEjv0YyCKo3
bFTbu0Ca7OCaDoxdXgO/YKEnjX+NiiFbsw51jmXE/Cs1CX7o11GzHrtRgMv1TV4F0ji2ensiES2n
Xprr+HYZrWJmj6912eHG5koJut8wLPamk/vJkjVnCe4deEHj/AlotMhQNwEcPg2VzEFlESiWR389
yzq8BbqdbE4safMnJrLoCkiuzazAtQig0HHbLLsUvLcNK/kSJYX9EVcfIIEjNj/VTojcXo58/aow
mwenqiMA2hjGp0gYGepB6/gYG4Z4nwfaiuT6aMfbIRT5Vqj1JQ7gKHLr3mdRrh3S1gK5kZK7wJ9D
fTly7xBmta+l1FGRGqMAyyqRFpCO4KgrsqG4Gk3uH7nh8jXcMNZnhkRscyizb/9/GoayYf1mo+4f
aznUU2p5wkrALqQobAqnhHObj588l7GNrtLPdS/9+S9xAsf9Pc7v6TjTW64OLhnLclydwgjfvuDN
mlf/+z/G/xOZbYGHgyXPTWVtMsAiLEGF2793NG5vwrQIN8zQ+/cFeOdXAWI+O5ptbUTBy9TAy6ma
DQL5sQALyZUmixE85APvnouxC16cjC8mcVfh2B6LB1oy4nF6yrUeFQzIunzycO5ZMlWMlUgbnube
OFDhFTXSlu0yEAws9aqCy7cjE2C646RBi1yAMCw13Gl2A/dBbWsIlC/8XvzfGADK67N82MwTdOCB
o7yoVvN0SS8MdFzqRp6tR45jje4n8ljzRh5b1dBQ+ALlkO3AHmzLENtZhXqzHi0jWdc40U4bzMOs
e6dWkk2a9gbrAQ+SV8Oz3uu26jJsV25AsuruwPcFwJl5I7rmRHeijTBRQ58gJHcNwYYNyP6w2Dh6
1MTrUCt+IIQZ49YLlVlv7IHFbpfDyUwDd1l3erBG0UGJo6BmZCCYxe+n6dhGgqrgRI0dek84+KjA
FmfLSCG44uzsHTSf6VsryYEC0Gg28t0ADwuPUxYgsg+djtBlSZobCAQt7hUGjhK7HUlpQQ/vetVm
znNpVdE51uMvOdCLXmxppy8+0oR6nYsnEhUNfmKW7WWHFlikL1x6yIYDVL/VeeGDoRqU/9dwHZf1
suv78IEa3uXRgxZ5j8UYoT4yNXIPVQVteHDt8tOdGhBBNMRim+s//xyte34nTwfogu85vq+bvvln
QeQYCZNFQAx8N8rQX42Da+1DHiDe/qtewyiM18qNqXwjR+hJaUwFGbMe1XBwNQv4reNUqHFX19G6
0torfpuxLToAxzUh4EHIwo16pCpAfICRrhU/x3I2QYo0SzKJd9K1FcOZfzcx2Zot3H8AZZ+WkArA
BV8t/G0nUpk3oWU10QZw4E0NhfnY1kMAkFnr7Me6+QjSevPRAmbe3kCRzUI01UskHZWMkoAahYHg
AhmEBRKYrjQqDL85oQLjGaV54LdoQoZoHEuz1bwgxXYoO7aCHa2gif9ghBRkqYHv2LW6LaiY2m1f
4YHPFNoh2O3huleN5Kl3BGLV1v1dTmqoakahI4hrZv0okMk1R2bbYoztcjdP0AJkT+ar0BbuajZH
E/P+lkDicWwXYkMTpOcaOCiri2gBmWGjnkshO2YAoEvV5qQ3bzRvjjTYSANuFyqfaM9Zh3qOPbZb
IHw3SNbCZ0bufHwYgTG5RXl8haMKb8xDVxRutphwl9QYxAjmgYa9wQb/CPxi89B7Y75HfsiiBkQG
spuoJaVZ3YDXdhkOKPcbBhkccaRl21I3HmiUAWsS2MRqIsrxorGgLjVIzrB2KK7c30zEwLA8zipx
HgZHkiW0uIsCcz+gRKBTBme9NOBwW9L4fkncdPYhBnAHLZnMTIpqq7TDTeZ14dvWZWe6R/dmj5zn
A45aJu9XUTUA3zeJkXjfDnA69VbOgRX3i6wG4YzCR/LZ0O2HeNyHWt3Gz8g3bxa8DvmmTVKk9pM6
VZMjlRFgxsiks3rHEpceRbqep/HjaKH0wE2RTIzQgVYthOvlJ81C7deKupPU0NpL1Thi55RjjmBk
iyPbTRcHg3oDyOzfjJTKEimRIerNMhAuXywkhu5uRLNZ2+IcGJVv10aLM0c+eKPD936IupmFVoFC
Lo90YAKx440oIn45HJbPiDNmm5QLY5H33BxWtIKaznTSxSDTdBsoRQPnyTWvUU3klo2F4oHEOsWA
+Zp6KHB8CuBGB6n5L1ESgNRsJfK8Pknvk+dZa11LPJQSM/exG5CRmhlptqDhOHYePCPgYR5GP1+R
jBq/c/plAA/3dpZ5efVZJmF5hH8WBeMDzja6N1QPpOGkqCsTcGvP+k3N4DwbEUWaZayrTeB3Cns1
X1Nri2RZJiHfkR53uuQUcPskUXFzzEat2cWOt6NRoUSs7y0B3IKkQSwQr640Q41FM9QdnNgWiGxC
n5S8wgJnB3DG17RwnpiH9yZoTM3NtvhW1DuFtH+zlyvy8F/gqwz7DprAM0wGeAfXs3zPdwG7c5c/
g2AQUvdNaT43qHZZA//xoW2H4DtQCXeR5IDUaEcgMSMlLQIf5p6beCFZ9M0FMagiWiQyXwEeIvjp
xPo+80rzu8jNR1Rpd1+tsv1q2Ka4oNbgR9HV+UVHiQ4QmQBjUpkt3xYBcvY8dWQCwwAc5oEYF76U
cq/rWfFEE02/DZGm9zgN4AA5mAgiLeZFjgdYsUikxSZB/c6CNcLaJY0ZPJa2/JIyTxxN1EnFS8RT
Od45Hqc506lOsTY8GbgHoNY5Qkkrlhit3m2LImuWwhndeInYibZsg9rc1EwGj0Dn1R5lVnxx3FQe
u7LMN3onylWk1v5pH3jdT9Pe8Ia92nXMZ2mO7gMtmc3T7rSHuuq88yLEUh0D4EV5EDO8uwRMwXg7
VgC0TbtFmp8bvisau1pVUR1sQ6MAlAQf8k1pAUefhknaN7vOAxbKII3oHZJJUGAcOCbQKaHMGwC3
6aP2UdPVqE/bR30AvpWao8a71IBmeqF+IJ9ru8gOTS/w8tX1W5Qo2odaNUwWqEgdU5QlsxL/zCbD
vZ9minIMrCWQvDGfdG2p72gO/jVk7CBvyANaEwxM3WRsv4C40F9P9ibNX7vN6262BGpUlAN0VW1P
YreR6b/9Msw/kN1MZJYZDjMsQJ8gvewOH2wsUTzYjbJ7dp13bpS68Sow1XMCNKoLkXjRiRq4doCm
cN91kAp2QuyoOA7+g02DHukhwM/+yzqLi+ehADRprTXxZPWvetNWdixxhoTtJSmR8c4BwvVqmjc1
lD3BZYF08MTp38MNHuw6A24fSpPUGr081Wy4UuYkZUn6v0QTohkNK6+7EnAUqZEI8AhXMkGi3+2Q
qufLyTQrCxvVJoTfBBDcS53gNwzmIu8AhMKvNHLGaniMozzcy0EDoXgZo5SlZ0m19aMa3ihaUfTF
vqw6FL8lug1YGIMhSU3Lnh0bgAfbAnG3JkYpY1+BTw7EMilfAbtDAxZpGFxirRr2uhPjEe1x/Rpa
pX6VFrLW8pDzSTZPFGafLYWVthuSRdHQ42s9qDc3PCPSIbttZllRp194izeMWTTrzjIUsCSnCnhf
1aIxcUNFAUyzmRVRHJEd//l8BZ/rnbvDwLGKMQdfWpvZ9h939QQRULwpSPEsCOEXL5fHcKjsE84O
9ol6KDm/HdIEWNe/NA2qhKeR0o3iEYCA89pCQ/UmvFg3ojtzMWqVgZRgONla7xxkdSkzOm8BhcoL
Gy/faXAOZf6xrjT20mim/8SibqEDE/EFr9DsBfTQGyeqikcS+Tb8b5Eh+xMNQSjqLkuwW+5oCOjP
eoPs4m5daaXzoue9vecSrkSy1DIr2tSB3mvZ2jUjBK8lAKYj1VCPGrgU7AOIStmhHBTANHXnGeqR
jBTndWQGN8Y0X8wm5nV3ZlCRLNfA6o4m+7MtkyzQOqN2UROV9dXZV/H4NAdea493qWk0ePrKCRtz
Q8O6S7KLJcWVRpyyA+w6BsBr2B9TlQ9Q45YOYmTgOtCsLyQSWx045hVTi9FaX6oM0Iv9oCG1yONt
OqySD2aOyh9SoEbw3DzjZRwZSEZX7OxK+0jyoS6xSKfW7vJiFeV4Zs3rqEfrqAf433+7N//hzsM9
GY4N0wZGBmP2lBV8486Lkwal8o5VPQ9sdBdOjIS7WojgnHfpeMxbC4UnOvIk3+TUo0bvTZyQPZZv
Z9ms54uw2eoaItvzLBmeh26or8csLY93ctpxhGdLhdxx21F7z4apF5jNiICtOU3O6+eLFcDPWiTO
8A9X1wNG5OYTz2tpC3V1jmjK47z/fBFtNIqVxprXq6Ol81Ug/Xs8jr2xIlEvNbzb4I0vDf0ve3Ah
uF9cxEXX4MkDvIXjJs9t0X4dgQj1RU8zuM0AEAXwRDs6eTYgadyxaleOW/Zr1+V1vwGzur0C+w8S
vOyiiL75I+rVNaRsdfRc9M0hOk2aUj0iGxGuJefu3tFtI/1AMi2qugXgNqu12/ky+jZEqJ5xwZy8
ACFJqT0CCq1c64NwcKhhclfx8muvqnSqYswujWpoOICbZY+3osdZRPK697ML8j7dQ1WxHYmAbAxc
Ber6qZ+fjKBd0ujOZFXh/MSrNc3NZmct3n0IgR+JojnX3uRl2W14ZQ9nXzbDOcCP6RwJDfgprUw3
sgCc45Zmel7/0Hs2bgOtkwOAhzJ4pxNzuHo1aGFJJa2jEczOIu9XaTOstQ7M7chOF7+0bcRsQf11
Rrp3iRoBM3fX//aoUa9BNxUrnoEfInDKXVvH+QGPm7uKFQCTgrcPYELPIrabE7LZQQJgVXsf5wIc
r4ru5ADqu1nQ2I1zdAsbVbyhDarKWYl6+M90p0nHUyun5Zazw9202tNols9rpw3Iah3g7H+/K5md
1an3dp2iA/UMZ+DCCz3vp1sE/kuqG8MmY3I8ABfVu1jIQF6h1i74XKUoIlGwVTFUbb0H5r/0hg2O
EK+qulbgJcRKgs9GVgKyM3O+wwcVsUxXmQvuambxTdogfvDXEyvvCKhb6uUstifNGdwwbZFi8KrZ
ErvvrBVo/uU1jakFBs9ay2MB2BcUMVDDzPBcoGDgQiOHjS04R5xi0ghV+YPUtNOdRqEFhcLgBabc
X2ZpB6SgJQVK9P+wTmsLG5wnePInIKV+Z6MqNVly1CAefIvjJK+F/MnVa/6UZNxdx6U1LkIfrJy4
kRzTsVMAuTlcfmpIGHNFz8dyGt90EdaLolVZx0uAChQHUu/BLWw8Undqor5a+gkYQ2jYLP75m2+Z
7h9vWcxHFqTpuyZO0QZKSPHTuHkKdalXVEnmi2fbKLxDwAobnHWDsUrCOodnNjGv1DRGMZ5y39mE
eJxdJzVDaMG2yMZ6YcVtkax7N+5WLYM/k5YEQfO6GMwA+aJzq2Y3G6RZtRE8Y39sxBPkfLwtp0W0
GSrj6gUNS+dr3JTtifzK5H/G7bY4JngwkYiaG0e7kds5zc6+asC1A0mJxm+zNyusMUbZlGUC7k/R
N1lAucF5TXXhP3cOhWqo5zkMbE40k+mDvtVD72Z2JPImUGE5h5oYoWjhJKXlA/FCzTaTsQD7CLD2
Ue1SgKQUzdD7qt7NrjeBHmrxNIMXfo7yZn9HKg0p9y4OIjQWOv/R2QWQgLR220UsRTQMMNi1aiaW
CFX3qSbrOMoQL4McqMnICqrB/NrlYHlyA3/cUtmPlSKm1PVVdaZh5sVLpH75L33tF48WEodQ2ota
IQReDlkHwBnSIhtaV+mTjbhKbm2MYwIMP8t/ES7IGbgWliiB7AHJUVrIt6YGgPLJSaRhuQboHHLH
1QTJMlEmJ0fWA+rElQ6Nadpggb0MggqM8ADFXw8SD4y+cXBqoWnxZvvOGA1pSay2urNq01akc9OU
NoCmUOACVMlyT59YDMGnqE2tK2ea+R63SvqzgEiHXXhZcYBVo6Jq1JEWoFc2WyFJHxDAdQiYXM37
zMc2/8SCFFD3QtQvOsorkdTUJQ9hrGkb3Y2rE/ykbB8aXrLvQC15ThET3Yiy5o9WW8hVOub1O1s0
JuJCSfk5MdyXGkg0P3iNCswUme2L3g9AIttEP324yuB4OEXg9jpSxUcWcySklnAZTfUdbQZ+J/zA
4j3VgDBXeo9NtqYBLYhaIMIhuSG+ge7KXecbMnEsYLb1brFti2FYUdF7aHsRgjDVsKIKeWHWt8Pc
LN2N6UfZtg266iUQ+ZcaeVjfgtz7iBC//cIKGWyN3kt2vyt04hMIkq1jSVTNukJWwstZdLbirzci
IPwVl34APbfdwHnL4q8t53BUDHoOOMfhK83HJl43PAsYR3Q/wH3Br2QxBbsocDYBq9Fd5dfkLa7a
r1Wgln9dRZL5VoTcZXsPduNDaybauImQYYP8cqARLEBFnJ+AxFacHNCdSSQRHxKaSJQOzea6ztdA
5HHwsoFCDOToZP0qH+EvonVj3Xr6mbpeDQSEQLc3ro3qwFBz9Hc5/rSLrPDyn2vfqbKfbS9iFLrl
47u4teBLsLLsnDLhAQMm1jZGZsOpiD/4YqwskD+UldxYClfILOHyZO2JjwpqiDdAHSJ5iRvSqjQk
Wxo9sjpXrejWRsaLPSJXAGwzXVAbz82oaIhpiDy5cRFVqbOSVj++Kv51zc38TZeMOE35s7LcbiHd
9CeCh2OxkJqdHPW0AqyEpYXpUQtakL4oITUkq8K6dJfUldSth/AK/FtApTU+KMlk85MqwAfNj8xN
DoRjUGoBAeRU50utqOoMr1JKNimFFbpVLzgc8PUC4Rw1Q/PTes+LtH2GU8TgAOvtdsYvBLJzctCm
KfTmmDCbU2r/7Fejh7wBrqCg/dI6aIYZAfrMhRuXQKC9NAWuJ02ncb6t4qg9eMDTwre68DJkWBjJ
Cp5w6+ypaAsqplw8+tRYb4AyoEchcvWqvtzmhdUeU96s0q7xBsQCcSqYuqFwLaQD4PQzjWNSwJkc
AVyg5S0Cx8gXSPoIAdASdtcGXq8r9XSW6IuRIb2Zhj4eTQ78DflP7sGtR3pg7dEAm8iGByDrGodJ
hbQRlNiAQrg/zfZIrgGUrxmGyyyuMzzCpPgWOWZ7s7tZ4tCD8rWtdHq+MOpELihFPU5DcbGj4oGy
1ik1vgmzZyMunfOU894ZzjrXQ+CNqhz5wgXHexnKB1KlRW/6JEot11kHg9sDgcN61Vf2p+pzKy2e
B42/2k7ebJMuEo8LvGnbjvxqarG5HAxQSIS+1iO5DJFvajreHkZkQZ2nkSjFxSkRDFUKFNrWitzZ
aqKTKGD6teg/GZJF5p9pFdz/kyG8zjorC4ke6ybgO6PvGcJxVTnxuCpRUOfsTBSuRACrREL69lkb
7O+42eHqFO1rrGtbT2mSEln43Z41yHVj4cxIqOepSPB+myIJlA4L1ACIPkMNmZxEhJdOckVFtKxA
GrDR2tH1FkYRZGfgBG9m/HTSI5tS6WUDahYQ2II9pDBuasfSirWnzNCW8zpSUabIwHRCmS/tTk+Z
GgP+rivsix+L9ugmzVo2OZihi6E9eqnpiQVrCx+Mjgg3Hq04EAHeStCdpLSIxmpl34NTepq4WfRq
xfD2OspjjkxBfuGriaT3IPW2nd12YPB4G+tmh2qWCk7za2LgXREVnu52EoasOfWZPR4DkbxLTdYc
BlVWnNU66pMHgIR0HkBkVbUyMH1eS5ZTDy/y+D1rU7XyPBEb5Y5XRnuaRR4D46PVuF/Ihj0gOQEu
YrNe+ponN7SNmSvOEAGu3UbHE6RGFcuJeo1Tdbg4IBp6rZ4saIKZHY7XND117QI3NjuGG5SEVdOd
k9rRgdcOM7Mt6t3JBruuNoEyHYEfFLmLcQeOMBskY2sLsZCjl/vZg+sauDBQ3H6LumSd/q7hFEG9
GwcZnnQw9C4sM3O/C/4cxEEFVhUrX/I8tnAnEghy8swGM6nnPpUx6xZFYTlvqoiM5kjl3dQ+kucB
415Ld1WxTTxU9ddeutUqqA1+9qM0uvii8JbE2vKbAgN2/Nl0jOtr9RGw6UzcLZLxI1LsgVpSht8L
ZJJshKX11gcRJt+FH7kbjyGXc2W5VrUagHewJOUgsAFs8raOFGmUKeQSwO/8mm3nrrKYpe6w6eL1
GLsD2May8YF6Gf8OumhxpQE1SNsF45ZbViBJgNak6rfJrgtjPArU8rHpx4fB8asH9n+Mfdly3DjT
7BMhgjvIW/a+S5Zsy75heDwz3FdwxdOfRFEW2/17vjg3CKA2tuxuEixUZX5aQpG5HncD+gAlEIc/
LN2Yp7sCmS28eGTg0NDiIkAhA5iz1AXqrm9Qf41Ekg9ohP7Qx+DrMVHCt+EK84QGpFbeZ9Jzs8pf
NA/qXupPaqe+e5DT8tF3ibrEI1ngIRttpKW+YgW/4P6CozTsyUCcbOjaKhpqcBm36KH09VHynWcX
jj+vcRISXdHMhrdpZT5y03wSEW77KgStaFjCzGHBJPoepjOZA8gG0JJpXmh+7sGh1ygyPUOt2t9W
LkqqHEW7Z0aa8Rkp29mSVsqP9+JlFH2/j1SmD58PTF9qFqicX9JkFX5caNYjBclISwNTGcEUp3nr
tq271RLgwa4IwdhijXxYL75LgN6tnpgsvjqpwCFMUBh7YZf5J3vQ8k/oc1+hLCB7IlHSg9wx6cCo
Htl+lTibzLDcW4MiyhfVmLLLJbJajsL+aMw4esF+d+MAM/9GosWCHEj2EWOxKIb2PcaHBcX401XI
4n9epepQnmaUQ4VaN628gm/lm4WOzD2tepT3g5tTKVAlNisanesHtzPcbSk7bQXgJX1991oyv46I
NtNWbWDr67mYz056v3TjBHjmskncXRi1u8hA8RGgwYDajlLlYMNyO/yG+v5tCoDZzyBBxuO3sJj6
kUXfAGRprsYiGE/95BRfyyTxcXAdfRvCpDqwLExmd11KnAs1g3cDZbnzzN3uM4XNhyzd2lkX7Mjr
4yrcsLILyjaZT2a9CdBC+dtVSE5XwcvzxvC8A5oSvsm8Sz8FfZyC5d0DWxBeYde0nBUyQtmUNmoH
kgFi4skaIu/cuj8NIG08kXTsUuOkYkVonURe7yPOvB7DrPOjutIOztA6G+ahQyQFB1bOuP5atF18
dFzgGOLuWvxI9BE3kiD8No1ajwLaQO66wLTeUDnrk4HWDvUG5FPFESDT3avt5c92EuQ/QA0uV3lX
VRcW6iO+48C8I8XE+tqXrmYBuQjMtVafAtsWWYZaiuLH7x8DLA7Ydyi5+hgqx33Oh2HYgqPjmGSD
vHH8t73Y3tCuC5QQ7ubloEXAsbNBnqC0LpcB9qUvEU/sTyRpAB0IZLS6PdBSoC9yjxTPsKJllcbW
M94Y5xWJJoCo+prG0SFk+/YwgNxADTRj3d+TBxhsWmB/+y7GgWF6ZSPIpKfBOixyMqNB9Bqov50h
2ZHtgz8DgR6gFHtvvSgWO5Zjzz7hjHe1REaD/oguCb3zdtwx/l0utJgw/B6PkwB2A326yJm0+c9h
WR1d491iGYPT4SKC47zFnQpxAD997YOIvotWwJ1+X1vWzyIoW9QAlxXDbo1lXN/2rGuw3VKcznY/
Ritdb6w1CWmwEuHqWw/v3GmZAO44Ra87tq1fWBhswLoxfQ+4hRdJJee/yUMXcrIXJtL144TMjnIC
BfD0nTvTiMMKMR7cop2DkXxx+rhIgXe3U2ZP9S5WHfuWWR2E7ejnXnX+k2gMRL3BG2O7jhVIAMmG
qK6vY4j7fCJB8EuyuJp0tGgAdnJeKmOeD9glT3HqA0lRBzq3iqquEaWjfl7sRFzUG/ST4RrqU9Dg
NVp9BbM3ytYhskMp8fVB51+EE/o3M+r/QdkjjiDs3nvuHOcFJFbOWxVxuTUrXu2YhFVedgCisHR0
OYCBAJwCFy8d0yvdv0Wej/tuLMqVPuk4N0Ap5CVueXqlO/mjNgIO9YO2R8nICucpqij6V+RaeGcQ
K2Znb+jajQ7Y+HWfuDmIUQqgk6tZXHxrgzC6dfH4Lq57HAkupmQVZlO4ySTnq85rtcHPpji7mMAm
GXzc658tbKv2Tiuyi9fmMt6NOpIRroWcoLK7M+ax/NYC/X2bYb9w0jlyM2XIR7RGIK8AIhZ9bRft
VCET1orT3bRnyd/9iG8mEkr9OeIYtLrUt5rThdjpIg9PinFqAzD5qbUb5G2xTh3rS5LX045cxhgk
5uGh4h3AvHLrJ+qzQcomgf1KkK46n8RpyDLcLYzST4Xn7rEXG55aNYz4hu0izQlXtCQFjrIKbC79
RUIzDxlfX08jY7coEHbYezqeDg5urjvU5gBSZMzWesF55Bdx4uPXJBI/Stdt7EapD5gHXYoMEvQ4
o30GdbUN8pduOWQKk5LvGqc1/mnS6jx6Xvl3VlnPdc/cv8AU8GYV2vgD/JD/WGDv+u7oaJhoezBe
4Vwe+e1wEquApcF28Nrk1UWtLSVFaSXR6STQlfn5Q0f502X1oVOW/39+DcjcHFEAobqLQZQtI/SF
CKSkUGyf/8Sh5PQ9wovWqs6d8CILMyB52nvvchSDR/8pd6dmtqc4tsUe45BcD73eB2n6jlnxjVoW
7Qm8D5Ed36gXkqvV77rQC2/EJkyWarX4pXp6oz5IYwKpmNJl42CeAWvbrSSqyFcT09OvTToUPuDN
mr9wuz6lWZwCkS/adAVYrX0JILW+zPWfuQfcI0vWb3jqVSvG7OEFR/RIjWXiyRziT6beum9pM3or
BtjNJ9Nqir1ZTNOhzdzuOuBobZ20ifxSBsU/Dp47/wIgKYj6f+02/xdv6t2XPvD42miy/Bo+4+uO
zddom08aCjFXeWk4X4Uz/VA363/FhIdPhFMCkNQ8S7szv/HBrlecxfUn2Tf9NrG8/NygYRD7D/M+
jm0l/KtXDB9x9H5EnBrZGJ2j2EbGrdxHHZqjZcv5t3AYMn9Us0TJwrFyvy3aZfa/7R60/xmP7NAY
CyCx3gHEoOWCcbr0MvQjgUc9DPT75aJtFH9709jvWlouWlZPwHoC9xTgPZPMPSBv3xzrBpXu9PaL
9uKN06b42uPYf5dZLbBf1ICE/2f0CLMTraY05s8O6LTGlOGGrBaO0V14K0/zStWA5zWLDyJGqdCd
DzjfNmHDcMqtvEhRajxb0eUc5UaKvs8+dygwvwsX8zNdjnwaJ+zRoo9aJ/XhWs+xDzpKKH1z1K2b
9i3E9+zm6rV1I4HrZP2hGey/GhCF8tmoK/D9w2H+tM4jwVKAwpb/ghcxPYxtE6Sb9xhcJuCS+PCf
TRfXgaEb1JHtAX9ReqLBUolzh9LpIUP6nNaLWoYOEu3BWOIWWZp7Uix2RSvcowCStwo3mz5YLJFo
tkSnIA+yfrAapEfa/smJ6jUlYPCljv2kCcfXeOD21uuT+hhabnHD2QrYXOTY/ohYvaYMTN7aKPHm
cngt0xgAT0mxolpGHI+VKTrjf9VG1kWIk0OgXM9qKm0kbdvZ6Zlm4BFWlJYf6yjWjwWOOIDBpr8V
NeqHaBaa1fssVrOhHPU3mi3aScke7JYoRVwdh979m4Nqe5XnhoHtOMOzl7Iz4JxAQscKgf/dDcyY
EzpzlgeHJ2iMDXHgyvXSu03gCPXLHG1HtlqSzKos5xrHn0lSo7ttFmt1gwJQmUUrUgw4la9tXVzI
xwM/IVgk2Hsc8hqdmKs4tIj74hWVAOMre3bsMECnIs98EBWEn+OaOZseHQjnPGnZScv1CG0c1vRa
Faod09P1f9hzNQ73Ps2Y8Q1wCcWxGCR4jlAHUjW99Hns8AMtJR7CZ+ninj2pAo/mdy2aF1B6C/o7
qgs28/4Vz3P9hPMqUBt3Lb4zakn1vzQUmrwTkZOAla5Z2mmpHlZWddvfi36PxUWKuqdI11HDlFyJ
FVFmYf1UI5tDK2y45xXxIrpFM6/sQjM//275sSLdhyVOfNx1YpThVTTVkya7+JW3dnOKAmBYelEu
vyt5W8bxq1fEXyI3ynYjOjmu4NZ4H6YOh9LIxoKJfQiZplg33jWO7QCI0TP61SJbnMEYDLRDO8ln
LSmAZOHhjapCXjYTqecv1rgnvEdF5+WwnbzfrlSmiTgA0vAlR9nbtTB0sYrHxN7My3YMrjSz4sHe
B6H4+SCnZYXncYS81zm0wwoIDd64V1inT4nVYg8fs9anJW5A0xPNshjk1ECaIkmk2KMnE18HMSEz
tJhOLBv3aJJDblSZ3CmwQw3TbKN5pgU846rNPifGIG7jMIzAh9Kra2kX3jFSMkkyG7LGDVAIwjJk
5i0Qrt4+ZE6Tu0AUBZWbgfrKOBxP3LHFJxpazwNa4dCjJ/BDZlrlFzcrSiTNQaH1uxOJDDB3zk4C
34OTKByULKxLHEavigpVAvjPQf3yPOUJA85qXqAKcBGijdXcgNUcGx9VYR1/DEymzwaYtPZkrPP4
Xfmw1PWeHcLK25Kc3OerPYRbLh5ThTVZ3n0OugCOa549vC1us8oe0esaaq6LBnLbXjPTUSw3SfFa
6lp5rEChiXwqloZup59Sz8UfWnCxqkXz1jGvu+jJULwCbt1eT1zeu04BgL3INe06+ZR24u/eQlfB
xEX/CgohY52OWb6jZaf1qAe0ACZOSxN4udc2Mp5pRYNW/AhYEL+gxKl/NbGvBVDjr2AF+A/mYIni
fvhTMB1UVvrIGF7vJApy0COAKgV8M7QuQmVZraqAaZ1ZOMG03UDfeVaNjPCHgmYl89h2qnHTv3OW
6AzBvRMsxDEPvdMckfSdjmKbgbf5NuBNiBRP9dWaJqFfKzt2VxkrchTxucAWQ2MosA/dElNLTa3Y
+hQb8bAXA2pwUCgMWavwEfGgtkCKVAP9Aqtw0M0exEpoKOSRUfsVOuUvZFxFeRPvLM1ASjcBx8d8
mfkKaFWRAxDhrW0zgm5U5qnRHxv0Bhy60D4s15qvja1Qvok7PfATxZOoN/bNqFQ7PNCMOl/3tOls
69H7QBpNqXn+d4cj7lPfFHhAk4iUZLssUcoR+WGD19xaohzZX0J1XH4KS14egVGR75IBDJ1WyJFr
VEMSDtlT0LnnSnPs0yJiOIvcDWh89clicQiE+wl1795xEZVpr+0TEFv4fZTnd3G5G36vkiwGg7Nj
ugBSAWzuYEz/GurKYa5kzdRFvmW7xaEvBsv1M2x5jx3ghCk8xaMP4IYhiG5H1FPSkhQ5sAXAHD89
yzRFKJK5LUceB+fUuyVAHgp28hL7BIreeAWE8X5HR73V0OBOi1bkORcWAMn41uGBjNsNbrekVUuy
peNi9KrMDrMFLSfPmi3IjGIsIT9i2MP0mhqB9mUwkTvthRV94X0KGDQQPj2JYmRbpLvDcwmqgmOs
9cXeBlTrFc1PxWYQLn/BWTxyCRqzvtlgJGGaN3xP87T0HVeM4MZOrKdBHb1EFYhX9HDCoSadx3Ql
juDBV7pp6shs0R1SXTif8vOs1d1CrigCmoRxesNKeFesAi5VgLcucxrNLQ5exe1uAIQ7vvBZAAY+
iePbaXxz3HoAYnnUo0IIqRR8lu5MS5qRrHG8S4mGOYCugeoH5T2wm6dkOCrnvowjMPIWnxa3O5Mc
PE+nEvUhAue0SBShvkwTWvmkpa3uA0o7+ktr7NcEXeGvXerlh6Rpu23f1v03PYxWwGBZ13XsPfd1
VLyCLObMXRw+W+j6f41zy0EKTC/3pMwnQIhPLYCPkrEEBsQURU9mjoC0Ug4f7mRvttJZeXVa7SOk
3pGERxFunfCTC7yHTzghcJ+SxPxiSB10bm2i75ouYRtaxgZq6dKiLq69AfYB8Ez5ljIrUcVxMjmy
1rRdB4gIYBSNCFcwgeJy5pZz6nGnfeqbukfdU+peQuaEZ5KVaEx+Qr8tMpECWX9akmJiuD8BlPx7
rixGcAMdGhB/MVXoScWcYQW+bN+mslFDTs4Rt//GWlElKFmFGVgMaoZcWCErUOmQkNSz04RaEG8z
h6GIiwHNaKgp6J+vUkwm8hYhcDYuIxU3MRu/bjUk4Rifho9l1nOgkxtFj1sTFAmLk1OdlHXpz9ax
82uaIuu8a8bqK3cTdw9CRRQKKyR4I3S6dQeG6UOsljjJ+dFK0d2q0gu/Fl+YI8qvYR8BBU1P/iEP
kGvzuwBFxbq1UAFIO2l8DhBa4DEIgNi5kgrXJUHXkbtio5HtpMefgeFYn4QaSEvDg2z2IA2+QHjt
WCxnoYrVoKB7kc8uPLWOwExwd5GJpqOVi5th6XvTGJ1sE1lPWY36ZhbWJc7N0A3XZ+8G9x7znPxm
C3cEaKoGMoAd+mJP77IlOKnvpXN0VGpGJ4oyr7n6IMunEa2JnISyufMnNa1JMzuSkLwDuuj8J3SO
BgbEHImwKEH2s1dQ+UTz5k6gmpiC8TqTLZIssIFhCzzndwJGMQH+JAbW/Jqo4Mj3v9yGQlgnsiDb
kXEXeViHz5x0FN1zmXNCx8iVVjSQrboquQPnRTulVTTfE+nWRylnuvO1AII0NYZObnVLXOSkpCQ1
zUhhV7bc2jyO5pT1oiDfZbn4JmguRKIw3cmiAGLkwzWW8CnuZAeUN6Mm6tddfPag6z64pU7n4hQU
ycklwPLBH2QWwPROnbN/+HSBAMHd3Z9Bl2g46NwqnBDOD5OgGrcC5VTnVh08yBAMS66zn88XUC8E
BB0v6NYoAk43lcSeG8jG5oCnOSjoS2jpzGIxIb/KStjKFra1oodXBDgqP3fTcUdLGuhJF3Cz81Mv
RUpePf1KbvNTX9QcEJ7DzfFCCRQRJ78tg8sSlGhEWrBbZDSbHDGiemsyN4ti6LPipsuk2IxxGgBs
AUvSkqICkfLOU6whDx4ZqlZQTl18fpBLzbLPspjWSww24PmOhrVnCzQ7Vwor45NZDdnNCqvmAuKp
dRZ0wS0HM/aNZkHXThscFLLVpA0y3+RMe8FfLI+LXSXA5tnU3jkyv1pZK0d+rAWygE7URqMfAG3/
sgx6ZwOqVs8YTumxO9uRBiA47j5EkUSQ2+/GUWmHOJSu+vc1sPzf/cjDld3PagCviK6j897XSnNT
RehRAwBVde5xG7cPltOXZ1o7oOtegQ9HX6G+tzwvik5ncF7WpPaE0R4tU1tVoUR7HmqiirXtVGhk
7T3kEAMx4VQHxVinTgK9Z09TGrzY1A6JwHGgMmxZAEOaLiY0Q33arxBmn9Z8tegXc2tg0CSxhteQ
xjqQyWx9505SiecGIO7UJyL32WpUn4GEk9SepsjBk4YMl0swlJN6e1rPf1WILY2OerldzrFRYVo9
4OV1dJwTDUxL3GNmfCUl+qYbtALhRwnwOGUijPDXdNZlWlBuQ9P4l9R2P0lAeCtL6VqbocB/kJmk
YK5Rg3oxmYcOW0Y3rgZw4fwmr1GTfWc2OyjZiDJaP3Tcjt5uzg8xHTe7dF0AvmSeWycBsEUwAOh4
t4ukB9ZntJ+OyIkeSUHDYkfLHPVqNQoS4fegtrISzUxTU69IQfHm0A+GizPZLMsG3+cMSRMgGP72
qe6ikAfpyS1HwcBa6tnZClFs3WfD9BYbABuIC1DHxV08vRn1V8HK7GsCaoezlzUZ+iAgRnrq3Yrj
Z3uWgIJdCRf7ZbsR0bcwrcC8ZgI5Nch588JLnMkqudUBzBXwlvGOzPIcLEK8ml7ScKivGZJSfjig
ZiSbsnKdgoTuyKNOe0uNWQwYqvjY28G4JisAfzV+7IJddAz6eqV7tjhP0/BZBgU6a/oEwDVqIDkN
WdTeL0mmBdiRq/fxxew/bZ0a/ZdNK/D+jEvRQFega/1J1hdjsgd58fN/hnz4SOWo6RskDXvQRf76
rJqVFOs8w/ZXvoAyzjkClCA50dD0Ae613ZCcaIbmcnPvZGB8VRbggnw3o2UX1G2JMngIH9xI9ieX
xQ4sUuLdeQRy0N6u4vkiD/GWZTKhsJX10x6kk94RrGTekWagqXyfNbgrgiNArefpg558eO3de2tI
I/mJDka+BwUZGyZ26uhc/3VBsnlYzpf6b/M7PR8BqquhTX6D+n6AJ+EY2Cf6W5AlYrcMJhuMgNep
TyRd6HFn/R/XhYrU1iaAd8h9Zu0N9Q6XIgeK55UALBicfcY4MtgcHc2dAIS5I2zgQ1eBDC+tO+BN
7UMzG5LGKD0ALhjAyyIfktGgkSIrgnQHCIzET1pgJIZ4qvrovARnmM7KQ43W41Pr9SaaWa3g/6h5
nX1qowB1TOmE3sxG9NtYvZovexpUE8SrKXHH+Z19URTaEK7QZqvNiqwVSP7GlhvgTlub2zIsBZra
wcmQROEbGryDZ+S7UK+S5Xig10xf0ZIUHEUsQNJ03K2dMm+2wxPge1DL5kRmJBfjOWjr+JkWSTpZ
Z6MObmPD0Jkli4TtskqC2kVdhUw0zWzXRuAlc9i4r0pUdE8FQOa0WwAUXYB5oXsB/wn9ZkgddwOe
ePsFYCWA6TW9F1Yy64VEH/alMrAFu7dHEhuACxN/oWAf9jwOmiutyN4w8Z+dDfMlSj4adIkprYDo
yr3hltiTQKa1C9BR0oKZb0xNVFkNUj/RAMRP44RE7LBqWQ769g/FnaFozCRck+pOujhp6As/mb2H
7qV4Ah1IU4HzSUfT1aVtevPSg27LtzKwpw+dDXixDwUtccrrnIPqhRZkv1jRLIjGaIvvCQilzOCn
bCTb0vHhApwyQ6osx5CEuMKD8Vh5zNovp5Cz3eJXKogHPvF9Z7RoQKgZzugcFB+hGGZM+9PddDTH
eh2lHvOxPetPWjxl9pm8tEqOKyT+U2RcgemM7ZSCs7MrLzghAQCGD5rq0RNPQbRGSitjkC92NEPv
UjCrfzlUAv9sbZHmW2RYx3JXA0zrkmrVNS8aAdz/HPDsyCmhP3NqN4NpglbMcNo9K7v7WdzG3SwL
P2YPdtPvvoPe4ZWi6H/UUgNIRG4G2IFryDx6HVDetMH7bd04KnGUFSjaI/u4N1fouCM0koojxdrg
FJFWrB5xypVE+WZechvZQQkKHyD2omokDlHtWWbdgVBKChAMHTsnBHWogjQhD1AFHTMTbwuBIi2J
GfadFI4sBq2bwxHmSSlHYBVy/OvUImEHFBW9Nejq5n5UJB7YfRpvlWe1tpkUprSmBlKMtbZF34oD
xHv7XfThTwaLfIlBilZi5/EOK+qNdX9c2mmzIpTAhSrzL9FgNztqfn3ojaUlKRY3kimvSQvF7kF+
145Ldpxrlx5FVnsK4vH6i9Eo9B7V2Dvb0nSJYoDudZ2LEUn/u4a5LDNUbU94oBY4Gu6a6mjtPnbL
zZ1zi45mKlBR1OFh7qibbbjqz8vQauqhm5e9/O8mfE/zHuEnXM+xXE3TPJd7tm089OC7eN1mJUAG
Xoo26fexeiPhXYNBWCC7m6dqvWjsRO1L0/JAykVOS8sD6pS/uGWBgzVYgTDO80U3X6LU0Y6dmBoK
aj4ufu9F9rb6CH+OYrpeFm/JoEKd7C5mzfwXoIzaOriNfcylEdwEzmue07j/kWZp/a0bhnxjNKj+
pGWEk68ALHaDGRZHbWAA81FWwPVL0bEXsVvYWNnindQGwJmUd8NRWxB4eB3BCaTuyyj0dkQtNTNQ
tWFxYJOLrYCqG10U4NpDZqPQz4u8NC2UtraeWJOMBtZIEB10OFTUc1Sskmy+jodi4sUuw9HjIZe4
8S2kWqQtNHFwbU87L/JaXafKgX63sGr1RlDTdYDLgevQ5xxxfOdPQOear9PWL8BGra+hjsyJwoP4
ERv8RVWtv7ppKg453q22mu7m30Xyk/StjY4ZPZieOxvfKwWWEapBNLmxMlzN3pEsDY3spiyIGJRE
tbLAV/bdgmkhSE7abj/KVPqp7QKvhgAGze4fXGJ6muEFkVe4hN50tQiw0M0mtkP/AdpbFe4gQQRa
eQhWk4KV2xlzUAEPtsz4N5mYeSQLkv8KO0vMXoG/jNclDOqe3kMvuIZL6CXO76FJjneJRAewnRv3
EtWgNIKddupANdlG5zY+tHGsn2fRrO5aSzvTgOdadB7qAy0qG2AU2LsaG+7G2XlAJ0cUA8Yfj/4U
xyFKpGb2x+xBFuB15+QJ4DX8sloMSGZ1vfaupvXUVO0xB7QcIHK8vZCD9r0B5EIcTM33quvBRJ8z
8ymr43wvGKhNXLT13kLQpqxRrp29ITv8qk8VGgMLII6B4DPbDSjcRpe45nyWonS26K3QNrkb8c8T
M7otWn2CWSts0LG0bKq2LIAxDibsTVNZ2pZ8A4ZjxskexrUNdAwjC/OLWRnZpU0sCz1zakpC2Vru
SmCzuzajOp9lpK2bFIZk07nBDhy56VFTYZZY80y5DRyoomZuvyxKCtfKwXwPgtJhkKM1q+7nBOTG
TYuXuZuWiABUs4X+tZQFw7FSb95oSCeju+HgbzYg2w4FvAfJrR+mMDzHJzOZWdkG6BbF+k7YdjjC
YZFI92SD6N4lM1HknebuuizC8Zjxovhs9uxI1fv5FLprlJqNAO7Qis85XvtMbEFPaLco154Qcj2Z
uXcqo8B5Ejj69sUwxn+Fo3zTZIUzy07TDmgSSray7/LvXo9qYWVAnhJ/9ezJJrv3UfcWo1ZwfAO+
nDt7Rti/bmMD9wflSQbkWXVJt7XAQuEKFFX6uWBokKiqQzfl0RMNZoWqSQ5Y9kZkotiYKD0HQwu4
+RYTmmEvpRIi+hU3VkQSIip2E+CNAYoqQR8z25TaX43MjEOv4NxJlNXZcGqd4EKi+VNkiW2vgHbA
UUD2yy4IeYpCHqsJjb1TgsSlAXU0Wzmtq50aPQPhPcdrsw+IenSPVEpAUtI7VbJJjaE7LKLZ+nE9
e5OUQmRF9qlT5FwkkgA03uDsHRR1qnreVEPtVO5qAlnwapGhRFecaPiTTFMwCDjyPzUhD3boc0DN
PdmRxxJUcqR8Ftn/jkfaxfghHi3TRL6leCqdqyrB3U86mQ5IFVc7RylPjnnubWhFcnOYtFlJMk2Z
0azTk/QIyKBNYI9+HG3dDNSVFfZepzFNo3lGMkcpaGZ4QVz6D+o/uTzIODqASr+y3XoVT7q+IjVF
pFiSawneUoAojEOZ9kSDp2COwVikq6ZhCGlNsMbLcrFGPjDFgX2SrskOnS7msQKLx3fd9H6aUTS8
CDPALwHtbaDsqvM3YC+jYszCK7hnAWo4y1BEE0/OJwdlq7tEphmgfwPzyXJRaJqUQ/9zZE+63jl/
k2mLw807U84razZNs+jR1EiBWJIAgjY3zMzHu0yMu7oeAVMBJRM0q8Ctt2FjyVYPCuAsWgen5q9k
C26PHDDxytfwvqIlM7jMoikeroBjlMcRBE93VyDT5Qp5h1OARUYzukI2ea+LfPlcuIoBEpQL6bid
FYCn//1vyEUUroIC+L/bugLxKABwLqo/8EhgLITkMik4F5oFGZ+Vi2gxA2b/rCTTRU62v4clZQV6
+SvNPpQzVszi+hFyES2uyktOQXjsNVT84dwjP+Ohh85ihhKBUvEaDRa/oRcnfRU8rtGFg+5ukgOH
5VaN7XjBmYK3It6QMFEH0jR9XBNByB3FCK3dgGsbC6Q4aJz6RW2yMImQbKYccZ0uPVh2sgnT3tA+
k1+DLmAfVJ1JfLDM6C+cxo9pvGpjvE3RdmZE4cw51NkqQ7Xncd7/0FZo0XIRa53vet5sM2+hxMfu
iCKkbst2Zl+5oCWPxHZMKvNrgZZoAHTG9SWWhvlVIlWE47qvsSvwf4EyK5+scHwR7v7kRFqkjP/k
FCgnQ11JWti3d+4woJQUaIE0CFSCHZ2g3IxEnUmyQFf8c6Sx0SiQKO6ZFECE4Y4jQwnYGvCUCQcb
rTjpjjSjQaQMP8NlTbNEGTZWC02YyF3pJXxHfrPsbkrmDyFzY2yPj3Hn9TzOURZXIVwjA5LwHz4J
hU4jF3nJqPDWeSqCa2MaT6wyQK0iAtv0SQZGFbQMVGY+m5BsVqCx/jSW43ERjeLIchBx4jy0DVaS
G/2prIwAOSagcqF7NQFMaBgOp5qEpB+VUVYFIliRSo8Ke21MUX8182FXRGUU+oZe4SWLBWh1qeQK
vxRAU1noejUCg8eo5n1yoxItpTaYo1MTKKZV6ASHIA7yo7Tt++FPMoHWQVSO6+92tFzcSPEg87D7
wZmxyFYPCnJ7uMZiMl+jNM4Bs9kWPGrNMTGS5mgiZQJKBrWepyLi9bHEBiLzyWAxpeUi46xNtRWp
tUhL3qdzELJ6DHJnZfTebiiZjbNVHj4BZ648tOC29TvaOykZKVIzwZOgBkh8Q3s7pXBZhb7KWPcd
2rO1SpGbNpChWkBNUQA0zyauP0h5DCOAo4YZwwkzjsFuqMC/4c1e/2Y3xoQCJpY/t+3Y75o8G4/a
lGYXoCnKjQ4ksNeEO7h3FIX9E6SGeKihAcnShhejD/8VKDbco4UI5W8dR8YcTRs/ZdYnh3lJGuAB
/0iKqb6XJWD7aexiPCTeIJFoV/XXniu+uk1poQcG8UgU483u1mbis7Qb9u5PMq/vXgT65o9kSwNI
aQUIic3nJuftLC/r4vi/Mz6W8X8ARz3H1A1uexY4mj3H0H5HXUycfLDBGdd84r2lKiNYeh2xC74K
zsCNCWSeda+W9li1xtqui2zLR7DPW6iABZirUpG+tpNqz3r9L4pg1WVnrL1ct47SQf0JGh20OfZQ
WDjPyz30lG+Gwf7HQoXtVTOsJy6a6GioFYtT60rytszHXeZONcqAgtD0SUM2leE8GW4cHWcFyYK+
HXeOxO+35B1q2T5Cd+UXNBx6SX7RG7keHD39NnmVsymbRh4bQBI8lylarKVmhj/DODnyODbQtZcD
V9YK9AOq8upPYcjL2aKcwifcW8ovjWMW6MXOEryMGS2ON6zDxPG+SLgSy0D4E6xKpwszYlQejs6J
lCQHkhbg3kCm11+8jWU1QFMjOVn0iYcDBr51JBMXPTZHb+2MNpDzJtFtkScH7gio6k2fJx7b9V4I
JGYlXG6bNPPi76LPnAstmg8DilTksts+2NcS/AsUbb4kqR3t2xIEzJWfNT14devKumY8MK88utXD
6F4cJVnEAFtFUVUJrIo7mbInu0nMThSBBpSfW9cJyHHrRDmRzDL/H2Vfth2nznX7RIwBiEbcVt+4
XC7biZsbRloQCBB98/T/ZJGY2rWz851zw5CWlgRxKEDSbOLXqk/lnhophI4wjOAnqqig4odYZEeq
0RmDAgoblF4zXzMX1FKw27PRNdHZRoHe6WyUSg2/LzEM/Rb0jySOAUEIsAb6YQMVp/xrUjcZPsCh
cuUFtbokxlShCNSDIH/QQTOIqnRQFUiYhjFgpeY/xhFAc58LgUn4SBV3gQCF/fq9bTj1PVZWmvu8
0Ku9WblPNUwljAW10sEoVLqOLcB+KQ8v4N/Nhu7heRfa4XYeK6xKrFByLtfwRuHHeKJvVV5UrIwA
SlikwjMJ8BDbi+qGAnW1tCU0skapn0mUJxuleqYiRengyPQ682ogQ29A/rfK7ZxMJ6CxmxqQZyBO
JJS72Dt9xWFKBeWOYlr1osjNpyB9FFKswPP6I5XC8xdhBiHXbJV4CyZ/hENk4IOzyyr9zpWQtZDq
154q7a7CP82+A7IdOmgmSDWeKuoNZ0kMdDkawMReN7mC6FVf5mDGDfqRAGi5nqaHzHFfqTYB1Zhn
vmXAc2AaYuUFaGnAPD3LJZXNMSCy8MWQPT8Zjt8++yUUaOxS9rs0j3cKM86zlQPTpUfJgwnVN2hd
wPwTxraxtbETOJ2XEezU++zA4I1yoUgPQfYtJAyGJVXzMUFaxpvZSHFHIdNIyzszCV/ccGDwabBq
a9mYQ72lVoCljTUbYD+ScC3cMsiUTPAvb4RxzViuCRhW6Xh0aqm9u4V6EcBrHmHuRw10mEawdHkx
RGDvUk98YRz7VTGUAh/dNulXhoK8GVXFGCvsftkmsXrokq5/rBvYFEEzgS2okWJJDo/nKsq6PZR6
NDCnu3AhawmB9fHQivpXyS67TGKy/Ls+50Qf2XOX2oAlzjTOTfOcM4/Aba4OQxeZ696FrDjPfGB6
e71aBlh/DpdhDi7PVb0symRby7YC43Nsn+tZ2xcXq1TlZR4DFO7iUrI83ugAX641CQXq2hk+QfkQ
iwUNH6CiY6XvYkge4W9YPSXSKO6sZBS0GeO4rJ8aPLkvQepF94UHWgDFKwdrnhLLRmeoNmtnN68B
mALL673H/wPgxl570qUDvx4z+GKFbXr3928QAwv/N9tOJjacIP7ucTiLMte6lX42nJGk6cj6sStK
rOe6rnZQ46EzLR8mElSvwTEAynCTeL12oJAFjlG6uK1Pfaa2qdzbMRQxP7pRSTYcfad2OlVtWN08
/k2XaTQ6KfW+rVML9fn32Wl0GNp+gfpvtdEg5rwJ/CJYaLw2IIUH8bRfxSRVwYmidKi9TNt4lvVZ
FCaWEi3I3xwNSGQFJypWToaeYRJ52yGJ7qmLVHVQXKbeCvshvdNspp3LJt/zhHXHKkn65NvvGm10
Yib/btciOTduYqzB+st2LCj6164uDqrI9CfoUWTnJsSPgOKUVnyk9Vp5MAEEfcLn0HUaM+MlrFSw
RkFP0dgC0NPL1Z01PmyjEcUSjgethdLrGIcNebkzASUDIxR3fhaHyYHBPXJREV+W6hDnDBbTD2Wu
Uzr9Mgw4IE19qEoNFBOhHSzotzSPTWNRlRryBLbJffvDNPsGDocyfBJFnV3gprRomANyb9hW+sqG
1M+G/GTjsdVIWmAZBFqjsZX6Bi6WfeMchmdmHjwxFotd38GZnqq+aQbYJoPWSeXgpT5mdH1Y79zW
VEtqpJjbiPvEZtqJQgCP2ju8vSD/TUO21rIDuNNIjHSp3LR7EVZnroMaDJRAGd2LKxusocmovrec
snjEzbPOhmDPoH34CuaA3JhRlx68QhQXaLQM+F/FLfH/liEDJ9z1pabfpdj9i2En+BpB5GhtqgbY
4YiXd0AkF2vweJoXkekXa1Qp5DKbUoVRhuu0k9epeGZPqWpUKRxTa6jz9ax+AXDI2DhO0YZLkfYW
fGr+WQ+7DBybUB00fJwtIQdqXsw+cLaB6Q5ggPIYfK8kWUGDNn7DCtlJOa71o4EmX27W+bvZW9ZS
2Zl4iDTm7erSrneGGAUxAt4sS7DpvkjON0VRJTsHIM9VUAA8GZp2CNn31FB7RyY7itkjSJlKbCxR
VSdIMwXp4DTBVwYN3g2lUAimd5DBsCFpBy9aIJghbLMnQygifne+/jtGt/9cp2ZKpBiEr2JYrnN+
Em6NWe+6sXWoyrT+eAtU8szjnD1BD3Zvjr/pIHLzXaapAXtmXveK3S3AZ1txlWaNaT78da7SIBGd
QIlfrAO8OHe9Dta2YK77ybUye+eYmJsPesY/iVYf/yRdtwIlln+qNGls8W3or/Le4J/0CnLxtcrK
NfXV41jf2GXjrKlvGhTAL0Kxf0OtSYbPkDJP4Bg89rUdfNp6QLhsqRXQd2fVt5AZpGoBk6uVo+cV
KGiNWjMFp7kqqrD+b4lxN23cCjAN/XdRwW4G7JhxRyDTjFUpfW1H6ZQ49bntTvVohKRHgKNiDR7y
p+TsKcmHczwIxtINFv7CyZCTGlgJNO5VnYIAtJYLco8gDQGWtpvGtI0z1WCHXG9zaD8v466DftPY
Wn20dmMrjMu9K8+JTDSbvIM5wtyfjRmTJMHH6JLx4KmM2+v+/zw/OVgIS9gbBdA9z/RtWIb1S9ik
2E0GUReL6EP1kssTlBXKz0k+9Oek075QtLLAkTcjx1pRFbSXCAookbOf+ojhsWtq/2FIS+fZgpwj
jRx77jKsgjKL9wlsWfJREj9VENSnQ1ZGWA52YXowN2AeCN0LqmtNBdUMyuzM7Fdm4obx3ZxOVUqZ
Y0Fuw1NE4pOoL6w3glYnJkR/o8RPt1TlvH7M6lFNyG7thzGLYNoexPyuskKnnLL6kNsP0JufxqIs
HmFhQHhe//qR9TFWN0K+6YyURdV/Z1HnlIfnrm+3zoiDm2808n/9U6xJwmbFihiWCB93Jd2k0/1K
wZJu3bmde2698mu8W2jYKVNIJgEWjJ1FC2TfE6BXjwCEsVMW6sMTaHeY/oWJs6LGanDthyYdVmEN
EgkIF7UO0TW8h6m1DQE5wXQrWLbhuCvJ4hzgBgm37HEoG1qtqwEgvC0l57Ft3yVO+zYNNZ62VLF1
sp30v087NY4ZNVYTr07tphwmN72mTf8IOsN4+iaDNqut4vpAXf90DY0a3ijfHcf9+OfzVon7LDD3
9Qhs7Eq3PlKpHKt/j7UhmMH4wAQvaOz2/9X3T+dQJX4HKk7S9c3JHcJfUpecd0AAaRWIHW6Ezya3
Eg9YJwsfsQjwlFjceR30VMd68aC2XcbBc8/TGFNbj8HjF49QHZPTRzr4Et9ypiWiXSUi7FKWeXhg
UMw9KWsIH4sQrj6WJjbFWKMQVoEwJ4x9C8KdGESKRgNOXomVF+zSyIHsld3kW3jRud9UU/3IQqd6
7ZMyw7ot7580D9eRyjQ/s8qGZynQqsfWAD+iGwDNrLCBe88dvDhqWSWPpY05c50U7ueo0yFzbQTR
16Hz7gqIUweL/3W+zM+GJ5GIeF2JHO6jdg1Jw5Hd6ZcDHntUhAT1NwhbyY3nuOpIB4pTiaXh77y5
mUruR/Y0VslEt1Yg85qwGFwaWSgfHDO0d7ACNnYAnaiHOmXmss6z8h2WSXu87bwfWT7c5YXVvcH7
S1uGsBw+418Y7/WhhRmpHgbbok032FHyznSAYbl3bmzNXMPSzcV30z8ahli8Q1HHhWf173jR+v7d
P8fwx0XI0KvUqh394yWod6d+LHEJFxZVW9+xhWO1K4pRSugZw1aX7nfZ+hE8Sz66lbAzPtjliGBE
1zGD2uomR9o8ugewDw1M55rjouvBUJlHH6+EUlLXAG7343qoR0rnnkf46Bb7BYQoMO3tAbLDicbL
8PpW2YePAabxYp2nywKfFMuAw/pCd6wXVUGRS49s/8FtWnUOXIg0jDWK4671H0y4vXsG1PQhoOJq
C8xYBMAmprmnPDo4eK4tmQ5t8apMkQMrwnyDCYO7nHNE2w/7btAiCFFgfGowO+DQPd/bTDUa33TT
hRF11ZlOTpeRy/DFjobgOKXxst9ZOpTX4xY+PYvG9eV9aj0a4BLgHgmuD1qX7msOE72bOI+B4VYR
w/fV2CG1ax2UQxc2fFnjgWD7MQoNCriBsykC4SzmBijftNsq8a3TYAC+N6RWdC91qz2FWawtoypm
X3Xru2cV/nvhGNnaLfzkCAau+cDjyFz0rWF+BZbsLiob+7PsWLL1ITayq7M0e9ZZ8xaOI2RaASnE
TkIEvYvaPchqUJytGvkKydmt6vOfmJQ8MkgOPIgcuOaogTn2UJrDJhirFOs6o9/KAQshTWdbD5Ss
GXlzyqN4SzVmA1FmtAw6brLxD8AS/zr0HrPTEZEMFbyxxfpopqpZ9MFW9NbDTTcg0f5jlEGAqgaI
P8a6Kk6DpboF5cZ/dqWWjjpRMemCSwR814bydJb94IPs1oHfNwdYVjcHdzzAOgpTAypClxpFao+o
SFlUp3Yqzd2nnLl5zr5qmca8OtN8Zup5e6J5OCo5bPgBQznHh5idgIH6zKaZCDhtJa2FnZn91JKO
1JwrFk5secFpzpmoORQMDQWWzn+3zyeiEo3BPs4ztxoD5M8sKBMv8wpoYNXj7jOtItzLzIi2LNKT
zzAMhPJKlHz7a0avDXLK6FXxycIraJfHHlh4fdm8G673aPKmeYqCyj96EJZcYc+yeWdD+bm0dP4Y
5Jhqu3ZhLymuYvnel1H+CPslflc6WrekcQan/J7ZLrvEPjRkU7joTXEjsyFBmaTy0hvDmyZFsoA0
VnGgg/tR+lPMTa0a98+YE8fq2/9YCTRu/dNN3XK4aYHrAllFXNmN/WFUdsLz+9q74GuguoMXdHSC
eH90ohIUIX6VEoCXJKzedhT/zzQz+yb7Avow4xBSZyW8kRMzgtAiBspkUR6qHPsNY22O34xmgLW0
zUrj55QGl6t2QSlzNwN+7as0hZDVTcNcpZIx3r1JOOjrq2uBW0S6BFpDrXhnqi0DV201afdmgb2O
uvGFblbdo4QhVm7YRzoYgdbuE02tDcimTyFpFynomWNKnNgJmL0fTZkIqqMwVgzW2FjZVUF/lBWc
0e+oSIcwq8NtamjPQ6P64xzPfWsb2oY4FPguAaOe2fmp0uB/bAENRzU6dBroAiuFrzqQa4ofeMvX
WwkDmxO1lrUOhSeqMyj3w50QzhzTgF0WF9soAqPV79W3vkrUuZFJ9rJjbqBeYrzuzpFvfmvbIXux
qjTYw8u4h4sEGnNmgn3RwPSaqgX7H2QIy/3XorSrYzHasWzXASNCv+FCZLkzBD3gsxceuXL43FRc
OzgmvOrIta7Q8FmBaVi2nWNB4kErH2Z3v1ome7sBvnlxzc1TmZkGFtahc4vFznZhW/5w7vREnv/U
AAPtYhcVhcKkCSu/gYfVYjpQtaXVX3tsuWk2A8zgofT1OsfhVRWAw6PCfYtdnPt6PChspYBC0Olb
qkI/ttj8/cdss3///ZhtGmDYuZ5l697Nb9lWrSNaa7AuTuBdYtwTpwLigEenqLHJNTIr5fi4pkNt
4O8GxQS5LGIm1jCHND63bg1x+kD74eNrhBuBBZdb6OiElgqftNLnG7PRnUNji+7kJlAK4hZ4alc4
tgl/RlA0i0FUbEH4tBmuRjg31w2rnUjZ7jZvsMwA+GpmL0OWdYCvAQPgB1F65KHCs0Np8C41ZfQ5
rcUPUVn+D019CiOr/F5BZBoiYHEPewc1bHiEycXf/7CYENz+ZQ3mGt54a3ow7uPOuJ1y5ZQpQ5F2
BUAwFyf/3ERRfI/Pg/wgQqiLC4Ul37jo/YVbKP4VjGAI9+KPKAP/c5mr+oV3WPNz9RiIZaAOFnHn
8ztL6Fjn9lPIY8e2fKcYHa5ypmKuv9X28OSDeIH9NXgZgxOJ6YRmfAZNI9xljlNusZHEX+omATR8
tDMGA3SJzxL/LoW47JnDbmGRJuwnjE2ybRzDz3wZ2W5/4MHQH1iW9/j6UWazc8Y6BemAiSuH42eF
XQqW/uoCSas8AZoPiXXiF3hajgO5Jbi7S68N5Bq3H1vwui6PaVHd58zRzgZ4U4B/V0xg/pA2ayBs
/WRdJAa2yHzn5GIdFspAEiglr812AEWWiyml7XOYuwUgktA4lGPk/i6ttAGnrxi49ODbnXS/adYq
6sXS4Aze4OOBGqacDPJeCyv3y83cPOdQqcgDXDnPjjdxqnpdlRyK1tnTmBSigyzC0UXcCfS1yjtt
8ae+FMNHzbAA9QaSueOlFU1r7Ks2/s5d3YJTR2WDLFEERzbAZhqb+NlzGPjZIuqi+gdELFyR1N8h
bskWNowyjxkUxTW5HHTAF7GdqHcLyNmBY5q1HE7VPmvgpQLsip+r6jSKxa3BVcyWnhqqUxAzPdl6
+EvsoCb4yW+ryjxofcPuQuMw1YY4+y5E+JZ7IgaTx2yx7Rn151JBitFvOnEROtyLPKbpj2FXxljH
stUzfOGapYQTxmfLqWFwVHjDSbMbZ9NrfrWtU5PdFczodx22dY8wLXX2ltt5eyWz5Bg50TjJkD8C
s6kXMKTIDvMB+/tQww2TTgd243cLbv8o2811KoHAgg14KlKnm+Y5ZkHSGB9T42ip5UdyMTfdDnSV
elW86jUVb7vNA15d+VScm66ud77Uq7NcFSP691LXqxNeJVwVaaz5LHExiF9/qjl4deqrnlf/rD9e
0DwyxDn5/u+PV2bat49X03Ithnc/xH90sF5uXvxe0MEkubDEpYQbMqTAICdXu92jnyWAT9pBdfba
ujuWcvjWO9U327HYT+hJZtbPLIm+VTyIXpSP9QnfKuNzm+vezkl0f9fxMjrrHKbjDnzoXlp0NTju
UNfJ2c7X+TfNNus3I/ScVVWF3j4vXPO18Ta1k9Vvss3Cvdfk9ZqyYtl9qlpT4qvQhPWbia+JpHO6
+8AKseGR6QPQy0KtUk+lzwmMw+6Vqi9l6yXPLOqS55zr66rTggvVHKlLrIazel+PGZ5WDlsXy18r
6qANGeTls/JCg1EH1x6BlFCGgGo7PiVHQJduZ8V9AgqEOeD3TyECYBmhSldtxvUreBU1aNDHGDtw
se37AJLath1fehHFl1jqqw7OrnBx4V2wzOP4IZLAelKjrOv4kgRQ3dZNLGRhLosUzYv8hQnqyzYa
mynHcRsQg3wv3rBy6AMs6QzYefL5qIqMHDqdyUGD5x6rl9M4HB+mOz/MoAYy5tAJe73wD2BXv05X
Ew6VOpVJAcpQ3T38kkqNY76zVI49oSJr/GNtQsUU/r/3aqxRaD78KTb1/egGUod/dLj0j0zo+iZz
NHcRSdP7JLJmaSkFjZiOs70OdYdV1bvdq+iBfMrAeT1RmgqhQzDGw0Rnewhk45ZIusOMkyIU1QSI
sly8hU2t/UKtEO+rnI3rixg8VfWSCfM7Po3ZJa3hzGpYWb0k7tgYZ4Ap/imeVMEf474LzWgDHrlL
klAjMTWdCahzB/F5UnSDxgOYKo0aMcw+bIv6uPB2Q8gzYJjHOom1aQkASRZ8F6aYG4YZ9hYKsQJJ
7TssL7TXtGV3cHPKfmjacA9ZyfY1iSTEAe0KiMGSh5gJ2dUmFbn+HHRmvIBgImbVpvlei9b95Mk6
WxR+431ruVh1ZTj6F5QhHEmE9yXw8OIbkj5+llixXRd+Zp4qvYTEW+N3O8/j4hwBsbvi+DzfJ27x
mqRAe8L20zlGo24SlSjGgwz0u1ZneLP+bnASU2HZbuwyFSmT6lfj9PDadXpHra4SixyoVQB+lhHN
/MJxEliUPuaDVKRDlcJ2KM4ccMb0Ig1XpW69QJ2uggHwYB+6mtsHkUvnQNU4gy0MJpO/65FmoN6M
SVPmR5+QWig4N1O1siusVZZvpZF6O2OcsfmD/S0ukvRME7bvQvrJi8C64tnzkm8UM1sG+1dRdiua
8bGY9yt8bGjTdJCjP/QHkl/9e8dKsfLZqbOfxdhIOFkOnByg9GsKaLEHYKjSwdJtA2/WPPhVj0eu
Q6oyBKld3WTOPW+a5wYagqrzsEPm98u/v4kwS7p9EzEOyJWtM8/gpm7eTqE8SJQCIhA1l1AEOT4L
c6fBCqHMv0oTwvijXH3H0ucqcb2XIY/7VTTYGuyYzC1eYAEItzhYPH/PoKywd6X5K0RxuwQfojTb
dHXTIGsVHLCy9ngT55D6P8PMYdV5EOamMSqhr1lo7oAS0oG2AMrfT331CtfRetMCKLalaux2L55R
eg8Wi+rH1NXvQ6/IX5sQ0IpBJsOaqjl81xccnwj3Zh00n/DohO8s0kr4GRz6OoYmU2/nr3kHNm2s
lHOkVjtaKua5L1Ud1hCvC7dNhBs4XQneXSIRRdvO7CEJDyKyfoyS5h6Cmuohge3pdKhho7JwjLrd
5U4mvUVitN4eon1fKWWKha71zgslDlM1hjHWDjSEaiHHseYBpV2f3DyLdwbXn0XjAMsWao/CsYpT
FSsJiJB03zSB5W3lgpmODYH+Ekf2F2aG/C0A5WLlgudxaAc8jjj0CPJhcN8g1WFvuF9tgNFpl/NK
QxXAYpiWFwKJOZBjDM2WqnMDJVNrg+2yLTXcDIB5ZLJIIoG1esy498Ic7quRQ4W/sXFXj+Rzqk6l
RjmA8OvZeo5RQznmUYkOney6nQmd+HIdQ9LwsY2G/FFrvWzvj4sjvO4hadbVbbMs9MTcTnU7aZY8
hfcOZQMZ3Oyy5AG6Q3BSAXgZgn8uA/CmCtOjERT2bqo2lZXdFTxGCyVRnUqeLzH74zm8P9x8FBcc
x5gyQ6MedrkKh4XHDG3th7J97Wx3SyioeDDMRR424SXPo+YwRHqxaDxIG+DjAv+DkebeQ2jXwLJW
bMIaNRZfeSe3oQRfAJvDxbYE4mjndan8nBXDHSUMTZCAMgpXurmn0IPoCcyUaJEF0G9tWPjTKMvX
tJH+qy+bAopONnssXIgeAdnRnFjFi73OA7nH4qt1spKBrSsw6Z8aF3pJdpvnb6IrP+eNaH4y77kd
zH6bhRHfA8m5sushfS0CoIIGVfRbcJ7K1xj7uzbX6y8NJnwrPTOSox4WBrBiWJQukvpLlw1soQNV
u0z0oFni/YvvtBHaVkUqNFfc6qJ7r4DIH0DnB9FILz1i8aEqWmwTjm2izANzVVndg8uB97ZDEMZh
lKJ52OoRCTb7tPMAO8cvDWyPli0z6/vShLRrmQCSjGUC84sLW+3UN7VnCZrXvhmydGNrnv7uRnea
XZpfIg6cjF8tU2ApoSWC39UkFuw2UbAuTFkuQhD66wdqkQ2sDd8dv4iOcVgiv0lTZ8cGAxN1vH6X
beUfWtiMbI0OfHCsbrvloYcnavldD6HXpUEDb1kbcQUOfS2dJ2p3OLZXFrWTPJRDEiwSbB87ncDu
emTbz3o6fFeSS/iWSOcZ6MhuqQIe76dGbIevAcXx1pCyd54NxpN9Whbt0huTbaFlp6Ez8KZDzbWK
+NEBKZh6Ugggmr+fiXt42tNY+n+diUYT0FP7rzNNCRK4qo9/E+wkvtsg70jm6BtTwSHNGg8a8JxT
yYfoFwTaxjodpvqcNIDQdJWe9cu6L8VVhHpdZUGabBnqmRPD4dV+dgA8XWejiSCmNqBixMFnmBcH
h3/GpWDapw5fbH+Kl1A8OzAVpmujCL7hFtUWoZND75r7GNXXXrMK8zyvFN1dNMahRwWfw1K8QVGl
/1M87JvusQQsbsqvMX0xsLMMDKIeWsEywTf5QuhA4dawuoNEhxnIjWHBnX6qG21d39VtipcbFQPS
V686CQZcpjYUY2ksfzXLwcEgdiGggymu+00NlE6HgvnFOoeFArigUGyn2JRDAuzTGZMh/AKf0Hg7
XQtlFnYO8UMDlJptWvqPE54Kb6YSrs6HgtBXFKODHLFac/UqJsU2aLVyn0DyHQpT72UWFZireeUr
hwnDgEkiuEO5dY8nX7aguFUlbM3NPNolelG9eoWLGTUYDlVVNnAmjL5gW6F6zUyAU3zD8jfUKW+G
V9n1Dpz3TPVo9M5Z1aUASaJKN1kkhyMd4CDe71r8JKgW5tjvjusEEPcOlo/AXisEKAp9EtR5y351
pGCae1CNabR4NXWiIGcl1HRpPLzF1dbGqiFMKVIu343BUGe7bA2sscKRAQRfFqwbaNstpZ4msKlC
83zAFM7DXK1UEPEvrWAdZI2xiirVgAhd2sG6xWruMoMK3cofN29jQF23OU/vOMA81tqDs9yBQe/d
WlMzGHvggGm30Uaq4JkSqAPvXA3g0KFa+5Vnb0eJx4vuWj+hQdy9SxkUS73XqhMxxeu0yFYt4EMr
J+TFue/c99yutc+AOYoDLyHUTdUKHNo1MBkgjMCe6XPNQP71Mwt83DHZHuS58dLk0g/C+wTjPXtM
ogHTwH6nGg1o66mzpKoJEMQ0IFU1BQkmOGIuaFAKjYNmoBVdYFrvfUqtezrzP6+y9fDVRoPeXCVV
YXoWXV2lzsC2ATZ0GtDCcnGugpd/XqUIB38Zi6SBNwOm51FafWtjOWxoxk5zfIpT6X/Euvy269wf
z1yo89u2tta8rAfzG/D/2sgBB607sJf6wDrKvMMuyEerJtvRaiiJtNXSShv11rqOtc9L313lcZHD
X0/9BGYIb2PR9w+RwnYFpATfVC3hig2PdNgno7rDo/FX18aPMD8du2I68NOuZfcAEZl2D4E5tcMf
wDjMhwHA7IPKG9tZUxA/SajyUjGs9KyADcPvfMMAjsqvuhemN4KB5lwuPQ3qV/C1AxwnXWSGBp2O
UVA+LvEzuMPTHwqwEGkNNoEEZyfvvXTbpW5xBu0y3QVdiHsihD3h5Guk8iTftRLM9HAk4HaDREvW
2dUOlIL4V5B6jy5IKgKzDw/jaDElkjVS17oDCMAhrNpaLG6p2LzIVOUvbd0CKoytO+EYzjrSLbmH
svxVPBoASQPGRe6dMT5gDotJb/8uxzjl147ID8AL8UU8Mv0rgMiFqbE9bJGCE4XSUS6gx+MOUIV/
pFADiyFRy2SFLwcINofQl11BLtPYAnbvrHhk8BW+haqHKmTVA7ii5WkUt/I9ARtcauAV5J2x06Hv
JCsh7CUMWazcEtZZolN3VZIleEONxUZVUJVwovUUs/oUzTn+rKurzNDv77CQP+yoORscUDjGzrfZ
DZf10nKydBWk2KdbUPtVkTpRdyPD1lBvfrW0ygYor++X1tDXO6oObq+wFm/rC6qmmWM/Bfzdce3q
8SYfX9P2k964v/KxYC+WYETkpdgOMIndS68fzkFsadBBDM8Z84YzhejALSCROUgyizlGKYMJA3kB
KZ0VNczd8HT0F7htvc0cS8ZBu9T4VDc8OswjVV2mn02Qz+ELGtzPAxXC4XdCNes5RKXAZRL+nuz7
PDTFYTYfbwajqJZUHQTgkLARweO47+x+GoVa6ISsGfEdlVXvKEZj0RWqXuzd2IQ1zccfgeuJdh9i
9vURoUzpQGJEWP3VX4qG1qDkv8XOyQA6PYitehF4hyiRQHCBhfHFGYx90wpYRUH3ZVmXwfBdKE0s
mIb9QsOFMaILlNRDyMHaaEsNElWN1d6VZpVvQjMGCpu3OdyP4RSs1+wxL/s2WICnDZqUgGKDgz3H
SDmvoHH22FIy7EsTZebGaV34+6kGnhSdqrYasDsPXRGLVYqplqGsbps0UM63zDYyFlQsu2TrwCz5
eBWLx5we0pe6Sq0jpRWjXgvFseytNjpUoDGrHJYeD7vPpl31i0SV2psh7Xe/q4xvQ1QeMrcfggUW
IrD+lFuwigx+Vtj4gvJEEx58qI9+85v03cPE7b2CJhaoAqF5X4CgqY9MaFdLFaAnol5UxGOmYEzL
7YZ+r8VDfnBzEK7t8VBnuv0/xAFc43b5yQIdz7IM/IxMk/1rI8Sxw2Cw3Li68Fz7RHKuJNdajvKt
VJIiiOBy39vYThgx0eDFH+e8P8Xmvp4VF0c/AcY/+06uqh0v/NNHrRlrWpx8J3tWahtrCbyP4f5V
4bQKAsAmoImrnjdsU4ziv16q13eA8n0bSLoXhN1dVhvsbEEee1kZib524CDC74I+d9flePFXmJgZ
9TIFhRHoy9hQ2jrynRqi51oMz27XvgxW9h36ysYFFm/xAl876q7HGssarrrhp8bE66cq8YoN3+tY
03+opFaLKIfuhG4VYlNGpn8MkoT/j8VC51a6E5tW2K+ClZht2J7h8JtdK4g4iEgrG3UpwbWENyDA
3fpT2RjvcEJPvkVcfxvq1ni28e/YtmkT7YwkbJ//loC5Q3Tf6yy/S1vAvrFnXuOHiRcrWQ7S65JZ
FbhXMa82cyzHVvJe5fVD4oBCkCYZGPIiYp9STOUWCaQ/wUI0zak6t0J8x1lgY3ZcjqseNO2us7To
UQg9euTc9PdJaCtwfVGlBt8anJWuu2w9x7Q2+8qqPD9SyK+KAHDSJbYIsBDupbZ9bDvhQIYLJV8f
EKw/6nNzUVaPYRqCdgFF+OPfF3Qt9i/khg3IhuPYLtSWPDh33vwnhZUVRf/H2JdsyYlD2/7Lm7MW
SAjE4E2Ivs3I3ukJy07biEb0AsHX343C5cjKW6/qTTCSjohMZwDSObtxprq/ZDaytGSWu6gUwABR
WUOaTtkZR4k62YqO4kaqFexobsNRPgkadknrHJG6WMJFjK+B6hmWOrX7RzF4+cPovCFn1T+qqOjB
23SAtGmyfmuajqPZgbQBpFjmUQ9Sz49Q5YRKowhOZlZWVnydtvYLCk1paLrKQsoHwr6YhvmcsYW5
9e2qAq/WZQ5v6qXI8UUpu67uwhYbqyMgO83RnKXzSCCzh5Rl0ca0rnFmimmbOH+ovpaib/CUtcZ1
lUPHrELm5o1QF3CxvH1FNVHtW2mPqHtx5y22xnfmNPk9rUV9N05ITriDct5SPdBFA2HvA0jM+XNG
i625jrmsDfD6Juqf/WI/kMya1ukEqeUxdYujZaEWBp/wXQtxIOdk+syhwAYPb4KZJT0HX+eZETO5
KKnVhvPsIgsUXPDmy1Zp4W8nH259Y67hVIZc4Vh2KkR6zbpYjWLwu8df0Qxw+T2egPsnSSvWtGB0
F7gpffyHia1D2YGNHbL/FR2+BsN7kAQhq6fkbED99ay5DKRDsB18INFvQH8zAJlPiPjluFs/Dfz9
ImbQC1T0+SINZdmh5NlXio2aBr/vVU2gdmAxjYTWvDie+/u5f5j7+d/6b/EAJX2IJ4Nrv1YTijyW
n1urfPZ7/4fre9IV+LEl6uqMwXg4dosNngnwPxd4Kq6NCsXVfXgeEe4w7ozCRNb10MVUFKn0+OgK
Xr22WoxrnVOyK0QlHmRM2zDRTL7/iQh8cJxMRIREzkPhQHvaREB06Yis4r9co6TpMtb5MYXb+s48
IgH0hx3dvOGQungBtN3fDY7Vi9XczOcwbYxa/4R86DMP1T/Trg6uHDvxVYR1FMTSGRPZ8mqRBL+/
apkCkb+KjYVSbtXyrnYfjByFcUxSiZaXaA4Tc1jeaXaCRlEMaZA0GIFz6sbzWAad9VgXXrwFQTjA
7mqqrD3/+8Hl/gkQqXZz63cLQICgKhWDuA8S7t6rc+gBtnvRgH4cGr1KA16MZtK7Z7QxTadpmzNe
noax905w8Iiok52bidFzirUeZH+C2F36pMmWptMcAPjCCGwUWN9k5ziFZJDpR+0aCkLzhJz2214l
+PQ/ZXizJ3dGylAYBc6iCa/nplsySwK4MPirf9/DjxVUDpsezG/h5DM9ZWzUcqK2h9J1UjPoBqJd
Wz182khkhcBhQ+GVNycwp3sdTtziK5KVcFgxbTPUj2NzMmd4FqoDD/QiMaNmABLGv0dNE+SZh8aL
gEPMIKGazDf+fChoP9PfosFegDwRLU0n9crk3FcBDmk4YJmI5z/LwyTF0msBVBVE+ZA9MzYIzuQW
oGyW3cY07bbWB4JbNhSwDniI6CmK8q6BshKY57cDkvP1sohYtoitP8Nd3oGdXs++QibStK9nEzz0
QrxTnqw+bjYBVNf2I8ArTokcuw/l/pge7bEjWG8kDWTy51Mk88plWTvTgsDiE/yb23hTUnKsAdAO
q6i3Vx/GgYD7a36ZJw++GIvth2Ez8UMbVchwgKTxIWeG4jN/BPjo5PrDmE+EhY/ax4GLquufS19/
yh76pRt/8N4+zTDNyvwiKGjGK1I08WJsIbhPqUdC6E07d+ZAbRUhw+3CMKEi1y7Tn/kk3tUSe53b
QDOHeF1brqYSHFtuT64HDgw6/SIAhHbsgXGbrwxqTR3+++rF/1+AaI/DVxoGq8TzXNv5DM7XuZeR
FkiiC9QfQPOCM9sdZWW7HRgfsJH04KhRTMEyc9v0RQYAd+SAmP6M4UMFxP+vsVev2GrEX4gT58tB
4QkYU5Et8gylIXfs8lM6SzJqCj3pNnixNe/OSvu4KeduNrgp+DRjuTZNMyn5+Vs6st3VoBM8j359
6JLcvzTAAdxaZkz0kLmdx0oO63csqgCHR6XizhzgjPOGZUG/S2jp7aNO6gPSzRClho4BajYKUvEe
ZOcyp0t/lOVPEEOq7452g4VfVOM5mYIRFCo6rpQfWa/4Ph/7gKc/rLh5F7blPSk6Po2eKPQ9GE7D
jjkjVB8TrhYRlw6A75N9DIrAPn5qQqxs2v77n5B83iS4ns+xN+DUA97GJUYN7gNyOHI0vuJYVzxp
MIGhnuwcxTBA2p4Oeq2CCew4ndRvdkdXcWE7z54a8yNMSYaF1SPMn6FIOTBnpzGwKcQtnCOrpp2v
Jam/23GDtawGaczXdNm7PXmW7hHSo+0bMA57lFGq50Anwz4vPFioTA7/j++nQz7vV7EDAiYanheQ
knECan/SsoONqBeXkYqf/KpZUdjSK04TqHQU3WNs0y2SpP6rgprPnigXiCG4p73G0CJddnA72JvR
hCe7pBnrR92CHWODHWqimqmbtmME6acnBTmoS0snCcv3Qi3txBbfqT+FpXTdN7+M6zV4Je1Ox4DO
Wkn9YgJKGykSCqOgC2Tb5bLLIXFe6QwbGFk+UO4VD20u4q1f2uXi1ofEQrrw7B7usHOIGRj7dBG4
Tn4huWg2wm8duIgBiQv99HcTUObFCNmF0gkDkbTHgNcJWQPwoNcQvhUhHkhDF0Jv5xXqsABVFdx7
g3TbCstelMBsqK77BP4hrBn5i2dDJ2LuL3p3WvGgUzstWb6vhQZvW++z+cYcpzLF1wHJFNP0naZY
B2OVb4xWah23UKXzIHYCPxnvBUBXhhf06wgo9oHgl4109h3sgbhaCeqKMJrlIhMveh+CrMA2rL0k
DoTAGGSKwqrK7Kd2sviyL8fmrgFNbGMJP9irKZkOMdIEG18m8uJk1iEmwAHFTZ0eh3GpbNYfldcO
cK3HGQg3v89MH6ieSJ27BJrOgexAUYYM9r/fdDBM/ZRHcSFByenMbLLx4PTN+Ie7rtV5N5alFE+A
echDkTNygg3ltjKOMKY5phCZExEMYKIipSfZdlupZXufAV5+F8flIo6T/lJKrldl6faXOMPfzJyZ
vg+jrQdPp6bni47I4DEvu5U7Y6+g4z4eJxggh2RuthAy2bRJk67NqGrHalH70LIzo6OtDlK68gHc
JwAIRpdtIuns24Q458b1xGOeDdm2KlW/8KgSj6IpxqNX8+9RXYR5b8vnSDXefe7ERxRQrBcY7ohj
Bn/h0DRz1qoNgVjXyjQblIuAE0+mnWmKZPhZF5YLQWhMna8ISwa+v5JwBli263s49EbdroxmEblK
rcwbAfjXbMHZxA+e+YYN7WLwCvk8jIl/1zXeNxPl6Ra763kSc7pwgl1Rt2v9wc1OAK88Fi5kKuMI
2qHw26r32EfBHcch5RcHtz8dG8jk2AQgJ2QzKed+9aWcAMqyo6Fd27wH54phb3IAt4cdnD5BgqGd
ygpqKFB0jZxAiuVtvCycd5JWKdbGQd8cupht3Hnhl81/9SDxm3s/498c6cOw5E9XpNk3MAWxvDay
OIVFrk0zyYT96Rq1C76EKZ6PBYesatWPuwq2X2B84BNM8BQX4ESPs5nw/IGl67K1gvINvJJKyPnz
/kdgsToc2yx+toF2WgEz15xULNQeFTS9gYFCcd9Es5+2m/C3TOVnLivnF3isAGCJ4j2T0RT60oqg
+o80mot9DrBFOj8UeEyvJwAnHphfAx6D7++3vGa7LHX9V+EVe/yV3ZPocnZSlY+zuantwg+xjw5W
ps+L2xpbrcHBgpmvvIk6Xzyd1siLp3SWYR0e9K8qQi0dJh/sB6TMFhMdvG9NzQiEf1x9R4VM9vjh
4GOKGvuTiS1EWoe1TyDaNLjN0Z4PVcNVF/aWQjoDD6MmtdONaV1DJqAahiLO9H3E4eMGHUiy1pKq
pblTzP1BOrmwm5pfIApQ33fm+wZLk+n3Vg1c5VU05f3ptlezaNCswQodFmbXVo/ndGB0pYAqeBU1
XC3mL6ObYW9FAquEK0Cld1Zb8SXB17XY8Lhu1tfPYSyxd/Cjh8FLDPZ7B62/ZVzn04NEbc+16ifz
ps7dt4rLWwPyLvWTWTghzIzASa89elLON0wS+F8D6wESPBBMbgXcKPRU/3JdbLAnaDoEfvHCpFLf
WAOgdpSl+VsevShyvBmqexHUXbRsorVTI2ZQ6fRSOolalswhd8M0Ij0Jt/A9XN6SE2oBfJX0Ufeo
yjYKYbeTfGuRGp+/XVWfZ/fVnF4UuYQG3l+t0c72pQxsWGZMeDvMWUsC6bMVj2KxTOYmnbfkt4GJ
52KJ9wkqhv28Y79Fm0AzJQfrMklrvRpQBdwXpYDi63wW132znGZxTJOGkLMi5k3e8pqVUPbBy2AT
Z/p5TooFfkE3tAY80ns1xLsh9u23XwEfpjdtD8mO1HJYWaJy3rK8vp9omTy2PLFPkB2FpskcnDex
WLCx1CckxvJHPBguwRwPh0q94nmVhX4WMwDeUQIRRFSLaQIjttUvFiu8H6KFq4dTx/EjINhk0/dj
ufOw1ypKuztYqZvDLyP2T3EKhJs5M33D3JfMfebM9CWcwdgoLu//P2L//ZrWUH/8RHM9K7VepBR6
Wc0yq14yDncJHM+urVlE1RU12WYFDNdMnzlA80ksnVnL5NaHvPGFzr6E4FJMS6dIKuioovqiXf0U
YZu4BdA43pKMTk+yC97aoZbv/xmQA7AKoYDQK0j6AxnbnahRk4KwFjBGjp8dSSmjkx3XxXJM0+6b
BR/H3pLpD79BLXPCKuu+KAeoowwgXWhZJk+BBDe7pcK96yKbhU7TMWw8UK1MZFE+FyKmeFy6Gdzt
0bRhx7uEjW2/QbGiepZ5lOLhncdrM+pKb9owFpClGfUiOKn0SOIuigTyIaX0IlRT8SqssKbGPadH
FOR1+R3ayWEfSe8HDA9BHYgy77EEVnejId64M7FBBo1tH1jdT7EVsOuP9Rzbz7FBUPv/QSr1Pu9B
kT6nDLZTzOHcC5j9ifqoOiexA6HI4/Xdhmr2pkozf20zJZ5qwA1CaLdnP8f0vU6H5h1S/PgPL9zy
XmeA6AMsMmztWtf3ad2lC1/53Ttvvl6ngPIScpZZj0x2YJdq1u4pXh1nFy7Xy6Rr0q+8b7cm1hqL
uxE37XedwL+GN7x5dLTDtuCFbjPHga0B9GVtiBF/gxHHU+84xVNUgdMTYJu4Mv0Epny5U3wb1Cjw
Jiz6nQr8I6R+xWGItLuCvl56sdzm9xmqVrBcjq3kUmSuuxrnszh6KwkFHKMj6cpIV+G7q8IGxE+U
Dpn7RGQLcyuYBycDsqsmbBK2+o/lLXXmbdUsiQwbsR//9/8gGxBAyJa4jHog+8I4bib1f1je2hF+
I6ue3GNDB39nqn5X20dTI0wyJ1ulPFVIeaBuaAqAV5tI0/5gEOk4AEWvb0VEM5OXBeqfc3XxGhnk
EbwiHKtYRjS2YWyDQzBjtkyTVQ30v82p6TTDGcmTpVd4YB7OgR4FkSo0p7eJn65zmxzgHYmKNRQA
vX58Ko0d/QR2xAWS4igrJSivmKae+3Q2UgAPxyfYOMK23svH33ED1hDba6eJcYj9JEyeFp6sSBUO
oIXpaPyV2tn0VVOgvpAl6SC7mut7Oxuu/WOif/dP0L+5n+MNHtLpnI/9czzprK8iknCDqgrnZDXa
OZkzZInsk1CrQI/yQ7fT+9MYkiTod0I2ZxMagy95zKh/iVlzDxaR9sOy7fidjEcH2VjmLk3THIC7
g/SfNR5ckhZP2uunZVmqfOOkA5oQF8GCLAIZs6ZgoEU1ve9SBjQ7Ys0E8H+epSi90216VnMAq+f4
MRcWtA6839MdAE9WHKvtnWp6etKzGypqHbOmW3uwW+2MSzKboyYNYD94w76asF4HsFO1MjjQhZSM
cHWlbbYyk83hQ1DKvevFTJ+51i3OXJXX5NX0O7bf4sXnHu2+hMsPmb2UbgeaIqN4a0IgH01b17sq
IstbvzkzsdeI+SKfppqQz59hYkBP4itWYOXRFwT6V7eJnWm3Vopec2EzNCai3MLf5oK3n3oAcY3u
yhw0cDAC1UM7H+BXihyEP2Vb0zQDIH6BaIlCyDxJYoG7rSh06CcS99e+KRJumLsAWZp4i6XtPWuv
Y7wGRCT16Zm2NnwDprb9lhG6jxjMs0JuwxWwCNSP2OYopSPX8RITBugUSfq7pA5KEMCScoMfext7
XXCGmQF0sNzS+mqPxWqa7YzKKvoVkIg/yUZO6wKipHsTOlAOQ67ai75OU4mXMUJ5AhUdIHJMflBW
1ni2G/7FLIC9zJ7OcGL7chvTAftilsAWqaZb5D/MmyOxUg0ugDFuYt/VJwqg3SnFKn2totmafe67
DbB51DRRcxlXgHREoCjoEhTyOVDFKBLUTQMhVUfyNVLI/r4u6uFE8BJa2WU0vbSd882ADJDOgjmJ
C3EEN0GlpMYqMaLeXdEPz1CAB0J9tBTA7PNBOLTdJ1qPSOp/OjXjFgRS9pCdxPh1Ug3K1KfpH2LM
adJF/5HFY5/fJuCZux7xXC/wHB+J5k8l8n70WOMD03bsoJpNCRf7wlFJCHkV6GObNoxp/2rX0hb7
ah4fHXzn7PlA80Rv/ZaEDaHx1mzAuDX6577xdw4Ms8uFO0IKStYohlrJEFARWpDIW3TY/qbYcj5C
N5VBnDAVYZZZ1oFnzH2UUZpsoAo1LM1o7E7lhWt3nXfeiQLd/FnY3LThlDGuR0mr0IfmxomLTuir
nLppX+ckLgrPSbtr4WP9H3gD/+/pXkZ8Gxo6DHlYz0dG1DdyOx/ezCSva0elcIaaZAPx4FmYmITX
dxiPcesVgcQODOtkuCZOoPFwGMh/eHUlCdsDT7Vv3DuTVIm4iI4ZXnzXnHxMsmw9Vi0kUOaUSxvQ
LJSjcACc6qeX/z1Jgmg6C0GWWyNiG5EEnpLYN+wqwDPvTR+K9s21j83S52Ygpn+LM9q3t76uIs0K
WdWygdmhi9K2D7qZDzOMBzcg8bmoNZQq8P/zJosswsIaSrk06OqHoZ5eTL+SOUNFtJ2V6qA8E6hq
MajIewMjZ9Z2GbDTmZu2PS1UyZLXQNjQ2lApXZrp88fZ0skfemw5rh9n4pu8/P1xMvLYfyyDQUb/
+5qLQv4DSUWXOvj7cjf4nOq2LE4bLQuxTSrb2eucZzRso5VD8upcADPHl50YYXAalSN2dHN7BHXl
VMDmBuSis3IrAHzbIbcXXgSywLUdgPJyDOxp6SfqrxjgYWLoTaNuR4vKPwsUnLYNhK83fZQFT1BC
/BpRa3pHQvwpj4PgeawCyBxbqt8hN+aBq811WHFlv8ddB/SQaN8iQarVhP/AAy+DCDDIFm4F0zC9
c/CWka579yLYkslGFWdwgtpj6TK+pCVrvtZzcd3Fp2Vx64UBG6wL1l75IsZqfusG+SOVebyHE3d6
Zw52AwsFgVcCgNMTXyGFmNyZPjOqCfBMStEY5VxQxwAFwzxRwv5VQQXj2lfoJAuRMyG7eND9EmnP
ZF0UuQfkOAEGjSYDNKRYDevY+UCEH7YeXItMa/LBhvKYPtwMZlkPse8Wkjd4nM0X0VxAgbhS/up2
EVa6MnTsJr1eGLdwvfM6QDiLEUn20cEjZapqhy6L1IGPOdDJ4ZARZENQ3z1Xc18nU+ngP937KSDY
ub1GmxHg5l4jXwVQ4ZznzjPMwTQ95UKOHRrHput6EXPqlHhw9h2FJCLFhU2fuUpA6EvpJajBp+mh
xyLgrP8cyFx7tgaJonQHB9dPA6Yp4q5fxTVSIaZpZtziXA/YaDmQ86f+W1MBS+oHhXv8p+mDN0Jm
VGqgrOafxFfIewkRewsjEWkOduMv4XIhDzFQkMMHuct5IJoHblqUV3lJdpI8RFHzqwVnom8AF7AQ
ajP6znFBy0OCr1+YgUlO5ybjxTOUEmpIRufZ2ieV/CaL0IxzMHKARaVbO8jVOZO6O/vaxyEZUqTr
UYpgc5OnKXeXALt6oe3H7ZrFme+CD4k5dg0WtQMPKRfgOCc04Uj01WexMZczHdcxSL9B48TrLtcg
c40CGJl1ht11aKL7VuZYK0NT/znLu/Sx6rc+se8gF0SObVYC8ai5e5/RbeU6ybWRFjI4UZXvzJCa
g7weN1/mNxK+cGiaPrfHs08WlrcwTTPgQqcIK+woX9/6SF4MoeUOxfV65qIVMNIaVmLH20cM6UI1
cXff0Ikh60enUxX3+85L9tk4ZEdhETjrqkaMqwmVgAVydfSuj2x6Z85qCX8Qj/BxA1VaBJpOMFrX
Lbw6jtc+30q7Y07gNj3PvfYhzQmJXAXzyOsHmKGWaQLzQc5WpvnhU/L+ydJZs4c+++9Pl9MAZYB+
W+kGJr4mtCphIEZ78ePah6XW6d+rToR/evlTgi1m4LjUR4bHBnB9rkp9ePnjeU98rDPo5jcgFIjp
fK1bV1VfsB/T9bAHwzC6IAUEVOGc7IJdA9Af0KduXLxKalhzfogYE0d/qaRowwIlCzwPPPJcQwVj
weGSu4OkAH0GfwpSGvMomZtmdFJZsGOF/btpggO/ae5wa12gv9Gt22RALXbgLIE4IZhP2cCDFfgt
BDkaHDR1ojCdLLk1fSJpXpKhIQfNve8ZBGf3pZsT1C7mg21t2pamZ9My4ebMXAf0TQwgAkJ23gX5
jergeNo/UGSTIJaXejSsLXAo2qH0Dy0qYKjemNP5EOc+Ov9pZLzzgol8DJijzJWn+fJmkmmaM9Nn
msquk1UUxfb1Y8wnlFBDbpAX+vNh/69rMTLc9wXS+bfr3X7Yjz/87fcoUU1FhtM53H6sz7+Q+bly
me6IjJ19GsAGGeUVGmpoLrzxsvQgRVcM2Jy2/ssYwIGeluXSC0a9diI7PfCZX5tENEI+Yz41B4an
FQQ8/rTN2QQ7xcU4e+kaeq7pu11CByB7rz+NsL7Vi1zBgEvVUl+8nr4DqxbtRgIaT+gTyNdlAOst
fMtCe3JzYNnANvH6HQS/OXZ1ZbUdU0i4G5wi639myvKv3XwA/3LeKG5A/6c9BD4ytw+FtoJjMtTl
undQyTPNdO4zZ9dIr6qiY+fkE3jADUhZs0Bx69c/hC2czfU9Y1SJmSLJCFNA8jOCQdPvkT9qxnCd
aBcAhA6owCZqQzs/2PQ0zV897m/UWLrfvMDnCypJfOqLJL7Mrk6APDH6LbLqt4E7wPoyWHqAXAmJ
6bkfd2kMQ/BvDH6rK1EXbJdTN3vKLPmcySleTQ100cFnAJ7YmulEdqzatWEWXDs57qxDH0SbK9tg
JiNcKQgjsq8hHoUoeM6dZrhOgzc6oI6YA35r/tGJyjZVYwGlRtt0n9VlsO17uzkRVjRr6Pxn93jg
V0s3KNrnUkkUpRXJvnqyfsl41v2sdA49zUQftPCw6gZd5Iz8OqAJusRSLrDJ+doHyAUJk6HfpXj6
HzpV/x5o5jMXhYxNAL0xaH7OcabTzIMNCXz+GntbKxGf0/Ro9o6xEBs7YuJMUpirLyi8NE3zuvFs
StCH8Lw+my2mwJt6F6Vxbz0S2rLs5ATw8Giq9pLOlGGdWc0ySwskcjDlae5XVfK7P23Ly78/6h0e
/B1XzigB4t/2bVgrAWBuQ3Lq7896eyhzgH16VB5VBlyR8tTO6dr4MrBpWmCfTb5lbbNs+zT/6bH0
Z+Z26jl1RbauYXxzwGznxEEBWVocejlTXpzxRvwxTViO8AjuGmOMjY8DX8RVNcLkwzRdvwXJvvfb
k2miYrEsOLceK+D5HtzJv0aJ1q2P7uBBidrDX7XSctq149cY6Zhn6Dv1cxr1CSKH1atuZLSjA5I2
qfTKV2FVEs5sdgbwC0arPnkl1qOqqXhM4Rz86Fh3nR7Eg+npIOiwdjS+2cJFXQSgmesgsm1yK1Ak
DgOSZ0dAW34fdKVfa9zYG5712TGueHodpNAZxr3zp22GzTTIEEBCksb+qmYl+IZOMJ0LKKEsIClU
AmUg5UJOjL9oG1tsNubTFxcmkcC+xO1Xqxveba8tvpfSflRTm/3Ag+Mg7Cj5NbTVGklB5Bqkb0PL
0AUdMZWAAdjypbPzBuWMaXjlvjrUNfyx4EJpPSiwwkw3ZBEgl6OtF5u1x77vh3LDvEmfIKzj7Oa+
AuTDYQmcQR8yaPpgtwNClBO98whJdJZP6X0usmCbQsZ4a3NHPfCa2qHJlTlwE4IpxudQriWKXbAy
WJh4ULk/xfsihVHRfGmScL4lcPi4XvpvoSmN2VOs+HsyNfZRSDWubOXTZ6ugv8qg9n6y4QV5yeJH
qWIH6ld2/mgBvBNWU/KsBQVXwifBDkvB7KlkrtokE22w/c/zJ7CdwY0i1p3tkrEFQk9sWyuuLhVT
5YK4tdyAwNDeDdZwhC5ucTAt3xEwe62qHhXujm6gCfmW55b94mj9jc3ymVDjR5lHuO8FsKNh26jk
0U1rvla29PeiTDVcKpIUrgWYNGGS0dzUUIit9PB70hD3qNV1AAEb35Ws5w9RRYvTtQWs9S4QE/Iw
tBSPf48ggF2eEqu+jNRysDjtT9Ikw/40/doFckggFXL0lD7ZROh2aVfE6s9l4lT3btr1zkZZ0ORk
dQ04jLa9u8jzpgM0FY6mC2jpxg+nvB1XXsuCRaIs7y6eDya48PENhXOH2I1D3vpI0TQxUHTQDwXa
9N5scKFYubcZlPBNl2UBhCrw8LltfqEflOxb+O5+mOSMgbtqYkXB78aF7C5fwtMPdMVWnWw3Yneo
HTD8KXGoSefh3mvpAop4DvQbgWMzT4Kki7GJ1r5aW1UjHjkR9T2oSqF5MphD7kEALAhstTYTYl5X
95HzMcJcA0wlturlV4Kn7ROPRbGvNWqk12bXwSFNt/C7LyAYF4iVqln2ZMZcL3tWIGOfTctvpnoB
UMyug7/3RYFsvUL911kWQzeAjZRXeFHAC3t3bXfFG5syfhlntlOq3OmQ9uztOnaba0YhDJNBlOmv
+abPmpLxDuB3pI9tWLhgTTyU+JHTIW4euiypN11mwY9wotkZJsp4QkNqBVJR7MV8QYHiBNn/r0mS
2tC4zYONIjrCf7eUKARZhz6O3AdzkDwtl5NVYHkOYYuzo/LsRXBsyVTtPba6Fi9eCMRo9iKFZT/C
smOBDWL2UsRjB85cuzcTbLvJ7zy8J8qApI8T8PqPEPiFZC6qCXvTrBjnh6bKfpiWniMGVsowhWDH
IWXJMu5LsUYeH5qKLE/u035KUbGo/XeW7syzCwI8dkgbhurERCyIGyHUU564hpagOb0H01Z1WQbe
uA/jZcBHiqqAORkyVfAtmNlpzgiGRupAZebP6K0prdnJ7BY8zwUN8AQ+JFTeemzYJbXIG6URXEN7
D6nfpGoesWe+mH7L0VCP40W66+qgfQMlCzLTc2a/LLZKNbA8GkUDDR5rC44j+VWzcdNmNvvWZrUV
Frr2H3TQjGsGm8mD33cW3GdKlIDjfJtELN+a7ZbLox6qIkJuzWYMlRUQxZrx92gukckugEle2hHJ
liPSpJCjA2paFygaWrr/2AzmpqFolqz7PXprmrmVm6vHssLLcRAcqx5JYWkq4NExiugtgdkL8Jnj
j770fwJF6z9BCspbJ2WZ7/umoXe+gmI9nAzJ93T4aSKRuR5DQNzxFywjugkATFg00EmEIyTE3WqV
dHAuRdP0xZn4ffbvfUAzhlOMLStWGd4C2DqBR6UTxDBQxClnXr0YCg0PKzCETjFUnU7mzBwkAAAr
f4QHtj3Y7YMi5OzZRfllqK1q60CkbdVVTvnFB2cZZM+Sn6RskhdKaWjCYl66EHIALLMf4T5tWDZD
XTlrpiDJjmqq/tolPg8tyx7OBFzIixkwcos2vLtC3lq/B4DBqsNi1sExA7cZZiCAMHM2ufJe8JY/
QM5lh6UbP5tWhDI+rIyBIDZNc7Da7gVLx5cRj/mwEfKXV4NMjAeke3V2NlKeA59FeFWyu/W3SXYp
fQgM2JYLnQrbJ0+AGUKJyfaQdlyOThn9ZJBWDhMk5Z9sq9crmgDRVgKj1AfuoiuE9WVgwQPE1/xf
gf5R14n1wwP3Jmzwf/UMbHa8Uhw54JIyvYNv4oIDtrlnspCnJBbIZ8dy+tJy5zhYkffDHqpHi5fZ
a5Tg8esk3p6KGQBVVsX71Jdb2NfNbrASnkVDCTPIbLgApBx9BTbDBkStrJ9Ll/fLEeuRi9RDHpKO
vLZwuLuYA1AF9trP62Zx6zNn05AtJzkE2Pf9FauZclYFJJaX9Z8+M+omB4g7DHdlj+96CBWYYIES
UIjVPlk4AOLIRRDk36U90IPrq+khSsb8ZEGHdqLe9GC6bG2rJUPdFbhdRJgBALxD1Y/04sxhTdp6
W+YiaQIQUQ/7VjyHJCwb4iq1Lzb2Z4cgUtEyTfziu3gSrOj/h7LzWm4bidb1E6EKOdwSBLMoUbJk
yTco2+NBbOT89PtDc2bkmXPOrjo3KHQARFIkutdaf/iRTIm1xXrJOcdTXT2Npmlu0BAbfqgjfKzQ
Vk9N3tY7Mw2r0Acv2aP+v55mqpkemrk6W2pCM2SbeXbXgzyTE+XZfVgp5+Hs5YgD4sEcZcAFinNv
2n1QeLHzoMS148+51QVQt6GGfLaRAWqDtWJ6qZ3VP8GjRtGXdvo1b5KDUeTec+HNMJ1rPWDtS78q
BHUPqL9OG9l0Ms0Cq5a3QTEX2Vcs+ZItuib6UY7qhvGtS6k1y0EH7J+BePaopPGtGCmpqKqbvBat
ii27qZRPGZuz/Yxq6CUstPzUhQZiGkOlPPSpbQUaTKFnZJVUvzbF9HVQU3j/iPv8VMzikE4OCek8
P3lOhY6BpolHfdaq77bIp80UJ+Zr0iqI7ZSD87RA8N4p46heFkzpQQa6SPd7c/+Qlmziy1bYtzS2
HX8ykAnu63ZTpnF7iYRKsWQ9+zw4oVPvGo8nRushvro14xadwQSRp4F4S90P7Hfv7apXy2svJ8lO
5GaKbbN2EjF0l7bJv0RqxWeDktCzCnvueZic74kYCWSiynleHCjLmZX9KVvygN6ItQEoUB/l/LRI
umto5Pf50GWdZ5CHGAWid7MvSqcjlVhNJ3xM5q1aq2hiq+bwbrWHLM/qj9bSMXyeuiIY0hlFmzL5
7qH3enNS7FehMs4IQxXZhtih/IDlom1720hOUz1575QPnbV76S31OLtVuL031e7PaAiHpwEFG55K
zR/kuKoPuxcJNm0pzB94Vh+DFUyU/N4LoylPmck3QXY3sIQw7XS0R7VXZ+xqx3d4TC2BmzteXGPu
gyUetIMgFH8PwzGYmgKDgKnuHkRGDtiuF+t9dFyx1Z1yOlE7tN9nasvowr7Xg1oigkOpQna3YZb7
PSC0S5J52HUiuB6EwFTfJhb7N3j20c1e6kfZRWo9vVD1trB7Y4a7hOkBDffofkHSJmhRsfQf5Kic
Z1Md2pOzQj2oXt6TOJ6QqtX5fq2HDPB9EfXlE2Uv52b3XXGNNW//OaFqOufoVKh4ffaF5DB3SDJg
vYpoV+prE8m+XhuivbyLnOhk4s+yX/STbMn+2Gy2hd43iAaa+daIbZRJQ4TkLzYhNKg2JFKDOc8R
z7f1qdjiEjRcQNDG5s4FuqlZy3SUfQsQH+V+Kq8JU1xf5Ii8mzwbE/wxBREMMqH9UyTwMpmVePxm
WIIkdF3E12jUwqdCM/HjWgeQvS99R1Pmhx61nhtZpT+Nchy/AXfvfWie2UPjVsqtSfQf9xuRpPJV
8dKjthu7yxUEoh04qbLmCCZqQ2i96EhwcQoo6K0Y1eL4W1+kCOuku9FZXjtboCq3ampAH3B0NPrX
yyJjcHde03r8Hr3mpjmOr7UifvyspK9doAMixMj+LqSrZE/lLNm1WHCHdEgfe0gLJdvxVtvo7eIe
PaDDL41q5WccVlieHC2toNOXb5pihZf7ZIdkst7Pne/EfVYhYaZvufPwJEdF5UQ7rBwySD1d+SLi
NH82TViY61TRjT/A8H7V7ay6/2VhNP3VTCy4SvxheYemrP56Mfcbaom4vxjZlAck5X57QQ105IPh
6B12HfxJead/v6je6S9RFz0ssZc9IfKdPyHKxOaBdNYATubps79vNQrRIqx2nwMuxfRrUlL8Wy+X
/Xmupj7cFR0TdR6JtQ6kc1DcnCCGprdY4oGs9zP6LQNY74ZtJ/mg5CBHHVMNH0VHsc/szmUxNifq
uEhL41IboJGA0QJ6klMQpzEZ4IVdeljGSIcUZnOTh4nq2bau1fS3vtzTsm0q4nyHn6L+6M55gHMg
NACjad/sTn9BLDH5w0y0L3OUwDwn57sTbHdOcBWTpwSbE/LPzBh5Q1Wp/tRaMtKW3vWPHi7OJ4qo
yS6xdeWtTI2nJh2TPzTL/WqRlXwd8DPa2aJpdnpiPNVlFz+6VlVto359cCbWkz7G4a/GaHZK0U3f
RzuufZ0txU3L63A/52I+yovwAaq2ub4g68dFRTmFv4au2jltPf92kTCScD+uFxWIZD2OiQrxfb3o
n7/kzMluRCPCzD9ab9YCXcm8k6PzW69BhSGhkYmfY+QF//uMmRnN/+seIezvn1hc3u+RTcp2saMc
p4uPKVfEkzzo6B8+1WFSbMtM7wKhZWBCzaGPH5kGa5j9vpwnYgGVtNngfdddIdbAjiy7/E3J0TrH
WkX7leYnUeAyACj6a2eV4VdrUfPtBIzpUZuV9qAp8FTl1c4/V3vr1aqa6/9c7bnQaGfSHjz+lkOH
uMgGVz3YfSjX8jAy8ictslAAXgdkGruaVL6zmHCLKlf3CkCiAH4EQKlcr42t/twmSB5l+i622uyg
al324bqvMmRpJjYwZZFn7Lud7MP+vftfs2UcI2eno4bfbFt/9FFnmUeep8WlWw+A/eKgxQ2H0bJB
tcYjYIp4fLC/y/JnEF/GnuqHtZdYvUUrfzoqT3CJ6jPr5reWTguDzOgqMX7rTNmKm376WSgvHqEI
uBENmmrf+AsxxFcoM/oZem95b/bI4AQUC6aDHFXMjHr56Dx5fWEhRVTsB92zvyao2Jwqvabmnafk
LSdb88f19UqyiWSTyIPaJdiZaoCmBm3Vg6gMmwrd2pYTJeNErxCDqgt2r1bUp3fsmat76U2dy60E
pkk4mg0xGp0DUZ0lgE0VA8D/f18QWWI7IgHzEllxE6Q6fil1aS/sCNXlEoXxcNVYYklc8b3uxMto
5Nb3SVWwGOgwIS3qdrjyBWDFiMXHaM0jLDo1fiFtMW9bw5t2MmWpeyK9tWBB7+7Tn6OuqieBnRhI
7FL+IZKCPoYJT/Ve9+MXFSPI2yRU5eY64dNkVtU7jgsUwRTFCuQsnfBoMyCyf23NbNnkFZS5cTZQ
yeQWdoHoueq4oJ3WZpYrFAAo9JzlqHPzuNmpRuph25MlPFUUVe+Hms0TFo7/tLXS/mukcU0iQNDH
AcG/c/q8rmhjl4zQdNULOGE1uTOkWrLmeSACunniOZzG5ln25KXbHAoHZ2XZlAMLXjqbqkj0g+yT
hwKNvpnA2coGFMSQw/ZHUZeRv7hucSzroQK9liU3eRjdMLuMGOOmblRhjTG346Ous/mSTQ05sl2e
6cB3zdbaGglGOOBozWmTVl73IA81aPqHZS1CgtX6Q3aFqxvPb/MckI7nchWbX+fKKTm5nGOqRsQf
mnsiUlwQBslC9yQP7j9n/x2R02N7zn2L9dCXs2WfPLvPnpPeADPrnoyoTM4RrnpnefZ/a/5/9Xnp
oGxmx0q3n/crRmhjeag+K2IeH+SBlMT4UBbu+FAZvDlRuMHnoPfPNNk3q4SwOWAWOV9eibIDXrby
VB3hG4uy2ci58tLRiig8TkW8YNASaUYgldW7VWM9MpZwC1QlhuEH8tJuExXLoWRYemSCNc7lBPKD
0X2CWVOapkTnIvtYhN0DgY14TlQlu5ktotMuSldup4pjqNrqRjcz55Ky7ldR6e2TuUVct3fi9wjV
GPAx3vgwkkj9Gobnlh8m6uBaein1NVkZV8n7UIINVAFoHGUz7KcLWkzqc99DRBsz7QWCjMCIEuTf
ND6KgrqM3QC0kk2r0lJ7E/bKe+JiYyz7nNEdH731ABb2qFDmgLJBS/ZPcSau+D4DXvaMr0lSx+cF
hR5fNvvGdbeV6loHNqoGJUj1C3Ls7lOJzH7pqFttzt1rP5SjsRHmGB7Rzntu9JKLZsS9sKotTjpm
k2eTIIRlY1y0M07m6vmWNcPXflCs82yMEaD3cLxBKlNaNwK1nkfPZdrHZ/JXf8jxcZ1U91m+G1yX
z3+dIQdiZNC1W5U6r2QsqyfkHaK3cnrJ1gomWlvFtVWRLZXNWe3KwwxVMZBNb01ExJkB6XWdvN4C
r5VhVzijFyS1Vm7N3tTelWy6756WdgRWOQ/fp9aofStZyls4RQpl9m5CR9RIHrN/LkJD/n5RCTZD
XmSQ1inYea0LgFwxBPY4OnZ8N9kycjA4nUg06qGAnS13KM5ImYIsXC+QfQUeK58XzFHzdOeX9qZ4
7aL0p1iZK00WQgkHGfkQmb11I5X1R7VmKh049v6gdMXD0JrqrY+NX3K+vjJXIoPy1lJEw612MSqX
A7GqVn41tVAbk6q6aXYfb5YEP+G4cL2dRrr8Ig/FFF2xsKfO6A5/dcl+2Wytchw2w1x0W02A+P7P
HMRXUa8JR6c+2cIN5HUia1o4nQbK35vJ1X7MS/emTqZ47zEzJG/ETrnWNIzhhlE9ikQR18iJCfK0
NHwVfZzhYOG2vzqVDfIqefKvq53GjO9Xx6gE/Hb10EVo0bUwV2QSRgcvcU3MsLw2s6bjbsTmckAu
RQPCQDqm7uJValD72Xm958916DwmBPoHUzjjgQ0TJXUjZp1GquWLN1nX2Z2OoLpIxy7NBcs+7aNZ
L0TRgkIgJm33C+N+Hp68lLB1cr3yXOaAZhuy9xoCRzGvxFluIylo1EjXvZ/qNPe+fu277w/5hG+y
KQdzykTHyEzHwC4C4MfO052znia/t3p3q9SF+/TJSadnNvqv7ZhUj0BxU+xAVbExomZ+JzU3By1M
yYNs9iEqg2TeX+S0sKRqCIN9fg/NzPKjuvQlRM0SfLaxMY8XWQYx/t2Uo6Qsxwv0LSR6jJ4VQJhv
s1plr9R72VmaLQmoIo2/VIXxs1ts8ROy85tR639N0BVcGpbEwJgram81taynuXuxG625ffYMMYIi
EagSOU5LDrVaH+6NcVY2buIwHUYE6fK4OOQrRd9Sh7/6qqQqDrIZ/jNP9umJSvaqvo5j6j4nfX4a
K4rfsjW5mXJopoQlEFnK1STC/VhCIS5yVHfaCl68TjoXtprfqq7+OqizdpRNuZGWzdhh9LMpRwsb
JZEV82IY+pMV6+1jxp85Ow3I5rppUfemS57h0KKcRdQdyNQiLVyMNY/qND6gMp0cUPmYvnha+a1H
n/FnmbsfRectX+QEdYyTw1A38xfCvPsEHP0+arjR9wnyDjFCe5uwC4vL/zkLU6f4QNT5120c/o40
+PjnNp8T5AvB0uubbojqhcgKN/NWsRpytQsWXHZGZKZb4DVstl9n2ZlN+q4qrPr4n345KPvul8l2
6Or7pdB1e98LTUONBnB5bLM3MabW+UCcy9kIfcqu3oDUHFvLd8Q5f/zvACFd9dx/WwlZpuN5mmPq
qmFhM6Ta/1X+AbdV2LZWWUfWuuWAyVmEdC3SOCcUQBUEdNdTJLZhYTnrKYnT4VhBjdGw49nhaAu3
YKq9L22MZ7jeIVuPr4FJco++GImuSztVxYaKlPdFYLZNxtA69dhED77YgO1yv8iZKJWdHaykUK9h
Ytutkt+RKS5yMFN03FYhPRxkk9qJEpCUUgI5OZlUdetG7gfcURPddpwzLHsmdOnIsssmVu3i1ij2
DjY+JUbprcGL7co4f5GtpMjeBgvjHNlqYzv2E91MT32/unWSKj+ZkTcdJxJb2xgm5qEfQSl5aVlv
+YhGZMEd+1U0rNvlknr3UT3ybL9J+uooJy+V4WsuTjklZl7Hvlu616EQGHYklaDgTNNTnSzQ8KfZ
s1vrXsFnRLt47MVOjqK9E+5KMdbEPUxWDCXcT2hLbFNNTTbLPOXo8mFm7awH6UC9oIV0mr0eKYwk
/a+N9WcfwSEwv4xwwnXKX4gFlw/ygDtcdT/77NM0/WlKHAcrzL+nkXDClWQ9yL6wtZbdyDOIBMa/
BuSoMocJUndJcyKNYR3vfWGNwUkEvHWxspcEus0DPPUQ0Hcb6jsjBRovO38b+WyPSfyOJmN0+Oz6
bZ4hGuegmD12fHrxIAeW0p19AuBspy9CfZ5jv6jN8lk2Mh52+xm3VF821XVCbtc/NUSOzrJL1t1K
K7tZw6zeLypS/olLvBbd1z4MGuOncqi2FV8wsp1Ison0EqGl9Uw6ClC8gE8im/KQmTroosZBbttx
xmfbJqATmMZ8zmgjQ+wV1nJf9kH+GdG+rX5ZCGucZReyHqz9FrJG61+R95nqcgwcJy0D2YcONini
yvJ2olwenHReHsRK2IwbCxETw3yVrWolebpZi5JdUUZkAJkhD9ZSHIc2Qqlp7erUhUph1vyQ82VX
oXng9hvnzchGikaq234bzD+UsTfe8ZJcDmUM4FbEdci3XUebHiroa75qgU2aHm97V3yzmlI5dUld
7J0ym/wCZWR/aOPe1xbtKUGuJ1AMzLvKrlE/Bi3BPBcJo8SBocM7+g4GvN03pgW4Ih7RDmq64TDh
0Af3rhDnHFc3cggPU4eCpFpE9kNkhfh/samGfT4418YzXsvGQbWyI8TweBGe1ubH1p6swBtb9zw2
mGvYZntRioexycUabnnDdq0lld1oH7Q83WVGlR3S2kqBkeflhxvNmwrm3AaYmX1TwxjIooqQeREn
VCRd7a12JkQfhMfzpTLVa6XUFqAaZDtSt4r2ptNoQTfl5iOoXL+a9ehZHizFUI8LIAdu/ncfSMss
aCqrAYL5dx+uWrA/lTw8mgXWQ3Igag1SDHn+JFsqULYL1e3Hz4vUWsHvSw1R5f/nomzGmFHTnHQv
++bCSi9h7J0HE4zGxmjn+kRJtD7d2+WKvJBtebAVoLLRrF7qgQLN5n7UV7dczRkqTEsGDXHGta0P
Jof1jJCYqcs63sqrZO9fl6oVLEmxOtOtK5FcmaI0FCd5kH2fzc++/8xL5Vomh++nn+Oft+DHioK3
bN9PhRiU4wChZvXkndrur0MS6RT/1kPqWDEKmuupHJad8uyz73MgS5ok33wO//cWn1f/NXPom30N
s88Pa1RxIsu9KXrXvaALcRRZ/wfwweVRHfSCNDL+Wi0gH+DpInxBwRLrJbI4vyzzVxVNgB7GRPg8
xeMbz0HzUHltBRMsNm/DiOxbmXTZH4V7SA0t/QWgftioSihelK5q96g8mUcUD/RH7NAMYBdO+z2d
ne2iQse2PCDqkdNEyIIVCzbRVf6K2MXR6hX3AzHoZOdGDai/0R4DLliVatLoVev5ZfZt+qOjDviq
DyJwTGFQ7sy7j2xZifim8ooESn1IFAu1B2c82808nuNlyM9oYOiim49ejludiRXPjURlsTVs7EEt
vTgmC4JPfWRb2B/q9bmyjfcV9CAf7Omad3QJBLfhK6vnvBd2Z2PwpSUfaUPBjg/0OcVOKp5N+0ra
FC8QM+9OPPz2RTWmWEEs21np2qAWVM8xxkCvHnDZ3ogilQIYiGm+N9lxVlDqdsYeUK3q5vBZ02el
0fCumNnhhCmJfjDY9o+Bi1JchGETxGjQZUAxWVd8oYwAZmbn1xKlN9NTTGoIqW+O2Wu+jPF3QqwA
0/IWffAmv5ZVNF5DzHj9hsDwe+kq5zDpizcbKfVDEZblfkEg8WUAyOY11NXdpP9ZgUkgnG2GG1RN
95jP6bRLQ015A3FwBf9fX/ScmqoIC9NP2D2dAcDn7+oc8BTEGF3whUnLzttaMcIOtV7u23oqzuhI
PwinLh+JFdEx66Lcb5Hq3mqUkh4HzfS2k+VT7K62Y2sb+z4xvautq+/g/jqK6I2L6kBhH1PKZX4c
rVazU3bqvA0UNPPF5THmZGVxGlLw1Eqlrpi6qDqWhuGeTRVZX2pF6sFWxMkca81v7QoxDgzLPL2o
t4ggLlfHTvKTzYYO2sdGwdrJU21wY5MbfkUvK910wnNe0mPCvlJbVPL8jcfmxBKkexOgn6pr7Od0
fjX6ungpjtaY3IbOFjsxsNGV6JuYvNPOzhq28sgSBo1gFzbrj5gHK6fQaKnuCLwvspX4JwzsA73U
PeEoeOnT6abbabOzb0pXQl0XGHFAlOovEFiiMD2Gv/p01nZtTGpCHmoPI8S5WzZz6aYb6VhaV2iD
1cI7oDGSHSzF3DVmrtuBndW9Xw32h8oER8cuZ4xf2Al1u1qfypM86F5S3c9kU6ns8uStB9mMPBS7
UNn6e/Z/hnMydNT8x41BTHnC1Ns7EdrNxb3dFuWP2Prh1Bbfg9jxc9QiEOLK9dNixhYhOvvbHJph
V4UbAMvfELDdZIhMkyQju3iCTOQtvjwF9fxqo1q1i6vJOI2pbZycGZompJEJ/NsxRAlug1w8GZKx
OSSpUPaJRYl947ncoWwq/Bp7Vv0GDHHtbvAgU/zZweraK/rF5xkP0IiHuJFSpp7EzR5Vvt/qRsUw
9Ng0dqH5Uy7eHOGU91cAK8321Oo4d681QkcnLxqnk7IePNyt69g9uuVQnML1INcaedYoagyJhxTm
xo4UDV/beDip6difSAL197PBGn5WTfkF6RV7U6sZn0C9LrFk5az9zIrgKWrD13xEMy/JrmLMlRPK
UeH9ECZlslVyk7R/1lpQ145WwhuT/z/NrN8s0LxBR5rlNM5LcWID1Cv5cGr1wjyaFgAPWxPEaA7V
vMHoi8BU+/mkufl8Kj3xzShbKyjUdKaYUXbJLq0LaPNec+JXCs+OD9aclLOdJgBXZ+hCnrOXbyy2
Dc0vKgH+A1tRrIW75WR19XUmfb5zLLeCQs//m926u3eQVuiwqzhlIS5qoqn6+8f01434mORZXtTD
/Sxz8YzqDOK+cMTGt2104Uelu5pVNsuuta0bKobDFj46Go9K3J7kwVXr9tRjSrqfG1T+KGKxdy/L
DcT09iSS8NtUhremBg9YRTVeyljsgkI7uw2i06F71qzpFCXiOa1BoRngQI5oWKPLQVpec6yPxlZQ
cZ6Gxe/S4lamaAh3pvYjYj3ZaO14RsFw3rRTlPjoG7qwPdx4awNJwAjiuc5a5IVsdkRNlaPZhJeJ
D0+Xymttmn4KbhLw4tush2I35E26RRygCSKr1rfoV0REfrCEFYQmYzPHGc/9nikkwC27e5nLVVcI
60ku8UK/0fV4Yy9dvsMqlxNzfIkdqqvTPIBCXxNga3E1s+x81zgu6kazGiihs/L2U2czg7vfdZYe
aEMmdm0GvNIjrNryo4IL6GLLChZZ3bVex+bAQqQ+9mIWCXED9JlsDRXLVyWarAMEpEcv2iKjjZSm
zm9CC4tpX/RgZTNItUFs837SeCHfOeFgyBN/i7Qs77JnL0OWSeBZkUUxrBBP2UdJ/jSlSP24dnex
Q8XG4bM6pqxZpyRM9r1IOz7KwUHmwMt3uW1iCRu2ImiWcgmgiVSXQomueLpVftY0asCz1Q4KMQHz
cvI3KwqxjMHydJfiY4i7EooGCXqHo6dXvp2LKMjc6E2YsOdGCj+R001XFrtHfkPNuYjxfXSGy7qs
biDdf6jThPYgJR2/cA2wI+y6t67qUK3UtG+DC1W+6/BZBLiNwYaN83XW5vDmkixw+q5HWbK+NnGC
a4EBQsAzH4cWB9m09ExYNrnuuy1Q8j5v9/w+a79vy5teVjAUmha30Wo52K6w9rk9BNOot7BgzGZD
EYkvtbDPVpzwf1XSFEgpXzndOC4kD3cEE8j2zPUFdVbML+apPGrGQGgwqNQq2ZJnywx0v2ehp7Lh
j1Wz1uIx/svV5M907rFpGMIQg1gTVIyZbUH0hXgV2uIEVFfd9BmLnzfixjU7G0tZUIoA/X7JEVhG
xRMGC++/m7M/rKpGTs9VjAfFQpCUDMyfGGS4lylvXgmmzkurz3ghQFoeXfUxTRFLqLxlryveg5lj
EI9wt3dCk2/cVhqC3Vnq7jJPya6d9zBFWrQZ9Dh5cYopJPzJrYOLGP2WHJIF5ad7Sk3X3NrEZ+ig
eSctSfwmJpOLoFX4AKVaYWuHfW1dN1jaWjNWP95GL+v5pOT9sodc/a0sNX3jsi1+GsfXMs9zvxrz
as+GTwvYR41+01gXO4+tg+Usva9ozc9pZruCGEd4ZjW6prlVH+bpMUvZHFtQtfeN5aRnO1cpj8cP
jje0lASzSzNU7mM8qTyemi7ddyOIJIMc/CYNM+cBXRee+ktvw7A2tSAv2VGNg8A1zhO63/Wo1GgA
4HZThaEIaNxnGEcaKPlyO3gC7a8+tCDxO7VfDzlCRXVjIawnto4AswfxSoHDaa0vKsU/rHii4IK3
ZhS2SJK0Bh833xNhU5pUMgTtldqxg35B3hPNjwZi8VK7sa8s8PPzmOKy7pKW08xhu1Te25zpLNEq
kIZoqXajreGTshjbEAVx1g9QoWWVrGaQYA3BQ/uROnX8vQKYf2Gh5RIDR+jYTPsjqRt/Hp3pNArt
SY/6ZidYnh+xIIZVYcEYYhGIn1Bbfo0y+zIU8xWZ4fC6IJZ2UBYKfdW4C93Bu5nWsM9n1h/8Bo3A
VtG1aupEYLwyGxtv6tf3w1a0qO1516jlC8D/NnCNGnlTpf+eFaLb2UBdUWkEcWFErbPNYswBDHMC
FUjkxD+CYD9c1BGsUpn5uI+P0MThGmbu61KayhcvVZ7ASZ/1ClEXUh/DTldTAiC7Ha9a3O3crNLO
8drqu2S82sIYr6oSIeeD5QJ8Z2YkMWhnnhA+BtjLIhQISp5+xeJSvwoob9tWVUnyrk0e2qdpTtsn
xP4ncOtL/R6Z4Ku7qm7fq2ocN73R9+9IK4O0tI3hnZzuAHAymt4j1uwNPEbYkEQk+HX06rtWzD1w
B4qbGBX3AFpR3Wp7nG3XL/S7KcgiQbZw3oFLtRuLPNM72w+iH5jN26nTpiOxI0xA0P7vxDt8o5pO
+5q2C6BXNMS/4nbHhjwUw1sVx7nvoCfw2iQKwE71MDZ9/WrDLPY7tbO+xH1hILURVV8S1KB8NPo1
3/HC4jC1bbHN0UJ5hgJHBIi0LQiMB5jBSaA1ILTR8NdgUTv6o2eP9S7SYYPCRoz2U9LMD16amPgc
dfOldBo8JssRph0grWOHXvupjwdxUqrBOrqAB+BXueFBQeXu0tlpju5wbZw6wJSBENirphb+ME3l
bDUDg44c9jE6JW0edIlKGJv0t3xW92XUiicQ2s2hG71w5X9YV4qtXxokiYJ0qb6W0J23gIRUvzSz
TY6lnY3s1BDXGlGQ9nNojTdQu38WtrKaiOZsgutjxv4BELDYTjVsiolAvI/5gS/x+NdhyJRTwWvZ
GLPrbamcXiwvnvaNM791yjQidm2vzz1EspCcH4IqFzUSuPUmxU2MLZM2HQrdc/3JUrEPNPTJn4dm
8J01lEgtYzya46rh9IGbGHQsZf4VD0TmJt/XWDn0SpQ+NnlBMOE57yH0xE1lWf0rHunQOYAO7Iem
3qURKV2l0YGdKwbBeNtdhwTXrMgr9I1jz/aGRDw/ggvUejSIVjGG1M3eNfDj29oTR8sjt24MPFAT
Ecc7YZTXuPeS55ly+0bL47fKaSEebIxxAW/Tn6pE0Q6xktxYuLajmU6+NqMSpKvNn7hdazbO44ro
/iQhO7Kad6Dc1CTZWBHmp2LRhmAp+sL32uYc6062L0PtnV5EJZU2UMgCWbii5U6+syrwkwqbwHvV
ZlyjxhxtWLAnO9voLiQEXVKgxa4ZcGLWzQ+9FMaO5+OXGuNzXxfp+NDzhafsaERbMcx7p2+yszAA
qo7VCEvSHl+nvLb3URh2uyYZvqltSUrBFMGCMc0+n8LhISE1YIc4uOKUoARU6T+E1cEHMvrXKJwT
EB6ohMHz6xtUGpSElUmpqqDsNCfIHRb+ukeDIc4CMKhUO0o7/tK6uzpHOLVUB++R2J9QDY/oqqeu
i8JLGnvLU8lO2k6Hn4re80t0M/sYhUjp2M6L0H9MDkkzauHsOKf+4+bEufuHByctVYoIJCvEiSLC
h0LLIDrhrMCv0rvZtbBPnT7/wt3a2Gfj+oEkq9Wx88Ajo01IemrT/Bh5uCiMxdKeWkztAc1pyJSt
uQJRtyOpIlIUovG7zJ6aR1VX+YInHnEHyt7tqajM0gRQ3R/ZCA/7WQ7LkQbSkx5Ubcp82XG/wW9j
8i66UE9mIua97fyZ1WFzHHqFuknj+io0lJMxFzHybVDTtEq1D7U9+hXsdL8Ko5MWp/YeZ5KMItYz
mjfXfLB6P+l6YFxF1foT5cdXqKvexhjgLBVZMHZQw5Ws4GEJWoj8zV4pbOdnlFL7DwtUbeZy2doL
IuNO2L8sSYJHJkmoTdYaxPnVeK7ibtsP/RPltWpT2x0cVA2AKTp8t34RBvCQyoRI1gVxdIwjdHKM
PORTycwaGYrQDEyRiWAGE1Qgo/Fc5qxXaJopM1rbnv0/nJ3ZcttIloafCBHYl1vuO2lJlmTfIOwq
G/u+4+nny6TKdFV3T/TMDYw8mQmTFAlknvMvLRJEFvgD7G1Wvh++dJniLXEXafset9X0RQWVg/IC
ViRdMfwwqflu+xlX8UrF0XfWeL7NQJswLl9D1TSWxQjMQUEH0veQ+Cnr5nPk11Tm/J/+kOcvqt9/
Y3/XbVmJb6bAz9ib8FvEieJiN0azbylhLT3bXiPp84V9eLh0s24WNjBsdhv3qzbn6W5WUL0z4p7S
kYFgeVY5waIME75X9Wti2gH7p+ZHPRSgv+L5xSoT5OjfK7TFv+Hwe7brSl0gYbbMprcgQ6ofd9to
YU7FU6eX3caJnCcE9d+KvEKEr/mSjBreC+2PPGWd2gXf1Gj66UZ1zorC66gc4IHKn0w9uppx9axo
31TdVrW7+VsVocvm50tTT/tlz9+iaEmlKLlWodButOvYyuHhR3+2GKNSuCra89BXI2CdNAYsiIZ/
7g1rLWqalaIfqCNkiQ/i2fJ/NgKbZTkQCeIEBlrfCc8DpJmcs0DTrtAyaeEgs/rogWx4s+Owt/a/
qu1grEprchddNn9N+WC0BDOGoLsVleGhr1+GNySRLRBzl8KzVxEb53enGfeWPaBqDXFua87zZ8XN
oqugkW5jX+ER1Xo70tHelgfvNwVRm0I1Aozp/eIpqJM/0OMdFy6GggfdUI7fHW4QLB+c4hBQ6sMX
AqW12evTpYsDRbNj1Z3sE9zGBpeVV0FKbVl0sAFK8Py7UDX4SYzesjJKzBDQQeP2z4YqAn+zmUm5
rFTdRMKtMMeLPDNa0q0O9DV1KOCV+HUPhaeOPvlpvg+a0tnZti0s50vlYhS8VcezN1bKB1ngU3ep
osk6U5bKFyyQlFdvAjBnpcks1kvKqzGr0NUDO93pVhPelLiIIZqG9hnX4lS7AotGHBQHXBXFh7le
21PL/5RRX3sGSbCketKdWlwxNkEyt0hbFICC+oAyeqtlCdD2PjyrPXdhc07TkxvbUHigsi4LZ/ZR
LLVXrR1GJNCH+IcKUYzVekjuT0NdeuO5GJ0DwkIpMZwoSJG/UBatF1sLCdapg6w+TkjYLySjucDL
5tjpOaLoQnxKjUlUPwbLXtlkQbm0Ypx5UQSORGG4t/nx1tkKq55hk42+d7W14uMw+OgdgFp5hHVD
U7aYpbNunWfv2ouDHF8reG3FE7QVDb3jhdrplArJFHKDhI8O32F6bwztJ6U19zrV8BLrCVkIEZaj
bJclRAUUSY5y2WZd58Zyn3SrP8swQlIXx6Pyl8CRqwXXQ2rNdEOVnNMkObL6ZN/p1GpyLkDJyk6p
XCNDYgTpInQgZFNcw0j0PZT9kEe15dzkQc9+VHHEVhJqrbJQ+Zu4mR6hLf/XgMxBY3Fm27VmyQVI
xUzdcRuOWoCQg5hCYbU49YhMyCl5iZugHScUkuz4nVXV9Fy2U31QSbus+W7N3zT/XNdT/xULtmZT
GXO41zCg+mza/Vn2h5OKuVSgmudca9qr0w7OQnZAInl3y+bcjQA6Jq+CTtYk1CcBOG8VL37rey/c
zrFKkWgEMennYf5qRPW7dPuII1B8s9kjkM5SCwZxd0p9sKW4xxaoCixtu4ORGet9Qjmg3aSp6WCj
R29QdPXZSptzovtdApnIT7ZY7hpLzAPiJ1MLkwsonpdetVcK8MynSiCnCg36rGhJXoFo4TavP0kG
wq+RHxgre2W6ybSKW+NqsgUidRGiHlY5iLPOVgtGNUOiC088zO3vQdGPYJF+fAyPUePeR6q1sWFC
HUHr2kcjEiJVo5E3W1Loz7ID/mFBjlGMCfSc9FQxR9DBx2hmjVUNrnNynQR5GM3Jl2FTG0fS8JV1
MP5qTvArsON1Nk29cxzXwzsSlzBDn3FKEk15gKaWHKYi+/EIBZE3CfL4EiUOU0GphbFhSxKrLjPA
mn/NHBsV6fy8s1CgLvybSub/Nrtk6iKvKDdynOxA2c9lL0wa5luMYcbdASjJIv2MyWi7ysigrvSw
jq+apsVXeTZGeLyi84c7yt87JnvOT4mVbmR8mJPevA9p2INXOXAieZG27jtz4fczoptqEJFe4/KP
g2Kr+E/AH1l03fhDsZviLR9na13iD4D8ImjecdLHRQUD5yx7q9Bf2o7SIx/fqJ9cXJUjMSoh338I
+hpgDIhddnHetC7g52+qAfuWXh/U1zYndRpZCms+0VTh3S1804rOssnnc9I7tfskWxOPR3t41dJe
+1QBG5HBpq2Lc9wgMjA5nvrKhmjYG00YrDqMIF7xRexJ8lFhQ4X+D91Ts5es6Sv+oOBXEJrKXpJw
ysDPmIh9lzaWSqHxXhTgdeVY1cWEGT1gdyPHWkb2MbWvwvw+la3lx9S+t+5T47HIXpzWsikhO87m
PpasCUR4NHwzUTSunE57Mf0guXrueC1Eyysj7WXO1pimY5IhGlmufuYWlV5ki0OzRECv3svJegek
ahpadS17ozxMDnAalUXYwcQLSBFeHaO5DNWQvmeZFgL/bV1+EAGa9+zh19M89m8lXlMukh5//n0o
Pl8fQ3vVrf4xdJi6C9qqVbKLcJddaF1Q3cDR2cCFij9V4a5nzVOwZg887REKhu/0EzG54EvZI3+V
s6ZZyUFysj/U1Q2Oq32zzPS3yfBMp70cVrMPtaLfZ8tr6jDAsaliNlra1bKvEgWrNUBqDaqmOy3y
vZsbKt1y8KkvV7O+tcl0/xh14+LNRfSlRt1BcGuaq2rY0cLDrRmsBhwntR9IjsyDvpTNKVOiJ8su
7p3cR6znPhnGRRPgDtcECiXc2Enn1yS9QjlrkEo0qp0ZqCmsVfw12CMRhGYCq8tnCyS9GGVsqk1D
ZA14hkNyXAR4Yp/qwcM3dEjVdRu3ylo280aDrxyAgtHjMXtBjMZ9dqE/iIYcYJZk6aj3naa8aQ6W
qrK/hkH03gYsvJva1A/yAW1DcW7a9o0nSQUQr9VvKrt7fH+Vi/QWivv4laeZAnMXqRjRZ+a+comA
we6rLGlWQWJhTWX5P6p5/qKPms/S3vDJ7vcmT7BUPUzNHG4zxTWfrAlXdNy0mj8MbjIaHndlMxjV
9yEeb6azCrjrJotcX4UDpUkKzaRrs/uJgipgsigphfzLGHVw4k3ZeslecQZ11zek3puhND5nuqnu
1ArD5MnLy+P9vzIx5OOG8rM2SBIN4rc6m8F3WHPBWYZwGArXpEvA+IlO3ZYS0/YMC5sJgsD0hFrP
AqXjhULi7mukCVp81uQnL2mDG2qyDjnwsPk+di5CKmH6Wlidu6XAbm3t1itf8yw/k9NsvjcOMIDc
VNxrk9bVqWWDvKpMrztiUI/vqSDK5Mnc7xohsN1lZMid8udg5btCr6ufKvmyv5+IMTIycjI40MWV
ABk8x/esVVZamMaJBRilv1VVIoHXqtQUEiBiC/k1wFzRXsVD2O1l8+/DoJ99DBubd6wy3obWGsK1
OiYJaf4ZVbBxIFeisAMWMH2J4pdnThs4K1PDIVhD0mFF9aDem5WPUWqa65/+ccbL+4gZ+VBibRam
t0AJNjP7rqdGKBOJVmOoxRPUEh16uQ4UuwNgg6OPoWzj2XReWPRYhxTQAca5sC/CejplIbgbCdtu
XV/ZpQAwb5pet8sIAcgNjzowKh1k2zMpoU2ghvktUlHUTVD5T865GhabCIHHadHCL9s2E/cdlB9g
PuVlGwGyANMHXKNVd8owstUJXUrsqDJnJ4Sj4gVlabucJjQk3Qn4G2fywL5m3NglaiPmr9ijd2zg
NKpsybYyVrrk4+UFjBGbaCM6Nb2ho0wyoAoRBdFTNpfTsbV3ZtWSLa4HitXgnfsFP0//Uuq6f2mD
3DoArznJkDz0DXKZwEtifA3n6fAYK8/UeR5Xk3jayyZQJm/XOUUI89T1P+VGs9EGNoCdaEVUvC8d
i0nZJw8QVsq9YZMIe8TAVuXIGnKQs2SHS8pmoeZZhSYJV0L6Ib06fb52B3wr3N648g7UpxmZrX2L
ni/ZK/xEl03XseeqBwWF00p7SrHgw/YHpRvZG8IQXyO4r65F9jlbiuslethfE+DbqeIghdU5JzC1
V2WcHXgLuYNfowIvOIkAIYim7Bhrv2SiH6+ttMMySQnxcTFD2PZBm3YUMU0fuRJzPMnRnrgWxo9s
cO+XjPLIWMKaSDZQRJWidS6D2fOrsZL/3GLtA3iBXIp8dkTKFJ2KAneMbaI44aopEM1oWBOunBGl
hpWDSA11xaI+Z5hR3w9j1i55yvbHR3ygAtCvytKl/u4ZBR8Ng9tioqDxmOebtbMtM/3rIyTP7peJ
17a5Ces6uLX6j8f+TEbs7Md9e9Y1QXDLsp+pVOibc0sjJRFY1IcHX2nXuobWjxUOysrWM24SM7u9
wfB3WTnOdwNVM2mrTWNOCHnPuvGWRD6eJZFWXUpND94mdzPGpfFmwJo5Iehdb6cWUQ8p3cUD++V+
IwCfz/8YWGOLPrz7OSt0+1QJ307LsqZ9n45oHRtR+AzigN8+2aqVZgbR80zqehUHQ7aNBLc3qk1M
psZiHU0l8he20GqBlfTRa1RxfPP5hsqxaYrqTe8Z3W8MR+BW/UbDJGIhGY6NoDnKM3mQ9/Y6+4Kd
kLNWyHUfRhynz23qKvCsENLE8+2r5C21YHVYp/V/JENPZiDy7aeYvNkWibhj28T+KuDu/mwiFLkf
A6BqibDvGAVxrTWWOTDBZxkhj5/jBxNHexRwD1ERGK8k9IZgGr/Hxog4Ku/v3OSI+dQU6ynLTdkf
KetCJ5h+G9C3s3I2A6pFaj212PYGzTK3TPKmQdAn++zSQUe+zq7J5hEUwh8JCWW4H+FXVBXLNTmn
/giZAqfB0fMuPmJBrE60+jlkUb/zZpvS7qTZn6fOwnt1TE5uyx481rEr1J2uF8pi6tYUxoXy8O86
ZAwHTjBqOBltXGEsHRpquwjVSWyTacqYPJMHRRhQpwHuI0gecrenmPUaCzy6Y+PhIw+Jqi2VMopu
nZq2T2PftYfIAc0lO2XMwexhaQlYueL4XwLTmL76fXqpm3B4UYIsOsJaG1cQDuev6BHf464AiCSN
8hF3Gd+K8baIZyIeo566z5wWKQsvwMI+tp1Libjuq5m+QZox3sIhslAIQJDVSRX4oXofbBLU+baW
aKqj90ktg3x+Jedhr7yGHCV56PDZ06vg+QfdmMG0NZnztoOhuP/LDWZsA6q6rn2CFDeT1SsRrLX0
b4WD3kDdZM5v8TZT7/FIZf7Qg0vHaeyqtJ637JxE/eIq3UmurvWhBesYDF8zo0IcRi+Gm9mp/W6y
a2Vn2MU58RwLWI6BSkxix80VhJd9yFzrgnrxYAGG6TCtRPhAxii8sYA2mhKlCzXBgsEslT8Nvlnt
i2O01pM+sEjruvbOLgWYoR4nVYmXcnuaZn69qefO5LNiH0rpD+W5PM1OsungOaRZtXdWWvNZ47d4
akovXimtE35H0oGVEyXZPKGkhIAihaZiCD6rhfPJTarou6qPwq1gtK4avoQfTDEYXtMu0HEVZxPk
rGqnJ/Gipia+OGGn7DXVjZ/kofZOlmoAn6qL5Knz/PJoa/132SVDltOKUgeUE2mVGuoI53ikMrnD
jNntYZ8KqeY7tjYu3BMkV7wEId5onMhmoLIynF1KEaU6+bt7bMZ4DGnS6FCo8J6DRLNQkv/rbM4w
VcXv2voUsIRdYSswH+Ipu0SalSGa4iG4rTvxCnJ2fov15OPgQQkolcC+yLiQpF3qXu0j2MWKNIoT
7dPUI1oQpka18bE8fPMEMF7ccR4j0mD8GGEUtfmWFMV9hE6RZVE06rHPctDWkjFu/3ZkJz1sNC9L
gDJ36qlcT42jkrXyA3bixhTsg67/Us+WcUFZ07zEeUlHqsw/kI7Boy5qsXlw+x/ow/TnJmnWrW0o
xTpVlH7psotCrUBHxlKsH1sNQxItQ/swrmGMOYZxM6PYvOnigGPhVolLHsttpPiUl3jy1p1ew8hg
nDxEbeVvctdEDEbMkDFfGU2Y63DRTB8YJHIUbC99Ur1bV2gSkn3i1SqOgtGQ6p9kTEoUStnCshnb
NanpaSljOj4reGCa1fekb7+5kZZ8ViI+jxSLgwDtMAS+Mn8lmwoVa5JRJvd2K0SgdlaKQ6OHPGQQ
hltCcMjR08Mu5xr5ATWHMUROrq8oClS9u7t31yMS70jxZfCz4VLr3lquEZS4bz49Yo+sbSHGNb2A
lcq0LS4XH+3H2kLO68saNx9Vc2/y3qV5ysWaZudsijtZ4Q0mXMqS35O8m01WeJW9cmwYluau9Vt0
Z4EpgE+hAPt3c1rpVYstHhJFAFpXD9fa0c6au4mt1o/zuu9QBxj0oUMaa1pLD6YwUSgh3A20wiqi
dtywljbmgJKnV7KnLAx7A4fSWRliP05ZoTpPdfOlExv5RhxwGV5YTVOi4Mf4UMNrAFTSNtY7BfYO
uP8QYYLbPKcfZzIWi9goYvFgFZsRCOIfVQMmuPHG8GBVXvjM9qU6AUD/klVj+OxY7WWwVGU5DwP3
TI/7AMaKyqIflICvmg8CFFbxRuq8ao5rI7US4hMgdvqPphSFheLvrKeRuqbXwrfolWRBdaL/1AlV
cnZTiC0hsrOSTak0jGQAlY4UgbUBi3Hs4CLhiwXqwmvTuVuUBj8qC8zbikKVdpIPYvlIxo+Gbur+
P1h6OgvybN8ibXavlRImnwE43cURLLt0AIhp1MmFdEJH4W9tKRrVTqGVgP/FfVKrdf+nSVOQa8e+
Fm+wQvBFri0DoER72ZTCr/ibfDRlbzj9rYl3I+kFMTfRFZBRQfya8a5XpYtmIlr807tdNIs0qudX
VbEc+EngTpQxyjamNgf7TGF36ZVG/VSMJGg0D+VVcw6C7wVbTB4xOUa2cEIVE9k8q3jyJlYGnujw
IK8qeOLIlzij93zBh+FdvsKin9ULHpfvPRSFz+iB/7MPpvt7WI8ZgFKHYqbVUH0pISWaZQ5VXy7m
hzAA5D736l5qcMkxfRr/+5grCjlySNjb7bYfwDmGqznSUGPOqis5DvdqiSqUPEsikth5DDbvHx1p
kp47xEmOj3gB0uxoYpCdoZkhc6kyg2ph3ofiLmUFkbaNE5BlqHwPO5mojXW324HjMZZyAqZ+2jWb
jMOcJ+UBRe9hqaUJ8uh2EO4tpbWec1/X9uxb0Jej4PxcFLb1jNJpqWYV0kBEeG5/jwHuBegSfI9s
jLswkAkHZEDVKPfOFLjTcxoP1crJqaO08vvf6nzGYi1rl1V0prKJbBctuZSV8TZR73EZGuXP9e8x
OUzO+nUNOXYAWXW/EDI6a3A4N9C1IHej/I+BbfhitNqawucQHPluzuvMxDhDjOhd43rPidVau4aV
Np7lISrq8RyIg2yS+97GFvDzEQzowgREjgjioWwyECnCu64XInw+KLlwmG6mENyTYSJu5ky3VnT/
FTEqd4s4A2liaE6skDA0Wt7zL2pZGjsHWuZCpmdkFkYeRsuHqhN3B3/y3rRhCo+lSUIvj7y7HYWs
AupOusJa1bvIx4c8UBRapVbzEZKPnl8T79tV0Wz05tDqNcC0TBlvY11NN73B8tMEU7GRMXvQphu0
A+g3Sct2Toy7l20dkDWGyvpCr7+PE94RUciCvVI1fEai4sC+KlrLHJSIa13+EU+cNFrDsJ6//n28
jGes8m9g5OJFEqqnNg3N5zHotTOmy+5CZr1txUShz3PSEwJwVIJZWN6T5jU1bMRuxo3Mgs8VeS8F
i7s2B07ZVgibrfrmAFgrvNxbVivygjaa4opYC7lV+nS/VTdq+xnVY/UTkpnK6rczMuEIm1frUZMZ
yWlYzqOmvkdp/kWL9fin3X9Ru1RAPIDJ5WlsfBt0EBzpaNkvTVcoqwJblYuigNUbZy8WSAODempQ
gU3vAZK4MF1/8mYS9muFnZwbPNsXTq9Zr6EX+xtsLCDFyyYuKiuvc5u97DUHB63lzNXPVVlYrwL7
Xma199S7of7St/pCTlJVJ8PA1/oq58B/mg9q2XdLC97GxQvRanQy/8JWtlr1Q4Oqvu4DmJdBtUXB
PU7qq2zJA1p+/kWeucZ4rOJeOTzi5ojZvV2Bk6jBylvAxjdRHnO/iyzvKs8C3GeiiU3fI261hrPz
Jj1eyBjwUO+qiYO8SOXW1DKC6EZ6eqpYBgrsiZKmu4fUcKYek8lVj6OrVVv0/N9rjJfbxTSY9SlW
UigVvdLVpy7w7t3JQFFyJWNmDGF3E4DmWE1TXyIfshp01Tx0ik8iMu7V5Hg/TcXp0HvJUZ7JgzUA
aV7e28E48wsWg+5R3Ak0pzYP/mzzcmfvWP3ScQQGh5lS9OlfI/dHTvmzj6b409SF1PUZLFvyqSIf
Qf95ukKxfhclLQYNTR1evRRB2nimciubtaKFJBXpgERTHjAevUF+t4IdZZHFnCFkn89DBjFLzi2S
BtCQPm8f02RHqqJLaYfZ0s+DESC6Ot7kwQjJPg8oRLXiPvGIW12wp/jhnAJsav1FEKAQ+ZgqB8up
Tpy8ylmTuBXJs19TcYpmJV4m6ETKqW6rTfuCXxzLOs8gJa44VA3ieH9vKlpx9XHukS2r1cwnXjmC
Up4aUGQtzadCHDBA6EpW6XKUC3QOB4RQX8o+OQoE3zMUAfckWyoa9EdVx3NWNuWsxJp+ZjAkST2Y
+0HK7NUO3LwWGSMpn0RKMn1GP0r2yQhmFdCA/j/j037wYdgKl1sAO2t7GKyNLiAxtu9OkFrK35uP
XjlY9qpisCsGP3ofczVh3qa4OnikyrA21tzqn/8x99F8/L9hAFK60p1tLLLVVaqyB2y1RSPT0c7k
5Ju2hWpZDOaUAc33T43XuGccZ9UnM7asA9ZiycKQyerSq+Il8jvTbkB995PpfDeMPN9pLhUpqRip
TV/ROFLeuyT4PRyF3zrMBt8fo6UaZRB++8doGR77bzAv/PtoM3SNNRqGfKOFznPsFm9wdJ6q0hPq
RFH1OYAfIMN2l+hnZF+rRduV5RvYcGc7+V6D9VBXvClZaC/v18i+OnUc4tAYBzFSGnzbWxOmhdWa
8QW7DhwjBs36bM6sWhG7L35Y6bNU+cw1/XMfhPV7FSXku8shuSlkYHc1CeG982u29mu2XY75D3d8
ztPC/Clmx4iRvccBaca5dJJbBm1tN/TOx+xAg+bot+UzJvL45fghGEbHH784GiZMpq7+aGDtcatF
L3/ENGrWau9P7mRfFXRD39sRo6NBBegzWBQxGhJdF83MlS0q6N6hNcFkObExb0PTaK8q26xV0ybp
SzK9ecDMFrHWxn+iIrAA9Kp8cyIlWIms5yXvdfOIiWG3TsqweMfH9+g2PnBDzKrQqBpfkLQpt5VF
QSWdsBOJQRMAhUzivQ3MmppdGR7jBDsSAWRKtci5gQnWb+Mhwn8ODSSvJayXL6EzF8d7DFnefjk3
/Fhk732mia5JMSAeksh51Qi7yA7Qs1TOrhKZXwNP+ylP8FO7n4BJ+ampqvFVnPzXY8T0Wcz623X+
dfqvMeqUrXsjDJ4s3+lRVwvftXhgz4xG5UvDLgsJ7/hJtuwEllDs2PnB1OP8hQwyywboYivXH/sz
gPNkZSRYNAlPxsLtu2cf72uJqIsp2z3/6qPYfO+TWDzZpzFPtn7NQ34DfMoYFUcrq5Jt7pNCAk1h
frbn5iI3ZXPph8sSZ4lrQnnlXCBTtgzQIvyuoj5CbqZ5RbJsMQv2YVqM4C0Kkq+xOAM9+3EmY7JX
jkP24H/pfVyFpA7kpXBq9xOkcTQ5tC+955Aw1aN6Z0aD9qUxPlWx2r6HoWLu/Yn/WY6qpu7NosxN
XkLvL0EKDVHGKdw0qFjW+knP+Ghb+FmD50UoRdXakzfo3sIuuuZm6bWC7GCuYm2gll+CUkMVBH+n
puiVNTK98xqT6Xona8zUO/ZDTaK1x1XgWvVVdi9Fh0Dr7sNkxVoMY5ltPM829jk1gif3YbOHOHTi
ZktVCQ0Bwyy2BVrP//nsfx/nppp6NH1/6TRGsSWX8d9fqVENdx0iUoRsIPpf+IosG9TWNkXbYK2V
wlBcNBN+FhJiEYRZv5XvXw/bm9Ir1VM6pN0NccXvrua2J6OizmmojXaCq/tdFnhkESdQ7X2oGVAG
Rc2nFMxWA4TJRpZ7EG/sFiFgqy1UBaCapppvZJlNolXlGejr4gLNx8YPo/u9t6XQdZHjtMZcTz3q
wsJKy9MsssaKlYxn2XYUcgAqPLFN6hQkRPGv2mHnHJzlofDn4EyqZKkGHoo0v+IDCe6dZtRUNqLm
NIvFaCXXpUW86xXNPsqQPGht37eLrlWDlVNg5+g4QE0xaaufTY3PjDQGenuVXt60Lmyhl9TOdwXy
Sy88UPrpWc/1J/m5wh4mN+bF0/1jjiztynaueyp6QEGQBf6odH1e5HYnaGDgpb3NowbfxLrwIdJ+
ysK7rLmrsP71ha/WybKyCzCzfy/YyzGYCuNRXXgnWarHyK9Z+Wpiby2//6x3jvE617W+BuOIn2rJ
rWiIGoPCuq68A0M74myZfdNcpENLmDvIPGZLq7CaqztEzvTSvljVgCpK6LMQNm012DZIji4zIZQn
xQNlLK3ycdlP4Qaaf3dSp7mwzklfQSKV5R1UEaC8sSPYGXNWs6T3jJs8DH7dXWcTZT84+vc4uqiv
uT668OgL8z5KFatOowBS9og1bezuCordRfVTat6p+sDX3UiscBeGTQmTEjU8Qxxkt+yIBJxchWO1
LJHK3Epfr6bTtZ1uAH+fBNJUxkqv5/EYaZRpJFQV/PEtczzrJIdEWLZdBwfpEDEBRyGg5xJIhDpd
e71v76e5BrJhDvH8WkX7uk28ZoNv7LSfm3yNy1CPZOPMRqXVThmkiFONOPNpSuGSap33gmPWsIXN
ODYLGZNDbAmvyGo/2o2d8zzJJI2uOPrBNSZkP4SStWclxsGyh2sv0jKVjhVOrCXIxCxHxwuX8pMQ
n5iP0OxdNFCG5Gcl4l6F+Ngj9Gv8P+MR6EWbdPASTww+db9v5kviC6odL+JXS7yGcVTiBT5AA2pQ
QHG0m8zYxBH12RG7ds3uYfR+tKgCNOuoENl5lixX20aPQOkyfKFEM8vS9giw5Hh/56o/QbgI/b3U
7MYc7XaHLWR6f5Y5mE6DExCSCtvdjUQ9Hy/SrHX63QdgQPS3GhgnmZ/hT4WUfl+HwhqoONthC9FS
no7xnKxcowfJJ3qcsi/O8uxxkDGAx6pHGk0MUuE8bz5+5E3ofZHB+zVRVEHd2sXDQAb/cTnZ9MR/
oXbmMiRhenwMm7qq3kfQH6KtpugLbOnVw2Dro74XBhXrvNCpdN9ytK/Ix/76d+BBINrTx7+/+l30
3xDH4fXoO1LV7h2p3megJKMs91Z3IDpJAWfXB1pDloM1nhyI7L539lpzfYezB6IjAIIzUfY4x3IF
582mkFLWML5CXXeJC6a9AlKjD99sPf0a6c6w6fS2P7Zj0h9ha1Y+UnFZCT2oxDVG6AWrQj9Ynj0O
ik9h1Xam3SP074bJGACgHlzYFN+RSBJJpBc+t3awtUvZfBzyfGp5NkTrR0hCl1Bu8C9pU0CFqWOk
oIA0dYFp75G0AOXg81eITc9amhWEOnvyLWelt9TvWu/n3dA3nOtw7WaKusq6EZMipOtUY7Svvajn
z0ahHtR8ThayU8a8xIS84rrhVjarSX3Hw8qlPj173XDHqOqBv7Z8aDaWoeaYDqFbINNwXQiYLEMl
/JwbOAMGbnkKh6EiMaaAUTZws/ODyV9YtmNt5QM5QBF6V83J2+NB/Xge/73zEa+GeuNT+Dr0kDPv
DBED0bazjlfGB3+ElNpZ9kp7ctLcv/d2ovmYK3vRMHqeg7L9pmORAX0SzrlcfrH6Jm0WTE+jgnhl
EMV/xhNGtXU/jMdgZOtw6oc4uVi4CS5ZKe69As9QtfEhlkbjl07Ab13dMfA9hAARNH67U+N2vlk5
8AJDDdWvYpI/9EdNIwMt86uD78znMVRgGYssyK/UbOim30cfpSQZkocgFkvpbMbUxiiHS+INq6jE
X5UK5QctZaCsYln4jci1wagrmEA0bnExnOY+TL7LYIgDpILnfxmmlKN2qQTg0keX0hk/yUdOPCbC
0Mz/U7bkISHluu5KoYgszCplrMZldeGoenb4cLw016WJfYwPRf2eSpZvIg7ztyzO9EMos0MZ9mbr
2SWB/XifcWQop8JE9U98JGY9eStfcdyVfIbDgLsCkcB8kJ/8/YGde9CLXPKvGzlCPrULMwp3oHCM
+2NexgaNRWGNwONjRaC3bok2oqZTfa61ZN72yJVcwGdQz0p7sC0xsKxk6r1tWrk/5IOh66ddTZn9
KFv3dUAbj7/F5DIA9me9HEw2FZ9qiIUQIBaGWbt4Cg32frJ5ovGs7d/cAvNoAQj4dyPwsOvfIK78
NqJphI6o1aLUJZY1Uay4p0JT90aUsKSRbzOf412TosH9eJtlBk7J64B0PmJwY8Kt5fjYwYilT8Kz
bj+7Mbxhpf0+DHn9WZ/IsMM0pxzSNfWV2i0YP6wfyKJNC/hZ459T4/INs1vYTRi4kn5z7R0f6fip
5Q92HyIcM9Xc+0NeetB1UXRw4SYYdrAokug90xF0xMuuPdT8IA92FTQbBwdRpPmy/qUP+/GY4cm1
qOK5f6nR3n6aAyxQi8hvl37anhqtna6NlXiQ89VpZZt824LYTD/VcNwOnQY4JY/VCqZlu5N1ImTo
P0a0YkTz341IuqxCx6D77RreXLZrFae4JZiLZOtqcbrMbTgugGX9+qrEX7rJgRGXTNBi/TA2d/fe
Djb1yqySTaYXpPFa03hTUApdxoEdnXQvNd9Mik//w9p5LTeubFv2ixABb17pKZLydr8gSmXgvcfX
98ikSlTV2bdP34h+QSAdSFEkkJlrrjGzqeieJqTpN+ymfZe9iqD0tpbRMYg/gT9tOuCQyJSuCPAR
kKd2r/C1x+aJHBfhLQA7Y9NHIjddwMbVQvFWXVACfhHFi35ZUshTzfIAXCXm8tJQd0icLTbNVr7j
ZStvIEM4TY29Yw0egm5UJCQ75wHzRsxwSFIWQBDMcLBc3MVGbj4ZWtfvYWRAuXeC8mXI0dsUUzrt
wrwrX9QYXZwWGeq1bA0t0jfn4Zm8RfemN+3Xzo3wqcH8YKFW+ITaSuh9s3z9yrQyvFSz4W3y0vRX
o82vmMxZr3Mbdcw8zfY+ZAGzQUgbntxcs/durqq7qB8GUkiMdKWSZRDjc7mRLlrSJEtPc+6qog72
AXPEPGg+yoOI6cmOss7GbuI8Ttb59gBPQte7jZRKtCmaFL21mEg7rn+co9k/TpUerEinVZaAIuye
1W6mHGVzpkMTBz26nFT3H0hwzs3lUFt1srIHLFxknduxskK/EB4xhtcOl35QzOdDHrfA5hifpna4
KHx3bnRsGqGSBGofnzq7XFfsytwAPcJfWZwNQ51sWcW6AjL3UeeVen9Vx9aPKbKWOgjpJ3YzcBGZ
IxNelTe+dhOIVLO31L0pOO0eFEHAXw8f4h0RKZbxYxlYNmJ9y08huJUlS4vUFV4x3kYGlesRxXim
xL9kSBoLx29Ex5yTJg7yTG3VVz/z2l3I/l+7ZYUe7tTGe4+c9qNHq1bTBlQXa0+vGXYJS0gmjANJ
FnYxEc0etG2EJvN0LsKWZ9+2KOqV7JOXTnNr1y3OOhnW2bnv8AQGUDeGdvaWT5kF8GAeD3Uy2M/l
CEUzabI3kmin3TwA8zF1DDUIP40L0nWa3WwwdJLYdzCk9bnMTiVfI183Hkxfe5tMS38e8/nJaXT7
h9bHB36AwVuS+PoqQRxyssbUOcx+rhO9gbKleobp4UFqVwpasrGrVmOIJXPRGlddXhuIsEjrPXKb
SNZBZxD2ln1MvbaPZM4MW26FM2kCKjgk3YxI9C4emTd+7F5c9ivYck7g+yGWPvrq42RBDnPiNYSt
fm+n/I62s6NGKCUSbGvMwjmdK0mHwFScPpuEFKFFibXPSZp4DPxETaN+QXYQXScdO+eyulRJHNN6
p9/IohwUak29tPrRXcrFU+5UiustRv4nG3bbuv2cag8pt/iHtOaDKUxwKEKg+49dGQ8T7pBf6hvx
nP6z/8xKeJX23rl+glYU51s98Unul6vcVKyB888D9G+x9JVHMjdIeMFsY0N+Grhdu3/qSFm58mGO
reRLaa2/H5x5eIJQWX2pF/1DYiJCO92c8ppFu+Gbd5bjhg+lOe3lnb01PVLnOgfRKDH8F/jRPWtO
Vhl2mSZ3HyIrWPGoiDQrJTeLxJg2QlCtmA40nbQhoDUglj1r/mSzPNhpbiGUz/Tq3S8df1/BPlg5
WTZsPQE4mEN8yqfaQheaOORPlW56l+Av2RodqX+iKtUqgmTMfWR/FVazXpdXKRsFx7+fMbIMmE1j
A6iGtukr8UbVG2U5RLV+DT8U5KIWsy1tGQhMlG7YkU6LrfNYWw+p1Y73vsuvisJM4vxVourfc8cM
TlFXNMupxmFQFi+HhOD/SRbxt4XpgbZxC9lpIFHA5ZOwWJpvKiJJe2IyL84YpfxQqnhrC9lcrpDh
onoOCxmhAS4U/b2zOxUuPpIPKRK9HOq0RbFRO98uVfIMg5zxBHtjPNlGCsXQNM89IIE8hKaNn1uZ
7Vutmd5GsuJWg2e4p6brWWZq0PSjXM2efVN9xUTO/kHEisBGeNSV5kUzlOa+GutWSJt+FUGcHmRV
gaXbTTvmm1l0kFW25aubOFGyVR52Bsi6oVkHY5ngKmEFS6mHLWcV17l4svd4VDXHCMiBuzDyHwqw
cK3WnDuWHs6+ipxuM48NvoxpeZDKdeRk3cIWwQEQbtxhg/A6yRuSRAPjqVZ1oHmUDCL25xJ4p+9G
CKpn9CeAW1Lw07CaXYxqfAhDXb+fImS+bq4LXTFqNWiY+xqAFsJiitHYRSstdaMr+QMQg6zJglZh
uvCGhxDh3uzZxYEF1fHsEMyuF+80DI9gebKbTu7wDdoGVKTg2vHpyU9Id/xpaXjKuL18rFY5IlF2
51tZBewnuAoScIdTE1ds3aLayXEeQTltVethcso3pZnfPMVo78Ja028cngQLWQ87ET64H7ZXbWzn
r01/coayenPcx17H4zpMk+k1NXjrCkkiJ9J9/SfwWOd6K6nMPTEGGA2xsxoLtb7OR/Sxz/K2EgCn
kOoHJSoclmngL1BByBqpjIg1zdvMUxwu/2rISwhLfa3WO9mge36w8y3fvNLhq41B9STjN1a6DCcK
cl1MC7zL6gkk5XytachdxM63bd5pgYtPFT+9YjsYuJQ0WqXdNlWVCppu9rPG6iELzF+qMjzZfPNe
R3grYCf19NaD1bRrDdPY4xEQXw8pti+YdCg3Yw6TyoKMcSKw2hzLoXpieQiUVTFDfzU3tbXuscW7
lweNXQU7ie1TlndAMl0/3LmRpScnlBza1szcO9I11Bv5jYxT+46vn8peK99B0SZLSN68+1mb18GQ
bWqLO//kKFgOj8wttSS3r3LoUBvdDPMnkpZ+DH5m/xBdB7PJlkWY2NU7Bj/Jvmcr7LrQ4merKoNz
CddXIgaifhQHqw6ffeKFe1mfICPWFnbyozbMl9qbHLZiOBg8Q8miFKcDosUpUPmceYDKRjftuxmB
k1qtdDxTVwWsms1ZjnROw3OS+hk39WoVeUyB5D/SaaevxUurDOgZ2PEt+zE46nnCn/vHNwhKt7FC
vAs16M+GXC+vey+oD5f6Jnfrg7iGN9XFppoxtes7yziN4pDVpQLZNCZgkZJD8qXu3Kdxsl0wKW+y
QR4SOUKegoXIl3nslOuu7j8uGG0xJ0cVFBrW/O50lrnzBeEo7BsIk+LnGIUO5lCeStZK44ZPajht
ZT3b9wSt8PDayCKkrqs4T+pHPAjSkxxeO8HzGSDglcFJHfTQeZtCj3wQLoj38iHxy+LAEj0AXeSq
CH37DikCM/UI9SrtLdsH5UKefimfB3xp81xVXxhGWexAaro3jtLeyu9lEnbuDZK3Ww0TxuMYDxnw
PmB2WVaWp2bMWQnV9dKtLOsRZ83mrnRmCOGkaExVoF7ZbKktDVctX3yIwOsWi4etHNT90jvEBfNB
aphj3bNuq4RkSL8nxNtN1u1nW+AX9rnEFViRaOH1UJI62tZKcgU+3WDjQbtCBW7BuR2D+zjLrlOZ
h1Y5897wkSp73dzcuhVkB3PG0+5VgXnaQBS89mdrvI3trOcWHr4pZjLdyqpzfdJtG5aEp5CA2rme
PzVecbdnPwgAyOkcowmH/Err/R3GXsqrNSfpOs7j4ugBRD1BqC9XJsHmb5YJIDfMkBK05M15Bu+U
1Yi743GobQ1LwTUicyGrmXr0w3WVHbMrf3+eBrWO4a2ZzPlXbR4+tBP0v7XeQ18yzLbcfVmqRuzN
juZhblkYXZWjTiaolVtHIwZGranxtbxFEaOLj2oxvchblKwqVI0kKPZaz3cyzY6r09A1xzrWd2yw
GW/tHHVsXDXBtVt49YHRGOyQ8PiM+eGbXAh8dq1Qz0JRjz66Nr4fbEYjCZ9hzV+6en3lHGcj+Sln
RBhUB+dpkWMq12ThO7vLTElOlyZbIz1lSsiu/8xYKZXHKvCTG5nDIrNWaseo187kFah0yWspc+1a
UVp3V/s6kjknqEA1Y8i0DhsH3Vw5KP0V6KN/poH/ahh2/cPk6/GDi3wws3tEBmH/IJ6ty3SO3K0s
eomKs+AUfJMlOaYpmucpnuKTHORlfgtsLotXhDNV7GNmdc2+dHBqZ3Jc2LXAvVOEXOVBNsgztu3C
o51lZHRN3rTwrVj/0a8DMc8y4wroX2+4d6VJDqvrIaKaVSzp0pRpkTnk6TqpUanjKvRIhlDw/Y8T
zDxCWcNK43zilpXzYqXZtuzwZuduY90lbos8EK/19eC34XtNHm/X4qBgEfe3mFJc6RZw1c4cf8p2
OdCGj7UsGz29AdS7d5gb3jvB0D1oAp0qf/8zz8ISW5iFInAj3SwkXx2wAtlapOBN7TbjBjBG0VOh
mus2R49EEh5ch3Bb93jkGkPrvenhuVoFw7pVk/Sjmt6z4mPU5msDGLSnRtw5WCt0jxQkAUEWIhOS
JmkRfazLFpmP/rsQ+DVoSryK7s555lZXIKSzScjBJvUfNwW4kLDCuXZ0bmUIABHpwtp8dJv2F4Dk
6Zul+ezAjC8NZkq7mejhqQCJUGwn6joeRwmb548T2iQyJsPiJFVqsgi3uThJldpcAxeTraxN9U0X
J9nKtLBvGnS1Ozh4yj5ksXJb8ZrKY1R356KWOOM/slvhvaszGpi5hDErNl/5V70R4dUeo6jHalHv
4l1Yq8Ab/Xbc2aY23g3kA8kVhTykXmKt9MoqN7XIrwUcPbHL+9GjNsnAzUWP3J5KSI2sQ0KneoT3
nN8ZJmySxoiaE/Ot+NF2QQ0LWAgOK+am6dJ228xoSULb2rjMeshM6btjnNXg63q7gTUkNpQLXbtG
wxY+JCZrAN8Hz3U24p0aZRXUmMLI1ki0Bgqt0sM3NdzgYW6C9VzZye1kN/k+8dnzfiZSn+zCFFiM
oeJWcJakFsD+iFlQdmTakiyDT/1dnntz1c1QmskFdxFAkosblAqs0wyykyxKCaSF3RE+Aw+yJvNK
gJaifyz6Wxq2EJf+sovb/mt/I8uTRRRiB1oLC9feMfSVkjczGxbe1G/OGuoiGSK2RUWMV4uU45zm
0xG3QLm+zVUv3ZVEtpaRWO4arZOTl+Ec5QpYrnmdfMaVpEpvZX8Ls0AmLKa9s0HbHggovwFYEhpi
tXqMK7xsvQIFLYjGBg/GKanXuarNS7thLnd+C3pmz6RhMEuRO4xwnMiYAwDAHW8VsIS/wxSovnOB
kFz3qSOkbbxvxY/ORdkou8keSmatajKlt7VRk7svJpZjjSGFl5nGOoo89mY+55fyjF9RfvA9k1x2
5p3nKed52NTs9WS2ifA1EfgxPs12CkgbnptxY0JEJ5xN3ZdDMUABy73m3OXSMI0QrhZ8/42jmZrv
fkasW8ZECitozzKILtKA94sGGfN3chJGyeGk0vGj4dxbRktksyeCp7LB0zDZ+lm4aYXTMZY3NxBA
zO1gkfog/2GtUWvXcRHdku/iQLd0yg0kQev8r1NQdi6zcCr3QzIGt1OIicgwTT9CVQGzLubwEUR/
Y6XnGbDmlyhGK/WOJnEi04JFfsgXZBWrBJH/2gc4Z5HK5oaY4rn5sjkge1fZrC5dMGPn5cEUKvWh
57EpX/bLigFXFmYEEfAb+VZcc4F1SoytPFBgN6+UjWkDloOrKpbYzvgd3ROLXcw9NYsc5aCynyHO
BOsxbeL9AIRwHQvEjpRkpakbnNDcroaqhMAgi4pSr2SPFLG/62aCHRuZ1/IwVP2vnO2L3aVKRRt1
HUxhvCe18lXW55lGDoFdC0Pf4ORWWXiSZ8C95rWZAY661MkGU7eiZVmW0ybNg+ygR/3r5TvdZGDr
AMG9RuKHEMEpJ0mVjRMCug0mbug63ANky4R4ekEQyIe9O7Ka/2kDFy9G/2dkkZKnDm7yNBi5tdYL
ozmqGlLRxvRmbNZhAmjGBNDCteOzZswDG3Wa4/pZCsqkjMzHPS3LoXmQKDsu0q60N/kDAPwQrW/R
3WRD9G6akZiqh+keUka/ksUWpc4qD0p3J4uOr/xw3Cm6kaX8YfYsvAjltsjcA4ZqbcA8maFjfia4
SXNRGPDlbg1jSOplJdhJmdZHV5KzRBgxX3ahvlGFdExmK8iMBnl2PlQWLtpK9CjrL90U3a/XRl7V
JHgVzTWe9utzIOOvYhrUu8H0smWfNcEDN5R4Schg+gd03mlqwoak1yFcOMimfs7G+Cvlp/GCcXpB
oqsSEeBpnS1w0/bKSDwT/zSc0vRSyTb2UP9Mu9xL93bG1mli1d96fRqHbzPCeAhRZEcKdQXTyI/D
pVhEExvFspz7E64irDD+rZ+s07s1BIXgJO9TtrhZkXKucwMs3YW8MV1uYLJVFgMv0NeYQXx0uTQ0
FvQQzbwJqqlY++ZcryDR5uecZ3kWRzdK5JQ3l2puQ1+7KjP9f3ftrLT60rVNo1s0oNeYok53Sa+o
m8G18qMyD9NVqLY+z20sEbq20FeEePunvh+6xcyM7L3lFn9OLvItbWHYeQnhdvzu4i/3Ug+Vuexq
F7cANgXxdKjsZYi+4F0BzJEObELWiA83ftT7e73QzXsWxaypRQ/ymb5DyR8eEq/s9p4/A4DWO+O1
M4mNiA4TBkokeYzlNRw8/eTY3MuQkytHl5vmSRFCo8uha9+6ZsqOlxp59qUrWV0rfMfG5aWOXaqV
Q0zwNqqbctN5iFUsO58ferwdbz0YnciZ54dBdaaHsrF6Vp7aeCWLdqmEe525DarAsK2WRv+s6UN9
LxtNsRYZU3a7ZZFZGze42Xo/d/VbOJ0K+UeysXaYk7VZcEDQi3klG17XILwAO0dxCx8Y/2pyU9n0
FqVZiziILvE8dLs5SX7I+vNBjsIwp1jOc2Iyq1LzqwLN1MIuWAK6utfddPwiV2TY9C/ArFEhBdav
NFlaipr/gkIOPMafnz3P1NkIqs1rZHr4usdqvz5vf81sR+b+KhFOVt5QuYDZUdvGnje9EpAHGo8z
5yHuounVjdeZ6DU5WK6fe4lqk52SP3spUaV8vdZnr7kH5S2v9fsV6yhc+Rl5jsq0cjPQufMYm/dd
EcdbeMmkHIjijFjovidTHUfY+RT1PSVnwlhNs8sFnjVkiyt4mOOBq+v7QDSHwdBfa317JcefRxQN
Jj7dNGxSSJaMmFZDjwfOOY96LFC9lD2mOck4socfs98j0O8Flu5yCox0Hz4NJG7ZnIrm0A8/mtnx
IYtSjHYnjG5ivbrrsXLVAN21pFUOhCT/igWg9z3Ydmvt/3q0X2IB2Iwcyly39nK+ILtVsTJcjRB1
/i1skWjG7dzb6q7GDWxYyC7IXnBRkAv2z2bZoMdFgc2HiIjIVkCV58ETG8K/R+C7ComdlTms2uQw
B3C6z6eyXIpKeda94TqpXMlzUwnTc62t5PS/9JLNf/WRxUDpSW5Lk7cs8+rznzb0+U8jhgpOfPBj
++Hf/mSxS6GmfX4eJP+Qy36FHDBkORxoZ4IEWQbCnUl1USUExb6L9PCAIOrjgD0HrWAfgnBzqa3d
SsO3VnQ9d5BNghiTORh+GqW1bYQQatnN+bNqFjYq7da5m5KIgw9tnMniuRDxvY1d6+rc3R+DfA+m
Gqa96B+Lg9oYbF21kb6SI2RDECj50hEv01dKv/NLRRjnoFsQjgd6c3DyFosYt/dBQ7tGi8ZH1GZ2
EuDUonjrv1ss2Z8kC2JAw8pPmvKmTYwKTUicfa8J/edxqf8zILlaz3Hmko5A6NRDWrwvDH1RqV58
h6WpgcgIe6nNx/xeGb6BL0he/KQv972wMJGIGxWfeScYs0VFmGOTD46PpqbOnJ0+pVdz2RML1Vxr
PUVJe1WN2JqVNfZ2hW3zhXXkxK/t+CYOLtgHHujGQpiIiI0EJq4JJpGkZbN3EPs6s7NqLfcOZAuF
S8vvbr/HkAPIFkiSG4SvepEb2o4Lqd2V6dTVRL7oEAEi900hzxg/+8hmmYlt6/l/jANBgnW40Tz4
bOk92oHzqk919t2bCnjvVfOY9cQv0FB526IpgoVVoNgj7hVdodHDDq6d3Jcpt3jusEeQw8dYuLY1
3P33Hp2VPTV13GJx2TU3Z4bPSP5S36MKcbUQEbNE/4g6oLrK8a9+qqjLMWrfhmrD4h71/ibXyuAY
KmNxZFLtrPukVh4NgzwS7M/9nxZO3prx0xhdKJ1apT6mYswUzsERFk9x9AfTQSrt+49kS3yM6Y5/
jZGv4w14TsZu9Kxxgz+hUdXW8Dsw+BRBgG70CALAzTXY66Q8D/nPcExYm4mSD2BkWshxLObz41Rg
HvPZV9afu5j+cA0FdO+5/U7TOvtHoltvBSAgmJtauGkqtTp0xhDiDYBKg1it+Sa6Vvk8L/w0+0Vk
zmtwXnb6dgvZdVrztMZuQoOkw12xfohr61uuueF7ibv8Yhi18g6r3eEQQGdcye24SLslNGD9EzfG
WxT3JrolbdqpPmCZSDwUcT0r2cbASQFEU/yYe+wfKnGzD1THJCWV8BtPLFDwjeZUKzusmIrak/nc
dmihUX5DJiwCuIrplAFXRHeYrBKdXfM5UuD/0tB2VnIUjm3L2S2tQ6iZD43hR/cD6X43bOPj3gLF
/20IMeyp/Knby6Jdvvk6+2RBlcNET0FNckcJ38KBTU3XMppTFLvGIz45W1kPo477YOKxiBYXEy/i
ooJaAE23d3XR+wd5sN3UBwptfhSrKSbDp9Mx1/rsUqPaiFbuOC4G3vl6Kv3uoeHWcdWOOMnJoj7r
PRM5vGKCRLlGs9I/aEWZYUGHmY5sxC6ITTnLXspGOSjp9QBLMaXY+2bHCsasRr5KMwZ5Tu/cK9WQ
7EmvCLdhlTTPds0SpMqbp97Vh6tGuNcJfmEpDq7tR1fcMFIeFa59JxtyVUEj7sGz0Hy9iZehgBQC
fQm353Lmaj+SonOufIkzFOOANy/NNlZv5FUgnunXQ1xsBqUrNj1psle4Sf1ooyT7juPAc+gX+ZPZ
V9q2tblzxPHsP9RG8W8dqjHrdnnPzqTmJJvUxBaWNL+fke+jn/TQQpq9TyZ/arxHA9r3Loj0p6HB
hjXI+ELEPLe2ZZvroD/G+AhenVwRY2juZpLNEavp+guclB/ACobrUkR85P047Lu1EXvdmSdqTQP0
hKG7i0fB1I+w+tELlNWp+9Lb9l7+UWSisBJOwSH3Oc4izM7yoypUCC7ZSYUaGreylFeWt3cjGzi+
aETM0d4DaBiXYxmq20sdZoF/j7IMvVnIAbKbNdr4ATF/+R9H9TkhHRKCGyEnJYB8GXEui9eop+7A
3cI/Io4MH4bCmzeWR8aMOqRMGPG84sfk8NVjPYAiJFY3IXspTGCFJGSklZ284K7R1gMbki9Wz7oj
VAeckjrvGLpArXpBkppTlaCYkSY4WnKDMOhmpOH4pZusl926DOQD0dvptUIgK7sFWvJxtfHzao64
miyKbiV688WMvPjkm6zhUxmB5IHxYhMw2owOEC30eCwFlFDY8LrBjYZ9wZOvp0tZbyV9c5gACi2T
kFl+207aSp/KYi9bR/6YClrlvT2N5p3tj8hiuJgeE3cl6StYy2I5Ew9X3No/yGLQ/8KztkK/whvy
A2sFBM1e1DE05jnI4ldoaqAdzPp5Aqx2DZS7BRVYRa/1CLw274tpC04ietXd5E1TzP7WyV3iRWWy
l9WtVk37bMTJRQ6qgpFcwtIfD7L1z2urccGUXbxmk1lfrw1m/61z2v42aYvh366ti3fQzyJP8fPa
Xf6qDuyxGcZxdowQQgsHVW0/zoyS+4hjKBJiFl5nY45no+wINsNfpUYC2E/0BrBKixw9ummzj7ru
jszb6NrU2k5bySHkBC2UITSPg1lZO0CuzxHUTzCfSkr4EFxSr9YW3kJtme+UomT177faSvaxPMs9
6ccOI/bsYGjuG55Z4B7EcHlIPs/M2U5X7LzkmTlucoFeCl3mLr0T3jnmoN2ZqfLA6hkuUtiASShx
SZKSTmJrf/WSg2UvFbo9HFTHXKbcs67cqv6RD1b8TZyUv09MtgpkjTyZw+6HPNF+n4jO/6s+/+0l
5AVRl574TJkiKrCwlKGcdkwAxtciH3dp3kaPXSYiUFpULmS97OYbgAZsJk+vPFx2oZ/Gj+jU/qOb
J64mu6l996Vb1SssmkKw0perfb7oNEGrH/+8muup7Vq+qEWYa1Uq2BeHEUZkyUR+gwxkyaJltspR
hrlSbi/nVolbuLRKkMOk2P9fx8q3IV9IXpm4uHK8vO7lTV5eV7YOn29jitp+S16hs0wsF82E552s
eDBvVMU2b+RZ3OCF4ifmiFGLaOi7yFlUnq4u8rkdt7KjLiubulqldt2cLoP/Xy8qXi0oUvPmcuE2
TzCyla/5eeFz3f/monJ8irDu/G6/XFRDSaw64dd3GxoQBwJDOX8E575///mfn4u8qGur41a+8cvf
/H+78JfXz307WxvdSgLw+zB56cpYxbYQ/J7i4qHLbme4lUWS4RB8ZDXOlYPA8ZWtf1dGxEcEiU/2
KPTwy3DsPv9juFvlX4c3drGUF/scjgPJvCjjRj0FHZuYthA5J8a3bJ6i70RJWcZCpIYZ6ZJOiIHj
tvT75CEg7PwvXRO7+eg62uTjyK6TVv1MhmFpOlH6ZBSmuU5nUj/wYnUPCP+Qn+JW9ziLvbe6ngZW
JIuWm/3PAh4UNVm2bZkeLTQR1pjFwSh7f6kPJuZiIg5i1T2MImiAJk6vD7KbrHcCC5sdRSdk2mPX
0kFlPcizy8HAA4GYo/vR5dLwV2dZ9F2jXGYOWkCiwMMp8WsyHgLvHcJwAxjldzFGzl2gX3Xw++uV
eV0QUYAhkqIYivJJ2EEOV0werQcfkhhSORy4TQFzAyCZ3rMpTzLyLxiJ8SMpwO1jrTzLZbcslMqz
XJAXUGr/bEmmL93+HiPVAHz//nOMnGiaptE8qs2LvLSdB+7GUxy499Pz/2bgv74n/MH0ZTji5Kmq
XbGUTycMC5QlWH/zSj7DgHkyIetfkKFlR8+d+HaKbIWwNL/20rQTObX9C8uXj17qXL+n7ZyjglMj
AJajtvdU33qIB/+VgFL43qlItmZjcCGdksw+zcD7JPw2Ln6Oqlv8M4qB5GNq+wb4wYMbuq+yHSXL
14FxUMHDEVfs819y4IAKdhMZz81s9VdN4mNmDlsJ3YxGYpXFI3P0n+U3WIm8H20ZJM+ECKq17g7J
idUSFp3/MqYan6U1xeeYXoxpwzw5jVWRHZzWmDd6sWtMRd8w6ahwE3LxFcp6U+ATwLnX/MZCompv
qQrKhRSUYOHVi7IsfPF9ei3hCbxiM28ue7XL7ow5TrZzgg+ykQn4KlpeyOPq7K1nU/hCjmNy0zij
RhB8iL+X5l4quZQojZdRPE63TPu9fQdXdpNh7/Rkl96r7KFZ+k1hoNQsu29KPhm3ich0m0sM2bAC
IHhLSdYXYYExwcxjtVRbpukKPpMbM9X8pWyWB1s1iN5nyl0tu8Txy2hj7I0oIj4ZTWHvqz5Qd4Q6
pmvLM9O168TNYzNhixOi2vsGeOhU1GJ9lrCON031V1lMz06fxG/TpNXLFGX/fWDw32wzF7OSrq83
8rctD7ldjoBm+ak7xbsV5e2xhMC2V5lALAI2JdqHaYL6790oPVt57+BJCyj15GguJNc2jrttpLnz
wZGZvtDwyo3TxQo+mLN5TVhZg9QaBYe4Rhw5de1THSCRTBx93MUQzR4MV/sJIKO4DZJkWhZ6vyS1
lfDen2eFOUEACpIOz1hx9mcr00XqWER+tP7Zr1Abbk8ufqli1N99Q0bFcvyf1/z7Ff+nfkF5zJxA
rd4RWKckupjqPU9zIHvNMEI3pmhbWXczFvjcp9iBLv1q7tcRc+r10CSU8UrbNiwCb2TnoQpgdqls
LNZVot0D6sq2BqDVdUmMBTDiNzb3vHWRGP0+zMLySZ+tExk2zTfLTQDMg6062eQj3uL31C1kQ5px
s51Gu7vL8UU9ljbW5/JKilPuUYE38MhLa9dWZr9pUsf4xzRXbYWID2ZMtR1tnjkk8T2xAwtCIa1+
SEl8HmrOtsiseS0zRuwmCMX6Lj1K/bwY1KCYKkKiemCjZmZj57OgrMmPjqkbZV2AlvVLa+I0xG1c
DZ2dPq7V2m2Q/KBbx5FgP8++jWcAQWyykSHONH71gDcZxjjVz9xO7O9aoJyqquEOX5n8xHoDlcKE
xDVOPaYSgYqnVHwYjRIViG97S/wg62trDtDss4G17myjeivNcJtnsfN91hVSJpxyvndmqMWso7Rt
rNXVI17eP6059m+dMANzHJPVoevWexPU7Dt7tfvoB3q6HqqmvNbVIN3rrhLsB3vsWJna0drK9ejJ
Kg1sZPlIviuzj13nQERbXKlJ8/kD/h5hwAFVrUmWutHbbFSN4XURTnAwzdH+ZrH0dbllPhMl73bW
PGKHGDTOa0g4ytx52UlKb4exNB49+yRpwbKAjE22zADVRMuXbtlJCnTHj5Y/xugkY5Ihxh0xGWGj
lFa3JtSiv7GtvpLZGUNdhcsKC8/b/95jjor8gLK+DlvAUQv8YTELyTGMDrDKHPhMAGJsXC79OpEL
sUkG8pq03GyRMmbjuUdaDQe1CsuXCjP7DVtsHTO2UbtXDCX96FHYd21euk/Yj3fbpGXXVKtN/8EN
8u/nF+nmtzach0eNYO6uQaS4BYzuLC2RPYjI7zYznPA+cNLmrjWGR2K35auqgRJjc4KnqShq5Ost
hjzxrjM3tB5rNnhlfaFXzn5QtJYMEqt8hVpACIk52lG2eq8FPL/XTkMMUqm4xIeuV7x2lsTVteNe
jiGdbKMPSvXIMrG8UVyYwthaZ0+FNpokTRZgs+94iq4LPCzxP+Vs1gfOwtz+UhcnDXbsJai4S6AO
3+tylRUTt4rP0JgMfMmiPRbhseseNVKTjpU+s4mXZ4/dWJKwIqoQM7fEXcTppculKM9cBSfrjry2
1V8NqVoMsNUx2cbolryQvCrHAxDr8dAkwXiwXLINz5VRnS0rTXf3suHSRY4495Mtjhxyab90Rznq
gnQIhtWXa8tTL028BcTFaRVVmnXgpmId5NnlcKlLwviJjVviiFaNo+H/Yey8ltxGlnb7RIiAN7f0
bJLtu9XSDUIz0sB7j6c/C0ltUaOts+O/QaCqskBKDQJVmZ/5U8itr2n8/8S0VnCdN43jtxb+5keN
JVeFr+GXIs3Uh9J8ipURfE1pmMccKcwrTGvuMgzokwx/MCBet1KunEnfEmGDujpLPVf65fDDO+A/
o7eB38vG3uMP1qblG+mRnJBxVbrH5RJLntZVN7e+Dv4QpHflq/5TEF8GG23njUpyVdaXHvhCCQ/k
pj3O/SIgTOZ217ioWEOT6tM9Ja1qdW1HU1jca04NT+XniPTBRg80XAr14l7mxCb2k9fOEJbvNu7Q
WMdd5sFvuvDDdYZ4q7ZIXYxdN+DGlkAeBsP0yfKtR0Gtw/d9QEDpR2ibDDhzhCS0HTiifwitNcVe
s9eFN7sYmsT60DxYoWWtnRi3+JvQ81XfmZQXuQIGbsG/DcgF0iKe100/JYjvg1YUnM8ANGw9D+Bu
4QaCTJTOG1zR0ptxbQcVQMo/AByl73aF21UFLjQ403hij7gxy7Tb5yPAU82182d4PvlzAu0W/zbF
5l2WFc9u0ufP9fxXYwfeozSqwbPuqgxLC8fSkdfXKa4DnQ/d7VB2SrKmkv9iZ8ZwlstFgDvvocPt
pCUXuH1qCtx9W/WQzm8K/iLtf2t6xYLx88x4fZP2l9EGFcos87u70Ks92LbCWK9762+8N9JjGxj2
ystTbSfavh32LlfNXytozD2ySuXqJvorZ9e47mKpQ3INvXWbYFtXlKfkZTcCUl0nk4aR9mJsJk2v
bpujvCTNYf4xemtGS3CTq9bR0Zeln19jgRKO38E9/ZUabfIRZY62nubMfPK0dsGtkg7wa7e90328
gEOsBtGksk180bryDZfDYTVPY/HXVGOwqcEkXpU1ZYM0ws9HoOw9sACn6V/Tuey2epchJdIEPaB1
ig/Q9KlRLaMaPLjHTqn56TJ4nUBSvPOb6Tpdq4KBAiVMziwMs0ddgUtT5RVKzvYIja/A2bLO/QO4
nHktTeBx2kW3tM/S6rD6fmldMhlEBommvRZGj56xqj9coxPgs7nfT3fRMqh3YbWtm9HcRlQERELB
wiVhXTptfSdNLCGeDNULnjAKyt5iZ+Y9hu5C1cfzpSuonIzDjKkpjtJ7bw77bc/742wM9T95CIRK
DkbhtscxY9vYozJw609/RkifjCJciq2m6vvbeq54Lv2cIQO/NW/TANGRnIfRv/ktTkJuH+TYIG9W
2ah99qEC7G/f5fbht4vKpa7NBnRJ3iDTvXzl//0R1vKv7WCyIWna4WcHGqRRavs1m3J73RmTdugb
xSKxotY7HfubrQp79TWIFP2Y8yxYSxOuvntRdPtDWrgz2s9Jr65kZrtMVwNQ9IFbPUmA4vsglkx7
OkezhX5gyf9GpUz1Bcj6FsM+jBanLHzslkMC4Gozm6G2kaYMSIg+9zvTBat3mxBqUK8ptUJuWy5y
PYzIoNVt3mKCEucH6ZMrFf/5QN0Jt/3VxWBM2jMiU9H6Wi71XMzYqCqN22u79HgLsa72Drf6aaNq
ZxDhCJot1VQyC9kTMgLX+FxBb66K9RcpzkpA0KCfR5oemVJLV+6hGK3ZG9dnAbaim7xIepP9uGsr
9yreLaN626OdKKfXGDn9GSjQ2FomXwcWMG2Q4K/hzIG56UczLnegDlBuaIM7wwgwzW3KYDp15hyV
OzkFujudQkWDRI/4GAk1BEl3UD33hetC75oUngkorlg2FvMFQiZVvCqg1UYIlQBh71v0MW99I8KN
t9Hb2f8lrv/D3OV6QwACowyp1AaJjtoq27agLLTPv50VTaJ/HlUzW82V/l+j49I3L6P/O05GSVj8
iPvtM26f+3tchAZbgRD/kqsUHZDRajfYGkTU2clX4r2ebGB1o125NJu8gf3TOZjbh11Wr5dgJ9fD
J1EVuQXL5aAo/wiWUb39woKreyw186jj6/0e18N4D3Pj79KdmvcI77uTak9oEi2DES54R1VzU8ie
jKZ24lCS15ytjOaehW1fZiMGsAR347xgAsLyjiVl/Z7HCghPdQx4bC+jcftsosn7KK2hyaF4W+NL
6DntG3gd6S3y1n7yUc3pJteDR4uUjWLU0U7Jo+5MgTY7YWyGQxKFymc1KtjTGK3xBZ2dk2MM5j9G
129ztGn/gkSPtRN5pxfT6qJtEzwvYnlYmAf5OdfQIFlauoKICvgC+MfSjie9paI7xdtrc1FQkbNh
VJy7JjL21+xSoAzTpp0GBOMGDeYe2tF46nX3ZjQj0zmj6xit3dB48ZzFS9zXqnBH+oBlqKy1fGX+
J1M17461Trtin5mcxIHEUotiVw9zvZVm0Co9VqHDPzNOG1CarJOW+eWLeJfM04MNQfur7bF0iKrS
foszY9w0nmE9hGVrwvfUrDul6IKzFYLVb3WzgJZVueu2cMZPVep/H5DP/dYExdr1FmsGzRn2ftna
r8PAktp1J3g3U3GUPIqX6o8I2I5PKJeWL3OuH8IOeYLZdQdoDsBmJRcjk3KciZMa2G29DqsU5/ay
geHd6s6lmwL3cmsWbrXyE7s9z5VizuAaiaviINgmljGs6zAftkmhuisMy+qzH6jfjCjAuW+cMb33
2Q+fbTmdbL3EODmttqnD96hH5wLAh09bzoo66OflP5h3jRc00KnptNWUF07YQCv3uHERT3DWvmt/
sdtqvAub2X8qqJzcD40J2qpSnqQr7D3nMEOdWJmB4j/JgJN23kYPGvbbS58cysquVokPDG6krhMv
hombrIrrhwDp7XWmcpfXE4nMoPze4FG76uzeftMSrLarqk3uDbQij3FjsYELyc9uQneuPtzSebNc
N/+nrwG/H5UYyiYqgzP6FepIPhUtsdLCLk+z4vCp8WMsqcgmID0FsBi02C3USQOFn2msHLKkD/Ei
/U8oVzUUN32NzHlaJYU/7KICP6Z+rDMVil20RonkxcaiDQMTtd7qlTZdWmosSJ111h7QrMFbN7HW
vk+qF9LrEzwq8x8F4WE/Utpv6UJJSfKy2jeV1m3wJ6vYx7f2wandGhIslveSvsk0+1l1+NfeIgJk
Vn6JsEz3ueWP9ZYPOks3fEH2v/CEqArA92CXiO4jvg2khT/lmmMgQVQpmzZM8YQaM+u16yN+V4vG
IzKpxoXb45wt+o/S1RiKtkFCfR1qXrCFEjk+G0U9PYeKQtrBsS7SBbqyO7lG+40bscjQtELdyXa9
Zi+xEoIKu9byWpdGEE/VwdDR+JemHBRwqyg0Yiwvk7y+jh8cbBluEXkNZ9Ws4vD6PfTO/RQvAAlg
pT1oYDu9tzSlum9gJ657K4r+CnzlqKIN8Q4Nwt4XvaXvefUFn1IXSOsSIDMHH3Bwq44rj1/8/1RN
RbfIWs+2X20kTg6/iK+SVjXOern3W1vZgdvEmTiPfnEaLfGyQSiw6O5EprpBoOsAAVJdC6OowU/n
OYZvkQUUgHpgfCg5IaOCtAsAfZzJ9/rSLHEn3fo8T3ikIatyGxXtABlFxYZ07c9gaSZZU+xJhmLJ
6xYXV531b8tJDtpWToIgC17yxCb3torYcNjWpuhm990wbWrrmD1cZjeqz6B04m0fNfHnBjzEoMCu
H2Pc0x2N2mer+8YeFIp9KOs8ebZ7zO4khF0pHu2z85rrrG0MQ3c3EbWHT4bnGJspsKaDNKcWMk8H
EfMiTc9stzx31ZdC16sXz2z4K2nK+4z34yXG930lTd/sm4Ncsjb47/2hYxsZ7nC2ISyABVS7JzvN
2lM2uDg3dqjKKzpYWF35YiEzso0HJSKTWeUvpuH9VSLI8JHi14C2dfcR42pPqUltH4fl0Fk1Eoxu
ebr1m3mds3aOdagVxMqhHyP3ISl2tx45G9MYucQKjudtIKUkcqfP5Ufe6dOG/+x2rQeaM+ertNaw
P6kD4Px4tGPlEZrRvkDKe5h24FKtlSgBI5QynQKneJPWpMXN07+76sVGRhnma5S0/j1Rj0mzr39O
UhYnwqkc1fss/uFojazecz7p/lFEZm+as643+5sqQyJIBpqixNkvtYHTpU74e3CZ2fp9Nn+NQxLu
hnq6CgLIywyAXJ1tWJImSNXsEnf4B081+6S7nnWql7OmBrG6+uVUhqJhsE8+1cFDYTYX6QoUIKPW
wGomTFTsfaMuO6IOgHBMTDOwedWo72T17RfpmNsuQJMSW7phzFh44N02hhuzLouVic3qKWHzjirE
v86wtv7RB8Dmv0ZvMwI/RbJRnUDn/iFuKB/72owoPRLwv0PlA29xv30d+cDAsD4QNhjvCr9RLnKo
POSLNKWdsF8FVnIbuDbDkRVjUgCw/Dnjtzhep3hc6pdbN0bjzrrG6YwnRFXHCvCCsqJQO1UnOYuD
ucTzcGlfT2/jmCG0ayO2jOscGXBTEsQrOZXDpEfuISq0QzvP3kPZm/U9TIZVCEcz26a4Hu6maMCb
ebHDkxA5C0fEPpFgNQ63gSbprnP75Uq3frlI6dT5+reBrK/BRi0XkQG5etWnZC1QtHZm9XPlYJUY
Z015SOqw3IqR4pwoxbqJI/UkwnSelW1CJbVfDRMG/R8mSZTvAH/h1/v/nRRYtflU2u536ijYFLge
6iVUc0YsyL/EsCs2nu1UF10djXONrg2/vFD7bIzeTp27+FtY8+DoI3wANMTBD4nqICgOn+O5NBKQ
pJrToBOSzcduwLJlWB6RdZOZDzk67qtRnxcZo/7SBXb6ruqlDwzc0/dW20/vlmefJKANsnCdZlH3
UIWTfVb1ImORnVR/IVe0yvnQL5TZle0ExeWoDWPwwuPyu8y0FiqhVc3qc9sXOLeOrYV+ddJ/MZHt
kQiSXTValwzC9EYnqAhf49G6OmDkWjQeNB3rl2oB0c06blu6CwfLHtTwtUvMg/RL2GTgY2UtUD3V
1UDddbjP+LYTyNV+CxNJY2252r/D9DT7YHGKKTS7l4dkQlhOrcZ+g5MY9AtJKt86JaksuejbgAGg
HTE/cta3JLUXYyKdVZDhTRXVW34q076wamNfpaH9KeqMLen++avio97UQdg6q4pSPllhVqzCZlK/
UgVCkKBAIbfTTTSMQcRtZMbU4e7Ob/KD4mSFus1d5Fg+Cia2/gapwrs2Rcbr1rwqQxnsujzL869a
2GMTN3f98NLg7rXqYjd7tNMpf5wT9KzBdL8laT3d3foNXBIPEsufFf248V9x175ON37EDFk1QSEz
oq0/WuDuVag4Be+e860ZY7onTS9yeNMuh2Qxb+DmXptpnT1ApHaeWLBbx3KCImWlHSytlMzxzvLy
ahO0aRev5wLIIM4P5f7aVir9qzLgh4l4hPPEgst5yrDgHaswfJQLwjav7pFN2suYxpNoWwSVvy+0
dq8W5fzPcjKm1vWk/8/Jfw9Jj9ob23kcol/c17NwLI7s677KDTGLG8LPPrl7MBTFvZvP+CVOgofW
4Rbyiv9DP9AUIB+eU1+LF1J7iHR/eRVrj1KTuG6/pbSRQqw4+vr8aPeUuFf1otMwK+OwC/pCW/dD
Nq1UB0Oj1ArTtzAuUWYDxi6GyDVyMVdDZFtXt2Po39l3sl+psKrc9LajXvxOay8YkrA1jbrw7/qI
/F27+vHyKGAhHGIAPMXKi7LsBPRnqUxGLTokS2eQ9NlJDlg6/ziT5i/Dv0y/hdtaOO/MBkhcOCkX
FKp5iWEHqVxmj7RLkJfKTkZcG0uDjbOIwAYZnAWJuYbLeOEb2oXKuTSuPYa7ChBEefRRqEJSx7kX
AkIIEPVkW93fN05CjXrzhv+rbicRczCWd26X3eslGkno5aNbsZQxUEH7T3Mhv2XR/KMpaLtbUxBy
vwT/nJsvhlNqbuaonUYpmU6oQ2kFo7Es5indaJFfYBHAb3CHF56+SipKPy2YNPtoTnl5phCcAImf
A2+HhMVf16a+jKDvlNpHdN/QHPDzveNWzi4KIuvNmX0qQGAwMr1762vXeYu90N6BJjKOcL/Tp4i/
3ipe8Bw5/EYPFMHXoG3QwWm17KJBX0SRaRw3AbrGX9qxWdNj/11OLa71vpY/VUOmH11jdHZzaY3H
oYUSUnX5F5vEwTe7LQ6D7dufawVxCgeyE1qjanlqOlJhCGd6bz9DATpdQzvT/HOo4ZfXq4bWj9Bm
Ce0G9cdVS3v85aopqSr2ICAdink8O4j5HFgBPCOq6uWbaOmTATmMajmeUW0dz5ltbLVmhCmzdOlB
Ar3y99MpWVwvo2zcyOQ/Xes60WXXesAOZ426Hbbz/Wpyg3QxGjTeUvxN2DJ2yblfXItvo2JwLKNl
ZyRnNhE/gke/jDe9g9rd8kNTQD4CHEvN7OQvv0bpzM1hXDklm8BbXyI/ThmWg4z8Nu+XGPDy/Qo/
+7A7uqVu7MsFNpVAoNm7Wc3isTPV5+vBBKxnt/NZWnhBKKfGSL5cQVlTDwSw07VpL6Mo5xfPiEzK
xaQnzTOETKtMWSPeoWYgENO3+t9Xq7jaFdJ1u5pcoOwmiOnxOhb8V8HGete6T24y1Pu6qNrHtEa7
Iorc8X0y4OZ6YWX8HVfttpUioB3aG9uqgm+ajxFrXerWuxoWKeLsqvqY5062txK1P5WGV54oE9T7
1rFhfowFBoZsNR7kUKWTg/Nsn29vfUHphA+Fp7h7O0Y8+bcB7iad5yvb6J8XkQnS1Lz0JbRt/ygt
6W+n8FAAqbnLEvsphJbSrLsqOOgR4J6xQgxkblOTXZBXHWAjR6+ersTH2bHLtYx2vlM96XPLhr2O
XyNlil79SfnIIrsAGEp8PPHlMTqrdzLYWe540ku+d9KZDUZoIQDNrn+5DoJehuPjq/BNmdqZerDX
bSrO0nR6FIRR6HuSVh1Gn5NFuD2iYrXz03R+msg7bBDHRVuclPHKRiThC2vlVzR45u+O5q2BKcEp
ysJopaWD/0/a1Q9lmelf58qsVgWCOO84pungz/3pmbXnuPXU2rjHgsNGzhyVvdqd57uBdfZh8Hzn
EiyfHBtwnPokZH+oUOQ0+tK5RzLd3FeG2WFoR8rX7AFNmq1lXrLCjHfYvvdPfRinG7fptLc2SdDb
d7vqi1PMb0Ezd9/9MkeGN+C7tuO3xFOiYKWo5v2klfZX9FFZ2OhJ+CkG97AuY01/lk8uMhCvipbp
m47cmLEpWZkj4cELUm26U9164aPVUzxWhsSnYG4En82osMnMwFHPy7YHvj8fLJySP2dKoaIDU6C1
soTlSIOpqlU993XePUAPZpG59IPRcjaZHqtHZ5k1WtzVmv2pXUhthhaCV0o7Yy28talA8GrSBv1U
hHb+YeMyvNDcHK8vTlpfGmshwUlUDxEROlJefFgY+P6MomZmrIXNdouSa7nZlUEHtrAAP08UepTq
PuzGlHsSOEheqda6iC3+NstyWw79smqyJ7J1twEJDpYZt4FJlmLSWf7hMjHs4BN8/kfZTdhW4qwG
B28MoITJe4GciPT7ne0cG9sfUA3HMgRRxxbD3qB/NT32q56RPcMo7l+HLITsqqraSQYdHfBo4Fra
TqAAKLX1R7QukahYptZm1j6Ydn6RwaBQlAMKOdqa5Z1zzXvlpt/t/dqZt5IGG1Me6qmvTUdp1or+
veoT615aRlqslCbMWMipztMMYVcSbEPVhecyNJFcK2yq+5VjsfzK27B60+I3n+pbsBrC6aFFse6L
hnf0um1q7VmDOLBrzHI4a0gB3qHMq+75B7aPRjvHm5rlwSejD745WZZ/OKS3cMghk4SG+5pkztz0
K1dX200fw4iygylaKYXXoYIXZTvKS8XZQQDoRMLW2dV4UTzPuO9QQSsVRHnLO083zX8cPUbS0G3/
4qLWyutKZevMtgo3unR3WUlaW3YsFCWwmRiL7FA1sXmW3YkMSJyD4s41rpDNyzTnh1C34PQtuxjZ
99Qjxt956B7bHkMSURlzRISs5qWw+2NnV8fu6hok8bfIoeYG8ZS8vcshBD50aBb+2/ZCLxBvQDyV
7O5ihWEgKXcXx8PnCPvUg9uztesqA7nAOo5e5nk695FX3ktXrRk/IkJzEcaIKvXcmNOPUSP0gkOv
2+bJCSML96ZEe8+6oj/UlkFqvzTU93yq1G2EW81eRruQfLpjmP2djGZR+Q/qEO29DJZ43gSxEbwY
CbK6kfL9eoWiydhjFC/XlsZLHC0JPk2lHufUWLQjB9LfKV6WriWNfWtKGtvR+DQZlTT2L01Jcv9h
bhbz+5Mk9y/BocrSerlUsozKB+XYeO9DvoqThfYpVyhPSHUuw0VgC343OUhJT4uzr0njeA+qWkVv
Ts2qY9HYd72SrV8YBztAReanPnZOAGIHii5j+ayOi3fTaHzyoxKXrcDNNxa1n0+O6yQI85v+sa2j
O2xNoRqqxtGxreYZVnj7nOZhvPPnRIO7Sp8cbDP4rEaqd5KWatkILDMpzfkR5kX3qLj+9OW11dPx
S6gMCB0aRr2fsvQ02wX+6TiGoG7VWq82XkCryhq977yNUDub0iFfWWXgvEZw7LZJPqdn1K2T86Jm
6E7zw5Q63TYrgagMYokn7TJEIui6KS1jP90naViubTt/wom8uxeRw6HACHlqeRZL04q99ph7SroW
kb0cW88n39a3ZcwbHqXF8inxFuqxiemm+9Ph8uZ1OS9AC03AGcFsaFvXclC0unXKKXksUsVymrMy
vAbdruGo+AiYGGgj3llsx7g0Puk8GNd+oc4naUZpsUFSyHodShTI1b78bEWJ+clVjfLgBd5hmtwX
qpJ38cITEWsjOYvmaR/GXX259WcqwBPPqOtfXJFKU/V3fq3AWVvmywFGhXnu4+LOzbBiC+MlhbPo
V1LRMTdOaBs7EZUzO6Q6m8n7O3NduFpoz2EFAi1RSkO3WJmqzhTsllgZlK4QRbnAtY0Hz6imxyu2
I5la7yxJBDPz7P08N83q+icObe1HW4Y7AwgfqkzfRDUemlm6pTpTXTW/UwcC76q245ea1/9dozs0
wyyNzhq2ajKjiizvoS5qCHeNWR/6j9rLFRg+g/9EgUU78eb5GArXfwI15j/1yGvu4L5aa+mTWMBB
qHEWdr6XPjmgt/cWeG2IYAEXmkLVePK/hAHiu1fJdTRlknXYVfxRam1gQcBZMbnDPl7OUKf5cSZ9
t1GwPDFilIlz8ls2Xs1ct1sy/s5jjY3Bo4NLBHXtXmdBTx81dQYqNboEVXGULkRAWoUXFx7dna7e
XyOWWKOEaedac3O89ZVmPWIWztMYYz+cVSFDx/UlM6wKkwe1Ri5haVM80+96NrK/9ElMJTFVEL+6
OoqX0ldXRTOurpFB4Zqb23UtA9ftCikktWNrbCqp8uCN7Bjbocr+9jHkSzrV+lzmGc5Tf4hQBuxE
hsi+RjQqd0DIovOp6+LPXqQr75WNZ5sX58hww2q6m/QAOLzeFS+VAc3VKzCM8JAXySbne1Xp7NOG
40orTfdqSSBK8UbN0lOpXXg4cl9Jp6fG2sqyrBlCGPLzck/JwHX29Za7zZRxibzNbnS3R3jIr9/1
INtUyCp9SjU3OjY+hsOdFy/yUCJbyjamhK4XImrTAljdTLGZn8FXkzFGI3LV5BVyptL5y7jEYzdF
SqUK9qatD0cJuUY3FpD4xApBUzrtSQ7mCJ9lNduxWa6kI1MRVbaNxcRaOm0JuIZdz4Niak/mkHSn
X8dkcsQ2pCz04PhrfFR0qJyBEmlPQ83Gd1E52ghkOwGWg0I60l4OeG4BdUu/gLibXt1nQFpOv/VL
hGaiGbTMlMHb9HbEGkOxvG+B12knI8FESs7+1JQ+pXQo5cppmXjeJg65QWSekg44DE3+I2/e/jTy
Njm1QPKuZ9LXLAO30T/1abqD1UYx7n6LVdE50clhjZVNhlhtD8kMqpq1Zf7QmYNx0Fk1ni23d8+o
Exb+rmxBLGW4fK2t1gpRvrSH6YjjpkUmIJ+i75mrxojv6R9Cp+Rdt8bKLvvbmhcsGD+mZwDdsBjN
ebir69m9wEVzN9ha5PyOzHxTelb8PLfYD/lzpe7mhhX5uiyCZ6UxZr5CivkhBicPVQnXdImVgxYM
9gG8srWSJg7M7ibsAfejcMkzeKwfQGIYb5U1vLA5rx/0ZdGzjElLxmBY/tL6OSaRyzyzci59P6YA
MI3hcuMs3PgNiMJ8D2Z1hFdDhBxuenXSXCLaGh4+SUV/l+hucEyd5p7Hj/5WqyrGOUF9Xy9Jp2gu
88efY2XixGfsAaBdkKS1dByJO9UpqO61qK9KZ+7kykWvk3I/kreEJUPzNmBJXlfFhc1qcjTsGbx2
yWkTBeyoj6LfNOibMrLar908TtvQduo7D+uOZ2VQv8u4ly0Cz0FuPwUwN094EkbbcoDsg4uFuXZQ
ITyNroumeNw8yAHryOZB+tmenK7KXDLws08ibhMqBU4WEicYpCDYmmN8+lFp6PJ4ld1yg9J0HPuY
RCowtiDTHkt0N4YQY8NWDfS9E48eytBEofa9bJs6bjE9hhitfiGThjBJ3uonubSNPPehG7t5Yy0F
0qI3ToBAzFNlejhLLF0e+l13ru4jZEOXHLqlPloHao/nkUIp/2csGWR1bbLNXoFiLbZxoADBjKLF
kqy1Ps+Z8Zql1vRPXb2zoaN8V83WgXWq9dcQZtR026l9H4dgSYW57qNh8poYij47F01Y35UO0B+K
sNq9XLvso2g92WE+Po1O2D4gs+kfAgxmtgNPxC9kzNdUVbVP3CP+oVQctnq6NX5R6I+LOrkgzfbR
tRhdNctBzuTg9MqqS13lTgywpGs0OxXFUSpjU62mO/nXhwiRe6ziLvKPl/+70q+GYxQNf0sXfkIq
qhNWqq3LJFK20ikH05rGlR1lbwZQwIe6CTauk6aXaNFSli6sEgCiTf4BhUrT2fTW8Ajxkw0BW08H
aHA07BUN1B8p2xp3xV00DhYmxSpZmqwdPnvUqvCX/EAXJLprTB/N6UzpPzdG+E0bB+VRVWtUK+qO
1f0SjlJmunGmIDqhyG6+2/a0Rjt7+Ez+xtzP6DftZHoRNnd6rXavZqUYZ0hU1VqmI2PLMw37r0vR
KdGL7mM8u1xWvpSSuzPa6bbOLYY12KK1vMYVDW+uRcFJDjBLZ+wjn8VUaYxz5ZBECS4KPwP+NGl2
rpMkyo8VHD3c/MckuZDjzJSbe1b0uhd/UnB0PDVxXz2ziPueFlnztescHM07TX3AscO9eNz064ad
0dc46Z9Ttale4Ygnd2UV9VuZYM1/Kz7AZSBgwT7qtewAeL75lHfpTuZZYTRuVHQmTmEL13xGw/Eg
rpRoWNuUCGKL0te/7CqrlYMuy+MUN9X5WjLGjxNfx+Xlqy6H2PFPHkDYO2kFquucGxSxwjxmrePl
znYaAnyglmYtq+sstb92nqodpY9HmPfg6np6MdN2K13TskxiO8smezZw9FIQgJIvKQdJH9jd9Owk
inIn3/b6LwiC4pAgGmggFJCG5ptQZorADx5+tuq5CB+iyn4Tso208Ba4toZsDiVyBv2BX1yVo/Gq
NwqV30Kf0BMpzA9JV3V1BYKdAtNZcll+7Gkbz0T2U0YtariHFgvza6arxNbh3i6BIy8kGTmQe2wz
J3nJujk42UXYr1pQQaTeFHZRfYFCX0laSQakCRCiekmc7mIaEy/xWa1f7LEOqYXCCpFBCUv2JULZ
iNhxBTso2s3s4Y8l4U4RT/deM55v15OPLGLKdwp6s0MUZo9GQpZ7yM0ZsezEe9USKz/GMe500lzk
uM/oWJOZX0bNsXIfG708SEsOnrl3LDzzpEGt9B5Z6vlBWpbttBhm1ayulsmWPkUbv+0ASS5N+eBp
3FvmR+/myHTPaqLu+wLfjAX3DoiyjtW9A7V8a45xvcb612S5VdgI4jTKHT9tqhcQkwoE0DIcb7oG
+YYWlphSNTBT+yrDGMQrTsOCr+MF/uirjvvoaG3+XsP5TgvlvZgs+JGj9SGtPpuLO8Pq9bU0uy5c
HFPJvl1jlwtGY31GVq+/78O5vM8VbDER92q2rR0DcYxzLAVDY0Rgn4NXht3OwsoKubVoerTaaLro
FPmoH7HSgQBAbgPwCg8BmtD/fjQlVdTVyn81zUj7EfzbXAmW0T6PLQzdzHrL1ja7oKebXhrfSi9u
XZvnSd1It/TcxrolQPq475Odhmn7SkZ/u8YtDoBbht5wr+9+ixvUBjS+MuyzUHF61sp2PEPhm5p9
q1EkkbL/Nf9y6/wFfKKHdrOnwj8vD9AuZEuMbIEwOsrO8fEO2Q6WH16GOWsxqvvRyke1llalegnC
GuO2RLr1AqHL3TiONX8M+Xy2lnJrmmsvXdVEn3LXG7ZurcXnQsmmTeOa3/vFes3VzWGLvTkco6Up
xkZxXD83uWOdpcuA6nYJQuNexjw3xA5I3HaaovvUKGBdO3zQZsdT3wuo/BcKzumq0wf1vawyMmeK
Zq5ltGsMa7mvwp0d1Np7pRoYmjaOcpDRMpx5C8/ufB6XS81a8hB4mfcog1ly8NLeffv5cT2sQh7p
d5nrBegiDuWn7runD8p7Ovn9Axmlr+Yi2j9bmDLGatttpKlMpgZrugTx3mrFJ6cbvjuW4hwpZyvb
ckztjVMMlB5nM0cQutNslntT2a9C5G3ZdOJHiLMi2dggsDd6dzTI6wH1zyASDZhgnKyogy4UxCN7
k+XU8VpMV1oyaZ6nUSAr9U9izno1bwXTWm9hu9skMZbPk6ERKXcWiEqJ/6q9qGN31nkvuQV3wu3R
LtJg/Uv2QE7lMJE9OP0/ys5rN3IjWtdPRIA53HZSB7WyNeO5IcYemzlnPv35uChPywMf7L1hgGBV
rSpJnm6yaq0/sPPeSMtQ0bu4k9tEqf6YQBeuq0jXp+wExS1gPKtusc3DZ9fiofusjq753GWYIWe6
qh/KtAE3bjc5eX4vcU5rO3PSc9fO2lWi+65sYBRsgxqU89YpJ8TMCue6huYtcJiypY4ssXJB8qo4
eFZeYMrJT7Mz9w/US76PXkuiJsQXHeWea+ylHdu/kNeiGmT6UesS90lCAtcI9hG/Il6+lvMULJeF
0HIcahNf1GUVGejc2V8sKPe3LunXQjame5/K1Jd2iqsDnIGQP6ean3HoHDZagNZvmKdnicjiqjrw
fQzOABzm50TFwIXcev5/iQgz2AlRxoHbcjU+u6qzSx0NYMt6ncwoOlmK9voJ7bLe8k24K3IjuKxo
F4GxpHaPhJQJn0wpDjz20zfbAI1mIf30VxuR4i78v9rCQiG9ybvf2JsC7/HJ3SNWpl3q2ioOQRFn
bzyzPybZiMO2pv+XV8NeKzMV03FOV/ugMuf7odQ+JumKlV0smCQrUx85rfKQkaC+cfR/5fFrC/1f
+P74a2b1JkGen2+gcs9Trd75YWm9dz2UaNNQgr90pJL5n0yeHADFfVXW7jfXU5TN5AXla97ztgCE
gzpd6iOx7w7BERtU51FWgg+E90jQqucYgPK5DLXv5TDVz8JuTpcuBFXWLrHylqilS1oSKl16hzVV
w0dZuqYs/yMfcZ+EIXKQRFUuya7eUvR9zuebuhMbuLVzTqJvcdo6p1vuayj5S9s8PQRefS5sXx8A
ANoRkM9VmwNvteSImfGdlvbzd967Ec7r/XwfZab+5AzQXGUgSqIQor+fvLhNRG6pVg2kL5iR+jid
Qyz9mg2om+UQmY/1ZEdfWk4KGhpUm7YpYszPjf6pnvuTsE77hXpa4MxDGvtVeuyqek0p5T0ID3VK
0AmBTl2fZbAaEAKoMtM5yMSoc6IjfuuARRdCLE9f92JmKK7JXOQ48r3jxdiqxe6fTaREpzVt/ZPy
n7bWp/71PdgY+tq34ukEZskT4892mt9yBSKT04bhVS5RpHytqsK6u3WxjQqvU6IheJIXIGfQAwBT
oRYeOuU3u7jCUA5W12bnZDGUk/7eKf6yfR5nw+yq+7nQvB0KK/GLXLKWh12SxPHZWbI70pcaR6sJ
2mdpTIGWXsLB+vM2ZzKH3xzoHeHfCSoJm0FMupRS+6JBNHyN9JQKAfQaBNFKNnCmVQJ47HhMmWr4
Cg/VwMw26cj8LaPpVEEmMWzUJCh7tmJ3y14uA3JZuKisjKjTOr31IzXuq8UQaKz6YNNanfmb6kTD
HpSAc6+6cHn0IugOWdgCtoz8BzTj9F0a19NBHzv4R12dPNozULKlJZciTYxN11HhkKZjxN4ZhmO5
kabM0mz9SWkS5ypdvRV2d27lgrdfFlHaqMZ27TT53fwya3b96qoV6ZtS33eBPt2J62TuWk9+pgzP
6ZxUVBrno7hO+m0ynrWWgpU0qxSuXr1I1/6Pk9wUrt60lIluk3KqzryqdG1bobOPSy74B3GfRgEt
Og16mgOCr/Gm9prmFdK2PaOE82vs0PTRaUYlcRvglPDahZbExrFJGsizeRIi3qrsVFB7Vf4ERNHd
x+gvHmBT9Dx88UpJXAxD7pzFOyU18BJPa/v0K99I2tQfs4MCzXNjhy2Vxl+D+K3PRUM+1M+sf5a9
/Sy1xqzTcEdVyfa1AkzA4Zx+XPHuRvZbP4f2UzkgT+obyUG6LbeIL5kfjluBwadT7O/sBrLDz0lq
rWMmmmNQp83xr5Mkyk1RzZJJkVlp21Ttx0voAKDXRgRfsT0hlV8mr/XCz8vyzDgalFqfexjH7KkI
QXZho1HY/MNTB2PbYCb8WOgRz2+9yA8GDKv3vvd+G5Sg+cG7mdxdN33xRgx+k7rRL2VkYFIL/mkX
41f0ffnBVOW6o1PyQneyBA6TV2Z7S1PH96lPMB6oAGrrY45Eno3FS9ao/VlG5x4FIDMK/KuMVmpw
bjzdfZZB+66cxhaZ7zp5YS9+khCzapKHMEZry1mWn7NGO+c+RzaZIj887FR9W5n50XRT41vpI6e+
mFK6VvdXQmH5t8LNUXHxHePcKfhPxRBudz9Dh6l1fviEOmRN/jPUydVPq/4MjYfuY1WlHxadPPvT
qjnav7qelC8YWRQHvc2VO7KSeFiDWtXDqHwHS2VcsFU3MBocqt+zpCOrG4bpA5o42Ssf4keJv00P
B8JQo//P6bU9fkw3TCuV6bKs7zlwrRIo4U2xy9vxQ2NEhEM8o3Mx8kxfpdXovmmAZCEkqgxYG91w
kYHWniEpjUWLB/XEN7CX9kcgjnyoJrx+mixzfq7wy4/UcSXdBaDh1t/FzKD+zVT8N/E4U02PzBZ1
vV9vk7EYNljRmjsZzzQluMjdrOsfd7e+T7Nl2HPRFPh4X4Gb3VVuPj0kfuBhw6ztpXW7WEDkH2Dj
lvvUNiaeUMSCFeY7JLdOBXvSmsITn6fp4dO02EfYwx3INAOVkvewP6JR46E0cZCmDAhqHUP6zwPr
ezlvOJt4KQyjT+dV6XQj0z/clpUl3GXt/8WABEc85UYvUy6Z7ldXJWWHVIb6WVpyydWC8uoyKJdm
Cnps0lRz98tAbqrVVfoSFj4iqfyKTBT12LaAabORyX2B1crkxqgtLlWv2+VW/xrsgjLXrX2LgXmK
tHQY1+tkpa6aA0xtpGMWK1rZTSCftJj4LBuLLOdfqTZCEh6yAZHOXHEy+Dp1g+21lvrrzN4vkrM5
9AfItg1lOnxhxBxmtYDxoWaFahaenarP9HsZXs1k1vG6jB46KNa4h6V6CNQ/jzl4RphmGGQ2LwC1
PHvrd/TKUIVESRnj9tB1lQ8cZAmXQJ1c5akY6401Dq19kOy6qTSofSJ1cJCMO+joqds4TaQCe14S
77egtLcJCnOnwLG3/p5WSoJMjYFZWexxGp5b/bdbU6StpZl5kBj1hdNyGxVp61tz9XeNQlDrOXkU
JDWL3H2B2pq+uy+2PTTvWuZ0L3Fb3ZVm3LyTh4+xzva+rmOqvfwipsqfweCMfsIppSZC4oqZTWCA
ThhHdknLaDmScVH0ob+T0TJxefY5E1uHZTQ3MAEKQ7+7l1HYJO/IJ/YIjDG4SNDLLxYbhXeaa2X4
EOWSGmzUNchtRn6yX5uLMNeHRtcy4pTmx0gZaaBA+Us/On8V8rqNSOFXVvvPhWRkJsu5XT2zlBjm
Pa7Wpv7dU93nybaBwtRuuTMmdCWlCSfJfMoayz3GKNFsjKUpA2qqdnD7/5TGLRQr1Hfgq85ZusbZ
wjzRxmPGIsN3BNrrX+zB9S+6VSKgaMQD8AiSYBDTR4yQlz5UP0+qVf5A/WUrQB5VyZULhzvEXxYA
Tzoj3un0HO6Q6DG+5Pb4R2lpxmOrtuVvy6ShaputPbblq1WqO98di+8VWOWthrDbsnkAlkeF+KBz
Jn1TYxcvyWByFwUOQia7I2eKmwv+v80LTB1OlYhSRjDL90U19Md+wnC+QSCpC8v0S90r8SWO7XAn
/TI9gUGTO7GOeHOzKC6HY4AMtYXcGra3iJk56fzue7b90Ff6OVYLjRvAfv6gJUctSqC3S/r256gP
quwVrd7kOC+jEhxYY8PWY6TFCzmMYyhO70o9wP/nZu1hKGyWns8xA0DpfZ8qOJFkyvhEsialBOJr
wKMhj3Cuh/WVzPHXLlTHJ7fyM39Tg06PDT2+Sp9VUboA/nLpycvtHd9Q2cD8U2Vci2UmKp9sbk+3
/pgnxhWiJEbAlCFv/Y7f7SawRDOW7EGHXFeWmMmhDTi9p/lYof6izptmgbT8R8Rio/js42Nxi9BM
lMD1NNQQ9s2qa1+jffCTGCqEz8Qv/D3aRvrKLr2xQ604+FON2ukkJFLpp3I/AYvJw4fYLH5EvT5/
5+AKgaqsiicj6JX7IFacLXWs+bs/DKcxKUf0lzF4MYzUO9SWU//u6uNGApQQO+syqsMLqRb1RQvi
x07ObCBtQGhXVfeq+dV3kSqAzN6wxVey5zKmDOabaNG1i4bBoLwkTqh/083A25f96J2QMr9bfexT
g/o5Zadhi+RE+nvWAeEXZWayhWZpen9bdfa1z8zma9MiIJGR3XlGYiMB02bBctc7+xKr2MV0nmev
Cs/lmKDxWsxoL1Jyfs1Hvd4pVmIfwuU8aiIt9lSpotpcXdN4aPedZR3hMHfh1hv9+eogIwJFEe4f
dJv/bLqtfhh4zfyWABZFkNif7wDAJN9ypKQSTLhJj6ZsrdH8lG4+jCF1n2+/RC+fUSqsrwoE1O2Q
1Y+qFeJ/PvqdB7SDh/raNk3OYphh9ccbACMOir2OE9yjdDWjFVyXBTI1VjaJoqt33qRnT8Hi9glk
7c3t+MqmWpOvXYne90d3QCHOH3Mqknw7E6ATqOosL/qYFCBONMpemrcBaUYowKGR5WmHoWzCx5jN
zQbbIqjHOoUCIwPKJE23wiVbSfTpHi8K40tm/pjJNrx7uba37cBqEAOKNOTeoU+OUwLkBHudO2la
av/Rly99/hISNepeJ9e3Gxbn23ZQfLhX6Au4iWW+Sh+yorXSuC/SUw8uD9KCU6JVhE9a34f3cMHq
sw3cDMmIcvpm2fG5jYfwrjGp8r03AwoSuorvKyCG6Q4h2wgNWF3dzkbc/x7WyVOaBebfYxxt9dDz
//THDn2uJjTfKqUc974N08RwzGibNy0enWb5EKs2LmOUJpJN4BvNxXPC/jVoTes4VGqx9UuQ0dsB
+OgA2v45zez+FeqnsfMsB8ZfCBtlCNEJWZby8RLfDD5cyBt5ILIDd48bzbAVYoAMrEyDyXb2gTPy
beIdfs28cYuSOq+tJoN0CfHdv3xq16pPWcFO7qRPLlbp4ZWV8AHRS//Rmy0ep51VnkNr/hZYyfTk
9CUPXHfQDiFpp6tErGE1J5Y4zV2sZokb7Ei/i00Vz2I96C9Oj0r18nmUj6F8PGOTfUyiJw4J/H8+
mmDOukvW5I8Scet3Y03dxCB710+2DAymlVwm/ehF2pm8enCt9MV+MlvUaUcQeJRj9W44kec/S59c
kmX0v0IGaoX3INLZKsaU69XiYeWwaMhH3YPT2/Rd+AcEHe1QRnq5KOIEvyE77+FvRII2Rqz5rZ8W
dlBuv4dLi2pk+uJCS5IxidfHP020sF+bcFDenCl9zNH1f5Qhp0HqINdRZ5Zw1aTebg+5B+CftVQN
Gqu9iPLJ6GRn4dHNnHKnjGQiPwRF5qkOUU7KMWxQ8GLZxWof7CqoxlcU/431gmAK/naKmz3gQzGd
ZMBvVON6i3NDQLNGpZ7X2NvcoC3u2ty6SAFVLVXSQI7Pg2epyDpjfFdnLagM1XF45JrArukeo1a/
zn1fbKQ5o818jDpsBqSZjoA1lTHPAWlk2oNlg63xq7bYyP6ebS7yNCl5wMmG+Lw2bxv8T+1P54P1
Fm4QrsG6dcEyKrmXi5lGU7Nxx4pCUNsieCZtGZp5I1Hp7F1zX8WOeedpKWQ5XP8uYrcVRjCWQPvE
G2kODjxARMudU39253HG2DsxH+K8DIxNgaMKQCXeN9IZxIzUnOYfgFYU19U0eyS1wxmo9B1M3Jzn
cJESnpZagtzFUkuQ9norvbXoA4PbH++WOTqlut0HUzkOQxAWPO9yTD7fa5RD7hy/9Pbp0sSFOd35
U1adJr7E7xjE50udar5Ks2/wogMt9VK6iEJ4DZ6gy6TJrqvHIAq/SRA0e7TQlx8QIgp3KkA6Hzzg
QNiOVPlVb1CO3UZNbcEE6L4Isk4ZrHLXR3537GGdofrifzRvo0Wtd0fAocE2TypeBpNX20fZ2EX6
PZoq+uO6rRsGLdjyBazvZA/3sZFz+qNVd91GJvTLdlAGmBpbicHXadn9gQMItuWc1LDIqgKZGnbf
R59E7saRHaPLU+lxmi65XfMg6xuqsbiX4xTY7axsSu7EzNzUB5f8CHgEQ+zMqX/gv1AEe0dNA6b2
0XHhL2MQuvwI+S3yv2sotE/rDzEKsuWOhaW5/JryC99mrb8oxqA8LP/ke1muf4dEBb1tUYANzfUv
l+mUxqKjZzXPqdmdYohIvLAXGTxRxBPJO/wYNgmUt/sCnv0/+nhLIId7ZRcp7rA1wLIcI6czyKaW
CqJgURpAQTOU8tQsuMhbU/658s4x11HBSd6aMnoLtnmFfnF991vnVQ4aHc3Bt0zsNQwrOZTD7P8B
jpH9HDAiiOTwh2rbbB5Qpo1OeuXGp6Ibqgc9dPEqiE3vLWgdoNK41510PwULbcMcNxM3vgp01LfV
hCdcmlwFLSqj0pwX7EXgMHoLtgL1GeIktt+N9Yhge/3MMfGbnHpaMhWANoLsZA9l9ftgn6nj8W5D
AXTYSVeJ9+bGsGP7pCupu9c6py/u4HdhgptR9ubQPjHHhzs41fjWyAdLPgXpsEOyNv74GOBs41J4
yudPH2MFFDCHMqZpdbAP1QLuOej7LNxZlZMckwksPK9xHVkt9i9Ih80DD81KB02DWhKCeN19bepX
0A7tIQKhv55m1CgFCkguHYqpX/nHtR3nXfQAVpyELijLtU8mwk26RNP3bBGwECmLyei+TB2gUmkB
qW6es6D6ko9xdVnlMJwaJNrS9BUtPSEOpwLYQWgGcHfr7jKlVDeCGPgVPADyCD0etzPmvTugQhrV
1bENC1Dhfo0tSaYr6r5Hwe4laXz1xYGwq7k93iFLayh5gimGjpJfAVxk24Z1t+FJrZwCiiAvUW46
D8t6OVb0O2cYcPTY4Z0AwC1x1CcOB3DGtP5NLlBgD32sek/SckxL3yixq56lGUyqtTfbyt9LM6+r
7jwbM99hLxze9KZpDvHQmGcdU7hH9r/BdgzJdAMNS8A40ycXAIv6vojUYatpWvzYxDZuK2wzh1Mf
dV+k7xYcKEr3kNW8zS2bd/qQPAKrHs/rJPID2n2C7Z2givpxNM+FpQQra0zgQdJcQUaN/Xm0+Xez
W5olmsnb3HDK+8TXkvmdeqa2R+GOd73ik1tBd2dRM/KdQ7loLt0u3SLQlICxOQAo63l3MaqoNSV+
uTUH1b5aD596pFtmyZrqBF9HGyhuQGYGD5Ql/jUKbe+KRZWOg0lFXVxGpDNVFILqBCkMSGEXo5xb
la8T4W0UDjsgRAqwm9673taRUVNl68obGR0yYj8tJbeV31ab0CFDLE2ZO5XN0VaM5s6cPBh1ToMs
JHUE22yzU2PZ/q5ejJb8AfzOgMLCWTdbzmzTGK3P+vUBnrbdln+o7kG++XJRE2/ga1GOh/U9FnlB
x+OV6m0U5l8+ZPQ5BlnX0tSyLZjc/NgtICW5QKok+TM/p3nXviSVUyC2r8PPXgISKnb3Vde7lETn
8FRNlvJitW2y5IKyPwNFf5rB971bRR7fFQhnp7nn3ilR21xjzsH7KbVNcBiWvSin9N/tpjuvz2k9
xhM5C5sfDU4ssHdZI2zVxafeaB67lC/XkKjUHmwF23sHVawqibEqVrEOTr0OfKjlQiGrU/ecUZC4
6wZffYaL1+Ld6mXfBiO6ygmqRcOiMMmLWDq4MDCDv6tD2+yVJOBvc7Lp6urecAzMub6fgefMXX2Y
2sxgTwxafCmYrHfSlIFf+krfVtC+4h/oNlAptc+//LKCzKOoTPu27G3toeTH+mZ6vA3KMpo6qGen
+bsMMDbOFsfjbnE3nnuvvcumAR3cf/X3wch+UkIKP1vkBrM3Jw6iq9mn/WkmQ82WkBKL9Mml4Dx4
lbs09gwsB4ffpfUp7haiDFRTE7VCG+WXZW5rWYHn7Gy9L8jb8YNvA780tak1tp2jlLvbgBoM0dZM
MnNHVcIHCRCho46PEJoXOqoFumeeZUAuKiwFhPDlKh3WEih3PGGKS4VctjvZW3ja/dZSOUAX2I8D
FFhUdG4aHXL3/xfqkGFk/z6kP27zblNIfUfbMgSTalfl1iz4rAcNmqELnS8g+ftsOqdYSdB8naHq
RZaZX7TY/y4t6Q91VT3oyPvtpE8uc5a2W2AiE0BW1pG+DN6gLI0lX7BxXEAK08GyfPcMi6C++CWl
YH3mMMCxznwQnysPMA+WIslwsGSEtH10P+sqgNVLZ2F3UsUPZkkKYMUX5+rf49ixm11Y9qmuDzCg
/XZFJmu+Mx8zHRMWGaWUWzzonrLOjBcOf9Rftcgydn1ZuDv8uvoH27b6B9QuhwczNv9yXCs/Spe5
9K+DS1ha7ktbC9bI28SeDc5RHcuvsoLm899GJvmU/nZ2Nie72xpK9451Cjv65Qy1nZQSgRADy+Lc
Qi8kb/yjNmlgQAq1If1quFvDeJaNZF+YWw7AyascGXw+lNLye8XdmFpg8r941NtqG6A5DNllGL31
ljo+GlvSu942sa7vVa9G0fgWRZmxubD1nI5GbxTbGwy9y/X+kGOrsDUyQA63AT3HXCksq2sbdq+9
Bt9OyopD60CzmeCsqqG+Sqfd+rXK8O6VSFv7pRgohcSf/dLV1iMKryWQtluptmff60DVwQ0s8x9u
/VNPNQWozri/9UmIjkYN4B7l91u/55IgwrlE43u14GPRmdeRTcuT320Pn+SsdsdrqTnmxZwVY++n
44xKafpukkX8sYQuYJ9PoYOfWBcgmh+haJC9l4VhS2gAsvrAN6Ps3zHciyutuBesmSDS4NPcjU5l
X//dZSpsEQR5Jv2W6q1Rt66fE28gtaVLJs4pdiph3Zf7aQSOupmUsTqNqvpws0ABaDxeRUFM+rzE
rk6dNfFppk68zpJbuVRVVJ9Gf3ioF02xW3+CPcYFHuBOqfVU3fhFHz7MnLp2rVF2nzvdZcRVzPAY
9emPNRqhncVFeRHm8lv43ER4QIgewihFUFQmLJfWS79qbIOPt/7Yz/pDuWQFxi4ornNbgm5Siu3U
kF7fSZ+XxIvpJ1CFbWNVEaoABK6dWc0LZ1NMiJqqTAr0PE3uZFwuQwDSHeINeurwcq+3gY/ZZuUd
88GHehNskyhIruSbk2vZhyOV35/t2MVkDIJEsWm9MrnKwGiFMBTktu/yRU4LhtY6sV6CpjzJ252+
fIuQLjj5KZygdUlXbpVm+Tv/9WPRfaizoj73FKIvkzpnl24Ks4s05U762KKgB/VfMXhnkD83WnDP
LBCNBnFye1tBdzUXeXczp9hlI1g+D9pF7ZvuoUjhOA5ZmvzRAC91Gz/6YeWejYaPWj5TJ2lOJHLz
O1sv9LfISX9IhJ37l1LPkq9IkaNEwx5Ich7joleFLA4+XZyp9X831aUJCuNj1DPcj2DDrvsTSqE6
3+HI1eO9Bur87CKGdVfm5QA8L6XKFhnBN3VwrpZFSjpqla2N3tifbaKN+Ifn5VuFYfl+6lLvXp8q
gALreo1Rl9teBajqpstpKkZDV6R2pY8DVYWOw3LSHJcYpaK96vIugU0NSkD6comROaSPsEpfxVYt
ypPb1GtCZUdNUt+ACFQO+nL6ifyKs9FyN6F/uE/8yP0INJAbPar69Ceb/I8QiVOLRr9GfQYM0OrN
jfTJJea0mrV9fpFWNOvQT5vU3rcttLoRTNV9F0XsN4r2hB0Mpi4/uyRCBjEmySiLv2TseQ6ZZ5m7
eSTPsDU7lD9NbXwuF9bN2HSLYQKYSqjj36Af6dvICaqnqsVLc1ARPvC7BtuSKHK2QRq5v5NCRWQv
8P8CrbcLkuk+n5Uap26IqWFRj9eur1AwFBZrjFZXVObN8qX7p08C5aIM+rvMvTFe17nrMhlCKMvK
6lzyaYNdthUchiA2hqT6wH9KHycGh907/DnQHDdIx60pd+rnqE/IjlsY2ne3deRnRAkyqdGgz3tP
imYjeP4TJxab0wZ/cKeG24Qk4EVat78DlO18htP8Z2TeR7pevDdVHz2ZefMli93iS0K+/BQAmNmB
sC2+2M2ogMTNIUgvzc5q4o3OueRBmk54ZXMUU15zlA2arEjhWZF1J1pN2mRhGVHbLzzDlUe/zP6W
7h4242H8GYUs0acobYg/RdktWeDI86avvACvYJI/1uqM4G/Rf1rX0kf1UBo+ZkWVkb0VGLPuzCyM
71qvylAg88NzlBUugHJG+65ynj1MGGUwWLpSt313HXI4ZfVXC8zirkjy4a6DCf7WmHOw6Rfl8mkM
0ZyJta+Q1cv9PFfhfaEFEZCxlv9R9jh9h7awhiIVgGJokpvPU28CA+0an43ashlz4z7dVEvdC7Ym
YOoQ8dwpxafVzVEKLv4O0FnEWbV/LpIw3I+D93E3/7y7jd7ukCgankdQ7fv/RVwxgYLgNXznZ2ap
f3HHeEtVaALLCPZbRQJiG6Nn9HuvZS8rTt6r7mZn7P/Oh+ZbrWDGpoe+C64icJ9K9N7xzYZGijVA
hG4h6xSKWm3MbLHpbTHn2NQ9MN7Hzn5di8w9J2TL7FpUQ5PmvvO65jfkhQ7s7DHuHMzurjdr/eAC
j/t9AS21lRe8RWhTX+3ap9i19KvpzFt9qirgtMVwMrBNeZ6n/F4vKuvdcCP1HkX2RWDYIO8+FcMR
XVPQwUsTm09YL0ph3EnwVA1UaW0cW2Q0KMeXvA+7Jxk09UPHP/x70xfYVbnhG7LS6r3ZT27BTqA/
jb3Diyj31HvbMOeOEjlo37mulardFZCXph9BMtb7QFWPRZ3rh9aAzZd6WGpBANM2UeJkb7ZmjS9V
nm1kUKRxoMF8twIyrNKleeAO6zngBG4Gh75sqq8ZRze37qdv4HDZSvi6dSE30jw248Rxy/WDgwHR
ZL8ScMaUJDPJ1NeblojQc0qrp+T+U1+ExNghRwjx/FkwRAKtPhu2SZ8a2OdYIOWWi8zzU589DIVV
i1M6Nqa7YmisN8PWlMtgpSWmFJb1ltfN/IRc4FFaSkQX5tNF1M2v0qNm8ZuKEyigcYZ0DbEUxw6L
s6yl9aQja3wDD9KUn9SGEXQnrOyoKMa5re4nysU3k6YET8+MAxfYuSJL5wN0t/oeGJWLcNqiDoR3
7lIvXsZHt0YlfOmUoFiBI3NQl7Z06l38EbPOuUXmqU2iZ07u8NZLLmmv9y0Vb27ngM8joEDtpPdl
fDSVnKaMyMXLLdM7aqbuHFWK82HVzRc4HhiMyy2UZJh9Wo+PdpzVp1+HP0Wut0PkKLwep2mztv3B
mC9oNUzKVm79CvsLTLxOufXT9tIY8iLcFWkN2K3RUdRbSl5UWctwNdKUtlzWSLmte4hrZjPHGyHa
SB+ap25zQLrgH0JEAIt7xaB1Sjwf3Sn5JkixX4RD9EadZHDFlt1Gfw7c4Ge3wTBzp2Ma599WK0lZ
WOI8RcfUJWv5HKBmBT6Ibb/aof9J/kxJ9m6T8t1puqsxauaj2gbWI0y1nORT+bBG6E4SHLB8n7a3
EFerzMfbUqgdbIFZ7Kw540g/6tHZJMew8Salf3MGJ32Ki/kkg9LVjcXe9ezmuYrn/s0LbGRiPIhV
MjgN2bgv0C84dKM6PPQ6xDPTXuTDvCTcS6kb/9TiAegryYTlzkrvgzGC9rMNxtx5FJeV3gMWM5ST
h1AY+mBivxJ4JTqLuqcf1xAZ2HhZN5w/bCAmJ9ROPWbGojoWJyTUiyBxt9I07GTcxUVQr6Nqnz75
9qA9F5GiP5vlwr1x/tF39kNEHhYpRrMPkTla9J2l2c/thBEfxNABsj8620hBh/lepKDX0An6C0D8
6asbItVpaJZPLpKwX1ZcwvBAmr7ehKVLDREgI7b5vqGyng1KdTUtw3rF1iuBZE31SGgWfYcwJiox
62CwsClsd3gvu7K+SoDEgwEEQLvQMpAwMB+8ebgiyWy9Spc2kTjxtHDTFCwdLjgLvtvTE1RCE009
VHT8BYkhF1PVnFOXRH/duuQOvaNdY3b+VVqyRslP2lrOwr5YVpMB3Peck9UoP6RLwn5ONyYS8+sP
RhS50Mp6hTEj/GSjXwgnVADJKw75hmZWy6S6n/Qvn5DJN4BzskCdEbRBQd+vs7t17g3rnGQUYEs+
GECkyPom+X2kzdqlKD0USdIlLax5l2TpknHxAvWKGRy8tBlU3epg1X/wytAua7HMd+u3X5qdAYl0
Ha2G/K0znOSUjob+3HSwcMoFDC+1xbLi09U40b+aNbwdKTVKsIxKqbFegmUuaoT+i6phgQy4DYAF
BTVUG6Lo25JCgXkRm1e1GbVpN9ltzu44qDjBM6Igdj9t1jlZ429RwdUk7bLOydhZbcOsRgT4VEbF
q2SQkr6DoJMm8WHlVd/akouSGLnL7anecuqKPgKlLRNl+Ja5gkYN4E1SR3ZKdrZ0KQat8kMiR+Sr
lnvva25+RizqkIhg0eCpLwul92iILJFp4a62zkOL7QRw7yypHUnmpE1rwI8su+Mt3VPF40dfaMUc
OzV7+XR1YXdUzKXd/BzvNJv2bY1f2yvPMUNEzA4941BabJDK1n33O3xm5RKSDX9QFNd5mPTwsTG1
+ow1HTqoGfC3hwmjlb2rkZ+WYOmTu6YguRqNd7fpcreu2yDewlGxPiQVSUUQK/ww+dGok733XveY
Dao5hLumLA2M6qygJOGXFhf+tYqL3N0ule+FH8O/xNR2zUjQa8m5X0QWlxVuIUaESZrepPfybrq9
oLrWeVXVoDh9ckaW0WXAIIlz+gBZL8DtnwM4w/0z47aUAihCZsh7Ed2B4ljrAAeHQvNxJU8ifJe7
9Le5QiOKPNqD06HFP6eq/oIV3VbrQw1juPy0ZGjfJLJqyA8mc/YsLZA4X7KxrNd5GIqgE46MzEUG
MYAaUNZBs1FW7azQ2bk9ogIyqlQI2HsLLkqauok6dGKiuFvILxRVCF7pNafDpSm/bj2juhy6M5pP
UX4P3wmkEXJs8aXzDagGmT//0+E24x8+tMLDpyDNV+PL2l4jPZ837hYrtJgcl1ptHT0376t2NO/N
FGO+iCJOsbQ0RePPAj/9z63E6ODv0Y1uo700b5Onpoz6za3Ti6stYIPgIl3r6C1aUYH6KZ7Gx//O
mUhSetiv3YeO2iMe5/fr3a3PbP4faee1JCeyte0rIgJvTstXdbn2ap0QLYf3nqv/HrI0g6a3tGP+
f58QZOYiKQvkWq8p4TNZMUbRYYrX2x8DxcF6e0eBDwejaaYOoZH9IFUDav0NwlKGsfdJ8g/IQkT4
Mhhmd9v8Peoq3MaoUTEQikCQoHcw0o9cILRqg1hoBasl8x9t84uahcq9gOfmSpNuZJibKzEmNk7+
VZ4CRANt2J8BIt5T2mfTJ9tbryaO+GJ+1zVeLCu9SfCFmz4OULaIHs8fhQi0p3cm9kbVXqjoGxzm
/tsRc1vpvFXpJdFDZ9rKsHOGttjX6XjfShP3TavO8VAmn+IEZ8BA8ZyjZXn10a6zcp2NeFnmCJG1
aOMsNXzHT7ltGA/tYD4i4Gy9UWr1wMSM9r6D7/+KQdWiGkfrLcmafptQKQF3QJgJrs5JMbtpEkU5
wJHGpH4KCzLlc2agPoneLYlMFaUjEQ+VM0RpMepO2OesBgMMeOsGdzdqzS+7Te/4y1xCLEd03qB1
4JvDX0NvvTwA9euok6WdpmMk2MFD2GhT0VyS6x+2rLoXxS+tB3JEJ9tpyvvKQu305NmBC5MmMY9j
AroBuBcM+aEPH6sgtReaI2drjBHH9CDjLby5oRNad6D61WuvsroYIFa+hlYUolSEmy0JV+1Vqwt7
04BUJXVN0+u0bmEquAN1oUFJjZv7egi1iXdPStdvbKynQoTAsJezMXL3FlHO5zU4pBcQ9FpURVly
Ot1bt40WXhwr9nYhpZuD4tvGHfi9aOuCFZ9YJuUK8U3rGYGOGsVlU4IblhoriNEGzyIt2dNCIfuF
hAuOYGJXbMJKLVgjucFq7hPHBJajLYrCbpYuRtHXLlLUc8uVaEbLir1Odv1Vh4cka/u/YLStUqjn
DpFq0TVDZqUhDH6JRRtY3xfgD3ZCf87LcEx2/OE4C9YNwaRspze47AxIzeNa35rySowHhQsk0rd+
fNC4E814DJN1MpQ4sM5wEAH+cFDUW4LxbtaiKTa3mKHxswka+F6bld6SyAFM4pvq0p3gG3EBWDpk
DS0ESsUmfY1TV77OHQbQlaFoJTIayKEKxVMEHsal78rD7Th90kQF6GhuVL9t4NTQFH2JHhd3kSU9
ii5xKHzDz4keIkuUeKDGfVt66ZCh34xDU21Es1HBWRctCgyiaVfKs5a4wVW0nAcEl/WXyC2aa6I0
j6XRSC9h1TsHMR9iKaiV+YjqR939WLXy12kny7zbTv8fPf8lxuuq+lNADm20PTT4w+LFBAC41qDL
H2OjS492FIAPA4z1XNn+185Bxl+Du4wSePGlSSmLj5rrYWvUQif0RnXnVg0KwJlULXW0md9zftl+
ETXfg9L9XNppc9YaUNeDzSI8tNXk3YXxjbmTZlwkk1WUHFiARjACfJc989kFP4/CVYsehT2Z75Rx
+j4E+qoHSvZqUl3cGWBktwVqD2+6cRUTlpJsrfUx7faodffPoQ+5bTpRLmse6idlgwdi0d+bDpBs
B4mop8jr97WpmTvfN6vFEPcsZasGtE8j6WvxdYrfhPh2WXRv0rDRT7fvevqtGEHXIJTXq7u5r/Qj
b60PVOFlMV359/TGOFLocYP9zX9orjWGHSwve1S2onI499/KjNNoN5BoFaNeo1+AXWWrypPz0xD7
/TqMM/3JyrDzk9XQ+5aQYeSCpP8Yq/jq5U7zpqm6vEx5eLqnVgHymb/IoTH1aBlpinrRDTdZ+K1u
P3mge9ahMybHpEiCI2I30tqWLfUpswuqwEVhffdWyBglz6idnJ0paehO2cSxRrcqILm4tuuYHKJr
J8ptBEV12paIbCYxlCloPpA8UQuXstC3k6zPXJobHDPa170Ma4my21xry8ecUtYcJ0bmGNHEAPav
Yt5c4RMjKQW5BYCHt66vvaUAXwgYRsJfaDXYqc9/1IBdl2Y5fuEozx1EjEBzFJEMRtOMrqKrD6rq
NJCUwzHPwkyF+82O24+HH0QebSVdKc5pJqftNymU1M9aorZrLBV92FiDdhWbHN7mSU3SbYmE3K1L
9MfWcCh4wjsGk5q26DJ1jJTxnkC6bDpcDBROVG/FlFzKMA+Bh+b1rmUvcrtbkxGvTwhcJddh0vXv
BrfatORal03QJ9d54J+xYlDWAAe6mLMsRZjSptAVpWg8IrI4cUbMb9mkntNJeo6onNRuU79t91rV
F9fIJukeozz4IFvKY9uVzqF0KjVdWIUDqaHqLXct1/JfuyLg1isCbrE1yVAKpGG7Ep0iqHDd0lhi
BZ7tY2Rfaj8CvqcUhnvM7Ud4Vc4JdzTn1Ht45a60SVx1ULjpp1aOW0TZF91u1IpPItChOA0EY5qg
L+07r6wDjPemuHjogrWh8SGJmBEiJfevtD9IRipvSiit00NK95a2AdqgYfK1Rw4LTfA0uVroQeBH
6onHmFuEAM+ZlvJrRA4meKEBg/etNvgUWHozKWo7J6x7uxfbQZOBbm70aIcr6NvZtRN8cltjWBVO
3+zFqKFqe35bxWMTN/K10cNPWRYEn3DpUra5ZUPdNjBi/CnIqAR3nVV5l7JQo6Nd9vZKZyX83oK1
E4JMElQ3VsU+PE+uH2vhjVc2AXDd0DrzpvFVCr3XpgMLq0wMZNmIPozVUm2d/9txeHN0G4VncRwA
rezs696l9gKb/F2fnU01yc6iX+z9c9BLHB9Y0BQyDSCbY+/r6aj50K5KlF3fx29WihJNp+TIuYOO
cCZMhK+F2FpNe4imwsyrfGf1YUAEB13WbLFCihbzEfMs0/s7Rsn3uYcfRKuQZI4fxrLO9yioZau8
dLM9zo2IZEbRePGrVN2OVR7e5UNb30Vy3mx7fMHRPEQEV+adPMshFtv20HbveZiesCGZ5GRfCsw1
vEVpRJc8lb13jOnUhQkC/qnV4beATWZNXC5a1VUut00lqxd85YaVpDb66sNABAIcSgX5lEByNBNy
2RRth2utA7936/NaVzvaqLCicKpeLHnEpiCSymAnziQ6By35Ch4nXwKeBoImBVFzdnlddaqfb12x
ayPIUcX5Kgy8ETsWmgjCD4hFowPH43E8AA+bwDSK6n4FCq5yrZ9aXcZqbr7hYSXxVYvAMokuccB8
Iwz1+NX2omIr0va+pv4IFMyGRYsEIM/FYnfefBTXCtPqZ+XOqh/KSQbIwHoyiwPzPTFlsh6S0d3r
tm1sB9RV9+bYWGcAsBVrQLv81NXSPe5QLlbZrr73AEOlVdd+ldDOnhZAxZPqYIDYYkJ1lJ1WPWAv
BcMkdut7kuyoMSCa+OYlKbKAuvYjxAUA8e2HuOzVUyfsJ9pAWXxoVoWfbh1ZTcgoIKgekp7f1dMl
XVyXw8mUslL0Z3GBny/rc6wYmGNRe3oWrblfxEYBPpJ2gPfSSXGRT0IdAF+axB+XVgGNSjQtZQyO
leV9F60BFtgj7PWHOpSHU+um7aNmJOHWgh6OsjyDrZn2D6F3G7PhQi1HIJ9bKdbMC8Zgq1kf160M
GJOD6Syp8csxvJDJ0a+M5EPRl/XD2L4Mhl+fo9FDbFh3gx1pW3yKfRXQ3NQ3D5g88CzKovzZV097
RaoFOx/H78UczM3CdqP+KKBLTWaYuPh4n2+Ipw9wJgFsqkaPb853b/inQeCnSECseZ5MF6LqLpmR
BBtzjBZDlloo8T7lABMeDep6T16HjakzhvKdCO31yIGsICkT3UddYxVrrMWXYsrti2WO7UG0xAYA
jLJzTd7V/BUP0sapBg8FAYO7x/4XQCI4VFi0CmCuG2rRj1DOWmgTTFFgGRWrt8I9GUoLI45uPBR6
Ii9txCC36ELgHWShKJwoZX+F0V0/yLkeHGrL418VyTSdQb/kLmoYQQ3gagbGiX/qKP7HRl0VG6ob
HfYlf/+vb4+vYkgcaShIVkcGVMGpaCyPzY/eqLujqBAjW1uuQ1vPbgXmMsqiO+i1kLKmenOZIX6l
uHdZbEb3lIBWDW5ooIKs2F0lqQ9k6W9s7IySjYeHPlONk4DMkljyt63QGeNRVlMgc8WTJYkg+yZH
1a3HR9EhxXK0bOwKmdtp3A0Cnm+mcBV1JyjvUyF6ui1Z06ao7RSNy3Uc9cZJHzLuWaJLbGI8nKd+
0fDwcb5BB0qHf1PuDXfzZmxziGOh1t9lZZMVUAdpm12JaHeeHUSc6JqPEHtOL1NJys9dpQV3jeUX
4EARH29ATGEJk/qf/DT5DDis43P+SZ/SrfKh15PuzbcnBp7rRQ99OQybVvERl6+b4K522l1d6PoC
k3PEhqZNDGnmLLWWuymDXLkNiD4xmhn2cG5wHgrwZF6JrtoxyIxRid9mupPuoAZhsWVU5X3m6jgd
d9Stb6UT0Y7K/K92WHbpQbStAgTVMpniRbuaWEqF3uI0UnnFZpApoehG675Vdo6YJ3qMYdweHCoI
n/tq0iVBLvvaZ6OCjx2GypI+Btd/HtRPyo/TQQk5vc/jdJDzm4N61LmxSghrlEnJgJeqpJ7J1C2L
HP8TWU1J24csIhFh8E4Ql1gTTpvGiQFsm160m/s84IkIFpXdSvSJCQwoWvvWgNVdTOtJ0aekk8Wo
RRGhwkIBIi0bsSc2XqJh2WgW3DEU+eeA0nsycIa/muQUJ+XhbnJ64VgxIELmWXIjiRe1DrBz7vsw
S151CIvkNTz/vyaeJ7G8zoZGe5x7xDzzay1KKdoH2nj90B91LP7HPAz3xfSN6uYESoHrcvu+bbf/
tamxmOm6sjmL2Eb9PmhdfA8osT3kEGAXN79M10SzLtBbC+4kfpum2pdXTeqXN//LDk7hptMrazUb
aELlOiCUmJ9ZTMsPrGX2WhYb+xtEQoAnbgiMYpUhRXRDVpRdSarAUXajEqAxlTjKIlRqFSvZejjP
m7HThnNmrQsnC84iVIyJ7hGs0DYsIIvM8QHWhyqAc6YLnAR8zHT8PCxm6P2NmG7uFnuZUv463YeT
zVOCyr/ynwgPt8pSaDvWXgq0hw/VKVGLAgz6EIuAqbo1l6eaSJfWnu8ky7mcNY/eqlVzW5TGgila
a1xpLU4kRq1yiei3e5VM94sZd8rhVmub5EcpgX8VXaKkJzZTV11hwHSr0CGgcWvOgG5ow5KlXBMv
9S6jZPnPesfqlEq/dRcoWfAclRg7azBk9mLUCsdi7YWlvhFNnNmp/fSKsRLBykghW7LKbClGOwhk
QLD4uXrTVG3ZSeAuDMrJtAo/Vh5z47MYuk2Go4ozcs8RrUKvHsSrihXQ7CQoX3t+XZB4Cv+brnUy
aI2piYdtcLztYs/ELsqFR7GHFmVwRAykJo8NYDIzvii+Zh6gE//caFPTGJsiBYBLp+xIJlKvdv6z
3ZVe+Z+7IvR2lJjgt+35TCJGAZqyRPa5JQnx10uwxIlF27IGGSvIclFLrneMKmrWjt77x7kZTH35
OESQAdX+2iqdvf0QQtExrha3GDGFOMbqtRA3FqxBpqnFIWLww9Sibx4QcWSKvkSarW3m/pxkbXV7
lXnSjhtbSdAQBUlzCDFCPIi93zX/l74PM//3qfw/vYy48t1oMb/A/z5NlHTcT34X88dX46g5rNNh
uIqjbqe7TQMN4B+n/nXsd9N9fKm/xv8yJg69neGXXnH22xlxEYPZKzr+4zX9+/P+enYxjTi0ihr8
DOa555G57+Or+nWm/+H8SQzo4eMX9Ev7l9P+site1u/bpTpyvbLcgiVpkB7yaSP2OsNIPjZ/FyLi
JjzZQez98dg5ZI77cLY/TvUvjv0w1fxK57P9cfoPx/6Ls/2/T/XHz6WRpHsEuhE9nz76P77aeeB/
frUSbioRTIV/fNP/4k3/8TPF3Y8M2L/9TOZp5s/kd8f+f34ef5zqj2f77ecxv8r5k//j1H8MmQc+
fNzzVCaaZEHkIerSYHtnLwYeIM4Dq+el0VV4j4IrV4Ad0ulP6Ji2gW4fZYmzFoGibx7t2hCuwzQ6
D9xmAMnKiGaAuJ2mQaz554Si6aHUs0RqDzeJMcexoipXhdbLJ8lL+2OUeRLyE9bwZlPgrtNAfXYw
GAY+J2uXdto4gWkfw9hC+Z6W2ATQ2Fn0J8M29cJJVamSzNsR3gCYLdIb5RYtAsUh5CCoSmb5YZ7A
lDrvgpTzh3kdbURBLcYH1O0d76WqFHORdmNzV3Sa/0IJuKCenJrHsC/8F9MevqLWjKfQ1EpDxByg
HV5ECxw8yoEQikQr10YyUGgGiVm9+FHunGCRoU+wyctiMppCDOvwy67ueqW67IEP/ext510RS/qj
QkwuRDAmAFcIONxApxmViZVtutLW/eTZjfaSYOZMXSh/bOXIe+1r2z74fogPfKkhZOSyvNb6pN6I
0Srv22UQScpBjKp98NxTULuargn+gqKmMpVDMyReFwno9neIbV8RX1IefDlERd0PJi+EtHu30n5J
aSLYJiUeWK7WdxcLBdsLJgyHoE31O0fO1WCtSUgLIDVzniNyhGHOlfIuekwCTOScW+eurjFEnebJ
20lHmFT3DksP50Ri8sUFBoGrlNw9uQgDSVnwZJF5wOTuSLLB2uiYnl9MRwe7V6OjN5KQsfzMfMbo
TEWssUswCKRpmqSjkYkCVDQ1C992t8DO1RXS8sazaWCTiUGL+3MUXcnt6EUppCCCtR4d3QQU7loE
pwNcGSSUjJ+jw1hswrYPNiI4HaEPKCi0bESwruvaGhUD9TYKDLVZK07rIQkrM7OsxOsYCZCtCM6y
wlnpg6xsxVvQSGrhpyR5OzFzrDrVimVztRPH6hrY7Kw1tJ0p4dplFD4Zf14uvk1teszJJ7w6Jq4t
NsvMMY2kR0cysEicun09P4V6T812HMNXrauCnREV8VqM+jJW8xLq83sxioTeN9g27lnP8u7k1O5Z
bvtwZdmKiwG4VD41kDV3ttYhvDM1M61WzmliX6V+KJ+0pqye2iFZemEWPYSl9KIDNbuDpjZu9SzK
lm2t9zjRddiSt2l3iBwzxXIs+YoWYPRQAxPfJhN4PlZzWHvB0IUbMP7orDiG8tpGaCONalIeRbPR
dGwbuCXqk4eOO2RPGVzS3ALgnVdS9mTIEYqhiCAc4ghmFv8Xd1NkvQn0TzsPcamjRaTq9xoY331r
Iq4k+nwoxveW7LWbwkOjW/SJTZagR1VHDgmh6VgRpxZk5SmOxwjZMpUYUEvnUrWtfAyc0J8czh5G
rUPaQoF1EVkHtQn4ObtmT3LZydhaqP3fiY0YCvjr3pq1nLwPFbZkPsCkYMQ80QgL/xGINqs/q2pe
4j6j9IHp5eesyd6QWUKoZzBw4Kmyel17+rChslDAmjnMGzWqKvyrp87arX6OuOSpF1GDflyvZeXZ
a781fhudcHV/60sn2Zolymlj4OogQNWVjwyPYqtHDB/Ha2j0q6Ax4108VOXWymrvnqW/sVSlXL9m
sXxO4Z2ufHDZ2zY2D6VeQbMFJ7HUomrcNXZ2iPXaujdLw7qXIuDM6kjeV/QpmY4UJpecReUP4b2i
WNsQncFTwgfcd7G7R0NSQg6PTal7xVayvGSBioJ0sgyz3fRhUy1AXdU1ettwVG67WUaVOW/baF2j
DHJsJraL2BMxNjnidS2n0bL1yScpgB7STr8kaSBfRQ8phsnQxLdAwxEgBkpH7hEhRF1a9OmWElGe
SzGvmCrivf41xRbyPNvemzW+YgGYl5XoE5s0ddKrZj3jqx5dbMpY11RbppiEP9mR/hQih3Au4rp8
7iYYqAEh7SRVXvmMlh5MbzhASAaxOHczL7t3lDK7Z9mxHULJPNlIGoAFQE6RP93DJAD5kFujurJy
WVr5UzVwzPt0H3lgMHQ/aCa53wVQwnLtlra5tD2vu7Pr8BAXvX3f2E4PW8JX124VxG+tFH2qC6m7
94eSjxLhUqqgZbJQJImKUaoNKFIO73rnNlsDsMwDNWBfl1etN5rfbcm8Yt+D/EYyVQxLDRl7Ve/3
sU0KQq/D9FH0ge06tWqBGmLOPTCOsnSnBcV4lAdJ31IWCR0fLEdiaNemzLIV2ojBi1V11QKnugrk
TnVqrU5blLbaUQgZrKPYyBUegXNT7OmZlezISj+mRYMMuuhrjanwZ2r9KtYMazPgSraEUD0cBxuv
b89RcYS0lPgTnkxLJ5LSJYK21i4qTOUZ77Fw1WkIani6ZNy7sbTEJGo8tOb0CZW4wa0LKU4WUhM+
D/6Upaa8q5Z9/8MY6nfNbNTXzHPA29VxsEO2Jd2YAIbN/oIVan/xef7a63XdY6juK6ssj7SliXr9
SUtK9zBUCNaP6hEhX8RQ7PwxkPV1K1XgFgbzs95q8dEYyVS6HrZDVpanpx6S4rpru/FVqrFzULbc
SVRpkaaac7VWkdGbV7EPK9a5FoZyzaTeBEdLy3NLYkLdWYAo1rdz31Ba+dpTKmUljhIDSjjKu15B
3XLuQyEvX0F7fMtlVso5wKxnN46/x0GjfDeccjFmTUX5s3MWUFHShyZA5LR3ZLzeVTJxWStB4Ysc
nFTT9C3FvDN3Qv3aUg252rH1fbCV9K1uFG+t6m2318uW6kFeczlzMwi9bfpQW4b+VDY22CrQb1Zr
1+eaxwpEt0HTGV0A3zyqs5UYTV3czP2xULdSV8cnteiNRQt0s9KR2DTbg6LU1TVGQOhpzGBtmoHR
g02y7J3fFd7aBhGy6uXavPToSG7lMcxwKXZMXNogGdV9tVO6KttaRZbc+1ALEXNLva+JZx6KtG1e
o7gkl5fo3V5Ok+HB7rg8igg5GO4Nr3OeZb/G9AVS0S5Qcu8JaeAvsYOsnpW0wxnL+XAdV014pxiV
eV/bFk+biNh9Saruu6N31kOLJwxPk4iQl7JZvKf5xsIhbaHgZPikdcPJczrlk2KkymoYNePErz67
Qzop3dhpAHDeRzLPy7C6yrN+mVRW9CWF0jMpK1RXO0SNw+rLuzyuM5L5YbPJW6V6MH0tR2yqtt4G
37yOlQ9RIDFPipmEP0aj+gLzS30dLdtbdZR+rqGK/7xVSfIWxTYENAJ0Gn2KL1ITQWbXFOBnWnlG
tTz/0WqTPL2MhNpgoFKVJ4+KXJrfjchYW5amvGdOVyxxjEruZTMMd7JhFfs8U+N1kzfRsnb5oaqN
oe8mBtI1KBttWStphZVUDzgCcBqPfCjUxuUb32WwCjynxgO7LPdNy2xgDSEJlEbBn/4+QmLsCfaj
hfxBgCBcUWdrBS2Ii5oNLmr+mX30UniOCd/cIYUYzwW3AGXaeVe0q4GrK6yWQtytL0VkDBsnQD7e
c81yW7ild7LUPNlh8O7cOVkU7k3ftw9FHvwwTWRj5F46TlhX1BRUhN/zYi9aol9suiliDmt88z2K
tHY7d81hvtc2ayfquclWlvGUqOmyGJPuIZ1aeE++a746nDqjwcjKV8ulBgxsL5r2IN9Rzvsyqnpy
xtstv+KB4i2brEq2ohlLTX6NVfCtpk6KfYoQXWKQij6YQalxASXEBRhjBInSwGtXxdDVi6jS7GMX
tN1zqz/2TVj9gIC35IYEmCR4UzJbqHAhH0EF7zqG9Ze0U8BGOdq3BvVsK6nRug6NS1IN16zznYPX
nQ2I+Us5NB8y28NckLqgvWwxl59gb+CVk6n3tsutYlgm3phv8Dpt9oYGvCDr7eJFtRx0LzSQuaLp
9Gm77ivWzL5q9QuLp4p7FZLFvQ2xbtEqxrCf+7Ix+tL0lnUYB7e7F/2R7t8bZpnBzuAmvex6axej
MHgSg3jvfkOuNwFamyI831XtS4wwyKFH6XCJw3HFCj587toYl3Z3eHatLF3ZfvVZQCNROFMQa5Kw
kRBtsQGgRmfue9vc1zClJ0T0C6wlto32XnGaUyE3/p0mgdaWXK69PNX0C0Ntu7OVp9KDO5gX/tPJ
W9ag/IvdDXCXqek0ztrlqTTTj5KZBDxNhf2wHwPvASuL9Og737MkDO/aUE+PvVFelTCvTqmnWHic
KnDVFflZLp340mTlU24iGdLZ+XXs8k+tNSinzMiUE+RXYx1KUrlsPD+8dyPtIS9k5a6bWmITDjHv
z24PAm5lY2eGFfeE48rj5mAoKoa0RgZvIbb4PrEktgz+8XXUXUts678ouR0sPIw/LqnbfGoCzdwM
adPzG4j11yGu8FMcnDvXCNJ1UbgHXY/6XcTK4S4zDGtb1RjI9RG5AIv6UZ7Y1sprk51TO/dhljk/
gPi0sgHl0OvgXECu/NrbGitrYECvJkzAZUuNaWtyHpAhaOIqrt580VPzVSqR6EJqf5HmGVK5Hn4h
qtKM75YrXyoukA+24yItZXCHXaDuC8RzKLxlm41wdzOSipPSxFqyzQqIxoATnSaXd17mUhYNCufT
qOGIq27SLGh/SG23Tll/egspe9fjCzxt405suj4w7/Cp5kIUFvd9h4T5WHf+UoVd8jVKtFXkDuqb
Z+YnE5151l4I3cP5d7djbJuvwGAgYLflu5lbrNQVLHOLZtAehqL8AnHU3fEsp+z8rFrEbht8w+Gi
W7RB7m0CNeDzbIr2se/Lz3FQAiIFafnojqqE/hTWv1xr9nBi3B1eU9kZI9Z8DS4GCbEqvGpygT6A
6g+vWgJE0dEq560pym81uJ8vSdjeB6MFj6lI1LMcYF/jFIF0bs06QYot/pZFtfGmBUHJYtt1DhE+
AlfL959sNIlx6FNeSt9ULsD7XkSr6IqKh4+4XuRqNlUUy8uMJQpkxFCDKg03Q8JTszzgTpX48lOu
9/ZCDpz6rsG8Y1WnroFLTeZu0goKR4aR3QrFr34zlWn32VTidL71WCffo3rpGpp1zjzTWUTksjZO
avHQwqW6usydxtR0/cZcURbNFyaSftiPoaIHcQr36Qbp3hb4mlx0n0GOmu9gLm47U8/fQ5k1Gv+M
kaPefLcIRo+mX+LZkJ57tfcX/N8ysCOmdU0K/WvXuMWbLIf+2lOrfi+srCDpmyVKZgu99fUVb4EM
jwY6CqPr1t37WBNcyh6CEOJ9/hefVWE2FM6z6ZgFtHc92RaB7bwmDoz7qgy+kEDTl/hqtacS5kZZ
roTisJAhFntChVjSOvOYZi8fuudQHp6WaKQhcd8GC8ef/DxUjxRNO1TrfjIttxMr4KcZx/shkpOr
mhTpNQoM3Haj4l1EsMKdqO++DVoRemK68TQPfgbGQVe3UBWSl2Ox9VNneHSLEuv6Sbasx1VQTYbs
Cw+akETJnndj9jo4JLgcKyDvZnn5a6Qm4cr1cn0vRnW5eZGqmuVnEIcvcXcvel21KM6Rjcaw22Tg
PpDcqPdODWoNFm26ahMNcsqkoQkNQ/8KqpMHQb7SQeLGJblSvOWFZg9iU2r6dmhD5SxaqRpUGyyk
d7GPHZhjmPwUMd/7rHo7SfLr99FQgZ9pirI3fNd5yqP2gth5/Q56rV9CbulO9uBZx3FIgpVn19Gb
lXkbAWxWFThWCkAhXPw0i38X8rT/jBgNfqJdkBkHyIfPqhSod3AntVWmVf6XWHqFENB91vRAWkNA
NffIO6brMmiMRQl9ksVaaixbbKwfM2QQ7wdkYXWpNh4bq+aRXqvetcwAEKiWxTqRUkjOvMvFoEH0
yWM551nARq9LkHyrqNoUlX9QUEg4j45TveSmfwckpb9nqV6/JPol9dLi2SLJ+cg/DFIFvaYauZfR
HR7zlE/BM+N2pXp9gem8nOSLWpGybWsXxh3ezCn8TyygYKM8iI3iIFVRhchk8WzYRksbqubKK/p4
Y46YY4qYorPBNcrofE2HdYPSXKdJ/Bb7djwssWD4m49lyAAiR7vx+IjgaIkNqLrw4EbO282SozEv
UhZm0JF9PnLJCF6DyMUqA8HWV9GXqnhaf9gTo2lm/honZfB8MjtdqIP0KRCujVqp30lOF16AYxrk
LqNw7cOk2GiTaMHYhf5pigWhES5ztYs2hmB7zM8sghxixTyABZVuL8WAJKukCniUk/oV6Lz2QexZ
ZHZve87fe78bRTH5ZIm/SOvJPDpaCxNtwm9JStJOdiPzEd3uZDvkLOByU8fxdkQUwxqD7MsUC+Nc
Z104OXRIUGC0RgdjrmkgrhtzvCA/3HFdRdWoM5Cx0qeB8p8D4gg1kC9hG774Vg2oKAi15wDtsK1o
VomqPrPeUbdFRjUdvuBqxL36IIGhvUq1ny+zXAm/xd+NXNO/GrAncJNn2VGPgXoIQOZtbEuTX9xo
fJA85Jo0t3tORy4XVa236Lo01dpN7OegkK0chqSPpbkka9EpTUP/rMV5deG7afZS6X1uZZeW6Jo2
HkuFfWAHn0VX4hf5ztdxF+B3yR/Ty79iVxCcIiXQ79Q0a8hVXjuz6U+BoNpCSetPeN7QBj1yQMjX
TPizbX2MsxByI5dewqhdKjULxA0Xj/EwgJZsJ8JIoCICredO8WgpQbtVPRyCEsj713AC1dkD9KJO
GlJEC7h4QxNUn3O1tVZdqitb4YQ2IFm8ki18uYXXmRjtp2B5Ci6n4KoCIq9GfXBxMre6Vp66660K
oZNJ8TTpXbxg4/g+KJEz5Rc7eVYV1kEMgnoGjltRORCjdeekh7H6P8bOq0lSHdjWv4gIvHktKNvd
1dVuZu95IcbivefX3w8xe+jbZ86N+0IgISgKhJTKzLVWCcvWcqrTE8WBodZt/F57y3opPbRpk6LY
wVuHeDE7zEFd7gsj3aGSyXjldMYdWEsUMpeiGMNkKTjAxT3cRFUW9I2XhDad1Fq4ZwqgQbISN09y
r3tMdup1Y9JbqoIg1a6l5Qy3JEhc2QRZiqsmfx2x1Z5iDelbkXWspf4nqbXlB33JO9bpgF7ZaOFR
FEczSi7iVGmEeS4HXbsLQRDhLZ6Te1nTYRfeypnWzh75ONAfLIe3A5GWlQBGoNGWLbQ6mjie7gwc
aG+GwiAMJzK+Cy1DAJWAZ2mV4Y85+KVYhfQzBTyo5RIScW1LTqwW1A/aFAV3qUUmltGE5UtWJARJ
ZzP40Qy/2qaE9+6/c/RszvZoetcPcl1o5yh56n2nfmJZV7rowjTHdaQXZcUhI65dDju6NWKWzKOn
NVPmyboZHUQGqtgQtINeqZF/14ncUtFuIOvqMC+vQ7TzC5aWqtYYfGDETl1JIhc099viNdDJPxV7
0Z+97ag0EJXQYxnXKli6dujsx9IoHKynoP+W6hbOhEb9FLfgp+YuKjChzfqtq31c7jQYLYT04AgM
nsZkKPAMoYs3GZHGtHcQDXRfnWCGy6WLbr1Oi6w2KHACHNoZLcNsLYhqYhPxSSt0gkxLq61pq+v2
Lo7K9CgOwJOPal+KLmapWYiHSM/CXhUPmtdp32k9sNTluYp6URU11vP66EXRoIU4qC+S4I7fWnc+
qIZEs+6FLRQ5enjxHcVxRVG1mmLfQGRwEkaQNqIhrU9gQMVRu/uV6YHyplTOfJs64yVLpf6cOxHI
73SAdQxUQYG3Hc1g/89e1soEXmrtTtSLzdZMFLM4gQCpySt3OwAlZHrUojndCSLcoPP7BwKcu1UQ
VdQJTlzmyoj4N1THom47YIc420wy5t2tDqetfB7i+GsBr6fi7OTWftRbvCsiFV1kqIuE9Qig3gW9
yKuoEgdFvdgbgFZA3wMM5B39858zRJNMLUJtt7WultbiWlqfH+oFviZ4F0c/rS4adNEbpaOoT4Q+
F9xr5H+DZiPvk0RZnLs/4BeYjyMarcdOD8bPejcfV7ckKeduECXGQ97V+tXSOrLaSwUdIyu4n8ki
+ySHc3xyZoCBeu8cMJDku6gr7FM+DfKd1Af/Y48ltH36W7vACO5bMVdPUE2NTxjfcPYU91IBH5Iw
SKwlLuEbk38WBokZlfop8JXGFUcHyYJ9zhkfEd+y4TJjrsCcBBS/FMXUAYSwY41JUUwsYx73btMg
s6ClYbRAUEj/l5Bdhsstvhc/YUSydEgdxhZxVHOq9BbJ2VEvA/3RIBi2MqBO+kPYNsr9bwJUihI5
DvfioJpCAT7BsXbEU9A8d04LuCp1QtjUKMLg1D4XyROBvfpJ1CRtu8znsNuLY1KWQVTrmFDNpagC
p/q/DTH8Yt+ryyLEzoKzAP3n5iwdlCjvQKQSILESHybxVtc+F1EIC1rUv1ayBsDc6D+3fqV9toaF
YDDV4n3Q0aqu2w6P4qBV39YpHde6DMVB1PlPa3WuaY9ZpU5fKpapnp851d3cIX8dVvFNLoy76jeP
a7rwFxizk18Vv5OOlTWZh5gg8BcbHcgBjWlzLLVDNt2v6oZxjzpMB7FZXGfGvQNC1Svi2HkrdFiP
Om4AhfBXQayEUhSxED1eS8sxUVKNVnv701KQLG2l/46piqEjEQOJkFBg0iZzdMcMIc1KNxGg7Arr
2tWQWi1M42IzYK3+bgGCE4lK+H+6Rl9biJO2a4gTLAn6nj/XmBJdu40q0UMFuACAoeQixYryWkfN
vPelMT/gAFFgi5iqM6khjSuOmuWYXPvefwsT2sroI74q1l4cEs3bunyUeyt9XFsrcNNocDVfZN8N
woWXCL3FXWuN6ckS/oXKABqrdHJzMBYAnrZsqoXNegjt8Q6DyhWlaqGwXveWg6IZfrzxDhD97xZL
fVJF3S7KkcKdotJ2q7CCjV5Gaq+3SBiY7PortHLzgxHk8mkanNduSuUHUWWBVhg9I4wdqPZig/Fm
ArpS9YvDoHxCHWYCqljKcvYgPoB5KqR7LKwn0f9FFYxvcJeqxH22j+YvJxEWWb8h0cpB8nLvy2O7
V3Ncs+7/64TQn5vn7Ve2X/5zkpUU/ampGID6LC8vOkjQS2P25UUUNVlFcjqPGpdwgo5Y84iB2Ez5
3qTneQbqafsyhEkER61bAK/M9gNf4M5qtP6kjqNq4YyM5qvk/FxLmj5l9/bQn2WccIdAzbj9ZUYX
s7eY/I1IyXZVVvOw/xwYh6G79gwYooWeQqAUmU586Iht3cZxDA50NsWdZaIa9ZSFN3Fg0owbKq3R
nTI50bXIiLv3U3Szm1g6OzKEiJGGeTwudQ3RfMXJHLeHgcet1KawL3ArEHvLivYQyPDJerHmyw/Z
AiGJivjOwoiAykHLd0bAWt1L5Uq7b2Rof0Gr+T1ifMO/BUPTvQ742DODlPhxCYEPMQQLD25SXcVG
QoBy3Wtb9WgFYAzVyR5dkNj1dcoNPCqhD0QmKiGKtFjOeYC36msboJkDGAkS616avXCsqxe1qZB5
9uXyTVK12A10vf5cGKwEMXTbhySNQjdsEWaISXsj9aOjI+sTku829J44jggm+V8mBIO8QVfKT1KJ
mkLVfPcNf75prS4fbYgyDqS02Tt71ruHxLFeEhMAcTOW5THHReTlTeKGQTGBmWSTZMp4kCNEz0Ud
wlPjc+aPr2kRy8SkkFmtAOJGUkyuodzWzSO2fRnEVr5H/qHbR7aUeJWksdr0o3jdhLVzGK3ev598
tM8NB30uGRb1i9ikJBDD15kVDwG4P0/ushEmHsP5VOEK2SlJnT2oQe5/ipXsCNFqALKRIdh3Qk+0
CnQ8Kz1ox51WIP4YKGNx7oupWI/qAHZQYYpHzAeuUSeKvbOGsdplaqq6lpLllwCy+gt8U7/3tjpx
IC4WcLY4bKmk0pHDRHOxES23E7e6rYnYg1o/JyXRmvad2n+ZtNHE1RZxlaIy/+9dolDcih2RXTsv
2dOiLJqKPVEnTS1A3zcgx+1RdaLy4lRjfzbb8lXzHfWw3X6UhKNbT/BStQVJiKN0p6uLxBfpC5dh
SfTXllRwczZ+FIpZkrwRGjvHCCSXwaJdRoz2UjU2Tr6tHDcmlBR5np0HUh1w86IgWMvEsAU8QFx0
mNW4+UdZLk0kjqhxSw7KpVSma0NEn/TSal/rYQfpWhefrBi7Li7I/XCNOQczYAYlyF+kBfL1jYhH
Jx6x2KyN/Fbllaz7olq035qyLjRPo4RqWNLn2alZ8pQnxciyk3iABUNrC6ySFzB0BH0RNV0eOxwR
OapWuVbdJu1hiDpiBEv99vjFyxR16yvaDm9Htjqxt23Ee9mKH9p1kcw7b0PTP+nQMqBhQTifF7w1
k0SvEOWOrKJpvemUzM/JJbJTwUqT9uSwcsfbZrt3URd0nf37RFEWT2ZrLfY+nPKh+O6Pb+cpfc3N
I0fIyjUZX2Nds+e96AGtpaaz24Pr96DVwAvVGmO6F68LZ3d+2V70VhR12xvdipJUkpC2vXBx5ON5
ju14eQlkKgrUgrwauZQJsbYF9B9samJ09OdMamZXVDAStb939YzUZpRZXqcet+BYXAzG7ktN+J7O
ueyKDcqz1ftyFkEJ3bXQkYr3sz2ud5/5urs+3bw2973j7y31+2Rj7PcBs/ayiZfnoS2/87fi3+rE
GeKAOG0rijo8Yr8vJQ8Eh2Vp+NUnzv36pYpvUmy6ZSAQe5YA7Yiy+JD/1uZvdVBJ8Fq2Ix9/QRwR
l11/YcrIDayr2CXTDi/Q8re3dyo+YvFiP9RtRbH34bS/1f2vl9ou/+G00LEqXDZBv4uWMTKS0Zz8
vbuU+6UHiTHz3ZGSRXUKtwWHpixjV5wqyutFxJX+nD6RboGa259Ksaf21XxsuvQkLl7BGOrN2l6C
7nL9nsVnKoaubVL4ULd9yVu7v9UVyoLcEF1RNNwuI+q24nYZ0aW3othbv/it8sNPbZf52y/1igpj
YPCWai1szMtsuo5+H3fFue8q15n4Y61o8K6V2N0ahVHVz+tAPogx9t1viVYfr4rllZ97//s2aBhL
UthWTJaBRYwuok4Uxd7/bztxrjgt0VNvjtXmtA6r262vw7q4v/+xK95HJEZysRuQ6kQCz9ftQYip
RvTtTkH5R+sBv8tBQGcWQ1hKQK29E4OEKGekLS4JlH+GuAqlka5924ZWca2/DrfLRL19aKLJh3bb
NyYOxIEjEd+e5HWS//AdfzjXzyS8WPJlvXkz/z6VcnFejPfZhTwERruBwIU6pwcdRwv7qNj/Z6y9
Mw9CYWCIG9k24q6tIEZVXNubBDcO4mFsI78ofqhTxVMke00YZ00YynvxzeZi1yY9+qTj/TpKo/5l
IrF9doW1hYqQBNxv+epFc9/pXocQVtWosd/ZoOvdi/fY9Ir029RMhQG6vlNhgIrdtTNvb7pBllfy
O/MkOg1kfaknzfkEeeifJyL+8foqReW78p/XSD6fVs/jeetMax/7Y/OKy4uf3Xqr2BN14ujfiqLu
b5dK1UaHNsXTl7W9uDnRtE2KfwKyYVkzVN463GoVKzyIBRyyeFnCJf20gz7lZ7dYd2IkEnuoRrwv
FmGW7c1M+RVoanVJOryQZOZVFx9GzZMf4Wl46Csb9p2QGIwizXAm9NXp3ZSGVczsts2SYmociziZ
3aEoALkSR9iRffB9ezBiT2wag+x/LW8PjfrYxaD3tzlaIpH5QKbiVTSURkPx0O1lHQScmksvs3JK
VuGpAeoEIxe5xgglRJH5XDUOUPKxOooxZ65TTJkCBPm+55GJ3iu+bMfomIxm02Sd3wX/SrDWIcFZ
ZruuaQxPNFEauP2hQWQCXjd6ze+3o+KJJyk22EJwZ1hncZfizaxD1YRALqx59ouoq+LI2eFiuZnG
9CMEVXPmvA8vJh2kjJj4D/GJp0W4V+K+5UYcVx7Vi/hMaqc7JR0uonke7zCUMrxyKuqbxTdmjGSP
uxE2+eV1b/cnkfe8h+TiK3pIbyR3SPsGyYjZbZGhOMcy7jo0wdIdVLb/jo6j7Y1mqi4YevqeDvCP
uPl3q7rVsH5Xu35qwtze+vfQ2NWSKoFn4Y/Ntj1FxUqIjLTtSXxe6yNb1paib4uLfBiD1u9bVH44
pZQI24Yl9IisxSfEnpC8EYapnx8KHXZo1LGIHSIuxSAP+muXDXZ3mMbySe91/EBkiQLbPxlD9kTg
bKfAZZMF/r0ZJ242t09mdisix9qLX02g9Fwijjvo0g9BybqbHkRnWT4uaKV2hlEi3KeepKJheZLq
Zz2stXWRuq5iV8tCfIjiO9+Mgw91mlgtiDbr7ofjovi/GxjrOaIbEL49yEnhH5toOIAis9bl0v9q
fZhaDe923hzXgVbjMab/1G1oHLe+mpu6S87QcBJVRNSZT8SYsu6KWlEWe2JjBhKNAhQssB+Hg67O
kG+g56M3xn4bOFYzWPTePya3Wpj1OanHAn1avB9//BCim4yxGew6pL1BzaTvPsBtFBUf5WrPOLMc
nxhTcC8arpOF40n0SBJgJqAGqgvRhH9UlPQgPj/xxom07dQ+sk+i67VzvzYQv53idPPyop5XU1Hc
2Yff/Vtd2DlLaDa6b3tmZrccTflAFtfjOpzVQ3+Au/ImbltczWyC4pi1v90p4orW2Mi4kMIvapgr
896SZqL56XGGJ1kcfzfDi/teJ8r16xGz2vo5iX9oKE10mV/MWvfaWipOm+cj6zXV62Yl370ziGUV
BcxS1/O1W7/rgu92xc3rSV54Qat15q6BBe5UZBaTBDkHhzSmF4o5Xqx/GxWfmkQ0OyijA7jL9hz3
L9Ucmce00Q9abmGbit5kNWkI8KaFOr395teLBklVqbDNLytr8UWIH0amcibwQzLe1v1Ex/rYRZuh
e84K30Oe9jTX4YK8+89r9e4Jrk90mfzFnniKMoneu2Zs0c/9M2zpXTF5RRUx7P2xFMhGuvR69pmR
Hl8QDGuLSWTkZnQaSShAP5JRWKxB111h6I16aBJuWK7xbnf2S5wElR8h5BeddBgtPdFa9OAwqHi0
otxCIr+g3lYTR/zeu0Fn++przD0vGwN1fUji0TRh1HplrkJvLVb1Bo6EqUrOPWi52dVjdTyoBLDF
56pl7YuhxyTCrHP/gAsBbYov70yuifS1fdLB/oXPeTJdh0Awrl614WGYKIIt//D3o+q+tnMNQ66w
QUW3FI+Zu7qEcO8vigJOd9yev6MQSIqX+W6rW23ZdvlfkCOqqw8kV6ofBnze+xQ/2znPHkWXEL1B
cqaZz3pwhxmQ0An9FrKBGJHEL5ujFe1DC6bHd1+N2F03hbFL1co6ZUuPwSPn7CvUb84l9MWLASvV
8lFTAAONE253ZOf1de1vWBloylDGKlsGOfE6xJ5aw8oIYf2fkXS9KXFs7TRKIs97sSsqxUa8NbGn
Ect2/Z92m1lPZVd4RMD/RSVJXRd1dqTnpKtJ5UBSqO6jvjX857OzulY6NlbZqe4AFaV4MqtlJ8Yj
vSJx/SR2V0elePnr7mg3wcXQv7V+Opy3tR6KBxhiulntPiwCp9aHlHVOYdFU5hfwn9k+SKddamak
3eFSCuVfevg6EvA8TUdjeY9Q+5BEIPqJGLbWV2yRh7tL7jp9cT8IG3Dxo6bLJl82MyR4+yhIP4kq
sdGrux41gLNonoc3x+GW08UKHpcv0mxrxCayN3n+2of3Y/2oAgH14vzQl/pj32pktkiEVS2L3IhG
GV3FBOaCsRCk1UknHxzazXCn13Qek0DfnsVWt5NqBe1MsgkfNdtMHrtZ087wrN6CRYkrivP56EvR
D5LZTC+XeslzKtiAAxKTcOZbDaH2oHiFO9VwW73+XSxLgllwEWluFBgeuPz0End2eNI0TTqafpQB
ryVQUcy29tSVdcl8GRFAXYoo7XyOVKM+qHO0QyTUv83T66yhlZeT93fLUtKdZCezUOMh/NZLExck
Mc85REAWX5LpV0Pe9K3sS/NmtPQVKa07oNsRTM125HxqgLB6ZN3KjHDSbtUDrQKfLjWBQ5UCoJjt
dI9O9V3O4qGRIVdRYQGIJFknT8G42vHscKNe5Izhfu60kxTU8ZdS/zxroXxE9tf0kkF6VpIAjjgJ
3IzWeHleap/N8N8e5FCz2MMoKCEVsAQ1kbUl8P+rGbIj9Jdgvfv6l4asnOTGCqYtmZYeCZ+zB6VZ
4FZpXHnzdFASdb7Idvwp6kZATRmSSPC5y7s6LoaDqevxfa+gXL1o+uSSybdamNc8CHblxODYmTZk
/kbcHhWkEb00LjWEi4P8nM/KK/ejXUbSCi6OT+iR76/wexCYmdiSCieBCzIcBNZqfk+AEcVmSElM
rma1d83lCuIylmhttz/mHKQCku3pm1N8HUuAOZMzWG9RU30y1Bb8aBtnj+0wkiEZzvbVHKbc1SOj
2W8T/LqMggQ/8WbQD24HuarVlfkVLjd3CHgIKP/eqcsr1RbCisAKU0/M253uO25mapNrds54TUPF
d33oIj17KcqafAOdUJLio56lDC14VA8Jd0XqtEfkR3WbBFgW0IWObOJSOag5HJIzsg3VMXfSXWp3
CnqZSXfKyh4K+mhMvKBLTM+aa2CmcrRDwTe4bpsO7NXFyTOS1Hi7lU7MjPXpgjl7mHxDQYYHLrde
qp8QggDHV48aMmUu7N2RqzpGuGtt88np8viO6Iq/Iy2XTGqpB49gNQm+7Se/VWLQHWMMHeK1Hci2
XTeTbqIWW9ziVDVQ2oo+tX2KcHZbGrvKzs6JlSACEFjooqJQQlq9FF7tMmifZr1un5q43vc9pHSi
pOWjcp8N2jkr6+Q+WTapBS1+Pd3mAjiP7ozk4gY/yQ3Jn+Y5OdWFNV7GRNn/NOAUJaHMPsdqr91B
iF+dINvfjWNVuECCQwSYDeYgIjeHyaZD2ZBjeLpfjjupmo2rUfdH08qacz0UJJUx8d2JvW1T+hFI
IS3Zmx3aqcM47mzIKm8+pdaXda+2jAI+Xvu1QCyITIb06hhF7dY27LrGnDgnpZIbDwpCoI1GFlxC
rXeD0pa+J4VzsVEenaDsaOXW/w7BfUIKQg1mppha/RjH8VErClC6Rmf/EyfRi1KgoSnNQY9qXUNQ
z4JrYEDCAoLlUt61VQiV+EKCL+WlcUKDj1AVTH5uW+QBwboJAsKoRK3SlIJL2gVuns9f6lbxd2kK
uCAcoC6t9BfdqMtX8LCA0h1AqCWvMevMYG/5vrYru+5L7xeoGaXJF6mO97I5VlBwRLgFki7ibzv3
Zdx91aMigjHDR1nGpy+ZJjH3KDfPYwWxMF20OCeZ2iBT5DyHWfs4dVN76gD5uQMSB/eg3J6rniC0
JDm7mDj/1VRkaZd1ZMWC6l1oARin8ZrIroEQbJtIlpuYVEcagc8aRG77s1UyV2HBBzqNdLHYt4/t
Ygc0UAkTWlggEiRBnOwKCJxDvguseIh56i2SkImseWUQ7pwYyk+lswANLZ2RPNBup0La65J67+zm
Kniu1G46Ollb78yCXBYVLdwktwyC4jw+Jc/eyKnPoJZH+c7w2ixpUYUan3C1jrplPjS6D1NhA6AH
Tu1op6rG6Bo6yWdN9mBpcfkplNrvCnC2O5+y/ob5y72iwVfxdyufwaxuJbhnG2kgSxysVKAG/j7J
d4QFdrmkG3uhBT1r/2lE9yAVO3WEQaFu3D7RWQUmpdcNPQ7TrGDITgrL7SRg3xKAgD6t1J0uK8ZN
CczPjqMbF6mpjBtq4796OW4Olqmja5i4WhXppzrDmxBHPwYYmZHHyD6b1VCfjOmW6bZy0FEgcQl/
8ZmS8bwDcaRdSnVW3Va+pWXZugyH9n3aKd+ifoINootJXvObdF/URfxmzj7rDcL/+DEUAmKKVt4r
JvrVqWKfSWPFZ6FNwcUCjXUvK1KFhDxMx0oPXGkG1pLhFlKV52mhs+m6+joWlfKcj0F9ITX3VwJB
RGG4I/CrY2dKVyX7WtWm/Aax7nQOs6LyTEUajomC89Foe/PBWja53j3VXXVX+KF6buoQVEeiTuT0
yd/KMrCA8SjavssJtkPauZPrhEA5SXJ3RgMNhCHFpG7WkVuhee+mGkStWpE7Lt8yiFzD/Boa5rfC
D9JD4uTK3lHs4aDF7Wk2y8I1ej0EizeMJHu0lWdno3PO6vLY1FhlNSA+VmInCVr3e4xV343V6Zaa
Y4sidtKhF644ezmGIQWYdXtv8SWeKsl8a/uqejJDCbfQqHopMJu9NKDuNbfq5wTxVma2idxJnUw3
rU6aPf2gvgytmZyCXNureEalwFD3Tqq+FGM/36mIQu1SY5Sf0oA4q1+o93mNwIMxSwM9DNG7tBzC
i6X+gI5YurZG6rNulOHeSOSRWaD/DGwWTG9kX0gtRwPhzya2y7nG9KRycuBM4jqAyufXPPrkD1O/
05pYPmR+oN0bE6qszTRkrp08yGHj3Ob+qdTJyW2AOZBci9cG0Qmvr3hD86h1B0yKNJ9aCO01NNLQ
Fj4AvSJmZ6A61Yf2i43tWkg4RKMGehlVe0t7BNu7frDPi+ylRz6BRCdOz4UmX6Xaqr20ksqdgVIO
byc4RbI71nx2MwJonlJqd4YcGnvSelzw/ch+1lZ0LIh6dU0xAk1Qfg3OoB/SrpMuiENNnhLZUIk2
yzAbq9kuc76QIOE2ek6kBL17L+vRD5YrRsSxqM9ohYBuQqML6+iUoCTmpkbxojTx5GV4Zi2n+hYr
OjRCgFR2Ttk/SOiF1ZoPVtisPqe6TBA6T+/rsrEfkLyzUbZK2kPYwI2DbhfplPJQkve0rwLS3KYg
e7DHGoB1rQ/lZRq0N6MOe+5EH4H6m+V1Jsf4HE4WKfRG1rwoilm/JNi9cqbGj6Kqx16Dnhv5Y3Gw
L5Ph2Tcg+Ql7mBqcWHKDxh5xUXGmkU3zg6TUz/rY1S/kPml7ZwqwqBxAGoGSJ4eilNA0QYaiGjv/
zIjGD5Mpv+TjS3fdMMrXJvZJ6rcr6Kl4fZ5oLOo0xTNHzSEZFBQaRMlPWivVZ9soifq2KY/caFoI
OKo49Nqg/jaaOfzao5Ndzaq35N0oB0hhFPHzuzqxa6XpfNHC4iJK4jQ+cjSazOkeWS1CF/3QHwE6
yM+m3I7Plif2xcYIGnh0B1x3W12lmP90gR/fO+RwPVeRPEI/OrxtDYa+Dby0hoBrqzO7ww+k0kke
78mBt2XZv6hO8hMihuCZRKjguUMV+5CAx/a2Oq2uAK81JO7lahqRCVbbx8G3m6s4Yy60+YqtdRQl
sWmbAa/ypOr0Vzt4Nm3bU608uvU1dByqqSVnFYzLc+Gn2kNnTo+iJDaNAbdtBergJIpyHk/XceYm
l/aqWgUvbQdoAQVm6yjqQBN0j0AYjljxSwuaTRVKSmBwi7VFpWT1rdFRMFuvQQsSsDtPH9D6FnVp
LlVenkn+vup+lVJnPQMItZ6drh/3dhY1iL2jN0NG/oi+jhQ+iSZRBjNvzoTtyq1Kjjn5t/dNjplr
kun2rDYDwRz0z3ai8boZhoVEPPdPZQDmuui0l0FFbxkjoHetpThaWfRSxkd5MLWXBHvmRZ7rwEUK
ozuLBgOLqHM8S4h3L+1FE9hTEt9hwRuM+jkz1ehZKp38okzQH6RJHT3Hy6ZcUktrPSvwVFEUGztk
hVqRVnnBI1YmyMpApQHgvpf1wiWhUH8tEW9xM03FYqxz7RVjbtgbCgqg4igPyDkt0Hq3cGbtNUjM
4qEYy++iLRJH47NfheuxZPgh81imOayQ9DaT+7yNfyUwNgCQrsNL7VvNIyEu9WWMw2wfAmRNET5x
46nsXhpjSB4liwX/UhIbp1hUM/1yWOv8QNcAsLL28FX0yOxl06rFAex3fFvPQhxpzwA97cVBGVne
W4XO+3bJzsnNHfmkylnUoeo1XcKF3V+cIOr8HoB/CIJrbWETHsiRqdyL4qhH5dPog3Zb7jJHOvMx
k6KT2jmxa0Kfd+4UXX4pW1LiZY2FWW0nygsuL+VldOhbvdY+iSozMhFan83sKE7wR7O/77XxG0aR
8iKq0th50Es+DFGyVcskgUnq96IYmTwsuer3VRGfKrVWHhy9GZ71YYTpo1T/ZXIcnsVmtmOUYYxW
WSbM33WlY7tzoUS3tcVU2MQVyLPXiAUcYwsCurBDolpR/PCn1j8IxpRikr8BzNY+8QBsT9Lz5KpX
BhR/oaIcgWG3T1KLylzRqs6XqQrP+jyXv1Cuvoy5FD0MTvzdX7iYHczse2vZmJXl7ypQxY+aRtyk
qormpSvjf6dS4rEF2kwvz6HiqExPcqLQy4EmX5OdcBGENSweo5JVB1nS651uZNLJrt18VK9Vr0Am
V0fOyXrpumzvSF/IU9QfkVusCdACNB9NpfjU6M6ZbzM4WL5U7SyIHfpcebZsCCra702KpNMASxfk
0Bbuj9B+ynvIX3RHK6GGDpyT/DlvSBwOZG9CNPmFv36oFTO6FYyPc6I+k+A5eYBvHZaOzvhgzJWy
TyYDppA5du1QS770yWAehjrG3VDkhF8Na4+qsoKIIz7Xdgz1Ow2sqFZHP4dOlS9BaX23m+RuLpxo
r84zCBq1Sj8H5lG2VWw7xLIKvMCuE1fyJzm1pEMYRxYx3yx5bCPpB4hH2GSqCKY/ixzL8Dvfhvqp
8Meb3lVvupJNr0WTSmgpVt/KMZPPySICwXoSlU1UJM+K1UJZBjUaxmin7uIkiW85kDFytmX/qzNc
fNOE6qFPs3WjIBxcSSO8YlE574Q5nWp1jjwG4cJonF8HHV5DC/HXZMzjK5o7MRaime+VVmkOJ0hG
ox8W5B6uXEbmYw5JxhIANjHbyh/aFI6fmsl6Tgwj+KFk8afcsJGXyuD/AlpC5EGvwjulGv2L1dfp
qdbH8gpVe0EEBRpO7NDgRcmM3I1IAP7XsaQ3qy/nXwrEM9aifJT7KWFnuAlQd592Q1ymb3Y16d4c
hc0JJgFlZ7A0QJC1auoL1IOYZoGMKElSoikY+v2t67v2tfXN9nVaIGJm1j+LUqrmLElDeb4TxVFV
yn2plt1BFAfEw84pCIFd1+bda2IuExr40e1qVS4dEtUybqK9ElkmErVGCVcfP2XoSXYIh3jci6ID
fvQOfQ3WjsvRsGbqN4wJ7iJKYoPO2NXWB1xoSxXtWzACENSLotkOQPLIafdEESmc+T7Ag//7alam
LzOYOCbuzyitz7OZqw/i3v3BjL2e4PvaYspqVuHOhJdi+amC+eKaGvmbKLX9FHihnqS7YPLDxx5l
tUeSFpJdFrc5XgfqxCbufcVTpoCUj9qUvAk0PbqGcvCIODCc+zCoPkqylF+sSr99qBfFECSq0c/T
fd/iJNiJuqBvsVRIbD+I8wdiP+TYO/G+6yvnOo2VfKxH/I6NZtGhRaXYoC2362U+7K0KB6FzLUio
d9sxttYLiKPigAYw/pym/T+o0l/luuxZWKmFRgQ9NK9tOL1Otjyf39VNYJQOrGghHFia5GptXpUm
5BSL5AYLu/t+LbI6QakoG8LTMv0QBGoMl7SOitXXco7WFP0Vf74oiA3kPxyEkgSBuakl4CLK4pA6
TdldBCJJzVTzqi+b9VIkF2e7QVWso6js4OcDn970h7hK5ytMt+oFtBoSp5RElVqrp6A35tsYTmcg
lhU8O4P+BmQfO6iT/w9pZ7LcOLJ06Vf57a4b1piHtu5ekBQpiqRSU061gVVlVmGeZzx9f3CqhEzd
qmv1W2/Cwj08AqBEAjEcP+dqIed3YNbnP7ahZ35MrHhfzXbxJJG1lt3M6ThfrWiqdk00e1erBImL
WlXxLJEogW/quZ6eI7+0PnY6C0ez865taf1d91mczp7lnqADKj+WmbZ3wlF7TAe3+KiQi90lcfNB
2qAghaMM7exLnZbZ3kw4bjDd+qlA67e3NpEOTtGwXbCdStJwDMABdRo4u6gvn+MZVbsmnI0nMO2s
GGJ12fqc6luoKvItfP98//nqpSzubvWefZWp14KN4SJ0ZJRFdfS6iVegodoPZCBpZ2tsLsaSP51M
bnA3jHB3iqkVhQ6tjM1kzQLmESMuOEJUs4VZ0d2FQEcPCTRmB2X6pY7r6FvA/G8LT1nz4MEsuCGf
P4GE0CkP/IA+uQ2cgoUS5zelNnfbPFuSW/L8VJIvDtsS3CDxc6V11je+H0cWVdbH3mRPISA/NkwT
5TMAf/L80Cqdxy6P2FOeNvG9q7tmsOlRiKxdXf09UZSL5xv1t8yLv1RCQzahm9VkyPWxsWrcIoz1
DfGSJyvQI1iHqwSMgJZ8CAzfuHglX+zFFS+F1Fw1Ng4kgsQbn0wvWJX8ZzK4NsrYeAfUrOeXsWgf
eq8qfo05SyQjJtM2BuRKWydVWtj0tPas67Wzmw0H0mKnmkANKhG78/Vnx/Y+ZP7BzpIaRAxFhKgU
uUm7IlcURLeMfBv22XM6kexSlMiPp2a37zS3vMl49m2Dfhhu1TxwtqUd6xCHFPW+HhGtHXI//Jj3
iXZr66Tv21OfIJZRHdKsi25s41iWQ/0CsRTvmA7SSihWH8VqPf9Tp4ztve3Y6ccpghaKbCQSthcz
UcJua2rjdBwndiDbgKfnkKqf/aQ3DvmcdR91yDxuGsO2wEYO9nMCpS6bHcuKuQaj3j9mkZ6+6GMQ
HQKnT2/stNn/67/+5//939/G/xX8XsDNOgVF/l95t2CD8rb5P/8yzH/9V3l1H7//n39ZzOJNMlEd
A3FJR1MdfWn/9utTlAdEa/+Dc2ZyLeIwuu2c6XOq2ndCZVrNqstfUB/9DS+XAtHcxR6DMD8vMXpU
fA2smfdaWWmPAQ/+XZHN6rUmvsLMfGAUtIbo7fGfRHVU4iArhBOYXOcr2860cOyU8N+yNLOyW+HX
kYLJA5OOrHmSiMa1N//5g3vezx9cY05oWuxV245rqKbj6D9/cL2cIhcatfFBM5Zp8MQn7x0bBVdq
2ltt9bUq5/41+9R/FbuGrf3/Wz4YG8xDmY53QV9Wpxg2unLjjVN1EttZal2cvkx56+/f+SVCfNdu
Yrtpim6nVNd2GWYgaQdACoP1iervxSchMJvSIDYnEr9ZHqy7UDWjLclyPNXvyp+LJOj0O8B12rWh
bWaLw8O3GGkxKoNzhpbH+Z/93/WSBvFJLUwXPszV/tt+awgMmsUmbsdpX8+WATESW6JxNi8oS5RD
D3ZlbUInDy95nZ3/8zdI12335++QrvIwcGwHAAXrTluV9h9+PPCW6G5h1s5DrhnwOY67vLey73Hu
B1vXCqrHSk+tW8Tlk1uYAIon3dZ0Dhh8+zsTtggusu/T3J8s3bwUS2Z0AGPuJq5Ras1ou4/8kPX6
0sCRP9CnNH5tSJX0tSEsaQBjMzyEnQELySbOEvXIL6epTn7WIKC+iI6JephJdu9tyA7iZvVVHFpc
QCLwUxw7ZSNxk7Vg4tgKEksKJ2V9T6qxdrtqjqVmzfk4ovY7CTEWDTOjU5zrJcQn12Gq/hjAG7Fh
z3HJHgWCGoTKg1eHZC+PBnTgmnM7KBC2iBkr5JORfOzfifnvnaYI/hjAFd+KhSBNuCPSYj85ifWQ
ckxwLpz+S6qgWtxE2UJPPlRfobrVd5UZh3fDXDlfkmorXGWTVsFvk8PIrY5R9dXwq2+R7nkPhZ9l
DwqU9RvxS2+oFJfzF4MjRlTAIShU6psqL+OPRjWTm2grzXfUCDigN80/3Np7tNsk/jpr8JXVmWY+
OC1Ex32VkTrhBq/dc0977T47NbtC2SXMu/Kz6tWPmuoFjyNMEB9jWE7EHTH9vvQTeq6sdMvPncHG
UDXDRymttROY22zQa/g9aG3RETWWMfo/x9AhjvOjweMozCKFMTY6GJw1cC0imGux8Y9KX4Xi7lCV
fGnMKthZtmMdvDjolWdFYz2UBndx4mQv4VJAjhNsxsloz82itmh4SnOThGm+l5C0yLNTxqOK9SfB
WZ62zwgRiyHxVQCGpdVr9ejLBeB6GsjYHaHTXf4VTt/dal6z8JGmzlmHExjQ8eInBXgL2EQ5D+AV
X/gkR/kH1zzSDmAnkkM48P9euptQ4dyHbN2vGsB1DHAgDpii9gHiENIQ+lF+0aPP8meQAKNyOWVa
pBqlAL/OnwYWqNeuQz2Sjz83/VG4jaTQzZDkyZk9pYX+aPUPi8mmIH9v0j0RzyOhcq4SMiiXvwpH
kv0REYF0K3+SumYr0+xGJgP8QSXC9MdH1WVqIZZ0zyJvunbP+q4/1k3OW8Ltb2bXu8u6on/2ugbu
58qJN1VoTF9KxTFYOUzprVWW0xcjDE956XbPhRG2H8IKJknPTOYvmc0J2d+FBVVI9ubSvV5GA/iI
irHPNymEym8v7KpWV0F2wxY+5DPkhpfMB6m+t+FXDsuNdLhWy9D7CGG9cR3k6pOeCfAedyvVHzqJ
bee9f2c722iy7MtsT9UmV3t3LzsX65GgXqb2xW7JLh+15LD62ZRr5l07BS2HvX58I3FmTJLXde8D
ulR4DkgDX0a/7olIiNimBRQftU0NrYqF8oiEXRKN2nFEFiL77ix0bdVC0MYR7HwT1OhSiCkNQ6dC
2N/oyd01ZIlrxoMB3OlRPI3vx6e/G6cLoLH0mfzqM79zBRbUxC3rT42/5KqX1VdO1oLbxBvBnSym
aauwxyjRc2zHQGhyne2qySm/rt2BTTSwbIaHoMt/zxIHkYHOSs5lMCRnIIjJWTH1CV7TN1tqErP0
gBNvBuxPnPgTDcR5D+J8N+imt00U32cvnVpb1sq1Vr/VyjAJj7Nva7fwU+W3cd1UB6Yfxme+OAf2
6eF59HR9a/u1ehlL8ELdPKdbFfTXb1Zlng2ORD55DVBA6Tn7uvE5TF6QZLne7bvPsZpyp4A/2Xby
5ks6l6yFWc7ceVEHS38BJmrZoFd4UfWAA6X96rR8kyaJ1RRDu7varx3ehnEhnmUl0X4Xnpzcn4NL
HbrlRo/HZi++lUDnndmF8QMYhH2mgL8WEWEp3qkLd5AlHJ2pv7zzv4s1fbJCQiiz922hFpd1OLdu
4MGu+vZhaKZiy6k1x7JAy16Mxj/IY7Tt/Ozg1p2/l6etlyNrPdndS622MXoN7IiKf+0eOXCk+7py
CP1fc1cbn6qhND46zAsU9uKaH42a7c+lJdH19OOfYUA8voylC3hkodcw3U+pM2WP2kJr46blxB49
i0YxpSiVaVG5T/0DkLr2SXx0GtEMOqZxDvHoYPrbvoymXyC3+1SQSAt6okjOkfgdnW1XkhhhSKuz
BsppNAZrUfgT/T/EiMCV6UG5VZYNcHWKlMOQw8MlIeKTOFOEB1c70z/7GeQX4pFBr8Mtw7/zXa+W
Rlm5Syay5+cCqRd1ke6Vgr27stqstm6wfvrBVrTpNXLq2nQf2fPvErz6ryN4AOjYhfkV2Upjm+Vd
+9S3Ufs0OaBqvdgiM3YxO9UpHoAGbcWSIpnU6vCul2E3vyThzBntZuBFvou1JEoOduSMN9NoOQtn
SWLda8awj5RxuFPY4Z7udMRf7FgtH2M7d5+z5YyCA6uPb5ZwK4kFTRufEKalN2tt++/1Kzown7aq
LNLgevTFAScHvOtzCw3FJQ2RqxZ3MyMIVHYpNANLFDxDT67ddY+snPonO2kvEsWk1QX8gSKHmG0e
kPmqhMhjvA5tqsAiTMV/HRoG7/RZV6C8QcujvR+WohsNny0ItHfTAN5qZubLm7znnLbQ/JeK5LFj
XpiTfvDacFPWUE9JxDWYo+gOTIW3z+dCB/8rfStOWQHwRBA8hKp+SAsQqrrGCUtKagQXWMaW6+cD
RzZy6esV3i4oIdlQ20z2AOoy7TsEQWA/8ziNHqtweLZSxfgMxsUDju5bu0lrzM+D0avbsp/dhWPC
+LwQikunEhbt5bzlphm/IGTv3Gqtc+u4qbr8Ryf31LPwvhb8YrxTlM+ARcQZSNWu9LMXmJDZSZ81
/P0YV5v9GW9rRuO4lUgZU2pGmiUwJ/98NTHf7up6wTVEaj9c9tpe9057UvO95YEbBJlwmGcgD1Gl
vRbaYr7zSes731v/ikPMH/oH0KNzfgJY0jGMBxc6ly0g1eAgpg6B6gNczsVCC5pAK06IFFo85RfP
Qz+E8yF/I77A1Tmzz9zz6PAl3HhF+jqUjFJp6XSaAvPR8gpj38GrvO0X0nRwRdFjHLHb0UTQx3aa
Fj02S+FltnmyY/caIX7Vc917M+WPvXSSQvxR9K2aA+vD6u4j5WwOoBNXV6nC7lLGuXGU4aVh6vKC
Uy8kutbrqiVSeFALFTdkKcJibiz3a80a9/t2VblffnUNiZ5/3klCMuApjuzH9WP1hVMf8za8s+P2
MyfR6Ve9I1FYD43hVky7K8kaHeZPWlmAmq15GbhLWNm27sbqRg7/WGe8lAwh/mRGmAwkkL+X7mE5
nPymdJ4Dv3RYiNkmW5t0T8lj25oBch4lmtLKooamlPn4IURDZxu6Vbb3F5G1taHVOQjV+gotuKXB
XQqplQtMJ8/DuzVW/JENQ59e1ed3/mw8FPbo3a/uYI66S7dwDS23cb3uci88UoKTV7X3+qh3F93w
No6lpeeqbn4sxOfAt3FtcI1dh2rS6a9Ci7/o6U7lfOzcar8Ou4aphaYh4/TzVQc9iw51OLOs++lu
3pnwnNFXRs1AdOwSI7av5jg36OYBa4EFtz6GKQjtLlTHBynaTBkf5pLVVVpM96ufU9J+O1bNzA+D
WPS2xofE7/6tP1j0cQehE0DWTrORWDZzb19MCdLgS2ImQncgkNikts/mW4GWPPuYcQUDuEYKjjRI
72v01e4rTsva4bfJKMJnZfaMJ/YpxAhNNXxuaqvm4JhDC/FB+mQ+pek1QDx5N9c36PqoNxJv8kx+
AmYMCC94LpGlYaGetJuiHf37DEWw2wj2542p1inPM7T9Kq1h9utk/r0U2RJXkXK29QcFBN/S0MAx
ZLBOo3OwdIbRGJvd1GgTejqrfLJ6gw2A2eS0FvrPpjQAj0lOVQMwqgtIC1wixLX20nwvfu+T1r8d
TnqsA8h4YTuTl99lHyryOZjx9D0fx2z6Q+eQK86qoQu30Hf1YMBBHQtRqzC4tm8+MaVBfEBq4hTK
o8i5zCp4J20pCt8A8SVVKYwxcXISyhGHuFbXpmto7gQgI6rJfR3gh6hp7urDMrz04SnO8TE0e5kF
w4TCO5VvrWWcYWFm402qJbnkJXkLyiPz8PJWcyLzTKY33CfX6hIeTI15tntyR2Ky56AppTVmDbLX
B7YfcscMLlK0oXs/uZ17W+s2Ik7ig8Y5vHC19yHilwin9bwDIO4nD/jenTXN2l1lVdqdmFIrFlNq
f2X+g26IXsJJ5+fD584vnvvc0EBYeMDZ3EHZ1ZpaQpQNftzpvOKbbtS8NQq+iH0M3Kycxt9I6502
k9VrL4PloM7TmfG912XlkTD3dlJy9TrS5OXlR/DPqKmnhcUfipeLrefmuWzH18LMSAKBsHbaiE9a
Sfbyyp3YELyaUI1OIajV1Nqr0NL2GxvK63NnV265GzvPP6XNh6slDTLECLk9gT8PfnUirVbfBuhK
GOT5aGSIt2WgnkPYn09K8wdMlQtCYHFJocIYbe/rcK/B6nnmRPXVf41LFtv3ErpAcbHzRiTLxAdW
0ozuZISEbRSf1mOytc26u4ta4FVw5RfDHYvxHooGuJdvG5Tj7lyYUoB02tMSsLT9m1cc3dw52kkC
1mHW+KFHAXYrkShsJFtOTMNdZ+bNfdt6MO0tRT/o9+3cBnfv/GKmbEPlLl/TNV78FrlOZxeNqnd+
MVHb6I+IuzxdrYYzkaI3U3/eMsXPL6EytyNyAmZQHpVi6k9xaX9QFXs4+HHZn9ylkJpRp8wM4QXp
frSlfapNlFnK8YAmS0ny0dJHAmXAAH0tf7sOJC12XwARfOsIVJudAom5VqWnRLoAeva5Q16CPPz9
ljUr7AhgPXl7zF1YA0Qf6q2Y8j6wQNQ2Btqdw5KU4Add/xyUWcJZcwVZkhP2z2lYzk8T38/MZr9Q
PBzgb8liQb9mMcn1js8Qzn4XKwgZwiur5yFgknS1OI6+Digme//jaWiUL73fw1rJtthB2EDfkYaK
bwggTkYvKTyMdmYNO3FC6zFepGVMmA9PQ8EPeR1i7biOvbYK3egaIiOM4/IoEKcUEjMtl15HSFTt
y9gaJMYuORnuGPm3I7MsaBu0a9G81cQHY4UKZp/YcKyusatrjZCahEnrW6z4ZUhEJvu71y1UGyWY
YxE1Lx1Mjr+wxkIaJfC900hW1LPjkPuzHP+s/kKbyucl3iFB5Rd7DKOFqA3eEDTd29I81GQSIPcz
tSepmchs8ZVW9BKlaVrEltrVudrSR8x5MqpNoKjlzTqYNNjjCKxOnOUymNSuztUWp4QnxqjdumQy
i2v1v78dufJ1GGvkV6F6hunVpEeC31K9hHTZgNyOdinElKLz262vVupxdUktiF2OMFdnE5O5gC5D
8eoUe22WUWX8ZcCmG+yton5ReLB/8ibvJlNzi9ME39hXSqYdxITiepNBLvy5UUggs9rU24l/0tNP
M/PQp4bkuHv+Pu5G/HleBNusULSL62j6U1gEL7oV218dt7U2zfKuGDTt3g1r7R7EonYfter30sr7
24DnIDoFUa5BQhSdUZzU7q++zjbbrcfym9W/reoIo/45AnoKfji/hpm5DhTQRkBLRmfrkDMsqXKi
f65jDajewH7cgpTU4EAF+2xr3TdYctX7DgLycuSczDn3KIScomCMTlOig81bbXHmccHsU6pSSPM1
UmxWFNU2jqYlU/ifjrEOZATsrBnqPp3z9FJ0szJtEnbFbvKEjKNIQ7YSHD4YFNvWvw45Uza/UY1L
knjGtHPjECrxMtpJREXy4kVqEiI1JI5fhxJTirx8jPRPERpOT22P6Fo4pZfRVFBracgqa0frRtqk
qHh7wVM+gglf4qVops7etmEYwv7zp+/ngTQmXRcttw96kT8pQ8LR1aIWPPRecrJ7zm62Uu0UxJA3
UpV2d1EYnj1QbhaZ/DsyYVQ28mDbWov/lo8Dide+0q0lycXn3f824j8YrMyDGXLxpYuMprqsv+u8
v7ROSwZPGDnHIfHtx5ZUr00Uz4j5AY2NFWv4DAa029u+qpM8p7H/pedk9oKOu2psJD5g7qBjqy6q
UeBAjz46sbYaSfYJ+hd1YMPOA/0nih1SRK155NQhRuOReFWD2XrQWUtLo8U04Tpak3jtMchI7rTz
dgLrYLTNCfx+c5LaagIgAGYdoMskPt3RmxPYmeYE4DOFyPrSTFZ6L4U9IioQTU+l23I2Jy7QwhCV
sGq8+vqkPo6lbtwBS2Z2h1Ddtgbne0omYAnpwqgvRTcqB1CVwZ34YT199UtjmLvmLms8jfQDfuCd
E/7WJBNMw0GTIzU8Vpc81tCm5N5+Sw37Jm96FG0ReTkodtLf2i7br2Ey3UuAE7Egkp5+SUaYp1aX
MtWL+6Lvoage0l+Zixb34RQW99NSc4xiOr4eBQepRhJ223VAyaCrQiiC/wZs21XMSjk2O5Djk3eY
zeRZLCXC1Xb5z4HDBE0O0PF+90OT35K9GpOqUywH0VLAPhduxsayD3I4vTZIrdfq3123Tm6v1nKo
e+2lpiWASufXViFze3VZVaLtgpqj+8ZGmWy2Y+8ut5zmpQcfhZ6ob5P33TcvdjP4HAuF00ZaU5Wk
bB412ylM53arDw250+RJ+XnRvpCeRQ7n6KBSsIykWml/qFC93HEoyZ4LAPugcnSYn5pQP5mJqZ3e
22HtpEc2/sEx0rrGzVbLi1ic14J8gT38w+GZ5LyE92rbFy96UtU3aCqEAEf96rIWmVrUV7Njs/VE
Hso1YvW/j+2NX3vyUA+Zydfhr8L+wbXMlhPJKJxJQZmtcWPOVXRjyIf2Oj75WyG+gTxdZhqL812M
mGSEjxt9GUFClFL+jBn52VCyK+SRqvXnhOMMSGZsxzs3DXTVeW5x4t9kN2M9mD2yB6kPh8ZSHZeq
2ImGLKgSefA2M3PeSefXcHf+3STf8nA1ZcRr89JZarBrQFseVMVOBnR8rTyr1e3g6ZCxG4soPGwB
VO3lYQ2iMz6JU1taJgkSpzSn1vy7ViQO/z9a/3qIH0a7ViU2CngYFG6S7kl6/lSnvYgqeFs3rbJz
2KLbWTbNp6T3mDqSkvpXfkQY3vtlHDRfX/2pMdfHymYzdqrHnegiwAlncZY07GYvIOHyT0vUFcgB
vLaJnoJYP/cDOfFulLXf0pYe0KCa11HXKy6ta+xy/dV6a5O7cQCK9HqOAkdYVjsjISM7Jk/Dv0XA
LTt1SwHFfxzv2ynMTqM6ZyepuR3pmJs1yMlHdCbC+WJLg9PMS574Wzj6WehQ6WOxc9uhuRRG3+0T
MAWbss+ai/ikNjZ2c5FaAx7+pNQsBJcO9lJIzanSabx2U6v5ZJBTfbz61lGkVgdWzM4WGjjvGtZr
yG04qCVex1sbpIdc8+02aq+Fh6KEQw6JZPNOa6xKvZWqIVX0Xc075C3LV6802b0SgTazavPOSUeg
alK1ZrV2b0a1XZSlYNSXrm6tWMpJqtcBVVeDdDhlziuSdL2bZLdZTY5wOpUAS8VpF9FT5ijh6apT
t+jX8Th+jZMIKaQ1rJOnGLXP0+qXMT0X2fdUa/Kr9J20LrEZp2wnEToRF+vDP6+/xPo96tSbt7i1
v1166a1maT30U3r2sDa8xa7+dcyEB/aNbpP2opC1oNc3wzCQ/65ZLV+A3ClvemDx4U2GzOtPNiKV
m3JM/R3okBs+znQyo246Se1qQuOobNcWBNXRVawaHkeda90lVWrfRUsh5l/5JGQwp4+qorb7NfZd
VzGlv4Qkgd0dIhamXXxMSogqATyHrL3si5vXIVn44Y/FD77BC46h4V4jzHg+NaVlbXkg8+tcJAGL
rFAfonm+4UTfIjuYwtWh6ayjXEcRZvENfXkAQVnBo4aphGqDZrxzV7lKBqpYrS8cLOqXWRvC3VWf
9hmwr//b2l6WBvup3CyrygkJ0d0Q5sWHvClzpGTq7uzqcY1KWO0f3V4xTloM3cekZf19r4fuTeEV
w6Pe62AD8sx5CSM34Fxn6L8U5B1s8izufgMqft9Og/5HSyYoytAjuMPhk62kbgCPb3anDer4jSSr
31TXGb5CmGRs8iqyPpoRwsQh9/AUlogErLcF6q879yNa5nJbmsmJVQOJ4/W2Gj93AR/q+bIV3BzB
wNtPJmqBUJPq52KxWsSMn6ol71YrUexKMx7bVhzoj1n8Im0SFbM1QrIbh8gSIA1mNe56i3m0RAQL
ybViFs1WLiK+0Bo+6k2nnyWeuax7NztgGWQMiegqc97Yo64fxWy7MrqP2F1dr2LlSMH7RZQeJGLS
av3R0585DJ92UzxNx1Zlc/AzJCmsw2P1MRyt7Jsapos+IAftvPN9IKPIjr9FmF2folnkevvBTfuW
1JK5Zvvcq89SK8YRoiizImt9aeB8vrk2rHEdMoDb/4wPRnjXeo8PdiyXzVrbMGm0AS7R/gM+mG+d
5aosEB5qK76d1Cb+pLspcsdhmv5qB7AgTABG7SreFHMMcVdsI6TnZdHvvqN+6atU/cppIwwqXme8
ODU0UR0UPQ9Z5TroPA/jOQknzppGvzjq7jYhB/5WAJDgVDdkw0WfnSjOTuQlkbi1ACPrGhU+LbHN
+wk+gKc0Sp8F0aMWvnOjNXp7G7GZlNmZvSOHe/rqBewqsV34W1fP6IMDqOb3PhUfxtiC9mBpyPT5
BAxs/pQjvstaSb3TUgTGAJLYHKW2+QdHMT7EiOC9uGPVvvTZNl0M8cCdcWY71/9QLNLzXoS01TBv
hirMX2w1SO/TonwWq1tc+qTvONutH3kWZC9wIIDIsEP9WBtt/jIjkXVQE63dSQcnqSdyievolC58
NalpDGCKLZiFmfwbO2RJi/ugcAfU1XAa2fwrKqZ/NIkZZtCXuLW/6adeWcRS1Nur9I91rNqpeBJZ
H9M37Nu4QtJGVIKkkHgrn9XbFk49WAZPpZYVT9nMpsrEEaCVQeaSQvmkjgnbcOXUXAsxgyRhLQp6
grVorVPN++mPrkDQQgLnpUFa3/X7W/M6lHST8Zgg/uGpv3cau4VB62x1q3DuNE8hz+GtWH2cmZPg
8R9DpNs/iPsHIW7htQcWsOd/ELtetpl5bcN5y0d4d6fvhqmGMxTJxp2jQfjS+0p7kpoUia23p2gp
pCa+cjK9fdpkH1fXu65rw7uuEsfrns3WdWRyj0kF1L73EQQVvuqQ2mEm9Yk8yvpa+//x1aW3MzQn
O1ZO+2/DWVlq30AfMdxoDgp1dRd6v5CEeJsVo/97Z4f3hVcXX104Dnb92I0fTPK0jzxey9tUjeyH
fOrus6E5J1a/rx3dg5oZhj0buqNoE4UI9il2TBIe3/du8dB2jUJ/dl9WRviHkdqnPBzy78VoPaWo
bf9WWdOvEw+8X7wcbntwhskTs5ZxD7cQsoxvhbMINLpJEF3Gr++8qym1ToFHb+AxtnPDNhw30jMs
rABesGt/W/xmnMNqhL6ezcEEpFZwvdnhTksU9S7qoulLnz/ZLBg+p71ZnVXmnVtxS5Rrun8ww7V3
7DaWHzUHhgnfIJMiWczRdP1dz3/8YDUtelAw6+0TM/NuOLUsCHa0Q2fAYCJ9m8Iuj/0IX4b0HfIk
Zkc7hoJo6at57Cr5psN+x9KXdK2IB6P9C2rr3jdTsz5A4Bh9TqwwRUHWUe/Y7XJ5upolBEum+02b
9lOQJ98gyTC3Zdtb92WjTqems6Mde11bXpwjr9UaHlWV9w4bp94D54PZfeiGN6sLsS0Pbenwps6T
7F6ipNFXOzJplzFWn9IBB/RSJhFpbngPEoeSVXawdRuOz+UKMlyfkeHsFfbL2tWN7fIhjA9W4n5r
XXY8EUZiE3ARdOs902TCNw/NDfMjZKIXpxSdkg/jrq0sY9sUPjOFKuMxBhMAE36IAfbvI02FdGrb
026vgaRH7Gpyck4SZy5Sc3qpmre9ZdnL1no7FEjMQReWRF+gBuTLq7cduhf19CXTDWubRl1yEtPO
dp5dhF9UI4SmroA2qoGk9l6vIThLI/IGm6H297zPixdm+FBN27n93eS2g3Yyfs2r0Nzaltd9WGOr
snuNDaFR/tyE2rH0VVAMJHHFuyYd8r0XOfWjDhoenlDfhERpKs+jO/wakWh+lyyFk7evRR8oP5rS
KnES8lemNEiIrSTWMSKlc+xsVH6n1E/Ovc1C2c0/CSNgyqYvJ+clvIA1iapniUjz8ZA3wIRHBxqS
aqO4XvwY+k688wY3uEhhJ3MB+Z6hlmTr9uDPmqkNDmWV+MewJ7/P3BSZBWwy6U+t3vYnOJsWvryl
6lYKB6Rr09UuC1e/UR3uVVquTon/wdaQ3uBodeaQTNPrnrSIxDl3IflhBnRDux+cntk6Z2lWer29
q9kisQ+u4+tH9JyfBW3MEqR9qhwyn2q/0246edeDxL90iTFfJCTwhum8dDAE1LwGS+ukMEPNa+1O
hFQFBy4Kq2nSwyGmFf7Nig1f8eI6ZBIDgDpk6KoePGntQmKwZFiUbvBjIT5dEjD+qpn8vtdo3+mM
TVzM405GWIM57TgNTK8P7/zvB4XspTj90A1J0306DMlD3pKp2hfmHyUVZTCNP0w1PvCfv1bCEc9b
zNI0OLb2OUPn1an2bo/I8BVRCU1qnJjFPrXqnHTRNwzmO0jlO+TlW194HgpWtyA3BbT5wygc7gO/
Y8mh3ZszpM5sDMCfsRSlkYynVOg0FnMqAIUlZXjzzi+mdJDYd+Y6Up1BYrWRZgtY+tijjSKtnEG8
XlHMv/KtIXaJrIiOGESz/NbijqxsEsNdsoQw8+VHOPVRnezEvlbHSvtDr9p+Lz511G9dCPdvwyWv
tJfcT1Az1UlsqSkdLX/r0wfOpZyPfxW5dqwNr7sZbavlsRFA6lZXr6kHSdBAdNE7kI/93LAmJkiw
F2s3TRxATvtzmJLEvNijZZSK9KPrKGtfjozq29HNWlu9cYcUQdK5bs5OosFbWaJSbPj+7+Jai073
m/NqSs1aOjSlEt6QLgCmfRlkbVjNd31n0Bpb3ikkyy0DyGXXYPGJuTYErKQ2IzxGN3leKTvk9Jw7
CA7tozYk/V4Pq55JSH2y4G7+VmesRkw/dR/hLrSPvut1exaC/WfdKU/NUGXXCID1w+3rD0jLodZ9
AwwLVPiKGv5bwHAvAOJ3uGNBEQsMuUnC+iZcCP4gCIayiP2wk5gOaXE1BAN/tvjs/x2HctyvIdJD
CgDN+aHwTGPDdq291bXKvG9jj3n3pGk35ORYn/mwF8PUo++NN/7W5r73EpKccoBjdjhOrKAfUzMF
p7tEmMrvHSDE39h68Ld2y0ZNNDRwkgWQ3hR5mH2cSke51T0NYeDFjA0tgbjOgpd5UNOPehKNF6hI
vktjPQ3pQ+NygrWEekEbPXeGvVG8NvsorsK/KKmRHUalbXaQB79Y7FdeoiWDzyxHZiFQIx+QFshe
3MxTjqEGHam0DlltP9pzv+U1ON9WCzKxZF277zmm3l0xikMPsZHYAj0UGflId3/xSyVCT9RzAX9J
9hiHif+Psy9bjhtXtv0iRpAgAJKvNU9SyZJl2X5hdHt3c55nfv1dSMpCudq9zzn3wQggMwFS5SoS
yGGt8TAhEAhXAArHSGY0KHUwHN/ZkYwaOfIrUkf8C42iMKuuhWvclKHdLURmSZH4NwsN2P0JDtzt
YeWPyPX0inwGpkaSP5k89XDolf4VtJD1eRnCi+Qjz7J6t6lZr3ADYCO8rEDuNP0ldd+/TekwfR3s
Ep6bMv1c1KZ4BPsgsqCUvCnMZmsAKvQwqOH00yx0SvEYduN3eLP7c9mZ2GYBswGQuz7O9Vlsn9JR
HEnOwwSwTEHivTVNnJ47mSeXyiq8pX42FqDBzYByvKMKWROwcOvEEezMVMFsHSfH0nH4szcmFdDC
wM+txD1KBC/z1HhL0S2tEQJeZDcOc/Fmg6pmHXtgqbdQfIZdbpEBghEup1D5mKTVDPu87r74PodD
imSgLnGsHXUtIK5uJuTXh2kTrX3Eup6oAa39fB3bJ4Mn0xNAaKZFzEXVrowW3oQbU1RT7hW2Lzxb
P+0YYtBXzpdJJBZCJOfaGx6dcu4uTY380mhqT0KNSIT/Enz7XfwEYtfDA5zG8EiAbrzNv9Dozk7L
SEFLJUYfrfMWXMWkBQc8Ir6kXrp6jtclyy38w0Zfhi5vxOkXWnu5L7pFvUzofM5jrwp95DqXuamo
y0GsXiUPWTe2z208hQ+T4E+9maL8STVAVau2RVQ3WxpKKZrnLCyfgPL7Pokh3+0hlGyZVMd9upFe
760G5YmnRih3PPVK+HnPluE82oPB9iQPDBuwmIsJ4EGqZV7olyjiojlL92OSXhHgjSH4mMAVQMve
TCEbbTjQunSJJAHoj5PZ+xvZ0iVzFOjiZvTMDoF0RPyBKT4n7RHHeVRj2Ym9tnD4XIZTA6B40gLo
nr3SUGvJ+P9zLssmB7VuxYEpGuuRYiExwuhXlDbMiKdDWBjpJNTLrrmmDRiyepSubQd4sK4k0wqy
DtXk/64oVSVFMwdgNkCoDujAqnqt2FIZKfiJUezyR1pJoDYbiXkSXd4/23Adoog1iv4MXGACI9sZ
7okG72dgOH1MHFPL+SMqgnaZWKBY/Mlu3M+mAVrcpnvgBUowhtgJhg2N+wlAc202nWYzQDgbpbgd
MspVlzXhfyIZmKgxVLLUM/pNqJaIR3B186jPt4vhIvxY3AKy5qZvnHpN19JX1XaAwSxRuY8/p5hN
XEr5ePZy8P7qEnc+U2N7PrL946Qvt0mMiGEtExOBJfCQnAWpqMtC6Ze71ij2Uet7h2VI81FwNBtr
vZ4cTJz6ALhTbiXScVekWYTaCBhv5vlmEQ/YVohC9tm+gDPoQIY31yVzEppV3O+Gcf4+hogOMpUT
Rr0uQgBQywDEhGoilhxJpOV62Kv5evg7E5L9L+zoLtQVAQj/jytmZVAgYKyuJoBxCDqDMN6ijtR8
kNm3GtUUj9TYU8eXngW0lHXXeMH2TkGTPP5Vm8rcNNjKD5t1ZOJcAERHIDnE/FhZgzhTI3whwJuO
5k72uyFKXDasdOxlfoe08ptZNCEpRQcWFYCLouL7cwTcxmdAWzsPpokXY2ob7FsTNOG6GdPpwa1m
47npgGiq5HMmqm0ygBVjygLj6xzvSewipndwWmC8Z8hx+ZaNYCHBIeBzAoijC76J8MvTqnU3rOBR
C64ufESf5thGZhNWhXMVlTnSGVCJXUdvKHpa7N3Rb/dNwVCmo5Y1QVKD6Ff8JZmBE5i4Dbg7C/yc
DVGCxQLgVLupjIyNOzn5i89rZIjzZTBaefHC23DY1EbFd2QQYot4RYnaoeFz8UKihKUJoK0M90BD
K06GC1CWvtGImpy38Qo41fWZlpxn2z0q8McVaYtxqJ5KEDVNqfctd8v5BBw1gLCETS7XVirK3TJ2
IhSiZQxAvCbLEZUApwM7w/X0iTBW2pqvktEJrwS2EtjIdLDSJw3TohaX5jSfSE/yJGnkWiUS70i2
ILyoizBk/ay1jC6ExyPoXcKNKFHRkIBN+QwkIv9Mw9aaZY1iBdWSatFLLwGflDkDM+LnnLuJNGR2
O+1NEXwG8wSiiaoRACqGswZpLIDTaIC6BajyRRbwWHZwlCq9rZK2O6N9o4kmMOlQjkV62w6mlWd0
3qbJBr6wlBAO6awYTxaOE+qSkGwWypN7/Y1pVJjw3NGEpSlR0wcEn7fQ5O5GhkhLrbMrr8cUOZ1O
+jCrhnp6aOLya2RtIttI2ZXAUx9W1AW/1t41Qdy0KAz/0FfMP+rl9CLUQ6KfcTA6YMrGabZcJnJf
WODllzvLu2uSvV6WenHEdmNe4+jkynZeNd7kPIzNwA+I+77SSPDCeRiEyRF5zMa/fYm9jpP23bsx
qd2CLzMW4xoUFdgFAqahfUYqSbmi4G1qioeuSt0veSj4zgRs7ZEsyqArV3SW/bDg+cR3TsFuLeg8
jO3AQwxY1Ps1TIB/A7poTz771GFgZ6mRJEBDEAFsLD43r1UQiweZdOaK5OAcAY/P5DbHUZ03TJBF
3Jn1Su6BSelfzbhajabTar9edBiDdrmoMVTvF9X3Rouri5JZbSCoAA72AZgE6bjyrWL6FE9WeJqM
Ej9SUTlvjvCObZRk8JbDCTim3nhjIVM8NqoscDeUqFyzHEgUEs696CMDeWTwkhftDHasD5lvA+Eo
t4H9qNKbp3EU58GMv2qDDB/V/7DQyFLUhrdgrhHMBRIwQGZX8LuLF6maDuDkvdO8kKQfs3wNxqQI
Ze9SvGj73g7FYmIVi33fWucwSOdDMnftBVBM9qbBX/BHX/xB3xWJTJJ1VIbs8V8MjAxsvCGv3w0k
DtwFcGC8akDiAEICz7YAcE4bZuOPwp1PsqmNNzeYjW0iCutkgknxac54gDxuWDQiXU9d4j8XZvSU
2nF8KW2gH9EfRX+KERf7HhvkJxIhAxeQwsjw2YU+A1gq4v9bB6CaZx9grOewA5/USo9JSI0tBn8T
15210jLqGa2aQt3fzWvGUGA3KeYUgAJmkSEDhf3tjU19SBwfeGiqMeXMH73MiIHVPHwlEfJ9VaBe
aR1L/I2TQn0gs9b2sb8IyjwhY5aWePB2qHulpzaQqPG010/2m3FRhzmqsh/pBbE84pvM+ecLYmD+
A/idvFNp2QBaD8JHndYlpyREESqYgzvT+JkXpuyAkRWgKkHJ6sKSAO7ZV3j7rzu8KcEe4GcDkieG
aGfVIUBbA6dLHnJv3AVD35wWGdhHx1NjoX43AdbCIkM+drozcBRGypj99N+zPxAD/Qc6nKfg1k3b
8Rxmmp5p/pr9wcMWAFZjG1z7HomJuWP0q6RAThgAWzNQ21TBQ2YHhrGTVRDgxeGxtWNMID+QXQB3
/8iMy9IlveAcaZChAD8J6T1Q9gCMys0LKkveU5oApQToXIF/TR3oBhFtEMtNwP+DXASdMHAzpNSB
u7W82miO3A0fAtTu4009Z9/uetzu829hA9d3LkMw//1q11T5yxjl6Y4ZoXE2gOaL9JGyBnVS0ftn
EpbgPj4xILySVstpSA0ANa9NlbEnkHjFZjJ/Hyov3PNW2ntheO43h2/h/RGrKWxwDOMlapkpk0w1
Yf4MUBfrmSS2xFYQlLpwzyld5rrxKQkzoO6q3LQBb68z77q/xBREYEVKSxAojKazNhAA3pKwyuro
CmTp6IrwobUPkTKLBzFki3Vap9GD2XRrkoHQGM6oNAEcELJoHqlBTTUoSIC+v0V6TMlWcPe/a1B4
CZep051nUpC16TXTMSnql0WG/6vpkWbAh+avUQjmbO6XcQGLkCYJMmHCCrycRgkCv8QMHnuvfG9q
HOz8rkHgFZIowJEUEWh01bl0pRx7m7IMj2GCXHlsjEHFUw0nBFbcDWLh03c+OiezMYtX4JoNp2gA
HmCq8o6VvPewQ24Q/t/X6uN1OYqN4UE1T4iFihewhAMVcQCgFWlBwuB/KtgARhLFHIGCDTMf2NFv
nWnjBGa0liWqEHZxBMAQiQ0QRcdCq0RgzM5rG4AZoEAlYesOuFAZ+WBYD4zmkM5dBpbATBzDWIjP
YxcNwIVoQJ+ihpMVzAfm4L+1GBrxmZnTcEEtMDKy1BBwivmn0TAXWyPChHTqVoDkxetAGQCK+mtf
mv4DLUaXysoWFOmm81BFsf1KzeQFc7zpEPCVYpOg/nbdANDgikyF9uoyALgDY+VEIpMNcIQYQAk8
l1m3yETImqutmiKupjNCDScS5WC4241tlB18z1yHqr4mS5BiZU6pdS0Da0Il4JxvR1WCk+JNtZMO
N1fWAIYxIHEAhba354u0u/DFyStxnHPAolvIfCzWrj3eaIXS0lwTPPXFWkKLj3u+1FzeznUHNuCt
y9nKsPI02aPKFsBjoA7bCp8hitOqqBA1cPeCm6KYCmQew3tG2qDk0T6SArAZcTjvQVACWCojNr/4
mTg5qq4FoMLVOmTV8Gj6I2rsonpcUyXM1AC1Fwi7b12bgWEo7efdcjaJ1IGFXkXU8NRAHlsj3GFr
t+rxSUcX254enUqBYyGQdkSa4YMuzJkkQ8yaKnBMsGsekYi4aHV5TjkkybAik0pFaOcQX56uAxBD
g7Lwq60eHtQrqwih9KDfOSLN+aIlRYcKZN/FY1jbkty3QCMFTuZ8R0PdhEXOAdiGSyivM+htgOPn
zz1wetcGA3hZk8fDpVPNUJg74BbJY4+ilktvCjBRKXlp1UMOgA90MyfrtyBmmFfaxhs8A0xoH3OQ
9zYfODPadQ4H2Ga0RvFiiwiuZmYC6wIjarho/2waFwj0voctoC/mXR7V/wm77NWJerxlZROZOOBR
S7WwkBk24nEmeBjXZpf7F9fANyAGCeGrhTIueBXM8RVxpfferGQtklZPbcLcnS6M03VyaTDOgMNQ
JXVa3duKzXQ08H+pFDe1dcIHGtq7uZ6JYnd8FTjbzlY0PQJyFOSIUdhv49yFt2FuKoZ6NiVU6mpO
vgMLUx5IlHAbD3JUU6eX0OcbbUY9H1UCVowLfpR9NVn9Ug4F+CSVqKOHF2n1t/DDZPmu6e8e2YGa
dVt3vTgUucNOKQ7Sp0z1QFUlsxUJG90lfRsmNuKO7W/0cwTamxVZ3XSXtW6W1csUWX4NImmAsQsX
vbnSzXSyjrL81GOhA3h8rYs/zeYFiArvjaN6QKB+RZq93JOcRNqCJtDURTsN97bhBBgQEWbzTkFJ
r5DgHj82Y16+xcn3BgBBr2wYuid8Zp9JioCqd8RpPgC8lizeqpmnYDKv0gNpUe0HKH0UqMObi9Ry
z3tmIBpZhdgu4HyLYzEdkJfDcJ4GwGqK26M+NGs7BuLJvYeilFWMBK1tCMB3uCfIN+tfc8IqqX4d
xixQnlv/ymJURK6VcQs0cfA/S5E8lGCR24BiF2QwgP7miCzJdOsKUWabIK0fwlkhtK2HCeSEhNtB
oB4E48HEgCIHHjZbFhd4rJH6HQMEiIqLioTUaOgPLTPVEgPoTLdThIfHSi++jFFyfLvOIqSFsM9F
iZtA5HsSSYCMi8k41Y5jIAEDPZLVcfRmlLxFviHkiMe9W4yM+zmAPf45jU+VkSPxEJY3Xb22XqNv
6xC/ctAuROq9hMopteFEEt02thQdN+grkeGs9qO6WYQskc9mkNR7O+yalR1O5VZD9N3h72mFxuT7
ncnQILUqgW8x6gBY2Bjis2H1+WVMQN8ACknxGZQB3lMZOfsSpO79Ou3/QgZ9+WKKCZnSPPgS1VHx
SJbNxCPEucEiSuskOVgzAVY8451Ry892nDQHwWMwj4FK+5rI8BiNE7ARkLI3PERmgqTJKCp3qEQF
AoNqkL0Vg0xFdesErzNSkzU1suljlI1brwGcBmfHhBsV4HrWq+/YfzgNA2aEGPbGKOLvLG7KDRLt
y0evgCOgctu3yg3Ajmtjf0893dzI7MlbD4kI1iIAyeWN4t/mAk/2v62ntJP08fPTl/vdfegrOYP8
8V4uUheo18XnAYZ3dc5AhL9cx0M3PGRum32KTvZUZz8KUK1n5hx+9ztWbkcgvJz7ohVXbk3g47Rr
VEQaSbluOwCspgozFaUq7DA12bkIFNyqaqhHDXigpmalxzSNWQJpjD9n/G7anayMg6cEeFPXIBvy
c9XKbs1kxd+AcxRsfSc3D0bl2W8gG/tiD4kFt4ZRfBbBhNtvwmuXG2KfKABLVzFAUY+aBshKm9EG
DTQhWy5QmAR3SWNtSPMWdWfs2eggh+9jqRtETTOVEXwiqJMJh+nJjc4dUkY/lQra+6eEBqIBPx7o
uciGJIMynN5n0YDEXuZom1/W8WL31et5DaYenDrwZk8674qHmIdshrk8T870CNZc76rliZ2zjZ+X
fNPhlI3qgcB7KFjQnod8lkC6B8uZh90yUsgBqEhBUxp6qHDACbK1X9vJzBctBVxJK9PkXRujzqv0
AFuTMcBfjmV6lFborpcDAzJcjlUzAaQudtL5iwEA7w0AIQT4sSxFkoWGs/ATKo1BW/Ah98zRBRlZ
uCYDLR/b3NsnUwLEMjVTK+IuFOspauxt4+bywArja+vbLATdVh2f3awQ2esoGWh2pY97oXGZpvl6
cvw8SQ4gB6hQ7Gp2p9HlTrqyIoAaDinI7cZAIm0MjNArwG8BtHg0QP9cCyQcC0CK+ckYvg1tbxzs
wAZXlRoyPGq2BTgND4YTh29xCfgitwizBxoaIx7VSPd6sasGdSEh4P77cBVZn0MLNf+AgevZpoiR
1lmDh2Ld90649hBZPtWj5c2HVsUDlEscO5A6drfUxY1Je7Ei/WJKqpi8/tTlAfZDLufRdlLzO/jC
3C0tTeoQaDXI6AKVsy8HbOyqfArOoREUcn3fdckAzGrBeelWSOw6Ooj9/96ScePNmyKnsJ+NYMyB
+xAidSkP4Pyczd4A465TJJvWYfYapZr2uTSfpyYEItZsy6u0+uj7gC01fJfVDKeHWe0Si4NYxbPt
E2qH572P8+iTmfFokwXz8GYk/Q8TCV5/YR2ZVUhxdTZt5KyCqJhfLJUxoEYDkif1aGIJyt8AUWIq
0N4IUZsD7hFAwWpI1TJj1HOQxtnRkWQc2VOfXG+TNKV1neF/IkbV2QzxHi8a2zhRs4xJdTPuODLQ
V4uOM8lAm4xvG1m18KCdtb2W0XStKAKeH90kBFzBLveBepma1g6Ej9N35sbd1g5tdpwN0X/5jXzw
e//qBEm1TygpNVTppaD1FWegw4kzDW80NJ7zXZsBgobMIj9/mXiASqUPe5L/dubP6R0cIzcXENbw
3FhpIJ1jHobmCsjf8hLYBf2A51XpmaIELgWEQsx7VBt4RzbGPD+FiQxOlgHuIFUFXZZ9twczJ7i8
3ffCaADdZWdqirmUxYrsSE1CGlKPZCEIJcHTpuZQXTT1qHF7Ea6dscrDTT3mQA5eefUUb+Ixjs7U
VEPz3ruTgVwRdHCZg9B5VYDrcnVnTvqUmcg+Fz7A1dU6N4bLTK+OvxaoiFXkA5PrgcMhw44e5XH0
qKcGtZfe1UrGdBe647Ao9KN/KOO/o3gsQA2BdwPZZtlsPag1MqM7tXGNHZBCW4C3vX4AuU09wqOL
MXDxNrzBC+1GRjaktUFktZ6jPti2xdTAGzJUmEj63nDTg2Onb2Q4sQCoNnX3h06vHSltd+7yEeAg
T4HVAc+I8ne1CeXnuvC9L5m8NNSyZQp+L7u2zaIjsInv8pNIsCQe1SWY4kfvPuOJcomY7/wJcJ0f
KHkF57NqUtm+9+5lkQE+ZQ8V49oOMCC3xv8+l5Y3+xOe4Cig+811xOSlYGsuuuWpQb/w5cmwPCXo
d5+pB4pFzxYyqHeD0Xsn/TggAzK9fbYs/btHihN4qB9JEScFAix831SEvXQlZ6hFzPmRZF6Sxahw
oMJt+lTdHuk4uWQ/vCSf9qBl7NelyuKkJjbNam3B6bGXM/gDSBam8mBbDAwUShTO0nvI/foEr0MP
Vli1SIE3cGmzfG2rNEUUQFfbIHH9/aDyEoE4r6KulnwgLbDPQB3T9q+u0fGnzDaeA8UzYnFwEUyJ
i7pEt4q3RWwHQXc1BIhByBHZh8OPqoLLixyPHihZwKzWtDcyMiNHpJK3YNU+ahH1PuRkRSJq1Nra
Xk/KGRxkUX2yZS92FM++C2pT2LqYnPniOfu7SDvpdJi7km24w9kOAPK/huW1HSk81Div6IKBFUVH
3jhf8M8CA0fBt9hKRDuphgFKtwExO4D8Wg2bkDeP1gS8YKezPoPGr/4MknVSkWSU8ikA0u4jTc66
KVpPk4FCF7c1nxoLHFJViDdQZw5bKmCNkR58ceMgWg04szbrtgHeom++UDlr04HPra6q5kxDOMfi
ncjqUyxLc7vklBYq7zSTwIVfZaGYAGiI4nbcn3jQGakhHxYFJaB6lSgVi6WK5/unKAsrY9umA8py
3NbfkDA0HeCXUreLOUg6lWVVZO+9GSFDY6s1NwuRcBTOeBxqd+Fl0AQSmjfiTlagQn9TuoCkJ0Wu
DkbUo8akg5EeE7MDkjBup5DW6VK5cQHosHFicMMdud8h1S0AC9488PqSq+T+MmKZeECUttxhMwBK
v9rFR0d6KSRcKz0esYvKBMAZkAbU1KEAIfGOZhUGiACXsQyj5sIDhBumBEm9OOcEZ4e2eoBoC9S5
5+eYeXDbrBYdiclgTJLwbH5H2p08BbRx1POkmrxMownunPyFJIxoF4Brr9zRA6enp0wUfwJXKj+B
xg+JnzcKbvrlui6dbBd7dn8OW/As8hFE7dR4SfSaij57oFEzue6+qX0bxOawYKrp4Y2ybBCvk8iW
KJJoKlQhGm2EQJTtyisIGHaknC2wwZfILVx1ISuPJKOLmnATg2l3F8DjCI9vyMfL5HuS70QvUW/K
4ZVrE5fDVQ1NHuZGvgnaGDQPJmC9lOxGUXUdioWtcEL5i9+BuCOsNySr0wDRstgFg1maf43L+MlD
3dRzO9ag0eP9C2pfiq94n8h9awDvKcnmHDsFGz8tv68ejbE1X4twwNYFs4vKm05uDLANGuKEh4NC
OIfnZRiiJClyyy8JslYf/BG1W7RawCfE+oMgP9BQ3QIy5WM4qKZ5F3CJKkPV5OWA4qMepfbgfJOL
woDzAHGTFIXQjUQsT5nEkttstVjbcbkpQAOMo2gMoV5nbkBza47hg5OlbFmalFmQ9zvQUDmrrnVi
Z4OideuxM7KXaR4sPB/UiJYSTZMf5yJ6owuRgpZi5XqeWHcteLet/Ch+sEv8X1uq8VFyegJJ3ycS
DV1ZO6vSRYpji3fJRttRj3fFn31tTccISKvXDj7kK2C8+0eGHAoy0HKj9eb9EDbIl1G2eqE4HtO1
64fWThuT9uPmQn98HFEJfLB9Vp8Bv/jewIevMow+xtTTNqBmHI4uiAW0SNuSDMGp2/Xu7Eh7J6MF
gsrFfx1KADd6gd/ZcSH6Y1HbW9OKm09GI8Q26VVKJrl+9XhxFAMAUWzBSt1tcBSFi0TNAU/WP2Rk
12K3tTHivvlExrSWnjt9XE/L/vt6MXIi14hgosxrY5mS3dBoEaGWFHZ5DkZ/R8RZBNi2EIuRIubG
bjFT3Fqagat3UYv2MUtPpd6vSlrScoPDWHsgU/6IJhb5AOKw3ISb/ENGEUbsmKoOeGTgYystdtDa
JeJIYxSE305mJXh696RR85B/xA4I69XdhmQycP62gb9aAawQvO9D5FQgKOt94PhYABiIFZgA9aLS
BPcgHlIA/b6Vk5KazI2BFHA3TatpKZpMMh8FTCvfb5Fa9HENbSzVxfXQJhACGv/r5VGmZAwIhWmr
m1l6qbvb+N3FWxf06djhIdH819vQxs48WuAm/PXO74b6Ti0veZqTotvr9chWfxqkIFlBn+K/qhP1
38Dx30AzZiBg4OjWrHgP+MVWnR/taAR8KY0N1nJAdyopNTdji6wWW6PuzHU22c2acQT9UKDuv09Y
xlKt7ccGoFKXaSRwRlmGO+rqi2NbV42KclRNWVZfpky8wrl0Gp2tn+HL6+TzYxXP/Wfbcqc1gAYd
fCcxnBIUpjFWgd1QDZOUNRdwtEQAqzL6zzzy4hc44klHjVqs7luQWS1oSMOkYBu6wv5EzSz9NxNJ
x2ctirGhCUQQX43JsD8NsqqeYva31jvYB2Hfmj5pUd0a9XFuPSBDBub7ygzYszscu1CwptYhY2CB
9ZtscD0EL3EHpOAuaF4BPdAfSAbygwrUjuRp9MBIOqFEpoLPLwLXnItX9TIGqzE/2z6HAwwIa9VK
j0kYsd4+e+FoQJNuyqJszjciMqHGUitQbzEmo3kK+P7dX2R5nr0Kii+inj1s8ArsO5BPAQ6WUYxI
riwGayXBzbbF8d298EQW5ckFLsYOkBoBqqqYBVZia5ltzsC/NEB0sQFcHUDlJ5D8XEK8VS9uy9xt
1ilMA8N4l2ltPmRxvyLDIJiB5eDYSIlB2lS/IqMYuQ3lhnt9cUHmOq2waGuUxa9sPsptR3vY3sXf
YgZ9tnXV7pV2twBAqFSOrLRXKFTMtlaLcrllT0x6v43CI3Yaj2Va+E9Wi6hjXWbLiHez/zQ1eARX
JkNBnrKgxgbl8NrysM/WssRjqBOtuLWmaa7jek+OMSYnNsR/kYhseY+vvWDGehmpK1AvaJOt7DP2
81sM3iV3pd9z2Qg83q7FRpZee/Sec0YrABU5ngX6vSk+ZNEEwoU+8QTCqkKAuLKRIOSKUHdOYzuy
0B2FgXC12mDQkDS9qpYwamavPOQQ7mQ65U89mFtRRtU6O4Rwka3Iyx4w/rs8ZtY3YQ/VWkZW8ywH
q9nNU9FcPNHZp7Iszb1ZN+YRGbjTWo7mnvJyluScKhPrObNNVMMiV0ckY3O1ivnGIoIHfD0qC5rw
YRE0Mlm3M5CsdSqHZEOAvC6V+UHpIJ7pR8j6SYYd2bxnfqhEkRvL2PYBDMunR70OTjHj/r3yGsAR
bG2BmursDvN7I8YE8KV6PDmsOyNRm8zsD9ubWTai7UZEHKUjsnW3nQJcbyPAsbcC5JpmNp5IRA2I
DJAvoBqDO8jIIrsShILH0upPN7KlCyzPbD+USOf9hEPbH3QCzgqQnWXBdHTwPRYPJPtVEaRB1D6P
Ci1MGQPVAxyXHf7PGhPFaWIItyARAEGrU7dHmrkcxi1kb/YeGENu6j2RnINTZNQiA9QBH8hSLdp5
4PvMMw/M6MDTQZGoY/YXDzWO58EKf5EFxXAhLdjTezwk0FBvdqIS1UV82NAQdI/4z9WGVfg6FXVx
KUen7DYedkerOAIPr6HAdlIcJkFxNICIzArMBz8XarNUmjugqklQUVvRI3NsB+86N/1R1nv8Nuo/
UQbdggNzEvuCtREWAtx2ie3mBDqkCsjbVrmPkUuFTECgcpM2KABkvZpQEnwAz9RzREN8gu9qskFd
tgWEroBvSOGBAOPwnsiAIwvSjZEcNTtIsThSd3BHuLjgmBpXIQMW9jImVYKkzQwH9xYEcE23C/o8
BoM2Gh9feUBP86YAKTa6XVf5ErGRzDx2plyR2vdThL5q9UJfunrmdPUF4EEowTCvnOGS+tv3REMF
1CwbkSOhQimmBA9eJ2tukxF/Kmg6QX+AWD1tgF9Y2fsQGSrSTf2zBQCVHQuyeBWGHrKsSVirPIX7
sT8jUYE0SQBnEM2hoVboyXeyZa3B5tMmFKwu5xeUXCkWmbp48UK2E06SnaJo8i7CaqsaRQToWgvE
rqIaKBnb3mhA0sL6FSiS5q1ptgx8snZULfMDG9utrkH1oFqCmgyO6JXjdMWWnPmL935x3JOzf+n+
Q2dYvr/Hp3P6h5HarVnpOCHaprpzbZ9UPvFBZ3F46rPSQxxFOQDW4bIlBTb5+KQp8ViUFbpkSeMl
Q0TNLiLJwTo3s/WdQhtnDpARxHuCG3E9AAzyT57gcGEwC0lvtwlwpE/M6MeYAG34Vk+aHLS+8CUh
7EhPaMdByMierK/LA3l5at8l6NHzvBLNG07Qw14/pfVz/k7mJdZ6cHoEw1JEkBs2AJuhssrNUAd1
viIhNf/Xsakg2fT0/2kNS2HNkRHdQjKUB/j/cDTxje6sWVDuOFVI+7+QdVkzrcskthZSFiJY0dOo
93+S4f39vt7CzaKYXrI0g9+3FUdyf2pn6eQDrrJ0RbvVCiBb/XSo/tZ5Sr7Vew0fK9BO1d20c/M+
PXpJ6Z4d1VTScG6a38miCLmBqMIDbtC/Gf/39Xo32vW10wAI+ufFRhCTjBmr/gSA2XOliJAK1VDP
YcD5pF7pMZCLc+astQwl5WA/ujM0U2R/9n5wJDk1tJ5FnEo0Bs1JdQSL4UkvRb0UWPS7uks7FJgD
qr1hm0iFZHOhIINukIFcvH+GOom3KWnIaOkSOFCSwZl+a68WiT4m6YVuFl7mIEUe1ZchcrlkNKd4
LQKHvQGcyS+sYJEiCCtTb37nDqMxkYL1xVs+ZoCPUOxiy7yb7m/nkZ4mizmfxFqTiwEjqjuBYQkF
7NMm8pDFT6DjBDfeegqTvKaWBNQMhEeOlMUeNBMam5ymAbLN2A6j/EGWBDpO8sWahDReVkb5YBjt
tPQfa8o0fnQLhJz1PdGaesqoXrpPhooA44iG2C91g8rO37s0pgb5BSAkIY0P9NozjYPRNLb5GP24
s8sLBsQZLcyANbp/RyWxbP7kACHk2rWR+9iA/VQNKu4BWI96bubvhh5HB1JYnjSdVZwi+OekIF4i
YeaDC8hqZ9HgdyJ5CdT3Arg+Qdlv6Obi0gnC3fIneTWy8Fd0u/qG9J9EvZu/ePkTyTzJRob0USxK
RhnSFt+33k4GB7LRJ+ceHAtAjIkaVC3zBO9EVGEvGnNsxvZCUrLkRpiepwioq2sSgrAGieRgl5tr
FDyDHnk4Z9yfwJqMLZwX1vj10CZNBn6HyCOI3xeh3uLR1q/KRgn4u9jb3k+kceX+0TbFfDGKtFrP
KHHcRKjzOo8qtpu4oodH/WNMPWrsrgb3jgcgZKXUDU2b1dw7mR7mcsy3IAhFueSHHbi4EeFyWqT2
SrPvt2lsygxpvhWSTp3UfQNgRN4/0QYQhUQt8hBKRdKDczmV5ccV5yCEA7c29mzA9SShG/nJOYkZ
AGQ6AT97lABeF4GLxTAmQxLCbQgklsl+N+xAq731JxAUugCIPYBB+emmfGVQ1WEaJO5XEy2nGSbB
w6EGuNnHyWau2uzbnPenorDlf5Cb+YXl1vCltxKx7blkZ4CYmw9hP5mbyQPANWpJ8+WsVSCGXKBg
aoKPrM6O+vw18s68WHCtmGkOeJuAsQ1H1dyXNEz/Zkgg+bv8f6R92XLcuBLlFzEC3MnX2neVLNuS
+4Vht90kuO8Lvn4OklKhXNd9507MCwLIjVRVicSSeU4FbHogu+Fz/KvRhv416/J6lXRt/9SOuY6J
P7BFa5FFIDoqVuHYg3Uvz8az4u4CFvVwnhucXy/7SJfEfFgMo7oHhqQhl8pwhln9qJARSFZm2rCk
iyg3Zawuou5jlt0C0JCi0H3QcCYlm29BGubyIko9R5A8ZiqWug+6uvIlk4dbVVp1qySjC3H5kSnF
49Vun4mKrOLNxvJTffhMlHGAuoq9cLBQvP1V6mLz11DR33a70N13o66kbvXu01KB1OcBZGjQGNUS
7PSGyBEitwSVaMiglaJEIWjMYBqEtzF3Z93c74FH/Y60QX4P4CBAasGJnoMMOcCmnEUPSlNkf6Po
UIIYVL1R9Rsa21QZ9LvNf6jJMvS9sy7jzC4kQ/0nShgp5u82yKYLji4oi0Bh4s/lIXM9yICao3T6
NBpYeKsKESHFTVAa28zpUITxUGeS1hkA8BIXO0fkb4InmrEJGBZm5Y8ADShTTHGAoT3fz90fRl1q
yKjKkMZC9xbGMSqiqEvqLks+sSrVNoGOAj5bgkAbckZPvQeZFtstkhKlDYBlu21rt0g6w0jZ0RCJ
Yu+haPj/I7N4465q7DxhmTm+JyYDmlY7RNMPkswpx5pUKosaICrNnUeYInMmaUApEIZ1hkR8melM
Dc7Yo9NdDDMGQ8VQ4nM1JflTzetq64/Rs9cHklZFskfNXVLfSQfgp5V4Twba2gdU8YL3awtp309R
CaiOMMwya+EW5bcS9eZ7kpGWmiAwipWDYtPVgyIW7bjLsCe1UMbU00xZo/R+BR3wxrHnVGX0PGZc
rAkPVQtB57ZIC/9vht2sDcnGxu2OnURbpd6DDEDP8Jj9vBJUyONk4UjCn7D/Xg/INJqQCr6msWub
wVY0fRetRQpGn0f947hvunwjGiP8EogmWLt6V+2soay+AUEYFCITQCIKVh5zFIYt896svoEhZEAd
k8ku9QTqSsCkfsLBondxvWocpo02FMiQxi6gu81TKzvGtr9i2Cjf0ygHdhAybaRiylCgPtiGWyxm
lRQOUkgakuGwI8C8yGHjrgu77TwkjZZX+VEzkg9vcryLrgEq1kV9HGIKqwSveeUC8Okheqphi4eu
NkcmPadrzqZ0d6LA41E0YbaeLyJj3oWfXdU9k9F8Z/OfKC+q/kL5ecSYXu/nEJHJcb7eYIKi9S3y
h2cQUQL7TSWeqJ/4HCndUbEhDTWkALEdVjqZGwFX74Y+Suomc/iiBB/WZrYhYR0Hb1Vtuhu1B0w9
2vFFkjkeU0GDZ9dtx1htBd/tHRd8wk9KqchceT8o1AX+FDYAX9miZOG4Yj54JRX5I7D9f1Wmqa1J
/sghqexI/eCrhtQjMknqyaBCPgAe5IrJUtmSDIfa4K5UauVHMp/FL/VQhCcvsa0XMBxUSC2oy+1A
5ZeZDRatLAcUcp2ktcxVWePf1D/0gf6sI1v8zKJqjQp5rVg3HRCW/DDCioXwFBxRzepIMu5Qk0lS
HGWn9cimWiBXuQelWL3Up0jo9fcE+JM+QLoO87Mg9sTL3RBEUi/gqMBhlsZBsA644N4CYCGAgj5w
i2dMYRASQ/qILzyPwS+093I/3z3gHFtZ8VePCjfU5aEetUOFwceSDTBpwYp78bB6WMvZFrumhtAO
Su5Xg3kMIswDpHvFq3pj9MimCTMcEeq022zKjWcjG8ZDHb+QnBEqAkrXnRhwp8iuzkJwWgyBrJky
Em2Vgo1nSZVSUVGPZ+rNJVVRLQFfpZqKre7qrObiq9+9qQCLvEkbuWm2fF+2anVfbjQT/KKVGC8A
KGivjmwMrShXfTl1a91C0cMiNEC9B6ArZErE7ZUaMg44sAAbvW/2SpG4vYW09NSSh4TwJcOQe4B4
YECecbAhQrsishktC2joMVD6SKaNU4MVsPnD53p18IAgvYsq5EojKWlCgloLftIyEwvsfwDi0mmL
Kwc9iwS29GwtDwDCErNFD1gsUArAIg16QF52o7FF8TwWtFI2hnq4NhmSyE0kbp2527pnDzwEa1di
K0zARRXg/bCBSlTj62viuDyVUYoha51iOQAn5KzFyWICCjhfoBD/vSdlA7jCrviuYywSAXPcEudm
OGQpFqYYq8YfndoFiDOEpBYoclkYoZetlOyP1h7H4xSQsvVhSg1thSzQYWsAs/cLDTF7G7Z67wBv
UWpRtjreDUlrTqL+Uv6tgieygpluInODbCma3JtvLMJHibmwvEeyebizjMqbyfGPf+fQglgV1Bfj
vORS03paJwwe3qgAeL7SSCnV9D4PwA4F9vPrn9mXP/znlYMLHCAx+Psua91Lb5ruxSKMPFArLFs5
JBlpfS+uz8i3WJBcOdDQB9KY3HXXNqQI7aY3AVeT6Tvb5j8fjCnmEOJQIhmAECsvPRXY+vGB9b3t
J17hOQTiNytDiiS2q6ILznZTtghkl/mozi6LrxFPo4tt+taABGRkR5Yi2ZPMR93DuwPmxdbSqiZ7
RULXF62+UqEzTM+WmN3kS/oY6ROcP5UhLIFu0fuv6vOlj3teTpHWg1Yt3B6+DL2JCsBha7MFKUsJ
GhyVxgksQe4RHDmgamOATI6QghfKhnq93rJNbnD8s0qt3pbDRdkxIOYs07b0kRMABXkorR8VBxNT
zgPJVeAuacRGjzOQL2omiotBhtjKA1six56PSORwxgSg8c3uTnbXnb0/YlGYWBSoxiDnpnq/SJEM
OKGaprExlm3uJru61IDPG3vZtZUN9QDP9S0I4/RAI1R251cLGdc7o+Igub+ZkWIYq2/ahBddx8fs
SqLS59psK/TyczA54X5+iqsS2rFG7mVTuOZavQnogU4NPd/JRG8jSzJoDPPLghT5/EIZQlRfifxd
/S6UVyBzdQEa0lXwVn8SpfeUaBomWIYHEP5g8IvFPI5Ah3FOStMQi0IDJ1RZOMeY1bBEWSogTKTa
M6oIMHVmu6IhKWYXsxuSo523m/tgdB1u4rh6imqxvYs2uT3qFvx/ePkXzWTuplUlzXRo+mMRN/fd
/IdsaRy6AX5Y/d93JnaMTagKeaCoT0pbhp3csXQWiYe934Ke+LF8N0SyGUZwYMRtsQWpHnDjbnLq
kYyZ4RPDcTlDcqh38uPWWHIJLBvKpuuBM5NYdQboawxNiUyrFLWL5TnJqOklUG3tDsVOKciYfJUi
J5RbcnmIT9aAZHwbggQEsoCFD1ftUFvIREMDbnoLuKxmfmzYfyg7wPMdG9mQLVaPyE6mMWkYzgKA
KdkmG1IrQzV0Cxcuakw9ajS37tbCCps5oFIo49k59Kef4MKx14MbiAM1+OwHbK3KMQC/+wyQOCCc
HlwDXZMbQn45HwbvKpharGoWfY1izjv17NTNoaU/RVVOFE4N7y5Pmtn98fIP9h3dGLlS4wYboJ2X
h0AyYboz8yUScQ6+5Mu8G9tGOm5B33ecZd6DObmTD/VITT2lsBKQpOE0GnExqQHGBHVnqXJCnjsq
FS3js0pqiws/XOYFsoEnSoz79zS2WU+JcYOw60NeDfhdIy+OXFTC3B8T6AYKXthuB3DR9Ajgidep
xAsTOSr9iUn2Z2J6pobonqlHigCwMoe6mpYP8j/ZUrg+MrwVKHAAgxpj9vonuwfZ7XZACpGfUEXa
ah0Q+hKPn7CzPYwb6lpjGp+azDyBNandOTwfuKx15UvWiGklUHgC1lTpM+lDg+M8ae7iLCFeDXqY
ArDLjwFMZQrtWYWzffyewSOy4Jle6XtrMPUF0lwDYLsM2F9DEp+5cksUDszjh0dQpH9ODdM93T23
6KlEbihTM5fqwUU9EOy557kXfblzVWbk2rDMRJoCbOfL0sNwvvb7FdWNzBY4ecRGBV4cGh6myyqa
tHPu5vfNMMTWwRH1TsntLgrEgsa1PTxjlVDu/+Rat5q+qrlwkN7zW0wyBqKJqQKnN4uJI49hYbrs
WUOJzl65zpdtZVBedfdBTzXqH7ARaQDTJnUM44CKO+Mw6igURI0iurMqCztg5Nhm464nLDV2bpWt
Dc9uTMCnwYjU1Lvz8caO+Uelmu1RQbsIqybyKzBQ6ybqLEIQkIdYMB0ru18DPqZA9iKaqvXyCw1v
SjJVcuqREohe6wc5xSAlXiSz8sFdA5vZYvS6Glmm7iIxfX6NWi/8lIOR/uTY0xPjRfRpFomi3U5a
A94BaUGNxkeBBQQQFXEo+G7HHf06RboJNmmYNUlSXn19WCinRJ+C/RAnWNCbdZIsgdNWro1mygAM
8xHE6PC2RpmPvSc/UuiRu3CNIr72fc/wLEnyoQdtt0x6RArlqZdkBBr2snY5y59pNDVpaW5IaxKr
QGU1zXKI4gb71h8uttb33tn0xo2JQsX9bDj7tB7PV1NtV5smCMFSkdnuVUcN/7VoUU4DCq1mTbJZ
UQ3ZTrMxD1aywjJigCrEeyUa/dYFvoaNQs5RXEhOIgMQraCeM+t9KC/jAvFKH4CzJ38ZbBhTPBTa
cRtmIE9ZqFIHQ2pwWDZuyfBObU/sNx+miRDlPjdpKwM/VFWQVkWjy8whSaNnWGLelV/ICGSjon5Y
F7hLumtbZyNY3X6v25CO9xHLduFpYYNMpRvgGbZoQOqNZzJBlykFkK/Nc25gF+J3hDQaoqj6BYVH
wZ5GhRiwVw4IO+QhAsF/TcJEy8WumXPYjbSzAQMbYt5rFRe/dbyDJaHykEE/gGxaVLMst0EUskA+
22xnVbF/IC9q/iAn0S0u2ZNIxSXZPKQrAi4RKEpH7I4VR/AusidqfGSTP3Ub6utB+y41wYF19Pzx
ogxJafRRtwXeNrYxbhGE9HKGTuBtohurB0WDSjU8h+Jpq6KTh4ZNvxLAo0eccFfnuvVWk1lEL0Ir
ke9WdMOBhg0D7G/WDz8ji0UvJAIaJdLgNOPeIs3ET1KC8Cd8aQwkzFAM8orqwj7eLMisLqJri2rR
EiAgPTDg9naKZxE1VWC895SM93UEzA6k6JCsuZk8GBdVkG9KXgCB9hZPBRWtJYm6ORCtXeR2kq8K
peyUL47K725PjOPre65/ysNuD6B5vCvohSGbWDZghAC0GAnBg413TVAiyVEiKtCIFDbS2PDWvzmq
OIV8R5GCZHfBGhUX54iVuXwwJac7o/lCmfvEa1DKgZrXPDCUURyi8qOnZDogRla13oGXR5ooRe10
fjYLSfOg/n+SqajklvRh8D+F1sEkMGgRkohLgHBw5ENHPPhqZU67L3rG1pndXNqyKk/gTTkRNo7r
DeP1NgKY4zwiGJ0oxHM6zZAnZ/ChKPZzHSxwg45Ob/C9D5I5Et2Vz5aN+T0BRWSVHDlWxkgyw3Mu
ZACfKrViTyP1RqaXsW71NlLRK6SsfbzZ1Yv+piTRg/u/hmWB2OP/VGv3Qeg3W0tMqAqSjd6jPkjI
hoZxOP4ao1Rf04hhi2GW05DMyIGG/4MstNIKiCoy/PuFTIzJUcVRVzdsTE8EkIFA8DQidweUIX6a
BsD1sfRoNUlZy0zwI+Gcwj1SMzldsfWb7IsSIZ/RiFZzBOoqVZKjIEmE3bRSsjvzoZ70dkPXQdr6
qjI97E0zQLwnHIk5M2wJYZAo7JI7nJIHqBNlo1yo1/vBLjfdYkcWJHpwJRnBnlQPUCnK5Y82t9Ck
fbiDunNQsWta3wm+xTV7TCypS00O7Cl34icaFKVX9qiedZzT3O3Mul6NOarDlAf1HsNw0FQWWOco
s0cLfQRPwZ9C0eUqW7wUknSv8cvkPHU9Dl1F+K1EsQ7fmpZIAI6IxoimaGX0LFwV2NA5+6k+AtnX
K0AqRo6ZO36rDaTikbXyI6WSvfEccy8S3sWhcSC6CQxemEksC9eqDkPNNec1BZ1ukfjixCM8Oya7
7b4IE4eTOCgOfgH1DyuR9FfKvWZhR376uRResWkA4IwMe9Zuw5ELYCdqKUp4AA61Dm2wNYQsMwB7
1IJrHBi4353CAhQY0uXB6BDW7noeS+vAjpGnaxXxKkua4II8+eBCPa7FKLZCAtuGZE1R2mDfLDEP
ywtACirDWdMB6Cqru0stA8wiiqDhPGYzjynsNGDGSBFmoYrDpzWY9cDfLO+DLsQngKWvytrfOqzh
J1ClNaAwR7GaDsSR08hfH5ehtIJMUFqIU6fRAgLugCWtWoJ2xpRjzRhNC7cOUUYhZxY0F+iKZptg
EvNEImxmiW3CXHupphcR0G3SvAH9rZxKkIWKQV4yRiwtaFR7OdCA5VV0U/ILCpygPSTAxR3XDwZQ
TEhOqXOUGEeNsv3dTFlgxZwADAkFHJ3fA1sLrM4bpG50qHbmtkBl7+htmGZWAKuyx2GXAjdkm5f2
zpmEfqCmGYU/zmNmlsgubBtPBwAr50BSuFkpe1LfWc5d0pNKWVLPN4fSOyqhWeG9Aoyk0N2GhrMj
F1NYzsKpgOqrzn68KZ/akxqrgy0AGiH9kzTzqVEzlck61ZHeMR8T9Rl4rvs6WAFEEDsabhZcVFPi
KOEcT28kmfIc9b/TiDx4o620LQkbByRHiy4GZSXQ44JFEGaXLsgPjgR1pAZHus7d8EHWpnjF/ncT
8pjiFsiOKupDGBpat2v2QVrvtdKdHf41fBqisKgeC7AMyR0/8MlYh1reEA0NzMzyhdJQj9RkSENq
uHRWQ9IiqQXOyvDBj/XYye5t9peyeAhVTww7hOpu7Oa7bWILjjJ0VVWVoxuLdEI2x1x9NRddNWPl
bA23+kn5urNs1jc1kpxr0YExiWq5WsAmgCII58klAaP0Wldjq6+IADNUYIthQOHnioRWjF/6BudT
YBGX1KmxloLi0JVFpbMVeQGnzl3c2c/xumraJAam00MJ3AcgUmcoE8PpU1pU/SWSZ1M01A0G6mzM
EdckI62yM1n7iTeGAEvohyv1pgygJp0eziGVkmKoC3a1EyITsci2YAJ1Tn2S5v6mjl0PjKzTViRx
V61QieOc5q5TJmJRTdxc66NjlpdBAqwxkF8H0TQiPwPPqoXegpaafChkzVuUoE/9p7uvrouF7q3V
l3z3m7pT2T7/5giB7KUK77UlfelzkIcfxZ3P/AMrbEBQ6+Hkr2qJlmKlOWBXnKn+ZXuOu5mHpHGc
ZDxRL5AwKzRMwwwvsyIFEclNRiZ1huXXHDHkgJKp+F9koQNPt0MdOa6kPKoWdVZtwEYtw+uM5Xsm
EXQiPHXaWGsP8++EfgeAw0ZpZAxNgyS0w93PZJIuNE5wO+sIRNsBeBtRyMjacIlcGL6dpqBZ4gwY
Yw3HCXtgHoF9nMYGr3V5gv9p0P0mXPb60F3ywF6Fphk/m3UTPw9hFD/XMf6kUr8OvO5CoEGyLcDQ
2Zl0ZMq84S0YWXCYLbqeTXhns2lHMahBUjsOfP1m3MzXqrGGWNdIlpgvpuGbuASRvzBKAwxRqHXA
zqlbI10uBBehlLltA4UcUo9kZYWNj8mcjg9mpGTSq02tcTsk7Me/xiBFMohgwRm72HHW4XPQkLln
jrxYackILsGH8ZQmPz3eidPoVN21EeXZkFimQo7GusbUDuyQTaDPOqeO2CnBJwrqSr3bJin+nTsf
P9it64naB5ujjlS2EGQB2gTA75ZbJySMezvMc4H9HkjUb2qQ5sNOIojTTTCAJxiUEPXCrEpz51OW
CKCh060JOJulRmPAdrdPmfnq8hFw1o6Dvc8+sj5nhVevFR3uWI2oQRr7JxLZBndOKTY2aUQcurkx
Whuza7GWkIhs1Di27eKJ4CCDwNAx6ZjSctMhr+7aypQpPrAWc2wMSYbEqPCa9e5LFg144Us5iToL
nI+hA6AwJZK9AvkKS1Pr8Vps/MRbCM8OnpIl+fTjGF01jafnmNfr1jSKg9uVZ1bid2v66X0TxGG9
6QEKu3hQ6NJO9wHQy4HltVZaUtAQ9DevpmkEOwrsjW57F721zrXN2PlRLG8G1C9n0wGFY4ri8ynh
LjiZW/cZKEmbHrW/FxqxTIinALy2QKVp4yUPQpzCdtpPsndq233u9D7cYqEnz0XgToq2BSlsmQzd
JsfWf4x/bTAnTSmLD+QCvgSsGxzXXgdxj/enZVb2gZrRi4D9KoQN/Fn0SFaX3j/I8hrXhjJDnRKw
26WdcqPeg+/DkExUGOX7r6E8lnpYw2cJwHH9ClCLVGKjmmHolyBN6PY8KVA/TQo/ty1/R2U5DnY2
UaklK3gs6hYNkrGNLv8aDshXzhuOYiZZvD1Xa1OXmhpbjHGA8y2q4iYRlojFGQv8atWhCmVRofjI
n7ZmiMJlvL149c3tRiBBMeAQN4KV3/ys/AVEGP0q8KS8DlnwD4l1ZjursBucvV2Y6bd+7Xss2yOb
BbkTIJVZFXUuaVos8xXA9Ge7F8knv5r0T2ZbHNugMl+TpOagWAXMrO0W1RcfpIjCSfXTlHrshIpK
NvdI5ibGcGT+30pnBHW19n1dB0VTk1+N8hVp0eDbkbmKgUBjmHazHgUeZySjBuubX6YY7G0JMK59
NPVgubDCMzUoIAFwvRqP+TCbgJcIiuRm+AcTJaJerPPoXEf9e2SKNKC2XJQAMQHAQiubTmIp2IS6
QOO56wz1P3Ut6SWpkreTVBtkqXxIluOsUnI+X2ffEMDTSCkp1qZRA/dVWJitND7KGwz8xwDjfXLK
S+IDrwAIzGSiSzsH5y9rrBSNtSZzFgGWkekvedWyfp0VB5qwAxZmxKaqyLZZO97P9SMQDW7FwMbF
PNG/m95Tl8z7Ml8wf3zWgFABbkpg/2quD35iY9gSCDCJOKrGN2UsmhUNSdGkyd8dNr7WUzNF694s
mk2X5PorMO4OxgRw9XTocbwmXPM5i+Jg/3+3AMhMsbSYLrZWYulHakQTGXPvv8s6wV9w6F/dueqB
9releQxwuPy9aur3Aiss478afT9+nfrAWoNL2jyGnv5rLpH1A5sfhkpWIRsAKsRayjmpBmVf+A6n
CVs5I6oKTqIB1TlEDxZAzr6XmQNHvk7Y5NsuYiPwRrTxOgEOZduEtrNo5ZAUoNvIr0CnoEGoVUWA
DAycquaRH++ANv4Zp4JA+PtAE+/twkGqh4Ya95uMetFg4eDP0GzAuH8YU6/L22UBKqczyJ0ADO1W
PnAkU37taSiCaGHWSFznIipOIyCIT7ndFjgRiFaJFJEcaUh5urrrYpnlLhhIKVd+60NFpnGZaABt
cvQabA09EgEjAB12EtJ77slH/91QKqo0iFZuY3mzcVELgBqStV0VMbIEfg9RyyHJPGYAsraTIXvH
8kFEJ7t30opCKQeWAVXjHaTICYDdSXt7877jv8Inq33Ch61FtSeoFZhAJ1pQLf9kPNTG0uvS6q2J
cTLhN/qrn1rOsCo4jzZZGAxAFiqn4wMNRZ0IVK/moCxGzZDtL+YxWYoKleAbnP0IcOuy6WA46U8/
m4IXJOC3OzZZ+rbxouxLHxRf4zDO/kZd/U8+Bv9ugBIDoA2n9jYP+m1vd6jBsfQ4OjW9gSIb2QtD
L0Fq0W1MQlaDzzVxzW79oBh5GwEeFg3ZjRSRxn2C9QUyh7d903S7PvIO3sCwN1eBKXk+0p/HdLA/
n97Tab5WsdZcUheHBcBboO6cHTB35QlQy2ROwezWt8jvGHQWYIpyc5i7nd7quy4LMP0Ju/4FeIjA
5QApPUjlgT3ZiB4k54m1JqUzVuaTb9pbUoYR7PPEAnctfvMHkuW+7u6LxjOxdQKtgymXUUbruzV1
EGMlLhxknJzwwNVBfONFX6J+Q8wDNOiKDfEOfGiYxHD/GJDGEcBayDk4F928RcESsvvQlq5uAiYc
pzChDzAVKnOiAqcUW8fxvu+bZF0IM1joqAECERxIfMuFcF96iSxuo2xmYUt8bhpOEiG8myKcs0kt
Ne2tpxRk53cpQMX/uwvF51a0r/OiR4ZnOL3FXoIN2bq4cBy9XhoPiQuAKcmto1QAJBRH5hXoLmf1
gEXlMYUiAbPDtvTDZOECafZopr+ozFVVvc7IQQpt6MPsDlyIlORG+EM0xOZAL6OZ7rLE1On8mKzR
iemsTfs/HQ9pUle5d4dOyjnE+djZjQ905gRywL9FGwMwVeJkKEiLPG7XNjOzvRIplAs/NWRJVzH1
4L35zY1ktW+zJfNNy6+BpTJGElGhfhYSJtLsyu9DhwxfF/vc0dIJm/thLLrv+iQcsE7h97C8GVc5
ICpBOFIr/9JI+HOQosqLG/veB7jy1HbFX4b5K+rc6MckwDZt8Mo9dkh4uXYMucOF2UQ/hiD8FgFz
4cXCXv3ef67qvkNmFnjHsjaOrwY2jFM8aV5IpAn9H7toQLYiRS3KsjYDDguQUIihBjBlZU8WvLPu
7BuNBRs7QFaYBx6l41BNzdodw9ehd+tTk+jsk3Cb/MSz5K2w/SlbdmZpLwMkpWz1MNI/RcBf+IQz
CdINFgdslKy0J09qAIn+ajr+uCy8aufK6icQSetH6qkhm0JUDVq6vX5QqKEyHnhaHCIwOFHaOPZB
JpyUfo4NF8QYH6M6L8cCqSfy3yIsl4SlSSkdKq8jDq2FYwJcW2WUKLOwNhd9kzJJNjCB5AEI3kL4
T71sDAApAPpYOzgSNoHkI/Z/j4GhHUmk5FXIAnCwdcOKZP7ksK0AUej4nDDfOKBezF1zPWUHD3hs
19EIrEUrnOzvwIm2NSuaM3CazeVMswCe43YVOGCBJbIE4lL4E7UCaZXJlOti2SbIHlOoQCHBANG4
tfBNY3Ndwi4ZmrvqGgP8uje6UoUKpGQzcpAae7Hz7qcAgqgHjFyZR9izvV3b8TX0242IWf+CrfH+
RQCOSSIzB/tRyhwPGed24ojFrJUyPrZbC0SyTyTKDCS6Yz40rmmYtrWNx3Bd7toIG9RNwD5R0/t1
uwFn3LBqo4Jly1yvLiUqHM99UemfOssEwrRV8zuPyjeypQ5Eqx0FwEIqepYxJ1voy8Zj30JvMFZu
ZGpHHgzJ1R4zZzGgTOKHFkQ4rrOar1oWY8IgSr4DJL3+JS7aKxmABlAsIlZZ19zyu2OTinCdMy/6
0aDQVkag0NPI/dXYdAKf0w8t5fw6P1tC//u/jrj/vUpbfp26CM8o+Olm+8MDWsOmKcGmCQjXAjtR
clJEY2qcKRi9E0BVLiKzzS3Jqq6lFM563QRW/poOn4njOzQjcYgckwNcxZ/eXNdNl13uNqcR5PGv
lndnxW0PVh2f3owI1WHKqi2/kBhZt9OhtKJ4thJ58m6V+WAvclm2GXXRgwKZo1y9GqOXwDCNS9lN
B+aGabSqJLI9lp60CJ2XrT3Lpi3r0u9qifq40CUTERZ3JrR2BZk25ndaeIok4QXOZ7CHkT7RoCSm
jBJErThiBT6dNFAKVjaoMsNexzZxU91dBHG1iFH2OBVIndH7tcoNfkj/FajjRYn7+O0hhZgcElRp
4lIy/ZfGbpb5AKQcQ6BLA9F48RDrzlwT0RKbbM6B/FRsHMTkKxTDYTqalsPCDjt+BZiYh+PrrlpO
jhV/B93RayOy8iXIwLKV646OdAbIk6nYxr1nf/WQarEzgMmzScGM/V10S0/07C8g79mblrnlDjRE
5it2SVakByMgX2vYJD70eZ18Hrz2E8WzwgzgsX2WnfPacq7aoGG+Iy9ksAY1zqHNryiePeRZD5An
gYNruyynt6xtnDUQR/nOtxLx5lbsaIigfKlaa3xCXTTOtyPz3WyqB76j4e9mLLWfrTpbYQ6wwaak
/bkbo/KCDYNu5rDnAc5PwyEP9/QTtWAGWlEdSbh9sbK4qb04ef01yoX9vXRBruxbqfk0NEN2nnw8
SklhR+murdv41auEv82Aab6dfMd/DUdrTQZxyRPUQJbiBGCV5moVOECepsT+jizf7xwF1i+GGTeH
xsFxOskdlCIiOed7mGnOurRLd99alfZij+3XAAftUY63+Qgmuk+tJcZl6SEtnd8I7qckObIBHAgk
avOou5R4IMWxAR6NvMZheI/vd5mA/jjBwT0CZCAwvguAXbL/JQCFD9q2uXAr3TQSg5q3mFdn3nRE
Vnpx7qSI5DSkJq5QDtq6Y7FUMuopu0mk9Wlk4O6tV14QDAc1yQTVulusaL5Jzc3EJW5Vh9hW1ez0
ZoN9vPFQWNE/YeJg2/Y2EacpOSdOH5qT0xyc1GpIvdlGzeDDNODL3h2jlTIkP8sJQLs1n/8YGiAN
3Bz1wqHXVOtIVtRYsqImlj1bKlwNjFOkIBlplWKQBTYkUwokcbx7hNyVqZ5xglVZYxVI/KMCIcNM
3GUMusNDotXetW4SVLfKPSVjxA7PoOlvSRH56z9ZRE69LVEI+2ZqDiqYuVavgsAytuCA2Q9NIkAy
3AfaKvEidx0BRzPDnLhcZa4XXesq0T/1Rc73U1Mhb4SskQpZIZenKw5hZ7FPoRaPFxkrnHKcY5V5
s/HkZq3azp33dGPD3Ogjdq6Dm9aNWiAaKcPJzi9Oh3w3EnnWEC/zERuijoUjei7JSqln4cfT4sRI
iUHcgIyOJsumVYfZ9nJEBZHAacmHGzxQQYczJn9CtS1mbEAMkcp+rN89aqkhNSmcTLy9Lx8wb9dX
+D6sCyEkIefGXEW2lqywPP6ATSJIJJy+1BwYwmQ2Yyol0tizk3RFwjsPGE92kM7G+sDjy3tBdFbt
28botliBY+IWi6uXWf4/7fDd9UJbJhn3a1Rbjz+B9vTd9nTtrUbh8zJrh/BziGke6MUd8WSnHIuI
rrRR7500BwYqh50wSpRBZLW37pOi39hVhsPTRAd9iOQQAZCVty+1YK1EJKdmtNyxXdyN217gJZqd
lYiQl8k3YuD8RsbbiJJyZNmHKeMX3Hn6pdMSsEXZw9uoxc3etWpn1Y318MaA9gwY6FicGXiHvngj
jlqlWebaYCGKPdBEaNn4Vng+ShA1q8b+HSrd9oFTBMsCqAvnuECSLON42HWNDlQq5P56aZ7sA1aj
rINMqNHiEJv/VWIuG6ex+i35AV9TPtwdtooG41JY/tcqwvPe6/DWNGQtcyrwbKWhLiud1ZC0hTQO
pDGTxg++pI2SZAXMFpzkli7gH+Y2QtbLR39wils/A3uHwwzkwvidfqTGlFu/aqhk934kvTnP1/gP
PRnFNZY8U5Qcozw0z/rYY/+QhdHW1wGAglkRhNR4EgI3RXJkq88CJaWUi6QEqUmKw3tQ+f7Bsx1c
7H2i0hwvy4+QlNKRYfE9IbsetO02IM/oMsoE1cR8HVoo+xnsoFi6QM/DqQKYO9Iy6p9i2QwdTvP9
EBjGpKAGFT/9U54ARTwqvW734MGn/8PZlzVJqiNd/pW2fh5s2EFj881DEHtGRO6VmfWC1fYBQiD2
7dfPkZM3yRtdXT02LyrJ5VJQGQFI8uPn8FeO1/7hakCE0LifY2O8zEE1ra+2YTL2J2rVHIHNVeKl
KxdHApfFNzcNIISAwGkSxZqvCpyRgaIX69m5SbZQZIqnVxmp+5M3FnCNBzn6D7WsSGc5BCQROyTx
LOpoTfbYdnF1IhOyr/maJRH4aSrX21g2gkkg5ZFnxEXwMKXqUhitvjOEJo+LiWqeegbPNq5/noU6
mOpN832CM5wHFna497UKEWG1scP+pTtkGdYykNOEGA9j3dpAOucd7f10HN5v3NiDOgBEXB9tI8pv
s4kd4q6F2uzVVHpRdodOmmzVDLg9stR0d1kd7oEBih8hshg/2o2LYxzo9exK2wXcv86SW6H5s8cY
vSETzhXgngpDEPkV0AyD+E0I3ibdBXRe6uGJ2rnA99eyqNtQ04RCqral7hGL4DWOdsuAmn4eY6Cn
Bi6jPTn8sG2t2i+QRAIzMtPEt5dKucPLFOCUrNH5rveQlTPKWJvhinUE1SzZi9ekEXhXdMKyL9jz
2ReHZf8NQFm9p9Ziz7ohOeBueNON2r6YqgihC3uOSi/7Ir32S4qgF2BAq4G0MaVvPVdYGbyGjTYF
ppmM9yDOYPjPhdNNy50eWgG5tq0w8h5pxtjvjtJ6zYf6yxDHpZqnqwb3bdLMRzpSAB7hpbT7cEut
pViUHclWsNydJSKvXMqGXY93gU5tQalKWzkXgad+NW/3Kq6t8grQEupZtoA4pPOCEEIwSoajvjVt
wCEdnIvVKt2FTEhONU6QJt5lJigrtCrzd7MsxIj8+AgqrWtQrHdP7pgaZ56Nr7pMwibAG0S4+ROp
SQDdAcYXWZxpHJus30/T+UpLqmLi4KV1v0+MeNoh9lQ9m20F/dAUcQON/zJS232cHdwOrxEXR3y6
xXcGq36QzrtH8JDfKcB/+JEKfA1w2HrKKgdvg1KWMSQ3uH1nqSI3xl82CHgOvWdZd2QPW+mvi2TS
1ottlHhlMgvfLA4PtHClZ6F+5yOPGYN6z4bFboxPE/kOeDYHrCCgDG1O3qaZEnbsTcc/Uq36TXNx
IT9QUL6PWIZJXq+q2NIPi6/XVy+I25ZbbMd1gG3//hGLH33i0qTa1VXQ2Cu/AQJwK6urZOAqgsWm
RhQry313a6smdNP6uaBesi0u+M7Ad1MpRsDFMRnBl0kz0JC6meoDvliIkQz+tB+1YjzolQN8CWu6
Tc30/InbWMVYloi/e9zct14E6VqbAW/nG84PSCdDt2nwrOcSV7pmgmkXmgnUoeNBdBxSFSzvNibA
bxcWi2xPT343ZBzg7+mZnvxUSHssto4Mq/WsoOgpKDNkygFJc+I+DYbYWllaIu/I26rzdJnA4KBb
08Az7GgguHIbyN/hPx3nY39eE70GFZ8IT6LC+2q2wrukWmQ8QLq9La34kYoC28CNw21zwwFnesQa
tL4t8m8yFy5Wo1j3rJsQrPJze3RAyj6ArukI3VD0gztxNaZueOsniXY/ergKv5mQ91+G97w1w3tf
Qns3txCVoSZ1sCmb1qJ22IZG2ZXHb5EjqQOSh7hrfAqZJ26wHT5Z0qlv66F9L6TviA3L0m3USuPk
lf647hj3vw39fd2X2Q8Gondccd5emB1ChsHEtWcxsIGGJ8rt4Pl4zLsMG9TQq9xgga+BXgyxZMKk
UZEDmMGmsTqUU2+9d0DbNpuRcGY/Glt8HV/00sQ6wvRukO+hgF6i8W5cXFR3yF2wUlPbhvbIemyN
OpA1kMhdh7ROL/xaWCnOPCaFIySZPqpVkFk9gMfsHAn+E8LK1XPZhdVWm0Yfx+UFuPT6UqxdL+q/
5qLbajx0fypXx3bL2TXp5ASMGHeOiGx1l56Dk8AF8etLMejpjqVjvhWTab1MDCco0yT5mXrxbWY5
c78sg1LdkXfTVMRIRFaEe+CdY8WqNZvuBudApwyMmkDsf9gaRdc3tz/7z/UBDAY3cQZNPMuvnFOP
eyxI+JT9KNNnb/TNb+aEJbtM8uHUc2O4CHBiBSVo6rd6GoOuWMWEmKI0dzqJi6B2qKJFVIO8KATA
B2MIlg6fIkpLm2rXUxRlNG6NqfyBv0qMpHTQ6CwF2ZgiwY1q4a/xDn7vpQ6uJ/dx18R7w+cjwv6t
g6AOGElO7VhAcqoE6oBsWDe9d1BtIm+qyhFvlcxJoTjeJSAKK3PEL5VyPGIk1b1Cos42W+nLLzYs
jfmhMVyEsxYf6pZ+pl2cPAKqKRwewdk0bos+RGAzTflZK/0Sik1a8oW7/Felck4086mztfpngRy0
FbBY4yMEecatOeT5TZoirgxs/7Op9fV5ROBvuTQR57NpuTIyFa5/YFi2Xf75j//5f/73j+F/Rb/k
nRRjJPN/5G12h6+3qf/rn4bu//MfxWw//PyvfwLKCF0em3k+/rUgAW6r/h/fHpI8Uu7/IxZVleeN
tC4ZkK87otohWh3DElvdQI7jYiLmnaU5s+8k0GnBs3zrpU0yE/KQxxXZT8cYCF4N2wS6L0xPjgue
gwSRxQCv0/SEM2Z8zVSFiEMKXBh8qEkFpC7SoE31+2S07UAiXvkNGuUB/vzuzxH6Qaus0IonDTGo
rV474mhmY3Nr2SmeCSbo30j6R3Nwuo+9XrSfFfWojZ1ltBcUvVzaswIfVjLhKnKTeE/ieGO4mdh6
fv/xKOXbQtN1aEYUACRSu1Lt0c2cfg2wtHZK8XBD0uV97vvmfRJDCr0avVtqWVky3HZNG3gRAgZB
B0q3G6SNPy3+Vp86e+gsIuWbXLI6zraZG8o1TUAFNIb42hyGelt/fI4OQfOVGXvRYZ46ye0HkJyJ
E02tG3Zy6VkChioWP1J8oSvlRWAle6YWL3QDaj8IXXhhL4M//9I8/V9+aECX+sALuMz2DNNy//5D
q4QTjWnEpovumdEN6Si51VDEs/jSrK4kkd2XJDhembuhPHMDJt28ndtxZ8h4/XcffSrCeoucTDzd
iMJQx+v10IxNtApHM7sjRkPqSJvhB6jDrAPCBZBrGhNjM+JHtdWiVcZH73uuXmRmYxfnGNL1Z2ZY
uBYALwFvdLYzx7cTt8nFLQ9yQErWLrLATBfVvr1uImhuWuA1QrZXCRVWijaBFRSQdAotVbaAouiY
3boCYZa5BT7haVdFojxBOLS8NCbAgrSZU7s3aeVlAJHRZt6+fXjoo5HJQMQ1eu3kvTdyvv75q8Kt
f/1dQeAHDwMLgA8G5lFP9X96KHSdNsjM9ocLYJlhMEz+yWOm9miWtX+afLsIii4y3rAJtVZI3S0u
rZUWD66pPZM9jDW+maQ1HXBKaL7G2tHuW+MNKX39fkzMcENeLrafbim8TdTWzd4WRX2bA3eyUYHW
gJqcTfVtrIo2tT53FMjMO7cTIsiVwQOu3rghlO82eVRE+5EX1kufgJeQAWyT127xrLfgalReYzVo
0IrBoLCdXo2obpAanAI+peO5s9asigW05JXMxwlszLJ1bfin0ND7t7bVwqD2eus28av4AMU5/Pmx
m70zjBK5Y+U0fZVxcijUw1/mzske8w3XYvT3fv3A3DhdSb8xjtQ02GjfDlmHg1Hg0YPKz6IdkllC
SDoV2kHjHk7ME/N1LEL+XVXAx5t+T1DplUVVyPLRlevT4oOunZGL8oZ2i0tB+0acRHhrKPfIgDos
PGq2f/712J59/euxXBcIBcgoWCbeKvTK+fTrGc3US6PY4RcNiLugdH377JgjbikG7eXGMn4OKiGJ
TNRJdmrmXM9urFjfXNmpSUXcd83aa6U2z/s7v8ZID4OOjBKpPnkZSp8wDhAJ8lLj5cpO1+Dlfnfk
RbRzWu4fLVXoGWJjyPxxveOgDahS11wlK7Wphk23f1xs1z403dJNNSQb7iNk9+5FHz/idjK375/3
b6f6dBHLXFdTX38yOdLVzbOT+3LdGQhmM/XZi/2T3/IpyzSLbdCSZ7dr6m2Ir+7I0hSCcFSlgkM7
6YjtnX5cbFS7siG6PoBRQU1Bxac2TTG3vTIBQ1ODY6jfzfE7G30MwIBYpV91xyCpW5ValW8NBnyD
IcNfwNwhHMmmL42owEdhF/3ZHSbvCDgmNP08LXlEGAA8iUAM/FDSKaKxw19GYXwDb+r0xfX7vwap
RUpZDN22Kbwz1vACXKSGyAMvryfkv+DATsu1+JL2ztmg5/moemWbvvdmXZFQLyLF8SMNmNr483jy
SDBeR0Bu2/tpsh0Aqzh5piUC2YE6u0rwFh/MFPJbRms+ta0FyFFRvmF9mOxSCznb/egVb2bu7t3B
MJ5o+OgD2+Aot2U4w/+ZhiOKFUNkGfu6GWhnaDpbQ1Qc/9cPjN2MuaMe3zC3pZe3686W4lWvu4tX
m+5PBFrvDS3tX2wQ82z63G7AKZ37p8yy4k1Wm+KVDc3iWnJIVjSx/+yXhX1htQdCnga8n6olvNAC
0dKEw0J3NPQAoPhyQ37UQwXSx5CTjhFX9gla44E+VtPG7IHF18aomaNcS+RsCXD1roMVaYZFiYqD
zfEz8ussIPHakL+PpRFXwTE1Fm8YCHBo8Y6kAtNMQ+IkVTuE15qV4USbukn4kWyyYEh9o47Cm7QD
3hsutFkmVgB4ozKKS6c0jlRzVJNqS0er8o87yj+mKnnblDZMTkilRgbxMrItRbEaWQ2ANZu6rZc1
Pxy16iqN/r2YugSqStTWccZXrVolfrn0D1IA2ZABH5OrDAoqapUaUVG+BbUHQNZWZqi7m1TBVxZH
ZBBqhwgH7/P/mP7ziY/FjYsHx6yVmKk/yPxHM/h7D/2lgEcxAt4oVFjXypu8Ee9FGTIwSy9t6h5N
BVYlI7Uh7mJusBBMVnPP/88c82xuXW25plvp2c8KgWNjENFqjLE7nJX2RwPr081oAMwBpMaOANTk
UeJeuTN90PGQhw4CzVVR5dkayADnBMrVQ8+69kAtKpiyL00kE7bHMqqAc0WmYGFHEvkh+rAZrbYs
V8R14ibteDO3qRqXTl5sqUpFhji3XkprC/LYVh7IRrNRLQkLBRlXszsg98Uxq9uc8hqbcl4DK3NP
Pcvn0BgcU1cA+PUaD6rekAeCWY6gEDiUHjTECaVJtn5bO6H+SHVHx+6O3H1FcI4cqM/uUd3VgRuK
IgBtNHPNVdt1PyfDwidhvb6jFMVkAv0YNQ2FdLZqO9s0qndSTeo1uZA7ymAcszADN7n5h7GLM431
HfMoI+GvKqT53qTqd2bjRB7q0YjiI+NHWfViyhEaQx5iQG2B7Erkc6kuKriZdZs+chAkVJ5k6/Mk
SrfUpkkX73lI2HfrPy/NDN24XprZPrIATdOFbqPBLFct3T4tzTw91lwcS5hnwLd4c/DfdP5qeWWw
oEuvQKkL2PTfuiA2rB3UJLGJu7YJoR0cdrc4W5LnThcN8p99dkpZf5+1Q/NAptYs5MZp63ZDTer4
zaA8HO/JgYpaDfLUoGWij0G93ZUrLNjFvO0rbLDPSeF/p/1fBiUJ0KZPcbzCc7g8kNEw8dDnQ9ch
OS7ztWjzLzIeeNswPC+PPYl6EBw+JyQ8VU3oqm09mxd4oeWI16X+T7vwsCKQ44uMQKNgghPk3gLJ
9zaN2uhUg5MQ+piNveOT5dx22LsDxGq4z9EwVgjB9f731gW5NA6RIyDs/RXrdww7jBukCUKgdYlF
Cp6ytV1jhxhLJxpWS4BybjcmYr5qYALx7T//gNi/bAxt37VdX3d1w0Pui3l1WsRD2ZS4dbtzxED6
E1nI8F2VU4mcVykCy4rQ1MoMKtSen4P2CxknYPouIKQmMntNRio03Jk6jpemcA3h1joIpWFtPMea
sEgCj9+KAli8BYdym09TQE3Ivr4Htch76cAfobkll6WDgl80YpkqVtJdeuHkX8NaIuiJTJTHPtEg
r+wnEBpzXSRQISkrCHUH+WfZKxgRir2DsF1Qq+PX9kMyhWpkQ55JunM1+UhSKov9d76fXERobru+
m1Z8HJNgrDP9VLi2/6W2frkK9yegTXrMPUTsmtEbXsmrinv9hEQc9sXJf9nKqxwBmYscBOTIC1sx
RWuKucgLc5F58aJBNJcBrq3Tn38Zhu1cP1oQKnYNy/Bsz4cevXF1ZmCCMLKNmd2e7an2g0kxa1MR
cwOSgi44chYb1bJxCEDBwi/xEEJmgvwMvOU++WEHlt151YgDqZpfWj+JDn1r1ytZiOwR9zqF2Sl8
7mMnHSQmd3dkAzZfP3kd/zpH3ie3etEqSzuRb2OAgkfg61+Tb5WX5WN+mj37OGJBW1XWPE+LJd6p
5s2bnwJAGYxJ9up7YI2mefTWnHal2WhgufGqtRzt+lCDLh3AZoMdRk9Lv+CcZSdLc/zat/Fne4H0
KLKzIv9sV/5cT6evoRjfNKd+bBz7gtTz5gH70PDON+RLguOiV7f25E6xD26F0ZSvVmSf30FR3LIB
G4t+SpA2nAl3o1pTFIVnAuV89DlTYz5/tAiS89H6GAcKwU+z0Jwf48C2EJ6plUd8/oQsBbAzigBi
VVP9u8EC7n+6PLrYj0sgz4/Lm/w6GPIWCWHCc5TsvFl4EIz1tVut6zMoMTvFY4RdFY7umuIx1913
29K71MhP62rrP9wL7PqoUx2q+47nGXhU4vjDuboV2h7g/CjrxbnwkDFmNB2W+RSBmsNSoC7bmXYz
QQjhr/iUxUpEyZ3hpE0VIhDIPglAmuU+aVqUnnFn/Yq44zzZox/eN+6w9gzhPjFVIK0bmhxj9kAO
zCt/cN0tz3NrQNJ51zbyQK4IfQLTGBvRlpqGmY4b0+7fwFMiVmAztO7bvLXuq7rOdkOsAVarbFQ0
ccnWaeW1m8WmtWEajLHn7RzHefcDxPen2TLn2FoeDpoBad2JMCouNCqr8+xeYhmkPoUsOIkrzwBt
3iwzWJ2IjssVpY4TA6IQ5cdJRyqorGvnDql2vTor5TgNz6dvYwv8Xh2KF8aTZF91idyVhW6+ilAP
yAEq2eZ6cJB1MOCo5cHy8bOhDprS8wNNi3EQvcpD4R3+w1PRun4qmobp6rppW7ZtIzdAVz+VTwuu
skuiASJM2il2wKa+JJE4iPI5iPXMgtWLfUkmubJBnrtZ+36EFBZksa3iLJo+0bkuyTyxhJCBzuxx
7l06iDPWzCCJQGOXDgsgHGNFPU4iGqSB1ncNIZelDuRTyoGVqlXVBrp1y+xoXFG3hkPGdEdVyE0f
QjOKjri27qgzrAcyqRWvBTigApk4+Va23UXi0f0zcqqriuoaeFH/nKbmqmuAZVJdf/NBTESsLGco
99XGZWVxS3StPq0cyjVZ5gbZq42BZfrt3yxArPFVrSvggmRNkKvU90xxXVGRT65x4mA6aojNCuey
YCZJPfN7KTVv/8lPDfMAct50RtwGkw80slFVxqZPkARljYeFxyYpirZZET0S8doshcrunPpi2ym8
QFhU8aPTQ08PyzvAXFULihX7EOc8uJNbF+moUGYWAlKGPTD81YqqVOTKSDXfn0B6wVt3c93RjY9/
/oG71tVb3zQ8POAcF5lrhmU515ECt57A5ucBDJBHEidESGh/7qX9WnDTrYMHqFCJpwScSE9tbiCX
1uHOTWO12VPKC6AdeemA7wRNXYMiBTCYGQBPLhIrWqYYMRscKnChM8BB0nJHQRwqIMuenuKS39A6
nsI8ZNcLeUAiQzrc64KHOydptaZQVDqbWPs5NHgs4en3LXI4wrtAHyNx8aNJvdiwf2s+gsTpXx5z
PJg8wEJ8n2DPN8dhwAtkAJ2JkBJFbnwrN049Ey8Dnfl1VmtAdax77+XNYJxa9JYMKTd//hZwsv4v
XwPDPc1Mw2AG+I//JbjmWo6PJT9OSrrUnpCGCGbyKYjSro7Bi6iXyNCJnOFHOer8UmFL/WiKbAOu
Vsj6AIL0qBWxha1Y2yH6UmLpkhjTRrLIf+A5cuaH3LMgUVD7D2mhdacUiynQX3Z5MLGSQw2RmXty
znXQDoLpZ9+l5ZAHVTdm6yKPwu0U6t5DISxnC6i2p3+bkly/t6eu2YIAr91PSYjVLMgzasQvv8Zx
0eAoesDJeNWPr8glWwns0Wb74i9wxrPY/+5P8+Rt+rP3IaBB+aw6tIZ3Nk6GAodyWZc2decZGPuc
zgyh4zsUp4ijcMYcglKTi4Jr/UFKsSMTdS5upsBDE4hv+JkJkrf91k9vZO/oQDOisJBMc2ml/lRU
sjv0ghc7J7ewTY2iqVkxodcnn6pDI/iuHatvcxMaT/dyKqPtKEDtv9JwonDMJ6YfsV1AzWYwUvtT
9ZPrXP3kMA9TEyxTzUOpJ65bCLyUQE0WpXGTJO1bN8bWtuENeJzMUUNJPQBDGjef2rO7GkO1ygJN
Q48H12Zu0vB5EgiUgparWP35p+9ev2DBaGc7PsITHpZctm5evWABbegMRyDfoRryeAJiEjl4UE0r
IHpr2M/8oybH+N221P6tn7RtfDdJ2N3n4RP2DeJtypCTx5LO3KZTP371y2fpDuLNUOYE4e6tFlvl
uUtzMLrLKITOmo/dRmE3X+xOBzQLSYFhFydHA5uENVeZhGblf/cTx0zPQi/HW2fC4zOIQkheelpU
naMMAtXMaK27EBz0lw6cAoh04qOZLEBEDXL6uxaJWp86aAS0uN5HjDYoTWkEUNXZKurQMYH1Zx4R
Quf+q+AcUyG88efvhDEVy/8MKnFNy2C67+GcwDFc3706JmgcvestV47nUQDdY0KIG+dkiS9vqBhT
UUCRCoVogBpaUXU02s2QQ0+JXLSsLW5caDy9j/vUnr3VaPJcmnUYNls71OJVpvg3E8R1N9Ir5S0f
DHlLtcaDVJ+MQ7G+6pjAfbeNC+ygqSNVKwaqgcAQQFlsxXG8+tdUQs0Xj2Fy5NbwuMxOHgw6t6fc
mraf5lAjXWyeL222W9xpGhpT9XmQgTodCtmpccPzYbiURZYg6iTxpnIzYLaUTZi1MFfYtZQAcAOS
lhkIQ8lstH4OTrKquG1DdCl/1PvOfS0cIGQgTwIVvR5pFzWkADdGFN4g3ltb66qSX3nfI5/bxRNo
95smIizjHmqrWBkCeBJoI9Sn4qwwdgMzdawvXR1smirr2216kNZDYnHXWiYIffBLA+jsdvYAc4ix
a4tJX2VDCF8a8DFq8ttp14CO7DLN9AOW9cOjDDYINuAoaDTyNYGJwD+NUzTCG1F76Z6hSsJq3a2G
XVm7AifmBAJT0KGCYobJtU95cfMo3ytvCgRH3+qsY4EJjO/ZMwHfQgSqWnfJNHxvzTVhlVvloCsH
KPaGB4NH/g0hPiEz6W2RqYGX4qCQXQsWdAaITtA9BZAdEWMFpKXik2P80b2o54EnE/NwWyA9HqJp
Qa7iHVEUv2jxBEkAatkTTKpoKTA0uyAZc29G4pYNlvcgqjyBRA2SGsYcL+ZhFOVmKPtpM/bcfyAX
c3qx8PpeJY69txzLeQx9W1vXEgkUJZh8HmMEO099UX8FgRaURPMOoc88ade8dF2crCBhLxEg3wMl
w3Qc3O6OTDGDrtCqyLzmaDPjHo++CXE8D6xxvGUPyyiqja3PwR2WPl3Z2xqaIkj/e/40JcgGkOzR
+F/oQwsS0KrwwDm0In8l2zyJui4IFXUHPbXfnDgCm1RdA6JjG+W3TmUPLm5AEouDb4ffWcminYBw
wcpREb1a5bNBTQF5c1oIwJHmBld28iBbmox50DFwOHqUGkfGWKXbdQYkMtVYcv7UOw92m/dx5EzD
AJXyAhDs5cgVTkChUOffrciBmETW6s9N3A1rhHW0235oh93QcegYS+xhQS1W7jgioJDHHOq13YTR
l9LvIf2VF8Z34Zp7kAAl8aot+SoVvfaL5dZr2ifsdcyHKnDTrLwgERK0jWCZlqFZHdrReiHGaCqW
1I2RZVsdYYIT2bs6BLNvBdKxQMubarNkbszddlsdvNB5mf2W+dQsedu9z+Kk26LcUUxbxxsIGaRe
ODc9x2eXCdhe6rQpTF66nz3cKg8vUdoelri49uFBtr/PUam0mMIsfjpQEsHZRXoD/C+O4YF21lML
mXeZJ2YbwaC9boBaPAReVnY3+iDJVLyVvWVukDEjjpqfGSfWCJBXzt2hIq5U3dkA7iwBhnDdy85G
reSw08xMbiyO8x9SH8kq6H/y2j1ROqsMoWTYawnHchSpsFRQBzdBYh5HCNBPfY9D8Pes2L+Mku4B
MwdHviJSndlTl31kr4cvVj0if3Vh7v2LpBenTCz3X5LBqXafxs1crCMGGmrg7A1ob7aC8BzoXrok
fmhSsDKWcf7UqsIrjZeYm8PZwvLzqbFxqK/pPbJmrCZ/qgyRHXWjASWE8m1EGz+UTQKIJzppwN+H
awlSKZII8HyzF5sQpEP71h/GV7AlbUU76E9hq9cXvAUa0HLBbig3X7n1qllXzjZhqf6EjOogs0R/
AvcmCAR0bXzFGYBQrHJsH4t0npGrGQs3fJ+R7PTB5KZlQFsJcMDieKx74kmsUsyLF0NzonOK04KV
7UXFixmF1c5rO3dDTa+0uiDkwIhQ00/ZGaw55j3NIbNoTebR4WBsUHOYH3MkEtvfSnPXpZAa8n1w
8kBnEK0EYwde+rNpseMgzgqMEKnSZJvPJYYM8DXHES9zc4IAfOn24F/GyeNtYR2y0OkueeXpkB+O
houfTuYx0lucD2uuK27HBr9lJHcOO7MG0mAtZM+RrN1FG6wroMoSt+Dk67zolgoTOc77otbEqsxi
Ga79bMRf0tx3fv/uweoMidZ56n4D+1t0mJs0FtJqxhrYILxklXeXZPE8Kdfa/tDhIU9ui52aU/Pf
qc1tYGSgY1khd2MH4SUsRyIIkR+Qy/rUIfXuEmqpvMwdjHdF0Jk+gtbAEH+SLncAUgnbAoyHBC6+
kjOfpcupiwZ+eFPLrMubyg/9I9tYYIT9lL5Ot+e7FS+v+nagu5aBQrkvbufcdLqv3TVU58DtmjjP
US21ddW4ALsDuj7Gq6S2WwBoBmvvG0l7HnMVEdUQrKQDDYu3XeAi9XubUgQzN+rZZzn4APHgtMMB
DOQEFIY+VTD7KyJ86fc3IEOqDgvzPdUaQJZUvsYRdLn3yCIbnyTyDx94m0K8C62udcan3uHnUKT9
LZncxowCfagiYEzQGQIdusFSzd1Q78QrxCmb/GfhpBJ0N2n3Vncj1tqOHt1I2bIvnSODxhm7Ny41
tmsQOd6SG/ejE57J0VPqtuKMwHg6u2msToKh6Qrs7kL3Mc3BaZnjB1zonndMBW8fotJ47kYdFE3I
zXrQcUB19nTvJPDQechVoZWlvpGdk2wWm2nWD2bkOCfyED6yR3LoHwP7edObuvM8eHrz5Btv1OhA
KfgYI2GAWg6+k0dgSsGaHrvPSWyED8B1rWdPv+4e8ETCnR26T9gFlim4PRLkIBRagq2pL3OQnJvI
9KY9ZKojUBvhEXbbeNp0O2YQyQil5T9jV/G8UDzIKMXbiMjGeg+s3eGe6CCgSNBg0WuU1g7AiGkF
Fso7xNzzL1waHOEFYFQhRKw9OE2Trgh3kobunQWA5ZcIbG6zRzGK6LFsyv9nD/UpoQNVPDPVi82I
1LUVmJ91iHbXkBnqGtAAxUO/ddIhQrYiXuJrBJDGTRcP/M6OM6Qmxj6/aw9D3Wi3ZKVC5sza6CYW
3e8TKf+RQxE1KUHOrlqzHw+dnQYu4lWLu0duRu6+iVbER5p29nO5PPaG+zJ7FImwVlmvQUoC2bjv
l9hXHehG1QSgFnm/xLmtHWWbaLfLdMAtWJtq0BEUpAGa2+ykuihTDNE66rxyp8nuq2fgVVVAuvxZ
tfSy/NRKY62+1JlpPtvOMPfVYWc9S7v+3biPPrA2yVXCtUPrePjNNf13zjrsAVQLgvXR3g+R+03N
wZFfMh+homrc5CEO6kbFGtXVEvzqYVXsOpWOPDoj7iOmPTGKZVbx9D2ts+rUqE4eifcJ597e3iTM
xkSF3gc5SCF3boHnSOqOM8vowjfq1xwL5yI5ESMp2UsLXA661OMNkZCSberEcKO5/R25LfaP4SLU
kISYFf3WH/oUSvST9tZP5nttsV3ViimOvk5gkJtH+FV962X1TTMVNrSAR/MLcnWgTaEND8hpxanN
8OJVwvyiXv13Raw/tsoHBEPWjQDnx8p1eX4WsVFvgO2uHqQ5nEChbb9Ajs47jHGEHaniNtYmX6yN
EDAtaqJ1cvnQPmRVhzRc8HPbelKEAeVEDfifh89R1wBaEPthMGdPVVae7kcPpJo4okJ2iN6cXXVh
vc4AxXLjB9cutGfe7sjK48oBk4l2S60aHN+n2EJuPzWF3un7Ag/kNTWbKDM2+OPLeWjuFIhwJIV+
9JzK32suNpng0jGtFRIYsKCoQfIwgMibIbt7GkDQA3FEalbWwC6xyX4lKRv2eOYh9wqiJseOgVar
r+r+1kK+9S1H+uau0CFZ3Srb0jHiK4ToONhMFxvVRNnXawMkoOurDl/vq2D0G7GljqXXsjvF0IzD
BPpI6qBPQ+TuO0vb8kD2xPWms8+maeOMbyGAWvhte/mJajUU3poVVaMWPTFDYGVlh1kaGBMbwXQN
I3VTwambql3m4GAu77S1pUvASUGSXfuls6dW1I8pOJ3Us5va1uCxm2iKVonqoF4B9rT/AOT6v5Sd
15LbuLaGn4hVDGC6VQ6tVqvVwfYNy2HMnDOf/nyEPJbtPWf2OTcsAViguiWKBNb6g267f2bYDJfd
rqOapmu68Kb+yLDZjhuIvhjDk1rlw+KGourxtWSBl23umKkmR3K/VPtHCZkaoVvOTl2f7gHp/zIJ
KJG1aSiOYyDgpysvgbx719kmV0LlK/h675Gv7qEeyvbOQoa5wVe7LpaRiQbVqAdnv7H9l8JBinYa
UATA3Tp4oValIps/Ah6YRyfheldAH/OQ7ED8ldSGUouDDFedOuGeFvHvzuE4bbiPZWOdZEvOwgv4
1LlTAorD0Ba9H/kYGXDJm33mHSqU6F9rPExXbJDDXTM3sSKFcS0Q1pPBGr72OyMbzaVsDioog9Aa
4CLOwUWtl+cpi55usTX4EUwqF9xA/H7ZJjzFqKE+y7eZtPTVVLz+UYZ2Gr9ZHvvxUZ7HCqxFjWIL
sJ0JC/pZM4VHqr8af2/KUXBk+m1Uqexfg6Gk/9r8p7lljnpB3GFT7qks7bH/ufp9aR7d0K4uJMTq
y9xlpoF5jNlVXGR/oeq3LrepV1kRw2XSbdTekO1wz72Pabozr87j1j1P8yEIc2w4Bue7DLj3s1fr
kCn30o0cuJ3k5/x7cFCjrjFMaru6wUIdYDZxH32S8p2yC2bZQamr/CyBonE9ApxOzGZzjwcu8Um2
yirSLkYDqXDOw1mSty6ZPZKj7nXgxRPkYmEIz9k3GZQ1mrvp2Pss2zxIz2ZbzBdOPn6q0Trk42vH
M4qK6blJQm2RzZiehqTobUDOCBG3/2UG3u3j2ctTixxcoG6l7i7pDRZb7gsUF/21yX5p/D0iw0pl
J8P+njPU4TMYAxd/HaDgo9kb71o05ocyJgEkjXjYEOQ73ajN+BRN6gf5+JcrA9jAG8VSvbNsZdCN
1vIgm3JgjpBLALlIgJmgkeVRg4NsylcQ7EEUykXDz9PJd0BG8MfpZHDIhX52PO4bJr9kK+j4VQaa
s28bK1ny5HBe7KicTqkxfJYto0vRkBTqhGqv7e1DZQxfOqVTWWDNAJ65KeK0OAcsLrKiBScYT+Ep
MbABMKjHvCi+XqzGNO23XamEL1OFb0QEuXYhpxpxmj2M47BCii4/+gGQobLocUBRokI2R08ny6Jk
Wbr99/qHJqvev9U/bMvWXKriSMro4G3/KEoZRVRoZC94SPtKcTB0ti5OoXxzPWWj9B0CLGimDi24
w5nHDKFcoDYwGTC22BB/5fbwWSiu/0kIri9qW+ZbrUZkGjLFvI6dMq0ycFaXouz8TeHU7WM0eBPy
/VbEw7ts9345+QfNFd0RZ4ho1w2qYPeZtZtRUfInALD+2qiCZgkkGWQBy82lXQ3duwN8GVyMXnwx
E/+ELuroL/L2WW2KEJ3B3l+Xboq7ggV3w5iXXJo3k//s+pWSd76KvTG/jE2XbcKymE5Krmi7YNBq
ypU9+irToG2FHylIAlGI0GNW3Ulj+HvLNPUjHG93oXmV/iYGO9zZRqOwtqI5qAC743Yw8bilieU9
dFmSZkfZdF3jTRSlfpatyGkXqI2KF6vq4msVRBvZ7RtV8TjBPb29QZ9rBzxGRfnFNAXyJ4tGR9OQ
kjN1pjZGpmEGxbVuZC5yayqPEoRW/2z2AWlXkoxXz0sv7ZAO78nQQ2NpJ2gsdug86FgTrUFkxh8o
DjxqWmt9I8F1AfbQv3vsCtYd0q8PaFjYD1aYaCtjhn/2Vb/V0zJ7GmM1fTKgw0CvGLHEtsgDwAJO
nxQXnVUDn5StbMrgn3GRUbZbVfFCjL+iYa1k1PN0E+ce2RRIacBxAgd/H5WweEet0O9RwvhBPncC
oSwNvwiustWyTL23rMlfFbjoHJ1YFaAz45s0byx42rEBdpDe7rOHoTas1TCk2WdV+z9HRIXTQYwt
3H86R6RO4r8hJVT7j4UTNUkkllxHMw3AlP/Bd4+70hI2JKcHt+oXkyuWP/jfkR6eB5qSLS453+7/
0uVhAXkjicuI+Rwjeb+LnKkbfnSeI2SrL8EoFXV+5KvND+hixhud6uMHpEV3Fr/Jr4aKzq/l+OUl
Gioi8nrWl8g+WIF6mYKyvvRFiPyvHuwkfxUWkHootIl3nFmuLZLGmDmJeC+bKHr8Mknzo11uKMoC
5lazibwZHfT7odbAxS5kJ0aG6c5s+tM/xd37SjU7ARQQ1icSIv0inHXXI0sYuzKbPsjWnQym2Siz
B/OghkId+sT5o+y6h8mZE4O3fs+4DBQsFk77KKWfnamdMRlK9Uimx3hQC2NYlbAzv0zxLaAGerMM
rLJ6DGxAnP8WYHllsZ9cdxUC01PT3b/f8P+j3m0bGtR2U3JehTDMuR7+C8ovYy3RjI4WHBGBJ7ez
6MPukLax9tYIe+FEavtix/l09SJ9FRSG+taPGIPpZfbFi0r1rakGl8R5Bid3nuOmMBIcO64wPiN2
LFNvxTtEu9sZTVg2qjkNyL8zd74Jqp6nnn++nerZK2PAeOsOmArzYVq5aPqt732Jq1tnlEJkzx1D
laj6r6FyQIbW/VJmHbsewSBTQIng51Mg050JnIa6Qq3hgJAjt0rxsekqcY56/heSRLIXxqN49Dv2
RT260O/AirTdpKExKEeT309R2NrtFK02yFNo84lDof44hZyj1rZ6O4U/Z+rvf0XsVN8n1fP399oc
0O0n3bEoUMmi3b2cF7h6giCWwFRzrv/dB/Qg/i+LAudPTIRtuSAhDMtwNUtXga38fo1YZSCsqZjq
A2sfMInzcr6dHz5wzXnQzGv/+vcm2Igfo2amGr8E15X44qoQ06NCZOtGVZON77nm1VU85GZF/A6d
yLwi2WJeYfmebLNBlmjuwvLpR7wcjIGSnKImfJetn/GZENbj7YRl1SNXP6IdmVuthlauF+4kqFJP
FAqHg/GpmaXGqvkg+40qq2W/bPVmUjy6Xbg0MMze2L0eX8vJcxdxpIPbpXoAQMb7no5wWFUkwL1u
FkJPY/uqK7Gzjq2Ox2RrqweShe02RZV3vh1CMLbG6KORjs8Z5jbf6+RTkEfpXwM34YVp1NFbApdj
lbhITWAz4u8Dy1aekF3+0BSKDePNizZqqNrbvBvsDwnoaCUb4hc/spT/8pUbf4IjHQ02hLCFCTzJ
/U9sUjz0QpsysiVO57AkGZVTq4GYS4IGj+LMUfCQou9+8NpZb0SE3+5d8pXC9nOlA+Jb9fn41qOx
/xeO0njAkYReuEW9aiLL+zZW2ifPb4KPOmJEgOQtcZ1CDC/qto7PleKY264dkmPQFNFxDAxc2nXK
9/l/uReyxP3jCQv1w1BtLkADKgh2JX9c6LFpdCzP8+ooQLA/ABu0dy0Ii33j5/7j4JjVWtG05kVx
2VXAF4++qBiolGXRskYrohX5G+VrlgJh1Wtq27qhqCu1rctzZhXVbhwdB3F4uzyB7xZk2tvpOnDH
XISpzrJ5Yu0kzxS06KniFPnXlKcBrHHTeRt9s1gZfMRPqt7bW72LugMLQx0cdphurLo1n70YkwoP
cMYnx9bOZmoiI6IrT53jBd/dJP2CW7T5juWFt5SnCNGIrc78Ejukhodxm8O8Wd7tLxS9/Jc+6ZAh
g2VcEaaAP0ysN6CcOcuyCsjuD331TL3cnCr94om4era4le9jFc8uORYMo/OYDKzI+CqLt4BdN3Cd
sfvMZ3AuO2qQC8199bTQ5joZSenWTvcN5bvPXsl1UnjgnRxyFo/otkbLIA0/mTV6SMWskZTXHclw
Pf4kW62Exf7WlcXUQXOkZbd+UC3zUuVa/P1VZMRA7Ye8BIiq8eqX0TWCe9Rl9KqvnzvR6a9zC/HJ
X1pyrOoL4zXLp7WYI0vVuUXKsXpuzWNynhwraP3f5v1895/z5FmA1bl7tzWGdRWO49HWlOFYZGqy
mNpCv/X5EDOw+vr7IOPuTflK9nUJ4pLsMXY9Yu8l8DfOlydDAm2009e3uLH85qj2uFftIXu2AUFv
wyCol7LZTW72HKN4swycCSemOaSZ+/gJLFw9LZ5kV+R6xTEU9VfZav0IVJqqqVvUVuqj4SPtDFDh
JA96Z0/sy+d2Tbpr27JngT2YaSclmdSTKodlu9UCoFNjHaLr+3PO/USYAacLxALCrQACvWebd3QM
cCknC8DtEb1N82BWwQ2bnnexP+6btlA3xQiXLnYNHAPspthLl+/Yd5JTmxXXQKBFLK3B7xGyL50j
ALdcZbw8cN/5x3NEdv44JsFra4bhF8OoV3Y0iA9YUZqb3hHmrqi0+LXwsosMCHDrWAwaG8gM39+H
SWnCFWZvwZdSa1ZApsWHNNStJdI1+Z7FB+h8v/U2UDxyVpE0NeGH15Q6gFOlwKHmLu6KPyLkoOz7
PUKeYxRmvgIIVT1WqnUFvwDTUwu7fRA11VNEbWcpBsP5glPEIqBq982p4b6AGS0wAhl+xBZjgIF7
k+7CpBqWo82aXCTNTsl95a9CCFALXvmxcZtgNWTmeK7BSe7JSJU73S1wbZknIXNpfWoAWuNJ1Dxb
gG/4YuL4JVdSvI0t80NnJd42NodgUwW5hZDP9GmcFBudTau4OIp4l93AtBXq68gQY3JwdpN+mWBU
ftEjxbo0uWkfitz8VqGCE0GkrMCOoWvlOZGzD0BDf4xR7dZRokjFtNc0kDIJQskf1Ur/lieF8aQU
Xf3kDJ2/kGGIhJorAxmiPSj3kMnZFHfv/76a18Sf/C0HgrTJb9O1TR2a9J8CNp7p4Zmja9GxcTsD
miGW0KgiB8kaow3IuaRQ1k4wOF+t2IsXlaj1N7WBfOZr8fBkuAEIb0PUR2/qOKRGsZ1NIZ8akSBh
O5Hy0dP6VbQkq1AxzZYAHutXu5u6I7lQdRHPzdIGFlKZfbRwM795bdR2eGTd/S6nOlmTPeWOf5Iz
FWEqF69xQfMzsVUD55r13xoyC6s6COxVMRg5qEcO7eQXxy7sQ5y+frb1NARje28rZvOgWnFfQa4M
Om3ZzQzMFnmWp8bS0y2oNGUh++4HPa4ORhMV5DWIlYdfYjEAfSwT5SNODu4iqkLgpmmjB5sgjrwF
GTR1ZFk5KqubnQkilcax5H57d9e8y93epYwmyzWOOOYC4frb3lNO+CNWhpk4fa3MIVGVhVdpztOo
Gac61/IHh7WDgnEJav1A4xx4vHPbIt295r4x/phje62yK5UYLfWWv3Ph54V2cj13I092m8PmcOnb
xvjoqr77JAdQHAwXapgZFAifRQO2TZWZ8l43Do3VP9+cU2RfBrJzZabox/zS2fY99BRLIXMw59bn
nDswstvce5fsL73ZYjKy9f+i2CZ3JL9mMR3WcSxgUajTSWf+h1hADzrbN5oxOtppCh8H+3OeRSJl
nxqU6HJl4XM7k5ZyZbYezJAxCdxpdSPgYO3JjH//XYo/d1Cg/DW0yFSX7KqKH9kfC8soNM3C7fDy
DW01eRhnL1lVGsr+PMhmmpez6UIRb2QId5p24zpFRap3RNsXQtNjhV2jbN0PjtVe0jDAOnGOkocI
+sSyikglhqnh4f+nWMUuA/+6CDtUvOPSJZmYzJooVTPoOzeGNFBAGthI3K/05JKv7mBfIdS/Q2Y9
WTn6y2Hu6wPj+d8/t/nD+WNJ7tqw9S2bDIVjshz985Ora28A89qUh8xi/WtyL8VS2VL7Uz1DFtid
+AvZbFJQCkaFJJ5hlf2pmWEKGTZ/ixhewqqC7bVAyCM45VFD0thIj05WBViX0wVrGTSRbFup8qzG
g3MJCs/djnqXrSuzVd50dYRdiK3pXjYVW40XsRhhJM2jCZrbhetUL2VdTM9oO+6swFHeKqGCs8y5
M8qmE35VsZXZiaBKllENWM9CtvCcUyIY7RroXmV2L/zIlmHQKhcZ4HdFjdB42R3lIJQUlNmSZtjI
0UmLNdDCKRzHTFkAls8Rc1W8TUWieSMBfLZnZcs24mYuR9k7HMIiqZ79OBNXkdlrievjdoZx0ZwQ
wZnOOAaA9ZdwJxXxFaXGb1FfoLrsYtAxSnJY9R4llfUssa4GhNZ15yE4V7bGymqSYMa0vPmWoVOX
y4KnIO9ZTI2G/zHHYH09UpDdUyQPPipQ0fQujd7rLtSORaVrSzmdzEGwzNMqZEHWJq/gITZ478wb
Q8Xfdb3Hz7WnOCJ6VHknJfV2bdgnqFmii3iTytDq+KMzFunhhjtDfipcRJYT4VDtFluAkiMJbnFR
sQ97Vkdff1Ka4ZPsxj6j24gwAaM8c1661LoYoR+yaCUqaIdP/TzZTkWHBzbnaoNx67k+zw0galur
TsRSmY0vg9kbU29WQnAxyQaKjclK9F21lU2lHrMTkIvXWLXQyx9a5XPfG82DN9tutpq6Ni0UHqcx
Ync8UwzLIswfrUh7RnSHX7/nKKvOKrJLPLMTVTeX+59p7/YZ0NW66LZjj/p26IyPinSeV8JBoCjX
v2HKPOBAzQG37vEpj60dGv/Owy0sDQ3AWk0wrpMBLf7cCM3QZ/FfvtnsdzeZh2kBVm/Wx74K/8rd
KL4g8o3CNTjMhRhq+6NQUTnyBeyhxkiaqxPWT7ja2B9DT0MooPLafTqEHdKAr/I0YZS7W8Wwho1s
+gafvqs5rw2FzWNsC7SZR1DUAXfGBckDVyMTXLqb3s2+3pp+UwT4H0FjzheN32h7rQ1AhyfByCNa
016MtnN3oedNS/y9tBenDtSTnrsfZUsMbnMNilclIlL28LN7QJ1ZP8vJpkjMRZKV0+EWnpoV9i44
oTeZvlYN/KKlG7QGILJCQfUku1TLHx4yNX8hHaYijhhr/lpOcC0szRtbvPmj2S3IGvAufhaeC33S
F1UCd1AO2LlvnEeoJ2e1Nn4d0OcZioIxwh8z7gPVfKp4phvWUbHW3Spo95gSbIPYdjZ+EeWPea7+
x6vo5+hgJR0fdm7FpxEI0JIlPDl+r34DBYfbQ6lDzY8r/0jOHpAzaU2+4BiLcyw7vtnKXxCLvL8C
6gJdF/+YY+SQwYwk9FnEVQJvrpo5pqNiXyHuc+Im/tqNtXfoPdLDjeM0Gxhe9l5xKgs8MmZf9Szg
3TgB5D1reL9HiMK3Lmro/RlRmTjXgtX6Xg1o5AN2RVDaFHazaWuSIrY2Xqkea+cYAOaptSpUyltT
/Vj7NXeetuhPI7uiq+FNT0qXof3pZePaQtd8F/Q03RUq78NHXTGivaMBLZGT2Xxd0Oz0rz1e1r3e
KJukNlqwr6519TW+8tI2jW9WcpIfU1JTNGWtYL6mboBfRT+whwvU5lin+Wocxl3F1cP+jixoNx9q
7DYwETOfZJfblvkKSEi9lZlOCqLjcbThZZq99tV27WgtqGQvblyY3NgN1my0McCTUTXSHTa5yd2N
NuPB+YTutjPd+uwBGkOl4Kcs9a2NmeuMHJlVrHFWAl1r9AkOyVPN39NH0xu4//ooS3aK96xh+PUi
laoy46q3449GWF29vppdOlS9/FLUvVGinm8n01vY5sVbloIlNVsjOIHyNt6rHDkTX7x1mTk8Wh2y
U7LbhvWLIEOcbnqjH/irA3SuDW5xVjGOj2mm6Ssg19FKNsXcJ1/JQyPGpz523b2ahLMu+zwaOKl3
qPzwcOurgFfvTfgqO80zNVa/7KXDQH9pqBW8tEqfUiFw243aRACALcRq5oAaW8qVDVPnIQe5+dTB
LxmGiKexUrbXPu2xg84pAVWtN+w03Q5npaH+ASCkim9Kk1/KWkFaF43+N6TsUp7zmIZOM1g8qjOM
TihFOiKNvvuJ8qYgIPlRJFGyTJOc1dc4eIjWs2gI46JnPagou3BePqg1HIxeic2VHEW7KMP9NIwX
cjRWSvfZ70hszVO7+RDYxlPnU+FAr6DH64wsbstt6xQn5jHpqvh5nK3qhALJoqxhtsnmbcDBcVNO
kH3yoE9oN1ADepStIcERx9H6cEHdEmW3utFI5vvlS6IJOPGQHbxi0nd2luOKNpMdhNb8lZvvWmB6
Vyez3HUKW/2BRJR3YOOAZ2OlmRdq/9VS5Hn9KcraB7TIxXcNzGZbpcHXHsDYQhG+OGih9dVUGvNq
f8lZ4l7la9fvkyXws3Rvz0NdOPT7sMnReJqbRa+2S7VVBljO+En0tt4ti4J96H0RLBe8ompxCXFQ
VfMzuDZ+AWUJH8Afr0L6euAPwQKwxgpBTV7d434fDUUlFiLo6q1d1mLXJMr5rjMvX0lNeSkxj7KO
sa9sc+enWHiEFRay+JqBX46N9Ld259X2ujZ4bxfrr8k9OdAeTm7PrhvqkH+y4imvVyFs6H1l2Sd0
rb9qXlS9D+b0YjRqfs35vI8xCzdMb2fyOleJ2nO7nxqNOmyqBSvsyaJ9b9rG0g5H3+UyyINPooW8
8TqU+ufJ9prmimgjDgNum0KqdkkN+2OzmwrcwZHXBcnVGmazQxXdQAmJ4Vuq9t4nhezlHBkjT+GE
GHL4sylmGVnAwmaEk1tShTZMQG2GYwY7C0eUVeWl4pg2q3TW3S/mO1o738D+aMqBe18xAKnItG5f
4yuKNmWvvLoAkyQf36wR3utCwz/0g/tLvzci13fvd4JsJz+ye7xrQsutuTWjd3SWol6+B4nTKfu9
7JISXz/7Bwqwe9mlQ8zfqHNOCRWLiORD4yMGr8cXzdQ/d9FYfsRAJllXiV/tY5l1qjd9gpQya+L0
4CjqtBrmKDbJ0WIAgVpVaMCalVaQ7tbipzaJPpMJQ1SsYnMhXdaToTEWWhp0R4ndkqOyyZeCFOEc
fB+VweM815jxYLLZe1WDq7Q1LeXCNKprhNHigGrYvE6dqLcc5cJUNnH1DV+s/U1sAxGzZJFnqXtM
fJJxVQ4ZNywhJaKyZh6n+SCb8lBkZbFoRndaJ8ANqsV9RAbKKYnPIzdKc8HK0CjUij0X5mfvZti7
J8VVFrbbobaSsmSU2ATYBicRRhGUDN94tiyK4TNGoQvr6JB6UbiSUTB5y1URlU8ov6fD5bZUilVn
toqYslNBmnwNjl5/0VKnWahK535tg2Rp8TT7bhjWWS3E8LFpsXAaajO6UHYftkAoW0wL88/49pkk
ytHflX6P7vhgqWP4pcSfbEW1YtbPDAv05/8OqIuHMOqjL5OofwvQ4+dhsriruG4G4TLPXoK4O8ur
UjXQtP2Hfq2DKst1kx9rnS9qjpdXvYbx+CpweNLknjPhW0/9Knzolf5I9hkp1LngIytBc5eR5FDF
pB/Bz+Y0Q0tis3Yfb6oobdpmpwG7Wq6SyfuCBOVCnXFGkGSahaO2+bVVlH4Lq6ndu4Wf7UY/tWBy
mZWF/UujCfNQONmvT3Y96TdZrerH+8NePvtjNkBIJeZvst/wjb8f+9A69CWP8mQtz5TZSckNWIwL
ef/BH5flHe5Z63vl6I8+eSOyfsbJpgz+s48lJhxnuDd5MOT7qVQ+sxCtzzd+ZDr3jYbzj339zP29
EyyjMle3nnHtMq6cznGjLw0LVSlJbI4DdO1hcq++1cRbEc+gfksXZ/Rqp6XpFHuzM42nFBzPKhvL
5gk+Dk9RK4bui+7aAQiPwpZ0jM9KAkouB6f4AiHdRgVzbD41uX6pwnkJrZk/1iRZ7R9b0UVf2pH/
LAh6+3WYkrfBEwhFDEm7lXCtoEERuUZlfitXhrIpR+Xa8N6UYK46cn8E/7/m3s8s3+g+N/j9z5Dv
y0foPN4WnjVJQ0CMNczxGTYBtAJnJaEP2QkY8x9IihvkYiCzswyHalhJVIYL9uU4imZX14r5Mmmk
zMq2uEzmaL7A3o7AIbrDQzsPRhP0866Z1J1soivJTXoohrUMdjtf7IVXoEUzz9X61D0lDXfwudVE
mfOceMNCzpRvNdsF9nBFfvjgWfaLO+/kfZOdvHzlJNbnohPJwe6KjAS1WinruMSo1pNZAMuIxxNG
L5u6U80DuCVzmZo1OPR55ZXahgWBJMPQ1arDN/xdudRgqpKSs/ZJbK1unx4P+0s99hZ4VJ+boWHb
1iHweIdYn6JrljdYwzp2uM4LzGFJZBKZuCdhQfEr/GGL9HL8hBB3vcLGKnujSpfPrMvyK8qDmx4Q
CqDGNlzZpd98y90B/Z9Aj9+jUsHrDe+0p8Hugu1ctDj2mhEe5TmdDo/JWnHth8yL4ftYZJ0Gp9X3
Wkkmh0r7dI01EODWrOGtYdkU6Hl/Sd3JW5qNdrShjT6KElcRXS8K9FDIfUlHEXnQsN+VyGQlKMpX
N7b2VednF8mI6lUEc0D7XiTrqdfEbQwxx3ITNuALUU3y14llpsfJF/rFsoxsIYt0let8A0vrPRu1
Xxxsu6ea7DTFZ0VDW5jyn1oDFoXhfTHyRrv9pGA3sg6dm/LCl81xVGnOj997U/6kUONxVmrQlJs8
wsBxLolLl54ytC6egYTT3bOHZxNo0DF4uDkFzaFzlwbKFQKK+2Pi3CUnkjIszpUWvrYKYHPLqvpg
qdd5tGVP9ls75C6xUDqqZ0q0zeqR/Fs2/njxs+fXF0quuhFLZihpAovYeEAVXQcJpqj+o/xz5V8j
u8gDYzU7ryE9jYi5ef8f0ZXBLMfxXep+KGJMJVp1ZDLtFWZK1rrxEUmdeg0LFD2ZVqRkzP42Wczo
gTqq1pPf9bd3lCeduyr4Ubeon11y4v0DCsJyLbuC+WsqFXXXe+WwZLuFn4cHdm/ODu5kE8GEV7J4
1pOH6xBkkmQju5E+Do+rxInac4PNLH9t/DwBjHseubfuAAM5sx1U/CwPCSJjyxZxoc29zymHpzDI
7Ac5Kwui/IzrK/Ju8LSXyG0qy4FCwjYth+DqYtV2RstrTpO58HXnnE+bJxfYPlzwU1Hv0plLIQkV
rT386LtTLoyoIjl1Ey2qWeoYCkL0EwlaShzVxyZ6kmmoakjNW3c6JNVHuEeyW0aTzHNkCkCFWhNq
2rd65ty0BXZ6alUfFV9JPyMG4JIqGwfkPjCTb9iFnwrXDQ5uHqY7EeKAXNpqtxIolb3VM4SqU0zr
UVfj72CDxeOIQAwJMc/eymYnjZx9RVH3eu9cxUh1Tw7Iw+SJZJXE6ouTu9PFreIlaqoxG020C2FG
lO7htoPUeizYTdO5bRmRQPJXt0wI+5mNBM5qse3uLOzh4GaI6gattZLpR5+E20qMbpBVP/pkk5w3
eqtxG+wqVZjgEyn6l64ZPcuDp0YrhGrU862lIOBQB+IiW9iwxM9NT4p26FGQuvcZGVzmkp9BQlV0
E0YNNnHzASrVj1cdBDA/xG1egNyBsMmgDoB762C8e2vK2MQNGe4KCgHZfCpTRMMy6ZN5JTtLa2RZ
MjxEo7aSChxjbfQYpdbF50iU/l7qadR5QVwaZOraDkHmyc44Hq1NZ5bazrXDaCcKFi3apFZXp8ur
64CHqFHA707YLl2NkC2YR7JuLQdL24NlqyprOSgnAUAOl2ZthHsZgYCQgS7fvHr5ecrU8d70IcC8
Z34DZX5TvqOHvMzgp+ihurAhrq3KoKnsZUmK/GjXfts8GEqQHJ0MLzKqqfTKg+yUk4y8AAhue1kc
70CSqPsE7dIURH4SYhWeNutQYOo14fIexKb3V5Ga76ZQQZKag7VSish/bHwVVYzOJsPlKN2zkwYA
DRvyGVZfLNu68P4So/2uN1n+XpZA1eWkTOwskqOjYYpVjUvHUzRQi5AHteV3l6uoR9EjxwS7ynWa
wMZ2SBr8Eqoha+bllfZ4P0WQ+O46sHsL7zxiPd8EJK2l6NcDZr7mHeJMMwJ0SIZfWj/HJBx01MU3
lkGs6lt+PnXc6S/waiYkL8foNGC9c5iUHNkOofQXMw/bpZZW2adU0x9y1de+q6AUIAmYX9SgNBZw
YADKhUmymcooRxq5a49+2xubqAVIOVROsHSF3n+uzWLn2db0ijr6u9057TKvWHuRezavIo+iAwpy
yMDMTXlo4ovjKvqzbNzj/UIRV32ODzWyE3J0MtxrravpCTT1eqpj7yxmlRczBzChJQFGYHNTCrmU
1G96zBnPsstLAJnVURpQy5j9r/5htJxHb14r89nrqaOSn9efE9K2myoGFJpW4wc3nfRv6L4fCrLZ
H3OALQsHCM3CoOy5q+wOHZyseo1Tz3jylTJ+qXy8qubuGivOo+J1/dKqQuPdCSxvRa7P5HEA74Za
U8lSBQjyO8QCsgpa1XOnzZydNFkxkw950dvvlZJpB35MoDhn75Wyx+g0bZz6zN1SXMBAv1tm8QE/
0HdXxNOH3IKQgPb1c+sBq4Ai9K3EQuKDO9gpnmUwfro8qBdJajSbqXtM9cB6lndXir3wfUWl72Qz
tf0A8dxJLHojMK95bplX4rN+Q027PMU6a9hD3SXpKq7raKEnYHDlP6kWsBUUgGBb+REUJEQXZZup
j6bZq2/h9Ci7qWJ6cOGZhLH2xuYB2o8bd3pgR/1U6h0MFkRSsichynFhsw3aJWg0OAvWMsVxjpk5
EUvEvc2bmGeoRBYK8mq/vUPS+TCcYxv8ALT7+lDsb4WZyqq4IsBZoO4QfpkiBTMPX8mfC5dSXSoo
Y8kMM0auXuZ/SRR+vWhh6gdSmdWznOjr1BvtLAv3deVUz89k9Jtnba5LAaQxdlDFQNnKKpQoe7y3
WVftLHMyL2awMSVUUhQk07zudMvHFTRzgUms3M1O1v8wdl7LcSPLun4iRMCb2/aOdiiJmhuENFoD
7z2efn/I1ggcnbVP7BsEqioLJKVuVFXmbzpzV87ztHP0rMCrhovccVhOtpERGfu1rwIi/WHUcgoS
P8uMdUCCZa6zjMqAXCgw/IxbR9cnq3Z4NnqSKFExvLt6xzfIjzFkCUxgVGJJ2/jVcEtKc2vWWrdR
MrO+A9Kz2TQ3CP9QnVjw6U7toh2zjMq7S5rrqAT/H+YiBQW+bK2ihrzcuxTEmisnrhAWLU4hVXyQ
8qrEda6rnAf8+6SFgn+C40nzEueLon+ZZygHzu64vdvyuSoM1wTLiXq2jMe8oOyTdgruBE3m/MN2
EeLL2FHicwsq/8po+eN5LJwa2k7Rk6UZ4+SzIJmabG4xEgWzKE2vK/j0lq171dA6uyOeGj3DhC5t
p5Ou1WhAtuXXUs/RKUdrf2O7WvkqRWXkTo0NWJ3mIrk7tFntgzew1ZVRvjbnqKGUIrJTjqF3uxwJ
863oTkmfvwhOycVd7iLbjE+NY7xMU+WTuvHQ9ivtp87PPA5skH3W/qrXq/4gnb46FofE15L586gX
T11e+cgCIpZrBLwfS1+76RwF/nBr/OmwEIEBaJqUFALFgtPiRw/CFtHLOTs6C1hKGCErg6Rsqsvy
/bxZTpWfTLePNr8liCWHLH2F675T3YqPa255jR1bC0ghycsd2O7+aQidnwlvn+34U83/xv375rBF
sg523DnkBBCatUp8EepS/TQlZffS1mr50gztZ+kuSWjv4EKc4m5CukVtjeyPxg36Z69ID7Zo3sUh
OorF5NhLrZX1jrfisbajdqd1nBIRLHMs5/yeQVb/VBcxexzex1HmjTj2ZQa6kjTbjFfhOPrTg0bZ
A5U1tGWSoooeSrXYltoYmlhQZMGTpzvKY+lPn1zgPOe1C1Ge4Ml3nH7HF3XYSZiMyoAxzGy8teGT
CWQHpMkSLCEDDHv5MRILciMgU8qFQ4O16ezUOkjffVqztItl5EPnr19SHool7LaD7G0npXstF7fl
eXFffpHbtVOa/63vtxDTsnW+lChNrAPur0evfb89jx36eOJUf4t6x9+gcmf+lN27Z5xS1cyuTuXt
Jad077unmyQ+jAzzPnTvFHaPzKFevxcdvvucNWO1/hxS3dMBMUl10/Sjxi5mCI4QDuxXXpGwcsq6
+wu0Gpkl9pU2dFi1mvHv8NHRaovceIgaLQM7yb6wrsrgC9Swk6LNFrC/Mn3L9HgnkKc5S/0Hk1fQ
Rpr1ZHinOCMXLc2xapN91XscZhZ8VN5nE4me2MZbNnQuAd56+wChjqtcXBVxy8DJEoReGRjsAEqr
dN5v70FpStpfbp1xqq7ecvnwDLfTDvpYBDsWXxxrfx2cnLZLdhCF5oMck2Sg05vXRiVLJ11hEphA
f+3tOqkd2ADJg2YzfImAotxkVQxikhgoeGRbxVzyD2u7k3qVtMu0oCCG8Pojh5edJIjDupuO0r/m
iyUWJaRsK4/+7flSE3PrmBw45fojmVmN00NVH0IF4tCGAq92nhXv77Gupud7X+Mg6xIqKUqtYBDk
MlnzIzbzy1JZKng5y9WyxmSbZF67HzrLeLh38nIzHqStZ+02JAV9ldZ94j1Qx0Cr19xv0goiQCFG
1gfbNic98tBg87apA9faZ7YThfuot0fb2pkq6nj/BhYImCBnBb8Mao2UATW6DyG5rhSnwtL+BuY8
HbHI8I81L+3Pmuddgs4Jv6uQhrehXg2Pqj8Gj8bUj1svqaLv1MVPhqvkX4qsiMnZeM+25ofsgRAt
QFLcezaUiArL4L1J19Sf2sJL3qTHSbJHAALTkwwBBu82WHKoVxm0VE7VWYKjjow2ll0fEN2d9zKq
NUi3V2jybGW04gV1w3Yx3NwfbJyBTJS+8zKPo7If7ay5wXJBUD8wn8u+HK8QiOHaLwqpo7t46km7
r3hcvRQuWQ6PiZIAW8GhTUUThLarcqq1CqM0kKYjd2fAOt/UpPbPk9tZn3N0MjcKH3KALDTjvjvl
gTq+KvzHfOI/ix0s3XUUT0/OWLyTLLQ+J17jXboYNJoMhmGWHsuqtfbSjLqu3AWRmpzdEFmTJI45
LqrJIUHJHGtsECotTt2PaDuCb6EVLJQ+P5w+1223yEFX3dWMGryL0uLBQfruQe7kwikRP+Cpvq79
diiSKUtwlYXJfgZ5zT77n7lZb5VnQx2vPUhwqjdRN/28FUu3qBrbEzCys7RamMrF+R7DLvV6T2Mb
czceAjtoXnw3iY9t2XOAbwKSmWsbdITx6HvGVlkq51I+l0tmpPEF08/jWlaX/i61/C3uwP5uJuHw
1IJpNgfOXtsIB61LYKK7m3S6/yIXV/eNfdGU5i761RempOD7plZPEiIDbRVe4n6mSr+ExXFhn7qs
/Q/6CVgPm+qrXJSAkzWmcRkgCnfOtpPiH0fKdo8y6leWd3a0pN+sM9oUcJnSOOjqVYn2OkyQcIei
28eBHl+jWPske7KVcv2BbS2dvJduThY3p9/irM5y9+A9qo1aeKRvdHesdrWS6ttV4Q8AHiOd7rzf
gdYFxlvnyvTcJ2dRV66jkHP+bA5ba2lKn4y6bvg3FMHivPaTuIP/E3tbCWCxpbyhjo+oamicU/Py
MVea9DLUassRvE1e7QQJwLHs5u/qFO7yYvT/42XTJ0/Lraehn4ytHNxkY6gDLdvFZm/t1i2iDJzD
iZzIVHk3DcAJCSrPOpntYD7iAOLtJjfvP6UUnDcjGiJ/aWh2ANytAzAOxpEqe/O9U3T8JLtsfFO6
CAvEGmKhGVv4fg/hjJ4P264YFR1B2lol/5poM9xTCa4yIT+LhMgWBM9IhQCU+XDW/VLNL65qdFtX
Y+vVoQuYX7BTYK0dqKCr47s0Qlao29BEzqbKSOWgpKS3gMxxQsvLvuVwkfvdNmtxAJfOsYJhuVOX
8fttPRTOVS7SCc/i5FeRcpKu+9Pk9kP0GJAQ06P5wUb0qN58eJiVYZXVjWG905csLGIi/TZgJdtL
Klb65C7KsLDSx3HbSu72nrKt07/0WEe30OqGvTM201e3C1BrC/O/WB+CbZm66TPov+T6XyJGJw22
ejKmzwvp8urrs73VqzZ/HBFceK7rVGFRwz1dmnJRx67hxGS86lFsUoEiTC5z7290zSPf/KufpPu4
gSHRnSSiKpJHPVmsOxaR1DF5sNQhuYulSo9c3HS2Fzdf7WDzWfR2iJkZR0o35WbO89Hbtdn45/3Q
EyNYCSumZIdlcicFECX4L227n/z9fUPScYTbJa3/aWI5uC8tWKSW2e6+ymQeKntj9yNUMYbsETzY
aCr7S6BGZ766xoX9UW3s5JzOO+2sLn2aMgfaZs0K6ATz5jIu62F/lpBlhjwlMrLKuOcRfj15Pfb/
+0n3H2EosEh1fjR+AXissurrIHNQfQnTR2PAhQfZuOa+6sNxuqhVb30O0fo+qn2nH70+jb70TnLu
JveqNnr1Yvi2/hgl2fs9OdkP+mNsxB9aOevgRFXvZHhBD8e3QhczNsNmr2I8tanFDjYpjeo25U93
3MPoWFs/mtlWiidHyvvi3sYKATOE7tf4HROBVszPeEFMQHgqnn390TXMRclWrnI+luOyGebeEVnJ
N+nqOrx+KY9gR64jAxYBOkWzgsqC/CJrnzQFciF9aBi3p/vvugRbLYb30ie/wDrXabqOquviWjPj
tnBpcTM5Jmk0HOSMCDL+z2x2AcDzh70GpfeSTSkY5Tsyo9A5ZtdAD4SPUJH2PEEEXDh9gMa0WdMf
QRW/DEtLuiblR+D6yqs0eMmDTZqL8k5/SMPE3IV1lhyVJoeEqfU3d45J36Ph9GGBQPDHeojx35N1
YF04Ak/ND/bAW+y3gbZ5jZH3Glh3XgsztV9G13wOnT56p4VTiz+RSmm96N0uLBbgvHFviyrblwzb
lCh6r5RGu0WtTp1smdNHLTSGKFBPMkpJn5WTJ/vl272O1jqDmTw4zTv2ZsoRF0DtzTL6r0DZsr/4
mvw5ABR5m6G4njDVmFF/7r7lyw5M89NiM7acvmVD1lGFSRzNfAUE5rx1E4n+Zddm+bC2k8j9KnMi
3jOXwZmb+65Nr8LwaLSee9+1kVlDiqrUyzOv34DtXwfXCiU6PtQgDLqBfcEYkMJsF6xCFuXJI1qS
n/ul5acIEelJimKxki97o+oYmUX4IoMpMmWboqjrmzQT0uHbAcuvkzzIcJRhsbKAiZYXWMGloELk
daiz3d4Eo4MPw6+XKOQ19aC4VJPWt6hRhfUt4n8fRJb5vPY7hUuNtbEepEve0k1vODvW+OIhnKtv
WZwbR3AHxQPboCThzIvu86ibXyTCl32n+JGOHBR37Kqcbdin33wOB0dfBiRQLn3CsTeInS/IlqFk
dX+CxARh8S100oaUcAacOcgg++vY6Z4rH7A6eNfl0Oab+csATRLrtOWcOJrpSw1yh+08JXXXoyjt
Ve4VxU08UJvFr+x+C2Cg3CvjyIwuKB7k0omd2Roz6dgCOhFrl9un19pV5yc0y72jl2XZqWjS+s1z
pm8IgGZ/hcb8Xk8tTnug7hfgwIcAkalBMPPdT9P8dfCyZC/e1qjB/3TCnuB0oly5uF7DKIynrL9B
rgpQwv1B/YBMdD6+a7lS7V0fvKip8fkpnDLZKVqqf/NgBpSlFv/AJRSEp1dqLyQHkrNdqMiC5kpJ
JkH5W/c6/xm3Zmo8TvA5QFXrDyDH6c1qESBVYx1FPE6tCdZMDfJNvL8Ga7xQCHyUvmwKcT37dXG6
4RZ1FdZYv7okrPWUZucVCEzKgIFMD2SKo212FYYHefJXGn3rUT3+oVXLt2z04z8UzL2PARLPZ43y
xzMKyBXZTHDWld0/4PhQ/gHj/uwtL40csfGzjoLATpqk3eutO/hY3y6jVf8tjvvpc47GwYPPLRw0
uiEZoL6NcPtRohzf/2IbvfaMYTobCGf+4sdlT9FG6VDK4Y6KQ3+/Q/jhy6C6xkH6LVFqXUM8FPDL
jVJM/TULh+TaRfjwBFl5qkQ8UVENawND/F/tnLTCLuqBHneDCc2/97SNYDpDI5yvlrWg4eFSflqb
Ag+VYBmtssBgnxN9En57jEhvzHaNIy2k8mRAHNAvyL3LoFzCfyKkZSrRgG+C+jMiTNvulIwx8KNg
/u4m1XB1bKt5VcLefFQj69gttszSBRSgPlSl3e7WvmVS2dm7vvmiL9K3vdl9JYWTPkPst9+yJsc2
FQncVMnVq4c4+1ZpTeOLCXNur4cjDMlQc45xMTYHvpkFSjJteNDUFjCV2MkE0DXQvV56l8wECGSC
xJxQ7mJ4Bjay1Mc6xllkbDXlM/I/8xF3uWEvzWJ5JVdoc5ylaVfgHRw8Bx/vwe60CcmGv8F6iF6n
Trlofh98qdUQIdiytzaeP5+0qv/LNxIFfWn4j93kqTul8PyjEB57JUJVS5oLHVKaI5bjm1lXcSW5
llX6um645A5xTRS4B2s+yAbOlD90HYlIHVAbp5iT1mF+6Ipcu1bZbp6D4Zvt++Oet0p7KWIUSLw0
+ls2a6aBHJ8aBe4LxmnRFWOKeJ/3bNRr1K9dsg5Yxn/urEx7VDAco2bmGV9sSvLHwc2p2wlopkyQ
554G/yZNJtl96R4iv4EqwL/HsxIqxmOM+pG01kOavzjvFRZbpnvfUliLtRHWCBVEH2m/sx1YrOUC
7hiSnYmQ8J0cYHt4Yet2EJ676ltpeO2xRKr/QVFrf0ahnlvy5e22r/t03yWG8iB9emGgYF5S9zuh
MfDlZ3OJXmMUJ9nbWTdcsW8KDq4T9NDVOsT5vZJMp9yqpLCAYXPpl5H/1jd0VBxSc3r9LbaUp0in
n93KqnaB5uNdiegxZZFJJbuexcnN1nHRifULdnkwIK0K94/esW6xnuTPZT5sqnyYHqWVSpdS6Hvb
KoOd9LXetGSRepbCjrxt0QTVdZRE7dqWziSY+Zvk9h4U1caWt0sLDJ45gQblZwOy8OczpLNKDhWO
yk9l5yibssDDda2g6npS3SjJXOT0Lf0k0gaEQR1vI4s9BlQ5vkW3dfGW7rXZBV2+C9Cq2q4D9/U+
RHjpH3CzZ+bRvqvU8XdAebQA0dfLHXR+R5kL/jypSz4Qy0SwvmZO3awP433KAdspNs5gTUj1JdH+
44ZVdq19Ag6yTt1oL8314qBBoji9f1VRHHA2WZJbF7WMX+cwqR8Qx+esq47LCXd89rT2hzY57nnV
NG8VNKhTB89qCQOjPz0njekg0f1z5jzY/dkE5uUdtcJNvgY2PsUgE4t9ErCNcfzwS5652hEIgX30
B8f8rPjpRZCLGRuwLaAHROHtMXmcRkweRJBETZIzG995r4RxcnTjvr12xqxuxcc7bNjoQsobroOi
9+8IB1tK8YY+9LHUo+HZG+G/LtTaRCGzmg/ghoWPO3va81DkxeviEcFSnc68D3Xf/ax47XcEydoj
qgf1UYRub6bdDX/aS6deNfVRRG6/Smc2IgNf+fBrtcFqH2BEKzDlwDogjdSw+QXgE45t/clu1cMd
9IAw6XFQI+PerPLi6nR1/Af8m3sNIePUg+aWeZGKQWxX/ovzuJYXxsbsL2wxYnDTrMJbmAd4ixVu
vZf4xjBH/FHFViGiAoSwsn2ZSfiuBVK5W8+DUkiVZrWkeMLaOQtGbP2ROh857Oh9FVQzkDEZWPBh
/gIUky7S/NqTFYS7dZJAzORBPSq/O12AronLmagKhyb5jM1j8Arl4752h/N0iMELPsmyXVdGd3QC
DMfva/qy2Mf/S4TsBKqxSG9sGm53uHGOV2TpTc/dpKevU5K9SLdNBenYYphyGAo0Lxb2+k4EPKbF
kh2qi9Eh097HgEqkZ16ETZQG3WXpy1i8c1dTH5Jg/BwsZE3Xj6J9XmX6WQW6+d71D3MH1bNWwu5U
mnVwkGZh9bcqyaM3fcJYw8ssWMzL7A40MJwXtX7s2EW9Lk8tw6953WbYc/KKPpRKXZ7awGF/Cdvv
KN5BndOr53JAnkqa5liUL3qLXnzpwN0GZvTqIij9KM5CrdVeByGTZL5tIC+OnrbtueO5iDkkWjpL
b6pP6b5amuhzTFe9i+uNjGqVGr+WHM5kUC51jKwOJ/cnafFBAE+LcJY+G9i3tul0TR3feHSrkpRb
WMG+KuK/pcvSZ9AItgxY2VecuMLzhMY8WsPKWxBERfUJHne19Y9lV05/Ar6ujkNndkcjMbo//WPA
KvontazqOKvI3UkvCa2g/8+sNBT4Ha85FG3kvMDm3Q6hXwfPcVqUJysqgBWq/PPjwjzcUHZiCz8m
waFpVPiCy0BvN8NN7gAcwDmQ9v22sutL6ujx2daHoNvII9Y5qFoY2aKWO4Sx86J2xg9B1DiJn29c
N0CUzK3zK+/ZYC8YHMs9GO5QfAM8re1jyyguDQDSS28lZHkbTCCFcdHFnEKiqv4+tvoIUSn1nyZz
NDH89fMjrBnjD4ktu0e/w8/IVy2UdZPMvWmZjV1UNmyRkR5vFroVN2O52LNa+IfG9dsN0D6gOa0V
No+phxOJFrK96a1+7NGwgJimevinKHOq39iz20guKCABnObKBh/TCBkwyqm5WsvFr41LRH7yGPlk
v7auX8fXQpk1F+sNbi0/xEHaqpP61PQotOLpdSVHjbiN3Fpe2rF4zXV7phT6IXtvaE53nTR9c0/j
J4tnT6iVZPTl9tfw6tdDTZ5jpLRTOIt4fyNB5pnhCTjEe2ZYFaLa/1w45TbjRtqTR9k27anYWP3H
EIwG6/uMqp2yrRuzt/wwbX0WHKzskFFH6JwUBmYMIBhdOIDgRoU5lpkUZwHZdJJZTr0sP0mgdPoL
fPgO0VmiVdXNz8aSqZZRuQxDl59q5GM2MqCH1rkG6H2ZVLV/HJaLGxgxGfXS26cIeDyuA3Lnh8Ul
aTitymAYKtjrLGGtqthXS0GDYWlJv8RLEwtildIjIlTSlAG3CvlahtD8ahBvT3D8P6N1jNJeU4dP
cpH+3IIcXaJlD1bu3wOqWpyspMRybxmQYLkzsBF/tPLHHP8Q8z4o/c6Un+B7YpSTGqff8rhyhEg7
9T2lInGSllzWM0cXYB9rp+5xLMkgvJlelG3vmRS8yl7cxkl2wWxFj0pSBrfE9cs9KbH5na/5xW38
6IfWcWQCLFq8UUTFZCdu4nNXT/pL5436RkIQASULo83f5GkkYuttO/vFsQgcDYt1Q/mkzYs1dNPF
P6rQ2kKNpkLTAqPCe834ZmaA4CvbUP5Ac2Lau0U9PeTo1pyV0WNpLI3sKVWLeYEvnoOQ/V6ca+5V
KCHtJFDB6GOzc2tgKMtZTYKh8X1szrU2bqrU6i9IY2nbwIInhoXJVtgqAA8531hd+Gb7QXQMQMVc
eD1EFz2gujiNGeWgrrtaNmZpxnKRO1frs2s6c8jPk+Gx6vqf/TJYd0Z6qFVqF9JcR2V+oKEb0FCL
Pqyj61N+/cCa42bHvvwP20buvHHa7pwsEi91jYpFMnzJWMavftfYW+m2eFewh/DqBxjB1htwk6O1
SMB4I+roAMFBdS2z3RRZ/FYNX5sKrQvTwcvLWcKsArEEdwqfJB8iyY01M/J/6JOQXJ+Vs1PaKBqT
SrnnSYbuJZxjjUoaNBKr4QNdjBcqOos9bMyekT1AevgtmawX7jZJO+1h7c9TRPaW6qTs4ANLOVC8
qy5zEnfVzk1q51SE7kOfpIDM4aPCi6oXXlTeoadopeV4uEfqlo2G3YgEBmqZ03Nlty8kc9qrULvk
kud5stfxkdutnC9qyNnN9NGOWSbdiV4FU81lqvStU7XGVXdxwjuA89nPaTK6xi0/tVXLU4nkzFU4
daUfIk0bJ+WDNOtfTSEeJV7yc1SaH0YXzrAou69zJVjN7OJBWEprcKKV3X5WJ/66xafOZUus9OHe
W8zorN2HRnjEQwCTSjemREfigeN7YmrX9TI3of6xyW8BQuBXTFaQMsKK9K9ZBtS5j3Z5UzkQAlVq
FC+hPvoXEwbzDh2Q6c84GB7UDqHpJq7roxxVfzu5yuE3XJBMMioXu8nSfdt6qK79GujlqLy2JVAm
t7WBRAxoW8QtER2oF88PLFT8E4cIuCO0pF8MQKS5RvRG+zKNqPVv1gGJU2bdP/XW+PLBPERCqgnz
sDB1zmSD3gStbi+4dZY7vhhN0pKIo0nGFis0p3qTllyQZqQ0MmPaKLPaog0flmesEfIMdEF+PkMi
lmesP2V9xvpTlmdATnGuU2n+R8214M1L3U82IIgHHErCt6iCYD/1c3WQwQis7FXTkbOQUelTQGoW
1DZepcvjlLud02g+4wEfvtWo35ExA5Yro1VYNM/VYsCzDMp0uCHHxoIeuLC0cR72rTz8G5kI6k7Y
aX5WY82kSN2qj4UylRy7vAmQUTk/8WWkEutl2pd4nr96pAwvJlIg1fcmgGSYUu02nC9uYZLeWuzK
K4Mq/jwlOH6iedrOMWpiiyN6Q7+j+PSnDcbiyILwkUYzQDP8/CCYsDSG92loGi5ugjEjD/avtoy7
9uBtBVtm5sFraDrxDjQLFiF+lY2XqQxeTL/gi9NHPa+40n/mb1A/DU7KSbm2jW3a1NF327N47/f2
FwVbr2M6dMUpi63wMyfZBwloAfdvOQljhTFq04OpB2enhaHi8t/00IWYZSCO5exT16s/u/H8ZZha
50dn2OfYLJqvjtJNO38J1exsvk7YUa+hohX671CWzOjSkfso+FDe3KIt96pfau8DJIhEa+MfrmME
sI67/A3xueHo+nN0hmVkvoDQQQlpCSkTd5OGzvgtn62U7c8QPrIRDMkVvTdmnm+p4wDWs/riT6UJ
vSti3eNrprrlQ1gpTxYr/6t0Kdgx7ErHjg7/TMj3QPDUJxkFuYi0TAH8vOjVnBPcaCkbqq/GSYZN
w845f3y7T1U8LQRZ5SpbGQxaNFUaatQHVPajUzfrGagCLX5q6p53QpL26q1tUNBe+jB/6M37sIo1
McmDHEu9JlJ4F/IRDo3ePPaIiv6MiTJVZbdX8ZFaJ8qPUXqkORSvOIUI091cVYUuTIbpbE8JsuWD
xrl8yS4lrVnuqhwvesVfUIe5yn7VBV7uV0H+5JeY2cRe0T6j+BTydfG6szQn2EzPiOToR1RdAV9L
c4mTgQTfRQUuDa5SS9jSH6gRurQZzJPYdSEkqnyAbrljXWTCPa5vQDc2uQu4vu+89FBNrn/R1Nm/
dKhCwYJf2uimPwxp3bA7+dUXGdXPQImWuA/DFZVDZS9D66XwDdXaek2SL1+gFE5OxM6+TBwVF0bd
ci92oPfJLYRJ5vMhP/KyxwaVFAaJCBb67aTHUMsVw3mQu0izfVSY5j/W/tTEFZaKcus8tDjmbbI0
G492khvzLl46NW26T5HWh4FBccON5fnDUUbkiUPHScguqGOTPIsRRtlmxdjhRYrx/b0nzY3h3gbi
kTsdbq2MpRItY3LpgTAyJvPWXnfuSs6L3r51UwRPFYsiK7alr61SBQgDHYwCRhLAOeSD/UCJYCkv
bUXt/yjr0b5JrIrC0LUYnW9NiPDHloPGBG60aY/xsJNMjuRv8K5yj4adYJG5qLaWM/KDGxRBnqa2
a68S0i65H6tr3WOWh+oHOVd5yhLblunPWEjsV/4W72Fsk2Zj6HZykV9GtwbtkUrOOW589VW6BgvG
GauOCbuQP21AI+XVtMZdYpfYQi1dgQOgxAXSullnUYb9qzF/5O1MAUdP/Ze6Cd+9dlK/ktzwd9Zg
o2I2dcV7Fn8q+kD72jca79QGchIGSNpXkhyILabVWz6W8w2j5HYrs32joE4CV+4xT7un0UWNAbNb
kSUlV8sHM3DcC0doZaMt3BZolD+b4vmzNmV0DRaDICfCjyetZ8iY5Wwcs7RVKU13IL7hjn1TzGbP
Suj/R4knxM3n/L0MAkRDhpTqW9Jb5xGVlG0xA5SYOatcemy5H6IEnnHQW86bnRbNJtG9+AeSARvH
LMy/41h7dgal+pprnratukCBUOWoR8dDG9+xGvj4TtBdWPmUc5Ca7e93CXi9S18Hyvn/H8d2qTgM
yEzhHKnVL6ggw+77Pgqos8UFmEZYluMD+32DHX/QWAbiVSgVg/m63Ite92vTurcO+70PeKaVj6Ql
/q1cZqwH2jseahlIWXEOXuot/1t+GX6Ct3gI8er9Ow0x96LC/c1Cm3jbW1312haRfVBDq7lCls1v
eaVkB43c1h+z71ob1STDtEx3wD7vqTjlB9WG9PEDh89XGz+KYvass537E4Q+mikCl5uUQsAju7sa
We0FX7xUydaLNnR/BC3Ww9JVpqZ/yDzT3ToBKA8LKN99U742ZbsvzSoJoweRHVibH0YpQj/I7l9G
+0L9+ycXtnEU6t1O5vn73DW9i5NCYznJbbq0h2lEg0Ju/Sx2f0YF6OZckpLDUmzMLwNmJPlG+gYr
9C+ANuxDMQx/OMOMeMNyMceETb7cqqb7s3Mdlr5BMb7qZatj5PHPtNaOYOmbQTq+1OxKLuiA4KHl
ze11TFr7qVJSKOCjlf0VORwS1Mp89Bz9OzBc7ck1FSQgXUhnNuREGzArncPA0S1IbPdQj6X+JH1y
sebg0bU5k1tVyfemHhX90bZfJKr9FYoSMcRhc/5znS2DreVQXqzs16LDKPoX7Ctp8VDJk/Z2h5tJ
c4nIsBhsC8RvkFwCAbpc5LR5P3j6aU4hrY8P0reG5CWVsc3aRhoavhdMnr0EVohgUyKePCTBfPCP
blqYF12FaejmRbYfEr9GVj6J96tzItgR76mf50te5soVXSEIObHHscTUAhOaJa/f/2Q4OA2C4Q79
sqw2A0eZq1w+tD/cypBT6MVlXGSfRmA73jDsCtOPvy8+Er0CNMVywVNifVDBSk2aM+Z8+XHUdO3N
7PsfEuE4MIIQi3/PQaTs87LQyXzm3aOjacpW09nqK5YCMM1J8y0ct/IGub3+YieLwxMMLWPQLnHG
v4Q0/9+oCBrBO1KpP6OiRUpWoqjLVTcwx/Is6fYHS7vgNhIiqM+j16iqe06hsZ2TaIhfFQBWWB1o
4Xc3B4BjU11njxrNFxRE2n2ftNa3+pMaJNF3w0iQB9YN92LOuzritA/9FlqcE3fw9RbmnVwipYWY
nSrefu0jxwZDb4mWPiR6wSVKYNynPr7wiXMcC//T/6ptnvcqUG8f/uGqay53CLkGD3eF9KhCM0Zi
4gVV1A1BfTWQTUfcKTUGYELkp8MDdu/xYvdFftqULLV0hJLGjkpw7FbMhlhFEeHaSsY6WZLX9wmO
rkGpjXUdGHWV6zdEBI9K36knrdYnILVLuhyBKHLkHagztJJqNBpryz7BLmN/M07vLETxeUZdEstY
BAq9xQc9avP0ET3Y8XFsPHIURn8MB+TvRTNEJEHWvlWrpLX8n3ESIsFrnPRJsPRNHBLI/i1gsTVm
ff76rHiwx22ZtTrFRPSLVtunOdHiXZtD0RZKmQzcyWOVrqoP0fc11Kz8bDNaQXboJo670L5i++pi
xIFPrdXubSDCV+mTO7mo+GU1B7k1Io2v3xoe6HlRb2RI88K0WyTV/sM2pTqES+VcLolUyuUWETqm
T4umG4jPNxaN6vh7TN34xKzT5U6myN2veffHcgj4+WOcbPyrGFk6OAXy+ZWPMqJYzmXBH8hHXLru
o84ddbt88GFQOJcM4tP9c38f54vVkIXHr8Yx2uba9yQAPt6OtvFSRl5+1NEMukqMEWaFfpNbLbSz
SzBGM5uNyak9/lXCDE/XXg9vQ9SirvPrzmUfrEClO//WH8uMNW6dG3t8bqthSSX+esoapwTkHJFj
+ZdYRT4jBbKIV6hp00WHWHG8g94or8UvQYsPWhfoRRHOQXDc9rJChnwjdr8zdDoMoq7kvu/cHCHo
JAK87DT8MgYAr3vpdLGj2P9Ub4e6Xm4bBZpBG/T5SQqVqBVaxxALaizyqHMOxZQ+kIj8bs1Z/xb8
D2XntRw3kq3rV+nQ9cFsIOF3TM9F+SpW0Yts6QZBiRK893ih/SD7xc6HLLaK0nT0nBOhyEAaQCgQ
JnOt3xRe9MiaUHbJQim1Z7efjJOsyWOFnvKoOpq+brtIebbKfBmBNP8MazraDHjOrhLwmBhRiC1k
U3MRzovOIJrA9EasRnlpqdeyrZuXpApIiFUwr0ZDuRqd5tVoymo0RrAXx8x5sVu0Wgt4ltFyv/HH
oV2+4FgSmHsxaMaNLPgB1qLoOm6Uuc3WSuNmanzzxvWMteGWaBD8GJsgs3HVGMPVpUlu6QkhMLtr
q6WsApEpMM4yuxUsPCCSIL7EEh24cYUmz3CSRRP5JtazWseKWIQLKQdPlrrb6QCTiQhgS9eleNVG
1jDuZTUy3OehTf3b0I7qJyU/BLM7XeWkLcg7uww/W05IrDFFm3mMSeZ2egem3W2ZqRmNzfeWYqyi
732Y6AdZk+3F6C7jzGEVN++EGqB9TcRhXZtmg5+YgL0SaDmyZvPucgdyxsMmFMguyj2cpiNpGQcm
S/+kC8p9laEPthgiWJmyONd1+OSmAoMcSGWWrGTPeTOegpwZdmlszDJ4jTGWZJEyt4UM2hhFJvhq
oS0BCGCOt0q1V1+Y5aqOEE+7tF3cDqQ+rBxSzkMmK+Uec4b7gOjZIXJgoUpJb3CJH8GpJA9+PgXH
FBNDpBxRVP3RntjIbP1FOypbwTFo4uti8FFVsyHrto5YSzHYi0BsLTOrso7pODbHBd89BQS8v72M
lHt7TMJXkAccYkEqa2nJyXTBTYpmaWQ8N+wJxlZq9MA2IGORGF9km9Tp6aTIT+WB7TVGcbSqUqyi
YjQO2Ah8zX23eAnM4rwR/bnxo2vewAusfJEtwsw+m/bnwutPzYxQTKqquZ1rEs2Y/VT70ZdCz1x6
XKf9GaigZ8N3BXV8fEhnZa88Qo12jIw/JJYhdCw8NrOdVFuMBJKLQGvaCkK5lFTsf4gr/tksx8jR
cgDhfjl66Hvip/9+ADmyHsAn2Hn2vYonZq4GFETHKJKd2hXjlaKN45XcMjCixT5LjsFtIlGWsrnO
YmOX9wp0FYYLdiZSkuC2it3e2wHf7SgHXYrL0WUbBDvESNM/Rq+pDiFqoCuZTGtCAciwREK7xaPx
QajFSbYHQ6qAEYoDbhFyboZuH2sPIXxW/911ZQ3k8ef22O+qlT6VzQGhZOWPV9moB5wxSe4tyvAR
xEUmtsylsbIwWYfMoJbnXHyUzdkIJSSG/nz+vfJEzz9Mbp4vy+WHnC+NhnD/0tb5QXJQhzLTWivr
bJH2Yd8spt6ojnpUO9pGd8uPylipWycI62NSsDqxUM5nnr9BBcV80E0drXPdtRegZ8w9hs7Gw1hB
UM9sq1jK3iaE4NAWawL6llstEaRCAPw4IjB+1EzPWHpebS4rXUU1+EfHpZpk/lQvcFaZdravHXzF
z61lkY3+1d9tOojmg2buo3wBzn86TO1aNllzu9ySh5BbpUD4FI1OpIEmNLnf+C91uAFBpxxlplFm
IEO9s/ZoiWO43bPEkh2d7iA76Rf6+tyYx9GtUTQY2oLGLVco9C6yCCNufJompDCMRYBw8000DV/4
6f6+HpLkppwLk0fpRlMr9BRM31nLqt2YYLVzfEzWMWA+EhU2OeAx0nEFNryvv+xMWsECvYPeYwyA
fyF75WHKwV3KM5BNhGz26FmoR90VwZWeW7ONhXbbDbnmLRzPWLWKF1w3sppkU7Is4iLZ5qmn3hqI
IN4iIYXPds7Kr5v3kzsnmeNdI6fz1iT3LYrmJbH74iCHycIh/rGGR6KtLm3kU89nAUpm5ky5T0Nd
odXr6tk2mrM2FboJSfFZtmK48qNVt0T+OVbR9ZWtbRHOYyfRKXdZ1lWLOkfgpR568bnoqlNj+2AZ
coT7cZNNv3UhKARQqN5T1mIOH0WOchNanYvXXVsdgkq1j7aowF3gPPAgj2TUzCiTLinrEMQsSOpg
TpnE2NRsDMVJHlneJLM1jPna5NMyayfzpVeYKbhpNNzUs+huGHVfmoGFYmUJFFENCxSfHhZ3Sd4i
fhSicDUnBHFdQdptHiGrP0bImtypj3V1VWfhbY0pyvnVUCjek9FM6R2PX38XxsH51SAavBGqUDU3
cqE8FNaTgYH4XQg89JdRKFeZuB/hvpBGCbOx+V0epP69Fmc1Wi3UZJOOq/oNyZP7tvOqd+1phwJW
3WM20M+mguPoW/2qt9rhhL7wcHJTNFyz0CLgieLkGpehIcBgz75rfT0/r08uC5B3C5IoNXFNkouR
82Yaz2YtpLUXboxl9Qj3/bZyiNupEOjWUkbUiDsiyHxrZ51RA7d2RBKCaYuD6rDOdM3c9bNWdzS8
aMOgP4fOpB+sTssBQOEnF1h8Q5y4KUggavZdaADwmW3nmtgEJdArj7oFvkInTnQXi1nJxyEEqKW+
d6fyk8+6pwkKRd70iujC28jITd5GoiwEfNUg6igxJzhUOI36Wk8rQbjhdOY9nCkO2lNv1dkJLzWY
EZIJceY/aE+BF2a4oOCQh+jeSWIKVONzlNvljcNawlsUTsl3gvnW9gxRUFrfBG81x+3OWrVRpGyR
+wSF4VrJUbKXwOPjTkXw4j40Em2fWv20gVGWPhOsOVqFyZpThsRRNSAumOfPKYTiI4QO9Z4bIT92
uf3sS0I8ZizmEnmEeit7LVOd7l/lpiwI2JYgqGJ72dUxqYtYLZ8J08CErJRjZAC4WMT9lC1x7ZnW
rhLn153b2ste7WZhDXK9GYGcW9iOwbWmG+FSzv3iZnrrEGQ7rnvmzkujMkJMYWszPuUl6vuZpz2Q
qSkWyFDbr01P0D9Pmi8KDLplF6ZkIP3A2OfalG9D5norWJnTSsv6/spQh2IlXy9GXN4JX7cfZHvD
+oagDwnnH+1gLE8oi1VfHSPJnou8U7J9Y5OkstUmOwGWRjhtlvMjEpedhgocmEwbdOPCRDjmGqCI
d6UwvZU4rl/hXnOn78A6n4kwF6RX2LvFAUWJFIWrdT9zq9SalKyeuQVGqFm0G4rE2tV6DS8Y6Tk0
ZMj1PFRegbxXP2jXtmNZp0InNao0kH8xYtyabd4+Y2fRbSs0kOZ7p36ydSCt+ZTdgjvoF92Y5Cu4
7QZQdUt71sqv9aSiVefW5i71h5EsHlUdTSUCxs5dPotIVV5XLrQhBAw+712HCBOZUGHeSLshJBQo
Ku3uHGVVzeytfib98vp+q78bL3S13Ym015dDU4wIQkZgMYCkrzqB9pzd5v4mtitrM2K4+aRHGmkI
vsR72UuMIUa5PTNPsteOjJ3excV92tsWQts7OQjSlX2rleWNrOlWOIKpDsj6zcdPu4oYa4L2bgYv
ojXtFtsGN31QvwJQ7R66uTAy5C0FOlVbWe0qZwKZnX+WNbmLU4fPtqH6uKgxHghTt42QWVyFuavv
cP8iCzrn4Uo9hz4RB+VS5utkm8zD9a4FZAGN+Eu7ogTaZg6Bnm0Z5VjZm8UAb+exsilLPDC35cji
n2u+BDn/scyGEWNW8Ax4DEfnqhXiCUXmYACRn3nXZlE/yRQEGUrv2lGKJ5mucALXlX0yW2HOI21G
SvTRX+w3H0WO9HKIqyb5sU2opls5fZSTRk9Bsd62gugop5mBF/hbNxuGlexlVprcTvpzL7AUljbE
c1Ega33ytH57CfhZ6PHJpnO8Dy8IFyvzbutVLgo2cZ7sEpE/ezMzLQmMftc1QwQKEt6aGQAhrwOt
IvJJFYLs2qjD7jEzwu7WxFKiDD8x+fG+Of23GOjGa6rgthRMZvGAHZ6+CcGxX7EAQunNN2fniqR+
8qziqxuN08rxrXqJLHgOfBX31kho1taWojPgx3+qy/5k7m8TwSNcQhf5k/46VV2+kIS8MmjrezxU
ePsU40k2VUqOvGIkHiSBTxb+nHklDIku7MzzOxf/nzsVAcnGQbJx1eDGzSdOJ43sdVS3zt6Regei
dZrVG0O3A8S9sSOX1V3elABXRuWjCYdaxn8txzL2qOqMq3pkzoIZQzg9VQHowITA0ErKn0h5urPw
XjeuyNHitmzp5hYm/YNl5PYpDF34NvMWvCmKkpd/UDTj+pcOOaQnz4J/k72StSzFWS4ZEAlJRsNa
B8izrSWBQvoLu8YGwZEahA98C63QdjXpwoOGYdq4uEDEhszbu34RHiToa5K9clNCyQgDAO4ffuo9
H2HukfvJQ/V2pK4NbF+Z7dt8pFQFLL9ddqk46t3XgY87IvJEPplZMJnX5eYcKG20HClAFhk1oE1t
UfvQw9NuFKvzzSTrg6uLVQ6AW91e+s83Ux9312fBi3Rw4Z5oCHn4XaNcRZOmbtrY8O9VvEfh4ur1
p1537iOpGs31i3NT/e7Z3ScVaeI/kiCD312F/l2Cfd526O1+N5ji6zS0D41EUtVWjbkI1fNzaEbC
vGpF/xAWynJqxFlH4IwHHbheC/6WvFvlOstRovAa59rzguvclsRYtjDbqRAY1wFf+vVjPwzqc7vi
/ak/k6wTeGZkLZASV3/GBFfdhHqtb2Rv5WCzZQQmsBGzBaNtFGgqtG6IcpyB3YCeM2/UxuDKanCO
lX992dZVUbTQLWDysqqr9tsQWZWFPMoWKHG/0yY1VrdVYH2e3CF/Q73ySzTiX/GyjNNhVSYIWaFR
3fhbSQeXxaXn0ia3ekkRl5tai0ECYsfQmELtIHp7HwVwsWxH/yYU9RiXlv+axUBgYHCCNIu/dIki
PltlhsZAl8WfKh8q/NSAGtNqoEYwxqIn30PKbyCw/dgXwl1abQJVUzDdSBJWVFPAazEthmvNNdNr
EmCkXyvfeEk6Z5ukM5oPIn7YVupL5zIvF2lt3QNcGjYlJ3yVj7zjrYqUsLQ8a5Q23iti2Ek9Mtkk
i3R2D7qYop3HzmZCclxv6Om+S+Kd1DSTTaUyPgW900GdabuHEapsG2M77c7WjhCe4rUXeKAE5iqM
8ugmCbqDRxoB4S1Q06SSFWKnqdU9oOdX7T1tTirPRyqIgrBO1GeXDyCv2g+g6wXy6pe2KBcRGLyN
4WSfLrBXufVuXMx91SC+MT0RMdHnFZ6LSmWVKcGdXNLFHXJ58NW4HeYVoWwTCFcKZwruZBM3KhKD
KZ8+2TkiqH6EYPuEpGr2GNrZRNgJ3nwX8r1yBG62I3MWyYfKcGZZgpEo97qrpo8h+NftMOnpSlF7
ZSNKK1/miu/m8L5C7YjE7sabfP9wbvOS6iHrev3GXhS6kSP8k5pYaFikA+c5nKVr37My70E36tNt
b5rfZDPZMpe3tC32epYHj11Zbn+xITZDDaaNP8HhnfPWskAOp7seghhbXPOtSbanhS82baUnS/74
HRC12aLGJmZ0lDJgZ3ctR61wmCHMtpQqYb4Z8ha3smzRIu5A/hxmfZFXp3ay/VvegsFtNRdGHrpL
wwRcIDtkm+wNwdarM7pjHi8PYfkqLwgdHP8vx4hz9cuQu9pe7ig7ddF/RJJP32kdTJzcwcFP5mXO
RWq+l2OLrdoGWGLv3434obx2aetN8b3y7qEMZ7vzCk8L4mmb+YOzOCPMtWEMbzNjZWE0Vq/RiEEA
ch7d2fX2zbJTZwED7jozH/ratx7C4I+m9vp72ZJk/QC6ou53ss8vxuygFA6BcB+E5XkNBfZ52lwg
H1k4cvtf6hLq8Q4c0tTZE0knf3sZIgbslrG+SfbSEA8dSBMo+gNitujV+LmPJV+gHmVf5tnDaiym
eit7QwfV+jAYkdsFOP6omGp5PYbaeddq1KpFWs9Y6ME3luhIZCRvZk8Wi5jGPnXibwG6GPWaUA6A
/Eg5na8hxpnrZELbtMo1i/wzAJ4EzONt4RfVdQRr/QLnke0qvwQOGmNdVEHejSUS8m6sN5vjXsaO
xfAdiDfwYySm9PwaLvawVUYlZ3pISFfz0q+1P5S3lRG19+Aob2RzWEVvoyTuQUzF+1G6uJHNAVkK
D9G7VVDWOrI+g3sQHh6kTG918BNFvSTiXXz2a+OYxhj3NV2/0oUSfQ1yZ+LhCIPHNG6dNV6E+bIa
UZdEzba5t1Bt3AetW89WE/W9LAY+rsw6OnULZwSv1ciBGIny9W00o9lbyzLO+TYrYiEeGdO0k0k3
mT+TObgW4OqAfteleTI8H3/k7lkOurTnoZ2sNcyrVpeODqvtP5OaZe1BiCtyZ+WBqliigIQBYo/H
wnlLC8drHGLvExO53Eu77BSsQ648bvPAmB0YZJssIgfOaGuL76xt25vMBqlYWLC6iDM9D2o3XRGe
iZd4cBTP5YAuqKWEmG1Ydf4MQ85Z2ImRHmWvPxkbVxujuzZBk9NcJbkXr2WIZuqDVzMovb3kf0hO
yQT7cmParrk835GOr1gneBvnHeSQZMB5WUG2GLNjzKQyy7NPcitUcufU+xr6TdHknMZ5i8CD8743
Mp6IN/lLTOqNP1AiWUm/G4+56sqvBuc4aKW4cTwi95JuPigsoCot/tg7uGF4dWNufCDaS6tr7D04
OmPpK7W39Xw+kHwWmmOPlbL8tspvZhhOHxGly06yps/+y9oAr1B+X/XZnZkzkH2ycDC8Ap6VBTwZ
fUz4vTKDbZe1+l0zF5bjZhhkq9ben/iCLuvUONbAfU/nqqvsSQN6t3KsmfPx8Mx+I3fPgXbeTUXg
X5na8OVteDj7WRO2XGptw/KAmNS41ipko71xPnqieOpSnoHc2yq751EXGFDMKcqUANnSbgp/fclO
ypzkpXoZ4tgxgU/ZA9SGTIDMdzpara3GqRRzkK3Ty+cg6e+YIxCRrsYDJtrF90lrXppiQAOpNDxk
+WMDEbBixirgxxlaZUr6FUJJlunFPRTfclm0NigpNz9qU1/hNEiY12JSZW6n0f41oz32ebiKfV6C
8pm6FHBXHlkmlgfZJJ9U2+dq6t6rbCHBg4ihX2HqJyY3X8jGylZWveshhqUPsK6yyXN3XVKd9FkH
ETnXslucN8/dOqaUHfcDqiDzcBjkZOkiFLP9wg5u9CmoFopSiK2OgONNj06fsZhGFK0iXcE9bm48
D5y3dLK/B0Vkd+8Gy83aROhxipvTZaztKOauduyPEtIkIUxR6jvLnpzzMpOQJwS+oivZLYszrEki
nC77vINFXYafG+Ux5fC0Rr6bH/aCg/CrJdfxIVFfFHyHV3Ve5UdoXCLSRKzhesA+RHacx8V/jnPK
Kdzp6vDa/5AHbrhZThqJ85MS6q8GkMat7IyktrDcHEORHJtGXVzG/rK/HWB5ZRYZbmE/DjxGwV6z
Zha43Sk3OJjId9SFn9YG5bAoTK/YXTpqZhfbAtzCQra1tjvdlPFJ3us5bBLsvMZ7jwytedArharW
3le4N+dbK8i044ff/utf//w6/Lf/Lb/NEz742W9Zm97miNfXv3+wzA+/Fefm/evvH0zhOixnbFMI
1LQcwxAq/V9f7lHIYbT2fwBFD3noZ8kBbHe6NsMYCp3DQz7HRmUEXUbOdRi6hKvFw4DTSy2S4VHw
9d7jGuassVmfXmRButJZE6LQ9lFWjY+uWSGvM1NaNS1B4b8YrzUPfHjVD0jjGpH6gvrp/TC0Yifi
yYLP1kNrOKCfZxwQtLsqbOJ62JfPrgL4hC+wpvc2VqYqAqu/zD+iDrkhpU0aCXfcc4TOHzzsAkoY
4FoWdmAl5mqYILek4hRh52a0JBQR4VhBEY/oowMrS7bAHeJzWziGJ0vh/pcj8nKyrgecjy87gSBN
d/JASYLz/N//NRzx819DV1UXaXaiNaZj6hp/j5//GkmsE3YBd3FIYnA+o+lXt4lTVSQMtXqF226x
lm2ywD9COxV1dG5CRw7WVgv8Whh1tCLjir5LUvY38Gm6c4EhRwZWNOe7C7AacZck6EEpt9p2DPs6
XDd1+Ypu7+pN5qNwaudaaQZ/GahElxHFgt54qZNoIIM1+fVNNW/JDlESH5BtTmYDRGgbvPVk43nv
wmwEigHbxNQ9qMgsGM9LzAzFjCl/W3AqDd/6RNPfFpzIBUagjqqDHCp3Go2aRWfQ6gf5CYRTUe8v
hzy3ccikcq1bWZOHbPMh2sgqen7RDYpF5zWrPK48JFhp/fzfyEO6QvHQeGPRK3iAdvJP/V8/PXm1
fBK/5gUBNz9ofqn+a/stv35Jv9X/nPf6Mernff71mKf8+9shp/Brldf59+bXUT8dl//97exWL83L
T5V11oTNeNd+gxv2rW6T5s83yDzy/7Xzt2/yKI9j8e33D1/zNmvmo/lhnn1465rfOJrlvHsm5uO/
dc5X4vcPp/x//+cl/RKW7bd/2+vbS938/sFQ/+Hotum4wtJdzVI168Nv/be5R1f/ITRb12AAOCiT
0vvhN1CcTfD7B0VT/wFBw50DX66KGongyarzVvYJ6x8OzxypCwM7Q9Ux3Q9//v63N+j5D/fXb1TN
/ukZdjSCCgDDDct0heG4hj33v3uj+kbo13VW4KTmzpmXrjriyzTdGFHxDZHnYKsFY7DgWRLXYN55
b+W1t4gtFBZr4KNtWxYbt4yQcO6rVa/24aFXout3l/QvXvqCC/HupS9PEa6CbXJBbEvTTC7h+1Ms
kTA0csGMcRZ1P1S1Caxy8vqVinreQ1RhPfBsFHYMHypBSjwILWgQOSDVuj4OMZQwHkdtnYBVXyWN
Fl35Fl6ZJa7a6wky3irCEOEw9dPn/3DW7l+ctStsVTVd1bT/7azJXMS+0zs9YXOyN3qCDFGoOfnn
Ws3QszDyL6mll6uhOdSgPba1AGUVoRBwp2rpsIRGot2Vae1unL7clLFIFh7haMXHS1Ebq+RKG80H
dFUWTIfXatYbq6nWTETkckT9Z2PRIDB2ht5h1jRW1eLvf9qvv0w3HbiQrjZ/f/lhv/49VC7nEAKk
WoyQn/dAy4k9GdC9+rpdk3cLDiYyantWEdMS1Onf/9+a/stl5T+3HNXkrjAF8lXqfHLv7teisZMo
rArsomr9yjRAZPimAAKoGIfAafUN6nz5OqzFtE/9tW6ra3QZlfsoQiOqLJv/cCXEz19A4K4mDFhC
XUxGLB5i49ezQSRiNDv0x3AZHTZ1P730gRGhxq3pmwSt1oVtds0xxfAGkcgQte/MRAauqvFsDY3H
yBqdZ9Nyv4Q9kwShv4a4nd+FsGg2ythFKxv1kYWphKzJZ7vS/3Al/+LceebBaemuYVi288u5iyBO
CtZP0wKFFQx7woVnRdo2tzLkF9HVyeNELEbRDqtAoGYeDNkcWcJPt9G4g//+XMx/OxfXEhanQaxa
c2y+XD//Vac29uI6sbFRmhqsyELDOPaxm65wvQRCWaBYOBrxUXHNHO3OfFUZgqdFjYm1qSF6GgHr
9vWkNMgezAUP1q7XEwXMB2SlMDu0XR9eyUpTJYJMUpittZAoyNJT+LarxcchqsUfAN+WmlL2K1E6
4JHdHo5XrlUHJUmmm6lO0axi3n1AwkM5cHr6wlAa88EpY2RM+v5gN513DXfbPDZ4GgSdj7q2mRcr
Vwn6j2jWdnuwKdnaNWZ5Y8cvgkUYexOGfVF09ffX00K7/5fnxBGuppoWMScVLJpp/TI3y0yrGUzT
9MEFR9/MwG/3TQnNIiGQC84lX8YwMqoYPAKpvIM7Bl860tVXep1pyCXOm75GoA7Ob95cCURIruTW
rz3+2A8LN0m8leyujeSkKjYh/kZjleErb0WptVHLM0I9JZO15kqBqprHQOmmB8ri++Gyx5zy4QgG
fOnlNfH6HweU7fJQl2Gy2ushRqF2Yyxby75GdGD5zgqkLkHswok/pGbzYELmO+VO+8ltrOLKF8V4
V8TuQyZOmr/XFVNgQRYBrBBJs/Ii/RH3rRFF5domk5btXQvI2siUFRCEay3GBg3SomA+O6Joa49C
v8tCYe6UsMNEpWu0h2guykegHtMmUcYMG5xA1Fs/qHAOiuxl05fp19ivlq7nQwPytaMXDE/1GMDh
mleynh49N9YUv0bBeBuCSboqB7RcOt+90iIkx53cdPZ6bYsdUwkcFlSw6JrZtluM7YMdwnsJ+M4x
3/u+0WzLuEoe40Dhox50+evYxbsyAcpbpMmTv1ZQi1jWdgBJ0nE2mhsxaUUw0p+9U9Qe0Zre02tm
6tnGM7v0owj85ERKa1QHYzkWaveYdt241NO2/ljGcATq0hW3tcmbeNTwQ6vBhvZmNm4mIH/4kJEv
SOyvblbClI1V5IgV68nLw5GQc1ttfBXwOsv+I6SKcm/0CgEKfzo5Nk9o0wXOCjsP4oW1TSal0BIA
kLXYYAhS3zu1/7EwsgHjSDyTs9xQPqe6/RSOXf7gG+rMNCEqWliZ2JLkr9eeioQnv6G+bpD2uYbs
nS9D9AxeIku7nkqr/WiyNNu5WTptFN3RPgkseeUAOObmymqM5gr6H+D6Dlcl90sWOSY4lDE+VADA
z8rhmecOGwDWqKPMKuNBDUIkMUMSxXNVDCpW3E5fXMuq14TrmNjaQx3oJkBT0ex8g68+6a1r0GnB
Ax95Xse5jZcjoWfOll7fGd/38s1raWewLIIEYgq+TaGNAIErfBTiJ9Sl9E6JlqWuevfosXn3oTI9
sJANT7LJQ0Kb1TFAJVmVe4Xp9MprQr+STQoqhlduOkbnEfxBkk3dKg0siaFaqXksgAhoym0yF/0Q
uxuIgriGhqVyi1WIf2eZTnJoA+9VjpDtYY0qFgCAtazJdnkMq8IqtPHTm0t7F2TPvd7jcVQZGpZw
dngX4bd3l+idunAFMKEyIC4r2/JCOGBy0IGQVb5q0Z2RIRs8GdG4CgjYsPrzpg4AtgMvVdYJSFv7
uCaZN5aY8ahOn61GQ4Ex6KQ2UDnNWybIad/LNhyk3IWlGeNOVmVHOMsSZqK6ERXzkrzletSj0HZt
2MJEhyjxUAFKfZhIc/NVfJAtmZfjR+hChpdtMYjCvcCSB/Aj42XbmH7PUy3DuJidBtv/Zum4IAGj
Pql+F90OlTXxWiaYYZT51xSH1PsgEu5BqTGdsxvdIskNEz4eo0+ZXqP2aQFz4Y5sTo4YUamrG7I+
iDQ+KIrSLjIw2t/0auUI1fg2BSpYMq8xH61SCzel0r64NbYZ0HXsO6KsyLKQVn0JRI8f6Ni5d8QS
Z03a1FkR7bdfBCkfz7SCz0qX1Bt9alJAerX7mGfD3XnPwvOXo6FHN/BawxPAWMR7HA9tyMoXhJIn
ZgWhIaZdnY5iDSKARDEoQWFWLtZ/wr0p5gL0dLpui6RYGTnvYauNlEOKD+mmQxdk56I3/IjIu9Xz
FWrChZ4U9m1Q6Oq1X/rGwm2n8IEX7h5YKATaMOI+AmLRL0PBDaU64qOFlu5dg77jpYYO6a6ry2nl
g+jaQ1ISe88iK5rMANNqVL+hZjndaukE+TVXx20K6tbeOOmkH3nF8skRvtg5tXoNeFon0UkROoa2
a5KUzCT/pw+MEJJS9NBiPLVUiys4CW8G4iVZphvbqRfSP9ydnuPeTG+zIdgnVTae9DTSVjwM5god
Q+1aDLqyatvYWXa6p17LYpi3Rr5L21wL2sVnz+kD5BsppswJ7kAU7xBtLOA9UZPtje59D9Xxk9YP
zTIVvH6nBGVBCEuUtWMysamnYIXcSPox6zKE1+P+RtamhqRk3nYgP+fOtolcFFdMcQCjxKOkm2vV
sog3Rk4JsUq1Hgu/245+G3yqvVpb56XRH/1eRfa6Dx+wY0WvaC70H1uWaRTbSQ8+ynYE3PlQ/uh0
A/TtyZzu+rFMrpQB3+kqnrl4oqr53Md1veRy7Vvb9w6q2swCgUZ3LbdIokRHYYmV4tN0aZedALii
rQsMDL2HLUvUHC2Ih76364dyBu+Ysb0ac/+pDJ3vul1BefVV3T9FmRnOAhVrc8YtZ4R6VpMZJWcP
+Tby14FTFi/wa+NiFRCKXZ5l5rOhvlJN7cjko3gxXGVTpM4nEec1Sx7MTKUiFKQUVh2dz2IXtbdo
lTtDeIy6PDxOhR1iXTRdAwRm+cwcABm4XjnJosb0bE08P/7o4oZ0G48pRpAisHeRg4l0Z0/Tupom
51jaBS4e8xbSNhN8cWwiih3Y8/acpUdEjx8pE/ao90xMvwmjFmoLeiLLDylQ8Act7Re1OqYb3Yy9
Dbgn/VPctmuUYZInpjf4Lxh9upLtGlOZhajz6TbWK3HDkGLRp/V0NfkjkbtRC2/dIniqo649uEkB
fNKyrORQEILWRrFQU9FOTDJq+6Q3wgYv51brSqQOKhIlM/qUcwPBfAVReQ2RWntu/SYFQ2EXt3mM
HNYYf9TTvjwUqtj6XtF/Jze9zRwmBqndPFXQLJaRphQH+aBCwQb5w4PlopCu+xlXWK+OLHv+cBDv
unNzu19WaJWe+g7Jg5aMO1ooxjYoHJjd83Uxoek8oMu4s0Y3vZF3RhNrr0pbZhiams4irhSIfWUO
AiIfse8eQWwNbeLdyiID8+F6+M0V02MZ8z9yu69lTWnE9JiMSF0g3KngJX2FP7N9aw2TfZu7+fcC
SSKwMB6zRjhvO78wx6to3sIonq1G71b+PD+C2XifuykayYlaL8a5mll5e231ZNeR1TGWetc7h5R3
x6EOUKrv29LYZlHl3crCtRPk2o2ER0IgdmKJwd6megkxAOUQJEuydmN0Dflx93PsB3jD/Cgi4NOL
dFS99ehhUIM5PMbgUzXWaJwYLSQZsnbywQotEW2D3PyumXG60vSgBY5dWurG8fLySgnym9wZO2R1
y24XjcZG6y2QYFhaHdMob7E36SHv2Xwb+qBNmZq75O4H605xRnUBYsHe9rlVrtyCe95mXr4M/y9Z
b9bUOLNF2/4iRahvXtW4twFjoOBFAdWo75VSSr/+DHvvuPueOC/+PhuqCmwpc+Vac455x4sy3PeY
aQ5PdYMWW6+L+kvTq3dPGfu/aSnCxPa0DSFHeFe9NA1wcrrnuKXpQwvtO9fc4gtKSRZi6ViPhV1b
Pq6ZGd7pfPIa0XyJpSsiYoTifb3W5ns8VwD8eN3IyKhtlWTdFdOQfqbq8zxek3VW/jYDmfWTo31l
8An8bG3HWz0nWeRWpnJZNLvcydQRh3R1y1OnljYwFf0bKbVLuQn328S4diyLAjQ5h8yd7c7Tudah
wMCk6V4MK8fbqqc6jNzT3JkaUfRaepMah9xslvplEPOwa6SsD61SidOCcGYzNOXwwtnICyrFKz9K
M8nhD83vCVzAW2ZmxwJFKezv5GVSs/6+T4AGWXL77zzoV8xC1Tf668G3pjR+b4D64eX3ZWfY78Vq
0QuyE/P3OOiRhpQy8VeZhqXTLH8czfwH6V1+ZHTZ4ZzzCefGSOdML196VR/9BXXGTnO68uXxMPY6
R+RR77aChlISiJJ0RmUxnAieAP6inm6PBynkEqMxudBdmPert17d+7PHS/97qNzGiIpZD4uOG+F/
5mF08SXBb+seAnC9z/pRbPrRnD6lkf4ndqtX3I7bTR8IRu3aZ2Ky8J+S7iCtVezFmM2XxzaUQ2++
cKR/xwKe+p7dDtvHKpQNah41ejZsB2oJqgeedvenjGpNDn+JvGSdu0llT4NXjiR1Nc4/W6ZXW8zq
Vwta16fOSq7k2vPjm1gj6kW+mrP47/89XoN6NpNAwldlpmQcvBUco8a0RlquVRe3adddpXXFAU1g
fzIVw9q0cmJyIogJWTUley+aaoQLS7aoJdRjNhsDzu/J1+3p8fGJi1KVr9ipx48uL3fuhDvLt5Xn
Fnlp5ru0AbuxuYuI9MO4yI2oqvwvW8itY7f5kJ3oI0hBsKDNdT7Zbj9Elb5mH6bh3OhDNYexl3KT
93fdiGa8QU6SW8rYeRezmd+EZv4MuUh/t471aerjfFNXg9zqqra21Avtm6kXb49vMMly9vHNtq9T
OyR7y16yrWaPxbGz0bQqLmrT3DBGNj17eMMOdWg6fflKpBqTCj399/WyF/95vWgBW/3v+/+/11Pv
//l7Etar7ThVYgPWbD6Q7VHTcp3it06hM5vSlQ04rsZvLYaY3TLEFGn3rwLSVbbNqBshzcv4bWUA
sB1zvSO1iqcSKf3Gq4AFPZ6OcXwXP9mJD7Pc8EkRWG9Ust5upUwODDVfaSd4ynkw9Pf/PFu87lZT
VN+/9Pj2Rp9em1oXF3H/w4Mk/LyAf0jCKN/RZ2LaFDmYe0XeQUypdW3a0bpmybnk+EmMu2VdGeRW
21UuSvC/b6ga55LwK54f3z5mVn1YMpaGx9Pq/le0uil8WLgo/hSStYnJGF+dxlgPdrdyfr8/fTwY
jYqjOLcvqPfE3Qw+bSb6uuHji0NB4lflEZcnjCWcOE1cMhq6z9Ibnee+URr0LH2x16in//OaZ1Mh
WlzhUYav5Q4sEuPu8Y1zfam0vD+36wioly18Ck2G81tW2e/HFx4PmTk/T4qbnQY7Mc4YEE5mwlFP
M5N7TENGMSNJuv6fKuEhRdDqat7pFksg4undzIDva42zZDMmqbqL41WF8esrlap8clKsd7phwPvE
//SZlHhGpjh+S9gg47ldwsfFqblE76Rq8avrdX0nVafaPF7HEPr/ez0GprB5cCD+7+8fVetTVg1t
8XEd31wvMTdycqdoVCuetpW1tcxCC2WViLdFW93dugoveHw159c5dCYdysef1SedsMDU/aXxg4bC
K7qfRj+w1HXfFhkSEYsZGYqzjF8MjHOkYPENQihfBJPprxZMjb1lIN1S8FT7q7nQf0ytb3AH5qXE
G/U+ztbOMkgCSjq9xL0+HOLU/MAW1/KH1fSYLrEVGkKpvmPCiFNUXMHYes5Oy2fA2k55teUAgHBw
98VdeQ0etN2oskiJIprX1zprelZwrjWDnf8+ytFPWVF3+zFN7H3X2Plp0PI2aA27j8a6+fc4vs2W
+WppRKuKrHxxF9f+nVbZNz7G+CbebbWqXxA/B66Rp09SkcNLvVT9xZNyO7+n1YTMu+mTg14kWkgv
u/zUirH21TmfnvAC3UHppsOYWCcUI84o4IlCO0zegNFbq/RnHLD0xHu3x+xefBgmLVXaoD4Jb+o/
9LDfptUeSlx+t6kXaciBozt4xpj8Yhnc2IVb30oxJs/WUP08XlZjzGRp1aJTkZDaoTUnB0tLuY4N
BTq4JyyIcTQw8De9pR77rLbIb5pi5aur45KzSRb+DSflhd1+DABXJNs5k/1rHvNpdngS9lZc9K+t
l+/WmgItkZoIY/Jg3hf0cVHD8DOqijgakFh/5TRQpriZfsy4WwMtN+iuNgnnEbGUypa1tfZt6DDH
CXly0FlZvZ1aRoayKluWj3XaWeRoETlmnMAnfjwMBvm9h9/cnYnJSP4Ix10cH5r7XqWKF4LKzJz+
xTDkEOo1XIpHE/U+6AhEVxRH3WP8pzAqO5fwzZRiXU9p3nUBpQKGe8XpfWBm5kXPl3njUMiGNkTd
HQXQyStKTB+0NzDlP3gMgDv0Y6rBeOqtnZsK9azhqYyGTMr/kK7xG4tdLEEt98nehuo/IMUOpe2J
wzqUe3ybkZ6WwUroD2+t+EoHo8Q7Ao1JtUnmmFGDcQw1L6MmNBQ09C2AUiOtM+pP7pc0SufsuSNq
d7CRv/g1OZpxjbF4jZPKR9mJ31EbzJ3qlIQAGzD+s4l5yGgf66p91bJVP019xeogcL80i00cuQLB
p8P4whnO2GONCczMaoqwSrPyNI/G+4zNasvakt/0Zes5cEmyJD9KMfHGrGu2BGIUZZQZNs23mpHV
ferTy9zZs0KGJGqTX3h/iK3h1M+VFeZz214tr4bhJTnLWEP/0o9SPdz/Wd9gA99XmS3gwdjzmyXa
t7vaLa4661zY+fBkTTpvnqr0m8fT+xe7uSEIJSewgN5fVhjDk9C8xae0/QEfwyrd1m7Y5k4SYrag
1AIgU2x4eq+GMY4F6uwZ0AtmCLkWf3ZQ0WzV4thWIDVUMeSbYcmtp5WmToCXNdmh1I36h9m9T3KK
VutZLZf3hdzKe0zdsEX7O2JYXJZdA1YqKmLhbAZ2IKZo7HsGOmpHnd4s6GZHk7FlR1JyVJMwvRkK
sIi+tb6LScTHsp+U0HY5chaiYRbntqRd3f0bpdrd0rzqLsC8nqyeqLK+kJqvkS7WKI5xU6D2Ew1B
VJgcsvG6/CVmargmWh6f0NNZx2YGqbuu8fSDKjc0Z+Tx6oKaLO2LoGK8/WhhW2o7Bk4/NpxzYOJ5
ZX6a1/ScLJIzkzXybntxGpo5VbAC417LneeuFTcnaazDCJQlqixMIKYL67Guu+PDN6B7UDza5VqJ
Pj5g9j/1d/WnXLytA5LznZ2Cn1npvWSnwRjUk+XiTlcYVF3AT2tz4khbuV8c+92ylPnc2PAvlXHl
9mRVjtaCNrSiuknEFDc7xstL8fA6TwRlXlrR39YGNkQzwx1IrM7dNl0OoalHuz47zvne56NLpDNf
b+vNZFjZrV17h57CP1uzlq2leN1WqVk9mCjrWzIcU4pN+HJFR5p7uRKmmA0QKyyC5dP7WG9c0Zcz
eL54jfanMqW6l8RgXKxlCUqRmM+Z5mBMIlgRMqN7JJEcmoQYnrwZgxoHOs0fV/UDUO9pIMzyljAX
QQpnaH5eWjAQHe27TethO5WGsgdc4fA+SXovAOXaIClUTsZGTxb2YPyitw6+JbGs0MSbHNaIDKKs
rzLuVoHluKWN6HD3P+xwjYM6ny7U4UE+hJbdbpwmdreKhqHEsQqLdhSdmwZIU6hXHY1GBGgaZVmT
DfNHUiAs5U14IhTFiDSnVnaZ68jzuqIJsinsrKTY50rrkE6NodPq6X1N1ugPaFOPyVryhizjG2br
dKt7LYyIMl4ukEn60DO4bWNX67cWeYJHqRnsAHlsAa4qH5TuL2LhKToLlbP4knwgNWovOoSCUbTG
M1cZE0hFC11lEG8lnIpNWYHtKmP9deWdXucpY7644mmpzklhwvxVu3qrpoyoFxiW0Vo2TuRmlHjO
zOiINvIM70brQgrKOCLZN4Oii4t/gqQ6zSgfYlW029aCcyARpRhV33HIwBs35xr8F6JpDykbbDjF
3W2YAEEzMINwtph+3KftwaZ/PzbpvHf6DBh1vJOLAbS2t6yN0ScEP5f0+uJ2CSqs+X6xGtdyrP8q
ikrwb9Xh0dGcm1nSsMgWbFPw7Xw501fsU4ISGpCKSuXHTVqcU9e7u/fsFcs2am0FAm+Y5I7mm6RE
I6ADrTGUvBvp/Zew7QJdZdveFLfpdt3afz223L638ygx8gO7R7OvPZJIzS4d2D2WcTM5ZXceFFnT
5/uyf2JXri81Y+EycfexqFVQZU53XVX98jJVc3+bEAr587017ClmszUNL/1S5aBEtuT6myuMdxgm
q5MC7wWbJjh4fPjXrqrjyEts/PF6d0lU8yAJ5VWZ1NxjDzh7FKN5LIxs9OmgqUdAO++dkLZfOGzH
rWjNbZXp+nbNPe+1IeAWec86BsQY0VrXVAwdHKq3FSXTVk/5+AZNUkPHw1el1GDCPYPWjRO/qWaS
7LXY+XaVTlyLwf1U7hMMayhTuhG0ovAE89FnG/J3MRLG5XjSV2MgodxRthyKYOn1VH9xX/YbDhhB
OzsWOpXJfUOojYRiVSZGzUscB9aw/FJk9kRjmYuYemSnabVyycnofHTYp5wZ7zhDyZncnxZrGK1g
kAvamv4uSu0bkdo/NkTjpg7KnQXplOgJEpD5mg01jh+BsQmmvJK+IrhQ0iwrM8rTe1psVXMTlP1z
tuTJ1jWXqBce9fVqFETQV8YGFSWT3dEg6IyCT/Cno85ZtQBxFkBzExM20TTti21bb0yWQCYXu5gq
AynPUeoWGcx23v5Cholx0tGfUpkmp44Iq7DRB+LLxVH2Az4kfsdDJ8R+GFv7rdYKMPgJsq06FqHN
fgbnT1Vt37IqpPiMxS8Z+WtRlTVT6PbFeFuVEqFd27Kb1O3bHQMvezFdH9eaUOZ2k1SLG0pNh6I+
ufo11Qv9ehermquXwVYZ3uIyHp5TU4sGt6NJU/xwShn2C7fWJYVwGqL4zD6Voji5Y/GMTT4NUgwH
+7gY8/eMJHTZ56Hh5ekze2V2lWhjNkxloprswn3Olh4m0vN+VXcGxCiMER8WEYQM9ycY1SpIqGpm
2WXJSYvhKjqDvIsBTpSTXpahjoNRgU7aN8d01JXXbsyUSJ8qYk3TNtBitDmUF1xXjkvji1khF4Qb
pW2R7RLrzhlb63anlvQAeuaF6Ceuwkzky6AmeJYUwHxGm8Pp0Jsoyev4m55E1SXW19xcqFBWn0t2
eEtxHZ27O3jDkqI/O7H+M8KCn3Jtk9Yq2ZlgzNeZTG7Ug7vBcj/EbEfqqHoH2qZVRLYj8obCxeKx
AN+Mq979cErlpE4AeguyY686EbyWx2gtpTFtrsme91p7mWbETJOpNX9mqAY5hjAWyqLxExbCJ04Q
2lEt0n2Ms2ooegjEzXh1lGEzmv0cWrNNm86Q3gcahO8WCcB5cU20l0ZxDy5BFeDCzOVCgctakBOZ
dcNJN2Mj6lPwQKkCD9JpPTu0ejNhgwVVtGS2r64W9Tvo2uIOlRyy+AoFX+7pord84KL5MXStOdkl
UKBOlScWlzdXz+OADs+XkHUfyuY4CzpnUq72JmZs4VtpkDVje3AVPYtSqGe1Kf4yMVYCyy28aGX7
36ReeUQD5/lxnQ6+Qtm39Yxiw2T0aXWrjXRi2EkGcL8yzqOJlCI/H3PaIr2M0pKVuyjzOJrt6b2e
meHXE/Nsq5q3K0E1bLfO8A2k56Pyuu63SdtmmLqNnmINV/u/ZVcSCeQl7iGtlhj4Kth3L0HnNg75
52QyjveWJlJ6zXhB7ZcHFsFWAz7pg0DxEXTZ9JL3egHMuF1DgO10lyY/t6YaAzxDTJv1w6vj6rXM
OQlO3qgELXYfavq/dS3DYczzZ4PCvuqIrFZtYt4U3jGq28CrES3AoU7gb1w7zc2u6mD21LWKCdCN
NoOsy2dQM8thUPNNTedxc4+28ZVF3UN1u9GxKc6lbmcocot3e2HgaGiFA3cTFS8G2CxQas5dqDC0
fa94RIgO6/TWjklEkptyjpNrqrQiJGOXRmxShM2UE8ct9O3oyGu96uZWq4HfZwj7o3GlThmMRonA
OCAhM36hwFRCVZKMOJfgSoDZQnCtyvSiWr+N+q+qQyD1+nF99rLyn1Ukb3nbzmSDTu3dgNhsXJdO
HrJk+4f9LTUIbJaVU296iuNIaW0SNqQICsF3FiYfmGPME9J/ewjnVCs3ZAb98jxjy87p7IyaLCVb
qV7yNWm+StQCwSS7lFMM5wBtKtWtuB+e6865DGnsbhruorAZgI+IJmYIH2/ztp8YDdbzvomdcEq4
9Q1L+2WKiMYVlBdrFMTEvg+Kkzwt+spO6OImnckYIV5K89G+npU5N4FJCsE5jogREhfSpjH3alxz
T5LDt9rzpUHOywEDEq+oErL95ogI7yHIJRMrQrvgg+EahIZt0rPu2vFszeSUcCTND0Y7b+bEyY9K
WfNDZVdtSD4GTftoPBvRa7Puynl8VyaGQ8WofUzq1ITsGstrOzQU3lULoKyi+2eY89kBURlyNrdD
xxZ/UNmSCjKAGtQ7fCXCzvZD5jZHpYuvYvTcjZKPu5Yy8ddamEFBLQ8aGT622gUZK3qGIuWj5ird
MsPqg9xIvsYynN0KNK3nJcEgvTnQea9XKDFYXhiLTlPn0ckhjiPDqptrc5S4VhIuc40qU3kzauos
p593S9EVOEyxc3tW/GP2XhNJjBZavb4j6BCBu9o3iXpyY5fDZ0wvm2Zr+6X1PUsbBwE5dS3S5yS/
01ZCY0iyS6khSGkUykmbAzwpYKgSZg5xJUWdis+1yr4aCRirBfWA8Q+9LdNmDi5mqUYY0+4hmsof
YIkUX1BUfKEnZ879yb7GBO3XKHsOpoLDrSBUs2y7jTdodMxWiWKOcdREs9yfsGEvtrJb05GEINuJ
fUqPI0fKEbCsuUkXp72ObXp1ve59hjNBkDqAhexWjvJkoDTecNh99VZN352cEg8sP8utYjvJ3Okp
W1L9QOHrr5VRneBLsr/QymsEBX8xKk/wMI+9aKbXuXPwweWtCLwZlawH1cgrk9PsEO3nqNYTvqsx
wsp+c9RuN9obhuRROateaBMAOPXfXWx+Tpqqh8MsDpxgkykY9btYsib4vplQX7I0QdtU4z9uUv3u
JIHl3k+sJZheYvdVz5rsXKv6tXeIYPLKzgj6O2B0YCoZSjf5lTIV9j3unmAZksDtVGBbqp4GAlZA
mCcq8MRmCrJpBGyPnXdfkI/eayA/VLXKd2WmDK/k/g4n47DADvBXDAt7dyJqbnWan85kJugBLAT6
U1xnu0wCz5qYfrUx9Csrqsz+RlvxzRY9Gnov2wiiRreTwFm/Jp8cozpftTVa+tREfuEhv7edHmZs
MYWe7mEfzU/WMM7vMoY4WCPaDk0pv6kj1mB17TgQmnpQ1F5nBsyOOf0rkjgNzMR4yWe8fEDhfMVW
LhV078PASvJEZKzu05iQp3jPKYy+xiSOHaPtqJYYae82YD5/IDjSZyQwN8qLy251qYRwDmuLak2o
zMuI+PQ2aVoBpOzzIXRFg0Js1JewH1wzwDkBz9yWCG7wty9DGVi1y3Hz0o//tKytfc1dBW2ibSw+
h0HpwqLw0hNXYRGAUv/g6Kqy4Mnwrm0IFDzg2dAB//Xmt6bp14Po1pNOZz7u6QA1iWIdPKIgjxrH
v8A2IYM5A7nIDQUWxxK/FuhZNXoFQTUQcd7P7b4BPYe9FiiUCjZG/FpMDlGydW61zRtyz/CxXXFg
uWd8xe1PLSnpdXhdAjUENQNZCO+1EEbYKx0dZTFclSW7GPfTpzXHKDWnp8EaUz7fhICfuDlo+a4G
MVUC+6GTRrNURK2Wca2i7EdKB0UZ8VvYrRUDhanIYRjVH3F/jomPjHTHSw91VWWR52r1fshtMqBW
gGMAk869lbenlNJlmrWnSZudwLY4G2ZTssHEEQ9LFy4GAopx2dN6YSN0qe/o7JQnlAFUvsK+1GDF
8aq9VGQbPTUI3GXjNoFsxnWnwtZLLeV7WnO/5t7c4RLhkEdDwMrXhkjqDHyeaXCUIC9oJRrWJHe8
xFc2N5zl9zkrwpGDmxNYOis8ywE0hAy9JChnpIm0eCFqr5N3tKf4pmrWvm0KfjdtUJnzoWefLT4v
Hf4c1JID7cHSdOSxqvrjlNKCFPryb61Xiod64vPtfzRXRKmDPh4wbh2yTRpJ+taRHefnWjndjwH/
1Hlhdc+Ive0aX61NLxx6Yw2yEfsp0XEI8bepre0tlNpbPPkNfQ0GirJ5YnVFeF3SAoiz9qmpXx0J
9s8BULl3vL1LXEUwcKuQYDH+ijNS0lxERm49IyHJuAa8e+hBRxaVAa/RBJZCYuSI8q7SXG7F3gqr
htNgtjzjggGkwuw/QK0W9gVE0K7akIZt7hJh7BwHLoWxSPMDph1x6Ojb8nyMOWbfPeVFUdN/LyL4
S+MOBfNzkRbTZrjjXkCOys1UDXfyvF0Ggnw8CuiCumbFaIBc2a8kvcJpZcYK8xsAE/9s5p37UdXC
PB52JGNF/BcmVmYdTO54BrfjEXSsr5nes0JD6rCCgvGtJiaOLLmHy7m/anCxETc08x63euIY37yD
vNshQN+lMQWFTN1pLxD0kXj8k9VPld1l+1k4Ry8/I5+qAysdbM60yq5C2BmmBV3HtVzelI5wjCw9
Scgl4i1dyLdCrQ+oEatLSL/lKUlmygUViVLmVWeaEBhrB6hU5jj7Fck+/Wy9eDXST1F8m+bC/bHK
fTJoeKqGV1Wdrr2FpHdMOfq1pgTOfR8BiH9aqr+kBgHSXav+6/M62U5YlO+/EoO0KEnskO3hT5OU
J1qc56rzTlPhHWi7I/taq1ul9z8puyMVlXuivOswgMZ3tCmbcF+F82z9S6eOi2TssWclB6/pEcSu
RTAtuMtmzTlWs1v6EhlESKbuDSX1oeujvMhyREPiB2vJPz7drcR0yuiAxXhmle0KKABzmam+fr/6
KrTZvqmdrDgjXtkhbBxd7ydYznwLe/aybapZC83Y+TFFR6xifKDSc/Odh//FF/k79/yvomwQTMTz
Uz3+tcp4X47euCUravZzkX0xXGT6qAN09/AloZ2xDpkxRaZUFmrWmOrr8drjQWjKBptGHy5u+ml0
Uxizkx1aFxHW+pIjvtq3hiMw9Q4W605lHRThmQelmHuitclScLyMkd8MqYaVsxcCc4crMb8oBuJP
rhhiApQgLhfS1pXt4pkCF98UH6is40OfwtvIkhaPoafnG8Fw3ad/fZ8Hzft+7O1IttZfTQLb91OG
Euy2S06jcAp67ziOY0HPFJKFZdDRplM+EoXkO2AFfU00ZHi30jjkpg6RoJiokvIu6hlS08JvEbNb
83wGhZnvFgO/naFoSbiqODlMzAov+v0B+WPBhLW++2gaIPCCSkLC6XpmWB4g+vnJgQBekob+iJ4q
Ge4gzqC5Or5M7dFgS7+qmtJG0lqcCOpO9+ol/FlqvcdAbGtWOB0UodIzzs2PtFdf+8Y1OE7k3rng
oGOXtAmKRbw+HpIOKaKa2J89IZnhKrrp1UW3ic4Pg4q22HgOUGNsXJEpT5WTnvRZQOaxlh51lmrB
3ihpas7xx+pm7YGZhYdAkzQ8Y9FvQFJdPkvzx4Wivhclxx69V58eD3jD2cotT0Aojj88oOEvhB5M
B5Kofqkyr/BGzc9Y6MDbx2a+AQKOy8CpjtNZ2p176Y3U80vpYfwoVU5ZVfJaoNY+IPtun8GeIwQs
rsq0MEM0GejMulDC9iWWTDwrLFl0DOkUFJ6tcSKn92s2dCTXpd9Ni/Vda2ijJ+eCQ5f7BwQIbPbm
yUHkxqGz+MCqLy6jVcK9Qwrsqy4Ak1lfX+18zILCTtyNMIdfzuoO27H8kzI/3FVmQ4BrlsHQm9Yz
AZCTygR50sXTTLZVwN+K9nlK0JaqU77tpgNvTsDvte49GlZHD8oEjb6SbPu4uMS92a/BVADgSvC7
x+Zwyqr6nQQrc7dq1MKJ6yRbk6bZU/IbE918LBcXTh64/loo3DEG+EnTLd8y+a+VM+10MORrrfQX
KUKlkftprttbXTRvLSq5c6IHPbaxa1Nqp7wo8i3crJ0+me2hN/IK4OegfBb28oFMq4V60MM2iDPz
QMlY7eOF2MWh0g4FY53Kp4SjX9IKmoMfq9eiVSsUN5yy9t+iYpwzEQZelmohbciu12fl8w7Ngd6j
r1eL5l44KAWRVnF1r6/prA1AOp5LhekOc1c0PXdVF/wkJTDQLh3m3lIOqsJ8YiHFCw/LvBz0el+j
lGVOd5nHxLykkqz60SVCp+fyaDLB3Yp67mVp6Orb2Jx/x53YxtKxflkGJfSc6CwvBRsr50iNnB5h
BO2QN9/5fVKY2c8abqPIKCtC7xyCtmtNFVur5ErVoKVsi3ExqdId5VhlDMTZPsuXaRp+J7nyey1d
hKNJW+yrZr0i6v5Q8UT9cS3Hn38SesNfTivfZqSLTDTCVMv0r8GDG+0uuvPq1h2rZalkFzon6T53
dERwSrIxRnM9x71lRF7e4mOKPexRy8SNKbo3kwwdJY/pSWbJX2ya7VUsvFEGAeq5q6o7xzbx6w69
czJa4zeTg5DM9+LqNW3L4LAUSOJRlSJwP7BhpDQRm/l9mNXf86hV/0xxMUTh/WlBu/rs5ghZZ3Cr
a2MpkaztmlzFzj7OqoUEo5lcRvosrVJk1R8TeaWg1VCgbRm9XyUzsI86h+QvibymNLxQLdGFknBH
1tLrdxZjZf4Fl7n9UI1nm+ZjlFeT+e6kyZdSD9ZfPs1gNWLr0A266tdK9zoWU7kF7tgfYcwFuUIx
n2KnDlWtqg+qY9QH2Uz/ffjfU85EdWRNK7KuTP3B55NsZIxNwqKfQlSo1G5JWcPgnSAYYbW8xaL6
aQSOhMczrcqNYJ4lw/A8vjVIo27029aNbsy4fO5PY4HPgJreZr7F07qcgwInzznt4zMaaiC3o2Jv
bRQmKvva0/8euGY1TrQUqAqTp8fr0lj/+x1NMnYXodzczNt0pNFslPbHa+/bbprzyszFXFtLvWeK
86mYhJotqwcgXU+ak14ZhCDe/6/tsdAapQXUYm3mUJtoYLRSNVjcc8M7GmTyAPOQKFbvT0eRxJjb
Ur7MgNA7Ipdi35H17vHV/v7V7G49mSYcN6aVOw2nuDwLcoACoEWhMjn3aW0ifstReAd38b4oIdMj
PsAApQZidmmZO2XfgkxpnI3h9a8mCpaJkaSvxdBG7froqevvkvvbrzzi2Lq5PzEqu58QmeyX4Vql
q19Y+M0aOXN+J4uWw7E2IMNARNJuJgmSY5lfFXPKznIw/LVY3l23R+ScNEgR3eakwH8MnHtm0mQU
P4aiXMwahgwydJyqAaqMOJLmcmB9n4Mxd9JIvTcgYuJRk/Le6CqzN404Vg4urNpAIALkNMR9CWwA
3S9Xp8dGK7OpXxAgFCEkf9/zFFyZ0sGAkrzNScowKlWAbJ+HnL84N7SckS576jouB1dDOi5Tur9x
7Z0s78jUFNet0d36mRRuSPWZX9bdn0bnXKQubr/LR2odi+CDQrkaUt+PbKEWU+6gZYyHHSH7Y62a
jNpJe1Ljkbm5rdLsbjiVtuNJc9QgLyZuwYn+gWeGdF85//TDeZ6BSKosKz2Glt7upk9vyiIxM87D
8Qz9u1C4sMzmTGO7eGFU/YQ0Y+P+H47OYzlSZAvDT0QEkJDAtoCykqrk1doQLdPYxPunn49ZXEX3
RFy1VJg857dGQxiufRqd6o8Z48cUDQlYEFS5X1i4b2MvgGqrfFHVqW+a5nxAtqmHSSnAQLEG1YaB
BqhunxTegGmoUd/x6yMVFn4fFXeS/g7u+Td76pGu1dbT9h5fc0bLSLtPi3Q51kYM2gUJgBTDu5qN
/tTOnLV6ZON5R1B2QoEUoieXEM9zHGKE4DxuEY3OfUkzunvvTcjYXA703hBGaLU01MLZ5Lirg6mO
LtmU5iTCsMTzOK87fvcERtZ+nVpr3RJVi6B1EV8nEAaE4X+v5rJHbrYE4M40AuiIdIlX3X6ebOcM
bk7CWks7kNMRvh89z9CKEfFAO81Cx5cvxXkpSDlUdL0CagNGDMnRlNvNlBdvZsSoIFm+Fp1kiXLe
a/pwy+C6xaife3t5KCuip4uraeds0lkRhyuzWZpfMVX/XdhXUyP9sdLoKkizpw9sALJpN39cyXGv
Wx9zfQe+7YR9a02M3BFSe65Jy6MXtqnvQNzuqBWluKZyDokxKiq6AUXTxJzCKBVUgfO440WCYRpw
IMIv65X21VlROERNwq1rnlCzsCFDnWhlEaJCmnZDczREj/m/tRZ/NkB5LOpO8NmlyBDVKmfecYxA
k5kcQOBPo0GWztzFXWhsRwUhDHgcZtoIpSAjWTYKGa/x/+0XFiNQnrvNKggxDhjzAtnR5iFbAn0Y
J0kJJ7BXyD273qqxKNL09ZHq4pEAvsGvcZTs5nw5GTWSt4EEpAD4g1Dex7ytNnExqcFd0fwrHQ98
sbuT6fIsLKAgkWuv2VR8wjmlpwFZ9f+zs5XHKlzSEnQt+a1qkMs5G99JiWV+WyMuZnadRTWdxzHB
5YKRYoe0/FFhD97nnURCvn3pkI8EgijmnTfL5OLG3ms3ldBRacvGQbdIW2b73uZ3zTKKbJL8sXQ0
DJrOj4khcS5hTOpqXA9MDfA3K3UIE4yI0k0M6QJ9CDWZ/tI0KLIUy4RhEM3kYUlz44Rd1Yyn0JJ0
Byzmx+IiB7F0gFamU9oO1xoAJJ++ByMdzxhp/1Uw41bRDJclXd+bqP+CcA1c4c0HlGlZwGNeFMAf
KHPML01r9nIsePgoIF3Lnrd+5BZg2MVPadLu6/YUOxsRoUxZCs/V3rQJ2qZ0eugTJztOKpG+9com
MgSuvlLcvTz2GHb0CtgHxLAPoS70vDUfsNodYz5xrIhdGGvFrz5SPJ5VKBHG+AOM+aX1iJvho8jY
kWZW6NH1dvlG4+OFS6CpCO3iRwp1OnYCVPD9jgUJEi6x4HwbQz+6MzvP5FJQrbfvSiffi1mKYRHU
jWp4NK9IRAojzFrnBWV+MOIwI3QTVm82eKPPreU7UXqvzaj+qnS0CUs10aYZvhIuw0mM2EVHazwX
fZhw9wd6skJn4DjrQXXavN6lmt5Qm8dnYjbICGEJQWmqpdCPNpVzO0nZUEw07uqNRVj25ht+S9gH
+7tO0SbRASnCcXmyEIgSntD6wxBRJgG9ZFbzE9qfy1AgxOucaD/3zjdPGaej3gDadgjjp+diZppf
eQR4O/OOMEzzs0IUAOdeYWjjh297SN4IGZ7yCLDlSg2iHn2ofzuUKR+xmdEUxHyvhn4Np1X328zs
QyttmWyHGGCKY485sNmZrka2/4Sco2QgzqfyaUUpvYPZmA5EX0t2d3ISzKT+l/IjnyH2gSDUM1XC
vqWcI4ma+r4ylrPuDTUP74rTJJ/Sk5OUJ2tk2EJRoftp2hzTArFoxEmKuzSIm9U+ZaTcHxqtfCTG
bjh484jeJ1hL47cdEFCZZWBHEL9kQGrn1LPvcEKjr5ltdVkJf4CbqE9u0uIxlAJI4WRIRjiOy/VY
JlyWNWiS5F7O/J5pnS08zs1ec8zPCT0fttGi420Wk7+JDFCqp5Jh90gkQsDLkusqoz5A64faYzdM
+h1h19PRnYiE7dep2xffnOJPcZyzf6F7CUqHPSr2noXeFQ9dMX2kbkclNwmETEh3vTudhQRPp2vu
tc1HwumWgq2sex3yHe5Z+tPLxuZwIXq8E0N15jwN1Wze0YyZ3nd0Gk5N95iokgF3KN39auMk0bYl
QCZTME66CtS6fpZ8pMzivGxGA325W6BKKRvE2WV6wEKb+vyL71sHATt4pEilicE2WKKYCCrkYjs1
rMCGbLWd9bw4PEKVbXxGUb83pVVzfjwQfG6R1tr4eAEPUUnHU3E1jKZEMc5+bbjjD52/+Aa0yNfd
JdCXdhPs3VSdTQeXPIyQteumR6gBY3GuYtEcIm08TuscnQEjgf9MLFyFwOpA4mn3LJzDMjElWuir
wj4JM0pJSmnBPVqtCwMwW0DoLdVNRXEcjPK5TsVf0duMM5aZHXMyIYCBKUZq92brjkcLrxu66nDt
o2rXbZO0Iw92F2Wneop5XKd/jY6tRkw1u1qN21S8ZRb+Kgwgezji6ZT3jud3dsNxKyjwlF63Rxv7
PYGGMA854LNLfkNvJniowbxjPpp9NGLYyuzmlFmJv9bd31IUz7pMhz2/rF+Z8yMD+A91XM2Rw3o/
eI53YDcDr0n/qqq7z/A77iyHBoumtLGxK/W0uEKh/a1AEOoFZB+XdTi5HxCOf6ru7zw0boDB86Wu
HSpza2hmjslhra1dG8uGmNL+5kxyDYr8C3Z7r5kuWvvE+uN0WCnbFTd2nI/ljpLVpzLH66ZKYRxd
idJvGXnsbA2zPlsbyrvnNM2qE7qAsCEOZZfFVbHbLKGb0h5pWDkd2mZ9U3P2T59PjPIfrNioAAY9
qGk1AhnmkhNfze8y5kEuvREbkHbfmhOkGTlrCBM4xmwGtXMGion96CTWiC1M8tRk5iv8PEVxdvxX
zCjAk7mD0ekYh/E5nwiPtFkDz0a6bQkxIhrvUxk1wgnPe3Ek8K/hQZhnzZMxmh8rv9qOeZIpgV9f
Q9Yvl6R+xmdHuyk4GlHGaKoWC5SuWN2Dib0hrNywnvR7a8zeaFFM/LoPVzcCW7I2x5/BMtWnLTeB
7ld9/1i0qjtaNtMdiCgChnEVCJgQhObvC6XzW3wFJ0uma8HYONwAOqO7pR+HJZI3leQ6ED2pAYIf
RLuVjZRnGgmUj+CXcTFeJPp9pqoy5cTL1pwpuZA7VbWHpFAGsOiIY6ymvE7nn6ZSHO6n7c4FiZtM
8PDs+hM4XH2xa+HxEOPaWrhnhQXT66WcgmDu5E5y6yTTzZyhRRbHZYDFOxhYq361NePXnBAKVML2
wkXZ+znTUN7E+XX1ZM4kaTe+RvCrY0QHLR9mv6pJ/oQ2E35OFzGxt+s5W7WfVHibfC1HvAow7du8
gQ9OkqHR6wTF8o8GXsRjpYnbkmqXsij2jrB/GGgZi4GfQz2ZLz3hnlj4dOhPL8YHshq0chrVPqrK
PCCLP2imiZtIo1pmk0ilhvVZaPF7S0oqa2YNAibksWcz3RuT922SoL72GuKNgaLXNaeEzdHjYu8u
6xWtFvET2qDubW9GTETrzI48XxQpY74GxDD4erv+y93YCT1LnBz5UXc6cJbngmI4yvN5p45+jpHb
NQf3SDAvJq4VB6TmXMQEAu9Fsghv/Ed4uxjnI3VsuHRT0haGtd2JlYkxEuLT9ibr6pE05ALZw58x
VBt69mxJMYWAC09QrhfO//pQ6g3kBwplwkLa/KXouvtKM5moaKI46jbviiYrH9a63RG8cZchsfyK
a3Rta9/5wzTE55mcEdcpYMWGrj5IfT2NOYkQFv8gwSYxXvhAkwlljtLzHSZ935wLVBq2fEHBo/yZ
znatrC+RaLUjlYIXq8DFZZcToQtlh1YCnBeFi3L3U8F3qVP5BYV4dceJxS6zHJRiLkNY4oZTV1u+
nDifvNwsUflsoiIYb513kJO79mukPfEDtMFKahaUD73E/W9sEPagNV5EfHbzOC7jezLq914cLUea
UQyMEHtlEe6uS7gew0sr4GLJ66UuP1M19veTGhocWLQhEO7AeFrO4sRV6useOZzm0QNXNGnobBCT
g+2/THoWYqR8cVwsz7nmPdEK/W9FFj9qrNEW7j6/HrQ9Tc4LwkrpBoaL+yivgDmVEmeLmJ9dIxw6
PGGFdxYZYFWD83Q9oiGGeC8YjdoRcDph3erebRuiwnPuiH67n2wDWR0VkME87Q2wTlOYul96hFAl
6aqxdGAQG9L7ZVmmYEMFMkU4glMXX13fqENq5G9L06pjwq2btk4fFmXxbLL3QyzX9647A6OSVRgC
4rfI3/IYCGN8yTF7+xYqJHquYdMrzbN2OVkBlFanhPctN0svt3g0xgypDZkvzO7sqjYia5x9om1N
lINLfDb6IgVDRoScCCZdPt98AbTjqETjDuFk5tYpA5KyN4tna2mXfjN9/v+31dPme5Xad8i4qydn
KduQvrYpyNAoNyDj+8K+oKn8ztznninwNnh98gQTkp04zliIF7rU4zzuT2TiJY9mrSMpsKq3toCz
141ZPE2dFuSOoa5WhwRJzmo+sOJFj0RP/+aaYArqpy8akNhzu8Hal3J9EE0/PXq2jasnKR/MqGeD
T73HFkPhc69QuOgysg5LoihJmdPML2feNq6XQvH03jUy9f4lNfrhBcQb1z4pR/Tl0C/XjA8uval7
L1t1FButS7AJpvxxcSzMHsjq8o7uJoi1gNrqdenw6zcMNW3c9Q//f9FJb9hDwY3wPvelM7o3NZFc
NBFPfERVSEQAHaSnRAV9LF5ye33E/antwXQNLokmX6fvIlbqfm3Gjh+wDROPPC0Ad3RxGYpEzNQN
cT2UDRDd1Cb6rzcZy61cyW2O7hwrRyaVNlzN2YvfVot9pCVy5+7/v1Yjlq5RIb1jPVUHihsIVOyR
5uhEZOwaHEfcZZZ80L2yfLC816HSjqUdeSQTjs4OptN70CfrnjiNBZ/rgBxu0Z/tfk1OSJ6Zc9nU
LG+K3zTGfRZS3qd2jrpu6LRrUVTa2yTjL1BQdS2HBjwmLWg71EmKS8B4MxNPakqsAr4mBAhsouZT
tPXGJGJEoEeY6mgnDybc/CGnUYPX1igeZvfBqVL3/v+/9HouSGXLCOaKdSrvXUvdDy3KtXJ2z1xf
uqwpJfdK9zpki3Mlp/GJ2S/36ywq0MKO53hmHARcKbchrXt0BnWV0wIIaWTdI9HdSEAY+eG7+n0m
PS9YuV4zIVxpc+9iBQL3lFbo4BZzW8YHe17vJXPuVdH3e7RSnBb//wnZH74XuygxWxWFOruC9AqM
KgeUvNvN1SbXdPtSL2CeyBcIxbFRN45Onj3//6UEIldr82fCjXUmWCd++v/LBCWvRd59O/GRlwS4
7Je2WW6Yd/d1NWRHNP0c/hidG07guXXKACJIrk9iuwGSlYAPp+dNxyHfUS2SYNt0o/1QMON7lD90
oi9fvNkan1Sm+2IGosWoP3VdezMsZb2sRnnUK0c7YjAHn6ML8rkf2Ws4+OFD2pNhiTCS3a9ZKdJQ
nWOexgQUKqDluKYSETPsvWiM5U61+JXrERXn1IJMW8I8D1E6BjMPoyrnYZ95GCkHAg4gF2Kw5ogs
o8z4zNMZpn22LzFeAh7PsMYFeCyt/l1j3kaYKa59TqQekTONtpCNU516/pehxY9aGvUgrzCVpzwK
TfFVRmI80RAZYDIJyZ2ZgtxG8ZcY9Mb/wMGht7OvjRyno95SyzOPxuucH8yOGEHlpX/K1DH8dYCX
o4Z8S/HO/XjoqDNUXwR01/c0Db45M9GmOYYzgDkaEKc2Om1borkJaQpl3USCcG0Y0R+rEeRzSV3j
aMcnTA/pRR/PE4fqsSgrtL9yPMtIZ55AS+s49aNQ1SuKMJrYnMYJ6EQEFB/nYCQ9l+9QZ2fy+lu/
j3vihtUYbCf/DkeqmdnvFp7aD2d6FJ52xAt0i1iNblFq/to8pjCgzTlFq7q3avnTKoaGhY7jXvUM
bZ7RnyN7ISsKQNVhMD6bDhAztvguLPNfra6xUVRAP0OakFw0wPFqHfl8KOb54/9fmHDbfVSUb06p
u+Btswrw9OysBR3c/19o76OsAhoGyHe5jHm99fgSgdBfkk78dAZd6BX22TpzPXS1bD0bs+h0GBDk
ZoiO0/YOItGk3/qQtF21q6W7+JXs4rCIze8pctnZddwoTcT7gITcM6AY0XMm8kkzYhygT8TYMiZ6
f0TIOgqcwK3TWZdhXV6aYoj2XqVQw10IH6K9uFuWx7JWv242rft8Nj4yspkxnA9BOsifSsyfbYXr
oC+/3Cma/cm8IlNkEMZtiSVeB1Sikq7OWXqi6OIQv+lE07/STsCoWnvfLKfVqBf4FvWAivzfPAFq
tCoZcbmarK3aCjy3ZeNWqFUOIwRnugjJkywz5mLMPWmV01q9NvpurAdCT5wZvYcwTyCTbxjgM5wu
iEwcdWBWDKp+/HHJxvA16cLnGfu1A5K3qk6DWN40W/EXGy238oDqi6X8TK1TiYjMV31dBr1ad5En
nX3fxRgOHFGd9S3drmJF6je5WmcX8ART3hwyw2BXVPp4X7U2/ShTRwPU2lpBXjtb4yHhD4ntd0qM
fqHmlxZHBUew+a2jQLnzHDbaROu8sOrLz7ghJIHSU1IU0k6xbJWovg28qPhlUXw1GRlmG0lvVX4x
x9mzIc1vUnLPxCAdDYqskoYUb+ri7yov4u2LcynQvUdkck/sCq1gBUUXCXOacou6PB3AMYJfZ3yA
ZrjF5mLsTL14UUAwQ0ffiyInypex+sedcqvr6mauHB/6gCzWAqWdvbeinTaowQaQ3WP/ouuug5Tw
pvaSLdavjf1u03B840x8lnFCQae7WKekaFl/GhsMzkmuke3QoQo+ux+7fCJJc15JWETwh2zHA4eb
nliQuSgRAi2eMr+hN6pf299s8Iow23RS/3+JpsnyyTApfNl4iA8PrirMs1b0OuLQ6hmTkzxbGD/C
yOxudIHyMRFAK9lcD7MSR7cBQkAD+6DGjrsd0H2XTW13XP84s1cecsondxJm2qi/azubz5hNIAF0
/Y6lDSEQLTqxO0cP+OrmXb8MF5IhnT2eULR6g4OO7pm+9i5sZvs7c+x/Tswm6ZO9cAHXza6t1M29
MucEsqzjos7vpVHcdUAE+zIWAw0V9VuFBOpAZHcSrm28vuaWZeNJB/Jk5v2jOzR9JRmUNa/d0cZK
E40wxEX/OrrIHdPYGRh0hvuRsggEP5a7Q2bbJMOxW+PJJzwDPFTrMmA0vo/HTWXK0roIC6oAJB4N
xkYoxVWAJtc62RkjUmE+Sxjv3SJaNJyVdUSO7/qoiLipaGrsqmOWjKSKVnBYOeHf4Rb+lmtyvEts
AxlX61sJtcJRRJTNjIIXiV38uHqwf7iaz07VfQsivXZlOYzbHs45T6/9sDm6tLKnfKzu3HAwkcKb
Bjy7nZpx4JWsun0yLifkTcdeWM8pld+B7kp2AufNM1HVU/QFUtQglE69J51AytxjCC0GY3whRXTe
E+16nCrzq5LGl0Ok2FST0IWpIRhaNgKrAdhts+gjo2DPX3SsUsVQhclsXLVRTrvaiR/JI/4rlhUT
qd1ghZYsy/r8pjCEX2aq+ADV0dZtHY7u8BGPdAFMhuw/bIfKmNztjvnkuPuiEjgzmQ0gwNVRy5uw
p8xzNzLIn+tGD/qxf0fI1L9U+P0fo8IOAJm1k4Y0DPiLc1xWKj1y/g27QndwierGuSoTe+/ihybu
3dEvrj0tB4ay5xR+HmEwcv2JPi7CPhPG8NR58oZ69QdCilFQoxUwXoch/pshzn+c7TkK6lw7yBSL
ZDQvzqla3xFdpoFdwrXokUm/+Fw8OKauPyNtpXl7oUMu7c+O3WhQa+jnnIrWMMAGYsPUjhQL+jIh
qWcr+5pymqDY1t+ABPNTD+vij1rxhAeDITpxj1NHmoGFY4pVkGo6Vda6Hxfqb4KBjxQyJCdGFWMf
YuExmuSH3sqB5AHUIOOcQu62aIMWWbwSdLgVeQ+IzOLhATgoRoFMaqsnSfse6xvgjjjG2fyjVMLK
0ur9Xu+IJRAElDkOdbFY6Eu2bcj8WGrPbYoHZfUevFX+ytX7XJqOTX8Qu4pmQ+j51dxNWK2ytxWN
T79Mt4klSVGQwi6LW8+19XeT1JODIANDwNuBwWIe7oycuaGDBK+6H1NlnzgIzTub79hn7FeWK54a
vW9Aglkkq84+RBVgIR5M9PtKofNGAW4zIhnRlZPw1HX5n1kjTAaJOBoJ2/2TtMtbkdb3dmXcarOI
jqriDVuvMmRLv9exfu8Ss/+2UEOHa3MTczWElJKxGGZ2dKT0GvJioVZutUKXRBto//TZpDwdLNk1
d5jYhGbRj5cqtTe3fM6ulGcX6y+vpMzj+jzIxPBCzXEw9zLHLjN3A/lm+25M0fynaJRJkt3MSiaI
svEnxzFHmmz3ZZW45fFV7fQkSg9E9uKEGXwK7GWIk4qedRuQTDTRwXJNBl8RrMJN2G+jzLe41fWF
7+OOrg3lGWOuYo/erBYytuJ9pg3kWbh3hUz7fRFhueJm+ypQaq29+x0RohNUWnldK+QXK2pPLFWh
aQEVzDLqMIoJApt5J0LEWc01SeTVxNYW4sF+kbOYgXTbMjCKkKuJ16ix63AQTh46AHbOCLudDVl+
UQAL9WrciIUZjk7NmY6OrcGma37gLzfve1QOvkcntke8V7YlUeF6bCLj2UT7Ov6Ma/1jk5Y85ha2
v9r5W4G0RI3e7qjqQPVgP6exEHc0mD0s1shPAzFG4Dahmg+D8yMaVR6iVv7YqfWYzI+jvUGyeU1o
xWByzZonmSZ/i1w2yN2f9bTEh1KO38RlLJ95DbOq0H6W6Z0mc3myV15C6AzsXvNOzWgSflUjLaCI
IMfrvHr4/QoQ7oI8FHsSYZJqfhrTiZKQS+XnTUSFHG0CptDuWnR6mcmOlCUmaM9uwieZpJCuVWKx
bQIzeM3GUeZMeQZZo7sI/7i17LtszgNkWvuo7cmcydciHHkLY1gEVyhLOTMyej33akcnSATdSDwq
squgqKsfl+yYm5niaCVUcIuYwfOM3wBKM7nHhJo/xaTYwhgqZ+2pbnT+WLFXPAiE7fiKl2uUj/Qv
muvfzItXn4zDP/NftyMnVt/SfxLCf1wSKfG+YQEu+uKD1PQGbeKP0edHN9rStBdD7uO0PnjT2WCn
2SfF8GB2NCIwh3lo7zD3wN/TmHG23fxM0TYLvs2bo8qOUrYfxjoROqnV93Wf4+QnfaJzqmfGOjJv
SEGVzibvn53fcSGgaIliYju+mhlZQleZt1GNTbi001XMho68FBOnvgJ9O6vmN/3cB+bk5oGRw+iX
RkZIz7io40BPNeArAhERubgva43TKuZv/cBLjuhbR5FYodu5COe4YWDbQJ9EfJCye2plcSER5m7o
0I/KpUBY2dC+Fq+3lBShPy6pZ7mjXqn5+UcoicurNTOQYDGeDwmi4eqXNlBSS4xnkU28ZYCrNRzb
hb6qfeFVHAzSIpLfch4yHJZkrmhVaKy8KQ1SykaCi9Rs+DbEX6JG45xE0Cs6SpA1E9qOPCCGlkH9
1IO5vaqsEe4Rk0CfzBFHLuVusYtxce76KxCE5xdpdRzNrrnL+voBduPfQOgk2gOUEGR0v0Ft5wSQ
DXtngIHipU2o+PYnLL/1AXz6WVfzsFvq6XcmNSpwJ5y4WsMhbrpkfc5vnaWZfK4uBaUJXq5mEkGu
yAeKuH/j2En2VXVrYtxzJOndD0MB5ZCVf7Np+tO0PDq1iczZi5gWcMDXISP3vmiSx34d5WvLw2fN
5qEm/yvu0789elloYUKvgPt4Z4UNmOKhowb2uLgRxGINC1xbF4wNNc/MhAKagNVTrZVuGKd/Ut3I
cAQZGHKYf2nXDTrC52/kyCDJz6ug1AQRWd6rfucVkQpim1Q0LR2q62B625Agz4iBaB5NIH9rlSPJ
QahF+VlQzoBjtg0s3EjvAbNPdRx6GpVcXGB4lzCZK2qvIbuKbuKXsR9RIBeHCIQhIrnLdqKnGjsU
T3J10FfzSDq9tau5nJBzSPnocxbwL7bcscA/pikkvaIfVyFGwQan73LTSJnrmLbVWlmkGpSsZ3r5
DzM3H8Ci45Qt2d0mW+eWvWlp/rxm7S8egn06mt8ins5bqETXYZjPp+x+7ueOINk5u+VtxM5Y59d8
YY8te7qBEL6/xIt3JhkAefRlXE+zmPID99GyE126r+W47hIPwycRLC8yb59IR8ygf4IF2fChYln0
LPPdoTMJKH5G09lrDG8iqimMxKUh47Q5CIkTvvfk3UIakuAlf2c5DcEO+fo9pcnVlWRWJK7zQuUk
+hXd2Bw6XxwvX2KsH5Z2CbMaZ+nowksRGn+Wa/YgK0eQo1wfsqK+kNsr/nTWPyB8lEO1FL6tgRIy
jAhQZAtDUJRfnVpP371WU5ccfmjEmbpzYkqVW5t81GagE85Ag9jAVe+QMw/7xkrfFi6Uq/q/vaia
/ZJpDmyXd8OnPIAbyktu4UfA/TMeRr1+WhT/1wzZN40MNlyPt94hjRe82zF//+tLyP44Xlw/kS5x
FuJuqhRIcERQiA1B5UdO/Uzesn2X5M3ZNEmCTWEj7QQZflrrICfAD0XfHL24ZC/kaCoiHh7uIJRl
hZUxmlhUdUekc6gxem8KLvJMyGuqn9N1xXvr5C8zzX8huVCEwCx8KKvF4VLinis0VQVeZHxC4j6m
PK0vMiJZrlLabUjah3rSnGu5Uvgz1rysV93F1dolzg5s3rlFBqNKZO+LtYl2jkbxRVeaP+QEcPva
TvlW0MLj60r89nllg8Pk2Oo2fDkaGK14H4iGvWsYFcHRdlXdlYuOXgh7AeUg3KzFMh/quTi5Lnzd
AOiEgxTCCVP857Jgz21msmqLtqZfMqPfEZdP2erWgcbmz2KK+5BkgXBAMxoYm1NcE+3FLR5NdPO+
MTJBdNZKkUWMm2+OaSjXSs14likhjcQPGgXznI5PYdK698JDRZd2no6epfyYoDTzFgF1wyKguRRT
66RZ5VP0h/J1iH6FVg9tT+hSL33A7jEjsuOBkq5RvyPB/hozNAOTKzEG9LSAVKl40ZVEZhFpF9lJ
65k27SIQMU6baHNWDwItczvo2WkcsXPS36efkOH8io6wNDpzeM7Qlh2kO1kHt0tfbaZbAois7hgN
bnFnzNHWUOJW6Lez3yJx5nNjzr95xt0YOSq9l0lPi3SxhtFAxIthRu1etZW1t4lnhgAhDtyz6uyJ
WEaeKoPmCYM4UEv3UYUMJx2AgaybkWVHGZsive2YLdCkWutSfjbC+jdFUlyUtGdisvJXmI7hOGl1
e7RYQKESxvOcoS1EIll6VP6Cd6Q78gHsPPt0V+dvLn7L6S8enNcyzeY/QCugdlxusr+plyl1MuPj
AsNEcSHMmLcR+cZUThgPQ1buSLTlIVMQpoqej0OvmfXJHPTXfqy+M9Y4EmbLdzVoEmSNd1/bRoQK
8Yphhroz6eS8xg7j27wO2l0Pg8YZzLwmpZu+Zs0Pyp4RfKHSw3RWMjQLQtv5LxXx1Ogz8uykWxbV
AqXxqDd1cd+l+AHbdkmfXLTcTYeCLk5PnsebyiEjj5ob8mgI33rX+k22afNiQOP0HOcGIOi/vAGg
nWXWHFerfo/IMt31Q6dAh8jh0L2kuUYV6RsuG801Ij0k3PTTcMOwoH2ZHTu6bneFjYCWLNg5aJA8
XFz3kM/cWKUhkweypYfTRCMt+kjiSLiLR7CoffRlivUtSUllt21swYXnRWCPbeuLtE4P+dDtHVJm
e9BAEF7Slsw4XQm/jxkTrp6DyJm9F6N/ju8TNCTGXFYAQlozvry833Eq1fSodPPjdjw+jtnyncyN
dSbrQTvD435XpVtD86lk74n2XpK4c/HIkcI0YDwg3haPSVI/kbaoBeVIhwAAoQYdNTbHwTM/G2as
y0LkHo/O50R1z0GM7vCIiMc4r2v5g3vwiKvYhX8YnwxvGrgLvoR0vx3q0vfYjGNEnuLUOjm1B9E2
VXXyorXQ5MJOAIEXYdyIk1oAtG55jPlSNyw9GMib6WzMktvdjdInWV7aMjcudjEH8ywxg7fOHnMB
stNSj4CvL3xHUBjS4MHb4PfPxjAsZ3LFIP7HdAjNahlD8mIYAd1k2K/O8scl3PSi2SqsddznoG93
Tp8lDzmy7HqolotuEaY5ZeZ5GTC8RiiR/X6aXRBqAX3axh+tjlB8JM33wYmc7kje0IqCuP7ICri8
rp/JdchQCtNpgIfItIPVvWNoG/0xla9ZmiqcMsz4W6Z5r7nWuS2/k6JRdGXwxXBy8+ytGFkJN8pS
1gbKLWZ4JFblzmIJ1ww8bgndsW47Ote+W9iiFdmWvEnVf8yd2W4bS9udbyXIcfpLD9XTQU7EeZZE
yZJ80rBlu+d57qv/ny7ubXl7fwOCJEAAg2BXFSlZEsmq913rWdegNdqdb12miP1UbBbuuctHouds
7S0Fkb8GuelswFD4K2d+a9b1nUrl8I2LRq1TFK+5ONhvsG2tfeEik88nd+c246btvPveg4sALBsJ
WYL+taaRBuUMeZBl8q7i+89IkL11j5vBrnXnkKoCZVpEEYHtUHZUpn2ci1ngxCl88J9qzyRQDaj+
kRyJRQsy5GJZHBlDcHmFnauvU02VctTjZRiIU1xhDE7ZfZ7rIn2hMkEQR1yg/i1+cJbdN5CeUL4Y
GqgllS6IIPLBLte57YmjGQSkokMPBgdRHQa1crCyONZdYbA/jur82U39eadJm8NxzZ3RX8xICNgn
60CQkKsS+ikCCm22roGuMhwYTNRs44FYFcFBZiL31yFRhfJT+iRaA1dplvArSaJmp/ATKGc+qz9D
X2MREUk1XsgM89eAS1eUY0EMlK6xSE2xg4YLvGPkx0Nn6C6Ou3Trgq4CP+gdtKSMFhTvMoAIEbQ4
xdpZnrZODWSNlFW/apZxDRVRbaoWnzb+Tjw01FlGT9tZg80WMC0elZyTrqtmhEqEvX/USfAoGz67
c3yPS+pBVUvBXQmmTVMItk0pdqAa0kCARp49QrnqDO87RpGt0lbTekAaVvAtLHtOT3cdOyE0c3lh
v2JpPCLqmuUPFBQzP9/6ns13kfSzj5mos6NSIPMHg2ghzMk+haEabvo4n6s/nB0cXHsLP3c/qSVg
I3XWBQy7AQzNTvPX0JXDvRZYi7z07C1Bd2sTMi44SA6GFqdIPQ6OWaK+jqNZL1Ce/+gH9xwRprG3
QlLhcR8teb+6RGr+Frn6nOSDRSFG0b4anNeEUCjEtAstAN+Ux/2mBTAdNcgWNeinKF39lRWpMBSc
AvI8JkEwwxAzcoN2TmTyv6l0m4MsiuBjELzUhq9z+o/brWmNp6nlVU7yI8SQttr4Q3Kto1TjYOjb
ywEvUAwf5IHPrbkRNKxHLAw4dawVUsV2L1Tvh64Rb9SaRzxr3tqP+HEDzF3bTfDZH8NPBS3EwG3K
S9xyysq9St9pWmCve9FbmENb8lUpYqOfh4ioNlVIs4VaWkCKEm31O4+8Z8T2vKBNp/niI5GgRkR2
HAF5pwpavA2aysW7+zArBZe2shtjJ9xYiqoSS5Lj8qdfcpfbTzHikLusar4PGSIoBMNLfWLD2ffx
NZ15xPF8U5dwIWBGsPsttHIzQyiBrZS72gz2lBS1I/p+MLgFe0KkEcfKt+2zwrGNPyMU7sEeFx1k
F+2i+Xq8o8lQ4Lux2DxQ+LxAFSBqKEmUhd7ReGhw51N4q+29qpXFVg89WkW828TvhcpbJgeMVZzy
+2wH2hWY0h5i7TGkcULlns/+wRq7Y6OwWc7Shnd4fkBYj9AqwpBDvRb03U5NYdLGWYjxNw7xY3hh
u08qtd1XVmRv2AvsWOWR0Df0pC5N3kZ1owM8lnE5sfOlZdXgZu86FNAUjQOj+K7kgO2gU497EPmQ
y+cb6vPxCvk6ne1BfPEVde+p/avT80MxR5o9Pp9iTVTsiYVH1B6GT4M5UtT12BcDycHJMzNyet+h
uAlnyAGP7xTf9RZaIKcIPl0nvA6ZOagPvkqxZdT9T04zrMpaaHvTitONwCnD516crAcVOaGN0o08
aGPnd7qzRSq45CQzoyIoF6o+Jqu2niNJxylD9IrdXmvIiDMGz0UvPrbd/na39Q3kW1lEcZAX3boA
u4It8SF1qeRXBjSuKEArq8busK/Glq3wAKOJJlyzBzpYLSH5TxQTPWdvlqq2+h/+iN8egzas0Do+
O+2koH/v412npMMrolTq27X1lKPzPdPsae5aBPSvTelRHyZMaisvu3LiQJWfFaPBvaBkxlbJ9HPV
jdPWdxILhEKoADP/8yYylQokjZWt4Jz9OiGX6FQYlyNmjakHG0+H+mBpbXcZZ7A+nD1+41jbtnLS
5Qh/C7/9IzH8LznY7/8qz5yccv79HkL+l2zzfxlV/pdV/yoY/f/DPHODYN3/+Wdc+N/izO+qL3WY
/JpkPq///mWOK4cO9w+blGP00rQzHNMUJIXfkswRgP7DZcQQbD5cy7HNn0nm5j+Q/To24gnD1DVb
d5j6M8jcMP5hm6ppqLrAQO26hCv/+Z395Rf4L4LM1b/GhFtkMBuWbRlC1birGnNm+q/J0AIsJSXu
rrmbIBzz0YosV+MbW/dVHr6RF4MgyA6+IiZOl/g/9WMzlt6FRo15Jye8zsLElDikzRnGXVoVw7Kl
6LLQq8x4nqI8w7BTFRy2VONZ9EpKqDCzWmfpt1kCOPBI/VwM17S4K0Lzh1vkwyZNze7B0JvuwQkg
T1ma32wRznQPcgLz2Az1EeWuxYNEMbilAJ1b0zczIyRKQe92V42Wvf/lrpb682hVk7IVZEi3TR8V
kyZocGUaoMOV4YPr5izecVj6PEUNOSoNtVO4Jy2fu3PV+jEaEuXNUDlMqfgeruYEGL5FqXUSvI3s
0rhWtoUZJGeaLvXK6TGjjipn8BhO8+dcXw7RQGnQsd7VcLr33fp2B+2L9d4xxRHOllN5TxCISDo+
8RqB1sTX+/pieElNUmP2wO6q24fzUN+zT7pzjOI2JlfItXL251o5TpOt/w/J4tY/+fvhb1DFd0aV
xBDit78fWN8OTnS8m7GiGpCovXjvDmN5kDc+8M2DydaDgvs86KBZ+GXmt7GPx7UVYsW6/OqEBcJl
qJCIt4rxmJs51O+4gCqYatVhGrX2GYc3zfVWz/ZytqtVNlpDkezkbBAYBzqyp75o9xxHlHul9dVn
TpxHrS2G+7BsuApGclO7+Dbn29Z9mPbGRa70i+IatzobIHJYxiA37qdJf1YaXhLtyBE9auLmnt1Z
fhwLG1WXUQdfa6QKveZrb0ExVJwKU8jKiuIcf3mP+eOV/N+yNr3Pw6yp/9d/N/8a6Q6RRVcd4dq8
QfACFqaq/vWFm7CNqIMYv4jBEXPnZFVAEiFGN3mTJho7dkAfC8dedrzGvkM3rWetQvGU9hSnEK4Y
hyqxYOTF2yIAYmOpiXNSgprTelsNNmnsXDtsJ0KUIkeX1z5wrk6psPW45wkp70afX8VprtlLd6Dx
OPk6qacWzU2Mq/61KwEa2+Wiwr6Myy/F0Gda/QlSGc1jQBYCB7LAQY42fSkq5CO51fgntmLBKejH
7FB2Dj3VkoN9Bmk1mhuNTUZYDAT1qxz3Avv13/9Mdd38LVPdErZlGwgz4drYjsNf9G+Z6r5Za7SY
wnLFRtL70lFI+8rp115MjSXOZN9Vh8xWxQqKU//SDOa5N8rkG0W5NyrU/bMoArGeIIkgYaeLmHFU
WsgVCOz9qJjew4xKVCHa6WJRUd1De8nXxZh2nyLVuuLMSr4hk7z6ST58ivQ8m+v8nNm9ZrgoEzhG
MdXDO5s6+ZyN6yMHDp32PhvxxOX07Nus7xfo09yL7vvKctD08Yp9GLlNDuN0YgN9R40y/jql2Zkd
RAhSlQ0gMRI5yloKxjqUoh+DEj60CCy/9EZU3U1VFbwEoUs6iJP418AStL6tur6gb8AAYiXpUa3Q
R0/0nnaBm6rHtkePG2QKto2K2hzKlxjjFWXLdJbceIYJ1HLgT1NehkDTLoDYT7YbAOacV9iKRyKD
qB4NgmeeKgWnkiA15CAn2xyORG50Yh2Pzt4oc/XoASu6539gkvI3c7PHwS9APeKudqL2rM3pBnKJ
SjLsbYmjYez6WEKUTXqPgzpHRtIPBw3nrBPFz5VKfix2xY8LR6GVaUTPZV8Y84y8kOkDMTz5mP6w
h89tvlNREsN4axxjqkT0j3B/ypH/3TV5riPLUUZQHRXScjdsxBZyifaU9YO+TmwcTxaWqqfW8MTe
Dk2d1zizwlO9i5/WB3klb8rse1eZyVXMyzk6fMlAMp7klHzqqp15nDY6v3Ka7DeKVHdOHqsvsd3j
t5zT2Aw9cN4sMMoBCOvHUjjTKUytYIEv337zTHTZZtCX51HPEb+RZVXPz1MR6L10Vc7bKIyNT3Ha
LOX4FEXKutcNug3Ihl8CtNqdT9/KcbF++xvDxDV+12ebmm2VvPNvpky5+N8//O9r4gb9z51t03H5
5cv8fd3fv5Xf1vwfPpz/raNtBjTi3wqPtBvP97VHMbiUTPJ6Bp177n3VFXRmUH28D/GxUzzrG8mu
08z8VG9LBUaV29K0TD6W+jBNf3lWJdKp0c1LC6/w7uVSHyLNz2f9Z9+AXCq/AcWb9J9L5TfARxzh
hFNcLZQq0R6cOjoOoWd+0rVYO+ZlDQF2vkQmNGxDtdJvOVM96CJwzR1RDXJxYSkQeK3p4NmkUFmG
9Rj3XX0vJ7EbINwAJO1H+Yl4n3No0lAp4U8stJrgKGrql9gUFXZOJUeel1c7IOD1E9zSdAMWl1rI
PNtHkX8agvTdLesKLwtDFR5SrJhXuTzu0E8Gqtoc5RyxI8rS7nUS2OYnA7Rh74wO65ucdb1Ovcf/
DfyByWR21gqo7Ij5jhpltpcuSe2TrWNIkJdjqtQbwG7OSl4CioNPWeQatTcWI3de27avXUNVOKgh
xckble6lgBa+bxRhLeQqJBY+jiit28pZ0mbf0Yaw/QPH/Imvi9A0PpVmibu7JK3SQTu2g8HtP+Sz
nMJjq/wNKEWY8LsOYwsvvROF97qaoyEJ+V8asYPGws2/TmQkf+thPiqD0CCX0GIK2qY7ul5WnqyE
NiOhlM6bqSjrbhyrb/ByMEZYSvREfE698UiXWieFecQ2Gp6VxgG71cbT42Tj1y4a1XxpM37QWqNp
7ypFAAQEeIuD+Bmvj/cD/fVDmUQCj66i3WGPSp/9jAqZwg7yvkHcsZl4X4blw7GCCs20teav0g9A
+nyXXQUnnORUaS1ReEWVUM/v1AudGeQRFZ+n3kBtos9GFPiosDwnh6cTE9VrqnHypZh0FxWJ2V+r
iq6Ti5BmQ7v/AnQhuyflqL4IBcL/mKERZETekJ8MWz0bs9XHhFwKHhJDOg5s/9lSteDZo5npxpXz
IIdyZXwZ3RGXJVnCzzo2ojsSCPyDvKQlfz+l4c7So+wJBYw46l30LSgNKsDzkKj4bdvKoxxxx2S4
y4zJ2cvlIFbbNTBc+qVk2mxL0BeoT6z80QNWQ55OUebNI+cPdZt3IOnlpZzoCTm5C4AqbuVYm4A5
re1exKcRcYFNSfDQDPkx9+PmIrON5I1fJttAzS02/YPrLQCS9g7NceHs2xrJjJoDKMySjV/OKQ3z
pQzxkDedz4ZTdytaWzqphHeTyRZBLSg0Ikodr9U07O0unV7ZuWbbvE10DmbVCL6+/+Y2Zr4P3Ilf
SFL8cWOLjKEsWdCaiKdPuaZrBzJt64exCctzH+NLna/sSqse+j+H6NmbKJdc7BXymwOpbiTnwuKg
t+wadRUr9XCUXyiav1roYI4h1GHGIEwGagYfqLrVIXAryv7R40R8u0H6Pa1DzgWkSYx9vEB7I+hC
JyTNpO0fa2iz8Emei4t8GGDT8dhm7SPGVsj6BAqpymMVmdbFm0BTtc4wvhopls2GVJSNvOzZRpgO
Ihu76SdCLxyMF2NtInIWsASj0QJ34CTKQc78fi0HfX1WTdFf7Oeus+dWMYGgKh3TXhmecjI278gf
Eu/8EBauLsQPsOAXjWrFW8MvYsFnT/5gTfCdPh4OAxD+gV+PT5ENiEfBCvpOzQtcdS5+uFP+y8MH
NcsfhkZpN/VAVoNZ1e42ndJjG/r6JvSr9qDgb92POSEFo+vkZ8Bexqqw0+bRpTCymHAHvtCJpAnk
hhBnpwDOUQgCFxFxX4Y2d5pwa+TW+G6WvK0UafZKy58mdKDW1wgryyqIjPjSCaFtABdZGzcLP6Xq
gNCwLcbPuQqTrTGDl67tq53bVeRdBOn0z8bl+gQ1qFxvAe/eyefxhfH789ye3yHmOSjqcFdqzsHP
aZqgyFuGVgnDQQ+1eyxs2ufMrkzUH/FEKQ7tZtUZ5cUXir3RFDa9ArXHwe6QMBT0Ju4jP8HxNdI9
D0kdRslROV8m3z5EOVIQIzFQwrdufrAzKi31kIESpJqzVlI94MfPZdRCl06EMh7h0xUvwmpX6gDE
xAu89LFtu0OUWvmLTxoQNZ50jxed7gvK0U+2MxpY5sZixYHa/GQGKX3EourRiHFpxWxQ8qqYjvLS
S5ujrxTTg9Un8SdRreUoMTbtvWo1j8n8hKIj1Uk+P+faI/oq/SFxhppfVgYSu6k8xM12uAiiKX2n
yL2kNm+/faxQaZtckgxM8s8VfKIMgE/Hp8LECeUm2vQlmSMugI1YDyGBFQcOEOxP5wmC+5a6MTav
A60CSrZswPgRdC+tBnlsXjD5fNB3zlQejSkKHuRTajU5vFZGLo/8SBBaSG22IFP84yOh1TCh9rX+
DAjEdWi58/mhNEoBN5AQijZy0nu5WK5rNPEsV9yG5smP5/yYyNwJa+Cfaz/Gw6m76tPnOMOtNY7E
VSi+8r0dxTU3LP/VyfkwLel9nbVwzjGqjAliUGE/+KSVLyK/xsM3ZI76AzMvJE6cUsODcLxTOVQm
Km7eb1q7QBcwX4K2pAsZ+kSm5Iq4yjFvYZuafoUEPSyzXOnWUFBTOBGp+SbvKZSP/rgXlckjdiN4
fXMOYm1ldA0GGxrMnIo4pvGxaU12U84cHiOXyBl540xQ5mAnNgcZcJ9UhnpM5g6PJ/Id4ZrtTg7d
JudxPPc+FvX588yf3xwgaKLUq/Vjy0vbWMq3/4GxIk8XIbBGMtST5lH3sQbj7XS2aTs0j6Bc08fu
VU7Jm7rgt2fNWTTEp8GUj1EMmYNtHX1BmkoZGONripV+GQ4tL5r5Eq4wR9Je/cSZaIP9JFuwy+gJ
AjKIeitNu19pOfbavdURm4OZbC3M4hOa/+8Blaezalf5eZxv5D2nBINh2tU99i8T3HptPpHiU+2K
Irh2Q5WqG7vN+WtL0Vq6nXAuMRs1tAsdX6qJ3At0bv53Y8V/FtCJOcQpaG9Oyl2mB2s0BsZCHpw/
Ts+1YpJKoignOVQE9fb2B1JREL7vat24nZdvR+MsBM3calgMbaBJZVI9NqXNJ5wSHeNJNyAV5O5u
dPSEemhhvLgNYHe7SuydHrfO1aDxnWRA2xZaNuJKEF2zzOS12gpr5fVls2wpZi/UhswQ+deftGNx
agKivj5eZG6BQV/z506jOrmX27fbGTrxTu4c+RTHKolHqo4si8sY6eMvl3IW5aFB/TFYljh99gBv
vUNb03xCE4L2YL6UY4028Yn7cS0H5Y3JBzRVTwgBcz5ZM+j6KYmwhVpBWK9yM3wf4yTcg5oFTqjA
5V5PGQFKgnP6YdKmjCAfE4GOp8T52R7mpMMQxl4xlqhctZHajJ5VZI9gi0mDdPhik0BR8Er/ppNP
SmsTsxChXtBBQSHu/QZXll/V9R6Ctb+Hw5utYKwi36/D7WhqxjYhkw5VJBhAuugDzKpy8MIjyXvj
50pXnCfTpsiBuhpO41RamxrBKTlBvoLM6r4ZfIHSt4JtgoCPyjWd7RPFnHlXjiN4Uc5Exc5+bHz9
1CX9+FompbkhFiFYowkcX70i/RFxeSnMdCRgCWIkMdDDaciC4eTP94quata9gYtRTlAB7nO2m4QT
jvNgMIx8LY14c2Q15NvxrhAfRdnw/iHvpspob12q08U8IYfkDVDt+JjCeTuGav5AqOdAKdIu02Sj
1MoDRBg+5xAarbVGF3ujJkHCpPTHFkRX34lei7Um+pbkLuE3qZMQJkeeuuL0w9otDOWZZIxPcsX8
XLy4P2khfpnKrJynAGMSze3E/paQCZjWnvKZ2p2CIjP3UHZCagbCipFH0e6h6qC4UZHAKZFqXuWN
OoWYgTksyCsrcVBb0uTcqDZGj8aiikW1BltN9BjojvOtcZBZR07xPmnoHR1+2k8oNSwwcKl9pONo
7VUiLTiOKeODokImjeAcfkY1fcoqxzoi64To4mM5Fq0SH0s2Hy8UUWFUUvMsKzFckEB/c9GbvERj
inwNHuJKrhom7T117LdWq7RVL7o+WJFpoi1+vw7MQVsNI6/5la20JA3O12aTPVLNMy+jVrQ79h2w
ueevkbsg4t2JJAF5GaTmzsUae62MxAIkWV7AFImX3x4UhCERFrn45UFp6vrXNLbMjweh5LAXBijR
ppwARXiZaR50QofzvCX3dQitgxwikaP4Y1ZeB1FlbodInKwcmJZrEgTdNST2ypsywgvhEPx0oH5C
9F00FZeJaoCcTLOWQ5nfjSvTHcNNrWf9mxqc5P5xMjSbFFvT2zS62b111S/DtjV4/2Q1kTTkc5Wu
DtUiGrf8BAnDVt0aUEkDhJVGgk39rZqOMdReOTvaZkC6yLF0IQNYHN/wnvjVm1kqO0Ng4pkcNJIN
qZtEUY3lmxVqePP49Dqin/Gf6Qtt0KGWbyUM503iZ885KuJtADwFogz7RtQqPVF1vrqWm83BJH5b
42PkIC+b2NzYXZBc7aTwHjFjbG970I79Ky7d+5q9IWXIpDgKJPdP0BV3ArnmW+3SWqk0x0d9wWXb
xHem31svmQ4mLCFcDPROyLLJ+myx9sF1hXcOfcIx5MMtEyqqY5Mkz1Zsfk0ResJGRgmaHVIM84r3
qNjx64wWchb3OV7e2/2P5apJIbuvfev35cAY9Ssu/HlKLocMd+ni/jnRWrGVQY8aPeFTG0cXsE9E
D4yixjQ8AK+Pqii8DgP1o8FPQL/Ms/08i7G/2Y7TSh78jbinqWTyriMP/mDx7XuBV0GWCOSKoezu
Y8ObzvJqRG67TK3a4IPI4yhQT9gn+wJNZBwkKwW/G7UwBTOU55sPLcGc93+Mhfmx8dXsKMeALY33
4JB0ztmb3hTaY9DN6i2tgGE6aBMZIFa0VsO4A8wdyBpmj+8fOU9Dnw1cUUxEsdspRLzN01Mt4ktD
8fQ2OyH0wDkUTgSYGHZ2NOdPkF9urGk4We1nQ0TtbU6mRssFqVUMt6WJ+8sCganTN0ZSRuLxMLdC
DnHXkCTgGv060sIv8upj/LdLs2gQ/MjBMLEu6pTZe80/iIJcMN69BIg/bkoaq+SLdDBM/dLHv567
/EQ6a1j+cV1P7T7j7JjMUdHyRj6YZ5oISELMFyQPtDVR+vH5z06tM3dULePt6Jf5ves5yiLRnfa1
1+JneZIexpdm0kAN1XxhdWzaS0pt844mCUSQIeSFyBZ8WYoo2PdTab+izJPDo1Z2Owjz4Urp+vJN
LfL3Blk0jFE7uZePNqOevONE8+5hN+GLF3n2bFgIK6OQRGRXK0mt0fkkhHfTPGU+JLhYt9vvJNwi
1Davji4eNDOZhoc4tGiamFBA7SFARghJqNu0ZIsPQZCbFIgr5EBKtC08Pqi+hOMyY9d+BOiqHksT
6rmInCej67QjiV4TjijKjsfUxWR4uztVhrNJKu9JTvxtdn6aCX8znIPIXAKje779fQFodhdOB9vq
j79GmMUOwavyb3FUfKJ2MDEvKvmnisH2raT+RwGo1h791OuPam8/U3chqQ8Wyhqvi/8AjMg6REX2
oGY++BRPrdyLI57S3GJODuGWQgVsGCfFbX0qJjwoC0sUnfyl7+SYO0/oGLIXbECd2/PKib6dW08m
e7HbU1lYKrb1YEMnnJ9G3pRB9UPp3GpH1xI2MTgS4LlUurcy594DOo4zJiVhTrT++bbGHT19LzTn
4XbJrkZciEhRVyXwbEBUjbiYA7+TwLOjpde0EbglgbVuhEzq9o5/io3Rh+3NPSue8nr+U+v3Uyaw
xKCNAgPx55rb9T+blmscxOMnIxfPno0MrhFtuXbUkXwluXPUo2S83ZXX+ICBaP6cli/4j9e/XBLx
VGkUJJtYV8oDdb2CKLS+KQ913qA/kHd/v4bl54HfnFfht4wGBTnWpCNZCOFKp+NsRER27oBxD7s1
8EzI9PMZyTYB+LGtFKvK7KtTK9eAPurIi2v/WHPrKc6dyXkdSJPqhKRD3wPGvaQCNQMc2tYg6BWB
R1hSwb8NCt6FV/xY+4X8nMiTbld1pneWV6nBVkDEIR79ubkuZlIhHezDxwuBkC17UfU+ASDzC0hO
3F5FNTuZOWqLtJRsdI52YI9wF2mqt234lbnsniqRwpEelNoGkIW3tYk3uu232qhTF3SGnb3cWCm2
ssbRZV5NrQ8fIBBd5VavdBN8H3ZCz9pT1vJogUiAwB/xViFxoljFcKTG0+eihTfUmG9pqZkbl1Qh
YvW6syyzGk7D69JlAybLu6bJD9qy6MqvW62FUFtonoI4Og6hltwyoXP/AL9rezvzQhG/XcpJv0Sy
SChFs6srUqvGof/hXxNQGD9aTflikaXwYnFsX7ZKWlwixbfYtyjBrivYgmvOgD+6FPYn+HSrLoqy
Hb6wWZTHWxKCP+0Y8CF2jDlEQHf3eXMSWhpsIBHKlqojOm3tBhT75CVgAmPfq3gP5WVUes4l1UZM
RTRjZUc2r78iG8qvcn5s4i9sbLpbexagp85ZTDVvnd+U2n2bca6RVS7BmSxokuQL2nEIYnmaHkMQ
P2eF49atDhbE4IKc6T+sCOcVlYuYQz4HOk7lbKeERv78Kv95RYDNGgNT8oTKAbEP9eJFp2vOq2Kl
IfEjpIXxFkdL3aAPSEbBq0abZ0s/rgNvMrivTT79SCAUgjot7QdRGU9yFcGfzTqwYljD84NiXkQl
ZYCrM5n1eZz3dD4+pVeyKPBx5Eh55bKyPar65LwYdTLsiooztzsbO6ljl3Cu3IXi2sGDrSrD1R8s
i6TuHppLNw1XNrLhOaybe3klV1ip+S1VpuToWHQnXJI3NwB6bGBgrG8nv7xy+JmfSq72QhPOdWUn
W3lZFkgXEMFAOpdfbX6MENbJxaN6lkOh4mRrTyf/UF6SEQUlD1rAx3pHFZwAk4xSwfwdKJ1DOsX8
//lYEnAkChp9bXEGfy1cyovjlBcvU0tZajKbnm87AjeGAvmeLolYR2HtnzrIaduY4vzeJDUSbqrm
bKI2as6O5tkrsiHUBzCg6TIptew5iHznrk5F8mYk9rvpKN07meJ7JQpJbshIjRg1Qg9qoCwAQN3v
U6c8AP5B+J3gkFGxf90ZnMF3YwfAjm2tu5Q1dTUjtdPvyueUfePeqil3F3PFoTMNJMqMm6Lu9vwP
QGXNNfWf633RPBejrYEEDKarHfTR3nMM2oaqVpf0hlGUO4N7L2edtAYfUmXIGmNrupZ1r574u7uK
zK0wt3fmqxsX7lGu5fAW8wao46hzG/RGdSUeYn+A6TSv1QUBMAMH1R1e8enq0SC5gw33lgoxvnbi
E4zW5KWgm3MkBBqrwty2In4uWqoNfZY/VzVelb7EjtscJw9Lsxym7h4tO8RRe4K+lbklA1VO7b+S
2928xppFZKFrT4+VGTsrUSfaiT5+tNNytSegkb5ngTFyHdEqf8T5pqHUNsWLZWs/JlUtvo0dCR3W
RLNBdxBaBML/TmLPV3TV4NZTXjMmHguvCd6SoImRYE8DsSSa/UaK2MmsW/cKUm06NmGEc2Mez9gG
448Pm0tWONr9YFE3aucJveJcrNtqTxqyVj17MLlNmgVvReSS5TLkuFDnZZpLQdbNUSr72Vabvb01
nzuv03yPDA//1Ym8CYqForzIe9E89n9xnfxqpOLRoeickl6fX2//H3/J3qn3uuqRmzL3Yh30p3uw
/AUSwlJLFtzMWO+h3nRwJRCN+Riixqi6lx1Zwyyyfamxo7mtZr9NkQrw3kZOy5ufj0iLxNq0Bl7F
RqOlq+kZdft5vyDPlmExXpDriZMcAhdMGPjPFXIsSdXbCrn+t+eQK7I/V3w8Rzn1n1NgP7KjKTud
FsTshWo3zeZjrIlbuKWNcZJDoRf0Z6dwNx+d0drIiTHExoHDX2sPQvVfPrrOCvaUwnGTowGh42LO
N7IRPY/7WIw5o7AruZOztQ3AfB6Ty+weoxA0umdki8oJm2iymhJ2ainmAPayjH3cmKDR+Awv2O3+
ZfxjbdXVL2FQaNuPoY+1SdCu/CnS4OwHqpJsu6LLz7KAK+85poj3zZCefhuHJJmf5WTFpFxfI5eB
buIcPpb+XCCXf4z/9anlo42wKo4+BrAcH9+MAh/fvXGIdj0I2GAWLLwbJGn8cdn03e1SbrrySY3A
AIllQ3r70W1LhCJO9ChvApCKa2IIsML8HIscQl6BK6rbj7H54WHhoVYGHvhoRrjl+tM0QUr/2bXv
iQC4DFrNSfjP8Y92+8/xj1a/3B/K8b7WT700PkU0N3hRzdQp72yBjjmLNluOJNMd5bgckjfA7Fvs
Ozat3HmtWiS49E2tcLaJ2X2VY0ZsVETquus27bonOt8lh+qngOryE4r4rxxt45OcAlRULLXRERt5
GXdRjo9/Iql6fiBCUfNUQ+uSV9E4uie9784plE6NYISvXqpHoKpii8ii0LwkuJzvcH4FX4vGekhJ
Yn3GCelsI9Uw1rruO6/zI4URZ8TbDcCGZ9U3YSvKFpTRNzErwvvGri/ynmp6gE0T41s0r2JPgwpS
jv1cKx/eK6CQtHgAYh+XgJdS4njDjK5QrdsaVMcJVYRpAHCe4ta9yBnNp5Hkt2/yIrETlimV/bnz
JnMrxpwuha2nOZVrUkh4oyKFbFJj2gNa3GzqJM3uWn/ABIO6WOHt5tR5uGrbVjgbzZrEObE943Zj
2qG6i00FIt5fxptUVXYh8kKieR1tPfaiOoZFQQyR24TBboDl2OEfPFoKcCMqxV6z80m+yfvwe67a
/hciA7/9/Q5C3+DLIJRfpqySHgaS4+EhV+ANzr0Jx8Ylq9b+WfO76LnLm9U4tzAqV6Q7oQJGg/NQ
E8NQZwdO2ge/sNLvICVud36O/P3OP1njlUviqDhFZ9lTY7Tpk5PaqzxtvXt5BaMwXXAQq3cxVJyn
yEm0DRCTOQCJy8Aw+7NrupSmtGEvAmi4wX8xdmZLrSvZFv0iRaR65ast9xiM6Ta8KGDDVt/3+vo7
JE4Vp86tuHFfCKuxAdtKZa415xzKkMxYZKKnQ5Jbayfr96VdGrckCIb0vIbxkXsuBOpead7NkL6r
Cqdx5fT3UTsSuaNrLz2F2F9Ka85WQL+5erWREE8Su5ogMh5eT38lwParAyj0nlRAYRp9qi+FJe2b
zFCIspwP+KHcd3qqP7eRV+7NmhWkzKz0FVX1ajkhHiC92BOggIIgF4bOKtySl9xuIk0RaOR55Pfi
fz3KnZLArEj77+cF83Oj+ej/fR5xyndGZ8lDY5ThUU+pBYxl712VtsWMrKb2JyDLoIzbL91R8GMU
0Bo7MqG3BKTrR7qo8W01zfGtaT78irTsbjmXKcupbcT4OrVB6gYRjmkBbG6TlPZ5tOvuMaXrypXv
pzd0D7rHtseLiaMu3C1HvVzxD0Kzu/VydOgL87Z0pkti8N1eExK2SoLJuRaCeEVVzxp8K8V2rIfq
pRurjIAJQa68OaDYER9xo1XvlW52G/6Z8Njlsnr01PyqyLh+J/+5XhPra597T4C2K2sN0B4HfDl+
xdSLseCn4jSKgXTh5YX4RZbf9heUgB8ElqtuQHX+miOyJogo/+tR3iv51Y+lcJdH/zj6/z0Pw39+
pVfGK/exuSGEzVt5dtA9jFn+3ulNf7NsIbmQO8UEkbNsUobpHqxsXTte+PB9QmcRpKblzEbmZ0d1
lJyVMnletrLYotyfSEhuxqo0o+RNymraEdieMHZ149u/dgv4OjvD0JNd0smf3cvZ/7Fbs8Z8gxeo
2DI+DpcJs8iNlldnxYjHi9MV/BeWrC5CJBSlkYh7kEwsf6PgD3eXZ2RO/EWGVszkmOo1X0Jtq+s2
lTukJufvfcvDKnPmPqu2Veejy9Y4ODyjiLJfpgPesnD8nDZ1kZ800fu4q+btxmAC8/3wb4fCYDBc
KtDjqnTEv47/PH95pFYtPIGi+Z1ken8Ol64rjQgiPPMs2fZzu3Y5khG7NzKQsv1z+G/PWR4uP34O
ZyQ/967VdU9tEnaW6Q4xgTMd+SoX7KgVAdR8FsDT5iazpt7+4wCjsb2y0/qvA1rp/PUMGXKHreJA
u9WCiYKDF6gIJsBNtG7QtYY7tXxV2kiM0UPqAMYbi+qUIqIrYIaS86Tl9Z4Qen0V4vJ9xDY63JJJ
M+d/oKOvquEx3k1jDvl03jHE1n0ZML4uuyhaxOu8Ehb3Ig46SkC4QzaSKjg/IdBi9TDqUOCBdfln
w3Le/dYQ12b43eV6fl+VsXpNuyijFNfgXZ+PLT9o9OJFi/v0VMynkNPYngu/u1sOLrs0AlNdYvKH
7fIiulEGlBDDm4gSZdYWL4mtaredysJ96Kf8pS3FtC+dwHaXoxX1Sbcw4AIuR4WfvQJhtWDphdOz
oW6Nqk8Of72NVeP17iS5BddRCTl1VjdRVkgvLeErF+n4b0OaRTMo10aN8u/z/GV7OdGpvVf8KMR9
z89dnhZmtb+HB94YMW2+OsaTGE3hs+7VR58E8nfZKr4rvKm/GahH3CNto8Q1H7AUhBjcAQmymxOR
w6rDwDgfoGRLgJM6cPemtUdu1Aw+aOp351dstbSCKFhtHYaLfYcL4rvgOLOrmiiy3lsUpU7wERdT
hmHacY6UyaKrKfh3o7oKP2zVD4hXkz0rbxIBxiZDQZeZ6V5PLaP8qJKp2oWRQhxkqD4uP1TSTKlJ
6ff5bNaI8M+QBkObbTlIyj1Mp6SydstRE8XnTsRx7y5Ha9k6pwRfGs0yXm70RXFvpz7oGbrjgz2I
Q5dPxp2SxdDLeife2n1Ja2DZmWOw0mOrOS1bdewZd0R2pmdrrvphb49p9bTNzvGwkfyc4jRZTfNQ
hY2TzgzIME5/l1bzYMedhnxZr3eURPV9I4ru4ecMnKQPTF7/1xlJhdDRrDMqNuke3w9toT4tulWV
Zf0GaRd1zbbK8m0G5YRExlzd2zXhpd9KqQCd/L4TPaFLnkAe9LPNoFDdx0Na3+tlTQA2dYtY6ZTN
UjOydW7fYau+wLWEE1FofBaznjMLiaMebPXFqQXT5vn8Zb/n/LX/5/ysq99DIkwYOCqreIydrCYb
hf52wBCx08a+21SzerKJCTiOwOocFavOX1SHyxhkINeyHT/5hka2Nbv1yh/P3P1Bz3lQMTWmtCSy
BeqGJFlyYGjl5sBd8L0bxnVZYy8H44EQzf88uCzRYzSJkEIxRxBXSQzoTZKo5pWMoZelwK/Hk71m
IVB+76e0+bf9XVdUO7tR31OzJtNN1cjzI2XgrZ5Ya89SIvim763Tqk9GO6aAqv34JLKahI0uJ3JY
9+xHQwbb73nyRPFcyDDc9PP0WJ0I2Wk7M71tTHUj+GivXVm5FYbBqzo7flPUccvWt5GQLT8LnCsW
fXuHBdM/8Nkg1J9E8buHONDWhfcV5tmrTtP0ZQo06XZVbZ0ZgMajCs5gZxCff43TGY/lnRtS3x8Y
qG6dVCtes4CMXYDIFhHhbBYqN7pK8Z+ZBcsTAaZi3c/qBpTnxmrI5jC6vNuGsjPvJyP/XDRQkUcN
js5Tck7K2LxXkvZ7f9xr7ZoZRHKWomv+tfhPYQzQrrCP46CpSAt5K/VwOzZ5+EkgTAjwRqT3aBTt
PTeqcD9kY3VFS6sSdFi/dlYiH9OST3vy6lcYq+Mmb43gpFtJcTHgRpA0MJo7uIBkLCw3WmKcC9a9
wuMLPQuhljurPns5zdS64MMrt5gRwXsDXM/XBC6uLEMd7kfHjkhPQTx2nyRFc8l0/1mTAGtVXamv
ZZHKs18Zp2Vr+SFoHG1mkZ67bJIlGB6/TQA4VIr1gIRfV3PvhUGXdAnD0m+mIhpvRg21mWxU7cUI
u4uqttbnfGrp776XWqOPOmFLIt1XQQrjmTcivGnzR5yMNBxhEJ+X3T8/Kluh4Lh0hFobK7RpVZ5L
FLi+XZZJIBD745IZG87rIj3p2qs5M63mFdWytsrN4k2VZXpeFk5SncMnmvokqF+ytgQjOTgJpngm
ttUN+jpiOpeHdhzCJ/FjVqcwO+fpSJo3krhXPYB4YQ0vZN997w+G6a/9hlcPLwRKuUqDgpYUYpIS
9Zb2ndm/oj5jyTpvdWj9IazMK83lI/r3UWM+6kXEay5Hl5NTxdmXo6EezEXghqAPUdasa1MGmBG+
Mj1ls6LtZ/+y6fHFOSrf40TQA2wPOyBlIkYa4zkVN3DVITgWrSlN7K4l6TXJXoox+kgzQ/9T3kx1
Mfxh4vIZJ7XzvDyX9aIgMeeqojlYhYnQP1Cqb0jQMv7oVX3Kxp58L9YBLFdq/xqQYLqVpLKcBql1
hE7mAQphvaBGF9E/AevcUnp6H0zrEKKRA+xJGrnql+mn4wuye40EG1hvCVcrSYBzhqzZ2wQRH6ok
6akrQb/2ZCMfSH6bs+IxWaF6K4mb6587BLD3gJbzu6aENLYMAUzHCVesWuNojpr2UsuPZXdrNeZe
CsItzQSTp6bXZnxGe6mVHwauIhLs596jmikEsoWqusY7mYhdLeNgo7KC++s48cHk+fQIqhmUIZT5
bXpY7KsE6cqthhzVXTYLzH43A36D1WJ/ZdItrhF3w+Xg8sMT5R09mADvf949RnVKLKUOQY9eoWvT
+dAOymigmW7UIgZnNxIeYnEo9vxDUhPtudwYG6gxd/FAQ+Hft8mwtYa7CO/R953VFN2wnPG96c9H
E44ut9T/8hpJmWHo6kD2LGU5h9QmkMx+v1vqdQ0uEvpKlgowr2kB6wI2amAyl1d1FjBP849wFjUv
m6kRtwenya9lov19//cZXfxhYPrY/Vz8Vm0yI5FG6KxjpOJQIhkglqHi55yG+NyeqXzmkKkfxO5y
hFyNANj5ojGiazfT0rP4EKve4/IXMZ9CDu4nSnQI2ffzBy5Hv/9UxfkV+cT7d+rk0euaq2VLRaxS
4MhWwk73y2YZmvKOSzi4s2gm/lTWsoTl/fLcnvjc77EvmZTsUNQwg0jtRU1TaxX6W1DE9aon0fSk
SspYoaHcigxznS1C/255JOdHtqgb7mv/2vffzkv82icyWrz/49zlleT8/H+85vLq/3ilWd6+qdER
lhVE24z06qfckPuly2+NZbwhlDA5ssr5235ifuJNrQTBtjXJx7Nnm9JiPtKs2K5Wy3ZGfuQ4A4W8
E3WlS24YD75vUlhd0gOYStNgKvaEUv7VvpgmNDqdGP55xjIRWp70c4aavqV2S9oYnpi6Pcn5OvHD
+X39fneXC0c0IlqbqCn/essJpsqpBUAgmnUomhENJ3+irDAMLE2/hSb48Iex/sNoRuZ8Hhy0Rg1u
h8G4HWctOxOj4aDSGnMRXugvJDrC4cMeflw2NZkcnUJxrmMny3U0QGaL1ZDUhtG2IT9MMWgkwwfG
xo/lwPIoAGZGJJGODoGV1bJO8vCEb4MKUNyyr5kPLI8Mfdrqqhad64i/OBTC2aDWbFaGntNQL5xh
g/8pPzdV0h4Hxx93edBG9yG6x7WTO/1rOvgXZEfGH23kboW66LcMsGL7pEVSI9RPAKm7h4nS8r6n
4bsO65hyyrzPyj74jREBKWxwkQzIJ+DAl5rD+ZXtnadiRAQ+H5x/jFYDGibX9VNZaejJovBcWY55
6AyKbmaRBA/mDA9g/H2JcNDcpOUQPPyc0ekW0kjynl7yIp2+j0bIt7pc22RwlPc+krHXMkHWOaTz
7Sor0QBSo1/2D1o0rKohErfK0IpraMTXCuHwa8Jy9vvpxbzZkDH+j6cv+3+e7qnh354uiCncJPNv
NyMS8vVYmbYtHspzVZvU64PmQW80m1jLGvXnvH95tOwzgf2sgiQnHW4+0MiAyZuaOG/wHSF2gYk4
KUy3Txhx4ZhYjbIJbDaXfT8//tu+QpbUNJeVqGms076XZEDXjrbHebwL46Y7YZktvDXjXnfyelwA
T1Yj9+NYnqtW35Z4+t56q0EFoFbdbcka92jHJRGIMDSe8qD6XWeK+TmfWvgETdtecDOAySBylNDD
E3F4/jqbesBoPzuNoSOwfzleVyWnSjmme9GGFITV/CXMLCDZedHcGtDoXnyoIqGWPWemGl0ITXxZ
9k44Rw8GmDJ3eU5ql/5mDJCS6YEe7D3PTtzSaUI6LRNgWX7BLzN6ZEabv3RxXt+IDFb1spuLk9gS
PTn4XvJAzw8Jes+yFCRBeCIPRb/Df0Inf6zS38SOrzGLxm8a6vDNoI3jIYOZcUrRGzLR7QfIefND
tYm/tEwn8WLeKgqlS13bTuob+FT1zbJz2UzG5sLt3u0dMnCpeSGLadaiDpSd0RI73BmssBEf73Xz
PpyqZ9Pjb/OL7IlbWHN2FPXFZKp6MuyZzZQ5O4kRUG3xXJZB/xyYkMAMVRDGiYZ/TyhjtapMrdxG
RDA0OFA2CWQ6J2f5SUZAnsbhLnTC+1jNWXiaIWMFLAKzNu/RrtyFGkbIiQmx7UzOigVgiTg/3Y3E
J52aDExSHvu3SUKGoBjo8MaS7DMdiRxU3FXXtY94ztHwJBRGfF++aSTLwN+yyL92qwafXd1MTP6A
yTyQfHfwrKDaeDOnMEAEux4zmR68ANSpI+QqM9pHGXYsWnKcBEOx6ZBmTDAGJJWZlVTJ4e4fhty7
STqYoTJXmH0N5LNjXyI1VkFU4SjWqSRfcM6q0Y5aRac90ckisNHsij64keDAYsUaVv0AM48G0d4H
Qf3ix8aK/MFfthfTVI+qX2UQEokthmOhxeISl1r2ZHX6LyQV+Zre2cH0oi+HvDdKQ4+eid7fGUXh
prE5QwQx8KCSWQnlHVgVkZLER++muBSun5K96WGPRVRC32BFCKbzkpS6cvLryEV7BMQ6INakbuz7
mmqGoZnthiDBx5zr3B0avbgbs+y+y8yLMAhbNKCfwO3BoEp4cy2L9ZinI3PGOGX8a2KIyihxZtRT
AdcYNSF9QS09MOE113kcvuriHpfwoZS8Z0Jj/mwluJSJsYU9rKbPWu2vLSyEZIYAoABFBzALZ6Fk
3VeNlcWZCTk/+pck3JjlYNWuylk4NXWedEczu3qVcaP3j8zd/4SDQviisZap/TgO9l3csyizaSOX
Q9mu52h31pkHhehPSxQPWdAhxvHzNzVVHoUKQ67bBH4fQhOyWaVTKCGCU18PGTfNpg7eIqDJh9Ah
/0aV2b4nzHjbFJYG2AKHtW7uI2vcEvdCLEVgk7ViRfWdbSFlmXTPpGMJMq8VwNITflEm2o0RyZ7F
YQ7WrNvjdL4NuLh5Uy+NMaIlCIEIIe7uJgi2kUqkma11Z9oGD7Tin0BI4cRz5KduODjLqoyggeZP
w1fgJQnSBmSlc1SjMd4hjYC4Tb0NcZgebih4ACrwh0/i5poN+k4isjyLjs5RKzpQOwYlaps86ZUu
sFGn0wuFsHTrUczxG7UkpOc8WlBROguAuJ6ww2rFPeCts117nwqZyqXoo7UqqB5EfvwldNAxY2a6
HTXwSM/GXWPFFzt3KLLX+PF0kOE6mYcihBtcFdmnM8af+VA+W6rxWBIMSYwvGd+mxxtY6xRYWFP5
LCr5m2ASNEH5koz71nPGFQjeYyHoSZg3TkOubZyLvYx7zJqUGx1CrB57vDFUzk6O3nTgjqyODEq5
cnyNoMVArui6B2vLrumXy+Ec5/qffgx2nnhvLf1qQarkVVpyP7v2y07Hq284n51mQjDUh1UBEHZV
RtqHNiVfGdnSlMoA0OCAZjQhDZwAkz16A9s1y/qEQQ3H6oj2ieb2vdbiS7QmymDFVLgWKDeIgHin
qnGkyYCD2/TLY4Z0vJIFl0LWQDUdt2NZnSCgzo4QUrkgMuKffCVpvgEGW1yiMML47OUH2zbeuW8A
RGCVawPHZRZPDnZp4j/r9iBUfsHXgt+SKw+oV68NOtf8Xmli4KP6cJ4sM6Oa1t2kivfq5cWDlkNr
zLPqw6qyaesk4XvabPJJg+PWNYA1NPFltL/0dTKSHC8dyusOZV4jMUHhUtDHQ+irOERLvsumI7NV
0dQPUgoYChEC1LpN+AdxWhKrYR+qwvyyErg73GVCMF2jvwHExFKgHF3qA1eQK9R7Ey3aqFa/RQI7
rPD+klRaBIiarM8Q7fbOe7WmUbhFSrKbTQ6zxBO4Vg1/EzqdRNtvRuvGQMpnMy+tK74eIhTFChlu
LxJ1jXZGQoCa3sjqvxjCws1sObWbhc3GAV5DpFNerz20dhqCI3coqmiVD/l0wWT0bDAZlHprr6wa
in1BaGkwxh+WIiuQH6SUmvF9xY1iZwZOu/ZHcQfGKd7/DoX9TsHwd8uyH4IowWBm62YpgWkegMkt
jdNunVn1xVb7gF4ecj5A74iQWL+GDsnvGjXfYXgOKqgfNoXztUO91SOVaVcFcU1F22jX+IIJE2YK
yzpB8bx0rU2Qc2R76Us13QSJ/9LxWvfYT+4UYiXcruUD0LPupIjadBnpm5UJHWWknrXxWy3ctH7F
wGJPgEywEB6DqryGvuLtCt8cIAEr91j2KApiuGYBNPt4Bpe1vXoXqSkzu3476bXE5aGbZwCCpz7q
HHfA4qRM8TVGtuB9KT2XwORNm7Q0esKWjPsmOpZ+Ite4X/u1N7a31CaUVW2Zj1PAuNIi6BSMnYLg
vPVYETsVThpzFvy3zShu6ibETJ9scxvWeoV8fNDhmVIGu7Fyvn6W0T2BKvwVlMeqaPSNxlqs081m
lVQsA/kfzfUwvVkGBNqh5XZDA8z2ccIhTbgN4q5Zjzrr4Qqr5rrUks88DP3tgNPQHXnrxp65ABFw
r9iVn7Ho+nvuu0RHoevro1klEqJwxURshG7moXkFQlSvlYlfjCLiNg7eJy9i/jYJScU9o2Dm+4z9
9LMLGoJtH+y4Z8RuX4d/rIrFikOTzyRAm1qSB9fV9t1mELeVxI1IM9TYshKJVpKbbBmq/Tnv7HLV
etG9ljOfEv1TrM8k+jq5CjSeE0H351yO932m2ztPKjd+U5qXutqD7CSNEFGo0WTPFJTnRWHMhKJD
F1hhcNVnorhtlmsjHiBzDrrcx1p8FspzaIU3JW8h+exNdjTwxq6sTjx2nSK3tQieEf7re73YtcKv
dqUVfJSIfld52sQ7g8wHJ77DAOTtEqB5RGztHBID3FRpeZU8OcBKRMgwf8uYkDM/IwGalcqth9mZ
4NHyjZbZHytL9mqZH9HlrpJJhK7dar+zvNirVvYWOUhy7A59kKEzUoG3skPvYkX5V5LcF0yJt3Fk
Yaszx1ultstNq3b3pYZtqNOgDRVAxiiWzYZT1hXuIAVgPwI5VSLxXKdD49MN/SrPJ6LWM3+cacCu
YnpnPQEVG+b08+14AF5EnPs0ejD7lC/DzIO11tAMSKl0We1DFUtQpfqfLHPCY/pWK9ETYCfhsgRB
FqINF89oLl09dK4yxAddQ3Bk9+fRKSzmvONlDGILJGI5rZsKY5zKDJQpkicfkk5Hd9Xr1XpAxsyI
ihqEG57DRUwXb2azkuRYF2BRSkJB9Dkqpne2mdiHKiQlWmU92IpV5LTBFk4bX6+heWhK2HNmrzz1
OZLVfCLdnDnCTqa9imBC+zClOWyzUu25eV+9adzEBDuvQpt/aSrbfaGYvwHvzAr1gY5CIC51HETr
ZLKLyxSIzDVz6NSjatz2PWzdwow3Rj+2bm9CwEUg062dRk4uCZ+viaw2vTCMX6UhD+XY2tuJjEQ3
9fLPIHbelaZ9g537ESTBU8V04W7OW9WDBCVb1N04KikROcxSPzKpTHCL7kbtqR0ZibCi3eoFqBw/
xshoUybfJVaqEXHdZ+QeWNGFfEGiHehH6e2dNCB/liEgKoP2d5DAEmis5s6ZKWmEElAKJfjC6Ncs
kALXhO63URJV3Q698ZyatykxWBBTzNi7jxwy8DOc+Rmlio3uvSQk327K1L5XPd/bToSLr3KV+V46
eFxNyPgwzpYal5F+TxAl4gKiJEmh0rLSbenRMtNM3i0dHptAgEuufJNuJIYILhAUMvZE/AXs7TXW
Vd8ll6FZ5xR35suuOMQjCaG95updrB69Ojs7STYbsRvAfBa6pdJhRJYj9JbG78GYmhJNlIJgRr6p
Hl1cLE7kadmUY4PiMCbUdJwKZKiFfhVlzYA68CTr6ORnzsTdDpdnA50hiOqtWWigXiN1B1QggVQ6
FieooQJhYe/nN71ffTAXafZqNYxbYg7plSeyPeqRSlzlANYrIfWm1WlCNNZtr83ipSp2y4A5mRdr
3JBK5hWyI4nWeihjcHohnClSY8YtIW/TvkltAAh2/GDb+FJ0c6QroCl4nOsZlD7j4kZdbPR6It+8
4v4JW9zscoFvGGSC3Un4uuUjJmckoOLD1CwuJdAWG0lOLblebx7huCz4Us8Vmo9cMEWVApDld9d7
d6BUs1+xLvbenH8RWTXUVHSLmoKRue6rfZqkZEhGLzXJRCsWCMEmM4C9JmHtoqHcgqgpWfc0Lx2F
1rUXvvc3fSa9DfG0cmeUHWHgjrXmiuiZ1sH/VHQcoD72JSd+ys1SBYHOdexTG90o6WacbL4Nlq3d
Fmn0kA3uREgOQWiTRYWy6Ff9zC3LJZazUTvVnm8cBieMVxPz77YDz5zrqr9uYjw2SqCSOGe/TyRL
7BSjcB4KeiB0em5F5yukyXSSLFHLwiN2p07lm6YCT7HGL/qu2AvI9tyF8JlWtdSCQ95+QTn/reCY
evQM/7kp+W+cId+H+vDLyr0cwziVEsfxqPJqkHWRT5PWA99G1RsbQKBS7In3ePQEwfBa+Eh5iUB9
kose+o63BdOm5iV77t8KvKgNRXnaJiPjqcZHaMf1RWvrfGtI5w96YcyNcLNQVJo7LQrvQwm3u4nC
u0yH3BsQQ7cO42QXNZrYFjZjuM1qW0L6dmg5FQUrO1skGvBhb9PrRrYDZHZBCNDdaA2sT2+cXBUx
oJsoYl/0kU29l+Ytl1xWoGWHdi7BhKKGCBXtBNCDkRIucQmsQCNIOggo6xpGto4a3nwRNMaKVnaC
gCKCCKRYxSbX1MdE+t2mMMStoaosGQxjXwxwZhlPBjeVIwOJ1r6VanBXEtwNUi0gJ1DV35O0im68
ABZEZtH+7OuWVUzEbNvJjaOm9U8FTbn5c2BZQAI415Z3OyUMkBNTeDdo7EdufVdT9Z2N7c35Tr8y
wn0JEai0IxpIsRrwv7pt+Jw05m8D1dvaEYl+zE3h7fImvAkDvo1+dmeqxiVN48Gt1EzQcDA+Ga9H
d5hmwWwGrqM1FPyb6tYrjF+qVom91Y3vRspfClPN2qagrla2MbpWNU3bKLfecNZvq7hOT6nPBKju
P6oQC/6oOUzQ/fZ2sIYrkKjBYhLIMkBLwVrnMwe5c+TKJCdj5VT6Q6/MQ4IPur0djGZl6Xq9thvC
g0KHuXtC/GBkBlBsPApQyEFT1ynTeWA8J07lbZhV0DYXG6lYAIm5A5ue7KBL0L0NuhuzhdphJRpX
HAHKUfuhhXa2C2LydgmyJlIOQ082MxgSehGKf5erHajXKL0NK0kstmGPq6Dn/o8d4ULnRO6zqvjd
hRBYQ1KqM8JGjoqnWTeKxrpGnSBbecx+olQbXdMPLrFdfvROgiW7tvyjN1T7OHgqTcgSoYxPkyNQ
ZTT2UQuHaG15GXJXwJzjHFVHlciORb0TGT0Cs9E7bgvIp42Yiok8esFwHVqYqm3nkIWp5eBDpS0P
KH0O2YSDGunIjVeaV4Yc+HWYuibelGFMj6nej3utZX/ZRddY6ZNTXQ7vRB+Gx6yvVRQT6Y0/+BlD
JWiIdoA0VDDKTdwP4FMLOiJ1DfaT0Q9fbbgb6pQzR0qVqgVap2vgxiEK8Ip9YSbZg85qS8lhGhVm
6EYyg1fXIDLV6Fw7OFh30rRtxJLeS1tTGSjkjExn4bEqCCFx5mVn4pvIGCFt1EGU3g2btD02lG9c
6B4RaKkSSkpQISWYytylvvpsi9h2ESjV+yBtP2MFOF2q4XgdemVns8ze6CGjvz0FLUxLbtZTGMKM
waugDoF6wF5fbAwjWGNV2JgGe2TIuMNAitEpoYgR+ZrFah2xG7PPcmOZG5a+4rRWp95eRyNmNrh2
wV7gtpM615bOopo4IvtIxP+4H2GYxA7x674Ila3Nld43O4XVLyAlSbp4ZD7oc0e0REuz5vtOcdcq
LuGEPl3YMtxaYxS6cR/skX3N9d5Enqr205nG8oiP4JzpJtGJ+rOW1e+2Abs2Ycpj+FPJTIUaaVni
bsy5kwQ2+QJCIw3bgCbrdbSAk9ABue61iatEci3LtqWMSa07DILXwdb7o+NMe0CIZEIjcaij3o06
Rj5E2ImzLUNjgF8QMO2P0NNzP1Q3xGt1OrGZyU1VR/pKj8krH1Tm9gJamDMyNkfywY+86OSQcenA
hXZbLaIaxsWCLNrahTV20SKMcATzfUnlsE2N6rEo9HBFq+IZVxaoY1VQ6K/OMcY6t3JW2QBPLSLo
al0Z3MrgyRLe/mE3w7SqwnLAZIlh0Bo/Rd/x3uvdnx7Ecxl4J269NSiwBmCmT1GATLtVMRYZfGz5
mgnJJwLU1q284smH+uVlNoKjvGUKFpjI1rT2KCoFuItdwBm2X2hl0zTobRdFn7VOsPB1hAO5zWjO
3Kb01UFqLbsHMxVfZWzElKigHXThsC+SSlL0jDe+AunIyl81q8NHY8E7FTBL+ybviSfIEZdZWMUb
mxUCKjOFGMuEha9FL3U23f+O8oQ/Tc5toVq7CzAEy8R+GwzxphgTtIhxumhd9RIOFhP50ny1ourJ
4XtNaGK8qgcyUTHUkiEV/smg7zBhRzqs6qgjtb7ZhrRuUIg6d2Tnq9sI1xKliWMO8WzrN/CKSqs8
JgajUhi3pyoKaMrlvJOsx1YxpM1h7DfUjW/IwTtrLK5SOoh9f5tX9daTFKutunqyfOhB7cQY1Tsh
YxxyfrfRWUZMUjtPqIzQVjJwIipXivY9pAAGILPXYLoER6G0D3UNPn3qzXSd5/4VE/YneJscTCmZ
aGS86HDLyUyVKTk/4JadgBXiQC3J4y7CB4p5QisOVdMflZQB3TKCaIXW/0+mF9tc76MdBIM7z6CZ
hW/k4NvawcrROCF8XIdNyrfOVr607ugEOzR1L0JN433UX4U5UloL22xn+LdjU2TbvCFG0wvFrjCF
G0YoQFM/A1EYmbsE5yzTBN4AS1c/WA2rexFruCz1a5Fkb+FUtwTCex8UnrSNVcZ72QasCXqrBXPR
4NRTMlcXxdlHdjipjM9ltan42MFpgC+OJPd7PUdhrMBIDdT6V2ZUCHVE505oE/Sh+lRLv2RZW53Q
ME8rj6lIh2R3befNtAZRTZSRxRfL0c9Dbp+RVRZ7VqJbsEDMtpDlUiNSHpsxpWvkjTedTDeaLLeQ
y181XaqIk97oJKzt+hZFIFr5SHkkWXauF5RrE8vzGtUehWszu/UdZ++38ivDO7Fu5zqnGOic1CpL
J4nSUkbFRbRnY1KT/VCWXwW8rAoNTIPkKGlfPUe1/4en81huHWmW8BMhAt5saUV5L1EbBCGK8N7j
6e9XPP/cxYRGPBQJNLrLZmUeom5cI62B3FvkxqQf4QWgOMqN072etuW+Nppxqw8Q6U1ls5/cd/h1
XAql9neuA4hSYTEgXYdAdzpXKlXkYqkOek4jeORE+HYe3bWG/Y4+LaKoy1+bkl6D9Vio5rrPfpjf
Vp2nveoDMn6sxTrp0Qoc7XUFi+RKb/H2w9zT5dRJS/plq3hbsPTqbUdc4gJtUFDCI+IiqjNdZAtU
l0U0d+YsiMiUjVROckPZjU+rRrP6duuMdnlgOLxcK0DWOcw5gBO+W/Gz8U7vasRa0EagVIBftJRL
lj9YTV7uR53iV0wQuth9eru4TMOgxYrSi1FRYxyBxCYLDFIM69S0+zZ2YpbMk3R/tB3fHLf34KAP
H0GUcmwxp1QDy/VQO8rWTAkdXEcJkG5Dr2BBO6rL7fVEySstbgoKcNsUNlSXkUrwurAa0EXdWIND
waUdbmyDOkgRv1kUGUif5lU3OulGbSDpzugwr/N6Rqcrp8tUVRSelOSUR7OHRuvUIKbhcMQjEwlf
YmiQxwdnYfQIQj24YvNzU5pyEQ7csEh4ohqGRoJWoklTwSorKbrmDzfQEvUrJsLfafAwMRj/9rvC
hCkPn1COd+ok25bALM7dDVa5h4W5eG3C9pxNrrWpMoS0ULlbl4n9gH+LNg541kyEGm3PuNdR2Num
cUVdqXwyB8HEo3YbZ6O6bikjqE2DXnZmIRFWeLdt2t128OznVd1Ab7/cmi5U3OKT1mQzH7m2PKgz
pAllgs7aYLj3vetsfTc7MHm2tiFjuWv7egYvUMENUgMKdCy0dPV4XmsaanVWGr0hPHBHvrbwfFjK
Jp5PpFAMxtsDPI2wgyXt8FIsuPjCUl8qhaPtT91uGBFih1/bp5eWOMUtbRPYjHwuruhFvoHZObui
UktZbkJ+iAeXD9FzRGSIPBsDjN6UBZk//mk58Vajm+8lZFcJLMCbZJyfcXo88ySJd66tq4geKWvf
Vh4Gp/zsRAQFTkiIBiAVwH5dZi181K112lLIYXBo3fnTUzyW7xVIJy/aWkM3oGquLXfIDz1k3kto
en9NPAnaM/2xU+8hmfS1TcJdq2gzWbGD0opygnx0XBcpTbwWqdHFBBOpTTbkrLQ3zCV8rctxHdc6
op7FIfddxDLe1AgxcrKDT/kMy+k/BtXjAYQHt8l+AMnui7ANYFm1sJfuBkjrAyxKEFmp6Sct7Vva
K+460X2U6RBs9ZZ+l+nt2zTE+9InuDfNhUGWEWdKesdW7NeKL8MsWvwDyImWPk99Mg9JQ3sxj+dl
bTcuCRTlvBXahavQDJs1UCdOS0kmmlf3M43yW3ECnYeWjXFEyZJBBRN2a2MumdDODrlSPPI01XVH
jQkkHW2VcYjOmmHuVQQ9XLJ01zgisHzfpMnXonLke6d+Gq0JGLUxnKGGpZWlMeNsj+VLVyGu50aV
smnZnKovk7Oq5+2Alf30i3bLxB+Ur9kXVL+Yvp5otGKIR9WIGlVTWcU0hUp0qA92ET0a/VTf+wpi
pEYy+gDQ/Btf1GUZCyvQ/bbK7dwn7RotSdDHlII8unukT4/mEE7rySqoz+Z3MEd5XaExy4l7sAtt
pzX045MR6NJQxdHGMJCWnQhktsvIdKUGdBZ9m0v5WRj5R65TCopTQGSh+RCTjagIxNeuhn+OrOi+
82DXNoIJStB1rJvwVMcc6Tmrt/QRVoPvgAHrv3JzSTlOmglmiItfYIFCvrncAc8+ETNHq5j2/671
IkRIl2nXl0gZKHT/gVMAGecILwc4CLEZ/Qw6obtvxuRxsRj6uB7PWPv2HeS9Y5oRTREdIgubPvga
MqOjiAK0GxNF9wSGqzW4u9UyLK9Z/u4Pk/kKS8yGAQd3DXk78bcWvfaWC5s/GWLWUs1JgD93Vn2o
GyYqy3x40KStf71kO3aMVeMUB42UrqnIvjR0TdZ9BIMTgm8krmzEfGl+bEi7JhFN6Nxu60AHUxHX
dVBflKalbNPO2Bded6Dc+0zv/2+I7M8onKFuytC0rQ6Uwv8ctXwaa4MRNPR513VZG5smNbet9aY5
Tnrn2e1TEz6SLzZbfQKBvNgPisVgMJDGjq4hpQ+PuoQcXupzZpOiekaPBBKR7RxXQQcKyQINOAAw
h0nXarZVnp+jptoDX01/nHIUr1I8pZ0DXYCNnExs5EibUWWLKDR52EJ7GHcN8yEbG9YhdF5xPcxi
EN2moUH9UdCQDAfnDTr3dQUO2Okjdu5oP9ah0NB2w5PfjTydKarXoVd9UTuiGkmPuPWMW/TVPhUY
KmbolImMzIeG9AnNi4mY2VUf7Ekd1k4cVZsleoU6mPqVN1erOCGVoVVsDaR9ffFUgY3JBCnRhhqq
S3q0LpCV8oziMsN54s5UpaIavxQb5ikXJlIwpoQe+nmGDdgry3RtzmB/FSvbzU6nr/SF+o1RvStK
91CgCMp6ei+eReEdVtB2ZdrOZ1/EKAbrG4Db+q5DZm9Tr8JkANZPKYaIAOYZg+w0Cw8djDy9S317
SrM3ADFrWGZh/57G+6Eo7Y02dm+DpcL0HJarfImfkpTObuJSOVRaxMVrVGqG2NY5LsXeXhip1o3q
Q9eoMEBeNnjd45yDYUhcHHDkNudRDbGdug4iYb4pQ7da22oW73L/vl5yOag9saS3BIZpvcfDvTrH
KBZZHtrvVfIW9+EuprC7KtX+PJj188D49wpRtI1QxI3of6A6Blo9Ktr1ouqckUkURNWFZMbV7hWz
f1ZdVAMprb87TO/wMe9dcrJjb1nX5pRghLQTHdXbrMaJDokOhKFTa1w/3cXQuLOL6qk3fUA0anVb
k3DSe2y3sq5YDAhnR2Pn5eVl6oA1Fc3y0+kouafNOxn/nZL7p9KMtnX07OmpD701BNid5jAKBB9W
wWRPMhVPHgJOEAmuJzvLNmHnPUtsCu27uwq3cIsZk23eTLpyWhI4c6b8ewL5OEw0qsaGNmYP+L+p
a67EpTpeq/ar1ja3ZTdWuyvf9rwArBqnniCJQn/lWITLvsp0rD6j15q/umFa7UPHxOdPC6Vmqm2Z
YTx4OlTYGjw8g+mn1GsIhfOW5wLFtL4x7R7Yqp2chqUraVpQTs7nBp5WdQmAfn9gFeEQ6rKK5rT5
u6DytXJKKxhRYA5dqrYQUwdW2l/q0cND6MMbdHbzjQNEcl31GirEXjBMFZNLae6+t9HDIFxVbn43
TjVGPqSs2yfZizty6/D9Bu1Ia2/0m2cpS0Z9eZMU1d6d/c8ijn60Mj2TShszUD2GlVra6/o+pKLe
wSoKSUa2hrXOZEwXd1pNFDamyfuyshxJOJi175wk+nDiJ883gWSZEb2cmSm29LEzq4NRAln1/I+E
2YuVZkMWacLz2sPFjfYgfEuxujZseMshYrY3IDF8tlf83niweGYUPEAavcWt/4eZuNCBeI8nY2tS
wZ/r4kY3tkUGzE5zbiiWTBVq2BE0koVT3lVUUplqNVcmEcu6a9GsBSEBcjSDajFP3qdFpwNU/KgK
llI228wDTBz61X2b13u7GB586HatGNavWb9nhPbJMbsPD7ACUpY1k8wrtGVffUrbS02Dzuxo2zQU
0+rfyYWtP9JB0tF6QIHxzUezAlgkgMdIOj8z9BMIAUSMD8e4jPRsgwSCOaj9qxj88AvS6TgFGVN0
3UcERg3KL3rWqHWtxKe4g3ssYr2B/hCn4tGuHhPIsw0KrWFnomsNswb6RivDBmln+/0z5Wz64t2j
rX6FXkarmPqJtSDRnWeQuIXlBnhFylap4Hyh042VX+sZhruAlHnqLawEc+7IrscBBHvMNjrlplUU
KgZ9ZpCuEdZXsw47QnmBQuHgZ/FrWmEeutiF6YD8ch7Qyu5VlAIYj9vYbo4QMIOP7u3Y1An0IiZ9
066i2wpioZnLcRsKRpCi8N5D+bxtSuuw6xVMkKZAnOvDU6YqFup+JUPQxfJi0U4DEZU6N8Rpe0eb
702S7my59wwzPqQeysRzSxLoRcaG3irIobo7tNnwVpAz0WihEOJSLwHaCflbCDC08/a96XxaC2kT
gjArEOHg3Drlq4767HbowgHVDQ/i+b6ctv3YY1OY0OkMV38yaprDLtWEfGi2yE2b9ygjFTri1lrC
tnWRm4AwYwEj3eyrhtmFbPDvKnNoH20AbL6eIPwWgc5tlc2IFDVMLcp9ojYaChi4D79BKi1EM3hV
2klOL3gAbsUggQOnhFLAssxgKpPPMRPHwCtWakKZeUFVEzmOkaAFUnHwPiXDbu5wdHJ69Q73uub0
f3apS4M8jVAyUNFp7vttPC5gADsje+/zmD1DyS7pVY/JG/8TGDFlDO8jNhAg00ZoFf16BtbSHRma
whIrLRELAzPUGNaztjw1JVgi+PxW+ohhSceX2gGbmYfJ81jScHTpSpk2oS87OApJFlC2EnA4FVe3
695cAANrjaPA6C56ol19QZuVo18pL56pUv3rS4V75JPG5AFEoYGMX1qABowvaoaNsdP4BOua60Tm
ni4KKXaZMqwJvbnZQV2iGvvE8dCPoYkLejTamgBDi2ITp0uLxLv/UA2kj7i8Zjm7tup+dwbtfceC
V1Mqa6MDkGKyOQOhcZt52taeQ8CkpbtZbHI0WiWNZcAxg9YuM77qTc9c4wpJh4s3u/mqGqrbLIbg
d+zqnVnBT09gqa8VDTI53zww8sAE90Cq0llG9wLf2BNCcO+QAAWofNk7ItC1U4PkygeFGkyL1VaL
eV2PkcAd6hdFMe866QTQbaBMADkQg33RjoLwH+gdmMQqNDqQ/y1t7123jXekHp4AQpHVULAxzOkM
Log0yr4pHJeenHouaenKT8s2ngXqhrZ3uJrQLGHo1h1po9vzqczsYEqWE/0Cah/qDn15nK7zWtZ2
UJhxoPhFwLAx6ev8bEzZt1INF9fyjkM836n4Zms2gplgI6vn89x8KaPzZTf2XatgK7v5rPvVMe20
s+em0DN12B7n2JrKr9MMP0OFSELX7jhxQRUNl6wcfuq2W6dT/KzqzqErgYLkWQBlbiA/Yb47x/DK
z/ZnrGunppzPlVMEbd28K9GFZMuu+5eois9jkwWpRIMqCLHxYiBWHGn8NPP7DM8C0hozt5wbIwlg
ab7MgH19k66kyBkkgbuEZ5+CXSmRfBeFqzpNqYR22XoplUcr9n/lj50FBWSPqZ0UCv4RXmk8QBQN
p4STQiA3nvU6D5CsA1xmvDMYK231M+DDlTqqH+0yneauuxh9+7DMDjDb/E9+X3z1Owa1O5uBfESi
pF9m+eRn+nly+lPSVH9mSg9NgZfYGM9Qhp9gAnjIJHQr8kBei6ES7ZPiMdK8X+gzgnoehbwqCFNJ
rt3nYkm/NCDaxXQimjr3lNbcWKfLqTP96fzKz6VnFnX0dmqhHOQjtCLcqYZ9q1Vm4Mz9qYNzpajd
2yRfru9NbO9XjxygmyXRTnqjt9qXMz/BZX+UtxjGcmrpERKdvJYWVxJPJ6TrAtsGuWgdtdL7jbvu
R+6XQ7tGKPKp6EKYb/O7f8vHgk/GckZ39dIgeOOmJ62iZ1fpZw+a7L5foGUeL7FDUw09XA7EKeaB
0mq7zIoNVYKJb13OfRKdYX4NKVoxjBtWTyiyBjRHgOvbAxJqaLfyJUy73kW5t5eHJ3uhz9qvxTj+
9zzlgS+L81nSNoZBfpUl00ub0YdmM8imkCcgf6p2OWCT8bCU/ZOFCt7171kipelPadLc1i0+Qtgo
WABZBLLOwFqOSWS+afyvlyUBFZrgfsrMX1nD3mcHOnK680OTV8clNYMi5TCHY/5Raxcof3+BWR0B
WYIRC/deO98oSXlsRy1o2u5jsr6Bhb05PoPT3cpg9krXnuTZLiELywW0qOZ4gXwDc7i0+efpoirU
O/HzZrMh/usGRsYRQxzpXGQm4atBsRbdKJK4OkM+Tf5U/hv9KPBFNotr1fxf+Zka42sxgj9PUkRP
uUq5vbCFZy1Cw06NzmM0nwlLV4zmfPgKKrKhcV0ZuTgqkg8WBFtLil4Q+C1P936BdwUQI11M3Twu
ynRuzLe5rD/iaMWqoALXqV+xPl2g5A90ne9X0gDg9X6egE8u0a0W+xtkTJD2zIJpyO4gC9gYCnsZ
5uZBs2FF04KQ8yFfj/ZKEL6PpvFjxaBTl/rBj/4dKgpQd7rjfTY6LauwC8/l2P3InbWKJp3LvdL9
WxG97S+5oq1naPiGiMvK0UJPK+uhhxL5utpoU1xkoZCQKaf0Rx7i9aBwYLw+vy5Z03q/Jg95LAvm
fngivXWc9YT4J4G43GVqhDOOUOTKNPMXQLjntAnP8oAdNnOJfgzj4U/V2DMiBjN9qd5H43hplzxI
WgZW/L7cNSWdrHnGOJSBOyu/ffZkxsW7uIBKMXAh8bHeieU2zPGiU5NY5VmG5hi4a4+vYjCJQAB3
4+R/g72aZzhfsKMt80r0GjdiwowW9ea8PXnLQQycXGGSVI9JSHGYRRWTJLfeTWkwFAe0PU4qD9ce
ObdhRqwdv5kZtCCdiXUKOd9s9Wo5q/14drJtbtef6TyT83I/mmYFSmZvkfG5a7rpwnxrQOkYJ1kk
mLCb2c+/VBadYSdy/rmjoBbdmU10NnGilJwCEwyVDI1IBQqL2Jj9SVZfU+qfojyraYwai3WUDdLM
/u9wq2ugjvktZutMavfrkyg5sMZS/rX65SwWUsyD/EzUJJD/n7aF8WJr4/vVu4hxG1r3ePU3qvZc
Z/5nhf0Rp0B9NNa6HyaUTrK/5Hvot+y02Nv7ITPxAxx0w3S6/qmsjFyaz4QQgNEXbHFQqlkApuS1
dT6gf/4FUXhExfCx7Enh9TCAJxVD3NzKFksK9Tzk06XID4upnrzJZzaB053CK9cX1i7eW0n676Um
UQjJir+2Gvgo+kfyPjnNvtiq2WieE9BykRZffYSt0c5yf8SWJZ+WU3/LHq14fLK0c61+kkR5DxAk
niMd2luo+Feo/d2EJhRxLIF4N4eFFDsqt+jA9VycRgoatQv6I+mM4/XOUSBjLgOnwibxkaSd30IE
V3N22sKjYw78TNryMWhXEyRnTNaKUu+TA2Sh9seT3DyEjZcypBIW54/lMp3TmDvL6ok4ol/puvK8
2P7v9UU5tFAvge9Yuz7wY3aPvCRbjgTiUdUSLgFo1HVpriY8K761aFeP/cWA5UHWb6i/qkR708mV
tMJ/QTD+TAseMWH/txprWpqreZpPsVyDHAX5jpQiypBom7rqdnKx/32v7v+pLvuGP1VVdS8f43ua
tkoS9SFasM08HbfOILNN7pigebb5zquBlg+/3pTevHQ9CT2r4EW4l9ZZLkb3YQj3BH5aVisdeARU
PFT9pHjZK8Mpq6YJP8VGqLF4M+c5YtRPggjZrXUanl3nQ1Wb1/9Oq3xKNsEjafSMTENmBLpCnoW8
XR36m2JO9qWnnR2TPd4dxa7qYI8ys95Gmv3ApwdWwQbpowA6vc+01M5iuCQ6BCilkfhmg8OFmNto
1O4oZ3xq0UGslo+sTtt+idnLmuRXcf8/0BJTJYfTyNJbi963WGRf//ckupi8OgGh11/cquD4wZU2
Ks5vDplQ3icQwcQHsR1ydnp9fozBB8i2qX2iNi39s6l3hjyk/16i6dnUxqOs4/WuNf3Tr176LGE6
yL6X7Z/xScWYfvnKixKaATHu1ZFTuWW2G2YfRT9q2XKWbZ2qhHe5ctOW+i5VETB17qhc/uZin6Np
ei3a6XP4Q+YGKh2QpgOYgvid3tFKVmsyi6MyVHemjzIxIdLCcEuThPfWUv1RAfw20oMErXLoEH8j
c7CxPrl1fb4Z7bxuJpxymrOqxR92PVIpBoS58M0gaoJEx6lPFhmld7eWb9Oihcardm4V9UxBv8jy
t4YoIsRTl40DH7qxHxJM/wJCDtNpd3tTu97FfF48FxxO8+BIp1eLbnPdO04i2moCQR+sIrD9ZrOY
80PqtD/ivJhsDvyejmiGDlZnB+i6nnKcrXaaE2/XMTAhu0ZP6qOkCmD9UEfzbhtyk+t39lr8Wdjv
aFOdZN/8u09Luc0hPZIXYCs4j8P3pHQfI704XQXnJYmCrJbCIiVEkgw/M1qUPMtCGZXEnUP2qIMW
FuOvFCIKOh4kiFXh/xRTP2LjDCt+mlUboI752zGskgSDupxgUjzry3evg2CGDuQaDPYxznVOkMBV
DiOBus4GuLqY/7kX2c2t4R+7Yi+e0qig7SWU5RMbXRIUnIA4gx51G8PsXpkX+JU4UGI2X/sa2+r7
anLEPMx9+6pp8dVUkGFdJkxJo1e/8E1grMS3LkN6nlZ5i4dtkB9UFZpXvCzeIGkwI3JukJF9nNHG
FuNo4J/DdN5HIDr90Dk61PpWDNzfNSAz4tDYJoBvk6aHt61etaR5Us1GMPPs8Lz1lKwSSDtIxjvI
q4pa+S1JIOnyn8G0n9zE+vGqrUHghxrGIQGFKIbQMy1Et50/Pyz/lFz59YyPuC02WgkHlj+f6s4g
pIwJwTC9VfegwLHpFdrJbZnF/NcAp6ZLutwsXKqW1UE8ASTSTnJFY0YRXjgD2ZE9UqnoUdBCGpim
598W6BcAWfz1XvWjUDfiPQh+3ILTA3yAKUGzIVBYj7HcSbgjXyrXK9fIZMLGyG34fcCoJHuI44Lr
38vazqH/N9ALDa2vcEzfS3crf5XZaWBwC1TPrmvFJMt+8KtD5tlPnevQ6o2vr0dk0+PY00hDaYlz
2ZKpu9m/f8ueDCU8MZxwXm7ysTxdlwRnL48d5nTodmAoDNl5SnnP6Gvgo/QtV+6yOvLT6AegRJSQ
0R2Uu2X8JxDPc91PIX7V8PsnCfLyyKfSibMa9ewJNYSVYzBnxPLaaQEd/3SRN7UNJeHBeROX2dQ4
tKk5ZiRB7CLZm9coLp/uIbkHxY25ECtskEJ1NOj8Pnm97nbfQ0xBzmBYNEdEkv65j3Y6qxE71Bru
QADu5P9n4K19Fd3IAZ/NaRfPkK10fOzVPLqkI7mzAy55kN/ltI9kmq47ngvaX4bq79Ie/QQSXDZo
IMEOAgJfVb6XEEz8QV66r10dOCmzoebESD93K7dRWP5vD2TSn52d9zgp0BrUBlfQX9QZuo9E/866
u8ZjzXiwUXXjmMOXnAM5E/JT09sfuQI2fc6RGJdPeSqy/66PYGnGU+gqpITO3oQnYq5g8ZZnIztJ
9g34wm8D7V/8vuGLIVtGGBzpnjP3I95I/Jnt5cEMHk1uBQ8u8QCg8oO/tAwCkLFgPeSn0RjbDPEz
idMli1Ir8noKD5lC386ygzb5F+anvn+g+7ftQNeGvXHn4elGdzwZbURWO9J+wE0Y6V9VbRGdv1Md
ZSPxkOyX6/5nbZY4PTDItpddJ+vkVJSw+E/eA2XQA22KNbSuMRMLRBd1EtBkflIySGBr4VbNHsR7
SlAocX2ZTQiJAOFW+5Pk3uJhpXAyrEFRn8Q+zq2/B9O9F9MqAfeQHNDcPIrVLZX6N/W1gLm1rTqo
CBsRONv2bc78O7IdhBv/6iDygW0LVSuIIziKVq2qMpT/L7BK7OVxZARLgmAFKQiL3V5WGWx7iMNx
Eq6JkH6q5v6j6rtbtR32UU++jg8VYyCGzU3NZ1GsMYfk0ym+nb4OSvI32i/YlPY7BBeNZw6VAus1
kxfPiJHHMPItpw6njJ5BUFNPU9DVnZG2adPxPi9QufdBMmUWWW6FugdVD3RRBZI//MinOBOCJgCF
Jxyp5npHF1MSm+2HpgdiC4FEnxQtBRTaPYr1sVXnK0mf5LKYbDr6VBdNnZXww7fR817F2Ishstrp
cY4BbGDMFJVJDsu/FeMG0cAfGKRX2OKpv2Mux/Ai7rH1/E9v+Bwi7BT7uQd4Mqjad1h+9EAIwyR9
zlqMB38hgbyZ56tF894kKL6apQW3pwCE1QrnVZJNz7dZTOqkMNoSVr1d03RJ3hVYNDxazBKmEXAE
Ha8xFoBxknQf4tPzgJyYP6NrDyKOqFAixWs6UyTjDho6Zp20QB7tnLaBptKHAZpaApMZrT+jMLYM
Uh8Ud/qkRtc3lPjc+idV7a2zGAexJ//ZFYjyXxQNdl1OnNibWrNZT+1OZYRNdrs+h8A+WX5OJ4Lk
t55e/0goLj/5aPkGsDC7obE3Czh6qUt1KjqaOR48pyrq4kz52MQzUNimBE0ZxBnxE+xN3TYZroHN
cfD+rsYCqM993EYyr3nNtK+WRTFOcGQclyn+qeuVbC9x1KPjBgR9tOvLB/EwUMgeB304MywTFIje
WuZRnn6VuvcMJ9J0nM8wajI0uNxRe/5r8dDIlvzYRvubbSzXrm4tO9r3itvtXPxnReqIRZS3xRR/
ynm/NNppydQvddqLo12QkLoaPU1t9jlz6WIqJAuTbFYcXBk7kJuUoC+avaRi4mfkhME0+jZmaFf/
zwTJgUwq5ez3W/FK8kCvazEkC7I82YM+278Susnz8SzsafkjlVgwKr9zxiZpz1oLeCmLzroEuaFf
H0BY7vNBKrX9JQmpmkfPimASJH6VgHrM9b2iu3spe9Nx+s2mIgAT+6uFNnMp+QNduL2+zIcOX+ux
0RVnOnfJvvdNOmHGRX5Ncaq+U73MVPEctjcw2zc4L669A9rA5xrwWhGqz/IVUpSXAn6q3vdz/Slx
MrPMwWK5v4A/SYe6B7kyiZEZEA6g4IuG4lhSvqf4+QwQLfBwQTYuCFK/TVor6IOTghrtj8XjUWuw
3tXM3G2K4+1v5BuXcrhItyGPPKnnS74Aieafyr7p2SfMnjwb6e/Y3amD8mvGx+6vcb1XuU6p9hla
+6mBDuSDYme69MRGEcOuzH9qOEio2L8X5WbENkjF0DGSL918iiNuiF+HaL72ShQ/P5rGYbzxFP1X
3isf7BGg2tRDpYzY1Qzl+jeZ6ezkzqQpUZLSyDVYXnzwYxQLeX1xcL7sYzpNL56N35svLi0VuZM5
slGmIGRl42UISGhyfqOvyYru8irb6eVwjhZWnjWy1e7RcmfQ6XRp9W+7p3aAUDCPveSxS2XT8avv
yr3P2fOVNsOu3N0Zs7dtfcLrQvmVBTfH6b5QvE2K8ZQ/USf0uoACiPeHBYRZKGUtOybElcg1qYSi
cM8w4ey/X3/vqqM/v86UPOBCfCtBBLfs/WmhZElUn7OjBsAAMEm9yOvyJ4mUEzwA74xYQVs4rYDG
4f4ZmgVPfJL2E0P7muee5cGYaR14o/ubVKcpmj5kJVXHuYdUbSMLLreQeu57Pf2l+b93NotxblUA
Jgn4XoJ+EIH3el5t5TmNPHm5U/lktcgfR2CZfUvWpwJbTgMawuTuPFfFpCqj2k9FOa0Ll2KMS5ky
9yhtsxH+t7gdY4k20yOuxapxKarZHqAnvpGdJU8Q7CausLszVe8o3axmArZRBBCHBUtL3aGngDOo
m2ao7qG8OOlVFlCSJww8aIZxlDQSGPIJD/M2xjkVZMyAhKDXZFNL1dMMCp35YGbAzr4WAZJI/qTG
JfVDhpGv5QrAFxt4rxjFisnRJYn8Lya1ZaZvoP3d+L//xaowrB0YNtrLV8vuNF01MOAxSphJWTCd
M0e8Z0eH/vLptB9DQj6xDDDYjtq5LHaMHP5IyVxed0fGiQsiTbprUvmJp/EEznhVtgMqnpmULOh1
cOyK6jZmfGPotx3BQDmMJ3k7ddGjedM6Kpxm9VHMSBwnjxAt0A6nb9BzcrCM0Z1uxhcmhfHyw08y
TgdDUbZiCgeCNqBX8YmyrcbdTNyldG8WO3quQOL8F637Pql1Xt+3YNuYCpQiPw3wS4Iw+6rHLVEM
ebme4+UeePq3bLiMALuhod4M2q3YEnlNGVSskbtpHDJOIoyxgq9KG2/kPIkFhnn3rHr6Gsmlp5Sz
OOeEsSXT9tG8r9jQsktlYzv+cD9HykbztM8pJUKez2Lvqs45xpQjKmI659ukLSWvWjHLCd95Wb4M
H2I1xGzmXA0k6ApfeDVHfvvK7NNKtrv87vCWKZy/0uFZdujSlqfxRr5Z6dj4sonFrqha8ZOlwKKH
G2PO0KLOroZe6ijSaWUGiwEt900ZjcD0tVPrtz8NkyRjObzKipiz8erBxi9HDV+sqq9WMX3Kt8gn
JayfGH+3yh99hhgY2/3fv8gVyTs0gyHI+U737W85+GOa7HQjv5N7uL41Sh6MGSZIdoW4wtnWz5BL
War6Iwt1rdcM+vcIMBjbYNn+Bx6h7vHrDcCeKE32V5sR3mtq+yl1pwYPJfu0a8E9WufZDc/iglHl
PZ/kwMlxCA39HK5rY2HKN70B5fErnQ6YHfrwJ9kWmv8jPexr1wPQ5avvJSCzAnu2PmXb2bm7UrLo
JeL/1RJ0qEKAS0Ff/k1eayNS/8u1O9IwI6sMH3JMC8sM4sr9rvvb/3rKbrVc5ioK5rx4SSaIhOqj
VlSf8m7JSK82olO3Zq0cEY89W9SrPFfduyE60RxeWb7Bj36bjxam8aKu3yIb+iY9DXwKkDSvAXcu
QJlwWGO0Ka3ooTen1wEAdVVFq1I1YJ9U7/34xfTooRO9TJZ2jkLlJbOCnkBXnEARspNqJUH9kmnr
4pWjfRGIgRj/FMfiuZ8Z8RSSCyd6bbF84llrIFvr54O8LyX8Hn14GpgUYeD/nm7YppdyMxGL/Pus
6Xeg3sHgk7fJh8oHOF76PZS7WkpH1L9roi3Sz1evpg6+FB8ejAgj3KhUhu/MtgxAUm0r37sLCdK9
KfpcCvdPRUpjtAktKTSndfWl2TczDZXag6ikro9MMLwgLoStW04RWSrSfKdmsrd9n9zKnwCbpUzo
HJMipP7WPWGZCDOc46RS0Ox3LZwEBjkyTLRk3em7i+KMXHgrCb68mJsVbQ/YbLDyld38MolEDkYW
Zc4f8nDkGvy0vJlbhGjlTSnpbze1r7aF4in3K28iOTs6E9reRvqm0VWU5ZE1ixgCcDDU8Dt/RVQf
yUL+j6vzWm5cW7LtFyEC3rzSkyJFUV56QahUErz3+Po7EnXO7Y5+2LtkSIoElsmVOXPMesYG0HNP
beFe7bhCkMJrWmbzjNSDTjuyMTU3Z47ix0aTuTZhST7+yqcfx+jmRDQ+8Q7lnVozF6yj6ToO0dez
7oLN+lb75mhluMH2+Y/dlt8FYbGrB+dARSzP55a9WEjbEA7bo1rCGUvVL8kjpxbVL0qPPV1HagCP
iISLrPD/JqH7zoK+rM4yYTsSNIgA6PsGR4DpEQs/+dyzSVOVfC17kcxtx6WBX8U8jWaRyF/EJUPi
XLOMqkJJbMdfCtzhWUr0fkvuoY8ObAYnqRkFqK+IgrI/MlP1+gIbB/rdp2ucS5F/URSQ6SsFB9k2
BotLqEz4CTlgJZbIfL5GBb2uQfsp25rhUWPwsNAJ68uSYlrSrRS4KnR1+Hw8ypFK5bpKmbOkZFl/
yalUDg9NPl0Urd7I+UxSu1IMpVR/sWmUdtN1hT2ZQgKjHYo/pdciU4jBqrUHSa5I/3WTKjep1WQ0
YzW+/vQvRSzdF43zWUIzpZAndUNJ3Ni2/hAHZC/JBUsJQRIj8m+FajHQOGpSYpDfyZuV44uc/TR/
24fDpxTrdOQNUuS1zVcE4C9L9VLurv6eRM2PRCfCMncNSA3xh6hQDPATbmGsl6QRSRWp5UhlOtcm
gCfNaS75W9JTX7tL1WipAwO+jwuLfDBJGFItUh9m0aGmEZQvSbDPl3df5gQyhELyCBlcUlUW2Cbx
EJC4zSKRAaKFz1JJu4WkbdQ0+yPpulandSwbD6PVI+h2H+QVpCAj1yKBUWlrpIW5BVWa/cjtmdXm
WCfdXtLjy7WVgo/XI+jui+fljMd9M/35pR0+5XNKKVFDo1EIYCqkNyUlZjK8nyXhZ1fZepiMBzlD
LofGeXQfxuR3STJ0VfckiYYYHJNTeld5cXlFOfyPabCz6/bYRlRCSeBL+SiM1ackK+CDtAezDHeS
tpI7JlfME2YhVjTc2WNlIz40Gadcs2pSbjpSW7mdcTbsqaMedaqmUmkdmuyP0pCtEv5ChLcYQOtO
uSSZ8jb3ZPaM5n655YjYb11MI+l/41YRdrE87P1JOcpmOTNF7TR+c4ZHmdzyIxr7/6Sq8yGnXAlz
ZPYGCp4thMFSsEpcBn04f2KJDOP8r+yKbkYaaX7rVPUlpHAPvg80pfq1TL9loQjV0+zZrxIa0CFO
QZDVKpVc95uuRI8Rvc8SYnbj/DA2NGN2yhZO5N1S5ZHo0AfpmpSfkXwKqQtWjhRjaCa3P+TPG9q/
HdwcuhNaH+ge7S9izoPq1ofAb2mxbX+lwB+OqHKjL6m0yKpR2O072GjZt3VL2ziTf5YsoYw8mVmS
XiyVCSREC2iHmIYUZBZ8+Wr/IjIO38N4p36Su1NHKL6YL/IsSrucyoqbfG1W0T7Lx4P8btGOoSUI
HXjOvBeRLclfw/8AWTDtZf73csdk4o7VQxCOb3Ua7s3cPRaQ3DTBILzIi0qSsoidmzcBGGGRkbcm
P5eJU/df6F6fjP1oT99SjZfJJb8QLY5kNebfzktWuFA/yhwrNGr0vBdsIb7l71advg1Lj1YWBMYi
kJPXlQfImUVEVam4XfXpv2UTwW+vBm/yzqPJu28has3k3uXiyz3SUH9t5W/Li1hFSg+Hz4NQ3sgm
J8nhoSwwt65pBfQodFfctvyPpKAcRshS7gAdk86YqHBOkwxkw9gt/e6+LNONa8RoS/S/KaU5n3Ut
Tc6hn37kHL1oITtQs4D/qyMxjP/SN/fXQ32MwjujyjdSC0g662+ozJvIcmgzdBlPzbdkrkKDRqWV
mY1HogHEtMho5DCeuTezok2E/KGk2ZcPUOvNtupUXJaJlRlQwIsokzjGPgvDQ93hd/oVoTUMmNCj
LJ0spe3w71/I1zfaU/8V353+SW6J/F6GhfybQAGdneI+tOUWkPSeGqqIDqnCXtxxxDrtJHoaGVai
9pPlWwCbTaVc5etOQ95C1ER/0Lt5rdvqQFPFohGU5UbWfllCvNk4t4h6ZMetYecpbvlo5s63VEXl
Z1IzkeqorRhXjQk25z1k5mop7Je5cYGYvpM9V9aA5TRcq8WHhjKQ58p4iSP7p0v73eyORxFeyTBw
rYTm4u4g43ZOrRuwMxAbfGIWdQ0BYs8VKtvgCEtlF/dcVNn0vHmfZtkxTIoP3/zmZr/IPlDIPiOT
iHalcAPpdDPn5jrOvb1sbHIElz8ok0XmQENjXMdlo/tNrrBUPORfeYjne9uaSohMbxHsiQKAKomI
BXaSBZZqSzSQqMvttZi8FSQiZPRKwUyTRGU0v9emcYmGG73dFNTZFfiVlIAkl2l29n0dQK6QIJmQ
VQoXvUaMZPz0nf0YKfa3vElZCrA7YJxY61npL3aGC+Go3ORKyqf0bffHttQP1V1uoDy8iH3qJhZU
nP88XTUfDajPsgfZ5YC485L3A2Sn/KcKg0c7da9TVUKalCLXsAQNDmSVecBUjLqJTE3ZdgKrRUVH
IFL+ohAD//MYI1WQiyrvU4b7IMPR3VuK/SI3rp+uqac8W0myoccJ05XyjXVX1lzOLDSVjzdqaisS
lkspblnkZKt0G6brtO459yCX+7MIN0h2gofY1451kq1bcrauCHKKbkQy+0+8AdtzU4XTWURi9Ht8
iTwpHJOvpqYHFU0YY6PrMEQpjbViU0Yh4hDhqYlVfZs/yeqkOxJqWFfJP8gZUza+lG5Ur42fOjP7
IzvOqDsver3kfySTIsEvMvZVEo/PS7KGpwxaLss0fCnudMF5x/TutQuO4YAX/qqB9vqfBVKughbW
v2uwZ98Sk8nVlRWSGhe+4v7Jr/S/LYQUZPjTh4l2jvtt0z5m6PBIqM/JKF3CPPLnYQSwgKqBlKhk
xLJc08Dqr+SKLuuSlDqaoF35U7jUpkTZtKigEp8jSTA/Si5dYhrPJTZ25mA3+PmdVBNoHvseIkLt
MsufIuNXVjWZR407vDX2o1zY5ebJkJyNUEQsUjSbC7r4u3wJzuSd/3dzw57jxWwxHEFMoConmYUS
pSwLHAU9eWhpeEeqnxT0jpblPIvIe9n+WIFEG6z2e61Vv8KUmaO0v5oXPk4e5qzcNjlpiPRdb+hJ
rYutJL/kvuhzSEHlX7gTevaxsMydvKT8lzUG8lmSIwArGJxyVRvXvLh6sVlmn0OfbUaLHWcIuUvy
MZfxxVpFpyhcpp/AaHZxMixPlacPTFi1cm4TTSUy9mSCZNJTqmVYa7DgM6WU+MkrneclYIyqlbyi
5Aij2D0CyFpKNjIjl6q4hd0CwFyIw9wauU+gB/5IybRqigfHSukL9I6DrRDlUwchhvLYKeUxSp98
zwcp1bS2+dGTsdcwjI/JVnFKJXKQjhn1t64r6hSh9Sdy0U51423gQutGvesCRKXIQ8c+v1egzkWy
98OQ5FIOf322UPyFOVsVmAyK10sBHs3827O92iw9A4uZ+KnQTnetRmedNzelaN6SKv5bu/7H8lo2
I57WEdicM+0lhFHsw25R3ucWtj359GSB0VT78o/XzWj6OGup+rYwrDuaKL9m0f/64VuJDxKFzJY4
UT5YgJOy0iq7aCu1S6mhy8dfCpNe994MW1mj5VuJKp77Xl3kJ3PYs0bOK270V03+XVbrdE5fUx3o
37/dvqJdF8LEnchilhqZGZBpa60neUEJB0SCR6nmyecUJ9NOFiCZjrLtAl0nx5Q9SwFUHleAkMtM
tBSkMmUjEQW50RZbJXJPcmaQ58mJEdXrISkrnIS587L0RcPw4eE/4KKo5BgqlT8PLBzGn7Alih+Z
jBJbuemuSutve4xpg4d1xn2QFaOjR0AGqGj52uRg6tjolTC+/rOYSDwhGlgLomucNZf/yozk02Sh
cWtDeylZRjnsJWfGsmdcllmrrtddH9+PU/zz3y09DtyPkZ9rpoZRVv1oDBlm15zPwvlXQg15l076
FHTlk+wuJJYOJOH2Mj3kYdjO/SC8Z8+RB8ra4aZYDHg6wnyyABJLNOmlYqsTEZasN+XkbpqB9b8r
6ZmmbBvh+03cokfpBvQ9CmmWaR7rBuGyfMlfkjeiD9YhQRtg2h7Aiad/iypBV1B8ZJRFh6K6jMh0
2+Gt0KZfUuMfXG9O4J9yKpSwz4sgvXTxtfVIgcp98sPm2hhQQmUd1um6YJSrPsr7uoOCzSfhjDEm
PeeNJSiqo/4I4XAnFUZZKeRm4Un2Cn5Y3gzNZ0scZLraXwvkUBc85ogxRLBRF+29WWNm57EX+mKX
Z48PMhzlv0XqJINcBrCjwGQJlE1b4cVFBCIPWCS/eSeqJCj0JORE7Usb1VtBr1ivkxRlcP037VD7
M7Yc8VZuucStvdMdu3bcLVXpTyXI3qXeLbuRaB6Dc2Ho78vbMtPpqy3jO5u289TqENxyhYCf/l1p
cMWoFcpGL3XaXDLg5JbTKSm3JZNlRaEFGiWM+3Pc8VDNnDkNGgk69/lOCRTnqPvKA9BjfdMGPnDM
QoHS2FfmutSrHyu08gdbg4Efq8esLPx7bKPoAVBwrHByd9s5cKTANcJyRXpjFl8qsp6bU6e7PK7r
rePihGx6dbzpEjXbR4OJs4Q+7ZsBTVuQD/FR8WsFKHW3Guc8uIGTZ6QNDyFqM7IzLujgnWkE5alA
Gq8jkZ1UZXgODe3HKjXlWJopPEPka9siLE8mXmTH0U+EOmwAN2oydzeiQhn1O5R773V3r/MBVjCP
sF/BzmIb9/4xy1Aj6kMZ3rShWcUO3HVMh2kUA10aWrSp+WlvwgbnTSvAMVmf7avpj+adVo6ouDrr
GqeKwMO9XWq0j5nfWzsjQ+So1lsrLnVgEbG15sAHqHXlKDnS9/ZRy/R6ozkezED6QujBx5BW0YvX
tK+N1Ry0H3FK9/TgzIewGzROqfSFcPD3YQBdm9G4NjUZHhtLnV0hIRIEh3SDWeR4mRCnFFq66Zvq
bwoFKy0nSG4q1xoDxg3QLnVF02mPaLrfGA3wmmzIhlVdTj2YUJcKuhOfjIlirW0W+dZWQns9YVKL
IQ3rSkt/qD0EL4bmbVoDunyevkB4AWWWG9cs7Y9JNJkrDx9oONDuo+YZA4+rvzs7vaeVUIM0T6Pl
oOlri/BN7ac/hjuecasCkBca8VavXxSK2lES3XVOOa6RHJ2B+r9oUAhXnTvwZBj9imUfhir6m9ch
7lZd9gT0NpXMf75xKmefJG5NGEcfFJwmjdVg4vNl5osa0OU5Nwr0anrbO/UNVghh3Oi1myFSuxUw
7V0TFa++NL8Y4ECqCp8KpoLhQYny3S49zz59mIrK+oDzrRiWhHTIkkluqJN7QJXjPqHZeaY/d+6V
W0Ej9qCS60kV5PtxcEwMBk0KuyCcaGzUzGMz6+MJaCyrdEo7t04XGjCCr7BvtXvatknKTEFw7JgB
gddvevMLM2V719IUKN3uJ4K17fgn6Oazyz62iswObVhZIwTTx4NaW4DEivLsOsi2fWtSd37HYpr5
MRwda8Z0Im9OjpamOyWB/OezIq9ieJZbIe87PjuUYmnQxdVipRj2+zSnV60YzVMSVFtAN7SFVCWm
KADGtV7fhL09rMbAeMaKGGQzp+TIp2kzxIRjiEcAVVSqcoqfpCUPQ+Sou16lWyIog3UdI87UwOrP
VW5tcScDJ9Egra+HHp/g+tBnWXFQtSxfWXk00s/7qNqmto94Z3SWkHzkXfQtiDtdnab9SKg1awOd
UgXo5q7v4r2v9dMK8Mif+Vevp3ewtLhHOCYOKdCjR0gaaTvsaNhmqMFm1kWsZgzDrjQYLk4e74dA
HA4TlEiRqr8OtENKo6lK2/KpnvnUjtE4K8rt12Qym7WZ4qmLQUVFv+zkU1b8UuaC7sLpqfBypCtz
pexULL6NW1FNuP+EmL1kI1iEKqY1sR7uMwe5vj9CSPJqtIyRRhuAmA2oZZ4B+NS0TT6W1m5AWhm2
KVJzAz8a1Jq7XPswSZSffKvf9il8gAnI6Ga2gmetmydk73q2NqOJUr4zu2vP0u9QiBRH129ovo2G
XdFrWBYBnNAGaLFGj5WBSwcawyEJ6u4p3qiWJ96yY7yyqxHiJrYQZun1K8OtvE3paOSaE6dAjU7P
iRV3GbzfX8+nParDzilLX43UCg5p0iE2mAAv9MF0CjNnM4R1gE7MvZV0nhs15Mkuhug4pWTPy87k
Jkfe2h5y3Dnv2TK1le1QXUzpY1tp9VPoqfeDJPJDqDsoeWf6i2N6XjpVp6aRb6B3D5vG1l7tiv7w
hH2fjIAflg4THCMKPTc/vUqFFGnV1yHLX7UB9QBOMEqaDFuQLk+20rvgpkNAznb1C/oYen/pfeJz
aGxa5d6hZM4WHLxQgvTWid8ie8Q1GhOgyQO/jjj+ouXfluLsqKsprXVTasaf4zDUFIBJ4G4sWtz1
38LHGbmzQXE1nBB8S9vP7PhRrFPh7TOMGyAEFchJiPGnu/K+RAv0bDs2C7w7HpAiYq0ZQ2+PbRSA
pgkuz8uqY68pu7ozX8gC1ozasQUKd6ri8Um7xE2xTQkqCQW8eA/o9jtseIcDNAszJ5T1DGfrWdql
SxWKXSTwtlF6s+324BqYszrTg56e2iaKdnxsGvn07qOzLezocvWz8dttPJXIxCjt2WPwBzxQua3z
1yzo9FOZpfqpM41kXVkqBbVkPJWdy3LTQyyz8HRXAA+MTDowtQV5A+ApXmrsXMstT7lrHIxxHva0
Gt8KjW7KUQEBZIM0ZLM0AL+q1oynEwh2DuurIQy6I6G/t9LHClfqqKtOy+sA3k5WGDlDazSaNzxS
3nMTJKNJ63PVaR+aGsybOQPcq2pg1WmUUtPuvRgoJFA367FEhSWXFjRTNhFl68arOZ7mBmZHz6Nd
KLshqe+AUdAohBObFWn71m+fBxiH6zBNH9MuBfop/wsNvTrB4KFVL6l+KpNwFOrC1WroRNGzc9/E
5rGo5ubkqVVzaurkitMipEwOQF0MEL5LqO33dEwVymnM4xIIb320UCusQIxTUNYRaulQ8LfpquKM
kPnGLU3mtelynpirytg7dnXQHdr5NRVARYZNNuKdrN4umY7aZij4IcuVQ3yqVsOWu0xmWa5ikoXF
TjHUp2Hu4y3hNDvhOFDVNzqNknpOU69tFC3nN79gvUpA6XgFsaKWsDyUxQnsdnHqC4s0EsFVOmGc
kQyjsdJDZ63r8B3HHC/AIk8wocnunKGDeEaIaMzdt2Uw3nCgOJuolsqavXBI4AMXDkPHN19Tl/YC
0tK70MA3yVPuEcgg2R13c+Nvhll7zlzMpXIs3AqUATJK+tLh2FWSKq2tJtmqZUZBoZ/hk2qrdtQ3
rBMEHGGxKumMnaak3yZ0s6xVE6xS/xsIVQz/knBHt+u9YQCZBIyepV1Fg8Myl14C9qBvG/7DSp0g
J4ZNCka4oU4bmNPKJIxdhwrmKYXkFgd3Y7jtOe7BXuXKnWGkcHvHBqpenNAP459rY/qO55kmhq54
twlPnMbdKbEhtDP2oTDQjY3TRNsJzwkWQOuMEFgDKBt/KilUlF7jIivNj2Yzsj1D5RqZn5HGHeo8
7762RnPr1KTvBMVoTmtfITBJsYEqOxunAPwps/CUxRgzqq91Spv7amLanfQ+g40yFj1QQ5386Hr5
qSq/KpdHWR3324kHRt/yZRonDjAcecC/JyzPjbSKvsnyNthI8xTyXmlIuK6HltzvHDED+jb2jDwZ
DrNXO2tb0C6G7j1rw3gJ8B9g/nMNRkw5m7xuCM6JDZLOXAMaGNZVi0WG1zXrBjJxyNYw5fG0VdX2
0sUBOa0RaUyZth2ekiQa42bfkgnVZWX1bEyWCO5R61jDNh7y3z5ybrGe+XdBGO4xvINe6fo/yeQ9
zN7ftqXj0U9UZx/MEwpTYA1ja17ZxZVVnp/DxnsuXfRSNYqmaC4PLZs9VmzhoQ2ovJObT7f6DLyk
cE5sBY2W7/oepUo+tBa+UdF7qsbOagr0bVtW7+628qD4WPHgEVcS6aS6cRek7keDC9mKPtXm5Obe
2lR8Z1+7LwHZkHVLnXHVYxN56BRcdUIabMyBGjAIfuyqZ+cw9fSb5Phj0E7zZuGsy4nY4SBZw90e
SRZJY+tGm03rPCssXvmknXME+ig85zu72neTV945mlVtZS2fAi1cYzumrrNOY4XfKCAv10VFtZBO
qG7tT1STAxOUUvrQuPhUdOB+Ujz9DC19dGothUZV/7ilch3gV9EtdIiGhgQy2OLeCh4b5TlpMKbr
FWNjiAxMVwodp4/5TOLpbLneZqhy4NRtDYu8ynBc7t11Vpqvqg6aK8vre1tTH8Gi4+yVsfHPZnmi
9ectm4aXKmvf/SGDHppFpwT/ZpYY5Pj+hAbCHOurXhHaz3LahoJoQMyffxQ9nlZYk+TFrxaNGyeM
za1a+zDw07VqF/FG64ezBlJ75RdkUkGBPYylTbBWYb2WoMRFkbJO1a5eT/H8Ujoh10IVKFoih4sy
9LaVXe/tMWpPehJcHc5/KK0UjmllMK2twv8TqfPRw09q46npqlC8e6Md2y3luG9laEM8kcGwz7p1
VPpoQ8sHCvISi04klhsl7dz1OEckC8nM7QLlkBM5HdrK/cWUpEz9GVtVhTAVIW3JeKjt6r1RO2/t
DtomNrU7Ly6ehsZFIJKCIdebS2lgJTiO/UMzmDcvn68l7K+V72C/gZCGPMa20UwsQhrwFORYEE1b
R9QGh1qtSjhMCJHcfZaOV5yzT9XUPtW69W57ybntQaDBW2Hrr+5yy+AvutqthyuqazHV9/4ypXR1
YmGotNmdrVoXBIFQDuuq3gSx+0B2c4XXXf9gGN1HQO5uXZK1LHyLIAB2MxkLfdspXHs/RRaaRHZ+
Bqrfq7cIwy495nZTu2n8+juPsUQC2qavtIwsQF82d7P66eD3G6XFuS7S+1p3zd3gBc2KXfLwpk8I
RCMj6ZiokNNs7xiWU7S1277f4JSjk38MQSclPX/cdrsHHHUw9frbjYN+KhT8VRuneM9se625oB+b
6UnJVYrkzPWoxkqoxpCjSwK2JBLPqznuHtDtb80C6CYdsQ+u4h4BmmbbZujuNBs5Y1/fqQkNP3nq
P+Cs2/OxvZ0S2duENPdKczRlUwT4gjh6pW1mo3zLrebWGDViBGw/8mzKKT+UGzUllqsY3zteZEcD
ENYSIbGq86tp8VNj1vdVbP/q5pvXEuBzxHgAWHbwcrfaunTgw8o+m4rl7boa08gk0J5ZXa/zZAM4
I1smIVhvxdfIQjNHoYXzZJ2s4PqDTOzXb+XBN0lltCVIen9XR80dIZUdQwQH2FJRbkdEgiXhBjlM
vYoJDvWMxarCZWLVhgC2RoIBmyVRN/lIWvs4WmAqQ5OmoOBctwaniWjaoRdFr6dAG6wd7bbcLz8u
iLsoJmflXpdDYe5V75XCXqQ3V9yiDnXK5tG29QYe0DqygJxpOGqt1GQmu2Wk1yb3Px3c1OcyfW1s
5ClJcdRo+tlz2mlO//M/hTzY//p2+UVpqbsi7q1DNwx5vmvjtsPpEZOA9TTokngv//0sIkd+N9dp
RH5TvsSGyWcblBxR2EBnGyevPi3/c/N+bwDxPyi2d6vUeDqY3H2S2iTBK7NAR3FqnKn4iD31aqvZ
c2X26Ppc+xRHwLY0mkweaB4NWU+mU5K7dKy1WHQpZuhhxhsDu3f8bJvAdPQMg3bc4i2IgAYOmCoS
gXhApKhkwbIhd+10e1xFD7OhpMBTCagL/VMJeR9gTr8ZtsGpttWt0hQ4/jjwMPswP4IFTU/+I71i
OWcSwicAcNEaJ4CHuG3VJ8O8R9WCr8NQwL0dyo/YUHEanYI9Xn3JsYhDF8uVFbDgcT91IyB+GhGH
1mw42aYA+5ztBNdxwIxq3fR5ihpRv6le+5xnxRUXIboequCgjnm77itF3fttB+jXjC6zGedbaMkU
nJixqxgd3mxr6RHY+g9xw9Gt4Z/oZadsAtIsq6rtiO+tH1/Pmi09q3C/Ithqqn8DildvwrG8EpvR
vB3o8Qbci7XCL9CR0Oga+1m0if3iIt4f4ifguMVDWcBKgz6qO/7N1ZWbxpKL/uGhC6p9Mdraasym
Vyp7NQZZwcVrOWVOfp2vClf7RvDxWVvvmUZMiPiXN9idhy6m4Zvjf5zv1dbeKnWO2sAb9tQrsjXM
XWWGJ14Z1vdsUQ1zp+DXMKxLquBrRP/ZVkN6TzAwPinBDwTSl9w9NwN5Jt0jJWbn+dEbmzug0ekh
sbZgWbGH6bhsQ0zORBloVTRBr0f5VtVfXKu4yyoo5FZFFqq0ZmUvL55Z7X3YwHKW7DKWaN65cdun
qaKS0UA27AP3abFJC6P2TqFMvW7hSBRtmK9LHwGDeBGlLbGF1xhPo1XsPDhTR0Ni/SpQtpMf7JKh
frDi9hRr2Y7arIIlBElAqGjMfQw2lbH/sE1qkVGj/dQIrVfL9R1qhf41G5Mjw243Pase7hTOe/ZU
BsHJ8NT54NhuTRpyOKtKvbe64X2iZrMz2uAWdKq/HhXypCNgzJVVlsnZ0qF8R4l2T1hfn7DMwPM2
KXGVadv5kNKWvC155W0NsnHVd/6w0+diPLPx33AEKfZdlZ4haIebNgde5FZYwau+9RyQpV+rKicX
JWMdUhA6E7mAi3a8HNN2bybza2P7ghDdgvef/ZBsTjdYZOqz6d5PIbF/HGZk5KYa/yENhztfgXuM
ByteVp2OXbDZccn9+CsvJmuLhhlXU2qEBXTvKmBlwo8o2TXePK4mq3cvLtsq6/aADEC+rfSk7Pac
bMiETJflEcvPEyflMF9m+FPyYHUzirU2TuEYYgLoVplom2ZUopmDRGVdnOmrr7D31HPdvCz/g6po
/fsqa8R9ETuv1fIzfCon+o7q+//z2GwmVOzdht663FamzfLrOmqru8lIQSa6XYN8jpcfOu/TLNwv
3EYZKzHo9BFbyYsuXy3fIhBuzjb+jst3y8+hXrjYaJOEoLkGnCsThLT67Ma7f9/jK3cuwsA6Tpql
XyaP3po54Lw59fql0wNSwJFTaaQIXVyy/+eH4HiAmiSZvl1+uDw5omLiEMedKPPZuEsIAklLlNMg
rxxkfj1tiP/to5qniCDlIctzmTjDzg9xhsg607skpEbXamy6G6fo+ISxygGmkN/0DNpTXTfH5RfG
HPmX1kK4oY/1w/Kj5fmeZ34rYR4clu+Wn1c+bjD4v2ib5UllMZg7rCOxvP//L2vqwxHQQnJfzUBb
WcbDM4RfvByGrrjrxZilNScwxPwyQjQOorgdHlnBq2Odd5zBo9TfcErOzoo/HRKFZQ5zs2rdDdYz
Ps/7qE459amUBoq4eIS8Qshdgja26jKnUw8VLrqPnRnDlgC2cVObut4FPu1TgEUVMM8zEvSoAKbc
Q71MwuZQQR9Z+ahR1q6WfsxYoQ5mgy8HySt8ntalQvV/TnEO0sObBJJJSpTSJ96H7TsPbszCQj2l
jro7UufHCjMkwPfNLhhnD5uRftO4dKVVuc8kic7UuwdhOo9uRkbDI/WQE7Dj7HHpZE9OMKqfdZUC
DicZ5tSjSmUESEmwxXsC59ryNLhkYRzfuS+Dbuf50VVXrPuk63dDNcP5SYOLbmO7oxhPrY9lVlIZ
zhodyruPeRRdITQmNz7JCbsC+q3QsorzOSWeYxYQ1XfBfG2ShGfVLryDpn3TM5hWGhCdiI4ts0Op
n7hvfYS9qeaUx6xL98aYH7zwNqXpsRuU9OBa/sG21WBdWhM9K5SCW8u4d/L20LXtuxG6907lDlhx
NyeMFFWWadZBiu0vDmLYNK7PWWq8BZVDnM/t5PCF9oD3G4wPlAEJjVtat3PkhdQdqABfkxGYz5xy
jkLoT+47OwDBz3vyNs1SPBq1iwdjyeQUtOV+mwbONw0QQmPsrxRZXhSnhBjtvAJ5aLbwehC0FBzW
m5a1zAommOvVtbWrc1R+GSlUvBFfhiHauE7bHZxYueDQVG+yKnjI9a/Yx6EGi/kQw3mHjXuEMiq+
v14DBGoksbvydbw2I216VYbqBVZmii8MFaKqU3raRtUNzfcchMv822FEhoYUYLPeBvEc/biZhYMk
oRQmbXgIFv1POOl04bIB1gU3mj5BTg0q/GbT3bJZn4qQE5LXk4cz6NLZlDTB80YQJHlgUyNSowgb
0bC1f53SUlZBJa2cuYk6Y94b1bgp8qg6dqDLKuqg9cC2GVqSzPZa0s/Tbpi7fU5h52wrZIJ663Uy
qdGbCoCKvjm3Snhzu+ioO7TD0o00ToLo1dVXzGuueptuimGCopIdKX3BNXgrHCNBv1ddgyDbUR69
6wGQrFzyUjuvwwc0a6kVNhyJMUx5G7OKmjReosmzltePeK5JoujVTctox+kXHWujcOx0sYhI5pwM
XbhRJ+2lra0nDF13tdGf/DyjFAAkN8YXrar1MxUUb8Oco66vII/HxTOdTxm0W9yzCRjK+uBWFf0v
Ls4bdfvgxCVdSeioWUz3TTm8jpXf0HoyvmtRvXG5iegJpp2T9FTCx7XjeiA5TNh/XfuZwvyFGBve
OziNg5JULn5pXAKw4o6W/VptdR5ss+RsCyUWqmbUJ91aM+hK12yS441bYn3m03ZPggojOktPqLYn
yVk3K3AshWOtNPJ7d4UJur6anXtXba/ZoL/5bb8HpVsdAfhQFig+6ZiBLF5qz2Bx88PwPCDZpdsA
hKi4P5jGDGfbzl8TIm3VJXk/xgU0G7bgojvTFpuSuSH2tDoX5mx6a8jgxvZ0VFLWkXAK6aETwnxR
VE9zjZcSZTkaqvAdtpqZDdpy6Pd/HahhuVAKTxiAU0YkKVxV7c4TN7+2uo/VYJPg+wd3G8R4ZbqP
tus9x1R2qehWV+j5uIBd56q5Zz8kfwOtcp+49lM1QuUpZ7wIquCvGsYPbU2lwdMoG7rYZ8noVTPS
YxmOZBHl+rghAwyx/cXLbJQATvVCWgK9J3kUiOD8u6MYgdlASOok7afN/yPqvHbjRrY1/EQFMLN4
283OLbWkVrJuCNsjkSzmzOLTn48+BzjYgOHZ47ESWbXWH1OhPyU+GnD0J4pE8e9QkLghppGBjOoG
Fckw68m9dF94qJBK0LailLNZXIPWb7LOQVIBVALnIzV7Cmi6BPyMHuLJHH+5bd+EFE7SUuinbbvx
TWDPEuSbeCb97tByneD06vhQg8kvLlwnHTWQRQsR0FSdNYcxGVXomuk+8IOHClpy48fNG1Phybeh
Yu33VYikY8qJPc+XO5r04FrbJ8uovgKPB3vwnpBovzd2859ecJiJJT925Gl4KF4PtvnSDUgFii+p
Ch78fv4LjvcwxLvKV18MeJdh8k9TrHaeO3Fh57G/JQr77iMMWnJ1d/0sx9AMG5fpy9QT+9g4HYbI
gsMym25kJH3l+YNRZ6+z+cdrKyQiY3GK3ZoiHZMAjmY/+ODzyGRveewcPPIfdvwNhH04el/X6ac0
S1zvMenFGHYD1hs3/g1ZenR9zZdgUerUq+Fj6NtrpXJEknRUSr+8mCgsvFj8SgLrnXbKX67i8RBr
7DnV7xuSsT+CeexQIfDTmBPjb90ZnwN7C6JrskyyTUF6CT0Z15wG8cKa4av0FW3FmTJnTPz3Mhtp
bOmHd0BeAqTSdweMZlso665c9atBq0FFJx51GPZW5c9Oa7xUFo6EhJGl7sjWIZa4ojZZLV9RDc3J
J3YaSBmefOuviODZUriexGEocts77UB6J4uvuuXG7IiGr7haqKligjp4ut7nfkGDSt8eDXf4JAgb
4sjWX5PXs1mV+UtktT3INbgsV9h2RL3BWgyZbvBYASWdrOFxafydyi4Z0J9pAtCZhKyXDeWdjYZc
p0Nq36eW2HrzuCPZ2d0COJuXcnjTs/kYCG5pv+U76/UDVc/8xsiK82Cb71PmveZNhMPPvTCe7LJl
vEEpVY9xfE1BAyWUZuTeWxF43HPiFs/qlQn5wYobIDyCsrdT7Txp3l2rBKWnPoPG0R+KTPuwM/BM
ETE+tcktM4Sit1aHYsw/ZrIPN6Vn7Oeou/qoxFGZMVdObMXd4L1ZLq9WoaFvl2CtNS7c97gkkqzK
IaYx+XyBQ59aAsDtrGxP9lK9LcBdc13Vx6km1txpz05icNi770qpLDSt8XH0CFDCQ8Fghaqp1mQR
pEkfknTzXi/s6V2iP3t62JKxOi9cF3OXcjzGu3HK1R54+oL7utvkcyDWAnaMUah5wVzkpAYEV4Md
sk0S/UU1ZpXcMHVFVJJhNujF8V82LbNlTmInTUon8H+UJZ9KkhC8UI2wWjPseRUaVP67z38BjhFg
FSFvpO30BZn0SkLs88l7IBmJqw9ojucQ4CN7WEz86oZUXzU25ciBieNt0vGLYy1nu65+Z8LjDYNb
rkscEFbwXBjyu5hnyd6JmIHAKGbXSb1Bu/wkzALrjdPTWSLZ5gXDdWC/FgSJRF11SuWEQAK1dmvw
sIv4UKT9HrzgmebjZVMuuN6cMdv2sfpvmRsYRf099R+DNYYGDx7OgcU/ed1JKffJcKwyJBu22kG/
kZvmktARIVnZLj1DTZUFN9WBIPC/MDaao208UhmWh7Ve66vKwt/Z7vds2p+J7X1EjXdVbX8Zyv5r
dGoksris3JHJbKi+lMu31Y5dfIBoRxybChynzAAWVuGSl9DbofWLZ7H1G7n5Rnr/bizVLfEr1GM5
Dm+m4FmXd38pEFmsBLOc2X6M8ZrbkyDicdv19sApwXZX+iMrejHhAf6m3PLddZ1jXNFIJREF4vl4
MrporcJY0V7XOTluDgOXE8NoFy9db15TTWzfFPm3pdW3phnqqzOLXwY3NT2Tj4niMVvGnLsIOSYP
4C/V2Q9G41EvQtfHPIzf0RC8S5HsVJucIl3+l9qad5sQ3YGrHZP/xuew2Blrl5do+sMgMwbs4AFc
8qIJd1FUJjC4zGTgGxA+lOjVEa8yYSSPkf8Au/QX5S2zE6xm8x8A47b0++tc5E+mmN9sa/ziZqUt
+JhaFnDtgj8VsYSfoJ80ZH4OiIteUzQjYCdRucVWVhMcRUwksGEd/a74ar2MrLIMmBG6wRdk31fZ
vB9LSt9Ef2dQfc6b5T2Im8dAR0eZzQSg9Ptcpz2H4HhB57dDUHgV9WSj0GOSMqziA1fVlx01hyjL
jI0yl13m8uWjfwQsb6lNhUs3agfcY8XZ2pMZcCxUaXsmlQmZQ/aSK5OvN35DXqgA3ugqI8D1yRwS
Vg0sQ1HenzwTdNDxZoBHekMCJXe1idXDBXb0/DulgBsKH8hw7U7GmP8nFJHPrRXwYSA1poWS+wI4
j+rPN2q/EIrxE5G2j3ks3/Vri3mLIok2oXMqktcIJQKBlJfEt+/OVBzdOhpJvl4e495mnGipAhKR
Q60kvFyaa3EZmU8j39vTr9UuUVhoi+XXnu90RLjAUs5B29bBTicqm8m0tcNydAhCAeqdOHr/fRNT
4ZMyjvSNOzJNFJYRx3w2Vuv4qjjwNW33MBtdi1+zbIVaCSX4GResS3DIuZ4/7BnVQGzooQ5s80YV
2N5W6xObpO6Gt4lBFhaeUerBNeQd3IDXqZw+7aH665Y9nKpn38jS4cheFiiqmuwzenpkDyW8mp3b
4d32gCqLbEQRQfknDEBEEGPx5Y9fAQVe5KlBsFH+hfwjcm798ARGcIiDYU99w4tHBCPHlgHMSBgl
CyNripoeDTE+NWhoQgo5jxP4nD3IVzfpMnp7Pwrp7NLAzvf4cKuNFGxZKaCgg3V+0wX1qXaHezo7
9s7Sf1mG2PckJTIVcgAmmDJB7ohCVYSj2XJWFo+dSVZ2Iilqnk0CojtUkC30eaReGg3tPsy3qsx3
kx7/0qfGXM9czuJDt6uDt4e8eD2nbyNI6aGz5GOcxVBGEw2E2jyiqsReXT8LC0BTm/K7TAjS77De
bJz4HKfLHYmMRbhNzYBJFlgdv6Va/ElmMt5G+zvL6XOMUJDMdEPSxeFuSu4MoEow+sR2NjIGZRXq
a66c/uATz0DWKfMJfT/9iBpI6EsqHP9Q9nMC4rJ8Lsv43WgULCVnjCKEqVq1x9GcfXLn7eM2ek0S
MOCiGQjQHf2/gTve6Rnad3D6TfwylKLYr8+JU/KMZDqi3xSHx7BAGosu+h0v1tPCqpgnzZNBNt2G
ALFvAvhCiuK5x6JhE43VyVnUJ1VCNB6iiyAmFoEk+r9xqDhN8iVE/8fV3CRN6E/Bc1c6P4WX3ROO
vM2o35o1DtLOz0uXnBY6dr2qBCfySRzr611PRc36Lwm7o900MY/rC+Im+DCscc6xvf/w7hOWyxLd
pPLhV0UP9gnX5ak2XHfj9PMvQfRFFn0PvvY2/ciV4kyHHg8nazCChdqMv6DZkSZWBYZrajsCktqs
BE47qwmQcdqjkBZdofwfHF888+tdNUTpq0emHFOd+9jnHgFfxdFYSIMuybCbY2c3Nv1bPoVRb39b
690QS6jqKNVP69k5iuXeRHw+kUCfWTesttTCndj4vzxZHU1doWCf6W2N+jNJV9xvbKsbf0SBMzar
KxWuvPpTaHlzvbMhUtrmGzNCtMETbg71BzFGRp0sBz0CE+qR2WroCLKJM/nbqY9wym9jZnX7nK09
wB5jlcTY1cSGUMMOajZblJomxEBnRbf38+ncUePHcTAfurx7lfEU4kr6S5UrvtHXVu5cHZknwy9+
vBL+Nmt+50GmHnw8qcmagrqw0l/SUtwHjkWOfcauIZe/dbaNO+Lso+k+IFIvVPokJMLhqqckPBm7
XRJda0MgtAa0PNSRhlysTEQU6pXQp6OysoQTERd2PtIdlZcoyM14/BgLwTZbD2cvxtrYD3+MqfnT
BHShpFn14/izTfx9aE5mvYVoOwVoOOKmPlReUe9ryOmtyt3xKEuHJjakFX5ClQAqS/ILhku5bit9
fTFVc5T5/CA9/xQgKetdWeKsUI/0/+wh/6DXNE7cytYbr86vvaGu1aIfNd2UPDD9p08IZ1baxA05
WLqpJ3NqegjtRN20+mIUjTYu3QvrgzKp4Mf2I7zrzqdv+tumUc8eOezGWElI/NKC7d05SbH2AzXc
Gooq2klGxWHeacCxkx0Hd0tOr70/WBtiBPMTwVxo4yxag4oWyUo7o+NXLvNxe+/K58zIufo4sUBx
eT+pNjXRDOcjJb0MEFDiDjrokYKSCf2dYcBNVMO5bNxy63KETUyF8Yzylyo8wuhZY0NlVAevmEIf
rY2lJprNBv8zN4PnAScvFu7nerU1BzFx2TmvpBDBTYBw7bRI1U69LIlH/WITpWEc9GfuR3wRrh9t
jYrmQCPmh4RM2KHai3DhoalIrZTqW3afXh5hZRJzTK+X/wystg+Efy89zKRNOVEBpdWVfIQ5VB4r
EdmTq8bXVXvo+4PQvn8yqjXJfUcKXP9AYPWukC0sWGM9zVmFfUg7nxUxzCFD8aOVW6hiGPeUS/aF
W/X/uQMezbnp5IYCdJLCp2a+LajmURr/11eBRoJOGIfLPrys/Zr0XE8n2+2OdcU4FedLtO+QuE7g
bwBanbWdwWMsKzpNrcFE5uTvyNnnxNyZQPy0t/NhzfO0TLeqA96zGUj6YjjycP5x+td2aD8dld+R
VSA7w9cWzunYP65dLq70ou3gcrr8YzlHNim0j9QCXTp0rPumGJGgUC8oKxpzzeZAqtU6UkjUWm9j
ujqS7dD1Y0RmxanDT7lBFvVKqB/Ztu02Q7TW5h+DbNOwtW1z10l+eNYcvMMGSvZSfmJT1mPRKJMX
5jvqioXh8PDy4gx1S/Q/bR/LUNw8R3Dp4Lfr4TDKMXuz8VnuRkxjMUvYgI0+AfO3c32a45T5M8vR
tznjM9D2DulRQPkX6j1jLOIQki/0UR6E0BLJdkhB2eyqOCQx/qSVMIJX2yHr+SCT9NgYSc8COkVb
MYBYxGa2tVLpbpNheCXDRIZUgue7wKzjayLzkMivlyKP3hZ0HFt6/oK9K+bbIBzjGnM3Jqt2P1DG
NZeufw04CHjLlg9Xdea7zqhzoDhhr7FMHu11iJ8d3l+AIA97R+dP06awK2bEWYAVmeKgE/M1mNLd
JFA9gYGq0HI9aCiV0o4rgQ98F4gjmMU3rmQ8nTRtrcDAEBCfN6pXFXGqijjuj0JUrD/Z/Dyj4sjr
kfAjx7xTUcFXPQPEJKVB+XbZxJhTTIs7DAulZEjbdcABIe2LGQtq/LZYUWg4nN/j+AUDhZsjxj9j
oFm2SxAz0So4/M7dqPaxMGKm8WU3tL5xrlPrB93mcOrcAJRPspPNKZYKobaZgwEvrgJech4Is8db
UunyzCJ1lXnkb1yqlPdoEXduTYe2VoXckm9ihrRKH3I77069b10Xuyv3Gf3UrowOKFGplsKiFU/e
73ry6+3YDqcE2HDTGuA7teP6oeqMHDTJCHUQ1QeDtmEC5vutLq3PmG80nwiN4qjT71h5ttZIO0yq
8Dy16UQoEG6RyCXlYJX1F573B7RoHy3tL8pztotNIxkiIuCh7EXE/ng0gzX3l1t7feFE4INg8g1L
Sotd2gRgCwiHVYpwC8bNgKVlrDboPvec9RfpQ+6Yg16Xk+Yip+jeVw01CDL4LozhThdXuQt8ouWd
+CE38ca5BOO26XFYQPnxd4Q8PAuYS/vJiVgwjKJl5TDc42/gux8t5pE14iJtuonHzJWnGZ3mNvED
5JuSiyqjvc+WBO5BvSB5RTqQpzXvd2/v8163x15i42s6cbQloRikd25y0lQ3dWZuSVXhB90zhFHw
9tahi9X2/HvSnDjNHyAHF7cTVc22CUNHFIhdtxenpkMPcbq3nXrQZm8mDrVpATSlk/sHP51/0ZQc
8zMeSbnzDLCgVKD/yMZVtGfziWCzA6JjAOUnqPZZtnCZ8Ez0tJFmifKArgsayh125snCwJhbekfM
f/xcGp9WJH+qzqKNd/HYLwyEtbN2nAeysq7aRLFg9PNLhGcumyv3KExQBUcjzfA9azoSIP5J4L+5
x3KDSdArNkt9tXuUlUm6GGFEfz1aj+SRPAJ3s0SCkHrjm75NxmpIdmN28a80Y07N+ktakHCcN9kB
J2lH8Y+5s3yn3CQ+XP9IOLwIEJzOGNVCtOwh7uwL8VTP/gDaKc2ZHc9/J91eb40iT5nk+JGOwiJT
7jbkgc9uN8c7dynnjVkvd1RDm8yG1Iiq6DlxFpRlFdJ2kvKxBQ1IdCnCstn8OyOUBoniZdccco0S
iTE0NCEID5GvXpB2hIj3Q88X+Yboj1ffnYJtV05oF83lCbknhb8p2z9tVE92bb3ao/niwB2SBviN
VZG6tGQ6OXV/WRIb7po75lzQQD8NSf4EXvWraSUs31yQR+ywGRCgmq3Fjv0BNybSLV1eHCN9T0yF
oMrrz2mZ/DTkCAH4wkt7CeHpg/k9p/o/Qw5b1QP3DuVCvyGjnj02hCOXdH2PEcW7ssKuEOGIOwfV
dLXdeDoQIvxqFJ8OfoHKyeytlSBPynqyFZMZ2SvquhStVfJWipaSaYLiGHVzSZxBR3WFFb37kxsw
cVOpiMpXe1+JMGbc++qzm6L+Egvx36TLK277CtLcOlKTPoUeUc2hG/nE/ReMMSCEITg5E8KS0Ozs
4klmDt4KX89bi37L/FgY2ju5QOQdJec7rFT2ViJ+8gMHFXVNNv2SEOu2zGI7Vwz49EVTiVuOiI15
H4oZvZtngAW4I9WPs/1CGCXCYDJ0zjTGQLsYEVEzJXnBfnOaE/IZYIYLg5+vPRrmDrUKXspoYnwr
g5mGTw9ZdH6gN7rSJmtSMl2dJhv2loNjqDMNvLbLWRhmcYQ+ARjFwwLiWZ2WCRinSiKKRUpwXxmQ
7BMpDJrt6GD28IuDtz6rMk/eh4GBLHBEth/lLM5Zb969gujxyTmKOJ/PM1jlzns0uqkOe/iZ7YLV
Mq0Dn9mS4FlBP2cteZPtPLS5GYxuHB4wkToHm8NaoO5XNehEj9l/fGJSeOn0wDiREpWQwE2AfQHv
1h3zkmmIkKAmHtY8wfCFoZ9m6YGOgHQkuhA0qRsc/ASqoR93ETjxnfnBocwVWg6twTwB9nY29HH1
l3RKA1mz/ju17H7BgFKgE8b7ktro1Wy+Ugtv7cbDi8ZEug3qiZ8g3LxlAOiSBQV99JPPePJoXB1Z
YanAQZS+aSpZgdjV/VocTvOtKkcKgUE3zCU9LunAXxcvzFwdzsYu6cTZ8PzfLbieSQ7B1SmtU5SU
zYOXcrLLpMMXBWAX1goFlIUrZKizaCdd7nkjUsekGmrWauNoWMZz5EYoGmLhYj5eGDK61Z7z75cC
Cw2UucSo4S3TE2TVxDaKg8ddf/n3R/79rrLm6kwBDOJMHu713wW1939/CgUYMyhY8q7EPZFOCVPb
tpmD/Kgi0uaNdJGh7FBOOn3xKnyq2hD1jDBNHrF0mXlu6g9djE6YtP4c1tJ4kSWEpt2SkUw/Kurr
+W8pnOBS6SsnHyuFS5Bz1/dh4aKoIagRhK9xm40/Y1pCAIloaWG6xsPh8pXS6VWn8UPd+dT35u3F
W+sYunIJgT2bs1Lxk5T5dJlhCqqSgUr6zhERD8F2xinBwvdmFnkAcOcHoVtSnd1H9reD+1I6Xrr1
OkyX7iQxCIwjVpD5rdcNDKqxWt7RKrlYl06cfNupGWcaeQSYn+di3/K7a5A9VUnP3yG6U95iEWC7
t6mZM78FQo8dkcm4eQv9nXjtdLWk/vTqIDm1YoAEnRlkUwtFhDKa1dPVYHQbsKq6a7Jh+jQavr6X
eK2c0jag6yXhVkYyhvXQg1NBufbx8g3yPvKESL3P6uiJoNj94rkvg0c5A4mRz0s6slVNTsvCKv64
0RQfDCfpcSAp7gZaZINBmSiHgO5s8Gd2IX8/9pzgs0Jkjhf4YSa6CsurgyogmB8C4TCiTclNDMlv
MvvKM1rm4vzvd7K3JMSqX6cH5U4Xz3UC/Hur3eh/f2t4mDzZRlF3r0/qv39jYvD/vz9ktTYSK5cU
in+P7r+n9t8f/P9/TKf4uSGoYf/v2f3/JzzArpRvXP8mccH974PdrI+6HmhMWC2ExkEO4vDv/8Od
djXj5UcUqBcLRgjWYX4pbKp4mUffrIbH1q3Mhr5w1YVNOlK8m5W0S1THTC2wIaSq5guZxFSwh5xE
3Cd3kQ2gIuUrhWRRCtPoujsYhw4fevK7FqDifMElY0fVbq2aSoJxEruUVuhKzO55MnSy9dS8S/y1
jjhffupaDGBYEA/Lghw9H7ZteYsHrR/jAF+ay0kQJkZFziw4ni4/dI+gricaRwmVIBl6tCf5xeNq
U9GeMZr1pXzJVP/Ln+65mbMHLST9lVayofYY8jWxKZRr6KR2Y/+eSGs4rno6KeEOqaehN1M31Eri
idPGuVhJm6FNYPddXoXMOTOgxtrakyb0FgxRg8MOUejc7r25KOk/fjGF/OZVsniuCCbBF3bxBvxE
TWS/lKZf0CQ0VKGcgqNFVw5B5ozyginScyEBURAwcYFRTBPW/ZEydvimgikMLmALUb6L7Sh6/rLg
Z1Ex16T8mlQpGmhWh2mBXCkXUGfZ2fvJ7iEX0NtuG5FEG0mq2Gb2xZ4AcOPQ6n2Zptkt0AFbGnVO
UVmjmclf8778rfOheJ6yIxgUKRNoji/eaHwXTTMyHeJt8T2FUxFMYeSvuHYF/5WlC6QX3U72ugRF
NwnAq6W5rwuIDCw26bGZSxtG0zh1wzTufMd7yMoOiCeSTHplEFYjhJwzGowM43icKKzAqoQITGtI
gcptjz69H1OXchFE2QMv/w/mJBTRkfqYl37ZNOqXXDhqgWC9gG1oCPA/yErnWCO4/MaSfQlfJ2dO
q2q8AUa6gws6AzXam9GonofARjpmaHqsOKII8/qOyGawW0Tj8Sgf07g2tk57ME3vzZN/B6O7WRlj
CjV2ctN3ZHoPuEodW5/ykqb2tCeQAxC7I5ZSHEwf+84MiuT5+KQHCkL3xX0eul/SKKoDDyaZvxB9
cANI7hFBIc1Jh7uf2u/K7N3Q69o/Ucb2UAQ8uoYv60eQZvrAf0t7Tja9kfbH2GOMnprHSk/ZzgKo
OVrJb46+NZsegxPfAERdsBgxxdLZhQqD+OiTXGhuYz/CODAx9th2f+UqvWGcTdbmypCwAHnMvNwJ
OxM5XwteTzpbX52zXJbnf/+4II3mcx9WXxtEjPCsM+lw1tnLtXUePYfMsqClwYbw/UwXelc79BKL
zD3kZppjMJpQw3R8dhOz2NlhJDri0CF1ob/N45wcZl0hpEKRgTGXnZk/NwvniOEMUVu/8MlkiNRS
Lzj2pLcYP5UN2mxZam8WGVw+zmd1GKv0Ye79AOFeylwTu58OoRv7tiZRMQgElj2Tr12OoHeEy43b
qmYk4BTELEt6xL+P4LQ+yfwwNELP/TnzsLCxbA7BsfVJn6lr1P55K0IH/yxBFcFawuPzUIyxuFVY
lXQvp1NiqHkfdH66L3kdDokNUFC/um4MzIxz1chUTB1dtS1bDBl96jL7t5M8mYXxNRTjLe2W6TUX
4lem0y8r6CMuQvJNcqu+uQwnTILQ4CKpHtvWe7cy/4VLDfYD5ijMfZPZlLGTnZjhGtNDEg66eEW7
eFKoiN/iGGFGPKcHkMAPp8mrY+NyjntBgi9t9P1NSf4CVCGmKiftt6rBN5h0RPhMGOQmzZ6f/Ax4
MVD6sWqqZjX7pcwzZEixDqUPCkcKSe36C9cUBIsZ4KBoW9zm1Y3Al7Nq5HH0PG9tvrJDSb1uJjHg
6j9uMTwSalFf3IYv1/WHe1Cl9HG302uQVCwozljvo9KzD3gq2b/Iy+Eom+xrR5AMwBBRZrHfkao4
l88J2uHYr2+G6vbFImraEuKfouS+J9T2wAhxty0X7UBAAk3CCC2C7ofStYCMx/Sejct5tod5pxYF
bJNYqDiCliJqHFdikXuv7shbn7OzVgwmdusSCYmXC2L1FRJE8VkEvy2SRDiE2vcmVsh0XahoOgS9
zm1wOxEqIuRgXjLBVplnY4xHNdQ52jZidXAr+So9uvb4y+zwyQh7hvPOC5I/nFeZZeUa6fsadMbF
rKOepL+X0moXZCXjczG65iYXBroC3WPaYdDvM8JjNWuLS8If16C5byPvKXEa8HVS6bxFfWPuQ7qW
YmWQ486xp2erFr9tFYcW/mvdJY8JQcqG7ohyMFk7HGd4w/rqLR5kU4UkMRt/ljL4TKf+MVbdqaEk
PSjbS7P0j77ixRowSuASIrwBaTs8HPsHcXzPmLjbreNnemO71Y9lHYegO0dW9qhcongWSIFwiAmp
19VDEfVWqJcw8MYkTFfFJmE8lMItB2nXDKkVoi53sO6lXp4jUlxU8XuBsCxtr93bEXrdiDRpdcuC
aAzB5q5ZDK6Q1DjpJY7dbWX5O65cohoGJ8yk/rNY1W1Oo0uZWPluGH3qVoxHI9LdsRD6hjaVoLOk
3ohpvPqYoZnioePIxlAIh2LJMkWVpgeyOFvEVqQYE53AfWbjFIPJt0M3n3YxAkgl2bWZ8ncA0tWf
7L0rUce7bmgpWmJOrRyMW7rD/aqG59yQhF3iCy8V38jEnd7LHF+SzLM33FzXIhXzLhr0X+KrfpmW
dZ0U3KZQ5ksMRR3SkPfpNkS1WET5zJ2xT4TbEdMrjI05UuGRZdZ+Jk6eYw0cI8MuCfdAUoN5zCiv
2kbFY9l7BRGG8QPg33vKdJFSnUke2nAzqp3Uzir/yrdWm70lIG9bYJNrWa6OyrENq2p4LwDNccTb
GzzVj1kX7wIcpXZbfyKHhrrg4N6BUO7HzEtOk2nCN+dHq4KsQAI/eNBwUQY9OHrtI76Gb8bKBsP0
lMN0AhWXronnhCywweZju4M9wnOpG/L6NmJesviD25gpv6YMqXSsv26Lm73i8B2HnlzzOLI3PWmk
/wRQQJVO+jgrdIvIl4iD6pDQJe1kPmoYYGEmt3YcsBEhR9wtJLQThmjulVo9OG0Z7+K5KfARmMkO
Cz2OPY4S5joTiy6VBKBRWbHJaLkG6e/CqjOckwe5rgx2wqVijkPywvFhmE920tqXtEmHfSkp6jFs
0+ckXww4fKi8MjHxPpcpudQdV44Es8HdsosnVBQCNXsuT7IaUFy6OfO5aT1yPyJhiFARCIAvUBhe
p5RGrbkSKHvS99lAKSpaHD5My5vJ5/gMcBNaXXOrq5tRzukucgq0fSpAhQXkbHZHHSR8DaX5FBso
Mf0xglDwYfIdJuCAzOl+0HLrzTg/iLzk0Viq7aDFdw0UtKvp5GuaxKeGAma84HAISYH8NP35Pijn
WK1pGE3HMWzF1s9U5D9T3FZ/CBZPN7oSj5WoZsiUs+6U2gb5F5kODOwwBpseJ+tQ7KB1QdjRVrId
bVPPMC51t9S7QY0hZDHCTOfeB7F9Hthq1RSBIkXO1i1yb5tDhqUm+jhNDB+69k03E3RkTP9ODn+X
+ubNtfjOljoNO8u/zr4NQJ9PaHI1+xlZAgzyqaygfEF6oJbZltvE3zUi/7Tz5TTWgME4N1iw/ikI
k+RjIZvgMHviagWWOqX9j3I874JU3DwllXyO6kjtZY/LJpmKvZzNE6aZaLeYdRaiASDGV1chcgSE
ACIn/dG+N0FOv3CV7W0j/mMn1r2pZsY5NNl3tyAKymwF6tt/aUJNkEFcZ8iR7QIihtehr7L2cZ7V
Q8o2VNn+TGmfQ7efSTIAXI9e0qtnCh6rQKJ4kpqkH9N9r7RBqFvqiG3W4nqNUgFWNDxG8aj2xWwj
om8lEtUjbk+2SD7gthjtZhu0CLyjt2YNtO6EeKcwsdiAKL+X0SrdQMWSQxMSvDGutOa+zAOUJDDS
qJha1j6VwOZ1ocdUGlZc/8ylKZ/h+qEIBDpqXjSKE6+mXXM/WG107DP3xy1eZ0tAEZCk2IJZAu9j
ymfjC+LqFUDk0y/JsIrXTYu4v23mflqxQQMhA3iT1LuMbIqtxb62sXLT3pJ++cvuURvStrA3+UF3
o4eYIh3+EDxHzmQXKkWW0hw1qA5Zgoy2f1qK9FR0zj0V9YcpEwetUIJ0XYEEUdHnYH+wSK9bGmev
WGc82l+wOCDcYIntQ42I5KxiDvMSIlfX0Muy/FVmfLMDcnmM9qrIQFj84pdh0NzbjQih2NoYPZIP
AyXzWaSHltRSAlgCMnuK+uTaP/YA559XEE6V7fGeLg2WynoOiUQ4TgWSD8eLHJBP7AFVYDw5eBBQ
ERdPQyuTcOztS1uql8TTzyREvVR4NTeu6D6LlJ1gRijaO2edWvHeNKzNYJPMlRIq5K0lFb1zX6cl
NdMCGpc49GKh+p0MEFHXkXnuykPXmM22LZpLT70u1aOfHQdF5Ls42FPin1p/NyQk2ad2BRkGpDik
+Uc7cJ8Jy2FCHlmkfSK2uXeoV/mdJ//D1XntRo5Ey/aLCJBM2leVdyp595KQaTHpTdJ//VnUXNwD
nBdhuluYVlcVyZ2xI1b8SVxpiEEh/6DY4acO+wsGNvLbbejuZf3CR35dzmZ54oQWcHqMIKFggzZo
i5HqucqQz5aEION890hl7mX5eWjh5sQb9EfOdlDriwKgLZbmuGXw4DP7EQ3GP0yFa8zi3s6w3XeF
EXbfjNIHD4UKyIyMHjDs0zoMV+P4WOKq3HXpQNwlLd8yTHNOxXQ4MYYTjvWSbVcHSykA1SUq12tn
Ivti9cm9qKoPjCBBU31OPsHHHoqIqs6lgxk4FUSgUi6rFj+5JXdTrKqtZbj2TT3E0bqCBBCG4jjE
1h0rNtiAMxI7QXmCpUFTYvmHHTEySrUaEd0dPVRlH1UuT7aj5bFqIjJbu/M/hwqdfUuIrvfHHUn6
f45tvChlM131kpnE7kFCOPmrGh5TeyDZ16gc502zsajMWcHP++e7rFBr0P/Y219Gu4M7MjRfhXJO
fZ1/J2TaMN1srWYkK1mvqA6kZ4aft0n81wXGRdrC5vaazza8srDH8DrjxeUMx2a+XjfuQ9bDYwgb
CsgyalYQYupFU2JrCxpx1SdDdkDW5HkucZQ2rNRY2qmtTNHOAMLeU7CEi66S76nUxMGLiYM0sRPi
5kgJCTEHPkt85jDTjM0H3SQW+/XotUSEXgFxvFiYzDZqItSBH4IV2ojDdDKGrdnWD0HCdrEHscNu
L65usOD/hElEermJzpDFfpsguk0plSKEjqFpBli2VT0rhmZ0167QrASNciYgla/jwv3GIKe3kxvQ
bLwz6pkUttNWWzM6/32Ex75/rkR3Tgxu81XvI72hK3csb4Ycp9oSd6oYtwjQ1OOdJu8UGJy26qE4
FqF6bgrruxMSw29JZK/DkEySkqOSXxtrYeImM8hHs4mt7pkTjwUpTrrYxBruyFccqcXv6XBX/8p9
Ml9Tz18sUo7hboInp/UKNkDpJi/b9FZNrP2jwi9XHj2scY2PL+TWo7MsI4NJAs3M42KVyQdjphOd
YzLuXpLeuCR/kV/0KrcGonM5WI8KbwmVxxjqkESMweVwFuKybufpMhOK2Gfje587d7MUchUNUm3d
zj+x8sWC63mP88hpa2CW4PBd7tERNn3Lcddhd4qFDUrx+OEMmEyUAZPPre8NP/U3fJScDQylea2z
crhpk/J2yMa3oVjyXPjIDFFtkETrjQUReK0CTtd2JW5tDkmd6RfXURgNJJ/10P8OpXdf29OTKcQh
lv6zC+4+d0yYeMExtY1TRKhn67aOuEnTVZCGMaOqvWoGiKPAQbFldSLain78DnRAFvDXHO2nUcRP
zOf8c0V07Ob0s2m5OdRG+xT27SHqENtC/2sOoMgORfnl0gWdB+HMBM9rqhv7Jbd4b3XKClkTm9xj
ViRujPYlUT77BkKZaeh13kF+ZyKu7YNl82TzZqZHtxrdrTZc3ikijl7gfmZDb+4qAJWYDqgL8u8I
SJwtcM2beOA4FGMQGfLUAppQXngh3fNUG6g4nCN3Tk4WEJfpIEnmVRNsVoOI5tFV8Y8vxE+mzHmH
DmOvEx9YzWg8dJYHqLusxSqy8WL6klSfT0O6kUbmwTNJSGRZ9xXaWBRlyU+EFI3cPX/bI2lnHiBQ
4ly5tcdJEQwlOGeM5j7pyXGTqs7XHIb4eULjWsjEZKyb0wft5emTQeelPw2AMw7DYHon1AwuulXP
jH2WZfURTF17iN1iurNwUkkVZptMhd9e9NHXgq3JjUvO9pAN+Ir1AMLM8p3V7A2/obfVRYX11MiP
2L1Q2iaRr1A5CJ7JmTaaUD7JOaABZLwTVp48ipLzkawJtc95xlsDIgNxwCw2QQ88RqX0y1bo+BkB
Gk7Hr5GK8KT4Oj24mcMqcVQ5Yy0HFsxM1sYNkTEjPf9GhD/aaKIwbcUzDC+O6zIla5YujeTQHySf
4BnUwcoQJYiXpwCKfI+4VWmf4IHC6PFqiv5k/WhbXORFbp/KoqKzAnF5DurbBpKl9BjT9QuQfR5Z
Cm6s7TJdswqC7OWTDBXvc5xLLF0wM8wSYUnbwYl1ubkvTH2SOi8uocRpM5Wmuy4MJLsh7aojJaQr
CNE4dwQDLciSVZ2Tp/XzDOWwf/XG4Cl0a0hW1LwRI4q/TDmQWuoLKAB8qoImx6ykRbQbKzyZYXQc
Rr+kNKXcpXW9hPnELyZAjoEsOyEtR9CVlqB4NLwFOY4Lurkx5Vc1h1Vfg9ZdLCBWxl2i3o4cKc8q
EdZ+XjVukZxT23wJMNbd+FUe8xSx27VXJPs+9fN1KwrYg637Ov2ljqKSHD4LztnBmUPcEjQzBytU
dnPj+SFKoq73Y05cpvQZTCcSn2aGBd8fNniRXeLmyROxbY7NDdmkujiASnioQlgekQaQBnDu1RID
c71EXGcfj0kmD9qb3xqdDBfXSPhHhmxxMg5yIqRukKvhJpbq0PWVt4Zhjeevzk4BrNK9xu2DTVvl
ECPts+5UDuBVx4BzxY6tDrPk2HH2f8lL+CQQ7Y9FgaqUdnAWSWmjxi3Ygllmq1ElwY2ZyXdhDLyf
VfAeheQs2rxR5PLljIBhfqjSdtZBX1zixj+BtvPQ45FUmJ3bpxTD4KObbobYQcts2KaGJQdnzIa/
toFjkwc2o3uSuwTXZfw+UcGWmP192YuzXc8nnBLvfSZoUstdUNQ8mXAVc2PSODtTcu2A1B7mbhp2
Uh+cROE06t8nH5eKE8hh47K0cg1eorSu6Dud/W4TRdO969TBaiAEgAC8r5uWhInbv+Cr/54BjHNi
II/rGyh4LP0YCmKxbTsRHGmlyVi3xucg0uQqeNwUsZXidQuPLEG9XUGfmIwSc5MEKcuCFOKQZlo+
pWPxBuRnY2HPOmDAOPqN69/3/dPYU9yep+Edpntg2i3MvnDSuyLuiivrwYsumzcpUURKneabvJ2f
goqw19y40w3iENv1cfQOzsQYgQl5H2O+WS37YqzVbpcE8ExHiB8RXj3Kfy+9JjwgVLmiiDk9gV34
8sNyOvaOPa1sA18y4xstJ4Vy11MX2CyL6r1uYnVukukUecZ4TDxQksJgW+O65t7uCKNUpQH/PMQZ
FoXJKS8nTdEEn0TsndYqdGrSKQUeBjPbsYV5aIf5jY/WuLcS6xg1drETLYeI3EmsSytYSSiczDep
z3ofDs13W+OMNQWDQ1E8WJiWjkT7sj1GTeBi9rKojMAMIqmJyGZ4iXuktmnWsDvAZ6S+/aLhtnYO
LAW4bJoNI5NHjaGu6EfCeLC8OHGLeN1nsL9cZ3GoYcWL0WAg7iwVAIFJPLJmDT3FC9epWwUNK98K
F7RPyamYDMWSJndOzvA1JKT8U8Q7tprOfdbovcr5Pzr6Ejj0NrG+TPgwYDzpfawSPgrsvsUXvMHA
vmX2qU5VTeonlOlb7ox8jAVFwZAg4m3MuRIZZTzmEVL9gLmJO/N70M7vlevpXd4GvwYAJ7jPTrlN
LP+kch7X7M/WMN5gYedkMt2vKiYYE4TgZItanQfHpOkXVQI8BlTcjsUZrlMf3c6Z8+2Y8rMC5/Jv
iwya2pg09w0aNAEEG9m9n5eThMJ9gJ/3Xg1Q+8PWow20dE5Zg/yLD5uTZgfxmDAUvRxxfqz9RJwo
/xFuAhqjTb9FMqmr7aFAtzkyT808tdYTN21NK/kuLCqCdhWvJQ4x71QN4SKD0fcDhQmCYuogRU67
yivwvEIu52aILS/RtNJE8UFHrfpOPCbxzr3tZOQAcQlPc2TiIvaLhXcHdVzSGBjak7pJWjJtrDpI
jjE/o/bZ3vYnbLFKE8yDi4+R00x5MrHpLJP6sw2DlPZzjOc+fk7R7dg2IHK04ltUW7DqMypG+h5Z
9sfUm4rxqWZNq0gEFMHemPv7NIHIrn37fTK7eVNL7ulkWLcugyDZBFSLdHTeQzJvdCNEL3VXgzS2
ugdGV2AnyQJdGigCklxfQ58yvqT2E++2x8sQnnjArpxZ1rDVeahOJNc6u4S4FIPTJtC6bkNKDBIP
X4AfMnV7GhZAx1PAJsu80al4KhUfbre3oTH14PQmAGu1A3ITLN4XbKu7yfB+Jyc3jtpPEyg3/EwZ
fe4cAZV7dq3gwyvjfVP3cqPcxF4ZCMgTn5G1W6pFGarzbV/pr3gy12I5/GYDRwvtqqdah3QsuviY
mFe2GKBa1FLDYhNqrUdDiW1M8BdbkwFfgf12BbbjPAXdlwFaiRikt/Z7UDo66vZy5O4YY1/UmlVu
WBi/XVtdFIz8Hd7aa1SKcd2NIazFIr8LgK/BTqRvisNyOE72Okpr6pBpkWBLU4c7i1BZ3LQJJ1n1
M2Ol6SZzuKZxsKqTtN6iZ3wFMihXsc0Zt2lRpESWCKyG27QjDU2yqzumMGsYjlpWUXX/5VMddWoc
cTcF3rACHLUhTMJTxuDy48TwRVvvsbEgaJA2MYFid1AoVUZKvDN3djQV28T2TlDIrqUEeJiHHVw6
uAlB0O7swbVXuQQVAU8VzFuneRWT7KmavXLDffi+LY3rYrf1Ip6SzoBQOHrRP3TYvIW1YbnPQ9Ew
irLMKoZQHV0UUOqw2SaS/7WwQLQTGsFAaN+p72KU533BPX92gx8LTyAYN39HDxRmvBBIey5xD7MI
JszhA9j0aYiIzOFUurQIs/kFjzdj80/D10m58Zl/w0DQOUi4kNZJLPxDMmGBcmKwCV5+McEJ70kb
3HXSM0+5HTxjmiXE4QxchwhgTnJMS3EmSsnpmL6/ui8x80es8UP/3ObVebAcb92DfySYRtLWqwq4
Bqg4pZ9PvAjWrRuywyQ1P0pOJgl137XbH2ucjGGyHCmjzryt5gjluRw+Y7ADL27KYSe3IUgrikNG
IqrrABetOZRkU109buBvL3Ethnwu9lVD7h/Zw1ukKEhv0Li5CS7mygbPi2JAZ8drXhcC6wmtNLyp
JYaAhCfdLgzHzdgEb8OYjhuO8/dRzSAZyuZhdJtPjstQn2yf+b66DQwAPEqXT0Ho84YmpG3Uo1WU
OA8NcxsCSuDNRXsvaDBweiwcPv0BjsUbnHf1dcbJvdYKjR3b52Nh+lyRzvgLM4cKwpmWYZeUB+b3
xX2BiS2ptjW9WCJhpaUFNIa2u1hzD7IHaJgVR0+hFV48K/D3vfL34TA/9iBQUe0DsrRK/2ic74hB
jbVNYVGn3fiRcAS5JH6CdMx8d+jc6gAi6YpBetgMVQC+HK5CHXNbm3N9RqwYblQ4X+vKSdbN7PyG
Y/kkl+AyukC+QHiu2nS/mn5cWVP2OnTpu+8q70adc8k7Ehjxb2dPRHOWDnjHuDTKeDGH+ZkobLod
x2VALxHkHYUNI7If7AkGUOxWP8DuAzZK3aY1mjumEui4S3BT6+HcebwB2B1f/ZpDrtUfHLZFKCd8
GF9H1e/tIXVXU4Zrns0zlfD8MH3QMCG4FCzT0WFG6bUGjG5U5gNqV+Oxm/WHw5jZ1FaqaUd4nU0K
Nbion6ex+rAtpXfUzzkraj/7G1kQJKmFqE49apjk7d0AvP1SoS9WXUuEaRx6buw82lUT4guC9r6x
Aw3jkeUXa9vPjFdSp+5rU29NhUDgBERL2wKAeVkRDyhTootzU3HQ6IFz53dVb/y2RmZupsps96Wj
nlvP606YflBy5cnw3Y0Rh2xCJ3cgNl7fE86kIaMhjrNrF5bjsLwWzPM+1UJB5KaH2XcIyJNrsmzK
5PGR0AGKSZTU3UHyfLlJMujLVuqiI0XNtlzaj7IJhETCNjqKbA4d2VVY/ZYrwcdSa9KD4ZhX1c/c
xJo02S36bqBdTiNfY4a5eyZsfSNvXV+0OwfJgaOzNe9bQz9g9ufh1UkcAxMNMoCFV7LxIcsxN3o2
D75Rd6dMRxZttfpnyOerW0+KU8BbqqryEtr4/43sLnTTWxYdlLPyWMLN+mT1AVqzeetINggpffDb
jO4XUZ41qa85sXcpJ5k+qbCwiWpVMLgaPpls0XlHX+mHHthqLQE8eF31nJb9a9aIeWs5+HyN6qXy
MJqJ7MMYgbk41Wvro0PPY7eHDGmGEOcqB+GurEL8YOV+Tlr8VpR5I3OMY7oJxqvOZsppQY23lg+x
VCGALwHRRLaER2P1FOAQIRONrQj5gnvpJ1Idp/NxbDm68wwsAiDPAfss49x11q8XdhuAizkSVvWU
+Hzg2QpvEMS+A498EAbtvJRvxoIkS/V0mOyeXpaBHhTizPjjJP/w0ImdNemlE9aWySpavHdqM4z1
azFBtMiz/hXPDlQyucNXuk/5FibaDh4UNUWsQHHyp57PNi2rvE3Y8QSQCZ+5zEpnfmyWwbYn+LYy
2jYay63vXqEKrNtgZ1XhuY2BshmBdf7Ad16u7IA2mqhOyc/MfLKLxQFBsoP7RPNRYkePSZ6sWELi
7JTdXVqE98Fom3ureJdypCTeePRYVVUZKn6aVl9CJCNHZrwDw2glq067zB/98NkVI7OMNz10LF/S
KiTIko7/bL97MPET9ZZJmj6Oq9th4F22OPGsfN/9xZMGBwF1sUhr2BhWdLG8vtgUiX9HN4OLDGIe
0yCCK0haCDFYcIFGhTetEnJosCmPU14yRUrn6HjhLptBkqfYBljH/cK0etdSntFiOcHgZJk58EDA
JDTIwWSWCGytPFPL9WqmjrHzzebLdtItnURrL3wMurFc+XnxPCwhWdctuNq8cjdKcsOp/sk8LtKe
9jIwAK+F8zDG5dFg6LixZ+vDjGPn0IiUigkbPdclnOvUL4SE6WSq6UorwmLdUw6G1GHfxMbJFXgv
0FRe6wQUfd0W3LC+dIQIDhn9aqYP/cz9IyagemOUE/n7HkyiwjwSq3eRtC9eWa9LqrnTgge3z2R3
k4y0c8UBQnx/NeKTn482o86U7UvzAublqir3fZw0BZluQwa0fCpH94scwKdhMdJlxJkBzgHU18ub
mnTRU2SFMI22quSsAXDhMyuzGHhXQ6Qxzp/sntYQTWwpmSzrGvXR3i8wnjcJORWxkFKqgliGS/yo
jaInVRIimxwf6RzAHpvrJ9uiHM1OqYxI8FTMXvFM7m95ed5MLrjDkPqIZfMSCanRxVt5KYP0t+1b
e9M5MuLSdrflq5Fg8DHijg0dxPHehlldMXME2J2KWfy4SEE0bZKUsPL3COq8oYyfTgxH+ox63Lno
52SKN7KKb0OPxebs34Cj9v/eQ3Bod8pth1P73o+Ny90ZLR1FEftRehdM2YNOTUQDbPJ2nW5Ei86T
5bRhWfNtxj16Nan2YPXWMzIi4pOYz5Xb75REZ/QDlpE4aqx8XtssaW7qqC/XmYXwGPFRKDsC8b53
ceueAWFsOK3UV5sywszBE8FrlzhHXVdbDwt3l7MMYt+GybgdWX2YX7P8B/SH8Shsa1ICP8ALngTF
QdumqQ4YFlfx4AAJ8/b5nKEBqPqWUghi5lZzL5R3WFSH2IOjXzBi1l13y6qMD1rHsKHyf37rXKZ2
6b8oukPA+VQEK8esLxpXeBnZFIC1/n7obq3Bu51msWsMhhWQBTeUwmGe0TSKVOVt6ZXX3JpIkkog
+b28m1OPgw2eWAzKsLJdcVSLRui3+97Ho2dbVI/EizWpqHmnfcv+NymsnbZPsDbdjHn87mXzFfLH
RntYXa2w4jKBeFlzemGn5N30LecLl92IlTKrAIbg0Siw67WvsYnlrxEkHwhM3gh8gUQ9h4cMrnjh
AGVbLkJpzFfDpPsKGcWU3REIcYhvbNx3LOqyyL4yJ/U80weXyFV4riXX2bz4K2JEXqfGr4CNyIrs
I8ftK2w44HvdYxMyNqHG/wxN1W5mwf5SI+NvUq/dtOZ0DWyMdWPCOYkM0kqK6Ke36FeYx1UMWyTG
v2RP+JtYgl7huKx0TV9GP3ZweO96bKHUnlicOMBLOLHJqnv+FbORs8+a0nVedhQ4tcVH4rj0mNtf
qpHPUp6Yo6gMDkEd0lwkTIQ4wOlzbp10ygvgqIfR9HkmGzhcpSmeJ9kfrPK35/1gZ8Ndz5jzj8zW
+65ajNHe7GwR6VmORnGP4TqlwqVrL0LbtFt4oLZSNX7zN7Hrp98xZBExJL041g7lFF0V7antWlFY
PWx6wd+aVnpFi0i07zreHb/kCFnJ07BYoQhh4lCg4Z02qZ2FSEth4cVagrsmSpidpGDegvDe7BnR
6uhTdQyJ9AfS8uCJX0z+e6+KsLfxFxghJJ5OAGxf6gbARlnQGWINPsElMDSRenJTpCXL3oEysDIB
dLYBO586LukW5Z0ofXxZUlq1OpV//V11eJBxqLegCFgZpyUrXfx8e+w+Z6OhJ0cE1jNJxnGbEIyd
JAVFWaXuxjG0VkU3M7fTkLeSQ/41oFWtoxy9jFrMtdUsrq4FYGzAmbjRFj5rs6reyHOYx4BdijlS
KtYxqm6cThUXtP9ZULaidflRmYN9YP+isGiBEsARPrGP8DIqdxvvmCtTX1pbt0e6vXY+ptiLLeEb
FNpcgiTLn2aQDFfLh3bf67g4aqMujv/91zsDtDr2nD6g0/C7f1/4SVr0e+GtK6MC8/bCB5uz2OxB
+8uMl7IwsveOnltww6XxYEiykT2N2hffp4pmrhqWG+iqQ+VNPAB4fi4x34eB9dMqzZTxZmr9Fhki
+iWug0A+RyQ80/Te1uCwTC0IDDNGOlmbvhQcytZJ2HR3Zt3mu4h/FroTn3BIOpJ/buLuKEyEwhBb
rAdaRJC5TmxsbfZ4Cqr2/31J0nQ8/f1e1J9YQwbHvz9LyuCxxMy++z/f/veHblcER9Wc//f/EvBY
PxGnJi4+hZqMXsuND3tDwXL0xDQPk+z/f7E6D8RMUOwdkYlT3wf2f1+85Zc6SzO8opz3UGRf84GK
rL/f//veaIgCtPYgfFN9ZePC6u6nhmSjIe5Cgy2KrKZDADth1xXAFsGFjrylM3ArHXBwg2ioOBfx
6M/h5Eo6ECyb5f08u8e4zrxja9pfocMnL8ahclQcWDH6wek8lg0KWUZ2ZF3RWeyCn6LQBTv9EiGg
56w4/v2X9V+iIFz7gJr2wKf0UVlCHyfyBce/X+ZNm+2RZ4GM5fo4LN9Rh9y7/Zn+r8TXI89kxbqi
THlcjPhWAknOLmP1OHn3kyTTgYVMkUey9WnQvxTfy9Pctss1RAmY4AcJy0tdath3QQzmGXYFdCKt
601PoJU8UmccZ1MZIF21MI7/fVn2/a0dmzfQ9OUxHzLjvy91pBEJ8g7TKUEn9D02M3/fki7fYi6W
rZk+3lC4kLlJQTIY/dn1VsBq1C7vpsOM3HJ0KWgvR1GeigEKY9edDfO3Mq3mGOcGSzoP85Y1+kdc
cjx7W7zp0oqas+Y+eyiMYlsS+z/ickNNYHleTp/kivvtpP6qVlr8LbPFOie8YfWi2JagGRhjyJMk
yS6WGbA5PoDDjsmc0HsgCfR40uaV9k7oaQMofrCfXl+vHc8S62pIiVL6KKamNT8hreFRdfUnc655
odAq1AjvalQf3CmCFbpSeIo5IkUVvtWxmsCmCAojKpBCNFLEq3RwsWLjR147jrckROjB1fbGMUFy
VBlwCWtqEC4a82ZsKUXXLiIc+/2TX9bxyaQOeaXw5VjBqmxKno41lNCFPhlg38NOSoS8yx7p1jXm
hcDpjdvK6jgOUM6HlBsMK35Eijb+lTIsDt4A9LrCv+U0VKyV7TPy0pl5BGQ3bBqJDXWtaLKEMz2P
m1I+x6H7nuRyXxb1Wy1ONfUco5dCq6J+o+Bgx1Hd2MIpu+mTf0pyhIPEWHDYhQ0RfhRDvW8r9zhW
xCpEQcBrdOQ5B9oe6dg+50bC/iiUh0oXAIfIVHZP3Od6E6GrG+46Yf+wqezWTPI7FsiKa7XoVpBE
nn0L7jxRGn5CVg5VQ+9kxOTZsHiqA39tFQU92O1jGIWfQLvTjV/HVzSSiEzLex4Hkn67eFUZYC7b
YRemebf0ke1i3nVsCO69i91dldGxbMNbJeiTxVDItFCuw36AB1wSqqtab92o7L4W7W3Qi1/FLQ69
HmSdGaNcQeWm0t3cY/esYIkHpVesojB/mIre3bXltNVu/KC9RZDOg00s5CUZK3ttB0ceFLddrR+N
MuxvbA3iLrfvCTi82J77GCyFc0sXABohAyLpwZ7UMo9RfJEGlSGKtvM5guNXQRAmJrYZgq+MwyQU
FafKX72l9RyTtI/EqQpiWVPbQ4KUv2UIQtaxWRgxFWXBW5XXr6GRvALlwpJItS9DQ2uJR4ivPOmy
74T3kbWUeMMJjtA2MODb0IpvRhv2/egE98nA/6xoMTaJHr4Q7GJjky5PzbEiAC9cBDe8EDrK7yu/
/2boFjfmq5UKLOTUWUaDme5StAhpgpmYEh6xPeU3TvZdskNKU/U7zCo85KXetoZ8mkuovLmz6VjB
XogXlFDgDlld7P3Wf6UOja1BxOFCS8aUCTEwGH66ZKboIUSelOXVggmJa5ucQyzv2fjUHFTIs5cG
S3iPDI0BVIkBzhI0JbqHOsJu3+TyVtotdbf4G3fCYU8QsDxLYIz1CkzAmHjsFA220jjpWDIaTf9O
LxafAXvlFQ6MsdjZ5ENyxbwPwtT8NFtQMm1of6sY21eDyQ5cyMyC03XeQipQkWjAt1IuvHGK8scR
nbEx6ceuPO5MAJlyWF3Fu212kHC9Y9OVoC5zzpqNeCC+jQMygx/tMO+l7bQNAiKIwdx/4Us/Y14f
ljJRElHAF7M8coEQgnbRuJDr3IVBPOvvbja/2WBEG9WGaD0s+9gyM2VPHOZYn65YifMfPUsLW2m1
Enn01sCw7UZqEyvbwSyYT+9T7z04qLQcTvJjn+CYDGXOADSEGBHHDB/y3H6Xpc6Ogy9vG47lkqTq
QeYtiJ853KT831iAzR/FiHSdz/mA7Bfc4ziE6TdUV1KhwzoLiy+bpydvAy9oYzH3uBZPitR88YKZ
tJpvvahab8w2um3D6qm3DG+bludBhNGua6DoYLzaxJ7maIGxrel2c1mi91bsLxGp43hkt2gfHAIz
TqQfvOnR7NqTl6U/uPtw3eSYPdvhmR3BoUigZozWXVZPzSpeEJlO7tMgOYu96MtPHwqE50bbSewj
e7gU7RzdQcQH+Gf7gIeQjuDhk7uisJYxTjnOVUSsEqpgM0bJsS6WOuxR7lMrGLdpiDMgH9jPAkSj
IQxeKMTXy6zhcbUFyAJvqHHQ+HqV2VgS52Q++hKjYRUD2TCJQQ0qfsFkCrlpkskRF8be1Pa9Tq8A
pJpnAszjI9ANsDnBzN0a0kg5KIVRntZQ8EHCdIst8Ajgr615sXCkcraDgF1n9X0Rh/k1rDhoiraB
ptatqcChW30KA5afRX/oS27qfhXRIE7umtRWeP370nyw7PBXLcnpOiyt89wrjNU18BsRVuY1ERFu
10AhZ5GML2X3ID/JG5/ajDIaN3d56WaJpsSbmUfmKhGPWBzYymTMgrL1zwWzhFx2/bSa4NlPimFl
0ZtAkIN50DJIY0ogBuPwEcXOeG6qCvRkw4aGl22Xk9vGt4E7Bd8A26/sCaibeQY/zsY3GfbonAAa
HEljfX8eGOzh9NoMYmLaNpTIBfwITmmiAxSIlo5ddHeZ0rg5ZcfFZSWb3pu6u7/f9yMaYyq7RfYL
uzsy2XqtPExMmSJSElEYv5XGFYB2fDcVgbofli+I0WdV04luN15wuwwbxVTE90ZEWpIHGLPU8stq
+cKRvWH7TC/x2FOqbE9huf37085K5bql25qDId/H5Y01SI4atdKLTn2V3YczNgeXIlov5tCEjOeh
gU0xl2iGzs24jYMk8byQC9U65NI+1qp/7iKf8hPyQmsWGg8u18TenkZj8d34eDmSdTDX6CQtfQvc
X55lCQKSJBWszSZ6aRa/eDd4lJSuWSgEt01ZYn2L1TF8biC/M2E5b1VP3DzMl2YQNzhb1T8NHWoj
ySit2UQMz7YNrdYxnv5+MdDJMrInXjVVWu8T0xqfG0imId6Tx79fZW209UdX7pSD6bBJ/REHvaPw
sbi3SRiIq5qr4rlyjH9unTeXv1/NXWjT8VWpnbDVg+P05TNXBXdUEz2oUUn5bIvJwXnVj7u/PzXH
aTWbg7/2jTKGxh2Uz3xa+l2JMRP/W1U9mzKID/HkicViTQLSY/xxsXkeUwsCCYTv6jkPxolPBeuQ
KfFhFeIyfNFpUp/6SBMXGYIL26n0yvESzLhKb820cYleWFs7wH2fujxoR05OluDePjIDfXseXrRT
lxXlB8CeI7BVliB5kV7dYpabKQsRBpzhVLf+dK6bTkAHCWhimZt3kC2EJGNvVQ+0FBRUfO57dzLw
qbVPRpkZdyUXrOC7a2kEL1kJRinldDUQINhzxANrSEn9TUsVFgv56TEX1KzK4RVuOW7BIGHu4rOP
J2c3kUhgJYW+B1OGbI341tnQbYhAcKxbHAsRK/1dFfmCLlWMFSBkMehGGQsE7C21E9aHNgq2bRtv
sDLaSMMy2sSKudUHPDDp/q6oWOdrEcgNN1JadW9LVbzaduogjQSPbDIZBAvB08SCmgGjoNxhlb+k
89isqQm8/x+OzmO7VSSKol/EWkWGqXK0JVuWw4RlW89AkYocvr43Pe3wni1B1Q3n7BO52D4F8YvZ
nCdplP0jIbS5Z6HXVZLXsonmwhNyZk5/57vYRrlTA+iGFC1cW8VfMI3P5LpbayIw7uD/EN6ijswD
m3ormAXCOm70emg+ErN51RQPdwk1jIy36NS5T4FVAt5l32F1A/6LY1HgJQjoyGZ28W/C+WVbvE1+
zwJ+NPG/VnXBssG0wZpa2ppThXvEH18t2phm6GeNC1ylDnkunY7xlA29C5GSAWRkF+uoZ4/guGcc
7t+h0mDT+Wz/dNt5MQbnqmsFGFHH/uk9OG1RoK0k/A3oCvo+LaIOyUWjb+fbkGDMaqt9goUNdr1t
/7IhZgydtXDYQn3r9TogsQFvMKA2vsvY+oo8OJCq0NFRYGvSQ7rkPM4jIiDK14SiMLMgKNC27dKC
6lwL2By5fic4bdBBm+y+plS/oANg5eNXrBdxh/axC5kT74VRKMq1xLnW1UyywJ9ckV7IyIrhfRO4
ayBOgFfV4GNDwiZrCw1cCWK0mKGQp8a/lFo2Nb3nCoBpZNIgugEwy9Dq2GWWv6WSPL5aQ4yJRROV
JhrPG9LAmA7bBR7ZGCXHfkxFyfQSfdI1TNJkxWj4J5ocf20gGqcCgPheZBcK+VtSguE0fUZPqugv
tu8vEFkV67EUNJg+vpAcFFULMEc0+m8ZGB9B6PZbLcXvRbgy64h+WnZZNhzzmPQxh7socknPJcTg
pTFRtZPIWay6uGHWZF2U1f4JP/ipE+0BaiAaZ/VkxNo607tz0osPaVM/jaFGBK/x1OawdZmoRzDa
GNoPYIHjvt+ZldWvzfR3mmS6ZE618r3+L5rWEib+Mo3OPV/Hnh+IWVj2rep4p6Lqw4+8fu/xvIOV
fPL4qxZNRpoWEvGpij+rLniTvv3W1pW+lrl6Rn39NATDg1VGtascgy1l/BNzDO0HUhLjArVbkKLU
51NiOtqUzyIO3yBPrCejZf3rfwAg3Qx2e6wLThvP6Il9NVdcLtaW4wW+99rFnbRjeHwjYa8WNPmJ
WWgfLbaKEFgIInWgDOngLtx7IslmZyvI/BplZJzp8RNWHDDTIy1tY12AogGRoG4Vk0QQ4HDMZUa3
xO7AiMxbpgoQnCsnbr2JTQHDgJVlKsKPMi7IkAKlQBZOA7sr3YzKLLMvwcytSUb32Qixhph890Dh
jaMfDUSBBDEid5bjMTz81dhMNg+u9z71OL/R6T8rC4iigcKAYfpIHQYqaw3iBVWaFBveCuTQTMu+
Jr2nrrWeCXt6b8gTCXsUPMxkMGWguWfHVq1NyBB9obSlHTO2sr0IMa2mAB8ndGnwi6uRAU0inwu8
AjuP/ysnJMBDooCFG2uxZAwMI2ebGgk3XEG6asbgn5i5Y9YgzEgZdm9oUM9jjktZRY5kNpS+i1B9
RI79nCTjaxE3UHsD+TaOmb1KCvfD4k4Y6+lN1tM8i+kJEnDZtVWxuLrCfZ36glYmnvXhyBnbiUgY
O1HHymjuOBVx3pIhHMUVUQFo2WHPFWpt4ShhTGnhzEcUQCVJoGVOKogT/rFZYf7tOIwMJ0LRdfHD
ai2vwwJcWogcrxx2XqSBZbBvbhz4K6f3YJ2DkhhjHfph5u3TLkT6QOWe6eBzwJiiA0f8Y7vsGKkN
lqQjoYowxWvQeTc2D0+ZP5Iglvp7xrb8uGO71TXjLeuif6kogzWusokFfKP1l9S3rpShzNqShmFk
/s9oyLsxH2g8f2IZPrtDzSx6ynD6aETVU6cxN/8yq8jZePgLEfvr+AVhXzVT/pog+uEoOQW59mzY
wVGmzaedkGfpdLRkYfY1OEyalGWsOsDC1IzdhtsaaVlooazTnDOhJ0w3FIbqSZanMSyG7WxgW6sn
1+GTSWfWjTOa/wjpmeNpen5sjZRu2GxLqDEoOFsfWErTbmAIseqbjSMZTG4AV59uzJvGpCHCTMw9
2ALN8Nv8N+2Sf5XO4xDq75jMVhkR5jAFqF5MRp6J5w1Lsy++YAcwGhyqV2lFe6u9xEij2PigFXJg
jzQ1v41eh7cxA4vKiuWWeDg6Uh8Puo5slWGIR9pllthHr0p+OHhXjmCBTHT8wagYEtEbHaA3nxO/
GXaqUa+1aG9O1y4x0t8680WoaSCECvO9r2dvJMYcQsP+0SLvODTcEFqNibSsyWN12nMV0Oj3qbuC
IHtqGkY/lrmvubZ3rFyPHTHi3OHG1nUACvVoUbpy0VA0KAQFvOXNc0fTtO1h/gU5L+cQi+fJs+sV
xj7SA6OvpGxOFiFn3JBMSHXjvWmNk5eHFROkecxvtRw0EQkof0XO9eErgiYKyzZ2VYbYbvYx1D0T
VshtHJ5MMHWTGsaw0hm0BoZvxc78KfZD2K27pO+/fUKK6POQFRQjeM8pAnOsge4csm0mJxbC/Zde
c+YWyCIMH8Qapk2jPo8WPwJ9q8YRVpIS8hTZdcYcKP5022k4Opp/RU71mqB7W/t+RHSpQzQ3YV2p
9BDncRYW4q/UrW5LChY+tPjim9U7LhUitgYi7zz/u2G6SHKLUFe/vDUOIQuDZFfEQN21f0ub7t8w
xYlQ1Z7X1TC/Qmha7GS4jfltd7kNA8tiol4nDJ2bCg5eGcg9pxCQlODDD2W8rmLOiVGD7GVHghV6
ocC9eslalOifDOdzIN6eiUbKVwbuopipLNojiAXFa5GsxkBDDVq3h3HujWwUKV5P9cOjcrMNSru6
07+ZHk61zdTU+hhV92uG1R4VwXNs6BuRxF8p8w2vhdAqfWaySQ808FtvkPkEHRwnl4Jqio3flrM7
lxboV8+4F3b3nY2c2Fom6QCaB7G4+F8ZiSfVeySCM3r3O7nTlLFSf2eo+UAIrzvpwxlQFU5l9TMW
iMnMgpCOagKlboKUK4c6XVnCRuxG+sgUBOu0NLe409DZamrL+n39/54lzZnMcZ4Ic/oEt3IMG/zG
Y+l8Q2VdR45/98Lu5vAWu5VIUTQ9wNmAK5wA6kiOMFFIovfsv2fGmmeAK1svZ/Bbg00g9nyBnw8t
ui1PfgdU2g7kGnWFYODtMrzG1sC3jliOZDclDyps2kPtXu009ldlrn0RktfvGPXEw3Qcy3oCOgKQ
2gibq0rcH6brz6blDatpqq6jrc5BmrzaDjB5ERFHON7FGKx0VzgrcjTvbkq3AbncD5nCopiEn4Or
0ym9L51QoBVD2wjmC+eTiRgFT/UXXjq84o35bYbIEDQPkZjE7t5G7VKE9DYJU3THNu6VrNWOAKgY
hRWBXU6JDZdZ8nqcUI55ADViG3Cxqximmm7/lbbVfsyoTryg/rSaCFi9+S+ejDfomc7azmB9RNZL
7Y83vKVbXXRvwBXbM+sEYsqRvrV19FZUpCtoOrqH8mqXBLsWTBtb31tFxoWwjrvqh50dz4rP2vdX
HpFwQ/Y9+OoDIVMGpkM7IrV4NEzPDw2+IjTv9ApNKhBMB+zJFWY7j2W5bBEFQPg7T9hTF7XBaeME
GUqPKttJi4gfEHyMGnLEt92nm0Q/LTKGZWenirg9tFtjeHITYkt0dpq99dS2DM8d6YK8HUgsLQkf
GyNQesUHYEe8dTg5lvPf5rjhl0954uQxlhjIbEPNuiazGTKkERk1Ea3EwiyrN3xg+240om2lJ+gf
E4KyZflvCDH8m71Ci0dkLoBAAin2ZYO8iw8IU+pLk0SUv3CmFQ997pWfKp2zPSWeBAf6H71hekiS
9M8H94Df3r0Z7KZa2OrY9+yNAcGfIgD3YlFdpyg8lEa4g1a1JNzqrEmok1VVsdmxnS8xTvs4yV+S
qVdb6UYPMSHdYjNHMaLuQx05KOZSe2W1/jG04GUSUvLqBsGNQp2SVOgK5gCxC/lu0r2AbN0kXiEX
pIQMp2ZF9vPBrupTKChoIF7oW9Nktsq9GBMNAEKQhLcq1Z/NuAQZ1LpfkECjo5f1/IQe0kXV//NK
9Vs6xQhSP1pBRmOBBspy1bUJz7qs1zCkPkXYJ9uq1hEXxRNiQ8nhIM2cRnbKV5EyqoMIKU9a6BUC
L4Fdk/QJEJNsH/LF6nng/9xqaG3SDBumabZnGwl71mPxbRipY89zbrH4htjl8L+M674N8DR0aPpc
qAhFwXajHUiE6IiX8tzJekqZzwtc1qjTV21SMdprm1cUSVffGo59vmtr7BF91vj8J5F3oQhVCYsp
EHthlYrD6Ggffi8sdH5EfgXBp1EBSRmKgdGX+cbcb84kBxksrbbeex5KI3UYasUCWabDtgiM9tSZ
50xDZ9MMXrSJ8LtXk+DDlZT0nnloh5qOG/6I67x3WJ7xK4VEwupZhPeZPpk0Z7HSW4k9DVdG2vnY
0BPrXRYh+ix1TFtPPczefqF3LZ8t9JJsDVjqOj4LuVGTeyf0D1qIb1jXUWY3EsIJdH5j7mXCla79
BRmCk7g6snQrdgXfTF9Nz707OKtmuFlxizyIF8WbxLE3sRyK/snCVX8IhvGkGZMDWsh6xV3I1L7V
UJUyCbFDeChjjhbWdreIIMgfvgsJEViT4ikoRnhtoXx3Im9bgHdBtww0qbNBkMjSWQ1UPEyNkofj
mtWW1btqJqQUODEjdzxWSYdTOIYwY07mZmiZs1lu8zr5PB5J1N+1iks7Mjv2eeS0c9z9GbRNEP4N
n6H7bzZLKRmcBzsjbum9ykddzOLKDhjzuOtPruk/e6NPfpCfgTqS5S8AnOXgCvo3jy2dZmCorcZz
5+juQW8StRcNoJGiTdY7v64CUmLnCTzIKUbm5Urk7HID+5dxOCSeX20w/RUydWdh1ekbDKbkOTXx
j4+/tdN2dLVhtS4rbROMsjgxz/k2W4HftQZPEVSEDfbdkbaVE7YnRrcXr0XJTMBp23FBA0kuEZtP
GsZxMRBFNhMtYO3gYGUKd8tdnJnatfLB8wRTynZI+peOTkbkyCIa8BFMxe/Ae6j7Kw8uNi86HxrJ
UhqhQUGRvcsqC8meIWFoxD5JNKT/iVD1Mg360WiTvZWMyIRQOEEXs5nLop/2kAfvtRa9v3R4d6e1
HrOjZN5WUXH1h9GzyGxOYG6qYp0zPDvpkIdWk8Rt1HG4nas+vOUCfsdYWnvmN/lWtxtYUJENQClU
SPt9si2R1Sv0D0sSs1DbzqsPhHNxey4sLOJj95fU8aXEvb7sRheJTJLcGo/aL072iYW1qnCbYlPi
ohQYMtcC4hRjPXxm5JPl5XEiLGVg3mAHMwysftMN87eS2pHV3Cp0ratC8LyRHj4A8rOi8Mtlvl2n
8XeXsMgEOvHEN3oMsiTYZyV77ZDlZ4/uYyW1Cmljn67ykLVpxQEoJp4zQ+TAmOzqwW1hCOeB9Ltc
S2NjaEjFwmAzprwfIcwBjh4L9/RwjhAmwHAagQeRrlo0R9uZfuI+Myn7VrqfvqI7h03VVBuZGG8O
7gtmOsmvHWH37UtAqqbJy+dAdVs787etmg9+aY9TtSJBUnhXKzC+Jj9/s/rfqR6/a5m2B5UW3wMR
eYPExw+3QRrDGVVXu+Ym+qxc7yT68TM2cQOiWsDQBbiT9k08Mla7S6TnUG21udZr2/ckYzfgz7v4
4Z6Ebg4yrliqFqC/7JlXYvF6zTv5TkoYcgpvy8ruTeOnBUZPIvFECcVvgdhd05/qSHvCirKmo0LD
VXkC9fuiCMdoR4DwtJCcD26jf7L/HThigEtMNOfLhMFp1BrhEsLYixwHk1sHQUCblD9ugga5G9sP
zYTXaXU2L37nbpKmn3NHUJNwwJIeUZU7HQLTehLOwch0/k7eUsqa4SiQUTBuD+DNO7wXeWGdgv5X
aYTOEoY31/RsjC35jwzKz4jI6IWDtpWXAaNYVliMK7tpW/ZIc5lxsfttms/BBjljIABfmrbxPfY1
Qc6MT6ewXQjPGFecQw25Pmfddi96TPKfN4fGOjzlZhxt6plQIPKXochoG2IplmXlMcUNH6mvP0pM
QQtryLhgaxs7WlOhagC2hkILf041y1vYcujq1ZPGiyrd9wJoA7Vewv5x4Gky/HkkXNQsurLgIzQ4
0/i9krAaqdR7b1FdMkbsqP8CbsiOLgmf6yIcMeUZprMf6vFkFUAcrfMgcZnpyMoWukjEbmxKzrIM
WLNMKOowr/KPpunYsCIVUYTy0XPmxpckvSzF+YoaA8MBohpKzaWwkisbvWmtUeksG/Op97WOTZzC
2diK313o+/nalRDqlaOf8SOSUVt0bDBM50SAYLF1lfMUFzy2kH2MvXI6vhYxx1WWLH8G1vkqZrSn
BIWZ5ofBDr02QAxd/NWD4z3XOMIXkfkyppRPIXPtCZ/bJs8J7cXE02jWjccHmbGhHj5bGxb0E2X1
nJ0ZO/LiU24gmfxOhmQrJG6HktiZblhxUnfLnlRBug82GYo3ilndOY/NvTvqxqZ36lc91A5eJ9ag
hlYDzA07fXFxpCM6kj+mJMtJ2uolTHDdDG5mLHN8K6pveD4U+UhEppvToyVdDfQTqpC0i7adX2zH
MScFsez+zIpT0kklsACeWLvEQCnJ5jZLDrO6t/dd1X9Iqd5Bjn1ZSfkZuls5Yqstav3VShMLj2Nz
TiS0FQAAT1GEAa0e6a/qoN/IyLBX4euYjtbaViNCOT286BVY4SD5lEFJtdVySxHZQ5nvIy8uJiB9
yIh/Bo+tfDmZV1UZVKxJQzpEml4Ln+K/xqe1wjDAXc4Sf2Uje8VMxziOafzDHrDulqx7UeunqyBI
H9JR38rYpo6B8UBw6bjeuA0s0qIyZCd0ISPkiLp/QfBb8RalLaQitPXAyyNacMmqRNRFvEAEt2xs
puWwqdkJP7e1BcJR2RQTlf7UNs7F5M/EuiAYRTMsS0P8dEaRUG/qWzgMpJ317YOtycug1BU0Bzhm
+apzU20CXLZMpIE6mokRHWi6kUDhEUhRWnFvL5sRFZLZjzNAzzuUSc6P1OX4ddG/6bTvDYFJwawh
4kcH4Z0mrDTDDMWi0zsQOEudj7Lq5Fav1dtUq31fo6jyyUGhpswKHvuUMoQwoS3mdAgxQ3sy4JOz
MKsnY1qHHiZpU5hkTjoZ75reasdUkwfdi9NNj2RmmcC1WAv+rpUWJG89k9F9IfM744Vq5+t722Fg
wF6dzAciLc1Ie2tqwYjVspl96daHU5Z3K7QE+zlO3JT5oGpxnA15nSyQ1H2y2bhE9DQVNSRbHlHR
7an/9SUGTtuFmYfTZqoNxXYVMdo4Gi1dvAc2S6V/zTzDKQYmXEPEgSD87F+vGxZuNeNVnAaA0GtS
PdKVZ5FlX4EozHHDrqOBk1pngm+ZMKsQAk+71hFcFbV5zUaXcWstB5YEwJ0DIHyCf0n0wq6rnGip
R4O+sLLwPIY2+7uB56zD0pJqfow5I5sPFMTXvBH/b5Bo6LU5sSFb1i3SYt8osQIhIbE53jK07KnJ
LeRn1ccA8kCR5zmy6yTw04l9dRmgzqx1zwp4xzfDfDrXrdPAImr33BE2USJY1KFRIOzxkE521U21
47srQH1GAl91wynPgIg8LCP7jLpbNXmw78J76PevRNQ84BDOJmpTX7ohF0opfs22efdsBAuBbvwN
GbZ8u9eDJfsPyIg11aUdMo10apiAZZgtOR6YEvJivSrhIpGhlI4iwlgjpkJ0AixTAzZNRfBVlfUv
4ZMHYDP7OscUTZpgob3WHFQwOUB1YLrvs3dE3IvY7bYWpSazJYFwmHlzM/3AZX2ThH81bKJ5Ivdg
otCLaHApudEK/ZoHINHDKV6n4fCehhLwVyTKRfpbhtWr1Y9vttLPkpCYxb12GxKvwbpYuvFcuO1L
b4MSNrs9q4ld7mW7qR4OToRkc3QffhLfReu+FRnHZiiQh5q8CPLBiIhv22dhUOYN7QntB8zKpHO5
NQBPQtELoSP9/w/IUoe2pssPLaUMmezNABJ0GNOT6JCIapaFxi53Eboxbx6RHscmDFDc1SyruCvs
iYSlIr2aiOtSi5VNaH2EHe6rOn0psRCwPFh2bBhaXZ4YzOOScodTnDRPAUl1lYp2sIr3mqyf/dDY
Gw1jfXwMk3yXrBmMGDinGZ+hLFAczOMSNvIJiWrgSMr3SIvvwTRcanczlf0+UeriDf2msIt9FMtV
PCMuzPBUtfAdyZqjz9Ki+GuYKMo7BIMoT3D/Jl/gOW69E14A5WMz2QWRfknc8CrbLeU4spW+eTHd
9uCF3lvRMfdSeDuM4i1qC7JjFUwwXglnxDjjVsQ8+sl2rECxTVIt7ZLYgyjlNKhJmqmdHj5uNWzT
Rj51XQXZeGJqJb4EVW3E9AcW6MGF6CgHTl/wVbyphfwt7H9mKkjqZQiUddXD8uDNlmbSkvWLz5n5
ocwLylmJES7LzGg363lpQHGdSahwsBWWLYqRpgNcOaR3noBT4mLMC26lSt4EeMgoNS8RYU+Onn2V
LZhMYOiYZqx9yXK3H9OP2v7U8+yXfT3ZbsF4GRNOXJ3XcZZ1a8EvEAdwGAlTOzMT8LDrre3PS4OS
h1q+KJ5SXvFxkRvFB2DLnTVmp6znVImt8Zex8S0hyFUbqye4j2TDjcgdQJXi2rNWosozrH2A96zc
XXVu+EQsLBTIHL9HFfE5jMNTOilz2yI6XCT2rA/Wz70BzH9U/1yyhkdhvWqJ/9K15guOIKbyafso
cXOP4DvCAgI93JbFlIsrkKi7PqeuK4YWhGItY5fEtGSbZrpYs7A7VH71r7K0P1xxO5pn0OGpC3zP
1k65Q3fR6oW58IL2iSkiLQ4RfQj4ccIgUJBpt/KT/qOeo6vD0PrLEwz93oiorz+iTETyPRMLPP64
1obcNQbo7OqMbh+mzQKWX6JGGOLRM9vPcVl421yntY0rkgSYbhRa9lb27YqHnWzcIt63/nAIExc7
xAAcXieM0ilmaMnIZlfhPGGcEFMf2NGvUev/pIUzspXJHUnnxkh9bu4KKqLAGddM1Z6V/9kqqlcK
ie8sk83OEez6YVQRqJJ8mBPc8DxDfKuGD1Qqz6m2qwzaJZX0F5rnb03Ta7rwkem+e5KMzLGrWQum
4uEiSKetnZjUZRZwO0AUhYVimbp8P+f8GRHnjjlGVzP1t3nvfqa9fXVa8alYUK0wIYea9dR59V/S
EXxYIA/O7fHXT8y94iEU7V9MfB/n2/CUf5U3vaaFDlnv2W1xS/3hvRmtHzeOX6QtXnNSBinECehw
yzvR00fXxJPuQ6ULyRHobG3t0KmEVn6QTKdd5q9MC2E759Mf7d2L6Vn9kqm6L5wtOwxy1rcScGAH
oWI5/9bkzKZbTwm25NHRSqYnFjlPRlauaesOaGBn7NajqqgX8Kr0xLPTCdvIo5daHjxlACJS1l3m
SNzktHWt7DRwZY34sflS14MYfmkTEcBS1us5B0cKWWzZT/5l8uABFACYLAAnxfTs1+ZN6s5XHCQJ
h9H4wIVTL4YKVZqBA4Lm5lD3E2B3EDCy5rkaFCxiwvty5rKIsl+dSKDNw7k3tNuwb68kt3eQXIst
o5ebx5c5GflLz4QetzRxgRb6f9nlK+S8DTIch2LQ9eHExLSZYT+sCMVM1k6b/WDqWZdpt6XDJRDV
XXCtrFnC+dwUWfY8FN8oT+POKTe+8uQ6tnjvHS+860b6nBQatiQb0+kEkwSPFmnq03PIlphN2w34
Ii8xfCMnrd6JlPtriXmlUSKBXJ/WbkMTL9GTLeqGOukbtSS83bg1kGxEhFCZb+R3zBoreiqnmYug
4GCYxGUzFhuyg7J13NcpBxb46sWUTQvRERATE81DPUxfQZ3EIC36l+vCWdqVuo7wg1aq4on2+O4R
1K4MbvdVDsYQLquxdqLiFtfhWU7+uev2xJO9Z127NYru0ofDMSyzHVq1iuCsrUSnlrbBN/2V0q1o
GQwEQXjhl6bFbBJgGJYYJxYREVpjI9bQJPaW1hFsp7ERhQqMiZlXXaEZIS5uG2skLBijvh7YIU2y
6wE1NjiVZNIyZyi3Leq+yslOuufqyz4j2sCnicYqDDucWWJT/nMKebYq/WwmDBinXj8OnE+ta66T
BnwXoj+t3SHZRkRPanGasGYqSqjmjfOlJR5iBEi1hYqOed0A1NRRI9Tte1/xbZYyR+RyBuRMO0d9
v0iMF8vDeZvL7GDWDTa9a8e5NpFvuzC86G9+B8eivUYd82yq+fuQ9GdZaSR8W9Bowq/etw6Bo25B
bh8VMIGVMCbktoD4S9qSU89id+U36lJ4+netIWksWaW1VoclqDhPLI8sgY9WAJ7ILH75XP3rrUee
mnfluPU21dwbZXhe+c7SpbNfxAPmd1ntB4s1u4UJU6tbtWjajAe0A002ovKnvlF86LqNYSAnM36M
SP+NseKLsXvPOdUW4Gf59z7m/DkxCxd+vjAy625R3WkNi2Ta90VLX9kV4pXt9C5me0u2yIc1IOoO
SQCZXPsjxu7cclesCRogTIG0DIOxOeaxRZc1UDX90zR0N7uf8CakwabAamf5Ejo5AD+XL8VS/2+5
VnF46TGmxtEPk3xz4Y/QR1qqXNZ2f3jAbqFGvirsTsLPIcvH3soqIccJwIOhjYxAtdjEoDVXln31
BKUopQDkvhZxH5BsS5Lq6iNxWUZnMXGNa0aAYQgAB/OcV5xhV4ERnznlTzf5VxsDECdQ2aJquaTx
P+RKyVLU2nl0h6eIxCE93rT6sA614Y8aSu3bkGm5fick8721419ROdtW+NuhYZWpmSuI2cOtCu0L
f462DgrAyakTHkLU0kI3yXOzyfHQRXMJjrVQn5rFJCorMO11zU0VSJJ1u/iumm7XmLAewpbyoybV
HA6TwBtwkXb1JLhuN7bpPfLGwkrunEgNYMXPyBmTV7GJGwoJQ9uPjYdH2zc2zUB2DuMFd/B/p4yC
xnnkMezEWcGZ6CwS01ydnAj8mgC9Hwp1hhF28WRwFyDTGn96tVt7XLeGfLHKEki6u6MRJLMwC79I
bPggG53gFG/poaZTngUbj0UO2yftpovpgUcN65raMakCItt11yyO96KkCEl8SpkU52bNMqMGuB66
J7YOT/gl5SGTwZtBuupSjAzR4EohGP8VbfhX+7j3m3gHFoq1C6GbCi/PzYbjFUQoGdiSrGnwDimE
IdM9lq15FUXbMrckQMTTSJOqSGQrGM2nen1WZkTxx3JLgnRdtKxIeJK9Ned1BpEQg7fnTAdFDuGk
IXNw9H7Yo7DGUpSj1JK9+aSN5r2185ENOTadQEeuql/sqaM6d566gFQNxNVuPz585gerkERIZ84U
E+5wVqDkevwTwivf8Qrci0ldVUqDTqToP/Bal6FHqtoQcoYWJKO2x2CGLJvNaV8t/Vrb1q1/Qna6
BMFCblTEPiDl2hfjYaKbRKmII91s603l9mej/krCOcvW1K8pqZqNLpizTusqeMVfDrm2ZVJlj7ie
XEIRQs0z15Gp9EXlkwAsq0sXR5eqMpnXU1FRmfy6eNaN2dRTu0RVA9og2udGdP3FJpk+0f27Ea5J
23s14oAcGCh3U3wflX/D/o0XhdZNr4eLFhRX00+3HaxoYGOxFr8F8b1y06tV1Hcra/9SEjKwncU6
cERu8n2ahLA6XvtaXuperkuLXjoikYJU9QtgxASbF/fw/MJhsQaIgkhPZcFDz/4pAeK56JnaDiUL
6SzF7yB/4i7aOJr8yBTJER2BAxtPfTpt9aPUtGx6SBVJJe6h7Vx4JWbCDpPfuNRRvLpw1fyLIDZz
VasQTUPRfoAvYF6sG+9lGd7MNN0K0W9iw3/UVsb8IhnOBQMe3wqe08z46BCcAXVap368cQGFos9m
0TsbGyvZPiatX0FyGUlowJ+F3hfgv9/RPVvVvdbzb5F/ZR5JdKFLR1tRaDP7miUgawyTfxhfNujb
0FhF+rCU9YVabdqFdMokVz8PXvDihQnCdEVgn6g/e93eo6rgqqko9uw6O/W9eUhhBsLD9t9Mzcef
zrsal3geRP5bONPdHq8KKELgDofAstz1LJyUZvkXYzhKR/83T8UPSM0frNwbXC0fI1oDDIM8k4gY
3+yqfCs518nd/hqa4GppEeOSiI2hRYCQ00e/mj6S6AB8pb25qv3h+0Hc1CzhBWIuD2AwN0XGZA1h
XCSyje513PQ9zWU3Oltu9ZM+gQWJ/8LKUQvbDO91t6ds3MZ6DVOdpQSf5Rz80OfrwhB/Ec2RUUrg
PvPkznxXNViOwazC5WRbOzM4Ekjy4xok3RCEG8ng2/ODd2KlDpgxlpyOGGxQ9elCfJCJyazOEWfm
GExSdGa5zU8suvvgtOu6BVksnuHhPzuCgkpRQVZnskY/JtLZ54aKRoA9WGy/dzml1VC9laQ9NCI+
pQm2YP3DUOPaROAbQzjUUcsKz6H/lRfTGH9QsZ0Cxm1FD9jHdHYSLGmdNR8E3P1Z7t4ZXcYRLiSA
5uoS4afwBkTuiVNuTwezF7b5PP9wpXjSK2+TFca+k+klsfxDRpXbUEoaLAhJ5EwuWHc0jDpybVsU
znoXM57ItDu0Jrm8DRwRwFQORmv9s+LpVLvVr9v5jLP8aztzdJP6po/0wvZcDxb5shwTFD1z/8S4
gVkiiYlQ8T+xW7BVqp/iehVHKa1L8R9j57EcOZNm2Vf5LdeDaodwwNHWVQuGYjAEyaDmBsakgFYO
jaefg+yaVmM2NhtaCsog4HC/373nLnPkjJ2b1rRvfg0KblBqcl3aOY0FzO0eyteS2KVIWZK8gIIw
hb86jonDhxMWVriOTeVtXDbt5CER6tO4h+vd71jvzp3LCdiCQhz0MJKVscBUW7xV6AoaarZOJvvK
tiwiCcP1MCV3VDF8NZrYRDuAoA7lwYfaEJ8zOLYrJpgBA+HyDrggMeU2hzkkfxQOyEHgh2rSjymL
JqijbJF7HyZm3TDftjl9sOSafvxlRzz7WRcguo2HMhiemsY8JDOqeoGHkxzSSGS8w4xSx9T2RNOP
VApH7MiPk5+9SLwVtXuHjoyir09MmhCPgyfN5THr6BWiMzCqJjiFIRuA1mApnoCtqcWlvtAbOZFB
+v6dkMo4eO30FDYI44GL9cws4XPkDw75Yx1G3dWsFJog6ZZP38fpavLEZ8P23ZvlSQ0Jq9vy84TZ
k99w86YupnkzZjo7dYRh+J1dj9FLzolmXYH9RngSN22kyfBymFlhHacS00KQRRCOl/R8XGOLH3V8
7dbGfSqcH3d88bV+T1o8vKSooEJ7HOLnfqRfR3xUPVGGquAezwCiTeTRXAfScdc/MKN5jRtZIZjR
suSK8aSs9Ja+eu43bymjI64RFu8BRxbiZFuaLlGT4nLa0TNA3G14rnwsFf3IMN/AeG7F40eJtNlb
2SGcz4OasB0PXb9lS3zXliUD65rou4OgNfKtFY7P9UpTecoaRpr/WYxOzqDVO+HGPzNCaoTxOqih
5o7CIxDJ/myUIOTm8MlISQ3iff2xTKbL1fTu16wnCbw+EGo+5DCqvJuoYNxJYNKSi8hVrqkzv2uK
FuChhsXDDhPtOXghUPgQDMJk25W89yYzGS/+3eSTvEra4LciyEbW6mVWRLv75kh91ZOXIqzQ+deu
BD5Rp3Wfl/t/hAN71cSQ8IVHkiRsi98O2/AZzAfSNgbluVYvZnHmSMRL3ZXRlvIXHN8gvoBr0ocw
Q4KBEkgTenr0Y/xHAybTZKSBq28YvKf62l7S7UFklbvm0xochlkp6iTp0hUoZMlLbR/8ubjO7GU0
Ya29ecasCRTyisKud0LRBLlHe9H6zRejjV4nFuzcVZumpATHTzjpEMqMXeRrEuLNSqLZt8uNRd1E
6JwIV1+D3ngZfE7wtHKBrKsBYXGGH2bSbfx2G8H2iVmEFXDXlfNLkldPpWR30GmnWRGkgW3OpZiP
xaaHEblmuHlBRtmKGDRETpcach0+93SId11lvMSG5njIYN+tfxLf/Gm5WJEsngvTfZ3AxISWWAYS
1CX15pMjm8uU7KIxPutwWtEM+4TD4t2HbmBdKOb6JCXWcJjWK/x1T55dbryuNgj/tkAz5uxL+BXJ
oAZ7Wtbcaju49MV0EVN39qaM4bgfsVbTtjMS2/RL9xs0+ruNpdyBFWM6UG59Ve5pWfhxUHlcQa5v
McL77nOK8DQY6rMt2QdCIYGyyDOB/QSkV+PileoMQuPesi8JuSjWJkkepeMYZxaHjOY9V9CIxXyR
rVTxIovgNxW4Wyxjbhi+RSFJM4uXfKRAFBZxcnY8n89NXws2AcD8sXVjStgEOu4By/rjE9IQAuvV
VIinmcBf0Xs/hpyidZTNn7ZxN5Bb56ZOCDShaS5tkSNPtysvJfAyGe2qapmAwuE9wax+qjr/swHV
tPbEm8rRmny4Pu3i4SWvQ+kymreJZUs7n0nsvOAsP8YDzXGeXo6YY3jlltwuk8ZpgUYO1CPay8Fn
fKw+9dR88f3v8oW8JEQ37cIq/1G2+ik45CctDte8x0Pg1v1WEpVmBypfmDYgPW/wpb8rAwUJdz8V
w6Z9X0j9rmeu+oEW1yUSvjaTYOMRlCPMW9CWCr6udrE5B5AK62VZr0wEWMavDR/UVPpzasRFDyRH
zG+njI5l2t5mVf8lOQCsc7f5why0hw+1JiS/Dpr6nQwJ7T59wPX0EBMJRr8jzmRrTKCwGenZvSci
jzfT7giYpq+JekyI8VNwTr9cm1GfxHeklHdfZNY7ADucEf1H3HcHgfWiUhaeVh6sPIVDbIQYIwKb
X6Wa1EfcdA+VE5wnM75XlqCflQYuTTEbKKAVJgg8I307brKkuxSW9+Oo9mH0/H3syEe++O+UkR/u
MWb5tE7ZBo3Dkc1MCi+TGpkG1OYnuNV9EctbmyE1NArnY0rSd3NVRuG5J7J9RSriIZri29wAxCXs
4K6Lx2tGdvgcVzYDZKasw5ffNOdaeLsBOy1sdlZILs6Yb3kKgx+k7Gn+sMxFzq4pa3G4JaLpNckc
LIsEE2h23hchAaqcdnGXU3ldgxJJ6pdxqPnluvab7zx0Etoq05crm8V6lZvuV/2QK+MjUDOXnbLA
kAXTvqa6AhNUPRNuqiq2nKi3sdX+ZN38Es/MWrvpaPdLq6O5tN9SA2yV/DK6wHt1YSVArGak8ejf
Z8BKAJMNoKJ9bqUCvEaNqcc0XsKckRwEOo7rHvDqtMzpqWyXeUzgc3lBOVYFCx/7AKZZVYm5Wr92
Zv6sSrJQy9T4SKPjuPYD8Zp2vGNmmoThioR6RraDWVDdJAlpitFkeSgUrLlcqu+5OpfS+Wk0rulg
CUuBSmNZDQ/NTBhSMV0dMk3VDZ5bWkWiEZXeFR6NKiltb9hCuNNdtvZQYA2iSlnRnACfio30Uf9l
h50rS4elSmuZVlKnhXecpym8oZAJWjtHj2HB8RS8o8nwHq9zZqkrEmgL2H7CPUKsCJMv19JMH1do
vHp1dq/tYtxUAdVb/q6ryxuzsS7s4VCCB37E0KJ5Ib734/xVET5k6j9gvuC0AL7eW1vsxJp0ee3t
Yl3GF9Opgk2ZW192F90ZCQMgvFtbPPaHiIAgsnH/Stv6wROvrWtgzGyQxySh0pHFv9Uz3iKc8bw+
Ohl4TZ00v+pU+cqY52YS7JIGxx7QRU3Cms7DTCa0aDX7DP9+dBgC1iOlWLlrfgXpYsTqXCJX3pey
cGW6CVodwcbX2Qsfmy5485cUFCkcjAMB1l+XZsrSANZYcnlEVv/AEGfpZyIR4l4DkdQbTIsnAZmc
0y8b7WR0370S4SLJrmvnmCRiQAtJGJ95zGZR0G9bj3BKWcGVk7QEZSLe1qipK8jO7Ax6avq85szL
QRxoDlj/WBdYaq54kYC6DwwtS4+qXS+uNoRETrNHC2MS9MxRk+LJdslQjqr+cYz6rGZCvz50VHew
740kPlF/juePFNnGE8b74Do/Pf6lxkFbm/Mlj1ZbjPWJ7caCcW5bDHgtIQbl9EZ5RsOBeRZ7ywGX
Yjeg6JlIEPkNDmbvrp1w5noe2T3FZDxXRF8fDVGt89Cg0dl9mQV4/Mp+Ty16SXV0LwL5KMz4SbZd
C8Qz/gwLCycTdJqcQH2ucLu2iLwqNx7mEFefIJ2nBv00ygwO6xRvA6G+R57xOscjPxUB9x1JCfKW
JkMGHoeM4S7UeUuaUWMo5lcgOTRLiQn1zrwXTrHH1HDn8kS4Qoghqdfci9HGa6egCtpNdqrYFGOa
wNVYoUdbrl9vvSZh2iU4yQ84MDfNyF1g5IhKI1pPEWuGJuy1E3Djq6YuOeY04W0YxrxYQM6pWpHP
JU9H0aa3GMDfXc1GwkHeXoZuFB371XaKPWtdojFKrmCeDclvYyw/U8Z9sOOSc3LOhpQLaK6NJ5yC
w1WcjtEHLG0GTeVGe073LKwJTlkLfduH6+85BR31XOYGwWnY/8411jqG+424KVwKEioFHgFHgm7q
/CzTl3bm/Ax43Ht0aPhBzJsXsG9+j0uVgdvkPJgcdTf9SAmlI8psE2ZoAJEBGEVQ/ENOOk6v6HJL
D+wtUcCFJqOMpBb4oK+cQbS7ftYGSOyeVzVot60La9O00Un0AtsOcBhvshGzbluG2XphVxK7Glir
Gg8YSB/dSxEzMvTpbASlT6h/Ei4XWffizwyscEVtK2XrfYXTqq0t3HpRdRgLNudR4AXbxlLzo5E7
OfjHM0Zu5pUWe6fGpeerVqxDlSt2s1vvHBfJJ/UIkOSHzFRindZ2t55b0t1g5dBM5sTYt8kzPIEU
OC9A+oAfw2+/Izmgf92puTOPqW98dKLt1lIsd24R86VJwodlBDPXvAR9X21sZb/2hoOezz4O9wo1
oeR213Vmy6s4inhMZckTYuun6Qzw++zgWc8CTjsHFOfVpAdhHTf6thviC8TRhzgCy5fF4Xvu3wUl
DblWTIuUnQJmIi/iQrvwOBXhwnP2qRtyV5TxuAJt/EDN7IZEwE0+qRcy5sA0UKNjnIFapQRA8T1M
DNtHqxy23oi3A78ynXts8tbgzI5kDK8tdMqhxoIs29pZW/yEer6B/qujz9yyTtYYEyOI5hcu+Tvs
CFdmPT6oAHXaWFpxLToZOY5BpSbMYmDoMwvzBn/qazSZ7IgbKL3mWK+AbNbrumZXEI/IWMOPomE6
wc/lCFHsGPoAKU145bQQCDS+9W1UscUS1tHw00/HWDg3ZDRRkBODzhUmQa3tv9Ut7Wke5Ab8FNzc
kxW8Zr0RPJTDgo+zW7xtBit0PIDdWLw1TRTzyNu0ljoOLlsyR+c3mWOjw4TlrnPLS2RM75J9vjNj
p4FXhAaR/i5TfItCAY+PJL5p60n7xmWAahAX5q2Y59+ky8Ze/67rFsRpODNeXTLPQX5nWv4xBEbB
QT97RxstmHp0CMFQLqbfdU4atYMfuDhF+mDfWlfjLN4yO2GsZw+fOBevZ7+8DmJ1ru0BAmAEn70s
zU04MUvKe1qzyNy9T5IHFLFPWgMFaLrYwXKq971lsfsMGV9yVC6wmBkg+6g5R2nOWe8Gg3Ba3Ncf
c+jNsAkhmftsVErO2lPAlgOXHotBQdCXXfbrmCF7wqHeOIDFoeM75znkaR058w4hc8FdxyXjge6Y
tvn63sHNRr4BkFIpQmvVu9U3zlUKlUZ05Ualv4EuksbxXkhqVlSpF3fTEB75nbEDA7e2iWcQHi4R
+Ss9yrdF9OVptycGdDfmfP/A9eET3My5Agc+Od9+5V+axjvbxfL7rp1bMXBGCczmbppOXEnLycB3
VqJjpbIWNdoqXiO/+3BeE9E+TSrhSa9YwEw/eotHQjZBIL/SjrmL63jrB3qRIKnS/sfeM/+ygBSQ
BuUMMzqXiNd5iro7LyYTBdLrYJt49fg1o2ZQS7Uq7hsTnRTFe97Po3URvdrQ2nNdm9Vv1btYFYz8
NJtfqPXsLtwuWCd0cAzgtKc5elKzvyXP9Zz1zadM2VGRlK4hul+3sXjOQmJoRFhuqXqhganBVmXR
93aliMaykosjrXKZfz3G6h5FnyFU0IgrVM6n2pvpt05/dGE9xIrmA+qRvrJQAUHkRBjQ2Y2uzMMo
2zHrxgpHUdPi0gQulz0DuSFuAcmWwq97OAhXyk/2DciGDrt8QfzGaKyPdrCOjfGm6o7uhignwFzN
dNnUu7ogwJtV13Y0vFKjeyMyBlTJSgr/21fkLZvmrmh4EvTpJQx9l8Pyg5FjMqxD5yjCcccpi1zX
SMbbFuPLTNsbMCdEbNNHE8P9NfRvQb3G9fcIhIiDQLXJk/p3MGX3qbJuIp+UcWRRCjrZK8+iZpHk
1yPT7I1hwCeL6r7bWGX4NHD7StW/IBZdT/O7SWrfx0pjO8jktuvTRmJ8wjhbBEqy8oP7qCO2+XMH
GsHInzk2f3WGnnGKWo/cFLxUE9SDagzu0uzbTIrrIcVmiprOc0ebxDSibTEXX+GfqjcBb3sqJnYi
PqUkTls/T0O+9sC2IjcBlJ8TIMI98Y+erVkHv3jOBEGEiDXCBDhmQJlL5KmhfZQ17LczH7XsV2Ha
/Dg1qcq6RBAw7HpxVPI8okaWRE2LxAWHMLe4+frc3sOGTjZhNd+aXCtykMOWY+SeZmq8ujPBV8/G
c9IbMAjGfjeM0GITAcqHDMWujOnFwvR+mjE4+Mn02wbOS6sAE44k9TEpAVwfkbilpu+pJ+IZ5fJt
Ca90JlktGuW+nEizJlszkdvms44gcxqpPox68va+fUkN/8O0/UvWOB9ZPUQbnJu+6WRbkLfADNmg
NzIF/jAhr0FU2kc47tb0TNy4afrVAh43sArEoCQWfNe7cnwHDgy5bhy7ps+33BbRieAPtrvubi7I
MVd2d5uM/ceYTc0x6Ou7IkxBTNcRlqKSiRH1hgiJkfBSQgmGwouxiGYUEUYBir7jQ26xtjXhT0De
zrO5kDIckrE87P1Afbp2cewg6zgZMby2wmnmA35DY1nxETiJffUcmEx0aMGhYG0VSAtkywRhMhpY
3fvppe1J0rapOoSMJW7KwdpmfhPvek0AJW0f8Jh626FH9gZKkyB0fHpkKXiQa2vts9FkFI1e6oiK
cwvqHSlQAKMkqUC69ifPzZ315J/nGohAUolLm6Agzo4DcYVTtJSck+zXcpEOZEa8MXP4h4raqFkQ
c2474za0q3kd5DOiWoAvYEIyAWj2ng0DtFt9DUukh8gdGnuBxctvJAb0YudH4rnM6u/Jaq8nkAjM
bysXrLDlSIxDWDR8UvWWC+iZnnrtLcfiKajWHENDwTw5Af27Sovwmc6FS9UuUWoilesxABeqP3Re
2Ix+5E9HnEDkA7/gGWdooz8zP/saeoWd34v2temqqzS4I/mGhWgiSzWE7SEI36TWJ5f+YV2xnko2
uStMYm/Cm6E5mmjBSOdsA1g3E5RIGyAAuchb40hGKXqtjEsSjs8yYy7ZT/5G1LSTwUN1l/39epVO
QbEO8Fzg7+JGxHx1zPqRLx+6h3oOIeV5x4it6Iqgr4flNOCoqsPbSsqLV+A8Qcb4oU1mFSEah6zf
jr88AUPj0wq5o0BWMcVxq9+JaLCouqq/upZ1datT7HdhYHYbiXMtirP3NulPhsWaU+dwy3Ib9zNe
BOS14X5ERSCrBwnKTDl7pND3Mjs4UyTGosMzFnIKBFNpPjeu+W221W1EHP0gbEgEow7vesK7PhB8
bA9BAyBFfycie63cNy72O7X8QMzPt5xWOLkDFsibBw/pF8MNbXCxIMJatBOTa1Jbtfs0It4vxzPi
O3itEkj9xhyCo/ErTiY+L2Knw2018jAxxSEVyMEkTqGSOnS/EdsRea9W1BX52x6GBqOnxVVwsKAU
XJUKRpwPeMHBm+7XzXMZjdW6fmnlVFznkXZAIXvXbUi36CSqZ7iRdGcN5AUSfgs9FpFNOtEwI0d9
LBG/xwHJ3cgRZDR+BcDDw96dQybx5pnh+gRue8bGh4IzoFoIw94MYV2sjdq556Tx1MZAMSjZLLcw
JE23ZjefPUIbmYm5B3codT95iecln44tpakT5ZWoB1iWM2QW13+1B7KtiT7wXX+g4pNHl2gPAI8Z
BhYtBbYeYfaKFTNzDJsQhvvR9PITetIDpZ7Z3RRjnYb0IVvzprVo4PE8m3xAuGA1EZAM566eeCKw
z2splUneFH4XlzLUFfYLel/R9K3ybMKzW09Z9RF53E2dxjtWlpRwjlO+o10QEEDF8cqw7FUb/ER1
em2OU7khPs7hCBMgnisXFjGHHwu9VuCcvpIu07dooH4P8dcQLSGyiTge+u1GxMzmBcJ1DjOXgwJZ
SprmnFVVpo9xziFQOtN3Sz/1KmWKMQiQJ01OeV2VpXQi+JSnelRw06i0m7phlZME5JQ1dAeTBBy7
WJ5yqWNvO1q2SO6BinGX0RqulzdrpHV3CdqqFAcjI0uKsfFJ4jAaBnfnjLz25BeiEgx03RgZpmVF
arO7p5E5x3LmYTLAcl5E3aOF375h0V394VblucZSHL+B4Pm2J/AyE/kji/3LJHOPgei8a2Ni91lu
7/RcWE9YNhfGbukLcbQMDgB1zG8La+mFHMKtxeTwMexwR5WLWZSGE7WJete/kRGeZ4l7w6MgIJ9t
8ewadsu0lF6GNAI0EEyG/+B28WW0YBjEBc862GbMCJv5LRppTqoZnC+HthQQzhSuga9sOB30hErD
hhsY5Ak3vsw/texOfktcJC3pJ44h/il4v4QV4dawLUByB1gN2IY0LABbSGg1LbYkYElthMh4tiox
8bePdFZgBhBPVrTUMIWItsw6HjJcb56P43kWXDrYel9DqBooFZwjOvyhcz3uWYJ8QFTzhVPfKmyr
T7rCwi2PSrkRXJ1XcPlqDCaMb2/6mPQqYzllj9jWyZlSiICa6BwIhHTrWBUPgc/M2Gici2EsVXc2
jBaAUJ+R2Z16Q4t90LKjrl0QsABd7lrswpZpw/uI+uvQdq4xDvjswKpnYci71uuPtcIDrJH3w8Y8
V116Lz341iMn365MgQ115bfXh4+6tB8Y6G1CL/FXfd68md2bT8bebrkZqqy5G6DjUK0WyavMYLic
VLm+YuMWU86dfpFS54FW/x5EQbGLy2SefC6mOfcjozSc2Ev6XRjOprB5SmDc89jaDHu9kRWXTFJ5
z1NcvqcDZLiYOS1uWC6kapgOvecdBoAedjLcZL3NEocQl7vw6VowXdLFN1/M1iVd+uAnAxRSqIt7
zghHHX9Xfb0rk3sNxGRFYdqN4XAIm1ALF4mGnbn6XcLnZYxOoD5G0nVd+UmsP4PsTCnoNDHQc/Gh
UoP9u5LDuy3SR+ouEzasPBSaFiNN3xvEJDjKkoQPnIbr6rbP+tcx7A/QHfEhuISHhvapz9rnRkRv
A3giUhrF1iNa6kamtfEpfGthihgS/CuywYclbNAUCIxS25KErrozdLEGGMnzNmz6tYiqXVGyjtTK
vlgAlo2e1pGWkSFIA2uhUCH0jTzmN4bfs2vBVLBiiF1sckvvBHZ5kmPMdG3aJ10dvdhfjscxP6ax
i4UNFGK+tA4lZGZLEpa2CwzFYamNQwYbXHGzxENUUU62skKGfy2Z4onzNe5SrCYIS1rNr5Qxw3ZF
eW1ts9krwNMiZV4TywB4lNLnSjQtYKWhevHTZ/AR+9Jtj3auhjUHbGCavvqBvvdQ90jJRshsL1ss
stj4GQdyLW08H8x0IqyX0AZ71sa7WfAUZgc0bjD6xNddEozXcMfWIo+ZwVYMWXQeP6vIe3LvfRW8
jJOkRSQAtVmah85sbwwMj7eFFDsu23rtEtpcEb4HH499O/eTzyqEUdE41xGjn5XZslWafXoxu1Rs
rcIm72mjxlVGdmMLrV7kgCPHdxYnak3ejiydMI091otWLnNUCyhp2XA+tZS3jdmYkzfFWhmTw7Ri
hlXaIUZhROaN1VYbq9Hu1qIYj9yySTUSsDzHudAbNaybZAD1bYmDY2XNNq7pXLHIaJMGjLHjVAQR
DzaPq76q0nuW/82iKNqjfEjNtnvsmvEbPsgX5/+O5032EE4QlMJQn6ilLEVBmiCy53VfQXZQhuKW
sF0GtV3EXkGCx5wbvZMezs4wse/jPoDawbs7dv5kJ2X8lsbjchW7O8Wzd6d0rR8T2W2KKbxp59vI
o/wuJnGwSSMrpYArYYesac/TIkWF8LTNWo20zEb5cyD1dALCJDtGcmHZFjvDgO5dhuVPalm7nnnr
g91Mz2ZDBNvEEbKSpMgx23jUC6gspjxmGxSQ1KakQOnD5HHjiqM3aOcmzLxbe8TO0yQVCYNJHmFC
rfspNVmKOcMw3U5My72pSvc1TC1OZDLfGjLPt7WlP2dU6kNIiP3w509UHfGssxkrAJJnb8+XRmql
yxk9NgGp5Op9wAzFijrazANF/SyOmi73bjrJ3g1N/1qF0XESQNZGoc21gaaANRjgFdZZd9O1PkPH
2nuIQzTrzpI+D79450ZbDsOMVRRACFnVj27W5OshT+c9ium9IVxuBGVuJgwXgq44pq3TvHO7+YCR
V9L+vPv117/849/+5XP81/C7vCuzKSyL5h//xt8/y4pujzBq/8df//FIYKzM/3zMf7zPf/+If5zi
T1025U/7/3yv3Xd5/si/m//5Tst38x+fma/+z+9u/dF+/Le/bAqgf9N9962nyzcohvbPd8HPsbzn
/+9//vX957M8EpX7+6/PsmM4yGcL47L49c//2n/9/Zdp+n9eqH9/nZbP/8//XH6Av/9alQ3/8lX+
dfrQP3H+f33k90fT/v2XYf0NbUD5vq+UCdjMVvLXX8P3n/9SfwN7a/m+YwvleJwUf/1VlLqN+NLi
b57t4o+C8ykFLcR8UAOVgv9y/mZLoJ98PsuTnmRL+uv/vAT/7Vf5n7/av4ouvyvjom34aCnNX39V
//47X35IShX5ZDCCPF95vu1a7vL/nx+XuAh5f/N/ecTPWvT2VaIlVD93bI9w7KebAU9FE03J/cKL
6wS3lJ3UNZ3lsX+f8LgeQ+K3M4H/1UjrUBaU9bNri70k6HnFz1bs+qbd593YXtQ0bfvFqeegV2x8
Lyk3gVWMl9BqNkHXTrdV5DANieMjUstd4QYwEJ2+Wwv2LFvmqS+uU7ec+sV0mBP6K5t42E9MxAg1
9CcHZRsiBUVdqQnCNBmT+PDndkoYWiEsNdFNaMwmQzpOI3P7FiyOLKuTyYebvlh1dnbjsPld1Bg2
a1PeAhQGS5Ul+nnpKxTTdhjRjhbZGxnzbsgcF+XdqXz601wk9InIUR+iAFQ6PWZe9M83ZeuQCV7+
rcFZGIqYZc8AKdTV5K9TCGyiz+WGB9V4YmY1njCRXxtuRS/5lD+IueGVV/0JxG1NYiBne96a18Fs
EsOfpHtyhMGpbogoi2udkd4XQjfBQJm7EQhrFzK7AFcV7SdgUxvXUB3PZ6mPxcDGjoxPtmeC+YSk
XZ/bIVJH+PhXTRjHd4ia9tkhsfTnb7YBECiNKXxxAgbgiWwPbeLHx8Trdhz2xIty7V3JZXoA9PZp
skl80jbxUjlJMo8RbRt9KHAv2zyfID07WlvHuMMCZad9fmrDi2FPdwzPjWuS8HCE88TezMtnmXsm
rX1+xFDgHTu6ix+KZLDWE7YDq6/CFVSd4O7Pm0hm7uZ1wKGMKFX353R548Mb3Wl0oCvqi6kMNG9b
IkdHdJqjlbr9vpZ4ZWEget1JqOxVDdaz1/UMusxEn3Qn9JIaUgseNvJ+MrszV6CZLhona7xms8/u
VGXBgTA68otCNDWiGTQpu6wjidX8GGQR36LOgDdnM1QMy57obQ8C2M0OFVZRZNzEAtbp1X/5O6Wi
O/CUZ6KBxuHPG5kEBq129nFpnLr+809dlmtALmoLnrCnjlkZ0bHtrehoq9rf5m3y3c1BfD2FzieB
HxAoYZxFZ6/so3P4PHtuvyMA9Z61k3UTz1RWDnVFrrhpSMVOPrp2OTFRUm7lH/w+/K9vuiqntAzI
6H/+ewhF/EB07V3bWuwYpevTnzdGHzUnK/VIGKUzhy41gav3i08OwktBrzYgxtNLTFTK71ddOzCZ
nrx+I6cw3rTVm28mqMEO/QxRQ7dLXdk4rYendmCKAv+U18wAQMAYRMtTBkRP0dCzyonQAHyCEqxr
CYawH/xTkDtH5CqbCRVhubiywUTyhXwK41HHspmG6d4ZLr3No9LBSXfAFBoe//xJNS4QppLTZTDN
4uiDaj+2uVOS7IT5mSlQwB3u6yu3kA+G46bnP2/ofsrOFoPWbVjhwrUqK4MdzJ67BHK986wqiHdW
wtk1D+E30B6NC4ztM3zj2kLEt+Qd41O5t7F6nGxj59pVDTMZ+iCsg8Mk1S6N5mldmWTZ+5lL+7pP
pX87mbtCdTuKaM6VitsrE7TeIacMt0JlveqYUWyLbnqFIXftG6RQIqDPGOWRpfjW6qVE0d+0JIE2
cSsp2mBTvi7LF1sK8vlE3DWT6q0iwunWQb3Jp/6QJ8wuA79+6Lr5WDgmGoeQG7a24Q7hHp13JKTm
m8iNfvDpS/0dhqdZQH1xipRQBgprnhQ+FwcjcKfFO1YzQSpIzKi2/G1Qy3tTMU5cNeWzqXD9E4Dp
nhN4EFeU/cH4sdTHFAWnrFmrJSZelZBOZJNcRFlamKCsdaBbk5VEH3rF3GNg4awabjVvKk6Uh2Cp
bW8GKe+dbI7W8WCf8FBfWlrIqix40Dgu17VjHUu7PcSdPqQRvuZEQjZpFCPDnTAb6laq9EWixXjZ
KQpJReIQxj+76bpsj3Ua8wPitUSe9GyO7lHor4G43HaTcxcm5bi2pXEC4rfzJCdd5hVRBCG0mB7c
hniawfh+FY7OnReAwyE+fnAzSdqGZq/JTo+o7ptKUp+suxq1JC9O5lj0N4aZrt2mPAQCkTN10ye/
0yDJZfIb8IwXlPPewtPvebArAxoOykjRPuxVAdTFYeVlgFGL4N1EOzG7AUW9T0+GHLsrLce11PI8
U3DBqa/g0EgodHbxBU6xv5nsKN1FhfXK+ZUyK64BDy4pLgZcdk1LsLZpNk4uMpB9Sm+xG3enzkXN
CfOBgl1/uDEJ2u4bK3zto+hoKFVxJh4BsomPvoYl52V4XIJRUWsP8iIzPkANbrTukFyG+oZxAuMD
3BrrEuMZoSWsdIu1q6YLZZUPRM/i8W0E20VQndUb2rmysaNPtEneCG+DjggdmGomfHaqgvFVEFIb
p/BFKflCbxlz0vlGgTHk6A0CmIYwIwmZwgqwSvin2Cpswo6Mk86zi7OMLN22iyFmsiKmVKLBQJ4M
GwWhBsc4kQJIKR1uiVmchtDMTtTZhns7bYkoSNqdGxXSoC7jXdwxJrb8in1Yco215VlTr73qlHUh
daZvhDKrlbby5Qdsrz01jocMo+F6XLrS/OaU0/958D10faoW0SG9raPFe5n25SOZ5w8WGtZWZySu
7/5vls6rSU4lDaK/iAhcYV67ae/G9szohRiLN4Ur4Nfv4cY+rOLuXUkrdUOZ/DJP1n80DV71gV7X
TqDXjROXUbvT15qewPRSbvXAdHXbdGAvYjDse4dWggvucMRaRYDOAfMGyIgrewe2a4zUfKmopcOO
TKCxoGUQ6Gd0C41sMePztSiV+ODgLF7jyehf8858tMn1xT72z9FipmbQyInfixtVXspjBagf/5mj
b7ClxSudIsaj0Mnn9eRxucjBHZ0HRnQDLR8VoOGutsix0uESKa7w1WhTQOw0ATWdDMi7ubjlyw8M
xp4tz0uO//0rXDDFTSYhVVDNQoWcC7nLARttGEubQJUpFZphF5yqOLzB92E05YTZpqucx1EvOG1W
DxN+rXDuztUIPDdaQFplw3JpOC3CvceCG81YVO4FFUinLMEsHRdYLbIi3oXZm1NbGFozdEvLvzd2
tY+m/3I/1Z1IFiI5JkbfCXJM2mUv9Gd83s+NdE7aVO2bEawCFG1YZUnPcxh+G64hzvA3hhcqZncI
I9Y7xMB+X1tU8Bgsc+9A/BM4X0VyqlLxMMhluZD8QpsqAM4TVHBt6V+M967tRUyhcCfPjdW/SY42
a+Ua5HtSD3eHMe5GgAuDNd6MuvG3lDmkK19vjkOtbBrLMIs5ojsmmp0cXVk+SLcQz7DExErXGNkS
MTafGqRduj/zT6X0XzXWtPK16XCwDR1RXpnWdYy1wOUgtyGgliM2uLtMEWPPczzIOQx+ZbbyPGhz
skOlirHQYtRNiBRj12ZYJYaJ7d3gQOZiKm90zTlavBNMK3dh+NxF1GyW2HdkrB2ytv6C9R/iSaoG
jdSzrZ3++yer8T4bs9/7LgFWf/Csl9GvbLwVIt8UpE2PntTYXRVZXPJS+F2b+VGnhhQ4HLkcqbVH
pDjx2NARlOqsvVqbyp1FT0SmW/GNWOdasR2SHblQ8EN0XtCiMej6EbIeBZA+fmu2+ZcybX8xOEGx
szJtX0PPSuMeB0BJXGKxiZylItbrlsIn8K5TFFPqjINbuR2gkpCaxgCmWJoMFoExN52N7IeNRI3b
I5c3+NfJkDoYOAm5m/3T1NUzM1YP80kPWbNKayisprpyIdgMxHOJFSNdKLnViMoYoZ0+pH78Z44z
fV9NjRG50l+r6R9Q3moLHQY6U0GHEW4nkhSYeoFDWAXysmHvioTVBb0HDXWKHtKSZHCWYhGeHPQq
vSPqqf3qYplCkAaOTLQ3G8v38lKQaGeFWdoxjINVU0zvmsONSwwB3RQgX3T1ppvl6NUda7lFDp8k
d2LXT3NarM3e1II46ultYqCazv1DASTgZKXek6tnFk9M/+ho0dJcHbksv7p/jEnFJRIkpc1yOUT0
61DWtNWraDgzI930lENt3BzFctBAzCj05mmco61ONvfS9uPB1MopmHVMLibM90s7H5F5uosr031r
DV6QJeDCi0Y7oQ8pgF5PdRtjGG1dIM7J/3+ocD/3nK2gi2FQmZ2xAoVZ02jL3LBuRQxEmfc9Qt1K
opQarXzxPxKdM8p6G80uJWiixBxWSBwb/QgKUY9vQ+t/JZ4vd86Uf7txr1iBQQelNvYenXO51Ek1
on3PCM6d1vz2vlXsVH3FUlwwc1IQrIwF556Pr5TvYaWJhqe0QIx2Zhi3Zrh3wIQRbeqZNWkhzX7I
c3mVH5inAQ3TU8Z3fGUY7dlZvaFLT5bj/hu1+pSlEThzo323Z9akxIZwaKXUZTSt+x323ocxJkdH
6v8APkH1eGwQ4BiMdawmblevw6Vl1fGALQ36D3+9dasN8NrrkXPpEB9xg9IHxihNtOTvCxjQlJ/Z
Kw8apUMt4la4lFLyk3ajiH9lC+YgNSNigVRRDtVsbi0eJoJHcFanxuNOQmhFmkCADJeTHybZojxl
Kuh1M71MxrQ3MmqhakVa3dZg4A6lOtINcuUL5EWwFZtURVcLpwEdLgO59Mkbdy5JlUDSYLIa33GZ
43/OBME4HYuCGdegD+W9zQmA5FiPIQigwCO81LP27mXZdmhtODlqxhqBqT8gMQnwj76r1jVeG1ze
a437IT4eYt6JTkRBr/ThaFIHav6ZWNV2ZplFh8ZHLx1d2uEh6WkzsUhCJKy+RE9oysb2TfKkLUTI
q3KPPA5Bc1H+dqMfHYFz0HgIE8Tru8V0QDYiXWytrG+K38QpSP9X/EnKjYKFjR1uCNIWG3ZtGMMW
bzOVrcDmt52OotKntGd28s2Ad4CN6Fu45cSuKt8mbSg3uUHZUVpYiuMixZ129ej34IhZvvCciibf
aniy/cIVWx885akFIj92mJkgUOsHgBWYcnD/U6qO1wMADAwKyB+Wq8mNXgmF+FoTMXQN+Wp6OGzq
5gnAxSbVZ0qjOTLRD8qBtXwP4SpMUC07Nb/KgsDK0Is36CKCaXWrrXMX+oFOr9qp8b0X2bXf0+zd
OotbGuNRujqHVyPzvZ2leTjJiuzDUsa7DUxsIW6IrQOhkVMVf5K2j7IdB1SYXNmPa9K2JW3rG7O2
CqhfZc7Y+ZfRsGmv1+l314TYYe/ABBGDxzCItVS8ZNFIZ0rZDRuQEU+94R+rRPhbM2SmSeiS17Le
D/HElesTHgL4T98IKHB/oheY399Fh0J439XgjUzOnAQ8gDuZU/3aNBkf+1Dd5zh9rhx1WrjagFka
Uj09G2PzMYb6sJOz/lLp8WdcGv8KuhZJ4ODlFOKdg0vI4kEnxKjRs9ViwAUjS4CTYE4Lm34dYUsr
c9pxMO/iIX0mtmHCLP6lfh7yvHjThj8hEwy+7d7OxYPjux1lJHQ+atFpKHAuSWDVa8tSW+zumM/t
9MjWtnRqhw+t13xHYxszmWBNIAHPrK/s431SDdeCBWfHb8wAIatA14p8n+UV0TjP+S0xEB+E0YSB
8OjHHFoXqg1BAzrspwAC93pIHJ3ZnLDWlRERn7UKdBXKUji1EgJMFQqLEAooAjHRkeR4EHvWNyon
a6GRMBvM7PvQTuPOKLBX24UHO7NlNp6iXYZ58TsRJOq16GbToGX3LC1TE/3MuO9XdDHa65UalNhl
hkP0DEBJBU0vi1hsc4CdeJWEe9hoNXkRnV3uENbErQdVwNmyOdeQcLIcID4xM6hta/SPwmBZzcYm
3oRLUrkeYb+quaXiS5v/wtbN10ygOJ2T/FqXgiFW5i8mK8Dkuc1NNU1dbaWQj1eU+nIiRnNjnB1x
bcNkHHXuduSRDjEPmoJQBgysY+mq89xTTDJjvBd8uiI6pBWsHHnU1NJlTA19NlAg5e2BMOynpeKw
tBMCtaq6TzPmg5SvIq1oytVtHqwpMo5gQWCjRR4AhVrDg2NxKqrqA9ucv/XlmQallMvymMYPOT4B
D49yY33ywQZigCyTYUENbLcYV5kl55NOVQUhHQ2o3EmbM+yZb5pm02ECBEsHd+HGWHSiemQRLnp3
ywj8YyjM4lAb3c7qqg+W4IeEvYPx0pxz85rJgKEhwsYBptx2f6bonj1ixjjZ3vy8Y3+tv1SO1ZqQ
o2fcizA66fa3oHFaiJnmv25vDGg+DU6n2hx2TYGdSbMG/I1RQCyYynL2RDv9DOf4d1ZyH2OklZKA
jzmqt6THEJxIuR4riKdS+TjzWN8jF8aXII/TlMNfpRPRn6f2I/adi6b1NGHW4XAE+8/UdACHiMp7
pODuTIDrCcov4VUzcai1+C1HKqbxPtZFvsandlelebBl8ift5mtOsFlCZOtnrpdZQQiTb0B3YD3G
+Px15AYrW3pQdUI2WMcgk2N8bn0osQK+sY9d2M/iDWsJ02R2yXJoVjSzv/ElA4OFJVD4n75Rj1ta
h721yskYxdImnyKNr3joSM4uz0xtq4c5bk/eUHNI5c0F35evZAOoPK7RjGPjhykeQSuT9NzADTvN
VLbtCfCgk5JHgM797dTQE+d0W9rW3zwmT4kGdGUqyj+tydRRxfqpYZeEXFWfQiGeExPT3hDzfdY0
CJnNcHNieESDpLjWOpc0Xe+nJJE7xeNk0FM21veot8koRdlzq/0mPZZuasthIzHGdUNu5Yu5r4zk
KdSqF7eQwDSNZwPelzZx23OT/VCGzFhZI9ORounZOxmzw3XEiq+2ivdQA5i3g7cdQBKC6fkbEMeR
FM663j2T1FzPHnVxWXTtxhJETcds2jDHdd1PexdwSUZdzES3YczNl9/2FNvqbJjGrVJcYByv3P33
Z20G7w+irdeUd81TOx9O2Kq0muLMPv0ikpb7B3KphV9sHZZZgXgYXdIs/nRiwkVmPPzDX/QZGcN5
EmxUYWHti9z48AdfBUUlPrRB+xQTGLysRF0TnMmtUe2XWDFXGQWBX9VPLaMSmkPwVI3dG96uo2r0
k0iNfRMv+1JDFZoEIt8Y8oD68JxW2d5pm3nfwLpIVLLRDNosygZ3+PhBsx44JueNdCZm3oRdpjP8
qwTz4S5hNlvOX14aPVakQcDFdYbiflyTF2qzOgh9+2APYu8sThcAUWXkY3/QqY7KLOxEVce0XKqT
QYhLVtmVEijkoDD6nRyodZ19KUiz9A6E7Z5s8+iCb4d/vInYnxel+r3jnLcKmyjENI8Rw86/5IgB
r6oxWehFfnRF/zna5FTzGk61AQJhIs1QKdSc6GoXEUHo9NBoTr6JTSi0tV//gJs4oLWb+wpMqS6v
vQKTkmA1bxaqYI+lm3AFhV8N5bt0iHB51AZIpJw8aE6DWsFJK7ZnhGPTCTITlpqeAG6wovHZUcUa
Gujd1uhulOyoK5rUohotL6sX2L14rFA7CNxyf1Y3jmvrkoLXNm+PSTq+ZmTT8pje3q7eZrLY5T4o
DBQo6sLkh+N2H3yPq3zEQ6aZfQBikj6VWr9M4JeDpCfyH4cBnyoLcv5dNXtQDYF7aU7+SNTEAFgy
hgVWgfCL4QYJcCEPWJKtYLGPVHg6gibDp9WWZ71qF5R7/+kCQxCayX7P5UAX0a03Yw5d83zpav0z
ZbI2+P5Do3EW5tqwdCZ/tiMtn/YbAiXZ+hwvckhtJbLVjdv7xp7yHyPCgOIQU6eu7oIl4920njrO
aRDVD5aHR76RqqWMIbkapbuJ+H9dS9M8gtnmnI8NuIr0s4gpCe3vEyehVVHQa5POy/GlfsSe0jAw
BJOlsvIH8hh/H6Ss1qGM2p0uec6lYwZLSVCn2ppWilkKn6knwaAW4XGew61J78wak+6bZfavUL33
U0OuqbXcTYoJx9OolWGMgKvS9sSS9EGbJaPdcxMKCgEOJ+fWXGoMyjRvAqBQRpushQ+RYekyY4p7
Q9cFwDtQVpeZG4+iZDAY+RlbCVAE3aRAo0O0ZXLS6POTtVxVkvgdwza8GrP6huhj37IeTaBHffVD
bvhRDqE4TWDgtnlKOt+8zgjM3rBQPRzdOjCd34FA2ccTOTW0qH8y+YZ2wgc0ZPvR+LJw9Tm9+7pA
aPFRHSU1J35ip7SnAPQzGrz5QCX3OdnldCmvFHYcr1uP0iuOV/sa/ned1wdQNy++OT4yeSN8SIYh
uZtd9R6F/t2tMJ9xkz1XUfsEKZGB/bqHXjtGxnmkDMiX3oeumj1/tR3psGnrOQWDAlonOxe0T6iP
3NnFvOG2u1X6QvTML1Euzm6oNt6yzzSDsYRe0qeK3jX6P6ptB6SX6CABgsXzWLFcYjdt16HfMVYi
rl34/LJKizTSQHzusFPWrlM9DIv9X+Tz3jUww0oe6LkPn9OIZb9Q/rmcu2Pcsu8DHU3XfmM8M4dc
00G6rwp6L0z3c3nUY7t8ku000z7NfQDLcpjMV6mKLRDODz9Nf7S6wGRsM1VZWH2DKAM3ip4jRekb
WuvRNzue/izcUtekVmC/f8qQjVUQYAvdH5sBBydTeR/F4KyI10xuiNoj3mqFD7dK8mI7QexaW8X7
LEZJhyVDnowUb5D2kD0ZqVEnxUmB3jgkieHToF6F06VukH+HHjEV8X7E8s55nSW8S1gY6gGHbeNp
V1Skk+XpD/Xo38jVtRtplOHWJvaGV7N8CtuZ74Thq/uV6w4Jzpapyhi/6MouNhWSJ5Oz9GGKFpoK
HuBckjrslDZttdR68VpO0jFUiSSlZn2u45ceZ6vmFLyS9EVjQ3jrbBzVCpV3GzkS3BJKGGngT0WO
EXfjc1ZCzO9Megsp6z36nvZqI5Qb8cEy2o9iyWz7XF9NujtyOiwbl5HS6D04ZWZuuVIY2KqnX8d8
0J3u0BNy1pzZ3Bu84aHmv4De20yy3FGjaAaMyJjdWhjbqhKbB59SUXIy9ea9kgQ27YkRVus435Vk
dlQJGg6GGLY36I+qc/eQHhIfY9mkk9G2WTBAyU0sGql5GjWLTLQ9HhqC6YDAmRVbEDhyoP5MCsTV
zPJ+DzDvM7J5wceSWWesN3TfdnbLzLzc1XORkR+1F82rPoQabLZ6qqwNVrBAjgyQmc2WR48ecDQF
SL7JgXknivF4T/ph1xs5NRQmVpg5+pwnb5OF3rpWbslERwT044Dp0Ea16XpqNIpsL2eN7zeH9TIo
ou3NPUsclAq9gA5WDheFYCZEtC9AvEVcYJMcQFHmVVygjRQNgveSVMHWUt5rQxBw8qYLP/0HV9+F
KglOtjkfRisPSa23J3TSzOPYEXHfCE3mlxZvtCMY5RLPri2164c5YuQY3+sheTCXXaHhiJvRX77v
w5jihNa5T/n81Bkdm2/5R3nPEV/urXf5AseUZ43aZgT0qOg25iKRcbJKhXsegE1sypmBlsMR3pVU
AksAGUHTkbhpu6eYggmMhwQ/1Vx+wdV+AgQNGh3AIMCnAHfUzvU82kPJq7km4f0c3W+OnW94B2vb
xs7dYyCsXe09zrsT6IZ/kFKNjfDKDxubkWzJiiSYdaBVkJaJD4xlWE8Mxnaqv3pJuGkc65bwFM00
3+0sX3TbqGIMOqQMyRzSrdF/lIXW/eyN+S2v1W1YdPs0b845/Mde4JsZkbpmiHRwqAIPC05pIKJw
8FipZuv2zdmcwyLI++pfb0dHwRwCvVHcS3JTs1ec/Ng4LzQWrE1XK+S0okfga2k0ZV/s8xM25B1U
/Y3nA4BFaFhZdUQ8IDbuytFV0GGkXuEjyU7etGyEII6iAoEd28zJqtmrrfHeVeINYl5iltNtYlYW
quqlq0jYxuxBeQY9Q6kSftEE62nuPmfhfkhA8KCnInIytCLTEc8BxP+O6/ihTbWEbIDn7XCX2lgn
F7L5LxwqfwWRWqxlPFxt0ndkqZHhmhasaUajXWh6j1m/I2OzjJwlzcQ72jhXXdXNByww89HpbROz
SX4VRMe5VDtp0M8MAXvv0tbFq9HZMhDGzDZMOgLVYoWQp148tKKV+a25qGUMDZItfq31qAkcaNRL
bhn65YFF+Bolm6iHnLH17KyoKtYFrrytLxKowcsOJ/BvMg65KMKc4UBSgINPR0Ck64LlsjGkfxRd
vXBkK49ONV1CvcrOQ+jx1C/OWyL8fAylfyC7aW60nkR/peCydhMMTX/GbzNhJCAI5CJppNs4aoIy
Q15GsVyN2vjVKOOfjzrvaM1LadZEVBXeFUCruNHTDxX3mNJ8/qTUiUAyUocC863rN98ZjFT8wyuE
yPFYVNZxqtIB11z7lhq4buA8b6DmHsGmEC4xJJMr+jcG7AXY4h6xyKMBFYLTWFp/Ve5TUvnpriAa
HZr2vsmbAwW3qN840Vuctc3MgK7MTwWZsGmGfMLuz5TP2+VL1KXi4aty4x8l009lo//NZXFMHY3i
XkMemcFxCfLjQ2XxSRf20U/UuWWE3uhuuLZK5r3jFJ796D2DIYsuCDQTXuaHU9Mv5zxJ1/1kpCI3
PraEDeUuAIBKVs3aFsvwJwxC7p/sfR6ZL+7EkyeLI5flfy7TKWPWm+fe9t1LTNA0L61tHjp/VO6M
CCQYTZYGqC1K3HAxo+g70chVcpYwd6FzH0qXjbQb8k3ijenVIi+NToDRpEsDi6djo88AsVoCDn1s
POF3AONuWPKRCea6wmohSWqTo+h2c+t9cKfMDn6UfZnEHpOYgGVPO8IqpOZH1h2J7ekF55azGyTk
AyNzt1PpaAGH1UPlOSEl8zMiS/hpWQaFBza2QcPUjhnTSsdydzoRrQ/+HQAUKke5deJZWcBMEfVB
mAVWTUg8yutG3jtM/UGuTeUW78EPlTAjeBYo2jb1lYGrP+EGpxcVQD9ft0dEERx71YZHepJeI6e4
1iHFNWpk1OhOGQIaJaot9Q9BJ40/TF35jjq+D+5xfLNxi0hQ1LvZ/0j9inOzirMNBp4v11Ij801c
iRog7bVlUAxaWsT7yuqRkeDKZVjv4pM7Zqb9yj7NNtv2xK2dz1LqP+Tmta0kwl9K+TZ4SDa9Ox+i
wRAMKzM6UR+LEdyiV7XPOgGFKpvlhUFiF3TCM9f21LsBan+yAZyqr5nS+JgLcVtyzGxIWs3oR5Ra
nTCn0C9h0VOXl3tLQzATQ6G2ZiR+885T1/9+cPueA+2Cm63ejInbWFnoqHZJ9uLQEbu2Opz4whQ/
bdqo7TiB4k19MW8doBJrGpZ/vFx7c+a0u84ohat2q1ztS4bWfLbm/NXQpg8uvdbGdJuXkUo6oNNI
zlPUfZNOcDdh3b1R6fhs06o2NPFbzEQtwI/+PgW45sVKwYIoB0WJlBzhrGSodjTawL8oNGLD1YLd
RUqaGveGMYPCccVoxCohZOHZPdlVdMGwfwXJy9lAO7bz2B4aNzzHlnnG9P+rE04u7E+/DH81J3rH
VfJm25zz7flz9sWFYcRuMHUoTYR9muyaSDbGMfefS/RVhoeHOe72wq9OvhmGgZOCxmuM3cAiKCqT
2D0Lp0ereFrDf+WTHJX9zPzqr+jGd4KV+AdHHDeholmsREuJMf7gweE2HgtSAGi9QyFvGlesieRc
mWu/hsWBY67aS5S+dpIspRsZ/tlDc3T8hiY/gA1a477UJVNSJHZAT/qhYlzXIsXs9SYGM50NDQL0
pxhh5g1C21FcQ4+4GcGqtNUum6v3eOYiCwr3kywgzz8BztWUorg0EwEKvn22qSpGIDSCOqxZ9BI7
aKoG41HjflvMgg6ml9prBu7M9Hy75Zy6p2VqoBLC/tPzlmjeRBVpVeXJyQB7iL1ZXCecyNZkEA5f
dhIKKxsm/GzijAq3HOw+29jKvlmqPqpa288D9sG+uxfEldd2k73DYk63Xca8RvU3iHrPUUhHgwOK
bYg+85biJr1pAtCsEEDNN4/nenkT8iGaA0da7/pYcqTokFktzGxwXfLEjbdm34Pt6lgT8v6LskLK
3PxpZ2QepHR28ZADTF+/2GPzg38g5var3UsFTqIvD1X948z7RAN6rRIcGhFeb4ZK9sUf9d8pcBwd
ZHFXbMuwJmOOx6l2lMmrVHxpDX2/HDkoS8VzwxxZAm+vFYjuaIhuqugJME3Zu3QASXLSwzmpHGtF
58XdjudXfXC2eI2vauKaOFZfXXsPVYtiqs7TPG67Beihyo7wK0dg5pEQGF7iKObWlOx1ivHoUlN/
NdXQUJJ6IqvAGUc3Pygz91aDq9/oO91AtGmpA5VirVj0Sr/hBSjqQ+xKKxAZmT2rehrs9A0GwcuU
jxbjFAKhMC8CO7P/2bSkwJ93jgxfjuasn5TZP4zgU2IMaNskfHFq9Znp/r966acyJG0ftH6gnVdW
/5DoV2YjZAoZAXjtunXrj9LNrwS+nhLIDeiCH+PEZzJ4NYAjDr8rfL+8DIEB3sGP3+mbqTqGoBlc
dgeln8ObjxiP2RbuhLpVS4cDRvZ10/h4yf9Tyr131p5zLwXwI/07waiPy3/tz8DTuBClEYURy901
2UcxJKsB1TAdMOQWqvmKjAIGzPihXFet6YPfs4AVa+mrXdy23xaJbM8xPvGncaFUaFM1bqCwd34a
mV1t9pwugohlc4qmL0rAJqMfA0PQLSlAqwjvNmA/LrXeXsdeKI7Z6DOBt88UrJab0ZwenXwIj9R2
IegUgGNGtkYMDMPaUC1NyinZ0Q6tqNX0ap8vrIKU+rBUy8kL2wnR6TH7l/ndtDPdDicmEyONnXww
GOzn4q92nGd66tQ6R9umJurXZaSwkiMB6EIvPD6O6dBT8xh1t1F9c5sHCPusDOfRqvsvLCvnBXpm
+bR/x1R5hTWc+AwkJ36e8ldBxzDwRO1cJqwrIfm0IkoVM+XMSOrOruGrpAVLadHZKu2gHzV7P5Xu
MWognvhJCHBdWpfaLDamTW+X10U/tKNxyas9LukOjyPjBu6LKdwnvdmVJMeopiucLSLttc9YsXEv
/s6FmrZWkh5naoEohHmiFhgRv5zPXWe7tyZe6h8zfxXz8KxhvzATNad/XuqpQ9lSYcyU6MIMmBJ1
S/1yfoeG7FPw5+f1kYGYWOfO8qRMMUfsn3CYH2nAwyLm4v12+fh56d3A8qMrk3H/2DdZExjDY2jS
Juh67S9G6QBPKaHxON0QOJx2A3wX/pu15zqJ32SyjtZERzjx05UvmJXlFF7AQgqk4/8Ku/nTUe6t
RLvElWZADCMi6WkqC9LU6ALHzz9wwFQ7Bia0cS0ukZ7t1sHa9TRRRByXGm5IHQyTbkL3cibA4OXE
d+U4uNW0CSgwqZdTa5k7sNbW3SZuMDX/fD4FCBV2fEutZDvGY/pgzMW/GpNBFk9yi02yu0y8TQFD
abo0IJQT8N4X/VxQj2sf05a/kevOeJ5qJiih7T+klKivIkopGTjjM+eZcUiYB4lbbKTmlYEvSiwX
TvluUdbnj9HOcOdw15ryXCNXtF9RY58d1WuBV5sYykbuJjXuj43TfiYw9FuomOjrWlA7xOlY2TXS
HA4+aJpAxo+Zotsup9g1JaYpzB+7HMAiAD9tvF1HPqdHQgCruv0P8AIdglDEmOA2zRDbLGO6uP2t
iFwNd8RI1NtvdpNQ9WPvCxqtqTFqZv/T00H1y1zft07+mnTysRxdBsY1+YgMiDcmU7FFNAZFYg94
6b27Tx8GSPXq+b8q2sk1b7XO8ESORPbRr/BY528OKyaT/ObcTdmdYxlXQ9bxjcUgfaLO1OJ/JSk9
rQbbu6HoRESUKnPb7Hof5IXeD2pfoGgzcS/2jdd+Z537m02oYCKxv/0y/TJyTOpVl75LF8cpYT5Q
ELr4G/pPb/DOngazoqaYziBg3of6k9TLdmdbVE52Jv1CZFnKLSHrw1iZ/bm2yn+6rM3XjPmLmcFi
jqf2GCfDvU5CvnoNZ6SoaBzJaK7mg05xuPb4t+zpFrFR9gwgw3Bv2wB7YTegZjWKjgPtFiprWWqN
BQYpObXO3go+3YMdxhO8aP1V8+3POaPqEeQ3pcHZgtqezMeyiCEYs3fYkTgbw/RSaTYAazRP3qBy
nQ6wH9CCLY8sjTHfwZ/DAcrzs2ERejaqT60gNgYLAf/wys+658qvu12sY9JhNIaDANhlQdUSfQOY
ViJrN4T+22AqbW0K+QCrINqMXX3Rm/xQavOv6OhMIVu7l2BvVp0+7f0JocZU3i8YlR/+M64RQPX5
gc4AVPiu4UgT5SfH1oisyBll0kwfNbM+RGPvbry+fY3hlHWRfO1Ya9GQQErV9zqzGOL57gfFPv96
gxnW8g8SZruu3YB85hhrSWoopkm7JGXLDh+5NlE2oWsPDCL+RXYA7+NW9EzrctN/GEZ0ddSjm1lw
KeHkV6bytZzlAz0O56ioj5o+3ZpccJFeCnsqrNytM54kzQKDSq5Nn+JApU0Tx2owTwBfNUfzj422
STVv4UtbW2uIDrY2XvFuXvSCOgEoOYAotiKZMUgYHUxGypsc2pehLRu5L+kwoaWa3lWbIZhatmKQ
Vrc4JHkzx+fU4gZqlNJav9LijoPe4xfo/c9SOR4QZQQsoUWPHVPowOiqe23Vv0aCwCIr49oc84JA
4diPNfHr4Q+rnkcQZISPI48UoopVl3INFgm+V0nBcWbhiAMbF3NZysDS0vgs7fFBbwnSJILGGse0
P20wHTLSNHqtvWxntu5v53oLVYj5ghbxh+WGx+8SUcJW2bU8pgZVE/Jfjuh9EJGiG7P+6SMMEh6M
VcBA2DoEdN/Q4RQh84h+TNCrmvNtWZT5VBCUwMgW04EKbpAmQ7Th9nXxdfXa+hZXHs4GQVn75OV8
vOhsA30HzFTrjr2ZP1W19epQGFQbJ8Nxn91uYj5dcS4zc75S65xlbXIoFQ3tSaR/iFjCbLdgpEtP
fExOR9umyt9dbp20NbAAqyRmMsANeV3xrZO3KL6NEQBTLmgH8qRk6I87o9OLgomquYMH3R06LwWI
w0/hUhgMDSppjlLTs/Vy+ymfrVpdOqM5mQaOLHPQX0btJFqMbRm4r23h6y9ykbX5NQFxMvDX+nB3
0K6wkwAVTBsSnvKZcS4ew4xphJkdaulUgWOP9dob2MGXUYToIB+kFdU4cBr8CrCkLhQcODc55azi
KA/zTLMRF4tBqofUA8gPmDRnxF3wpMTeEQFtAS615oF4tlyVXCk4I2X7qo8xNBsu/F84CR4W9ia3
d0kh2aMUUe+R9H+rqrVvOOY3Z5Y8UQ9lVvtHr8d35+cPZsXtkjgJAws/oYr8yi3V2TRd/1P12Lnb
SUFdjPgjsqhxNnGxd9UIyzh6BM3YiAMHvYhQ3GFmStd0Ay/GgNvo1pU9fSOEeceLGb942MRWuS+0
/7F3JkmuI+uVXhHSAAcczZQEezKCEYzuxgQWLfq+cQAb0qhWoY3Vh9SzZ0+DKpMmshrUQGaydzPz
RpCA+9+c851t2NT6wUXiEfFoO4Guk8chKz/D13i0pX0cCmSmpkNXGRND7qbh08LzbPvoQpIZWjWr
/zWmihFCZFuHqs+e2SF1Vy1UCGTxwK2qaBlFxURHOYb5JkaKNqNNdq6XjbsZJvsSIiVupV4fmmA+
D/YYrDDNcsXrzr7Ue2qGCfk1XuWdUvJ9ysoXTYvoOLJdpTQizwhV8hcPrkfQwdpMFfOG3n5nXqrz
bTv6JYAtsnWR96Fs7IaL24H/qvlEnP6NlXuC7ba8dhR2feBqb7WyOTy/gK9sDP7hvs3ZGNbDhwn5
YqKMxEyClcxM7Z1j8PmkgAxStyjui3p8RhQaoRNMmLqqcOtZvURJFoErH60X4JvuzmprtSb2CvFd
Pt/ZcKQuk80RXVFoDmYTHFh/I8wIlohvCkS8jybx9CuR9xCFoP2p7klZwQ6ANi+KFlDVeexXUPhc
Y+NzsOJyX0oyface50sbgZeR/c0NxdVFJclQzLh1Ym59bwSEDKNmHpE3JRbQsji1tokcn5aTiWzm
T+0LHZrZtY/iFHjOO6OTzEcA2BJYGEGFGdiRkhSCHofTj0XdscyKZ7urm11ZGeiWRHBhHpmy/VHv
M5M5rDs6bFa3BmTIBxAmfBRaV8J9jBBlELl9c0KYT6n3Zzaz+1GPHj3Rv6mRuW+2nBh0ka1q1Jqo
FgQzqLTIemVQt+FbrOABhvp+TuY9Oc0Xth8/FFMLIN/76orPye7R1c36zc5iNGdo/pRBaKu0WFfH
4y9f4bRxwubWxkwgY+dLA4RqMRbAjnCsA55p2+XvBLt84ND7ZS3hI3XduSlfcdL38pIwjq13jPzW
HmQGpujzOSy4ozWokQytXdNXRVz4whZ74eFYaSvCsF3nKAp9kwfmG94D5buwbCqTaS7DnzpL32SW
P+bl3EH1CgBLiektz70LzfBVn4ZtaHDL/3EmB/fveGXx+uJVPCMdi3dNNhCvzJEcQ51xsMmeKdcT
RjX6cyPVNVzUkG2QfoayeraaJ29EksW3+txa/VthE9IcFs/pjBzddElmSExSpNpRvqAOXwHspA93
ks9ihhkFhu9ayk1OWHNFb+k70x41744sOLLYSMZ1mirfxim0T1kdu7HZCdVcCJfw7Paw/EWaZ6IZ
nF+N0nhzHKay9iRfjOSAEO0V1RUQ9gRaNuDmEVj1ivNnSUaGSOIuqhdpP9fRcwR2vaX1HXrqmmgR
l6OeWuud4+t9eSAg5SGe+GR7iO/zTzOT89Ea+6mjgUm+qV3A1Vew/IHqRvFCoIru5TyfymVp1qS3
Ccut6aAlCJfSFEXPOHh/hECYa5r1HvIT0UkmSbsD0JEiXwYu3E2ilEfMkgdctSzzuyuBRfE65c52
bBTGDHC2gQR0RMANjzzFhAzktmzsZBPNlIhQILNF6TEYkLMSbqMQU5wNm2DW5nOmY+wA7Wlpxm5B
1q4t7Cpz5nC5Bu6FWtPxcwF9unFeHXTQjA9PYceyVw1xv6+n9r2v6k8xSCReXIFpK8zz30QRp0Wr
36cjCnp+si6LToB6qYDHxS7BrZ45R1Mx5wbceTNnL/HdnBkil87YKzCyCdmXSEMfedpPlR4f86Yp
9m2T++2Ucq0nclfEWXcYWJu7pW+KsHmWh1mYAcjbYoeB6Y/UzB3Uz3uwDOG2Ji/G1qNnZ3mBnQnX
Tm9FoBLNbVMQ+2cI8p6g7pk89ziJxY8KWJqap3Kiw7P4khMCHT1Dl3fO4LLn52RMPW9nJKQOZ9kr
1hKHVD6OVnZ44I0gNGnTcXCLZ7ypC06v3hsm73BX5Xt8iETO2veBZdag4Iobs9sV1P9V0oEZrhR7
Tebab9SK9KlN/tjzhVIfsUPGyM/AnE14VHmXRBSkyZtvgUWKktbr+4pLHJJVdr9wcSfEaD1jRqNu
T0nvvpaIwnFwwbbPta9R5w/mgBsMT0VgK56DgUEEYYgvAZsGLVLWY+1N93ZNO6ybV1kXr3FhPlHs
ncIFhJhk+d5gjLp4qEfBNsIjA8kf0FMwN6/xL39WRmujWU4fO+gtGJYx59C84tuJ1VrPvJPJecHl
Xr/ZEW+jMzBU4eOhquWNxG6cd3Gy9ezxu2T/x7y0TtCrIGMZBHrpEoFACx8SjSzmui4v0Wfam0E3
W4LBNJwkbZXuVIRHoFbNfTG4D1xRJCapFgclX4nOuhzYX/E890gPc41q0UGqLJkJ06TSyZf2gfUf
9mhLvPROu7FTG20xuRSRHX5SuqNNogBaJTYTAX6ooNe/O6fS1voIJX50X5okwe8No69kRWCqas/m
tWgbHXR5d1u+oQmJIfmaL844Db4oZl9jj8Ielw8R8VxX6vyd8fzI6aCv09ginzv8rdAzIHkPJ3Jv
yH4tp+toxfe1JDiT9GwG2Q05FpzBNdnPNK+IjEpkEhNy6EXdcitscnXixdhILn3NgxrN809bTj/x
LOpTnRYtmcP5/aDR6GrSL2yyO6AeWiUtbbgedk1ZPY0IsXxD6gRkVuHdGIw3mOj3BnZG1cgb8Xwh
wV/Q40qRXcZWvQyDdXGbeWeKiXAZXOJW6O45Yu4iYtjJkvBumqIZdZAm1jA/kApAauKgHOJ3cwCw
G4+EMegxEQ51XNyl+dYULbtBnQGOSZLOhqr4XSsN8g8kHas5Y8dX7hO+WgNLXvETkNloCynItyq+
E8AHsugPrulEN90ZPhoZQpgLWdlUvKEqGvDAA+eGDkZ2Ob57v22dQ6RBDINawgKT90lyshFBhbZM
UPir96aj1M8i80qtnGw1mtcE3hKi3IaIu0UUjanFzI810CycVNZlNsyrbjEGzidnH0X06oVORz+B
F7WIOQYDs4IbjHI9I6MGTxWbZey1PHOMXx2avPsAHW2dPVjiyajR3Fthv66ZH7CF5rAuhjuAU8gS
xrLd9q1pMlxnfth7JaAQ/UMnoRMqNA+6jS16lM627DEx1oySZfCbBYyNUC+NSFKS/d8faEYJAWPv
SjH+HigGLOhwgWl9tZkh99U4fQQBh6fBaZjq4tZhpzZxOEjOmGXhECqPZoKbpAmmGwSA8chCeF8O
1hNlNe73fKYe0Wzb7wE9WoiD8uzBlN4fN+s42BXz9O6cWZJQRfFjBHiPhaeuBGFiE+caHRtxJkH2
HIECqzVGTCbN21oM7a0Wzjntp21jYkqEhNWzZVh1XvdY9iPKmCj904icIMT0oAUDsREUJHku9e00
sN4EWDPVXMtVZVk7bSaXWjr34cTzZgcuq101vMNHaTZjQsYA39dGZtqpS1+AImDXtlD8YJUUzPbR
Os0bmvRhXdEbbFrGph6FpmvRsUPq/aP0EfFB1DCnrXe4qkuogImEH1nveEi++iIvd5yeyD+I6PUM
ahbYmYUFuNWy0/uio8RqgajLfLiJlirPjglPDIJwUyQoUcOYxA4ch1MWvOCRP7HHxLKS00zU8TM0
wEdol1zIiAocw/3C1Hcd7Py2/KE0qRY8LX1e7o1+K1rX8pmQOoyd2MKG84kZUY9UWrByyIabFUPe
Y1CT+GVR7d22PLpa82zk0aGaFANcecs6U99UjnhB9oY8IbvWpEGsXFxzx1zrX5qwhpfXAnueBXrM
jjk9ow+fEIYUIVwLqSFDG+Nkex5z9h/daWKr5LIvXvVJO+IkSr71EPuqAuPBTHMSm8qyn6JmQABl
Rs8ID8FdIuTvFEu8GOHhoKFWZtDOdwx/p68YM+YekZM18palvkIwo2r370STd0Y33jrGu0Bnguw+
tnpvbfVkxrnes2rLM8EMvxk6ckRa6bdXFAcP9QgNSNHTvEA5b0hKUfF9kAcfzO51tmfGCXG0H2vu
pXeQfbBg7p+qgRWT6Y3eCsrL+zg8z/FQ+eCpDkWV3+EzzrZyThCil96Vi+F+eVlcxYudCbpmon1R
NMOqhLGx0cwUsSaxF/y3+5q1KxkfPToN3moD9f4wm3sjYhHgLZCIZTMoPNLvDOtAGJgsyp8sjPst
qwYjDic/GBVE1RhTk+mPrBsOUwbD324ePGdstmXqvevIm/2lErSsCYATGwLq5MCv0nkg6hPyIOQ6
1XHhQ4Z/anK1y01PQaGNKSzheBYDWaQ4TUELOicXdHdRGG8otT7ytI2IjK6eML41BorTUacbMxvf
TAUMUaompJ/ojJBu1w3uvGTsib9e0OyONtzacjw5oR7sl/+UpsaM6rXYGk0PbZCjDR3eqTL4DBcR
t+6uxncNRWMNYJ+CDsFxV843ws7ueSnA8DFO7ycK4gobK+uX0AXd0L9rJCPjydgzWDnpI1tWE8Mr
HnUsIOWk1qOb7RK7PKk6s9dNDO7S6JPvbprPjCHkBmU4XAX1UpY6vx8WlC7K9mOGW6nl4YoAiGAo
o17R2pKLVQQbMQ/+MocxY/2j05YRtwt7VGOeVWCaHhQB8uC8kS2DEKR52hE88qzM7JkYOq6TZaF3
SEhFYej05ZWVOgg7wlWUZL4jalbT/ChFPjFI0uKDjJwIKb59LgIitQWFZ0cEFXXPHY41Vs8uomI6
EOCTwdqjzCsN94fL7IHacy86UM12hAHDsN4nguNYdAKFIQl2CrbGUCEbquBqcmlS+aUjlGYXemRS
nRBSbIBGvE7NRIMbvCBLQ15pInpjfYsK+d2dsZPpeG7XZNJfm5BhD/drvB66Mx7890lQI/oOWVz1
pkycXVDV+q5sFONFMOReMLNTn8Zj4lg3bDIY7T3jA/f5T1ZWZy1BlymSZth2bAfpaQiNCuzkMWaI
BsLYnnaFyYPVxSgjh/eeXfUaTQ8DVAEuHLAMplxpg5/V3a+kKYL1/+cT/pf4hAIqICDH/wOf8PhR
gCacfv4z03D5d/5BJnT+Aj4I5FC6tmdZ0tUh//2DTOj9BYTMWKiFlmsInfPln2hCx/iLIwlYoCsJ
2zE93f4nmtDR/3LhB3oW7bThUof8t9CEpsOP9q9kwuU/b7muQPJmI6p1Tf6mfyUTFmPdNezgZ8BJ
9TcSqhk9BrJJr0G4M5c47j1cN61O0nFNqmlKWl4RdAylJ/VqZhCthHVpCg7oBjmH2+bvQdXssr7e
1qZxX6ezu4/DeeM2ri+HOV8JosRwJjwGIWvdtkItBv/vNE93OXCvZo5+OfmuzGfebWAxQfIAbviu
tp0nEY6PCYP9QJKTIhIsxBG7hunGZJ82rOqPQxD9Bt7EMt+1UH9rHXUnjAXL5JXTlFArCLJvZf1l
4VP3nigCH10oIrPIsG3E5Bv2JRo7a08WDHhZ1uPaRTK7wiH0yIlKi2IhN4777JG39DYG3SWHKbJL
MqrBAETHYcjBeMSmHvqlYeM3GtHBEszJiseRBNkt/ImhYnkUTtXFjcvqklXICkn6Zo0TdgjnUocp
p5hec8fb6KMN+Mcd35zK6rakHtCTj/aWX/XStUPAWctPraz0Mwp/RIZjwg5/h0a9ppIkbdKFHhWa
llH2O8LO+O0FjrY5j/KdLHLSZJU8eQBQReSOh1lZzTl3J30Xm+OzHIPpLHALnu3msZo9Y+825c6u
G4TgMx+hE9ViAzFJR1jmaGtyevjwiuIEJaXYyy5/nllG7LxkfitN+S1sYnDAwl3tLHV8lZEWiXOC
Klqb91TBKzPw1vVgfROnTTbZmL8LqFvou2/sL5/jhksIG421kkE6rMZT29HFRl5yJ0V5jmK5x3fy
NKeaP880gUL3YAiMr6D3avTJ0dkbGFDURAcQ74lAJ46/cCCcuwhqY3UZQvvVGljDZ2741RBF6c1U
DWh3zEWekXovLinNefit8CmaanjFIEUxFRETNrKVnx38JIMkd8QcN4OADca+BAdWUyBlauBkD2N2
imEMg1MMH7sREReLQGZ/vVH47HK25DRWqNjkHlyAD6bNb/QJfv70ZQ6CSbquXwktQm9gHWnKKWkE
eBUmESUbGuPO9gYgM+bwMkFCBmYgYla6pBVbub5VlkUwh9ZQILo1/JOJCNRIyk1gwEk/I3FPqCjt
29hWbBVyfpXEWqT1ZX6YW50xtpGwiBiTrR2SLhLaziHDBCLrqNlPuvdiyeAVldKwnnVaX7T0L7pI
z/HsPSXsWdbImaZNGNQPNAH0GsVXrw/3DgeC8PC8aRGbVyqbeJew2oQr9qaZ+XsyY53PuwqBMZL+
CjV6EC3epYECCK9IwsUH34WaGa7SSov7xzDS3JU0WF/xf2NsaluAjFcT9Psq67tkKzharKHyNsyZ
zzijxVGVD4M1G0enmdTJSty9C0VxN+h9u8PQdzLTuNtII3/vu/DXCQqm5N29tLKr1YdfHv4fBn+8
xgAFbppDhGqdW/j8GxxVsuYbmXXrip4WJUDLhF/aNTFd7oG5mIbYb0alv3BkApuQrWCIPupW0gmf
mct5GzBnH4PI8CGYzbD2rOpJDWxuypmJkubo165pcNtE+nOtIekZJScbC6gz7/FjVYf2WlbaT6EA
a4cTckDjBNPMNUbC0CaqkSQJPrwQDmze8nkVY3OLLedjERdOcHZWRJswGUOpQt1Huk8OUrSsGGeR
VFD7hKYj8z8aEBloNQOwqwkSKW6IY54TZcEYSYlnawnUmi1+D+JMf8biI20MfTV12ISj5V3TiaIu
eWFFAfE4Kt6IKIZnxkK2j6s/ce26q//Z6uT/QTCyEOb/rfC49f/+v/793z7+FYj897/xH2UHaGOL
oCWb3YcpTM+xuNX/o+qQf3kS5xVIZISeUojlT/7BQ7acv1xdmqbnIm4wUaiJfxYdlqTooHqEzido
vHVb/Hd4yAK02H+qOhzdsOFE6fwYjkUFpNvLn/8LD9mMWTkY8eJrJ7VGYl9cYcSKfDnz/2V9j5j7
s+sa3nw3MI4ZPLRVbkVI4dGhrQb9LraeQuw9d3UgRlwMDWjFUTIusBW8yUdYVbyywJ8aCT2IDTMA
LN39Zm4NpBWbpRXfpsEO9kSBRkuwHcKNfmV24q0d5vLQVP1OJYBbtHEiuKZyyl2mMw/UMwUaBKcM
YAGY/5aLHc7I+720+vmCpmFrSJfmNcPmill1h5poBEyAJA3NEvuTUYxbEkC4OjCbV4V2RUYk97OB
4sOtkf7YcXcCo7Lrs/hSs/zaDhq3m5wIDChrsqAVXDDsCvlzMbTDsW4TXmycZDgo25VWM9KM8MOs
TkLQhkPr6rdzmH8KtCQqDMZdaI+Fz972cQzET1UHWNDZ60E3f+ptlt3wggk31tmSjEwm7Cz5Gazh
Kydq+BhbfwCXGHaHn711eKU79zjYdoym0tU21aCsJal27UCQZT+Vc4xr6WdfVxQPg3qDPVztmLsd
iHMkkrNt7rs84WdDjbNmorKt+/ZlTGrC3U1kinzobQ3pXqWk3CtEMVwNRw5Bwy9FcDemSB50S5Hv
ituJyMqWGInlznbO0vmIxWCepjm+hSTu+mMKiNYhMgV+I/ulNvHZ7RYIb5GjRU1lbzxXPfeNG6+J
UK4ZyOOxmRcDskrbR14sZE8A0ko536fY8MihJNIrJ7GBqKbNFH0SNwG7xGA3IbMRrxZeh0RsPcS3
sSKnwtCZnhMNvY0qkuiW8U9g1PE+yxVfeGzcYWd5atpYbCDQbGUYcnG+1VKyCDLbwxDn7tZtGF7X
RXmDkvzukupCfM/gbCzyXLQl3hFPLsSeXG+v2lAyQDPAzTF7JC1S7obRwv3jhMCNcu9UjQUe2GC6
M/VoX1vQ8CplRtuUZckKNGG0MzGtbQb1WvWso0gRjjYdhQCEEtD/XituKMiKu7rSycext+BvMZPa
yL9DZQ3MiEk4znC+6SnoZlFowbZuhtd4MkG7kTZB3YwMRb451nibqZhPXek9M18dH2TofOUzc7Y+
gnVtgao0c8OvMc7S1ReAJuci3ZrQQE5wGB6AVL7X2oOYQcZ0rf4iyKw6x7q6aYylW/KET9HcIQlu
kJ8XE6LwDj0bH121tt90Ur2xhpJLUyxSJQnkA71E5+7VYZwVkdkgvmPy2tbtMEbbri+Li3CsvZGn
W8eBiuw6QDCDKNwFRTU9YIBHecvQJpAgK6OGpBmGKlR7rIY8pKNU62sk5nAaXJv8vflPoJvJTqvq
P0CFT1baDnurqx4c0INj3hEZU48mOQ5ztYWfxQzLitxNs4yRmUAYmlVcedI6fmdgmW1RXtDCm/DJ
yUkbscLaIVwglgV2j9XK2JmmG7JD9FAHmd9VRRtD51GeWioy1quxzdadMwTkH/wF3eVQDBuMhgzB
N4BdDqMTfJp2Bt4MFLnn2s+JVd7lUpsAXc13MkCvZXUlkRxRzme2kRq5n9Ifa338qHptI9w6XDtC
BdjDwWvO6Ge7CSUFRq0GU/7KrdhLzvESSGj0r3lSfUb8KweUbvBn7mEi1bz2ELtsmd/Peuz5kdG9
kzFEFcLEeb3AnSLQuWChAlzAfG1T84gvl9OfGX4ds5HX0CPqvXipU+SumTpqbmD7SegGON5GRPfj
5K56QlhGOFcbI6fkZ4y1thVfm9EJ5nG9+e2gq+L8q/2cqTnG/ujIE0YeV0ESZSl9hFEU5mP5avUB
Qd1o6wVNmVGPxzgntMjhl2lIitwR43mNY+SkEVM4MsKGxvdmiaDXuTaNEe0i76dK+OdGQzLFcuYP
jz0QCT3N0c0B5Woh2sJmGF+LAFwCwkgG2zjsYxeCkxPfD7Z2dZoSiyXWRLx1/dFWRLU4Io63kAqC
jYXjOtI6cORcj0FWnST/g8fDsJlabIsAmTDv2POGGO0Vg+kZSRudlwkxy+mS4LhsEgqd8N6lr4cI
iidRHyA/4ynbREHAwx3TgGoOeQE2s0DZNGwfoDpqeSN3ejv1gAn6DdJ59jEO7sAE6fcfu/6aWERP
4XDJvUJ7DAq2Vhpdb2Wifabf625EUIWrwnPPC7fJ4898N2mPtOTFDqU2UQ3E7wVh54+V0ayTtntz
5XjgWGx9PeD+JQf0cTDU9/K+Cy4Xxq4UnWYQ7dIlJiiGngDJ7QnwfLbF43rBDEkMzOShCRoYmIZa
STwvA72pNUj0K82XEl7OSkekjxgFgLY9F5nfmi7ILB8x4YWgJ0hcNZa1Pmdd3mFKwqfJ20zliyLP
9UVSkWlqx8ObyerRgTSZOq8CmQ44LGYTDdaCujHduwmFmkSz5Y+tzlx/wsSjzVAQskJ+oPuDfgSw
JgLmmmb52sHx2gVE/hBABVeavALJeGenx6FPegG4GKEIWyRelVlkunJF8yNrR+2XdWsQy9+k6Qix
mvbw2+DmFIW//EEpO7apFrHD3Yji1pA2UmIuqXUU9oBT8+QzSfCylrO2Fw0Rg6ULJyujbcCoGfrh
WDxgLGco7hCuYnTdrtKK/mmyOpS8mPO3zoTH3OF57ccjsoPgIqjIXAMcQ6pCG3V3vhcaSGfOGrT+
hjzkwG12Kp5vaAf+DHxcdYsybwLgzU185m+GYsxMx7cCnECj0g2mGdREaQdxwPlQnD0M6LECkvKc
aUeIrNB2Xf25HdiqdipG8ALfREsIXB8Urgw7UdioM+M6M6vRkuViB1wmDXyhlbi4uXv1JnQjBlqB
FsO2aj2c604ZcERZwFvZoPZzRMrwckGCwSXY+lEmOftRL/4wNIJ4+X3xhQq8Svpn5mITgTTAAp2V
JjrSD4nWaEXs3yIEMe9iJBFH4TKDEeO4dydW9lgUDqZifgNIZHDMrRBVe0Jv1vh5OBrMdghGBgd2
sYmbrReHGkO6oLJx1M/omxQybpwd3PRujqoV9Sz8grBiqHLmb77yLnLEVgOGeUtZ93M37looImmM
N2Wid2fzAvGPDc8B7E/82GT60zBon31gqUOHaGc95TikZIFa0BraazWboGwymw+//k16B/wrAJrt
NIcCY5fHPxNlD9R4bLLIz9vCCummKL146RkNanSISzyapqm+o3i+Zo7xPTlzu55G97UPsmKnFz3R
cAodW9UeBKCoIMxerQrjZMy+xSp2ZsTOgbcUdtFRH6adHRASSG7TlyHJHnHyIwrSP/SfREMmzGVM
cZfEuB5IeuACtyHOpCSSht5snG2nhv4EkRV1S0MnXLJ4sY9IkjeFFT5LVZS+spcNno0sGUnKvspi
mG5clVbwbls6l7AAQUTrA2NjzuD8MeuoI5HghMCyoCz+t2G2mKgu0AEr76nb5EEnqWxtkgYBO34D
il7uKEbzXVkgJiX86KMtI2Tuhl6cPKNgjWRY1rbCA7qqCBw6o4wElJ0re2/PzGmYefjSc4lW4WR9
rCv52FZZf8p7PiF7cDFmoTy4mGo+dXrmPmh3nQSlV8v0ZE1A1VQJaECqh7+ZexlpcvjfuWRzfYO9
dtqTDf+F05gnsnhzbe0HlvNO5k3FUVR+GENdH5u2uG/1bDpZzBXrqPh0arvfgf5lcdLm+3msP9we
AahhyW439tNTxyrLL3vydGf2bAQgHOtY2xe5S7R4GF5rSDgbqpIHw9Pf53SAnllN3EsKdGOV3DFV
ugGB8S0nApcSotRGujwd0Vqu3IQ8NXSA46rqw3DPjRY71vfSLvZNeaotIPKFerCIgaFJ6ulojEDb
6zhltKrDMWCa3wT0EGNjUAMF4mp0s3NKMGr6Kl7QBkpREgnjT85jzpS01MEeac46Z3RVG7j8iIfB
prVHwuGcQ72Fs0Ok7KT42VWcbt0M9kCv0mtT6vvSY1AWlQ1yV2Oc/Sqbnxseo3DQyQbU9ZfIyBA/
kxoaKy6nnqYZFWPubWYSMD2HjER2gyk4qn2dBe+NbMSmHQA5yeGTTCp7q1W4plQx0P5FDB9N5rkt
Ju1+YMgcWuyYe2XujIHshlBuZNsSIVIkvxHTWjc5sRk7D05dUscgLsZ1AKzXlUQ2wyOIQtq62GH6
Ok3trmnUkTCC/Di9hUmOkTMeWa4742uvq6MzP4iMY6+xfH30CH+kR6Rv9sGJOCsTufa2zcv73Hby
Q2AiGXB0fgo+ddn3S4AXIRx5YTfAPpwXsAN8+q3iTWKcW6WKFazkuQAV8qe2wvrc9Wg/h4UoVxOG
Ogec4gThmmhvDyO6RFPYj64evca5oomynG3V9EvuekcWAPJQmsksMnbSHUH2ZOSfuQrhhuZ+jZqu
cZNkM8h2noQq+9ZCQv9cWRPr3HSHqeFBbzKmjZZx4uZ+BvrIz8GNOjQt2LYWbaBSbPOA1aPhjS28
grJGD+mQcFdyTNYaWle9Sb8w1CfbMjlM8scAa56I7h5cQgo9glHIuAN1GvmmBlGLCgi0S5ac+sa6
L2vAxm6sA+zqn5q4TQmMJ+nE6+1fzV3MhJldbzIbVyri6qYo9a0tx6PKwitcuh5U5MUuiDjvwShY
A8vcpsI+OJGZoHSTR/qUmVl78krnPc0fW++H3Ermu6SxtT0nXkynUXVgHIty/k5a0iUysiEQUECS
7lmR0fQPh15/9gbzu3XNX3xOO7Fonhs9/bXSib2KyfUM22DdUhpxGozrqlFnt9K3+DXmrdfYK10b
t8HEvlOxzuHjnle2bWgsXRaOiJNdLBGPmzJIOui8JpDOObl3nXFfVuGjGncgBLqLqK1jMWjfk2X8
gRP81EvovMaCslPMexBDBUdi3LZV3n1Nev7hCcIheJWSzuDNrt4hRV9Lg4k2SaO1FFfM4T4+bJQq
zWnqCYG1NZ3hlPdLJ40UioH6Gha9BxQw31h9deO9/O1ae0H2Dczj3W6L1AavlGPjMIzzn1a3v1Rc
kF+YvmYN3zDWyjuHNqMIcQxqBGGsdC5rU6K4VXPwa4Bzb/PkvVY9MlT7qZBtQAcqYH/A6zGqiv18
g+w3oVpCnoHgjAyw+a6t+F1Tm9uAgJX7aMr2GCJIPcVsSCwoegChonNqrQeog6ugiJ89N8aNAeNj
ZebZyxB50WZUw7cdzpk/WwFa8vbdbHHmZJgdxxxd5xTKbdNCAGZOuHilznVvkxQ1bktGjvyp8cwy
5r2x3GvYFRdPw8mVmIgxROewBMB+1Ba8NBkCum1qfWWFW22RYZ8t3b6CxS4vDKP5mj3RbNneDJl1
X4vvbEIkqIl0m0blxu4m6zxV0OLLlkFL6G1sjoQiNwAdRP1Tu9FJI2nIpWWapG1UaO2mifmLlRHO
EDbJQSkoSYJAx9mtn+Ysb1dpOhTbvMquGWx1rt2frAGhbLesSBV0wgoDArhEKE12A1kHI+UqP0To
T8YatTgyMUKPAAzEpYRAZ2ZbZ2hJDIM5SUAIdv11omcvvcUiR+vnDwnhG1+3cWYetSPCEWec4+1K
OYhj5g3HSQ+qYyq1bFOFycmRdXfsFLTNAvNq6XTvkdVMYJvxn0AFhW9qsr8bRfA5R8G1n3YINvpb
s5AXzRFRFzmdI/uWzN6n8QLFwPgysJFZzzGqYkFGUxSGvyPXf7wAL9P4MWp7dzeyc81c2gOrwUzE
ne9HiEVxAzNSEnrzWI/BlVRzmO4oOVZsTn5Nbutd8onBaT4y9mPV52MsDQiYwwUt6tI7h4vnWfPu
83k4e1mPFYBgnlhzOHMdsk6Lp6Tu5iOgJuEUxSVNTnaH6DdK0WZI3XybR5CFaG6gyDSFgzVD/Xaa
8z4X9mOkuwz4+lvBvNVnroNl7jUPwHRVKXpqUNa6Ax2r7NxHL6gxiCL3W2ZDrLhN6QtA8kauD5e0
4PJReovkecAIP0YN9TJ6o4nXrYLvC5Ns8nz26xsOumaFAw6GUhY+ZRqx0YzgwyPEhlvkukwtqdAD
KFo+opmEZrNZ5PPC2Hea9RCr14j0CkCc2ZYR+LD+Q9dfrl2nZKfNc2W0aQ2MBfiqbtrrEJ3U2pn+
N3tnshw5sl7pV5FpLZQ5ZsBM0oIxB8ngPG5gZJKJeXAMjuGN+i3786Dsquq2Wna16VUvipXMDAYR
GHz4/3O+k5zMwsuuKklLDZQ5sws8jNrOuCmD+nIIk+kGOTrast4BcpI0KA8XUW/MrGrY0wHPczFT
YDyj9bVYQ7UnotvaKF0gtJxx0xIHty0xCMGg2HQNsrBGuNE2nIz+ooZq6EbdPa2zRzNMLy0Sp6jR
oIUmObBcZ026jvPq1rRVx8BJHE2YtTsgGSx14uY5iOSvMvFecNPAesGi2CXs0ee6hHMSkuxA8d5K
HR525VzXWC9aEAkw2ID43ZNih1MSiLqUCGWDLnnzKKhhq1vucRyzc9SLneCGtQqMV9vZJnBSPJNS
FXmiSMZGucZWBcenVMuqTOzXXN6xw72usGk8+jBoQBzxRRFJVPm/pwknhBUHr4MZPcydT76FgSR6
EXTwomDbtv6maSZUQwN00UFsl7A7VuZ13HnWzTIRY1enXD1VxpcEo58iiqJNb9b7PtPhQuZaSAY0
ohYi9mTGy0LkWeSCfGWbiim9fS2X4N3pqo9mJqRWyXYtDPUmcZlq7w3U74Dp2JTE7cX+caq877rH
wde0xJEAXRu3afrkNwvrs+HEtp2wsTo5UvEsVzDSCixpgJmWBW0EwsvNwnx84QDQ2NqCyvY4NqD9
65GKLSOPMgMwS1qtr+HPmOhXRlHcd8gxL2MVkCztt2ss7qhwaRveDnSWJ2cRXM7mwYyto9kkr2bv
X9mS3OqwPtrVJeF/3LBjcImZfH6FgbhRRfYl28BHKA0zY6hGlCZUj/KY8B6uLeUvLJZu2o+fFNAG
MOs+c0ZUZATYOEhEIqOlFlBl+c4f/edUkQNVxcx9AUNatbxnU5tSWxpvYpzeeG+GZ09AI1Po25k4
eOTt2IOvmFFREsZAVFlKR0A1zxKC3W60kueO5Gf2El1+7+bxE4bLz+m3SPxtCzpqL9InNILlVeWj
y1hMchXnMkB1y4BoYte4a0NSaF2BuSsO+8twGF7a3k4J2y4HlHbZFkaZ8TKn02U8kfiLgQ24nAH0
1O6c8Zr8Q55oV60jdyz3PoL4Ta4s6i8GJXTk2NNr6Xq0utKPujL2owNXAm4Djr2gu1ERugnQXmVt
ril9lUS4EfmhgL2I0t1JHEnXxclk97nOZafuopJGPKl+xnWh0wRqTkmmoYy5PYL+pIyF9XGRe1UQ
qAXafnYl0qHokJT1dx5OERsz7qsxjKCu6TYxC3Z704cqPfjZKULNSP9qBE7f4gSa0nxTJBL6/1A4
h46UsFX14YvJuWngRNvzB4EL49YLzE8y6Rm6wNeaWYhASdrDKpe5CT8FjWbmdXtv7LaICEaHak1j
6h6SOf+mdgOtzK2PEVvxlZVRFxao9EFlUWPGF4LKxjL2FE/k9aD6BxT118pn4YDybsKW2z47Nbw4
3PXroa5JE8gosMgAurfMWafkUwPcizF38vLnCKuDrSr34GaUGL2RMYhEFp+uzV3jII1oqseWxxGM
bM0WE9Xy0SZg9sYRhHE0aPoIcrBwfe9bpWApl8SrutCbVcccXCV2soZ6/aYMKvGGigBwQGvaAG5y
Kh6miVVaCt+tE85Xqp9gO4OiMmBCDoNsWQ8lALYCS8GAb15CPbXK2VuV0/KC+5UI19+53dwnrjxV
JRSZnAXNCpba59h8ZbrwRzJTBzsc0Fl17yuPen91EmhjpHVl1cV9M5Xfyuu2VV/T/xmiN7N2TLpB
tD4RalwIbyTIx24ehxCIb7pgYqeLfYWS2kSYrp47z90gur723tiAWGLfRsH3YFJVYKM8V/dKur8w
ObNYj7YinA7EMh98rHZ9Ek0XoEhxOaDD8nB5bXByTRhnyg+A1K/c0vNcc2JhX9ruqReIJlNVf0RB
2EOQCk5ms3FCY83zfhp6QMvIlRqRneoKJBSsp99EuLrM7bcYQW47D4NHEzL8EruKpTg2T6PPdpnu
TJcDjSpUk+5RYxm3kf6QfTDsbOipqzYIXUajZnn2o+OksAOYpXIpYdP1nhoxH+O8f1ONXC+Zyo59
RHGNUuX1wIHuRKl9g4Tywsy/doLuDW5HcUzYYnQjaQGGh5SspzfEzj6tt5hI1jHqHlwzcbdXYcQy
voNJpxOLBPWyy7YN4KTksUPJP6pXYI2I8VJ1s/a7zmTr4ndH4Pc1WAKnXXdSGlS/HpK4/gjMYEHc
Jx8zP9kIb3FO7izAUjgp20/Kche5laOtIW35QCPosgY8xXIVB1ZG6OaCQJ0FUeIKyBxBfmzn6WYu
7DtHsDYWrMUPMhxuR0+9LcEq6YlkchPcW3UzsQKyeTA6d68WWiqFa7Klgi9MCp82tZEZb0H4LASg
9WnZzLWxbBJQJyu69GrbCraebVmfKuGYV3UGxieO/eE4axta0LHaon6wb2qdMgEqAWzufW0S0tWb
PTmEMU3vMOuPmd0/iSQ6spgSW2FU+aqbCO2K2mlfKvRwxFiSbDMlULvn4RLhw8xgxPNEmEF8yWIQ
KtaARgwbGzEl3OE50UIIniL/ws+sp2FCxl/nJAJFY7wOLTaQcprWaYDIKrY0ZSMn91LQdJVjT8cm
IBKJfTW7GDR+YlxILY3r+BQOjPqTZWzroHxIhaaYY6Fh/2zGGxSgkARc8Tkhsd/YFT1S2vb+npti
b4ML3+ZGdB0ZVnyE6OOwyt47c2lutbjAX5KGLGWMZ90gn4vZf0jS/nExfAASbvKZvsiyp8sKPYVi
7dStY8Geu8g/HYvmkN+kJQgs640wxgMxgJsIxRQt3645Iovwvkzjd17jOVZtCnR7/rLc8IV+AZgy
Y3kfSG/ckHWNgazZJQNOqShZtgnpT9Dk3Dtn6nc2Nqc1PElAheO0SWHqvhOZglijsE3amePXXP6u
Zf7tkahlMqkvDoKsPvpoWF8sOa1GT2ITVwPk8gQPU6G6e2Cs3AZmlh3oAT2XXvPhLmV5tLvy2/PU
sR5gpliDhW7PsBc+D5+GGKknss8oX2dUYVP5QlmGXa4dP7eies5d/xGMFUMI4TFoRqeDT5Qza0iE
7RmVJ1RtfnxAOMaEjli2L3DAwcjkmjF9Rab9OWCnznPvG2MPrA4cPkbSBbit6RTSdQwGx1g7utw/
c96qqdgIF1wru5Z1mMPyGycH97iLDhACxDarDbaWFDv7IKdEqeDD+ov36ObOsLIXP9uYBrC9OAbM
hpXFIaGHiBhc25XRsWnLdvVMu1y6PpmzRPAI2RN6WkcHls3BnpP+rmweUSMz6c6GtEUdmvBjlyGe
Q6tgW18jLf1jhoWjn+bfRig/ayq2F+3Aypc8a/Ma/AHu1eEbdeO7jFhbVrrmGqLYJ3oJyD3c9KD5
HKqIjPThGgdHuZubjlodjf8moqhmDcMFDDmEa+neFzENuhCMOZukC+6qEipp9jWWzQSJP/0V+4Wg
DwvgJnOws4oKBr7+wrqruOqAqqGkFQ6lJGDk/tDiYe2TbwD6rOjaBjQ0ptdNnw7vFlk6ppXZV2lo
ra3U/A4ts9iSgYbVdOCFjqLlZ4xmfpX3dGUFybkb+mT9Zlxo1yy5dYjeCSCprmRZ0TKPPljNAGEl
DDuu3Q8xkDQro4ekRuJJCiYrk/gEVDK6JupldPNnzGmMH/PwJj1/uyjqS2rGMVoOiFzHB1Ta2V3H
BWf3cwv2Zbkfm/oUlaRSOoU0tmRN3zuqZs6xpHVRzIzGth9/BuTJsnNuY+qvkvgICacLhKRaTwNN
zKHyT65S8WU48kM5JYA699JbCy/OhXJT5FhODX4gQPIAVu7SMvIXVEXZcZLdsGm8hea8z2YsXIiM
yhyfOlEbLmvR2umaffdeucUdlg+KnZ79NQ4eFdMSg1U/klfPIKyM6VpTo+jtM9BJwHmpD2275Kyp
ge2QN7+YTEUXuJ7jvTevLBTOW2nioWlD9yX3SyYTRzwUNhJIizXWQXYUPlwFIIJYwYJ+EvY+j6wr
s7Uon8T7j4JIkpu2fDGmu5p6sYpEC99i/ooEdaSCgBKk3+5mkOWvbDZO0pDgkpJho8wE9m293Koq
NVexX7Gnpuc6zJR3MCKvkiS94SEv3tvcvoD7FW1xP99Jnebd4FgjwJBEJkUthnuUJ1og+oyG+CMj
xnHlWPeytKGGOCl4IZ3etjRORJBVu/eEVC8/pkBI/aGIgUWYU345y2YTzxIvk/gt6yTdkbEQXVDn
pkSFAZnxIXkJut7ajtVyiY49QE1GvIqFWAuyd18xpnH9npUEiTYgslslw/RZ2mwaR794RwNn76Ol
fuqnU2nO7V0uh3Q3OEJrxquPARU3G8v5YyFL9CqLZljuArlys26kMRxTK+toglMwxorPtt6c5R53
2jstFZKB+oqaXbhcW8ypwprwaDe0TJMIYGjUl/uscaxt2ovnYQ6+p7Z3jiYWws249rOQz2agySpN
Eiuc0jm4bZZcd/Xy5pQu5YDIH49qNEivruC/KvXo6ApyWl0ZCEdWUUvE+tQzgpBWRatUruKuZqBr
6ZZFlBl86tP4yGszSd81ZWSZ3fcsxqS/4DjfwpuR2MxB+WY3HejiFaG6v13LvDaKHpUR8JrFr9ij
ueJSpSeH7BjWIEGwDiWqeLO/60LF9S1m+PE4alEjdqt/qd1SLn2oldESWQ4Ql6+KZqc9jA+0d9E5
eS9JjquzxlzN54JeTgSMbz9mYXW1xFDkheJmn3QDNW/fDInc4l8GP4Mu4lEPiiHQiKlgG8x+ltuc
8E2Wf9lILd0Q8dtACcdFrMwiMf3sRPZQBrB8An++CAOuJfCco1/AR3bZIQ501S+ywGfXk8QUhKc7
SxT9Ma/eBOSQ/29R+v5HLEpu+N8JhVdJ2rTff9YJ69f/yIRt5w9P+KZAgMvN4lgm//IjE7atP9CG
4lsC2eKBaTTRAv+HTNh2//BF6IaEzJtMAJbt/E0mzPu5uJL8EH2viYg4MP8nMmHT1IrjP5mTfMsV
XhB4vA9KZh/dcvBXmbBKE6EqODor9gxe+yh6NBkLe/jVRL8GVwba+vGpirKblPVvgq38ok4HhC2k
WOFlzF6nznqFU4OvM2Q7jFv/ZNX5ZzRmn47uKqa9je1Oz+KfftUAOphPAXWXlmVGJOSDhVMVWfE+
gHIyGujxUbxnjDpacdt0N5B5AimIDag4KsycWJzI34aVaK4oioersBaXTDykOrCjwfa0EE9No7pd
GZPoN7Rku7WT8KMIizFrYNrknfglXpkTTdNRHEAz31OPBHyBaq1vw8czfYILZmxka8BQ22TtyJtE
/Nokr3auVG+ZAmMrXWS7cgP06dPqectIYH3U/lZsB9HOSfgrrmJ30cTqLg1oCggr5Rw5dJ3dcLk/
H9o84tASEeavdJB7/Vawibp1Rgs8Sug9BYoTiKoV7oQzbynX7dJq/J3BZdmJZnX+YFnJWVCx8ULV
P2RWbkH9+OOlVwTlusYCKTrrOLmMLwW+HGbTBtEpZ7EzQCY5NEZjEUKVgOgmLX6za8bfrk6+Oh9/
QEMQtA3FN0ah83kRbBEaXA0XI972i1L1d6OV7idt2JeTgjNPMhe7Dfbcr+5IX08k3bgf/FePM2lk
zgagGB9KAj9hbNq6tL7pmElAHMUAAkpxzsmXx4lRbZrFOgwFbzk1TbD2aBcN6FDWYMcwLEsqu5XJ
coqsFtU2y6YlyIdi9olcKnN7vhICJx2AEeAxude+Cp0FHMe0CCxr3OY2W0AR2MinaNhOyr/sWqva
KXIEWmMydh0Qfoxv9X1hKtqmPTTzqQJjbe/wnNrMD46xMcPwPTZQnwcuOnTJggO4gL0G0TYhXc32
53tZhP6Jttcqd6goGrm+eyXaF69cuGZz+90O/IThnQKBDchZSIKFTlLQDqrNgrWofgj6SFCaLPaZ
09jMJjjkfI9H0G7pGOukb5NjyUP3zneWO0yDAWGFxIcMS7UV2dCtF33pvQJ8mnTfWc9uQ2S1rTCf
xzrcgZFb62dVSveEMOfWANajv6eOhEZMLVfmMOySmRsMJ1IAgNB4hDjxmafMnP14GZXeocqix670
HuN8IdXIOU6jj9GJAxRzuSoctN8JbYiV6SHaSE1fz4rgybDa6TqdDU2DQSQ6FH7xwcTP90b+Kdgl
wZtNVxh064FNdFuQ+T307WEmRW0NU5k6DocTC+80LI+dD5IiyUOCuDQ3pnd3Nq4MiBM868uFcsB0
qCJ8DESon/37iSvAaODhhuMv0I+zWwtp7LQsprwOaF3YsQ3Q9yn1iN+ty/ZQygKgLskDZTndmB47
7/NoRNbrU6nobII3WrG3/i775N60sUiA7srIxutI6nG4Z/X+w3rrYYKtIglANSHH08fGeOGP8jIZ
AIvW3in1GFNFLL4N13/Fvg2Z13RwGSEIkMNA9x9OFKWklyqurs83xpDzvOqbx4baB9mfR0VfuzoG
2a6ZlEWOpEyl4T1hroxxqfEymu6rawPcsKjkHueWilTA0FZpyguVFIpUBhgMs3ye6nTXhb3FshX1
tBl3L/ZAMdSY2dGGbvzmxQMrUSY08lah+bjLdMrb6MruMH8CiAykER1sF2jnhBrd/bndgx4IhYYi
Y/GC/1g2t0WVh7vUmMv15HlHy2KAQ1v5M6rxVCmECTS1LHs924+pZwKGiKd2lQh5SdzPZwwXmJoU
52BqHyflvRCGlUx8nM6zafD6eDwsvN8yfrIyZ8c1Aqlg8c9Z6p1m/PlAKi4G37m1B3KW9OQC+KzZ
qTpetU3uHDv8AaINLq1kafZ6WlgqrppspoBHHFRV4SeHuMg+fwZ1/VCjFBCJsTlPnxgfOC49KjKm
nKzumd7tSQ8GwcRRy4kjOx86RhsCTdyVXVowyjQYv4258sIwH0ZD/VrmgsEuaFD9gbYDijwhAhoo
ADBCEupBQe5B+vgFgF4aNrc7ehp2NxxsEPLMorLtiClD+UvyLrfSrIcC6qs90wE7/PDRroJHO6KU
kWf1CVoFFXIz+QRjR3exrpknsk/9Euidn+dHiyzzFy+hqJgmN0Lc6hdnHb/W0dNcpbwDebePtCvS
lZnSobS5G21CIemg8leeHszo85HtWn2Dg+JOUv7j+X2HgSo/hoUHMexELe5NPXTDeNKBAxxUQflE
5ZKaXOYeaIJ22AI8gtzNX3JuQKHzYn2YPrUTMipuSaY6VVN5yZbtzUM+vC4ZokJhn9pufgSIQ54B
YdZ8/KUJTqHpP1J2P3hmd9Wh9VR6WjsfVBXzySQzEos6ZGLDg/644Hm5pITkrlyDvj99NAMVL4To
Jw+FNN15JrTzAbXBAO2DS4qn0vI5iPNnHHU7I0ABERWoTsO2Is+POSFZrDUhGmyl9UfRX/p83Dq1
B2nQptNsz79qutUlUgkKuh9A6AiLolG16TEI6o9bMvztmPmuynYdD9ZHPzVQmH2gUIMpHptMwmTQ
t4aprKfRTz4Km4ESjTPXKLOOZxrnhNlAXyZ9QpDJ9BeIfU/IshmTDMHKRz9tOdZwD592x+PHOgTq
5ehR1o++lorTkoZEkJYeApTUJtmkfnVKfrrRE5mdFdeJN96eL96AuJkkvnjdtBzF+VwXLo7eiR20
vjRzzRJGQEitF9zbpWIqkgErEnAutEU4lmXRSyvhfIYE/eorhEpW0ZF2T+fjoA4KHFXgPgCrvzo/
Eko0xyVsD6o19y7K0k1v6xPUVDeTZ/+8boKeiyxk7DdzykWihXg14+lnpcl7G4P1LGqJqTy6HOIR
iZJD8APen7OjM094yfmjnT8xngcWsa46ppWgfq4vhZPGX/6irs8PN3I46nq0FOpp/GpKHvfOYxGa
/fb09Z1caHa+vhI/f6Jcg4pC7Eusbit36jta+NeMvDfn98r17+oM8iLPl1R2HSkR4f78OYIkewyj
/uY8mad+9Gi2g1rZLE+kZtrrU90ZJEO6DcWtnoaXcrmKrR6bGhZBCHojiqk1m13/KhqM3+dfiBv1
KnD92+X8iHpUBRLwwYmsP+fJ21DBidZ1d0O8w3feDq/ow0NsQLZubcHa7ThYcOEsgtpf1K7Q4OrR
4XzXx5ZFazPYjjWnQmnPErvc8w+wYOYEZsMB8PynTSV6cz6Q8wvPJ93Xp6hJXHtTDKfaITFVz/zc
n6zc5uY1ttzdQBdg2ydwcWaW5kae7zxfxTtPL6TgeZwcKo2rri/JwH6BzYssjTFUD3tNY5BVnd5n
kozRbi4+AXVmrI1JcbStGkYPS345o3ILyHCgyBFBTD7mQscdhNxFYUjh2Ut7g4ItJYhWupigIEc1
5+oIERMt0mcbZMO6K5f2mDhYBgTytCBoduenls4WW48U1Fs4bfIGgnE69zqKKeeumE+9NkrGi75D
9Z173pZ5Ott8gpGuF0NZyJd4pDOMsUZcFJgqzEKEP1fBbNRjTLaRfpw7vQ+iFk2GhBj3cTMcUhd3
u6VArsfID/U/n59XfCLUIqpb4c3toakPTtlQvmv8x5Q1jB4iMY8fzfZS/xE5E70jHedde7dZpz4j
RAbrWe/vdEdOj1xmVryEdY9TotCB1KvzvRwg3yrABBsobN00+jITbkxnill48hN98KhXfnp2mfUM
O2k1TMhhc7+sy9sg4nScn+HzaNAHyMvaOn5yiP2LFsvYkIfcb/IJzV/hjv4qcemydqQIFQTb7NjT
0j21tZwiG28gv41bKSF5gcVL1pHdBvtGeWvtqZXYMMGHM+pPMV2OrGdMGjNNorOOWMC6dQ4UfwkD
kKU0Kkbu+tTiS0vIiaFCpCw/C139kfx2eYoq+lq5zc9liJTAmZv8Ji6G8bMuTmbu6fPVbHG3Qbeu
Losp3rgJO/QhPA1JuEnYo7UF11sP4T7rQhcfIIgkWD5u+qn/H/usxKFsV+RXXhTwnwlc1kG63uNg
BicwcYfz7U3UFntvPB9taLKauvad6On8qEQDj4YK8mcjjA9zlnxGetGh3zlk56ovjKMXQpAYmc4r
tho8WiytKZpCwjLLam9kkJvwXd3+7SEruucaZ3sH57wu4mu9JMhgYxGJ6l3aHCoCVZB2kLkwxDOW
YLwFu0BVsndwZjas+c+7UivyDnqNxpaFWhzdev380t7/GtNDz1MrLgOLiJrU8u/HfL49T+D6JXDq
WGhQ2T9mEXsOXdUYm4kv4Z3fGY/Fkn4ObB30SCAb9u42jgqvogG9TCBAu/PvPH/Anx+lXNJTJOfx
pGPogGC0TvqoLFKb1mXibE0fVXGi91ZNwHNFtC1ti+ykxrtQb4n1a5mTl60K/INhs4JrR15W1aia
SXW7SHA6rV29ztALz+nNXYb38/tHDIBYOEhGW01KpvSKOFU/+4nE2s8p+TMC/c0W1ukNoLsA82it
79dkZFRrZcAqGRncvLQHC6n8he1Ym4Sn2Ss4bipGV3ViXNX1sVdsNVsbFya9NJKedb3D98STK29M
vVDQZ3rJaSzY1ni/6PXGeXdCLjnF5IsuHDczs+J5A9zZOkehvjuvk72OQb3wYBR7rDhTw/6l0qum
YeddhVxG/Z9JF4MiU8udcd79ynneG0RLZiEPjGHyXNmG11wklCroJMerVD9Dc46ps8rmS7eably/
Ems1xhLMBqcycfKjvnFLNt1Vcy97VtMZZzYI5Mmnu3xBJ/DQ2u19QOtTfwy9cSs9vfZsKMmcN/e6
KIL7aMPH+8LyTr9U3/jnwsl56/anguJtXcxxXf1TNZTIT6q++7d/1lW4n789fP3bP1Ol81xWBoJq
oYBkFFoUBP9s5oeMbzoQjFGS1+a1cpzfVgCM9GIqnV95jTfIdzf/b3EPwJx+YQ1BvZ30/777rk8f
yKn/9S8QiH//67fdz/fxd73+6D/+8s3mXKO9G77b+f67G4r+z7Cof/Qf/+kfqvRaFvSo/zuMCibE
//qV/h0Tgp/4KfZazpkpJbhObgilMwQ39VPsNc0/ROCbNGECm0ovlIe/FXs9IFXoqv9W4XXdP5DH
OGbg8zY+/3P/JxVe5+/qu0JYnqtBCR4eRXItwr+DT5mTrB0vsLCcx6K6GkjVuw2ngkBAGVxXbOOS
pPpVNjqPw7J71Bt0gWnXD9JO6PbG1L1gR7khPsSgtnZLEYirAHMr+a1KG3UKlG6o+A+QRu8rIjOu
E6Ch21iRvOrFhrmPe4hPKRwGfPOwKivr0hhH+2D5qtkBtwxJnmNAyXoiZGPf39kzpZOOf3zGQZHk
QDJVXLrQU6V6+NNl+y8eKEd/7j89UUK4ARplP9AyGWoktj5vf8JjEFCEvrdwB5B4W6tZvsAMRS9U
ElrAhQihyjozXtye5VYJXOw6ga79MmQH6BLJc5E8GeaM5woOqaSk1czIfBQayR4aQnQ1hcI6DYO0
Tuc/Kf2tTTDZWsaMuER7BHgktNoeoTDbiCi6Tpq+f4mXk2n4zXPO3XIT2fa7mC3vOU7WSRjb12Kx
AQnXyQO5G2/J1H0uJSez8Xx0nXHfP6F7iK8Hufvvz9L5LPzlLGHp8Hzb91xaGAznGm32p7PUdfmk
HNPA/qvpeGMqYIybFQmDXWdfM/3IdRtW/tZOcDj2WcJ6YoyAVWaB+xwjdENMPs3b1AvK2yWIokOd
FMNy0Sj6xSjtTpiGj3grrCckLAVmb+MQzR3U67mPgFDhJJq8qnsYnRqkY66DMVJrOjpZZRyHFl4D
OSjhT4PrBy33X9wWQIz+T24KyDfali5FJdN3nb/jptADHHxwixTEqB5ilKM3fmWNbbgTMD3WMlsU
SwPEi4j1Z/idrZxZ0MArpJrIFoDqSrvp+1fBUowosvw36tR1PUvNdVTXC4r2W9BipMlP9FvFiCY/
j5bocpplhEUwtC9RCy+p65wMkhQQiEbqqsGNT1ZQe2eOory2G+c45669rx2tiewN9xLQ4lPbd30K
p7hY9W7b3yzjy8+h5FJ7vQZjtUwofAsJuHqEdLVqIU9ulykbDxHl/61FAed1GQukEpb6JILpVoY9
afQ9pg43b+6t3ngPGhTjfpazbB+rRycC6x7nA34119kiaY7XFjfqE8BIm66qdaIS52zidpxfu6Uh
LCAkMzYsOU8RCOlq5PWePSQPZbZcTVMst1kY9ocaXcg+KUdBNkwmgmNIyebQpw6KonmRa2mEgKdk
3d+Xkky3NpOoPqjatmmZ3ufBbB3SAGWvKIYbL1WwnPT5joTvY9VAxae6ArcruUF2j70AMDyJ4iRn
4gXJl3e04qzK2gYvZ4MMWLSSgJ1BJXexotFcmo236mptiHThVzmkoRztLHuGmlfeBEb0CzFH80LB
2thPVXDXzKCAD0FQ38lOTnvpK/sFHfNLjtB+PTZcQ5Zz0Vr1lnVqbcfbY7drsf/OLGpEupeISR7m
YPqVMHhpLeSXLc3gQMpSR++Fvgil8tAG/avvIjO2X1NHJDgzGVVC1O7kVT7MIF1X59um1/dOb1F3
+fnYVQ7bQVgjjItZ5C+J1ct96Tsx2nmTKkhWI+RdvFxdFk4YX1PSpwQTB+cQE35x287vRZs5B9BY
kLzjeobDlYU3TeqGNxku58vKNE9VpZgfvAKLWp772QU6/48akAtdi6wl+TgdUW/y5jCFHlr65fu0
pQfvywato/7SSsSiE25RZppGptvCSo/nB+X8xasiH6G7/tdaqpo2hGdxD1jpNpu7jswedmIsypN9
LNSLkQXIVuu+eq3KbEaHKIJVplrsm0TaguVI2XiUvdhZ+cxKNrA3MWzTN4+E0iRbSgg9at2OwZWi
q37/88WiuTHUzXZIh+hU9rZcLc2UnCBBiRXKz5UHR/137NqnPhubZ/BHF7bf5oQL1TvfH06+h/r+
fBNPkkJTfzDcOq1pdlgogi3/KU9cc8MqYp30SX/A/dLfdiRf0Dz8FmZffUj51S2+d92YPhke/Wfh
Bt17nKQkqZY96vxJVsh66SSyOcPOnnmq+7STcW2MTrpP5xImgB/ZJ+hh0GZxjCCVjAGu5PTOEp4S
O5rRk3JdTzTjYCf2HTcKIDgSpEr5Rt0S4drPuSex6GC5PG8AVKZ93i3kLaIARxJePYfZqPYuDjGS
rMfr0vdqitTDAZtJHoLZZZva+vQeiDUxyjSFcdL7ezk29lM7p0/Z3H6pMtWNyGgJ101BUEs3DfSD
kx7OQlq5m3Cy174x2ffALScctuiyqyCs965kk58XuXwrlH+H7uN+KNU+8ev5WeXhkcJT+mkYw6/Z
KoMYxwpN72D8NBT4kNrvPlvBKNNU71PZ4eqTIdK7JCVWwHWNQ9n3iPdoPHICnM4gfbIawdXUZqs2
c9PfmYHTvP08Ym7Wzbdoc3dJVRTEQZNznGGL03PH0vnhvu0cmEbnqWTktGckeVMVCeKADfrwcB5H
y7xSqOfgCAHoXJ2HSlM9LwJZ40SR4K5LdcjnmNgnOXAHTnnnHQlKtOmBb34G0EH48ZVRW8mO6GMu
EgYhMaXybXYTTNeGeFhCO9WansdMKXPDiOY8x1H1FOb+rmgYwUc9cAzqsZ7rD4c8t6+ZnpxD8Ou2
nMPlsosjdkrcMjedLcd7O3BvfacOX6nouNuE6LidjLzgdY6taw8XUlsi9WrqID3Yk/S3puvLG1Xb
HAWzRhQjzpkTn5VWuHQ3aV2Vu6x1ssfJFwSDpoUFLWIwng0h9pVK2t3i4cuIaWKhtWnfwrCmr0u4
0zaP7E3rWLSWHJ4g9v32UylVSN53aq3b1r3ntA5XYOaHDrv77NjwCyZiDuNxY/SO/VInlPQLhgu0
DvjLvUGb2c7z0YgVb9tP7G7BKd6YzvJo2QCop6p5MXLSZMCq9pd+shjXgzmQ7dDTHdtRIsIVVtr1
oencaFMyAATRr6AgLS8vLZsbuiBuyEg3Mf5dDlwZ76K+8khauuuGZjFRVnnP0ZJU8DFa9yjj9DHs
AoReDl51SKf2Km9BXdYOIipYjdl6slPABa1XPttAh5bBFW/TUlsXqQTHdlma8a1MM/vJjllO1gNt
+gomXNot3SZM+gASw9jdOGEU7uOs/8Zk9d7Rbl9RgEhv4UW5m//801i5ML48/xtW1XRtOfH/5urM
lhtVom37RUTQN6+SUC+5t8v7hajGlfRtAglffwZ4n9jn3hcFkl0uWwJy5VpzjmnsWwNfEmK7vyMo
glfN5fIUqMh1O9VeTWn1NyPWuMsvJ4mJGwFz/MDoD1zXj+zNE53zUnXZ49yNyOdw1p7LPKEOxFOw
8Ya4uTD0AtNjCd5bBvEmNhzXfogtBJD+1Pm0rZ3Uo0NaoNATxW9Wfv9ikPy6LXQfP0fft9tCYpWp
loecteNuFCk5odj099+roXiv4NqqyWOyGGcf69E893vVLiTRoaZ2SWZaoRZi80zx/3yvaMtNsyG1
OXmqc806jY2BpXW2y2A/pZCsVO67oZ/F7ZvvxH9UBQhvvVPgYnmSEEPjXRupKKxHzd3ZThdqgTOQ
dAYIqIPJsiUb076nMxdvWjTN1o1GjOLJO1kB8pVucXWIZRAcp0AxYoy0L9/WJKZG/2r72Ltsd1jm
bx+Via4xit38rCfTpZ8dbdsnxq4osUai7iONXs53GTvdCy6TVptbjBnOFW231dAK9Y3L+lAlT60z
OJdMxAY8uNgKv+92HXmyJJsBGHG9GfHtVJsbS4H/JcRjabVvCk+Db9brFXFqmXuG9/lcsEe8ZZZR
7JI66H9WQmAzz6LnYiJxhq5UshnMRHv30zKFDDLYjy45YIc2o9gryHu9Dw2uRUUD4mw3bftsuNFj
IMJu0vO3Csc3HRt5tLOC3FHHF6e4sYpXScArbdXiV6T7GZKaND6Pc+NhQ9yaXWoQoc3LsrXbCw61
jv6wW76jQWpKf7xlgIwujQsRFWHg05wTBL8WjYOpY3DWawhe9vDpJ1l6kw5Y/C73YPTkZBWxUnjH
2mkLhLO2ds6G7KGjtLw1waxOwzhdVC+q2/rARNLCPlfLUUKjKFwunmbeGhYMF8dpjmuN50WmvLtI
P3iXC+5+fcEnwdCA7XV9askm2C2NOqTljkBtVU8T/V/3V6tGfkPLn+7VHBR38LLNQYAyvlUVeTTE
gdDZ7Qdm3tP0ex4BFs9tih8tFQxo5EDVV3jAeN2xGUI5jsuDE1Ahl9Yb2Kxra4w3it43N6IObOrK
eW/qt5HT+M2Ho/xM6O2pjwnpIBz3LlzRPUWEEBGeAUmHpaYBkfIyD7G49MOiE6o0+8U24+b2fanX
WAafoxwzMnSJ2uuNV7vzjFdy1x91qZ39CgtQktXVnkLFvNgaSu9KxNTGyJcg0erJtTI0tE+t4z0k
Ok4kKit2V3CJtx0GNffgey5mzkDat6kl52pZ85jmvEmCDcAu84x8WXUlKuic1HUPnWBhObdtg6mA
n36rXeNHu/wJouYXd5a/isgi8lNQu9DDRomxVNFGFSx2VH7IAFHyRCrpOwLY9IWATPYWaNGeO2CM
GwnWZ+vGyMXXs4tQ8d6vr5PZRXfdiueXWlDyljD1Tlog55dR5pTFM6PvOOJpXkXMfGcZ71EO6uV+
CW4S2tV1P0XdaRiWtBiQhoBtuB7Cx+ZQuUPC86I69q46aU1g0dzOS8Jw5EapZtquH7NNbXUIcoIr
K5M8GeHFOP4gAC0eh5IAw4AkAejN1PyYL3Ci1N5P6S10kbg4jczJjL0HNXy5GCibWkTNIdtHcUYr
RnBn1LETiJr6E+fdu+vIId1a0kGwonSE7/k+GMlxS/C6gf1jh5JB8AXc13RH8v4In1B8hnEUPPv4
cXCjZqjusX5uClVA7Gzz6TmeaTRhVveP9uCoZ91T4imj1a3YvRRbBms9shN5yJq4uVeM88MpKPs3
6VmAv0Yr+dPjOy870uAJx+6vTWMXcHIIKgiy/CITqEzQHp0XCqQtOQJi9/0+4CBHAiWNU1lSDrns
5j8qFb3p3Zif6jF40fGDoU6TxMB0zi3nxnlQHsI07PoVlKDsCx3/9PhdBFgNKbEZyX1B5/4EdTf9
AyqPO0NHl8KwMWZZde8zqq1vIGuMTxlBq+kzUx1ZImGcFYV180VGRp3DCVtlDfurWPslgvihE1r9
SgxbcYkEPjGYDW2YF72HdMDlwwwStneeEbxQaJLcjaSfKUtQnptAp6LFtbD3STAMm8BJn22CoDYt
Ma18ladNgD3JndstcUTUAE6CuaaIyng75rQEPMWtsZ2t6oxJttx2ZpTtbDGY4dIG30tKGs8a7b+4
x575ifoDJCRvm8YFtVVEO0bYc1iDUt/5BEPeLdorXmP3yCZZbXb9pGy2bBUpTMsmdP2W5WmGGhwN
WBKFERCNi+vn0cWiQj3FojzJDg8Ac3KxH1sNC94y6pLzT/RJqEfMn8RWgVfMIRgsRxTp5buXYUws
Jv58xoDdVvWOdTNVasM7GqxbQvIcnKz6Z8OE6UJAn3NZj/opyEMx66B0xql9Wt9gmQP1TOFlhs5o
IIYnbvS6PlSef4ySBgRDE58NoueqrTtWip3goXQZQ5vLHbj1teI42QDHwelbb65pVP9uKPCp0pXz
yE/Kppvlu8DiDE/DnGkl4dCZ9GomTjJ8FUA5DfmoW2X3iGxJbU1FljAkb1p1Ua/uQTJXz0XXvSmv
ST/X4mWaPfWj6RK8blb8nrX1SEITWYcdqowf7MFC14VTZGIczEq/PcJxoKwGbXIlf6y4Ka3y9n7Z
xjdPxv8+ZIZDXg6cyiQb/tFSJ/piyd10XTQ/6qXJfTpSItmO4xiOOJh+Q50AkeJb7bvCQQSGeLnI
gomVSszVhQ4Xp9B6aI7yWR1TC3KgFUfpL8+TSFIFZAalhp0Msmw361F+UR10pXKGbFrPSIolHkx4
YEJkB4EZBUgc3S71lJq0nCjpntIRS7/uBMQ4NHHgbz06eJdgeZi+y8BsoU4y8dPQsTyaZppfOqcd
Q0k+H5kIBFGx+KXnqHOIHlhuHw6uuCzLwpF9DhHymuXdxHv5Ec2OeuxnMMB+N99ihwGmPsZ/vrck
wrDeg/Vs8QsqMrMHMTzCQZATLbhhZIdiskBUhvHuleNCb+TO4Zk/g0poP9xsLo/ry1nUukgjhjHa
W5MDgY/SOFFp/2UbxQXAyviZjy6kZ7dSJxu+JnAVZ6uz0t0tu7cvHSHCQJiS+VQIwzhAqW2e85bV
z9EbgfHwOfH9vdHHJNwunc7vdmcMDAeLdAZ5yPNuWJQ5Wzo93a1Pya28pj3mnMDRqLkHGDE7F3Dh
zgSQDMi6vYxo2LJlXa1q9+W7qzjOCdYaPc2PFcTCeNnHgMADXUj1VpoRM9jBb/cYqqNba2y8pVAt
yV1CFd6iUl+KV194r1NtzOwuNH2zNmj0SeS3tJcvtLX7rYFJZo9fKnhwWc8fiiHNiLtsaRJbTM0X
pql2KzKwUGv/gTQtEm/Y7I7dk2iHOPTJoPs+kpmP6m+U9bXIkAq79luRF9azn8QHU5XqXbalfpeR
+1tFNIHpARrHcmnQrQ/uzBjQNYgC1BLCT0tkn5u1PWA15XC1HONHYE7aswhzvS1ug8nmEr5q/YF+
5C1dPtaUzyMZXYlwmzW3loYZrqvm1FxrSWQp3LpPKihKVNX2zzFae8E0/RVb3P9zpBRWbMyLu6jT
rRu8PDEj47PEZeBdWl8juD1Ry6ayJHDWUikNzrZ9qEg6ejCHu4ZK7qm3tP703cZ0Ju/CLKC6JwzQ
qwnRDexNggpxwkI9sqL66AniTdbNB1NH4wre57cXdMaWDmPx2pQ9ibHtaF5ikHl72wOYa9u2PLXC
WTI07Pap0HFbm31ODeWP2t6ZChuZoopPjbA7iudSewJMRF5T7NYHax6jpzKW6e27OwPr95osmz6D
0nrXNW33sD7o3hQd8wkUpNYuvb0A8srgmm92Md7d2IgeinHu3tLEfMr8SH9YezvLM7IaSaheG+K+
/eK6/SVLY3oNcU1WN//NejNXii2v4yZP60ueZQRnJ8twXi597SAn5GXCoe7JW1o4BTBK5iXc2Rmp
KTIKTpCFL7pjHaSK48e11ZqRj4RpPQv2Igqcl2BiOAEz7II/rbo3LXEh3/e9tfaYWiSRymqNq0lm
28bqpb4XFhvKrEPb27pfdvaqungBymr6g59bTjjMkHfXyUVH7tQ+VTi4iz6FqyaGu+uO2qlUwt/V
gzA+q7r6rNEJXOi4/OiIgrqWwNO2oxG0PyUe8iEr1ZtA2XbKnTjZ40LfxnAa56StT00eZB8UfTsk
IQWm11Q/eqCi9EMUqH1rtgip6NbqgKluczQ8mOwn4ZASZ04eCGEdVtpdnaJz99/vf9JBcZx9escb
fw7yf1fP7ztiGWgT+bJRdm0ZC16FhMfC3pPWyvIReDHsZUy13a6Zdd/f2Nr1e7FKNZsTt+alufUB
7Wndiz/SH+WaL45DRFNhwgYD48OJr1WikeXljc6747rx0UE8FZqFlb0YM6jiXRLc86XD7ycaXElF
tqE+UE5LNbShVTno7dIqeqrtST26SvxMpPIPzjJZoU0dP9DQ2YBk31oTKCVBz2VwgLwEKWX4ZNrq
IdImm/Y0s4sO5pcJHu1lFk6+yj3Y466NSVCpJTZo2nRU7uBrQNYThpJu9YWwUgAX2DuxUHucREiI
EqAyouuOvl8CSlCsrAw1YR70XXKi9xbvqyBQj5qdAGOr+vzGfk/HWOE6BG+QpOg0uNmMJL45kTGc
vGSacddmLn+DpMTGLHgwaxhLxiSRypfuH00FIRkqr11M983lrjzGmX1y+UNQd5B5nGVVc1in3s2Y
fumiRtjRt+4eGF5wGsl2AK5ZTVdHB39QByyS3HI+fSfztpkrkRQvN/phueUX5OCVtR9c09r8GY0m
97CSU7I1SOnM4GBjhQGONhdXDYnp13KgOml8kKHwEgHou60PXj38e6Q+jeacpGlybquue5r87Dl2
O4Dsvo6Nm0/UPLkw/IoWyENhYO9dzr6iSb9G9GL79VlQB/+2w1IxLskHlkFxf15P/TiCXRXhhT7R
TSPLpesRLY5tdImG+jfz1B/OJP5YgRxfQCE4eFcrpn6lFhaiuX5/6FMcm9hSWGPxPmEWFW69Jw4P
MJSmvH3RRE24fk79QIwgzQi4YqUR3cgOSA//HdlpR4sSis25qd/X3fv6gEj3CjSL/ifs1TDzIR/E
XWpukDHkL9bIlSmj4c2pZjfMm9Z+Tmf5t6QUfC0WrTBT/dCRuvq+pwXyMAXkxth9op2bpR2bj82N
ZpLxQNbWTUhCLWxlzKRpav6HUzNycX1dnIgV5Naxjhx033xb+PRkOBgCfaoO9TL2aCEzVJtyM30Y
E/tY0oWlj5giXF2nh/NQcAc09H3VmNM/3Mw8Iu0/kbbDaXPsv6np9yx6BXPkwm9f+lTsq0UgMTB7
3pqGg0Ci0s6jWbVQL4rG2hnTUBzETANoEKoiqYskmzQatV1vdPCnGiaRNaC5PTnY3c2DiEXl0BM6
blvupU9Ej7jQPKzVyXq+xiBKd7LxMgxhUbIzokS/1cGTC0L7udFHd1t13kvpa/3RX05KEpCrm5/P
9sE2oFApnPVnF09O2MEDf6mH5s1ZrkD6281DpYzzqEP4AxNyi5ikPBZGVz6aUNM2aWRGx8kh1Epx
w4NeUKhbjcEbaxcQEF4yLo7KaCs2QfcVlMYyVA0WU/mgnssuNvc436ZLkuJu/W4WVKP8ArGYY4NK
6tN6BDZrOZJYz2ILoTmCLW2AEIVhAK5r3jG2jYyTGDGPp4Gpn2U7XkVRd0QjDKDnIBeI2m4+q8n+
kiCxWar+uFDecw3x6mBaLPFrz+u7LdaNtHyiQl3nBtIrQRrWU25S3AZN/YBFpvSYaQ71FOOHwq6d
6QJU9aRKmuh+v6v9Jj2gaKT1DL37VlitPIy980WEe3vrmgqLcDODP133VHkEeICUpoSPpW7Iny1J
UVoaUPSZoOouN/gxhqS/XuAwBbW9Nk7aNuudH2vLs89Z1mwMSpulYlh70XpmTjct1RmyjsHddSAU
urWbMwleOgrSxTHQsOmHLd1Zez9iph2kJAZMhsrvmidGctuz6cegJrD2jMg2ovcvLZLou53RLFxu
/0bsRGfBEJVwLxaIavwz+n3xavz7JCBq49VcpjB8xWY4fxwlm7S1C6i4TeyrueZMrAJIfUwp1kVm
tGZ1WZ/WRKkBzp1H8AHsdDP5TJj8QZSj8wdyG8hMVV0dvwAvLIpwHuX8Ns/Q4RMF+DmfLPFpIkbc
ElBHiq2fWKCwlXlB21nuMbO2J3C05a6NBwF6g0bk92XdDJ1/BpZTo9TGLQgXoII9XdMJZbTSnb9F
IWt9lLfzjzT6C+46fXbJZXtuZ8K8ZBkj0e5rTN6Ai7F31tpNFkMA1bHY2yLI3pyRU8qzbS9MYwB/
+iAc8h+Y7CvPsh5J2bUf7XYsHwSRFFezNnN2yV2OJ58jfXn4PgpafRfn8bDPOqEY5MQ73071n32v
z+QIKC/soOUc7KwddinNZJLwoCd7hjhHy2axcJMQj0hz/t4/TrN+9XKY3QCdCCzG59maRNZvbD/F
L4GCmlg1toXVUN/GpkInrom/ccYmvVJPBYihP+SMKcB2k/GCjEORfYJKxZp23+cIYo+t38xEG0xe
+rB2S01n2hrV0n5rPHWOEQQAR7amf8pOHSNsRh9IQgHGDKQzJNl0Nkio3wZgrUSW5hTolvlS9YQ1
O+l1PTUcvfz7b50++PETzfBfbJxrylnGg9hF2qc6wMDJvwuzYi6eunK2X1BmbNYTdUipA6qCkXJm
vU9Q0H/0FsT7qFYulPYGeNuEyX6ytfRZ9dR+Bsoegn14WvsuEdtwom7szPvdVEb9ybaVOmRG3TMf
8hDOtV5Hx2P2sZowIA4u62bTlQ0lZV6Wz04NFyIGmnmmEFG3UmPD1mcTHU9EreANg+fGSdNLkmny
MWG2+tjOZbeHqzZtv5/Sta51L33rnYRBhmzfclODULCUWSqZtAN5G/bjuJxbcQL/Jaqh406SbpOX
IPG2HMt5UbE61URZn7Uiu0mosstwnSiIitNm9PwfKLYodUo1EblBPnYzZe3BzafysUw6cdAAjf5v
m5tPel3hqI6Lrc5ei5hmApyzSU9CGbUzORmeFwresk2hoez14hgRdk7qybTcTvyYHKbKR5VcQWjc
iHho/sHBAPhjmurvo/W176+O1JlVbaOa783oqZeMD0RmGCcSibSnzmmiJ7zvOwUmGcW+qvqP0emZ
81YY3sp+otU3N8YDQzqAv71hPJSd9HbYyOvP7wmuWcMwWtbioi5bNqOe2mmi155QSm75u4fXhHHY
qzZDson+LQpy80/vBFBI1xVkTNMWOKiLGt+RL7E+Na/cvEmRdycKqdkjjqdy7eCY2W/IvNW/3d62
JtpbVuDk+DDzowvw/mK46d9MJY+J6oMHxAnlGVwq708RxKDEEr++iexlrRvczpzCGdm1cpJD7jCO
Lm3I3xq42QSP4T5A/RNiaGhfCeKwiK5Pg7BE6PVc90iiJm3wdlFPE6QZfxmWCx0LiNxGr6xTzR+K
72GQe1ACHxK0OtYlF3eDyQdqF3wTJw436gElSGTsJEoQxsmK+QraFr0mvdqtn2pGV9D53RlyxnFK
CxQoET4rWVQv9hzQD0/Khp5y80I+AHCqoIP4WwK7sYx4h1l33kSFMQO4S37FmbWTI1YFD7phZ6Wk
iTLFoqWPGzJJjx0wrDBqjGetC+BgkiNUNqBZW7YSLP7xXrR81nhbya+wYhhTQeFvVSJPTt3gnTZr
WjzKPfpWQ3IglJguYMDfka+F8ve3mWMPHWJnV5OdtjVhIuwCvSXV1Z1pr2tg6wZKDBFY+6ptBt7/
m5XCaM66/q+ROwLfGCMyn9wx5DfTPtbYfebLmaQmGrGCnYsEMX+0MLagzTTCqE+ujmaTR0EPaM+o
nibwPDy4ffLJmrlrl2wmK24w7aGdCcfE+enP9U87phElPO0QZ/mfaJixxyXEEQBO4sZ1Qb5MYFsq
DrbDO9Lq3mmCdATUUfY3XXx1TkXwl2KXilx3K8oP9rjF3iuIZugbNHC9PYBJneiDJFpE5HamYza1
DnZQq31hoza0Lf3Lmtv3AbtjPvkuEALziylT8Uj339mtD5pkfGQpDf71HJxmZcVXpWcLOR7cl5h/
MS9M7v7kPLRwhAY2bjPg2J1ngmso+4FYzAoCvg0qsRVwKG0rhnLT/jSkujcVNYYzdV9DRO8HVe7f
sfQsaoABPDT8bHauOKqGbHxWC+lrwvrjjCZceQKDtrPD/SAZnH9UhbsZHliIw5vzrPtQxIgxnzR/
Wi2LitCDI6JGnJNd1ew67aNXxnEou4TwXZK6AXE/xlKfjkDL8Hmk3evkIrvUq11cw691pDIuKtO3
U5UUtArG4V7Hn2OJOE1FRv5cEWWe1hpWkAZudK777y0xUttG4nYIitlmQ+z/EcXsAZgN0ZN0ZKYI
+0J0h/YaKz7SXAQ7Qx9+ByMQ9yILda88BB7dsig3jHAas9cARcPh5NFSP7Wye0HA4D2l7MTGdNfX
pblXDhpN7leElNRM/nrIrNtKyj3/liBUYeM4h1DetNmjlDNIIGM6JoibtqblIdUlFOqhDzS+s4eJ
CoVkPmSDIU9RpVkhK1ofNrr3Itj4s0dOrKNU2s+IPio36lSFejl3u7YgdgARxGLP951D7cVoIlJI
76NpVqfR5b4DiB20e8256I2H0nLZ75r7Oe6BmmdeFQ4REUuF/pNG4G9kxAd6jDl9wxYPGUNc1SCy
NrKnUS08XhKEt2azxAvPTXDoyvh5Konrgxdo7WoNS43TdKdKqH9Mrwaw3+Z/iyXSTo7qPBRVth1B
uLLWeBKoVfbXSAQLnke8R2DGGww/KjRq6g0GEUVY1hmjxYnMc4/uM5d88sfvORdyxzN2uYEWVvhQ
n2bDw4OH9daKKd00RdCEaD70nuCTKm5CSyM2q48w+SQiB2gSe7c8YqUbbaaKDlfPrtX5vJPCqm/e
8Fso27wwGudPdQxji+DYPJmw0NCi0v2I7iZ4Iem32V000SEHh+n5LmlYRXkG8Dvj+mGvZrXmpnDN
+V7FzDL6oO+3A8KeVRgbxmN96+wO+VnA8AMmIjEXqAYMZIPHrtLv6APBtthcYq5FCq/lVvkWfYeJ
J6xAiYc1wLLcR2/j5z0xbuYrawGQWscZQiMigKwmSWxmVsXqeTQGD+FQFP1jSKxylKrmHuo5ual2
/zVpCddtLJKdb3IbSKePPO1JeklgI7d9ioi93Psac0ijKS/R+FkxXKf1onY9ROf75F2T4pceddrJ
6rtiN7gdSPSJdOJmFo9MimxAYwMQysq8Kn5T/pMKC47x6HcIMGTTAEDog+RYZwSyoQBT+z5S9TkS
xz6NnntzwNK/2CmK+EfVt+re2ekBDGT1mNflB0Fg29Ku4zeZWl+QIP8ItjM75ft3vwmCM1fSrqrb
4qGKYeI0UyCPvqY+dQdOgEs9AK7zHJAFGyJQk6dizPa5rbE41pNz1Lt+Y5tzfzCdmjjQNEcw1U0n
B4rWzVsewJu9zXryj3Sm4TOnFdrr4tA6nf6c6fkVnVgBkGVhcLXMcJ0uhY+OEnljdpb7vOhprGVn
4nQZG//E/BF74qcfJ8WNxYnE3FJ+5CTP3RIKafJyXr2oPrk1AszS0Men5o0sizF0muBzqrrfZRs9
mQmb6YTUbm4Z5CsVaArETBCKouuTjg0imY7IbFl64xWyxC03+vZSGSNvVleU8IrjR4Fc/2jMJtcR
m5Ih9qPHzpREkPvMm7OWdNCWllNoURMDhhcnf8yjY+bN2l4W0Ks7CU5G8i7RKKwPIsNsYUcs3b1w
sO0H40E0znydtZF3HSXj2c+Gb7tHljXOznNdEotIjb3hWDgWuV1g2MzjEMJGZXf6dugo8sGNVFs5
Zb9KF9uNV3q3WT7KmaJMmex99AXWKNvmrXIy9K4xxawJhT/pEkSpXuwj64+qG+iYPicHSLb7cdC1
fRAt/LUxv7qWD+DPG5pt37MTocLbZl7CaWN73IoY/Swrwl0byzO1M1aEBDGnK/yTRdb1Pc3JRjPo
O0DZNlmsLGQEJGG0j4OdAR7Axbh13Mq5+ymVumGQf0QMQYqHNyUFTu+8B5f24RKIGO0zoKU5sWns
qc1HnFEUQz6beBlGO2Kk7NBopmpXsHih5hxr+uDZdGRS/taCDQSHF6RLIMmPvs/bK+5IgkKt6DKD
7jxn2mFIdC/bjKjPhKOmQzlaN0vV8yZWngsrL9jDY6FfnXZRKGexn/n1UHSSK2PNZk971Ie+DTHh
nFnP3iibfUWff9NbFLWOmf0ObKK3tCmzN4wWgh32Kdg1ovnFhuMkzN55IwPOw6jvNIexeK7aChH1
iI5kBkGLrtwhs0FxYhj+ll1/xuDG1O+Do5Ou3RqQRMchv5QCMjljnSEsXOlfKFu2mVWSmVKDuu4p
wHY9zZtt6ge8UVSYqNo+LGYsGIhVF3ZJ+9djqxdhv3TTMB8N573A3lEifBrsIiTVHHVtqp/h5SQ7
Nkt0cDv/EOgFuVhpt1d9znhGGt7JM5mKWlZ1iesXjd3sGZv0qZ6QjfvTsSIzyOEkvNB0N6/EyuZ7
8k7aTUC0A3un4ZV5yJ8RlDvSqsh49hd1Npqk3QyYla4m6B+2JD+9IciPCU2zeHT14zh8+E1XX/Ws
dHaJVyaAm71qV9NSCPNsIMomeWABz46ikV9jlD+gPbKBsVOwxjNZoc74KSEpnIMIyQyzbYH5yiTl
gIbXhu2ruGj2WGxNcrhILGWnXLu4THvNIFzCbGngBercphrVkpEfG718YveO00vkPsF1sCwJbLoF
ijvP0LBlUp1NMmnm81nGpLdN9d5zUk5VF+FL6V7qGEit0DVYDEYAhsbX/4mV/NUv61vp1fph0r7G
9LFLGu9m5SnsozGTVxF5bHQRN+AOI1D1vYZ9uUXPWB6QwXCFzz2FWw3aFEIb5M3OhSaoF2yOMd+E
bRufPE7PTULA+VHwkYd15rsATNhLeDlBloYp2dvJIoQzdyUhJiGga+i36JBMFAtVerMd501WhXyg
m98TkiIaTz91sSJRnYUPCUhbn9cHw5L7ea6bE9GIDA8lqqWoZ6vmgY4MbY0sOhTU1b4Y+hcozFzV
xfDBsCffRibrp+/4IIg1WKRwojm0cmgc6XLL+u/pelSgsCNFbPme//O8Wl9l512HWPu/vp/S3sjO
MvH1V5rs2muG8LOBQPQUL8+KpvzBtZje16+lOdsbTa/ss9/U4i3raRa4nQgO61drTjXGwIMKc2sa
nvOoQU5l9nu3Y7RWN1CwYFJyCZJeN4sKPOYw7VKf5A+kLjdpNIfKyuaTX2XyPEcGWa3+vbReMQjo
HyqGX1RUlf3eE0Ztiu7VFZl7rwyEy3jUmyVQ4cmucu82pB7KbxwOcZLkD1bBwEQfEgAofuWci4LN
cS13o98mJ58OexgVBGWjhcEbRXP1R+teUKuTHUGQKCla0uUqNXIWj+oBeLrxmMLrPhpx/E/dy99t
3t0cL0UQkdT9ItJ4B09KCejr/bPGbs5BOdE1fXO1/JJ88Ch+Wh/6STcf8ugLic4UMqikc+cUyWHQ
yyXo3uAvtwyVnGlD3Jt+GO5jnUaMKZyBfWISwNULtA9Tc38F0aOwhfnG3Mx4pa2iudV7LyZ2nKk+
vJQz6Q1uH2xoiFUHtsD6UxRPAMwLhJEltMwNATPyBNcB4e/I2MhWRXosTdrXMwplLsvi/iFrczyT
7XeP6bEcxlrYN4CkARzagK2fBlMWE6aJ7HW6TXQhToZF3vHGI6+dRHC+0EW9frHgoqzP/nvwoGjf
1m8jhATiKJMzUOy89t+3rEfra9GwMG6m3gj/++r6BX3ScPObiD4kfc7z//cD1qcG8Q3n2jZA/PDr
rP/j//mnsiANU+Woyv/7t//98utrpWbh4THmdr/+BEondTSn5qkXOhk0rS/cc1wnHAq7ds/r85qg
GZsbMF+KLF60455mBsyA729fv3H9goIfH9YySCHCbavYpn3LVIBejgdHX+iYNhhO+H+NbCwuq9QS
D0RMq22+lAqfYhAUL3ISLb8fADZP96+6ufRga2cA5LseFrZNYL3KvNANZJMfUm0KB2f8J6KsY4T6
vw9DPZa3gryLo2N3N7+f7d0YeCURbPWEKKARbUieB5QCpNERLU7HP1UR9oK2N+6mPNclwnoUZM0v
oNYIppEwsHzg6nX6rxrA171K29/Al5w1LeipnYDcAjloHkbTtfa6GoxbFpf+oe3L9OoMWXZqKk8/
kwqDlN7s61Mmk+AiELgdbY3zOzUsf9+Pqb0lHwpYxdKZrCW3QIX0M1ialW5pWLjn+i1xoET6tdpf
WfgDKGQe5mHA1VWxLV9fc5n8PyScyg8MuCGjZNUHd3Y4yUgCuKR4iNht3tensdKeXV8BUKAFvzFR
ONyVXXYwcP/3aIx/j3IsIblktyFv4nuSd3Bpu06P7wRr/chzKoDYshuyXDBaybE6TEkQvS4tsNSk
n6OYJmm18Pbx/zB3ZruRY1mW/ZVCv98Ex0vyoQtom2dJJtP4Qkgud87zzK/vRSqqPCMSmYl6K0SA
MKNMcsmMvMM5e6/dIa2wu8a657a9xCMUGS9XsXb12JAq230MouzAnsChyMvBdNh0DxopRL/PVZXx
q/MJ3SKDz0EhE77bRkJkjXMnzMi5RmbnXIWf7xXTctcBNjt8F8FwNx8mUD6bTpppMitZ+SXYh5Ne
zWjccyimdp1J7KS06kfYg9WboSF9JBgeBUJdJDfWv4f5PNrmcUPtb9gC3a3fyBBdSyVyn+KglUfM
hgALB2yyQ+b8ENbKDkzK5G2YECBYb5ohSJ64g7eehXSuwMu8TXCm+DaKvcCZghAGx32KtJiqHdWz
hZoUWOJcK9lAWKeVmt+AD3unzjLgdFLDU3UnfISF9zT6Sr7TQxaLcdcCe3GtHMbIEKYbIttqPMPC
gH8hgrcY08pmcEV9nA8ipYHLzvjJIcZ6CX44e4AgX+9k1+i71KnlvRKMxRLqiBkVbP+H1PtR6z50
jSx7bcoh3QikOweCYe2HoAT30vWa98NCidzT1H1G8+Nteyn8vd9l2SPiOv/7Z9jJ+KSEQfzUU+2n
F9JFu6K1tFtt5a/zP6I79pdiFPYx9IFGB501HnMSYlmgTg/JkfI3iZPs47xvlpWVQOYOAhWQeps+
VCLOHoKqJn2+zCCagP7Evl5dC7+prqpLbgReyLv5FKXC/Kg03df8TDTVSN+khQQiBwp5dLYPkpoi
lFsyPdTQijEUjy3zd1yzEIm9JbNZxubHMt9z7S0hOwHlUmre2VDqgC2rj27Zf4yCjn0aeea9dHRx
IiGCrVtgZB9J01y8ns18qTQSxhA+mF5LFaqDavThdMlCFnHyluMxn7r+41ZojvMaqP1irMI3Onnt
U2yDOus0J7hqlSx2EZvkXSDqbFfCmV3mNlos1zWDH1mlHIPB+mqGSJDy4m5rleQ7YjXNXWDWx8a0
mke29QMLSCvdFORGUZIpiK7ImkNm98QJTk/zQiseXRlvTM1gvR/rlySK3UdypeTK0RH5ULt3Hl1X
YSfcs1STqvppjGZB0nKU7kJ7+KB1ql8IYfmq8Z2sRK7oK1hVwwVEK+21GoOH7jhP06esNwaUO6t4
bfr2Kw48qpJe+4QlhjZyYnZ7QoEIGIHeLhAx3hd2uQTQRh9zbB+7Yszui2l/0ocqjPfp6XzOyrLs
3pfZU8EdeEAtkt3Pp2RieTs+dqb56RW/v4GE8JPsE/c4f/t8Hi0+F7TH7NbUdMcW81e83N9YJS2W
+ftpkkoWdm20butOOcwHIp2UwzAdfj+dH+WIIlnL/7Mvky+EuZCUxvnF5fzi+cfM3zGfnA9GYn2M
bZ0eExSmShz4JCBEmstH0IerNnTNtSgr9X4+gLmv9hWr9IWUkajWpJCKto7vR5W2LfUp4+Ap/XAw
LCbeFJnag8Ut1mm9fkc6NJ2ayFXfylJaS1MRGrenR05JFNrghw1n6QnZPOlOwSKtr+NlYRYWm9wE
jZmnKdGBBv/UcAbsPh16T/3j0fxUrfr2mCHvwhwbHNHN/3EoWz4WMjt43pOXerRytdhjbH+vCQVb
KH2S3RIdmzgN4/mJ5Q6cMXBjNIHZnLrXoh/7Hdwz/YoPS79zCXgdWlu7zge7KXkDWB2vR+nguSUk
dqOHjL01pLCFtKvy3tKH+Ewgg04tPq8/xjzGmOY1TyDZi31fW9gDp/MqqAoS4aIRGkWJVHsfdY3x
ZGUmSJPReQ6NdCedhOZMGSl3rpe56DJ1hEqlqr141UAmRSV/OBH/tJ3o4tFG4b1V7ADjNHL7q2Mg
WJ9fMv2gJuic19KmY14ySNP8pBI8RG15FnZkTb6J6nWI0wurEe+n5Q13ouyCV89CLAQJLzwHUoij
RRDPutXH9rm09Zf5pSU/uu4c792h8bxCF9RfGovplulj2IDQ19jr1FAPsW9e0tpFssDNuk5szD1h
YEW4u63iHpxwcd9DlCF4SL8ODmU7bL18IdEoR9RIIOZXzK/1mm5nFLl18Ix3kgX1E+57eUaQW+JY
mx42oZWvBwDHGrWDo0Jk2SlPIbgGHtLsLIwh3M0nIVK16Wp+yPtfn9rt/NjEK7VK7UgsKYSuJPuj
VTi05aVy4q+STeanTyuFzbz2ZSb53o6NGA8PDv3cD2Cqhuk6KhTq62n30fjV6C/aFvdwK+Pntk6O
1BohX1npH4dxejqfY9u27VRKOl4YOpgEGuvvX/f9bZr55OHE2nVD0rLPtynDRa2HNKdGlDsfPBl4
J4Zv7zQOurkjaI7uAq2+LBpfvTEItz1JdScyFdAWzl/oOltdGUkrMLjxutTMn1JG+i1+HYpZpQRa
05fWcElx3Q+enTH4u7m/zdeZ1up30nqaMwKjShX3eVCI+6Qgpdck4+P3+SSbGBi8Scow1ttyCA+4
MSoSBfzkwX5EozJuDJOolkgr9TNZJRYZJpn6ia6GDUlZv1umpL9ud+YB4VXxYHfwc+ZXWHHOfRbY
TwnQ823o9/fpQPZdh7P2qZUqIumq/gxbgcqiy7p7z8/0I0VHa6oM1p8gZAQ9Zy3OEJlm2M+JRdwq
EyMtLYJyByMX4x5SzWdmKDpGiTqZoYpm5eAqfzBKbLOFkBsnD9QbbolkQ9KKAsAVL2Fv5NFB8Mli
WeOreoBrVKve2ds/pnWevabtYG67GMEhep30Ffcabi/faS61LLU7NW+ggBZ98OCzj9lQ0qN7kCsd
bAwuN7bfrKmrqNzUtAa3bE18Ooxqs+rRnj42aHyWPumIz4lEXIQBkdRarx5OyWBedC0Vv+ya1Cwr
LL48P8mnCKDqBEMcEX1Ggh+0uu7eYpGyYY+DQlgkgoJwUhNWYzDdCRpWdKiBsJnMnVx5h8jGplHx
uV3GIIsob9j1TQD3WSSuF33443AOfN3xFmjDkfsEpBwhEejyYHyL2XfhvKRU4isAl/3OuQMIntxE
kMVH1226SbqovGuReq6qVr2pXSB5T2mbzeebsD9ifEyXsMy7MyKCrV1BG4eIUd+QB9oLt4jTA5l1
9c0a63yDt6NeG+wcKBISi8VE5awFC+Vt0xrji03FbgFQqp0AQfFLHiyFEysvWpWb58xrKxQM7rjF
VNLAjzO3ruZZ71iNR6qpSnXvEFGzIwte2al6JM5VQj0FRc8yVcLsUxH5Menc8Tlqa2M71jUrV3Ii
n1k/nOYX9KAUlw3C5juTLJozjS2fX09JPyMaW2jkkhOFzika1yo36hjX+zgIsx26A1Y/WvPmZhSr
VS/KjhZ/gu6NDzX5LQ9RaMlLoTir36dw/3AdyOxufsF8PvTMjhzigH0h3zMfrIq4aBvFzJKQJyC9
fKzIrOCbnpD03XVD7D800wH2hnmXqu+/z4SZ9B5SxV1ZSG0u83lpBf6x0pKQXB692UDDbl9UFK2L
wZLtCQF6+1JWU3WoNm40oq37uOIWmU7DuB32uk1++fxNREV2yALydD9/E03T56QZq/uulPmTXhmQ
fAELosEZcB5kWCz7abcCKAZfqO4aSy/MsUJMuxrkij9Ni8VoiZF1w7Tavw/NfdFL8wPZPZdwRLkW
48xwTUzv13y+88Eu26PiPwRREpwKZE6ravoGwhyWqKH1V6xfxJGGarkTYBefuYgOJCKYH8KS+Ooq
XT9EPosatoLmE4gkAK0i8M617xhPrQPxSGshAZvw3J6oLPxSy0T9/mLeTtwqaPUDxjirISeHpnuw
raen6LhuUg2qM8u6YANLBPKz4/drp6p3Xgb9RCoN/nGghmKYQxzeO4sci1yd4qwyn427Gv+IYXxM
/nMrTAhFALOQgCTs9Hc/I8TdrykZa1hIp2F3VavDp+HW1aLUyYL1cjIpTEVHB1ydx8RPj1R8PTZn
E8w43WMnoaYHXhi3BLBNgxDHqtZ2Gv0w+G4GaVG4iF2u0d1IRu++banuG4WDiUoce3P0D/OzVi+8
lQIdkpCJKrx4KgeFiWCpO0NI1FYSHloY6tcJw6NFrCm0oFnFhiqWba6Cl0nSN2Za9tNoyi8uzMcU
pim29OxkJ8SsDi2SBBT6tWvQUYr6R5Bna6sZPlkKm9pAh0lzL9g+80XhhuT/6d3aMXXIOCLZmFnx
bssQsCbFniXp1qeSIRLctvfg+SLc+ANV8olt8W5Kcgw1TGOq7aaHNEoOrfQkipNQPEGuOAZdrH1o
DZZY2Rk62YuwmBsvphmUXK0AXWJl+Fs9DtJtXGk3K+2vfWwtjdp/kmF/NkRyRHZwCobqJnyxjGMC
wqXyC1cnPn5lPLqj8okx40zUbX52kH/FkrfeVqNqN3WzTYQ8x1JTYLME2V4osGgG19h1DYGnJaD5
daLwkUN9pYoehrSzOyoT/LngN5JdkdHm7EJaS4TWWYvK1rMlOszVgPgUO6lL0K1AQZmJCxARZz3g
7qDxR2a1lXirmh1C2UTIQips35ozQM3ARrtMQv9ok0G0UMQUmZZNdHzhEJ7bk4easBKEPaRvlRKv
CZIQUJvMb4sBqdQhk+YKS6Ck/Uq0bZOYK9IGJ+5tHS5tMAOraOh+lk43nNks/0hcOEO12W47ODo5
0x+R8oayDszuFo55+hSN4S29uvQBDq5gyrAU4At9naXoUex2S3nvhS6edvYsigYhf0wqrXiL5mHc
lhrVzng1eBhvrFAHiRbptwzN4yLkhpxyEM2FZiu0+fQx3BcgOBb+R5NJ96AOLHo0xVXXZvGjSxux
8PSgW2ZDiroleapdAtBjyV1Ra9a6NLLLIFPQ4SngTr0lWCXhgZL5Az+53zsxMArqp0AZrn5Kilri
mSENWvbmajdmB60Lr7qD8wCS675PvRoOOH0ksFwr5pqm9eknKMqJrNv2hOIVRgbiP9Qwh96pb7YG
Wdz0tXFLAfwxAta19fSGGWtiFpIb+ovFFrl/sv2ZTH8ySvWVTkgjEhIi12kVEnv6WhXhL8MUO8UP
n3GdkvlW0mnLA7Gh20kaZlHY6zh+tFSXNpqSkrdR+Du/wHamERidWzl6izzZ2EX4ohfRJ3UdpMZt
SHlsHQXehf4fu9Uf4BSPFTKwlFi5taGQIxmP3antVvFAOLOuUZZRqKLJGGRB4CTPzHU1PHqZLoXo
9kru7sEUgncV27oOfipjh2Kk7Z6I7hQLqozDWnd6ZeNYWnlo3f6YsPtfjpG1pOccbOy8cpdpVF/o
3Kx64T86qof5tNDPjvDoMtfKGxM7I5h2PwydDeULOUYuUQoCwSbnuPEW4eheDMrmRrtMM+2AfgGf
AwkuUUgOZGB81mxViCapnwKygLw+6lEexD7Ya1Uw0B/HJs8XmqeSmjx4P0SUP0x/5BAHH5IQwsE/
+dmwUMeuZLGtpbusGd5VzRi2+BBPeRPmDNphhHEwxSCoxf3aMEkIZG8SVglqt3IxdmRwlgHKP1Kf
CcYj9scV5PiinHGJEWa0Oih291J245fbjKxp82TVYMmTnfPLVhVgayrUDIiVzYJ4bNLcubqjUf1g
YEUJqBn+Xng9QTqFetTiuFzFNcyBAIM/EOlLZybDYqdn/B6D79zqrDtJDOFoD9PH+hIbgAQzuuya
TZ7qdC0UOsWgSEKFaxmD2fRNy4U9IKidjtoWg9Q6hrnlVcmHbSEm7msD3lQaYxvxk48cAdUt0OuL
aWsvbjY8VFZ+HuOGHlAhwOynFm8x2lIU/dxURrTLCV7dZK3/bHSMLNT2w4UIrKtUiq9eOKfOVxBA
xS/SAVRfVxNEG0cHWmrfxZuQk2Nb4eHHDOwucv1NByoIcBB4WDJUyCAMhC46KSxjIX+KsSALiFwB
KOwIYzr3WNRxv8Jw9iYQSZA2tPejAeRWc5LYoPuWH5UTXoVxZU/R8BSPyd1Iu7imv2vUzf1AVXAJ
ymVJdWUVyMgncUpgYiv20se4HXun3srOftQ/SKNur9xzkBUdBRJn8gXpMtxyAXmoSwisGR5DhBqI
a5WAzbnklJ96K0PqB2scGbddkkGF22/GFM5bHsSbqui4HoESVI6LZbFSULCVX6gwqIc66C6HKt/C
Pr90iflsNeyzUQRzkwJ81SfZA/GwLLePttwihuSDuULQWvrlcHC1kZQiRMtj354pqdNHJCmUktyw
1NLw1jQGcqOMvYohis9Oq/CdSv/ml+3RDaG/ONG+V9huAdvxonuCrpdq3v20EnEuRfFBMKdXGHcm
Rggz6HZJoG2F6d2X5ceoVWeQYz/NPLlTWnIyUPHGreNvqkhDav0TEbyDW6Pg/jbcZ0GJDDHznl+t
Q9pLzouXHUuVsRc4hLdFmh9kK4UQDlXoyJGrgb02nwMakRajyyB8C+gdSg7HQ+isuzGRlTr69bgr
g82YuLx9wIEp/yBBMvsUoziVjkCBJp8R7TmWEfNNo2iLillwUWLbUohMwNP/E2wFaBapDIvYCQ1Q
BRBqRfnWRiztHZH/yo14ZbVjTzaGUi4dZZsVBcIL6krrPKECQk1t34zjKmdNtqssukkEdW4MW3xW
Y4uajXzDKPHQSlP2icN2lVILPkJ8YyHfJsPSgLR0J5W0XDlp47y4RvLsV2X1K+oKQlozmOWtAZ6o
sYZ7WjU+nuKYOOPSXfIR7ngvxIbfLdkDECdgIYFqpk8OMrKX8pXE4ovjlW1mC83Is236R5NbJe3Y
lAcGijRh2NaTNz1KNaEcZi9LIvT3QNW2Uhr6rzGtdxoCqA/WWAu/ymg2Ki762kEcRdjLt05DL0QF
duDTjH9qk29JL7BypgnXnujszzTQS3h+lMxt2hGm6M5Drin7qoJboUXp/XzoPKKH1Ou3ldrLzeau
lu5wyIdRrMreqnYqipVnzwbY1NrjR9a2ECmfnIqwKH8wrc/+F3l6yQ9XOLSRwfK9Ezj6Oqi2vgp1
iZVsomm1XnL9BiRpARDiJNKKbTSF/zJ7UcWd3ATf9mHYDenJEelzOHbDe2ia52r+BEoSyE7EjbRb
o6dYbMixP4OXzDZVmZEwREHhXmSBe04m1mei9GsULsOrzRi9iHEkgCHtQmeVgvjbypJY2J5cVdTx
jfzKDTZ5TvtsFxaLGZBQvw9l+zDqoGNkbGXHVMKNa4c3n27T1NvHSEdi6hRyQf7Nt0XCRsopRHps
hEbvcKZB5DVYn4GSde2am6CphreUxacdq+OHVwNvbelMrvJm9B5q2tiYaBpxBvT24Uyb2T7M9Rds
T0weAMqwhQZ3SV5irO10bVPlzo/ZWGskXz3eRVGx3wM8OpxoCctb34ySIVxXdllXmTcESdXGSluT
WRFhfWgFxsIOrPLB1FBemUqyInQngIrEMvdeN0HSGGlTbVjXwaSpMutc1v1NplryVJrja+elw31P
4ugjuYb7QB+qZ5wQUDJtCrNdMB4Ut8yPutmJRYxnpfYkUMsJgkCex9lMqQ3UNvjVOqbzgSpt34Tp
NeKPOc0vKtGTLvBFrbKJOWMktnbIlXajWPmlnJkgAfrW3pDVdhhCJKhcp4VpWfeVHyoPjZFCuGh1
ZIcRkq6XvkBH1BoO3QhAAyPKmE0P/WGnlNGAWwTPoJ6VTN0Kgr0pJq9KMfZ+2+ZAD5H/5+PmmX6P
NujNLWUHqHpd2Z3BFj9XBEAdUrMqH3wb4/XMmXU77R2LbXOvOnkJHRbshDyD4lRO4DfpPoUN/6zJ
LjMYjCucZhMDQ6ksO7cmg4QwbYvGpuleZ65Y5Qf6I8Y+FvPc+BSW6ARQj9M14tTDNsDxy2/IZiZl
UPGnS+9XNlLfKfmVDfLuvzzlOoTGc9rU3Sft/GfRGq9488oruAW5hFoQ026dxrc0yntIR7ayq4u8
e9AoX4VV26xJZUNqNV8DkWcgrxRIbtK4r+9cmv+zGc1xf6Z6Ht++/ZTtT+oX6ADYuxcTZawpGN28
1N/HtRRnT07qxKSxIbfmS1Wxw+t8oA3s7xvV+hmnw0HpRPc4VFIDrJzXlMWC7JIhmWN1Uh/awcrf
Rt+RaC3jAiOqALo6U7qSyBFnwzM/EMu5JMxSfJb1Ly0bbCQUZo6IQonWTSdOVkFKRGO5Ke6opOBT
2RECpt2+3wivSwycTqn5mMSsJuh5BltBJuJQ4xvVJlAGSvw3K677ewOy9/obnlUir4ZXmNAcGSyA
i2HHe4oN1Tvk8IxobAyPozrlQLE7PoY2fA+r1V+cip1uPTprpesHgDqQL9yC1ocmP5LcoA+ng5Mq
ypFyWzZCEG1hqblh/jDUBCQKo3lNpeyvyCH8BUuX4Vn3sTjlE5xTpsMGQ0FyAxKkH7DuXaBP2bc+
DzoIvHa0l6ig1m7gORRWFXhHExVjJt+2GZaYpoHlWgeYehrZip0/ZOrpe3YYMCS6WWqQ76YTNVj3
8LYrqpsLS0uNkzI/7KXVUUUvYK1PNysuTKpc72oh2q3mWMvU671dSibfUYgdgBfnPi+tcYnXJtmk
8Y8xKmw2maHst17DNTACyYQTLT/yqnGXjllql8pGr9NB3FwXXSefRWNeW9IDc58rrKmD+mozbOKW
vTitM5nr0AHMbyXkvAbvPVOwogYxTeKsfOwmaZuNzlz4hn1oskrdDaxKlw0m80tRgNg3JmyzlyTR
FY9tiCIVhuUQR8aKP1xZWkXin+sxkDtNTSFtdcTy2WMHKUnJ6k2i7xScSKRVEe25zmDqfpt2bXhg
el/4D6IaJJgIm5I70TFqlkCOUCA6Ug6jlwbXTFMM63VUUe5V/mdHPXJp2y0Wq3jY01T3nlulR/Id
L/PRFS8g10gCl5isqSpBjYXCcstVFoN+0qKw9iMmfaYXj8ILLGCD+vp880t6X9vJv39BXYHE/xUn
xVNoq1sbPubB7GW/yelr7AAZ0sEfmuYGd1FdizDMN96M9A5d8NJegACpVDOui5i4LMPQs3Xj9fi7
7SohHMc1n1uNyQT6A3aAeZK1PeOm722uo91M9P59AGdjbpVQfvghyvZU1/0l25ZgAz4AWqdNhW7x
r6MDNPWvCQuqRUvY0nTDnv5Tdf3P2QGEzhfRoFliabpOfhgEJZcBr8VsX1ewfR5peH8xRaDJ7weB
J6MYsSKoFOp8QnKgQZU7R6ESkziZdYeARYUaj74G1g5cgc4tP+yo3CrGrZmyKuaDblKfKjUp9mEZ
Bo8DXN5TNQxvv1+hZG6/aNXSO3S5s2X6bU9R62gni6zYZeUa+XvvEs0ptfw6oC+4OIa7HpNIuYgU
HFgdj9D2zZ8z38mNNGNXusTPAuor3lQreS7VARuqrqd3WkVcQT+dt10rXY3gig+FqA56OEmQr0kQ
xxQ9lOLCcLGxW7XdSKXXaONg3bJcqk+5Bn99OkRGL/ACNpsgqtupJ7byzOCYZy0Ifm7tDYqc/NBF
k3SU7teyqBLvwxHtOkMr8EVY0heE3/LJdHLoLmYTHGWopFOMFkgJSClvkebtQe65X0nXvJi93z17
AdSHaLQ6LFnxhpQi7T6n9dVgRzhg3gkuROxg8emLS2MHYN+HdUIk+0/M6+8NUMLakM4OOC1a54lh
5tvFfeOxEGurlKX1IJOf+D9Mw8ywpCjjzrLQoOsTPqYlQqSapvXMIMFY6V/QW9VKm3y4DNRr2wM2
7kgoALCs+CPc5KOxyW0zmsc0SGKgU0p0NHAefR/mc9LxMdpjyrzQU75+S9X1MkSFpPIvx+Nak3Hw
nHSIbT1DBueWUOujRRGeW08f8IzErBwar/7q9VttUuFEI/vV9eweHNN+bnpFrvJKi6lXVz6byVDd
EkjQPIwwPZbs/qnbp5hQG8DTbTuwn257MCjOaL70VoLK2h0+IyckgiBukgdheDBzRlvuHDXIjkHW
H6NGCLoFsbnrDaW9jZr1HEay+ewtds+FSOTDEBTKoW8EujziXKYFbLnC2M/lHJnqKXCpIY9+fYlG
yEd9phN/2LcBFifmKogR5lXP9HopR7IkHVkIKhweUQ6NRf2sihsgrFSiQFas2J63d/iGtF1e/ezg
5h6x4vrHfDoIyBm8M9NDxdB5OH8dlrx/1J3u178eU+Yh489xJIiPNEPVdNNQFeevYeW9p4VW5PAr
lVMmpDotH2ptaPe1ZKqeQaXSwVj8vTHyDcpXsMP4YlCtGeLwJKNs7HL9qXGsKYPYmtK4w864I09D
xcRBIKvWNphkgHQ3tFFs7nnfKRlTrPiY90gpzCb2dq5idAw8X4z46lkhXWNHVKuBPbXuCYnsxepf
/9XaXwdSRTKKTuE9pkkmvJR/SSQJcffnOub0ldl30So0Y/1k6fGEkAIBD2242Hde/hSQjf3Ohn0f
tbaNCIqNihMF17iL0mnhDnDHr+tT1aJ6KoOSWur8fD4EiqTbmkr7pXDUnymGqWsQVNpBoN1Ya8iD
/03Kyvwb//lzJFFYNQ1N6pb2j1NDWtp9b5gGY1AQM7jVzmWoA20fZrm1ZUmEbqzxyVBOY5dpLxl2
PTNA22YrMYE7fx/y1n7HJCuO5CgYW5guzcIUmAorQEWwA8yjGg7+2e+rFoposNI6kO/lqBJI6VDb
8StjOJNoPbL1CC6smUrGhOZq+AOK5glVKNw03co2f40mINUM34N9+n1ZZHWnX/J8WBQytN8dCxu0
HdTmriMqTR889s0mwREOaNU9ftPsuWLfnNYsAxskUBS1zOCEVpbqNwVJutjaeRR69UV9+kV1+92/
u4Acpto/v9+2hb9K1y12XJY6pU/9fYwPyd6xlfrAtgvRDEtcB/hC+q7Op/I4ScuBTfWc/s016O1j
MS2l6UmJfYGRddU0hOU2086mzuJsG2l1fPqGHvYoXfZe0rwMY6ucZnBNzhJ8X4/gIGZ2ki20m2F2
T1N16ci4RLV32sNAnFobpbcOWwcdgON3C5rD3U4NIk/QqABprFb1wiihas9wD7RuKa5pldIHQhqm
b9Rgqk90TaX03pIa8jdzDZlgSFPDD9bOtA/PqIDLUDpkWcbWXnGqybHObNTRaZbg4Y5RHZuPaVf1
6yqDX1JFe88xtIMtQn3fm/GPdiY1TwQs1ZTJErklKqVQLGcm2G8wGBdxmW8GdvfvmUpCUNZMjJ7O
+xRm4jwWnYP0B47kyiaGtMW5Vy7w6QGGwxX4qlfJeebxd4RNrmTImkQgXFlXgSSyFBbUliog3u2S
eS/RKfF4jhqt61p1lzl9V0yXfflLVNXjNw90Bjqi+vHJTjCf0FbV+84BDE8e01dV+zBdyZG9OEW7
wVPxigoaAgGrx6WAuXT4XknnadyeKbnSUXCrjZ08QiDOXzTDySiJAXlomna4UwY4YYvRlG+RC1s/
7xk4w4wSYOJ31VY3dCbUOpf3FhxYO+LGm5mLDTiHQxyND3FDKTmj9LVCSk5HReav9A6T96mZR7u6
rY5YZYxbmYNcn87Trssp8ZJhiDjbJVSjjKJloKj0PQFpHGy9y58Nw8N1rpgkJYOAUClP9cMr3vJe
5hCAKtnshF5U18jXVjpVa7opYD0K+V/Aw0wlE8cEEeXSr3knujQjTkH3rmWGKG1kGd4W44vp+w8q
yj/SrCeGEru/VTiTgSCZYSIMM+hcXdTea0VrPEE0HxdT4/tGViSADGfSWOv5PnBs7wIhOSacwu0+
YJlBXyOIJgGdd0Bc2m7HiIzieWs8P9XGexQ6/UqdLoL0v1/QUJW5M5XhNlqWWHsVwe75dOdiPtyX
rG3sYUjfDUhQDP6ICWQ7hVnFpR8do9SH7xfaj2EZ0SbQ9HbLZHEH9K67dPPuDI1E/IpYjrpwoId3
tSG2Ga0KImZdhi2lqpEa+US5WtExt4hL6DJ9EtFFBh0YcKsqi6dyTq/Q07Qiw0lLiD3VlNX39qhX
wh+ZrD20QLp3lhvuThyl1i6ebrXe8Yol3UNtM48gvQ8eaipm2r6NddWx76hNoz9Su5KcAsj4WUKo
7PwKP4+1fmlHTfkTz4WL2rmKv6lFc+wDY557aQKw00TyQsEo1f2/HmXlP0zTpkWknFQoxDqKosq/
ZKWxmXDgdRb9qkqZL8jcFfkO3wH2Za8ZSBm2xfOICDvpY4NVspbyrlOPyK2q2AgMhEmJtCGsWNWV
STlFeZqQhyGVZBntIy8f+/cwws3dVwoBnSqx5Pa0VXY7wMp8aFwfRlZu6UDWW9Nle4jMfjgZVs3i
rIKJpU+17NHv/3gammQEu9YL0vSjQYf6rE2HSFWKtU9eMp5eAf2ZS/qaOUVxMxVTOzIJF4R3aeOt
LFwqdNzd8zO3bZWbSKy1FsXFgwNo7tZWWYkCgOBX2HPKzR9cnZxzqvlOj0VgLiN2WsniatTH8/y0
eomNov6e+KYUSWIi/4hzIzfy78Mm//L0P29Zwv9/jpr883f803jKv/+x/3kOfkBizH7Vf/1Rf8q0
/N8RYqkq5IP+8xDL6/9b/8cuS73/OHIgu3JO15xyRufv+46yVFXjb4YhuaQdyzEcTWVJ8V9Rlvrf
bENRiSPF+eBY033AFrL2/+//0bS/TStUw5EKCAedpfp/p1ryJZUsYctxHE1a/Fj1f5JqqU55p3+3
oLGnTYBq6oqu84j8tr+kN6pNhfmvI9319f3z5q1/vpwO/uIR9vu/qWKoZHn+4z9kKZqqaw77YPUv
N7VWGG0zVGp/fEZ+vgwWbGSX4/Ljsft3/xDRoP/wD7FGM23j/7N3Xs1xc1mW/UWIgDevANIx6a3I
F4RIUfDe49fPAnumKwVlMKclfT3VMap6qIr6KngTwDXnnrPP2pbG0SUuQrR2BKumUrzZW1t5Q23J
SdYYaF1m22LrnysbeR2tvMv4Sbk/+PL/e4UcGstKcxZm+SaBzYmyaPEmxeWuRe2ePQKy156k/vqK
S6AbO9OGViW7cmiDOPGYyrEPZ+CsKIqGpUiWtLjLeJhOZELTjnsj+pqEoDjVMwXnbm+8J0fGTXRt
wSSUqxa764YksX5Rzl4tmr4LAQrQhL5T0nYD8ZHuKtpO43HdDOjnrPRG7rHLqt4CQI559j4MWy27
ZIeSqKTCVsNpT+ReMLkqlj8n3uDRL3fwSPMUOvDI/FNfbnHcfCyBwze5WAKmFBJPogHZe+Fg+7no
mvn9WOEQ1EcnPtqpkRaJvN8YaV5NP01GHUmBbugsOmMxkpBG0phQ3d1nEioQdH1KXvOVjRMPdHzS
H4wzz9KDT/abk/7oUxkSaAccgHmsxZzvRSEsKlXlqdBDafJLqX/1uvrL59Nw3h9+enWGarFpm6am
WIuNqhWjQBGkZqSbqVjH6pdYuxlpdke/txVNHWNS70S8c3QPNg5GnKfNwUtEEksCt8MHN19RPXRr
J3BT5023C/uycbaW+/nzHX+JJnAQnZDU0BYvUTamkSyhP+0j42XIpm2kSZtxOJ22ProfmpIp6cxC
GaOcH58Ka9UUkH817vHTWNdOtw0dGizdehPemLvmDGveq9ElC3NR1k6+B7hynu8/f9KPM+WnT2lq
ssZ5I4qkzn/8CSiZ+myKpXEf25r9BfN0x9t5O2P1hnGmHZ1ZO+PEuz36Kelxl0QFWIvB+vtxRDhi
mAgX2rSHIHze3VvrdJVuLEdco4bbtzuo1M7nz4iRI3/y8CEtkRyeqRIUcLhqurVYgnxLSaoCqZ/x
72hk3qbpzSveAx0lGvnHnkYcC4VPhqUPzYTkxFNbnYBJWtw9PIrcYYiv21kTwN+Lm1WtzJBeyU7p
SNHkwR2sG6EsINhgkTi9SMp1ZTR2KVNpSDuUJsAw6ssG8HKvAjJLVimlxLS7VSOUd7gM6X6xL9X9
VGIRNWwo5WKdRUeDb5IMTM5SHap4A3kLERm1Gy6XNUKYwDYGMooaVgC4labdeuKbWbIbIM832mcj
V7eqiMvb+KCNvUtWO5dfPb0gsN9G3YUc30oDCVdAoCQoetmOe9mBKo4NmEAVS4Pxml1NhXZOct5J
kW1yYts+XkhdZkAfpjsEEyAU2Wz+1C6pmVjor7MRLjBOo4q3S0yQfCHNEbDAg16/ClJ1K+Lt1MfK
3Rjd9OYXCW1WiyhTzJW1HnSIJzOb5Hg+Dau82hv6OipfyLxvW6lyTcQMhvViTQrJDkA7BUg6neRZ
X9G8VEi23CsXlPntdpRtdbzCcY2+Yhuwa1q+Qewdq8cAzF0pw0c0L9sWXTW5IEScSi89ibDwTR6+
xsIiy/VHNRSw6ODBaX0Qmm6TF+E9SkJCgPqWG/NKFB4UrabXr3HHyHBVhJm9WcKguo7Ey77OXLCV
2y7y3T7sdhGZ8prqYYVsVLR2aX5t0R2IMOJsqC5S9VLF3KTviX3oqsrL3qHyZ0vVPQQ1/iPbxEHs
jNG6QeTdtG4upmcSORJNfynEu6LFND24Mpt1SXcJGf0VDfiUe1UHAC3yZ1xh83pT6t+bzlundbyF
C2cPTNtBLW8trWbqYDCD+56Y5mtcSt00etGk2NWr755Hf/jc4yN/Kwus0Ip9H0sOqBY7DyyS9qSm
jHY3lbU7jaQ2y5uOvp+ufm6S9LIS343xlp5OexacCcKFFTUYx9JqNFC2+aKLvVt2X2vzKmu3YqFf
Ypm062RaxiiDAnhF4UtOdG0NNx3UqlwxtkbJN0CG3TVvYt+fxf33rir3rdevsvhVzy46hQ47Gl5E
qID5m1BezFA4uolEqD0a9X2sdu5FubfjgLRhCEGwc+iT36bBveV/Fesz3d+FmJFm8b3kY2vW0ewM
3DGSspUeAzuigd+i6SV/JEmkiZUNf/eZfAmW2RiTpy9BgGvvpGzb6j6FiIRRILM3oqlVAV96JqD/
7EJMozwIYNH3pr5tzWbVRxT2ijWdYhk1V42GLv+9U9hqK1iELKk+k52yYTOkw0XWEcfxMvT7mDam
7N3IthWZZBGe+ZS8ynQT+HPAMidWqYNnYeTyeRAR7uX63LAyxNKWS0oSN+z2HsMIVOAvnlfaUdSd
Jb1542vWXWfsa+kipfm4CM9wSSbFR+8LnZJQUIz6i5CgFjQD28q2kpWt5B45O52E55Pvv0dqtNbb
xwju8Rg/SQ1KWw00IhhM5X3EqybNmusCfKIpf0uHmyHLbJXQMcoy2IXbTrobsLX0001pnVko+cSQ
ZlEdfP0ggYK669SvYvllpDgyBa+Wrm6LQrfVVKdfrnHyskPAnK98lHgzAII7TIsu+gYKpa3UoH8o
kItjtg8lIbNp/XC65qEzqZBVQBrzOHhPJGVX1Xep/0XVUG/jQjbvclLzNGbpNp98cLHTm6b61NSM
d1OybEFr1k3u2X3tibacCy4qD2dSXyLgiGDF3D4N9qBG3vDWoxMn3YrYv9ltFLz6PYgZWaG9lEL+
VQLhWUd9mmu8Uywc7axKrqtO32nWTaTuPUV6izTVDet4r2drJdw33WslXsrlkyg9G21wG0TpVSJm
57n+lpvoRa1yU/nPJb9AKR8tYGmjl11YUJHVOHH67qEt7jWwx2MGuxJ3A5/uQKQ7+0GqV5V80VWv
cgckA1m6DGCP7igximnGuiTjbg/tQ5i/oo12M7QYFWkY4TnLJ5f6id1rgzt135rswsCoCj2WraJY
TKzRLa17Dk5kE9CMuDLJun42tmFiN3rHITd7D8ORlumJEt+pfGxyNG89cLRpVMH7WveAlV4Dla48
EP5UxVdpYfKOJuKQguar6bs1pms5IZuN/F0n2ZQzrKSeqTUC52ItesCYtBd5GED/lReKH9wnYeNk
dUdQ2r0qnXfuFzeeDsNYA77dKLs630O1I2K4QOPOkT3/tYwV23ypJPB/iFfK+HkyR9/2pFcD/nMP
Fi2LyjNvQHjSDTuPzuxBfxpzYQ12gg/LXTojgkJTgwkr5B5hj78JgMi3zyMa+VRAswjAQzxUcSEQ
elJeV0M5O4RLG2HkY6B8NWVro3SZM0kI/Id8VVCI7JoAkEm56tkNB59bq3ZrUd5TmJWqL9yV9MLV
EBCUrDhX04df+bHcvmV4Mtz7lUWI+f/2x8432Z9CxYMfu7jpJgZm7HUlD3sZYQ4NPnSOBLAGkUhD
6C2ZFrWPsNw0VgqNoGO7F6veFn1/VShQ71Ra/QsAdrK8Rqh5mWeCmwDbigR9pwbKiUBaPvVT50ly
cCf6f/hTl1mLOf4mBaOYpq5zYxQX01VXi0yXq2nYSwHnAI2O4yyarO4T6Tt6nRMX7uPhPn1SpNE0
XZZBgv/4Yv6G+3/D/b/h/t9w/2+4/zfc/xvu/w33/+3C/WVNZA6fTNPS+Dd6Fmkujx4GerLmV0Iv
y/2+U9otBsnbtrwa0Hko4AM+j9WXiX3qqaphoqU3afgjdloEamUcdZEief0+It+B6ZkNadAusuu5
QK/Pnqtoyj8fcf7tP8bbKplZQzJQb+uzePvHZ5vksNTGlNCwI7OCJsBGQ7NOi4u897BYC5BipbAu
wxOx8/xXfxqVJrz5lVJa/lBBHoTONVCOAVcivEzC2zmhMjbDiSj052/GcxmIR1EeKoaoL+4R8Ply
fEB0/BonWnNJSuX4edcIc4NMPPEw80f56WEo5RqMZImashgqmyR8YeehdBphZdrAW5LOs/ri8y91
9J2ZZNElNLGmtSwaG74UqkqKXHqoLwAZpnX1KwPQZaYaCs0JsrGo8fzCR1GOfRVrvhFQ0JdkzVze
DKIi9LzCYn4rj3TAuiMVW4D8YMe+dQadp/22ikFlwrrJyF1ZEX1WgEhlcmytdVaAd27Tr5FMe8+M
NDfS/kwqZFf1om2Ut07rXWoqfcsZHUfkoZpi2OiqQZN2YVse/re42QLQgpumNxKMyebE6zs2DQ6f
bVHU/9VpIB/bIw7HWexGPTygdiotVAp72hhWvfP4SOXDfklXoZ2sg3XqWCvqWDb6Pff5IbIxY7oZ
KSZ9Phu1Y9ORKyWlfXGeK8uNw6szAT7TMNBMVADymVNOUvTVlMCH6Naj2pIJhunsr8wcUEbhoUyi
o5uKj2leFyhOWIu0AkU3QXQ/o2Os9MIKXobx61C6aTnudW782pBSQ7FoP0X0Vkj6maJ2Z1qK8Uo+
sTWiu8ppqpdsK7+zdH1LDmarRxp0wWmt9M1VlwBHNbZ+Nc4ZLnxlyOdS7UHFipgAbMI44REXY30T
aPcquz/0hkzf5kpyYk//qcQ3b+oWtMu5+sV/VRebut7Xude3Ih/skQZS++pqsG/fnjJqp5RNTnwW
ST6yGR0OtljEIvm/FNeYYd+s0UJSpjVdqHn21wfMFX93rMVq/q2xjp1Th8+1WF2x7tcCdYmBAjT6
/k3g0NpjY89sk9R2ffv9qbLxU1gLrnfq8x0dmUL7nD6jbKovnvIPjrzUI31MnIORF88MMtaUVPyt
9lCbNiGlYWMF5cy+pEtu9flq/kn6tBxqsan8zlBH98l/PZWxKO7/3nKYc3CLs1kTOWg0Ufmo8S/W
Xi4S2wVWOO4fv7yE9u1mszl/+P7txMs78kSAEJGY6AiraN6Yt8qDaKYYIy3zR3RjlTutBXtaZ/dw
P1bqrlqJa82hrLw6NSuP7L6zxES30OzRWqEtJqWewy/in+Ke24BHAOQVCW+fP9XRESw0EQQDyPiW
017RRjpravZ3zKAwhJfwoSq768/HOLZbaeLBIIsZLue+GghAcfeabdiVK7CaO1t1nytbtE98pSMi
BHCVB2Mtprja9JoVW/2wF+vKGSXcHSrQFv459sOUqd4TQ3ViEYSlGtH7hyFb1q4i/xoGvFxgMOff
TUl+OcQvVhe5Wq25GugsjVbNqtXX2IgPhgctUTib5MqRMgBgiKSr9FqSBjznEluNvJUnGVjF5Bj9
QQlVMeKmwb+lPClJl3EDNivL1+WMVMK1g9N138aDA5KEEmlv5/ygFiaQ0oPUGxDVorgFE9wqlJGv
8fGkBpjZQQXoHxOwIMno1O3XnRDgPXA5N6IMQg3Xb9xRo9m1JnQgwTWbB0ubaLj8luedA1AqK7jR
RE+edz+CVgTjt0r0Sw90qi69fv7ZP8L75aqUTJYM0aYlSkv9UkSDrkobFhFz7MNVEOmqlM5QLzkw
xu+k0IILIq3TVN3gp3EtKWD+qmTT9nOVFW0xqoS2aGEhK7sUeEwsyO817jFNFcITo4+BdzVqXw1Z
3GbYtH7+04+tig/NN/pW2cRL4Mel/l8Pwo9EyLS9aQZ6IEuyZHFxfldiVFt1n457yrnoWe6z9Fsq
NY4qKSdO73mHWH6Dw4EWO0hWFJWUVf64j6DzDVZKuz6yCjF1QNlFIySiz1/ckWqJ+sODLd5cCAYM
gjUPVq7alXoGD2Xnbcyz4jrehiuClHP9i/nFOkPcsPLsr3Rb/MI5/sMPWKz/Lg/Vok2Tkb0mlc6E
8EVpLHsyvzYuxWebKuxGT58xRIB+lOBVdqZsTFu2T918P5IFn7z3pSi2lzqAgnI57M22edB9qlTY
J0kfVoQEhJK3oXPMMVPYH+Z76VnoXHvbMp/1PoZLVhrXXGxvgWU7keVfWt733/tKH3HCwVH23/6V
Pk6Mgx/w3/t6jh30B2tGmqONgx+HqdcYmFI2wJ6608t3K5CpsV99/gmk4wuTnZFiHfvAsu810fDE
CcXsP0Tayno451xaBe7ggHh0q9XTueJUm/aEDvHYdQ4RIlp+UZfQ2S8v////XueOzgF9bhDQcD2g
AegPzIH5b/y0R8zxKuJero7LFk4pxqIqmK/4WNNfSqq6bQDWa3VjezMfVPGdUUxO7M9Hz52DIRe7
4x8+dwz6RRC7onlVFhH57547x5fTwXiLA/XPLKePWfDTFzwYdXG6BlmgiIGm0tgvYI8aGHu1N0IH
NKbrD51dmu9Gnm4EBDR2W+H/MmtSY1htURzZlZBfY21lj77w0tYYa3kEPJ/vMcc+tkJXhmwiu4fB
tfh1fzg5SuuOoWNtx+XIXH5uT4nzsffGYZ9lz2l0MYMhjf7588c5FpQdjrH4xEouF7rot+Swm/QC
sPnKNKYTy+PYBRkuAKJpICWotPWFiAaujGHVojbDKnQ38vG1FeFFV2dqhEwRumQUYtFBQ6oIfFoV
T8QuRwPmw9HlHzedf6OA+eSLW5yZf/bFzbvWchlyNVUNiDWmrqmLXMMfqm58xHCfDbuYLAY2X+Xo
k6zy1fRMN+78wHcCrV0n7VvulesUCrHWvfhWdmqWzs/z2cCLefLHBj52KB6+58VH/qVVfiwuOhxj
3gUOgq/fEzEd3VIOJs7ilPqVLeVYMUQju6LJGGBpGmWdHx8o+J9UDDn6/g6ebfH+oNPQIY1SfK9W
j0kQuDVy8M83/aNH7OHrW+z6VgQjKS5BO3dc4OqNHK0EEXEsN6fWix25u4HCaI9uum5BCFWrTM7X
cnOtuZ//jKNH6cGDLo7SMbYCvxwp/sHGBduE2S4tWaN8nQTvvzfQIu789YE+WtR+2kTUua2M+g4t
QotHCiL6L+Iccet4Fm7LM23bXStP6jVmIjfWTXJbXo87eSvsYFhfybenGqKOTpyDwReP+ccmzsEQ
i1D3H5o4p16zuTib/uxrPnbDUP71DpZtZ39AaHB8vaqmSSewODdGLl77f3NIfDQvgzmoIbKYSUwu
r93/UHro6Hc5+BWLl/Qnbn7HCsqYulND0EywQdS4fjyH/qGC8tGFD0tDRxSioNdYnBi/VG84WgOg
8R00kiaRZFXnH3EQQ/ytAfxjNYD5cy4PGWAOtCOo6Jx0eXHI5DrEuywiy5VmGwML4lrFVhyi4ueH
5rFJpUoG0RVlOQzJFsvpF8pkR0tY6ny1NdDYM3UXD/I7JSxt/rk/vTQ4t6hzAGtAHvxx+lZVVCeJ
YqIkAIzrGHZsP8b2F81uV407rId1smvOSWa7EDWpFr9eiSvBfjXsb5orrMuVYb/eD7blWA6GnNTZ
QqdzqKCvssfWbdEIiLmtfNfOhM1cffsuuA933z//Gke/uSrNgi/WubTMMf7iNz/+RWZRG2ucZht1
cRlRIyHH0EgZ9uBCMBZ0rgvUL5kDJP/EtfzkSMvt5NdHOvrlNRgakiTDJ1neFahr6ek4Uo1V7JdX
ZYux2Tp3bnHic+gEdUgaObS/7L3bU8KAowvoYNzFjOv0rB20UBv2owma2WhwtZsK68R7/EgC/TSv
UYOZbPyWSQ19Ma8jfEWtIhj3ReZtNHwgI+kxUKJLJfsiWu8DJky4ZVIDC5xM1VZFSxP2BJMrwSoa
nq16NgW9azX034FaU6RH1Rwo8eyE/i2LbuOhe7bgjseWvvek7rXvvsb1HXlUcdrlYb+CvGZHrfkr
WXyAh4RYOJIokrw4VIFjK0OTCuhVBH2bUVPu4LSSVnJaOiEbv91KLWTkRMb6+N30hjvuEBj8jja8
aDvmAWMxsiesDj9fgUczE5B+dG3mzqhsIT++6bDVKnHSYek8vgg2QqTzwo7sE8v81CDLyPbXBpnn
xE9zRrcQcFgWyDJrcVFQ9Lzv6xBlR+N+eb26v71+Nu2Hu28n3tf8mT4bZfG+AKaPtWLwvpDa2fe+
Lawy1tr/hZjqWODHboV45D/qPsvMjRwFkkxnJ0vgWcfGpFeCjhRw/Cy38mtYYHUXQDM+8XRH3yGz
U8XWaj5VFpP0l9Qxxxf3wSCLJ5NCWTA0rPGgG5u2qkQbvKhtj0bPapgQOHftVanmOw0763KMtq1v
vmmABmbeXOKda52LLKGSt4a4D+pvugbOT1Z3eGTZtaSfJ6wWsQ1gQQyXvuVBxe/WUvMyIcS1MqxF
K3lVAgNtMZ1IUun2xOubj/bl5CCyIG7WSd+Yy8WEJ33umyK57UfLVnHXWiviWz84FsY6+QxHgf74
IBiKk7VQWU8L046lHg6GXy6zKFF7fYiRbpN1xmHuwVRuFPESKx9UcU/lzlMwfU6f6MB1Tq2KY6eR
hkLdInZDXrW8K/2x0+hoMUdDFEHNwmKdfEgtD+L3P/zGj8Zfh8PPX+Rg+H+3+GtJaUdro2rAlGW0
air1ZWWRcvhzM+ZYGMHIFmo7IMB8vR9f3K+FEUerJEhyZtIwlRr94/Z38HkMUBmqYOnDfp/bpV3s
XmTnqlijxV+/d/bbk2rrdkZG8OwysHFfdL+dQusc28MPx5/fwsH4KsmrEn8+eGeThV3RlZF8Kftg
FSSvavZtmjafbz+nRlu8039iNF0yuazR6kAZ7MdnwxfzD5xPxy4Mms7NSgUwSAfzYr7+CWHl8Ul0
MObiTPzjk+joeXn40Ivzsvr3D4aPPxLXby59pJgoePw4ef4HhQDH4kNamOhyJ3UmG8uN7deRkccH
slAEzVBv0fxjgejHVfKnqMb6z5GWi+7XcZvHok+mhCZbgOwMxCA/zopfjOCPxSroshE6fIBMl9lN
2RK9PE2J4IW9uNE31Q6i8Dpzo3W8AV9U7FVbXvc77SxfR2fJiS2aacAzLF/m4eiLxWzooPzrFpWl
Xr0p7YCdGpYROs7O6W2bDo6flOBTQrcD5lRi3+urFVF/oUO5CO8p0MAua50C4a9xYyQv2DqtUzWF
hdPsKzHYmGOIt1l2paZvcQG2rm/WtLytuGI4mYYN4XlsviD4QtH5TY93XdrvoALRBxM4fn0uieey
92Tk52X6HbN1p1AuB31Xlk8Vt1B5iG1rinAY8XatojmN8daIdPgI8TZBfzy0+ba2/P2Qpq7vf5dm
tLaO7WplOl4F+94QXTX5Kvsvg0JOScvsHhxwGsZry+8vG33YJdp5LV/jjwWXY61OJvaxl0G+ywYV
80JlSw+k3WN1bbbAEy9h52M2Z2E/mdf3mdq5U6KuO6PH+fLZUFYQdeTuCUGtmzeSbRR7a/TAkRnr
sHqI23OcgnYCEuIWO8YY8/IME+vErsrIweFlHQn3uSVcpy2q1CF0grGyeynajZNoDzIcL8VVVwVK
XA9alIQ/L7g5AGat+QJr3CmrZGU2eKqWpN7M0c260B4xgExqwW7K8i7uMX0dtS1OXKu6UJwCpW2r
zLKRr10MB+4infZ5/oAxkjW+Kqm0GoCOq+Z3K3hT5cAtenjecmFnNH5aoKbwmLI9EcI8pHijcE3N
eC8UfyuZw0rE/THrxF0jYKeQKSscAFaS74NeUrl9cA/R02vTbNzOn/2jh3Wfe7fRJK87eDRZotho
/aGICY8Wzs3qkOPFc1X6t6UfuQMax0G4C8bEFRFlJw2ei7dNCN1/9B9a9XuGIfwkZraF52nezhiu
bJ222Qq3k+0ge1juaitA1/etoaJC58OIz4IXnnlAfcQWC3VtsMcEM+qLWrrxqm+9OG7EWr6JDPFE
RuYnGu0c/BL3zro9EsHmR3B/EJ39T6DRHgsBDx5paRbSaAZE9Bmhij34plo3rkiWIl3lGwwqaPuK
d6TDHM2pnFOZT+2Y0AQXTQumo8i/lpmDMqD3r1W7cR9YtEMPynld5Sur6XdG3+9MiIm9lq0y9S4c
wzcNnLuBR1urPlqZsTGtZO/nD6leY8annkft5VSvY53+O/k7VvV2Fd8FgbUeIWZJEny+nl6vkGVZ
qXQ3AMlqRCz+cNNTqrWevBrjS6zBsOvbbTHGj6rsbQZrxHbPWCGqJqV2r/fJKkpw1p2GV1RCT7H2
UAknbsRHi7mgdRQYqfNBs/S/wkYJFn3dTHthq9nsCHyH17kRU3ebfeiQM0JKDsvL6e1vp/Cax+5W
pG5wVuEU1eHu/HiMqiqGrGHkTfvEf4OUV02p8/lF4+i18XCEeRoerJwGJSOuEgJJsE2+atZfrnCy
pbPQcopV7V6K9s2p6XU0BgFUZM0CBIRb6iII/31G6dHMwkzHki0iAkNcVqdrZPajJoOcjUmmzOHB
tDWv0026eXt+CFbCzr8Srr3V5y/26KyhNx3zNC5WP8NfMQyQs6kNOAVWqS3Y/QVQyWf9Wrtszvxd
dCm7IpWLdm/s4qfuOT0h+T4WGHEXV5BnaoTk6iKiFMZ8iAUPCLlneo4/im6o3AwDRsuQtPtqdHQ9
Wtd0YX/+zEf1gAfDfuwsB5PJwjWv1hNt7gMZXPFBfgjWxQq7iDvp4RRG+ORYi2n0j461iPQEibCQ
3vr5uSZXeKpvYJKtptX0MJ1+rmP7vqGgqGXzlakJLZb8n9v3j/Uya4cjL7YCH9c3HXe3cS8rZzLe
KokCqVJ4EATDmXxAC2lll7SfaUXlRuGwKhrRxXTZyaLH2HNPzKRj2YHD37KYwBiXZnUy8Ftim4TP
y6tk45hBZfPtObKDlb/+fLjjsfzBeB+r+WDm/o3l/8byf2P5fySWP7b/zWB4qn6SAn92sfJ/n39/
NMZSwFIYqDwQFiy2PWvK0P4PhLsadltdBPXXPHEunhph8Ui/MMKx7VL/1zMsLwu/CtVf+jZ+FBkO
x1kcugJvSlfxj98/tngFhMlZ+Rjch5f6TfMF8ul0l72NG2v72LgS2oxw8wE1d+r1W3w+jKsqwWAK
881VcBvZd9mJSPbYvDncwRc/De9sUlEePajxWK2TaK8agyOWD33+YIjVuuSC/PmZceyjHo63iAlA
PbdlrYjjXgLnNDRfhf7i8wGOfdPDARaJ1bLtq0FM8AWJvTtzoLwKXDzx8xOv7dQo82MeHHy/5mkx
T/BlpuzwUeYfcTDInwpHP9yDPht3kYWcuN20k8UdupJkW65y269u4/4lla6CxFFiHxlG/ppV65ZM
i3edFC83GlmYM8V8GLOzNrxMikfJf1EA7LdyRFeu3fEfxiRuSBnboPj98XtCAitLvyZzA3vt20b8
PDSOmFWOFm/qchP5ma1Yud1YrAezdSXdaSvH/553+7C6131wNV63EgqSgcnFML57wrlpnQXVjaTR
Je5KBV1VyAYuxOki0fbN+N5U20JdS8KzHt+F0zWegeG66r+UZrjz4/zRksprwY+vejVYabADdN2i
aH6edhj0xjca0rA6OhvLtXxf6c9jfxVFT2OLxzA8pjvNfGmq80rHrOBJvE+MfhVVlUOpdm2O+PZZ
gJq8nRlgMlt9NZrbkMK7ApZpuJhYbbKtDOsAWHiNc+1FNEB3UkyXm4ldd/T+e07NTcB/LUgYBtzy
w+a+b/YqqcByFRbXvMSxOC/726kljeZfi9ndlJ2X3k4ULuNs66fnRXk1lndhuUtmw27BxS7NHsz1
EO3kdGNEq6iMgC5cYYNsT+QG1X2hfMuwGkqi8ym767vSLQtoUr1r1t8CE19kZ06laoNxiVX1F+w9
XwL9KZhNNIUbnl9tv32+mk9F10tR5D8aXc974WfrYnHk/dZ95uQiXJx+fxfh30X4Ty3CE2f2TxqJ
//KZLR3LnR6cdEse++A1PqsLF7aRRBMWLxty8ojKstNUp/n4/2kN4zOHn52M4mOpkdNDXWuilrOt
pIwkGOy/2GRGqbgK63d1FFZjsOmDh2xKN4WPwYMwuJYfnAhRjmYPZ7O7//MjFms76nxdxHQYcafb
Ol9eQM5cgGPflehW70TbcIOLUxnRo/HKf46I1vjHUCLrI1LOUyTCfnzQs4fJwwT78fOt+mg14V9P
JYuLUFIFLVf3Fdkz33sSfeweol2O6X0vT5Du9LXVDtu6rdaqiZkJZrZdEa3bEuZbvQvinVVsRaw7
k3ElUt8ZE1A7eXmF+cQT9ra3lijYeqLfmBk5VuHdrHpHqlNHN4QvFvFJ60VYgof4cZ5Syx97byZe
jyiDsPqCQPHje7P8NiwyJZ72gXYbKQ/R8KCXJyqiczS1nJGHQywmA6i/UpZismSi/Kzj7xxl1xMu
HgIxwOcf6MSzLJM1sh6bfhPNA+lfJqG1lVF2DO/280GO7RUHT7MU+UpJJzVe3iJNDF7U6UnMdp//
/aMJzMMBFheIOPWsRPRlvLpM0Xl9BQCLYr8sOhTfweqUfOnUK1tcJvyYSrkYW9Peq2O7LSdb9Txb
4zr2+UN9qD2Wc+Bw6Swe6h9wXZOPfbjDn7B81F4ZsQMi8Z69mS+6hv8lfRPxKnVun5RNqcIZXQuP
UbYVFfuN4NyR6R+glilsipNeoKd+yvzPD+49aRWie8px1sMox7XswMFVfDPYb4MzurIbr+vt56//
aG3l8NnnafAnB1TNYxPrcMTFFStvZpvhgOxJic9PIE/0yd5Xinc3qtGmFko3lDAorgTMoa/KYjqv
yzcj/upjnSQnumvkHaZK90FIEc2UXKMSXH/SnCSz7Fa5DfKbSWLbnS5xBLP95lloU1fRQmfI9paA
r52YrVr9qSBiV3Td1qzUbqQSBxvPrXDIMbvWCY07q9s3bbUzAiB3YuVY1lfRG9267L4nWb83650u
PVXR84ByI592Wrjrx/l6ct0leHKVKDbCR2+itSbPrrUg5n961IruTBEnO8y5EOJEVgrRzmyNiyh2
OYZTVXWlQcRG6dLznmXJjgYDwung1J6Ja03voRNJNxhJR8bTXILprcKtxFWQcxmtXqZyT45lnYuT
Y+UUbHTvwfNTqHOKDVXNbYXzUBxt3Ux3De0Ugiydjx1KF2iphvl9HL4lyrlOo7Iw3vnVXotx0RPy
rSL7jj6abh8YdjhcJJLBr4MGnd9GDdelxF/3yasffslTzxa884ynxrzebn3YZGW27ZOnSH9R29ve
elemEr+61o00PKpxGhojR2DLyiv+cgzy2dwIeu6gEj0Pk8ukxWc6BXJt9q6CsVvR3TaJcB4FXHd9
1CXyRhjs/taoL8oBBvaUrktXM+4UPqSeCHYZVbaaoCFQr8X+IW82RndWm4Zbc3kfrBdxwB4vfG06
y1Unw4Y3a8qYEL4lHViV/lEUbwL/VVEvqv7JK+N1kkQODnF2iz2XGq6a9DavQji0PdTorZUKbjBw
ZE0NWpYG/ydDSOwESG1nxejLK981uGAKkb/Ct2lT92c4La9N3bvFD30VYpNXX5hYQNFCtusE8bzB
3HbqrL0s6Oumm75mvoUOyHCN4jGvXyz9VrDupNQ6q8xi3SjqU1Lg8a4mZ6EGpexx0ocbETVP2lIS
zxD8MNFqv7Pb/F5tMjsUQ9sP8jOvabdKKO893MRDwb/LspKUXHvTKvp1KCr7zJLcUO4cT7rt5Nyu
yMZZhuc06oPSYQs28f8W43NPuevFdZ3cNmW24kwdhQZyYrrvVcEVJOUiturNVLhp8agUd0XwNQG7
XM7X8y1zs4wuMvqVsjujXbfBjSA8ydm51l/W013l7ZXkqsru/OFMqt3KetLjvYnxZvnV/1/sfWdz
3Ma27S9CFXL42o0wmDzDrC8oBhE5Z/z6u0bPxxo25xJlUvI5512XXXbZktjo7t0777Vq+MO6YQLU
twjXkRCDS/3Y+iIyJAePAwA0d2ybRVnvfMMgfpcfNdm/ybQIu7PE0GyaraKYmPknBWfmkjnlt15s
NaAmTGMHvzIWh9AoQfJFSzjBqfDsNaOlI8MLNkVUtIytVCzlwKkyPCSVIsWhVqUZtSuh8Gkam4Gq
gGH4TojrVV+LlhGMrlJETtfVNzpXr4RWhYOnHurxFW0/SVCTCjjuQQkgv7qqaaOAV1qLSaB7SzFX
aaAHoLprTRE9XbIBiMca/G3RCNYo2S7Txuq0EbCU29gHwWDULdTWcIsq3jbhsotaavRwn6x8SMzU
MFWgDNUjTyNVp1w4UqOyvFYFJjJeGOAhZXUfN3u/Pk2TbFPDqvrQhsppBiDhAXqygQbRXT1edulE
WhX1vCmwoX+84LHOJNqXIY3AkNdetWphd32M1qTB1PkYZHVLP9mF3U1yIr0KXTGwBJ1zRYE3J3W8
R43/WACqcYA8xS0SQICsRMfQSCtxtLLsbsIBF7lK0gjecBHc1BluMNVdPmr3UfJcTW7YpsSrl0J0
W2biWtc7yw+l5eBfcw3ST1ppe6KppoLpC07P45jk6pB74UZCaqhRtu2YWEjzWeOpl0RNrLAP9hN2
KvO+mwoLA41WU32IsogKhef0ygOnAn5f6Mywf46G5jpM1oMENuq7TrsKuQq9b9ld08iLJPfdwOvW
IlhLv2ilmRLvFwl3LzohAJSV8bdiYArprU+gAY6z7EMQ4cqjaKZJukCBnn68o4tOwNkSjJ/zyVT1
xYZLEAb/uRPGu/EVXYhbHe2ehdnZ2bowYSwXhek5slU7+Q06ctzenpbCQXImir3u5iYmTxfzzrsF
MhzYB1QN1ANMYAh8gSgCAyzm0tBdB6NMShOs5sLc7NaPXOD7dWSMO2iY6NBYDK9ST9u65rGOBEvk
gvhuKdkjWiqgea3AhcCao4UxQkc2m2V937w2CTEO+o43Szu2Vevjy71Y9NHUn1/DhI5/Z9HnUsh5
/mlMyFkEXpJiKHlapTXgYfrY7roOevyJT9QZEb84D3y2FFtiA6G5OAgtSl+q4Pg2JrO0fBdchdfi
tFVH+zU1HM78+ODnxIDFJfu9YnDxjYP3XDmxzBkYMX2rRvohQAHVQ7iq1oWdZZopxtpKlG8+3vPl
NPnZMkwA2WnNqMVxza/8R9i27qXvzPZbe1M9KRu4PYDQKzSaaJS/m81lzW2Q0ZO/buWLChplFAmT
u6h5sx0/fsZVdVJ3PGJz8EZ3r0M9k9AST8/gnT45W4F5wbmmikl56l/KrcyFX2J11+XRW07rzC3c
GgD0kh0fDEujwjI6Fsf82lgKVrVt1/U+BchSNJMourhhA2PKgG4HLonC3PEv2jB+MOZeAXcKmpj/
gA2ffw6jpng/SPugwg2nNaTXBzx4fPfxu7nYtIvpegzgoJPhxMP+9nn+n2zaPTsPjckTx56Yd5EH
EP3bEbkXeXkymKEV2RhwoD6d6J6jdz5tnGA515l4SY+cr8woyqoVpjhNNfReKhgWfEEH5kKthvXH
933pCZ0vwjyhv94YfEllnGcnTx9wlknS+SIS2wDpz9KfrLLCuITxIhuDqaSHiVtz8H3C7vvHe7rk
XZ0veTrYsyX9IR8aFfwmq7aV7IjPqdTc5RxKuAbvBNFMh+zFA/yZD2cHlDJJKEVvwmKcv23qvSaX
M17+RTE4W+C027PdfCbhfjHdd35ijJoLJb3j+hKbSG+HdbPLwIIlk+pOlki8TxbFN7UhGTgJXj6+
pznRYFTNrxCNmcNkC3efy/hfbNmGycAM9QmpAcBFb6/s17ZsXyodqqdKGqbmQJ6GYcC3q3+hdHjh
NDGbJwFCB3AhvPYjp3smmmHdt1UpnEqHVvlYuIpdOukG3VqL3pZtTG0cPGvO5J8kkfFA3izJpIlH
PSm4lvMQ0TyPyl2bU0XvHf9aKBVbA+nzxwJ6qeH/zWrMUcaCp8qxfPJ3FJ76XmqroduZJUlMzhKi
haIir4Yu+AH4zQP1CI8KwBwlwdwZM09T4NLQywuccX+a8hPB045xOaFfzOx0bhnmLf6Kq7ygps8P
l50hDTopEhpBAroXWAuSMvJR5AQPux+SUEZ+tQlm1M2FGA/rqQg5ZEk3EA6/fRdfifEuGIU3SzGX
1udVrlUT5Oa2A18NUrhkQt/5HgTlNLcL+vrx5V2+u58bY+5O9XyvEjpUh8J4ESOR7qm3QtlaX1qE
1ZyfW+SSITo/OLbtoatB0lIFAg7uRFf3FFrhITCfH3ywdqGKbn68pUuh+JvVGD39C0Lx2Q0yweEX
JeNSFPxmhydBPdPQjZz02RTjPGMMnN2XAHzzXM/VrGcdQ0PR0nDn6sMX9fMJHxPzWEg4sYNmE2rD
KSdCP+tIs5eaDFRYYXJ9DH1GUeHGVx/f4EXJP1uNeWefVI5ze2Le19dszsVKqIrpsn8d4Q/7fnZn
/1RC/6mE/lMJ/acS+k8l9J9K6P/VSuilXq03NpPJlfm/r1drxln44XOeWe/f6wCxZGOf6WK97GNJ
oLaFRwKSVCZs+my95mLIBFiEfy3DuHJf9PxPbva7NIKmgfRVwkw9CODf+sVhNozyEKECvMLECoCQ
J9C+TlQny3kcxIsb04FZC8AHoM6xjcYtGDyUoD91cjuAXzaBvWJ6mGbvrOVjbKI5aiZncXJG3+0M
BPASL/FI7LK1vt6QDUDfYGc8RYcV+f6wvZlFXrh4emdrMHHTF07vUsVJRaH+z+0w8VLqlXWfhX+U
6kUncDsb7YFAzpCpSHtAVydmYMb0VMCurNgNtqMtofH1MbYL1FE/waiLrwFIGXg9BeMdHMIvaoE4
X4KFPuBSRKXJCa4lEyqijjWVgOojxdqMmFzqTVfBdHui3FIUTeOZ9/Zf0Zt+KaMkgBDRAEEBSPfY
0rLSeFLZl2DvzIraKabMzrnYlNBV5anHZLz/OPa8NLPw5gSZsPAXzCxczkf+vDQ2NPwd+chLzTPY
tqZrALQHmsyPLo8zA/e3NM+8+QAmp/HlvOHFHQs8WmiAJQtodZ5ZkFdB0+UV0OCKWFlKppCuvG7C
1h1ltFJOx76494fGkTz/gW+aReWHTp2VVjIYtEfzJ9d3Pa2i0AQsv6PnEVWVhLTN69Tp9ick8vxD
T6b87Gq+jsFzKaV6vuDp188W1OMgSKcWTdu+whOvWAUTUOaT2AT6x4y+umRFgWgo6CKqKij5M+rq
l5TZ1PMFmNf8uWrrJV/qbBG296cb6zQrxZ5fCVFLJpU7qjEA6Xtv8bEgXL6WPw+L9QE+P0BzqdJ1
fmpspes3Q1q9WZrxDD7RC/HDe2Z9qfPrYh5+GoQx/pamlXQFenZQASx9C90tVn2v3nfH4kbcfnxv
P6hlPlqQecCgHqpqKQRMV2FGOQF6INrR4eNotkrjlbcc1oIdPmpXgNtr1oUdW+EypdViL5MU4JRA
6rN8N7lVn7VlZil0sKRluTYO2rK8Rvc48N3malOXRo/e3AHz/r82ejR7HUwk8vuvg1E6//brmFGS
bO/OLyrjzyg1tkPm0yNhF0ZiQQWM+FACoqAuyMz1/8JOnEu0ZG+WZgRBn4ZMbvjT0KNbrJV7vEPz
BP8GchxLtGsX2JkWb4s/6r8fa4TLvsfZphmz9G/zPS4KAboNVIyEArqFZWf5rGW7KOFnyzAa+S8P
U16MIM5+PqOAv9Y6dLEYCGwiAQ2GOsjkVEasskELxeKEmdjTyJ2g5NNl7QQm4hUSrHQ7N19npOny
8f1ckJGmejBA2TigpawwVSfYG7vGVNAYfsqA5LRaZYthWZuymS1k0mOwMLXHhb+bY8Oc2zarMH77
ttl2+9+07cuy9efh/8C3OHOWfwl65P+iuX4uynhJv05zXfRBf8q2xrzUL4QGJ6F95zQpBuibwaWu
oOvpbRDyqYzXxbs7W4NxdP4mpqaTfni3c/BYnPI3QNNi6RC/DFV18RTO8itM3u+L+ZWLysrgMTAi
G6dyOKOsvpo4vdgrAdrRf63H9iN9ESryEpcoaOJ/LsekoH8t5vzFN2NgkgtuFBKaLCHhb06rXvTs
AcFhKBI8O0VmR8t+CwbJJeE+/wZGYUECPzWTdUkvyph7Ada8yOsSK2Wi4ldcL4r9qpPahRECGLvc
DbVmSX5I/5K1x8+WQZ4J0GAdVLUaiAAY3S9mDdcmDaJJhTTmSEcUBDAMTSN4rr7FUcXCHKTp0xN+
cPgDdho473SuHsEgObz/CuZco24Aloevnb4C8N1Avc7M2DpRLgJ4G5n7hiSg3OGczilosPSohIrI
XJw6+w2Mifgd3yC/DV/enwNjQooOUAFTXfArDbeRkpceDW45ik8leRIIyM/Jdx3IHQDTxz8zcodB
W/ylmwAHtwqCv2jiBFa9qBcvCY2JROZAJpga6vsPPD2QM//k94jL7DExPvHffkzMFOMfxyQBBBzs
ACKS4IwsGSo3CqmHUUEMTgOJI7VSq91oq9O/lUX8TdoKB/6lWCiWTHTio9+zbgiAEVbZ5iTclZk4
/KLAS9wHzsx7P73nn+7A+y9jJIzrtAHsuCDBi9bexrDDZXQVZcCRIA1a+blXJSX8Xr7q1+oiQcOt
vta4RQmODvAAICmdkvjp4+95a7/ffw4jT4iyJC5VcFAT/5wHezUXZhTc6aQ/2i8jKpOQx/5YpHhR
XUe77iVobr12MD/exdwijBfyuUXmhIrtrv37hGpm+2yhvC7AMQoOlGnlCztxak1dO1bZXCPujKRI
jF/51yVlbgHGEnqNofJBqU8rTX/O8j3XP3wsJEwt8J2s/6i2nunOOOz5TDY4ZIrJSCUbVdsVOr6X
8UY30bFP5VUaEM49fLzq3K4YTRQqfhAMCnY1eW5ZCaTlhpkXNrcCo1E+scKcfDFK4nPydfohHygK
iVEUbRpGRVLwwHoLAW8HhBblXgahjaifcFunmUrV3GKMwvjaYm+9yXdy98Oansld3XZ83EqQu3ra
1eU3MDj1IZBV7j4WtJktsUwbPC+Dc2qs+JViYEAjvh74vRL2RAIRkNi/fLwWk/F8vyVGGQhJmEhx
Aa8VjFaYKW4BVyCZHOVAlGJYxQrIPs7DaEr0JoLXCtSgmXm+2fUZXfGr158769OTPLvRL531zOOT
GQVS8mAtRjZwWoV9AoCgx2G4yfvvH9/nnIQyKuSTEjqjqNjawF9W8JcjiJ9eH8tm+7t9q7mbY5TM
p25uzqixrUi/xqgxeZE/3r+qagCYBEMrcuPMA9DE3kf8DCgOr1tGCpCPDOCQpYsWaFpCLFiGcmP4
BlFAkS4LIxk1gFgJx0RwBs5N/JhORui0wjIM/RljePHMzz6MkeShq5SgSPBhYbr0gHPW3s9SRM1u
/qQdzl//f8zmGRP6qc1fPGANEHsgYtQ1NP293fwUTrnqCSe0GgHUSlW04MGyN+iVGeaZ6fUGqWTV
nMTKnAzFFvWWlG1l5cIS7H1EF/mZyXgmH/iHIJ59DmOIfvPnzB0OY5aqySibMFMxWNVVNBJHEhs9
Vf2/Bov7ftOM+fnsMtrpc9+5ZOgh42UB0EQS27isxE0tSArANRXglg3iMcvXvHzdRgHQ+qQT9iHp
ov0UPfDeVVbvmuwpCJ4qdEHqBZAOQVoYtB0phjsv1YhcP+nqVgczZwmK9b4DgFlmKpxKdTG0uvoq
FpQTphmnPUuA4FI7MwchfJbfKF5Lq9ajY/MkJ0Bek1OS5PdN6BbS2uCfwugQ6qum23PTAS1OtAt2
IZAWC6TLhO9l2u8MANPJ2zLNiSgANRJAaqr3zZNVAJC1R1Url4WGjE447stkIYzBS5w8gunBDAon
lSqwSLofG9rZI2Wu7p8jnT1SJi/9x2swTkBhyJMbKssLO8men5enFEZuiUtvCU5Uq1qF69aUrIYW
VJ7p/7mscs7WY1ROEVVFL6YNj/psbcVbf6EiIcjREjlAwxGANxKbc5RVPzyXdy/xbE1GscSJmull
jiYnf5pI4AegSfxWKU5o6KRMQfmaPRXyPjQKcC7u0O9FirQ0c2+fF7yp4jGmwavHb0ZwwfIFcFMn
PM3xuRi3Q2SnQU80NQCe9VVRbLh6a4gBHafcDsXE6tAmOCbTeqpSlweRqaZv44GjMi86vfzU8k9B
Dfg9e0B2ByVoaRuEIK6Yw9aY3TzzZv6/2jzTTfxeuhlPKxrSXPKmblrxh2Ltr7RFeCieoifpmKxS
l1uWdnSIbnye8F8Vc8aT+hViPrtZxrP6ZZu9aLfPnhfjOE2BKoRljySNXq87bRM297W8+FjzM0X+
9xfJRAPAcRUMX8BF1kvpqrOb+9aqbxu3XE5PCih03eIVlEn6/egmS+Ph47UvBl4/t8eWs7q4V/U4
P8lQug1kp9bSmXTKzPkZrFP4mfO76IycbYJRu19W86c7/0Dlss1Sf+d9MQrvr9/X5ajRAFwa8G8w
g8HyrulqlslacWqaRZ3LuBcAovzDcMpma5drbanb9S5bhubHcsg0Ff3rDfy5LBusygEAa9segjgu
u+t4BUgRzSfJSr0KjvqKf1IBgb01ZkKEi7mNn1tVGNkMpUpHVyIIfbtuIFqEjJi+Db2IlMUcYOjs
9hgR/SXbm7tKtoD8i65y7lQZEf3KqV5KtukYk0PdX9AEheVmyNVenXLQ2q64Vb+c7MksbJD7AsIo
BG1xbw/w8lKU7vTPGMDzdZnbrMKkapQYwsqFnMX3Egmykkj8bRXkZMo6hCUDkUK0f4eyrQsvRinT
NMuXYtducmGiM09n7hQYD/BvOwXmon/vKTCjDP9PgZzfCeMNJV088YHfTquoBE5+g1yz4BPR01ZA
GSGR0SxjbzN6h6Ddd8pVPxkkBhVhVzYkB/i1jrCwjTKrlI+CYfHCHEng7NcxLtPf+3WXbLQONGNF
MQzQbbKdWlk7+HxfI49c62CoG1FVye66oZvxBJD7u2A3z9ZhnQ25Ezod7eEnlF4kgvze0pTYDBGI
dMm3yBNoXb60ou+IY0K1MbFFDxDmCSBvjPU4TmRsczcfK2JITzHgx4Mes4FFZec5SKaFx7ra+nFL
h8YSwZmQaorVQKEPqttyvtlnkRNUDQVGOC2BecrvjTixlPKKVzviJy9SB0r6nj8Oo2ALfnHwhYLE
iWDzSE8EgOlUAd9feiJGfTrKh+VeiiuSgNKmjh/6cCX6rRXqIMl7gUiZcZaDUGVXeHdcAvKIhNQN
GkWMiKiNSvTsQUCVr2jWWbasE4GIYBXourUSKpbfHJOkAOFFSAMNjQelTiUfVa7kZlL2Wg6cad3f
nohJi9QgWbDzRp2mvmzFPMDP9dvQ38beRAA6adV1Y0mtK9cZTZKQpnqz0CMVqOicNQFdvygjMG6A
uV647QJ9j1YJCiqImTrM/G0z1vWf2/4vvu0ZDWIwBvGTGuRkUFi/Gx2PAH8DH7AuslAGkyrUanqK
xQK+JApyy0gEfmxLf8B9frQEE+5FUVelbYJSs1qCjWICukAXvAqgf4i070rX0LLNyYA8pdECRlYO
wAcKavsMj5dv3DBWHDF9VCRAc2n+uinwkYq8yGJx1WrRSk+lozeI33yhMse2sz7+8rmzYWJIsZD9
pgwH+LJlDP0S0koLvrYEO/34G46fnXz8zzl+BqP9D/fjp2yyk5TgqBkztYFs9gDvDuWDUufmUC0i
sOBwOuh0gtoxpPiJyyLSCZOVKq+Zdi30thAPJASpR9M/6p3sxv42jDfylFpi05gx6ElKFZkAXtsE
3VM11xhwsVh+9qJUxnXsfKkvc144FesHADPUJAK8hWoa9Hu1Mo6GpVjgRwWFQoPMpW6Fd2Do+Fhs
f7TbffDgVMaJlFPVSPMBXwBs37WxC15k+lRSg477aats4nVC8rVPQ7O01E2ybsmjAKf+LyLsv7+9
k347q9v9l9we41T+G26Pycp5SRVWPYfbK0zeaUzeksx42ayE7XBENnnadkv4YmaADuXMkbccfpu0
q2zdMmaKJzPaj53E+oz2uxjCn78VRsMGA994WamiXWvnH7urdAm6JfHBW+hXrasvEACWd7MFhZl9
saNWv2LNuRfJTlv9phd52aP409az01a/TbL+l2vXJVEzAKCksv3C+qQaXZim00re8E5rVW5JwX0B
FVnbtXnqe09myFRFIExfdHR+rsk8bLmXszTJs2llCMSozDZ1etAVxha3FuB+xGR48I9lY5fKVvZo
hkpqTDiB1AOpexRIrby2fX0vRaZYkzpYcAGdQktuzUR6zEsnWYeLvN+U8VLVTa0BLbnT6tSLaOM7
cWgbIelk/E9SqQSk5cKz4lMvX0SR1QZUUykXvFTCqvFego5wT3q0qiOzlYl4E4kkEG1jXKfGdYQh
+9dSAYubBfYnr6RgzBMP0Usl3+QgpLKGXS/cF7XFI4ZrHPW1TLZqSBWPJoorRbsotGXfqlOd1FxI
mrqi7bZv1olOOw67IyCmA4sUiL+6faRgCAJE3oLr74d2n3mkaLfaRKpimahWK1XOlLcON9llJC7K
a6kyjYMv8Qt5MOOtkK+72/FVkzpbe4UXJ943Rm9zz21IinGdqEfVz9xSBL87VabRFapnzeiIlK9B
EYl/aq8dkLMjJ4mW0b73aZTSWjcnVzt6CSnLvaI+8/hjqWhVjemBCeu6RE4T9UDuqGeSkymPxV48
tE4ENh/wsl1H+eJE9acgcKCTSCaeFAUYsb5JkR0DtLogRmkBQbpUr9r6Re92IDjEn4tA/m6C3Av8
6OkRH9ZvAaQdwGYntLvmeDogPi4so15lmZv6ltiTFLx56fe+N0xDux+QvorFtQ/2oklxhNe4WPqu
B0r30lZehJx2IRWfaptfyzHVDpFGwZK3Br2ikVl97UTiZtKo3x368lvcW3W5HoNDVztVswCHFpoz
E9EsMzOcrIpb9CBLI+nRt7vmfvKtBKRsIEh7wORMWpEpAIGb2R/B6XhX6rtIoKcvKJ0steT74VsX
0Iqz+r3SbEE6Bq76UCwh64ukN7XMFQxTk3cG/oyCHI6p3HlBRuNyK48W2AQ1g+RPIdyyyQJtmh8v
+qMRoOq/qZ2xJWLn6oPdeKA9Awu9yW2TAPE67RPa5K46LAZj4de3GSQoXtbY9LFVzbp69lKzBcFZ
Qo1145E8f4nzJRgj22WIZk5zzG5jAOg2ROFuPW8zDGaebXR5V5Tu5PlokjjUmKbRQTdHRaSnYgcN
FAGAVwTS6beBbyl3yBgE92pu+qUzpmb0XEP4fcrxZj1ZqMP2YFcEC2ZDBG/nH6qWBrVZlJuxBPC2
OUBylKMBnr/GAeM9/pPzj4qt4kciNxY5BUjUfBsxiPqY3Mc16TS3B0WktxBfT1R1+7RDR06M0yD+
nfE0psSvqKZQ9G94xpU6WUOH54RLWCv1dZ1YEFcRMzAvee96uGuQUN1PkluWhG831emDKRYI7jvh
pagX0+B4t1VocyOOvxaW6ffE1UKH1yj83Pilr4k/gqaNlN53vBalcRqZltIq9684kaitWQk34bis
Ywf6CcY3+A6eIpoHLwNGIE5zWAoBO2AX2mLegheQgs4OtM2I0jh+K9ffMrR/QIkrG5BOwhVHjUGv
HSQMSyRtDIDRb8uOIqqEDPXtrqgphzQRfo9A0I7m2YBwRxcr6Jk5EODJ0MTuNLl1R7TOBCUZraP1
IB7QWatwbp4eJH3VJ7u6X+WR1UVufPCfI53q7aYGBZ8ELeAoaw0EZsjotMvIN6XKVaDsE7cDDepK
l6iOon0JEk2SZUg3EWVcjNFWjp1IffGKkcjaquMePWSVdEsr7yqAjkAR1PeJZLY3QwoNBDZksx3v
e24haTQXbT6yKp2oj7pCoGj47+pIhRXYNU9/7q57aW9TtEhMYM208F3Gjt8YyaYULJBhZuOtJi2Q
hYuetJXvAEMBdUppIXgESo/LbnggnLzKmlnt2ozKFUkXMke6516zAqAnodE3X8aPwS6HZMcLA00G
A+0bK4uXsuakkTNWuwm0nOq3xCNgtpxEc1p4Ih1vSsCv91dadUyHZciRWP6uxh2kAvVQNOYYNx1A
m6RVfOTW4Ai5bsOc4jfGKtVOVnIETeJ9CtppsXicknWhoGthXQED6qgfurvgZRRX5bCoXqaW4p03
xmT2sWpyPggKR4VmTUGUAjIugX40iJEYNOyhak1eA0uigkQ/3n5jNKQEOWXOK1Z4Mg1gXRSkiUh+
BipNXCY+NGmhBdXKSeKJtiH0hTgQUVxVVUy6+LtWhlsZ2ejQAA+zepiQcpA7j4IbHDb4MRkcuQFP
YqssMIe3S0FYC3I3w5KtSL4qVdBDPofxbRetFf/K86/8Zh16Bw+0skj7aZ41tts8vynirag7abIa
pmXeXcPcW1Npdzy4OC3aKtuO26RjS30f3woVURtreWrQpLctEzi1sIljSQe480P2qosPk/Akeg+6
7nTew+g9CO1rgl/TBIdvcyvMu+WY7GPPSrV1oD3L2aIolrmYEcN/gU8S8K3p4dtEHcURw0r9XW5k
ZAgxSIdnJfFbL4aFzFNT0G+A2WH7XLmIYYA173uNZpWhXlWtTxP9evI2sVhsghHjdjFC1zhzp/YI
wDN8ae9MQ+4YrRvDORvWcuY0RUJzuXdlGXbkacyRoAEx6NQWVxUeRpYh7h2eeq52Ad5nNThnGHwO
TJQlv+ABDYY5JRd0laDoTWmvK84A/uAxUd2q/e5h77oEiJ9wl0jGSuj6hmgihiI1gbYt9K6sgL5G
JRV/LXkxaTiJeJy6NsK9Iu80fp8I0DcwAhqnIyeQ0iCUN4CU2AU1t9AbjUTjtedd6UkEG9SsFchB
nwgmN7gVJ9AA/KEReLzT4qUaYrgBmE2DkOmTbiqgKh6nkCSwuL4nmz7ik0wB1y/XEyEIgPKV2UK7
69CVWRSDE4XtooifE0GmcqQuywoQjaVO+gpX5aU0l76FHDiyk5xoaNxLxRbEvTCzSkmlah1jz0b6
KGevWd6bXSs6mg6JmcA8Gy7FfiRaIlp1B3cUjonaXkt1uDDab0GzM7JVBH5bORVoNFz5kf5YpgUS
8gLRishM9MgSK90u4ttYzM2wPfByeRdq3eNoaBAfbjMUvkiMHnN6KvQbDIBXtYuIT2joCw9iJpk+
59/6kgYGX2y/3UjIgAc+GL5Tzw4CPLaY+H5sx0AaxHRbNQHkDTtvy4yWQ7DM8QdFUI/KZeColWdx
/l2elususuJ4O9XXEvctCw59jMeLOkGVpmARht0UliVf7WrDHUR9V3qZhSwO7vG2gAAn1Y0Y3AXY
c9ffqLXmjF5o6X5tKup9gEcqBplllBJVO454UmFOmUAaI3YC/HBPhkHlHR6klvVW5DAQfPofwo0G
frx+FBaxrtMCNQHf6K3Gz29C6VtWLfU8JDXfmDn3iowSycuDwO204VtbvDTKMmgWbVq5TXMo/OcC
NEFedJVrvq0KLkioOeH7oGmr4KQAu02h4id1mT16t1qwErRNFWEkWLrlxJ6OUk/k6sXwlvp0FIGt
AxYQmVsX2jLpDly3zIqY5uAk4iMQfY/98yQLsDIZQpaJcKpg9hh2jJdS8TBGe1lEIAHwTC99alvo
iFIm3PA6TFsxuu2EfdeAK5rrzVDnQaE2oNsTnmEA1WVsNCUy06ij0VjfdF1CJOg8r3tJ/G2F+ooy
ghXSJ4K+qdFdwOcY1hX2hVzBlVpFGgpQGa3jqyaXrRKNasnJBcQNjEO4btrbITqmYJVM1gJIh4dV
MIR48qe7aKG/PG+fcLcFSECFx6mGk73OJpA37+XhJuYe8uo54J7y0BH8VVLdqcJDqQpwADaVINhV
+dC3AYBCYXNKz/LSoyF+5yvQU7fy99oPFmnguyVOTWw40ivw0+EtqxG3qppHvwPtcSWTOkFDO28s
dJyKEqQ4UM3llX6dItE8gcy5nMqdoYcYYx18d0wCt5FiJ1dcI90ZUkt4iKAfDngzMMsgeeZ6hYpa
b4dQkzFURw8fedKO5YiUDki3q2954BrRaLVCZ580+4jmW7mvtnkJPmExWORaR8LgNfZWQbsqx28j
fx+FK2W8TSR8G9za2o8cv/ieRod+2AyIUSLQJQ8SlYZ1GUGf9ziPCHSP47KH7yM2Mcn9wtSguUbv
JZIRNSoCKeSnIt60PkaY8nzZxIFpyCjw9RvRuxvkXSguk9yN+pCG6U5uBTT9ihg/2CVIM6rjUgAr
+yi1m5QbFrnRr8Q+MEfU6bQoMIV8ymg/AhyqKclUiPaQ18cCzlRbN7aWorV9ip+aoVwMraUJLVzi
iuZeuU77nojys5HDdREKq1YGUmkPATovwzA09cYwI4mzRO9xHF75LAFH/LMouAaq1Lq8EUpuKyFm
kTEAy+nFsqljMysGWhU51WWnNyK7bxoqgD8+SlZIGqOKN8KUIKGm3pVSYHclaJi9FxVJgARuai7j
RRX/w9517ciNLNkvIkAySWbylb58VfvuF0LdatF7z6/fQ2H3qoaqW8RIrWsWjZmBpJGgYJqIDHvO
g1Ks0+yhob4zIhbh0YdQVtmhm0qZda8P7j53fbtFCNHWnJmLqh7kopko9S2jPkofEhRR1AtEs2Pd
OeCOtJS4Nnl4jbuqlrWSCCZDviGsgcAMX2H0bVm8VX287UNw77ejwanrqNnJA5SmA+NetKv7e7Xb
q4lTV5Uth94xrjys6iGksLvojG9CYiHUi0i7DUbXkNBQzlXcFmG0p4Exc8X1qe4VzOy9TEfjKwJO
UFZyg1FI0lODdzRBmoOTwOYdDClYQqdSKoA76ZED57ESWm51lIpopdD6SeoyIwsJBmMj3e0qXW22
ZOgRVL0NuQ3nKB9qJOWp7neHvgWOH57DBjEyTQvEWe2xypINxR6IKjG5cNAbpdd5FKzH/qZPfBtM
8RAvrFuJOlIxrkd4uJl89EvhKMmpzaERl6+bdZRKCHcQ55abFl6IRHvNhbc1+r1RgBu7VyQjQYO6
OqIrvkSYI4aG1K45WNtwKtUTHkkE3iCuEweCXnPVsWHwfAplF9AUdV/fUUfsUyPorGV6ha4UL2WI
NiOzgDMSCoByKOJN3KRrSUjNvubWXeA+9J3/RLvOqNpYlyKwH+H8ZbzoQkZBPS+uvBbQqQOsEZqJ
U8WIvVivUN6I8vaQkRzdwTW+LtfHBvajczVC+oMy8A8qVzx1cA5amiEfM2p1AmP0VBG4qUGiCUJn
Ai7ZoVPRunnws9JM2CaPOFCq90bPPcb4P6StcXGfRVioIrbd+qHOgnUct89EXfdojxQeOY6YMrdW
wUEixsagEFiW+8qN1mpD9c5/C5HOAOu4iZcFHNiqkw1WTQ+UICwcQwtVR1OMCMLPVFejXBs93mkR
Tyeei4NWrD4QT0pX7AeYGtJVTiO3hi9K2iCLzkhSzfMzcM2Dbb3RC9wVOXlnHpzikdqTGZB5ZMGy
KETcGvWPTaM8etUB9UxY4Fu5EHQa17tE8o+gCDWY8pQWNssnU1g4qC3ZTYWMUTXQu0QUrXxsd8Q7
4LQ0b4QBwW6AdF5riWe5iJ+EfF9WvcHzL5nkaVzYZwiKKy0ev9IAYGG9YFKmwHgHVotuJY6P1x3r
sNwSaCJtty1F+HUic1oXNmOIzBSnlo/3aQbfrBotubuNmWh62VudjrfwxW55zHUBpUvvwcurcNhG
K6wSNJxTNB+3gpX2K1dt0OXR63K3SmilCXTbui1MoKqL4nOhRmajtrpKOz0VfPDW9xrrv1G/2RXI
XnGt91aJZNsil+aDhVJV23UtosEZLGNjOe7qOrAqzjeVVLkL4R0EvHpwu1EX1F2YbAXQb/IZouf6
vUD05XK10SqxPtYIaHoJT35gCJRsKPcs8VBCXq+jdptPDR9INKruqURONaozJyax4UbEyIpOBxy8
E9Si1sjygfoPvjpossDtqlHS83xfZMeaWDTde8IaHWqaCl80eJCl0xg/BwCLG26yXNF8ORa3YR4Z
oSCvu066HVqydxH0Rll8zAo4NAC+jibvfhReSjf67vzXkbcjkbhSlPZJ7kJNbFCH5jpP63EjhRx+
Wn4sQlVXkwDsTZPRgMo2uRVKnCXL7akF/x4kI10qiVoC/5a6u8xHBBeaQj1sxa7UeSHW5YJfSyLS
PRlCcp5LrT46ydK2VZip5Hgk+kErR2oIHQL9CBM4vQLb3x3kMttWyMpS5GfGAx8OqxbxDlE5UKMX
Ol/LpxipBDWG95hWudbnGBoSXeRehDUjxZ6X0OXZjhy8JLovsUWd964i7BKiSG/wqOT+yWPf3GRc
9ciQEHhufhrvKhc5ReQhuGhNMQLEpw0aZRA0uOjIS1+6/D7FSzAMiBNE2Yyy1xDsmF2+4YVtDHs4
xhOBKQJ04D/STV8JuoS6eeLf5P4jQSNRWDOdT0odvBBaQr+QbF+3yMwqXyqhNBm8QC6GxyKPmqK+
+TG3rfpVVnFGw8hKaVKNEkmj1bcekRcc03WSAhO+C7RozOwm38YJ8szcsyiiYg+a0yZqdTnfN/Dw
BCRE0dhow/7pJAk1lQusUXpXfVFn3DaOU1ORkfYXI63JR12V0B2VVEYjZzafIUd9ktwANhgRa/sW
+SLsVLLpm53v5ranIH6GQ98IkVWWoS4G8bceiS6JPgQJHu7qRshrvZPqW+TL4/JQKMjce++MIvvM
h5qbiutATh2/fRcFZGD8xKTxN260Q5Vz5DxZkaxY+zx10K11UOi26eDTgKcbSu9h9JzhKUtXdZro
DaIVICmbpBt3Y2+m6ksqIFvBI5+dK3pXIp8YePdN0Ohy+pKHvqNwKmbKXJ1PB0PuHjOYObUPHrnk
yQ1zWN1jyyQnCUOUGgL4YV9LNE21sMPtE6eYIrKtXLSL4K6J4WMlbGQX0dqLzO/EAEE2LplaZGbo
K5hGa/fj+C1wc72SVMMFxkCfS4YAE52FVovknup7W77DQ5x2sN7cowTeVV/K16mApFTbmQXMXJDE
Kx8OWqyOWlIhAaHwqNP0RiIQuC8yfuy0uuC3icttMwCJx9VjM8am2r8kdbPh3UMeBFqWHjJgdWTB
rcoUpJV8jUd2s6jDLWt5TObAoecVm+fbVS1FBw7BeI9wXq0jvRVwZ9ywNCWeX0VRimzRV3d0HZXZ
rC6R1MYX0njT9sh9qiEcu2Cd8UgMFDWSB/KmUtx14Q/rGunKgIkWaOjQVYnqD2uMJJKtvG+QIcdV
9iszy3qdo4IjAyWdIPLrXUzrsVLrQthXAKzjFjp9IjmNci9XiVGOnlFzMAR5bfSdtOcL1E6kL9wI
o8M1mBSNbbjCVsVPxaRu2zGAKSHvVpFC84l4L1bxreK9MSRfWzWwsqhyuGm0CUSezMPUYAqHj30r
6UtdPYX+FL/EzykJzDQjWybLmg85dUVvkiQ0+KpbyXW3jiq2S+Dq8yWvI5ewKUb1Pko7hFDhLufB
SOH2dq3SXRygE4JbcQ1bZy4xCtTCRi8xaI+ODsSvrZihpoBUeOK1uzHtjdzz7bqun/mhR+I6uvd5
1SQqggwpV0y5Ll9qSvA4N7khIGORhP1D2voI8qZYkLaBk0gjQkv0PybiaBQ8AKBFtDSHd+3obau8
9ewueenE1O7EyhrkdyGMTI+LfE3gfCtGLJYLhw7TjNkQ6SQX12G2UfF01cIpbbdZ+tz2z1L1pStL
TfaehJHXp3ZEBeNebiJanJo+hwK2RdBkZG6R3giV1PRds052KQp60b6XBT1nX3L+OUCjcynFRlTH
tkQK5FDfuGEVoOgg4vRYt3H7tTo6oeRUYoCQRdJpm783cWdmUK64eWukGzXatMj2jQar7iLpoUVO
XFCfpBYITW1gdH76JfN6nSkCcpK+M8SoWfG98AhmarTwlrcBz9/16JsUA+4oV0cB3meqgHyyLgyv
33NCt5Wz2k6VkztuhYRZbiR+9btt3O4SlL6KotlhuqTSOzFTDEkujx4jIyqi93SU4TSO35LEp1ol
POS9+zVKGyheK+ptORgungUVCYgx3GAaa58jla1G4hp+GrahAHRUBaNH9SC+RQew4yn1PvORmYa/
aaCxDLlzmGj3zucwsdUfFVhcn1QmVwPOQS5RdyhREatiKBQqGHKJvLfUWV6ZOaJ4GlE6VHOLwU9v
Vb7QuibyzKS/l71oG7bpF5ZEcMcay1fF1YAfp1+XbWdhYmxV4MfaR4sYfuQ5RPgwI42IVIxSbnKc
CQaVZb1tagzEZg8jLyCb6b36obziWniAMGkNH1mq1zoRMv3A+kC9I/jS59RwSyRxRbR85Mj+K8h9
IwlS4/ZG3pZFGDGioBdIBqsn5S2aWJ2GIJeIUiKCFkvMh5u+WmMMapW1CMp6TWUDqjH91vUbQAWU
gLZLXtwWmfpvAXvyhtcUpdCqEqxaxkTuCFpfRF+S9yUTTgVdJ2prDtjLstuhfG9JtWuQ5qAwzqL4
4/n4TlBkU8cBDVrUkmGvOHw68NC1FD8fygY5H6fnd4lMdSKMRgrPU94kKNUl6Tapv7bxl6ApHNIW
eg1aTFR9GXJsLYLlgJ5IvE/9Lx6eCoDPa77yVsoDnPAG5abkVvBcg+vgpfZucNdS1OPylHOS0d/7
dNXkK2SvM1RtunpVJe+h1x1KDk4rzx65gGmltxpzJxSp3XBIPHi1kRbUVFB/FMK3LkFtu7/tcVV7
EdGn9DhIJyluDkxsHUGVjTjhkYqAghMUN4LwQcRLpk1eJw0bU4hCUeNySRtR0hU8YjXjiocnwMXr
FmCHHW/xfbnO0UgN08g1IE2O2m8KbF9W5c4o3HkIWvB8hXKMvzNo7hBDSIjKgzcWiXYdSm+kneJF
KcV0OK9uxjF10pbBfKKNuh9PIdRZV8vQ7NGVD4u9zeroFOXJtquiLVNGxw9wj9vWqbsNVyI2lYNd
opCV0LBVChsZ9ojix8JuJNke0ZiDdkyJfOVQviL30QBX7rUSXsPui4cChEC2UbSt0QzRNYg1D2ij
UJST3OwL+AGi1x84VGg4VP6i8S2sHtXhMXbf8aJr6bCXWqfxLR4jrajgqe5KibYpt+MoSvwCgifh
iKYBoUT9rjgy7sgAcqDyK65e990pKndevpfineDvAmHHD284JoMvb6smMDLVs4YgvPGzl9QbtiMf
6rE7IAAZwucu54Hv9qYMTwWJMbbQHjMZmZIiMWNUK5H1QwZQuSlKqqvKbcBWub/mC1R9EelaHQPh
gX+rlL4po0pZRDd5z2lTlWDsJS1OGJzmuw6pnIascW9dNdJy70YKb3IkrdXiPqfKqWnEG09IDp7k
8J2T44/ULcEuKoabfMuEAAHktuHfoiF7rdKnkDuNqMqoNNr2BE5zINk+zIkqVSsu38VsOlX0w5I9
F+wztE0091H0NXdrtKYjo7npIsR1ZbkSKAcNRotAkbRrX0Ajy0jXo3eaXkclEVDGTnnTD9UvTdYc
eqmEn1y99OWbWjzlVLYEZbQ8FZWz4kFht6maopz3WvnJafRUp5ocrDg18rHeVIlvhDlbCwiiJOk9
gyV0H4d6TXn4xIm6rvg9U/dtONhxB5+EB/+Xn2ttRe74tNZpKludWzhe+Kim/sYLHSn/Qivf5GSy
jpirc1nyiucfVR7U76UAPcI6bxepJhe7kL8V2VH5RiNLecHsuh56OqwcRX4JkSUXr4QC+H6bhB8M
nxhDh6Q6nGC9LHIkqTYpltCHR9l9F0PpJYpvKkR24oHPHe8BnkkrWhL/StDawCOGJ95GEcetmLso
m+C1fsRDHN6PKnp98Mp44Y3caWX1VlBQlMeOqDrx8EWgBvfNl6yEO9SRU59CVKIZPHB9/CagyQWo
hJWuHPB6cMgcxuhR0MPcKuLpD4kHhj3WECD3z7iFY6FNb9f9YDNc3UpPR92jO4kidoL6ob676oFp
ioLHt9FFJtXkOieSiS2lIYw12MW1RjKV14KImlfr7m2LJEuuPiSc/JbHmm/CoxrzbZXhpzyeo1DY
coHJZxuUQeHDwt+MMHmvIIH3yEXWGE/1diQxq5fqixttxBhzQYYcbZFZa1DeE93N8BDdV3tGTg16
ojpxnVHDDzZNdx+ra/RgxWjkDfVcuOH4Y1/BkdMLdvKydZMjykCuVBcidI3nWhU8ttyKRq94vCG6
MKpaK9d9/tU7KKi9pCN6m3TXNxHlMNUi/BNCgkg51d1JRrzdmkLjNBnWK973iAXgmfPwBVQL5jXK
nDrfwrVw0SUR6b6rBYf+JWvt8Z7lpkTvYlkPEPN+qzDr4S0NK19uSfzRmzZr+fyX9MPNuvI/++E+
++HGz364z364z364z364z364z364z364z364z364z364z364z364z364z364z364z364z364z364
z364z364z364z364z364z364z364z364z364z364z364z364z364z364z364z364z364z364hX64
i+1wokAVogqipM65ILzad4MwUwEJxx/a/iECINd1hMwlAdPvn0NTjgGI7YGTsBkwAJUDi8kFC9Z1
ERd5ktjZImbwl4PMlJooGbDzQXDdG6P2/v62zbX729N1QUtrmeHaFb+wliURs/bEv38ei5s1a0b8
5c0SJ0DJn6BRRVlQAcmuEDIHwyWp1KSCFEzgmr2h6MCN2gXrYlfYvQMEIOO9dRJ7IinHnMZjvSt3
wybWmR7qAKSzgYdmXD+7xc8R/3oR//TnXCJ9QRcqTwVGMMamzg6ayKnEKhEcDAAh0XprtAYTc8Ua
Rtt1zqR6abZmZwg6Brc1QHxonTZtzvUtuYhRefYJs5tQR3ngKip0v4vX0jTHnR9iQNxcF3LxQp8J
mcGO1qlSpG4PYGGJYQCE2wb+y3UB11ch8BNq/5mBkYsBwyHTRirkOR0HzI3tSqYurOIiAeuP4xL4
GRr8nziu6zsp8LML/Pd38rJp+MdZCfwMTtkDY2FOym7cpNuJvqkC3xwziF2sMGxvcSvfvn5y4nTB
frIQZ/KmFZ8dHZe53pgxyOP10Ugc7rGzY8vXp38qHcg6OmZWNEG/TywMDDuBEViJkZr4TwesxoJ9
WLpGszfk15RhcYdnL8jv7vDSomZG5hd1Y+kYZ3bkjx7jZfjfszs1szcDERUhmYDM2Yuyk+xkL1uv
mE8wME5pUx1jYBaADzXqeCcekKv13ntij90mWaCPWPqM71wiZ1f7D33GRUZHRmSZpwz/SsrsVksR
a9sipsMmx+RPPfL3wIX1B2BoAEIqHm8JBvsbaSUxTg9Gpwo6cyyrHfNeguHtuq5fvok/PmR28XtC
gHVEYaWF/LmUauDMEM1bJE+f7vPPBuWHlNl9LwhzQSEJZ7MdBUONtl0QaqmE8eMi0QhQcbvhrsMo
b3ErjNqOjFuOPmMMRxhrjfErP3vwXBU9WeXeT8ODRF9ioXoYOTzIQJ0sMkwHlwsv8GXY/bPzmanO
v/2DFy/UTL3+3IUSpufuylnT2bvvdW4kyQIej9Iqt8SqD+UhsAFniceqOSSH69d3ad1zVPFQjHlS
5JBWrStT1Bs7WceH/hGz6XZvgo7Vlhw5XHA6LpJGnmnvHER85MpSLURwQvkr2cLclgmCBRu4BzrT
fO0bKHt2rgns1IWXcFHszA34ILELFoLOnIFfsxCL5zgziB9zjktXdWb8fu+qTvv0k14wEMrJkkIp
Yvq/OlXBQJKG9iVIfFsg5wL7GMjk15XhopX9IUGeaZ4ahI2bpyJIZhLgMzZmSneRBLwPtiZKsL4u
6+KtOJM187uZL4RcM3HmNPE3t+oMN195zfG6jIUdk2eOtcvXXR4IFLxeIA2TPYxHP/+egJlC/X0B
4sUbdrZNM+UhyegpwHGFMTQ6kFiERrHzD2wlHRM72XGmqlPb04mZWPGO3fjvQNXKnOtrXDqomWIB
F6HMWwEkbHW7JuFdHQN4/v73RMxfd8w0t6WERQrjkY4V8AAxw94u8bwtLWT2JP/KQhYUSPkXKtA8
C/NLCkSmD75ic5SZBilZULexCC2lwKkBjR0HKPuRP6YFp4tjbeXqa9dtWeABCfzAg3wO1HUwIVoV
wmoEIE4YrAi4aWmXW3wH1p42AancV9q6Ow6sBqlU2yXAMSoA1ydUMGP4dWllXb9blzkrfmjQnEqo
V/qUsNLFEpQ3uce8fu/pVYKXfmR66r+yBkR+HXBkcl9vh1sxmaagOebpPR1AnCBq/BgZYlRsVOCt
VQCvyxszgcfJc7c9yCF4BwinC2ZYmCz5tV2fqVw19OEYjDJso96YEnyS+Ja+Nu/jI+g9dtGxt9nG
X4cv5Nm3qwVtX9yumS7+N2zXTLE/crsWXhjl99/kBas194ZzOffqsg4BAQjSLu65TWuTlePCqS8J
mT3GxR8xwHOv99eWsmSy6OxN/k80WQuP/txj/gOPvjSd+M8mCLl9QZIEWfkeSpylOVo+bHK/gQlS
yq9umwPB5Z4BmCWn2wjwjYr6rGYAWwY8Bl4CyT8xXzGU6J31NzKAlMcCKNk8D/TYdOv196KyBtBH
VvS7TATMYgXIEvYk1a1JxwMHAAoPuBhduq/Tx1Hcj9nRpyZAWRrBHsA/UEV3gMcZAF58/V1YXOFM
df/7VniR2xcZckJ4VWCiSmemnAsDd+DzXNgoTbKNRsVuA3Xd0cwBRfShAb+fDLw90nuOOIrPXgWI
PjkH3kh1kwLdUGTSCmCpt6GfannNa4VXvPZdvnAKi984s93/jm+85NSpskzB16KKApFmr3Hoy+1Y
hcg9JT5wvYFMU6/L/DZWNx1QlBYu5SXNP5c1CygLtWCUb3t+UwNsPpA4OwUAkTLERqk8CH2/gx+j
keilzJ5Ib7VeCFIbdedGD0FU633g6gEolwQpBmQ1YMHdyhYL0YxbeSMroLBiYKEJIwtQmSBAUgHw
BgC4jKy9+siS5iAldzzobarkS8UDMT7ZKvDECUcBBGOqSK4CMDYHBtZvLnh2R//7F3zBrqIYLyui
wkuEqLMDJoI8lmUz0UqKoh4yWWdApV7Y00vu47mM2Z6WCvlfGW4F2Gf2zBXRNvBOQgcKo8o7ZcV7
CSxvr9yD+FNr1ND02XsXxRqwzkyX8ZoapKYn7EL3LoxbvUh3gXiX9yfAT9IY8KDC3RACArABhCAf
bPqwNzkAmyUsXWUuKAiDlcKcBjD3/uBUHjDIStcaKNUC5uuulGv1uB5aCTQm9wlgkVxa6xV/Kvmn
65vwTwzLD62dGZaA48YhBADuhjxVe5CtOwT/eaf4APS6fXIE5p7T73gn39GVanB316UvmYzZ2/I7
JmNpofOkzccuVJi2ce4nnBkseeY5UrWPPFdG6J6ZhTnoov46aplNb/hn19pupyJ35/i74vX6/i6K
nezomXvyQWIvKhY0lzAwszKezRYbhC6LaTexiuZ3Gdv2vMnA4zBaveBkEbjpVtdXeSm4UM/EzRYZ
Mk+oQwVZYp49cdlDUt1e//vFJQEzV7kjYiMTRZrizN4YTG9T3AQOmLa0N6qLK3DB6PeA60VNNjNQ
KDZEhzPChVh38Rumbzw7yT/xDUvHOnvg//Sxzp6Av32sF9MHqqLwVGIAO5TmieJ+pEXMl0jaZGZu
gGFnL5nlLXWqHWoMmu07/BY4++vEyHfBQrKFXL5R/xA9N0Ze9n+8u5R7UcovFFjYXKmV6gtIT2h2
EmurAg6zSt+Y+zCIEfiAAjsDAHlKJSDyJfu0rfa+AGRd0G6ECqohbvMkgUuuAqZxXJmh6+oqiw9Z
Yskg74xSVZfEtR8+hEAybTxpwTtZXM5M4f/DlzNdrJ9s9Y97MU+HS2PmVk003YsBxBd3ISdrSu7I
wCm8blcu1mLOLqA8sysA0myjagD8eGmlq3ZFHBRdj+SmMEYzNFM7sIbHaqEuv3Tp5Zkd+cBLvyh6
Zj/ULKtArSZOXYqcRgwCV6PQCx0EWkbuVFYK83mLHhdwJ/Gau3BFF4XPrMmHCl+6UDNH889dqJkz
9+cuFIiVVV6RFUWRZ4vLvDGgbve99xR8jSCgB+WxBp5JKzBDQ9FSM9b2YHowh423YEUvn+mZ6Nly
P1D0dFV/MhFn4clMc+sKAXnjwyOoCVoU68RK4puAExce/SUpM139RSkX36KztczU8o+EWrOT+n8Z
al10n1T0kzKZMjSczx5JP+iGlIKkFBm+WPeH0ORBotRMPDtypfdupccg2u1TunCJLr8yZ3Jn7nFW
jTKfU3RutBaIn/bZOln3Tu6oNtHDDXPAhHNYamy82Oannsmc6Qffd4UUI8zdDDZaqrb5bXXv7cCF
tZWs9JQXGrddeEqnv/BnhfyxuTNVCRMypEQuEcYKR3CYhcWz6FZG+Z1aMdyV/jtX7hKww5St3ZBV
IN5cl3+x/ny+4LkSjWC9IJEybgowzKdHsj0Ua+qAkeoo31RGDT9StUHeawe34QktuveNc/0DFk95
9r59xClfNhw/9nxm+V2ONV2TwH0RG6opICytI/v6qpYkzMzGL0hYvKmT1p7FVb9/U6dvvnJT54Wq
wM3kvhO/t20VJrgQTV/vHfAPII6sDKbtZcSReC93Czs5HcY1sTPr06tDzCsNxHY6gLs1kIkZYITT
Ck1AREuseCWuCXIQsc3w+x06vCQ9thKbM0tHMUBoZBNbtpPtYDGtN30H8OQWiIjM3G4c3/7q6g9L
Ee+CuZxXwT7KXC6JnVmuABTUHCmnmrJ6bDKwVQFQHwxMg5doHVjlMv6xBnvfbx7OzHr9+w/ncmLp
h4GnM3v3Qbd4yczSmZUj/2ozO68VZSRRCi6DGhVmvaUWCO5s0KjYiK/Rpw/CLVCELccul/3Afxha
OjODHyN04UWlM8P40S/qgh6yWYvQh+ihcOG9wfwMQe1IFmUmzWeSRLUKuTDBKw6aSJvfgeF0027A
b7KO7rh1aqb3/fN1zb9wsn8RODvZkjQJmFMRR4B8IgaPMJeCEbVfMC/iZNtntv8vUuZHSXiSp5Sg
SH0qHiT9FTNW9ujUj48uUpeqzm4xFWDUmDqLbe5O2f/OEuX5eBIn5rncxNhTzwPd2tqrdnmy4H1d
30V5PptUSl5F1AjrY32tiYmnt8Epi1L9+kIWboc8nz/6/dtxKcA9Ozh5Po8EytKqLAo8Rr1FrW6n
6IPZotnbtRs7sHMzWhE7OrY3472/Vszrq13a09mT9Kt7esEt+csKp884c79izwc7bQsFqGJwpWnd
jfugbop7kAI5/bd0z8Va8oZ5tl24qxdU79JE219Ez96SuBmCru2wuYqt6IWd2f4htiRTtdxVuRHs
cM8bvhnvqBFZtR1Z/q7bLG3y4pWaudANl4dNIeHmduveGnbhbQmSkU20BfGok96zG/DKPV4/10vN
7X9Z9szkfOCOf5/5+ed2SOZndoj5acaKDKsd1S8cBVdoNlp12el9HBiV98QFtsS3RlAvtDcvqdF8
Fukj1WhpzcLM7/6oNS+o7/fhkTO9+rWHZUnIzFdOii6ndQ7lDb1RG11iisMmzeWFNN+Son5XorO1
/AlFve4YyN+j77NPiIpA7coKtiLxTj15Kbr3Ba1cEjAzRh9gCBa8AnneuhZ+qFewtN6ZFfrbG7p0
NWem5hev5oKU7z0HZ9fiV3wbcvmFBKOkAnQKhc0nGHu19Ppy8p+a9YgxztQSTfWQPRQPnFOZvVWu
YiOzmSEZ3rExqB4aHfAF0LG0lQ74tS1tE4usQEFux05xh2y8/Us398f3zW5uXjMuKFSoRrdWTvGx
WKtW73h2sFVPo1kd6vvwdyVOO3a26/7YYr518tJro9BEJDHU/U2g52ZjZIZncdvFV1q86D//WOLs
soLUtmyGBgJLI9rXqynoC/R2Hd8wq9ssVuiWpM2u7m9Ku6yI/1jbPB31549vPkn428e3pEHzTNK/
XIMuWhFBEjCfLFGizMMXPgj4TB7aSYOCPVu3x6HQ2tf8cTiCLO9LewIvccFrwtcFxV0SO93DMzX6
ILGXBsMB3SBJgERR2BRp/1VsJsRjn3ACv6GioA+s0UkIkk3pKxc+ZyqoHHO97W6l4qYe9l74JFTr
rkFjJYcWKZCWlr6KBrm3MfKNpA7BodmtwuAUguA9w8BzKta+trBLk/n6yWc9+9yZeYvwhYkSoZKh
nHqj3yKr/5ofWuetMZpVdRxu+12qc9Z1oYt7NLNw/+l7NLOPH7JHlzKQuEdUFUUiiZSfzy+ocU24
tsfBTP10rSHpE8hB5EyYHbU2YXYQs7fDTb6IGrMoeTKpZ4rzcZKnY//pLhKByIwIioyBg78KzmPQ
9+YCCi4Rx+shV2mtHOsK75tCBf+7O12/hUvSZvbhN6VdDpTOFjcLJkquaSU2ZQLy+qnznvni6Ha8
hoBQkwrw2wpUj+OHoPl2fZEX1ftM6uwsswY9/YEooZG8qYwOPViqfHJbQeOSfvV7kuZ279clXTTs
Z2uamay880KEKy3WxB2C4KvkHhQ1XbKLFyYegY/z4y7OTNQHHdfS0maW5peW9r2I8JOaybIEkCMC
aKp5YOTVmUizeOQ3MnkHkfyurjHdWE+M2Tvmh5XWULqOBoBUNZ2udkQXsnid8bLlCc19EqXmEKm6
xyqzG5BBElI9GjGlk+YWhzkeWiha2GVm07R24nFmIKVoIO8MxiJPc7sSpOUqyH9jjBLcoL8W4yWx
1ufhtvwf9r5sSXIcSfJXWuqdPSAIksDKdD+Q9NvjyLgyMl8omVlZPAHwAA/wc/ZX5sdG3bN2usKj
JL1nd2ceVlZKKqriJIjDYKampsb9yBvrJO9eZvsRLvfK1NNeo9Nt/7kxZeKP+a0l6m5wdFTOU2JS
4FbDfDuhr3alaOwNMIfpuHEz5KKrbqNNG9v0MHnOpic6Hlx9U7sHFt4txZA47SdNSTR3xaYsvslS
RoaHSRhCqox+XcTHcvEi43XX7M2fnsU/zPvF4v7/ef+/M+9/fp/5HOo4Lgmpxy8sU2uWxaFphTw+
9ILMLtzKz96BOpH/UB/mWO5oRLentBb8rcPVOtrTor4/bP94+IWxChrbd0UhYawSvqnv5YNYL7vq
ILfedj7Mh2yVrfpNuc6TMZ7WdE2P010exm4bqQ8E2eprrtfVybiwa/+9k3FxAv6rJ+OyRpS5nNFT
1QIjHI6Wf5ntNCycU+uQU6TtRCiFWaU7YyLzdd7W65NAmdyYrYxNhGqVuFw1cZHc5lt31cVqE96L
J5gJ7+nnt+jVIV1M0X/DkC7upN8nSYDRxX2UEF7WvQW16ke3h1dm5o/M+e4MD2F5hbV77RGXh+R/
4xFntvsfDuKP14AMqh+ElNLw0go4HTRKXceQAzSkPtrSXecpWrGUn1PiRYtwdrb+7pbhQQ7+ne2m
21HKeJb+LgvCg1eYJM2A5xtQQgby0dHqcyt+HbLnMtMxQt7Nko5rb7CfqGBIzi2xphC6LPfCayMw
2pn248AMuwqXXSr72EWT9G6cYhfMdlU8ZRVLlNQbOi+xCXickcfJfUn5kpQ9j7TbR9JMV5J9V6fj
Ysr/H5+OP92AoYARCARqnd8x1d3OTccuRBTsH6TdpfO9q77+/GRfhBu/779/POLSE298PoaakMPs
l682JZEBec/xlogFzcZmfPvzx117o9P3/xDEVf8Fb3SxhfT/4RudcMF3BxgSnfTEiEY980W8pvqs
HZoOdmgcm5UY91LLKChJpLIs1t3rsvCoYuGVOODaQy+itv/UQ//l2/w/su/6/sdL9X//V3z+TTe2
K7LcXHz699svY6F+0/96+qX/+KG3v/L3m+Jbp3v9m7n8qTe/hL/8+5OTL+bLm09WyhTGfhhQ6Pnw
vR9qc34Axnj6yX/2m3/5fv4rT7b5/rdfvulBmdNfywqtfvn9W7tf//bL6W79lz/++d+/d/tF4tfW
har/7X+qX4svl7/z/Utv/vaL5/4VGs8uhIZJEKIUTmA7T99P33HFX33CqUcoAceb4Kd++YvSncnx
SPJXIlBei9KnMPQ9EPh/+Uuvh9O3fPFX7vqhx6GgJXAXuMEv/2tsb5bnH8v1FzXIe10o0+OZbw9b
SAgNQlQCwnRA7RdiyBeXdjlQdy4Zy1eyK9mu9fk985c5ditEK71vPxq34UnHUO1K2ufS8QaIZOtm
3WZjFhVDr1Ypm4docALvSlB+kQTDyAIE977A7Q3TBhniCzPAisoLuylkScVs4rctiT0v+7r0gToA
ACGR13bqQapJ71LfzNCKdOtVR3Wcq6H5WAfTI8mtfyBzye9on225rIvtUnXO2jd8LfuZPDnMYFH/
Y+l/n94303kyHP846T8G7TJ46i4VnPEz4P0H26XYnIduVbMkDevEMqd8WBy99XT7UuRGxhKx4tAs
zd7A5U98J/iNNWS+7UsZN7Jbp9KDUE8xn163uEL2udBzPK10GAhkDn0PA3Tx+VuzOsx1lXezk69S
Uu59M80fvHy6k8496/suAePKP8xeuU498zL4Qn92gyIpUxPuHGwKkgtn7zlyPUEDo26yYqvr9Ldw
JOmN9kLUYM+ziaeuFRsy9DyRfdesqdcdSZiVkc7H+Qpx4MIJOE00CaBkwBhlOFsuu9i3BaG15WoQ
ide2NM7TzonqqlkFna0e3G7SW+JkJPEa6kVjydL9+cNE2JdZFGLTWG13XT6C+T43Km5YxdYyVHRd
h4WIVS8+pulYHRbr0l1bnyQmXHY3Vcu4UrKBOuhSohpqXIYoYH2zHnkno5b1Q6QCp9sCiDhU5XxL
nT7dWOKKpCKaRrnde7nubyatMSZW1i9MkBsVKuemcOR9MGGoi7beitXjUzfl4p67ysS5UxSrK7v0
3aEPIKnhMs91A1Dq3k2eJk7JHDJ7SdZ5UUClvsXmGwaRRXXg8mNTjWWsC8dLlsB51X2abUTjlpse
aQGncsQecm7O2rP6Go/rXL/39vgAMfY8jppPPwSQenFnVQVv5qrmLGlTwY+pXtqHgPBHFjbFpuUx
zGWwK+3cJU0TtM86tHSIm9rxdpjOL3kvxs35F/lA+brr5jwq6oytQ65NhGJ6P2pkX6xcHtIkm8cX
L+v4EaaHH6nO+dGzvI16OlXrojB0ZdN+jFTTVceuTF+nsBXr1p18kOXK+zQtH9Ks7bey8PkxWzqe
jANP3KBxnhGzR2lQLUlBMcFL+i30TH+gIe0Pae0Ctir77WK9NKYDvIGggE5FfbK9P19j73QA3kwl
DUPUzvpwCYEcQGP37XEPZqC2HdEo4Wucvduz4TimfCV955n4zfLRg0MXBX1+v/RuZaOuTfNYjrXz
KIvUxKmL2lo9pofu9EEJ79siHb5xGhPeuSzTHwLRPaQm7V4EM23ipI2+ZxAeJR4qWfL+m1M2wfNk
jxCSXxLuzO0WfC4ZlaKh0FbQTcSHDIIs+ZKvcG+pjds0eTRXtr7iA10osZ7MBGyEK7xQEMY8UEff
zkIGAK71hzZIKg5bPNNwM5Kq2GQLYiQiWbfnnAYru/hjbEkotg0lr8GSIVXuSXllSf50MD7zUNV8
SrOFl6JIJCyH0uncIGllb6Ox01VsJcK5rvOHaPHG8LZwewCCo6mBUPJwa2QlVmOdVzvdSPmfnhvs
EIHTxoTPwTu7PGxFkzE1BhDP6NJJbvPOQpN4EBvldv5Bix41B0SKzey1/mEK+xlqnc6HkBfFrdWy
Wf98u57JVpfbFcsET4idIt1zkf0fLk5e6GKodFmtGmbn+/Nt5Ge+uheyW5VTnh6YkvPN4KMcK4es
T67FxjjDtbK+Cwzjx34JIdHt0wCjIJfkrN7YJRtGqPkxt/2tn1tvP05OHZe1G+eDGxynUlRJ75Bs
7U3+mOi6QKXIIF5lKx8DP2W3NPSfXYKsRSHCpC1nL+qDHPF4Wb04i59GyoTuQetwndmObH1nJJsB
NgciUVAQLZzyWKQMulQNDI1fUv8KWnGRcMf7UQ6vkvows3Au3zlVqZ/P3qzbanU2qSlyVtGw5HPc
F3m9JuN0FA6xO68tV8HceGtXjltnUk9NaO/rsasezi6N4xb+evR+VfVSbCwT6cF1xiEK63ne1OC+
6l4CNChMlPrwDYPRfM4D54sJ5yDp6qFMGgg9RZbrcEPK7hsvFOqOlxLYjFKJlmR5Zim990vy+PM9
dub8vN1j8MFxRcCi+3BnyIXP4DWEUdgivHwPQrcR6bQPmdoRACaPHUYXDcqvXjo+rYmcOYRdMn87
ae9xnsm4H0SXRzZPJ+QCBnHLAxbElDYmCmV/pBkvb00rus3Ph3yBeZ72Iz3ZcIKTAS+dXrLbgimj
XM61lwQTa1Yjqc3D6OS/mZE5RdQEaldWjf2czWnCxtLeUyhWTjZsPgUGxPGsJ7tlmWQa8Ywska05
Oc6jmaIqDWD9rwzVvbxwYGrhSyAggY8Jiv4FSuBba3GimJ+c3UA6DcXt2VkqHRoexkInLoS+drVb
TpsiVA+EzPk6DMorqYo/CRswDEgE+H4ABweOxFuL3w7jmPEl8JPOnaqoZC/En1kcpHX56MyPebd4
G1G27m1WZRBoqHizmlWfx40epogM3t4VKUkKIcvIgCZ7LCcL9Exm4snVLDYymL75qSyurPNF9czZ
7oB/j/PIAyB84WVia+bwr4qqDJKms81phy3IP7EmscHSbKkswmSsJhq55bA8965DbvPFeXVFK2/m
IvwuxACfoqzCY+6oPKZ+lx77YGw2JtDQoQ0duXPzbF9M2bY31H78+crzk1f29lwhVj2lHH3UzwoY
z7dTLjXsnFy8fIW3IzBsQq2cscnXAWmCndbj9wBKbTZ0qhfGfLuxJYWtOAThUh09l8OFDwmLalGS
u2nmH6ld+F0w00NtZXUkfNFxRR33qZf1K7W1XAsr6J64FY0xqCUKnbHaeuWEA1GkdQG5KGVv5VKj
coN5G8+FrfEmzTYpzZb7GYEAl/elN+8yzeutUwtcKeEUV3JMd3U7lBvH+173EBwbh8E/hHNRIkuY
9Xc1gmAk2YhF7BiOsZpSswldA34M5rl3dZDUTTCtShjyyPX7D+b0nAVbNKKYDOgCo3eQQ6q1Pt1v
Y+Y4yVB5SS0z9pszdgdoDmoa+K9eB4QVzdY3daraIxhnqwrztKkn5h+DVEdTzmfowE7FRtkSr6yF
wHWpl/nInL64dqbfOZGIwREoIAQXgngwRW9X1owp0YOLcQY97lqvflU9mw5c6iW22p9eHyzPedSA
UPRBVilN4Gt4+6mE24C1g5KElHpNeOXeFmnP901N9S0v2ZUKY++d5QFNnAYQyPW48PHfyyPfEgin
pARcpBGyXp6r1Loy7ja16I0wV7xL/MnRx0Z0kbVmf568MC0SYhdzBzwGqVS96M3C3FUwdsWDobJ/
7jQ7ojfY54HWTSRoO0N8jlMQvlREm1ytyOg0MUGYFmXN0v42RUFNRZxTtzl0g3+lj5D3LmDDG8Ib
gVlDyAaOyYUz32IVFoIGXKv6bLndJTSJK1t1T8evpKIwc6N/K9qwiybRjau6bNqk7pNaa7MN3VpG
yuFmJ2eD49LYMCnNSL6ePENI6Cl4AKX3GNZmvl8MrF3d5aDrkLpfn51+XtAPviSJzEf5JEZZ3S31
xJOqcpatbyu1mU51UW7mkA3Yn08/ty0XBQInw+gySFfg9ZmPN79sAkfHibLeq/ykcoP5ni6ujkI1
7QZTsF0xqpfg5BYuNtE4CxxRS7YMZCta8pqnCNSrUdjP5agBupjYpXJeE5ousWskv+Lcn4/CGyMI
0pznChYiGYds7eUSWa3VgP5EuP5OTvTZdXYWlcGC1+6xbcSj4lPca2d+6g3fVzr1DyIX4naEDTkv
RxrUj6kS5NiNJE8Cpqc1rlr6hMBpxY0oXkOS7UkegFDl+IjmTmALL+F35G6X3TJ2w0aoFIxVLtZj
KroPeZ8BURJ0jKUfZgeoKe3yEtQ9162vSbiciaHvXt5H3E5hLRi8+Ld2QtWKN7z3f7/7u7waEWUX
bQ5PYxbAf9DjJHWyfK1zoTeZV7tfMy/LcUVnZINw9LkO7GAiOZRulIeUfEXpCV+7qNBIMNX5Xjp1
sfLd9FNOp3KvbTkeeeuMyY/T4HPc86RaPq8rWeAiWczXVgokxt35sVbedMPoaCI/H/uIqdYm02Q/
aeTGdDrA39RW71TTfCrp1N+5ZU+S2QnKtVcE7W1fO3dNumQ3Gldo1NXpa+22fUyazAeKJstYTmGX
DJqThLcNuyV2/ipHdkfgJh1Sw0foBuYtDCZ6kwDtpyqaRVvEoJKTI1WGv+RNFuWud0SzEIn+kV0K
RXFEzFlnYkWn8UrDgouK+hBYLx4MOBkaoICd4QW/Xaax8NoC4TtZpUCb4iEbzWoRFcrMOS45p8lW
Qa5+RcMBelhC/cwd+nqOsVpYl7jgPkt+frgvmmydx3Ny1BChcyDQ4pJei5SSpQ0xZFUMNWT28BOr
QobIad7RrJjWM7ZCUvjQ5OC1aiJ4TTYKvCF/9LwQPplbHvQ4fy2Ae2670tIdPUGBAyvynRTufraw
3G1D9K4pikR46ivnA0u80Z8fsPzpJiBQ9gAsMMc/f60LltKP1wIvlVF4u2iixy6stUwzpyVGWQTx
/X4eAki2k40LbZGXOUcmPqNVUtlG6njunQRY2LjLqnC+rwRdZ2ZYpYMjvthymKOzlUAxnEtgvNrl
UAfevSMU/Oo2q5BFqp5drRr4exya9kzp58z3plXjExvJwE7V1ul8P9aZch5Gjg5TQpdxLotl55AB
lQrOsD7v7j4ceGSXPFt3i+/dgokCaOiEmfklIMHRGbqj07q/na1U3fbZUTkQZ1UTqaJ0CfalbVeh
q8VdywS/C3N/D8qK3NPRHaANCvyXZGpY83muD37YbLPGBzV/YZ9cBUGppii957AKgJ3Nv7p1ofFy
6lMBT2yVpWm91jaEFQlTDEsGED0wqCNNTafX1FVBlEm/uXJIznHKG1uGuxbAiEBaBP/Cqr89JBoh
QUGDEhFwHebrOUUIW5Qi3wAmbxPY4fv8BNKkczqsyF41Qn+wprtTdCjg9fZHr8zlcSEyXUHdBUE8
KGf7kbEZaqW6iyQkVZETFyuI9PJVNznNukRWP3b5whNLNbg8sF13fWafuKSPhpuvdgidLXdqNGDM
Wb/lBpeH66x8RuQ6wMzFJAjyXZOmDPhaSbfByTmsEZludMFW0jHeFa/wPbQIMwIhYUxQiCyHewkt
uqq2ZNTWT/x6lHA5DPC9ZWLdEQ7kdoIPQLizzQdTvSqnwhKK+eNi0maT5WreGnangsFuuKnzT20u
tqHj9k+AWN2bYjTQczt9ndHcic1YlQdE12uVV20ys94/FnPwxSkDscKH52po5XEKvTouZuOvO0tQ
c7OcAveZV4+ZQ/eqpQS4XhHcqaoIrkBWF107T8ecwyNzkZ3yQMWBZ/t2o3QKVravJ7XKrcIJ5xlL
uELM9iNI7Ea7bZtyfwZaXFsc+7K9ZXlunmUDNHvoAPNolX1oLJnu/M5NdJs3R2nB0+AT3wivm7eO
92FO2+YTXDOU0rDMAe4Ne1bX0D/MS3fTNW24+ydgsPfhKLS2EUAjXCcI5N951LknZ10WXbZCalLs
QUEagJ+3dl0YpuJQLv5BaYP2Tm3xmuG2j2k+j+sUdd5HR9Sbqu/yu85x87upLO+XVYss6LOmalUV
2O8E+SfQpIvy0Mtx9XPT+6cDB+McN6jwsCqXMgHE7dNZuk2+ypowBMgPPKTKxL0JTHmXac9JPGf6
lYqlRM4nFjnKlFyKVLzKhkg6bLPAx33uKap7O7njFcTdZR5shhPQiOP7WN/MVGXX+ne9C58DQPQC
VodxgFJwdd/uo5r4yDo5VZgIB9iiFd9QQ1WswklMcTGUINUMKVC6FHEhvGT1WJZBFY22P3AnuP0n
Eq9IIF+E8wj6ztz90PMF88KLcIppEuYmpRRYnKd3piUQuJRSxSNBw1xVVFl8zroiZRI+ooHqwS/o
zSLapMBXvmZmhjpmjkzh0M1g/w+8u7LG7N18YV2Bnp+FzEF9O4//D1CxM4dtWbSkWvn9npZyQteT
V8N7FuWlrVc809OxVkERLcO4PDZuF+X9LrMGVc19GK7SuX4KuuW1ZEX6YPLw+0wp2ba5dW7aZUGQ
Lb6PfMruzOkDS7d6dpEYPbnvWj4tjUym2jNHApdx27GU37aqdxCwl0j+6TTfiD5bWe4Picz6bjNp
9DSUgCdoFxwhz272M8AR3rXllRj4nWuHOAkliD7wfPzjgiH9dhNN4+x7MyCaRJA5g5ORo6kizVNw
uUznRmhD624ZS1V8zsySWTQ7VAXXUFMPzDYt2iXKBo9cQ7Xeha1IN8PmgwwGLyZ0L8MCRD2+9Bae
Jl6h5riTlbcixdAmGOfWn3h6kObl7OPkY8jXcM9e+74Um2ppeVKjqr+e7iakHhLeqQXy7TOkvCmR
u6DJ703prM6bH4AfDqfb38lcfYf/cg0y/xNAkYK54SOZH4gQGOWF0zzltXU9hKGJqUwXaT8zd+Vc
L6juQA5vOEVapfbH1Tmj2wDcqMTobwNaDxFJgeX11Khd1ld2k0OGLK6sym+8qk9o0TaHFkHhTThs
mZMv166nk5f5Rz/GA5oNFoJA8wsGlsllbZ2C98xMnosEP9ZEY91KVGIpv1xJ9DBywSu+bY18aDK0
wfD4dBDW93ZGVOIIHuXBNC04Smi3NySBVHzTQ8Rjg7R/ccRVtW0q326rubyihHVGOd8M2T3RnEGT
QhANGPSdYCWFg2tt1q3olCXng6zyITvw7nj2pQQSZmFPg19Zp6JaBj2igVEfGCNtrFud7nvmf+ID
unsozzirxitffn69vIPjkTHHXYV8IsF174OB+/aUOYoiO9rl3cqxwsakndJd3iNP0iyOC35lNkWz
5z+1fGj3ZdpWqPGIlixF7PvUgtUfYj981rb4bPsBdAOW3VSU8Gve2ck8/3ESkTLAIJHwRWQVAg67
2K9WTq0IihL7tazrJOAzwG20vjieiQ8EOfykD0m5Ks2g733kZAdUMYwaeLiOeWp5oqc5AKHCqfa6
d/dNqvyDU7ZexB1vv/jBdKNzvWsLxNwZzIZvc7OnDZOr89lbQlRZIPqpEjICVZ8n425yEd6ng48i
HqNyJJ7Ch5+vykXDp3OSBFwpZFRxRglqzi5sXwak1A4zowklyNaf+Qx5MX+hFR+2Rswr2TYfz7CC
MxsR+byEH9UFY1T7tXmUIbnLnN7GDp2QFKnr/LMusxsOUZ49a9l8/ymTxh5JWkOHmonqSVTpZ+q2
zQMBteDnb/L+avNxUuG5ByGSsuALXryJ6LXtbTotCZ298Nh5ukmaNDPHrBgerIczl2OBzslBha4F
yLvn9EY4yNR21YfRmptGSHcXpEMYG0eHW6ClzibH0LcF9cunxa1+zQjYHMvsyNVgerOfcANGbDyd
cD8oHgeCZny+q5I6A3mh7MJpRx02YO1tfgMIuF1N1P+kLHJ/CIBjMFXg/4dq5InKLdtS8JyMCn5r
GbKg4TUtNpjd91sbc3KaIoFQEpv74vjJocJtGpDEWlS5lMuDX+YjsN6xjJzJYfEZBSpr7xVMneUh
q6vkjGqewWtnyYvbOe1WIYzijePTDKUKaIwGso+9m9hGYSLOYLpbn7oD1egxo4j3XCIbnIyq2wdN
UKeASmnSz6r52CDjsTMB5qayS/1yBv1A4ClUKe7Sin9Vara7MYQIOLgrDO7o0kYgOYAzW03tLms9
+TQ3+HupBwR5yatbd2yhgclrTCgSPDiz2YS9nPJsk4raj2g5IREyCqlSkHRsu0bkCbOY95+XaQ53
A+7FNai56Ds0LwVyVQAbKuX1NBLG7BpJ0x3Pi/7IUSQlArjAxpk/NY2nI0sZ3+Rep8GukWSjFLoJ
22n52FZogWSEnY6GB/eLDoGSpZkbBQVaslQ3nlfXtw4SIOt54NWulUldoRCQ1ZNZ2yYUcWeyg1zc
eeu2SJA0eTMBesjJDfHVjanGGkZpgO6B8MsHJ0yh14avnxEGVQ8gyoUjIr6BHNPKuXM4u21HbDKe
GbPpAU8x2nyknfvSne5PD4VbPyauA7Sa/Pjflo/oCsKW7piNRQ/X0AM9xQ03omiGXRCOnzrjyFun
q8RWqH7aqW752p+zqsCr2pildX9XVs4cTY2oIrQbqo7wmsXWL7w0KaoQvmAW+kkN6JtUn5Vduo2o
MooAre62dJYW3KlB7ofeFhuvndaqT9Uhs57aIF3lr84QOuBklKz5RfF16JYXUPbuzsmhYMrbdSGW
HiVj9ZajZ/S6g1+E5ErRfESLnETZ/uuE7fAR3B+x6ovCj5x2du0Bmp9P6HhF7gqkCXWfo9q2oO4h
NzqL+Uz9fTiYIXK7+YWbrruh7djtARfuqR3AXFhq1Aw4XYEqOPk9mPT8YEpTHYpTWr5OHxiyUvum
6lddT0D0z9V9DQX1yJ9SL56qkaNHE6tid6bPk0FapPCGCfwf+sPy9qn3kWRFuNFiEcfz/5nR/Dax
ENnpnxvRs5dwcQGCgIk6XJBt2ckJemsl/FnWHLesm3ju7MfOwtKD12TDzo6+g11eF1GGA0yd3Dmc
v2lHB2s48U/C77aWePUn13/4AW30fguShvTF3jZdck6/Z4H9RgYrE+lP/bZpYEdI1Zqn897Nnhkz
ZdSNATvMVcBX6G/OkoHMxVbZsFqLVMJjmEd1BHV0jqRv6zw5cTbXJZGQl+/TMhrKmX1dpH1xbOY/
gdXZbHk6PwJG5LEwlnxSIo1T39KXTOooCOG7ZQAbAMO4zotHrUgMS9e1TOmxHjq7asLlmiV+5weB
VgUNPkCcqMFkoCFfQB8ooWys2yxh0ijLd06OcEJl9a7CXo4lY/bV4xSbJi9gN1Fb4lo/uNdtEXVV
E0aCFPUc6VKXaytyCHQPQ/c6T2H8z9ASLiSKzpn1U/4YxRGgBZzgqre7QckSD+6In4wnjjIPp5UW
zbjDF19zrTSUrsB863sXRW6ne0yHCECICG/Rxgq7viA7h88vbtFAz2Rwyy1IAXGdtf7Rr6EJ2KjI
44NY98p+yBs+xj/fyhdqA+B8YPuCs8IpurUAirlszphRR2ZIL4BdqFK6FkVdb9CE7l4jxZiMvnie
2xEFrZQ7K8/r+dbnZuWlZNyerz0HFGQ/c0GSXlS5dmxqk6ZW8Ns0/VipOThQhZ4p1XJfNmm5rXuq
b0raB8j/hVf7KVze3OcXAcX8lCPzQb6hb1cBwqyL7tpaJOfsa8WFuzZl8cVbyMsZYCBMJdPodXe0
VhTpFglHJW+fAXLBUQ5WC5r0veShAzKhQL7257P8DvHF4DAqTDXK6MJTk7S3gwucyTj56GOWT1sk
Qy2u0WVwaLKq2lpPf+jbrr/LJ4ZkzlBsuOs8iZNRkcw0iZBS7IZ++LVS+ROfh+JwdqJdyB8k4YlZ
28ztqhZ9fqOWkB3nHOyXhUFJI+uyNa7X8MbwE9cADPD2RGTtXcQOGcqPw87qOAVctK4zpPxkGzz2
INBE1qgiGoDmt7QtPkxB6myyLGc3SMwLkFdAKWRzcYU29icxMEi5p02IWBJ5jXMi5w+QSwkwrwsA
+yULiPd6SoetHcpjqXyoq/ISbbbTvkcVqqFxUSBToya5oQveBs375uNgwNKoS8LjnjoPvZbZjZOZ
TVGyfKcWehRpjwxnt+Sffr6ufz5qMEgQSeLDO2BtnOlATDNi1AspVkvw74Sd127kSLCmn4gAvbml
LW/ku2+IVhv6pLdPv1/VLLDYc3OAQUFdA0klkpkZ8bsodda+SQzFMhBH1HTbPlcKjsNivvR9Es1m
35zQ7r/MdtVSYi7sxbjXNifR3lvz0KeTGaiKKTxBzNCj8Mj6cvhfwC0Y/f8JmjyeRkaraaj18T9w
uf//p7Euyr7o5IeaeNXN0IxBNMZ5zfatllSp349UYlJb1afWssV/L6I2X+WutikaBNTykB9Ywkb0
/FfyeOv5FdkD39oW54etaC8Y0afXSe6box5v0wEcS4b7vGcmo3boH4/GOA63sW8+rSFbD8+3nsJM
aTJ/Tpo0+iiBZXgbppKPID+3Jxud6uUS6WsrwXOqgE1uIa10xM8zfmSTfSyjTjI2zE5rFz3/qZjM
w5Gn2IwGGY4oMeUXys0iGNVhOg4FLFfezm7Wa4g7qj5g+ZZevabyadYZgkyTnl8yJ2vdbgPw0+Ex
d3ajLcd6/klR18QIvMaLLRLzbQPOUFpbif7Dx7TOitFwNOtRUtb1aCPg+b8f1I7tY6JXPyVH76N5
oV12to0gmcxQ92K0IhW23f3vXsxqXeMiWOdDo0NsdJN2jnPZOLSFEklZoV8kdc39nlHNbloIRktX
knablmYIUNwMbxoZi05ZFm9IO9adOQ/ZOwXAvGuWbnhhuLzPHtLct0Sqz0a5fiUgmG+D4SzhXKbK
blbq3kVImkCgW39SXVt/TgpGsv8+WqErdaBJwFRpP/f7QkdkrVuA4HLSRn2hyC/gvt8SEtugsj1Q
/uptQGCGtFXpEOoNuD+nIvs0jOG1lSrj1WmND5RYgU5h9aGOTeyrTbUyXyNN/ASF+fsECT/36cu6
6Mq56GP5ZbFj5GxTPwJlv2a6nL5K27a8VMQV6MNxcqAIh66tz22eZCe0OlYoDbr2aaELB9p5sbaB
0qiYCW/I0jx0nARSs439UneScwxHx2jrqg1hTwkcmjkjZCUWoWUtsi8hkbyvtRamy4q2HRkGaQ0j
+21nMpx7WQoH3ZU5IXmR/c5Uqqs8JeKaTI1flrOTgTGRdVJm4nMYHXfKFPepDRjMco6em/sD7Qyw
jJDK8HhpZyl6Lo5xndSI6Io0yJ0l6rqkOqfW+zDo8smaYE+6VC1oFwEAW32+kykr70UxxQHuQBTC
mnnM1jYLLW3+sEXzY3bKo+ysw70U4vLUVBbl6qGHAG9ple6YtmXtKcDxkhuP73StizfHuXLqR45J
PUVhrivzcpLx83DyBXnZ2x9NjA94znUpfMKuz59qPwHjxKF3HLQp2xeqSpNsCgn/LwXRZDbMRxiW
IlQUDErS4tXLUCBWE8oOZi3xLGtuDhrTi25pJ9GloJUMEqvWKaUtVInxnLtJWuV/6LZ35rJ9TQ9V
uaMEttHX99Sszd0qtTkli16E2qZabqVkyxHnoeUlVZ+GeopJRehSsNKWkuSRqheJpNIwe3w1m8A+
s5VnXpmqiWvotXXWpbGJpseCT9cUYKunb7ELicnsC84MpOMBIqvfi0iXc7Wdn8giikrz/FTNNFhf
/mtD5QYBW+w8podm/yqTkV7jYmcMqJDpJRIhtkvFc36pk249VBhDAgdtHpNDOP4Uw3ecJtvpZjch
uhkztg+2A4r/L5ONl567YuSkKYyDEycT+sN+eivnAkXvBrewZtetK/Wrtmo/rblvDv3GXi009GaZ
iP2kcpof63xe67y8pBT953Y6Md69vkhNjeHFvgwDwYPz2t2XORH7J/L17IxFbk/BwmhN94kPAFcm
h74y4vsiGzL3VnC8LPbitsNseGURNc60/YltvEtLtugvUppHa9ZkQW9UPTaYRkdhCWO7xHa7a2i6
QjOd3sC1Uf1s8fH5UvZl4eoDsSa6nU3e1BRrUA0VIjNnrSIFICpKIFc4olNzeavVVnjoVsC4ip9l
KuS/EPF/dSueXIDuCSjhAQUP6J60NHafu8dSxvW5WLvC+69jk9nuom2MZm3TblCW5B881l9jTZZr
P1T1/0mnNyqrY2tDuG29+TrLQCN1le2em0tfmZprWTgMOrNFdL2ImY2B2r9mWJ0vMSp0J1QsEWgG
H5LecM62dA8LlSwWfLsoy/2iVf3nWOzT1XFzQjS+bSTDfteLGw6b+GZogDxy4qxHwGyG49YtvjJJ
sg7tvEYjBjTzAdVIziSF9ZaYKFwTd1Hq+K/UvD8hqjqTp3BpM3RwT3HIpIvo6Wbrhs5012VUaDzz
YDSrNtCSGqRT4Xc/e/atlOzdlqnebNaFC1qDxeJxWUhWCp8yCzxnXahK2tvzEpWa/q/IOsVLtLw8
b5sVrpopHZ/PT2bGE93R3F0bUw0y+23ZaDNM0b5oyWq8DrrkNYr/XGfa/BBmOmOyh+7e5XUan+a2
KPznz+ntOMw0CfOb+s1MVuQeaql6D516nwgE2ZYyu5aayjvdSQvXVBqe0CzRPbVL4dri7VSWvSdh
aDp0SXZYLGZ9qybPh5nHlATNQR0Ky42TlR25DLOOSDtKk6FsXah51C0HYe5nLfEkfY+kf2jPTfeG
IMZr6KQNyMzGvKamErTpn21KXXt6S5ff6feDFOUnshi6kAHgPpYAhFMPHIqO8K9518QP9ihUWK4N
bNgUNuaCRaY+6FQ/k7fB1Zefk13pvtUmfzgc06u8Sgg4SvPNVKca2VNGLJGqnJJy5SDKs8rTjOS7
b/MfzL/7VcDCzCIJm9aOlJi9JVFX+jnlkMb+wpTBTVXCttDsYANzvK1Lf+kWeQ6meMgj2o/BM0Tc
7GcntqKq4Qw3LZEHtiNLBxtBx2hdNlTGnPP7ZQBhFU7+pfflpc3iIurWTnjxtEZGn2DjyPLOXWzg
YX2iYekKWvsp3oDpoN9LY7vSvdzKhyzPStZPEa9atKAOluISqSb1QVxQ3a0fi5KejJR2qgFQ5PPk
JrrSSpxW9EtFI6MwKLQ+wLg4R8OSyx+LWr1LvfIxlFNo6aZbGMTONKYHzS5FRrYuMLocg9x1sps4
oC5Lk9VhuZnHHJ/amqU3NmSGQw+IXPENLwXRFso6eDre4A6wIq3koCE85EEVn+3e+meY02mWmz3v
/ZNbXB9d5Sl5t2/U7o5P+r3q1c1fs+yWGMvdUcmJNA1wg2aY0L+sf9qNEA6D6K9Q7ZDxW2l7kJzq
osFObM160jYRZFMrvxWDVnl4bRs3qYfqqs3a7CalY/vxYAjPzFAsOBx9Em087WQILPia1/FbnVvv
zwcFgQXodZ/DAA9y7LN/2QcHQsBr0pjkq7bcpUmk1PlNsutdLuqwq+PjZvxzjPnNWax7l3wbY3xE
5hhyll7jTL2q7eCDZwbbhNBbVzEnEDijq5WHaU1GgIcSD7PEpvbLlduu54ocVoVheTN6ewazcFk0
9Q8OBdDtdFL8qnO+i2z7BrY+1+v4Msvqu6XmOAk70C6lDcaYuJGpUM4z4ZvHfll3eVkz9hljrOHS
wX8ZgzO4S70mgdHa5l0aRilqFXT6U650nkLuQDSpSpJ5XZd9SoUcmEbjeKOjBbmsIea/OuZVr/8J
C8Ww+DYL45CNEu1d+nNpmdAJbXp21MW3xiagcoQ6mXZ6+3dtClde7/hbDEk/dc56y+cJ0ujfAO7q
0FiWkSbEcVMRaomyeDE1Dnp7IPK3J0aF0QfuODbMoh3IzVcba29ksrdt7XmMc2m3qvYnsmsj6FBV
pU657ktjwIH96KTK5YiCe/PGrf7jIEGzkdVp00fy3seIFS4JCFUFnQyUH1uyN5TkkU5pUI2ZH+ds
ENTlLE9Xd76GonI+EmUNHSL03gnplI5J6yj4IKuZmVxwKnOy4izhSJfaabhpaf+WN8Xwo5gs7CgS
Rgqz7KuD6OCxcXOdMNMX/tga3aHZ1jGkmb0vPb7QyhnwrFgfhiX4HLpXNXo0YvKKjdibDBZrwtRs
jFTdVysL3wD60KTC7WLG9S5mMDvskGh757D1Kul1HflzjdxVFH/OP9FjMR5+UJ0AvWMe5sl8HdHb
9TYHk5qKNwrPYR9bjezHbedj9vLSmYvICSGiJZP2OXz5Pu6Nwl0TK2f92Ae5jicv7vXMtZLSNYbd
0m33oRs4YFYQfImLJ0zng7k6Fye1tYBkxz/rbFzxYqHrIJZgmJfQsHZxnfnJKnbARiGZOGQjJlx1
G2stBdHwB9QtNDa8HYiOrWnGMc/IYqsPbe1NaX7Ic/Uzzd/ReDCtsMWciuZykrHHWtbVzvQ/k4lh
tB1337mQfCMTv+J4CJO4yqNq6/R7pqxRX5ryuyPPvb8oZqA4v4oKB7+9eoKxGw+Mm0bUNSgEXAPv
4WFq5KOkJVvUyvnfdqTl3nZNbbyJoo3PY8rEB0G3hHxhctOpdfPulQfG9G0eZAvp6GqGCwKsvRjq
ied4yQ+JLUSgZ+JUmghvc1Xv7kO87eRx42FLaBZTU7bCwX5XkMwpDdtNbbmpifVGhZIZpsw+GTVP
h0FNCxO3Mf9k1ObI7DrPKqvW3Zi2CxVU3cu8+h6aQg3rOsncUqulu1Z3J0wS6XEMjPxktdOjCcTc
8CQtX/LJpi4Qb/lIwp91Bknd9NQrB/ZoAnw1jOVpUYc8AmTzYRRnj2sSKI4t8eUcRX3seIVysIk1
sOzFF04Z5vkgUUPPltsqJeFbjAEiL3frglobc9gfMYVZWnFrONYrSQ5xcqLzFNS/PLVkhOOXYo7Y
1r9MdfbuWOUd5zPE0NitYalo/c4h9AADvlocQde8HgLxp4LUI+DKPpRgtuo+3hePv9xKk3MGIVDQ
2/RJtn6IZer2Upz87U0VbmopGj8ZkjHEUnZODLZrDqCXLg1UqfiU/03zP8W+Z+ztyfJd5nAZK1ly
hgKtQ40eQxY5/NyzjKrybS3YXVPba6uPavxdS4xF5DRgeRppeaCDdrW+RR9TUANCgQiitgYjc9XE
UV1yuNqw0OQ6SAdTuFbc5fAjYwDNVnxYtaFCybAnnEtZ5o5O8KWLTYrZav2aRYqWGUwgb1F3dv4s
n7f4nDvmUXuEP9T9de6AhDSxm8y6PIlcuxtLisa2ScIJEE+RosfHshftM12BvT61BlsgosrFz4DW
7pQCkQBqPsorVf+MGDestB6MkFZGaLLkTcvyx+yKb9meaCyGZbeolJB2X6Dl6V3ValmOLX/6JUfu
Cnqud7LXwH85ieHSw1Kvtm7q4L25r+vkDSnb3vQ+oJzLP3LxJ6++tFS3qAjULKiWebzlUvrRboPh
rYgSD1szT5/TnJ9FI6JxiJdLa+bqa9HgUWXNywPVF2d+gUZTPdu5OdJuNhTOtqx+tulw06VTr5ZH
sS0oupOfXQ+CPDjpe2a5Ce29W5iz5ddZdSRImXFxQs/pfDA2pNu263sOiIdITM4qMsZ8tRqsEEmR
O69+iYs38TXkFPIaLNKhoEKpgnn2G27l4ptLRRVoakeGRfl8DtDednVb3HnJvX0w7xT3aW+hEkmV
UFUTv7SQSQtobUcVTaDZcveOhqWmZRutP5L5u2FV/rNr7Y2ukM5Y/Zwa3dUrtD80nR4H54xafj0g
pa9zZPIV2AWfYPprZaFZBbHAWX9YtJtZ7clLs5TXQXMwir3K5b9EovRHIUfpAhrxEBIchRSyu85W
EcxNpCyXvPua49ukAatwcqnbLlEjKT7gmF7Hd61+Syo/az+w6ZRSuC5BNvtW4iucGwk5iGnlSnRg
YtK8pP+tTWgia47q7q9loq3n5FGuq/21AioK4xdGcET5ixHZRaAN+9k6jslXctwQCkD0km9jRhyD
/UeMfdL2WYFW9wkwodteVh+bGt3868yWW7oml9tRpOtmpr4lD4HjsPnLmkThpOMIG8OxSoq3gjm9
4cgJGSTrSDiNsL8ag9jsrNEDxarMoC6TPigReoxVVFgD96um4xIqW43C5tjf805RopUwuKlwdL/O
K/VDH7Y/Qi7ong2COrakatyix4gk1X/L4XH9yiqjRyr2Q1o6e2odPBmrPl8XOpWobT2nlAI8FYzi
xJe+2M6tB4oyzdPCgppcR0heBTq5qd+w13k4NAOpAJ0eprORnSpUwYdlMoxIW1L9ui09zrACZHIc
X7tYx8WCLf/s4H6IJomPkLLheOMc1y+xTvaNrmeltzT2Ee1360lrc9ZGZS+rlMllcjSxmA0ksogx
DhgNHol6CjZL5XT6WsySbBFAaXAfLVCmMdwyHMi14sbNSq/w1iD7j8tPXCEunzgAF/ZKup2u8i1t
X03nuEJhvYpwrMdAnWSXb3dZ27tCb3Z1HodtWh4pVkq2lz6/48tb3LQlQGDAbQCrf6uXXZkjvF1O
OeKsFxnByMae0EfWmLg84px7HWk+Lb33Fqmsl8HAZ6O/s6/bOWYaRPQYs7HYtKdOBuMjticwtKwP
5bGkYW9o35fSVg4EHOVu0Yx0AyI0W8OL8zbg3rvyVpw7p98LZghZCx6FFuhhsYNWEzUgAedXshtV
ogahhojB8ZteHObJOGfWspvV1zqOo3TUozWW/OLRxuapP3JqP64zfERQFypBujx/wFNIRk7j4544
jY9twkMLDBacHMUSBxaZNBXUUkY8L3pf8V7NrqG+KGqHYZUV4JTBpCmBYJsf4oqGX0RqN/uxRpew
IAofeT7zAbskdvlc9ZaNRWyfhppWch59oeRuD5m1iDuYbaBmzWlxtTqlCxz8tWujttEPnFRBMuce
XmEA6zP/ZdXPbH2tVSiydPQUsfnzyBz15LXCW1L1lJWoLyH1Rmw+ZCvi1sP0q3v23JCyhzx3HGEp
FMTEVaim2YmiAfAQZZgC1rCL+59mzhlNc4QdmlXaR7aQfWP+oHbnJNKjJi9O1XhdxjI5FJno7tXj
pRfW5xAf4d7UsECbknYAtaMYW86TwW/sBJT0F1CHIyZ2nkxCjjDvkjjfzpKTK3Rpq4f6q/DmOT7I
RsGUMM2TxOrmDdolqyIoiaadv6jEq1Xmjmt2DRi3DPCQ8BBae6efd2IafNOQfHWTg8r504twgwna
pgQ5GRDuzAA82rrFsv2NQiyNLU+ztHDkGUmTH1r2VpBT0aW6hyfMrQRiRFERydFThVpkFOLJIJmq
WOXAMbWgjXUkb9c0/dGLF8PJAjp3T1iLX5lvj8CKnKxlNmuvUUscNYbbV99sSpl54zmw9maip+G8
rIGRSbYvS8ZJaB1+4nQrgrXqzikf8vw46ivK53BU1N/SzDsMEUs8bSn0ADGmFLSW5LirWQ2Xth7J
BGpK9k7+VY6bAssw2f0FV7URtSBp7or6kF83Dx6hgtAClitPPwoS6P1caYTfG6O6T7puj7K3O1cF
EQHzViZ0YRwfi6WdzTVJ/sJO3VZrpYAt12OMCjN226VCfVG3w24V3Ntxsl6zuriw6qOmjbSMvJVu
9GJbXCZNPokuPdhgZ2OfnWogygUnD4wPiPNUvMXdw0G5OL1ftSqdlDU0rDarufZt/27OsDBq3x2X
Vl8vTGn5spRaeZucN2wlsdvJr92nMYqrVAzHbtMvVjIcY+nP7KShplURWuwI3vwojbErp7+1jG4P
3/VW24FG0JcgjFsj5UnMCqY584JF5gTaz37z2uVmIMbJ76jLwKhgcK5r+yfJU0x0L1KCWA1brjzf
8bRRurOlLvGBLiZYeALi6Q4WQ2+wr6Sgmn0yIhqwcAzEv+QiomelHJ163xmXaNw21R2THdKr7NrH
8Uc7YvDSaGYCZ+kdl+GAEJFOeWj15su28n6vTxX+64qwKLU3qKXt9Z6N9Xc1SjIpP0l9NSdFXCur
ra+5XiWBrSuF/3yvqXVkrFh4PWMRe1JI9EMfD9mlgSNLoE+PyzB2MiVdf3PWraG417tbX8POdmSy
cLSVn9iLEtccnOalb8dxh9+aUuCP3dr2Pm56JXBSvk/qe3PX5t3PFMLgOkEufKj1rVws851fWh37
przVNqvNnPrs6lib7GVNf0R7rZ95hkkx2i7C3hqfWD7BkF4MpuXa+omulu/26lAKFe8JUMNxG0X/
aJyTYKqGLOxVawwYIRsayJq/ltp+T9Jdlpr7JFV/TED251jva2AdXGLxXDISUD3aRtr5qtpLL2VV
i1BJEOTYDva41EGiB41rHoVd/pvtYj02qrUcn1+RzqVEoyzdzJuS4drvOPv1Vi3dcWoXvzRNGiTS
KkYrKI3CADk1dODL6yjnzVkH/m6g9o7CajYugarTGhmgZW2EKlIWIV1dW9S/RC4owTODRu/xgvI0
ipWRaQm5Rq1WlOKUyqM4AcHSkJtauNZzFyiDkqKpNwsvQZh7ly3pNmCU/iSkcNyP0q6BN3sZpU7y
48LMAn3bCh7GClfg6GQEZ+S/UoLGIDYnLTIFGHlSEYBHBl8f6eYpbYhxlAaCM+BZ6HuXovIsZ8R8
3FN4CZCqjTvR2Agf+6Bt5mEnL80tDw0w1TQlCK1Vty9rvJTSwF/cvc30qeelMPZaMm7XphX1aSsc
7KjKQhI/0MacfTZKdTcZ2uyaKULsXqMdbe0U1r6XTY/1XLrriPegUageR5N8oBbQJMvBqnKtOHDU
1KQ/QQjpmV18bmV7w8W9Tj/mYfibNltxSfPE8dsmWc/MZ5XRQEvFCRM6eJepf5gcxz4wzTlRrKM5
r78y4CGqxnoIcRgWB1Nt/2BxiA+JVArXzhYAv7WA+srDblQ10A8tHg7oIQg6TMM+K82APNJ/cx6b
wbSWx1oi7nix1Ro5jAJKlMXV4fnV/3vRMqtj68jH0KSSyWKrvQIlTkbnA6qEhpKLCw6STMNEajl3
1kHu0RPE/mgt36pcoE4t9CpEnK2wUkfah00nVd3spM9EpXOXhp3ROdvO7iCMQOiuqULf0yto2BZk
vUSc7OZUMj9Ke0eD2L8psfwBVqQG3bRo3GdHuUyjGpUykZBbrOc3a1OHS2Nx/WEJbmv3naQ2Gx9+
il2yxi91SdaDZdgQKqXcHJ5fmeRO++XmxO5TMNKaWu5XS1P6kj6XnsBpXM6as+tXxX6f5aX39oS/
hSg5IgP7K0IgvSGwUzVdwjS9cf1Zl/s5J2zyo5EMiifHl8oA3ZjfAxmZHPb5gittaMONlRH2ZT7e
6yXTOLOtdM/RmHw1cAG6vXQ/2Q/X8Ky0yby3ynS/OUNzt4ovCAxPi7U3SxEMpela8ww2uZGzilZZ
HU7mNOHWMM06mHSnpH8bh7AotfaEnitxm97ZiBi1m4ipHUekKNMBzdRfa05mj+OFCEUGUL/g5Qns
WnIg6LXUt4viQ+l6/bgK62I1WXWv0HPzN9Ncm5DwnyDI+OaaDwdI4fjIJEIW7dqzicDipSqd6q3q
xtoFW3WiUunAQXvzW89t+KSyotuot31mhdtkZMelsrUQ90odJNuV4KgHxPc+K8rPZKeomQWYKntV
yy0FfjT309psH22dhHPleHGm3Cs5HS/E/aokVMKzpcLpPjKleSEv4K7qS+kvQ7/tSuKlvFZDhrM0
NCFlP4N7k5UAMGOtr86sqJdH3Zkl1YF7eMvjrPzB1hqN8QQK6WAkTeuUrmLd2VQS4VTi6QKLk8vm
UrdWfSlBPYLJkTsPfTVxEM83+e3G3pm069Abu6Yrf69Teikh+9ROAy96fPPzpZdRSPRiohTSkY0M
p+m36KoPMbBoQYe8Ng7IQfrSayZzWFIfVPlbxdYfa5Wrj0gLAp1Ca7JIgNzsMhg1YQXNyHwrwjoQ
O0ztJ2HX70tJLJgxt2XIKT6QV+HUvoqsCf+PW6qxq6UpxF0AQCm7GQ4qn1i0S8rYQ1Lkkr9rGTNQ
lXO8iV9VqsFaLaNubJNoMq8zrBrfSls/qOlhyZO/UtvtNMzPKkkubpLX3lY+ValNNML9q6trGMSH
bBLgnylwiZbx1qF50hTYS8C7VJFJnNO12dcbJ/Elpo60hgXF55ybcZvD3mlspM+/UYVdq06R3zUK
jqbH5RbX3T2jHu8MxAKdHDUSESxmk06utRT4apffuvnop2RQ6JYwDLtEZETak55n3GAhBfT9Xixq
bAy5Zwwd+nPa8Lqo71gBDY/uqXYlcN7SQY3QWPlpEcga8zkkBzJupA+57mG4qqmnVKwrr3Ag4vUG
kCTHge8rOghHXSkfWl41Xr6lh1WzwnmCMiqrS+VYt0Zk6htHDqTsGMNKZt3JNBC3THnNZtOLL3gy
BW4cug91F/6tdPMNwoO5ztauILjj2kzjj4UuXCu1f5Wo9Lsjb8EyaaPfLQSqWUG7VlLYSYn+0bUd
ZDSsicRt3ODeaXGY0hIo3IJE+YpXBraYv3X4AVP7Gp1+h8Y16DXdVdeGoJebVbyhoPbT8iyjkgfc
SEissSDC894CNYcQlwgiUI30YEBedHH2d6i5L3IpfZBUUB0HOU8uxT1ugR+z+aFEGH6O1XfG1IAd
+3Bkxukxv5oZHgJbic0bG8HVKe3yPRHTIZ9tEsNERlsP83PQc6uOnFY6rZtjhmSQbSCOG96tXqWL
wIm8rwjPcHGeJ5+EGThsVZuxbzua59pAj9U1jdjPUi4Rul3cgKyt6a/otx9APB6II9+Yhiv0pg6o
E9u0XRrrQr5V7Ysw0dQ33yvWCanSwiTn3qv8DwFK9mHGgy9nvy0uRloYxL28rIaDke3ZCW5CR3Lx
s08A8TMk3THxCIS4oD8fcUWN7OCsN04BV9XR+72kTQk2I1EYNwzrgW5kpyLxWggvb6V9bfSBWtzI
/vNHnsOxJPQNYISFZJafCk3lYAZtd3EUjSbqV29ru8k2PbGRioFCp9T3WilKN5tk69bli3OuIkvn
0HHSpPjV8UzZyfKSLWl1RvSFAKR2Br8wtfRXEtv7ybSdd4Kkxv1WKJRBg+VXdSr9VOzRHXT0EqlR
YL5ExZDqrkQ3kpIIVk2yV4DoJAVE5y0uPu1onl6kNrKTQ+wYvjB40M0rzMG0fnSl9abnseZ3FbkQ
rSH/K9h0c63U3Xb2OyP5gcBv3yb/iFZGzDB6bQ5grHzzwErrnw2mus7cuYKhA+udMnKwODSrLg7r
uNF91VkUD+ps2CMLQJ2YDFY0VIvkbWbbv0jxG9MyxF0F9D1LQwOrmudhdkRTu7KgYowA8usgZ++T
JkogMlxd0zb13/qm+1KnwTYsbtbcElQILhl/+X40FZK0ySsHMsqWH9Nq/02Red+aoY2vagGF9Xw/
SzGwzHDXYVu+SnN7nh5EKAmnJBnI848BzUyUtyNCgsc/WfwHVKPjmzKZGha8Fd/m4/3VREUy9mz4
SuOc1iJZb1U8kddhQ0nEDrkIUqHdi3S5P5JAJsZ8HcnSLO7GjMNrlPLpJxRH7+WMSsQZfumcApKj
gdL/oE92/w9bZ7bcKBNt6Scignm4ldAsWbbs8lA3hF1lM4+ZkMDT94eqT/wnOvqiCEuWXTKCzL3X
XkPH/gY0b8MXlUxe6tFiY4GK7xbbHDkebB/Uro6FYyF2KDoGejh1rf34ZXKp0OL3YHr1p19eFq1n
nwWYf51BF8jlgzNkzG3mwqOwbT3kI1lX+tnxLgaD4mao1oZiRpO9QT5Y6365aQNFrU9z0KiNU1MZ
1hAKoWcF546JnMa42KAFGSTQBBKtSuEfHIRjN26tBPpeG9ZgcM7fhQ5u98zNJEhjM0G2BoBhSBYD
CmlJChb3WMc/ljUiqv69IPC9rzYxRFSDcbSCpQeQhLHd2lPzOv2e3GltlNq6XmCZnuFEUWzbVA9n
55pU8bqduTu0HvTnIr0viFphO8XHKhpCjxedOkqMLmVPfWeVzIwHZvsrob064F4+5ZZAUBdzQjum
DX33jKyNdx6t8EkEtv6puUuy9l3Wn32gMaSSa9wFDJHBw/Rxdr1CUNpOdrme2WWinjPJ2KGxIMaa
/ip1/22BpResDG4nETWrcYaAKncWfTtsV664LOxZ5Jd5I9tE6DCYoyMNhYVtj3qBwVIxv89FDwIP
9d94Ir8FQtsHyC4ja/LEmgM3wprM5pU1pgsIv7LbNBydG77mq95+c1wMWA+ax3Wal/sghlcSP3su
wS3DSukgIu0zZ3LV8ruMpsMEoFnPiAZjn6ueVVOPcOixf8M35yPsUY40+ARtaj9cBqdTfhy4to3+
aNTW2oWAoFpcYPWbbW0Xt4qBPzLPAiajYl1Tyrn5TyRdnNoULnUgKRjeesHfhD9dG4FclvuJQZ36
dO3fVvyn6DYjJuvjr14yZtUe/OJgwfAU9zLhx6O35vcIFytpC0pq9whjfuU2n211dPxia8A4ohhd
kZAUmhTUnf+VoRIfsSzKm7+dKEIoGasa+oFmfCMUhzPjh2Pya9ACFGPuCgkqckWNs4nDY8t/gvmj
SEZoJ1g/Bl+R++77zVryv9idhTxvM1ti6xZc8amCSfbdGT/5yAjDKcOhqKnEzY0O7kORs8sie11j
I0n3PWQMOS1t7fE/8CZxlF8RuRGSwoB8rqLQSMLAv02uAs1kgFfD0G0xQKtsBiol7KttXmXJvvIR
UTlV8FDpUvwyDfgkPaqwrZdG/kfUvDKltSDD3/AthZndDjRD5rc5B4eZscsLKgP1skTLjSS2woMf
f5mzaW1KUIadgT/PWzQavyMuw8e0t7sX33I2vZN94bcRP2ptNBy7keFi7/aXzrb3w5xpBxbjB5kE
+U3Pc5txrTjp7ZjfsrbUn4IghNTc7qSLDx+TfoibCb0ZeIHn7RQ+GjfIhOkNwuLBjGN4fUXVblp7
Tm7NbOoPmp7sDIxGbvfDQAXmSmYYcS70iyvS5mS6GpaTxhi8GN3MVsWm/E0BTI3pRl+FQnfKvUcV
qo/93gD42Tuj6T8mvtnw0Un1JWJeMbgIMNW+q2vj6FTWzywJv/D6LmVY5qAWUHZz0bFQCE1mJ2Sk
Ob/adEQuOkV/pZtdVc+FypS+2MVKdy//HRo9gmacbLFTbf89fX/mvxfYi5MvqrRx/d832NthuwCM
gwhb9kUth3ks9rFq5uP9qUz0KVfO8o2xSsF1zfz9/rIe4ReY/h/SC2sGmbF+sTxHTaxE/vs4tdU+
VeZ8uX+jnVv9QojIV5tE7Rrv3BLqG5pJmLzvdT7qO9f2uq3hJNp706cvmB78Scc4PxkOWFfgR4BO
hoLa1LnZh+YqJ6y93Fs7zG8WfXjzMa+yktvM1FMWbSna45QMP7yFD6fVvLfqOozfZRN9x0PSILRL
7X1x1aZ5JsxI/NiekB9ymHeQHbCyxIThw2T3V113s3v7q56aaDNOqt2OvsbpncDZzfaptKKbsqHW
gqeJY6YBUqAEbq65C+zpasaucoEv88iwP4UrsAU1tNWQgDjPWUB8BNZVOyiB6t0MVOhU9VHUsCuy
oWHw0ogrrHJv12ozc5zevOlB3n5mur1J9IQKcRTWJdfQgpm58VjF0cSsOXCAUuU+qcX3KPrhhl+t
tRZYR+1jkc1nGBHzOYlB1FdiHOI9ok9T3bQSOzzdhwdQmc4qbt36qHIT5MwK0uY4oBbZYbq0NzRr
3fVNzny43RVVR3/FK7PZ2yDhSfajQvO6qLrwb9CsB9fbdCW+oXZYONbF7gdtbzQR+YKN8C/3A+I0
EA0Tq0MSng93OOh+0KIUdMafz2CliNYih5AvuBHOPpK4+5sLbIR6TvqrOa/KVY6zEfx/kKX7DzsF
KAimnOc5KFir77+rKPiPBs9oGPzwujqZoX1WmbbrKs0FRLC9LdQwn1UjHbGFYdqQX7xWlI+wirnY
6t6k7NVOdt0ZT55hQ2WjvfXk8FijkwhFKY0Ns5061Bo4C4b/d+w4d+YQGWs7yQ6THH4ql8F4Jz0c
AdKnPPOKLaZfcpOOuP342rLZz9VPvDy6PxXLWyB3YIbWzUTF+uJmzXfNKPksVAnlsWzHPcKYNESl
V+2LNLFeuqLGFUhmKFeWh24Ox7bzGPHeH6Zcl9cpME5N4yAcavBjT0BUn/1um3Q+e7zqcFRAXG06
gP9+Opcfk9FiYlEHydHw5ckRortmBDOs9UY9aBUsxYl+U3olzMMUV51y8t7ictYQpqyKAfB66gU8
s9Hbws/U6Fd172INpmS0aJePbpWlm8lU9i0xBn+NYQcbcFBDlvDV8C4yG2Co7+dPt4ZkXFWKDSn+
znw3RF0K4FQX1sWzcVSglEIN1blyOPiD+SCWR/fvIn6EGDH0XHmBquA5k30R/q+fu395/2Eu7Ee7
VdXh/tR/h/vv0jxLO0Jk3v5/f3QwgnITCwLL//uP7y/szOnaxEWyq2W88z37d53DzMX5IPE2ShMg
Mwyj8Bgi0YiTx+BetdeF4nWdhf3QsXYd749qr1/4Laa2ZwZhnDKneYqTwH20q3Pqzc5THRnF3mmA
BTBWsG5u7zOab6ds30vnVuFA9XsIsGpqWclWnZVQydZz+TQYanFH+J4LbGGTNpDQuLj9MRr+Sycp
jkYBouTMUqzaJsdzJvgtbG069v3FHZMEoxnLZaQPQ4OFHg5uW/zpbIp6Rzd3njk/9IspoyEB3hpD
aNsg7zt8+0EtTNMOjQXUAORUWKDZEJ9iCYs0t9aWHv1xs3xhBcj2LNq0XAVzM2w6pHrHXgN9caY2
Dh2gnq3fj+7Kja13uJTaNkm8MxzdP3gFRTskIj7qOfnLjJAwY8EZrwMqQyvqQ0hY5sE3pDylSdfs
za69RHnXXdPFdFufu3lVd7gnTh0Q/zg619Gum0ttdvsIWtgubmCFpbGArG7C2mnqd8kSvfUCrPS8
ZjczOf3wLXiMVp4lB8zUoqYbzigN7LMtqnwNrQpWiT2y2aTiIe7KgFoie8xq7uZ+gJ7f1DExOE7c
Uew45SUi8aquoxTS4sJIUOT7JkJSwXlwW9nANKg/ych6g1NR6tPXCUnx2/l/rBF+iOMCfjPWPkKk
CgrGHYbw4MCnwamYIY1Wowaro/6aXK0FlNTUJlKi3leFdxgGmoyqaCGlxs8tzIgVu9SPWVkvEH2r
bTVSz0MTW1XoP5ISfbuHz32Gg8C+dVrjKDp+oRkN56TXiwcHVUIr+bAwgaA8ttJdahCELBC7D4U0
wt7KMFRCRsI2o09nUbEzZlqEjdfy0B0jYIDlK+lJCv7/HiOK1kP1bJbZHCb67Gx0e/ilAuhIVFpi
K2a4OtqQfbbSnNes0t3Kxgw0zMwqwE0hhWHSaJdmQi7ZKWVfzd7eBJ4APkSdN05u9TTSYj8YgsFR
8zQEyXi1gKcQ6WsnncyWFUWbOeDuAOrOOv9SiT6BFoTUKktydTHy+WuU+rCrB8aFo9uhDKSIXmEn
X0DlG7eF5uSPutZ9NgzzD7bxAyW6PedNIC8mCsLeJ8GpjfL+XAJcHGCmIZWtXkzb4cSMjLxEgexA
9TlNbd1f58Da2aLUSRDQ39tlv/Ss5AE5/wo3md9Rw/41avAO1GDXp4qeGA9FEIr0WtjJsz4ExV6l
MbPZKtuPbrsyCBm6YnSvefw9HYMB3i6Nte2gWXHVsx1vTDeub01kYtDRI12DpbgvFg+qbmQEZ7FY
bXM9eoxtHMASjawq6SN6aYWYoXB70zlz2fFXjET26SC0h2BO94PAMNGJ5GtKNbqaAlgHLlvcKqab
xsp92Qm6kz/SQ3SFsy+dAURJteUG+rJGu6pkJ04fLb4w61bjPs6aKt/kEX67nQE4646InkbkKB0o
uie9Hzcq9Qv0+Jrpu5H338zQSyZFc5xqmyrGPHmYNYmQwf5bqqw4Mj3ZJjkujnjon+oeIpdfGCkp
FyINzbhu15JuyI96VHARqWtQrSCRgKWm/bma3FvUWv4qp0Bc+tQaTlmydgZ0OWOFWQo+UcZ2hnnc
t4a5Gwd8HmBaBZvKyOEb0ZXEgDO6gR1rsDh2tq1D3zynWzQbJKlV8QGCz6XwMCQtMLWGo0xYQSoI
82qD/m1QaoONNPFH3nOJbfEYsayjfDzIz3GY9IuYrBsVb/VWwKFZ1aVoH+4PK+Pdq/1hSYsjjUZa
m4I0sXIM5FOSTs4ldyFpzdbLUCvnVXUuyEtaa7ugMo9M2UDjUGaGKTkrJkrJtQjiDwhEaKv96d3K
ArBXw/BCc+AT1xPynL1ffjM7q6QrLviZcUObIz5ZnY2wBCxDQpJrFBezngWSjlk/lzGGxxJD1GWG
C0SfCnftJzn7SFk+lk4t1sHov1aKBptBq71RQAVlkqwlcBpW1P7BoRcMTTkCI+LVg6AH5WXivuSx
VwI6qK8prn45fUOSU/U5ZB3jdMDZFRzCdZF25OHa+Pvrecy1k0R/rRIDJ3uZRhf+M7EQIvTmQ+/0
U5hA64b/HoGo4LDuVQ9j6vencQie4kBse+2zZQk8V41jrmcM71YV7gBT5RoIYcerKyz3sbK8jZ8h
sMpsUJBBAbyM0jBDFobRECT86A8GKqQatNQjnmVNasEB6f5VpUaxU13ybLjzV5oYkGEDvwvhLWWZ
Oe25n/cyFeMBHtvN6P7iiFtgXQ1MQdAh2mebHl0tVtJjYuLRgf6xbo2VmHqfxB1GF/j3zWB8o7ER
IBZXo/PfEMn7R3aU8Si0+ZcWxNBwER33SOpnJxjQsmIH35ZoMPUK7nSHa76acyy/ftvlZIU9WIde
f7hV4J2SbHoxO0CDyQYvSltMMeum/7HNan60CIcqCFsz8k4d81I2W7tjRoCFYLQf+pzCwpu5dwLr
Yk6p96RlLKhadKrLdrHQirzHPGv9x6Ydf/CMjw7p8uj+/IwYuIQu0Q3t2QuyAmo2C3MhASNl9n8P
zfKVi7ptQFMCUpzVikVVx3fibj6RJTGcyOVwf+7+lYtf9sE0CgbRY3kUme6tJ2VM6zIQL1pq9JvR
LD6DpvCfLNoTTI6Kq9RgVFhiOuA61If+0Ayn3MCalcYPWF0Ze+yyIHu6GP1wZ+uZ+5AnenEyS8ij
DFb4soywznAYfkKVX1QhKRYeuPgM6FaBIhLFRNfBJ/9S9zYaKJOTXLH8Ht04vlUjnifl0NenzgMp
Ewrrt0Ro4lJLQ1zuX/ntsrdKLkXfku8ID7I31v09WWRorTPwHGgDdahaJ3s1uGts7ieL4e93yfun
CIi+BnQ3cjzNvjedyozwlAlbqIrgxLEYBHTb5XkEx/O/V+iB6o46Cbb3HQaWfX51jdVsQMQCkS2u
/z1dB+1j4fji+P88j9GMA6yHw8X9p6fRK3AFcaDH9OabvZA2s+4N1eMy5gQduz/tIljeRRaxBkVk
uGsisZMNHZ9+vB8CLUGlEek6CCyfKUDB/Xh/OhcVkoA2B1Oco+Thv0M55xnYHXtSGQSVvhpwXdFX
EJfyQzer5/sLI6fkoxMVYZadcZ77jlV3OfE+ho+nstXC+1P3Q+a02GTmMMQQt9gr3/WxiGKjTUDO
sxEG8IiDWKM1u7rCd9WBCgLz1P5VZo127l3244pUxHdX5dF6sub4NIFTvcsvVLrjxQoYVsbTSxRp
4pXqU2wNLfoy80GdIMLU6yo2pjff9kbGQIGLWScPZ5dxAcpY7yHCcORVIReaqgkasrIukw8h9d+r
EMvBrWLG0/SPvomfM46KM2R6zOSNBiGWpSZUQC1+LcShwK+p5XrQiFiqpqjYZXNs/EKBSmFOUW3T
IcTUVdc8o74L4HR/CHgk69Et0RsN+AImbry9Pz+D8+yCAFf3HP3Yh1HLTc7A5sWr33TUVmc/7f73
QUqcEtLEgc+RkS12/64x6f/zEqJOirC0TIbxNEu0yvzw/dd0dXW1JRIHCTuyl7YH5JH7j1bkIMn2
ahXm1Jfnshp3KJKhikdVspu8cnpSyyEC/4NJn28H15lhsUvnKVDoRjxXPLkO83zyPQ9Kr26Bv6iL
5qFf1XKsN0UbgJUDt4VOPgk+TXv4E4u3tO2jz6wcr4Mqrn2Lg8+MieOTWYhoU74Jt6tPUx3pOMUZ
0Eh9vXkCCAEvdmBsZCNCA+z/vYf7gSam2/kaiiW/n/iAl8N/361hNetzppCR/88P/PuqT4YwiVjE
/vsGQRHDQ1CEHob8N5aB5DbL4uZonjr3yyPQju5RFgLYnkf3V2U6u7aEFgXkMrzZObSlYuifnWis
QWwQV7gGqQBBT1qeJpo8zFAwhjAT20MS9Ns7geh+APoS6ELHca01nn5grr1W3haPIHklZOyX39bZ
xUmpnrxs6GFY4JEwB86Zv7rcjIYpd25B/ep3C80fFEIbBuzYB7PYuzYU7rbDYSiDO0QcSxsOHpOf
OfC5vFXmMFSv1FZ1c7mSCmZTkWaMsIPhddbNhcNI0IIXJiqXZ7Pg1oVM6l2G7HHUvmks9R0sjWId
5OqrkNbvDrxhq2F4RNSJictWULmnAMqJk3ENyIl+FC/0oMr9oxJIIVvIS/4oEQTjjnCJCScu4sI/
2jl3WaNXTxmFGSxMCnYGqke4609Sw1KidkfukG5chmE9EmybjS43W6JdlgggW3I5lAo0w6d/XuEs
kB5R9X5YCbYtNPQ7nwQrxGzgqo38Zsqf7+30mucDsg1a9A1+Z3WY8OGufV0QtwMod46Dt1i5+j6h
nnCXlgT85JPYpBgHCysO8XM0uWicjWlFxm1IGFf0bf43FfHw4jMyytykQ8yPYE6fpHm20YadKiRR
ZuJP+3r6ar3sEOlBd8yG59ay6pNrIgGThkf5XOTrPhNbXy8hSwl/NwiCduvGB1oLMv1oZOWzR0+8
4QNXe/o3ZTivi7cxnfFQqrVf1z9jIhjlzwZDlFa+6bS6qR8sTGzdWcthxKK7IQAksyr7iKHaGvt6
/2RZHuBGhW2EGu3iZMQwDHqSBNmAlukDJJajx76vxvboCcffTT2rZqwSuas6ULKhvLE4tLu4ZnfX
jN75Vdvi0MftFyY09apocECLqH6ZJ2kUa2b+R1ruTGOPDN5VENvy7Dl3TfNoqhQGGCskxDpEaNOE
okHM8TbKWCjwCyxWgxdscZzgVSNk1JIFvWY2sVM2GWR1wdTQT/dTAQ1LWtFpct1hj419Rxk1vsPd
yJmFW/q2MRT6w3zag3s1K3ziIEa3Ux1SDtJ7hyM8KC/bkTPoXGrdxrgCCUgGojHBd9xi/QtZRxfe
lSgy3FE8I9vohPZsPAq4Nfwg50Ek6GN6XHI2KOe6R9vCur5Czr51MMZCJcvbROliP0yKaRTcvJUk
OmQbqeo4U5nrhB+QB8qOlnmgcVVFMq3s+w2MxHbNe2n3lirOtHjFehh0bYsp/nZM8U8T1CagRLmF
J1Yi2JEcs6rgpUZPBDw6WDa0v+Z+QkllzjanFcbsJIE+vUvpVvqjmPKvrlD1uhfwQyroqtxru3ws
iN8q0JzRCe0TsjEuruvGG8AxYo8CFg0vpzdzPEYbGmo0rXFIQ8gDtat66hoL/qCW4RsCkAV/UBb+
Wuvk9CCYiGferLEg4C5K+7WfVQRRNhGwHUHBHwklrtadKetdn/j075Px3LhMlmkvIuDHbMnlhISf
49c72ha2QLp2cQjcOwcDrUCqUB/DvHzUMKWH4WuUq95g5YHqg3cQE2e4G09jLf7YbfBRy5n0mF+l
ATneQQGycvGIsIOXpEH9l+eBf8kq+VZXuMN4SVpeYi/+VKn5bou83pkIJy4zi6tBj3Tz1KJVEjDW
qo5EQlkUwQm0pDxkenFuHYHNlx7v2BlXghr4g4yO36iNftHCphd7OdTU2oQ6+2vDAUuzTCxdZkCL
rpkcRFEImvDL2ZplIg94x5cbJz/iDcNgv4qRZyh+I9a0e9xoMfXV4/Jq4zygS7IsgtjD6lpZoT15
f51W/86yIGa2l66dIH/TnLZ+9BXeHklCgPf8NvowjqSJDxII/i2I90gwmyOVJJ29jyekB/l6L1pg
MFFrNezW+ZFp7B8DjyBAIf2cTtg9TDrak2aOH5OJPJLeFbzzXoBHREI7JOXX6J1lYrQPsSvQF+Mp
FKiPwWihmOIDHBOCE3RVRpoLdOyuzpA/vHnmJKFVxwujDDJVHQuUjhF02cAyt8lcGnsyJH478+Qe
m2lfGfVIt7iM84F0bQe3+mxxEqrbl9zPocnDCBXQwpR+mgdIM/3CLyHFft3i48LniVZB18AcBNer
jqfMXs/rsHWZ+cXMvVadLcjbUM2FsOiR1kVaaxkgC66STiFZBnpePC/SgpI96hhUkiVxRNEfHBuL
QljXdiNg6kPE8Nvmjn9o0FAZ1XlsI/MwORBCqjjJQk3Z5skd/iSl1VxaXWC3LlQe2mxmIfIlc+Un
3iXB8vkoMcXek7mYQI9vN8TB2aGvV2+R20F9nqaPXgkQmQTd64ARDwqpBt4+Nm9en8NEKNK/8JmG
rU3pzQaRN0zip3Kj050CUmXjYk+Q4Houdw3BvhAfkx9pmhL+b1ejOEEVnGj46eW+WKVT+lPGmb9t
4vE3nYE4LJi3MpY0V7dnPFVoTzXSqF0vUTwNQzCsY0ydQmGkT9iM/rYR+EEea14K5OFnpaodPJU/
qT5+4pex02qIvhhSmmGHnh2G9aGYPLVLhqGh6QatIOsCf436IAowUQP2+aZKDGcnZuLnNbPC2LCC
19eM/E0BnFXGjtqnpiXWXktd563RvefGydCy1BrGGaTUHWzdnXfDMtuWMJu2ZexHV8PykDcL/J7l
ZEx7IefXpssfDajBQ2zLzahy1nkpF7dPgjYbWB0g0Iz7AXVD2VTmdsjCNCGEFQHTUyvFs6uUOuzp
sDFsULitFwZWYR6fNzvCDtOofAO1QdeHP20B/T8GxaZ5elkPIrZPXiHw7DM2+N55D47m//XL2V41
EjPFtlXaOtf916iFA5A2Gn7WcJoVIMttqPCmrJOPfFLDw4gaGnhuXqMqMU5Ud/4WPlroYi8OyNO9
6IiB8FaZUC1Oj0aZdVtPlWi3kUn641tQZW1Y5gbjJ6xDPMY/q86cP1UcT6tIvM0ZtDg3z3G5qDlv
g/N7QqG0JfSiW9vKROufmxj6KGszJ/1tZkzHgM3t15NYBrLKslZO0P5kiIxWhtt8NzXLgC6hF3ef
lsXkHLq72JoY0QLrcRlmtjxrdTasLLeBJJcm3sHqtsKwyENykwemi19QEueNpBK08j45R5l/MEdc
p7vSR8qlUQjeD3bsFY9BrH83JoFfXQdg2zSvhBl+47Whre06G7e+MHcmuSOsHyDivanBKq3TfeSw
LFtlyjAjG5AzOK+pEvwxFGCwi+vtHH+nruwvo6VRhOq8QyfnM4XSuivg6prloJ0KJiq4HpHvObN4
F39tFe3qxqCMSqpPezA/qULSTYZAndFYpU5DzWymTz8cNQ/Xjg6DSPZ4a2u2OAV9esZ+34AcR0U1
xIoI2PpBTYQR550zvABxMimOp63nTKTx4YjxqhcOvGPR/5hZn4elfam6drhoGmx7+gVyXzQ0fXN6
QbQ+h7CoMiQKRHpBFQmNovRhozh/MrYH8DE8fHzOndUC+xiju5/NBjearMJDTB7iACtGqKBTqMdk
ymgt9E+tRndYdZyRmJYclW0YCUQ8QWvcuiAxNwzk96qNI2zf8VywMu0SeWzvmKAxx2Jw5aZfRALM
DOQpEj0HABhTTWRSgjaBJX7l+e0zewE+igQBMjCvn43IJjU1I78sr5nrc8vX9FJwVGlFdSaqPiZz
FbY2ojYQe4rIYHY47GkYGR6U4LEm607nUtQKNZHQ6wZvjTnIba3NBQ5f1iHpEVZA/MF6OPmKUrIO
XNku2UcKsZqc5E2ZAclS07ALStPdwEztL21QwhnHNMwjPv14PzDW/O2ahbNTGVfq4j7B8q0/5zXU
8GRmscqxias1v0WcSqYjU/Ic1QH4fj6W5rpz8N5D7IFudnYcXDaCYNd4jb9zLLR6vXeLh1h/vhuj
/TOFzx0mt3ZcbQlgcHauMuDfTaDedpL/dTFz33mBOtQxE99iYTXXyjaOymtvU2EROLlEdZrYaIdD
q6ytDas8t9z1gBs4VqNueikrpD/TYOAcAdO7D1QWutmoXb2CHTJvrOI1bv+MuJk/xzhvo9bBvA5z
RXyZLGp3ZAPuqiotN0z1wH+KC4CQYfkvDfrcnfSg9ZlKXE1y+Yoh2dmLn7RbMaQZnaS8dgVmrpiO
XNnBSmDFKnnE0vo3bn1X0gaco6I3X0hnd4dLT+p1aCFeuZJF/C27YGDzFc9tXFTcC0I831/lJPO4
hV8UnSpEv12g0U7mORbTY0PdpWXXu+3b5GsPd5dC1zKPBvMIaJtad7mf9Ls9fmAKCHyLcWLQ1hoO
SyQdVwlgddU3b35PXFGQ4uMSNdETa6xi1hNvqsKCweRppy7PU5wLGPi0DTNdt2kfpIjdC+DzkhWB
kmyJhbv77QPVrG0Nj4jWiep1azbtGms12Cc9hPClAnVRpzr8dWtWTtrjJT+iIwxTidY+aU16jZUz
HwWdZ9+QuKJZWXahW60PEVKJzCbUlNQlr9i0o6bvVeOZB9eI0JqkwvmXcW3ZztnuNMZROHyv6jR6
NepmPs+wlXZG4L91mZyOKVEv2zi3hx1Q7/jPo1IFabBDXggSx657vn8VJag/Orcpn0bpbWLTG154
+f0iioiERDVHFXc/9CwUVZ2tWlyKrqbwb3lFbGYA+rCaB5pZ0psyLuBEMJX0mjDSIMhKjXRrapYn
A7ERgxpXf0YMgtzMSMqwKWk+S5D40yyNo6fDOp1RnR7mLsD0CdmUz2qKZOfWBpb+as/TYUQVKZcI
pVTjrcVMCCakCKt78iNOhdNWl7BAShPes4S4CwE7mXD8XUI2tKzH0TFfDLa8ydiONtL6NohLhKzs
KulITnGsQ6WOsz///DxN619cxD0zIs0DAyrsJA86HCKSq5CR2HYWxrGvsb1TdvtD+oEi+6pZGrQ1
7sHL8mjssxhCNLPdKZswGIXO2I6d8ywm/yXA4ftBUCei4nRODeIhhsxN2PdAJYhjRxrECfaThrjD
LnGJ0QnvfITFH3IlQN8oNR8slR93rCz9alKizBpna0QwZUot8/594kmaBDRCREfq7BNBllcPcRPp
X2NcsIRA1FvPKsFOwg5+mhpdMCV5dNKIGk0ngwlpISB5tgZ+j1MSD9vZIOqpiusyxEjN3/uIRV6p
eIBJR4v6pGqsCn5rNu00vZp3aaNeeqEfyXzmfVswN0elx9uM2e2FZqDbp3p7kKInG0VF31ipraNg
dc/yipKYIAaV+xdIVNPG1EfqYGJDn/6FZg0S7NUntf1+0K2JZASSUwjLxduo0NMHalaK6ym+sZPg
3hrNFhtmUBz+vX8tLl51+9YyGqG2hKAVxOnewf81TCQiWTgCfIpCUpclWbEfyfKzU3h58K2LLd4K
3aZSE8tIp8Go6+TereboSWHWVKJBdubA+GTdYCgwW9Nu9p3vXlraL0B9TICW84UrcwFozDVsms9B
WntP+eDskyI+mCTUrBCTtdC70bMHib2x0gKiETP7B+b6j8sOfpAx1likFF0tzUR8HmkO5Wvz3QY2
6nIu48f76fbqQezvtztaYYaOC5TjsJM3zIc2kcnYGWqEB95foqWDPdr4/q85eI6mPgkN5Qts1zFF
sjJYhysQLzIihObt/u1tEQSWeo0q+5HuOtnD4J1RqNreJifkZ5s7KGkaBlv01m671/j2HtoxxiV4
Wa37BlZzPju7oEAXuTK07C+SZzIdAuAIWvEZOm3nF2AJvZh3JazilxKT48O0xIVikYtdl66HA+Im
OPnlo77k1lRG55zuO8C/SKb7Io0Myzoqv9mSrms+3LOmgg4d2/h/GDuvJMmVbLtOpe3+o+kAHIr2
+n1EILRMLX5gKaG1xow4Dk6MC1GPbOumGY0/ZbduZkVkIgB3P+fsvbalGUu9NAiQLb2tXjWKq4R1
507Yoi9Orf7w7tBWuQ6CJg/ABW/wTXcac/URsAPd5Erv7uI83/u9+mLSML1TWkQhudp/DH1A9DSd
hcZ6+QNJlvPZagoz59Q3o3HAkOvgAUaeoNHZWQM3tq5Vg4g9UlI0lQqDScdUniCsF25vyi2bzGeM
uPplGuljY90gjQghFRjWefWuNAScRLI95UxKmpmVPuFmZaTO0Rn3MzGGupFzkivD/BhH0/hlK8qi
HbUIefKnDwbtkrVo/NrBt45ePaCubmdOmFcfY4uwK6n7KDLhQcG5hXaFxrG0eaPoScvhhfDPRrEO
cY9s84Bhs09Zrbf1cHdbO/EFMWWIItCCuoKRZ2IcC3Dhms1bshZGjZuFxuoWtj6EAKGCzFj/ude0
Ftd1KuU7eeYWpkMd2k3a4ENpmIFOxohBTHH67ZBp723YRyuYF8RbpO0eTx2HDB8nl5h0uQ909B/F
qOPHU+gsRWH4zYXWX4RUKc9K46BC1Cno+ewUzWi3QmSY6WMJ1p40pwBzYqZ52l2WkdBWa1V+120z
QVCPwlhiRYYuSoNWLvSpocegGxlGRKFsvY5KOe8VpC2UncfCAGpV1zwXgxSd2+vgQayuWiJiGM6m
XR7qbpMMWnMhTSJalmFog67mpJTil7ldrdtSSENUfCZSi1xnXhk8NcWCYBrtnji9H2lF6aqYuRT0
VTr0rZP25evAWnv3xi7mY+eu05wANe8QnBtbgzzW4Z+9XbYYV9nK0rdyHIqLLai+W19fZVGtbq3b
SlWR1lQysV6XGt4ce2bKdoUFB9nwyQ+wna0gZ5ED+ufYkJidRurb7V1VzXA2Uk1owtORe0b02560
UlslHk9toarVjlwuMopG+8tv5KPe2u292fEYhF7AjBexM6fxob7gTZ2hGdVZ68adVmTmRg5G/DnW
iBzDLMaf2hfqym+T4jpmCI5C0RrntvPeFJianwNcYrQMot+o3AyLvhrSNcB74DLzwzNQMmEMwEsa
lf4yyPvkPi6ICxxRaWVGXd3VHRNANTXvbXUEqjl3hgmudQs7848t+t4zNPJPRTjtrgBQRpO7E59t
AdmE/GnyI6bhGBPZRgeNo7fesWn3HBZdzZqtOYE9XG+XhhElCizy4qt5Ek+8ebuNMbIe/JijUORL
ZZtqUY6dgQOXQylwUIz8FJTQU4e6vmTgr4GA8cMS3DLbGk6YGdwWruPSiPRyl6ogT6sIjn0y52FP
uHvxXUDLTCxeIk5RuEiCLna+BimjyxLcsfNyX6rWB6BI66ExWBS0LJjnlSDYzVplYYEWsy/zwMQg
UUpUeIXDOBt27+hkEsgK0jGiEUzOuua0sO0yPDYpbj1NTZ+NsR4+bisAw6viMOD4XbUlT8Yoi84V
HQLoRmP5r6OBNE+MOHj8zORcpEHHkZq1K+kr5OM6OXuAlFiTNRR7hC8NHdoKE5ECBvUE93GWpcew
CScYGyNKVr+/FrOJL8Od5qp2wUs4CtSmviRYNcaPFOTVcIp+GxZTM36zqrE9O2FmLbPYSLfg9jFI
s60uHKzD99IoTw6CAH3I1bNE/7XM8PWs+RHVLX3rxVj2q8CirL1d8SqQOdZ+vO+3cDa0GOZ6ygSn
0qk3T/Q2MewJNIc2/ZlVUVXFLq/Gb7o2/jJXu4rYvW/owGgZO9IGDBA/la04K89Cd8V0vsQolWHl
92t2C49IKtSdr03Vi80whB2eTgJSBIwuhAbcUP39VHrOvcB0ts47bbj+uVpZR9zjrRjQyxarDJAA
hEKd5D6IAcceLBZfWOJbWv8DZwJoJ4XMtjAU/ENsS45C894rWGjdmqP76rYf45/iRXBWim2LnJVH
j9rSQJbdfJAtqO2C+TgujAaTa60gHC1MLJYDsZIjt2aTGA9haaC7Gg1+dhUd9bzmAfyuxDlsvO5U
lWjKHVgAt0iCSVJaTyTTbT2gIgswP0xeKBakll/okDlu5WAqVfiOla72AXjpmdIlvKNfWMElb/qt
bJQ7MK8R068OPkmI+AXXEG1VALeFksqHiPwnTEcVEURB2i5vBWcXRBc7aOujX5fI9BBk7W5Fal7r
iFf98KEfL7d7PbNx7fZ9AfcnGi50Sa3DrUQFSo0UzCTNZs5v50lTXZrEFQkWgPl7S2FDnJ1it8Ax
pqFypTSYExy8NJe8D9xmsB51HqN72YXGCTPAfSXUdtfp6pFebbFsEdztJwhw6BeV+tAa/nPpZ6vC
GLF4Z6082prxllsDd8R8hNKJhcKYrR6gNVSHmsiaGseZL+lGghih8hEBvNNu2Ge1fTWAqRDcN4ol
dj4+rU45gl4MT7D9aCQg/kcvZ2B20fCQhpUqz4jhO1SisbIjvEWOrXEMkrJ0/3QIGIJZYNDOUaM+
h2MKFLFL6nPGfPdUeXMA8hs3Y86W5iiXYJKYKfTpWevQrqPgALFrtojNSr/BRnr1Kwz7Nq4EP9Hc
zoaxgMLLO/QoVFGTJ/MnGykUy/zG5Dpcm7y3V9hmJEKsfjWC7TCqRLkmmuRjsU1nGQ5G/XJb2qem
eR7SdDdFsXoZEPotUxVXaTHlu8Yw9PuihTNlEr0JdjbR98JXvuxcvEyhCD4Nm5Fv1gLqQV3ziDag
bJDfmLCwL6IsnyishqNMu3LjEe4A1Y820RgBcVFF1++0Wi7GGhf2mELs/HPAVfLwTeEZfclKe1qE
cW2e6IGCDh2Lt1Ik/XmqSPSM6wD5vP5kdZ1/asY0uGJUtFZaQm+snSz/Wh7S42376G1IOX8W/9ic
vI0+j+bspk5Ot/+qW1ymHY7MrRd08qpU+UsrtPC1RkNqDf0llsg3SW6GXwgwnx9a4X1td8wHg84f
/Pqean/Nd6wNDoyz1jY84C/c0hvKty2cncMQKMGB6oeAB1Qunbobpiq8pxaInuOJqrUUz1ZqbkOw
b7ptNtNCo7vqk7m1HGN1OPbGiLxh8Af0a81jbauQWvryAUMKcwS8ptAs/P6ZFgwW56rfRR7Amdt9
ovnY2JvBNcs4I0whAQTeeXIRx/7XrZSSYfUZZm+3d0K7pD5kkiWxbx+CaNIclrghOqGz3tBcUt1Q
ZfAeKwwcMh8ymMzS4UTbbDjdGghMdoFwcLMtUqI9j6R3/pYqozhfa6LzGBa3sofCw1Yh8FkDrEfW
v4cO6dIqiZVurQ5Td/9nYQ7MpabjLL7dXAp80gTFfl/i4Effq/s7teH0gKgpfcQ6LTng9lSjozNp
S44k/ilrn5itLfzeo7ZN1PegAX1uDMW3OT+GMSKmDckEOjttGzzAwCDut/KOnLCAcHVs2UG5Gwxc
eWlpvCS+pzyPNgeLgE8T7UHsXCyOovDjNP9rip41Yni+p4YlRDRxdm+PMWUp8aXb2+IoyPR+IePy
2cyH5K4ITOUO4Nhdnff1a1QyZscC5q9VrBavoT0gJFNECE6qp25ERDbv4eiSTxEgrPFWoM1/5ABO
RjQbu1sZKDTyi5JM709KMIJycspnGy/IbZuZInjXUraVsohzYgj+xH3YUpBlWsB68ZqVk4Tox8Yk
Xxs1QyEKyNUt9CJpKmOfD/WD5t/8D0LF44XhrivKwz//KFISCwSDrgNK0AuqFI0+RRAfyYhTN7GZ
sTiPAGeBiLq2x+DytjFWI0nbnMarbao72jJllvdDfBfAsrECN14TzugHsBNtxupHkcuQwXJQbSKH
jwwfTL/XxFxf1ahqcydkok+Pi/JJ5ktrilBF0Jm2DrDBnI3eNPsuCBVIlKTpZZwhVpPIGFsVmBNC
UcSbTNKDyHMO/97cVo16I6c91V4TkhM3ncOrmajoFppZNFfaW/lFVC0/3uCH79kEmUzp0CHSZGa9
0Zv7qKpOVT9NF2DdgHkTfOMhKqk900z5yL7juY6O5Lh1DPoqHBlupY85NVt/jmU1xVhvTWgmNESw
iuS+OWzrHstHkXTNoZ3swJ3tnJhqB8jTGXkJ6OI+q1xpl51Jm5R7LX5qk71ziy/Cygm0J7KgCBUS
sw3kWb9Tpl2R98WfHV7JkMI2Zo1TVFN/bjdTbUKAizqeP0N01V3WRV8JJaqr04RjQdBfYi+Aa8Sl
ZWd1I10EryOwqUAfX1nPtoFRRUs/FsaD7k+PCRiCPe276gENqbe/3XypCdaqLIji1QwNujpaPVVx
jE0VIbNCKUxq77cZJ1uYEBgah9PcKvwzkbhlKke5H+zqSqqu13ESDuOpOetRfWfrebxT/c5ij7f9
k7TB3wC6JVF6duTbePExWQDe0OtFGtXpSXpIeiDfnMI+93e3j6FSEHwbg3pkgsZc2tY5HVREcFIq
L0NVehvRp97yFtFWhBzQaCE8woeyNjgggqXZGLi9qBwtaYmtwBcSBGTJ1xNzqjAXd76Zmd/CrM6t
DiqloQHncu5cUqlpV46h1i7POeRG1Ln+ECuPBUP6RTYgroCdeooL+1rqHS3GkBbYrZcK4zDIrrIe
gtWYdd9ArGaMZkMMU4AjChlVj9yaaLY06e76nKod+F+MzExoT17iRWt+SdJI5tewxbLXvVXtdfoT
Nch3nNJFRgI/gdugMBehQmfXaf3jrZ7701ko33MS3e4rSVbQbGNXUu1wa7rqHIDn5qfVG7PXJ/ul
sdmiQted09iTH3C7yW6notvqqEgiUnsN7dbt/8VWScclMe+m0nq5hbNLgkV3doxdEgTwmmLgmWG0
zUXUrTNtOPAYFZTw21+10CZ6JhViZiK+xfAIX1qKUtyU4x7p3gEDbnY1iY65qmz2t/ebbJC8hC6W
rpeJ/moKI0SaRKABYHNCHVtSeMxoDO8JcLyaWoCpMHX4tOpZlStqV5hhs/LHLt+gvugXhEa8IpXH
zTSyz9+eaKM0TqVOdpgynVW1Nb89L73DfN2y6Zc2PcRDYXX6Sz5l91iAYd32VseMBBxYFDfo2KOs
3Blj9Bk3ebpT4cmcGw+NE7vHDt8paFtB94N4Qdc3ml9BR+7exm24qGNdJaGGTtTtI7y9l9ERWeBR
XRwDS3TH239JE1fdn46niZ4bu0x9IUkbfZZG+7fM1EfYKt4p52jHusTI4fYdBhK8OIGbYftU/iH5
b4iucIqGzUSSM3p0oOXh2efB3ZAAgGJqXtDMJP6Y0GHd4qQm4hfKOia7D4nwq4Vuac70oIbUsnp7
+5FTBkDb3twLGU7rP4+nP3PwK/irRdrFy9vyjqKpOOqjXx4Sb+5HI8GUxzD/qazAfhN4iNcFQnmN
SBnQQvG6j7Ro36XDQ1oPz5Ij5a2MyZJxOncKyvJq7bclNagY9GPQ5RNlDP+dasxL45cELPMJUdBn
r6M5/XNMKRwikDUn7K+Z4Hkxm+w11pCymyF1oxLBJrwdXzH1OhwJrG7dJA+6QjhFOWO8bk9cRjmM
L542/VjddQwEDqMcv0JM21dsTNY1TaZwV0sV7nE8fBQiOYFaYa6gEqfBrarS4eQPAyf5OW8H6l5n
oXWm9jTZ4vpnt5e2dtRhyXQUu+c6k9WdyZ2y1GyiNG5Nc5mgHe/ZKMPUPpBMmtO5ge1BTK55ucWP
/rev4b/7P/BpktHPs/o//4O/f+UFXA7YeP/21/88hV/EzeS/zX/M/+z/fNu//qP/3Pzk54/0p/5/
ftMjFvM8/fdv+ZeX5d3/66dzP5qPf/nLKmvAU961P9V4/1O3SXP7Efg95u/8//3i335ur/I4Fj//
+Osrbzns82p+mGd//deXdt//+Is50u1C/blO8+v/1xfn3/Eff23wo/7P//F//YOfj7r5x1+K9XdT
qsJ0bLKmTNtEyfrX3/qf25dU4+/CEnxBWppjqlIjYzjLqybgLbW/m5apqYS3IDAloN3662913s5f
sv6uOjpwRPpIQNtVTf/rf//m//IJ/vMT/VvWpldAF039j78kEaykr/4zXNywDJM3MYgZksKWulD/
Lfm67UtbE5M5RwkFbqg5X7Gk3tTRuC8p1XSmA6TkmhWUxVi55mOMGCsbUQd6rLFJp98plJpZA5Eb
whdJW55276esvHZffjimUS+zEmqOmtuYGX/9ARhRMWgPapC/5t0ImjJP7y2Wi4WNHoi11uUUja+r
emIW8Jh3H4Wt05lGaTYQrAu4D+O0IirwXxUeQBEciTyBOPzbaf69b4ujmkga5y1TgJJYmdGrumVr
xzSIgihfk+Cab6xxOGQdREKN3HlvRBw60u9qjPpS9MMsQqo2MHgA76Yt4HJnQGcY+Q90wy9JVSi7
3miek6i604k2vtJVhkEW+qyUtPEn/yEcHZIOY3hvhvesZck1KB/piP76erEvQ9XfpLFegxfFKkvL
9yHp1IXuhzvQVJ+mhes8SgYSNk2mVSSv2VlXv8tKfTeaPcjKCgJhYLt6hi841Ne20gc7X8WM1Xre
moRVlhjmtZDJm4NPaMFYItWPIi+5qj2zIOnEW0+YriTWdK8N8oPYJ5WGshtZ1VPKWoaC5Bu5Oxnp
5q5iIIltXrmi+PL1lEOxjlvHIqzGROyOjhE+eWTvjaYFF1aOpjUf1+Dud4xg/OQ7GREoUFdyWAui
bpsqUFys2Lij4bYKAoPsS7o8h4INRNWCb1/OQxsvLF5V2uqlHZ16wRmoTyghugivaWzPKA54+Bt7
SFQq+gAkGwD+SZjyXLRyAhHWAZ8CsJ8MceJGzcYj/dodkvy56413aZnET4woSmAUu7mwttiHFDcy
VA+aknrsw3pXOrb2AL+EzZcx0IZ8to0KGWmhYFF1wrDDBsHYpSafB8o9WSgACZpr3iZPcWDKnaAp
v4Bo+6tj6UMV1wbg05cWv2Cll9oygtNkKYRvhLW9H6gJ98XgQZTObbFpPOKC6CTjbRI7g9nnpo4l
eqZACx6b2HjGTrKCLnAWvQpXtCHC3cN+fkSysdFsNdvVFrlzGE4h/AdswSgnmCoVZuvWltq5cijL
TRYP36UA8gfLJCdExkRev9VK9PfcHE5LvkkeF84+ZR8MR7jOpvZV1ojFx+gr7NOU729QmLTGRqm9
YO95CH4b71tmvMoQqfF2MsiGEeRg9JXQdmidOF/wOe57nJaBagEeNsyKkkjtr8gS3Eadpt2AXtRV
2/jALIyuS0GM7GB5IAByQCZN59aCg5jV+WcD7BcuGax+MuIMFRvrOCYF2dHKhyB1ylUuddfgsQiV
4TmYqp5zveeGGREqPGqPkV9Ma1nDAOuVg6Zpj5qDxLkla7YKxxNMhYduxHuaBb6yjDoiyms3nxK8
1bhhlyq8ZKy32qblaAjxm6Ym4rISSqUhFhqOrNBKvwrFVNZhp0I3C+KIAZcgHzHi52j75JWmAbrF
2n5rtJbEjwD8TOSLN6seEaciA9iFwUnjUQhJsiVZbdQpVK0HZkYHwNR0jJ9SEd1Xyd5jo16mqcGF
tRw3h9ZntXrvNjMW3BP9k6VoJ4HPGZ00cC/hDbt+qrjvGAyvrOqrbvxgkaAu3TOX26uGFi+TjGRB
C4B8R3eIWQC9Fb+/pgW9Gr96p2W1LWRR7mM/zVcmZ665okfun9b5GhIXAXi19ZPiydhUvqKsDH9c
Ymn6CMnSclV2hiXr9FWrk37JqrGP2xCAcKbTV1QN1CxQyIyKzx9ckYGTtgQzPbx5nNeXYQZCqR2K
bZoOyLYP+D9Ugg7Vx6arf3AMPLPgeLiRFP+uaGeXNoJZpxy+sRSQiIbR5VOjL7uMdX7YuIiOGCqJ
VVMuxBChm8nrHVP/pUpFOLTcrxgSF6UpH50mJeCAAMtwQr2PTQ18gprKDlZIdJLmdI4ceMuqXEM3
QayerCuZExExgo7BZU0hSHx2y7Vs+xDFlf9emWwxA85olbFexzyL1PvxggZiT5jLMZ3KaxqVT0JY
5xYDZCvCS2SD4cRXdE2YRxBAoSHScUGTsMYp10BnCii8u9Iq8EgQqxWPDk4roJ9rUV7HkVDFyHtv
GFvSIvXeo8Z7c0oL4KH2XM8pffOgq/bLJx9NhdXWT0oPC97Til2lRXeFScPPkAqDcD85KHWFWo9E
FdbK6QoXir7Dkj++tUL5Ic5Gnxc+MPaEiMRmzGCi9tB+aj+k++76pjj1WeOvWllfWw1xcus5LwTy
6JtahPfIajcEQFN6APn1BSr7jGjMDXqnh4FnnXEYLWh6YmoOMyCHqMKnh2aWeTIC7DrQ4P9Gy7C7
qrAvsRdhw1AkIAlNPOLBIQ2kXhOIG6yQaN7Zc/RnhM2a5usUrqze+ggpnKVeEEoeG1cxwZrmWHJW
WhVPTMMyUpbXSEzcRJL4BF2i5nG8baOj1mO6lMrxok4zIAfq0UKLwQnL3FwpHo8x2jYLfET3jMgA
oE1cvhJJvJ7KQnsiwuu9z7X2qNlUhRUjolqDAeVDnF+GRluz9ov7Qo39dVrIeSFfxpl3jJwPhfhK
asoW2RYTntxMXpFocwGs5FOV5lcygk5PGuuntusv/FDbLMM9orZdv+0ckmXrjSeJ5hsTzV/1EoUX
OvaFZgAPtSliF7Sr8yFe5UChFoGdPodVcyxLvoqE9CXiMOpWVEilGDhwWNolHMhemer8wVNGfWvp
9vOs2HNikq8m7GBruBbYjopqlw+QTaKmvCNW/MksUY87wn6qJ+fDms24jmEvJ6Mv7lSH6GQwGbgg
LIXG9EWq44lqkntuIJ4HDS8WbYemnU/NF7cl5KV8WQ+VvSkCEgY66FHftg0mtk3ErwDJFsYDSyoD
Ar/17+seEoyZndlh3bimZxra5lfpvSfsITDnKo5VkuQ2WuQsl5U8Np+0pZeNVh41i8ECPXoCPy3G
udkrRlllgYgx44wERpTGDuE8aQIGQUVOSauhtKwZ0nCVBdkDNnwa3hEDUjzJfdZO6arG5b617H1E
NxuiBtRrZEMt2c6yXDeZ2ARx8d4EdnQlWW494SfgowLEr4Ttu1RPDn2/Z9uXG7ytGcocRlUmoQyW
Ahi05I0InRxYujsGu6odaguTTg0sBO++RcxOoE1HyijiTqvQ881Y5296aTZu7Wuxy9g4c/1cUTkD
K6cJzYOU1W9hOj/OmPLzN1fb0AG0VgoswEF169IC6c88SzZy249KtrQce+TjiNDyQIqfDNu17fpH
0SCpa91dV8WV27S+s6ebf67IcbFlyI1sCXQK6gz4HdQ7/ydm612l0NYWJg5YDiPF3ixJ4XLMHFaq
3v+0MUF4NgKfigi6hbCmfoeI6j1oGxDGBU4XRcZASIMRv4m0Ll42cS7i0IY971601Q5sB0b6flwH
avLTxagkpJGcM6s215VFFzXTrGqDR28NY0Iucsejz2g0cHGU8hd177eWWjh09QzFiXEyppDAR3yx
C2ALe6/JDMaU0h0U/zgmzx3RZ1Fgb+rImwBjNWShTMOmyxmXIUNiK+hxNxnFT1zVvpvWSLqdKE8X
k5nzaTRPskYc6/Sf5FzeWbXy4KeLvv9SlPrSyrdimHY0KCBoTjN+v+SCCe8HvBBkDvTKS0fIB7b7
X4ughMpjLOvRgW9x0ydOw6UZ4nc7NoajbhHKkuXBqwG9aVFXTb71FXIwQoN3Q05N59Dq4NjinUpL
QbGhsV/PeRKN2t+NSstl6OQRv//cM2K2oJCDyhiY1Hv7EqXtVac7feGstXBM5OAWgiA4vsqTUZt0
XWPWWvO7zLEvzVux2pEIRUn8MSNOwrr+qnAVBuWQLsOGuFLL4lA8vPUmynwvaj/jLoXfyW21CILo
3IbbIqPuQ8Ptb8x8OUDJqyeIPDG/sfhqwXRNyUjQMpxHu0z4VbEh1txKBVFUcTUiZ6omtgZUjoxh
ugV77rpoFDKujPPQvXIIXzQ1j7rCoI4rFZFTQnYrDnDPeIM2w1Eq7e8rNTs3VvHmEKwoC/xHQU+5
ec61/upxmCyMX62EcxJNZNwn/gcV3kfkPapO56+bKcAzxffhneT23KuluTcqG/CtZr6T4eUOk9Es
S0vVl1DIHnsZvbR6ft/E1pXJvu46iFJzB13ngGBVhp2xTGdGErkuq94SF1Af9mK0kl2Y4hhLx6nl
1EDIcjv9qjmUWhFuOfBobjl4JKKjDa7MZ6RIjDj9fIGuYY3H8Ahw62cwnsf8cxh5YOlZn6FHr9HB
P42EVWNdQ3tpcOZaVCbhyWP8OsC6xv/jX3BLlquxKbfZrCCwKg6rHDEn8qjttPik5GVkBHUDvDbp
YZy8LBOELZGLpf7TxNBAafaCCEoDOIwcXMJ665tflp/u8nllD5Tnipn+ts/bb099HAzqUT8qnjTi
Gp3AGTeZl2wLg3IanTUFRnswmiBcO5guOKjg5WhIEMXWaEqDDxqnvaXQYnTixzDTXpQMj0dbQvoq
GZF2/oe0zYGQrrtKzR9wiFzIAkZc2M6xeulrKwXML9k9i46ACc3fYXd7E0GafHHU+ShhJ02s+27O
Lb7OJkk5o1s6F6Z5VjRoKoPlP/QZRM1gIGwa/QGM6MH61Xq9g9a+Q3OFcJcxB66MXC4tg2RBAou+
MNqEN4e3q2rktJIe4iA7wLN64KnRznGCIWc21ADcTngP8lP8geiIPGevCJ2axjnyEkskMQJ7eB7V
qLJFReWaBgdpZlpP/jzSBFBvYbdCT4wBq0s2dlENuJIrIl9IMMMYM0+5/QkQNRkD5FcuzYp9o42c
jJEYtmDbwHudFZ2+VyxCCUI+0ZpIjbWaLUQRFGsjZrcelOEdFf7WtOC3CnxhmpUXbsch2u2oIMC+
3kH9G+GxNs1ST7dqUuDLB9HEBzj99hlcHbDBERVGTTQVN3RrdFSwITeOKDeSkz5gnZCJXfae039j
t0UUiiuwqds7O2vuS1EZ7LpE3SFBEA44ApF46VITzqkryy/TKRBo5foc0u0PKBfYghQDsbYRdS8Z
ka+OxB/aZccODdgusNt16TBQtNQem8ps5gShRZnKA5ZrCJLM0LoPQf/Q4yISQ4qCGqTY6fE8XjEd
OFTZtkVFdJcAPCUPMP6OK2btSU9hE6PNWbUdPhgG33WtXipNOWb5+MB+QFboGG90tYRwq3n5LtZB
5KBu5LjBIQlsZ16V48oUb85AJWlP66TlMQJ0PhLTOLKStd5Rxbq+F+GEPJxATg3A7KKr0jfM9eou
y+6EUK1zFRk0wqC4UG7FF2dEfjvlFbFsmb0aSQDIy0unraTJDt8W3rslOaIK2y9h9QdIkrWZQqa2
rzGxKlQEwdkOvsgESKxeLEeWM/S0A5Y28TjMhiatRSsHPj+loc9mOWGKjea0FglHfQoHa5WVaMqD
CBbkxCTPCshuzbPwo6/C/HVgvCFcSJX5NbUE1T/6DoYYcysMNCPv1aYBdMPEjHhVhchlYHvrsmSG
EZY9yWUAe5R+hLWJxNn2fltgZewwsAorodyXWYckgWySIlZdiE8bdnKkq3AzEMyxG+fRkzdmjyH3
zVKbcqCKtXgvnWAbNbnrh2AzEu1rCsaftM1Z5ZKVR07zVtGzF7WaHTbXcUmCekVfjPZoPD6hiPst
hwjEQxc8Z66OJMJNaM9uJqqpJFCjtcXvu6R2OMa6vs0mJVrnUt4xlQKZFK6UsbMXhWe9WuC6cUK3
yKf9AX8bl79snro5jt2BrbBimkVMy6WpOqiNHCQYs9opHYvugaQRj4VUXZq0PV1jEAdR9cTQlQBG
bAjy/RwtpTb544iJZCNTByGiZXRuQyZtiPVomY3ZD3r+zxqs9JKwjDcqHmDzYlmPuKwzEwdxI3j6
6TMuK59SbUChBonOxVvVoFYO5Fqm/RkK/NY2Om+pCq3HW8bzatmRYNLm5SurGR4DNf9Nu3QzxCOh
9Fn0o+nUBQQvNi0dIZXTjKkUnjuhPUsieQEzp1+8FnpDJk8+mZ5URyljad9BSj6B3jI6sdHTaUtp
8VlP9TWK03WeuUPaONtAPlujR0yvJIajqjaJ2ULvI7By6A16Bx5gM6sESNtKY1N05BxM8kpDGuqT
lt0bot3FKanlEQxDhLs6B1bGcUgVOaNiVOzPgyF66JYPgRKife7EIaliNMPY0I1airXM/DtpPDh1
YW9jKKYrBd+Oyg2t2yDe2uEVjtN9H8ll1QnW5iD8msBjrTuFLhgowIgDxtgvay9964gQXaeEpUkD
SiwDq3MlaQVPmYrs319rcfUNyvK+MxrKjQhDZJqQZhZy1q+qCLxXXBxSCEMEuCiu0+XjOlKhL4bx
1ReYkExdhtiYaWh5tRt5gYexu3NLC5SGDrTCC/1kNaBnmM1V5NSgI8tSIHpjwrlhkkgWCF3YO9pM
1w1afwPWv9wywvwme14PjRkyh0pN1ARcNcM9YpjgOOkI4ExYGhaINxdH/C9xv+W1txWedhoP0Gsz
nxMPFm9sEAe/GVdJSwQqnqRXs0LRFqgodtRCWbd175oDGfN5HI1cQ9/a62kM+7fIHSa/jHY5uNe6
a0e9DTVzGtdhreFviWtJMcsfumE1oGAHb6mVsYmWAdr7urGxvNImvTapg+x9gK8SJwg7fK3CYqHQ
HfF0bdlztvPhUq7o/rRLztU7rSIywIjZtfVIEjGFNaptQ+9IlgnWtuY6lCaWNiRadhoDmyWKKOmu
eBGujvloIILIpckb+JSP1dQ8YZ8/+a2K7YnIZQ9Y4wZpyKZRPBR9cbKB+e3ob4qtTKu4teAQgEA2
bBvKIn6uwSf+qDPrx1YFn0Y0O/sgZ7VWVbe9kkA+CD8zkvyAudDhFv+Lo/NajhTZougXEYFPeC1v
VCVT8i9Eq6uF9ySZ8PWzmBfFnZi+6lEJMo/Ze207eDbmO3ciBBFExtqrTh0+aj5migYjfRwLL90h
qQGTAte9C9oX28kPVtx8l7wszMIeVTuMVAf4v/u++qjjN1fRrnTE3sy0Ph1hFaaPh3fkzSY57Ke0
9LBqyo0NZGoTUxZtPdtDhk+wqG5+eyMq1lIsmYWcRXUYEy6xwGJ7X+D1GxXFni0Bh5Y73ZhbV5F+
OOZIUdUwfUXRzbOxf8U1/n4ZETMT1n/Cill16xioXXA4yEx8dFTJMh0+2picbs023UsrTgRs3Awm
kZiFqLO5SHTd7OGIohMjkQCXZNXvcqTZQKZa9zGw6Mg519bY5lh++dVlmEldbfXIkdyiCPSLF9dk
EZy+FzNQqFEOxq5QXEvxEHNGtDP7KM1Er4keUU89hN7zONjNoWBv3DEed8bmEmIW3ais/oN1+xXg
e0eGlr2HVpKh5TAxCBRAITSV2YjE3hv+SYUBFU56C45KF6G7s4L8I1poi1adkwe+yc1UvBVyqYnG
Y6IhvtQ9Fnb4ZxenGJ5CMXGKig+H2BLzZc7hQ/g2/NvRZIYWiwpnh1gPs8VticGLlJ8raNyPss0m
Lu155+TwPG3IdF45Lx4B67qEXgrvYOviFmKSIizA3fcNcqI0RSqmIxIQ+pe8y6AZ+sM/CFeszhol
kZjMu3qgrpbilYnXXgzDoxXUMEhA8RhMBmN8Jus6XZAw3vCnGfxDsU0AoK09ibVUO3MBvECAQGJQ
Nkr2fw11HmK4IV0UozL8tMmiIfbmSujkj4U/0rNPqWuyceDy0g2vQsySqKiHZ6Oi1Mq6+T3MSC8c
HwPXvxmO+i2inl21k14Gy0OpQ9unvekAch7kqaHIRza3BkQwTnOYoawdrgMb2V3rpu++RTTc8Bfe
5HwMTP9LC86UnuZjO5KvADBk1dMRk6aHxrsgpsPxcHajOTmVefDP7N1siwiJnzSWjxPnflhkAfrF
7sV036s54xhy52PZUHEUzWLcD3GgMBLrweYVr5DnLjqcP9iQsuvQyS32Se8JFZooTdaxh9k9at2M
J7uktSy+AZpsXDI+kB/+ujEzvlAPL0GC6dPx/um1K9DFMDbibAlJNcDlASk3kOUpAJWx8pucp8Q2
2Z+mHeLQoHZXXkp0Hm0VhIcqOzkO9mWjt+MdtxP+1BXk9fss1DaMSHvNLD56ux4YX7NVwP8NXwR1
/sYZxMAUHMRrDrgLByeY7uBhTG2OBqyIey8hfwR8SBDhvkPD889zmNOOQXqbAzUdx67KzyWgIy1b
e8MK+1aD824tF4UGQZIt3LzKKKlUq/ECnMlupp+0ZESA7x8ubo8WKif2qxzrVwOq78Epz5Qqt6pJ
0gOXkr+SSXivvehkpf5fJN4KzCxMfStyyHGzvysj6/fYk58sRskYAUg8TJw9G5iF/nHWDqH22Zji
FqnKa9qZ5wSc7tq5VlV2HpslhI69A3aIp8Jkg8Zc1TTTU8BMZhiIkeEIG1IW5PGCKsTqJNcNkev6
vRMMmVQHeKQkr8LP1VHhuGFL43b5wbfS+toV5k+jasGsAsmQgRuaX/87SvQP+9VwLHMbjSMJatOD
5+FLwaw67Ece9TkXYJ/aF3znbzCaKTltdRKZeGEG7q51myOKc1W31ZHzw7HeKv2vkPKnMHGiueex
nX/EFDxlVorWD3+eYbrxqak+4winYk9eSxCpl4Ll80qKiTOUyLjSa7fg9fe6k3f8uZeM5IteSEwL
GcJW39y0xLOshmSkmUScJ2JISm4EPrefyJb3vEc29hR1jKQEft8Esp5vs2mDzgJA88fnHM8k8y5P
UYs24RX5lc2EaGSGruLv2e9uyxR+UKq5tmN2rXRwBlG+rgUoEop6QBWQM7KamhE1VrQeIu5/wung
E9k0tr8kn/AXW/xiPEBvKz88dkmHD00Lb0fqFovrgYbSaF6ynphhmqBb55OYNQnW2TJhC+T77bHA
CxKg+1/TTwcy4vbq2cKr9hDbqd713eRtUujmaxzJVJv4lXqz2gcj36sM5DYP0Nehx1spq0b6eJfo
rPvcex3S4olix1zr3P+2kOGh9uhOYDmi7eTxVI/xl1taJ9T2H9jBFkdz7jFCg1FpRPmbM0u5kzHT
qY5dtx8ANLRDWufu10THjr+pebHCYVdYnrHSMvyhITgIlX2VePSj2aTHENVfu7bQVWogAFQpf81s
bA9di8MfYcp7GLIInFGukgkkdmzaMWem17miYDWl4aBkjbMNoD4aacq3qcMTgxjxy2/r8yBdzZlq
RvtsaR+yAEyQxt/d+B7ENQfOl4BBUxxMfie8pwYdjiY4jGqpFqDCGp/oyMXfcpqdake7E4/WqYWA
tWjwg63HzY1uPD9wpLyNCgy/NeT3ZhYEAxRddxZB8YdBOAIAxp3uItbrhhfDMP9GmYtGMue5SBPE
PGMjkUQQDpDU/9rIuOnCr3dKhg+6oQEq7PE4sY/x+NA2cB2fecWrTaqszQDbZ/YlRGdNzj3DUpLq
3Rpvw7T2OhJOBnQ+mvoiMf6BqrG3OBFqtIc0WlQfxjyfMJym1BPDTsShXPst1KGW2jsPNVNUc53k
jE1GU364KdpdVVxYIP/kPqH0cQieuuH4TSJs7qbwrtgd58OMrKO36czbJVYUt4QAl4806czRxbe1
ux9G1z1RweWbb3b3CFp/gJxplZHAtIPL9tt4Na+6cxl0TKc+/5q9M+zmujmlrQF53P/A7sfquA6O
Cl4eTIJLMHvd1k5txTEep9vQzE6qqB+qd4CNhD2asAWYvKQrD+bSbi4jDBL5QlHXYt3bNYSo3iKI
hDMnsvFe6nqhhPuqf0/xqx9jP//GdfUZA0/86/lEV5rhs5A4cBJAnyzR96XQ1k4InjJl6eQEjJba
UHKflNlZEUU/IJHeTNmABMOCRBbmJNqWLBb3IDOBQsaM4uPGireJpKn3WuaRQDrocEiS8IhIYcrY
H7NY78K4+AmzjkU/DTmCABbMXTvsHIi2bF25MzTCB+k2UMxsd52IJcu0/DdQSK1GB5IaexzU/cgT
V7PIXhkfYzVEtYiR4J04Q8SpYX0HPP4WtIx8OkSqa+46AV3CLmgta8qraaD/KFw3OHQodNMy2pnh
8JZXy6YDJFtIV9/WMBTGp1Cxi21S781CU4memPk0bs+CmVYQjDfLS7YsmQnSCFfKjaKVato7btoL
OF5rhcsdiEL4EABb5AfyFRUx2ng/MNYIpM9xVW6DFEhEGgPNIjnyUHnx1q3Awha4tfhgvBOX8CeI
D9i0AzzxYcY2U8EP1gCRdyKZjVXQm/r0/5dU5eWeSQLGdz/boZ4wWSgO7bodye8Nceu6DAjPefTt
5b/V1Pvn3LE7pssUiJJmbTQn8NCBfJ5U/a2Apm2ixCebRDrbflLlZRJQtrK5WgHt7AFYMb5r8Jw9
dGq4MxolDcupnstgfk58k/McoP226jocqBPwUiGbu2QauM0T2ayG2E2PpmJkpRz1Ul8802OdOWG7
yPvsE+HU0e0kyrL5Kfb8mxh6dF0SwZFfYq4XKEuJJ+S+j7zsTGAUxwPuZZsJSMPBBr2aybywu8do
JJuxfjOKbN5piXUjSxBzzRGJM67g9I6ZZfJg13MNxp8o+K0NscK12y/PdLrXyl7UJclnnRFn2CRI
jMRAqh3n0pPTBr/dTLXKzrs0UpAQKO+xL+ZvaJjfmgyqB4nRd60zn1gH8zVB/LWNSHvZmpk53hoc
vpx2IlhpmtkmZu9UOvHP6NXGxRTxl25AtLVO+zQ44aVA2LSebOh1SZxde/qoFn1NkM+sDzv/ARtU
cRAMpdGQtIRCBhF8Z/+5m2l5Get0duc9ThHebtl1RxEND96YJ0gIDETGsXOfC9hHEZzTtduH70af
nQSXMi1YER+wS/RvHKkHkjYk6UlZzp81fFA9cXyKU5nvbctgamr2AOaxPGHbizFFH4GMlNsqkijD
sEvMOTMkhtNdU6CERjfKYRP3O8+OX13CNE6WReIOARivNr91Fc6ExfchGWClRZcmGGxCdV/ZXa/Z
2FH2MBrq6+oeMWZqguaNzs7ClZq9KzRpKLRSBDiQcy0JVgXXRK60CbYq3lOHjbwR42eVcYaUahyZ
xC20KXCIhymq9uYcvZmF+aQFOYy96PzN0DZ/6tL99EGOVLp+LizT20+Jt0cSUm3poRGryuk99TXa
Axztu6YfHlyb9YoRmJ+1I2cc+/4NVMa2Rei+MrFxbFNS5E/BQNilP121ZRQst5kn48hepVnCpMB0
fHKuP7Vr4UAlg7lRGeEK1Aa0P5T0kCQh4YCLKL6Ul7+aIvibmN2bAVaqSkGxFHb6htAdksJCyKls
hjS9EZ/qIr1kIfmZU0twx4KvF2fVNhscJfDNW4RdYbfARIDfwBFhh5A8Bs68o8Lnem145aH5c+YE
xWZOS1ai1cERKcsgAf8DPdKAVkyY7ggss3mV3t1gJ7YehzFYT6W2yTkhELWHVY/iThyCGlpPr0jx
K/DzTszo46h/mRCgrYukfaoq8RljDQacyzeNgUoPA8V3EkYPhF2nS0LcviGgbicbTqEJs4FXAZ/j
Fju0sfcm2/rkN/Ry48iuNC0Rh0WVZmLE/rgDt8M2KtoyRd34U3u1lwuaIRRTiCTdOxkCPKfRK7dp
yGVB3bSeue3BFg7ynPq2PFM1f4KzdTG7WMTIgtNlwzqf//9S9S6c/5G0ynMwruu27E9acGaRwM7/
/P9LHo/+oXXH5GL68ALL7ORZxrsx625vxqwWRW5RzPa6XTtOd1HGeO+cKEfAO7DSI6pUu80v7kTC
ReL4i9seBkraYN92k79h2LnbqG9/VGmR0KyP/gAwpaw52RwDK2xVEm+cud0O37DPXLW0HxUX6bbs
bRLMbernpGPebmlaC+sz9U2mZnMS7RyqQBtF4jbJ848EgQt5JYhZzehzDm6ZGUynMYqf53wGSoS/
rQbnR9L5PZLtl5wGyVamB3aARgnx1of25EfkKcWx5yPd6AjYMp1ibSDMhmidHYTp3TSH9yFGEiYj
SGNth0qqQgu0mZDUrN0yfWPVBqfNw9MFcQ+ltfsV9+bvuOykDDvgqEF0VGYkYkr1gn7xE5vTFpLm
nwhcRArAhkHcAneW5vzgzOzjweZpZVirMCYSPIrJepvotZX5MwIQT215yYQNq6xN7nyWUwzMynen
I4qwxm2ZkvZkqg+dfh+1fmyyhTLNjoYVSfxP9eFunK0RhRox5RWbhRV3Pkz02JKkbMCsbcjRG5Fq
VLOq91aZsOD16rOUKJ9RrONaiT4le+6N1vGnJIyTi0yfnXABYWt+AkHgNrDcbWXgNW5CbhL+IoJG
8mvR+ODxeiI50WSulIlLpbHNB76xqXjfstpg8j86w8M8OCdNRi0xXhY9JNBtM3F+KyRJ9tzfym4p
oyUCRlHDzk5c4HuMZzd9vdBeLQKF+zE49t73aADAr8d72sryOoswOqeOeLBqiWwiXBAaOycovetk
wsjyoYow2yMqfkoziLTsy0z6QTJD1AyZD0FLNPcfTlfOe5qOilCLZlfM4XyMBehHcA0ShTIsfX4t
yCb85uYM1KTQL3NQONHJCcht8kdhnAIU/G0m6JF7CHITjVzXuOG1YDOIyzj4xpwdr3GMpajb6p/S
dk9TP99cRDsIb0iLridjS2jMKc38BxClH44qfyg4PgxmjJGXoPVSkhDN+MpijHwGxcygQwfZQUbU
RfBlG9bOiwQMeES0hpCPnMiHpIteuxKDXZshYK7nv06JoRTZGZiX6Bvgwncv5anX/nZmFkG0Xbye
ktBDniNP7sA53Fm8LMwsHllj3wnSucXtveVI20TkcTbUP/CI5vIj0QHKea95Kbvu2UopghOjfBx9
/s+xBsTpeUgTZfdY1NavRXsGY5zzUXv2YycW8J49o45F3Md+5Y4ePj84U3WrOoMEHRymbFu6F6yx
ULpmeLSq2XaT+eRlANPZqniGGZ2iJYXAH5MNBBROn7yHb2JNT60+u2H6XEiosPyENvTD+B/xBd+1
nxF3xooTSJC1dyoGj8qZ272dQIBj3XmCr5OcKA9eZujyD9Il5ltQRXSCOxxbQVjJNc5Kd0PfSvzU
PO2HkEUiIFnokf4hCax/RlO+IN4rATiKeN+oUDNfI+rYjVGVJ3gwCF2xPjs3uRAP8CrcpHknvSe5
QItDl+CYyIFnH3J+wzSX9zR7KZPmYMazOrAGUSxpSAcrfAiJVbBrYTa3dro2B+9gkoNBdptUwCKs
ejWMuAgNjhDHKo3ziJ03nNKrjRZub0reHHu4sKoRp5L90ezG7I98y99084JBpveIhlif0mU8qYOp
2uZpEO+meCDcK+pPHoP+nwBBTj5K7yue62y3BPQdybCsb0Mn3hrj6oeJemUBaT+Xtdzk8NVgL7Nk
1H1NJmdWdxvLyuABLv8IxcicCuMBMBLAfFQ+76mdynOieLow13onF9cm92MBiwDOAcGuqHtgd8it
Pdh6r9LIe2eKleAgbqNtUooHhyGI4zGLnSN+bW1VWiiEkGzGwbvjpfElLHKUZyOXQzht4WQR3pcR
Umnzug34Km3Um0fwKvkJgTiz5kTQhKbykYbf3oqWJZaVoRCKvWp4ZgFckGdgVLep4uRowjbmTsqY
t07On4bzFR3kb5Ub/tMAWrysFjoHDeaLWqu5iB6kbEg0G4gvS50GSVZh37y0gXCYed5rHJFcZbr5
W+cU0atm0tJHrG9iarTdrMOMQKg0QcynvGcVDOiOw+G9m919TT6JM3b6LMYm3ncLdsCQ5j844fUN
BQR3ecTAvyboYSPqHvdo0F9bQ6/HpE5elRUxgO9AIheiRmW5oHIciW6h0QxiPAzfo+PtqzId30Zq
884Mz2EcweQvxgvJ6zWmJuwIph6fzKqtUHPru5UTdst/HL/d0faPbC+fQ6kmVJTFwPlmiF039lhC
mhZQf6/uCfvec0wOTGNf5rkQT40q2ApnbrlhRnUVvAMHqWW56eVMXZc6sLGb1D+AGGTVg0IL1EaI
ZwGZr3u03NA5mkNP4UM0jEVDvi1nIK+pV67SqXgL67TZqshnkTt58Vm69r1qbKJ9Xfdf5ZXR3p6Z
f0EFBdpInM9zN2CoNP3T6FfHYe6zI4+IuanckvWloAIVjoksv0XtJiQ/AlGe9qEDqrxOBjWSgEfz
nhegtjGRhJsle+Nitqcw6uobU07ROtWjOQTpUTrsCEtYtav/wYB5Ikw2CyY6ogJH+cDDdszSO9kD
rwJxfc6eOEuaW7rsyUwf50UGv9IZTQYn6JM/YyBzeYKbCmYn93DpRvAlVH2B3l482Ck1npOndPui
emtqHBCF0W7Y63YbbffMz0mb3kbzzGkQaveqyDQH6c39Euv+D5ecuYvbJUwJ0dsmdYx7wDdCnuYs
U3lgTQmiVljOpAKEBHlbCOcq6VnHQTubanlxFOjiYwRgeVOBWnrKBhMNE8F0K4dyZkPM3XSzg+QZ
JHL53cJfWNbuu8aUzc5eCg90BOU6ITeSGV+FMaft3+u01o8l5cQjEMXPibkNuCNNuAjcA4amPEa2
3QHDdwwmowveJGdYybWNwsiW10xYrxCK2QDVXsgyExiSlWq9NWR+kTUUZyrV14nV1T6OuXr5+ysM
7+Q/IHYyTnHnOOsWtQ9HMkZhyuZwZ1kB9EkSWm+MjeZDysxknUXB3bPF8Fpmxl+Wlu5fxcWIQix8
lyXTOZZMyIdV9FFm9lMam+HdPKPTe8ocFb0Ycc3S1cDR4IAcxWXzHHsJiFXH3UKAs/Zu2r7/b1Ee
lfFM8Gq/sZaWMYid9DQE+chNRMmLwvQlaVi20I7kx8xatARs/UCliVMx6nabRFTQZWLN5C63j377
KNvB3y/xTnvdt68AYpF0aIeAGlvcWzm2RxFolx6z6J968mXoCkgfmNyBoBDdYe+jSrZxdRNrcCY7
Izj4TTCteaKZNyvhrUq/gdTSUsuB0OMshudP0ws1Oqt6sNquqKjF6vlAk0f7hQagSy19bKfgjJNO
nzpA2tTKTLQ8Uz8NvnUZUjJOfAMubjJhfR5s2s0h0NOnNIzPyWcDRkeaPZXpLu3y5D1JkoVuSg59
mjlvucKLyZS2mol2z1iXLG7t4lWFTzPejTNHDLrgUEasaQi9EviUdo1UC2hAPeu4QnCKxXBLDg8/
cOH5D3nefjmotTZ9GrgPjmYCJOXwFKs83ElIryzLYocwOrAi9K0WWuQH4QKX8fFlENrG6trwip10
nehUhbl9QkNmeHHP2d9l+9Fo5QYALp1etTcq88Ep67e4GVlJyBxBLPCYzWBm6Rm4t0PS4mPvMeBl
vzWva3+IwUj9OvBvZDTn/xj1XbyYMsXuLOb5UN8qIt5QxSBhM+v4g3giMDDl1nAAx3WKu50RTEUk
dvpuJF19kdZXhrPQC6cJGIl9NXpxw3npbkyz8KGikuaCIQkro/eWAv6tLZaXoYu8LGS86yteTROr
xalq36K5dt+minyH0HC/3VrzUCR1vAkGmE/uhAp1jsWzG2vyjkdni4POOpaO9e1GqOSbGvHVTIY3
StVvVEvT2uzQPsfR8BMsyFkbElxgueSlTLPG3gdQNMpdgpZIeWcPzWk9z0S7Oik0Oc9dKcn3G8g1
3JRa7aDn/4HJpPa0FeUDjEVShN3eOHCArKbarJ9tdzyzyyPLtwC1SSo6ClKG2ePUXUUQRefZbQ5V
oNnkiufKj2+RkwsQ32F2JH9kGxC35o4XN2TiR285retc7JlsrtVESKM9iJdYZf6mqL/MqPsW2Ek3
2dSxanYu1sRCOtLhkejMhGBYgn2HxH6YZ9T2PvsIWDMs99YNg+PRo7ByiyhcY2x9bhvIMjNmrsFt
12ZIWoconc9Cpb+G2f5kmXUfy3pYeYu6rQqz11B2X6RQqE2ymKRFlSMBMwlk9VlO9CHI6XlYokLd
A6k6bBBEFqysDJtkyyvfBJo3Ztz5gnoyb/e5dN6JVf103RAGkb5Jnz+tm/Y4IyTEkERlmBjdoQLW
hTcguGC9lousMmga+ohPOflvpB0N4H4oErLECzd27n/mMyGXtfRWQsMioQq+Bq25TiMbbXX74CNE
QY7nMVydfoYmQVWI8WDoX2s/eKwc9nNNA6oruEDIvIQO/Ty5dUvgVbjk3Y/ZOhjZS4J5XwVaHNAW
AdIvgmtdIl+JBgJP5DBSP/8NU0B9Q5p/I0v5YYiM7SMIHidd3orWfuq080xcx4619lOaRQ92FTAI
rvtHp0fMKvk+roNqPmjcjzhu14kvjkOJ2cckC7Itqfm42nVOOxmZLkpXAWe3Mg6h1027YRoJ4xI8
9yo+97r/tpH45iM8Tb69YdUPOORHmylWzGwoA+q1ci3nYLHcXUmsBTZhc56XAfOD6tdnHI2YtWFI
OASgHImZ4LSYaIpHK7sK18DlNAGkJN1h7RQ4JmarenFs646KYViTNEBgEHrBJn9h+/ikVMd3ML4K
C2s4Mqi5i1/C7kAXr7FmWDwsw72Skd7l5Guw+Nh1g7fqEJOu0B1j9DVG59yBVGZnMrEsubAT612o
PMDxgfn5+Y0cnfL6/5fZMqHsRLhvLKI1PTg2nRNc///SJwjqMgy59F2YiiQUScXQl8N9Bczi1a2S
edNZUp0VfB62NRafbwXjWoyQNaosYHVhkBJc0MIj6EPd3M87L0QWiW16P4b+E+iUFLjy8JvWdHNQ
0Q9BPCDK9WHB2xYba7Rw1hMZy491VkP7Xv6Jq0sfIkqZlVfafzr2G1yGJK+I1CX8zCJcJQI5ZrDl
jox2vsRsbXiFq3Sj7PFstGRek5VQcj2yMrI6Bq///yOyJVhreDBWFmoUyN/Rmue1PWlkWUHeQbvD
H0gWUqRo7/gSdg4fTc/z0tiWc3InUqdJSuOK8WtjV6r4GSIcGZATW/Xe+egHZZ7k8iVRBYjYSu94
g//OkxxPfeOMJ7f/51GIHlsXB67TMKZnF+LjSxQEE89NC9W2bqeTk4ZYRpYNrZH0J99s+9NEkoB1
Q8yYbtOIXD5z5uMmVMQ2+E14nkFsnp3mPGGTvxHoQo9+Jg8xezHiqIgKqmrjzN4kJ5HDMo55TwJV
lf9lo9Ve/Fm4L1NQHG5wgK7YpZtXH2kuowWiEFsYYcuP7TLhwRQQpgjbSULe8CsdaaKae9VKLNUs
GpD2Ni+yA4XLi/9aTZ3YZWRH1WbRI1ufFFWXbPfkbo5I2To26fklx4G3afEar7PGW3kVs17PJOdz
EMs0SftnrMIXd/6bREAAVBuGPI+t9aAvYFmT7WB072Cydu0g54sZ5+Bi0RNXrm3f0JNZ7TsFARmg
1cSvDLGew1V+NWoktktwbc+ayRvcT/7TH/HK9V7DGJHIXqQEu8BrOfPT+JBG2AsDoGbTdKs52xPX
CbZhkN17kqs4JLqKy4zwlNacT0mX/QYslQ5O/M9TLHGDWP1pGw4xF2c7/sf67oucpPth33ZcFkac
/5ptRFS3RBy21A/iSUA4KBskjrpAndpTgpYwnqD3xL9Kphe85ahN6p1PdixXmFlujHm6DEl8olHv
VlIPp04xHJEdVo+otD+1FtZ6uUL2gVM2BEnuIji9A/78FVf5uASKE1CEHH7foj0P5nYH0yEgVmP8
TWf7udUgRplOIYm3qvpgMcrWLeAMMw4OdkXaSR5NO7/pX1EZP1uVa20xRkqBXBrBDuvS7Cua0Z40
poeDYTA/ywKC3ZgzTWXhbGT51qi1ulb9k6hKn0p6+OqEQQ/TTNhMXJxWmtk+mr7irLr8s6UDJ5gW
Z1FR8gX20oi2nya9hVt2aeLonCfEjeCkfrbbkPp2ioxNlbEbNQXxhnO4SUEaEGrOza2sF6caTxhX
9+S8TxudArtw7OiPFT8Kacpt5GcvGG1vRTOthuY8x8w/BJyl/aDqausiGV6ZXGBZXL4EKWSFZqjf
qloQbjZwa1jl9EpaD5VmRCwHW7gKYkEI1W9A0pRkCFenKUcGQnSbVVufVhdvGIgP26I3GXsgahqt
ntp/mj/9oD4Sc4WM1LbnFXNa9oKaK448xq5saLWXrEzR2vrgTwi4TN3qbd54w2ZmRhzxdLlBS/w0
8GfXFnDgSfywRttcx/2HMbjwUAMedd2ESAURr23KCkS3pai94oCMeMTWgd9/dSQ75CbtgFk6+cOA
UntWLKLneIu/DBR/ixy//PGQ3cAqxpIAk8VpO8xsE6iqUvx0U0dgTYmxHF/Sm1AxEl74JT4VjS1L
KNEpFPWYrZaXYvyfluxnowy2CZoSJCoIqi3jX7X1GcbsUjd74dpBuMxa5Zu+u1lF4ahOXdy8DUlx
mEL7M027H68f3seMG9dY0AR6Usme3RfUVu+PG8+41Lr5CdjKG2u5RxOffz2oN1vJh9Aa9nZPmFeV
/TSCiIXSt7aOQyibn12zlg8FJyROeUQteC5Q2CW/bkU2upeeiGeDp9F6v9GYnDM5MyQYPzHRQajF
yNSiteoabNm40FetMT56ie/sDS+HUJwObOI7Y+ugp+6m1l3plJ+cMc+DwNX3JLgqjcIWD9nMRLLm
dVTuspKoyxeeoIgn6qqoxVYg7CBMRVW0LqV7UzJ5Ia282Y+SZjKicYYpXRNwgxh/Hc/Th1znLevq
3ELzCh6IEEqD2X/qBfgdXYS56SWPPaJja/2ZEhZJkgzILcImPUxmE3ZwiWkCyh/RbDKy0u+xxGmQ
J9/9sMyFZ9jQ8aJXE/GEJSCpxr3vjTfGvOcus0ABRuWI0K5HSVwAj0ESl1g42MymBCBtqA/ar5Cp
vHIgOhDM42MyCvvgQij9kr/gj5vRYC6EpAuptbS2XQwNtvT4LE0IJW4oov0IyMy2MboYuloCLaff
BuFsEfKBeeWEkz96Rw2B5b9I2NYa6rEQvqBA6j4myeDOt4G1Tzknl4ky20AmuXGU/1eNTO/qXl2d
IV34083BSfwLtAhvZXrVI4/Rxe7RXdn9E67uJ1YjK6G69mBZw5kswmX7VZ0T6YBibKPpiNzu2Ese
Z6jdsJ0HddQMPbNp2rYVgS0Rb86qCIr7Qm1ziDZfe/b8KAdk5UzDqKxJ/Jz9ARJHHbDvkvpOUjeR
Guy/x9GhNvBgsrRKkFuLr9ia5q3hFo+R0A/uzJgB8xsTTMl4OQrr77rLnjPHDRjr8O/gs3zHQfHs
GRQCC3ltVuV8tEX9XusmWrGHZvNu63+N/2L56i6QE7D/oxTws3qlgKiwDDipMW82pJMnpyApPkhc
vSQsupFYI3kWFGyrqO0vEb5c2+YPWn4IEdR3dpr2DJ6dU2wnHDTrMvvM/GLrVxkiNwez5RSqbUwT
yqTq13WM8iJ74iH5nr5DMk6OujdBUzPmEZFIEzUH5rN1X9svYwx5yWucJ2YmTwo/1z8vtf5m4Jln
hG04862CGfxi16jqExT9zwB1m9PHkAym6B6UtxJHMA4UZKWFiUyhh1Pzz2TM1FJvnQOX/FCvsUr2
2M2JiNOKjVR6dgfSZNzJt1atSfNV2hbp7GRjnP9j78yW40ayLftDjWwA7nAAL/3AmIMRnCfpBUZS
EuZ5xufcX+kf6+VUZpWkrJvZZfflmnWXVbGSTA4RgMOHc/Zeu/OcO8PHCwUE4jGU/XUy+xfQFd8i
ZRXalmajNGbv4kF2t3qxHNoW2RlszoPj9lCbcEa4pl0RFmaeDYqYK79NIDUAQqI3g+6Dk9ZqQrq5
zntaWeGckFY06WSj+ipwOY1mefq1SMKnxUVNHNbNdTS2FCcJtF086jxuRV5z+R4TU8vUWZKDVz0H
mYCFJcoXSuUFgjgtp+tO3Ty9dTnxEKIAzW1ggleUGbckad3Y/gB32EX1ETfNtSRRbZ9EZnYp6v4e
tRvLSwXeQvp7w8VtYlrU0YZS19qUYoRjx8b+dwoGA3iFGa5do7xFrkvRHSPNFB7tFKh305RPGEah
B6Qd9ev4s1iGXbj4nyyDiS7vKLRo62c36RSh4ZZsU0an9W7F5qlBStfQ0m/L2yqfDmSYwUJyrWVN
a46qsTLdi00VEpLpltS1QqoWZU3qoYl1Ccvj9VAhVkS9dylcmsTUmujxlBzNp22eUmZn0w4GR95Q
fLbpeyuxcb4WMdYGNS93w7IrqCdyMQl+q9xyk9DRIJgl4OhIUSV19k4wbKMpeVRx8KmFXryCxeMZ
PHUBcNydS3go6/ZlF7kPjh99sbj1ga4sGJaJ/WtS6x637cZG2uiK5Tl2AgapgeZKLk9t6V0N3fVC
i4bKf098BZ1DpxbsI8pxbxp0IoekOuv/tQN+REBqYGTqUWOdocQMWcpkLqPuYmhRUFht+6lwm3sF
0CYaQfIYelsRUm0pWXpXeWG9ceK8BPJTUBYk1pXrulsCvCydsq/8FMesb4P/snpShTPWGtu66Z3z
kiZPc8Ib6sIKSfE0sZXhXoakYO+JDN8ZOynZtysL58dyslDxInwZbyrTj9YUZ+Fkq30DTx7ybpcd
KqK6qqxGjN208D3E1ynKbjmh9gC06mMRD9whtUCpEeUejkdwbJob4jeSVQo5a92X/qWK8xsAFqc2
R57jmsmGojYLuYVDrhS1/xjF1soA+LU12TqsFKmbrEvPXcdgdirCBow0e4bz9gZAdJdwlDzMZT3e
ZChJTasBl+5bb7UCd+bnQbFBK8AmRVtv5iebgsW6Z7GAptQvsADn5Jh1Fbis7maIsm9FQCpe68ak
H0xsI8x5P8s6W/e25GF2WWpHj4EQNuz9iZxbL4aV7Eu/L7Z0tZggKI0omT3GATe7W9xV7XdH5fT5
HpPtLg3YFmuKn3AJOSQkAGI3UQLzs+pwL0aRPEJweCIsFo9U0j5giLlZPPu9FeMutDOEXzwoWeN9
bRJ0of38UtTOeSbinDOPc+dQ1F21bXCHtA8e0qKrEsjYOLlvP3ZupBo8sUbY4L8ocrpJsqbn/WxB
FqSDNaL5QRKeu4VxjoF/OLPT7Wn7PnnAh4AB+GnySti8cyg/uUHCUhUMlwgO3HVO6jaAj5aOdf9C
faY/llbMlsFeENmRStk7NoWvBTyWtwTUaDusgmn3nmZKbuas2jnedAnyd1zGeTfpYjRMvmvCvLZz
wP6bwjSdJsQxNABvcqc5kRN73xFlLOtxJ7u9adlfBKSci38f3vmviZs/cTz/a3zP/4bwTg+o5v/8
g5D5Z3bn//6P/C1+/RHeqX/gd3anJX4jw9L1fMcVCnKmgJ35B7tT/eZZQuI8xKXhu55j/5PdKX7z
bOUo33FwSgPXtP7B7uQXmsrxbb5me9Lil/878E5fwg79id0plMN/lYACatvS8fhL1fsrQOMQ1qf1
PxBLeKIZsts4AfzmJimmb3aEI9ieoBuOfkc4rBeuulo+YTQ/Roicp8HBWYNx3szep8o+2aT7hqD3
L5IsX4HPRmWTV4/GHI+rzJhe6xmmTuBxoqEUYEX4MmmuXpSygjDuZQD7mpcpUJfdCMAnqv07Nqsl
SkcSXikqEnjSNkeSlZsj7Bm6K//4NMJrSbm9JNMVHNT3b/n+fRnhVFB/yXJNop2YywdXRNdNiUef
NjCHCQf7iz/6o25eouL7+PGPD8qmdemnFamU3pjgC0y3Oa1s9mHlMuJ4x0EqzX4+fnzwqRcfo6n5
VE/+W4J3l31LRIjzZLo3EAuM7cje8dhLHHu1it+RvAMM85DDvBR2Rn++rqN1jvEM3P0SlGDy7PLY
xfm4tzNjldFRge9TUxCMZYwYDKvtsJjmtP/4x48P5JYdzCIh7syfl8tW4WFzTeTZXu9PV111dsrs
yzB65V6ZvXUbWruIVu82SsW9cvlbRrO8JLj4ruBc7j2T2E0KDRlVsRnLh1v2RBZVoVqBwWFao+as
Wp/FumyeUCckt5nTYEihN9iKYu+Cq1yVYbNT+kWIpWQlaY3XSKAbHvpb7KsIMvO43EuDlQE5ATQ3
pBaY1TjhgYftZOSsMqe98yrKiH4hHvoh3y0NhrZOLZDKwZfVwqoOnpq9a/CIuh/qXgu/vo3Z8u7I
WJvAe9BVIqB2lyHZvjDN1L5Pl+Bl8CsUWsChELOwjerVcxo5cucl1iHWVZME6Ps6DUcgJ+HQkTlB
Y5Ap9tEntezozrluryJ1kSSczUn2DbYLRSByVxR5AXZJh7wax9Uc9jtOJScnywct/bwI3PZWpOQf
uQu9O18CXBkoFK0rNvVpWctDPXGWsLyRfI3G2SBLePAts7oc+kHt6lo+eHXZngx8YKja/ORN2NF7
FFftugPotJFMKEfXN4KL3n703ekNX0d4LeYKnWk3bNrIfJsDNvpDq4M/39VitasInzTFUJFDEHWM
ledQ1rtNpil6svzijL1jFfuCumFAFoZXGK+dwsLcw0eiNMJlFh6K0jx6LEAooVdz7lRiQhDpQ7y4
Y4b8UVFys7mzzTAYe9xSj7lds1u1XfcxHuJsRzeZ9grmWsQe+QYGlkRspCqyyFS/Jf9v3TagRibN
cse3sllmfP92AyvVjxZ2IfzOpExPngulKUt5ZvKq3+cjvxOlL2kOOpoIiT7ZtB5S7oA0RlVR1vTt
b40PoIOTG0Fdtn1lzj1RFNiwBixsO3LUkq1RdNcAHnQDAImGJ1L66C30yiX4Ero9sFSVPSet3IjJ
LrS/J9umHG/h5853Xpgw+ix3M0QTbHrTQ9IM/Q39X3fCGPdWm7ce0sHLGD7tHinoPrKT5hi2FFKi
gsKFfbl4IYy1Ht2Dp9mzAz4jVgp21oj/iLHeisJC0ImXyNMlHEsJNFq97a2RkXK1+io+ldG1gQnh
os058fkR8wl7os+zCeIwKnHAFy2ZNC06Zizw+LhoeT45Zp9vzcKPdsWEl2WkhkFCAUA3OBRXHiGh
K5sG01ol7tWSbv0b0zOvGnQBG+aRdHgkZDWj6Tw/FHlVP6kB2gCnJkOiMpgNUuvn0riaSvfdVIlx
VIFXcCyJjMPSGfvEi82NJZrHhqQgyrOI2lKxDSAxbKyJW5QjSeongsJojk5w4GhbmmkDpacyTipy
pxtVdyjoygb1fS9urJm8V0RHU40JWXSqPPsdxoQlj1DrAAAu0kbd2ein5hYZO1Yu7KxYlu3ZMfH5
ZGCFKjbFRq+bnwKHUI0X9mi70aNo2QdaPZStxbLCY5Mk+9w7jfCvr51alyknA8FDeMtZFnit7WvC
BxJzpaoruBinZTCq21L1u8avMBo3htypKv86TpeqJFtA0UhD3+XHdLVMQM+9XROZFoq1GrgdQRxF
iMS4v1ZBjGc62l9Z5oaduFuwC9wYFskb89DsRI/C30X14+I/OIJnmChkQ1u2aZZusJNREspFT5GE
CLysx/lRUeZOQ0ZyP1s0lUpSyscMCTA+jOYyw3yMKJs6CHSGYzmI8ERG7HFwZYqqHnaaGYdqJ2oE
dcUyRzsIwvTHAlDAXHHcO0g2W+O2NCdnNSbGdch2iKzXOVlnaf/gL064qnIE2XhmfJYeEscd19/P
xGPzUs8JgaOrjkPaShrenrqMd8LW4FXmt7FuhrMLZQ//hT2hlyh2o6BKheB4G3seEZ+bxKJyzhHu
rrcd7zBIZHaTNcS7KEa3KuRBEMFA0A2DStgZV4DUmI2FsvxQDaROWM3yqaYKtguBJp9dldy3S0Y8
PS47lN3d1ijhAyYONkJEoY+QDAiid0G3YBZcmYVJld8IHy0YLz11yDMhQfDGxvbOcoZsE5fJcm6N
5pjh9knCLD4VDLe2cF8tZoQ9uieHJ6+BdPQUxqFxnUXmfTV5zyJo5G2UI+1R7vwNAzMxqjGmIgIB
y5OkK4dsOtu2+fhAmFtwUVJHumhgREBJPg9ebj62rj0yOxbakDyj0aQlQPIgNWEIXsSXUe3wqYG2
1dFI5qd0LkfqMNibypaiXIcvzsziWyKne/A8zIh22yB9NMIzmibSwvryAO+EFpcKVxzBQviFGUD3
MiqOhLSj3qcEUpfkAcXo6zfSiuuVXwTxZp4TddHZTb6XubevHHTWStArpkmvAHoJ33l1nBLFmAgu
sXjTax9aoNtLv5ONQetUb6cG/WGy3JZTn4OryC0NFIUBxdKeM/cRsAoF5ISSVbIsznHuPedYGRjL
QygfF4Ku4jGsVUmQpecfiOqW7Ep2czF9HXT8ZZbVh6HzIHNaJNGQSZNCc7gloI4au/67ah40VIq0
n1CMj4angR+5G+jz81CQxMOH2BPFERi4JnqR3ac/y6qkWjdFQR0UWggza3uXp9CQYxdlGLUNGsWd
/mDN2UpWCNf6FI0xcOZzY3l4JBWZTIQ9IBaAJXD0Uu+6S3KHvlxyST3oKuq769wK89XHh9TxP9H+
fAshR62jOH9YZporFCRTRhDNfLSZhKhDQYBeGFmkx/Z9fawHJEA8ROKiIYc0HjWMzZ6ewhyHXVHH
b0YpnMspk2TTgO/JFnHvd9g5Y8r82xyvyUp5tOwS70sUTqeBRXSdSDiYFsiyj8+sasG3MXYEvibf
RkYLliDzqabxQHeujqEsP7dJTH0OBuk6cKGZRUTzcFwmRs35bDmpz5xYv7k2/cSgnD7XAfKUkaij
tYxwjOL7KtexDZZVhJrQ15IuhwYSfRwlN9IWCz+gTMUDf+EZ6qrOuVa94EVMEwoFdjgFXvgOMgGg
ZlNnsucjcz+7qk2f5iwtZeljvzR2To2wKOmWwzKl/q4nDrWlGkRSwLadYLvKkpm8HkxxCJfrGlyU
o4VXSLiQxArjW0Yt4DobkkdzQD0eL1W3YT+9A/SmCnu6sZMQUIE9bGafHU1bTzfut67o5NpenIe6
op9CBABvwKqxTKNGWMVLeFVYWGWHHGdfaVaghBcsHZCy59pGKgO7e66oGlWFfef1w4QICS+dgxDB
wgnTgaeOgO3QECcMV81vHz+QmjXprXI6EygWXWyWkZ5NYMTfhtL4bPv5q6hoIDvK3Te59cS5CL55
M5XrClr4JrYYCJuU9WGTLMN9SQJz0jH5Wn63cSq6xhYRddUAg7hY/B1Of1J33RipXryoCzCxlILp
ynEs9A6+HJFa9aEEBZyzo6o8Y5se3ZGip0EGnl2Q+iUVtBBhyQ1eAabmnD/QAMdJK+TWomtLvmTA
oSdQyeimqzqeIfwLi4lrcvZJ2ntUYtpTZoMA9fWlItAGLA+5WSKZNwj9CD09zW3K3BudykmX47G7
UnCftL1ga+tnJTDLQ26nV+xuy/U0vusLhWTNXum3zr5xPy+xtw51q7NrjJWT+xLUBm3vViDlnXKg
Ncw8u0yP3lHJaYNWqGlfy4nz1iL0F3Vmk86eqeX41gm1sxZt958BVUDCbEGX1OfFstONgjiwICjf
KG/X9YxFmsdfVOQ16xp15j4lbHpuHBp9Y8NxjsemMdJXEkMRWKEBv2hy42vdkCZaM0dWOZtrUBzb
TqqruWcWcdGO1FbuEB02El6fe6+d1rQL8FxYDqdTUyC45y1/fDPeyNtZXdd8gTIlvqhsU+YgdoIK
IeAcZZfWGSC3xCtBezGHddMK9mbGm4llE0oqv5dp8TD7OPgKxRV3eobRQJhB2D3US/SNAwG4reLZ
zhL3AP42XhUqPrbDkzTbQ06lb/P/K17/N3E1tkWZ6D8veaElCF+rvvmp6PXxM9+rXpYpfzN92/XI
D1W2Tq35o+hlmeI3BxCmSWkLyo6ry01/5NX8Jl2Pb/aVpWWgnkml7Pe8Gus3S1Gh4l/xUdm2sP6d
mhcsl59qXrwsV2BIoCjnuUo5FNJ+rnnlKcL9mIP/jqC+qwD/99CUNH6jeVeR4FCij0Eb64OiaXg+
WPkIf/Gqe488qNYDKggLiMiJPQTJ1YSiE1fwuvezU4u2gigXY91liHsCzN0hLiVUV98KDbPgkMIp
vF4b0GYu5KQwMyf0+VV2Kl25X1C7VXi6gIPhAARwBzPNYZeNvrDHZ8u2e9LcBkTobYOvYkzvgBWT
iOEe8uY+RUuYVvlnbxqSCzdAd4CACQWns/dzvHzNm+vxNBtevKpMAHzhsC7Cdw0sYBueQ2CmNc/e
8iKHI+/4imf/rvHsW40WZN/C+dTd2i50I16qfjE1pLhM5yg63XmQxar1nBUHsI3HhXRAC7C/CMh5
n/OC3aLcDYW8dZwKyzUEXH8h3CTs1xL3bzcWN/p3GT2crDb7PFQYac1X9lV0vI0NvYrbkChkVqeu
Rv1sZDi2aXXFV3SiLgr3cSbVW9x1RgeWgNNtd0eysDOr1WS7B1MhNYmc/STvBLCjLNrX1nJpR8GD
mYoCaZSVXRiDzADiwrSYEKb7nFNrKYl9BuPY39B43pUBbltCXlG7r5eG7QgwBwCDdvcSNzRy6+KE
jokMiLH61PZvpfmWcqUMKzuZ6bCOxJ2J3kXl4PrFnX7lZmWxKUKShOxaGnLvJORsdQXxC3f6S/rW
6B+cB8l2W0KABW3Ii4FvBA5CHbo6/IKh7tYP2hf9/QSWnWtpvKRomZy6O0e6O5hQ98y5p4Q/bwgg
uegMvLop0FyWjQ0vUtlyP48DpmAFnOkOyGNR3pmMPX0j5inY6AGB6HzruMaqePBjZydMoG40kJI0
utTPiS0xDFrullraVjIcxrbeuXIXuw5Kd/CFnPKiiTFMM7SnoWeCFawwuyBHUhwxHf+gmi/6z1MY
2RHjvLI4KakWQ3nKM8h4Z6++oruMxY8RVlzkjZbZgi+u7ItluAt7LXJy9uWUI9hRV0UynOu++CyX
/NQGCqOS+2DF0eVco+R1L/2k/xgTac3xZmRMuNNT7aUbPT7mPDtL0kMY8T1wg76LN01DMLAX4obi
zkf8iEudknrG0TSyXZ6ThO4oTrz5afH0gaKbzkxcqIWGi449EImh27pwr7rU2TloqPS79AMMLKm3
1XdN31HSvTc1qMQRbOrI5FG3xma2h7N+YioEn/o+ENvHiVorUDYDk8bguYfMUFucNJqTsyFEA3cg
Om+LZzu86Hk4OPoyflDPe8X9kPA1lLaN2Z+VwjwnjfccMS3HRxJmpEFy73td8mhjJ9Zjh08ptLNV
vRNzv17K6DKAsxyFVzOsytzNT6j4yRqst4hiEEYvPZJu5ZY8DJBPUoJEVn1DiTxFOp8n7ueghxQ0
5c4paffMzF/IhSL83RUn5ecnsmDmHe1rGoekiGZ+ro74kj/7DcYiwCyK5mqOQA7mcq6iglHabK0I
9zBYEhyhWOOg2pLQ6k2rBr/Nygc1v+Z0w4dgZVgFFp6qurY9IkU9ttl2Pb4NizhUeBkvPr4XBRFV
tDCG1Z3eROiIdqZPXIk9zufW9u9wLgrqhDX4t5GEmzC2z+gxMWoCRUVLhyuS1mbvY3kZoYAAqJQ3
UORzCj/2nmLrzN46dtaV627yKoPfOnG8r4GQUOdxP3+8zs451oEJaxUZuUs6KnVxVazGofhGijIn
dFJ4MmuM94YTnUMz+ITFGmZvBLGhhXKFS5Hlhmaip6pq6y8KZ0ZX7GwjRnXYRJ8gK+4SgrO39Rh8
GwcK0ZGwjV2MQh13NUclNb4h/hOgsApC0CgyJq1ueczMwEa/vFsLEU/FEj7PA2ta2OKzdQqYTF5R
b4TDX5v8bVVLbLFyX6I2zJp4W6bZe95oH0gK9DV4qbKQPd90guW4Rm7EJbkMUEkb6Ap/2HL8nkP3
Y+7cxyr9z9S531dx23OAtZk+p6NfVnEjdnxgI7jsA/xvc82UywzilngCmU2Wwr4l6ROB0VsoB46V
wQYVzN+9hH+1kXBNZghHQtR0HUL+fmyemW089OHilVC+SeKJ28sIhZbryf1opJ9NKW7lYrHIgmfl
odCPNtbU3czDyh7g9m8uh/OvXoxO9UPmb0vzT508kSMDy/oU6oAvd7lfUfEcya6rvG0UsabpvQFr
aRa8ptUXvabTQyEdGJ3g3NjnVCSv0rGekty+NSpOHkY0PY3kVY8hVTtnjFYCl0Htl1/tnaGQXTiW
uG6p2+vFgikEAPyNmyNepXye01WKe7nTfyTRSpb8AYowfJCG1V8vc3qCDhcDzATyxjnb6GVF3zS5
oDVvEZ1XxX06eA+OfKPEvDKfu8w7RMz8E8+gJF0OJQhNl4M7FJ9HZkhqJLgE+Hkm3cpWUMXcQ2GF
l9UQXiZjsGkgp8U4Vj0alPpzYtUuTe9VV1WIOtokEwlZIPEokVmUA+LZPQzZ27gM66Z/CwVLMcqm
koRElSiKQ3ej3gCyNLko6j4qM8oh1j47jR7YmrG8h0XxzajoSuhti2UcG3EMST/w0fPRLAR8sHHS
/hQa035q1HTR1P5V4bMg5samTbNv8JQWX+y7We4Tco5KzpyzOliWiQg7p+fjOOSPSTJ4Zvdh7Bjm
XvItxgu8icFqhQEE7WV50pu6OlNcGoS3GTsDWFShE2z0W2nYqfQaHM4ejivlsBd15XHw2rWrirc2
z09dC4aNoryUb+XiXBmesw3xM/31iCV/8ofO8/fnF5u7qZTF5MHA/fnhGaaozXJnLncjKQFEORE4
MEQVi0u24eUArn7767/n6F/464ThYvYRrrR9W+ou/Y9Pq9+GsvAAq++mgeaI3m6wEyWN8mbsQED1
IfxjlkSPXYI6GvF9FhmY/k6m6J4gAJ0Sm7gW5a2c7LbFJUJPBh7ZDHzPGbejNljoGl303jhip0Zj
kxEtjrOjytwrlOOHyZJXAaVgTzx3ltw3kzrUnYMu1BPnUFFWkW80y7aKTVXL2mDPEn94vqF1v2sZ
mwuQMUUiIkIZVYSX3BcMjfdE7unNc4gAm7LSx277ry+Z+FeXzHdslyMb3Edu1M+XrLBsOxqAKu70
ti4LeJzgI4wYAInluRiqZ4bSmL0tEOz04A92ffhiAtiTID/NgCegeePhcv18M6ngYzsHiX6v52Vy
Xdigssuz5XZCHJDku/allpT4Zy1eX7A9j6sqlGv9h1PDvUL7vTI8uZvBJf/Nm/xXA9HnYKOEQy4q
2tOf3+SIuSqVPQsJN0GfOKaZfs3Qo9bWhx2mlLHYZiCEEo5mPXS3yM8vbefNSzmkRG8Xnl/ACO3W
GIXNJjtl7KDTiceLwfVxC6s7fcv0CSpL242XH6jhHKfB3ZrOmXLwYfIcFK/9OoJ1Nldy99fvzv5Z
4PH9MSPp1URF4gsLKdbP705URoyLe2LUJ9kblTFnlnQTTUT1EErCSB1KGRzZz164HLSYcxhbvfNV
pNa1zDkXJEyjWIACTcQmYW4Q2almgOqJspz0wHQv6Wpv//pFfyycvz6q3BCH9Uy5punpN/WDKkVk
tVAQxXjRzLX6iDeBl/AUzaVc7vVUgZpwneYgJ2AGGfVF5aYnAVzMhKknXCau7GqERmdIl5PHSx/z
APbq7F0301v8GAQ1zwqLHyetRDLpt3fUejf66ddn+TGNzkETPZWsVMjILrBvwO/cIEbbAOlfF4vY
Ry5HaL7VRLiA9mrbMUhDwjKxsG/nsn3RT+NfXxFb63D+dEVc5EKuZMPjffz7H65IppYgFXlW7vRV
0McBvS2HIMdCbF/o2QP1X3wRs6Ef4U43EHgS0uv0iVS/RXI0xwRrr7Mi9v1CDgp6wt+OND0Z/Pkl
YoMBjMy2zPvlOXKqqiMMhpdYTerjOMK+acUV18dCfQatuIr6DDRP2Qk+6Pd9GmdO3V6grM8t/CgH
OEyDrJLGvNKHpMnleEib768v58eo//m1SpMSEGJ7yxEmUtyfBxiGoWIIFp4KEZEdIO7Ktt/QLqUF
zkGLBXYM572NxjV2d5aHZwIYiwj6sy5opB20fjD6mCf+5kX9eQfHi+LuCsQepmtL++cXNdagHCnV
MurZ5/DGV/rK5QRkYZGC8E+XgfM2o1VPnKelKmmHh5fGqK7++nVoddkvN/Ln1/HLrF/b4ZTXFgtl
ulAyBrcmPWcX5uxmvDvu5+hYNB3f9a4NywQdKtYrBiLtlX2LQKDdCGK2UurderzBdgJ08xnxRt5a
fD9pgFgBg6Pbvk0jAaTzsVJv+lnyUgowFfTpLtJ09CviDjf6EdRvlgxe6h3p597pnz7eq1YR/jO+
+pcE8l8+/V//L2oabf1E/OcV3k1bvRbR64+ixo+f+F7flb9xxvAkgcY2dTGTRPA/6ruG5f1muVrS
KB0hfcu2GFu/F3glUkgX3JurpP4/6q//KPDaRJyb0lQeUeJUESiM/DsF3l93LXgbhAdTkbKQS1Wa
UvLPz1FmlG6m5W+TjfnGHfbWoOzH2QLQifdp2MdZ1FyTbfNS9lAoXDvaN5BfP5MoV2wAgdp9xjZ7
jHufRtlgviGvazni02YbRP2pDjRMOWuSLbLv6pPvWwQT3Da5m73C6X5flJfeG9mQEtDskDgnwlXo
2uZbGBINkeL4PY2S3MChwFQpwvPHB5KYo3Mf/822xnZ+2ddwGTzb5xxmS/ZutnB/2e+SiBRTgMfl
ODZoO2FvFptksJdXyPnzGISfCxJat3mSPc/UufE/hHLr2vDsQRtU+76HptQW/XxtIjxnd5vUrwT2
UCI5C69tPjkR+PwsI1oRzc9LFRG+MefxfPPxQdOHjjKCKooEz8rLhOCG4MVsq22LbOZFf7L88dXJ
4Lti9TwWTYqQip10LkW96msR3cfxWILmMx4GADhokGaKagv2bHSALN8kXTcS35fI6+KmyITN8du+
aqKkZ4PjbMryFVKlDrkMG/bYBHWw3bjvhviln5z0PI3V+1gXcKaEcUd8Rnoi8uEFaoGzzri/Zxkb
CCC6oaJIDpQy6zIHM4lfXrap+CLsJRQXKgYD48adtUrKfZml8rkOBMZkxHGswHhcUPo4jwN2YXB1
NPvLeNjb6tlMMeDBOb6tBAr7JaCUOMY4BuzJjI4DnXNPMrDQxokyuh86DqAogatPkh7kPpvQQZJK
+f2bHNW5x7C37D1pMjeArtbERET3cyAJDM4EsZ4TIRL4z79OXb5vM1BxTQO+0qnm9lLoDzgd2ssR
T+Roppe6QQMkRqHKJQnM3eW0hh9jRaYRJliRjJBiwiYd79AbOvfL5Fz7k7gKMOedhwYoVYd8GM4p
u8PvvyOd3GszT5onI3mu3EE8syU+h9FkbGc64JtStNEbYLAKEVBSz/W+88Liusn7B1s/r3iv3QOJ
zqChyHMjg224qUo174BGStYM1R9sCZCUkKmb0lwyHGZA4ozGfSDXrLwVJIZsy9pCJYi/NqeGe+sQ
gDOPVMoTEeOgLVJOT8I012oS3RUsdVygS487NsaHSfANATqk5Ky7pne3RRuXR5LmLY6GLlJJAwua
ARPvXBW1+bQAado7FF/eVYGubfGn6lNAimSH0L+e0g6pPhAF4cznYCHgMdS1RUxxYgdedEFNbFws
4VC+d0xbBAvNdGI776pdvH5vD+WuCGfAN8B/nrOa7OgadcC+VJcz/7nurOl5ngM0hTVeZ4EF9DAE
fnNbi4amLJfDKOS9QQkD2UrJwbJ5C5fkymuj7tQ6Zodylt5x0IfjvnWSbj/M5jfIvK2Gik+4IL2d
CQfujnQdeNize9dId1yHZsR5B3PjsRskIwI1KhODN56LwLyD++7TgM/J17CBZPSGKh9KDHJ9OpIZ
AurvqR1JRGgQDluWy8wE/TGboM0WRX5vIri6/WHVuvm+ofuxSCg5L/+0mUGOICB2uAh0Oau6nmn/
spmpZqp0aYbVvC4G6sdRsCOYhVQeM+vuCv8V2OMIyGs7d0XxCJLp48FsY2aBUsTdpjKm5Sp1qONp
Su57S54iuqK8OMDUItBjjpDgmOZ1UshkC2VNANS8F8j+j7V5RiQcX/QxtpK+mUiiGOL60cJ052SG
eOZcSwlYkAgMrR6ocZyZr0BUuDZj8QlfvrFtS8COXS02DfP8o7ScCtWqk+4GQo7OVk/laKhd5J6T
TB9mQ9vi5fvU1PNN0DrWdVhe9bkx0WHKn/DRtcduWfzrmqIyqr9qXNuJHR+zugBIaabkzwZs0KoG
iS0o45IIbghR6Q2oXLHhsQYVIF1dewpgi3Y9ZhcnvR1SsWCrdIJmA6bry6B/v8JJTGDQ+G727oiV
kE4GtqfuMq8papsy7zcdmfHU75ADDS2KbKMkZZg2WrKTALoJdePnGauwoKse4Bu/skrSS+Impr3R
ed4eBXN16LE6XaHwLjchCVDVYsxXURLaQBfBveE18w+YbFAIJhU2zsaFG5r7M3U4/U9U543jZEtq
JqJlsQOClmBXMiBBtKTbVgS2XKlqnq864c0kyygOJ0iGZGvYPaKim7Sj4dPH88tINucuyRex68fC
vJPh+fu4Nxf8SZThnPtZ+8yJcen2juij+9wYp3Pu+Dd4eaxd21eMKWmFzd5YZHD58aFLMBEzex+z
8dYsoMM6MYuKl4zdrmw/uCcPiZGrk+3ZdNwq52WMP8lgbc9N/s5cgKzl42UKtOi1R2vWMFEMmpCb
0P03oKADP4IlVKvdbCXtLUSmAEu57W/CPKU9Z8QUYvQlR4PvXX9/N56PmDazWlYXKPcb0isQw7Qx
4g83CPZ+3SO1DhagCPpDlTjW9vtLkItGQSaGPCbTHK4pz/d3ozwUpEYYIWpHTqrVtpCG9TYRVVo6
ITChSZ6hDhqkeihznzoYuEJ7bK8JTmivXYnp/GNj5kkdBxQn+DDyPlmzA0ICWYygXOpzNkfyCzY1
+nHTZTDW+BprPPl5S8zaCDEhSpb8XRa7Cgb4hdm4nP1AHLKBs4r199nMkf+HqvNYbhxYlugXIQLe
bOk9KTcyG4RmJMEDjYZtfP07oO5zG4ZEzciQQHd1VeZJM177ccMfaHw5ep2connmLRvi+X5fEa0k
CmleZCdylTbSjSl8rAxyd+7/0fooZK7s/0Ma7V9+P7NTY+cP0zygqrQVYS/Ruaw6b5btvmSOLOF9
1IZzbHDQrKM+bdceWraVDrruaRgGIm+830+C+eleNxKoBZ1xYpDl14HxbFTOc2eQ+leZTXy7lw5+
536MbVk9+En+c+/7M2auHpyMwSc8jGH3+6f6efSngb1xvT8EAjCIVE+G5cECS0v3Icy7ryDVsMkK
pHxB4smHXKCYmlZaplm7e9VVNah5pj6DESIhZI4TuS/3f6lpITkvUaQgQ9XVZQ4rcBHqK89rv/3y
J44cRpeZHV9iOOqUo1O6bFwjxJfEfevmo3UaDPHKW5RvSVsiRYUg578sLU7Z/83jyll5dSnxNGM7
MhF3vmit9wXyAgzrjHK9F/xdHn65BY05YSsEdXZ9NDVYwUmNT1TlOqLgwBleu3a4hEN8cxOD8Km5
sMEN8qPSCFyb2YOQzEEE9MbkXR30JOuIOh3xH4SgMkYoJwbyIO7bYNsHyalhfyC5Bx7MIHGRzjsl
vvwLrxrhSU5IIRSl7MfuHiSJcZDYYFZhPuF2LaX7VIUg4rMsW8tYaWeQk9rZ7ebppy78YkVmwi4l
+oedpoPhNwDVm+DmJ0ka7JzYbMiHmNRxKvWjaFGxY1P+0eebXDo+69199R7wfO3sUe3soShuXR0T
M5pGkJ6ya6FMlLCdSkiOwMlEECMZhpbe7EzHXhm1L0/3BxM5P6KU11JfdbNArInmwZAD/o2z0ZYF
hLxc0VzTYGpotbGmepUjYRN14zkTAPDqzKEMnmv5oSP0alRoVeBbuk+FFC9OgeFMjBhmvFYx9Zl/
+6hFJ4fmn+AdAlBoQVsD1MNxeihRFy19SsiVX8r43NIStHq7ut4vPr9cTxVLshE1TDq616g2xcEO
0OtMgy1P5SQbbus4wdeDwSTX2kdr0I+AmVDZKZZGPDpYe+ifnV27sn86hCWB+49GDIAxE1WfaDy1
EbOGJLO9dm1B4GTkKqwXQQIeTlgdakUiSXogRcvxhXqrbPUcJpBJyE8dwAYk4y4z0PhZ3LycYb1D
U8vm6liZ2mvGnBWBkt7oLtb8vo59ruFZczGkhx6vAFS+h9Qmh1X3ZHVR84MzaflJWfCRaWX9GePk
E81t/abDxBMeYhlLG9NDJjzjSDaYZBSYgbydavU0xPol43yL5YVD35duHvQYdFFsFuaW1CXnUkzp
oVHrwbPiV8ev0mMRxkyO8fOxzDX9yc9JTfQGxlXVVJbEwxX1+4jy9hQN/j9Qr8Xn//sgihgdeK0p
t4GjlSHh6StT4kAPYsa26bzOx/NDzyVyMshdyxQCXhcu5ja14u4kxxS022gOn7H70VXVMQJm+hYA
i130ZjOTjvmXSQ5YBkujvSo9crPoYcQUcCPq5kzCgAz4SZqCMWKF2p6C2noxcikWo6v2SiO/0NT9
9PH+MD+VKr/ea0I+BLIkCDhy3/yu4hyCuspK+ueu6Ptn6QP+D8IAEE5mAj6B51LqqLNpWz/ZcP6v
Y2Gh6cTrd/BiwEY6NNCbYvbft0n7aJb2J/dW4B5AOzf7yiyJwXRkQM1j6zu7a8U6o6TYNOFgLvsi
tFdkknrnIOnt4+CIZ3yDMbAdDkxEcCD6zmb/EedhkkPYs/dT0xFCVpSvmp51y0mZ00NgqmTb4mX0
s2wfI+N7SdrmaGuh/Aw7sC49ip/TFE4DUCYy4aOq2VE0AaedrOmW6NrHxFgDz3LofknSuejFiIU1
jMWZc7J7rloTM1InxKtvpO+9PatrBwv2dKrq95Ts38QXDpASSBycPb/r+VyYdIWzNQZYwaZb26+G
xdC8DIf8iO5tXbkS22QUG49omYxH0aarATrgzUqifptA8lzB3aFarik47qffaeiMc6xl+y4VFy9L
nT9A8RCxdl4K2ihsGcc0HMAyM/sMbdQhsb4bGq/5HEeQ9hHQJRZ+EnRcKCptDoWRp7FDxg9DCCUu
nGR2ICsRVNJYNA9JWIfbNhqhAwKBToh2ggB/hBOtznbI5J1PnPuzvXa4bydeB8kzHUEBFnTgl0aZ
cqYW0jkh+RtOXPjxL311BHZ1HhuJM7RCJDtWvIS1P77nnjHvCG6WHMqoOt23Cq133VNhSncbmhqV
U9f2V7YFyKe9SVxWWpsAaXBGkFusdoUdAIVAYnQbg9pbaxSYF1t19sVzYywvCD4WWWE4II787tw6
BPJVzZQ+eOwIqxzzx0sHaWRRR7KDCqGbgMLJe4mnmRBL0Xx/UG2G+UjJdjM6/TpvIRh0g4M2vwr0
jdOW9iVwLLFpDZ+Fp4qQc0dDc5rYDb7mD8Yubd5ch0A428J0nLp7eyaoWingEzIHmVLnDLunPgUS
xUErM9r0a2raH4jL7TM0TPQ4s2AmxauHeUUUmIn/+6P5jR0mPz7en//ff2GAsJe+v0dS3j3GNtFi
5NKKC0WfWBHVs8apTxtNV8U6M0h0sCy92933J9NkIhuksxigtOJVJWKoNZ0SFSUD+aQGVOGowQ/i
xLh773VCjYflgzqDoWat/jXkdv6WlQ4e1RXY2xcN3+bD/RSajuWPMflg8GKLSsEje6JGXP/MWaZ/
NnW11d3cvAF6XMK4oA83v5Wln/rrgRS6Jes+yKf4dH9ooa0T6MPD/3mudQGmZMVbLAwoxFyKB+JA
9x6hdOdpPkcmtnsCvpGdcoVzxRl5Q12zqC73B7yP8VqncxTnjEjv+9fvJjbvWUmBm01L2cTmoJMl
tMOIYLLQOhM8ap3rqbLP909jbrA1VteFzsB+Gwib+iQOouckDP6VceLtXX4qsOD4A2Be9iwFUapp
kCXbXJfFK277Qx3Vxl/dB4RiDuEnkZ4kAgd+s25iEn6wi/VPZEFPV8eUO8pQNH7Gs5ar4hHQI8a3
uXCcP/PA3dEV8baVYHJ35wR3Y5ScZKFOUjVuvc4rc61isadTjNus1zwijOWu6sfqAXxFsgt9J152
ptVcspHQg3vlNbf4Stn+PnXvJhRFWCGfybC7RzlMkc6KHpnrfPRj+8EbN5w0eE+waWk+YdJuSRvs
5NNkuPLJb/Eqd7g7KYNQbKIlRRRaa5sxyMgUIpXwocUTZjee8Sy8zuBIoAPO7btT7/KfiBFmsJJr
xWOMmHWpKEF/21QeiWDXuplc7OqWtu087Zj3JblpsMHeC8vah5rpPvVBwWbtZFV006ocy52HSXCh
T7280GRc6q3p/Atzjzsh89oXkpRY27WfNAjUWw8hvTMD+iIJATZ+WP6pJj06dkbHZQ3EK8OAIeJ1
nBTlm61VF5uUsdKyvJVdKm95r6AtOnJkFRnD5l5zx7WLH6BrkIyEfb2dUCMdlKl9K+B5W50MvY1C
Q/TqkzlIMGWKDbr1D3IMUeHBX8J+MY2baBwbopHnhmYTgyKphzrfdlbdbUBtJG7UPBgZ8DQtxa4N
JXtVaFBc1WPp9p+umT4kxEliuKJQBQG21AWDVt948rXqqYmMF93Eid1SRi+cHy8a4eNGr7GdPhVp
+iKc8G/km+g6GmKXpvoEQhA3T8FxH2MY/iWnoTlIQx+hhS9gCmbs3vKxiVO6zQO2ZbFONdJ6E+hw
PsHHTASx99WHptW3Sqa0l/B3JBa682LyP9KeJIXUf9Er59GXukbj0lyEoXyuiKMlGXQ6hYgQF3KA
eOzV6G9EIGkAqWalB43kDJ1uNWNkL+aVIRApW7d9Fb7nLptKOf1wkoAqFTCuI8Dkb1i45qpowBxk
SeCdJ4Jfoha7cgcNGbdIn5zzGhxSUeCyIkLKVh+eNqAK1Scdx+ipi1FFTuISmHGwLpEi5coxcfAw
ehEZ/cthRJA+oitj0MGSE6qV6DZlQTuKicRSs8bhGoi0AXAI2N53CbOq2vqCXhrGmo8gz6xVvks6
VO5paDzSVuHqCF3Sj2KaLEbT7r1y0J4aO/tIphgAmJr+RD4eWrOEVOWRttVBRdrpCHaLUL8GkTCu
vaZ/NpjG9wEYqo7Qsn2oQKLpVdqdfWheaI63WVPFp4AN5URyyGGsad4P3ICilM2qyMhcpTm2tv8x
sfKZEWBBdtntWtVcLPe5kX55JJkVQ4Jevoxus5664CEomuCrqa7Edi88QMzXsuAmciTB2hrCQttE
faul9j4vaaTIqF2mRgf41Bof8tSKVmk7rji0AgezVxppOo++Afax7Cu17MS4tx1OlxSBBHoAJO2D
ulyHFVk1Wd4A0u39hzxBTOaXWblThbMBsf1YZfQpizCcg8xghsVyZWr5ROPbfA2KwnmGcONsbHJ5
UA+C4pFxzpxXFcEZtvX/ODInYRnrYMyhc0gj3tG7ogyxygdNjT+cMX7SdIRBBz1+aQoMUr49+PgI
UmQo3SbQahKSouiIpRCUPHqCyKIZbkAmCmrBSURVF48An14Y65Rg7J0pwi3lMJE1GSa+oNzrGOIX
mDCrZUwLZDFkls+hEyaVFJgIW/jiZ2Wc9J73oyZV9YAWdJFNHYKnysx3uTfspOnwVDcSFRVoACEI
pKMTTwSY7/1YEZ3DJDXSrYdxZm2O8Zvw2x9zxq3fZKJXj+Rkwb8oANH76YLkIHS5/nPqWX+6Aeyy
kDNBqe8OIzGioJ3LdQNge2HqFk10+5gP7TFotVWuw0ciWozuAOHrWQLGd8SMgme8eYLZ+1HFcb4P
GgKmPL72KmW0C+DzmlFlnrteXAGN3jzP/NLxt2t1cVFqJv5lGrbisnjskwRCt1aXhymS0bLQmpj4
K4MWMtRTzyr6g+cNl6jNT5kVOnst8LcMaCEbR/F2SjvKIL//xxYF0oyIaGdsnvwhMY5lKsCcei3I
iI+kJX2I18RYPiaVOuhGrH3AduL1RVM6xpLEwEanW6Fc79Drwxsd+xycbPmu6V59hOxr9EG+sQwg
hLVd2xSVVcY3Z7poXipoJ0HevpDc/DO/Bhg8s1dlqp9at+JNTRgpc6X2Gintxyr89FzOzEZBY+vc
R+aDw9GDPoiWVAmBDwSOCxZlAgbKFc3OfE83dm9VNQ74wDa3E57ox4hZ1qN9Uw2ThSQR8Va0WHoC
5VyJgwB3X/mQxeacPt/A3OlOConRdPURoR+QRT5JIaZNHPzBo3uRcJPBm8ZLfM/PWVd8YYhbWFXa
4EThMpCNIYn8yxfcsOWW5oCHc4hL02sSykWSL9zYfI0BcUpyTlZeGRwji1mtTIufqbP9JVD98dxi
s8cSOQ14FbqJ3hpi2kb5GGeGXDtUg9gRS0s486B+KhdBmF3i5/bKGwHwl1QRUzWO+JF96GAUroeE
NYs5e72aaojwA0BCTP7iw5KEfBh98ZinzUwQNaE/5JxOYdQsKnDUbwq2Z2yTwG6RCbgfUWcSXyZv
RZ6q7VTap35wrx0M74OBYE567JPYeimL4SPDJxox1mRf9Osb9jwrIzbLp2SyXHFLyv5Crfu3mMgg
sqACNME1m2upRMsNHBiohHUHlPAU9vjQJzgYgYfCV8/pd8M6teLKPqkkm9si3koaQ78Iulq79shv
J2BBVm6+8O1ey7yUe6TNlPZ4i9dC1y2Gmy49fyrnpdkCHFIOKTSJV2IWqgAj1VuqrmrlK6uD3DZ1
y9bvv8m6/B48Lnamv8sMEyXX8EyLNauPegpOIYc29JrZ9UoSCt38LN/kGcRP6GUPU86ooZANl77/
geACekxif0cjtE7AcdjVXecW+dWI3ct8d9nE6O0g3tEi1H+gcF/TKrC2tXjBcez80UX7bdEbIzKh
3lq27K6VKO0Nr9l3jbMAWOGbPhjBnpvkxTVIaBQTY2nLrRlky9Jfhsy3MrcID3VVbKwOPbRnMehz
SgANdt+0TPIzY0PqdgjjZ+GBuFtZpvPl1zTJLfPbdYx/nTnSgKCVw/QR2Z5rHVoysxZNRggAb9t7
XBHiRAhisTQHCXoPk2g9XoOCQGZy0MkX7LIPlqYv34sMkKHZY1OBPyR/W2A7LyOPOAjVWbPVfHpp
onY7CvdhKNGh5QWU4shtAeHCV94Ai06RPLVYkjp4WQcHdMmCPYMOJgiWPfEwCy2o+sck/sbsz8nB
38XuiCAbPfoU+u8903nUbzT8WJZzijiBcBEWdli68X6Smr4v2fp7mM7wc8yrkQ3gCRJzA1i829JV
QGpbQiUMBNBGfqvwZnvN1tbcZsuwaxXELpUd7NWXwboRpdIdSuGQ42Y0DNDScNPAd1x6XrdUrmV/
2O4MH4isf6mXCTjf+iUpNuFQECDapOG6YKa4MPSZqFDUHy6FJwiUOdQ74U8Wjo6Dy2806CWjvcmw
kpN6sU9I7OJwQtPb1sdFW5RXxbBqWfQtUfdB1a3R69AvsoLTfILAyI4VIPQhwnTfGXq7VRUDu+47
5xQrNl63h6iUZOLkIkoZi3zvzqMkTtPn1A3/WikNzDxqiwc9yQ+xAwBAmIr7qOh3bkNbhumJIMpv
BjeJ4X2aWizIhiAW3VaYDOro00s9lhIgN9jD81OP40d3cqQsoojXucRVJCEkHASOJ7rywftYhf2V
d/MUSEAWrIdMzGYsRVEf3DF0CK4t9oGeBXs1qx/C6hYiGyCRvLpazlhfbIKkNKQY3NqBWuZdtYnK
9MtPm/qWjGT7ZcqnVSBhFWkpNkwHlHXF1hFq/j8TWfK6K2mxzQwuL6w7IqPaBw24LaZt8v3SRgLa
B3DE/yO/x3Q0vjDTccVAE6Id1NtcKxUNonptIDyTydmt9KPq6AWqJa2e4DrdMZYu7+W2jgLyXGjK
ERG0ok619x5nahQ3/i7KYMVOcsP0gI5tFq6KxLroNiMsbXRIZijJfIHH+25N4CqyljuWIyLCpwA2
vaWRmwC3zTYDuv2Eo5oxuhkfGjL5zhoJ4KaebieMpyvlIia3fvI0WmYSnGleFZTqAJsTCGcJ/QkB
oLOFWL50nfopDSkV9XzaG1K8EgyDl53A+tXeNbSfWI0wRJuetdCPYxgSzZeh6mbOA08OOpGqmIMV
gT2Cps0YmsfRIuR4MDUkHfPGODkWey4PpYqGYxREu8nOqn2lFa/3p8c0s/fZ1MO1CqybJVULgBdq
iFYy970/V/lb9y6iiR0KBk1vIUAF4Hl0RWSlmXpnZv3UK1PMuZXPhE6KN9+UfKEmr873hynr3nVg
CFs9MsW28msu4M7WHwvXJqihhmt+/9Qzx+lmMeKqkuEGt8Z8JWUBThOHrkWlh2AQfK9fZz7Oupw0
q31bJkyfccsKqsxDiFNiRc46fTqNFcdOkR/k1VAQxDMw7I91nJDFPOHpxZidMHd1s5WO45c9yZNw
QKgJwyekl4RvEtMhnra5QENTWaSXMdGWVc9IWETr328XtKgKshGetZrG/hV0Fx5bBs4GGd53FY+d
lQUGZwt8xeBHZyPq58Qp1EpJ+F3ME+h4nqfZ9vQB1cYjC8pRa+Z/zmYMa/FOu1vj0GMNZwvsWRnZ
0Xs5JI9ZEfTHegCkVgdO+kh788GV0joBZsse/allvfKIJzjbfapuuezexSidJxKr60cz/J7lGUis
0BgMSj5E2g4HkLFhTw833iDqd6nU3qm8bhvF98EPOPaBmdRuVGZ0o6hexwam7oXSILvaCYYJzmv3
h7jzj1EFQGfuEUWmGx10i2S5SrVvkR4Vfwc7Jt3GtF9CMrxgAoWzhmNxT9j7bZuW3bxdNdGa4tkj
zpYHX+vzYx2JXT0K72hOOiS3zEH/M2s1ILjveq2TJzVPwILIXuZGnS7TIalJkeEqvH8LM4/0jdFz
Boq4IC9DFXW8e9gth56azgmkxyTKcTBP9QXGZ8cfliE1S7gxg9o4VE1UH+8PWTQJgcm9y1ek2Zk0
pmkFkA0gyTa3UESsyChMFgSNu3RdGKBXc9J8gcLkUrZjeAFhQiI6h69lPssKlKrRR7jdl5Vow8an
PdHCUDzlXmhdDBf1VTJuMRKxiMfOyFGiUckKsHSwun/H+4NG23MlQkmhVYN6Z2gY6KdAKzIumfQ4
KjzepnO2W7PbVC60qwgSzyr2DfmUJoBVf797G3BydRoDz2NoPJHtR29A9yYbUiLXkSsI+rz/vgFw
tvVvdym3sZzdX3d9ft2bDRk+oHdscaz0htp81oVM9B0xQYyH0kNEwkGHrSsPkZeW9VU0WM5sj/hB
aWX83SaB3tjaE6WGp7o0DiIY6msYGATiZsg3CSockVf1RbYqhuFfkDLlVgD7TyJqgiOZM/Gi8+v+
UMv8X9Sh8nTmfu5YzO3iWmFPdBr50IXRDnatc25ySAW/f3qeiHAZc+4/Ct19u98NWUtGDIlvxjIK
OuNoZbbBaslHIh7Vpgu6aEESWXzO7H/3n4KqbThHGPNmlVE9i4441GSnqpePv6tlq+unQhUZv+zw
n4fIxKFXGeR7qokvZhmlStSS6tJF1bmRNKp/P0oj69DNRoH5PbhfLvc3okIzsdRTVxkrHcDmQ01j
rszmy3EG6QW9Py3dEuP1/S5sHQIrBdME8nLj4sethU1+FQ99TRHl+ikRaL71oDnBsCvcrDsyHaO7
bVqv/kAOy2h19rlo7G9Td8YtE4Jk16UFCkYz087U6/HCtmgsoXTVtjRy1Vspy5MPiOipb3x3JaAh
onvw1k2uMz9DObO9Xxx085juH1KOL13euNe8pRHYMtHhNdJXcau7O0PU46bEQMVKVX6Wnt9wlpQU
UvR6FypX2QZpW3XwNfh798Yt5eipHZjR/Ion3Sg7/H7Bl+N3psXFFi5Zu7orXhXgwDio7FvDRuOk
zUPfT2KHKC7g3oSTEVVFdxKACReobfSdUeAX9rkgoVcXLlUbl69A7rbvzSTG8eaXl24e/ycl/MwZ
RNm2jdhqduK/ILt4RB5R/BNTtf5d5PqwfhsM2DjYm8Z9c5+f/G4mjV1HB6OG+9nbps1Wg+gUixdm
SiRqX2n4FDdhuxuMrNkYulHt9YoTdtvHEcXW3HlWARpNspTVyrfd+KHa11BSz5pSrI3Qgn51bHct
lOhHgiZkjQcBtRgEfiZV860sCGiek0C7NdPI78gatdffW97H5RKn6Rf8V/WhuyVzt5Bjyu+UBwZ5
v7yrmu6pgL1l3bK4P+m8oWmeaa/mXTqJ9/2LFEUgDHr+aAYRUwo+iwZK87R3kN4weHsh5W0TuwFo
VX0aaaWPEKSwBeVl6R8RJ656uzdfBte73ndLZCzkvvPfRJGOW32kMahmBct9x4QUN57rgk5sphGB
UY4Ibu3RMj8C11tPvrX9fdEHa073m5eI+w0DhERh+iCYKddjciHm3eX+MEWqWPUd2waZbyTx1brY
guM2XkazeIwy0f+LnOqRVJUdaTMlszHISEYLbLcN+OHz958C8E2WTf6Q0Qz4KG1ofPfiSzU0wdsM
GTAv4l+7YaqhI60y8tTZd9KW+F7jbZIxLJx7+6ZMb64TsY83+FhCaTzRvvz9k+PIHXZmpz5/1zLD
UXs2y3LxuxTkXbvrbEaxM8gs9EX+jnT7gXyt4R/H5o1ld+PLXVU0rltfwO3Nin8yQVXgZzSNeEd6
RT5zEeyHxiVHpQp/jChv/zieRqGCvH3vyDnyu+cU4AfkbaRDH6/Rp6DhbGdtcQBMgCWnVweDPHvQ
MRrIAnDnLQfnteEfSgbWp64tSb7L5ZNmGsjVlM7LlfSsvS1RaqBtzimbUqpByWsteYDhy5F75MjG
4s8C7AwInSJY9fPllYxIiVIv2BuFRdRfbAWH9u6sz1DE1BG27MhyUFE6xFhlA6lAVRFOG7/WdVC+
ezrt1d+76rkbQtgiWDux7XG2akKHDQQg385HaPwkLXwAmqyfslyUm5GcnbuQ3BnEZ5a41sky+ifY
D8yI9V4+ZPCilqmtyU2htW91mw+7kt41k6m3YmhHSqs225Xzp3k8EAeNWuf+O2QuSYTKzY6l777f
B9224Yuz1QPmRIH/Wdm2etO7kgSjNPy8T+pcavQVIYmcIugj3QY5eAh+aDIktVczUg3lilkF84bI
cC49UgPEOj4984XhoYRwKuc/GjoMGcCvK3OnFervPdS040raW9bAOinHs99PPSpCPdhMhEPx/gBk
0SICVh36XfDL/LWwSBUUVsQSFUaKsLW5JEgILNjYKcGfRLI0CEMISvCCy+9iGSPxHfJnOhJ00eYq
tSqnhuk96xsh7zHW5L66hH/5rY2DauL+elc8pimplRmTnm1Kx+ocpAVCPRuGiUbkw9UlHpdc6uiV
nom9lwPQ79gPDqi5rX1i6n8G2380pi790oroRQDI/VOUZbfxfHKIdJKWTxZIVD0tQW7e70PbbOVN
V6/hkCZvDnMiY9YEgjHQFoMysfHbcwNssDf3sTerSbDyvIKc6MHQEFPkl/vg7/6QzK8j3/4gwwSC
cpXfyOskOq4NWfMT9RJPxfSpo71ZdJpOzh4ihw3Nx/LR7YbnZtLFuyHyS5NS2PsD3XjC1ayXsQOl
VGZk88VJ8mSHBG5EcRtt6UVOx9R3m6XveeImh/f7UQPxc3crYTDc/GiC5YE25ZQZJMYVmv5vuEvt
gqLatiryz8jhvDPB6d659igk3c70sJqT0zeSVw3r9lpKzsJWyICdSnmk6zLrIqOUlEbfIEMHmoUK
f6LIQtWg+eatC3MUCTM2tGqZjCC9AScCPMeL/zSArnYcr+kJB92DNY+rPGb0jdQ6tJf9N2N2Ta/L
yz2fpg+xAGv13gIlenOiR9cIaMwy2yGI7kai0vQ05hsH/wCUm2ZVeZp3bXKWVkQ0GzIs0nXRVPQy
aL+kSdVsG5UxlWGUOdhkVOlMy2e0d7LK3ZqoxDD4xBFAQFYwZ+0RLu4yEtXEuYxpC0AgIGnHpJ+V
nUuIgI47vlF/6OAzgzNXGpHGHnzGAonwAn0dq6ELSbyk/xLEtzzBajP6CLg4o362EbnisW1+43T4
qSsMXDoRn9EInRil3TIO0RUxOfjrTtq27z1vB/6EHm3sv3eUr/sxyY6m1S9K9KIE2GQkxlr9mhA2
OpKtAIIvOqISXXQeDM5WSZg81Xl8oHq+Ks/EuMPYdEpGGnqfTZGQZBgUW+Khmy2ZsAiS6TwDqy4I
sKbvbfTfdljD72H0vqwD0a/rNX/bt2+YpOQYxq0N1AXILEkQttZvhyRIluSZSbs+N0+2aY573qv3
GpwuZl6Z7n0x7Lve0R6FFs367NfCSbUTMUG7oGyjK9JnLYX5yUwHxHf3WYy02nvgDFSaZINK1Pa0
uv15maYLIqbvKAerqJtQ+WhX7Zi9yJWs6V2LONmoTDf2uVeDeLKe1I4FvV+WeRPuNav5J8EP7VKZ
J4swpf/QG9mlGgbozPNMn9CpYbD0DWpPqgJsCpvR0+w1OqJ8g9Sa+xpYlsNdoAZz1fVw3m0EJj39
Gsjo4+c0p8nW4NjpD4Ai5Ope6L46SgkHMiVpEJolbT/WUbqNyJrTOYt31Dti9ixx6+HJ89ZghtDn
i3biJYprSNdpfVJx8OSWpPCWnbbmVIRmKZ4+WrfAI2YQc4QUydSAH1P4jl59UwA0yWokgVK0DBqj
HC1mwBTjwpkj3hVF7dBsfBkwPxDWyc+qfIlS2WKk4Lfu+U30XEAwKD8QrYTLBlPCIpAO2aRQIsow
PgxYu+pw54iECZpdPHBMX9sl+Jw+K4k2Js2K9X6TDfDAdRft+5Q4fxIlPpNwViswZm2b5iuP3BOD
CkJsBpJK9LYeDkle3II2WI9p9JbRdlsik/9BEf3QlgwOo6hj2K2xFrCxUQWlf2unfjtOvfue8pXY
x4dveXCD4QKrY9c82M66bVy1E7LcpDNiu3dREeNXbobuhayCeqUjxTAm1rugziY6lqBNiYX+HqiY
MMTkj/B0ou3gAVIeiu61deyXLq25y+ZtA2s/0F233qEyXeY1Z7c5haK2OqInJoJ6E8f99MmdoL3D
tMUYFobVkNY7wKjuq89BTtssn1lONVSKDEL8ovSht8op24WGWs2syV5f0QmmieHn4I0jbWmXxraV
UjuoyvkmlmtjVsyVWXSmWDKjnxSZtk5irSvUCYzI8+eA3uDaFtmfjgsJIHl/9JzcIj7K/mMLlqcM
9CX/UOd+sD0w8chQ26xeaw7RTV6MkF7qzur+GXLsa10zYTerBp1UZjPANOm5Ox35OM2+VM2nrjPr
K8mKYWCJr2VRKet5ap7diAFWWcMXYww8K2urpZrc/ejawYZM4ezvELXnEBHD0XDbczDIxwoUz+Gh
zafkxhj7ScSkEuh1fKKckQB4wr96RzeSSI2lGiS47J4p3NDSnJRzinrJCdq3i3E9uOafGFp5N42E
cruEOTtERkTxVWuyD0bTXOzFUK+kNm4CIhQRvrJ0NnGNuZRMrklKoiaDmy2NbyEjIPNBcuP6ztae
qN7iGLUfUq2DD3WuKzndvQ9jsKyT4odrRy1bSZ8xxT3jdN24msocvh+RRaC04KBeq7zp1wkHsgVT
0YkpU3skYRYf+YzkYZTFk/bpvyg7s93IkSzb/spFvbNAmtE4AF33wZ0+uyTXHNILoYiQOM8zv74X
PQqojGwgsxtIeIZrlos0O3bO3mvPNcmY7AfWwem0M35KBAscb9bOGADwppc3FRAOGfgRGt9nXooZ
fV24Oc5KnWBUdBbN4EL5isUIQbzWTlb+gkTT3lRkcpFfBRa90mZiQVvy28Dm8XWaDgEnyEbZJw9j
GWnk5dLIaYhvK32dfrVp42kgE23V3saoZ0F/szVVBAryQJ5JppGjGsJtiFk3V1VYLofilsZ7nT6j
RIBWXwQPZKsK9kh99gqWCAu4XlGBUQF9qK1tmuo2SPHSpV2HCKxbg2Uu80bzMhcBH4PMeztIP8Ze
/5BDDVXDPKsq0DwdyfGBsIljq28KBc1Xc/QlkYohhNYgd42qAg9f1kZMkiOUcdMbk0Eo44RlNz27
sBNty7HqT7UzMCX9ahWz0NFg9B/3MC5HJ1z7YwJ/RDaQNOafNklod01BVjPr9cqYourUuhEOOv+2
EMETSYmA3yPnVhf7VldfzRAOm8kcNi4MO7Rg4rHp7fMiaIPfB0BYoiPJA6delf1UojOSnqyZdDgF
5x1JxKntoBspZ0oh8zL3/eL/ZurqF2RSOy2WBl8D31UVkssEZ6eg+bxCI9oAP6RLY1zCJG+x+egY
ROtDbo7ELA79DzPws51pbsxMbKWIPxMHojdZlf6atf/W5iXKiZKZRzfzJg2BbQ6gZV238YFjAKhB
OvVe+zCFxpOvD69thjtQ5w72TPQKQDP5COBPxAA+5bIZIPQBeOzEI/Mew1siu5ms4ZkeOuRABdEt
U/YNM9zPrA7btY04rNMQbNFOwknAKWXd+DGai9fUIOhwXrRemWSmY9jOLuv8Y1viD9UisF1M8Ix6
QIaSHVt0GW0XNh5TTW5GHPC4gufIE8L4KFT2UgNo3kyIvOrY3TlqBFHaIUbGEg5ZMiSddeWTnQOW
tIBjSC70qPb8nRGQlP4ZrTApGYFxmRsSNksi44Ekzj99TFooQJ9Ja2SRbs5FrHrSKK0BnR2XiVUZ
/lZb9N35S+OjN4uT16A274j/xMwN8hLyD4FEtJtwxb0TCeM1WvhmOOreDsmDKEllxu7uYfdtuVmi
nn2YH8MB8D46JJClLiK7OUCyTfkUxvoHC3tNF+jZlS7mgHF4sArOgVw108pKMAQOjB4h+2XygTFK
Mmn3hFswTvbvIQOGCUGfRgVwUoLi15rxubGa4OJY8q5r9uQHhi/Yata42Z21Hjnoepj6b6eAaVhT
/OzEeYiNmb4r7yb7bfCIj5/WgNNuMMM5rEgK5NoYnfRgPjdCEGCkB0B8xg9bEBJgO2A/K3g55Cfc
udNb6pp3qXAJNBVEsmfIArGzV++sdkxFtSE91on+zuQCFlKNyT2o6Ibg3d4WITTRvHrOMMI6qm/P
aceKRmfX9NAbApfpaMo4mXWf9u55ZEYtdPNN6qVDZOLM/EohukNyz6IUtpvabaxVJKxNWRDT6aDP
sLThQ2ThiZa0sRKl4yxC0I3EzwLYlcFqoE1wzvv7QWe6ir6aUpT2BjGfLEWZqVWbiim8Xl3KVPCN
FvTMEBGRqoJ5bYyVuIkSzo6TQV5noZm3ZZ4N55qJL5vSHMbER9jFT83h750TSrRNAprOSWMds76L
NygER89obDJ5ywJink/4I7oINPzyAfv+D983azCu7byPNAD3Q3EoTSR1s4r4m2K3XQ2aZDbXF++u
UQETshO11iu1Y8nCc2viMjQzbe+IoCb5CRqKueiiZ4346q7eTxXqT/E6liOX9jCszMaNOJLJCWJB
BKcx8pmbuvvQ78/RXL36SWxsbEBTsNSpqZceD5O7i5yck2kAPI80eeeQBLsldwQRqv1FlDCQeV40
fFJWRAoq5WUcGtt+Ru5M2AW1lltoG6HiYe/eNxVJ0AWfWcSSGwQGaDqSDC9RNYkgKrYV407c/vbB
5MDmjlZ40paHgTqJkAmcYIfoZzS3S6zMWHuNbp2Qi5jbycWJj6iR1AVyQlQdDzvC5uU6zEA4zkTf
zAw1MIiNXsvKV3U4H00EH1FbsUOnFCJwtmjPIRo6cF6LCK9q1k0HA2mcj4Pu1AdXdCyJ7A6EPJ7D
fPhhuPGy6BALkRvAC5mU42s/O5j8LM4CvWGLVW+MqSch8fiVGeBrdL/G0d0MI3eqMw1ry5XPuiSg
ZGqjJ5B2T4R07Ggx7tMGDyWp9cS7HKrOPY2DihGrzMNWY/ovUUJEg38XWNlqrIP3mRNzV2Y3VcgH
kB6C0aVCueR/YyNI1mkJZzXUyqNRmGt4av1laksq4bFB2MMWyPW8o3WVeoVwrH390nHGcXKN+PDE
J3cddty6Qpa8yX2D1YjBI2PfzsIkMnyPO4b9Yp6slSz9jVgE9FApSHfVHm1yHNYTceKbUbtonDFX
sxHoR4ugDE4adYDsgIvdMqhnl1wTKLCY0q3TAimVBYt9bH2ribsGUYw1G5UC05mVnNxyO8HrYoNW
wSbOWQmDKD1kVrAQ8dr3vG2f7cxe+ntDve1l/80v2292RLA1thTyTHuf6dJHL8jYmXMGZiRKTswF
40mwgve4vkt6k9u87xCEmMrZ+hIttWgY+DtfgsKBPGgzAxfSZ6cxCykxy8dwOZy3GNErEcwXQ44A
HXVtL6ZOP3WIWH89lKM4IThCVpEJGBvZh9/g7eT0SHr0oFY+RvpNHxLDk8zWBa8H/EiYgWlQ39VD
qFaZnlqbkB0gqcddX9O3M5wH15xvaLeGB9UGiWekJg5dZ0rWU59NN9Q0mxwWILtk3xOFQVqp9IBX
+Cs79LdFlJGiEdJgTCHKbaraoURo0HTVTUO3s/nhJmgFKtp7q0b0e8Y/P/qllq618pvvltopsguM
qi7dJbOTa6FywkHSwOsrep7MO9dG03S0p0iRaQVodNXMRMwwypWcSlXRvET+HKxd+RhP5n0T5882
ZJZVBinBToTaztP43McYP/uWeAxTgZIqOZYYLaFfog4/ZQ6WkpbYcItaAV7rkuxVuPRJbXnD4GWi
ETDzLfLuqfGDTRoQopG74/ekT+2dUzSjV1T9D+ai4xIU3HWES5mGoodgFCh8ouwQ4FhaYTOqDmH0
09BCrw0jfZdlhb2x8j3Y9HxTNOhqpJYkN2HsRROtjcklDbFHAKYTieBZ9VPTVs6dS8pswKm2dut+
g7PzwWCAjqhgmzHQTaaWHiH3GS0BROOtGE8K2Mlu5q7A9h+hNIiQPBom5+XyKRlr5q2w5PhTmZ+u
PSYr3yLBLUVFSQkHVNdM0s9OzM2uiOP50CvSU1vz7JbRY12OkVeVxlPYbvN2uNfgu2Cao1CtHtwk
fY6bS4mZ8lJ2/E25SgCQ5sk3pdFaMm2q6wwnhjuRmxAGNaLAtNoUPmsLW7fB9LwA7DgNrxoZplsF
Hpuqmfus4o4Lo1xuolAF23CygIQ8ttGNrmWfplAeotQKH4Wj6OvVz3OQEkTm4JzqYsCWS1oH1XZ7
8BvnG5ZsdhSkoSvicTpjqI+xvmtjjdTBFlRLkOQf5CpTWU9uR8xesWsQ+6wCGxCGP3f3nFOiyprR
FPBlcoPyz1f515zi4I4j5wwt5RvoCwSogYZKkA+eaYa6nbl32wLXHCjbl5KD69af1LxuzeJQZ/67
Jmdu0ITeZU7v3H/sh1wcB8noW64rqM/7MQzhqFasl2734Pv+vKsVKCWASNWWHQF30mdkbebawIit
8TMB9RCbzkTu1eO1H8Kx2HSH9DiV1iUq0xdbqmoPb+g97cJ5pZHwtk+CqNvYAEhzmgh6x+mB9vz3
KOz2qOFzr5gZu/qM4qaswunKercpElJxdZn8nOsAEeiAcxc64+gxEa0f8IEGa860+3nMp+esGPHf
6eOXFWnGTeKY/VbzHTj9QWFS73CEG+PB9VQygwtK3I+R2RylCR1VnWyjdIqw+opav0uPpJDZ9/0I
4iBFBRR3dCC78VMrjWM4cLrStQZKnf0Wjd2PRr4XjH57Yo2JMKHrati7oXTfWrfEXPE8GM50HFt8
55l7N7IxrqLGRLjwEoOMt1pjPzJ8M9i/7Hm6nXP5kUIxaecqXTcMuRwpd9mIx45olgukshtGoSsL
yW/nQoYvZ7oDU4YqsY1WgMV3iCG/j/kjATX+Be3h0vBF6lHm0osiXZ2W6TRD7PCuFM7JV+YX12P1
FBZtu1OSs1cs5xvGqoU7eKGtPmqVvMT1uh7mcSNzme6HON2k/DSYGrp8Xw6tjUBI1HRW6R3qNWdK
XtoXDm8GVuua4GF0wGaDMA7mKIbw0by0Aq+QkPIIgXg+dKO7shR2P4d8lJ58gcbeVZ3+NI/pA2tw
hVPHCreuDPQTY8avEcGosJEL1IzANXLfVuFMr25oNGsD6IjTcx6cOxMtcOYvGzqx5URCBRW1rNEV
JX31Fu1cEB7NXjtz+N0JkH4GMut9Uc1Q5aNg8Fxlt7tw4tehqD20JjVM6uqbTIybxhf2M14AHxGl
F/o4rTve4XPXLmLQW4F7bhtcQs11D6K05HZKi3hb1fMhHhsHH8uKVtP3puEU7DDPInRW7vOqYG/J
bC6KXmwrE7tf3aw6BemrUVghVNqkez2Ip71tTQ1B5f5Eu4Y/p1alr0g2dxxfNGI70bWabkNprg0F
o6TQ010aga5sd7pGj1Gbyvsod2/SkFqiS5/1id+7nx+ruIegvNWw0UEWG5/FVKQLswArP2gU0rGA
7VpciYh3MeR0r6j4F+Vy9R4x+sD7aZsHZVWPlfYEm+EbMeUvoCFwgijWwSJ5TKvKYEklZTRzMQvj
coQHQAYSap9709c+CChsIMo4C/DWQNYxp15eJe0aZxtm9sph36/krimjj57XSrMbVNDphczLjVGF
t06bo9D153f7UA7OXZnWA24pbmanCGhqWSbxeWmz1oQDlhtafEUhtbbb/qML2pm9d8BSI4tiPcjw
OUim9wGRMdcob2k5ijWa89V+1hln+1G635iDvuGSziS1fz5b72iEN45LC6Jmt93nya0W8Kogzlvp
UfXTcqG+qKJcYq9fmAbRuqBly0U5rjnM7PxmMjm3OfzlSuQSV3uoTRMqj13iUhfHKNuQRjesG8N9
EtsvDa0C2oB+nOzDwToarQ3NrPaz4y8kkcYenBVhsslwC+PMmJjAXR9qphEutrY9WwKn82GyTpXq
tBfa5zes8vE9sjhOBijG0ZLo2IUjBOMLZUGGLply+BA0To2PSsVsF2NyK5VUbBpQu3vLl1xo9E+L
gfIiIGDg0PaVsxaL8OL61GQgRF8k0R6DWK06yP0bvdGyG6PQx1OTmcnWViJgzeZSIjwSUUIYceuh
Ks9kab4XM6BMouv7G2bAwS72seXNonmYW9ZyKy9pITm+8BSOcDovNnpL34yXIdM2r7vpfmyi78jq
oksXtzWpfJl9Hn2dib1DWlM9HUnc6+9+jY7NMr71qaFOkWRbiedheu9Ee0vc7zaBFv0QmrhNlnWr
ug6rW8V3TMoILU894Wxcxs9B1L+AZULmPYd3MsSmsoDXNqxl8GCCahXlBJOi46sW+CJ50KYno5g5
PIG7q2rOeCqTL3p72dO1Ni3KRgCxCiFwV6rf61Mee1Y2E7Uz0Taysh/CZxygB4z53JyLBary8iJx
ddeHKyApPBpxlqymxV6e+2RWFyZu++VfWjGf7bGh2ZtFbzhWhyMjJwTDyXznO/707iPw8qyBODBy
LRQq1EPYjRkhvoF9Y9smTkeCADxRoWmdnZg1qTCa7vALukI9C2JOMgwyQje6qxYDVh9zsp01v3iY
em6KGiHaR6pTD5qxM13m4Ngvk3aa5aqPuxv4s0z5FrlpZ3Ap2yXi119fW+M0SS/xHBnivesn6+Lq
vXX0Q4CEZc4v8NcsNbHwIv/DzP1FUlOmUsoydWHY1p9I0hWg6EFI99MgX4B5iHUsQoOxLQG3QwyU
v5/TtxhYVylC+USuwLBRyKmAiwSUJb9UN1e1UYYXHuvheI4dxmd2I+NDVRXhPXc6WSsmkiz/Hr/D
sHGs3PaiTmWHv/lFfufbLr+I5bhCWiRRWToIzD+BMR2rZ3MuZrRyRDKottZ3IqseQgDPJfTSDS2s
6rDI9ck2IIm5CxYM2NeoKJunCOgLBSGHTAQPuaI89nuKfAgFbGuWuNMi7TSGgfY3aGD7dzQwP7Jl
m1Lpju6aaA1s/U8UuwE7cxBWEbjndJHempmZ7ZIqy3dNSj8/wQL0Vrfi4EyaxFGeBId8NpKbYmjo
k86lwGNLu2ZH4vKIZDL1j4FNvyNXxmNjx0dIodM3JH+oIR1xchf19fWhLEPP8oPKyxzfP7L19be4
BuiKklm/Smx6ArAlai+alyQSO3kM9VlsXNMidnBRopgxsxfdBTVERuy5WR6u/7Ja+S5zGl4kY9N0
Ah12Qyu6WzctWQckVxvnnMJ5pj99YaKKK8KBVR2oGf2CaTvf8g6EoKaFd5Wt1a/LGhQ2ZfHYNtrJ
TyP0mlaMqUhPXToVjXmbhMO4H0dq2bJED4aghjtRvNDV1k4IduKH3hLtpaAMSqSs/+aecf/HPePY
juRiMyX/I+/mT/cMFWNI10uDKcIWHxXVoS3n4HFqrfomKqc7jBYrEWpWthMaKUmy5ohT6gzZrgA5
MBHqMXB8+tlmg+9kJjFyoTa1KkcLxEjwcH3aWSXuwHKBOejtQ9WlyUELNYwx9EMfqsgAymkLZ2c6
NVuDaQybHlY8KxH2umoMH6ExPlqTndzUkULZOnN+XSSa2UIalS5DvMjN1dmySDLEyn53Xa4ne+w9
gsXTkwkCZ8WkMjop0ww2k+/S8XWa7IQoY5+kuv3iQM7b107KZZv1+ILCFFo6Oq9xD+OkD389V5U8
xxUJP1foaW1F1X7undcxc++vOtTrA/Lie/BrqHZM3974GaWmP4Xdc6GhdZeWPj63tXHxK8mxfcxQ
bZiCnszkk4OpcoYdCW6KcxDPygtzVb4zzfHK3FU/nEWl13cwyKweG1pvaWwJONMxTaTuzRzl3ymp
k/2/31YE1s1fL0jW/1iQ3AWKrFzHoZQmtuZPd7cWkokHnzhF+Ge72waNNURGq9lqii5vb4b6vp1L
QDG2TpthaNwbstq7RwlsndJEcaRB4gaisS9x3zoI/uzI8AxNPvdd1N535KHezeqbbanmoYppygV+
RPVVc+yJjXu9aTPAOVr6VQ7pl1vONygztZPqOMqONRORch60QxnLZlOGaKyvMJa5Qck5GHIXR8R3
DUE63UGEB8/iFI/XB1KKQIagfnoSJTXLNI4OKlLivSTosk27rAWjrNFNzXF2GJTxGaVR86YVIQrt
on0NAPzBYCDxjojs9AUs5LSG5Pl3yHpzIar/tqW5LP+urqTrsqXx2vP+P1D1JZFXCmdVuiIsELeJ
VZYJWKKCcGYSr7PhPYbVC0svJFk+LyxSqX0QGnnzUZtJfVvrKLpiBHYIuArGNmgt6HHawU2j7EuQ
kHwRx0bCWs251qwxey7UQBZX+2j749tVfH198Dua6pERfHcmAXrX6l3xDAloywBeX+tNN5LCOnNy
6bIaNRJis8Ec5rPBKZc6mH5MWNwGUs/+hh9t6H9+ccCUKuYLDlFCwrRcZ9mT/vDiNJDpSr9KYGTY
YbjTpkDfA6Kh3CYD5EqccvALWhy5afXZa5Xr8pm/bZOw5/yqT0qDRC5674+ZjAYkCqo+zR0IbGkP
r8oKGK6AgDJOV0Jg11qfHKAMqKXNUWRG86zlenscMSlBOgsOceNPGyMpJDCJIdsWSBnpHkffcD6F
kJ5E59FizG7E4NA/N4vsJup8+pwz/XB3csNDE+YBTXAHiD31yQvnDteDOOSNejLc9KlsORO71j1z
R9Q0vKKsouLsVMOqQ/9PXUdagKfQj3pXQlmqoFNiFUC2nYMlSkqDzmdv6OulSJDgu+6iGWN3klbD
1lieXt/mMPfZa1UE4hHbRVDFsGCVNRM9566QwprfQa1vOK0WwWo01IbJU4BiYTSmU2VpOO2ccDhO
McdC1VrmUy1Jay4bKJqd/Y4W5Sv34/Je1zjVFARCRldIqYYBnmk2bXBrvuCkTB7KxQeF9vEncMbo
dH1GOlW0++slzZC/08eVxUXDQqYos4TSTaH/CcIOC3RO3bBKVjgYzd0Vb1otjjA0m/Oan9thomQP
p0J1jDVM4sQ+kt78ERThe69Ufc+4Bwh70kI4y2bXky1aSTaOcVfXenca294+zsA392WL4cBozfvB
ItG2qKvgHFYyYwKzqKk7p2Cq9nZ9i80qf1IZNKrr0ymK6zut8AG8J0voRwyc3CyHczQaxtHhStzJ
STVL7cIcxsBU7VgWRPihPXRhmP9oBuvBLO1bdmyCJRcVaa/b7GuxC4WxGua96/egezVIjAkhgvTG
jgyhyu+RSaMrpIv2ghO6WEX6fAdZ3D+bvfv0ywejoVn8ddENBhI6FygBEL48mbyBFvdRz6v8UbeM
72Fnh99nqD3RNO4YGE7fGNXkG9kY1p4Zn5c2NpPXUB/EJuUd67BrdUbwE4DFsYnBu1QYVlOoZowF
Nef21w4dFag5K9uo7lyUorGTXQYUYeupArdyvfKvy//QdM2JA9OCbRkvzCkakoU7c3t92i/YYYQa
94TXna9KX7nIfXWvgBF4I/PS5RU0salFLtnlTTN5WFqLF0j2TPIgdeIk5lxvEYx4PXY2lbWeSAMB
e5V6fQwuPhVkg7Rs868xTW0PXaK/g5bJ0tnFekNaVkHaczPMb2k63llyML9gbq0N9ri/qcoNc7mI
/7h/OIZpszebumtTq1rqT+XdHIxGZlcGp4A4SWANVqkXc0u9jIA8V749BT+B1mBw7mBd26AimaU3
eLVFdS8s424URvwMYb8F4ndX6vE+n0nxZJpf03oOLLkjYp0pG+wFYNBASBjoIo5U0FmZWMzhhpBI
cWrjeF3NxF7xDXooMgSdAaQdwSk26tIru3sui2LVLES+1HDVTTtw2UnUQXH+VDKafbBHEjuXW6YN
x/by67RQuxrxhwOOaV2ax66CxW8ZSD/HvD4aQ9u3sO/j7Jy/2Ut2wfXhyuFULVUSt5RO1wwvg+6u
wrwrXyd66tvM5hoy7aB8TVrryXKxg4UmtPoeYQb5ZFa40OcQuC0mIX6u0lNSw36yKOWvD0OgbEqg
RP56W2CMCVJ5pHcKft2RqU3q6ZV0b0jnopEIIvBIFyIkgbQH35g2KKvqHg6PYua6YIDtFp/5lPf2
rRZNzIvAhzGPvf/VnjCm/ibTPkZTTXulJw6KfuHf1Zllr1OnCiFgoIcoDCPdOSAq4RzEC/AU0amd
P0bdoINfkgSbUW0/1hYDjWYZebMg10eKdfMBSMmSkyuehbSD29pCAJfUv5yfSOe+OeOYnkiUMzb6
pL9FoORu+0XvGU0G1NN8cLu9kxG/wIJk3aOnZranql3ni9nYCZr3PQp3NHa3CMK1/V+v62IJ8fnP
FW8L3RLMJC1zWdp1E2DN70VBOBjTZCY+yiIcIKlQeztBdVDMDyF7TgmqdV/SG6a7iUV2dA6GWcT7
NrhIyfTTD19ClNMxPLXJyE/20MknP81v3cDZ/NoqDfRWRgOdYcRiCqYAPF5JzUla2HCw2nz717+M
+zsbnl+Gu9ZS7E+SKCJerD8lFs1MVWkjNfHKJZF8l6A9eTVLBmNXG4goWS6DBQYWyWqGVNHtzKHC
0LIcmvSyQtTYDEeDkS8OA07YQeaiSbhCDcec8KkZuC0Sw+m1t2EnpCGma2n9xK3A9Dmu3n99pNW3
GgM+rQSk2G1Tw68hkFQCsmE/b65ug2nkzunYSqJF7hRFxllWKZKwq63RRu14qpWxU7obn5sIAm/p
o+ISUTMDjw+jJzoq9qYdE/PsjI/pxDAnzrlytFY9YmcZbowrVLtKv3Bt4ucasgLMQIUDg1ud0mGa
j6hoiltt2PUhiexDAbvCCLxGuMnN1KAN4LzZbkgYE5vQpC3e+j/DxGcwXA79XnPVYQb9TQhXKV9d
UHRr1Nz5cViyoZf6JH4OlD/sR4fJ6hWSXqX6D7Br7gnzUATlNLlcjXK1oGMe14HaX5+W8NP+5sJ2
fj+p23ikpDQcx2BALNFByaUa/kO1q0ILNr7V/iwWNuY0Lw54cX1tSrmQplleVqUeaJd4oUP5jrix
sVk/mMiM13HfUyQvt7820cVdqGu5PSID7zBqjFLzCTXE3SBDYNpD1+4q+oHbOKeUwKTgr9O47tHE
m9MKZkd/mbpFpMpUyqC4OlDugdfxO3ksEjSF10sC8dh/bHh1nga7fsK3IByzfFuEeoo1Tgz6sOEG
m4/Czeho80ZI/gBdddtCKCFEtZiQzoipc4760svLsdmlY9bcxzMw5WSu4BxfDdNWeWcxWoZfWgGF
jgZAO7HfkCJw70+E4vhSX117NWj1p3MksqcB98tR6wtmnsu/gsEyPavrigdS5p7K/CysxgHvFEB+
CeZT689rJ4L1kRpfYaM6yrqYZjwqL9f/iNL66XrP/58Cn26iH3XRFF/tfy2f9qMopzrC0PP//+u3
Z09Fxn9/+SH/uy+0+yxuP7LP5s9f6rdvTijVv38H76P9+O3JJgcEPN13n/X0gHUl/fWDEm+1fOT/
9p3/7/P6VZ6m8vNf//hRdDkN/YdPdFj5H0OeCB/7wxK6fP1/f97yC/zrH+fPpmiL//EJv1KhhPtP
FlPaF8K2pSmXs/Tw2bT/+oew/6kva6xuSIuOmnRZZvOibsN//YNB0z9pbnK61ulqKpplREk1RXd9
n9T/adGoVRTW0jWJy/2/hEIZyJ1+27rYtUzavUSrKc4jLkGPf7rDoxpHlpoRE9BJi1ccPQVMY2yi
lmVpK0ePGM62Re8xvSw9qx0vAd31GE/RoYTt6dueCA0dhbn9MRsLUzMDv5mG4aOoIB6nZmFvkzDY
11GXHKpGv51dmsiCjIrcB2xcVOgxxmExxaPkaLQ+OtCnROlM+rgs4ZvMpk7UYHMIw8zYYFIiJchx
PPBp42aarBtRyOXmw6we1Xa+DQgV8iY9HfDbBV6A3eUCxaFe4XgfVxxtiSZxiMkRRHgTkrsT9Ris
nLdBZxhFREuylrl7RA8lVylAj3Uk3Qc3Nx7b3AeSmPdLwgVrfVI9GyG2izJd+AItwbk6LolM50w/
GFuEFONWxPthoskYRiYekYNEbQQvr2W4LRY7VBlRBeemyZC2j7fwvSwv09/BJSCFcLDG1ElWopfQ
xFYTKOEdLTvCIkC9iFPe7WlRJ1r7fdY4kkzGPSVcv+nQZ0KjgeEMdycmNYRx230ttLehThRTaOfi
lOJZtR255WT+oCJdRdjrtXrUEbiFt25lvNr83QjoJoQLu2baIDyZ5vIVz2eZ8tpX/JRo2FjmAojC
u6RdFVm7gXyUHWqdXUi5Pd85AtTbBfjdOBR5oHtWZl0We9kifkwzzHxp32VbUf4om96n6ifFmwmS
8+jEseUJlBVeoSX7obDoeg/C2Ug0L3qsw2pCS+r2dAHGAgRGq3WepWP8AjiH1oUxKZjh+pQphUYd
rfhApTd2Q7KCOI/12qtD7DLkh3yIQGjeiMyVQUX83U31DZVO8qJWdNLCG1qJmoYiICIc9KmRo34s
7XoPDvkE75yQ9nm4cHxn0rWYeGvEbkXQMwP02xtCYdA4L53SxC7NS+jumPLFKyWdJbaL2WYp2hPg
go2OuX+LfipAy4NeubeazxCupdcsaOJOWftiZJsMo+ZVzreBO7e0h+jANTgUzETLj1VvfSUc7A5O
MW1BZXxNtosN30/otQwFfjOLJgqUqtqgt56yA5qDswTGBz80iZ5J2ZW7SXLNpdjsbjV96kgnmLjL
wfntkEdFXXOUU8ogBbH5zpx0SNxOuzYMEpaCiaOI1WlHGkguSnF2VrtFE1cm6o0j4FPWDdsYiMBC
UVuEv1CctJE26TQpWHGdc9O4TLwNaBJJmx18O4EXEr+hUp5OSRbtyc+0yBJq74qmP8iBJIl6+KkE
DX5nLp9dx4o3M23rdWciFNEFaDYT7nfN12GbJQDNTzCJVFn4ng/zw2wixGnnlxhc0rpz6ESSIjzB
fELzrGYHlYX5ngtcZRpHJPbWKnilaR9QTMYoN+VgQZkwHws5PQXkgNWFuyBT+9VgYyN31DdsjMY+
hdNUhBYjnklRGpvmc8sMAGtYi1nL7uFU4YSuK+adtAEcW5W7WlirHlHiqg1TLNvzSCs+w3BNf+UV
6FQoW3tf13h4TWc/8xkcbIo3WlrDrq7Eo6XfhEn2MqlH6ABYBPWVbH0Q6BkDIAnYaAJnhFwJgVJe
lJtgZPVtYTW3ToFBsn1NnYHSzCk3bqTqFbYTqMAA7YO6r/Yx4kTB1PdQC9h5dRh/M4ZMPyorejdR
ExDL0f+0DJJ5i4aklBZKs/bDLpOz1QN1n9F4TtXRBh0KU9b9jEkl6fdujYKcfIoqGfWdEWm4E2fF
SlQKIpDn4L0rzXYHZS9albZ91rmOxjESHr9RQPDxeJ81wyv+KiYWdJ0LgWYoruDyjwoMUuB8d2nM
Q3s0xrMbdzDPMNT7uAG3apaj17ezFxY+OT++s52E/EkyK1FpKmU6JN1Li5L04teDh63O9zBfmSiX
p30dILJwkLsve82la5IBNWCPDJfdajGe0bAElqPF9s4e0Y2ylr4kuUV3TLTbNIp2QPQij5C1T9E5
91PT3vn/Td6ZLSmObF36iTitgUG6bHfNQgjEEAQ3WBBESAgkgZAQ8Db/s/SL9UfVb32q4pRl2n/d
F5WWWRaBhA/bt6+99lqlMdNxcF73L/cnW9jMvPSMlCQ261zh2rMPPgDkdJhUfVqph8CbcJh6PRsp
4E7f1ybycnAzr/TK6Ahtok5VXrEJ6h5UpJ5cuupmhIZ75actor8vDwcgLOt2ebzSW+uGL1zcDI67
LYviOCqL3R0sylDdQ13uet2D2hmC4hzWTRekx89zRokPfaDza4LeT2dTh0wIKUC7mh9cVvAhy7Cu
btCtqkrTq7WRKJvemvaoIjtPuIYFg8EZLTKjV1qH3AXO1a3LEEUg9CqidqlfjyAZl0vtnofHFK3i
JxrsSMI7h9PnANUFixa1AGfNuHenScE4DDq6Ge+tR/eIbfTogc+fFwij6n3e5IC4udY5T7px5eA6
klmD/9f1PkfGbj2ir9S69s3tnJ0oUScb2m3brnW1m1ecTp55WChnvW/jpzc1Tk/C0pWuckRHj6JR
A9gBaT9/U7G3IHgexVU9aKLT+51z2qGRQXq0HV1sYEM3Nfze3dDGgwH0xALqd4ZCjSweyipDmCR7
9qHLH++axdXn7DfGgBbzY4WsQlG9ikZwSeFg0f6K4lsfXfk7vsy6ntdWd0aIts/V6HwaVrRAkCSk
dNurKVyja16FYPu0cIFxdHe+3cv952ZUX32Ckhjcj+i2c6WU9wx+5aGhhGsPDYjrIxTh5L1alShr
9Rl5UdGlb10u+aZpHovXVmqq7os0jAteDkG1V/mDrifq0wBBXD5f9EctQFp7RUQezzVIyR+Z8n42
K9/MEKDUH/n76F493b5ewJepfX07RMlTs7tnKe8npBCew4NblXlf0h7vgN5RnjDlqFGP/vmE6ceL
e9YbdXXYqUiGXnX7ShrS10zVLhX1m+IZEPdIYaDUvfqk+QruXQ95NyJNbTp62YxfjlqSi8zTqrdE
k37BramPsH12ZRxoXWyepw9FQZsHvWExqkGmjSbZNoAbdQ47uWgv88HVfB/kl9k1g7eoXeGRPDvO
KjhD40EfF6B28Km1yNOOjiB/2agYm3e6sKgbv+QHsX05YWcwLMxNekMc2hgyt0qiF6NGKGfon0U5
yWrapR4NKrFPdMUpl+BT1anLbXtDajNH/vJ8jqtt0w9HbbO60hVwKXTvlNM1fOkWWQ1iMCzzj/yG
spsxGBLhDSilCKlO+00/ocU1Qh6jlHixjuBl91cphmUZUqk39K5N9wKgbNWFOhKn+lu/38KsRwXo
eLhNTpfj8pHTk9X1UPlrEduGuT9yKicbGQdRXQ+znN5QdUQBAU+6oYBH6it1HRzMuiAloyHu0fZ8
86Avzhf0BMxiKE0a3/IxYlSL84NSUDM8BzfsTaniDzyFYSlvQJnFeQbJd30wAmZRpefgEt0P5pTT
br2tWQ+jAxkM1RnZ70BU+08NTdjjZ//SRLhOgqY9cuueweNR8du1Hp0SNVs4ocrBaZVJ3l0jEx03
MFntSzvdpd6SfnEYjJ/X7Tjv90PNQOVRUy9vPcy/znqxGQy2movOq2k/zvW0zVAaqKvv4f2t3m7p
ozWPyKbCwDjCTxPXuraPxxZRP4V/4Y+GNkpFZIbt18uhImCFSTFtpRzvn4aiXoHBjt+3Rkf980ac
f7mUcR1k7VzqvZkWRti9pB8MmMggQTeROp1x+siaoUnLwfnzeXvsT9UOj0A4iif9OAGKcQ9GRXvr
aKt47a3ZjEZlacEICHF5otGHU8vtX4qv7RXdr5u9bUa7BrUcwInN40Wg14/X9zt03jOV82LwARR+
k9Ax2dctcMVwmE8UtVNIWQ8DOpdyeAtmkiJDZVOhAuzJBvap182q6wNeQPXYv9zArvRd1BqNfIey
MJja3nudKxNkQcCuHpJLlXXMMrp+DBTRaAeVV6XM5VbLDed1pbHKO2mU1l7gvLykJCr9PVUuDHj/
KMhcaU4blbVtKG2kKc9pfaGBGl2NCz4k5/mgoZGc/HdxQylC9rUbDQLNY3q7n3DH0cBRKxXt0wDZ
NMpsV640efa0hgi8ZCmJ8SPP6Mh4zvWrMgeQ6omspdfT1Kkfb3MSjFOEiTNIs5bG23u3OGjb926A
/o/RYKm1Nd4eGvROHZ1q5lbZ4X/DwZbbpxbYptBo1eo/ChixDaFR5/CRp5VRpp/bqiURMjiraUjz
q1G+gaYQPfXbt6Ic3Xrbq+33q8lxeoclrrdKxHauJLnnMqW9+fGiByLceHOUUpu05pmjomo+zeKw
yVXqRacYZWC6+0lb6GTp0Ck8o9rSo2o0Cg0lQSt2jeNr6g/aNnc0/GsRJ4Di26F/Uu7y/NSfIrYA
ZorKXvMcMV1H+hZf1lSUbogePfOrzDhiGhUtzT6NotBP7aJI4wr7XwTVoSH2EU2HGP8k+bQPfTh8
2fH0jIx7AWstV4gDdJUPifAuRJlS1HTZiGKYFXg3cRZcHr3jomzhHNZlG6a9C9bol91jO6qivlo8
FhUKd9cR7tFKnqKEUyn+s7iV0wMuHefuGg47thHN6g/XaEAlMJNflVmvB5/368yiY8E+kdZrm/Gh
vN/9Rz97IEWfnWmOQgj2ykHGvdMrukNl12Cs8VlelPY2HSDzjPwXHaC3aNA7xef0EfZ6Rh/YHYlI
E5Fh8FeawF5akQ9CSFM0H93pWsD9MWST35eYAgbP3iAPDrdXk5dfXcrF9a551166w3UQdY0aX06y
EwB3JIbTNkHEfN+ZT9R7b+VkmNE8qGuQrsv+yT3y/tZokOKZ3RxxsIR8TJ+qKi5k54iwjdbmF6T3
aakPD0zuwC0uNWz30Vt6MhRhZeaYfO/joKf77E6SMsDrVehl390i8IweJXo4tDf2W+SoaeZGezgb
vp3KTpdnsCvnpp4O0b1fInpFC51oUw6iB0AkOAiWcXqrJobuPZXrXsHt2e2UhqLbqJ40x5u3TYcv
VyTsxAokL7bHDGWCy7xVmuOr0foFKENkP5y+jkfjZD/oJwxrEPgqNLJyhnDPstRuE0Qw+siuohhD
5Yzu4cFno/bPLM3eJwYKA9E7FdxRM2MMc9/gBm36dzzGcDvgGg4r6kZzYJOfF0iewuLWlGDUlSad
Puj3QsVgI/fNMD/X2zk5c0m/RnHNx3mPqsyperzd03RDhvWJpucw4MZqPa4YAaL0Y2EKg06H2rtL
ramoaeEIjJqTKOr73b1r3YNC4WM0xmqh8nWAp8KgzYZr/WetPfn8R7dU2k4VzwfmBWZva0VKSsDU
00FS1/BeK4QGDjSD4RrRhYp2vo6LygyAtdxzOfTpyNQtnKZvo6vqgs6QLuZsaKS1auehoHKtt9wU
6qur07bDykKWotdW9FY/an97Rn4HZOim53dA6Itmpdszlptm8YGgMAqByLJe9PNeK9LQMDERuGUq
rib4gMn/Oe78/yWiDMr6v/5A1v8bsP4boPy/22tT/5//Oh0+/gYq8zt/YsrqcPQvk+xGV4fqkBKN
SbnxT1DZHP4L4i6wsE7BQh1Rufk3qGz+S+1DUIYqa0JhGqGH9G9Qua//a9RXKIdR7kGHRNUG/xNU
Wft7BRERepphDRhSYMpGfwDB8+9VI3htWnreloe3m/Ww6WKdnaxDeJWZhSQ7uafo3rFBkLqEtxKl
Vt1YDr0TufjLmE3/rL7+1eVa/Tt/8L/fwmSIdEUZKvCb//4WzXmE8GmvOLwdEdAVRcTO3Dq6azjG
5EJ+/RtSq/b6Uv+uAf/n43586TMGtDez4kvfnfv4bh2tU4SSkb0NbhaSBhPSMivfKX5rqZJeMQ/B
FwtbwffffGkqA798ix/cvTRrL1uz4EuXY8U9O7X3dId79LM/epM02DqlfY6gZyPLFA3Ooveb0vFr
Cf3y6a9y4l/Khbl2PPTuWnZ4y/11CZ5kDV3zM/VUq3Qqd2QDaqH+vFKsNh584/7w9l3+GVAoQbFR
/mnS/3Hp/WXSf3BPQC57D9DCw9thlb0rX9sps977SscdbR9PADdxVCjn/m6p/Z3W9Z9z/6NkPjSz
Y69fM+rNeBuc9307DZoQBpe+uY7prPJOUbo7xFr4u/rsH9WZn4uO7az3NRBBjT//PuAn+idR4+gO
b4P5hS98XF12ymQ4UyRmbhuqMCjN++YkMW2U271BpM4gm1hNQHPutHLqo3v+Gk17C+M3e8H80RXx
54D80UwAmWA4Gqg/eG6VCkth+3ovLk22/okrKQf1JJNXkdp3Mu8od0ZhX6I7ENPLvt0glS6QpR3S
qO0j9h+8+t+FGg480zl6Q3wqnzgsQ7KUWQnfWlRB5xbeNUFLK8R7u4jMBLMCB8qp09qDOE1oh+VJ
WwLOUd4CvrIwJ5mDSqBbWlc3mw9CEs117bcz1Wo/ymkzfWIsJ9sP5Vtz4VZK3UpDWnwAKKlRNJ+D
GBp0guyZdZEXFwFvgcuOdZ109tXGodBtLNRZYtV52IdEwyZiojuqZXzXfOTq9SR0Few2QqbawSBA
HiPsgeztdGghuk2/25dit1Jzb341OS0aDHAFQKGNviZImXz9RZvo0+Fb6phWK2vr5jwkdKXr5Gg/
37gb0TgszXWRdPZ2drWrEFFqN3W0pA5u0THOZ8gsH52epTn01uG4HdLEGx8StFbiXoj099sgyAtx
DhSv/jote1OUAwbAM3IQn/3HiqvTMTT8KmknpykDFd/9kX+P0fmloDWYXtlOyM4VwsPipI8GikAN
185tgttBnGxtd5ib1uVN9Yu3/hvq4rNeMHo/zUiSprnd23czcw7S+qnHNCjT1PuRLYbBkWYNoUV0
GPZMcR4XH0VSj4tVx6tjTGaA3MXQ4pSJkdBzH90+s/F2061w8LhGjw/Qt6U21SeNdwt6I3H2tg72
1kFvcg+OESvo/SJUp/Daj9oy5GhqWpT1rdRqPe6lk5JxQ/kqGllXG7W+y4r1NMGSfX5ZVsv723DK
QUJp5WC3ExIn15wfP6oQu+Q8Qi5i008w7pu39nX1iAg3Q3mdPE6iY18OES5Jmr2O4ckCoQCcn4rk
6RdwCu3GOy6hBqW29t5+wpwlVCq2YnfQNFltwLmyZzX8N7KoyxlOBTMC4Gxyj4+ru3OcqPw0Ekcs
yspFYZamzVYcJZZsYBFPnANk9dlTAi02mJj4GTT2lUJGax2TckqJJoYKhqrj8lo5JWUufrz/fhhK
oKV3JdrOylaa8+vq7htjLn4ji8vj5BRvreG0odk11GfpAqxmuNbG5QTH5+glfBGbM0PcK4ngyOQm
OwvI1tLlO9ZcgrLd3kwQcmtt3aFH1QW18+FLTUv2bmqjlROSHNxsMOvxNgbjuvApIL1PW/3OHSoL
enIKh2MUSMZDLl+2PiuHYjs3NzyH+0wZpO+jaLigV8OYbqeXr9zJYmM6SoplGuCvpr7l8cUF26VP
5P52Gmc+uBf46LOQyFK5dJIOYs5ua8gOfSks0pnh0lp+DBaURfS4+u4eEgMqH1w/7m+MCOjsimbA
e5ekmzJEYwONcOBg3R3NoGJu59t5PoFGMq2mg9UHugJhLzrFxhibJ+CVt0GiJodFn2qQzL+N+WH6
Er4ao670qMRglo7xcEou8r4gdsxOfrfSd5hqznKrlyjTEh+EqbFIl/CfqaBjDCJq7+AaYwSn7Rtq
hEKxDtPGPoWpu10QYQ6z6uuwVCfDT8NDI6wvqhhRxkV7EMXiuWomdVDL0+yx6AWZp4zro8iTwtfi
dKxMh361LOMuqSKi5k6xIassrhP0B+eFO0oGiQ7wxStp88FsqFpASNY9Kmc4Gs/bHQWWY6zOHvs+
q4JOHvVhf8Kb3Y7vwXB9md9J/ogcx/lHvWKFWtt35IKQHaABmD+G8XGhjIfhy4AuuMyZXbrgwyo+
WNc3dUp1Nzki4DbtJ5VHo8twDhWJNkf79g6xyGFL+xm6GbPWQhiR6o29vYlzgqVB0q1rWw+eNr7G
X4plzC/jvqMJPtW7eoBraDkENJx+DUCmj2FhVfPzDIs0wIyvdE6DOtDwlcVPCd8uI9PaJik6dezQ
elKuTqt7NFTELeFezAgva0eNe85gilti2N7kOShifdoF/Vn1ATl3evSaBa5oik94IG5IHNk8dQqO
pk7xezOSJuqP++F5c16Wy5zAvH1D5mnKw706ovkkevhXH9SMNDrzhp+d9fxQ+RceTegciLvNtrlb
WXKn3UDkIdBnaOw6YFUPpYkaxUmouASu3hhyHaIbThWae9Qm4vPXrZLPiwD31TAVEmpEn7bgd2DZ
lmhG4vSlIUtn8feTPP0uf/unDBKujGLAf1EGhvnKb/+SQR60DsfXAq3W7ZdCBzvWIUdBX6j+FNdP
/NzSXGArYHa/SeD0f7or/Pux5k9evkJ7RodT5uFNXyPylnBjJnYTyPNCnhYo84cHcdgUSyyThuND
IYfrYsrQoNQxu0U9t1j0vjXvOD84w+TX+TwdT3zh/8jwBsDF9ONwsdJ/3GKwzCmUS5/Ucu3HI3EQ
63m0WzmHyUUcbU+ThIiwEjs/2o1EiMmbUMl5bE3Y8ykAjZgmZB4y1iRNGF4hwtLf0IjrFu5CwG92
EvsovXFPxvSC8Xn+G5pBSL6JuBDStOaFiLc+BGIZcksj59FFRHuiuIoojPp2WLmb2VHET4Hct3CA
oIiiipjdrdP47kQxMnU2qYEl+8Kb6vLzy5m+J58cE4QsVHCcg7B2vJbQZCVCGueCmA/dpHx8JzuB
s6aIVhFPXaxoixafeJPKmOcPfZKNSixOwgnXW5K1tbP1j+493BVirTq4ulkxzAU+9im+4g3JpphV
1soLHmIfbZ58BSs8WLbviI8xuiTkOpazD1bkXCLi63x/PLzA26cOcY0Ffhbe8myZ1mrNf5u7R2VE
TpF7clLLW1FPk7FAOGL2ykF34iqplXKgUr+QPeEPxCyaWzcr8huxcAu5Mb1NKPd3S+d/bdDFYlbA
paxNE6L/YalevEHHw2KIJe5qLux85xY2IkFTUxK7fcToJHZOd+nw+Y2wb4wsZhHCntoD23YNIe/B
ey7mdjAZiqPrfzp38e4tt3KuS/di+VcxPTDBN9t9m8zDTkzEdIzkixh7gcmZd7ZlMA7sZGyIwLTW
FxF6rZjXtj+wx/yQHPictnYqvz8MK8OOUiKVKVx4BuJqifkn6bZniGUpo1ZMSmF7KIczs5ps5WSu
Cc9e7tHPYTj14DOz3MbGbiogNH+IyfLxilNiQ3rvDBk3+8sdirOYp0xbLlao+0rUzyRsH+F+jaQd
YJ0Q2YEqeS/7q5IOS7THcPSiyXgSCImmpIyYIfvb9qT7NaXo5Nj7SBdBa5tiOdnapD0JJ4B7F/As
nYsdtcHsIaMbeR9MXqeT1lF40VGEmtSCVYQ3L1eXiCV7s0i+H6Tky1XE39beiPV6swy3cSbcFEZi
FYWzswgy28qFfea9MxG2drw6WqTD37qYr2fRQdiZZGVyB7a95UraUxbnSU7c92VqFeI79NadYHg5
riYf41owIe+pfH84d6ZWjWgGF7CH7J574ovkIeGd0WIuOInEyfUYbLz2RGoFJfrYUOz5c2CxooW9
tJe8XWMHJzmfrXedWGlgFCbb4HV3uoraj0NoUxKlBDmyZqR88zPnzXmSEwKC311fISv+Orj9wEzo
sBkeqFghO82eX2vR+mntIrTaGMWzxW5NMmmpFq8onmK3YM0U/ue4dS7+myHGW64aSIQ7Ouv7N+fB
4B+j7lDtw91UIFsOf9xfHzUUqvv2cHhbpZN+kL0f7IubWWgIJzexqILcSgPDolFIGCElQclWFaOQ
rpTgGmUOfkWzcvcWfCrzk31wMGyQXF5a+/KGeoFpcY62YfU2Woz8DjeFuAvb37y++k8oEMR9qNv9
ATxR/QcOozweWIOq2+zN9PIxfhnE7NXNb13Db3DWZM1ABfHVoJ6gcJP0xjC9fn1sDV8P+I9T6y8v
8AOGyS7n22FUM36Y7bwW00Nw5aiS/sdLnE9gRm193QtxWRrvh4C8Phq+G/ue/dwZ/rMfKapTh+pE
mysW9ybr8UaaiEI33savgbOx7p7ovjIS269c9t5boQBoPayjanu16BbtPk+gOIkufIgPE7759KMj
Ev36C+ovHO1XX/AH8EIpDD/IrJe9vSaWq7vVRixSAgRts7RkWl2CxiDeT7Mhwf/ycJ4kYViBO80X
1Rsr20C1lYhMLdE2ZEm0v3k9Vfun1wN3MZUXRVj5Azf6Sxp1VrPR465o2Vu6goUPWwyjJvJZUX9k
m2KXy8r79Xj0X9/3P8bDeDXCkKXQP/xjwqGR3IbNRc3eztboM3OvXuYfD/Lkn8bwPlyq+fp44MAR
O9pw5/6AAzsnY2QsxdE+UU18BlhlkJeXtmY9nHyF08v6nKTOyKL02XkGqQWgrXtABeUoR/6v3/4P
bYtfvf2P2ez3inqQ9p/Z29CFXwj+ojs19+PCzp3aHrnNqvk4U5W3zPGvH6z9BA7Bps2hqagmjEK6
LP7IS/8yT22Ks8QDMd4lBW/ZkXGMBOvoNl0sEt/9tMUYAc+Ag+97bs1Wv372f+S8P5/9WkN/ebY+
uqXNNuXZYcjRpwWKfFqbTYxurJNb26mbuHgjk+SLyueYUYT3bXIyin0R/vpFtJ/JN/rEiqYNNcXQ
YJXTdv73FzkfcE7WbpfBshAWZ5AqHD9xp66cLJd8be833xum/I+1+uN5/R/BXcGv4dq058Hyahci
yqaPizQCbM+ydev26NefLQ4iPnibDWdnLmemjyRnKnt4eVRWG+rTGdE8JK8ErMKhSCusflCPMQ4j
uxnaq1nPf4QZR6/pj6wiTFd4cPvP99XwNcdBIdLJozeF90yu2fP2fP537Qb6UXB78EKTJL2TqNhJ
GkK5vcmLcE5xXNjRw96sL7al+7xPK3J31fOadSFqWGr29QPVzYt83jgoIYJsTBFGIZCWF3L42w8g
w/2+jEqyotPXILfa3fd52YlTtN8Dzwaay8eMcZFIuFO8cNamwaJJPKGdbBbVpoqqJULwMlaii1Ds
TSXO/jo8rZEhaOnUZYRWjGIEL39X8Qn9g8RfG9w01jnc6GGWu+HXZhvAfg+r2aLMxAJzD3K9RSdn
w8lKF1bknB2HrDfJnUX/tQi175GorXDWCXiZ8ns/C9frQ0IaeMXcy+6vYBGjJ3RA2UooX8Xs5LSM
5SigFwB90LPzhEy9PMX0c3PSVKgj0kIQXrmoAQYf5Rf86O+n6yZKJwqJ02CoWrH2bYqLiB3MgwME
MXcY9cqBIi9wd4R2sV6VdjFFxjUhTU3FwjKBiE/jTZyK4isZQDit588+Kf7CHzibKELMV3Ib0aSz
e/2ITFzEbxrhQvIREC8b75PPgtwk8tVYlXPLnHY7Gp3Ex8O62f05spjJtnSu7910ADMes1B5XHTW
+yigG8MJvG+DJHEWcKSM39U+wvXkvogoWxOIWxA3hH0q7DFGrgPnfJ7AxKdLQ7M+UPsNhju4/3Oi
7JIq+hQF69R9BzByrv7kMW82jfzQTyKAgkaHgAWr+GI3y8yeq5E+FI3sYvr7O/sS98fLvmPzm+/1
N9R89z1ArhMt+OM8t2sZTMhP5bhac5OwJ2wbbPecibF+hymQTVqLMlwjTm9T2z5OJ1l4XGuiDObf
nbdfZf46Ohwkd9lVuDf9fDZXL2J+nD/EN7xQ0lng/y8WP6xQ6Z3kd/2Fp0MRa9725twBzU3nLG+p
hM3kTcbd9MZ1ceyOGZlJZckHN4r5niL4jM+a17OBRHmDHN3L7NKdkZuxJ2YcMA5KUbS1+Y/1CPHr
k5i0/kczI6POZtwhDbIQoQBbiS312/9X5Z3+ed78tWKJCuOrQPu3c/QVm4b09lDPGaLCpP+ITXQx
Ql/BzHjZj8L13XJKawEEgzCWeER+Zt3FAfseoNIt/1hgEfBH2nkbxdit6KHqobpQyWvPU0tfLLaW
71yliVY9SQbiM5gk2qi2Q1y3T+s1WXZMZJnFcT5l44eLnB/fXUTFDX+dkYJzs6G77yCggnOHhibL
Nj8DNMDcBUJIhWjCVPgXNy68mOhEQ/rkESFtsHiGibihr8sfpn33Ul7e2ZzH66yV6wrzRR6xzsf8
1RRxVNiL8/ylfG4taBMhV2GJEW0y57ljPwsIs+1ywZcVp/AmEt93HE2WgMrC2UFXKa1Y3VWy7vsV
9+XTnMh9FRtrw23ihRDOWi8Mn/F6PQyoxww830/t5LWPv9ytlVwj7ETeUPB7/Q4Ma+hVNnVKPykV
kRE4/DiueBAqlngJ85coPn1uNMLrZ7Q+jRGs92cWK6JlMQNYPBtr731nNqmuF0WajHdddOGVwFiD
RSXvHqdMT3zRwAtGy8D4lVw4zqazo/WAQ//EjZNmd5R5ZPGxHq0ddXwRi8fX4eLU7/fFYLyAwi2e
Hl/AHXLv9YW/i9G+4/IWZTKO9dCnNsYlHJnIESHnBqVTfN3FwunjoMvhhOfOCRgjUuSmJ3Rrwerx
nyJxycIY2K3vZ+tz7D8V4R+EA87ZePo4zkAj3J50/SJ6nQEtEGDL2fgKgk7c40YccmljJkmVfJ84
lxnOFx0lkI6Ff7S1YL1SNnv07XKpi/IzBBmCPM4cllaSaPjkWpnF43RglV2pC4Z79LmJYmV5EJtq
EqtiAWuakkgpMA7xM8dNaqKnoIVPPHdomCiCc4OZNGVC5cRfZDKq+PyCpcrJd5arR7DeRDtQj93C
N5Ov2vv8fAeVZ+0GJMR+HlfAA30LrPzNVfzpa8DoHGdtf/X3PCQzxGLBnojWsILL94dchcZdcN7R
trYmO6DvZ22xJ+J4cXtLGCHwqcwBgHLuc5IYJBBouHHNCe1nU/Iq6/k6/Daby5DR2y22PZE7h+Ag
Hl9xH6JA6q3X5bixQLE2UcnXqWRS8+KxGe5QgZMQ1Z1wD1fXm3tIsOxmhk2xJ5f7kUUpohHfew5M
peIfpfsgfs/5obf9zOBCD9A7ooSEwJe1Gvx57EfghmkSgQcu9Lej/TqS96l3g7qgOmQa4HKbdYRn
5RoYpJUhrIG917NmoRVFHRXQp/DdRJ0kbJIi2ewy6avs9IoBICJQwyUJgdfKptmNnAsokOpEEdNB
qnGf4LT6Sb/39wiWJ7GeYW0cnGdc0pFOrg6Txoo2C78nxSsRW2RW8rq+JAtWyiXYUBuMTUIQoUKQ
J7rjoy/cz4RQtGh6lunsNs2YxKjkv/ULT/vabQO8P/iPCVsNLIv719IrZZjLcB2xxg7c6CkI8ayj
t7lMdmbII8HhmKPobq1UVUSW4ywO9kH4SCizXN/SGV9/+FpsryU+XJ4arnADXp6QrTO1+Xr3QBjM
esn9UZuTR4DQ3VqRLKPVikD6NgujehFZUYgNpwhfm/4FBrKV492OwJD4JntOOE7/6sR9WcfOZoMp
xEis1zcnZf2x5QCDP16B+bReAWLqQG3rM9NTytlMnXoGrQ2cU8T8F6iy6R1lvBjsUgIE1Uo29Wv8
NHsXYbMqEZUtfSXYRqvBfDWknr2fDd6B2zSH1ve372P87ZkWsudkHbMMrUgxa9+8kM6rfSdxssrH
RvT6BvWaUaidwevsJnUb8tMzLbL+mHSdopcYzVdU0iguyY7dyQH6BGdmkVgqnr/O3e9LNE7YbIqM
iN7hbDY/xvOTOwMfWUcYBZF9OkwOw5M8E9evIhZE55IZr3lyGDkR4sWCyj712VQkA74sOOki3kQM
GnHoMgLA1udhtEF48xXyB4ziq5gcVZ41M63vg/PCDEga3f2+slcXm4bWP+Jl/IC6QJ3yNejryFiG
vM1rpljrxGhVoNFKP2QwAHxGE04uUCjCuw0haeEkqfv1Wpu6tyA3t+MNX8662CCrA392Yc/C3O/x
1FMqtaeFtC+b9kT9XntYqi72s0c4p209rKNv1mvEMUyI2zwmVxHfOZPWmhsa0pqVsl5S5gqXEORJ
U8S36c/6Eyb/MVuDSaqtW4nnJ+f3K8tFTBbqxeZhW9EjYbZa23DXurPOzuDmG82wOAUYusQgLJKi
nr8/r8494cBxdjsIEnLbWZdJSjHaXQMsjZhBJ76yNSY3kc39pO9ztjqvnYKmTl2+NB4u0rnNF4sC
qPYSEaR3rylemd4rlrat87rObO1vFHeu8vu03O/DyluxpKC2QllmiVub1Is6e/SpcU+1N3ptcS36
81QNk2SqLWCVydpLEsJCzqVEEDxIFdg18Tq6USZo3o9AQEdY56rcZ1HYzYholE007j+Mx6Zdxfzq
YuTFcfT6DYDdm7Uhr6kXnRuz4uJYsXeLq0ucNukx+YLUJiom/cIcI2rDOfpqIGK6fYrNIt7FlOb/
TBJW92nIdYDy4iy8Txlu7CSL/0vSmTUpritB+BcRgdl5lSxbXsGY/YWABmPMjgEDv/58mhM3zp3p
mZ7Gi1SqyszKEh13finBjs8nxpoTXhkzdvnEvC+mr6zkVuuvzii1k5egaSfZQqQyMYQ22zblqN2t
2IM4b90kUOJJJoUkE9HaT+UiXvv64CT8EVvsSPus0wD2rjFp4mg2Zn057Smdnu3UhHJ+eslkPXv+
c+ZLpqnJqCs+5reQSwgPeiYeWWLg9ewRico5Xj1oS4aMYXpzQ7YfMDZLtiwD1Zi2wHltgtAS9KLX
EqQGVKskPDRf8w7FIeN58tPKeAnGzncOgiVIB2fhyjWY+bwWBNHPocA88M1saqOv4dTffKMlBVUu
f95g+Q45TQjggQYPvNppqn9F0Btl2cFG5C2xcN875c/O9vZ2VSfDpbI08bE5JpaUWRAEWUun6Yk6
+GuEZ9v2kIMz0b7qu0rqm0z7w+wF1YAmZtqs4WsvGLUGB+TdLffkdcUS2cjglo5x0+0/qRXnhykP
DKkVZAvFqWU/m3broE1qVdTkmA4gSj+IaM4pji44dxKA80eO83Q8OLDCzuLJHWEAw61CmP04HLCW
p/F8Wm8T6C9nWfv7Tld+Sw68MQMLSQQi2kj4F53kaR+R+ZrbYw2VzsmzmbcC9lDqwg1gQ/KhCRQm
Ql0nY2fQdQamYo2mDDQgVl7xSyfH9+iS//qlung8+DuaKVLz+ZzruqqAmog4r7mg+VWzuMqBlsln
kOgWa1Nst5zYkb1KCMp9Z3BCWXXeOQA3ThAR2miEJk46kYfvD2Wh2MAFRuw4TgWKsDYPwm/wUwBV
LhMpZRhCICnlFyoFZIH7d6sg0M2xTr58lz29/U2J1H1BqtKDgtrLzcUZN3l2bxuA481cEzuBotNU
ib3AP2lLSaaNi0fk/5Z7KUmWgpPsjzX6KS87sm3kJ5aJLiItNYO+BPgaKPNGJ22vvz1J3eQ9kNUO
SKsRFbHlSdIJoynQM2Unk/8w4iLhZ2RHIZKbm53U5Dr8uCkkTn2W+nmAmuIh0+NFPKNc+N2OM+mx
8i5RzfbZetTTOS2OhGkykWTvSO03RPqC4VJWtJffcH1525MmsgdyJZleVMqZcJ8lPp/jx20/llen
HBzgY1pByvnwoIydxBBpKJnmunYcHm15hZ5kmySlP3/YLKwmD9C2Bhr4KGuQI/C59pSRaiYprI+o
HUUrAnHpCvC3KLpPGQpFC3/vOJvPKX/m8/aLY0vLTD1oDqD8tf37ixsAz97Lg82dHls8Xh28F1Mj
Cjixu9C1CcijdNsErzJ/tIqzpK6zk0tmwHv9Cjmx1ATC8Dt7RhlvvjLIAw+x5mXvHfdMsd7ZA33i
3ycwREdYtuex7xHOJjx5slEef9JCt8Wf0nCYsKED0hKWhDOfngPNPWYJYbcIp18WPIeUMzpGnsM+
Oo6WVUy5UU7ndlO8SAy1rgsfSm0iya1Bzh5ONF8l0TQg0BQCvYg0YYfbAFiTJo89r20y44IYJxvc
EGiJ/4zzs5gc5v4NbSuqu4wWvpf4RHVu9hYx83fGfTe031Qx/TKLSXy2EVr4L2AVfYtYNaxW9Zxe
xOQheE6VuM5MZXmJzGI7bnoq6RfMvUEhgs6OlKDSSeFmNVv7hYhF2H/bjM8BEyoBf35qkjf01W5P
93jP+2y4m5vyCtJGkGWdkQbOKN62PjqNmc6SZMrp8JVmmZQ/4DkyLWdMJWSIre9kQ3C3iOBI1y7j
5St2TDLfSCB4ySvuYpURt0cMt6wI7Xfx5fhAPhIWY07Yeik2tdlqSroVHUlc6+50vtzQkE1yQDpv
cMDlsrcDQIgIPLbNW7inRwfqd+9s75u9zT4yOQ3xvc4m0WnS5a3XNUsfgApwEC+zHf8dVZrRQKeT
HgCqSFg997eTnXY88KyGgbI4pJVG8PI1UcB83adMItZz5LovP0ga/76GLmbzYDS8/an1HcI00YEF
UoZzmqgaHq8bNtLF4Keinu2GZ+St348KuNaUp8vnckZPNfcIt5WhcmBIhZpH1/Wc4v4lErbF152/
LFYPZy4Z2BK2Yf5pghUy7OvnoNd7EdC7JzkPAlPAkLFhFn6nNIj4G1Md1/5qvJwSpIIWFNGbUneR
DxOqLBsby5XLnAbL4T31xaZyQS0dL093O6Ys9klPqNWWpIBN8g1+9IM9vXxuB2O0s26/jHejEV2M
jFkAOwA4M6Iysqt8MH6k6AKxV3H7CBGO5DfkPFd+nME1O2jOKKRNOfFdbsYeVNxibG1G/Gb4Pv/D
S0kP62owNun401KMyUCBSNcZCOth99b7vb8zfzUe0WPr1uLd6uC28ikV/RedpsRTzeTzpwHVmeKT
g8IB0UWM0wYeojmqe7OdwRGzBP06+33BWILmQfz6buviVuq9p/lY7fWSSW/kvfPWdHk8AM3cyXWY
s8xDOOpTQ5S8qq64tx24u0fJYwfZPrukZNMC/elFPil9qLTJqdOWJYF7KkEyjn3UbKWaCwryKJhO
bcJ1c8Ke37OwXiKo6YBUZ/mPRyD5dqLAbDmgBwDRhljdDLrKPG2RwWoaOJ5wRfTsa/gDKsKrBhSa
/9LAJBlzJEioJZPJRPYCQurNQLLmaOnbJizgaU1IejrzoIZC6PPXxRDNlCn+8jYsLz6k26BF1lZH
dkAFC6BCIpHLg94AvfE0eZ+jXTN2geG88ehWSmdcEwMc9kmNnaUpu0z1YxJebHogRNKPcIiifImP
pk3a3OXMGI8YBLr9+1rCHRE03B0T/Ea7njeiqi6l541GAOju4hSHyr1p1wOtgkm/VwBxBmKqydFF
ozF5+yfxi0dDgJNDZI1AY24//hq8EeEOGBSvEaUrV79Zsn+cgeO5ddYpib/HNWxuTagjdxWa3J/b
vj0BP+EITD2Tg/Qw0N44hwJ3AVFh5oLXhaioJDroikwh00UGh5KDnNQ88DND3PhDanwEoqCb4/FH
uL94Nzy6I298Bg2A4R2vpmNnh49lvauqp70j5wuRYWCNdBGzm3I9EnQCLShVB8aXq/PIZJkFo3nA
VI870AEjLWCAKigWeO2oMRwZjUHLG/5d9NAFocpTsXsw0UL83YD5T6IB7kIN74x/3LN5pWM4idGu
A6LGDn9iUQlK+A54Id8hTX3ogYcqxIFjEVfeOm5mcY03SocqUp9FmduLuHMVcd3BL/Hl0jPY83ql
QmOBKbi1Um16/hwEu/Mwp6EUcRP0WAv529V7q3DxlkiQxn/nd7KPDsCEPxKKPnakiIkahWC2bzf+
YTkSt67OyGil2lTB4HBdwQvxDkfFHxJKeoSyyqTHx5vzCcZ39xyNiwHImLru07v08GsdAz1OStcK
8sJ57VDhXKLn4GJjPNTL027QtNvhscDBB3cbu45Danqxhqj2eljKMODSJeQ1yB/5hfONMwCbV2RZ
tRPUPRXs8aIiPK1o53+ld3R/pLT/qhZCM8gv/aj2MjoZuBqABvgaZwWDtaAXk7diOa3aguyCkYA4
aRoc4kVKJbolmPmdHEdSO/A5BW454BwM+QsHkWG3VpQ/VzgrTWZp8PVGQghaOdbHudlfd/slB++S
ZUN4D/bO/1XJdPrEkDc1SNF8WSOeGdavL1p+NGd0djrvJZRH0YVU/Du5A6COI/Clw+w3wNBTzjvu
cvkLOcffbCaxPOoaWp8IQKGNNgj6r9YXr2pSIyUiNfrxio2M4TSu1LFO6dMnhvOwuei6xNemaFAn
Vg+j2rs02CjMWiUZ4PQy9zSn0iAhiO6j5T9wm11FNxBnznxO6QvU/a/OM4SgZQBY1iywCJ/LJD1Y
TN80M9DagS5aPHn7QLGoi4XHPuEa+g8ONpII3zy9aFlFZv0sBxVl5cM84m/GRHPzjrrEpXu0ApI+
uPi+iO/WHb2DXVVwgpmAA1i8qUaXrUVPGhd88w6lYwrTjv8Bdic6cjQITlban88kOAtvTN/IyKjV
efGvDHl31N//03v1haFPoCL2J7dgCiZgItzIrjdmNw6+y3aNlQueyE/J7QIud3xUL7dMNnUCD1kU
bZtT0u6nwWLJoPzNg4PGqc2gQYxfP+2ytjn3rpHBFTyaG/yPt1l+SCxBGd6D9lHeKqf5/BcInPcZ
kfbvLIbnk3Sp2nsLE7L2NAT8YjHriEU4OVL6Z4xuI4GUPs3uJwexGi4C+NJP/Kf72RVqcv6L72en
5nZwJbFRu5YHNn4tQgkR3e1yb8/eEqVGsycR7anreHJeTG7onUnh3W5NUOn0h5fd0a5rZH8Vs6cZ
00SAfKqbIdNuokU3swjdn/vnNjyotbyBiLBOMsffrT/ZYoaSuyPy0fnsMAIKIU/qpw1LFjvyqxMW
OBy/ldYpZSTOIGgCg/50omLuBCO03A5L5G4PO0T4XdmM0M1tw4wuVvN4cgQmGyHJ77tdnEO+zqIq
dZ9ecR8GtMk1KWjeljjiQCLqTRtPeoSYfdkBiB4xfM5hrgSEKEwVPMyjDkFIiqlvNITAOU/o9lgN
Rzvz8P8OMnS/89nwr7Hd7w6u9Z4+9evj9+MrhNCA997zeYFXePfRgSG2T13HufQnB4dgc/eBDkb1
RYuRp6KLvcTykxwkvPGB5Gu0/82hw/b6utcNtIYjZlci3LNH1hUR1Qn7tNZs9Amq6/rbsse0PY92
Nbp3JKfdftfk6G4zmIYJuuK4O3AQroKa6q4kK3Pv73GzkEefFiUW/2+8KYbElfoKZBUFdNQH1gbP
Iq6J5YdqEtxeEbuYiPJ8MEqa/V/reg/AU6osoh2QhMhzwmCzRHyQeyY74t2ZEmNZG0DvcrhOWy3n
mwOv0HZRIu4xrRV9SJDkpd7zeS+y55U6lWxLAfZnkJ/7FA0AQUlGPTfaGJDF0l47GHPlheQEfKCh
bdYlueOyZbP4h9BF5taIMmx2MFg1vjhOm7E1qu20IRHBrloSXDEC73kBqoVH6h9RQafTuBQSU0kA
ejHDowavM8h77xK03E7OkcHdfpwWctHOhTtu/32cXtIdTA9Z8AayQzGAntSk7gTKQ7wkHp9soJGl
Qzv5yn02bCzzkUe8fNxVvmDfdgSU1uChUaG//yWfV84OlZuq4Mt/hxgUDXLMMJuIllke+0QAKzNV
mCShHdWd2IyWF2dvdr6KEMb95cWczk81RL7QsvvqXsm+6pMsyD7WOeGwZ182vZsYIYwgpqwIEifO
7h+UjjVz7subA8lpMWqL6ZQOlnL4oBIC/Rs50X1t8qJLeMeLQQEzfUhwySKJlXdC5qepKAQg5AoD
isMVlq53J81/azE0jaiKtCgMZ3SvDBHedgr+b2QVkqSp4T3UC9yPZLJrF3FoGllkNRlEdQKGx7lN
FjqPGi7ifI6uEtVHKUj2mra1crHtunMOsqP6ZHPTJ8xt3WuXijkMv78LE3ok0IbT9E6yudB1yE6S
9O8TmKm7oOFBdC+G3XpbCNynq6YzbZK7f93g3vQqkdU3fBv5OmfxZfcKzgQcXshTJJSJCAiIAD3x
Qkt8ANExOMZFvmaVaA67tqkaL5opV9SHiFOc+wpMrNnh9w/TvsVemEe4jvDUfoEzCF5oHziHGCL6
sAfNcHxNSNV/wRGTSJsvSD05iCJ46SvMP9kTJgeFgw1LAINdcKIdmKMnrfagCyva2MvxT/9EB634
OHfGZaXojgpALsejJ7a0ljxPCBr/eN8OYmDdI0sFkxsccNOlyrpLCMECtryUdSiVMecXll1jGqdQ
G8zKZauFBg8POb78zUz32LA9+vvV1d/u83I4+/jIu/xyESbtZy+Gv2wWri6koYvFbURji1gNVHii
IOjYewyuqCOrq1OTD+SAu58mdYBJ8+dUGE8xeznD3fi1fNPCSPLv9516h7fscA3UJ5NyV7OU12jZ
uxommKovCx4zi/3BdeU5DGXTFDd700w6PianAfVEKXftGOKybOJH7K9oRYvzl3MLWIxH7Q04oBEj
UbnN54Znoy5YEhMNyUypKsZkJUhsAgLLmxz7HXRhSXo1F23glhsnsaChDr69L3vZ+QB+e67rA54b
cXT7A639PHSnP6ufbCu9/QEdSIztKP2dVrTdP8X2Pjuu7CQDn7zJR3REfF8FWaFA6jsjcMK0YYrG
zxIIcU8foGnA4RQHz0iBXMlluxI1ma5mX+rMz4RTmBXcHyMXS4DF6AGk2q/cCmGUKaXc8fUjeMQ1
dZntvJFn2M1xTXzYbC8jhyMCiBMWJz2xucfFEDmDUXl80DP8gveMuhxvL5rOTub4o7GdtjSEE5QA
ou7N0KtTWIBB0W+umU3Oh+S21aGpl5JnYnY+q5nJHbwgXs/otDnQveEdKfFI2hIYwq/d6KsuooCz
D7nC9+RMYGzQUvEc/+xzjBAsIaGle4+IfHbrnPPYifbjJlGAGQHXoLoNqfvrZiBjiBPb2aJz4VjX
y754GuWIEevZJXPBSbwjwO8BlvOjIKDP10DKoDKrKfnovaaeIeMb4TaOmmblHYlz8qzbJU8GP1Iq
L3MTR5/nxFLkDzlqNarR8QNZt/cmM6F6QPCAqhPlFCddK+mXJK6YSGIKmwNNzPCtb6YrmPnv3Fgk
iq6/btiT1SZ9PcFoMaqVD9F4y3WHNWcyp2e8vtKrhsNqK3h8RPYKkpWEsTVN1mAX2InZv9Sshb6N
4qNtdwE9rrgTcQiiHaB54NMRawTY41k/qmxFq8gxPTPjBaWfKJYH2mDb5G8YKQUG3mWeoojfUyjZ
XCkGlVtIvZos4sp+E8f9vt9xWiE4JKoxMjvTZdbh2tC1ySuoGtZS8/cSbJTVSLfcI7ImfpPv+ZyE
8nk4Pnq9t4hpUa5ueJ6AntyAbtFe3GyMFEHp3cqS2ftu4uvRRvR7wCeWG7tN0tsSqAW9APB6egMb
tWo6IbCjzkSvqv3neoIIjRKlJc40YfzuDk6UqCIGXUScL7tse60bJEDxMRKJJ30eX/Fo0S1BVnxr
D89XcN5bh+nknsY8qddztvnkZOwpnizCbdHR1h2aWzDMFilLM+zScd3GFpTd3KuTxrxUMe7m63fY
b0KtU1v22VGqlj7t+1fVfWajJzCZJ+dDZUpDB0crica8eKrfddBLKsu94C7rVZwMHcqrvEGhSh7g
Y4XX70eYwfC5K1xWGc6EyZTK29taOofHoYk6tL7OC0HKrdQfp03ZRxqCHWDNPb52rZcDBBh2bu4r
aBaq3JSb/QD8XCP0OzH2m3ONIWO4XQbtg8RZanJ2+nvvcQrSDNTyJaZGjEZcBlSxr3r15dQR3cm9
LS2aEenwbVc88lWAXG69buX2+iEKFCe7x0eB2ie5qi1QxYoJb20lGPDMYlJn289Fiak0tlwr3scK
e0XxTuJu6RwXhW6snEZY73inR9gw8ayqyfKm95a4LNPaYm+WSK4mz+TMKoapAgoDGP2icAna/Ir8
aw2CVsspzunjpezsw2VhZJy7b0z7jSmWOrVlp46PdPToek2GIknVv0ulirucIbn89gbtO5ZV6imK
k7By2RGtPs5xtipztWgNinhx+Sl8gUlpznN3kY8qKo1ZxxIz8B8ehAyZOBwWsZXRfirr9rEQkv6V
xl/ZYCuvgvdSleFavZNn/BoiOBOFYtVHBZ06NhyYPMy2MJun5BM1gA5X6mopeH44Mg3nqd+u1lvL
uGyAFqYtzT9IrjNbF0nB5GeaH6CF4vjrgDZ24DYRGOxovG25Ot3/yQ+3mX4if2LeA4uAFb+1tlt9
xwJyqCHP0CJPP4u7xvxxxYvtT/0UtWV7a5DN1PAkYQgkFBroaD3pAMU7GXsFXkFzK0D2JwB2w0+I
pObQOJR+YHn4woinfpZANUfpVhf0RrfZ93WAfaNljaGxCvSX8jXUflIvZMbQFyeepOx6mdYb0iD8
L52khicc+lebqrNQRJLWQP175AQk/9ER/tuVi0+m/E7gx2jXm5IJufH94viqiNnRZxov0uT+chKI
nkL19OS8nWRfWn/t9iJ9Sp3mbnKTmbYW/YNhDu39AG32XbftiX/H7M+W8W29jh/kP0yVCUuv7VbO
94VlknCPUS+sTYEAGWvDV7Jj/w05CRHC1u2JvEUpYZ6SejHprmNKTnH9Q50a0pU3O3rnN6tm4vOk
IfPXkoR4ceGC+TWWPsuFm4l9vBcH0ER1Z1YtSK3k7S7j0vP9jrbtEsg60WmMJIoWcMfQivK6SdC9
Lk7TrrtYBbSGwXsmfjXOBfTYCwEKD5BGMzW7BIrIjBF1QyRICJA+GTjHhomgpVhm7UVyTH26ACBh
kvTpphrJTW0A3xboOm3ZxJE9SALJNbTgH3zU13b/EHyMZmHoox6e+EbfbuRIrynw2XSagJQ/3HP6
7EjWry9Dy+WAiiaLYtRGc9ud8qMeLmi3C73I2YCS02RkNudJ+nFj/+6FbwTtGc9vNWBcsrCmhyZd
NYtXqCARz0462cvX+CEQCkAjJtUmK/mnfSSbbt0t4ZuYjWQAKTu7TEihiCKZIWgeMtAwUGb7lPyk
qxNffnLBDvIn10FLw89Jn4PVj1XluIoT1ZKxZPudZ1seBONE7Qfe296l6X49Zibm8Fn+pPQ+NRX3
nDR5UUtIuei6PRwO8g6v6SbiEzcla8MuXJ+sBx9wBn5T3EVCxZFp/wG1uG5C81bbL0dfR/YIm7T4
/z1dK2IKNtuYs5qWbAkwEjACmNMK9XTGJnR7fIIwpgNuHE/4DE569YsmHNWkFKZzkOiKm/0I9jjN
k3Ti+19bEL8/LhvioUwrf04T2yO6LEsoaj+lzhH9BXSualNeAl/YhAWcyuyTz9hhDHXFpScXRMDF
Y13H/uEIOkvoFoX2q5BffuBAiJWQYmu/F8j7mMPk4v67Eo4jS8IA1ngA3I/z3sGbTjozzt7Rg6D5
zRXNkA4XcO47vtUSPJkCBaRYo0YHm7bcx7RvPljgg4sRgfuQnG/pFU9P4lafn8o019K9+d0r46fF
ek06oqC5xWn9VFhPLEK1NsqBhoYpNbHuvGmiwZmlGH2SLjzcUzL5Rayidk6D5/lm1+yLe5FXUoaj
zK4D6PnDEDytIXyzummfvOt63CdtwrY05pgHEmlS6QOo6hqKx+xGnGSBxd0vgZhdXwbb/QxNA+3T
y6bB+B7haXx6IxfquPizMqcPp2AkIs07Yf9ERWulUFRABfuzfT+r8/TngNj+1BIgsRptXhPvjXCy
Tt+C4euczdtbMnESvENd2Uqfv+CXPhfWxTm32Qenh2Za2du5PfT8M3hRhDQ0zolw7xFbA0NuDSFr
LazhgcOLqlu9eoRj8+6NTKO30boLQ9qTTIhHzYZ2JveQN7Vo8R4386GVD28H95zL1vJL60sOsVSF
zy5DcpBi+NKS6vcV3aRLEJgg0uHHhsmVPtsrC9brpoDLehrsnVvL0GZ2OpEK3ZRzns+UT/a3F9vs
4qYp6dLa7xmJCnRaNyRb/UNnZq4x/exSZLF7HGXFb0j3s+m38BWbd6Jp1dFyoep/4d1bCU4W4ofU
/8LN2653bcAgc8rqOO79KSkz20S9eW1g1/0gmGY0XY946+aMdHMXfQhXk5xog2avdxcZRdqXzyto
qUX7WZj2dQ1kc4pjso5EJkcUasl+9mIEmmp07IoL3x5xkpXTvhHuI9lIGKPGEkTtRaStHMtky6+b
3ZphUvGh8r+rVwtXewldwv5JfcW5z/W37atiRCi4g7kSpnuUs21KQ02qUfJQha5224Ju+NoiS676
8kfeZPyaXnsjvWSDXm3VzmKkBc+IxGP77QrUiBmnR8J0dHQPaot8iGjyZJsVKsvaF0mctRaIeJOb
fczAOc7uIx+9aSd+ODeqPvoJeu4jJPVd1lWDivPuehi1f2aGUjY6m5+NqnFtUdzdu9ASt5f8NcIr
Bcdf72S3URE9qMicAegS4AC8omP3znGn7le9WWd5VyipirCFc8CmTeLX+wywC2XiMcAeumd0sqfw
CFfzmDN1kCKJmPuQ1poDUW75R/Tf8YngRlHpX4M8QlBNoPNucj/gwd8kEwN/H3n7MDSSGP24E+aU
0VymeRAfMPegTa7e8+JcT4ikN1y3JVpZdMbWVb4jQnrK0q1RizOqHRx0bpoOmIEAjAGVj5VBZSQO
M6IeucZ9ha9Iy1JVwErvkWCDXnf0hB+SJweCjtkezeGUij+xyaTWuX49ogW1PydXXIXEeY6BLyfd
ReqGqfjemUkT6PpWZU36hSarWMwMcfqYITSOSekItBGrKladP3pSaYiRz8TPjCgCAWNl9InI6bSc
MGiQ62mya5oTTZ4HFd5gnyZa+opRg6H0qRd+N8HKyDQmxExkIIx8JnTkBBYV8o1/25S9eT4q6AT6
4EQmjaTRRA0TkPZEyVJN+aRVQAvdih75FE3XuktG9f0jmZU6s5MWmkY2ddrepWfTzlRYnrp6i8dD
zHqCrYWMKE2zbVDHHSLAzYGi+iGR/N1RB5Lv0OWETQ00AOcZWIfI14vjOI7fLrqdI6IP8qzFrL0M
v85K7DlM9ivM98XN5Hq3vbNugDRmkzTr2llDTBYceIoz44FQhWt5pSb1b+Nf4P4dYJnD8K3wTIhr
CXZFs6d/ReDWt4dQHLP6ldSBtd0R5VmSG5B3KjQpCpn+Z3BVra8+PjiDptAdCIT3dfu0vLiZXQtt
pKvXKcKuF6Hznk4eGCGPqYMml4STivWh29AkgWU0MX14aVAgWEWC/nxwDDgEVTXNh4NijrAw6E0q
Hry9dLqQUfOg9Kf2yWD/0wvlU2HQ3umV8kOf1PrE6OeDZHUb7dZqJRtvTMVIUvp2a4RcCsFfH5sU
VJug284SQh0IvyL6/JOil3sWUNKsJEkncOjDaST2vJy+6h6Qdwe9IcfNx22QJXxiFGB2L0am6iC/
4dS0YGDn+KxRfdZCgJGUHPMhKAe6C50k1XfUwxkscI7+oCMd2D9uiCNOgCRH2JbmLdEbsZkpplDf
xTUXNRfFiHEY6Sg8xkBisUHj671jxFnVyiHJ5UFz8PODIBtlNUUg/xZL5CMfu41CsuIpZSyVx9JH
XSan83OMTHWv+TYPqvccVx0yS3jSMa5lWZfQAmo8a7NBWbX44XIWAC6zXC6RBsBBLLlKIC/VO/y9
EXoYFCoKsnd0wSKd87c1Y44iQkCZ8H7OaEkgXpanLWxybi9xnO6sN5ctxyxP8n/AqTOpoQGuZskT
u1ujWyFT69vlxhRhW6a/8Okssi4DWJFnI7VvUhWp8u5yfTz0EzUpQDbPh96dN05tvIO2KFmCa1oE
3hYv0rTVOIM3Amt6Gu7gTx2VAJ8cgGNOuxu0gpNNyZ4ELQ99spg29OHsrEF25zijG6aYiPGkxwhs
ifkNPBRTfmUU7xy6RrbO0YmoGX8LLu4UWn+mKZYLh79z0WfFV/xtkMIgtzRywu307RzXwdzyClJh
CYRFhpCmoE2MxkBkmBqBXEPExxZRi9QSGGe9bmcnvDDZ0TE5KCpF+hwA/l//gLpVwn1ijP0SpuAN
GhvwBoehDFsKxh6tTLwvw3WD6hJhpvgAyy3CwGhPCbTr0uckX0F2HrBLqIRsimD7Zge9CCjGzofM
J3mL0zB/+cWwQD293SNjOOGz12e3kGzgQRYg5AVhOc+eC17o37QnaSnObtLfk/Wt61Ru74hKRUNb
RA+aJnpPB99BeKzOJNlW+jAg4QBP6MpfVD3loam6O7SVoLGV0+9IC2RccCY9lmACklZmHyLiYYNL
udHNaQZ31MqQbvmQ9j91VwWCR0pBEwiMhC3nCJqgfFrhDsKdpUfbN75c3OiAtbz9juY0DDYKD2dr
ev9Bx1iRB1LNipTvuKmFOA+AMZA117W/lwLDN8ksn7cMFc5VVL0HBFQnbgP1ZkD3R8bnVaJ+0WCc
ePgYWCGV6wbQmY/FWj7FNSB8t5gVJgn8EpeAGng+IqpKFh6SqYezjyuJSEpT1vvgTp81spTtZA/f
LGgCADSD5ELhs0o+Rt5hVmu1btLCUcqX+0TVSnPWISCWrVxyd+hHtMhbBJ89CYKPED1F1COvw4kp
Hsn3NX2pxFkwuN/eRjrEDnUQKr3t7qAL6u1dQNcbGblPVGITQ7VOP5e9ipP5HK8EkGHn+NNPzGdO
K7CGD6mD9zoHmFQbQTIJApLavT2lfJ2v2Hd1vDKBBus3eZ7a8/aY5LzfJms0r+Ya0EhA/4y2/hXR
//LfjBh4n22rGdWncsuFUmsAOI74l5YHr3Ie08Uq5bBS4CcAOkdOI03o+PeYTEdEPYusM9JQPO8p
Y8SUvfEkGT846QlmxpT9/d0bBxlx6ku6EFgdCZfHrHqOy5TfrJz9pmN8pkwGnDOYifxdTUFiUdV2
sOTpD8Ej8Y2zj05Lk5hFPgM94/aUeq7t5yQvPa3C78ksFXJSEqt/JbdJ9ArvK/cMVzJAKSLzJEM/
ynonVnBAnXCzxALWk52gA/gFlxLfUEiq9tAqCIm4qclpI3pA+j9GvOC58UHY/0RtwPpiZIiYt+df
5XxjmlJpbW2/nXJiRFevkemUNc5AOS5waJIHlc625822z6KS2xJKhrrP9DNDIpkeOxoKTfe3B5NZ
R2KHPIuNiB4sWtpGF9txIyeXTuF8RJuttivsuzs2Kh9TLc6njTetm9ae8zRILq7266EmanZidmTI
vzanFBqdUhTzGv5uoE/DyDQXoCWiywN1CG3TN4632tNmRzH/Z5u7hSx91t+cw55/iM1XARyLMAR/
RAeNg5HnDpZH8jHzEsmjyPfp/vqXodwpLR6O/eIwmr9Uy7+voVlHPBT0DbAiGNSTnveII1A2D7gj
o6uhhgry8AV+LTsTuJY5IkVDkLCSSBdvANhFeLzGTWTGnbaDUMtEDV7NCS79wlHqzZdLuN+NabLs
r2QPfSH2noZScspkUL/Ytdlr+Wx7rx1KM/etDxBNt1XQVX8tDG/rpX+3n+Lvn4IVyWFhQyz9ED7U
RjBNKFJX2r2XCmtJe8goz5HHXxeDUY2vV45bguw+8OoXB284fAS7tpp9/4Yn5CGnTV/ymx+jLqQS
s90Ruvso6W/3uxCLd/sjQ1Mbnhdx7CoEtZt2/LdyVEgC7se/COcnd0Rrx+iw5P9vs93wLUXYmodc
Sd0SrBfqd1yHWCnWbDQa/oWur2htj6FG3T1T4dqy+7VLGn17IYIRmol4pEgw4Y2RDm2x8qzxv3P0
rOMHxuTkfaFa3ihPjYT2ntDYg6G+0UOe5b7SjRpDb5xa7A0qF/b5LYb7GhQtkpYd5LO78j56ZDrc
HCSM/8SQndA8uUeAIShploNKpZ66Ydj+CmMYBvjX+o+kM+tSVFmi8C9yLRUFeWUeBSkcX1hqWYCK
A6Aiv/582eflntvdNUiSGRmxY+8dhuALT1VD3qrmR+IXUQtR7I0OuVeaM9Kii3HX4bC0LPxW9Lhx
HqTp9/6B7IATA21X91R99FPCphIUA3rTqG9Q0dL9XAMuphm8TCbf5Qs4p4waGJgj2iJGGdSgA+h5
E362kmvNcwfVeO1GkhHRmKEIVY6Ezw0EUogUayU8xkmCPEBxDjz4qUFn7KaHqCVcv1a0cDv4GXDa
xef51+K1YPWwvjGksM+8ftuYuKEGfUc1n/seXpbMFRtZJ9jWghoGNZsuEvu093tndhZslO/Zl5ge
4EDrEQ3+5y1B38pzylTQYDUT1n74w6Wo401mBjbcz5sTaLd9QE9MW1NbSDWea9VG1R9wQtnVyzGt
9m6tCA1at06OuDutJ8aRxh87uzHG8Ukln+Ls/Psg6cxVEoXXytvXCI8LGxtSrAJZT9r2Ehc0gm2j
oJNCSXY3HuuBYG2zh1zrchroD1/dIwsk0GtCkw8hpcN3IE3JB1GpQ8lJK87eaUKaKGnH45TSGXqy
uR6c4tK2kfLT58Wro9DHZv2PvnE6E1xznQb/JHdSeKEw54SkEpl/9of4SzCXBV0WD18k8uKF2tcH
5CZV0RKosgYjZa7rFvUU1BhALoRHFAowLwhPbzwILTwGUIQu7jbNevYr317p7mGgWepxtxP8WRXp
os2x7PVuZQZxnAVj9wSPhA03okC/HrE7hceTYJgIXYFwCtOX4hmJfkGmQBNbdrEs/Z55+ecZbF32
IE65Gf8wnBBN6Q+TNGcWjMcgSiX/9Y+8QF+ZeiETWnshspNjPlTPc7pJi0u6TfBMc423xGJEUDnv
f7gx0pY0SvANTj6dD4M4CGOfETFviM3VKRfFF9s4QszH6C7zYMH1SK0MYihplP3U3xg2nOSPR4on
jlhpEkzZ1/xLY3+E4WLDSleOYNtMpuSUL6aABG1QN04bwM20m/m4pKdONVZABuJW4/Qxt47TmCRZ
qphYMKTw23JH8EjzPeeLo8rr8McYZJNDtu6OpfA75wS/Gexcl6OA74JX0bnPRLHQYQpYRLCDsU/3
E+wrWCMIvLvv/vLvudA8wBNeQIZcIM2C/stxmRmubMjpGzap8DikGWsrEGyfJnRT0papFfbGK2Ha
k2X1xvgG7FQcC51P+JiaZHZ/u/ue7MzuNreepLd4i+yeytsPN6wNVt6PuA7o4F5IJpFJ69lM393Y
T1R7peJDNJZyWx4vVPhSsAsEVynvkMmMcX/mYmJn2+Xi+nM2XrbqCw4yqWS4oREGUUxgwSKbmvzR
z8VsWzEeA2+sGOLqrrjGyEJolUwj8Z/XHqeIywqzMS988hAYZf3tdoIkIa1T4RP0TxAs2/m+21zd
y4qSEupeBk3tFsBoK784lYffv2quFOYQwjXED8Kx5j9XHf9wTvEwgO8qf9DZo8r5V4RCce5d2Vag
VZSwl289xXU2Fnj0CBas4ALfRbYPRvysjM8NKo/NiLI/mu13k+2ew+xJmv01bvZicJ/2YYKsNuuM
2d0+M52R3TD78rbl1e61H2iTPbQP4cExuVJp70MExriSODta5TAyzluScGSLVz7n3YvwhuATCRkJ
bx1GLbzmDYnEi6xrvCMpCa8xciNeq2TB+UCPCQE/OlDU4LoAR2fNhSasUYTB0/9v4ojiDyG59bIh
JOMJgQN0rGEZ0sYS9D0KB2hSWHZErEC+D6N6Cytoflkp2qAx0YWyotrh0AuuCFs+IagGpe7CGS0X
0c0Som/Ki0KnxNtE17e+ixq9O5wxcDGF8gCiYU+j7V8mRsw4zX41cYxC0p7NU0ZpfjVSQXJEhAuh
A818WehYFwiXJT5tmsjiZuX/cGxJ2CSh4KQZvtkMSLtrA00V2qQlFH+8QZ2/DOFKmYE6C3QQdO9G
crmgVlGPGySaiJQGsfP7APyBeKAi6O2N0hGWBCp3AXnCRY+FosAVy/nlJHCQoOgjif7l8rZTpBkW
YqUWexmL0FoKkiBAFXtl7AkWP5kM8nIg3Pv8bRjkri+aFowfRYRc4KRHaXjFBpmHg+3tXoj5aXoI
N6vRx56mwDlCmkuuS2AH1sUhaIREHhpgS0m++H1RIj3BU3xEbT8ooIWqcWjDu4E2KDCHDdkuAllQ
S5PiWZtStDuOPtR0cDRJMm/soN/Z3BBZ8dgWiiDlyDafQXsV5xFFszhlrISLpge7mXRiTt+8gu+S
P7jKnDfHXfJ2eEQkMrxEkZ8IpFvUJqA7ELVF8guoQBv77x9gNsKohh3QkMrqblJ6bvIYssoYfrAb
V/URKoOKeU0DwPLorAFXPu8TTIXSqQ0+ir+LXna+c0nKoOwCvUEudyC2IpXf4Awg1CvPlY9pmAPR
ZYnozZKAPAPzZ0G27XM+qGkxrWKZxtyYm5YUnTYBX8VOPFdWpbJrEfnLDxBrAWe9el0AOABmImxF
dZxicBBmNlIE7JkFytO57FsFar6Qx3BqoMzx4djK/zydWMme736aC0P05ksLaGTxNP8pv3OnN6CS
4kKDPLPA9xzJ0RFfeOP2g4ZtgCwDsISiPKW+EDogeKMViS3Uvkio2thzoJi+4YxBhaCDLFY+ZX30
XKaAGZEV5nOhPzboyiwAtg4L5wYjQXA1nz7wW8gnY7fiGHYW+1Nc06RrTooNi3oMR1zRppzaCTR+
0kMVYShhJqT+PU9on9vXCcY/xe7nV3EhZNHQg8qEYf/H//2+V/D2FsDR0BueFoWh+IWcsdUkRM2x
4QYpAR02vuD98uKQUn8wJk8ORnh2VyvRVaR8032fF8rHBG+Q10PBJKDXBNhkLuvE+8Ep4IzAky63
8St2Fdes4F4j5N/sumCHxQgPKHw2+OuvPl483FvK8eYd5smuEf7QQtuFD098jEHR1/gfJVE9gvH7
SthU2N9zqVq0ZCqMSp6EKUHvTJIWcR+b3g2ZEQnPFGkCPhui1aQEhQ0gyMfllNKwFdBRa71kNi+m
T9UeRiUBE8WBNnI6sqdU5Zbfveijl9wo74YdzA4i3YBXhCuQQUB9DJDAE2nQJj/FJTIKEPFNvtpu
J696gxxqfGX/RVQ0BCFSYAwMI/mDh1RHEVcu5PiydPHLF+bdsOS86gwjY1gYuCS/9Rr7sqYwR545
fwDy783geD7E2hb62t40qX+mZkwVB4y//4cd7rfQNN4mPW7Y1napk06CYbmsAK6N7mXJoFxHoay7
aTJ8Xuz4jLUJgCH6aEC4NuZoATVftyaOfAXX9j2jsDlblf1oKQXwhmpJ7W+rN9WkFMJ8tFLrnUYY
XNtQafHEzyLl4uwLyBraOKWelSFys1lFK40vykMKCsfudWpI8nPXbRZu2jmMPRQvbJSgzoSS0YTR
l/VKM5dc3eSTw+Scpccji/MFX/H4oBBVzGDcWbRIaGwF8Odol+FrCP6GISbdio4ouqV7KqxWBd74
MzzQlA3o366lBQIK13ZhDLvH06jXbP5a9yApaUFdwQq9PMJqkaJC0DjQfQuFuNLjzwt7L0wT7k/i
KHcKT6XFIhHGp8rG+A/eYDD6C445nA3zzaITK092qxUr8cgPB+GcnxCaI/ek7pNTFQrNDo1wrkyU
huwlSWDWwjbNFeLZRJipHXKHLX4WnmIhhgaqxlVL9lmxRBAxbhSetBqJxgjBo9Q9H0ZzbnZ1EWi2
KIremoTKtULESCgSwYgv9ennQcznukZ6U0A2pk7kzjg/jBSjEvdkWU0DpJgibXUn6YCyaYDj4iHt
fCLaNDnFsRQ+zHWCmwmlnO/ib/QMAlvRyZLFR4cJWohLSKUcMpV5luYCPdCHtfn+6rHGFnIPF9/i
KyAlMz16QVC+UZQ/BDvtvYKHhAzgiuIwYwWE1dpsv5v9iQkihyndm1zIFcVvuugjFcCkDNYuyYjr
uplzguKbfGPe56tle+swZL5MxFX1OXxuiv9Es94kBkIUiHuH6woKXDw1FQmhz712t3soaZ7MpAZx
Dtm52W/F4ByczI7x9mWw74s1z5xrh0JPyegFJ/nOKmKW2HoxjkwKvDXh3QVAA75R6d8tSw81z44H
qzioXM6o3mwGu2D7NeZnR7a2NO7gmnxgegxGYQdDZHtxYUytWIv5SF9KpvdMacEV7GiWyUObu8SR
GzeKbc/G9kZLvWxoIfyDfj4byFZ3Ji7MJwEPvuFgJHNBcxFmgd1+n/fW2MK/VoNHwiXr9Xe6Wfgs
VvH8hinAVN9DRct8upPnsQ3Vt9ADPM7BcCuzOVbgwpJ5+fhTyQ46MfXkKf55osGFVKkGEXN0f+s1
2lLVLHOnvTlAW9NvcrHPcE9Ogu6u3A0q6zVR9WnTGq8oEd8mfs++lOkjWPHLZvAn6j5K9S/m1RMj
N8lh/rXqSGqRn2/wkDOmfoT75lCEWvzLqP9dYdqT8sfcv24RcXsVaoNoQLETpoxF5CA4caNqZ6i5
F+1YLic0m7UxwPRywLvEP5fvFlDia/F2SU9lT1YwmRVGTdKBOx7vJSFzJndvNzTFGQjzQGkApiBw
0pnNzRBZsvCrckEEDlxc4IC0x8Ya7RTKFoXa+IE3D5NbyTLQvH/x6xCZWnxzqZQKvdxP7HpiXgPG
EsM9xHcFqaXg6p5deVchbR1yraEkJkaSRpB0ZcsVCdYDhCvHAsEidw3FDXQ4SKySEDZNIz6AoI7h
y9U+NDAVqSELBHZ40UnB2Y6SD18+rUi58LITvjZD3HKIP57LmU3cA25cU6cordvhH1aTLzmwDoKN
dk20RtIi4lEkrw7pPUxfiwNuinAjXgmhC6gyjlvPdjXr6UXkm7jkfi3zGBP99RcJDF9BREDqhNjp
ggKEr4BJsK39mmiVGUgi9JgNNvqyQ4F8aFUIUPQ68gIZWlBttQCTaMTg1WCdCajxXuM82Ykimx0k
yu0Ri9CYzQduxswGw++MjCac/obeX5hvlIJaJYIgwZYUVZRrbmN2x9ZQYcAvpkZ1CWEgT41vu4T4
QM8VrxtMIaWfp9lBWR4F/G9rZWcvhw/1830zuz59aR2iWk2iE9cnkLSZWa2PIdjA6Hjhc5/8Itr+
eJj5wMmBaI92airRiUEhT6+TvwOFL1zSnY63Jvx57/7vjdohDMl+huYG0tMbZ0hebQ3go+G9g9ns
+AJ5hjpL0SyAbZNk6oVWTFj7CCe7pyiHqcTGK9rpB1cRgw0FLpS4IX3gHUMghK4KdrmXIuWZrKID
Qlbt+vsPZ6CrVpnZEnjqhYa0MdtjuKFig6iyCcNHXMSbUIqMHbiFzua3nvqB3U35HN7hPkncY689
WnTmfR9UbdS4/yiMoXAn4lHvpJa//xrygjbotY22zIiqGnxjIi89P+GU8Zm6sD3cQlsOHcxXklz3
fs67H29+iaGHeH/OL+nxy1mpUBosfiA8XHwJFrO5T6reHlFPUHlbjCGzYEoOaUAYC8HSbOCQUNRv
F79v1h2yGH27qbsK367ICkXrMONYDTT/L48WKzFdTHTIwHUodQw/L/iJxciQkSxHVUUpi/8ni3gA
PoGVpEd2gvuGkPm5u7FppQImpiUVhhYlNMHh+xGpjkDispg/8nKIKx8EL1xrIWQ3jidp2oSrT2x4
UFHiJLFPWE6KOoUAIGKUq8XMk4Dae3bIvrjOngyuvCxe9tlIoFhY/CuI7ZJfEPXBaxFdPCBjnE3T
mZfZYrIEIIyrZSlouol3SnIaRok7WVZc3YxRsidjnRmQLgUJOBg8PBEGdxHITwjdL6QVhCQ2Di5v
zbTxMCB9IvNmIggIBuUYGD2CcrM1Bj80eiKQLnLPGJUrXwzw+KX8Bh940PWkbSIY78LbBsBLc8uT
sBDMVjjJduLZLQlBLDVnTx85athMJdHIyP4ghJRXcxgCjH5lYmmJzE7HSlFGr8AP+0cH3lOniFYQ
5EheqU6CH2ykYyhQgFRghxHAkbXqI/o7AGpUtwlFgehg8ZazJWWWJWI4cnHenfWIox30esIpgtjo
YjLGJQNqQVuTAOa9FS765CrI9zFPWq/FxdOQMmYrXsDkQ0uksksTYznVP0xkUZ/j2XQbGQAErKly
5HXI5HWvObwWYTvKX25EtdvIxqYWyBtAWngGjKmDkEggGTdjuj4cOsaIcMjVK+s+0ETqfZKSOL5p
zV1btxogq1tHLiD7G1B+TfiVDdtiCJsi2nfu6MC2ogp+2d8TpTCWInBhQIQyl4bf+EGmaCdZQBL6
BjOdzjV+lNBN4TPGCBdAdcdWKgxXG5HTCy9N+ZfUXfwmdu4GjB7pWhzMNLtbSDZiuyNfNsW8UwCw
s2ANLMB24J7DH0UI1gZc8aDdzUcrVY2GlQjmrgtIzznZRkSvWxRZ4JGij3zfC1QKyMZDACfCV3Iq
Khf2KNEs431Qr+yIORtjtlMYykeqDLIlfhDVQ5Z+UHR6QXBJp+Q2M22dOZPSCGxY6vb3F6eNtwZc
BCoh4ynKvkAaKHGibfQQcDAM0S5KTuWLdlGl07T414rAX5ZScbI6lFxv3IA21rwJ45gOpH/hiZNC
Z430T9W1GeeexJV4Sa8l03YPrADYcBgaJ6fbmr4VxRFXuPQ/oR2ypNYOOCF0GoWrGN40r4WrMq3B
ofXBE52tN7+DxtDULINxtJ40Jnciu4D7kILyp67thhrFu0XfD3UsVmCclL2K+yG6OVaIOuslymsB
jISiIPgS/a0eezpWlZ+0Xksedcu/3uUIvSVJva0l0U6ySLkeI5Oaj8gXWYPoXBiG/4ZMNwRo28Lw
WIGNgcyNyEy6H8Sya1EfBFuPbjiAgIna9s49ndj29qGZrS4MAyjPAYaSxDa1JtDi0xgOS5yHYhsU
+k6Iaz/7iKHXIub+JCTZdjC1RYVRfenA0ZNb5wL3DDfjRQVQEh3cRN7+G4RY8jrYXml0CMkCRBDo
sWYW+cuYfXSH3Y4ljZL+AkSCTe/amNc02/LTErLFt3YSmmzikwp4uKq3og5kr5b8/u4v0DBxwQYk
tJCCC7ApPIiElF7PaRaj32SPJzRIXvbLBv3mOFAe2RyBMwC6KLxOIxucgLppatqtT90EZry7yCQt
vBIcbhI3s9brysUaXKKS4BQJ89r8q6eVuLvZbkW8AyumtUarCyNPlBwAzRPdei2RKfNTYFy1bunc
SqMLqOjoA3HsX3xM0gNRc7acELUx5VrboP17kmGozgJ+JrijNoreR2KgjR+RhcEYrKIyEpZsPsMW
uVb1GSJ4VO8Tfbx/zXGzBQB1DJiFP+h04CqIRgrxzIdsI5YGoFwdE2rx/efdzOh5mq+PFhOctPaK
pQ4OGIDkLs6Db3wgOMcKW4yS0dyaXuab84DbxpLd0wlBPScNSE1cb6I/9JqZjxn9SvHauNNC0S68
H+8bggnlveilkfRUJihkzzSjf/mmvHXzYPLDBoJQ2HK5XrGHB54Q5bBQgZa5ntGtJqid3oANxghE
85CJRtZdnzS78dhqwvSpmt/rceo3TGEt9IrRhMRA9x+9rtLpxeSL0rk4kvMMB4z5PN8chTS3Ckcj
fXSo8f6X9fwd3SdIEYJbNDMUTBw6nxGIkn+X9fNPLs9n/Pc4sgSvobBbS7Yvzodoq+jrB++7WlZe
705WTKEv4dr9lOjbB6XVQGVkFOl9L2oPrthbLI0wQoDcoFelI4pVhcqN4GwOyEmYO8vvncWohNfM
kVz2tX2zxmZmv1H5o/w1bhYdyMkf8Cje4CVjgxq9diHLcFk/d2Lo0djDNdSbzUtKvB6G7N3EqteX
gvqnK7T7FysBAR6JCD8z5ADsxyw9cVXALHEu9sTt/CtUcWKOTKcVbzbJuHtpZV8P+Q7jBjofOFEq
CL1xUIKwek0G9nShMLFqf/WLzKhHS7KYF/GOaKqP7JxmGQxlNsOIR91dFjOYEDWHRnR0YSmo84vN
IEgoSuanA6p9ANiVHvYZAUUGOpJer82JcbFlMkPYF1nS3b0LdJRoBj+zcO5U9zMxqEaZv7ETZVFm
HiMfImq4b209V1fYDRJNqPHV6KIZNLkmGjGJkU7AILrwkKSP25H19Qb+hdSRRoLWp03pXWRMLRnf
R+o89cfmHftMNcI8c85UGiHgZHAuPZ8zdz+iGvv+1T5fRwHC4T1TwYRDk7aUP7M/9A0egjoH79rt
N/eE9PL2SB/uwZ1eWOGx/jGvz7C8z4dfU/pak4GJsxuDXBClcHXP3FP983aINSSuQjxKUmfRkW92
M3fifmIgrS95K9kklemqGBD6VT/7aHLnTbZjBnHKrJPiM7jYmCbnA8ag3Frgn/A/y1xT0aHLvze/
t2c/D/NUR4gFVEOa5+ahB9Af2jUiHxurZpN5wVR1SGkH2kOggV2GFQCUI7qGXWjNVkOzJwWTwa/9
QdJwZ16cV0Kxk7dJpa7l9jA037Q9vuhKYaFKAQN78aURXWXVxE7gevbqL1Ef89b4OWct0AgwApi6
4Ak3sZaX7VHagO6iCZ8O/6Xt6GJvmN3Bc9IV899mwo6XUVqlCaOLrfV2Mk8huAJunmkekJCRwrWq
IARNvKgJT5hy/Ch86Td8+xfn5rZWj7gci0SO6MCsY6woXjhZ83aH3rW1meFqDklu/XsPiM2Umw9c
nxqLHqbsmtGHUr2H/CeNBLyWs1yl2ZF9QTb56bRjY3TmlTm3CbnEOWauOzkJhCmqY4nFVAFfspEg
wTyccsRg50OevOlER12BQzwq9Hec71S95q2PLLG/Rxj+jX4ul/DOw/Z4yxYtfiDCi7z2c1dCukLK
WC1lIt79bxBNLfqj2CBg7QQshAyR6aFBURsDhjtOll8YALjLInBOctjVFPjU6DCpNCarWkPjnXT2
WbLei+kAuYRxj77o6GH5EwtYVVgLxuXEsZN/evjpZYmtzrLodlA87sO/+OGsmwFOOkj+2Wokf8pL
u2ELq67OVB4s4ZnJN9fwcokB82rJAa+pFUGsqsFEoaT0/vTmUnqwzh8o/1wo17tzucybj/ssvA/V
7MCQkLUV9ngJVeL1cWe8QBKZC7INK5esZjcNnqLUuoEF0V1jxMtLgcaGfeybbpCXl859FveN/RzS
q4MbAJdhfLcLFTjlGSnkjA0CcrdoQllK+7etgiB/LayMW8bjsk4v/X1elvs70eGxanqXBrciXhrX
XBs8Zu6F2Iv+dj/W298X7gOKpD/GJJDwNalP8FbTshLCJiKkInw51+VsElVTGzHUwyTRHEz1boAA
h88M6xqWtNoaj9zxr9APH3YBfQVuBF3o+x89/deKNHCcW9LkcGauccHTQSdjyEaFGEDPSU3mOHO9
g5FVZJqB+QE2v8qA8UMPOi3QYke0eOT7ajhBStrH2dAeENXE+HTn5X0W+VCTGDI+FFPAg/vLajGA
ZrIa6ibZfXEZRjwPjzxCfDx/rdqYZCYkX3zDeiAolqIqhP1w3bK2684Z77lsa5gR+ixo/zL8MHK/
FuRmyA9eT/m1Ys+CtE/izqmcR/pS9QE2S+QVlEV/CvNpDCVG20lYpXOmK9FjKwal8wuZRLHOIbDM
IGXgezwzHuKmEamazfJh7/q1Vae+6Te0JclKDK/lttQfoCXI67CMyexHZV1yayratlOHyx/3w+8+
v3nQeGDxZUGzI89fP3iKymTAvKdGkP+OhQ3BMTNBqj6Lr6fet4qfe4/oBi/VJAxO+vDRMFgUmSPU
XSaAXB04FOUcEyDj9eMUmH0WMXZim/HfI5Z8eaDdfqSz9bkYwpC+xQmEmwBYw2es7Tt+hsNt7wzQ
lhiNjRfGc0kyi8n8dNMRV6bWOeXOfuH9oHdT85HZmV3NR7A6UEbhXne8lC4iwqF1O77OjnK8psMZ
X/3B2ShkZ8ntsnpZt3KlvNxs6s2U7UiaqymDX1xhS+AX49Oz0HN1jkJvaN/9u5VtGBxsgZdFsEvG
Hpx7COtwVLYlQ9Y7MDDIvx32EveZ9eKMS04RjuJ8Xa6uYxgCtWu8VhykwZjAPHAU6KF+Yw7/OgMf
Rtzn9dH6bN2m9oPGkY/tUwm3wMCSn033U+7zs354QwS+r8+hdA9eBwlEg8jEWDhujAcqzWBkPL1G
/y6FiVpxRAhmyVyYDm3G3mpLg+wXV3Lxjr5IPvVWuBZ/k04iHgXT2uG+mO0opIq3yewkfRJcooE7
nLNJ8X17zJw+eLwJOSZbnJSEVhHCqca7ptOxwTWLAI0VGFf2p8Jly6bY+f6NohywrTbO9aJjz6Mp
37T++KeCD0DqMe+c3qU+eAXDFQlbdF+2Jc3I0qscnLP8Fp42OLaX77IYEGN5sQf6PRSXTRa/RybI
+RlTmNObgQCsF13BznzidiZGo0ETZcaR28Mnqdnc1rvU2IxM2fudJIoB0xnXo6k+uOkN7AnrFs5a
JIgAcaAfrHWKuXy2J2bcKwzSH/hCOSRQV8SaxizE/MrH8RbRLxfDaWbOHvbkag5SlKyc0gumM5lZ
rUvGNZEAK18LyHc6NWv3OXRUvPxPis+MDGgimTvbfgAN4obtxxVTfPxB7XFrf/FkpV9L/zbFcEoK
qj0vAB8xvMIqhqipPz3SsU4Yr5fzc/rcz7wKi9v9c9f7UKcuO5yJ5f2w06m+q4s9ppHxCL6DlfQ0
ZUhhftmbwvQzfWBdMjbpuOFrhCHl2FXnQ4TV63E6yQ1xBmnD505D2K4ZKljaD/8BPTas7B6PJHkF
HEWvGy0qug32P8HdLTB6ggsmzzEQxeaClvEP4RJZ4eiXzHx0tks6ZbyFLzqUEoRJn64LC55e7w/m
KuI2UhLoCjAjHFgNac0cxFAG6Dqe09wXt5rUcguLGjnrzI4BLDd3muJFTs4/DoeeoF2NgrGsUXAQ
vK52vhjM73b7Qy4jlhVNB7Of1IY0oKGLvmHA3J9iHWbxNxrLh5LBYc+Xd9/K/pc5wE864K33dsh+
osK6DIRee3mdzyLUbRF143hKJfa9W+VdnxmdPw3pdtdmP69wjZeS/hNM3IffA43P72e7fsWsMJ32
4XvRzSyqgCLqGe849VspnhGHyUPo1K4miHRUtzAFang7Dhd4Godc28RFUSlTpVgX/4q+Dfo7vD68
WMKp+d18DRwFftpTbqEGYBpuqcsx7F/hTcUu+55N8RTveCDYjZQADBEhDC8vuxnUMvjEv9ReDlci
ZAC6/TBI4M4Au48ZGPszWVzI0Fdg6qxodZomLfneEt7OTFOVkF+irJ92tgWXkTqq1twDR5kaIBTd
mp8+nOqUwNNFZzapYlMIw2RWcHXDmGxmz7Au+Rg0E2C0CDvkdLZ92pLWI5spCS41k0AGc6jMzp2U
yrkBeCpkQloVHp6rgbK80pHL7TKphUibLGP2R0dsit3p78STyRMB4vZc9A3DGQbWuZ9jvMd1KlGO
/GZXjZuqoXk31rsgJ1HgoniuqrGtDq7agDjU+cPK/Py7pCDG6kO7FQwpCqEZhlOF8aE/9KTEmlI2
2jXkQQif+dAGXIXaw841qgVgwMd8eveb/dz3NPaAFCYma2tKVFVUYs6FXfuv4PjjgpyM3LagtjDK
q1NWYsTiOy5NCRRtwojUR1yqAMwwKkPMi24uJxiLqLE5UIn3t4p5oZIxFoZkd1RsOHnZxVYcbaob
a/L0QWytbGrdtpcFc69QEWNl+F2e089f1esA2j0kgsqYTszmZudQTwBZnG+vDZdwZHvZO8+0N6fe
u+akhpjjQSqt3yBgI8YfkvZ0uoCj4HQjAj49c3cAOeMdSW+9ZVotiXIgLb5jLU8/6FnvXudQZ/RO
uWBKVXmN2yqsLmaN0xmdYWoj1cyXwh8LNKE7NPRTK17l4mYpNXp4rztHlwu3Wvs5Pak1X9HobWWP
JZ9uMjF6yZk+7c+EeoJO75iUG5FGp6tYEZCIIL9V4u9SlbHvNijLmcvEBj50LuRR3E0L/MEhcZ1f
ngQpT67wb/eHnXHe5Mtu3WBvLjwjHz8DRoUte/eOXxmbL8qpcsPJUuqtBkouHIGHM9gXX/NM3mHq
uXuutamAHET9ukSGAWgK7iaBl7baMJLsPHMAdnJIwPn28wLbrNfEV0gQWBHiCVT7Y8mYpQAeP6/5
dQIO/37pT6+wqCWuCgoLpYKFtJf0ClUIm4gyCJ44FnFTq3S69dQ8jlGF67wkgOIa31GSeU/mFowm
aRbMSLV6R7wy7U29xubafL0JlrP3PSUG9S+el6LcIRWnj0JlSx9yd5qYHXVJ7+4w6xt6gjUcyiOX
bygXNUoq63uxMmxYldxUHguVbvdvthr5N2axsU0vO8rLX4Gxy84gPPtvUwYURD4dxNAl7eJv6l3h
AG7bfZVOojJQVP1+A5SbJoDxL6b1JR0fpzPan1zjzoAwwQJ7Z2uIP6DgavGgPuibkCm036j3htae
GE1E0cebj9XivIBX/u/7i3MWbd1O0SXmZDMtwR3fsH39Hinnp19CueibVLqyG+w7QvTH5OLHUn5f
cyLtBIhTL3+ZPQmJ4GNfTJyT7Wwk/EkeqzNQ6mYC2qeaEAKIu3ReQOaGwFHYTSAq2gy3g9X54ky/
mFj5H6PC9nXTe99f7onWwcb9cci5TsBOHiAHXrmIb+z8r825amFpA5o/zT5b1Dfro4KPlJJdqxTV
hdkyhKQWKZ0kO5Vo10yYlrJU21R1ZMUCJWi+xgyeMMUXlNYZDglB4d6ZGf1HQSPvCLiTRV0b8o0B
xMbnflL7+b135CVWPbg+OrWFPAskD0OM1vIaHzXszVV4qy0YGmUWm8JqSUmsIs0euoxuGhcoFZNZ
fYZHj/7A/mFmTzds4nty15ljZJT6oZrDRyMJGRvE7/TJhEbyDfoSFjbM9pik9vejl8ktGszz8E6h
pWq5C7O4d4pN9/OigU6WZw3/6oDJzTfrPNakYwfrp+MwZBYyDGxuf5Ah5+Rwf2LbECO3N3pV/cfu
6GIiISkiyqFJSONbaWkN9+4LiGpgjKBj9omsVZQZvPCVNDYugN4vVAtcNUyTFSgR6mKaCOBJD+Ch
PLitJHyDMietQL+MBlezjMnh3FqVTepAQSCGbTnCROfrYa5otT6z0af6SoFl0h3KEGg/uPrj4wht
9zyz7gPYOrfkHmEYJkBn6J10InvwmKet6q9N0QMDudf4ITofWOH+zNKRfan0B5s86vfbEmXVNKlO
pTciX51QZUTTebNBbqVBFqOepgVJRCIcTYNqlR+u8PSOExtuYQ4BOJEpq7iqhvWxDyrCxLHYvwdx
Y+Q2o7n+1Iik+ta4yjHzaPvqn+1o8drAcOKJ4dfmJnmP/SYAqmFN/MH7cqIBtBx50kDxSe55IiWk
AFDIju1vbcC+8idGfY9nmYfPgIK7hDa1+YHyBje9LwiDaDiBOcMvugQN/F5MPbTHTEctXZmyZt4H
dtGbCvjWmM41Ka441BPzUzsqbA2oFpAr/Ra7c62iTqHywM7YHtikSOaw0BQahM2Gkmv/lq3r3eyu
zid4pm8c6WBXgKoaw2MV5AEBJ8nYYd8lqUhyNriAzVLHVBrnZYt61Z5Cvpu/2KpjmIBj7bz8236j
0v0C7jPjQZuQJslDC1ZfQJGEpP1sV3g5nQtmvVaN+TLecwcpu3ZxidbnNdMdtmDzuYLE6PzAUdMj
hEkezKq4MBe/Aybf6A+S6x09UXuweHM3vPYHJsYHkr0dLL4VNs9H+7UDft5Cm8R4s1CMK60d62yP
PrC9jI8a2gVzctj/YQk2ODsVxvBHDXGIOslawJWN6+eLTELPmC6r40IjvEgV8svzcaBTpnEhXhni
2CWN+h9J57XcqJaF4SeiihxuRUYBRVvyDWW5bYQQCISITz8fZy7mTJ2qmW5bgr3X+qNfhyMBkiFO
v2UDtt+uJKhmpikJNY8nN6yrvjQuiidpPAtl98LUJC2sU5mFHYEMW6MI5PZYghmzP5fBveWnQW0t
/FOk05PyKh6IYSX30DKlZGuV+1Dj9yfdGgNmA0AW8Wq+4/4dg4DgmRBAVzzIBHnJQgHFkG98YdrL
At23uOe0xMZUJ56RTybz3bvgjCXTt3zs3ixU1fBR0hKRb7Xhn6X5CgDcF4UIvyNEeqcGBllP0lmo
eU+FuVLjCbiF40ePWlf7IW4Qg/oUst5zcN3QOejfOppLn9RmvnEyD/9LrZa5D7pLyuqRfs2ZvziV
WFAlD6U+zTF+uuQC4EEPZncOjk+k5xExoycURjPYyt0M+MFZ6pTwsuJa/OWnlqPKM7f8LjeBP5AL
aM8SFbMAc0X7RcWhNSP4/PCccD2wEcLxejNHubieicqRE++qWDApcwwvdEp5AYrc02u6sYZFAya0
nRs5e5+jdMGA9PyQ/XrPNn3N+DxTxB1d7WR0X6Q7RQ4Ea0aL1RZhI8wV7bb8uTGoWMspXOEKZZiW
eSuySxqmCtzPfM0Lizt75MtrG3eS/GbVUCZATnMRNk5GRDHWyfo5Q5rdNU1DJC/3Q/OLAhUNGKPA
/JPowkqhWFJ2UiaI12IkZ3mmCbojOFv/h2hPJun0WweScO9ClOpLK4lIw4leAIrUwIa0Mf67+y1i
ItQe3BWpo0bQP2poIC8aYDnNmLIZ8oGdmaeufa7px5V6XG5riAnrOz9JS2ykYbG6TH/Azot0F6v+
Y1WiM6kaR/97/Bv+JeFPfH86WLh8UXVUyOVGIx82rDfjbPbW6BbsbervDuKKdFAM6ntpm12fhAto
BxKB1G8Bn7DLvJtGIw3PC0XlktO3hlsFCDyFDzVHxjpJUZb6m250q2org9D8MX8ncPQYpzg3G4eW
rapA9ImPcIsZ9/1htvPV0ThqEasYQo2DkJz583tcp+vit4QLFXjh8WEhN9x41xf6oSHgK+OVjXp/
7LnCVAyLBs5iCk9AgRawkR6YcsiBjF/wp/Yx6Z7lUOxCpHILg/AmJgfqxNE1IsBgShgXw797jCDo
95F49Xr/89wq0RhzeiWhGJosEEiKxDCDvKA5GYH3GEsoPPmZHNlwugOFHJINdY1eDV7OFoL6W1sB
YF4rOhMGNH0yudlKVPxDmIRafCLiAJGrRufyDZjUOE/k/I61g3Q6D+eza2q8uvNfkYhWK6ovIyqb
ya4JdPEgS2mCOjLf3Z5hEla9N5leeeVKKrv7zGjcZ6qWOVK6xVuj+2n1FZOLdY+s01hckATnaBLQ
U7/wz3dx6jKvP74Z5/kEf1M0DwOBqa2dhxASZEDFqF8rqMyozZDSUwwwBSIPqWcis8NcRlbtumCU
7Y863m9f2JZPL3WenEwXc1Mcip+3/Z4I/vQsviJOcWlLUoAm7+55aO2UiDfbjJ/Z4lX86VwBreDp
b3vCJmggj5SZchjVf1lh3u1f+QlhZdm/M/369Oc6ouoKwwHX1AhzqsTL5XJKQ/JupYg5KH6G+Tbb
mueGG4KhgBERekWLpD/lj2eu+tbP2Rb78+sj3U5/CZZAEOkIFXJxJOxncCXosMKr/MwRySd8rbu1
jDhPIWHzRfwFPuLg6ZEqsy4Ot0j8zGM6ftDkmZ9V9IwzwhJzb/xUQJVB9nKPgzg0HN2l6WRJfsLG
CK2ttX2szT19aHdCIHCPkEd2IgKnZT6iQDIjWS+bKQnp6VWyV+VOYwKQeg91WcIwGtiKNxLh3t7g
8qkSMeYp6JOjkRuXrMAaTAZtxybnylddvYVb8ToCGLEiX9qLhNk9XcmH25+0U3Zcgjgr3JcrfHUR
wuDH8hVw7zYXhMuBzFuFHPUoXx6NLV+El23s9fD1aWzUi7qtnk4HmANMvtJXFETI/xrSS2BBDVuM
5ViN85XxpVFoixhBOA3R7M23/GpTbVg3afZZJeiPilA8W7tm9d+Yg0ZbIS2SOK3jLVBhwyZ3XE0u
SxSRhUKohcRswFQSLezf3CZ++wUE2c19eq9den7v2vj1pS7V5Xudx2lcrcWl/Fkcyt0rUlfdRvou
LvZrD2gbCdH03RynjxeE79k8V/piKBw+svwIA719PSL5zOcJHoeajoF+XNy/x7MMLPpz+8gYwyw7
WbF5rI09CEPF9CxvBSCv/MQNkTIx/cpbDpsDSSFM1eWnAQyxhW9Xw8fn/Xq7dvw7Wocumna439G4
TzxXPGseP/KiI4zy6YiOEHFgyl72rzje9u1KP5sxxBgs1odJRvz6sdSd1yynOCobOZxrOPB2hrpn
erfle6N7FnOatbt/a6i9JEJP+RamXY46nYH443nMON5um/uGRE5cIW/c66Oj2PfgJKCFJybOf62r
X2t7/014x07Cv4cvEHqu/bNWUvg4S4fHOfsrz9VZ9M0T8Gx1Tk6ir6/Bh5u/GwfDT/6R4VZMP6QD
Ol8WHA2kq128zt1Pxf/tca6D6WL8e15HFIdETa5vJ5lNH6cXKelaP3dkp4fHb3oo1TlML4vHa0qu
2FVA8ri0Ltkc9FYCNl3bz8fJ2Boh+5rmyBTCFsuUcmQtHiMqOBhQV/m3EJdH/U+uUW3QC0OrQwMD
9dzNTUWZW9HHDjvWrAkNaU6VyTxbHlDqIRrDKodYSCVHAbnHEbZKjd4r7czCN0sOTL8M+z9aKnit
/u5h9pF+jLvHucSpKe7VZp6cVODQaiHzde+fCP0Tpyeuak4gSeO7r13qT8vRyNWAtLpzx/2XtiOE
mUMGSBEXMYrg4iAuBeDlzqDr+e5bYcZhMgbtdf4jODIAqkPSPbciktOlvBegqcvz68z2K3Mk/rTN
Kis5MYJCizQhlMgC5ZxWn45ahnycBmRn5Wrism42pj0ZrpHhNkFG6PeMUMy14yIpXKY7tSDsBnbJ
tNzzm63IJ5xvNxs4iRKmvM9sNzwmfJMcWFa5ErzsahaBwA/UBP9EpPjN3ChJ/szE8QRrfSXyJnFR
HPjC5U0cdevw6VhJ0IrYmEnZEe4uvDVrmF2ANSI4IncUxORplzvSxXNoOiK3Q1zefJ6mrZz0N5PI
YuwBhmrvZi2Fwem0Xduh94tz9VqT6sHL4T341MHyJYByFhagD2FXA6gBo7QMH6+Hw02Uh/nNEfSl
4Dch+4PkDrXXhK0jnx/YcptVkbCQtWEDbuO+N33m0IJBWB7cDYsyx8jksqK0zvQHl79SCAC5fTUc
nQNKoc4jcje1CdG1TPc1Ru0zHM1FXwUWVPvvm7QrwiLR47jUxZ8ep1dxhV1TP0lZb9OU8GDQNyBd
j3+OC0J2u3zJcpZ9AZLy+I63QJLsrHdTjWbL3YBwfPDBIwl46a403tzjpg+m6w3JPj0u60ezTGBM
YHj69RSkOwri0Cp0cDC4vAl1D6gURv8B57DnL5n9BJxsSMFobhjBEVFMAhF9JrQpifG7YiO4GxHa
SRG6Z108ARfY/Hd6Sy2SXT/cLN+y0vAkJcDT4W++xkJVhl3nPQ4IWppbBB0gtZtbTPgIFanufF4l
Pzlq8KOyI3Rq3A6Iz5YQP/Z7KXbBi53oFpBIwi9oDT+0mCXph0jy+2tRcw4Yu8wI7h859/gYFKSj
op9gMfDHOV8GiWDxvmibO88kBPsJacOgry01hgMm/iTLNt17I0sex3gj0Qa9UV6HG4/4RRIX/kTg
huxiI2jXw2Hk6w7pWZh77sBe2eqq9wIVV5a6KI101pEr04lRLNk3ixVgQlm6o7iRnSqqWqcl73JP
+iekDbnCg1OIn2ZCBOsiF5bV6e6Sw41ylROTC6GI6+FjOL33FZoWM7RAPNbDMxBg5gKNOiGsYQTX
jnZhBK3zqfHyn4XOeSBcAe2JqyBZ3T5BBe2MVP+gQ0Lj99lGuXkstbNOflpQN5T75XsjGi6IDEgr
8zaRdwe+NRg8TXKfXVjoq/kzC2fd2Cwb8SqMiAkk+RdjbxUPSJvMf2oosLjLXv3vCRmVH3gLnaz1
1XZRCH6n+gasH9cNSLstbKCPYNuRhZzKJ2MfEJnkcpVaf7Vmq8DRGioKAqb/OpvJeGBo1pYd8jbh
4Q9jWCs/xkm4Rwz9rwK8U6r8ojsAhs0lOebTozNpFgbdHLMLeF7jrnI91veO5R09Hfst6bs+6+Fe
/Lmx3oHzK7YKrfX6YL7l+8obt8Zf3TuVGHBJ3hxeatorFr8sLKyY2rwAvYwFPEwG4LUbUIPCpowL
/WGPkvMawZ9tEViWrYqTGKjj3N6R6+pxsTLW3Py+GOrH5Khu1dD8p2/1C2Q7pJpyfd3IfgLXB/Fm
uUOzfX3jwrvIxLw4wMHIJzEtjtsRqf0s9gNnYoag9giaOMOT60kfDZMj9AmWwdRu/r0Gp5Ed6bUo
/9Jw2ht4Ai8AzfJRfyGanoiSlRxhbezeTJIsxKH2pXGjYCOnHcqCMuCfjrS//6kxIW67LuoAx1yE
nKyfr2W2bjvAdpgVBwpG2PD0FJzmfFYYRYJaXdwFQM5pPqmevw0N1gDWR5ak0dV9lQI3+CsuYy3I
I3TfAUzcKdmiMyTI9tMyZgadZ/F5ktCPZlzX/L+/2opTI4WEMAH+Xij2fqZdunpHJfNQ5bJrnPlK
rG90egtTth+I0wQMsJzNDrjYPAr7wvrtWl9ThEvg/vHg3osEavVM0kJ8wyev0KRFYU7BqVe3kn88
CsgUSgXUH8OXiRl9fadbE3SQk/qDswTPZ71qV6n9jU8HEpXlz9pq2zvYzsZAoXC6nXTm2UAIX6ci
ZrIEU5rjM5m7ZA/QHmnvgX7cOSPt5mefYF1svUSw4t64GCFXIFsE96exVQw32TSf5r6+Nsv77/2k
Xe6/jzUnHIgLQ9KX9fQQE8iMLDONsOsZuo8VnQK6I5AMV0MFaAsZXRzVXQ93jJBOkYhxOxZoEUj6
NGBxeIkQ2ep7qwsbdnxOAB7uxeu5R2tjdevM+Cqfe26ppxFVuv3mAn/I9uukWp7EDg7EF7OCxaip
rtbRcGSuKFLiiH3tRt+UbODG3FEh5XK3I9Q7SLGE7mUP5BTBUKiAEuJQxpvJUN4A+6M0O5lsMSyD
REllji67b2DcW5Aba35BlUpDn4/SrCIu3/H9Oby+czQHt0X63M3tFR238ln22Fv7H1ghkr9O5oIH
X40FcY3dQZiCIbPHgxiUvxpBfkNkbZ/eXLvZhnJGQq6wkxgCNa9vfVYEaJbuKkRvWiuJnnR6bwB8
gW+BSVGey+xoIoNxS205bdITx4umhi33oezlAFA8JrA8EL53X8Z171rf5hs51rdxUsORQpadUfgG
mYNsRkTS+3cfrczuFhljJD6DKffn4D9CFfsrgfMni+cVHjvjd3EnEZOsKKN25N+1U5fyJTpWqDIL
c7T/mvx3qH6phQ+U7gtLMjPuPDBPOgHePsqaS/92y42JQGUlWv53ucn/iSv2n9Ll3FNXJEW/dwk4
MS6ANXvIzXm491++zx7VRWxcGpP6YuId3AYm9rcVner3TaTeT4rw7OUMYCrQNbJpN8bSkFmkIBAn
J5f9gT+ys4mXmdXAIbK0biuTLpba47oKUQM9+k80G0009HP71xyGOAclDrEVJDiA0JNCe8iLm8Kh
RlqQhMfC/MKGKO6t9miIy1eyR+8Azykf2mt5GpiA9M1LJ68L/IGnkOcamMq9yA9Kcaob1Skb/hpF
WZjZDvUROBfaWSbEllsSiwBmGOwIsra4pW7SbKq3w4SP2kYkLIsXykcGgGxvhK2HuCD/+evNFLk3
8LS9fMlNzo9vtkb+jBB9LS1hQa9/lYjs77snS7++AZEGNuct242HYpti0ztCqM0gqScTDmiTnqvC
KT72726lemkb6SCqis11ckn+IcbHi85JCeIjH421Ym4YNjhVIrgDJgvelwf3/hBR18boq3T7+h30
Ia87BWn+PyamtWS/UZ2scs2VgVmPwvZup4bDZy4G3UAcjU6RGYGhzfL/Ul2IurzxBgiEOXKG4izx
T0FgoRCI5n91odRhqaBmkK+DuZ2P6/70mk8G/Hv0rvcKxAjyKfQXHCx85KEOYlcHD9PPVe+xasf4
3h8MNEVyVNf2G/UXfIMRjn/Nx3MzcTt8N6rHN5HkkYF+SpGcnkDJxKUlCrPZLslCJKBvIzR3rC1I
PqWo+RBIUGsg/cOXahNhXPOVlq7Ec/nyyvC2HT+m1XTb8BK3jDyu8ArHCKi4Oqu7Ng9EbvX2xFKL
ZvOrkx1R2nFsKue3GfJv78lrC2c4d96d9kSkhYPHeUswe1gRyOWwL3CcLoR/RU1NCS08ubkQhuit
EfvMT/8iiwXvp/FBJfzu4YtLybLT3BvQBq7Ao0oEh4QfsLHW5GGqlcs7sKU7a8+53sKgbnhgyx8M
042brBW8u0R1j5h0RcAXqND59DJtbjNurtcHqRl66hf/pLXVL5J9osQjwVn9j7Ay3eYT8RgyJp7X
fKmBpZNjzI6sLozBLznl13XMB/bxhELk3L3t7mNEfr1Z+6XPeDp38zVLjgGCfDbJIU35xYFOQJZE
UJJSDjTaochEXv7OIxOnAz99GikI/u62wqz/ZOck0fUzZyID9EKxoIN9z8kSaQSDQP4YCQ2Q4xga
mEkM2KabY728TPngmgbcApRJb/MtjU9CPk7MX5R0IYYOAZ5rKmXRHOjFlyIGEvTcd3Ew+sXzmpqL
v021J1SAf20I3BzD+8N9nPruQ0mjJN8JoOA1xAMGYZPjCAT/s/rN4+6UnwUlmr5UBjSW8J6ld19D
Oa0IEfXan4wZXyPtMdk/rn3pJbAaU1yEJd8GkW0ZII0QVq1n7NXS1ja6ox7zhOubuipbLmlYOM4y
aG2nHrklZs+Oovom6gMAttRVsFrLH+2PaIQQOgdz2t7EAL6P7tdz58LRGqE0xg/BrVHrqR8tjZUo
/owlZUf8VDUzxTZjJAfnthmEPmtHFnbZKs0YiFoHYLmYPEX4LEkJe6Ddw8o9g4H6Ku3CMX5jdKKv
i9w8aansM7/fzgOnzdytbBBI9D/MtyPSZJ//oYUq4zzraIC5s3DY32WobDiMRsX4yJpZXlXgHtUb
q/VQ2Wj6dGfG+X3sRlpgaCe0MdATKN1pQqI0sHoG2TsuxCUs5HvJxtYRQcvnw+keNLh0Ds0PYaBQ
uSbM05ZflXEsnD7Gg/ry69aN2tx+9r56fY6rXHY7bSN/lgPzeKiI53Jt3J3MiJ5VpD8o7nvkXvta
Ch5xznz/4vz1N1ynYJpKmGZep25IjB21WKQyAZ1gbcurx2+fOONnl7t5rF95+hhIguQzdwqvFlcJ
DJActOjuErvJvMeJ+gdqjT3moimLRKq3aaxyUWta20QOXvxyMAdGzEWCjl0zgpIqF8ZyIVJyHrmV
yKhSX14M4Hkevh9fyc6i2zimrI4pzMvRhuFMQKD3RI043tDabuvl1FO6uuDOLlrcQNQDtZ/8PQ+m
VKY2fpzyl6Esj1tUY6M9mhHZ9XMmdTAw3FEyGQOnsvy+gQRzeKn3ToSi+9C9+0aNLdLHeTBgtBfT
R35G7YR4jzTauUnAvAJT019BL8AeMTuABUnsyB0Rd3B+vxw04YAJSBgIEC8DEV0WuZ+PdcJeUX8R
E/8cVlmz1NStvFcrP0ngVNt18gKywezOrDrknnHbvN6+8sB0kaRrVAg5mZCIKw6F6uf3SD/JG/Hc
So5CVTojG7y7+MOON0A0MJsnC5E9SnPJRKkyO9v2Dltg0wT3jYwuvV4z9dctKSYtZTBY/0d8B4e0
jK0v3Bpw5hGUe7N6zatuGyqnMoIGIRnhFwDYIzHU5lhS4+ZsQLpKn13xL1HcCjGphKOIF289IUff
lN/ymQU91+xR3XJuvOlHBDKujKO4tV7LqgwlKr+AFDZ8Kl884rD6b+4beKMmREYlfbxp++VgwVlW
RRbMsuUwOGpmXExB/tH9CAFP7D/r0lMLRDPY76TT47t408aWOxTxAbtaIW1AXgXmH6m0YHESfgk0
BREFEtOvcLjn/gT2cwZ0/uvhkHadmz5W/Axyio73yKjRwInAy8cKxOT6FbXHtxgbJflMFF0JfvIz
/d1hz5g3Sm+wLy8b1KiPuIN4ooTxyE+y6JfGluTy5h40UgQBrWJcKVegiI/hvwoa1euj8qfggrlO
3DSOwmp/YfXQVIdWrNd9WV/lu307VTR1iv5EGwOiBmYWkBqk26PPC9AAee4JJOeIcO847AJC8xFO
K9s+4BIGSxUXTCPMK2BHmSMRANNjxUV8wWDERY8QIv96TbH01zMeGtwhk93QeRsaH8Y3/YvEe/02
3MhUZmSAdIhLSuZ2J7/moo/WqZ3WU+0QfJcACaPyhIMGSkNd9F9HoeSor2WJfGyGJhadHnBhLE1G
tSOVgH8ZyNVqiOWNcLSAGyB6Xn30QKVVnzv2RYYdJ8Xi9dz25sMRARq0et0kGzVd8140LxwvQx3c
wyRxq9ZG5Jlj5BgZ6lJS+5mqR+cF3AzVNETjPabKpBKCMoEf+3j1GMEkzZZV3yr2GkRWH3Q9iKgt
X00kWP9pFGV4kfAWiju59jTHWrUE116YHG9fhXYCoUw2mkY0U9h8Dnc0484ghMV7wzKzZNjoP/lm
5pZI0GYLOZkSF1ms5msKDpInj7JrKa5y25ASIM+9OE93yTOgWf9m4wHzpHUJ5iIrAxb8hKgEtwve
iHtENEnc414NiyWVcBc+s/UTGBP2jUAOlyG9eHmoAps/CAjJHX31a7bbAWlL5qn+o64p22gTSPfC
uM7pwHPFLf+D3XAh8Yn2Lq631FFCCn4IQGcC+Cyw0p1R6L8vbwGhjwu3Qfze3PCEIA0U3jBwmnRF
nE9rZkRE8xymp/tqgjfRXcRwR4jPEx5J5lEfr+Ni6cBrEOX+/HxjPXJuCDRbDkkXhZm8elFCpOzr
hA5ulqStiaRNx+7HloUuwynuUU3hIRlxCyMGo2Gav9nJl4wVryemwMFTpxbbsdw0kfw1FHtaE1hh
yp9Bs4HtRdGVusNobur3twpo0ni8hMH8XVFo1LA2gYzMjTTMhS1L2mslTPb0rf98KrpjglIiBytd
MGDiZKzFm9GmdVNouU/98mu5PZcPmlF5C4CYrdV/JPDO8975hah3+NKoHkKNzApii9hoNRvxEehb
48mhYEt7ba0UPrFSgFssx4FlqyTDnGliWYm4nDlDlZ1+aGoHQoae01WmOo+rQd3U3enk8J4x2S2Q
/XSuwM7Pqgx40y+fpOCMeFBmS6h62zzPxhrQThvtXnKw5aJlmPbdeytCOvC6krjwoCDpMt0DCW+F
GZaF4w9/KofVj9642VGyi+Pwkf3Lju201b6g2/uthgcMNNwfDvWm2OgEZWORwVvNR4oQGVB4iF8M
u7UzRbQu14+v6i9VCScNipWFfOQ/qJoFjqRpZrBFUjv9sMEMKt138zC41lq+V90R++WUuPwuysNp
+GvHLRbeJxaKJYpA5k0+xsa1TgXwUn42FN/YP9AAU76HEqK4fzQddVSOhRroDndglyMr9Z5lVUb6
cWCu1tV/gCWsDhlZ/5nb5nuuz/vg9CuZ1D9CyiR63L6FqGAmVO38zfA/T5vfDXer1xDHpR+e1Od5
iElgQyZwk6RBIey0TOUWI9vosHSmW9W4DtVHNiwB65UdUzSh1tTalVHrQcmAqFbo3P7V3nxazwSY
vETfBoCWboEkkSYiHlDPE2xNsxhfUcbWZToJS5YNguVzob1PwyZR7Pd+XFjwhyy0wtMGck7QL9xP
nMiC0xylNS08yZ5VpD7om/KXHZyvXNjQI0QR3WsPPZyBarjfakCPHPHd3o2HZ/n2QVmxOlJwR7II
4jbt415hagtepDNPLtKWovBIAlzf/jTffvsZetUrzimWQfE6r1bGR4m28pjaqd12+B/pZQVkGtC2
aMEDkcey2szChYl1C0s9MbzMVeihHsueLjlsLA3v8bSFyiLSA7EiR9jlETyd54F590Dl1052vr8V
+/EtfBEaJe14nCscXsQ5eKi5cr+wJWBsYhj5z/WxRE6PwOF2OyAJJQZqIB/uOSC30ZEX8p8Aa3d5
0fkqB2dQPwiCfIQJiTqTZx26BAMM4E7ypyXAjtyiizf5WbkNxq9dAXuIQCK9oqqCCpDLGagViwbw
+PuxSen5cx73GJJlJI7c67rojtwN/f/xrrlUfzD6FYMzmdcXwOyTtwpzR7ZLWUJifD/U1PZzcgtI
+YA+pzv2fgsZmDnjF5SYKnsEgZDDo2n+8/eJ72Oh7NmqGiFUsw2HkZgEGKDYb7LZIXIpoMTIlEHN
bSKGZxJDukbYKXgeRBoy8NcBfxcOgpnFvz53HfJG4fqMjCQsDHzB9oPMH6D71+SMhvurovHqV0IW
GKQbVPb7gV8/uqHWQPceKRGX9MLM7Xorz2EN/FUNAcvV6c1MMkcagY0p6GNubjl63LcImEf1op1x
lIg44IHEv3MuABP/EhHoEcA7miNoOQ2YGVM0kOxaWvZ7Ur86kJkbWnBmBnY7UFFUOB2JkLBGLKN7
DGy/LW6dfpWSxwiibzq+emxxUrMAfzMIrFC++DOIfXMj6xeMllk6OQCA1iQW/dQr4bnlnGI2HZBj
5B7vmSigmiTZjf6vAEuND3XPRUOxHz2K4lFVbUFAToQaIVN/kdi20KVpzG30pPyESE50O2I4UP23
YRAXIfO6KaxAhT5KBPj1BqlIyb4Vg9IjKuMUJbb1IDoufBn5OzCIoPvsO8RZ0l9MxRZIkouQhhIY
fpFfq9rDfwuKg/bGe+SOSLaAvhbSIH2GxqW9mq03kG7USV4DSrWhGpDMbGJS3FvlscxJeIXLFUDi
DX54ocMwn3tjrWeeXEWyEtxnB6BtZYc7Ap3XpjTs8ut1ssBTePefl2fnU7g9LwxMo5nsqp99LPFB
uRmvDXFH2NOUo4EJ7InUf4py2pEQSS7QMHHGoVkaBgfFSh9We36dEP2Ppy5ctaOs7SLRnWGdZvTH
iAD85i602gYu7ApHALZz59MZKr1HSbgd385d9aX39jfZ5vPSbYcEG5H+hdp7gfiqTgMC/lHHQefC
OG7v3+mqJv3VnkJWLQt6jQACwZ+Z3tkV2W8h90SIKeVnjLnCH6LfvexVhZJAd9ERlc0SwIfrHQSQ
vIIQ1lDBSIZIEycRUvjDA50fB7aKgpuXTKWCDzuRh39MmpNNEtXpOZHnRKEx3gxv7+RaUb3K8Cin
eyP7RNgCYhDng43aBpn5X4kditw6570x0aO4AP4nMTaP6nHYgb4noGsE6KUciSjERCB+mEJuy3NB
rRxz7RT252KeHfi7gzZU2XgBReqVZt+1Rfc994uQN9TPZfDUxVqou36sL+MrlVb1D5kC8rFl1dnU
cPCslYi7ocLt++SNkzsgJjs+5fgdPx5x/3DR+wM7oB0kf9EM0fhDwY/9YrgWO8y7M1U3Mrkdiy6A
nZ0HG8MdyGdbqk8PpynhjS5xppH6e+N7YfqD/BkSn+x8nTQR/IZLoYoUWGWSL9DfVlG95rwsvU5w
kg/ihCdEztDyc2YHaaDbByQjQnK03A9x3aNNPacM2ZOt/EeP8SL22OZYLdC8oAQ0vmqLfiAfanaD
nPSIg8rgaSHIAlUkG+8YzColdIjjRUDxQaYGnSRGlONoQeKDV+wR1xMOx1lEFcyeHNTHLZp7Hluw
77QKjX795Ay+JqA4iiOgUOBzNFkA8zj3mLIv6F/pilM95KMJFpnbfqWoHhJvneHqanYgTVBpzJXA
rp9s092ngPjCY00T9vD9+VrYK6gzaN88cUdZmL6WONzpOSNQied8WFkG8qo7A8JJj4Udk4/SXpv2
DEsCgKsfGXFG4foILDR3ZOmAxtkcnUQtudlOpcCPDJG9sH7eXBVyGRmDqiMbK9byCTtjv2/4u6gU
+SpxmTJc7AY6R3jfAJwd8NIxxm8fcfpOLqCB5UPTmNT4WD9VtzLxjsle8aO/sUis7/tLdlxAgGGB
hcK9fdAgLfH6E/Zo58QF832XW1eY7x5QCWwaSBYUnLP1H+M2Qu+UT1/yOaSWlitfuuVLdqVn0K45
AI8WbjbZRd6AWPZK8ZBsi2BzzCfAMBt05HPCQcWZERkvdFWvQ02eeE0apD5jhWK35k6ZOdi1uTWp
kf3lhkHyMrD0cryscZwaPHvoi7jx2RvJZ521KtqLJC23bJCO4vhzBmNd71To1sZnQz48SXiaIoXF
yyljsXe56ClCqgCSpKAjG14iqa3v3a4KJe2EGWZCIXZbZo9Q/yWP14A0Q7T8DvVHmEHccsoQxETY
R8BUpeIdBY+KBXPT4kRHfvdTfic4kY8Mf49qM1AXWS0btgpQvh22EWFFsy95CEd9g1LVA2rYbm57
wGfFXo0IT8DhjACoCEqcgYKaKpADHFcwOGeUR3hmKUxW0VlTU+YhVcPCtRnL4xM5Hzcva6rz2aze
oH7VH5Jp9O/H25JHTlp3uxfjHt5Pe/qQbEQzqFvvgfUrO6OTryaemjlQl52PjHgoXJQvcAs7DKA8
yPKh/DMILtb2iy20MdqUt68nHruOAUi5LHM6m/CQ3a41zQSs4bhajnp4L0NdQRZCQtkBXcknRl1D
CWTVYQqiaUtXsa3NkVTS4t176WIvuDoxoKe5+EX5xDT25PVatmxtMB3o9PJtux6/aElISF4OaV37
kSPWfMy2yWYk+QPsmeQFc5bY3w537QsFR94fDcQLxKYy8A4RLkUf/2TQQWTYvzdP0eLGdMu48Rsb
1gIc5/imykNb8qTyQysgLP77H+XGSAl0oEcMcwzrHGuRTKrDV/5FjInhppScDMvniWBeio8IZ3ja
b2nhxEITltpfPgv+wSlDOqxM2VM+pwCZjBIYHgGzVCVowf1NQPjdaX4nqlNo4ME7ohyggzkIrhnX
o+y9c5sLj72OAD0U+wx7v/JHmvOwupm5fF2keZTFTpr/6kJwt7ChknGVO+3AYu/ylBOKQsYWATR5
JCC4Cwq0tgPaD9C5ZiV7knmGriiacCThiUPnjJBt24TJ6Fn8rotvBJ93nGtb7Y/uqssnqKL49vGL
QpKSugSsx6mTbjeUXuGwK5yF+8OXTpCh+2169MSbi+GPg7abCWJWOR5i1GeDo5G2sEHeBKUqcpnh
D3R5nLDZ2Dd8hTZKgHEdpeiHuU7/R9J5NamqdGH4F1llDrcdAEmKKMjcWM4oKiaMiL/+PL1PfaH2
2WfG0HSvXuENR6APBTjUlK2XtuO3RNq9Uig2+xkzWaCL+uGvusBUGfbsThYTalGgtgLKR3GCqoem
Z3o/pF1h40eLq2Sd1g59Mc7QFGxyXdjQGmyju6NQLJkUrzXfDjmUB2LNhzFpZG+UsrsayRAjYKdq
jBnjr0AHttRf1fYPLjJwb8X0j8ZXix7OQ9OhzSFz9ASgeGQExpx44zsBd7ECofyYrX6YCLg34xXM
DEetcLEgp2ZGB2sCLZqH7jbt1qR51ZVMhsFd1aVECYJcAJc+JJKPInFqM+eOBsrzmhEmOJ8l/Sj+
96Sx7uOhYo3R0Kuz3Xb6FOldA8OytO131XSkt590PKfkgO5Rq99y0oL8/Zx+VedtH1tmjPKZ/785
R+WkqZ9PFkDT29zT0dDw6Vdt43gEnuwIDHYOWtAlqTP4KXPUP/9EzWf1dDrouVtGAEL4wOgpQoCb
P+EubO8OlWRLrtQ75ezLavGQkO+wRWFTZtPvVdtIxwEyAxnGi9pX5NfRzkKBfwZRCAOzGcU/cKCj
90Wf7/5GBJYbASGYWC0/asJ8VFhzFDnHY5CHXKuLGYjcUQrD7PgznxSF+EUHD0LK7xwlJvj7tg0M
3ahA8ecxGqnWiC4ZnrC6AOWpR/EgZv+QECpGBXRFW8tbQpEwJYGXv/MeVQc34XWx6snxaoMAp5m+
KZiCXKwk2G8E1VAu3DJ+hOSEKx2X+8eZf754T4FgBATIJTTkY47SecefNAQXIdYUkNBJBnQrnffl
5DRFBmw/rXQtl8FNN3+MlfUSKeqLoSo5fOybjcboLpi1ZqDr2kDV9GXNmdMIb7rMnNAnWq+5JjLe
aO6D5ga2ABcl/brEsq5O/fT1V+RvTp1NbB/RE1L+O0+JDwjJKv+U4OMkeieFfKkGC0luZqQ9kRlD
t6cFI2Y0G3XYbM8qeXtgIGFS4zJooICEMMP8oj/OTJZboasymA4Xseg7IGX81cT3u2L6yKbEoaA7
oVq/IiBxzHcJWsm15irjP/PJ1Z7ziqyfZRwHnnQDj7zm9WcOAm+D2OMYoCs6DPM3Ktti3GfcoHFr
aFzVpR986SEg9keedOPPkwlqsb3l8rPkmcobXC3e8f3xkK9iJAGrFmwAP4t1Xt1FcoKM5xR3a6y6
Rj5/6bK53vfog97HGIAKTDnEksePkMLZZ+gn6+2Rd6oRkKS6/n12Jare7ym6SuIJNFvvkSqu9W42
tNu1JpUJeE8m9huwsyNuyLNLHu5MrrOmrnXjD2znKr7D0fv5woGEwIauiFmf1h8CS8uPCSbEI++Q
FjLaDKaVlz8pC9HOETkQeFm+NdOEiL6JYsiHQvaSdgQ8ib3C8OcXDYmfPmQ4lrfXUJP54CmYpOIM
wD3DqkJxBRXMfSn7oEnNp+/XNv8EKKqpGwgqTs8XVYMJkxyWPaUAXEEE0Y/++46SqdEQf85/RvgN
GfclbWS2Ub6iOy5gWdNrZnCT9MaPX0Dd+StlyDjJI+Dv2I8Eg+UPvOz2w6KugH9mGYbhkxbibOf0
h3L/ZGmQyfo+eOTRszm9JY+csccNRo4FxiHicTbHDWc3SRCBdQvZAOxd/gym2FUxS6QtBkIPXKkN
QxzofHxGh8bo9xoAJR2Q8W+1LrNmTo4XkgdCb+QqN+q8jdB+c7FDoCOJsW53iS4sWGmzDekXjYc4
YqFwdJMI0t7snwmqKNXP7atHbWY7yBYR4RHg4wjd1crdT7+TxgYeFDrmyyYNc4SBjd/TMe8UvuWB
DUDJ7pHs+mr0e/yhhzs1IqqGo0YrDNQ2UZhWAUTwQwQqtbDukMP3sX0Oju5eGWAtgGmUocE370Ho
MaxolYDVZXmyOi/5u+T5dHA9pSrAkkwTDT/jjnVeMwjlAzKogmroNvMmLg4QugAFoZoMrHI+WJZk
nog5/DUlElhgpEHrjGgCoXdirDcOIdMQxMXM7ffXYVd3DQHgjXtpgTWyZtYG6mFvMywDctRjlADa
5wug0wZxVtUKk9f64df5FZcFeI9tOcxvYDtbzpE5AbHjF6uODnfhTlM6tmCubLG2PC5Moxth/xmF
iV+yCj0jQ/AR4D+MihKQ1YF97kAySHpdjzyUDh5XFEnnDsGh1ZiK3efRv4kg7194t3OyzglrWrb1
iM775I2CLjcEdxF+h6+2B7LLfs6b+fc6Qa+9DV9z2k9uX2JGM78SrUA/4GMesPohRMLpIC7m77f9
foyx2vuitg+wBrOCZQDdlvAPAm1koXB3delQdhefMdd76+7sZkCkls9xC3mwd0d2lhjhcH+B1Opp
yr0vM1q25V2gvDAKGRWMqUQacrIaj8lEG1cHPmG/tFYYEJodwwa/kHy2Kuv0cgzo/Ajigl1Nsokf
AgJOW8zLVlmFe8wQX5IanAos1YE1+gNMfEeAZGfd3EEKgB2F1C+lh0KDj4YDiEGwmHSwLabPGXjo
s2jGTM2Zz2BUSkeSJtuZfsYoaE8aXVcMflYgsOSdew6uWK33CABFNOmbIzAL4ytSOB1T4gxH9hup
tyXtZiq9j1UffjqoJQAa92g4nwO8EAnPCAvp1u/+9+DTqeEVdnBsJBgeA+f4Y570ZYpml8EFhRZ5
+mmoEnXmqIsczI02YjsttJRQt4F4vKbvZN8XRwCcF+QXqM7WhuYAK954ZpJI8gl3+xkFEWerFXFL
vax9g/HMfnGs3PY+HJ0hCgQrC805h/wBFI0c/Y5aZEU7Pcx63tWuKnrlFOaMcGb9uJHgevjLlGOK
aFSFeNG2j446mpItkHbvtP80Vz/b0WL7FpNBWoWolF9IDG7hfqeaH9V3FZ5stwTt1YxQ3iZ/uJOF
0fGjg4oE3nBL9x+xKLVCLm3edb84s4GV3gOs5mZ8thGmQUIS69snoFYUTa3j4oNEBHqvPBnBzrOA
oooZT/6o8fks/mrif4TOzEGjKzupbmhZHZ3ClG+vALEVfhfqxWgGzJWCquU/EIMFn8tgaSBotd8b
sv8R2Gs97M7dPrCg2zl/bYGlp2iCJmIN/y4OTcN3inkiosccKqcH68v5OlVXzH8R4w0ns07Q8cgg
qLrPRD5YBBMKuDtA6tNaU+wO6Iojrk6CVab1hH5bQf4M03bAwehOESI94H8u21NUVUcIhpctCQHf
GiMuJEtwv0aTtgETcm9hVgVg6RBwLhZktFOLjGLEQxYNFs/0JujfEsVoi/FUqcTedM/JHM+L7nTY
B0zVQtGgVjOaR2iWc6P6N4QFbLAud203N53ZACVFNBEmZ24PMaOR78AOJyidF7TXUW4kKtCrlKQq
NkHvYtHIqLa9gbmA+CIQ+T8XB8aPzZ0Er2WwEKlBa9K3armGcT7ce3BNaoQMOI6dWvVfTmMLOIUy
644tnX/Kv2HVwNqPpBjjKSR6JCOiHOJqh+gVNNBSKLGW5ply1OmYusPpw/pKvdswcmzi2kAjoDsB
knwV/j4Z3lUmXsue+8m/MkVVtDQSjo0fSZ9i+DFuTgNQehE3OaBKGhFUcYzYDg8GcO9kBywwglPN
LgEAxIx3ec/7fxy9CxcPuLmz7AEY2tGT36z+PmHT797VGvh4SDeU2VSDUSX0zBX4yHVZL87TJkff
wvnFiWsAWEbKf3xyr3HVluCTDn/3q7wBqRz3kH6txi8yDpPpiNLlogba7bd9qt97BCQjwBNXrABD
2kl/8SnEqCPA5IPqar2d11MkvYF/AJlO62QxLCR/LLbmD5J+jNt568WgEu4KTvMiLrYuv7k42czn
LIkiqoRdqurfymuD6Wp7oOHBZO4syURBQlc8xG1sYW2k9BpoiZFpOVCEGVu6suoHktEySgkHq+l1
kdLBlRdApXxt4BnJPRE+YQD4/IJDFau/oi9SLJNojN5B/j5c8D/Nl7zeHSra8NBWg2jFnV34N4gh
aNp0ThrLq+YfvX7aVXQNAbzu7E9SbZroaewdA/1kKM2apU14x/RqmWiLOi3N3101xnZeJ6upQTrj
Xf6ijD3Z53RnAQczjMt+iCxcdNoyJAMbVNpgIIAzKyOHPso8DNpzLxoxWOK422/0CR2Cde1J4CCe
w6+3B7S5Xg6YZ54YCwNFnBFRB4KpmaKme/cUgW6Cvbv7O0zo+Z6iwyQfDmjq6VOhAfpseQYvEb8c
4HuMbqv4vFPEZzKXgyopqe3WFiu/6TMbKBpPRB6GfFswJ+hvALfB2AcaYYkKizwo4Jn2ywEM04yA
M1/PWKc80hZojJdGGLZTCXRaDZuxgDDKiCMjBA7g04xpisMY2U3b4oSm4cg6xu9ydlhZnYOzcHmU
BZwY80najIvr4IjQCoovIzVkMj5ymqq1Q1d2BnJoRJ9PNNUoP9KfZhYyVBASy1s4cDtlzs0JatNF
xvOsyrB/NIzDJ/2PFTJjDmXffb4b/X5ObifvfCeDclOE7zaDpJP76t/oWvJueoAVLLkLk3MD/ITc
iKLFed/EGe+4s58aAEPHvrSyhmmiMOsgBvY0yuJM8pDWeqam0japBWGNbY3ADcMgBf97iEAYzhgU
bvUr6oVDNXu2NPLjM3r7549NozDc3qlIPyBZo7PctrP+iE4A/5bJLMNfSgBqjRODCdi38+uWIv1N
+wqjKmY4EaYqNBZEWilcDTSkNCQPUXaaIdZTlPzzWY5CIi0a3brFj3MVdsSzaf0OUjJlvMp/TeHf
uqoSAikjjC2gBnqeH/tR0NOmo9Hgq9hDP6VWZvJ+C6r9rAkQx63aW1Ic22YcO5I35FpxqOsiyiSA
xjL9YahgWvenb3AYMw8EafBCcJHOKaXzdKj6fDFsYqLfMR0N1oeP2gkpEzBqLrAbMSIFhH3efm5k
aZod9bf/hawJsYHrAyeN6TcccHQ/Tbwh/FYT+3pOMs3jKwNcv9ccI7QApZFbEdGwJ02+xuJrivoh
Zsx95f99KGAmKffGvu8BrWVbwf5fiYxnfxHpjlbzTjcWcB733me2ffPw1HRgADSNs/OZteOPwevC
ZDr+35S2VjskHlChAA7foF/WpHUBcUN9jjH9wVqkL5S22yCIj6wFkX/19/KLcEiy5mt99U/tiF/6
x3a8z+g4mP/QpABu3BXZdYxgEgPZnsaKEEslQztna/NjGuuHv4ake8DzlzK+SKjFjpSlAGgM+bSW
aThcQpxyc3xgG/5mT0D4BcFGwxr8zrOUf9ovhbuInRGWBn+0M54ruYUeOPVrXBGZ72VfHZLe1yIL
w0Xbcy8gKAS4W3b+NDoocCKuy+oaD7y/JzezsNPL+o00GzMVJsh9eET1W4RDL3YO6rR1XC39xsL3
DcI/1KV0YgIqiSOp40HatOgyTD1ct+lJoQcBizDP1qY3bxQZdLpP7Ow617hMbrqzqHJyPkvh8AH9
tFU4fAzjTefzKn7GtBfsFd3Y90FmDIZ5O9AZZ+DFR7UCrycyuznB8abjZlwgRBVkvHgcyB6Lk3NW
LqpFbPeVYPViegkHFXXoy2AGNPbOIiHS8b5PVkauiUWrpUsdXwmPRkQcrrkajWHeOly8JiytwqeX
zrt3l4XnMsa0FxdCdgxgQ+Qow/eE98+4yzjg3ulUcAe3RXgJQb/c5ms+Sg6s7SSzEL098gxdUTbq
ywyvWzfOG3ODBWyqEHmTiQ+12gXqxVMx+ht4VEW7J//XUJGrM05wh+nFIPBD3n2nvM7Uc9tgfcBh
hdJ1KgMyABu5qASPKaNlrN/6NqYG9l29a6sMkhkKkAB/NAVFEIfDv3BduvGFX4Ct/s4cxw0/HBCt
13fhxqWMykKfpCNDrRsD2uRC09wOWZO42WTXnRgPt33OKJ8Xv27nQ8ZvIMb8E+wIIOC1iFGm9RwH
N9nhoiOClhVgK3UZ3ymb0P85i7PnRfln8c+zU9P5flk+XyU+WI5chLexdN2GAt5ayE1eYYp851lK
L0l6mNsBgVM9ukewqoZjMndkAE7yarkdtHVuluvQugY9YR+F5I4Kv/lh+pXZcTrE9XpOUYTJZCuA
ApefAj5ew/LofSMEjZeU8bktVeI4DvsU18gQLJKrgdCCn45G0VAwAx+5a3nSsRMZp9wPNHCBmfFA
XYExetJtrY3ZTZIsFZQqUJEX3fs7i6VpTQQDtuy8gHpEr1EeWyRzIq+Fw2rto0MJJpl0vkVfglUd
sT2/Em4rhHusFhmhkf7ckMellb/S1HaAsCk7yYaYKRzmBKan64NvMTMMP8vMBCQzCK3z3wKGG0ob
pmkZswv2SCgXOGsbd+HXEJ/nxjhnl6NNCgIzlqzebRxe+HoHYDGwZs5ke9LbPNyElYH7xMqbBY8c
0GULPRxB5STNTFztQ/31K9WSBkgl6GFtBgriKcLtrHAUs6UkC4lX7Qye+7cn0qxS66eMI97dQXPs
LjvTza0lT5Ij9yIjGVcigrki88VJh6Hvrxzf1uyQvDia84oPHOMDJwZBVm0WDsllTOYc36z1YxPq
kZ0NjFMlupH2zi8Bp0Ccvf4ZITWfqYsJYR2UmQxIUofrt+3meJB3fxEgxjPTTtP02ofcYgOeCXdy
cVRxtAp5r6HFcy8CZIjT2NEaT8+sExHMiUSfxAT39YBx5G0Tkpw9UZ0ALbr4rF3mVjdViPX3Kxs3
lGuUu/fg0nHVe/Fzgesu3CN6gOgd8FxI6r0nM0rdmB446sBQR9mgaxAAtAmoTs22MT+FuoO7ewn3
OIkjlRDZUDMCQ4lzJOOVhuNF0SaKr5g6s1eoKgmuTK1E6MbS2eCR1rcv/pK9nhBr2LFxSPjtEaLx
hxCMvTj6rH/ETyKTgf3dZ/JAuT80twe9eZZoXQvjSoiQhxgCCywQfA0G9M1HSPNlZaLdMEYqY6S8
K7GxGFfy3x860xe7B3l1dofDBOsbtP3m/D4rBJvDx5k3zR4+lH3ol2v0aSm4xkMmMHt0DGkRcBmn
e1r6PdgN2Yf2P3Du9j/vY4mbVIzEyCky98rRytnfT6z/kOrA0Wj8ztqV34kZl7N+uBTVogDBPnSI
aY2WHeo2ozSD/Ye9DlYK79XMjOKir5ShO3QWjzH3/Ymzz82os/1MhrSpR9PY5Q7B8LWHPNRyYGd6
760znRLM0d6YZ8zNbaNQwI7rT1KJ0WoGlMa+jjNiPp+LPOCEiuK/8/IiPRPu0HJ5X7R7uX7Dw6bE
vpKF4KEN1ujvT9BVCWClacpFVHxE13p/BS/E1RlM2Yzz8B0esjW310tlyBPbKVEj7JxVxSw/Hbb4
HM+EIG4un1ooDh32n5WIFwuGj9p8DoeLhKX5QV0eWPYLY+/3Ekh1UsmNB1uP5+WERupDLwrBpgOr
Tbxk9nc2249JoeCucwpyi3wvFmFIPYcFuMslOHW8nnr8Cxx77bgyfLFEKABJUgNW1Rg193LSh9oS
pzzN9qHUF34OE1LpJFc0/LhIiMg6hNBSzEJgrnzvEspF11q/JuzUEpaeuVW1b1C2YP20uf+5ZJP2
bBPxbCWuuUjMBxdn2p8zRtWZDnlFp3YisgNM6G9QGScFThKkCEAoxYLo8VDhAnkSJ+QmpzJzOU1E
llBjNh1zBwvvZzdrS0stVW2rCCv1iyw/IiYF0H7aizJ+1ZWsKYGwr6O8663hOJKm4oqodxLHHnOt
6ZelEYXCCBiQMmFlOHNiV4dZx9Y+/5YKX8psvXCcxlR2ndBkvC071bC8pgsEK13eVubSLd3w4Yfu
25bZh6lySFh2SFLyYkHwxdi6T67NpYD/td6NCQW8gOtERBeSkCPkTIdASpbqZj5LH1PqLvY/Tt9z
zaTLLzWLz7mJY1JG/7HU2viFs6qkJ51phcQvqYqXdCbm0u2RYYDstJpxl73JCaOsZ8D+zcnqx9fp
erehMtflLDxpal+f1xENMCPshtdekdBVE1oUR6WkV9uMVJC5JqoNyN+8l4sc8njjPANXgm3LXDZX
FFHUR47ztjmTNXkMD0kpk1wcINoQ2bUAlI8+6WHsM8sPeepXRcxFiye6y1jT+Mo+JyH5vbiZkhLk
TfY5s3V30VRm9zpHS2GvFCV4ipJ18EEaevnQCQmayiU51R4aqOOw9SmbvE1eLvLIkBqQiRzB+ZPY
4nnEOrAXIK55GXVIyN8zL+IzuKSofKZTqDPkKjjBXbQW2mLBpoy8hmOSVrSheaGJSZjEyEkSmGFD
DXOHk1tsubVOMn4vFtWE9G6dlabIvvlgBCpHxlDwkBs8T9dsc8E3a/AR7nIBjqpfqvh90jseJHkD
2YEbc+Vw2M7WE50GQgh+WGQS6Zld07T4WPfZmhRV+pK4SR2jNpsm2iNpP4yi1Ypb6+Wo2PnHlRX1
r7MpFV/TeMjBwrn7Zmgilp2JBx/fKiQfncZEb3q/Wl2+lELSSTijac6dMGoy7fvA5DCLlCSo8se1
d7GjxNv7S0bXb3+El6EZ2WBy8zMSjOm67vIJ08lHPZ+Qfvdp0URmWIc7gsR0thka/k8L41cgoCsS
KBcGeFVqjBFgF43UsclgZ6hbSBT4j5GCnDM3VyzHotnSNGKqm82PrOrZps8AcAVbA8zTZZvvX2oT
1VwoyE/I2HFWM1ouAHeHZNjvY4gooN2iPB4p7nS+H0GBfn20CHnO5q4yabKD3Z4E8oCfynKJ0NTA
pzg5BZuD9dwSgD7E8510EeQLTKtNbXqb6++m+i23XOutRd+6TkPbb48J888E3+5wwbEtPuNCO+Rz
oECZJz5HbBuQV4xwrGVfJ6hckmbUfIXISYpCI6EVPX7z44QcG3Fbr//jbAaZc5g0VH3TeRkYthpx
tWEvuDOOdMVE99eE5TgyVrgPwUh46SUDpnpjlLqmDSIJxMC+pVu0pCjVwMmsEbKTMWXsLGo3hUMp
JS7aPc0e88XKgwuXsjrYP7FJhNMqLRbbc8OwhZiUdlG2WLQAFnM73jIAh2Hp8umdUBLBwoYtaYEe
iZY9KkHTY3JpvS5eU2abKocBSiIQe1dSoV7Gg7aaqKyNxpuhLvD57U1Wi+VljG/l73tqht7VzAqu
+Id+JhzNGKbThrTtj8+Wc/M5F8BhQV935i2ceEbO5uGwtzoYmyTR5mN2yyulZoMjK9rhBhMlnsBV
k/jjxmeysReROG5TVygatJ4yqXGyfPpM5O8vxAPw436BSWPO/ZkgyOY8qDzBew5Fzcmt6EeSoyVw
dCkyB8a3CCskA7d5JLT42OxoWcjV0enmVjv5WYIMNsNJTkufLHHNGKXcobDaza8P3gosdJtipeZX
GdkhdIMGOcQpM8MsV0ScvTlA9uklk5pYfuJSN+x6o9HyMiNQok6ArAvPkM4uF13YI4j1f3O6v/l7
Eed5hLOOF+DqJDAJVEtTeau38pKeUvQeHMLH+jZtqjUr8VYr+6MCLlLWvDXdbFbhCQoiJcBgShQm
Iq9JAo2uJVHbWQypObksXNdbIpvfjoAEkH58JiYyHjDPXRJkKuYHfm1MnPiK+R0MlqoRHQF/UNzV
+4GfW30NVz9JP+j/jG6qbR85wnh/j/wbT2XaB0mItJT8XBc1ylZYZBBWX8HN20HxLZCc+76dVgNx
9ZLuLdZqdGYgk564h3dPb3hV9UOeacTgIA7+v3SayCezTqSIBoh1xg35gkDlbUyDAslvkGnIWmQn
eiC1hTeb4N+/E3039+KWmqG3YMCRZQDiuRTdKl6HNCdC2Vav6RFPKRkdZh4zILHurR3uiZ+l8rg0
pk7krT7k5JvaiyH4y2hJmNzdxUQpE3yjqIfJUAMRucrDrvwnjp/2OtzRTqH3grOBJGNhi+K/kf9b
30RFtDsKjh/SVXzkJmABc+ykimp7o0i3T3r9GJM9LuKD2imuKI93rJJj+CH5F+ykAbL1t3UxBeTE
tuVBfCwgFQ9rFS2PlJXFGDgB2wwkRHtGP8KjUX/75UQBSQErCuXRcwi/7I7Ii650THYsrnDknRSk
cEw7bUcCdKE5gG0rZwSFjP2Yqj5q+BiFw/Q1n033cqhTtEooqWj2vLObs4HekN9tt4XK6fqQAW3b
EEMWRr7VPYVSUgLHFFmMCSbsvXXbMl+bSKgXQ4/YYxIsVUc0C0hWyfvpUUVkVBsVgOzkHSzO+Afn
QGdzSJ14QR02nABRdakgEdiYed7JDz4HEQSGGt5wIkKzdB9jchqMkySmB5D/Uh/NckL7grPgRMbQ
+q0+n3SpKKfIeSQFheb8ReqQJpiNDdQxJXLEcYzcJ0eU4BWBTGmN74AgLI/pfQfZkr9+BYyCC9Ki
abilvTzhrAZYYpd/SWCAEjC1LcCA7xPvR0Bg0Cm9oCkDRa0HWmZOisc8hWCF5g1BCCVgtYqOEP4w
yxlzKe+nBhP46nnestKKXMlcQa+E7ZRcARNOOLVvurdnZP0JokxQxg583Ii+zz+yCr0pEhJn4y1J
oYZukHRZIhPiQD7xeHtgjYQxyqb8IJ9yCjdWjsdOKy0yccS+87eV7M2j59lzz1ZiCffAWgZDbKFK
o6Qjy8wCCMQuHfIyT7TLZK3HQDLoav9McC2SLNNlOuJNByJYIr66YGl6IjGhzXHycG1ae3HNdcIk
9TcyBWVTPJncStoppkfreQVJT58LmCJrbQIUKF8M2QQryIraUc4AiM7LhsYKC99pWC+9h5EBZVPt
mIV1/KCdN2UzwUXGR43n7QeHNau85bLQrFedEirboINqI6SbUIADTnxMEN0DFzZ8K3y/RmJTg0xR
+xE3zaqvElo4dAgDYOsIrXojaODR5wsKVn6wE/qIGJHdKGd+FZsrHx4gM0bbYA7kIWYaRpL7d+H0
cPDolHY253Sz4YZ1YhaBRsMxJVfdy2QQkyEbwu/3CcX4lZO47xSPkRSHS+nvO0kwr8sHYxXRNjOt
JGjhJPZAbzxwplx9ukR4QC2B7wRfnAsVkijE+A0ya+I6+9335C/SRFBLAX+/MEGX/SgYxLRe//Yt
lSDpZV6zMHjKDhcdTHH22SYIkpoiVayCpbdLPRNJHJ5lsIJ9wrXxVB4+lxxmevCbRKmgCn8ga3AL
3lVnDpkdtNfOoqSNX5NLU9MGDonmlPvrWOZs4MvD9DNz04CBBA2XDYYB25WW4E0uz0TBYHLGCeoI
N3zMpDxlwMQ4x5mjQqImVsf6pyRkDk83YdpHk/lg1Iba+U//AcR6x2wSvCYf1Nz9Jzve63jl0XmF
MDOHYvper59J0wIHwnjiXwdwTbrlmmdG/kCvv0JTlscV9RfJ5yT5aAlHwD3OLlOQSQckUAgFjZjP
2uKG7PjFyP7sjTssnkdmMXHDsh5uT9GmkyeXpNRUzVGE6qyhXYvLX2dT4x9108tlrS0LyCOIVhpR
jRdAZnFszjtAybmwYZ/gLwZkXJ2JtLgpFgj+yBFRUfZnG9rnjNF/TBEuhgG+b+bwBUCF38gd84ef
A2/VET+ksVcDw6sBI1VAe8GOfPbqAWMMtgg3zTd80iHA33EYtSv1ovV07tGKEOieACg1YeVEnU6f
0OH6bj6Q57Y4CUcqTlJbj0xr4tCGzKl0nR3hT8UFdlTiGsNdJJ46R8YJDHcpu+Rjs+DuIK7OaHde
uSIrMdiZcXMl9ouGejXFhnrw4gzRMDIdw3dBsBvA26IVUHIHyeEPOpV36rgoOf5+IE6Z3h605umm
FTOr+Bc/QHeq7lBC53fPXt2mWeSOEnMwj0DqOaZnEAL0Ph578mMgQne7mrj65WfpW/p/nRDFWEmz
gX/BGMdqBQv2xEXkDJUbGejdtq5LBVUIxyqXcerZQsb87tbooolVOtxDfnxTPzEL5Pp/PB1aLnT+
aElQLXOLfjMiNitE5UPt2z2PV0bCb4etq5ao8sV7t5Tu58ft3/QR7iK4TsqGDavbGJusFomlynJH
XMnsaLNqFAfybf4AFXLw5oan5ibU1OgT0jBbP2f9gwDg9OFykLsN3e09LhKS/96sVVowoWltD6wi
qKk3GthIkfMmxZZKLsJCFFMg+4IeAwpMihevgVK5TxsOFRKOiPsXk3mTU6Z20QyR0KGqGlBBmYET
t6UoIYijW4SCfAO/pI84dsWs2xCosQt02Y8wTJAr6c/hpZdwY7vj2azZwI3Lmdm3SpoZ7nHLWBgZ
KPPLMKxWqiEfleTiNd7Y9xgc93lrDGhx6HKvP7sIwNVXtd/jO1Q9gWPWzZ6X8VfMX8EDkNTvTwNR
C7mnawLo6YVA/g0LoO5ePvT1XxBquwGEPDGvFvPx7ByUaX/899c3+LIyh+lD8qpL6HzMuJ1H8Xs9
z0Andg/eFjVOMUIIzUVpnj5LC3Xozu8F6B0+zwZGy3ZzL8bGy5CNrsG7ZTQwh4QXAWPyDKA6mnRU
8Q+gDk2SsFUuZsXQAhw8g9j/QidMN5tWV2174RYiC+q8Y3ugQddXyz4pt+zH97s4ArubTOsRTbzq
FtzzVRWfOMjLS8t90vIUzInbd+epV6jZ2avbuKgBS/XFKUmfNekSyleI2GRTv3WFiSftEwg4ld7B
pblpiSYC7lRaMnZwNc018AU0vatbBFMiYhYwlJTQpprXNFj0YZqWOjNhY7VEbICxSteSckE6GoEJ
lSbXXAKO3aVIhDPCaai8nUqmLIUIj9OMxiZwIzpglztz1cyF4Wv1ydhIOc2MsIpjchY6iDQjaCrc
vsrJr5OcTCI6e4NJy/o5eJOfJarWS6+mijs6A4Fo6YqPrN/Wc2h3eyj8C2wpuVZpIgxiYFRgHqw7
F8U150ftNyVmM+zNvZVESDsyb3Zjf3j1LIkYypk0eB/lanMAjTndRBGTHlyXq992d3wpITNTIwBJ
cU1Ph8EIZVvJiECbBaKznsfg4Eu7oUZdRYpJdcw8qwguHPM705Idqj9olHR/OWhyxCQnOafcuLu9
3JOnLW81vZ1WnJC6mBlTEVCUUCsuAzDn5Fuae84g6QdtMoKEAuLB3/T+uKjLZfKgAHY2+y25zAvV
bHozm6HEVV287K9FRJUmR03qMw3JJoY1cnC1cjMwOdxt7sMV5qZHoudeI9VyGzGv3X/GLzN7i3cv
r9tH+e8g9m1ngYIie02dSruNvADUQPtC66zAwY9BFcazbrucrF9vG92kBnKCbbKU47xcf9ou5LWH
NajofvSb0wbQNPCHWCm2xQ10+d+5nBctJOk/FSVcz0sP4ydtNQie8B6+an5gaAevHVSKGGIO1SUi
ALGAxkpvCb+eXT19gw/EaQll15b1EZemgJyx52tMYFuJ+U70UoDcqwQ0rjAO6QUKWEAxrovZEWjx
2ebYKZQkqUNB8oFFbAEDPHfDpwebbIRJipiTpXzQ/3DQsG3CRt7uEK8FbyvukE7Q8wSVAuRkYH2A
hMgdSh27BeAK1NxQpX2cJ/5ryXnFawFErMIUZRR8EDKhA3zXD6RDxPlEriqnRxgz/qC7rPHstP8+
TQAzGgdUfLVlfUjeAzEdLNIDAouQWlMgw0da0AX8jguobv7ysewKgytpLPibC4okqwm3HrPZIC2v
XpdZEXwtHzEQt2gFQ8r/r3XaB6TD/ytJffMHylldDu17vYMZJFEwf4zJWaCKtkUvqR6qRXeU6V2N
CmWWtWDdjtdAyy5DdWE6BIrG+qLeAiqa4cXH/UKJNF/62lLoWZmA9jbkk7emyd6m5Yx6VicxO+Kj
wWXwml0mtdDFvgkaFRUwwbd0cTBvgkZ6KBK79WGKV1Y2irKnZpbGhoALU/L3+DU2tPlQjC9z9gdf
+CIyHPdqVXCdwECy4HM/jUUXaCd48jfVRe0czEh3g3UDiM2LD34Ea9C+YhhK3AsALQJBxh3hP8LO
bOlx5ErSryLT9dAGG7G0TfcF9p37ekPjCpAESRDc+fTzxa8LVaWqK02SVaoy8ycIBCLOcffjrqG1
YDucTRif8TxYlh9pwYCXp9qK3YOcH1uU98mm95jsaEbV4bjXeyQtIsQcBiGMbg81PNQyQOHApeas
2COvIErmyKKYosmlAu/xEl/gzZGAwN3SUIQCkWDXM9y96TMIIppuMKIqFBst5RXCz5kDIv7MxNE/
Cp/UMNeavQtQ+DjZ9A4gpSg6HvZphU7FTKCt8Yy2TaF0Eb27h8wroGwaFB3IgZHiOoCFSKgpAcKK
DwKxnYPnsI2I8uuwBRug7wTn/wR4Y1I75Amb/XRapxlt1gYuR0D7opWFfhcgKxUPqSgv+IbaTd5r
DTiuHIIAAEu9uGPSfHx7+CH3BxjyRitDDUTDybQ1/D/OC77L2kGmBcTiXMLdl3S4fAOOwrJ2DiNO
BvAVVKAx90W/OfE3i7EzYhLuHauZsE8TL542sOYpA+oN5DZQxEPYLFOmq2eXspQ2FehbgDghyhsg
FCZ7TZhdDnrAZDvcUxAeO9+r/eqMiAsCxlBSQZG6G6LLqdle8B3QPBS2hQvNw3IYPDmrV0ICQzEZ
EkViF3jDbHJIcLzRbp6OgQNlYupNnjGg5gMJIYl+nNFXZ2Kg+ZKwtEHXAHBFMcscIvO/S5BEFvoM
f/uIH065nns8dQctQIBIPrizs4eUCEUkQ9rQOIOJxKhSHQApinqHtlrwLQlARejERizspRFXGED0
SE8A9R+2m135FQLPLAnfW3KlGwTbAnxJQBGUCYcdgcyMY3s7B0atB8Nieg3GB0SsuhtKUgQmdbwD
DzJJV9mZCQ3/tljjZcohee5RJbujBXBjMOMmyL0UPpd6yx6NGHMEMgXbAfMuw7RGWUQjQfLNGLjf
zTJjPXcT2qCEUQn4D0guZ3wI7r1BWAU75w70bLDaWQaszF47EniHeAZnMOoq6J06Iccv8CqnKdzr
0c29bzx7wm5C5vYuAq64UKLvNgBDblhyc/h7GADFuT5FSzHYhYcwBszIKbJ1pFloHLjtLisdsEQc
qk6C+DTGDAFvBejZNG3PJ5NWJp7xJfJ2vEow1rMUyV3KL/L8nfMzPSY1mQWnXsfYA9nTDJ13Ho+I
wYSU44I8BRkLVib2Nzbme3qHdHJbT8i+u6XcPVRONBozXk45CNjjmvFEMHjNboY0BUxHFG+XVBCc
T5TFbj5znA02c0ILQoe0JIev272sJ/x48aab4WUWx9CyZYxTNAP8MGXLR8QwodXj85jcTZdKemdB
zfDFsAIMTtyv4aZaZ+axd7NMZ10jm2h3Z4L3hUD6Pu4SURxMxtHebHZQuNA7PGXwuXBzDeWNyxNM
YkG2AyKynTHiKmbYBCroupov82jAebJdiGBM9xInXGp+nDe9PEeaLvRXimhTnR47FPvfe3zrjOIB
gjkUE4J9vbA7xwtImA9NGcuSxz5oHPj7pdM7sz3wmG1+NuiYYNHGCfIaBDTUuxxuvJSC9dUY3Ceb
FwGeF+4SoTMLN4Ozx+nh8S6FbEaJyfaFiy+rpY0DjB1/olfUtih/B0nvYdg7wnF4qY4rIeeAOmsY
9F0sx620ELrCM2eU0JFUkD8WrjRsuqRAcLg59MGyT3BeP/zBfFmekNOqRz/pi8IZRicMk3rduOOS
Fx84+eciRx4BRU7OT+7toAJ5dc9rk3Pjh6d3lqgVM7Im/GbMue/s2PTEovRGzuBF8Qt+kxgDtu3d
foDf6W0CypWRThCwfnrQ6uyBsD1LBxUh+RisPNxNcgQeoByuYPdEIWpXYnYRkYPVCO7XIPlvCoqJ
fMaF8hCvDEQqugjvnef5abhEyUfF/GHLBDYZU4Pz4gqvRrgQQE5acp7hjgUD6AQDjEhOXIWEKDR4
2lvD4e3xlgKp3nGXwUbk6DwdUx5/3SmvpI3v4oaInMGObXfVZvoa28Iv4BX0krgSNCW8KPYVkYFo
+P2aodhoJ/wWn1QCrvK1xwKQmZNGOIdpBYfV4tbasjNpyUgbiIoOVjctU/qHHfsPPkgOQlZRLQBG
l30Bo/P1kJCxt51ZRe7mfXd/biNUKscWrXzygpPHS/HqIoQj7TA7hWy/dDUtZmB8EDGGUmANub/g
n9lUButxP5D7Y3gyOGhY8rE797Ph3ut0Vj/cmMB9pjA2AkoWvtQiVP0NewcwJtDDF7EUaIxI7hCY
5+kjDtkdVmgU+MjbQhcnRc4H0oFJpQVSuvsfqfeI/zV/ynK+hvcnvQKCfk7zsAkWk3vvjg+uLQyG
9s4SIeqFGBeCtB4b/d6jVvte/bqwub9wrmEFvnOmEKHQZ1+4okSzfG2CWUrMVGr/2EUOJHQuqVZQ
6++xRIzZd24MjNkvNka2ayTZl3SSC9lPHju7jbpJfmQIkn3GQB34RfZgwnBKapEfd4rkWENUKvn4
+zFoFuVaGgvZ3uiM0S540NsZjC4+1tuu2PbYTjQ8asV4AHVUjAJkFmvseZSgy+okBEQlaIyNlP2B
mtEEx2iNu8g2oGjZSaCK+YnOoGLToZASmrh8CdWD/EfwMDsha2Bv6Z7D1FbWaXDzAwq2YraEqYV+
jeUzf8DRxLwFhyUyBPyK2bSAyOnScG1EbVOxqAHyoWLY3NGSnFgDdMKDnfgyyzyGVvE8xJi3KCX4
NYjeSR/flpQS1VmqHu/ZGRFET8khV+NbFy6et5wzTx5BH1FZHhhK2WGUgKbmRxs0mVxFI4JSCF+j
24A39+0gwJ956G9GlKJgTu60ALSnngtdwRlXwY2SFTbJ4XzFC08P0XgGO2pWzJEOGCOo9tOH2MCy
CkSU74Umxd7Fg8OTXcDb+63ZoVeCcF4cIu8oMMDfdtUheSTXcvaA68Wi32BT/B7oWSHjOeCBEeKc
74d1hJ/P9DX1OCw89rJLuPiwyaCkezLKVwGXIi7hW/bKrAe1HsuAnCNKhx6H9zQxg8zn1YPgSWix
4EKQG4znWb0AOWrZjxwEKBgeanfIoD5sCCOe9lQg5ZxsfIWyxwEx+FC6OL3ECl3o8gzvIsbQgayK
FyYGmjfHDEcB3JWHcNkCcofulgVDkzH5mV1iJvNg1QHFvfcaOrzs6jvJWzChy0BBAMolwgZauOgI
Klr9kPPkgO5OZeaeLe4kAqAn8tKUatXRcOm0HyExHUhZNvjpS+gxnMObcwJtGtyjA7OPjImKcuqN
nsGAkC3Iv+AlVNy9kolazPv5GyRoULvR3Ok8ThYP3mhbjCixUWHc8v3+OVRQcfyILTcb7WtvBOu9
oHkRUvBWCmjRoCHi6NposF+rzQZyGEnLi/+1u4CgSE0ZIQOuWcyNwbn6cdM44336JCJMGGbAUvfM
uVDX7W/Ohp+uYkvnMM6i8psUBD3eANQZ2o0PoQNBofpjUGKB02DzFL1IRBh9ohwXuVzoSIBW9750
Z+O1ujQXLPaKU5qxmxXJF5tvd2w1LFC1c8KrQZhBtLBjpP5myBYDKRdnSiV9+3uGAxqAhLaHqyHt
zZiCmmrSAUxGg1KwG3BMQRpPEFDytm02CpXzaTfGpLAt+DPSA3jkELyAkKxKQu2nGe1Mz3EQZSPV
o1zEQyCdpe0jEkJgXPoxCtoD1iJwVRdBCICHuCYyIeDM+Rwdw9s95lOjYw2+RIXysSlOWuBH6fMJ
XbNJXiHKDtY4EHkrFqq9RfaeCRFWstu7iJmUkBkYduDGds5f+86QMgiZg5CbWLP1ZE+2na3LLmXg
z1QfdnqkZfgk2xMj8a6oDUYUrngY7V0lXSiuVcXXKl3CAryzdjXGNJNCdveAS2KJJihprz9OJ2+7
tzlse2UPAkAItIJxwYKYjJMWFlKBPKOQanXL3qsJcMsMKmyr4grbA6YaGK9jSE59CcEQbaG7+ZBh
K0GPcbctl2y4wv+J+9MITn94bJ9lOhZibBXk1N9DMuGZrjjftO5KnLT3oS+pwepeBpJXEN4CO7QX
k/ytAe03g4YM/ngkbrmorhEmsn2cJlSXhxHYHmchHG94/dj8/qt3Z17t4G2oYBNutbKj6qE3hpZE
h87GpdqNlDAqoEZidK0a0WkenNAKResL3Qx9mhUJryoTWUsFUxLEWh+HwpQnj5Dt2304n95+R8GM
sIrRK1KZHdA8Jaft4vY5qBcpcpi8czAsYhQGW2+KmKj1DnrVA+3BwsVJsPAXDrA+jWodiwa+1KA4
3lAcYmKxJE3KqUU+608L1a7tzSGz8EVwYP/FSXS9IOz5kVlz9LCH2/sVepQH/F8rrI3R+UXVp7Cp
jeUusTKFTd+OqyOAYdE5B0CdCnEJuAIl5y2dNI+vC9c2bp4cGN8Z29N2txN/yDYTAi92FOziM0EU
Gh8AhQn1jJudjjd6v9eaiQLiOYfcsgfIlb59ZHJXjCP3gns8uWYyur+RfFcQ/k+d5vmdWVtqMyUc
HNcDZQUOInRPd5YmQCtsFhJHOEkRIiiKQ6obg01tw37KlxzTzBs4b3cJ36SwcKu50ErWFqUs98O+
UvX6e/8AxYJuik3GWDquQ/ziYADUveNfoVwHuxAvIHUViiKODU44X3TnL2/0/dqI0Zhq2vJ3rYDX
PkvpQdBr8HMhMHlwuFTzLsVxOwgmCx/ue9ZduM1EEAfDpjNcuNsF1o0N4vx5/tOsMjqToQuepZZz
Zl4oyC9D5GXAFjH+ce6gGu1uyY0LSsqobb+nMPD/MqZgL0Xz7p3HvOsO3YHLnSASsndG8J9Y2xGG
ZNj4emwDKElyqAFGUAbiTlfIzM42RXm/CbfnMKCBolSrl8sqjCmtWARVoM5oADmX85gT25u12gxb
Ofx6oDENyzcU5zjitPRGMteB1qALY1s4mtDULRcP0S+z1fyECIAP+5JLvsKHGUmAdh6KENownSoa
PFoaakSa4aIbi2vEOpJ7uWSGAalxa0Trwa0AEaAkh9YydkstzfWfAtNNU6SyfCvWwGYDy8cOCwN8
HlbDC8Ss6YxDmLCQUX17eZEBBnKpdNH/c7TMd3rNrUW1OqJ4Sm/+ZxPY2G0J+hsULU/pNCAE6FPP
We9h06hIHx4A5qKhCuXH0m3xvoJZ0RdQyrEpbhI5eqOacxBNGhHIFyEe0f0JQcC2fXRHKP6phTFi
TD0GSYB/OMZgTu2New4OvSNnZG/3EL71u16FNCE7oCpvOZCQ1FZC2zpAr/s+e5cb+yIbe8xtC9tC
lsnvxkKli6R4+rY4q5AgaR7yEnRq1iMgpvXk4LCatiiV6PJ+TjO/nc5/5I28LvpP1cZMM1wB3fvC
C4GNRIcNCdSUSCCFFmUkynrQCLS7AuxEBPCE+y8aIVTFBXi+6pTYYdtcKrMo5CcOT57fEdk7DwBi
w70zRIFstE0yxbEjTW4TC06qW03xRJ1w8K6ctE/CCFCaEZTkGd2Dcw++xeiWmdxdbBmBynY1q6aG
cDE99hY4FGaO0pt9xemIZJUEo6P+wv0ykKoHeD1OCG/v4uWOwhWdEqy0W0zM/JxJIduUwfDJgy1k
qWZFtEjuTtUTaCnmqA5NNbvnmGahhVPpvUNOmqB3D70bSDzS7iubFSOpbGPUkBvkMM705ZQLUTDY
KNPGNwr0G0CtMMVFYDIopixsk8b44v+0GnTD1HtMIhRsKVemmbusABrogkJB3Nt//uP//s//W7//
q9heupfqU1zO/zg/Tt3L/ny//fc/Nfmf/6j/9a+jzX//U2/rqiyZkm6ahqm1JUOW+P31sk/Fw5+W
/4/y/la6XGPez/LFeC8SEjIDZVAHdatl2h2M6yIj72vRuqb90Tos+vrqMAWyrG1nJIadaIMz8T05
sBr/N1fX/qurkw3Zahu63jZl7c9Xdy5fun7XyvaoJaHqqdKEhKflPPM1j8BLTJ5iKJ/7CkoGPxAI
IsZaQeeED6LEEKhgBzxeKbDJE68pY3TXhIpQtf/+IlVxEf9xC1VNNbiZXGf7l4u8tvbW53LiIi9o
d0hH6eEXxPRaNO34q4dgobd9Kepqg/MuxbSTuS/ZGV19UGXsxEd/fy2a8pfXYpiyrEuWLini9//w
OPXWo9a1r6GNRKEi9HIAG51G8oeVC7WFgYY29J7xnr0r8ND9g0ILVQgouZipumdUBcAuhoscVMn/
/tL++jZpmm6q7bahGIb150u7vurqYd5UbeSOGWuYl86jp9M5YavLf4al3xdt+GzRWdgg2FjVod3H
fFmIKulgRM/8uwf312v/31dk/rL2n8dnWT+fijYa0wdoXnIvXKpKCgMXj0qmOWv7sJkfCUBnjF1m
ch2D1m73MH5NVY5YNmvpmzNlvIQWdognHrSiv79jyl+ufl02dVVTdE2Xf7lj+v75vWjmR+PdTPzn
EA9Td+9F9nmF2+EkYDxLSpGrsi3AMFvh33+4rIif/h/L+t+frvxydx68d+eL9OXuID6KOv611/H3
/Sw7r9nSHt4cW/L5aj7XGxrflQqtOlQX7tC/9YZ01cNhI+PVB/fKLGOfuX95hd2NgzV8W1is8+uM
/Q1Hfqe/vRzcIEjNKXWCOzFRJAIW3YDvmq9zsoJDDr6FgCOwoPRSzkZwo3wJqh0ODGTqQhFI7TsY
WAexoW7hMfSVUO39DA1UI07mmn14Y/Y3LwOkNxRnsZj57N3iv79j/8sNMw21rRqarFrGnxe4acnK
saq4YWJsB7GKNiLmFB8eFw6beXdpIDrBJWbqn3B3x1TDilxg0d9cxF+vmX9fhPnni7gZJ+VUX7kI
ML+sMx9eucUY02CF1e96KWXLSODrYDD0n7/5aFMXP/yPS4ZFZFqmabFeLUtvS/qfP/xTNIeTZFjl
JCko3JdNERwxdkXGiGXwtwtQWdW959qSB3eybeNqeFV7rQeoLGEiwj+L+Rf7S1tbOA/MF5FvVd4x
KZmwDD7MHSHVomF+gfY+QRSJwhQKfiGjRSDC5CcHwcHlUcuDD7wj/yVvrHRArnHsOvYP4HyoQz2Z
SOoamMLCYuvpKs5HoFcoiYhALAngBpFNSPygF93QAqJJxZIMH333BTue0CCyds6eAPK0UMjBUG/C
QyC6Hx6mtJ4OwTiAzWSyulQt1HlIhXl1ilDiCiTnlrem6HJQlMBOUh3TccwJNMefib/wSBhGYdCD
s5eTeK4S1MSNqXFzENpAPv+N1g9VvECxG3BCa/iKn1PYQZAPomeRtkJpImcTeMML2wEOGf5bL2FF
mcSGVmTw7o2gvHsDzSFwxCTGirkIRHMt95BdQwvWGRNa7Pla3NWMGseI9Ib8emz4qsiaag4pFfY9
uRKymb9xa8IZWsGBMr55YmgI9A5D2Yf97kp9SF4CbQVhLkRlpb9P2+QV0Nq8nAOpd1FziWW6SpAt
DORf3MfNcQzqYdiG7lUvcN7EEJg6HWfVhxZX+sR+lS/nPdPyd5vBcKJkffkA814KWkvCkXpCLZxZ
w2JlhWrnnL6wLOXZviMsuYLW5JRIRHxg25dcGUkdSRPwERoUJIT3wEyu3ffSCupkMTTIpkBDIOJU
iiGJoDMuW6jbvtCsJkQTBRp1G3I6CGvCe7rkz4wvuAROre4jJNKyjZTzjS8Y00q1p9EPYr6wu5xz
hDz8HsAYzpEvyTEb//KiQvcXnM43D489/ePtv2TxOLhf3u8OKFL75r3O4l9+AV8+2GHz5wcXfGU9
aXkug3bptqakYsh0hVhbEnNIyuq+jxpON1xNyKjBeBtQzruLW4CeqYxpoAlqM/KB/oj4MEEJi/k0
dHPG+hDd9z+S8rdbRUpgdO7I368kDr0oYtqgIYeWfTC8E3gH8u7Dwb2FwlYHX2Jq4KEhxoq/ooUR
82RlBnY4Rc9uRIsvM91wqUZkCOj1IlTIDOxQCPOfDaLtibjM9lQLJNKlrmAqONkAQyLSBgehKedP
7knREa6L2CoiXr8j+HMgctpR47cJQOp84jZCAymw6Lvas73Lyxu8/Su1YZ+3idxbXmf8QaA9wZlb
4R3tOFd6Xn/id7SPnxNkS1JmTSocB/Jn+vUXaG+1uaWiT0Vem1qdW2zwwAu/zhYgXE/szhHNOq1O
MxLjkLgrg80cudITQCTSRl6FwtWSRwdbIqoWvntHOGpW3RZhLK7qP+hG+t+unr1Q6H4Zy+w/lhrH
YuEhekzqZO80Y2HM2sovgZGQNE9Byd6mAO/jPtn7unLK/3yjUw752wBeLgkD7jFrktes5VQ+cbH8
rCPJeJywoIVsDeiYAJ94Dd06qRr7tkYvuCYXMtuPcPkpvBqZCNR/t2IjGTxeUWX1cKVvCR97LKiv
hXMHwkioJwsEaYRIhMf+hTj0NpOB2JQipT4MWWlKXGMbqvXVwlUHz6u7PyCT8LXsPCK0FIOmhVP4
+47lqlgd5AW9j5i51fKLt88LGGIT3X7ha7mAl8F+OneG6KBf8ICqUTHrO6RHLr51BhHpWLK6F3Kz
GL8g3iO6Z3cgL08TRGaLn2MxCPkSUKBbMtXADsAohpYJGhQfNWKe0KoxO7RnoUGWeVbnEHwH74Pd
48G/dqiSgdJgPhibosGggtknRFPwfx4eHuPsKkSN4UqLLv0d6cFlRwgwlpSjR8zf7CHzd4vk5RV5
K7zRXGMTixsc7ratfpGRBLC+x9LMyvdeO7R83CedImH5+/eU989nuyhWRDOKQQ9S93yx0K45vJ4P
JFjYg5YrBXV0xX7/lSG+7V95wO/effJlzeD0FBEXTwAVTjDDF0Yjq9sWJ41kEagpjvmlvUILx7vN
HFKO8XmguvsQU9HB7UdD+8qL8M7YG5NHzgcnkSJnWg61XBNeAkBzbfRNJW4CpwJ/YR8emQbj79Fg
K+4z5UdhWA2s7pqTy0DrKbHmvLYXnHTxmPZPvUusYjLKq0Q2zRdrTwsO6+NTWFPj1Z1X0F5dyPys
OnwnxgJUFPIlh+MTo3/uPqZPXBvruPvZGfYnfmEKK8/gQUzv7Y6Pfa1ykZAzos/kiIm1EMknm8dc
DTFaZcoAxfKhQ+mD2u9GcALN9LxIyr0HhfOav7asfoJpb8DkEUpwTxmzFVKvrV6ZhjCMavewrtD9
YWI5wZE0vo7uYYPenKeGwbSnISfwZNCFL/pI/2LhYdq62NyZKir6Z4UnVKdmsM8ZxcNXPFOCPeP3
nWMuVvLVvsTG8ElEBbzHM2iTtGM4ujlobtHByL7I0G5k5jqXKsQS9NCaakZonnuPDjZ95eol22ba
IrehvNvKjIPYosDjOMWzMkPzTzVOPlMbF745nrj77MjgyPqUgrsdf+xJLgB9MOagF4V/Som36D9c
A60i3NJa21h9CZvoAUs0MfLStfoqK/rtv7sE23mKRywU9thsUoxNv9ENXjpXnyzpmEQApPZ6RGlR
pFttoHcqYiXYhgZ7PNnt7woxJguWfh3f7e4XNSvTTA/f+Nn1WrnUwlybQ5P44VzpcujydUwymO7J
Hiuo5D64ODzR63Yxq9w75BVpGnq3yGRQcrvNQAEFj8hcycuV5X26qJ2b1TP5SvyM6xrkkbiYcnfA
YASX98JWUNbDnWPYMHsy/LnpN4jRxH1ssMza8Dm3Nd6zqE2vpEN5OH0iG+R7oWPW0xK7y4FEzWUg
h7VvMD8QM0nDQppQxa4ryqvk25PeNvlqGinWzm1mnGMqH2y/0Iub+OP/fDn9HTz5Htfg9iGlz8Fx
WMbYlhB5ZZ+DUt/tC6UIOBIYXx0XyKhf2J7ZMjs0t4E3Epe9q1DGs3drgMAs9TcOSC5hASx7PmVB
ZO32BROJvzmO3G+yZTxrpd7tD0f/jZER1ojfUIZOydB+zY+WGLNy9qEeE9w4vkd7yjbDuZPxjndz
BXXGzbquudXSxSfS/pzcUJyS97YfrXFhs2ueHS+3xOSYvGb1LzgVeHWDK76hocKu2zWBvqmjcvzV
qEc/KcPMowdFf6h3lS7LGkAweATVEG9duwhfzK18HIpvivtninO6904V3Fn5rLAWmR0LhIeCzsLr
Lmd8FNk8QVCao44rb5FoyakrxzUopa9F5SqoJ1af3RF1P6/+qMIobob9LebEHqd/uXk+nfuwHt6W
TRdvmmiNXsens0e51VM657AJ3wSBcZ5y+NWbxU5F1kafsj53uNVK9KYsmH1P9hV1Ca0BehPvSuoY
nqpUC1/3hKCXxUNKHVC66liB5q6IVhwxreDoy9cbE1GqP3eC6iso+9ehDFb1sS94AyECjM4rgEiP
r9EVKUHlAKNk6nt2ZTLixy9eZzLe+eEDcftXGD+3vLLLHLVCpc56IGsHc3pkavX4hsuEaR83ur1u
59S+kbmxGFuwT/NniKlfJM2MXIuAgAHSamx9rODLKOyDIfOHXyUm+TVGn2kPnWeCZfBiyCuKqepx
VMSWYau4BKKDZhQobFYUFc6Cy43UyXFEaFnO66aj3+M+8B1mXz5g33b3b1GeuLcRWzyjYfvYWgmL
bMuX7XZyHbERkJTdXcucQywN3t/awxwfr/p7Upv2idAcFnb0GRrbCr4fGwUBnH6Sd/D2Xu4x2qeH
nWLZa6VTh/dwHzTJ054saFuskZEVKJyzN+LwQ4d7YOQNjlQ0M+wknhqs2SNgV3blqogKqL/+PW5h
8J6iZH/b356a31xptn2uDgMzBhxV3o54i9wrPry8rwUzbKT1wjQ6Orth41lUEf1jZM1PkUIqOw+X
htZvljrN7ug6EJ9kToWP/zE9J+pcDuT+zd+2sXX3FiwlJlUeOJ97CF1Jq5CiJpQizd5Wq5pc+L5c
8CB59FmdtBm92/J+YIo6kJOj9wrUCUlL6N6ZQ8Wiy+HsYWzpxD8fZwKoHQLDGEspRux0ZkTSY2BG
xPL012Ykm/53suiegu/EmNxAvhCt9c/uq6+PmZ+vv3598qUxfYxX+0M0FBzgrwB7QnLyttgQ4pAo
B/UjVEy32dQzZdSeXIIF+DUNIKwDO6UWGHy27p53iMRRpJQtr1oexmy4Vv6aPdYEJbNV72QAE6W2
1+dJKbLh13rErgNPxrcutnJ/n7EjgREQSVGwOVWseuYJQeLeWOzaF8sH/YH+g0KAVxVIOmcOiIcF
uL5b3Kk+DBTZto6sGD4FHHZ0jUy7RNtO9YumFl07w3ljleOZGWsyF+0P3BccER2nd/WtuB4f+jhS
AQWYBIzyepeJgfjkvryiTmL3GTPAwAkibvuOfxSz/Rrz1HLE1aAsi1RvIZjGo2uGKLvDI7aWeRv1
8BDNFiI2LVSSso1llgv1EDwDnU2N4cv4EB+x2Q0LzpE9Q7oeaeOI+yPZeyKvNwLoNUfzhaSYpTmV
qbNUkVmt9r759rNhOU0sdBK81DNOqmrHXMFL83i7EHe2lgpNT/cJeo0BdRsLXkJf6hw8YsJthIkH
lygkiGFbHdBeoefgi3DA0K+Rlsuhtlmw+PiiSqBkTJL0IciHxDI/INgfGMR+kicFJcYYV/+J1lTy
VRDeGyrIA+Yjetb4VmrCMsOMFSF09UfzpWOsLbr7b3a899UOhVQKQUQT/lndJkQhYV3fZ0fm9i8E
IrPANaO9NZOltdX52UhJHJ6wKPV1EYKD+KHJFbdGDkFsd2+//nlkIWlDqNr4MeAgF3+/QbD5iL5z
xuIicyq5pn3pGvEhfKVwgu/xI9ozzra3WbQmVfLJueKivzkkiz4wDa2wOvzoLpBknTXBpaMztiAI
SnPdDjROANZSVwjZziAfadOj+EsZrPP4rGGdP7Pb4Jzr64cr+fshe5c5XXT4cvwCgB4BkuALufkM
iNAfsSegDojMTMtEqLvEKj6hrOUNGB28BytG5wS7pDhwiTp7p+cE2NCnKuGrc5m94W0uG316i64k
3FGU2OxGjFWYnbKvrIm4pjCgpGt7tWc5+9QcPOh0IQnQQDKIryVGpG6ET8w54FeafWXr3Zq56PXJ
YuBxKAicOaVGhPMAjsHz4pzLLEnD2wGg4YLL0twD6dOuzZqs6YnUcS00JwpQzoNBzrCZQ9VwWvnP
njC8IPLQQf5X98996p/twSPJ2r8Mri13Sb5yePU5/bsKVoPDY9s7DVkNy2b55dV4dFVPS3X/ucQf
VcQqfphl2w/bIq/YpBWbfqZNiK0q+8B+yvZsxK0dmBmk45hoxrfNhNS+owgo2a1HTHZ2xDDX0aUU
K5EGwd+PFsKhoUHSZh29T3KIefDZ2blnP9NVIAJfXg3Mc5EgpmfvOlia4XfM55CzEKgxxW5JmKYa
N1z1EwsZp+gKy8qz12St4XHSrKW5lX4HJugW7BVOMXsT2bSMuPU+/qJyLSfq/EgOJGWoyG+9pWw9
SAzEWtFzqX8DT/nEjQ/s84L3akdCOls7y3fGE8FWZCcJ6ymnYlcKqRg7x67kQsHb1RwxVSta5Ig0
GGTYXTbqspi+t58Qgx+dslkNVe/aqQNVfFYVaDnojhJ8ekpgjhR4muNAPQZo5rfPTOF4Inv81CET
87i+5y/wZ+GBBaIQt537sl5qazToTSRNj9F7jFl/xMhXh/kz/OZBRIllZDri5bYy1qwYnEDSLl4O
hPMmqKZp36KJ7Kw50ovUykhWDUwyGqsdUwp4CBkL76N5vLCtN17Jdj1uOHVx6iRP8EOZzFLl2x4D
cUwMH85z/UIZRB8ZUOKdb27TvfRpXP3T5IbakWwrcGfeOhS1dWb2L+g3i7CildM8ESBTQHkLEANE
LX931KhMhb+4c8Y8ATYQhAsdkzJhoCw6UGGXChjF6obHE6ghLX4JnnUFwwMYBMhqhaZwg2TGr3CY
5jmwRxagJSaJpO9OvaZeWV94otfVcfXtXlbqPkDFHABYg1I8faEm68kbawOI/Zk023sgg5N8xDwG
w82rFnD37OOAHpVdZC5lz5q1we5AnfGwQoaWyl2BeOGxAKDSuIr3g6eiMNOy/RjEpYHgLNMPEmK1
eyPk1aRVdQ5MKn15yTmN8EIZfVBTMbUTgKSFjeCu0ZDyp+7bvX8aYLCF4ciBvfc1PDMafQ5YVOUc
qGmgIS1gCyg9nZOmYF+GS2dfBNxZwgtk93kL+xGahS55C7QswOnj6/Tjyztrx/jXca1uLwP9TriZ
/bjb1kYdMCIK/k8k+uucoK8j3vzuN36rW+OZKaXQn8J8z8jk+Vd4b7NDKe5+felQiSE2XKpb6Pnz
iMtr13ALtj7HObxUoPdRgFPiQdefg/bsFv5LdlL49xFqBERGp9WLbdxHaf73BIv8K1f/Q69YlqIp
ivJD8P6ZXpHKw/6hN3I5qaEP0m9yzK5rfXBLq/iWtH5Dvcu/Ekl8mCVJig6XbLUlSf6Fy9mX5rky
DvdyIq+RzqFRv8zhQiYGUSJ9WjYrOyBb8G5UYJvffM1f+fRfP/kXHq1Rra9V6a9y0kzltcVI84w6
VnTO9NzDV/c9Oq5uK7af33zsr9T5rx/7C3P2NV/VyVCf5QQMpaC4XlIt0e2ydfDBooLgQGgx+/qb
z1X+4qnCDFqmZCmKDmum/vmpLtqN+XhXn3LyiPWgUVx68lsP1eLoRnI1snTi8KjmAB+Xt66SCO3k
4e385rv/yvWK7/7Ha/hFwqDLjXQyDK6hSo8huWzDU/hN9+h75+fBMZNjhU62e/EXJvXTIS46f//x
6l+ttT9+vPj9P6gW6tvtI53VdzlphaecEB0xCWofw0X8+Yrpe4VtNlLjdgzUFLX6l7SOTxsGk03/
GNXhNUNuGHFcI4eSkldyoUaxusffXKP8V8vjj9f4y/vwfje3sjiwKl8xKWCx5athQTCOMb4OdUiG
v78jP2/XL0yqJbclTYFEtSzzZ9H84Y5cq7vafrSv5cScfy276TLHml9BPtwXx3qX+v00RKH74ej9
wlX+5sP/gsb904eLW/GHD1eqx2ehWHz4p6fPXz2pj03Nd2ismaynAJia7NHj1lzbSJv3kq32N58u
/cdiNGVJ0tqQ6CgfDEMVv/+Hj/9+iuola0d59PU7jB7sWuE5+tpwPx65i+t7hEbbVXZg0WTqjWVS
7c8gDjIRAIZ/d1m6Y8s33HMEP4wfTtsnXw8ejGgrm3xuDuQApAF7HWT5/PGPMwdw9/UewDN/Bl0w
xe8ZwpSpoXk8QHLevAjilcfSFNTpdu7ACYB/MtxJM31LT6lMnYsNWR9NKkfsvWFmUQMZ9QtfWWE/
FB6CpISTuqxQTBxiMS8m/2atqP/xuP58v7RfhBrf5+L2sirul5i53ROWcOg+3ap76uneYUOcVIy0
OCQxUE5JbXQYmHX/P2dn1tsstoXpX2SJebhlBs/zcIOcOAGDZxsw/Pp+SEt9Uv6iRGqpTpVKp6rA
sNl7rfVOa1IfFshoeujngvl4WoQCnfGhLwWx+/vblP7ZzLk5ydQkQTBV2dC+/v9vL/PWkSr1El/E
OQ3ifvFgbOedJyfv2s8VK97plEajk+mUyFF5zv17D8Fi3mJBGcdonnr6/q8bMtW/bunlS07q5iRe
am7ptnqK1gnXFDw+AKspgZjgUpV/yu08l73f2N0o0/opY4R5uYuxBFoJ28P0NiMGaHKeS5/xEdcR
7Cjs81ha3Bovja2nOnk65I2YC4PG9bTz6uiusiyBS+rrQNjWXa4CFaIzbYKDMgH4odyfdta9uqfu
hLH0ychW2FaLuC9FdZd/ahWf3Aq4FEhldU9tXDD4d8zdHRqCjSXlbbVfcPUP+JzhaXYfPEYGgSeB
7FUdtwIZXh2OFAv1p9QEJTPZraF6emf7UAFJDXu/xVR09uglx6jaqsmA2leLMEM6LqidkspJBka0
75pv2eo8vgDQxtZR75JKdgoPPdUxUAkpuMzcuw/iorxmKkwawGOAytUFS6/LW/MG0LSDpkEO5z1q
+aWAy73ic789L0hIC8+DasF2j13hpBjgmzbU6BRT6wzGheCNIRrxZwmVvgVR7E62GIcgcDe1PKK4
TxAfgPN6cYRTOrjtIWU88NS74KrYYO/d8VTr7cspxjNKfu6u2LbanWyUGUF+t+CDyApupl4KZ2FH
KBnFb0Mtd3O08a4A6731DiMtkoASFdcYv11tzc9GykIPVASvoL3gf0iXInyAcCH2zd2KxzHpG+w5
NyT+En5TV9jjlIgR86UpvigfuVcgZq59rM17h40BlUQftT0UnHsHVnCWuw79E2T8Thgd+tg+00nj
l+YgEghWh97qjMBJmYDeDDBYtHH3KKGNtEC+NBhQ/wWeHCrjJw5vIKUEGpPq8uxefXDdkTGUwDNg
YpHHR7uLuxDJzYdh+/dleHT53qxN5pEbhEeP2k89Qt3w42IMD8zGMiDYRSVwMbgxOiKpO7iwrzjN
ieVH+rzzgROG39v3n8GohZKewb2vKdb94t0Hh1AO477ulc6bb3rPIAbUZA9mPo0HB4GghJbSYbDn
DoxdPYyHV3IIiIyB/goLAS9qwnSxpsZXpbc5brTwETK8IjSegL6EMJjDlKVqn/vP8EaULKnNNUS4
QeNces07Spo7ZlLTI9RdBm9YsdObDRrc7a653VnDqD2tGrjV/aiOYjfu07wdQBoE3HpB1MAq5Xck
FT52dC0f8OpLcwMEUHA/aB85dwCshlIcaFjrJ+NqLjvAgRLuQACokeJOmJvaJcTZxE/Y7q0yBJKj
qDSnkn+ynyODCYZKH+acgwPTDcQg89TXWVKNN3s4mY/kcLtH4VoHu8omg9vV8AktIogP4ON0fOTC
e1PY14y8W/UrPAxPwZ0BZhQ+ZNcuav3LHGtpRB9VCM8Y/xY1RPCLqzyGFNRvNpMWCM9o0Og8Acrd
u8u/3S2mWYF6dL8ojg4fMN/4c9U47NjDk8OP7lVE97Thh/yYmOHCodcgXhIJ/lbBEMkhcgVg+c47
ZAL0K4sbjgM0WLHVrDqECeBBTNM2NL2ky9Zvv0kj5ULCSWoTH2iy/p49oXb5Q15JWLOyT+Fyd7eL
qHbf0qkYHdqAH4lMebAp6OS8xk9J9WDZml42yiNtxKYp81XwDx/7GSlw6yXwZ58t4txP7b2fDojJ
bTMQeliCuWBm7nVW2oIzZcz1JI7AjGoYPxkOVwzdmRSlKNWITYN/UOMeQiB4G9xxJYMFdbACwq8A
Rd1taCLMGHh1DewEkiZBawANnM50mA7LpdnV3yEgwBmRAwM6hxwUcxmhpIxfu2/gIntgRTNnDXGI
DDRGBKgHW5XgfrIAT1+BDsJWO/vMTd0b2MS+94Yz0hQlcMTefBmJw9v0Acac8fogIWBt81UC8eeb
k0+gWqIbY/zCfVd+PDa9CzeFIxyxf7fwPG/47wISOwmPp/HAaLtPa0nZTVWj4yqwZ9hXgv6QyiJO
SKeCW4FPXKg42edhwUBbGpok9Awen3Mdx0aHMEXEGQY7DZuMgiiYv7TuMJDY7NJ+u08UIZBoHLuq
z8fDNXCu8vSBtRa7py4arfEyXl9CnuEUhTRP8DTFK9CHTqqjE5A5uOzHwZrfaeddJWx5a1VQe1Rd
4D8KGxrgjy/D0jksmJOOdZfBtzv6IG0Ccoz1fgxVJomubqeMgJEuuw+fKaFdYu0OP2jEHkozK4+z
5enitgIIZpuj61gZxVG+zQMp6gAWseNPwPbkgeg0ATZf0/NkJWGBJfYQOLK+YgCV00gOjqwUAtWj
ZKOOBweP8wurDzKmbOA1ZjYUqyGuu4b/ljkT4gmIhHwMw+MCrjGf73GQeXfvyY4B9QqqV+rhrGYl
/gm3wW63ZlOsXeLjPaZl9EGiA8Qc5GNAzhawnxxXjOTxFGXxMJzHZ5kM7CGYXjA6DJVR5skDdXwL
QsVuD0b278Fl+CCwvqVBXqA2Z07hFc559bTlwR4zUKyHyD+cxHx6KMcjmp1uFUHCcNWWagaNpD2E
ji5ZX13xa/R1ZwesBhI5yDr7IHmLbPUFK1gnM7Wf+WxY+RC9DdaUzn0Mk4DhkQBdS0fkIUVsyIeQ
sdNQ43+M0vw88URGngwt3SuOcIXXdJNe9nViPKbi8rDcQ659R89xBb0avEORCyCcYIZmhMznmc1j
ttP0nk455NnbE3jm3RaSKniEBV5PsHqCpP/0E9BOKTSGyDr6p3UexevcJ+ki6IyRFPBMgJvgEkGG
KF3Gpm1KxsMmAowS26FyHD7B1gyiCtR+eKVCmQCE8dEBiNJjHByuH5SckNxoEuWcxeyivDh1Qsaf
6je5rZIug/PK/BgVH1I7tY3qbeFSk+rvin8OOsN8cmNkVdPAPKF8XVZpmA8S5sdDeVpH5hD+icvx
HTTdq61z7op3W+a82jAwOOFnaXc2mDnsfbT9aAgn2On5HdIPOj4fsOxX4T1ERZTzHWlDhX/efswT
+/R5hSo6wA4TgyzNyrxbAPOFQVm7wel9DrHNFQjzMx2gt+D1aLvH8MmjNWmFG1wYR9UHybbgUGG2
zZFgBuo4BqnWyPYmuZcv/8PcotXwTPsy2o/r+XWuhPsZGw/TQ4qRZ7C8LOPdHY5BY3FtJlww10qg
TABAWCKJT/5ne298WigreePUJO+5q/Hg92z8Gp1gPIMr8GB7Pvra7lkyANTsgtR1E2coMqAhSMwv
+zYu9EpcEpMFqhZeP91h4Vym6c0lJ1etu/C53sVWKiUOk0+FvVmPrYrxf+Mf3vnqeRoNCjvJ/SBp
2gVwZ5O/jE5tVmoP8oRHCe6vWwcBHeFVGjC/RJkN9oR7mv9xnFdPm/7sCJafEnoP4+9BYm/wBODF
LoxfokAaZzKfDznXkqcrAeVyKs6vkfje9r1HjNFUL3UUjqBWcdymzbOJHzBT5SjFXFAPmFpyNIu9
2R2DY4zQaIQzbH/F7qqljl1GCFPhK9u6la4SMdAPvSf2L0jBGL+cYLlJfIfn6BLWuI1hVXgI3xqY
ELDS+ohO8RC+k3Zj8jr3o0tAA/6mjvtQFvmNUNGCdMrG5JOByrap22L3FqypA+x6pc1EPyaHI/GP
ZH4kbmnXIT5eABusMCZfY75N5zhOoodFFBuF+pA0xeAcgje0MWcPNNQt4eTuYP3AX00fNXPr5AWi
aF2dHKB23lgy3IGWv0KB2iNBMKrIQ+n0dVdbAzLHyhLizKNjXygusaRVKdYPIwDvQEOde+1fYKUc
xwdUdeNq8sUky3OfT+K6KVF8Mp8b5i1zgFBxRgHwaPgF9hnzXh5J7DyCZnDyFChwz7eCzbyJYQBJ
7gWgIJlrsMQvHBdN94RXAKT0G/tctA/OLUNE35hbaSj0qfPwTW4gcmIEyf6drqkOaWZ4ZTGcugSp
3pktjHKNpiRlGCG5N56/4aBSm7HEQMifIMJIoInIzm05yui047UcbCQIiWByDmRNfN1D9q7ukZA0
gMHagZYDhpJS6viqjbMkU+w5llVOA0uFqvJs5/zXiD3sXXnCIzM6LVQ+58qW1vuWVs6edpwtlRUM
tsmTt4avj9lmBWHMZbrE+ZpQlklCfIJ8UrNmPM5IwWG0slJm7jjwQSwTnCz29qol8pGxT/M+O67K
LsX1hnQDNsUBlSfp3HtqdD4TN/Nq2oYa8s9O7vFPmm2fonp7N6Yn6FDmcCq7cGDss+zFuXvizfFm
H0ENbDQWSET4og0xpblDMjXGNcu6mDMYWnVRAoaQEjfJoO0KKdxD9nOeI3C7LXc/yAUOG/u9t71B
mLhYH2V0sUYna9Q7O2fgygATPUl198c2SbcDvlbOb7rz3p6mel/lfFJGsi/yn6tGN7wEK454RAZh
O1Wi/rTi6WMsAl/jumlpcIbZh6PO5lgtIYAolS+gTqd6br0Mr4QAtnFTeOd/PKwPYXQDo+xDcPOE
EervLfUO7ZxdRtRBxgOUw7TXJIFyH/BS2DVze6ijMm2DlZVZyQbCSIhPCsJ8iYHVoQtiDbXq0IVS
ztemkx+juhmWulArI+z2tgfQre6F3hFeTve6Aip0H+6kJ3LSFB7Uy5KMhtEzAnwy9HCP4RWsy4KD
GVvEQWdyo0fJbGN062oQXTqeIrtQ8PRBdnXxRmWnfMvhBawlemPeAHKP0CB1EjieUhT+hsRpSaos
EuSa3YDRMF2E0WuWBGQ/YaLReya2ym/FdNRJh/rdYq9huLQ2LIMoy341rL0kvHRJJKeu4VPqWOIS
7cntPtXhl0THza0bD42Va461aR42pJgPqATyTRIZRaAxZHSlYT1j9uF0jxenBlzV/MvNvopUlCjU
j0MyjskIdKAGXt8rr+OnKEDCkc4tWzkCCv8wYDuTpNZgMxNcbnNJTnCT+0krI4BIFIAdQ2RJc3DQ
EkY9pxPY+Ezo7UfJupzEfOh9PCvQFndb6YM0eRKqMFJbarzUv9UexIsSPPjmPiv/9i6RS7RQ3xmF
UgsZfvPOdD1ePFG/0PJudTwZF1hgY6cHVkqxCzdRbpz8I/lo+NH9w7Ce70kA6R3Ffuszze/Lg1Pt
pXpQq7gfWNkcsLvgADvbt/6e9kNAGk7JQh221BgyNNb1MYIjUbzhMFdnODHXs1bhCgdkIzDOINQZ
eLulAWyrtyedvytZnVE8Kccm23tt7W7+53V6nAK1z+edEFQC8uR+VxZDhLQ1f7yVH3zIXSZMDlRh
iNE3mMnnk4Ob+JUO+9ATCFQnurQJMj6rjhvTHSG5X6DrAbFFniFk/QOtNO3/00+zLnwXLbZhtpzw
UAFSXj/YVWW+jhInLnZo2rPu0StGJidWTXWCPaXptC4ehfsmQ+AuPWi2IEZKL59WMyTaxlJf5EiK
Fe8S5DPNo5yy8iF9xxgp/ZmWf3hxsFlxtQE2adDIUTIjb5jCuOmEp+hCuxvDa9O8GjQd7bCH0IBt
AkuxEPrwVKIL7URgsywWbZJZa0iqDMxzWxgCdcNu0uCJKOP7EmP7kRBJCKOO/pXKZpRl7c+9nXvl
eZtrVHazmjIQZ5imd3x07wIE9nJwjtcCo1jrfF826Ud8XKVP6LsXOrWKkhjvY4/Bd9q9DpW3/RQx
4vXePUJn6gRVMTio5I6pFFkA0/l7A4CsnQP9OVbT4F6w5czen9H2c47z2xzdtfOwM8hhbgaBQ2Oq
noDWZmwrEfZJMwO/J9WOkhCrbUu+8X0Jq2O43c9q57SQvCtpYRhQvRMwynlPOxHl0KxghYRYf8Pz
AcHoE0HrMD/y8xl17FjrDg6B5DEMgCgED8fjsJlCsR4TtAysj3wB0YlOZYekhbBCCbIpYjJ7rL31
TAZ0V08hqoMdG/oe+zXNMZg2YqsAasZXkNS1+ylZxHxYkGpCrcs8oYJWcQgZ5Tpi7RdX95IG2AXf
4OeC4wRsJ/gCTLENuHgEARmSWxyG1U5/4uLhdvDy4j+gBuWk2LsptMvtaXKR4ayo2/IYgM/lVMnQ
s4NbEz0OeAD4WmkfH7Yweyaz6xoyhmBlnM7QEzHCWRQ9sXJug/jtOorfBfjqe+e6d8wFSY3x22Gs
XSIKJcK5wB/pj/eOutPu9m2sUbXR1PvSiBY6Uhea6nYOEbnvMAwK0z8/u6DqZyOAKoe51mNTIFTa
5EC4tPy4JPoFOdSqV2TzBq7uiQdbLe295ue5rWe+tCQuFDu8e6i2vmxwrL2GKuK96qVd/Pw7kbSK
E6RZx/0EAlZeUIvon+X4foskVmCT2LLqFDmZZC7x7IZoH9dw6hQUQziEH9197dH33KQxzkH5KKbP
R+zULJWS6PLoIPVJE+QJG+hlIAQ13YzvAxLQzd6/J6jcaTc6DntwB0wnDTPKrbPTgfYF2QZIDBKE
MrhodvlBEhkoTOpLjZfsHR5siW8EtLH1GfbNBv/M04cwEaLrVvEvGK6GMuOv6WmFAhItybUzMvqd
XnHzb4YLO0PMHXbWW4I3RBadfINYrSy4bJfN0ZHAqJDeT5K/4Lcf0SRZ0XVFUDVRAbx5Qd/Eytin
sSLMuSc2+uP20TtTCTNOMyGdMd1a0tv0z+8E8ZCYPryvMMmwYaTGXkch396BcHOkx2wgZ7v1W0zP
fPYaGWskpyi81tbpd4BJbuHx/yClAEyyKooI72VVUvQX+Lw8H+OslBsAmnfIHsmC6LTuPmiI6T5+
NJE5eJBRrk7iAAa97Od+J6JxZYLqQJvwswkUpnmOGeb6uRZ34uj3ezP+wbXbe+MpGoqiarqmvyCZ
nVK9ik17bxoDTAayN6+kY0c2trezigx5b59GEmnu0ZPn144tH8zzYY25Buu+VV4lkd6CK7bk3rd3
8m0gZfVWOp3Qg1gn6wJPhvaDAOU4ku1OnxzBTjRJbpQ2DeimvlzR5RSNRVL7Oef1eM/KwZXtSd4b
iFTuilV/ZTAPz72cPPru/uYml0Bk7iF1pRsRE5kv9snprGbXt8PZVtedUP0QAnNGsUF+hL5GufL7
A5PbxfXPy/zfA3tV5Ge1eT0/6lqYdwJtXC/iBfYAN/AJ7JSYMUeCaadHD8hgrJFjyeecTirsfld7
KmfOXydvHfBryZZpWSBo3WhnYf5esz9uU/rrNltKxzdQ0yg74vVk8F7l9/1WqBwgttreUzqOOxME
N9hOHcd7H5nBngkxzE/vwOmNAyahG6bz+yMTf1z/3x7Zy/e6N4tSFwoemTHPtwCRZJVgNCJ6JnNr
5qbM9NDnEjr++2WlFiT97U29fHb6OVGEayEI82ShZQE6x0+JIIkdUKlISxv3RD9hXNPbl8wWXNE/
0++baIRo87sCJ9FcneEt9/s9KT8RB759bkYL/H57Lc80rQpFrYT5dXECCmTaMXwyEjnNZO/pJYwr
QsGvowtzGyFipPkud+/z+zrrItfx1O4RPUPCHOLYE8JyoTh36gyYmjYbupIyhjg6GLedNtdROdD+
eJrG60vUZNw6DFmWFAXqg/JFB/l25+e7WMZppuG1oLLfuzi9dVebTRPOMs0P3/AIXG1oQqCeWpjB
Qz/rmwaD4mxYcNbZ6BiYg8rTjnt6M3VvVI1IHu0gfLOXcBZglq7b7BcJMBIKE5/GJ33CtHXKuYxt
rLaQeo93gQ0b/TbHju3ACeficW46leim813ru3GvHYoGh3p09/sr+2cZvf7wF67Xob4cxJvID8eS
2iL6AUGu3WeuEfrNZEQF0sb6yNjoEcm7+5N59Uqc+PK+0f7nlfCyPQt6cbzvU6H113BW+vtGsilq
3eHBm42MngU/vrcmlBQz3OnJxzuJG/z91/9zPvz3Bnj1/12wyv14NKTWrIFJ1OZorYTPdpi3uV2s
t47VlNZmpi7RijDSe0M8yQbC638+bP7mXIV5662RWEx824CR3oig+iwLiSz1BycCm488OcwL10YB
DZzpapcqGmRx79BVqaPxFMLUtPW+I8P0y1oIbrnRtq+OQeb8DkYoyp12ZWh/ETBeD8WvH21KuoGt
j2Ca8svmea7iUjCFkzIXfAdTvf7dnqXOZBQjNaKVws4cR62xHvK6jT/2bb19nt83rddLv+yVzfXI
XZVcGr/wPuQi+84gxQ4ZW/sTgPBZjimJz8hy2QMwhEPKxLEZnFem7U8s3I6ggeOuaI6q1pRrATQt
bFZYglobB29qbDXwJftsXTATb8f38vta+aIBvt67KbBPUOvACpPbx/pti0iKZ0eT1b0yXzmAqJtV
6wONX2RN3lRqixbDzMT62PcnswpPUxha3gfDodHo4TJ+r52WpAT11qdNZOaKJ21rkEc8SMVr/mzD
PH+/W+3fDU3kJf7vbl84NuJFFE2xPiro5NtYs8eqKwz2S3aS6JC4jyLAnUQaP1arFd/6MBvy+nsY
2vSgVS3BEf0b76GJRr0ctaZsvU9aqAWHTo9XQ0vQg3M1IBkWe/8xNiZ/7ElKe0z8+6QpJ0UBApps
vKySQqg6xfkUy3NQRZhjRBn2wQHtDRRYNLzgk2DbG8Wdhef+JEzf3sXxsufiT0pM5xEHuQY7OnvK
fKO1of39sYo/7VimKCs8Wf6Ex8x/F4GpiYmQaJrMhoGfiJ1s6jmwhuXrEUaA0yLAUntnBr9fVH8l
qLZfzbeLvvLL1DpJmpzFN6eJL1v3zPfWRwVmJoA6lBqEg2jUIN6T9kOPDLLRZqQgRkSAr/kIoJ/v
aHsgbQC2pJ7Gx07MC4FJe99E3Ei/BXZa4qmdYisAgKCuoT+kE2pfbwdpnBQSKDBddXbtCm+HPucj
7JM/9gX5p30Bnhg+SzpENVV+KRw4mY+Xg8G3tWCP98oRg+ahjBTY2hxbh96h2pstmZGOMhzdZXAZ
6zrFApGg7d+ftPTjylMNQYf0KRvma+91KfPkEReH1kEI2sVwZoUfI99aurjqEbzYHf95ArZL+Z+l
zs/TDU1UFUF6OX4F43iO5f3Xemodwjf9ofTBVYXQp21aRBFREHA5/viVP66nbxdtF/m3nQzvpFtR
1KrMr+TD4jBLrPCB86Fh4e04bb06d398N0r7O15+J5xSTdQVWdI14YsS+O2ShXqIO3IpyV9lBg07
7BHSrIH7wQM8knrTFYd+0wXNHqAQxkYBpPHuAW+FCLgK7MATu9xkwXNxW2CTT2c72K8lazqFGysN
/rjZr9X2z81qimqohiEZfHz/fT5NfM/U7FbI87Snnob61dHfASIB8wLDwSJ2mvv18Ip5xVadJOPm
1IealxLtZD2RhiRWBd1jin7XeabR6dJLmp4Ow4Wcxo+/eoCfdiNRgKXLWhUUDPBejiShKYWHHJ/k
OXvkdcF25CIvBbpl7thrjZBIal869eSPr0T84Sv5z2VfzpZK0pKzKZ/RmHkF1In+NULDip7KR82G
KCP+Y3f4p8Ni/+N6hiyZOmIIQ2jPum+LZx8nWS3t+Zm4eH+VYHHIOVQ7jAT5jX9d7Yfy6D9Xa3/9
t6vdzs+DoklcrRl288/KPTnDibhRIGCdw/nnXz/upy2HY64lWsMz18yvkunb5R73VKq15CZjYsJm
vW5w9Dh5wKZsyfGw4hM42kRjYRLvoqKCjXh/u6IPW/++JYg/fp/f7uKlJmzy2/50u17luRAlyARB
wh/dBMiq5QHA+0cGBqMt8f4SuUg/nKf/+fUvR31VHovLTee6ROxuwT5s0q59NahdoJBhPkZcDPpp
uoDH4NcK6lXkBWAS4scTvwNgDcxffn8SX9XvPx//tyfxstjk6lZpmn6Raecx3oAJI0SC/xwp9HjE
Hw6KKAs3df8Kd4iUa0dEDYo4GZjMz0u33p0WwI7sVqsM8CLzf7838cel+e3eXpZmcpSaMjnwtFZy
L429ZJwuy1aXgp7LMjGqnldBirXq71eVfjicxVYKYaiSZOiq+vKOLh25rmKDD6I15i8dJgwlIqyA
kD5g9BlmKFtlyAxtgXXCm4lTOPSSP77JP2/h5aWYJ9MoMo1beHgiiQLN2bmKILiQA0+oOpOpymBB
gUHuIoJ28JQ9L8/u70/hx732+1N4efZFXR6So8ItPEnPZs5trzwmTba2gxFLwRkPaT7+qot+/N2S
RMchaUiTTP3losozkS6H8iDNk6NfYAd/sIg12HdvBM2MhN1IpNO08sLvjMmjQg5/tf4/frREPWAI
EmaDuvayLVyu98yocsoTwcf/yoduLFo5obYKJgA4WYC4P8YoOjUGSmO+EHP2+/XVn7YHiRkuK09W
VBQp/92LZanMpI7ZyIwjFwsGkgB8UBJO4ebiDTdlm+NCE7bgL4Z/C4eiMwwn0qgNNj3TSE6e1iSn
GEZO0nIjSa9wiykBGjEc8ggbaTpGe4ottfP7TSs/lFfi95t+Ka/2Wd4pk6vAqYwr0GJljFewVnGk
XPXx1whDQGaLwNWJ0euRLkiiE2VXm682bTvYAPhx9/v9/AMotMfn9/t56VnKtPM4Z09qrzY4rjo6
q+Zdb/mqGNNS+5EELc5C6C3OBPpsz1qSyNLA0AXOSgN61sbaBs4fFeiP5SD+nOwmvFZEji/vNTYq
2TQTU2JddbsU+5uZljvD/Xj2YfLWmFtC1OMp2ROoyZn77pPehZ8lLut2ciaq5THHlv9zeqCZhsW4
I73gj4X/U7PfGoj+vxt8eYfJQTk+lYMqzZ1+/7a70ngeBxsvtYdffszDN2k7g+hlfWA/tETC70JM
RH3OTdryvE1z8nsxju0uiYFT7Ot4qcUfd/j1iF7PKUWgHJIlTVPF1ylOpzL3j1PzlOYXZ+X0b73+
ppl5UI5IjOy/l6RP2lHcxRTGn7b1/O9LSmr3298u/nIk6FJenfcyF5eYmvX7Xugdr9ZkAnOu1yOl
ycUiPnDG8h/bwT9QU7uSFUlkdiW2vrjCy7LJi5NaPZNSmldtmkybP0Fmx/jp6FiBtxa4of9xla1R
3hv1ILwd7hbb45I8Zr7y7viPNfxVXP/zDL7dzMsS0aXHWRfUQuJYVNqNyEoGZ8sbziYwE/HnQcpx
Eu0PefCOjU8+c9fFbGBPid29t1pvs/zriGx/+z+3I7NPqgJzbM14Kco7YlXHdV5JfOVEd1jem2LD
1c/5jFKEJkf7vZ2fXafyfIob7x8d09dg/5+L6wJTEd3EXPq1f0+fUvHIM1lqYaP7JEHtrRNJ35Hd
h4c5JFEn87QMHpiYCTDgzgtTcjpDo9/sGtj5xLcxawA2FD6VqI8PXbdmlBaJMC40p+pn3rFwjv2k
v4cnu6coxRCoqXr7KnrUwP1t/mnhpNvKCCXcSzRHvXopAzc0Cne3NXW4O1c4eWjqpzhfCTiINhsA
f+gUmM0GOr4GyHhWT8lSp2J4R4LHQUakcvD7B/M1F/rnAdG5yAxddcr9l5bS7MTJPTX5YG6e4jcr
DnJ9lcrWqtiic+ppkw6+qSmTZu+0PjGOWV7R6W0gWGKbM4E01tkC4Jfn7n4U3ezq7dE3DPg6p/lf
84gfqxzl232+HPiP5CIbGZbc81a6jwsgTA/nsSSVq5eH8VCN7iFwTQbzpQiefwh8f97Rvl37ZVM5
X+q8NGquLQ+rBTaTrU9cjIsSvFef6N9R0rvjylL0ZHta9lP2foanUusymhOFcv7jjf3YEakSwHH7
RelI8V9Kj875llbVkf0VGKBoHas81Q2brsSYbX0YnD3p7Oz03u/r5GsdvK4T5p6EAQBFMU5+3VSE
5J6reSrNzzgEaSQAlOjArjbrRS1Isr0q/rEOVGy7EleVbQETh8lB86+1f1F9cWmIHsTzNLWP+P4Q
3DMGApSGDyQhJOtga3HqySTFvAGK3iF/4kiphJjdlanXXNyUYJllhdFCbdssNtWPTUtwlB6QFWF0
AL74weDCiq4E/txO1qBE2SX8QujDdvDAXjPzziS1VljTOqfaL89ENpTYhw0/sZohJbBZN9PfH5b4
Dwzcngeqasqaxl9l+XVcl6nGRZZlReQ7EFDrPFD2De/cO/xNGKnmnGSvB1xgrByf4UlyZcN7b225
piJqenZtIPXYOTjG4rRjeLMryuEBmlFIN6etL8DyHdtcZrCZeOj95OIB9MjQCP18jljmHHYML/nQ
ByeRdG5UEI+hjpkUSsYcV6nc5c+dxyBRrObZK1T7igXTFRWF2a/R0JMuvncNMgRTtwQ0vwcMrw8I
WE7O8T1txiJEtYtzS/GEjhqpLetpaQzdy7VIxujU8IqlMYkHBPPoHxneYDuRvKmu0vRuTICpxu/2
4zq/7j0RE6Y1rBgBJ1cT/tUo1m2kq9lxkiIZIUyxA6kb2v3oWf1RnXw1Bv+sY8wUYLFwFinCy2kk
FvI5udYlb0ayxWG5yh7RDRty6BO0jnu7wb4ZUm+DcmnNW0P1iir2tHvOeG+QiIP0XcYeZ41kCrfL
zoe8uTv1qF6fujWMuiO8bSQ6MlQER83CQnRU33jvpP0bFHcYKLLDiPg2Od4dQuAHpwksz6iz5ilC
TEqG+8cfuQpiuy+9/lZNEiVR1hRFNr/6gW8TnHRv1IWgPsV5NW51RCUiJMWBbk1Ih4ub7e+L/mvf
ebmaRA8ua/wZnPp1kvp4ZnF81FJxrk4zxJ2nXr7NCNPpvFcL4/M+ePbUHjpbppUYK3fz6D7PqKtx
gLstpRGK6nyef+zniKt2+4/WRw9Nmp/DYe+gCdn7+/7hjfPVnOCDHZ1X4hg6x4mZ6/MzfsclaXse
NVvw9wlxrLPLpOpxFozzKf7OnVHxdl3iGAQn6u0yb62K8EBqCLLpNliGh/oMnqp6se5LdSSHJwx0
fn8sP81ssUqhTRY1mSCV1wokf17k++V0E+dQSlfeJlsNL9NsGIYfiCKWt09cthjLkI3U2jMlnok/
jjTYBeO6+0cp9FONKummxBGvS23rrPz33HieLvHByB8iCFErXWXVM9bX0Qh4IfIBTvHo7rW9u+/i
JIUWwN4SQv5BmKM0+aNCFX+Ct2n8ZAVTE41glK/989vKPN9KMzkceShp2K/cvh4MYQUD+ZpW/Alp
FXvcFdlxm+tgcwn/L/pg5F08eAOxp0RU9qniSv6qL9grwWVfsQmWQPjD0cGmiF0gPBd0MXDhhc5E
6rTNdtIX+H+dyzmYoW+EF9F0KUI7XxDDBFvWMMEt25ZYCmfno0WppNn7Uh236XzKKj542wHZVdPO
6DOKbEw4Bz5uoASG4+sAKzO13Tm5UttysbVl6j5UhFDE51P0ruT4am9BoI4WN49dmqABVLnoyJcw
iQ/4RNntOA61Ofj6FV8+OSBCs+p2RvC6x2aIFdoMFiF4bGsvVizHC8ehIjxbIMwo5MbBpT8lE4+6
ufPHavmpz2xnajK0E1MxOPL/u1puZUc4PipRAKalkarIs8Rbo39yZmG5hLVow3oHDFlbH/D13aUM
sqD7vQmADa4j1mzi+izpz7qL6x336STLBRHrsX2+Ay3/cav/UMM4bFnVGB9pX64or1P4R340KU3g
OaH9txHS9MjYOFv3Lbd8hx+HUNIa3UB1oBFv43cQszkZiAysYbgQX/X75/4TRPyfm3n5ym5GnJ7L
51OYOwDwLN1rA0wIUDicofqGpHHyZhNif1iS7tJd3p0e6fDMV4DlYWGgZWIhpJhfXQh0+v3Ofpq2
SAasClM1RVHjef33jabCPr00nbh9o8BrhDh5Vav8fy5bp+hJDnmfD8YH9ac3ZXBrt158IRHKbzuC
zkgxwG7M/mt4+dOmBLQqS7AWFAkI7qWY7ejC9a6oTTssOK0ezkVBsyxEpmxLQvBE9pfaSBPwUO0X
nqbj8ZtvdBsYfZBOtB5GA/+HsDPrVR1ZsvAvQgLPvHoeMWYy8IKYR2MwGIx/fX95rtTqqi7d0r2q
qrP32RsPmZERK1ashewyZmJnGHb2A32E9l+6D2jK/ANmJhlcnmYAZZBz/63u6Mil8e50ChE1mQtj
zs19WcGkzVve5aaPQAhe0efobOowLvEXZPAWvQk0Et5xQgiDG8UYIk6G2HR1e8IfYrfjK5F9PWhT
f3fDYqPe3Cw10O1Pxyteg282M6jZYdaajGz4j/TCdDtCNvggiQEk3HZh4Aj/CCYBvINW2odqf0+O
LgJ0jPD/8QcxjSQBj1wnCbl2Zc3uW/RVECixf9Zz5m4+4w28FCInBgKmVDqMJ7QuP5Hcx5MGKUGn
gVj0XKZ1RsXrPwk2V+CD+XvOeCmRAHMBsN5EWDXsKmISlqwXbycOFOF3PucPIGB4reDO97Ch9r4Q
e+SbyKHwgWgvhDMVzUkMpd8fBx064c2GGQM2er1wIUQpaWdn9uxLawObjweR7VGSJo77/BBKbTXx
UzcfMYyoPj6npjxPoiYVZouluVy+rGUP3siZYeRkgriPkFh4pzW2GXa1PeZXM3HleLn8Kl5tqnY0
b13E+makZ4RmKWQw+oon4uG+zzJ1h5CK3x/X4ex7saJ27GPjKe6Lq8j6JxhYEGOwjjWZsmRKCA39
a8s8MM/9xa5nylmslITfXoIiIhbCn//z/Aqayg8O3M/FYtiT+RcaNq+rma48Pd7Ji+xg4GH+4kUW
XM4c0hZtgyiyakZckRekslx8TbCJ6GjDu7XG0HUcnEvIH6wDg/imCvp4klgN0Q7+USfHKtdkGRxW
A+Vo7vpiAWVnl+HTezg+ZFkzzLKrm82uaME+zKzejP2nIIJhseGhibv7Yt7bD4SnIqk76y2biTeS
jUs3HGiorwhnd811Fm/0MQeo8fGzKI+sBpguRxibvB7WTCxx5Ay7YXIeLTcIBaMi+/DVtzkxSjdA
17s72N0Y1a8RMvxoUMIheeHQuyMlQ0w0wdC1coVp6hxrjaAn2a+uj/4LOIrVbrtIly7xZPiaiuKh
5XsBbr31AU6OMymDTs26E14Yyuy0SDeoEr+mq2CCRMG+nvYZLg5Pbwtk42SmGEFQNGrT6BfOl8zU
wLN+gorPIh/L2tv05rFe8TL3M7UJ34wjsM2HCLCwmsU+YKum8jZJECaLXLKRENoADobfhI+a0hEJ
MCDqklJMdEYVGc9ribjvF+yWE2aefOe8R8kh8t6htzhpZmzua91pzNUCc7gHs36muf1YQyeUbIfU
pWCa9pNrF4dEpT76yhCfgs4M86vazhl8INrEcd7ijLW4FlZeAPGhZ8PkjOMwxekFHWevMGVLAWoN
bxHe9Vhu/CwPtdl1cWEbYtXqLvTKdPJ3mGO7nucq83ExNEL4oysgF4a1VzzSCUeYiErMEIOSXwpL
YNDcaPk0Jze3vprCqPRHRpuINLd3snJkm729xnSnPVrpMRnYHmV99o0HmNSaI55BOb1mMqP18qbc
n80ACQXdDxoE3f9kdghpME6ctritgZrxOE/jAIl8TTHhu/axV2HIGW8IQxj/6WCeZpCmD/DGdJP2
ISCQEDLwbLOg4KazHgf2HB4tuPktDaAbfUzmq8/OXfCWqJSzk0uHd//BoNMG6qfOg3I6q5klYeLO
jhfPeUzXuw4G8eKt4i5oBMCqcGs9acIkAYPQ9KHEHCtjrXTJx0zyJpgn0P6RN6vhpAcayzLFM8Vc
0nnBEu3hLuleLkkPUqYaLbLht2QuNS7m94gDxXGxnUvSSbCyRQ8Jy7XWXZrBw0dxIBgF32kvKkFa
JAfnzA29YV6C6qeuuH1pxj2Ku1/Zwd3eELJ+WTJPA76CfoY5HEFFNx/jb9J3ExdQT7Lw9dXFkbB5
76px2jHMVJfMzXuIuspxNG/cSH8Tih1OguUG2vFtq+fthiZ0wFgt43Bmq5twuDi5IWCQ27N/0TsF
qxGUTiS+zLTARGKD9A827L+kPlma8CM0vGWCjLwYbZjI9vLnIPp83BCV2Gy9i/gn888cwnP676JO
0Pl4pCQIneknFh+SfU2jRH0X2RuVGbn7xcEOW3BncYVGkA3ND3R0Nlpjpt8zNf5ZM+0WWgpKcZQe
R08zuF5ZMtMnaj2yEBBgf114leoASErFEP5t75sSBtBRs0ZHpsbF9lFShl++tpObwdWZqDFjxoIq
fo02z4HiiJ4M86V7JWgqoR9D/d1VbBkcXk7qvpnzlNQX75iq5RN1LK8zG77sRd8bnKIHksSXgTcU
BNPG/09aUY+kGWmbyDDURwiOBM+Ahf3eIHSx/aXDG+q37c/Mm7AZeXsqaaH2xM82PpdR9Sze9YWr
/lhKz/SY3kcAiDHiOL4obmeqmUz5e4s1mV9YpGMkOHrWuMToHJC34OTuYi481MwFsi+J4iuYTkMi
wln9gIOTAWncPRomxdGCBrCfszfi7SXnWe1HrefljCJ/zCHC/XnOFAB0+fO8ssLLQKnsxZsxvkVt
A4es10aERZB5+OX4fv8Q+f144X3Ar6xWdpdaSGxyD7K+6alZzGQgp4Abx1ssNDsWgBbj3QPRn2Oo
iyhbqza2CPZmWYyWchdhX7ebbNjA4n89nAXOJb9NMMwaxpaYsCGUsfGC38WmY3RyaSYL1xmovxeD
4e/5vBdA+ezAdQfy0sluKOhmCTaGfuAiHmXzYsCEbi7hRjksiYG41piXbe3JPrvWGB5D9mZQoojP
4JtDKCIPCMT6UBYnO8DBMWnHIkH5DIMRuOiH4MNeCiYcmfZ8NaVFuwkmuGyAXo4DLDFvbDncFNJ0
eZ8s+bAg+C5YLCaTiA5rJmg3gq12TIBd950ZfMX25LjNhPDyIuU4Gdw6gklLlIUENLT5gQfy+4qT
hUwwudxAjBXU8EoYHBEkYo4r/GmOKEZ4xbSDxgJNkKwaphP9bdLebuLNKyOmif1NgY6sxNfCTLfL
eP6ycF7JJF2qbP/CvE2Wy+Du8lOkzyWJpfJjO4tdyPzTuYNYhcxfQwbM5Eprsrgv86oFMtYck2aV
fha1NTsO5rTZ3Jk6rHNI62QkUTT/HeYg02Izp6rv8nrN33Rz7Efp8jsrzdUxqdA+6JllxrhamQkX
pF/S2s2EIEU4SZfJOfpD40UfDB2blFZV9UJobJUVKBuTdscrq4d0y1Q5mplBmw92NQmNwWie+R5O
1OjMdDlHjCZQhqceSw2dAZxuLH2qjIesss5RHCVntBOKL1DLloONVXq0Jpq1TEQqPvth+66KhJLI
RgKBZcrH3PQYWQ/+LHyl8QoLYgv0gavl3aLOsnezv3PPG3J0En6HQaoRwvrzvqlJYY/wQAXxcDdl
NiowuthLk7KDQwc7BdTWWvnDXta3tg9fm+DAYSadHik1lHtYuxd3pAVQBpFlGHbHmGW0YWy6qKib
ak4V+5+1K3HItCTZDdbb3DikAbl0hjAIJn9sjOhJExBPNui7uX1uvS9trznaWei/uUMWGoaMnIcB
QM01KehhwLXv5BP0Ko5CTMQspqPtG5NaBE8K4SDSX9E5sM9fhwbZdK86+SqN41/q7Q3ZlFfUrR28
CPaTYintKbB5RGjbmK+FmrBzEXXnFZOe8PU3qVfRczuWON0LEEhO6WHwvDgBm//sKw5SU4HXjM5I
5ZvxrbUW21FndPWGwyFBzFPMgGunFuuS28k+SkGsSj262aORXlmjyXVWBZvGLkbtH1saJDawXkPR
zk+Xz/WS3OUINQv17A3dV09d5kxEig+RTgxpSDtqtNAAVJLMHOMe662bQyMYTSYb12X05Rdyi2JX
BHjmnFzvavFKPfK7+3oRg7wE+FiJN0HqEaTV7kpcKq2JMB/hoX1R9zIbxJ1utF+nHHSu8TNdl93c
YGjBLO9oUoQjEzuCtLXOEy/f8xGjs0V0Zlrzx8GCzQhI0AuFC5MFBw2vxfzI6cGvsdXNncJXxKz3
ivFvb//YsFL3KhM7eAcPPQzakWjQ5thCfzLHGTajUXdBXktmaJJirvuhEw/JfoGUhjxiPlPayp5X
H+1hvqBNYEo1f5H2lp07jA3DShmojZAMQmrEHQg/Z6k2hwrCO6M/C4E1WA3x3o6kBSgBcCYaUE5c
OfHPHZx8522O5C6Xy+JUoCXETh1fhw4fPCJemqilNf4WD0g+sQ855762YMxS2VzH08IeyIdOpoYr
c/062yGCDNN3cmUwG/lnDsLCZeDYJ6BV3hHae+qH4fTkM1BtIQvb2TM0xDTyR5hGls/FQA7jQmGI
Wg4HvfV6cV/zKhHDUzFD8R6H/IcZGpIkfaTQLMjuAETmgSbL4Wc+IKIA0zBEsCuxVKgwXxTF2I8R
OwIzzl7TI30tE4mdYi/MdFNSLBEXK1A7mxr/lgN2XjYM6fKLYGaEtYcmCpaK5uVtvdjCq8Wo43js
fehJj5cb54qNGIgxPPOQ4vy25n3QwBhRkYTkf5nSNV8pdkuH2m4tnRL4GynnuH+z4W3HYWmHRt5L
Qk2yGTi6DfjhNlxA6b+Pvpjm0AqpZp9AjgscJd3XmkJ5lZBdGpXJ1BVNMpRKu06quxN0KMVef9LX
y2stVmSzuEQaB8YFWRdW/com+F7s1SKokHcTHEBCBbnYHmT3KLKsMWUWyYx3NJwJsaAzYq9TkOw5
aX/D3PshhWCqGOIiCVy7W/llvhX3zhyzvWXYpMmuUOrovWFNg4Cq0JeC3WNdEPVyJZo+2FDbeP5l
UPzm32H7s9uTe0IgiTy+/s3PHb93XPSu2X8QZqMJJ8gVbbBJEjkNYY8Q18SridQJyvta6kYFko57
tXROSlL3xtpxhtFR43Q/46fNJHXJTC+ukYXDw/w4ZEKf2c/+FpbcDaAVXJghvvmMtxc4u7WDCyS4
+DjpZ00flyLp7b2QRMFPSbPBrovu8H1M7ncvZ1T/hcppYX8OOTEAcSx05I7i05TK+WJGQCT4yhbd
ijY4V7baib9IIaDARyvnMal/bMOPQ3pXol1jd3/jdU/yXjQeEe48W2u6XsPeGq/aNRMeqMqwsNCA
XF8f6fHtiLbjsA6kQqhEbTs9H4UAbHYqOBkYp7/Mil9wR74JIWWmm88hdh9LKf+B1cNuehpI6wQC
BFeFFNAdsdM+zuCiDX9xThWQ0hvK8hnfFybwBetI5K361/IvzrRrr+tO8uG6WtaHmOY0667b6QV9
bDNq8zWu0yldu/6eQT8G4rJPbc5eUXZmYPKOPkeVjA9+du1Zq1HW7C8Z43IymSTNWtATgH2kQug3
rQrTlzZhm7BZpNxHzqDoRO/v4kSW9FT8I8hnA8T/7Jo+dKDK8wX2YjgzgDkohWS5APBv/B9mL/9w
ujqdAAsGYflBjsyVCMJDjZXLRfwBjCgLD9/IZ2/gDRqhDkg+Yji1f+LgjZpP0JYuyavkMtF3RqFO
9a4dZJx8tGrQeTuGNRibRMMBxIWG+yeoTaW31rTshbQklZVRmLuLp9r4+GIrPkPlEKM2fE4NCi0M
ZU/2VUfzxlzt2yFPr+fQ0uzh8FnZAIAJk/7RivfZMeUFrWIwKlC8Jkaqdd26c2xt/8ysIQnM58df
q4cuYLt7UUz2nPYTdLDHeWGWhrHIeDU62778cXZX3L5EfnYDEERzUGg1X8HM6M1YHwYjzOppf+qJ
MJYVD/GObej6qINCtm6n8pEwqGS+TMn7w3228Bnd01FnGUQNXrbkj9br8LMQREF5FX0K1SU/QsHh
ZyK2N7vNmX6lcUNIAgX6WjfZ4g6+0L5era+Lj3qczeMaBxHz2QVFfQEPUu0/nySOKt4jaGGw+cy5
S10tHbhpbDckPnIFUcn3q0xB96ZjHyJDYPWix/UkSlPJg05R0tL98b9mdk1/m0NGjXzqcNm78uNW
yuCStEgJoRG6OWj0ZmRXRvRIcvz+ELGcW5Ix68tCzIzRePwLpoV7cg7aw8FJhBmuvd+3Kf0uewQq
kOzLQ7bgLRRXM7YgS4xxKlpFlYX1RhiiYbwznMNFDD35XczAaKEaFZV3NmZxAQIXZ7Ro9weSZ/xL
o5XFciJRFxQwwhqikibb5Y6NowJh6CpB1jhcvGs7erIEW/RwkdATqXh3oIx21fblrIRupXpz1Xf4
UJ0KZBSAFjOVGpBRAH/Pmz2bayFNQW+GCwow6tFlm9N0Erh4HUaMztBjI58/xbtOLJs+66APQ24G
PDAnV8G3xqlKFxEfaGEAP3RAiQ/FFnOYGZO+Fe02ha08DQcGR/OspnyuKJ8tKubx+D49VJZlded3
k8jcgxE9H+LOplsdaBBDbhEULVfDdUczobEWJBBsbZuh97VxRtN3XrCRcSlGiOfmHfrsmZU1o6o5
DZNoJgc7dTHboXaGFpH3gKxmGTp3TAGqT27W8zt7IXGUE0KETwq48OHKVdiX6U5GHRK0+l1y1xjW
wJGH5dAfCyhaNW9zes0HtK2swXuNbjBSyKgR3hwLRVxSPoheKvaxHTRP0DA4mwM8oTRzrWKlRphZ
4m4H+Csnb9wsXb2LUJI50inNRbJDDYq71MNjZvz6sC+K6fMZmKiZ2IaxWFjXyBR59YWbvE1Jhz9O
ZhwZpUbSjdaolRD5riMqMsOa06s69EHAIzZferuYKen88zB3H5S8NCx+U9lnqQNCfoF7v5o9qwH/
cX3WwM9TnapXFPaN9Z2S3NxN0JY/s9EgcNQaIDwn9wZmjX5rfQ5RXpSjiYCDU9z5hh97tQRWqmxm
DU/cMquCqJ91ecS+/vEPaC2R/dv8IytzLLy1n501pfshFrAWkpMZCsE3iNznsW+Xzux56Pt25J+W
yFoJOCtjwQxifNIp8YTx04ADC7m/oQRFc1L2nOzwo//uXMcZH/E1fWUzzvpD7K/xmdZNuQN0a37z
cDwggwWH77oPM8SFg9W1iD/4owV4QRasUVxKyMPIWamCyUBP65iJ0DoIw8M9yeThDlzbDHnrsNAh
xwoqMy7bUTM8scOW8AO4yexppe58rlIiosPN/n2ZCXjI7GjzgGwmA2eg5aLnQRkLjWd2QmMi5uDR
rObjSKzbAc2M44xwBxv4MZHO/NVikHyIxDqJCLm1CRdDVy2DLMY/vGGWcSCuMAo6btiuwR/eaM9O
kLI+upyrPzy3eMSHo11X48MR82xEG4GHnKw/OXlFH+rmgCBIftb7l2EL5R8GXf7SDvxbE1Wq7me1
e8chYHbiOdzsKJEBMgqfQvKcFd7v4/SwktJChFkW3scSu4akx8P9z1pPx6vByqlzayyxC0gocAc3
JjpK7f/Cr/jXq/zbVMr7pF7Vd8lVzuetAAKE6L9ipd/9pBaoV0mOfy2tEXsWIAGaeBXEdBDukWZ3
g5iix0JxjX3BWUC7yJhIchD9K8NA/gde8F8e5d865TdNLk/fsupNzxVqeclc3RK+l/XoaU3EkASo
mDfcPgoz1xMcviSXzFEcV8hwHQQzIvoXGoH2j9ejMT+v9XRZhq3z1/54A8FTW33RCLma0dxgCkE7
oPD1kJikd1xQBRL2fDK5+qXuYo4IOkgNUQBHQmnHiIzasAyw5KFHkMdtRoKLHu1w8EzpZ87ZM0c2
PwF2/FjSYcO/60HzDvl5cXL99z6/JKYm/s7DMv7PffztuRqXvrJ6adzHm70pmBsbYqWAp0pLvHSG
hgk2HGhXV/gDCgw3+jfO0z8+SiHiYPSkbh/SwV8f5U+/rb7HChJEMvs6NDMmQHye8Btx6dUEe7AN
04hpM+/DnPYUXYjKM/KL5ZcucxRjnXPpX56JeHf/75n87wXhXvXXC7q9Wpw9FCgiUbL5pBOhWIuu
pseLs0JKgh+9Rpqds91//9h/ZTf8jTxwac5HdF1+0nSuWGirb5pUCjEIQtP2AUmA2KrB8gT9f+Tb
BykynbpE2r6BV72KKUK7Cz/fMGvEN3hRp+nZcB/2f79C7R/i2V/4F3+LZ7+qJ39vNfyLWzNQ5+fK
aidXBz1n66KZqxhx1iFNqk9nDesIzT67mKKhG39QTD9QcJMqUQj+TGq8ry2hg+w14xJNbgUvA7O7
Y72FKABEbyxcMMobKHEJdwkQwnoMaNGc7esc11Lvk2CO5rWLQjUf9HXG1AFkNsgh3Xruv9ytWPp/
WwbcLSoIDK4xt/YnBPwf2tnx2SjfVfnGs2F6ift986ib2H4EZ/xmmcnQsu4hUWZAifR83C/iKnDM
pUPhu4CYoCmA6HguoNfdmq+zd0xKtKy/QxjNL1qYjVVvJKHjhywd+jDlC/Vw5QI4IAIBoo/42U3v
zMlSw9p552iJbv3x0O6K7r/t/39Y63+5yb8xtWH+HH/Fl5vkOdr9cdcDVMIToIcQE4/XR4caeAhi
CnDCvOtaawObOvVf1pWq/JNyAuJr8E7FcKbCXMxft1yvvKr3rmb08McoEmWhZUjlpv1R61Pk4HOy
SjRHD4pIH5/plJX4i2uDzuQ4kJJX9IzwPfR6QclPMrQBWRSoZHkaQ0QRxjkXpz/Rx9fDiqHPhTps
tufDbY6cnI4HRh8tdCk7US8djuN2eN303bd7C8V4rJEpOILOeuMXTAFPAjRQwnvc9xUqBiXTUy2R
smKAHLBrIKeA/OhYeBwEZ0yjWiYrT9htdLARk52u345vnrGUMCHR04ry0aO0wDxwSl0/f66bGJcC
9wjvQ3NOWOjowQdlstcaHjpNAVROoybCaTs4BeqkEyveEyFV3T0PVtNmKCV6KvvI8RInoA87d1+z
hH+IcHxQ3Vvw9crBFY+c+kAJ2eInKQJKMerN+cLoO+tmt0k5kDJ1zi8Omd9I0NMC7CNzvCOSbyCE
jLhkgNtI0AC3PUffrEaVuU1vUy16M2LS8VW8OyTGR/lcrxM8806McqeR9YFEg4ajK5BRVTditNyn
SJHn7aI/eW+V8BM9mEC45atYCjuRklw3DzhMRthFe51AkPQG2CO4xrQXqPiz8CTeqRZGx7t3Zpdh
5lVEGo4rzJwEKnZy4B2jD4TP0rAknIPuokWzCp+O7mPN9XOhM6EegqifdNDQw8PnYafPKxpGm9UI
xuRU9duNaLi4l7gZniP95XzI1qSMLa9kXQpJ/xKjr518p6dhse5su5A45yXSqN0hVfoHy++achXw
dYwyLGZIykE7SEKv2O7o/go50Z1GoUUb97TGPAk3Ex31bqjiJ6hGeJUIt9DOlo/U8DOSDXwsvQrU
k3jzwxTqXYupiY8EeQllR25NprO9PB/6k19WzeFLcWt8A3PK8ww7I27rdcAVqosEJcrSW36ACKlX
yFaaX8WFSAa0sOSrCuKzGFgoLt/mt/m/7L2QRtro63co4W+hFKnWB69iiNITbIUnDCnmv4hKREKh
tbvR8KY073to/crmOaYKkUbH2erQj9T5b9aH+npqrG7e2cnuNcNCDUsqPVbHx9aWMawB07kAnA60
8JT0FsZAG9yyToDd6Pg8Q0wWOMdItERgOwjO7+qkt3lmdQK81dm2gRpDRHxOX9NzhonQUId5JDCi
zvCKyu3uvn8vegsUNd97A9ie/G/Z1c1moZDDjqv9C6B7+tmXaW/BqijX+ETpWF4WGw0d+8/4MunF
V/YuP0dRDM9eiT8jdV2OuW9tdJ8qD8tY3qdFCmB/m6u1+aXcx2nmtSzDZ3gZtnZn1IPV4FJwMcjO
ZRTpfbSCmaxk4EW94BFAQ+xCVuCyz93Nu+Pr43KGaZPD93DoXm2vOwP84/WDkdqZK3SdrmEnPY2p
r1d+H8s8S825ccX+sv6fo8e4W9BaZfW+9vitx4x7NDltvZ2CMN0zM2aUsRp9HJtCdsURQkSEv9ma
ndkXs94dfPreRM5fSLDb3Rw3IYfjrOUDPpxfmby5TF6zTn7dP7HzCbmcQA+frhGhlIu+S7HERonu
N9o7K4vOUT19LsUqHz/zN5BesVEXNL87k0vQzz+ROuoPmvw2RiJ/ehmfp1UKNYPpxx9dqMWZnkDe
pLyp3rAzUZa/2W/6akxCz6hd/zYv5xk+DytKTyNEWCGEqscdf6e1d97zuN+Tdls66HzztQ1W7QQU
6iuaYm5vCCCe3/aXpDvAXhopVtnkbKOl+hT2ru9BzRI1mviX8TX145e0baEMkuXijZ1gmj7TfI3B
GOxFdjWIAWRCUL3Rc3bNOTT4/wrV8tLtT6p5gQ1CuTYOwunlkhm+jslp/Frr7PO9lhRps78zbNVl
PXUftoTOnl+uMUXZ9huv4mLgHKUoB6NPDdBa3pLV+sP62WECHeKarDuYMSmJukUgsnZe8Bvwu67T
V97fQfHDbuAUwxftp+RdH1ffgdCmR1rgEVa7mw7x+5a0KWdZ/MlL/B663pGMOpPxD5qCUcmT1b6E
d0nQOOg3i8Gj/vwdf2v3MilGqv+OH1uGGgeXjJkcODOQBtuvCQcQcKieffBpq2f3YR8HwF21Aw+5
MVq/lHZt0MAoWVl9/72t17RvIaP5Tdzf0p4uaN38CGjEvvpwiVeDO4f7da1ll+Q9wPVpqI95VwiL
tlTvm3avwmIc3uYUVxDEeRI0tlrdedNm2b7Tkgp1AxjHFgUJgwo5klGAe3mPydPvbY++kfTHJ4/J
Lt6VNlAIyiCn2WkhR0Wo7l4vqxN3vedMGuEYykSUyMKYMCABGJANAYTBT8NGg35xv6Xd5lXj3qbK
b2kbX4aow7cbOX+nPQgFTDzC7gHMheY7b2X7trvHD8kCMRIDQJ3Bxe64XXxtmjHGZmE1YcQrRHV9
CgGTmUkswenLQ0H178P3+AtpBOG+SwTe3lEt1jRNAEB5KXmOevljXMH17I0x6QKJclfT16CXY4HC
60F8375iQRCqm3Zlc9n40SUrEK57DJcuvGOKdpw2OaHgzMEat6i9R5/N53NoSDvzYsPPykFv83hZ
nxKlYrNC8Y1Fjy5XYV9G6oDwoG/amExmAgWAI/U6urAMONLQt4wLtE2yVYI59b4/uR5427yxld2q
IOx4gnUgQYIxM8GVPgeAO7dhb2uMyJnQDLfOWRcgeqrB1ejbdzLqx5ge7cpS4I0y+UMHHq7Nz8NT
tmvq8XVzxlahvU66jE8sKkHdGzwwKDr79YHYdR++1qTK/Jc00DL4QCe005PuxVKmyhKy56w7khdV
fJ09JijgPmhqqBQsxqTZfHswC3o5yhD1QM6JbhJ9coTD9jfM5Tv+Fbuc0ReNoHvAf76eU0iVtA4Z
WOwuzvFq+G6xHeFa71EnNCKsApJucqRScVCeHkLQ5tIWdBWhcj5Jh0YV8tisUDr9Pes4es95iPtT
LPslqzVscg3BpZjb/n6CB90TAhFHGoilLqhFYoNXFqjk8ZP2m5kOCRXR93fYYNZAJbgG0urRICIv
gU03LhuzRu+TNA0sfVkpFi0Lekk0JZQlgUAaVGDWOeassdK1vjQZU4xtNOquPfbQV1urEVIgVlsw
KIi4svEn7aDZv6zz0+IBGbdjNbLPBCFrDrSdwQ1610y138wTXVBC7T2gYpMymKSikXVzrtPv/poJ
cxoVltPLuaHJt9pVueqfp4wIltadaTgOxkHhyR7P471pvdOoCY34Oz9CBvtidxEW7HmGbxpsCHk6
hfMBK0DeV5qfl0zl+Q9Hx4zAeacn6OXA0Dhe1HYXCSTgXNUr3Z7Xn9IKFqkXECKjFAzsvpITm5ZY
6DTBB6IzM9lGijjwTYGt2eBpSAdnWnpX8U1BI9mqOEmc484lfHIcfVD6dqmVVJKq61R+x/dXrAsN
JO2VliJTvM2PmJ034cfI7u9I/8U9PVSaTG44BvVE+i1wU9B+JHrH2Qc6PKfec/94+zzHW9sh/nAX
RJ16ptGZfctok3f91RdqsEDgcXaAuXGlFu/e4WA3iv2+vnAz3P3YHLJ1LGwmAS70tkCyL96XUL7y
lZ+NRPO1TWBf/342m5OY99lekadz28a9dMx7x/wQf3oO1PbjpsXWBabtJzKm8oReGOchaVAx498M
xXNsws4man+79hOZSPgrG1ZZb0y6o+4yYfT+ANnAqx13gpq+s8sIh9T1QKmhYb7fdgMTflhEpHqF
UAq/gsUfTtPfRint6oMJvFPSLyQXrAJ+I3aGAU1HevO1tUpu2fNNff5wOZdUctO4E1cB9BmFlMmt
gm5G7n8fSrpV9dwXoAJLJ6O3nP1Er8l5lrYxfQuZdasd6ztjSYVIJaFaFUPGKs1k/zyrJlIGmH6d
YWzaF/i2kRtZGzxHv/BEM3rCkKSsAYVYyNBzeq8GeMfTSIj7k2JQhvLR6SGQOr8O2ui8rB8OxmIv
q3k4stsb0wdgK15zOe2nOK3iednMyUTE/OGGfhsdGyWv1tfJI3zsvznHd7PlDNiv6M9AwzPc59Mj
16rgEXdtiVtYN3houBCtdUItQxoJ6SzdYLKcS/whA69p05hfSgFMXVpcWhGUf6Uk/ssLLW2zt36E
17GyeUF8HZ+yciMNekBtB2yTn7bMCrbLtQrxj5e1pft53Oh0axeX5WUEU7A7bg7Xk62lxyF9oMdM
m79ZzsTAtTGXK1MaX/LLoQZrSE6Qxg7WndP/g7FSJ1SiMu4NBMMpvc9O6278u1o3wSCwNFf3LoMf
k2TxfUQzG5DrDrVxf9zW0QojqwFoyuA6k1PcUjfgBIwe5de0XUB4MfC7ChkWdMjq6Crbj013uKx/
9mrfJ+27BDcSaxjFyXN6mcjDklYhpPSSENSPyY20JUSqwREC82miIeN35EDFxQmZ55iI+kKg+xJ8
Fm+vG9GQbxZ3VHII3DwET6KSKl26+8mfjj9HeOWehjXNRnh7w8LtzyQCh1MsmtnTvXia+/C0vD9p
p8+o2apHGwWKEfZZ4SP94PdKsbLC+Y8Ja7jKNgfM6sRx3vMJOeGKteM2wQOfLRit+/vmHXWiBw36
3S3GvRe1ozd1P52O6O124mJdHkivXuaPJrj3iDvzLrhGj9L9sn9G+PVKjBPVXrFniyfPAb6Y417U
HynDa9KxdPxgMbfGR7sOr5ve8BSj8jDA1vRwQrnqHoMBuOgM6H0To1/UxngMuA4KI9hmcl/c7DPO
dp8u3RxM+hIMVm5DGn4iRZPjZ0IbaPwbXAcP+xU+o0cMjsNStK/T/oCG+0h076NP0J0WkUAxODvg
I00qcnzh3Nk34Y+ElVvSMm4i4B8MCvE9pjwbNyJPDtSzrYSnIa9bcwjLqJttaT4xuUOJAg1l05Bv
DSnHdqd99+l1P+5HwnDB/eavHE+hPToAva/zmapDyi6H3fXIGLpk0f+xVpDce8hkOjcfrKxWMcFA
yuiE+bASy87paPG36DopCTnqaoQpjafzaDTgfs6V5JEZGLGUGM8oYDmMxGBViP2qvNB0mD70oy+Y
qzKflH0mnHeYRoKD3ab8yuoXnj/uyzkhTw/Hgth93/bRELs7/UAGyTsFzQJToKzAxiMC+brY/0Pa
mfQ4inVv/rv0ui2ZGRa9YQbP87BBHiLAxjZgYwZ/+v5RaulfFZWqWPRbr1JVmRlhAi73nvOcZwDL
YodlWyd6lbXPd2da2BsqE1LMxUOOHAS25CUQZviOND762U02q53uWSdDVsXTJA6no8grS9mTbHXX
+Boau2xF9tEFa5NoSZbe7r6hP7iTlDtLvGzAG+aiZMEUnW4JhRN7jlcum03P6ZAwAUkP3Fn+DhIX
jvEpkk9+1246RzygF5KHx+I3XSUvnzC4DKrhe4SPB7maWEsQYFaMOBkV0QYoKPwLNhAk+CZIOLG2
6/FCHnUWXeL1ugn+BPbcV7y/zCjYj5qG/zWF/mMZhfBVQmPJ3wEO5NSfyCHnusC9vJME9AAa6015
OYYP9zahcp6qO20OVZPsNN1KzoQRT6Nvbt+dRqn17hucV6jTgQg7gEpweWshqGd/1d+XkEQBOEu8
ZRD/sfivvRauHXHWjCzTMVuiLwVX4nAzMhnfnkY+4OMc46iS0Y6IczpaxcazhKJj1BvXI8Hvjxu3
HOTLy8wYZPPcrZZXSmwyNtMjCpKkC5/xP0Po0p48juYcXcKk2KPSg/036xFcMn3PbwvQwrFCPEfq
d9m7yYg0E9ZTPQC/c9XUlPdASQ0y87AY3+l7gTWwumH/4Pzrh+peWuhj/vVd27VmSy553JV5XfZn
8Ub8pk8eNwtlwcw9dXKgvhQIg6hsiOYPO2L/nKkeWUrwT2MareBN6BqLe/NaEWH8hsvBj0r3drqP
X+FlQ8zJcyuPL+PnkBb1shbHsDaenWBYgXgkju7u1b8OxEE60XacYW+/56Nj64hN2aEdJTb5iuvW
QRCxIUDzSKPAW8YrI0yhNyTWc0n7ANj4pkSRIa2AhZBJjBXfBh3nmjTvcUFjL867QiZgw9CWtAyy
JW3f+EdTWLm9ZW4TO+rdwsrrb9CgyCOZuNKeL667LRzt14RHecL32QH7awjcRRDmgzZbHcWoOLy/
ef58351Otg7mEfr05aWzdHVZvUUmcl1bb/eWPawrkbbBWDUGGBfyTIqwGVxWD/o2aOw3yGVTefeB
ztz/ioJoerNVbDgNPtB/ER/ZDHJkzX2XrdSWxmlghAlzyOv8OdZCzQJ4J3LqQ/wQPDj2agH9PDFu
zvVjH7sQbdWBRzt6uRVCU8HDS5NMOw3ab45KVJ9UznPTmxeju/9YGAgRj33+xprM6NyKTvr5dsz9
yCUrjQdd+tKYWhMhFdl1/C5+ImM9iIYq1Vu6ypcwBnjbchvMgDhK3aKK0nzQZDjLyaJcxDOaLhqI
MiyppCB0RhlfJk8VohKvdEjem0xgiZhKQtuIbbk5H0cIqUVOCW147vfx4qAp+XiH1yTvCr6OJk9L
1wyfKNProcLdew7AyVBdikuizzj0aQL38UqBaBO8PRwD5gkblF3vPmGNSGSWBRi8sSER1jzW5i8i
yu9hd/tVoq5j3CgoWClGE7f0icAj9k4hkzcdGs4nzCiwyS6mbQMHJkuGCykHn8GN2mCYzRAPGXOe
7jFe1YRBOS+QT8J+VOflizMWJJaqWmkypb+PGCFw8DppiAAlBQ7kisc3TDTVUPOTSQkDl/2guyRO
CayQlHk6xFHjq6a7tFIn2gl+8gW0I+yKDTQ13RN8uTZ5hD2HJ3xzU68PKrtLQ/by51APNfgWjB74
puUm3UdTjFiAThx2eGUuzdntV0+HzdfV93VIzHoMPdPsaWZ9SCbqlOBKuq6BOq18ZmU618WfMi+h
o3vZbMseZinWjYBjsldH5UCYoyIc6lPDIcd4TKONqPHu8N302lJ32aiLdifQ0H5u8g1dMCS9vsfr
GOAKAtmb5BQ3mqarbFUNGlsLxHE20uBy7TTIzwawcJgTX8gPt6TaXTf2yypIT8t8OGVM7tNZ9gU2
B34rehQltmS/PJHf1QYRvl8dnGijQettKhvGFBAXdmUt+U29gapwT4iYZwpz+Y6/M7/yLkRQQoI/
1qR1MpxA5Q0B0b8u+JTU5PZhUpFtLuMPPR74s9+ub9Mnj6jSZqLmYL4TB5eUlPFn2JtdgnR2WenD
p/91J9U0Hd63wph1jCB+Xo+qI/ezWhhjJJgq22o7V2eyw+2m/GD9piue68vqh9JEW6oEd19iXxl/
nHqQBiLiLb8dSTSBx3yB3BTi9HXDNGlLfu38mtlpqO/KibyKQqrnIcnBIzFkGrbTl6wFGn2hYpnI
zICA17/uyJVBWJn6TF5j8cAIu1twyjxb8XnBZX5Hsyg42kCeA+DFc+JEF1gWAWxwuQWzN9AIUOzX
nH4u2nOlEwFA6APOCkIhI/gdqjv1HH+9RtezxHCN0Uh3qhBFkqPBRVXeTKRdPiWBdgM212au7EZu
cxQ4/DFAIrj73GPAkBORHS1vZ96VsdbNFB3k2qMM6ranjbtJm7BQPY2kQ6aOvaHOTw0Dns/MIE92
cysSmVcPMBEwZ9lOiSHXzgag9wcu7+rtlAGJ0YHI+ZlAGHUYE3KP7mZcW2VroyjoFIBfj4OM6UcP
VUIH2X1xJ190akfNi4cY3cAsrJ34aiWo4S4mX2iDrrFQeK9WNMlV0EzftMyU1VekRwtx/OoD6CRk
gHFSM3qZNIjInna81oIHNel9XIekGbqww8No+jzeJtImCuh9mSYur7LNUTqgj8KwfvZ5egwQ2Ik/
wXPIiGMUwdvtWUJu1pzl+YIQHA46BpFNiZmWTHrt+hq8TPby7sUAMe/AZpxugVxCddqQq8nWtiGe
034Oku9IAHIC8Ps42teDOiopHBZEdFb2vb0GYX31XLN6Rx/Gn8Rnohii0jNFysi1PhVClbYm3vMu
b0C1qOSoCnsPP2NLGGrpSGQGj8KpsuktAsi1CjnwqZMErXMf9CZKgPRMJqQUBhrgqB62uvVSYc1+
Bjwb4j7JIfvM0HCiSpTty+pYhABX18qVxs9v+aTcHTSfgw/mRBUpo97zmM7AYCmZoE4NKjgCYvii
fgOHQ8qH5fsQXD2+WG8VfJdxf87GDwrIK/6xjLEA1yU/E0vgFZxOgtcfRQxbs7E0TL7KIePKdi2v
X+M0xzeQl5bDXKNaepBymg7lacy4NPh8k3M/fBERina6mV3ohnbiDCCk57DBqh405NcA51un55JD
8QwatHdvKxvXDqmjLH/8jazngG/bIxJIYD3Xqxsiw44E1BKXigND3vkOVIPPLJm/yEiXHR0AH7hk
Gfn64s12yHPMvp6+PpFmKU2xTsnX9Rq82zukT8P3TPLpKIcSyIyfr1+IEMJXYmdvO50/XP1hvVYp
09oEVRMI+M1FpcCya53P0HDbuosmEqdVGK3fs2xQucaWXvhCGw6K6CXnB/Xm/VCMs72+U3DSm14x
aQArLUMObpYuwYkNgNBtd2WOLTuPQRXK9seL/GQdD6OJNOInl14kI4OVs545JdOh6teY5NPeuoYL
4WNcH1IGC8hCuVktRyDBUOw8F5whIT6i5XcIgUFAyrTeJ2wX/pzeZcVnI+KOw54jUXIia6Vddz7o
eitTnmJTMru6UAesh4snQNAdw/xe+Gbi370nbxfkc3MZ3LvtOFCYaHBKgOtd9lRX3NR5uXn42qi3
Vyg47kNeohEySQJn3m5tazTaCQXUKt+kHplsI2GuT+WpaNPqjko/DsSTOuEoGRDmPjM4sWm/ZFsL
iaBHH/PwqXkkvkabI2IBlr+OH75sPzYUlmyNOR/cncIkdmMCxR626u+Ecb7RA3hK/nPDRhsXpgYK
fkyO/fPt+4WXKkLluycHnA4L8ZTMSw8vN4o/ZWyMH4MEngR2HovbIeZIux6NUeMVT7udxFAQyhNG
D6wyA8u3wSVx6lN7NvjI5/FNvmbAbHPcIxu7I7FmtuC8Tj1MNpTNi/h1foA0gK9CpWoKc15lShMM
z/lr3n0EBWmUoB39K4qSGKwRqZacjrd3J7Qskf4wwx3rME7vTnouL5YWNmFOTVlaxVBcNE9TRVOo
S5jvOSTIqQgo9+/YuRJvlThEVTbzV+Pqb4dc7H7hT43KVgFlJVtbVW3whlzO7nIJbgaOLVaf2lAZ
UlNy/GbsXCi5Ak7ziBt2CbrI5qA3wi0+fCPC4t17jTP+JB5S7oOSd9Xhw85WRHVTTGZ2noda4d0U
76ttQvD73KmoEXecoSogFAmmhvuG9AwQxTCmcqOGheWUGPWdrz37w2qPLbWxIqBaNvHllXx55nRs
oZSNVAWBfq5xiOcsFZgcdR547DJ3tzr3xsYoXpVoqyx9W5xv4yeyv2YY+2/mLb3EaXHzoBzbSeP7
UM6Bxz1eV/SXMVILtkRs8xhgYad6NWsvR0TdgR/2kx10KAHtQ4kcPQfi8voNyEADkdX8MUV5jqEH
Q4fczAkZyztNF0fxqwkBh96NxeFl3DB/c8kAcD68Nv2BupRGDbvZFtxeP9WxA9Yvbq8Pp2l9QwyM
F8/dM1SkOZv26WNLb0C5HeSGpSZOcX7qtna3a2l4UU/tK5DR1QzKrx5e2Nv7VIOUX26rJ/oBxpUH
QQfbFH1YJrLH7M4o7d53vYiBDgwECsoSM8kIBn1jPThanpZqBBccPVw59q4YV2OWiRhrLmNelwhe
0bo36v7U1asB84RXRxrjp4jeQZ/hzZlrzxiSa0H+GBSCnTN9WFY6xLn2TfKuqUKkky123WLZJwgA
UAU9am0r36+7S1jjRXQkkGMECgxsEvcNpTvjRHSLTv3rK8QFByD5SW7dIy+ta7P32Ze09okjuo3X
5ubjO9I8DfMJpBhjmMHXj/XmBGIChqB5/1n3KxQbZuV1c6bEeZbDJA0VgMBvg4B1gpkZTVhV6mjZ
QAf56SLeAWDSmTK7sYWESWOKw8QDtx6+1vIcDUjFVgSgduZPMoGwWqvcaw8n23KoNCMILfgJeQqv
wkiiUq6Yfq2YQYgEiZx7qgPmpR6xXeu8xRqrDQoZi1G3/7TrZkCqrCitI4aJUxn3/wQhOH4N0PgT
xbS02MIVMP+EEZh+KKzzsXgSUGysyIRFUBf0t9fwPjCWpL0qq5REWeH7DsVPdnorAfyLofMQcUVv
+AAgINSUvhEif4IFISrPWzKiUbbSYfJw4pefQOV8ttxXtrykJvlWZ08iOjAZ3aU1AQV82y0TuXqb
H575uHajxH4cPoJHmm3Uc9+n/qLYsj/1yWCbwrvYl+UwfQVxumohWN6c+BlWXzfAG0oQCBiddEfs
WclK3yjriNTti1kYnnYNcjEs1UGre5oyiFJXproGdV5S5b5PMQ+07dQCxuq2eRwLxeL1ehx5LW+b
ZJMGRaBiQgxzc0aD77d+OeJveHiCzkQbv7p9HoqIecnZDIB5wmoXzavRZdscFHC+u50to1Myprl2
UXuuG6865OsPH3fgUPK6YYE6MbzbugUB68+S4fVLPpar1+TDB0qz1/Byjk4KX3bdy/PiWHKYqCdg
DpR8zEj8VjQPn3U5rkbloZylsnU7XP1qBQYCRQocVPcuSNPoCS5DFVbnPArUKYfJs9PPN+temJ7r
oH9MVmDIl0N8uKyVc3FE2HRlFto750CwgEM9i22ATu273arLz7iEBTYmFZ6hMPLbEdKcboadn+7f
MaMaeBT80p+VbP0IhZg/UMCT0Q3zclJQjzr5VofEdYKN1mFi0EFyPq/Ow17+DooskGqft0Cm58Ne
ILZekEih+xw1eCXLlK12B422+WbFxIL9wjTxZrGvNevyKzu+GbZrTrX7nIHSOv7V6xuerlfVQOIC
DTnvgMbkyMx0U0o1U2RwXgd3UCTVe+OeGFs1DUj3+jL4G1zbIO+HOlbVDzd986a7RWWJvUlW+ilb
x5l1qtSHWF7f852EeXh/pFWHqJhdemEk2DUGZDGb+FpVfXYwbZ4fb2tgRU4e0ZNe7ptpFky5dHN7
uYLGJmxdeFoCXKYbS3ip7RkPH9BKtXpQ6MEHNLJ1mjRse+6tRSDP+qwxbCQhsXHjZvAQl1q6SKrV
DUpeMn8yJUks4/BM3Er2sMqNau+9Q6/bMxxpX0DAqVFam7RngFKwex8Dg8nhBC2EAkFLGbQ1E+hl
j87tpgzq/oBDOwvaYTF5vG2kKu++pTLsIcxUt96tpfedHrmuj6DNnZs8brUZ0z/QPxo3gpqjkrk6
c1S2nhbsASIo/huAgMSu55gnI4BAGHnZlBIY9U1zXs0wO0YHYnSxgdkpS7qzyybG3WJO+wdonEm+
YdATf47MqNjzeG41G9nsc5CHDP2C1xEdjGQ1yFEpmRbCiST4Ub7FGDEQZ93rpQ1LbjQkM4f/Rq/+
Ha8/p+cwmT7hG24LPolU7MJq3M+tC3YzGrd/d2TdYsirfr/ZUiDagZBn694i+wZPpsvmGkGZFAqM
HYOXv2wrX8fXRkWsOFDOfOQEZmPpMmcYd6LJ0oY5yKAW/s5Y3BuLzh32eqomr0OOD/uN9+dzt247
5QTmHGpbiJj7++E2ZMrh9ic0Akm/Q2nKRZ+9+diu3rN895yq34/KFE5cPFxI8FUkmoKtAs92P5K+
T797g7S273d4Gg9g9cH19Jq3uAxOlBxbTafi/5N8qrA8z4Au+xd5sJFtHGEoblPVbL+hROXFCGIm
1v6A7YkNw6onDJPl5+XHOJnR0vQt6RwZltTFgdiF6D97nlJ7zTtQJDuji2MWfz8+NaeQNPOcMsKq
0LXWbC4kMJEZzk9V42zFDa7zt/dor5SD47z1dOiihJ3o99GtXSZ75JI5UxxcJpgNXcLnFbXZo570
uHFq7ueAXeTAfjy1DK5i8Ohb8t1t7pvsNkxLv03Y1nvjRppV/T2acQMdam9S3sL4OeOkuqa+2nOV
u/f5+LUxEdLFI5vWkEMfE12fCIxd7oOYXg9AvZ6BRqVsXW/39vAfgB92jP4VEtqxPNLS0IMxDK9A
/4v93ZdTW6QkkAOKVIYH1QaYppc5yOQNME/qAro7WEm5Q4X96VvJMdtioCyN4mG7xSfoTllB5YTV
GR4v29sGJ2A/Gn7m4gICfq5x3+Dm0ik/BtL8dUWubxykPX8kk0dY2/FUZMEjVvgWh/lYWL+m7yDa
3jjE4Fhk3TFDaWI9mq6C4N1k7635dY82kw0qiyiWrSyx+xKpI5YON5hxBQcvbJlD7xNwjlXrQvdl
7t78va2YjHd1gA78f7cpDN6T0qsn/WF+4Iso29phPbmFxaKXWe8FElBFNqGH9TePmcFuP28c/prk
iIPnqIKxSMw2J1rLYsMbPDIL8NQHCguqMTvqUe4YKoi3me6iLYZvPU+dKKNHwsCd2j1x3ttPRJns
UEj1Zp3YIlu+h3Q4fd4TbOP17l84PR+UHJmbYOkErdG5MkcOOGWgnZS6xdFZto6+UBfvE3XLIidi
nvouMqNT03M0alLsWqBczR9zQrB0HAOrUT3sjhIMGFLrCaMOHtxC3ihdB2kpvLC4VcybAh6cmQ3V
bVxZGq5KU+o2CoWL4VGH8tSu2Dh9p1MZ/xeQvsr6jJ5hcxA+VjnGgo2j5VHb19rWS8zoHmASgO5r
vqZI7Ior3Pb2wBbLeNcOM2y8b3b5XWCo5GgsE1TaugUBKN59Dvlc4x2mnX+5KTPW2ubAekaOqB0A
7OWLbTRO/Ma1y/m0VL7ZDa9159oP5GLE+/H8pqaTTwD9eqfauWLDqZvPUWdXNqqujrZLGTfnOPW5
78rl2Ohm0KlNQJgizZrbpjW87B1GYvdAi6nyDcHUAPjCEkOnanduzzXnogh3XekmAbeH86DvP/PE
5EE0VwUL92Sghpl0kGL8Grrb1NT+rfapcW+zfN58PRHFitY7tZR1sYS9k7G9pLaR2hEGQGh00a+d
78vnWvffNPrVCIBTRHcEPPo4NbvrV6nYMcRQw1cMC0eE+5BS5A2XSjEfGEtOy3nCjr/ishs4HWOq
/nRJI+w+DurgucoBUDjFGbrsrszP3hs2s/+W8yidOOmnnEcTSIAi2AOByc+Euuz5QNBT4WhbOOw7
jI3fVkr9pu9vHrVP4glMKl9wIxrYhPm2crPvgooAPq4DeAwIyzABjLedijCPoMn0unLCeHZSZtiu
86yLjKd8pFPdCRAGxAhDiPIrYrbgS6xlCrLxL4Ix8Q9usyRuknzMP5ioaz9EM1mV31/FReqvDNql
ctMbFys8G2wGmi8zuFQBbTFO/5GrDgqwqdj/gB1nrhL8940V/6Df+8dldH9+Oswvj/j1f/6X8L+v
eXF/E+jSX1E9mgAnRxJbrVfY4PcKYmth3PBCXPF5+DH63tqT1cCTnHYAI7SbeCokoPya//HHZ/23
O/ND1fSQkqoyci6pdCdtTAjg42OLuBFFA4vyupR+8c6X/ngLyPORDSJuRaX/QxjXJPHl+XqJfUKV
G/vtgT7gFiOYxfyBoSN5LrQKfm9TrBpchvBOLgCgLjjNrvto7gkwEGhMQMYGzarUkQS7orhCC11s
2mig/RLN8SelFRmbXKNsiKwb/celXp9xmYpP/UOEqWKOsOOcTN6j+wzB6nxunjwnnuZmEYzD0kKJ
rs7xMPnv5SL9QVYny6Sg6XL36cpfitS/L5dH1lY9tfmstvtJZh0n1Nh4YGjmkf9qzNMUDBJNIS5a
3ga8CudAssTjCaVpQIbsL9fSvSE/9oS/X8tfN+tv16KlVXlVpPazQl216IeNa5gFCv8GJrIeMNn0
TgZ+qYoDfOacIKTi6GmRQWLCCtQd7NlNbG4NuPywz8xfLu0PS/gfl/ZDDVpkVb+9Xz+f1ZqUaN5l
/ECOeIllnsk41NuYDup9PJWo5K3wg3t8bf4icZb/sKj/cQU/VspdiI1eJnNzhIUwQRvlapMKHzfC
6U6yeVsbI3kim6dT5+/e2QPCLXbufmIFGA1igDaGLTTqDJsqoN3EXIAbDQtyHX+5SvG3+9QJHP/2
CHXtKbwKg+Vk0zyYxxfGrldoNxzsptfZ2SJUwCUaJkYQQ7b474f0J/X0P25Rt9b/9uHJvVTix4Vb
tMZ+CtUehliXjnQzgBWEyavnhNiApe7Te0I3Bl7gHxXvkp49++VC/nQXFP4nKVKfM074oaG+341M
fTRKuxq43TJh1+m8cn0Dw84hvGAMEnBcgT+IRcz/3yf/9GR/K/r/++QnLG57hLubwAQEMznP25F9
8IaO9j07//axcreD/3xzyYIQFAHVKE7+Pw6d+P4q5asutzjg9D2FhWlgrMBsRthAzkVAiahviSdl
bHURp5n1hcecBa3gS5h70yHQU4PraM4ahfBs9i/uffL08n3lrb5r1N30Xb9FZwn6n/a9v1/xjzMp
yj5ZXT2ldpUM/4J8ioMB8UhjGNQAf6vMZJkuhbGK6BBuNKwrw5jQPeKTVD6DXJkzgSVli3/vh+QB
wU2qv5VtiduKkzE5Bzm1H8wdr0Eb8tVe4SgTW5qQrALQiG/1KRrBhO54fqzTm1uBmxMx6lRBNblO
blhyXvzHhA5/x5zE+otBOXnBvzDuGB3CLoch4OrwqJQBZ5u6u38xslODa4enJRuA3xQe+OhlU/Az
10f1sX93cGwOU3hozCoMo/M0KA+voB+ZAtiT1w4l6uDtZRovxcmm+aYrkhJLCnkgTu4BN2fnBgRP
9m8zYUSFvmHu4zM08l9Yy21bBl79hTYyZjKd9VwqLPGCBrdw35PP6r2Aj9VYdzdWvQs+4fAEPGqR
AscafP8xDWMwb4ogi4en9eRVxFnjl3dC+0NhJitEyJGSJmi6LvwozOIyU9W27bcr6OpVw4jFzDEU
g1G+0FcZUCBpNEh0Vf8ObZ8nzKwT97R96aL4H2XwLesZzHMNMQZRADakE/x3aI/Cu4eWrxvWlCYN
s767LjLIsUjLmR3i8MIwMhQnvb08ebuR/xlfLPDLyBjhpgn+2J6kGQ6Sz++yBclyHmujteSTuKWD
cmP7vzcFQfjz6/k/d+DH61noBNkIKYud7mBYsjLJGB4383gIaStMiTCBo2HieMcQ9eoZNCYo0nbJ
5LpAHsZgJ1thImuiKXAg+s3AngZIlTK/9eJN6RKyxxjfvNT2jSG2OWdg8v3qFB6M/uWzvLt8RdMC
ndstMCbxGOzqcoDVjGEWQjBUL4yYDfN56j26e6/uAXtiUhQa18WRSJy8YocuDvhOT6jx3Q5Gx16S
8FWadBB/dFC4rjPh6CZDvE9Wb0Y63+3QZbsjYvSvSFI7XSBGNDieYvyKXAd34iyE+gsDveuZaBn6
vxjNiN0h9+/d8H9u94+95Sbe9Gv5EVqKuj6jkjqEO4Uz7AS+L6QT4IIFBWbY+U/vxt83mKu/PG+l
s8T41wXoRJdJfUOgu+ou8G8HoXERex9yslqcEqLckmfK4rPAFahDta/84qHphEEloyQXINzP4CSh
N6fyP7WtVYfa4nIovoETlYk0+biT6dttT9xxGCJ9PIyg2HkvV3MUB4c20P+KqQveKfad0dYpDnAS
9VPrxCAreG+LbbIubJ3ZfWQjnqcquQxEp1kq3Rwf2iCG+n6GBXaJ9z/8gkeAkOERsRHrNkPPRbzs
zQQG9vhwwRdRKGeO5fDjRrN0fBVt0E1tEh/SdbR/fSOzdTrg5NWhANkwpjO/MZMBl1Yn5bexT4gd
ecxBW7Jp4YrMdl90X/DGHw72RoK5ihyFsKSe+/JJfjVQiUi/NGZ/LOCUvz2UH9WJcE3EPJJ4KCUE
2b3h5zTodn+mwdvRFtok2ovw5vcYq7Dy4dfMoGoqTj9QbRlTZUeZSaPipFJHxR1pwcv9MjRGxkgb
faw+hQwQoR8ff08A/dNSUgnT7YuG2jf6YmdC8relpNdZoVzST4ttculeMYBjmu+OKCem2qixuiL8
gCPdb1Fvf3yF/v6xP/bsy7NNbvWNjxU9UNfC6lujZYz9jDKaDonFJojVeVoLa/bLVmn8aaf8++f+
2ClV+SVJUcLnrrcjzS3MzjLrOWyteN1a2z3JROaEOGEnsrtIAuvI79RQ58uAf5HZnDCqIJ6nK7iw
VZ5/nbr3ZD5nQnGdNH7Kg6S+4AXBvwYHCPiGMD9eSFqhgy0vy74LMAfv9Gnh3sSIwMEU08MdbqAF
XYAF0596gFKLI9OqIUF2zvuD8wwg47cTk1Dif20gImlDlHNEDfVV42db2pZ6VFXthcZ3cjm812hm
6Wxyu8hdAxVIiqn4ftTga/4g16Fr0CI4Ll0cRs+aXzzs4iPXZB4tWQCgh9x0TBe1g5eXVrnAm/Er
3UPiNae3DU7p+D27j0nn7Q/5z8ZZ4ysnTsN0htQSfGUYMmSyv9m+v2eY9DlMnPBoKte5eWjGmIla
s0W1WmCvG08W3U4q4ZtyIbNEMWckuOcjTBH7fXPRWTJeG7SFzL4t1FeYpQ7hL8tfACBhb1kzrEtt
BE73xQNHgWT03xvyv++m1O/LstGnIdAkwob/+Q5dekXeRDVuWUw1MmSntoLgBz+XWWsXvzVg/24T
+SxVNxRNICdO+6sU+Nv7eu+XpdzPsW5J8NWciAcWad+wlu+9svEchHa6XS/vO8xUpuHB4u7AJgvO
//3jSv8uuLgGTZRYQcS+9vUfL28/b4zXpcZMTd9LaL4f9foC0zoLr4qnZHC0b+a8J+Lcbd4fE+Z/
aj2AFvEeVuNscfnYmTrTClvtO0YyFEqrTx0ARg24GTOe+22jEYR/H9bdxSq6aAgibYLyo1d7yr30
ExURoZJmecKzY8scCslnl3ezBIa5f/HBhfnM7HnmuS6B66SkQp0mNQBzDw+5O3biBGYsAwp1Exts
HUI79tfD2t29htYYOZmJR+OBZDg/MbFnbOYnnAM7y7+cPyDS+nzeDvKASA0itOz12e5CxMJHDJ7w
CsarwvV9nPoIz+C67uYWUZePC+NCSMl1x8Tzvx+d3B1C/6wc/nE31B9mW3Kc9NR3zt1oUYlHo+2o
vdPLCaRPM0c2CUqCT7pmsnKUjtCXd3OkDcHpToBNhyuEyvq9vLa26mL1Szf3nrJlUbv54SK2v3+D
i/5wRnTXaoj4pRnKv0PRPpJUfdrU6J7c9jIm18pvV8HXcpgX1s4KVwvEI+fzb2v73609H2qo4Az8
oqtqdwP/9n7lVZnKid4I4NYkauG6f2SRVAOIP2iXuR3sXeSAdFAHW59oL9i8NPttlgqOiE/3v5+W
pP3bAowiTyCsnWBIEn61H1dz6ZcP7Vrm4mrd5aHCfRwFoFLvuYsKqbDyyZ4FS9pV69kjd+KiHpho
p04n2jm57l9zwsTkFs4jJTLnEW6fVmeXUNmfkz7bTpaXEPDIfZnH96Fn7pnkmqiPl6geCF5iNbSH
ve7hC8PA79xrBns1H7gG+gHr9vZp/QE+ii4coFrITB5GFXKSIOh07GjtmSIOlt0xENVm0MpIi9n+
tSOqs0XqYBDaf5nVFPdD4IMuGefCTg2gzX725muvxKH3QPUxSbCEDRmYS2XzV4Pisj6P+DnyGHLH
2zBTJOCgMncvw2P0Z3TaVcaJVsHh4exat3UdkbHAqutBmb590M7w2C5TvOY7g9i+OyYk6DaOyOUY
jlUKZZMZffMyRX6eIPmY41W1Hzsb5kh4eA4f/MWV9dgT6/WahukSl3TsuztPT9w78a9eEYrljQWm
guEY+YszJrLpsbf8VTW/7A5+7H4vKvLXRou4tLgk5WK98M2xfBwNG3c0wyG6+co9ZDclTXNnh+3b
uuVbVhhtLWv2JmmEGDTottbgQdbY0wvfk3E9DCVnxb7z/d7E9uLuYobCQWiOG8ccXoIpBwK3AB4U
N2BVB5iBdx6y8rE/IHUsRmbFDBt2HNsOYIZVH7ZrCDBQ3z2MQRFJn5H2rnEC/hY33XdYMFyq5sB7
/i/L/E/vnEgH352eikBf9c93rsh7htiva2FlMPox8XckYYi5KLkp0DIDFtMIgBEcFq/UqgCQYOvB
IBm7a+uz+3WY8e8KUerLkqr2VUmTNQI2/3kxlXB7XXJd6RPM2zHqH5O6niFc6J+hClt5SNAYft7h
u8QwpHvrf7kVUnd2/tyggdjA2CRZV2T1Ry3x+vQutZho/dVtiHtKnYyWHFl9i1c3nWcfYro9Utaq
0knHnZFCmKkQ2x/uc9c/kJBTeIHhxsksaQe48wNT4Uvg67rzcGs0gM9Fvkt2n+C9erLyErqwzl7n
g2HzGe8llAEDZimEM7maX16cK/KpoCF0wGqOF54BYd0otwrT7RG05GFWwYQO9c8KlWzEaBjP4nN1
vtp8nyeNMCYfOLkjiwoMw4qWF+fydcfiClPO1+jiHDWY3ZMXCiSwY1e4YbKGgNmHCRzVVg72EBbW
xek5qmy3X8Rp219YMJFoIIyeXkKd6GxiD/X1DHWaU0k+tGvZlI7NUZM9BXmvb4x0Xq0dFGCqzBqd
3976v6SdSZOi2rqGfxERSCdM6RGx1zSdGJppIopIIyD8+vtQd7J33YragxtncM6pykoRWGt9zfs9
r/PYsD1030zma67BWM97h0UUJnMLTWZfqIlAUIZ9571z9GNE63QWUcsBmktnQJEwYiOikp0K8g9Z
p+jW0zrQQ4yizRswH0ouZraqsZum6QqCcGx9iO6NUfmhIK74y8YzfrqgCm8mbvSiW228if4V71Gg
dlbqs9gnWVQDWql2yQovSI+2FNYBlPsO3RlyBI9qsCD28kg5Pz+rwR/A/Pkpt8e7dV3SVp5A7GlN
fkwK8ZzwcZ2tfSlieJ0JZN6h3Kkp/XBuEZ3OdZo988yRJ9tu85hL59FWWJRRxngWWH56iFcTXl7/
yThxaevL0RcRWs060KaEks8pQk8BKe18EMTx1X/Jm5ClqRfQ44QDL1re7BQgqbaAfm9mGjGBy3g2
GrnXAaa/5mNZTkajO8d2XvivsdOv/76AcHD/0wJSsVHGdHY85vj89/rV7yXrrQexymbJxrb7HpCV
EREdkzxheIhYTvM5M4MMS1nzeRTambdchuxsdgQKnirYfHN18XXhtBVBK6Na8OYj2nYciuSL2jB1
MOxJg2PsYCQVFKwZGDLRCqc752GthBkQmM1ikZqLhCo4MBbzg7NmMGuZndYURf31Fnj5hCf6QA8m
cjLUH1mUW6IPdg7/EVy0ibVmQ8Npu16GuyHV8Wefnzf+CDeErWhSNU+tb44HJmjN/+pt/CnBoF1P
q1Al6sK399/3r9OKW6YojbiNT9dP1bxthfl9mfvNt/zxRmb3ZgDm+NkEx2+RYfuZQdlz9hybygop
w+ukFBSOj6e/P9M/7cj/vKIhHflHSKZLjagWKcRaxnGY5aUYi84RL7P/2Hv/lMX982N+e3HGbdr2
ScXHjPEMQ3U2Wr0tvl66/a8gfDQcIb/v8WPeToPke4AZ/3beie+jcO84e7b6EqThi9hmCw1oxRjD
2BMoIqD7XaGdjs2/30f5D3VDGezvGAEiv101fk9Un7rc5onIs30b1MRtBs5yuCoAD+e3z2yDP0cT
jKGdgJ6ZYNcIwF9eM/VKFRVlBgMUFqypybayMWhGvsco+CIbMfCfR9Xk3jslRKh754mXLJAD0GFC
2EX6TpuoPiPmEFum5WJ81htHZq4Xm6vT2GaHy4GbpIt+I4GAQrehu/Hg9ZJ4uNB70kmi7ULgva0u
MXXVM8VjRsdYuCMXxQ8Sw9ZERGJKSQiT7Wim+LxEFCleSEqKw3OnPB1DdsZfMiNUCOa1hpBCPy4M
vjigjav53vQMvPY2Go5dN+OJM/sNOm3ZK/OE0hfTg5TRN0yu6diveOWHMbhhAQllpGBkMbOZ5X4C
C6SymeGgT9MzeSVYou5ciZEZKw9KbtyyAGQjUBZCKRu1Fz0NiJnTYgJYqsT5/B3FY2sAmxGjPQbI
MMqmZCsgE5vrzCREwoXR2wyNh32r3YLNB1TZ0S4VT7iIBl9mUjNyAJIgj2qOmtyqicwbTFe/imz6
aD4E6AexU7Fqspnwno+fDlelsBdlmYNIe1PRu/zuGH+FmxjvK+o+9DYgjaHiFx2Z5BiZrQmMKJ6P
LwVABCbYYovRChFEBlx3Bor9qy9sDe/29tvGVXMku2SUnvSBC85TsvHooTT/DgzgSFKodF/XWygP
Y0so93Lsw1zjUxHRsllMGLTSaYJJqrZPGUKa3Q4olrZH/xmUB3pX4llZJV8JfhlmXzo5RdIfpiyC
ZP/A7Y7qMZAvD1Kp06C6dom+e8W8nmga8E3i+DNt2VzLHYqohjkYOw6Y7oXx+9EyI8ycXcEgnPOW
XHXbZcGA3aNwDj8O/6PrStadJJ/Er4FnB7xEAhcomkxug74D4AQJCYMVRh4mFKUz5G9bco8BXjJP
tIOCfMnqVjF/Pz2ijWdJ/Md6/r+1W5azNALjS7qqKKPfarfG7Xov+uoJyntsHuZD9dI5zNPAPfem
501PFFGpR+A2O8Mk678qqaM/nRP//PDfikBG+rrmac2HD/aHKQ6wHHTONiPhWfvf/88v+lvVtq71
kSGLD2g0Aw4FixWQOOARZDcLDM7swVRVtuer6cfgciXZn18yKBoQ7yNn8vP3S/nV2v997/7n1/5t
785HtZG0KpeyP1ArohgcrBZkn9QEEKpgvfP3j/tVfv/bx/1Wvbq347p+F9xlmQAmcl1cKt0zDhkr
czWdTlBLWxN8jv6jyPirY/qXT/1dZVC+4uKVyb/u96FlrBfeLn6pXkcwzSf2Fi4Zf/+eI+1PeY+u
SrJKqqcb2i/hyT8O+XenJHetPvZbHB1/IKTSalS86ofJVsoRtGx50Hngul7umEGkzrkTqy+z95kH
3aXWjgjVzAKCtbevLY7TV7hyQZ8cCgqRNOZcxBEOFelzcAk4OVzmEzY2UxY+uqJlbr9sajxRQpuK
0z40tqSZM1LpzzdlJhb4eouHX2MRk6HCsaYzbP10ZiM5AqxtM0l3+rpzB9nL4D9ynw+ik9rULYpH
LqZ3wGdJ73+gUJsRXvLm0gEG4vz8EGoPvx2Y9RClNrYdDk2ev9/UPwU0lPYpoLFHjElo/x03VYmU
ifEz67f0hGvuKFQYHz3sfXH7j6ri6E8FYawExgbNd2nQu/37k2ShUSp19Oi37SQPRh+cns/DF8l6
BOmMuPDvX+tPnzYSVV1FgikbI8347XvVSZto42MpbTktaK0vDoWFOcYXvOc9E1Z//7A/2HXI//qw
37YePTGe43HMh0kd0Lk6c3q3YmQKYz7UynCKaOicegUggUrgMusO+t1DwPqmAQz/cn2F7nKqxZCZ
GITvxf62y06PfGhINooporffXq9RU7nM3gnvTdfMoCBzmAnBsbd1uEif4+w/vpA8PIvf1va/vtBv
G9hbLd5Gn1bStsWhXXEVmPlYTK9A7H0JGMqjkjag/2H34mg7ACSyL22Ejm80tp8Pl9zzOsmZi93f
MOFBok5QgAr9v96nPwTII1GjEoTfx68a8L/fJ/WF4UcSc406TLNTctaAWRIjWIgafqnKS41U+rZF
4/H3p01HQP5DyfWfn63/lv8IZX5XO+kpbZNsMTJM6p+vjQwVLoLzMl5XIHtuM3ndlHaO98MMwGkF
gQlUlKeBQToTY9xxFJK/ErzJGBkiEETAIFk98z1Ch3zeBCqpecVHa9U7Y8PglWjfk0nV+g//VltX
KiQhLf3iCKKaF6G/CIxNfhBCVSFs/dswGwRcovwWUHAwI3/nzbqglq4O6UK1mY5AzF4LFuKd6dPT
EAYzeCkObP3HTN+pH1Rnu5aj8rXXrJRpjtGvsj8oDUc9jFfE4Cp+biGDNpL90PbEytcH4RnWybWl
YixPWCi4o4rxmbsnM8PEkPQTh+8GER49lYyyXWYESu/X+I9m4c3whPVLO/cj+9hZ1xjW9Tt86166
qROLDswdFckjXQtvF3uwURExIPP6qiAVieG14TcuC7BnSZgesXN6DbO1BiWGzeMZvLbCHYC2umgf
DonFHSvC9V21j7BOaLS8vwxYZ6SH8A5hySuzYtcQNOhUEUsGDpYF0CvGggECWth94A1lFYUFHbs9
9PWAl78yeBmx9ujfscVDtGioGZ9i5iEAdj2BQ1qCL9MJHTrDIOF9AIkarQnShDeSpwlq7B8mT5n0
gzhIbuIMGdV4cEUXcCqY9JmVzMaKpapBtaLECkw/6kFjJUjSjh5yNINZmkjl6U5gusKK+DDgqjoa
1aGZOeK75/49dRjUhvKhPu0E6ZIvXv1MZjoHffekHpC9dvI8v6ngkRJ94sJ+ZbyJ8sK2YYZdCzLD
5517vYA9pEg1GNHYvpRtCvyxniUMUwuSaxw/+2KitZEou2q60btlOvoq9MUjWd7bqZxOUxQdiT2u
w1uLZyrdBSBmwDVqppqmV/kFxuKN36xZp0F1pSYk8uIxbve2VfwsPvk3UreMezLFZGwmT0f56eiJ
UXssZn09eWa2ftIYSFImI8Euha3cu8o1akHVkC9cbaAsRxQj+irNLJ334G6P6euuxHzxnl5rh/Va
Pudt5T67rRgVrZN+3dGdUdsjOSC/CeGx3b6rzL6zezBQL2lhBQa6/6h02+A1R+ymWx2TJekvIR9+
ACdSYEtm1LBG72rBAzDH7oGBMIQ2PGFQMUH1XAArHjifrWE3lOfI+4b/g9YGZcGpAwMcPIlRBB9C
OOv/ioMRc3De/vEM6cbAdgYx4kLshbIjfKPVv+grNTg6gNfd1KAg3+MQkk5/GUb1RDxLXzrT+8qB
SSE8HNRtYGavRBfynF4NIoPlmN+4lw4tnVa/tJsvDBh3xEGaNTTmS8a4MRjGMgU0Nlrw9R5M2qYP
gya8xBEjhU8U4ZcLCgiByIshC74QfXfgxVFp78dmBC6PChgKiC/xm2KXvWLboPlOAoBr8CdJtCmf
sllvbd7TdyAxy0GZFd4E7f9V9rGKTcpmQx0ufDOTbP6vd7LuQQtFn8mWh7vUBY3aYPi72RyiwxX8
4UGj9EOy5mafr8Yqj6bYO0wWLOhd8VsDosKPZOjIeItLgBAV9rYwx15kg0fzZWCmeIvVarMhRzhO
1CldMTJIBe2mpa7Dm0UZ4bvktt53VzjhLwPjidf0QHl6xMa4wusKE/tkalLn6zERp6wOjP4TGG/A
pY0Hn0Id8x2T1nW4t32cXZEowEX+YfNlBeDT5m5G/sDcik1GI4k9b2MaSgO2+O0opjIfUkczXoB6
CdDYmUzcwyuBuB/EjltZg425yw17bkkrseKwMPBhaEh0qB7wrLD2ePoB07YwLsBTqQj1tquVMXJu
1LcJU9c33Sz4p+xvUYsRwrkpvYKZNuRypnGWBfsMW2cgrj2t8RPRC7Ycbrq+TxAUlJ9Xq1g9V+li
HHu9jXIrDxQ4M1mwxzSDdx/SzciTRh6N6zrl+YyvbELmGBeHoESj6rARoYOYKZa4g2Q5EOxBZvM2
dZam2blsjb44WihlIJvMZiWV/PdwsLpGEbD1lU8Eiz5Ltm/DiJmWncHMM9T7oUbb0Jrv2dCt9Ivv
wU2Y8gy83u33Q4xmsNeyJU2K2JyrIbvF7izCE4G2V9mJHEUcWzzAxMk3h3LKe8Z7OKfIOjbt4WVX
S/tKRWfF439fh5ukevAW8YJHwAsPBlIfM82fD0skCOKvU/s8V96UkNxyegg7ix0EQLO5x9rrveEy
abM8PXyx2yH9YDblnK0ZubToWZCIFILTgKMEJIZWetj5qbPxL2nguoz3frXMMJsC7Fvf/7Fm2ewk
2jQEj86SnCJKJS5XWYIWmS6RC/QXrA+Bau16l4Npxwl3ZauiI0t3xg7KkNEptbQuguMGB7hsphHz
z5MZv6KwDjfdf84M87k6K1aWsLAaNMV0kbmbU5xMtK3G3LQtLyAabdBaHjNfkNbx3FpP2g0NS9sf
yOYjbkgLY/d7guQSiMc6t9oQj7qd4EcInuEamIPWC+XyXhuA3yP8jncFd/w+s1WG4Tvq6Vbt/5Ay
rMNBg7uPrgvwzSzMFNQt64pR1Gnl7F33MdkUW0g0rA/zdkNTB2cSHyDew+oHBCU/C2Aq1Pnqzjf8
WdIx6AD00njWUDlrq5TsQ3uiwT3DOm4VUHbjNgUuBRTWUWnugXJ2pG9owSh1BxFvaWcJcxefaxdi
URPy02OgYuaXSGhgIXE6fl4WONTAOIIDGQT0toBjsN9GFa9IbwaL24e3Cq7rIDgXGsi3EcRejUcu
oXtrxYDog+X0xtZq8uuzsAJlvbynKYcm9XUxqFKfxyN5t+8E+cmqc25APmKXjj5HIvpz65EvOEpP
XH5n2XviGpbFcOgVZrbRwRoHImEJY2LOzvAxf7wQUq0B2TEskUdLw16yG2N2UDKGyK2FSZXQHIxe
KIyyKYa61QTS2fQbQuFZ9F8EFOZy+T3cy3RzULvwQF9yEJPeOSXGm7qaZQpMAp+Ra5xrbUxZG2dw
PCFksuKaidu1jzi8XywxToNF0jsn4WfAGAyzNRR4B+vZ72/ZRGw8HGnjkcnFDfETBdHhdUEYevQI
ArjizgqhF4dL9XMneshY+umgTyCgG7aKQ+ttBqGeApnUzj/UGh4kk0ZI/hh9tdUzk7HAfQYFINrD
drJU7ZB1ESGsSNhwtSXvmVt4AwR4c72aG2V7lqzD82QMOkD6HV46bb52GJfcTER7eGQI3+NvIXOx
J/a4uajoaPJTyYdSM1BHP3m3zZZ0Hyh8wyvN/nCY3/05MfeGq1glfuwfPfav8HiyAWBz4MluxKm4
52UWGX4yEMk52suMISGweun5+4xtmulW4idJhrzqaCGHroM3zUyQ+nC4qVGW7Mqoeqy9osKq+7Vn
GPvYV6zNfYmw4nwdyiyIdcGEHviGqZ2tY+SYvNsbEhlCAOhNj4g9g06zOTpOIpnzX7JANaL4u64l
hrmhBg8nEyEFY0Au5xa9YjRVbH3z+SvAFjYSzHRx2AthiHfp0w/bicoRABjDg+Sl784bgUMRNQuT
yNsBBTJ89DwqToLJ2YSCfElP9QNycQMKin1D60y3YP3MOYxpRT+Zg0XfwIMeNuP5+aBM9uHrM6T5
+WsOE0p8NuWt36nzfbE7aD8RvsV8Os2+q0UcM/SWh805dc/dbPBiZDUHK8O69DNh663u3tsMsDf3
if5kH/qAzje7O+eDaO3tbqlbIXswUOUoUrZzZO1kKUSCGg17Sxpo5hz/mc3LeuefPYadlXleKE42
YCBL88pBXMObPQF5V8FStOAegku1DqRvuGejKkew9txpHuKcxD+MNtDQCKf2sv3wR/aTGAyGsmYB
dEZmuaLReD19SMHlaG94d01lQlzd2IcyODTrxBmfOb9qVDbgq4g8GEy5JZyET2SE18QWBhvs1kvR
EMzdg6LzYsyzMXDoYtXb7IyJZka8RJ0l71l5lVnJXoGvAs/InnOSEmvhHEVkO+A6UF6mNj4uzi2z
ZMwv0hVkNzAKOAbAAjQ3VGu5PI1bwLjMXkZ3NDyMeepusOgYSG3BnJYOKzxeEQUAYhpO1EHS5Mr2
BhLbahh/c8EAD7Wz64K3kZVOBvj2+QX2hlOMEI+aYUOrF8IEvdrV5QFYzRqveLERpkf3GUsNKqgZ
HQ60gYP+SLyZPX0GqVSwHVB8S079SOSUfmNXYifO1bqHncb7ivqXFg40b+acElTxFoCuFTMinJvv
DX+aLEEkNTwQ/uNsdOC5jNdYCGp55ySvG1S9wx0E4mHe3Ksr626WT7gr0V70KCfjjGYrn/GFlVAM
K6ElZie1OFNTM9AFYzkDPh8R2KDdGvxiobIyi5z5BPVXtjlhOOaF2C19yGby6j22vMZMopWxev96
cbmOw5g7C4iRne8wH1YRUl04a+YH3Mgprj3TBXcpdhKInOf5/LDfxydpIlrJinm/xl/dMl/f5CF7
Q0AwfIDltz5udUI0l8a5jtH0TCBAhT4hyubXeAu0aNHNL5dVb5bruWyzPiMycGidEXEJcuG5wYHL
axAd5KMJZHkzHpub1HUvsBaJuD/YjQMu4umEHChjak4E6iZQzoIQm19zYZ/eBDTPWKWbuLYvL/8I
7MXSPlerJgQYcIbJSMDcMxQ04ajm1pH4DCcKICQ8WBVC4+dW+xREh4pdRfComvq5j1JfakysgSvJ
bo9zkHaEpANtgrDXbVYEgk48Ml9L2SlNSTIHtwhUx+BRgs/b26ZUfOqt0U/ycHXz8zm9wpqwjobZ
YeuTzx7fils8rGliAHA7roHhVGArHElw5W6uKCu1dFXPeDhlvoADxO5cshcQAPbmpNRsadrEQ1vt
ZOQhksw8xq6YHxiCHCujD2MqjTmrqGGDWjvGwPNnqQ6C4KeSLRTpAK50Y5Jns3HqAPYjAw7lylxQ
CRrQE2PVZbpL8MjZefPIsuxtCnh5juwAKoSTVyjY0c6Y29cSeAGY2BCQ7QnNiUkRoLC9hruDfoHO
Hw2YexCXdq/PzFs1VSOvrZ3R8+NofCvBc+y0R79FIJRTdCcnGtPclD9iHBwQvk/L565yF4sy1MBn
+i1zaZCwQMWJQWIZhQveZKHTqh7qLaOHuWgXIKjBfZjj0pzBWks2utmfBl3e3Ok6bGeQFYOocIV1
Y4864kQMAQ+DyJH3m6UZXXBxY9EF7nx/3Ib7eRQM6v/Sv3MtgAwXHKxL9lEa0E+3ZH2/FtCnigAF
TGx+p41/E/yY4j1ce3XNMiDNGbpxg7r4ZhORclU9RQm+BszrTPbb22x8ZXtgSvKYLPJ6odMDsPIj
UzQJtiNU6PiMC+S1YNg3HluWHFcDmYgNpfEvDEzRnud/o5zibVYYhXFud8vIgpsrNdGvROPh8W8v
uPq82WJIzCsr2ASszadXoGJpKKdwPcU21818zfzmh/FBXWPLfBUGL6TXQHZ6Xkeq3CaFqoY7hQ62
IUgnVYLntlIXBf+tSIEQUgqbo0sc/MVJuCYMP4Kf3xAk41YAyGqZI7xHRUCsSFhxCzkDZtAcANFx
bWc8RVzOW9zd77YssR+C3OREQVPDD29hkbC7fQIp3rzP6BGw5aP7/YhQ2xAXFNZcO+HOPh/57O8H
2AvAoIxzDE0eTXI9fzNpKOwSlNXi2CSAUr8gTNEawnCR8ui2qucPmhSI4/bxBibmnLNJHUEdhAWs
DBcLBHeezQo0qqldLDmt5K/+u7nZMrjV8eJGm+jzZVOHoLD2xh4lnVeoaqXFrQnJa9IjXWr7jqsT
gx+c0vFzyJHFE8+p3fZMaZ+T64SKG75+WHaCi7n6MpqBeJKva8aZOaoZfkIIRM5SutReJXHzZDCk
+xiz02ClNsbia8sniKjHNs8l3mMU0tJ2hyIPre1AoXuP3eclm1crjcR8356Ufkt9S1I3KC8koij0
fsKqykFzmQUtctVGs4fxskTF8TY/fjexmXPP+yD230VEo+B+ujbWVbnIpEKnIz5Bd0/pveJuK/CH
fCMkS7z1M8xYTA1f1fikMQE5I+hphlMGd0HFxLUKovL76CZeTl7rPVfUuqULFkxntt5OCOSa6kgo
I1AG+ogKESgzs8Sjwf9TueQKWBeKExxuxdtrV0/DKhevwunSkFYLTGrgiBQJCPy/Wpju8yRz0gUl
xXvY4rxGvYuhvCemP0zODu97c2nvofAR3yYxbGZY5pX9HAUkqeKh0MMjHKCU/Sa9ei8VIYdt6H7/
JLi+rUYC3j4Pb1wuu3p1RQowcpsqOKYfClkcOg7xSskxsZL3iepgS39avai1CmksaGS4qrofP3rn
+qTK/yJL5ls0yeqKGrN7g6ZOONoHeMt438ZLBvdKSNIjEIMCyvNOQ/OsXDmB1o9TeZ++WUYKeVd/
2zYoORodQ+rYBCutYIwB5vyBloh/VvOHxZNs7rXXyXqu2su5yj9XVbD6Rp0dq3PbHZ7PRYO/IQXJ
52zf9rQdqEbIiLMF946yse4OeFntcz0Qsa8qX7jxMEijo5DsVKdrbeWZu9fObWFs37JPCA9OHAP7
HE0KirrF0WuUr+fxoy1ls4Ou2jzxYAW9LlHxNGhA0Esw4xOTfqO1xGE3GASlLycOn1sI0fcZ8D7y
EN1UP6kqMwqY+rSCNGi7VxuK0YutZP5CTq4v8kUvmq7Ihre41Z5+8wuyNOTe2H/h4AFMsHPgHQPc
doTYJoUsUze1gZHlGOw87V4MHzl9mpdXvcAwO3d9nb4mym0TE/PjDwI5rV1CCMpiuH+rhvQDS7XE
k3+wlldPJcxMBCgFApKaKYrSUUSTm5xiSNz1qwxnotxWFVJ5+z6Mbk/yU10CJAK6M7/vm/sC/7an
S0T+nQSPeV7bL0cJ2PuY4r6M4Ocix1ynm2ONGUVJ7wUCqGgJ9Eq2IzJ5UjwQoiZ+slMqOeP8s/sx
1k8njZ4oYSgnLcRZS/2ZMJk9tWYsO3549RWaFr9SwanUYOP+Lqzjzzt44HFDDRc7pReNCvpZ544+
QRu8b9698IRycoweJ9HLvYaJ4T4QjhMsNmYaOp8lBr8PtzjdPvuQSXUG1LXafHd4CasGwLRI6Zwy
uH5R50RCtnr45BLIlC8juPHmVZi8pnKoieF42728G+hQv/h5gceCCYJumTK8QWUWjDoFORV6trC6
Wq89ujk21nqbaQGy5Bbg+TKm/DxXfq7NOj/i22uxDhVeDZCRGkoccJ1264CWQ/51pTEHh5i5CAZ1
WK2VK2Os3A/tLP4CZTFniBGDxoS2fn/bZEex5BeHgq6XNuGq+9xq/CvWu8oK0htgMr48D2Jaqaax
eVN7BGqFLMl5HuLl+JwcQC5zuV5ODzOx+0+KFzWcBFc9NDhXEIASvs0MoIbW/YDhkDpU81d0mrsL
ha3qh4pk7qoUrvxjBNmQ4eqhAT0b2ra0UvA/OH7LIbXUrxodVWXVyOgos7EfWjFgBbw+gcvfdwKD
GdwktnH2jwVt3ToCVMCtpXg0YefRL2z0i44tiPF5VwagSt2ysWoy0tjNN8SoaUj++P4QA/WAECSO
ZF+QLV1zy9ZLuMEcpxrofAhUHr4BeM1Rh2QcuiYNFTU8pamhNoRJADb5y9cdKTbHLOPolceM/vMH
pyxchQ7XeTfYamh2BdYr5KzEtxDjYZ/iHQ9GHwR3tAw09/g5BjOHLv/pjdEbcES8N+x+94kiryHH
t5+cgiEhART6DRNmOJz/8IgoOFL0SWcjfyXyYtF6jcFaWrkcZLYGxJzKYroQEMDPHnevA0u8TxfN
vCMRyS38DKkoE4KQ4+X65xjBB5JqgfLqDfecz5tbg25HkcJ7/57KX/dVl9o91fSx5F+ZpiAKyRbv
bkF9sXNyhJOkNmgbHzfw6zKOvmAfqd2zU/cWHDQ1kupPzs+je909L9qSw1HF/KE5Gy+XN1MKlHnH
PkPVzWO15bv38hEA+S2f4Us1yXXKEW8P6SrIc3qQPC18xsSolqYkZQbhK0y3l60tytzvDOs2oNTl
jxr6DkEJbUvawXx0a9JqoIknkFqFOV3RTxC3Gi4j3YxCoQQrdBYfWiy6ZJM6ENY02YkwlaZDxR6/
HLn5Z7V9i5i7FPsXLeYLxp4PMmv08/hvaAPP/rYn4qiAf1JaqWb4mRouWfpEEUy61Bj7oaqRLYyO
3uCUlSkjTKPeJgwYCWcYGQr5CHlGYRtXbK/onr6tagt4SmuxjHlvjNhhUY0xUzLFBReVDLpSCIGl
g0p1PBUFlqNPVnyOE1NY5XOKwIXuFBhJKWPrPsMPZXN3BCRdRvDC66ZKBgcAyFpUNMIHHbGo8cWI
IU9pUfK6eWkXMrCBx7gEEyUP8eOLyL3WN/ohFNeSLYrRtLcrCnSYBPI0RzvR1B01djAlgGhABezQ
TEk3tI6NA8N1utdqoHh5QSupJhoLhiDhlHNYkkUxln8j+SLhxM/ls460HYUelfdocCfjdAJy9/ps
cJoqvFa1Xnhrk+/6KYReOtMIHKXlm1pib733bShy6jKfRetNtl6LF4FBcON2U6wcjlXDSgKKQJ4e
MA9Y4q1esq/ynjJ6z5KfNGuqz2T6V1gR1Rn3tMxuwnpLY7r5GTF577yZKvhGODHytYyIX/1K8TP4
gEwuzl8hYSO1wmUC9q5wUvFLYfRh0c/EBQKFKZtJPHuE911HFhCpLisVZ1lxHUevxB3h40j7fnBl
6DK3h+D/cGjaY1zHTD0eOYh6O54ns2U0NbQVbfcpsTemEvjpFN5xcg30WU3GRSuJFvsUyAdLkaZ+
NXZYDEfm9XGMrMZD9RvYLuOeJo/pNWd3HYPNG7m8T+WQllr0FlCqeRguYStMasDusOgQ9gsU2SQ8
KXAHgR/r0ZZ71S7hKc5RZLk8VxeblxuKBtq1NlJkHf9qtsSIO/eaS8jfKMchV2bOa163ZnkuvHxB
TW7cL7LxVpYsiKXCd82y0i7SoBNmB1FoKMyE/GOQNFCBIgQJWUCjae8nEaUA1RkTCHFyMzudBS22
0cI3BIIr/ii0+YA8Fu8J4N23HLTKQhuDZKCvbRmHFqrt8kjBwa6Zv0Z8H2hQ9uE8st+J+LZtsAaA
gOeWZL5MWvSBtilgCho/lYI+CkHLTLmQfheGla7fOGODg2gYljEm8svBRy5ZqcQHh1QwX/u7XzvJ
lRhleMl+En4yp1HFAAX8UhJhlRhrLn5jnZQxBoU3ELt/EiazhGd6GiUOoYx46gAAf7z2x+X1i1VG
/HDDbcqhPCR0Nr5JIe2XHNsNK2MJIuS9L3HIoRBByfu5FHlhSEJRpjixwgzSawpFmHYcklLBMVyZ
aI6JpeMasVd4xxcRlH3nKPzZiegy26QjU/x545ARcC4SqT1PyhCOkgq9K/66nbVbVfXYZ8j16KhS
x0Zt0s2qCw9GOGmQ//PK68eTY74qlSCrvKyw84TSY3zBnBElyoQywkjatcL0hiLkkFv9jmEc0cVF
ioYQmme8fXgD8XmRTAk1zk8/otCaRNK6UmHZsoVgm/UA6oNeCJGHwqEKA9fmlRbYUAo7I4yZ5EMQ
4LPbPFekKiVaI/plqBzAjEpzlEjbChvsoZtU9E5t0Ig2GUHDopVROOq0tIQJ03LyWrznBvE1mi0W
IjUkPBRuJotS+65tGAOvCd0vTLhUFEgTuEuNHiS3iZR6+fx91mxjiTc4gYY+51RDn9NQ3RitZAJk
gbYNcqJcmrYeI2YFadKCFPFFhYL2A9SMkVd7neAcvfcHl/UOSIrlVfoTb6s2IEGlaE9KkTPNMI3p
GATV0NDivRxuVeW1M7ZbawjwLQnC05SvwCWxFIjZsmKuQsan1wmnpJo8DUyVeDv785FF3ztko33+
vwpLzaaXzpofiRbPVjo1H1eQS19JS77ko+C5Cp/i4ro2ziPJLJYCnp2Ileme7V9fj11MTMhudMVW
nTtWT7/YufSAfI79njPROtfsyz1jeybjbaNJiXTwsb/HTv3Cv4j4gpmI4uNaeqoSjLTo2EYvilQm
TsLVTA4xbahvzitUXS3zuG3HLcc9E4DgGcQ7VlV52KPF4je2DgDFGUK1H8oKG1Q5IYZQ0XGJFwMN
l4gCwWugaUH2drUdDuxMEoY9hSueBF5K0pRS1/pNi1/iFQiMsCCfHbzEH0f/xX1b5jdr5FFS7Ve6
CkXfR9AkGBsieU5xdo12+14/ovGRcFPlRKcmQrED5cEaqw0Zw3UQwIfrF7Sska8vXnCd8w+2r/dH
JoQZinzvtb5tXm1YvaYMMquKRaItV5COHPjG0vKJli4QdzERGvzdiIDzBh/Jwo3yo+YpXJ1xBRbS
pmmsrGIORDKapfLw4oy4rTlT9cUZan50suV4AbnUzl7WETANtazM4dfwYyI9xQjnJmnPAMOk2TTn
Gz5/dApTcC/XVV05FDR5k3VsdHCe5Ynz3UoH773sNegF7xg0kd2gI8VlxIfUBWBZW4iy1QyeJOn6
ynt2H6pqqQsKlTIlMx77K0kVm7RdZfPXFTNVP2n9lkyCvY5hzNKicYSkM0L+JNPnpnUUJhwyVr5B
4RmMfmgyiDX+Ze/lK5Sl7f3ulesXu9YoyOjgEHf0g+RNmSQwv/nB4w7XnRV2r5B7yrPsAnA98bDZ
oSh3oOI5IofzSwcAGVcUtbMkY2jELIUNQzMMuwDqlO3+yXk/hLxziZxA9QWdrWPCI2DSNXouR1N1
VR1kIoh51pBgodv6kNrSVMdW2doJ/RpTFyZgsZ9kzrr3rlYx0SLdT+OHNknXRE+LYVDx9vXGru2c
PnD2MO9EByNLANMKlPYypg5jjem78rsRSwKIOPMkHu+Il44jQ7nARdAFJxmHIMZJDxGBMUwbgzgj
i6Jz/z8cnddy6lq2hp9IVcrhFkVyNOB1ozIYK2eQBE+/P+06Vbu6+6zuZYM05xh/BMrhstLd9Jux
RrtWJrnbDhurujdoSUhpO2Wefm846bszrhhrsOM1mE5KhRJAOzrbYvt7Hly0NR6b3LAGj3PxDbI4
s1Vwb1Oq3v0rDjR4vwjxPRaGHct4htwC3Kibm2sOXJHljMXkrP7Uq3id/VSbal8CZNpknhvH9p4B
fQbcbrX39J5TMlhPCg3j4Ymnm7plW7qKbkEbJbsXQ0my4od3YubU64g+hZDsYz4vXKQ5lE8S+r9h
qEbyBig5B5axjXXtDt/9kipMh7E+shmh+sQT375CuWvvRtVoS+MqnCJWOQsswqrvvBYhz93hGfBV
4QWG3lS84vFSoV3V32INhPNiE8QnxrgUqcfBWL1S5xNfTMVJ9ECsTqVA4nVNk8LnxgAk8OqwL5LA
wHhEpbaAPCq0f5UdVw/0+9PXkgB0DJuS382rU8t6lU2tYDANtb6kEKUtXZAZ3p7hRKZyRs0Hkg0E
VSLF5gTGrT4LyV78orTji0FAocwWNKVVq/wgoGuoz+E23aiyc4EBFMq/0k+D+JDXbO5B8W2l0zai
YOUNgO4kHaDXKUOYiYYGynpTq+q0mwl/P89F0aynCpl686SuHSkkF3Bk+ePfCMD0npYYawpKp95e
8gcn3Fbxj8RRyx45NZGM+lVgQnphHvQ6ay12hLf/Rs3aSObykQkopK74xq4QilPhi4KdylqXEuDm
FfA2SV0dM/dFHz3Gw7cwazn+OzSnz9eZ4agJD5a+eCHIBUOKvQKIhsv+UH5ObyqOoCTQnQ2Ll7Yg
xbFO3bIPRiFoEi/UfDLwJXVW7sM6eB1b3hfAsdPwukbv5eeloGcBJXSUf9TqtEEEkNraLP3yVV/S
GlOPdhwAbFKqjc7FZGTYdjv9JqT+e46vq/uNRq/djOsWvJuHwCPZe23577u40qsABzOF8k/788Uu
zr7NYCg7dUPePJk8yo9IcEV84GMFvWtR+T3eQU4Z6lds2KlIjTh/7O2lzaYjGVfzautI0nn6k9G6
vpCgz2RUpJQLaYBaf8ZZ7aZk9Oqk4he8aBhKJmsqieELRfZ7i/4ty5fOyh/ff5a4/L9Ca040PJMd
267fhxtqM9Q7Ie48xDHucmUW8h5wFwieDHmZzN88Nk+8d8VnnCmowjXPaL1h9cHP+HS1L37eiuvD
1iRCzOditxESt0sXo/XocBdQDLns/1EQFTvjWVrrTAVfcWtXjaPyX/4bTkrtdYzVazVnrTxp5PH/
mvlV00GNEibeudx4XXV/IluhNhNxDg5c8lWfvjL41Z/WNY74B+iRD8tRfrzSABA5SVC9jlQsaPb4
nehA/uiawMuu4Xurl0v9PSeDTqx2Hw/RAk8hpVfvt0s6+5ZSGo+rCVxX96I5j5t8Yi3GBM8Y6X22
YHugPw6GPYHGQD6MB1EdRG807Vrllum5UxxB/n6KlEXXay226WbrZ8oHimxW/HY5T/fB+CnZa5Kg
m+fDFxgqj/LrfazP4pYCYI+gNVqWVnKAJR/i5rtntDf84pvTwqIuPo1sM3gT0T7LPEF12mhuUM2l
znn+RMl+ToDRvxfCS9nTvhmC+FxrFbZt2iNDNMNg1e+FBmHGNRMGL7W2LRlRAdWBpp2RtH/gssmW
5bGiVHkJWaM958JrIYpBGTkmTxtKgS0TsxZmM0v5qz9ejczBsiNqX6pJf/+JfHDBmGGn8llNJuQf
sRgZEvhHB5eVDF1APbn2+bXUwAT0JpTOugpHkbC56Wz4CoUrNaqc/4sauEvxomNzKYxZIZ6er6Ct
TvIBIBx8evpYoeDP7eFj2u2eZHEjY3mY5ag9g/yhF3MD7AjjOP1VOxVi7afZdVs2uwIQYp+AJCE2
1+knt5PQp6SAr6/MSMHufUCFXjng8FQoSqE6Y2a+7Sc9W9d4XT5k0W2wg7yDF69DlJFN6iB0BL56
Ly3VRfGtWxt2ZIToXTcbRLfrVyUyOWUhqqdwuDF1sByaEL8/LDPSfcJEULzEwRMwi8Ox0k4RWsf/
oZFJ7+0YS+1gAh36ibIgJSl5rvh3yn0AymfSGeQ1xFG+o/mknUNcx06yk9YfcwV8jQeUTIb3sgZV
TDm9UKu7aftPpoVY/M6RHSHN4Nl6TCv/MPW0RysVqc/Pm5mmODacizSARz7/otzA+4xFoEU24Q+H
gROqOLQ0AuxHVOpGoLfzLGSb3Js344fzSpIXatAtBXDTliZHR80d9OYftp2HTLUTPRLmCvx65H/4
+aNvzXtIe57iNju+hkE958hGRV6fOV/Sh8wnkh0oweQiNJzwaiK0/SKkTjY9MyXCN2TSHham4PXF
UVTgK+SVen2eMwxSIRGo0zlIJ4H1zWkS81A90v1IPVm0o4eEigU3xZ2Np6j3KRAJI+fzngQH5M12
O+u9aJZRaFeXmqqE57kyAq439Zf38LUSs4PKhF64Jkspu3R5KXTKSjnle1fC5f0BghQcbQWJbYUz
6IBwPj0RJrtH6WjSrsWLa5Lj928Q3Nycg09HB4wDGojAssDxkPpV+BDYvjxySF4HNEDUDAiH/ELm
67teP3mfClj7wnWnwjqEXs9uFRMKm9tluEs/W7omwiNDbf0EnQ6Knp7CKHVHTNfcN5+A8iIr9yWe
Y2lqKFSPiD1Ya4000OkMvibAYxCP1LUBBRKEea2VUxPtBDHIZT8XiZ0dL+A1AgrRdllL1KioSDhf
Xn9jWqJMctil536c58UyjufU0LRov499EXCodp8Vk02hud38jV0FFz92cRP90PmJ8gzkNV4Y0AAW
C7NTfI84P/g05jRPmytaL8GHXlO+ER/GqwUeuDOQVV7ZuAQ1oV3Ip+kHxwhIwMykTGOcjwS9IUEj
DFiyjdZP9oJ5iqt5jj8JlClbv9BDcI2BshCXzQn18ZEBjkt2AoGhMrvLylFojhHobH5L2cYHu8pc
5ZYrLlGFI8RTzPwzD83NM3Z499tfqPtsId1VBP6vrzr5ViF+0cjjC+IOejtxGsiMtxqdTkif27m8
LRkaDXnOj85j/ET7o9NDuVRWbzHQKHhdoIvU43Wuu1K8JHhKUc7kVMKllMOxoRdtjveGbRLyOLVf
w4JyOq7nd+uM5Z/+9oz1k8lN4KPgmpvWeOH9jyacCLkzz9EOTApIPqe4FgqFVwpnEUy5dg31YCwJ
fV5SDSM2jtyhYnc+L3ROHSefJ1sz3biJKD6g7EA8DBaO5UvwmUnS8Jj9ZrorUh+CZaTajG934Anl
slUPKHDA5yToW/6XWBbZlvYg3Gh1LuaKbD6KwwzcJwmiKHqpALpxosmLFnkp0ndiImbFiVtjfNAZ
o5z1a2w4WRvQUGMIO305LDWFFl/3ZXAPflGGRQHP4Fgdml7EF44sLXDxqboDn9IPfmqtoUA4SUcc
zc0RE33RHmQyANspccqSlh8SfFOoYW1bPqr01IRT0kODdjIldtmGeuZi48luUs43r2JSIvr942Yn
mhyj56I1QaI8VmazW4x/xS8NadYjsYL2H5dG2Z8Kwicsmx21Rv793Dy/27uq+ovw1mautJZM5w2M
f403fKKxSdzCSgJr4oraEmw4Hl4Ae9pygEdF1gaQosvQAvzs+pyJuiUHLnL5cp61X0puNi5YMoV4
AEyZ4f9UCp/+MmZRgQFXP3BY0yDT5B4Cs+y36xC+nlNp3Qg/mBsLhGSRT6VlyoXvcxZwjhglkotN
05xYCRgln41X26hRwoMJlaWTl1HOG4OX89DUDALz4oYmGRfVKv8BJ7fW1NDpJPXe+b4u3TEyA2r9
0Jg/PRVhqhlIP9Yj3AiUXJM8/mdY06iRCccW/a3ECT2Dgml+qHGhrf2GCON5gVtTXaA/wZjHRpCc
oXkxb4D92KRwT72P8Az91PjaPa8M3OlnaslLQo+ZlEEq5g4FpMaBRWXNx08z5ylgRfA6cwPfY/6L
/mCO0UpGgsvgwfFCSPxSkB4iNQcxuheWFBduqC89VdtXhDCDIlH5ijHiRUwXeG5q41j4REF1S9lo
Bnu8yxN7CV8DQwfLLTvlN3ATQhjLy2mVzW2uyh77Mg2CkttI6Chm3YnwdJ57PVuRNYzFqXeG46SP
Gxy+r/Ffr2/kxg17713Ps9LOpXncPahUHCuEeV27zvS/oZ9RX/qybhWXCaGBKuoqPAOfuZwdx3rf
R05crvr8ICWrQaMz2kDloGw1xRVF3yAq3fxqr3IRKPDkRgB5wweBaIEXQjN/gKg+W3BfsOS42fNG
FRD9ol+u+Orq+iRCX8oAFnv+xZMSBBCqCYXb0hSYfpngrpGT5EcRcYi4iCedDvERnVfH5E5RYFu6
ZsuRF896YcE3ghaEz72S/BDlDqNCeulJ8iOkm1WAuvpmzgRpMmACq8cDN/CE+la8LwZ6IAcx+ueq
3dEnCPhKf7g7MzBB4a4kExdx6C5DeSWztUFDzjT0qKA/OxfLH7Os6aeFrQ1LNCHvhXkQVz2kG/4o
rz2Yqs14weea/faM5OqW5776wwMxOA1Nv2geVbf/E0+atongj4/0Bz5f0xeZGEFJdBKHqgDkG5/D
xtGitaAhi3P4aUinfjsULoKrJuKm37z4ATgAwb6q7RNsjoeHRQjLP6tgjLdyLhUBVbG0sqHdCe8h
ylsn3JS0OR6tiKQx9cruweiSJ08HZpbdTjG4AQg1lx7UqzbGkQo/glYqTyGI3poCCCkLS2RYXY4W
c5tlK8qgkqNwIorrzQ8tzKSf4RLzvqjXkIOM5wsCAmZ96uar71bi8JX0zcn8J1auJsyxAFfZPiwC
1vPUmKvkZzBBtAuzfPDyPsstuiyxtotsXyXecGMmyN53/njyRytUA1oGN0PQV7wSb326Y+HugVg6
Gz+g/P/DwM5G1s6apzNhZkNdH150XNHQdmXAW51WYGEVh5OEnBJRkFPfQzJvmKN4mSUjQGQgkQ7E
j8tH8eIKLTcZET/mFVuVCP8IGkcl87n/XMZsVZpzzEP4ZbiQKz5lMygOkKJo1lAukk5V21VxLJi8
POBOTJ4jSvF9vlpqjTYb8ocgOH16M/ArC8COTCAYHNGl7fFuCHcp2fA7Pe9YO+Y96mJuP7Luib+g
gIbai9YG3JV+I1oHV4oCOmJzj5VIDj6BgWZ38PFvPue8BKwv7XX4y+hzZenEAGrOw+NgzuUrSwTr
V7qrx8inQ4RoBPbZ9+KJEKHVHKn7122n+ew0wMlqG2WkkJLXfV3AuLR+Hy8S+Wa9/VpZ0xHGXJG0
TnEyLb9JmM6bb74k3qIEeAJz6zFvPDCCOLq0pCKoqh0Xy+q3Z9Pl7/Jfu/Enp8aBXlci6pJdFk+T
AeMbOkplT2JB5xDudcievnVQT+lZ8EcWtItyKt4zk9rmXSe5uW8Om0rkhCAUUGfcpuUPQlHe8W9H
0MF/CT3khafyDG1r5HpENHDyusBy/EeZFy7f0ab3n/I6nyTRdz4KhXfz6Rr8c4ofOOq0AmkA8Ave
Paag/H14I42VDI5kJ1nXCIyhw/g7+fNTwVrQvEmG5ZaZt0jrmGmgDftVCt/HV3LGG1pS18H4c/m4
+c9oHWuuEIKBCVHy+MxJxTe8Z3KSJFfK9zH8EyeYWP8oCMD+lfUc4mRUAyNaNV9Wtk3yJWXXFStd
tdeHo8odajT3mun/rwSkfi7SQyjDADnwqk95AQgBR9oKK2a/T0uWLC1hHyj0cEIYjT0HVZ5eOoRh
2iLDGgzjs8+5wKDjKydPPO1zUHFWlaxNYBntJrxg+OGub5Yjpcvt5g2pfGtHfmTGwU39yIaHwvFD
WiXKdw5jeuNv8rACrJPxOs9YJt6ACDxpfQihcu/p3EPYgidpV56771RfpKqPyjLFkw5hZ1ZowHE1
GSeDG2XiEX6FH06m8CjJ+84M5PAn++a2TLT1hP8R3nUZJnECamZPFkkIh3SfYRv7Mg+Z5FaxB6ST
Jr+NGlQs3vGKEzy6Y2xqnvbwPEqWq1pzzt4nyh30DR4FgaAsOA7ZmemNG+aJDjaLMk+HE+WEZrK4
jjtjWJbirq9P/P0c7DIWh+Fs4ozKdhocXkokTAf+EG80MWSTWTTNlnW3rBgFc89QfLonmJI0JOfy
UVP8ijjzcTFUXwf+UwKjuG+/929lnuqYWWi7Dsi5m15MNPDG39juWPc1xNNuNe//qeLsRXLtRaIN
2+KoOoT79oVWwAU5S+t/guiV4yJJvJFMrPRsCH9qduoHlF3coCa2+F8j+82Fzqk59qT2z0wP2afz
3++lbN3q9leg7TVmMJN93l0Osgz8CbFdcawkSk2JLyDnaqTA1WuVE8EiSY/wzZNIo/hUyy754XpL
wMcVw9EgHQxuOsvXYOY550rjKlIVzXitK39vwXSV1yE1lu/cK1GjrGQ2YuVbAv3I9AMZgTNd3LWT
XJVTv+D1711aEAUA8WYtvqHK9KuMRnUYL9ZnTl64PYQfvyauLJK4Urqbie1pWKpPIkrr/TN0Q1ym
OurE/0VGvM/RGYdCakwSl/YGAwRndGwek0tMcE9TLrfCySQS7ODX5/b8hroo25mAOupn2LHhURSy
0D15toc4PMCS70pyfJa/+vrtI9eB2SA7xtXmsW84fwuXAdqRJ26ZqExHh4CZmor4G/3cH4KW0ypz
Em/6v9L+IvKTpvYFjRff47Inbsj8jb6yNUPJjLhvNSiOqdvaK1zc0vL9qOlnij3V0bftmSuZQRjm
bfOBk2ez/YBzYwvPHIwOMJPse7CC9uhri273XEOPiuhNsS7Xi4zpLrx+QAgJMaa6/ud5bwJkKRoW
uybCp85nhZDqXAkby+N8AQXpPleZJ1LdwHw2D5M6rtYXYVKo5OD3EFDY4pWE7EwY21gr/c/cHOZK
4nUtrCoam/II8KjdqjeB7kFzMH8Q6bz4dEj4E85qZD9jf5z0zPBtq5EZWEXKib7RG29IAfmd4s/q
LXsQ0QiyK0gdLpAX7ZnoCro9AqChPli4QG/ql77o/rof9ODXdAvhUH0h4PgtNtRLLblhues/MSXq
9sSQxczN08nbqoEyeJI+/edvgL89I2ZmYtSaAEPGRpjKzykWOPrJ60BvFmS0dvLPj938jRG7BL3v
Hpxarrn1exlS/uRJN8QZcrUK8SKogYiaUcO1DeLAR0mhsa5cqq8XsnnDLVQuIS/RUZdCtfsWAVL9
jEGM+JboUORz/jR4UbdEX9L8wwFHyATmwY6NJ1tPuh6yDx8f9kMN0N6V375Uz58ie6cbl94oHXAC
zpoDkhkNbopMab4Z7FQR9hf9Mh0EmDiqJ2M1cnQvncoOsIbhuPHZarjNJHXOJ60T7/ejEhq7tQYv
5VzAbrJPvqpxM4ZuTjNsFtSlLwB3yrPXvBK2RnOmZdVAPnjoNSfG0zRxJM4LfSg36RyF3UJRnWxr
jPbnx/x/Im3HII4mSFmuAushrkQafPOLbs1NunD53CF/1sZfpq7STRQ7upNuUdr+sgQZOxnHTxTU
wzdQ90jtqmvwEbF/SJkDVkLyNo4ncbx0RlCMS20v/sbEs8pe/Q+A6r1qGzvWvALYh9mDH5Y7PV1J
ExHTMm+f4cqoz+3XJaJQE8gOwubQHgBnnysoQovZvbfr9ueduO+VxtWX8XzPBozvGFiXCkatwmHM
rwr7+ZdA98U2fq6O+88ENXLKv1fjgDfy69wKWHAuVfALh09SQB8+YzMUwGPl5F+SrtKfiU3KvUJ1
x/rO605NDYpGcr+zf1roGmxpvBO/BCsV2MDIsWvnOv/sAn7GT7ODb1JQjcy0hZSRnPNTaPy1ts5O
REXVFOriD7/x51Q/xNjr8GV3Own7GqSbZwlHq1gA74XqVsIhP7EOcQTEBfBDhbtNd/L9k875ivkE
37caAax1fl+Aeo0/BhYcB8N7x7dfhF/o03W76D1W9hfLThJoimcQo0yqAgrnO8hEq3mC6IMclYwB
RKCxJn8D9RuYCUUWcA+iqSE+/7NkruN6mvxZfBLoQH+MzpOvClkpjRObTlkhq6TLx+yXSFvYrHpA
h08g6lN0p2ggEg5KDC5u/lwBo5pT1ymYrRx0gCsX5MLp8tVte2sZ9XPxV0UmYA5XPvOBTTJd6cfR
YHBxm9xu31uEFFybz88/hfBd8SIyDPHEE5t0SVFIPG1t3z4PqrkNscMTetHtqpeNLCU/MqyCmZT5
QpDWdeeZqycOtD08Jg3dWY8CwbP2xdubKYsG41+7f/ULqGWrPZcxwfg/PKkdeBW/ZeI25eKzUcO5
gjJy81Ft+WfC6XfxI8fDAjLywFCnA13PknjTJ3ba2jk6IA2O6K3PMctHIIbPoCqQksmLV+QDF0Gm
hrdEBpFdVhjCHmXlE4NkZC6x7RrYaeq063gBbsRWMVwocq7JxjtZKKI+nt4Fwp6Pi82TS7u/SAea
lUcgoJ1OLfZJOYuUQFuL6LXQ9tK/RHWqu5IGNTXk4OcASNeJ0vg3AWXoqEIXCnnUFslKQpb53g3W
pDkmrNTgU34fJ25tzoZg/ZuIWKZsPP2DUyFO+ONE7f/4BiTed/RJK9j3fX3RUfEQPvWvINeHTCTy
ytnFnm6HOU35poGmYPdSz0J2GVSANJcfAU5bgzrQLe99m1RJW3VZYs+w3G6niUGIYwd75L5AWlgc
8udWr903F95AY7abY6WIA3qTZdKNMGd/7Lq/4ftMkQSUGX3iiH1gtSOQpMIDAlX+QFAYPcIueP32
X+UXTibK+pL55F4uV1Hhv1GgDjcBkdNDUpZQb6IDfilEi+a1GaRb/AB1G6YfhilLOMkb9MGINz3p
PlgXjCdzlcfm4wBqMf+WZDBQbZzcsB7F8aJ/YPN4Dm7MvGvOiqPC7BKTA+tJa0aN1xFaLY6DQbDN
A74RFoD0X3ZlJIzuKR2IXL8DnJgXkSYlT1vaGmyKA6NtNvWPTFi401zIutfRcPNQBjzn1l/qosdV
lz1xWMDrk6sklvfynS/cNJELoEP0TIlS1+iAukguV9TvyuFkpUzqvRZehQ9lDQswUlq7e4gwZMZg
czdGC1M55li8R//TXPIbofFg9hEcSeoW2EzWautnd0hDQMQJAv6CDERxCKbAycQxauIrJ2b8RoV2
RPlgOG9qp13gmM1rezrNyRMBjiRaeQsZ0r5PqBNqblDU5up2YmnXyXcK1tlg90L4NaO5T9jz1Yuo
bAqPCvLI5oqK6+U79nVmx9MEXoL7sv3zGlmbMD4MoOQ1Mlsc7dSQ44B9Ue6Fk6fwst7uwvUH8B8M
FYpLO2vinEu4klek5Mb5XyedCfCVWaVJOY6ZlVJliw7DtM7owvNsHZunvpgPSOLxw/aUMvjFV7kV
c0a4d3JGVl48EMWNjYu/7V17heiGEHdqEOHY+CYOqvvRePxdS8VWwvwoqG5yS+cExgXMIi+fpB+c
SUBMWLnJpsvYthxkcx/tL/sRMMJsDYQouWeRKXzUpW2d79+8Xgz9I1gsqV6uRaSQ7jDWtxfhXJ6h
ROQd4xHJOeiIiZwr0klNJX+nkt0QPcTKEC0iOCduP+YSYh94xhbFubyLpf/cTSLrEJUTAjFzgTuo
6KZ4HAlpLFI8pFJENVw4EbtqhoQBSVnth/khKg/ZgznJOjRXEfLiokyrNDjNHEs4TsTDc9s/Z9Ih
+QK3fnHmRE5rOdpeW4ScKNaiJ4MTCTXCa3ZXZtYm25mZK+uXApWtaqt/Bk0oBdnI6+JsrXhh5H8G
WxdjHSw/3PHleY9Rv60KWPAdCjAsVhgGxb343k48cx603Qn5WYzPe8tPhBYR3+h8hnEFV+DK4gVk
GUea6b/WrFIest/ugf+xWufP4xDzwiB2K55zaj3z503fAszUrTei8UUbQHrYx0MTU+Q21uLR+TbJ
n5IXlTnXyB8ejnBNg7V4k24KYNsS7y3YyZ4nK52mC+4z2GAJUfDgvZ+k9LHvs7QtmUFUaRfzUyLD
ed91Y5ZKSwRsBkMPdP0hbOc5d7nqhRfwxR6zShUAbn1IVrHcuLXrCEJx/rb2ymiTBq0GKgxjZDfm
wSSdBpKKPwk2wzZkcLCmzTKXJng2NG9v7VAACRKSwapHbepXiDLNZ2RMmHq6zG7Fq5ZtXqngfIxd
Zi4IzYyu1kPjoH7dYNzRIgADwSX1mq0aJAWwUlXRquuwjUF+UzvIV5b7WUv+1qxovyttJSxGrmxC
l/KFmoFvam8/Rgkem4QMW5shx6tEiACy9vRmffEuM5rUybwtfNDfsD8pm2iOhiQm7sIp8wA5Q9sw
hLlgLVXiwGXpVqDjug49I772I9isN0lfnytOg1TEibswHmLNwu/AO8Rj0P1axXHi/7lY0vklbK7N
SorsccNFqt+hmRrLf/7B7OXNzdhwvTH+vPfsK2HA3AE99PQ/4XnYWkxLggt9n7TfQ+9/4nnEtRcH
H7SZNLIipCGn51bfP+z9EztuorJAAYaAB/S/8MMG9NKpUux1OBWS5RNRI0LCtTY5vbbCh7pXHX3l
ssxdQAElCcQg/YpuljN+/EH0QHcyCCcwKRqRQ+8pzTmF48oVErunytEM0kMroMz3AQ1hIe8jyBs9
G1Wgfocr6SAQoLgr4EZmGpMWaPhh3KhLOfH6EeUth7cUBQiBItTKbBLBoG+B7cNuX23Bq5XoWFno
HAnOG2DWsXlgopS80NibL9Zj7tE7q6XBC4NI4xdbcRmwjEbWSh4nZBkpjYbeCQoBzZJfbUrF6Vds
eBmWCMCIl49PHL4IePZcnrBSakeZKBcfzcUyHRdquAwjDd9z4YSkvGuOWAeC7kmPiAQxXmQWx6VA
eN3bbzhuB6+r+RwXza8eu2rnC/pFgGqvtoZxIesy5i6NUVLlWHtWcsXT7ZYPYmFb9N7s0IHCWY1N
JEerjfL7/bKJkuBWMb4+3eZDgtTls58cYJi9Ss/8TdujSDd15iXN/lVOrMQEzqBC0g9MBYCRwJQV
LiFkXFjXov20BHx2Sbh9pau6eAja9ZMGYwbP5wjsiCy6C/SKiDNKSBfQgn/CGlwz+c6uOawc/NGs
fJC03twmGwHHo3QEu2gWxjBjnMFXCjHHb4eAJgEAYl9rl09OmcoLJdeiI6Tfjfl5/Ncl6KXdF+0r
BdH1bXcArq5/St0zb8K3xW4OIbzungxd8C+w2ZboI/+quLUMRy2/C+bzz5YDTUI9IiP6C1m8AouE
mmGWIFEYAsSIshGA039sXbHf8t/nDN6dlm4L/5A4ebFhBpOORXO3cltYGigBYXUBsi2vfIgfNOMq
KgP3pa2BOscderOOlYDk9yOjYDva+nuVHfXGLwYv/lJ+PygpJP6cgsqfI0ibR6CgcMq/KPpK0R2a
7zD3kAA1HaP7YsdwmYHbWByRlBJY0MjoYu08aDjXHBhKmfOdyjooV6H/EaT9iy/hY8N+q0XnWOXO
xEagmZuEigN0cJD+xvRuzyPGOb75DpGBm1f30PzLTU7AK2qO2FYuNPrlIZNFTs1L5/esGwf4YPCi
N1S2fot0Qlq5eWRfRC33j7TBF3ML9MM69Jj6SzYtNUFKARHQYS8Etc+e9BWhfQNG43X9J561zw7q
aJR3nWFjOZpYuFmzNlUoZT7fh3Z7RZckvRb65ZW7A1CBX16G744DfKf/KhetmOEulE+og8Gr5Ssr
KFhhg+/nEH5b3GNzphtSAoXQUUzGlFnmEzjbLlF4k9VaBygvjNxXYhov3QGHlp1O6gLnBcpDvOOw
5tHA3dHhzA5k0xVCv0KzYHm97hI0K/HZD8y3NoPq84Y3LeYigoAi7BLvMFb09r0SUxooPJKFFATj
dzN0+9PzqCGHmyB5B6UnDqkRnQ6ALGyJTvdR5orYWypswMRgvE1kMDNjORCygKi28VNKFx7dGgwg
YjzCV+1IaL3iQITDYKrrPX20U/o0hGnAIUCT4ctirKkQdMzKbb2r2CO4RUIsJ2EP9YHEwB6A6mAj
Py6Rqz/CzXhOnw0boGU5/Herx+fW7N/EONCahFRIBREje2SEksBnzN8GBkkFzTB/PxBy5i9CDniA
f7WLAbCg1yvNQu7rRIYtjOe23wFxqhBu6ab+rPR0l8FXMQQw2GA+oRLuK1ski8gdNZ8hBTUXIyR/
3ZRvlHgy1NQvG8WrIpBpgaw/Gtb8GHrqh4YrMjV3Np8iZAzmRn4cagAo7TamH1q58WDScT1lkBie
8JCLb6QuvDav95L9ExndE1UWgOAkxNnI4nIUiYybv2VEwMoGS6KsbMKxnj3qbtkbM613wBGyjtTV
ajchF2kACJ2iUmXO5VJSsYfi6kMOxvPF/VYLR7ZeYa39AzY0Yzwy6KkQYb6W7b01z0Y/F3oXXC2a
OtUtDtKOc3emA5cvhf7ElsbewqZRUSccXVEX5SIubWpZgVq3fEzhKkUdLu3b2MYrl0keUy3/fBGs
OgekwdKgIHtvtrAHS7zKuOc4GFfiNIqVB2s/gpZu+E0j2TEWZoDEMLWf+/oHjRDsY3ELEfNj8OJ7
g5SWTp/rsAefaP8Vc3SLGdnW//+alWPtDNbO5CujO34j35DtnZU1k7a8gyj/rFUAAHrPpSMz2Pui
e/oRGR0ydJkGqHl97y7DvDec+rWqnAGfzOwrZ7KdhuWJYw6ePzUGijepS6B9E5KXzBnXpUV0Fxx1
w4mc/BWX/Kvd86Xy67GbYI1gmSMAz2VsDG8krf7T7+NeJfAw9aUjaVPKiTsI45eB0PWrdCP4UMM2
ls8LOgyoehDY0AsPT8RQ93Q3bmMk4ig8phyjcW76yeK9i07Acv2fujQP0a3mLNlhjy1cZH3JTtxl
89cpZBRiZDqRaJr6xqq/kgKtkauzkBmz/Pyr3kPGtHvjOw7iP8SLDwImYp+R85T6E4n0223FxDM3
5fWJg9F72spCISFxnrFoYLybc56abu0/EQ1QqOOma2Mb/zLA1SuOKCyec+7D903boS2wZuo6f5ie
BhK0UM69n10SD1HDN6sqVM36tWB1gXm14x115rajT7EBuOFxApx1ly+VYZg3yxfu3VIgVeRC4c/P
EwKxW+TXihhKF9bI+lZ25ctGuI4kcI0Qnzfo2v1OG9JA9IqXbXu3/IMF36mr/zg7sx5XuSxN/5VU
XrfVzEOpqy+YscHzfGPFiI1tbIwZf30/nJK6IiNDJ6RSSV9lKs/5wLDZe613vQNEdCjHdZSR5f0K
S+vj5t2iDonA9uahXgZl8O4qBk7wpsgfG8m95NQ5rJSZ/HbZQcO7TJMx5dnbgMZ+SSeWzMH5B5Nk
o29N/Fjd22cCbV4mCtI2QD3OjviCgvs2AUI5uM9ttcvwJZl1MaN/T6eq3hszQPwGSt3C8B9bfCBS
oKjoEN8250mZRNocH+Z8BBpyWOGwOjY04M3g6GLOceaIwfjl5B3jQaBPWp9RzNjYEMj42XOoZtlU
qhzYA/kI2QN1GOPzQZhvhL6rKabAV8gBTIQjJ5iPjuRQPzXsh+U4DQCyoKQ85o8ZleHmoU17AhJi
n8nZiOFJLXJari6iFBGxTNioO3AXoKs8hDtirpGH5AtO2IunxKlv5C4AkcydAaAo3nV73z/O/iAJ
kKtAE7QYIWMgDYTO+bFOo2JSL/mDlw/gXHhc0HJ6jboD4wazA+cYIwAiI3P/WEo4TKyPsbgtRlCG
hVd5itJMxohjJJPv1mBFwfhuK61ARRjgZuEAX3KfmcEztwb3HnHLYLJiDDHrXKhRDUfG2bns+aPF
6ABtSbaTIkTBgSp6pUMFchoAWKbVdv1asJp3gCvAv2tlo9wp9loLXMNNERamUb7M30uKPXFo+hea
cnoZ5rtTYyT4HYapUKF7DzkwurE0xBbGz0ddBXWKVV69Ud+lQ/ZuCBUnoDP39JLi6YRS9MboCHZ1
OYQts3xCVnTOAVYIhxVM9VNPiz8jDtSAdNwMM/6k3zvTGLID2mbl6qrLvJ2jtaXowteH4WSgs1GR
s/BYIpooiAbl3paw2MaD0sYvKq8dXY1EWCpwkk2/rpCiW214DStgC2GDLPHqVD2k3QcqNeNkooY3
nJUWg9ERP7EBIgcI5OcpDfQL7iUYLYSHV3ox+iBQnYx9uZ4pnLV77OSUAY3rlIJXPg85FJMd5/dj
BekcniJGt1cfW550aHgomcDzYNUuINgpr0eXz5bWTMMWAezs7bgHZWyLMRryqD1O1dkBqIkSlIYH
d+7gEYM3ZrI9iAAlQanzKSC6OWxWQhZevcu6c9lb+qm2ZYw2lFe1x2+fMuJnkKd52QvOfFmQfFTo
47C64ft4K5eDaduTY6N8RD9EuoIRyPepfB8foEChHDZ8Hf7mXEKyHV6irvSPIQIHpBvJ200J9SSE
uMBpbEzovGm361BnAUBrgxk4gtShYvHIoocuNZM8oERYWDgQS5/g3BS17vld5pObP/dVvVNee6eJ
9/oNXjJjoI7Jko0NI55+4WBajBJIehRpoBrssylt3bo/iY3gMden2fA5v+c9lkrPpLwWZFwZfdPY
IHOdaBBDrXp3+7im0e1dCpSxHumHOZ0oKqjNEU49ophiW61zwgQNgm0H0EI+pUm+hPzHf7PrD0oh
31w/fX0n8IxaiLp2AzYSdDDNP/gyW2XSoWkTQsRxJlqGAfuNjhsuWWuIHNCP+mKcPaYq4jTc4j4P
DJEMBkFDvjVbLP3Dp1jEeeZKDGwOfFDirhg2nvJ5iEUG6qXDc8MzSEZQABhNMRrgJJ6I/T9pqWEz
YvN7uHBTntpvJxn33Mc2sFlrmKmGrHnAaNB2Sq8Qh9ZAGALUbcrFid4f/iRieLd+u4xTt6LqHXhQ
6kDb1igKGLt80IZij0IHdqCQwKXCE0FUXxghyMPm6nNq7xiOmJeg+6TCrD1jYw4BEhb6q+7Ks3LC
eYnGQB9D9dvUQcHUyrR1v5xI2+emQ+pr88JogVmBb+KLATfv8wCiDRd123wkhU0zaKvz2xZlNgNv
/E6YPcgRp1988bWZJi2JxkBBzPeBO+8SvEo42FjzKRQeYNmUMC07aXjr886Uj9OeSTZC+R1vLGVj
HFN+QSrpPZuO1OxsBBiEmH/SOm+vQjkFNrvmw+5C8NuMk6GcKmwBC9AZTHlAQ+LH0xPDcnqZlZtK
pvC1j5AjvcEkxdKidG7sSP0oCEV2XM9R/CFsIrOVUdlpXDeYb/lPYhloBWEjhue1tNLWIo496Kdw
AwQD4/QR/f6QeEwzJmO4pNZOSgM4R1PmJwFdT/HRsGnkHrhxhpIQ9gutv2jjhNGwpUKNPoybZDQo
3FRey+jAH7BgwR43RUfHcIbtZatmrPWEP38AclFViw6IBWW+DEWiGToyymkd9SeX9Z7ENa0YcPee
KzcmnDarld/qm3zfBrUeT1N/7x/k8ro5P214fhebqQOiBkwI+w1MCvi6L/gihWc+sW7Hho+m7YUS
+BrB44/hCOYPqrezU+AxZmELoswZuAlRLwd5Nd/vYwzaX9Wd0Vp4CYRKgPisfeXESt7q+xBG0+EP
WlIHDfOjS6/fUpIYhf9Gi2ngaxyCC9fkUS/OfLNR+nZ6oXg9uIVbIEAhtCCRXUyHTg7y5BOhzmBP
Mwm+2MA5fPKRSa1N5W1woNeonGkGEgeu2IW5EV6HuK+ErJ3nmL08MB9OSiR9gQdtoDto030NU4yQ
BpWpIBrk4WlS7UzoIbiTw1FnJOw329trvy7ZtbB+o95+emW+KA2vFXu2Pv9+1S8MRiz8dRqJLSDK
TkTFPfzDaj0Znub1mFV4xFATt6Sa3MjjCwgmGdy3SWL80ZjuSljYw8esfgV8H+dDBUEbjh0boLe7
i2GNSZFzYOO446fPbxmQfowTV/LwnoBPIDkYXU7EN/NdaiY5mAEgMl/gJYQEijUHeu4K8WYanjJK
zcGooB8MEKvzL6TyV51Os9lowcn7rr8Z8VxzzNxknwadlgoI/z654t05Lhv38Kms7qE5kRcEKT69
0wuVkzypYEQNMPpxBQ3v4XJlepBT7mHFb37TcQv1TmPjBZV9C2r0WCrnIV++OMEUQ8O0dg8Xrj/a
Ftr4GGGcdid2aY5Wo7PT+L7njBKw/HUukiWsNPi0y/tC2mkfoCSMXOoVrim9+pvQgb20rvqK8jC9
3JGNAYN5BjgwgChGaUB4fdtIWYI9kQdhCPcBcTRIeCOIc0Zn7GxepXR0pOVJGJeyLXDuGdRILKcC
ZwZEOFbz/nhXTf96DjVpyJCHmZ7McdBhjzvEJch8uuV9zFyJPyOwcArad+M2vVYvaLdMwZMX9ZBf
gab+/CLnoU61dt8/ETzxM/oW1KZgxkaQtwdFKXjoIeabfE39KUhZ8CA0mV0tZyLOoe9AnYPFGAlz
EwcpyofTrpqlrjROXnDkfayaN8y+MAjspsmCPoHo7Lhyct+ItA+mYl2fz3O4uoJrvvJW7ti6aPYp
uHMCDeyCcQA2YskD7brywmAnw2RwGav57LisQh6LV7sCXda0dgFRwYVs0whLZYnP5MDg19lETvjn
wxjdIiS5rBo1V+8qz6odYKASV7Kd8Xjcc1xzko0eudu7tpVg5AljfbjAOA/AHGajH5D6jGqHmeEj
pqgT5tLs/IzA8elbRNRAu+u+Cpu3hAMElmQb5YgaAHfaKJO8fCRA8VzjknfLFpfja4l2B6e5QRIJ
hAohF+W6F557vycfAojBOQRVQjmH4lyABHSPBupEM6OTvC2N3jWvt5W/ulf6MWg8uHdyyOcF7lPi
sv7A8CT18lUL+CYjy2E+iid97/RAblGF2wztDF6DjwcVusvS5QtIRjqM+0F8e0THxwSXIGx5FL6y
rNwygCyLt/PFkQtipqGAnNyKHQcDOuOMAhlhbD+vuxzCQhiqRfzI9kn+KT5iDBiuh55VnqGDRr2G
WdMZsVmf0VUACILVi1H1dPTT1Dy9JoZdUe5q7f7MTOAEU4r/kg5bqhQgU7bSVJ2T9aKt0EMj0Shr
YLWW7S8Wuril3bwGV6T1efi87w+nmaDzAxlbDfWzl18h9pjD8+u9Cm+Kf2ZA2CJOtM6omTXFpzmU
4uK+qRl8H70TYLzhZ29mZNBk0k8AcB+DaxFQkCbU95xgaFjQa+KRHQuvDGXM92OEUw+dXtA0fs/B
eaHTewZMoSsxZJqmYuQIeVHug4qQCvC2arRBfoXlZmmjnO1KMgdSvtPz5qZ6Ves9+b1QNui/KLZb
m1Qd8g2UnQ7HC3EIMMTS1H1dCGsB32UsrsZIPruGEcwdRFfxS6g1ToZ/Oo9UUv3nCpAgN8PrGxO4
czWtVmkd3fdCz4q8whRlWJ6MoC8lb9cd4zQgKcw08IgFC6dUfJPIIpGiHLLVGU9O3AMWpuz3wqpn
+XJmTAzLVXcK/S0jV5ZJLc2YhDGAuDwSzMEH1LjiwUXMViFZFuMLfFnJOUq7k/FameMUWchFL2xq
Oj0naUQPS4x82wDDhCPFgvjyqECGa7+q93eOokGh4fGELy+h7PUaf0LC/0xqq9e8ATQPz2KHW991
z/JhjK+pETihXswVzD+pA0GIgJiguB/ZEsRQBD6nBS9ReY2M1juUfgPO0nPgF1Llp+1K1bwWPuwr
lTSxD2YJUcAWsuHhaNr1bS3mYTdAUHtcmWz4CdznApmdoFlNHlzlfYeS6LiRHpWT6mvxgb64bz/B
QhP8io9oJIxEw/NrnEMh38Kk71u5NkyDOhRln+7nsrq+NtMAtLJ06K7K1xRcDcQRTjBumelL/XKu
5l0R5KrHS+a8SrOXI46UgxEOqUO0+hTFR3nMipyYMmHhzok8Ov/ANoj4O13c/yQ4Pt5uusVN3J7T
DoLgiEw9AatQpz30sb2wBAbONXeImc8NvKz35zYqkfTKyuZ+V71DGzXk6lzoVdGxlrmrkM5DvvI9
rFMc2LLXBmChY3qA7gGWqPqRZcOr4J3JQUmmbFNPULmOvBzfxRwwyScNbl+lnbKZIanXR5CnG3y7
uuCsMq7cwPXrOHKYgh0w88TmDtZufO18sgkBqmVI+3fcuIfoc7PWEcqlgrqLqZC0arFO2zzCawbP
VkHllMyRcArM3EP4JJfLpmRccYgHfrd/QFfx8NbAm2J93mHP9c4h9XpmfkNCTMIX5NZKwOiNDrTY
SGMVCqhhN9PB9LQsIta3j1zYB3npCo+8RsYNFgjYIy6X6by+egzbIRnS9EBzHVjQ1nCUXiMUoSIb
fDafSFQxpjihkH2/xLq4UMMHz9UucVzj2KMVmqUo+sBOYnNIUwEki+AcdJL+8s4g17q9XHk6EPwY
7OQhjT72upp3Xl/e2VFu+InRY9M4w4PE1gJo+4rHrMsQKX32GYPAMAb+QXCyldo5IC9l+4d447MQ
OON6i48ze57h5GpwROw1aYObyBJBvUjr6Wob9hdUjcfxXVwaE32NS7cxkjwpTGAvEgTjCFt9yD4o
bBIlaGKGbWdbC894e4EndR+6aqfD+xj0DJg1Q8yTQ+67SIG0YOQuBGaYVHibnUaHOVHWUbJU66if
eaZg+8CoUCyOY+1MmLeVxbRvlXX3wWGOBFm84rRusyrYk6AAEvGO/50PxejoVijjyJnA0J09J4Bf
ioHDRxeXr0pQRrxJ9h4q9KOV4sSD3I8/PihxFSyHaeXWHO1MUzxGnRe4SbcFne7TcA5XjNQweDhN
BCKc9nxZJGdP4J1aaE3PCkIZbgz/dsO/MpF1McUkuWBWh0/Jh2ByINH6gYWpK3nUenwCt2Vz86ky
kKc9PvrOBsc3+5rZScXiQY0htA69NcoIejOXKFB6Uzj7b4xYYCzG4rS/eRCxkbnvhxduxT4fkA6/
wwXXZQJQLFkEKbjvSMIrcFhPwPDzBadUS7c5YmBeVUxHGd87x6ZXdSRKfGKPuxNtdbBEPIWgTUy7
LeS5LCKUfPCOA5LAQdW9UT/Z0hwLBFrq/REk99Q4l8h812a0M7qNXQotHvJOlOAzaazgn4zpWKj+
sSzjdHvwje6LF4yq+XgSfmADThyeMEzEsUQggUjF5JhskSu+6Ta2GGI6upIw9ASznPew5Rx/qCpS
36SZQDzllhXO5JSWh1DGPuMJA80M4Y1VBEBN2IkMlcTRZznw70vPARkWmyeTQ3Zpq/wUFzRFyJMJ
6cL/OALDgQcsEFoge+BaZ9NrYFlNyXI5fEjmmC4W7k+AmBKWgepBNRkfVsUrfwWl18VVxhoKPa5O
DBE8KWgooBVznClCaAKDWcr4aMJH1cE+xdFgyPyWdSfFpBJC9Mf4/AmG5Qz8etupHlLoTAf7H6Ae
P2GCgGCERWahG8Q+YUVwEKJNwke0gMGLZAFsw4Sr358X/IbcQ7lgylIkkTFqnf4m8QXA8kDE0885
zylJ8ATghD2+X5iTrushZR5HBzfBHp6P0AXVtBDvVEFKiWFDiH0T9Gv5A4ofm0DxDM5bKUhj/ETy
2yYBVpc/GYZDyYX1yTZV4ysZNshmgVDTuGGTOoy01TUNVd7OlFqSbJoXaaY8P/XCZ7gUQ9NtK++U
TmjCrwv2ocrOZsQ0pkExpEXUP+oR2DORdxaMYebtlxFccxnXJu4rgKFyAjM9eKjyPrqL/VmQj+YP
Di9wS4J8AXlc2ijzTLUB4gcbyc9Z57iCDssjG6v8obDjkKh1chREPYyz1CmDd9wgssmAM37Evxof
NcAgT5+27DmPbQmvqt9qPD4thMjSniwBhmnXJAa+ee66K9Eb7ECQehiq0UXldh2nu3aY9RogF804
uaGHCJYQo4Uy4N+W66gnhtSBfBXUlSyk+7orGPCwEtRP4e3GKYEWAHIWLB0GfSX0vh5Bosl5RHxk
GLa+qGwXbH7yCE78wdbGKSyiSYZecHOqP5gIZIz4Qdn0Kc5NyeSKDrFnazIeUDxmtCk4T+H08Cn6
j1j7NDoUgiwt1NVDht/M1oAiVgxKmY+c3qsPYTaYaB3We4jvpsbdpXyh8cecqh874dowzz9NmbKN
jefmSR5mWC3DOUZhF7dHRuiewQJCsw1vYU+LHx4CvntG4+eVImOSHGhv9zFAGr/4MDaO6IyEHLGE
D/kWES+ss3/+43//3//z1vxH8nGb/lc48z+y8jq9nbJn8Z//FOV//uPfM5v/Ow/Z6PO3315wVE76
P/2/jkZ1SrUsk1Y3FwO46wixjbKrhsnSAL6Gjje7f+BF9PeLyj+EeovCl4v2QdJfLipKh4vYSCRf
s2oGnC2hTsxLBHRA9tTmGbJ9YJx+h7vzcvcuk3ZCM7XHu2qq3GPeFZQUWNMwAXWyLoFHtvnr6fnL
c5F+zLL+cov9c/tyiwfj1qlmwy3iJZNNUNWaGK+ARG60kPeBg/9CRgjwdkRpQDV3piaxGl/MoYUB
o6e/3c1vydF9qvWXuymfivhsHrm0uoQk9yGmPmEBkvKpgt+KELdn2F8rpXNVLJrOrTgU19hAahNw
tQYg3JE70Fxx+ve3KP4QAi+Kki7JuiiqpqB+C0u/nPUi61pV7EdwdHyHm09omjatGZzulTdsGcrF
dTJoGIPjEXvqZ7xRu/nlHn5avl/v4VuGun7rarnRuQfCxq/DEkmK5DZkWdgoU6dahLklcvsm/OWq
fVD396Dzr1f9FnR+fBbXUr1x1eQE9mkj0y4w0xCcktpask/OL5f76XMhrFzTZcEwdUX89vaTXBab
8iCIq7TPugwUZXx4F0jyQJfBcYpL6C8X/PH7lCTNMARZ1UVd+vb70keeDrTBQFiVmADg1L66LOuE
SK5qCpCOaG1gK5Th5IuJcyQK8qe4JivqERvYTgK8o5S6r9plC+SGcY7pFcxyassMfnkq/U18fwlf
b7Jfnl++idOhFS9im4ir61r4hKT48QDYw9hojWjJ6z6hH0OCBZ7Aj2SqR+rul8v/9El+ubz8Lczd
NCqxra9cPjfHF4YQ4y5I4gJI/+khPBjEFLnZHlIAXMRB9Mu1f1oQkizIoibLoiCY3zbt0808Cvnz
zk9v6WTalxrTmtJGIEvlP+fgG/9yvZ82w6/X6//3L4+6SxXBvIpc77HFgFpXXTj06viIu9saLwAO
OahY3i/X/PH5yrKucmHFUNRvr3egm8LjdM/EVaF6DUpirGI9HaqmfVrKq9X9pVgYsn1e6L+sffHn
3/r/r6t9e6/iUTM1QbuJK8Hn6ybPREMC1MciYEPq3PcG/pP3X87DHw/hfhs1DEk3NP7xr8/3LnVq
9+QJr06GzXjgMkGfjyvACH+sfiuHdwqI+8tF5Z9/6H9f9NtHPui0KruIqbjCgHQOaQLH3j7R8OLg
4mRTQM/v2N8P5ojjRhvBE6h0n/6K/jQ4MiwRcA1FyFz/9lH/+NYVXTE1SRBEU/p2pmSacddOF01Y
mRMGBXjn6G/MI64vuqePZQVxscu2QlctvEK9/vuKk/sV9X1D4ZOSRFXTNVP6/lUd9euxG4hcG+9b
W0IkomNEfyY9NZ0ehgSlEqmI9XF89AhZdiTyYuTRIdQcsB0aIuVVGj3jlFaS/8tDZuTR4fU2mf39
HrV+JfztHr99ico9NRWlv8eH08dVd0HmQZXlXiQ3ez8FmEAQ44DH1wgDP5u4WhyrMRqmt4Zsuice
zC4dLClwqYcjESdDsrach2v6wMC+OcUqkzHq3YUdHx9CgCkfgQF/u4VwcPb0XboCur9i3b+rNwic
MGz/7fULPy1KRZL6k05TDc38dtQdlfu9bPJSgCECOdq+rpmyZjcvNenRvHr9mMJSHRD94sEgFg/O
gO788vKYwHplEneUXQifWr1EH9TUU2ZIEDVruOu3SFNtHAkakIPChvJMlBADtmMLjQzVLF6Fi2M2
aqf8KWlqgIaTW3VB4o11Tu+nDa4KYPxY0+TprEraQYr57EPdVdd5LkMw7ClkvSAEDhajcRw7meES
9t1btpw2DXbA4GEDRDVAJA5mWtkhwKMT/L4p4ZTAeQOlh/cyokuse3L7aZLNMPhN8YkmohdcC5fZ
q5fBw8uvvyx6/acCSlFlTVU09llB+PbBXe5HKa1bo2PRk2MYbNN49N7H8e0ZUkc5WZbok2PAVr9f
WtPEitcH24m9iwNTa2uOIMCG8JRhI5zsJD7FvjV2n/EKt4MqsaZ+5T4tt3WYa7uKtdv1bh2pOzvG
nw6KMIhN9S8/R/xp/1BlShdJkAxNMfv//ctJVdedmLbYFqwQJOXnQBGCu0EWc+qdVoYe7FKCm1AN
FwGz0fDvn+ZPu8fXK39/kGZuXu7lkZpwLGKcM7z2OByomArB8+9XEn8qP79e6ttxkd5UKb9p/Eik
GyB+V5rLQE97DWw3ZPH6f7+c/lO18fVy3w4K4dTVaXPjl8l6CDCF4UEyp7Nnoqe8yFvaEM2AU2Al
jJWiZzkUXnII59zLLvkELAAEhx7eqo60GnTjTJ8zHs517/6urNS5CAacuGo6ZLUg3WQoYsCq4Php
wlNcifBPncHq+Vk+Znym6mB8Md1Mcwa74wBTSPu+7xrfbHxi1jI0QxSqJKzM8XOYq431QK8F6hDc
FvnRPf5yeP76Cr5VJ2ejPgvHlmfSLRi3T+ob8ZPtpLFp0wEE/v4CpL8valX4VpJItdzmg4qT+jSW
2LxJgIYpjBidGGRSi1wy67xqdMQcDMOeCPKiLUSPOYfz6Jf7+OnwUVkJpm7ooqYZ3+7jejmWT01i
c0Zr4QDD0Pjg1OBpJKBmEbTgOaJNc6zHSojr8eQ2gReaT0iqG91jPEJ+WZb9qvt+En69mW81cPc8
pOaj4mY0H2rBYwqfoN5qxLP98l3/WJypui5TkxgG0v9vF5K6Ns9vtye/2oRmmhf8o3JuQ/9spy84
Qx5Hv/0ySe5Pue+/TaP10kRJoRIVv+8ledakcpcLq3q2boe6dUCn5Zgm23IWtfY6wzUGvT+5zgyM
EJJb17lkT5i145L80fUZpw+kpohmqehsAeoM7qd4IzoMQ4P9XvbIDnlLGXeExScFp564MKi291Cy
m2ivRpN8f3FucR+iStDHyb2dhqAwb5NY+ST50cJuqHA777gE6NzmINJOAaBrnefZEgOJ9WG4bzke
Jj2xwRLi/eGzHw0WIaN+tgvJrrAZcDGCHO4xYSP2meAbMbNel6dhjv7DnM85rzvfiooIWdW9d6dk
gwNil5xd22uzXuqrnYemf0NRdcz8WxRdLkOmsoyacLy2dhBP8JCIoK3htL47WKvKP/bWN3RFQbGQ
AvAImlJnEdSj9ybFusCiNR1Yn+cFKvjaDpQ5wHQeMHzg/38iScgll0EhdFtLigAiwzso39CA/TrW
0F1aq/P08aJslS0AO8Vz5SQmUyq7XOIhcEXfZu0ME9KnDao46ZOEx6v7cAGHiChZS9+h9Xp9/+Ur
lX7ar8EKVFUzVdVUtW/Qlda0mZTpibASVt4+dmRrlG8QRVij7XWsb5GQWfAGRlL83o5GAUGwdg5n
ipP+uMxfcigrsejpFkwTosiss/VeBEjU3h/OGlGAH08mzGH6YqvvFObzJNY5/c/R9EObnu3w6jfW
RCI3fplY80MUWhMI3Pv90fbmzcwPl+ImnBMPx2jzzR/YGmhv0P/tC0VmebI2/cwBdp/zFPzcEStH
R8YfiPMNnBuMNT6NidhauxQEfqWM8slwzFoYD1OLV1da8tR0Ruu13icKJwEWrIXl7dejIFg8/cVM
8GfOULRXx5E9DDI/mHU7qP2bdeVdrZiQtUl8CU2ewX6iRq/eVrfWujOzy9fPkeZ2C2E2goG5uFrb
08MazQbT2nrX5rNFPjlaAYN34EeOwb+/R7n/yP9tE/jyGr+VwqZ6fA4uz0G3qmHorUuXXzaJ8+Ee
5vt2L1oTC6nr4hSiCLCidgvsbu1a52Vlf9bWLA9Om7/fjqT/tPvrqiZIgiwBDJnfdv9WL+5Cc5K6
FUsj/2QaQ+q213/2jZPulHXHl7q7v5seVgHCR+3z38/zZL4lPYKVhMkcJmz8x0vY2jxM9YlRlj5J
1lc2OM3fPp3Rvnb398jxCiu+WdSHcQzDgQZcHQE8he0fb0a8HD+TxGuJXmwcZd2u2Y7rWAwQYh23
da82t7QXMdKG2ZLPEE3AxPDJqRo/OKOP+P/sWve5ONowSgp0LhGlddzSBuHmGJxGt/EAtyYkdMwh
rG40H7hNnxDWjdW9TmDPBDeSQVyCe8HYcdFxInk4Qbe2B3v43dfQHffV5ZsbsY6HkAyjSBxngTSd
RhvEwdYOGq/H3GY81t70mcSsKUK8NJjJvu5nLwDayRJ6OFsYZSP+QKQzWAXUhAvJhoTzVExIXNUH
c4bc/eiClgQyhl4WCobSu0bI7bHzZEusro6xJUX9MUPQGrPP3Ba4UPo4gTjp7LMYqQwf8fJ+pdlz
itFldXAHDmMZp9sz07xaM9zInHJkThlezSofxtPsOLxNINvwt4ogmVz8wQitdbguAr6dUbMzOmsN
wQwxS6/QwH0JyvE4Hx06+JuoZ4tXNURLTxdRbrDw/KUMk4UfF6WmsSIlin3le78oH9WLcC0KPhJb
nuAV7WIVRSMjbstP+EWgzqQER4M3WIIsIMPHwWjB3mb3vTOdszPYJtiBXOn2MbNAmkOWN3p1Zj9/
7Ljx+hJ5swXrZt+6Ob6glrrFc0v2DgNXWmfvsncPKcIeIWTeCIY6dljDcl7uCRuFwwF+sM9CcQs+
yV95fU7LsWmxtTycbex5IcZwlTVfkv1Wuyf36Jxn6YJ+Np+hzSxmiB69ZAZHz05G9BFkZkGExNHi
sij8dnVgjkssFJWXk48JsHWB4C9hLwrC3/Qzx0bXLd3aVnxAUH4qcfFHLoZPZgihJDhDnh+Zdscw
cHVeodaMRfRp+CEHh0i37y7yS5KpY3n2cJmavhUminKb1a/H7RukOa/6TMeCpw+vUxE/uodvbGiz
7IsrYWeBy+anVtGvMg/AzAEtildECg0sxnc7tN0zgRH21W7sa1R6EDX88xI1IWBtP1xdruxqdXXa
UIjO7485aTYh5AIP4uWuidORNso95q02CpyQwoAiYCm6QkSxz18Weg/6wxbbwMGQ2sYtJ3WoEsSD
sKdZScEQcoKr98FgkKpZ9Ogwg7t/j/HV8alosK7O4iHqMqgCmFm9w3FAQ4gAZZYOmZWGQR0c5jpf
0juf0vsxVqfor9n2g3ZuBviQBvxnRqap/fddV/6p9DcYrpgsblmkGOSQ+NLPdtJNezzTQbu6v+Gr
aYmJ4wgwDOLJa3hxsBXb9e+V0vdDcZA92ZoV3ZZjtDPD2cCZFcH7/Zde5EfU8OsNfWsG9bw6V7lx
aMEL1L6ieOn3d3mxjePCXvJeuUXrg+Qm23IPFqUWz9kaPuaBPfsfPBkTuFQ0wQkN/d87/fwmS/lR
4Mk8o2vjYNYPg10izlOMW5Hqsk8LoD0R3Qo3m15VjQO6r8+KCncx+CEPCBCH8Ip3iXdGxw0ve/Oc
n82wRa37Csj1y+3+VJSZCtAiuKLK3KAHvr68yNPjcTrcK3CWJytY7p1fsmUa0jPfJUsTwmwqQs8e
3T50HWmr1HhIgzFIXcIFGhYHn9z0ihryUyOXjqE3fgUSdj5YnP9PoAUQRNM0DMMUgIT+9TaL8nA2
k5raEbWedUHbPDrH8GrH9J6LX55I/6/6Vt9IomYA8YN7K6r2ra9K1IGe6KXUrqSYioIpu4a74EwV
4QnDZZdn4AGo6nNb8w1Yz57ey56N5YkbOnjN8P4pcYxe8Pll5KT9MvCQfmjA/uXevr2t/FwMMqni
3gR2UNQ2zpOYJL8/z89kTVHaeg+3WT9hagw43manDQHQ89/GPD+1gZLIQEBRRTYATe83hy9rRtSz
pFUMsV1ReHpLaKOU03FpjUYeRVIYhnP/ZLsWx45tDu0h1uj4NHh/f0s/P4kv9/CtFX0+B9pBvfMk
yPFN1hVgzvj43gsfcCo9O/glI4TXYWIWwH93N48wURxWTc9zQGOGqhovC6gyv9zUj0vny0192xVb
KX1WDJ77ByNzoMaXyONAnXc+qWmQ1G174fzyYfwZwfzbav1yyW/73kEtS9M88RxG3v6x43TGTbQJ
PhrLtP2n5buuO1y01pG0gdUC4ai9/uUn/wAvSgYYhKgxczeE7xiQphXq9XH/g9MiW7BBICyJKc2E
MCr7NZzP357W2wYT0lAcyvbTHsKv6QMTfim4zP5nfn8MX2/j20erHYrHo7yYiPocSipC6yg0CJhX
XjJmJJKLDcKWfMxI9shooWy6jZ/L1xAeFcL21MlXuBPata+PkFk72IK5H4ZzGaF8n2MVF5ZO38TQ
2LsMm+AjCR7M8326voaRRt2BBN936ejrCaMVDn/RlqB3Pf3rncM8jWfBAra69flpOrC4NnDoXHzR
nMwOoK/1OcvylPi2X45Dvd8I/vY8vm0U90JJbpcLr2Xdv5UnPxoZ/+GTsaGnB2htrCUoGdG+y5vP
vgVQ1wX8Zt2uGMSQ9Ijox/cTnwbYtTpXshbUGg62Y1igz0iciEeli0DKohddaSgReS5WNlwFpsPY
IPVNh2hw+/3vK0356eMyZVaZLBvCv59UstYqeqFk3eoGDSrHu8QzS6TFfUwEn3+2GzAAIvG6n4N6
tw+4ybhwnFx9XODb4ENM74IUEhrSdaYCmKjc3VsE1enWR0Np3R9qbrrHjeixByx0munf7/4n8EMy
VVGXTUmS6Qm+gR/K0Xzc5DrpVo1nvMDOrQiQnvrR2LZri854+PQzu/K00eGXI0OUfnxuX67cnylf
duuLkBpHVT2yFAq3tFgPrR3Htb3fm94dvhxOx0SI2GuT8+RCBOd8mtikuYf/j7Pz6m0cWdPwLxJA
MfO2mCmRVJasG8GylXMm9ev3KZ3Frq0WrMViZs4ZTHebZLFYX3rDzs2XXj7M7yIU/TDIGeqJYCby
Qygakw7dljH2OCKGy8EEkt+9eMxoG34XMYs+nQ9JTN67R7edQEbymm5z+k0ZwEap8kvAS2nPfGou
bbAk4Ted3Tri51GtF7XhHHteRJIIB/BNtvMY0z5/FrRLHZIzhxbmo33+Yy30DZ3U9Zm3cHMv/tWj
qSM6sr8XiDj8Ipdxb8FHliWrgFeCx9GbyxsvsmZNNfSqojuqQiLzFLScspzPN2itER+CMiMxHY+V
NN/QO8fSPV75423Qkb6iMK0jVK5qeWcr6A+26QvOAR8nh+AaXsM28h38a7Lxkp3X5m8UoUVJK/Ad
wOfFofrrdp/CWaGqc3Vx4HYhzPkGmQZlewP1ybfT9Qea7+m9/LrSUxTTL2X1Xly4kiwm0tROqpDK
qBT9eePuDcdy73VasQhRGqKSZA/XYITQFlZgxFI2j/FKEoqfBxxoHX73iR5bvszHecC5F3Ti0HJb
bNYl+7cVlpRv3lrUze8KrDN9L742g5BfDWNdiIobho1ZrMQ0DVvjOJY+7zRugyxbCrceTuI+QNCz
b+Z1aP+BfDte8lG4PrN2dvHejZIkW7Y017+7frbzPksv+1SFHbDHFwE81+7pLL7LEL+n8OHCAfP1
Ell7EOtIuLhK1hv537UBFQx9vtqULwLrQN+AlipbFX8fSdVHu/551TWOUsU2GLMqz/CO83xdzGaX
fdkdpHHHlq626aZb8a/jzhEh/nPn0FL2DUwAR4v+SWmmuhvsbfynoIZr2dZIlxDKmnNFtGhHaRZF
QWOO0kjVZ4GVRe22aX0dZ8j1IFVmgAUXwfIjaJnxFUK/1lqMUpSHUQ5G5Fiz3E2ZfVyAlF5d8xhO
UQOugMrVoI6nsoVp41JjQV0I0I5oQq1UhWcOMfjx9t0m7ITmrO1SxhOI6xT7zW8UcvvN2RjQWwQH
/3Ro72BGSvFTDIt2dcoTIPnqNhpl+DhN0O/L30SqV8Ne7ee6Pu1mc7d2jjS7yy5hV7Zxr43OYgLz
ACQ7DIi3RcGrz1SrOhrVCmAdW386VbaHnWoeix1FQVMj2KspTU0O+TujsHEnxrzFRZk6PvooTLNv
P1mGkd98t5teJaKapsp+l+ZYpvroGPw4Wve32fVcnbOZUJYLtTyt2W6PdhIlSRgXNZrq3jUZBV8f
QLcZpdKue7ObX67Cj+s/rYJ+UlenYsaiAxao5ByncD8mk2W/0dBF3e6jW7b03mRZ2otrggky0HIz
TBOg6dMBuSwU87jerm/deb03uAI/OLgMuVZpy+7cj26rEJ1Vk9nDuaY2QnlUkIj7NOejaBbUaFDu
9v639uar5on/Tf1+3ZT89R8vQl/P1ULXN7culHwY88OLnwaE63sNK0QXWbBWOCJc7ywfAA6tGixh
iDdjLRjKzbp9/A8jB40wdLXFGMmOVi5DPbRVxMv8w0Hsup2Cxs4H6jwCJmBrsh5fRSc4DTtLip1F
GJr1L1tyrvp+KHuJ12gCaDxowD7qLerxZGaC81mlIIAIuMqXz+G874eVCcmma7hdrCMPgsiWnOYi
8ev1s2iAx7+5DS31659JVPkgHNqBi4AgSQNo//jW4Zz98L9ob0/2fQ1pgQ6YeBc1BgFTJUxQQ3Sv
qc4UhxLIaTQhuCgZutKcu0dI/jdxDNBOHgzsq1c7e4ceOgt5r1ZG03NKHpJAGenRXY6heowt1ELF
FIHH9vRCglL9MGJIkegWwHn3RqWvuANyKcNzvOlyeIvIgg+WIBmWHWhkbv4Pr/vN234a+M/120G5
LtmC9xw9goub5poXxAY0+ogl9+ul53e9qeW9qfseMMen2PFzl1ky6/yxyw6W4ayvzurG5w7Ke0q1
q0xVtyJIYWgIiTll1CHtHNud1le9nmlUoTDg2yqktWPvI0TPDAjE18adwAwM1Ti8EEtnDSesu27E
UGsq4ep2+e6uX+V/OoeTDlpZA8D53Jw7jbaHhWNz12oKM4PMAQP6jmxVLkI8VLaiX89GIooQDBWe
9l071VZvPk8gb69e2I9beDqnRhflZh13vDBNALYapUpiVflO4RKtxGCwjYew2A9iWOO/EjuGKV3y
Q0qHZWB3v5chjVMv3X0OSd07Mfq8gkp/JmI2oDOnGeOIIC6YDdHshC3VCs2GGd8YgB6QDPwmrzHz
teA7wrdlmX3UrW6drvlnJfnPd8o4njxrzTgeUw1AVG3kEAXDLjaU4zdwSqfSbdIrV7xPDGw/P0ny
ST23vttut2k9b5d+1JwWoSvqN7gTjE/BXNfrbtbeo5s780hhDhSIool8U9f7vqDR+2ZxVVlE/bMp
TcPRNIC/im09lTrVs63cb6ulXNvBEZRYRbAad6FFAaW6F9bVICnC9jwhq/o7+ry98lNLbKGM7sul
zsbCMYbxxsBjBMKLYRjw2QhBCsSZT6t5iuXZGxjIq7jLlv7fZ37aTzNtfdUOc55Zp6jDDZN57HBo
utRt8aS1j/rI98uDNeFtOTE76M1B8Kqw/XX9pxhYve8vVUOuuQyAuaxkiHvhul/XaHeREFcazea7
9ob+9qpPQa6qlTtlb8mrcmBP6fJbQc6gyjtQ285aqC190hFEwm3IFwxTgLr3cSOyd7H7VF1q3/F4
WMnZIguRegiW9ZuR62b6IEsuOZRUWGAc/HGtCOABMfdKanbWrJWt2nfbZbKf9QlGfVv49LMOsO2o
dIkGlYiG6CJTXHSLkAET+bBQveGJSsL+QFkCg0TS0YQh2y3snCb3aO0FFCiQGNParTfgtKlRiMuP
rgK+WJz8DVe+oKWmQEQUYDcRPUGZKkq6EAszIuTcT8qYMftWiPVUYhUSRcjsrmXF1M6+0mK6KZbd
byey09oiGxnM4lJwuTlRskUPorNdupM4Hqd6IrXhLISOhoHqx8txqyWROQsR53l69tD68AaDajDU
/U6r4jaMkwhb8caPUejysOhgkC4VXytuq3Ntc5xOFmHLrPfDj3nLT7ofCbe1ye83GsFI5ARh33KR
rT+6ofJdFx/Ms2DCzVhV/1iIbncecTLV63Y9bNGJE/u56FBFgK8txC7cuKA67TonC/VX8Qllbnrz
MJXFd9unWUX/SogOh2N8o7pH4Ug4X/kh6UCEgf8vVqRDXkvL+MGzpBVO1rWv/kM0lGkhfYfJLYoi
yjy/X8HBU/jgFt3PTxpMfrPSiaIs8/sybplz6kedzOKClpQZZEgb+Bml0EkkTE3cS/SttPTWd+R+
HkUWRRe5N6J3X92LTsKvr+4p7C+uo8pJk19dJTIEZYaZMCUeBit/506MLKz3bx4Yn0+yKJpy7O+/
j7tXFKufl39G3J2Pp918s+fyiOcwe84XtaD11T/68o3T5CW9fZNqPzozfxztz3xA86aXt/2aKx78
LWwjaL7pKDLzJSi+v5/tdf78vweqrf7ObDb2aL8/OlypDGu7qfwcg2EerNszIMWtCXovwm73nTCr
+sm0yUdff/du5Yn916PKKPcjtZpvdvpyNyOW9JDZziUCik9v7uaEk2iyrylxo/5hcwDc0zYgqDdX
N2SM/OvqTzH0WDlfZxudx19MjfyO6JA30ABj+ZymiGzmhUcjmQyhyXc+E8L8hmWo+A0kTzhw6/V5
FmYIamRIV/bmWR9DaRBxydoH1yacvWhO6QEiDEcb8n1q9Qp08WtXPgXhq1Ocdg6w8W6NSfSgdiE9
/06P9Tzfcqvo4Ai9MZl73H3O8KxHZpV6RTAINO8uWrNJvMNiL0etJ55xsqGmZ7SW3j4Oqp0x+pCi
QZZaX3VgLrpG6oc+dWwbDdNSdFVvSco4aWKWkFIY6P1S8LRaowKMXI7gL25TDhA4tDhUMre9TKa3
WvS2FHDkxvzrzcl99WPfGIf97lpUeHwvVV1Z+ItgDGySivQc2Y2OEe2IRPes0ZLjcAmjPKQ7NDxE
/CWPu3qlicC9vMeGYInKLqOBzgJGtL9x9bgvlq1PZNLa7fWwlPlxbRnObV9FAifAuQ7FjSZ6vJzw
EeCE7BQTDpFc22GrLJoqNVSPKutdO/Vd6mM/pR66cwEAu+VDcaLBoJBpK2IPbsCTn2tzQIAGr8lJ
cJwQt3ab+Uvz3VHx5hS2n7KQkX4+XzdXVrx3z2typwG6CWIu3bi3+n6l6csGLapy79LNV0TIXzv9
6fjfVcqZZu64MBPoi0hvlPhjtUsG1DFqcVA35AcJOnEXU86gQ3AX7RmbsfYuD3v3Bp6xd8YJWsxl
zxvw0tQA9hPPmiQI4D5mk8YsZLwBSx5tBzSj+tMabTcze7cJtDc5/zM7SjFu293iIt/BgYQJKEow
HB5QQUOwj4gI4nPJ61Dj+iLmA0ROgkauIpGZTYwuxZso9Woq/fO9PD7RH5+gtSj13VluCG9w8/N9
kB/cDtlG2BAokG+zzCUa0xTYRW9iltzpf3z6z9OlUcXabMsV72E7qFlfgO9d5jV8+POgEDhvN/p6
fvHolchDaz+h+fcO9fLuBp6ixu10uBxX8ujFqRZoIEuPizki/HWUOfguVzSfrjVIF36/0b9gN5X5
GelVnaDRl0BRbESjtoS//r0ur2BKv97HU0Q4VDTHvMrNQdEMTBWHpv46J5+8pKCBttFahJJH5icJ
eoPNJMHcMfxsU/zLg3s2fnMz8qP86yU9nc/FaV4e1Mfm2AlQf5c1IED5qopvjD8jTo1tfxXi2hlP
LMCadaTMmBtED0x2G4xoTUNd9ZzuuyCo3nYNX3cl/qeKdJ6O0rXtXApHbqCDj224L8upR1+mLivX
o5s0iWJ/L8erRMNQTN02tSowSeu5WD9dLtvL5Vy5dgfUOdmhhzSIjSopon/qDfUrqUcIBmneqX4p
D/mtA3DFy7mOTc09ILEXuRzshKu6ZohlT0HRHBw7vixzeI+rOo5YewZ7DchVc1NcJEK/6uKCDXGN
j/DNZ6//+2YNOGoOo10VbrrqPB3H+sw+FAcN9EEZUkU5It03TPfSzI1xZ96GOlChQFp1ryJu4WIh
B+9bsslWC5RM/RRnNMXgAizvIeLS7XZZWyDz68Q4aLigVU3/3bt+AZX7ebfaM2Rje7FXzmE2klgJ
PUHfqYYKMyTmQzijJeyL1mRS8GU4/h0hcRTa48hfMpcb4I8Rn/pl+Pc2eAHf5m6qmmbYqlm1LeVp
7eCM7y/Onruptu10oCC9CvqYk3snaruoNt12pyAOEHF1h/mmCabk2iniPNZq8QrZXGyxvY3ruJNR
0O/vYjXwT15IfuPIXlbjHvY/qkiZ1MNwOw7JbW5e3e2aER0g8JSzGITG1FmKb/1tVNLleff7W//1
VI9y5kcgWJ7N1d3a8lQ9PdywI7YjMcTiLD/MQF40CU3pI32GXnYVRqvxdaX1aJNKok2RSJlDZocJ
DCWEZ7w5ZaWFIJ14B5qx/i00ft/kE2jmMroutP0NkAhCQMJ6tPvuIGJ59+Ikql7cWRTuzMe3B4zq
XMROVjnRKIXCNvKUaoChbzFyb8Z/c3nS45LqG2nGMXPavU/u4Wc3YLIQW3CjR5dHdJPN96iWgCWh
CnC8b7P0vpHjRSM7RY/4ex1C3V6t3KnTmKdAZBadzZt87e1beSrtyvv6WLmceSto295cJ4ev4HVW
SQd8vVh3YP3oXfuzwuwAKVjmNpOvonUL/pM2IASX4BmzcTff6KvUlmK676JrJME7zhsZBf3fRF6+
F9NymOcZllJ9CqYHe65XrR0QUgbdaZpXwdRV/NbM73CLwflKX6nTieMQwZdw1K5X3Y97L+m2cW3C
t0xOjHvvdsoLzgd3pCmGZlcBTXBm/y4t7seTsdtpxr07WPk9um2MNGlAy20chw7dnAbTbT1o37yG
EbpQURgHrDF7gEbkrWHp/n1kvMiyuBv0P0zHrnJgPJqxPz8u0zDtmXa9k/1e/NLdiQVQ9OveoyQl
ItT9bOZ+VtP7cO9OkT98d9j/m+r8vvrT21ntFvbCPnN1msyKG0Aropy8B4PxpQmxN8FDqdbpAMpE
k1qMyMFgO8UtSx719fXd/3CTfdJFUgr6Nupe1IoOBKGR+w7q8iIvNhTiaxXU0WO6/9RFOBnWcn8+
apxA97w3MMNh4WlBrvt5XOHGjAy4S3jx6h+HOIMAEiEuHzGnevPFsTdeHIQ/b+NptdTNdkuHGnaO
Oqyd/MFg9zno9YA8eDU1lDr09DsRmDXaCIY4DK0vDBlPNEXxgyi8+Qf632Jx9Va1Qzbkl1QX62Vx
3oucCSTJZKNeBn0jbTi+DKuHMMY2oAFNl0ST8dIRo3dvT2Xb2H2FPgYFeBOBPPpctpZ3/0DXUQq+
wdz6HD3Yb7ucuNAuJu3ItsSUGXWCme5jC017796O/m++xduR+HBNNxRbeSRHP7bwrloWa3sLPwRx
N9njoc+cX+tqj90j7hq4lqHmUbknccPw+1tO5BT/TsNykVO5+qc6xfgxc7H2kHw9mg3ockcMGt98
Z6/SGsbalqVaoHzVZ7iSWSznW+u4KUkKN8Ib0JXmyx92mKnEaBg1zPbHxwfE7nabkoaD5++rv1yi
n1d/SknN9fbgbFbHkuoeLhbMKNu9oNJ488oSBxbdCIYxJ2NrPQ4xRD0FXxrTtAMbekbJG3z6sq+M
3m60+erKiAPi5k0C+8CcP8f4nzf4VP2XVnFTD1tusGczTUSQmxKDKjiPw330NYGoBQxa5hx72J+q
6NKbZ7T5ZpFefV5ECAfkrQmK/1mN5nAwL5WqPQP+26ulhmyC5LkkrdLhFg39uxXHUBsBAjc+ENYr
PeQmXVoBzSpDmXZ7m7hMFN4dzy+KLkOx2NLMPjWLpPgpWMDyNEZqtVLgXUQTPqoQH/DjwM6erEL1
v8zc4k4ylCjEgbTuIFqNCQ6kfKDo6fvo9DMIvWN0/vbkNl7FVatKjm45NmCNZ4jKyd5b++3JKLoO
9Wl6kGFezLz2hUnw3SvdIijhQ90FUvfcypcphtCv3IrvuHuhQhMqxURmm2tcM4ywDPBq4W5Rj+TY
GvGXnBNxcDDY/PsdP5ooz/vs520/refhNltVKNCKrpxIYYniI7OfoYSJuko1QHEzWES31Oob0cqH
6JTpqKkj74jQwy7EbKNjhvNQAVA3Ck3eBA6uTHNPQTXEEYSnMBIVQxo9mLlsGb/fQUfBXySIWXtF
UgaHmN8Rll9GiJ9beIil5ooZwJjMd0ARd8jtqrV9WNa+m9twHWK6lOHni0KjEx2Dv1cBGbMXkeTn
MjydB+fq2tqal1HR3WNI43hmMg9WoDi33jGHeo1VFcDvRA119xqVCaZ0TLQkorWg73vi0S4edWCX
JWhepJfgNTrxthBFI3BQA0XDna8keGp9ItHsE4m697EJ1e06ZhEZvAFqcjddu9NxoBbPYjTAXcl7
lOtxxbsLWzpIjhjgQOVa0+4+u2WNPcHWUQKpXzMjP3rwt+ma+lgisIn0qOrboNY2wcXbJzgtxZLL
gn+bh/2U0TB9JG4AxqEfH9/cebfKXju+RV6+QDDxrf74JJ7OsG11uaMpwaJimeFOB0MU5hkigeWl
AhyBBgaUs3fbG5YJzc2U74JvAQR8zd27bPTaDSr89ycWKG9Qy4a87j97XjdNneCjK5r9lDbom8Pu
fjyDJquR3Z2gP6+izrrizdaMVdHSAb1+Hbc6nWu/lcfFGKyJexhC8O0ARW41GpnvVtPrcAdIZ59M
dyjmwohpaytB3bcE333DW0EkYPBrb4KW8XKT/rjvp4bTdX+rXiwLLB689EGqTneiVzaZOQvJNe+s
meG05oFtSGwY0OlY5ocwLeONK0KG9N1DVbQViAHUQFNuMXO32WcX3AxH9pvWWPVB0ftriZ+OlVKv
7EbF4SCj+6DGjvcvppgp7qIa5WpBz25sTik3OtWowMRILJK7yJ0AcxyOkThuSKpAvxXGi6QD2Dal
2zrIh0p6CckwlwC7wLDAcpVj5TQ9x4iHdU4pUPKW5ZteKw6CWQ1RB83rdJga18OPrJpWkk/0foNt
k6F2klXd/nnqZ0kbHGHUBO68jD5JnIGf7E30lUV29wFAszfRYiYBuY2nkU6a4qG2AjtsFx7OsWTg
N7//PoZMuSr/rJqhkbuZVCD0fPj1H4lbWV3dDmt1LVdtRaElA8kjqV4SOEDZ5em1Psw7nWqtkxsR
r5sKKai0INTeW6hH3AK41QtgeCLDCEDADE2iZO0yO+ml+BMA/AU9tnQjBKSZl3Vs981bf/3S/+f2
0ej7fftmdVudzbekdKQLKWNbVDfuAGViCYKPZymN6o8ENHm7y/0lGZzXuUyFweX/vYzay94Dci2E
YuDwivU4AH6s420+s/fHrSpj8RrE2Mq/hewtLg1IAGr8iVx/xFl+AFDB+EQLdLfqDRRi8B1ozTbY
BpgfRKtkaOE6TReCPHjuQ0SrehL1g8CYkAyEhVTEHuNJWcNHlYICM0H+/+zdvWP75CIXIK5epLl4
xgWQcfyDf/YunLNdPCf5sRXGSapL+x5VERKBgztBZ5toMEvW4qv+KE1A7suZw9ql/ejSn5TKZrja
MCytMlaUfxxHNnprc8ARDvIPWBkF6J34JDzyr1ug0YC+g3oEyFWF+c2ojfmimRBsiE6F6K/hKNwe
wiYSEX8PALyjcXUIAbcm/NjA9C4IkADJMqQ1F0mK2xlDtXYxlvXl75ol8tIVghUpFqekxLr1pTDW
1Ucqww0RNyg8HglZkkgy1Aq3sWErfEz3IgRH730hmuD5/T7GRhCcZzC4ZtzrNdS4GLh2/gR9HYWJ
Cl4zXojqmcALGuZb6nEsAB41anIBVjQWkakG/GeLZYYahHzgFecvXaC91yxFz03udOZgDMJeZhgp
4Zsn7+Mo+kDH0VX/pIekemzHPW9wxM/pfuI/GCiEnyvYEYP7WnEYrLyu/PMwIfglSVlyPG7Oc7nN
xG3KrO/s8XktkBZY0pqAYQsWuUKr1SahAHlf8XzagVMOYHlr0J4Y0jIUQKjc+3v/q69KK8uhmUJL
RXOq+lMyo23U++p4uP8nFb2JgQqdgXE/iO2CmiEe0t4GOE+9SvbldSN/LbpvTrLX+dSPW3gK/bv1
areqzhTSSpGWNI7k5yCzAEnrAZ8LkoTd6OFhJrqfCR8Tk6ut++YmXqAhKX9txDRV06hq+qOL8eMY
2Dm3KsdsQbrFjNBEIwGvLpK68+gzWGW3S6v0DwtX7d3j8TrALbjiLhltX3Q2bIUQuqyytfcj9946
gaYUzrA/OzYJDnT9UeMssVDJEqwwcZaFg5eYfJW9I7Pg7na4T2/iBFXMZUT9bfvrwd/v9/H+nsME
mrg2PTNkao3necryOisPR4dztlY2cXROtxLNBUV+gM0arQ6BPsPQ4jiIKaaJDpOZJWkTWLIgm1Gv
35GPOTeTjDtONBTWZ270vnY0/52csvY/7vFpA2xW5hHKDfd4DDaC3jtFrBSbGUjcFPc3BvawzseA
tXGivIbELWREkmP9PsAOFmjdQtAGYN1PM29Rx8k06V/9S9331VGQZAiLbxoUvsghfPCpHt0zaZf7
DR3yTQWsveqk/HyKp4B8NDaqdVrzFAsEeEDQDqWGRSc2AI91w3vrq3Altvg/5eWnzPmay3e7+MUo
6+dKms9R9To6LPXRRr7tRelXUH5oL2jdFl7eOkeTTjA0S5kn1HpNMpIK0ZQgj95ROsYNJNm5jIgm
OHAhboGhpM+J178awcdu49JJbUdvMtQHJuF5Z4KNrZJTO7pmPiqCH1/cuigre31LdY71BqFLJm5o
yXOzixb6Wyef6TkKNdc2gvsuWjnIh7fzziWNBT20vcjAGvadzz5dVj1wmVd8ZlZS+Jy/btPr1Qar
DGGdo3cOPIh/gPdpn/tZduScHhHYObo/KtPD2f/85HAl73mT3lj/AjIMVIcNhT6krir6c1ahzsrd
rWquSG8uSWphCEBzOGWpRyjUe84Rg+chk80OPDBaxS0JkYYdMqJmm1aGfWeEwggUceB9dAwnxyhc
18IT5F+ytaS97wJ2bk9ptkk5UtDL49qZfE1NL1RCkTeVoUTixvXWu2ahKecw/7yyH0/1tMXh1ZzR
2sYY6ZTQZKomKwtfj13vHgw3fiCQ+hSTVpyPh8PKF2hTCVbayQLjGHGwrGuNQgmLZVJf9kBJYnnF
azAHGJckERSGJtqjvhZ/N/fdWUCzHN/Dd7dfrb4qin68lUcQ+LHlrMWiQOGTt3IMDHFl0bBDC8wu
PAs9xIHbwuDngq3E3MX1++xVdf+EHBI8cplHKauoOjjS9RyQH5/raJaR20nOHxOGuLea9lJA/Od4
iOE0CjOlW8nZth6ViL0jkml9UJ/dDVHCXmQtZ+vdLr6WKnlomlzPhtHIK7euZByFi8cPw6g9QjD4
keLdHOFbC2IErRXyDQXlFriHebt7TDQsCYXN0QwNU+9PZ+1vC+1/LORoBektzMawg3W8s+Gi+7Nl
iouZ2f+BvfcyxPxcVblrfqzqfFbM1fOIVeWH405tRWWV9sfqGJTJ4CqTMBxhUIJAasj0kNNba+5t
/2UVwZnnG9xPfrqiw2UF43LtdzZNvgjyZblUoPXDL41MVVwclgWpKdNDt85JQTTNkfYgVdShEVy+
yPairzuOiTeqGzCnYMc+fYR6yu9GPfSN5KPL5HLWbpMy+iQw92afPzXoh/val9JuOOh3LDlOMNgR
X2e6lXfSavSitmSdR39VH4GYQ5xqapMCMdhPSYvb25KL90/wtjMSNT26T7AzRTKFEnkGyUXDQ4c5
YjdqEwn2b1I2/VW4/Lnesrv4Y70Xt9mxYu045OW0FO+WqYXIA0yNe8ywNAJUgqgLSEJZ4wvmPQbG
I6JiBY0vIVkWbnZMKlJez20i5zdHvw5A97s53YNw9s9JoUq9bo2YWH0eO68O59OlkO1gJVxQTu56
M6B5xWPIkvTmjNQHOBcqVFbMo68bl65KvvZiAI8FSqju5AGJUW3eLqZSYr9BQ/rs2zOP0XSx8T74
GnY8DDP1THK2veb9u1fpYH3D7La5Ct52t1ET+ffkg6TjoDABOIAj/WnNYa4utkWlvOB2QYpiADY8
wNoJYWQp6NRYARAR/Ee8EqvR6IZB38Ezm+jskSnCauPd7OvUNv6Y7vxXQdIyoiHKSJsJ2Bxw1jm+
JPdAdSHauFDhronuTaidCBbLC2cIGldYN8Mi+0IK0lOoTBtjO9bjywVtjWvf8ic795GvkbH39qg1
fTlTK1RzzhSnqSWIQTVGqoeti9HDqEbapc84fLUmHVVUqyteORPr4SzQGvzL39mnpr44cWFhwkG1
pGg44hy/9+roaNwUqvwLPHfjce/5MthSFkGSpsR1LcjL4TJWZVqy9TbhnULyY0kzRmpwsl3UEC+m
HC8yxnJKeCbYzcUu4r8FCwnkojM4hxFeYuEcWfQKZ95h420RO9VdmIVjPGRpKeEdK679kVdigN4v
IindzgTyS3XPDYe8QwEW0XOosMeHsIP5KNwiap/aXkFV2i069+DSO1Aw449XmwcaXq1dLUIpj9Ik
7dCUGkEGgP109EdH70s71o2s0nIUcGbIvwozvLlKwkm/FVZ/Hlw+Ro1txBANt3eO+aDinvvzL8zq
r7l68S4tCwgz9sR7b+XPEDkq8w9S7hKHcTq6kApMEFmYS4waV0R2LP9AY3z7uY1KGk3bWFv7h4Kb
OvmFHpwW3dLBhExCjkC33V19oOAQ4GRVJN+ohQFJf+E7iEQ9OiLJNVw3tckyVTlwgxv9gVjd94mG
hlvlR6czr4wwxKOGgYIg9TSkiI4S2kPZePo2PiqoYpfbrNB9fY40oI8YxmZq06sLlezMXi/9I6X4
jT92kyDkoirsAm7Srka1gyaxOFoueX3h4Ux1pF7+PPq3gEx9Ri1styS3kd87rdSU1mjCjxA68zQ2
8CHGRr1fhL7eHpHVj1oLT0Vo1vjeplinXukznJH0hGW1dysQxvxklOOq2AR02VRaa5zdvHv7wPwO
TFnplcGnLDwZGWBPc/0CJ8M/32tESkFQv0tDXsGesCh5oIxUVUfg6fc3cVVvZ6082md5en87NRJb
+kElOoU+RvQcAsiAePRFEECB2N/adKT8IYJYLsGlh1w7cOZetfH3h2q9iCm/7kn/fU+XjbNdzAvz
LHG8+S0xvjiUh73vttnf4FxhkVAcOa4BRcFnRkMSs81LCLwSjd9TsJR8F2T+GWJZC0YcJ/Kdc1Lp
mqiiDDdI0TqJgdhs/eoblNVJ6VV9ijJvakgXuZNfi2iZsd9pj0nFnEOrQHFVIrhLAj4v/E3Hz3iR
mjMRpNa3TETdAXr9ftTqtaKo80I7A8U0acVZHD1DJFslHYlhTTDOmVi5dtxJ1TAdj+LJic7WFQwa
csHQd1W6MbKfN8tnnluXDayz7I5DLLT9TY32dUoS/vfLedUr1VVHpYDHSwh5o6f6+LQo59ZptzkD
9FgjbD0K8bzefhfx1pM9rRGdNCzgenKQtkj30Z4J06qhejvv1p4Nlj6i+j6FkKcmU30su4vvcHyq
3BxPwR5MDvBJE+Ccww3+XlFVuWrLteOcupVahZh3F5ZOuUM2feQE3CW4soZKwz9OqcH3JS0wGCtF
thpcyLu6fy/VC84MMoA/buUpTsNAVpjXj05dLTebF6zFXHUq1Sx1f86uPNZQ09jWZp2bCsmXlC8f
1S/0t5kl3WJ8BRw8Pt61BV7UTMCUVDTjUAsyVOUpAhaj+ehUVDYnGErLmKlGD79m2Hg40XYXvKiw
cLxtrRreES613Xl/hK05lZ+R6JFiB/omnqHgVPVRVp6+e2+vkDkGI60qTjE6diLWUzlnGZWrsprd
jt31wKZIVVkmpGZPJb2vRe2UtnbhtsqHfcUVLlyQRSJFjC0tLm7100rqTyb79NJn0kqn+/ty9+4f
b17mi3318/6eyV2zm2Zct87p2L0kO0I0+ZQVHIZ3TEVsr/zW23tU8YZa6LA+OHEHl5resjqG6b+5
jReNnV+38bS9d7fDyVzPz8cuzOb7zNeBC2Sat83Nj3uGkIQ1xDLE3SaGS6cEztk7hTn5dT99Xb8u
/7SlV8uNujnjtEbRilUXFj9I557Dv5/xFXD410WeYpJ2PiOkqbMVrod4cO3cSbPC+VmgklKbrTPd
N76231bg9HXXAUPaQJRciw7hrrtJz5yAqGpcly5Rd2GHO/yu5kybb55ju9WegmlxfG0eh4s2ZdFy
ieYVfgTBkZ4pXsX+yH3LQ5Yf1F/r9RTKrtfldlVWeF37IrDXnhmuojWZVmMZI8a2d9OC/u0mue6g
Vnn37PaFQPECt8yNe8FuIz+mzb+X9lXTAZyezSHApM5SrKfT264qy0I1juzi6cGv4EdTySr4kiqi
mvVBfO28U3sWmBupAPH3lR9FyfNKMG61JRrc0s1/9Fhs6Bh7xTxQmMOJwpdKBmfBK4usEfgLSo0Z
k5L9Z1nX/FWwTfXWu7zi5cOjyMfl6YSBrpfB+EetWtrXsnKybrjQN1FHTySH3zqLU7pTg/nYCs2o
rLhkY0hiMFn++/EftcU/j//j2k8nr7WsqNurvHZlKy69TZSvfEX30Kika2K4XXyIJxXvXbB+veg/
rvo0UFmalZV6HFUP3TMq3PeOvnNpr6fLXYS3b8sUo3yfcbRXmP04sZ3Rrqk2gBu/w4RV5anw18M/
7bpyu1melyUPb4a0B+oFlWaAg0+g1FXk2OeiyP8fqw2UEDisDvUAMaffb/pQ7g7KdrY4UOkh+TP3
4DoiJzE0Y53G5f3mfe4CYsS7ZLr6Ipsz/ntogxOf/ZxMF1axL3drff9fhJ3nkupYl6avSBHIo78g
5B0e8g8BeTLlkEGAEFz9PDrTMTFdXdFfnKq0JAhpa+1lXsMaH20/Jih/IFQxmiLooEoRtK/n//sb
/TcI8n97xX/El+dwSvNWkNstxalZndPoyeTyr+LIiKH/JgjOf2B1KzH4SNNAc2ELb2C5ZNnRrxib
s6f/LEL6L+0JXaLjrGDICRZA+8dSlyZNjhFeX1NSwGGpSGrJM2bhxu0dYZGGydUPSjeC4zEl74k8
eJ8zU/8PaPF/63lzEAgOT+mQAJf5xx7STQR0B7Wm3vLyoWgCF5fh7meWiwH4yZWKpNsDJKXBo5iZ
2aExWCxUfVYVfgMDvv+psj8F6Ddm06lXKK4+fPdONylnPzz+56d1ErtbBDTzGPhuXxeMhadW2wRd
9kcbglxxpc9FHuzqGmqwvYzd/QZ05HKdKw31SyH8QKXyUV6/z50pifHsP+06/5aj/7c3/49VcTPU
6bTMnzXrkLbnCOcfIXr0vpmFQ0OsFXj/ONK8D2JjDmqIHyIcg/nEtfczphLzpSj6tFHnPUlY3bsZ
5JKCzdEI/tN9qv5LR0ZHUVgiF/07e/lHfMpuWqnKRVlv5TVQVjCEmMrOtIlXfdysM8lvHmY3lgt4
T+NWPQc7IxLIvibnyzvcjFIibwRH55/GfL7GiaeI6VWDxij8OXrR32/zKSYn7r3X1D2++lk0UHFr
AL1DegfOr+H+0uP/32/Ifxt6GaTXoyfeVGWC/Y9QB0VB+6Rw5betMUPhukJodCRy9YEMpaVEuJ5+
iPMuFxWXBmNjIi7OvXzRzWUQ2vc53gWnPypdIZxg/1SoBTOxQwIuuNazk2Pg1y2wb8ynj9lEWtBF
63Dk1i6vAz5Chdk3czw8pX2v0Ig3tdp57oeH+bp0wgyr5f/9jf7LhFEjSZMVSTNk1L7+zvL/v820
mIrlJ5VvDRJLfy1KDhY2Fyg18saK2F09ZvsZuAawE7sPE7L5YG/JLP7TnFP7lx0ONBzAWsKNBKhf
+cf5fg2a2l3hhWxFHNtGEfF68/wpYYawhN3aGqy7Lx75nYOJFemXRkaMOcIT05OH+9lggdSb9cBM
AsAkhqQXBizTxdthLr14L7KfMuo2pYNnlDsBwvIjeYxi3C6e4vDTzIwgX6ubl9cHaWP3d/MmOhgQ
GMq8Pd7DNNS+UegvTa0EdVo6wvf1G7k/2WdFSEB5GZt8afLs9lPc7WvMlOE9DR6M3gKUHEUHwf9m
1iKAWC8modaNHbxs/P5TzGvafROzHBZSa6E12Cx7POjRDXUVijW/Z21gXAN76OS+PvMnskfi/A6W
xilDcAHFuvqaYCdIyffgIbMrCvDuKZQDHsiunI4c0GZbb7JvxXycP5f3H3J8Bt7rk6OvRGNW/AFE
vcX85fFLS/AHUtTpOECIK10UGDxw1jiJSdocW3dTPlB751+db/Bub/wIOwRNQybN8D/OZNlthG80
4LwrnkguTgzaX0MHcpHZ7aDMs24pLIrfLjZ4qXW5zRDM6wmxznOrMIkMn28sHuvg+tOVZrP4BA93
IPLSCZq1+2di/D7sbqcltE0HJFveGvZis9NOSoYzc5iRg3hFttPu3NQ/bXursd/HU6z+au59a6ym
h9wVv2prapcjHlZfaptTgn+K7JOnKn9SrD02PY1C1X7RSJAvalSFnDetnT3i3su4B5gA/ZED2eTl
OReDT3B9XEQbM9QSrEVUfk2OGJGfxVW5RN503tHJWTCYn3K529n+abX7FIdodqmcvuX5bknG7GSx
ZyFjmC7oWdQOvOXlg2vP+baAW28mexl4rfStRtfPXDoIzL6AdtnaERaoQqEhUcIDbbrO+XVbjSOM
1LArddHbL30GwDZR5Pkpn01xQsc6gmVxtz5f4u8pLtGSIVGTgsawhd+rJyEzD+hW7WYZyc1SifND
F+Gh1HbzBijsZwQaTkF/YXvm39EZ3+LurjGuDHQXV6yUYn7xwsuog32PTwqePmT8ByrZiZeTr/B2
zvJRR5f590kvfDLr3nbT4R85su9ktHLGfquYFF+0RnQTpvDzjXIQ5vSv/YMjOuMmIYb6kz1uTt9g
bGJ6QlL8cCATdi+wYH8NT1LGYgeq4/cIcKOMxSTLSjlG1C8cbn/BatghvoZziaV9+X26QDVuICx4
L2cS3B1tSSuZgpQBaCSe+1CmxT2bfoBg+XpQWZoFV6992/eL4twC4vf9bqaV1a4eKEMnMlAWkqLv
vrWE3y6kzgLV/ClpLdN6xh/9Q8+VO7YeHZhTyvrT2zGgGqIcWsx5z205ExeSQ3/yThaLh7c062zB
65Zv99mjHTTDEsHNjwgFVt9vYs22jKVVGrdfwlZe1MshKTa33RBy+54YzFq39elH+5ouP981fmKc
Tim6nVs46gkbl3pARPq6xeDDnzjUR6Cg5lI6q/bv9dvRLlyTe5zO++jukzt9MJstov5Hx6bGwT4O
VezoGqYTE1+oRWGjvYlMk2KWVOZI7+/1ZIo/je7J9Hhui1fASbi710jwOHKupuRnvjQadBTshf8B
Qk0r6X/UImwYMqYJuiTK497xj9IgTftGQyhre/p5L6h4mPtm/az6qpZlJEPx9IrwujxFb8Afo2BW
idsWck4XBgna12sC10B1+fpxvB5PiCVMwLjbfXJ38oj4w1h54k+twlOW7ea1GgyiK3MGmYXrY4jl
VFMSv4p2bftNViAxhDzWMOVUUoCvmpgSoN59VNuZEL8jMe4Usw2GnuaHsht8DGUmNiSf8ck8qMAv
h7aF4DTn0ukgMITvGH8MIlaieWwDlLKg9R8ZN/1Mf1sp2RWdBc3qUavZq1EiJa0vCPNq9dncoUlt
X3ZGJPKH3Hpi0CQrcenJQW+xGskVGXANs2fEJiWScX1na1zkfsGnAhRdMJCuwleUruQgi0UTdOqu
tfrG0Rd5YCwI373DMFxV7SYakg+eTFZxYAzpPui3YhL9nGOv8apM7Tw0MfOaKZsFJzGS21mza8Jq
peoOa/hAWS5+d/SU05nuZ7GMDVTnvpd6PD0PTupyBu84hNjyZJZ+xixyCGqWb9IGefSpgbUMzuQI
9/Bez6vbjPN11+Z0PmpzcqN51yF/P9A0snKmWmwW/VzByOI9OwkEfi8TPEW0+7dVav7nUKS2AiGm
CLSJDUWP6WuRLYarZTA6W9aEy0v6NCtCgmRpb1uQFgb4a0foZ1K7Ej9mrbjySp1wYpzkhbQwWAL6
wM28jWuiDrOe8P1HJxdEGyzJVsr3NAMBZ54uWdiHb2XeTU114ihlMD3FQxtNB7/6WK8T3iiza7e7
yp6YLodqfdX9/O5WHFjpyC8zo+nUWRNXS2pLYpglzKoflR0F+VBaYI/7vFsrmG/60z9PvF8bE16L
q1nsEq/vd5Ae+iWBR9qzFsRtjRbDWlxUe8GRv0V3ZG/c57dy/vnSf1/uVJo9bnMGJdpeSGr2YxAm
xfKDtLRiv0FVvUhr54Q6ac81vWC1+7p8Xo4gEYqEp9lMzFzECc4WH1aRcjPNn3/uwc2aXE7xZ/cK
mNuAs2CrutVzOnntD3iB25/nH6ST+1m2FKbmLTdHiN1p9gDGStPffuDCIpnGeybF2clkTIktEmSU
rFxkzh1E/Pyt2uI58wzv9j149vSb2Ppa4+mlfr3YEvzJprX1440A/fgqD4Vk90ydOIzcHMDvgpiN
ScnV83SvHxuzUu0O+VQU3cL8N29M6Nsdms0O7593PoHLcmL4u/pPLWGilvY/6ygiGVM8BXDDlPrj
H/0OQ36/xCaTGtznoJSZUvT2DFxGn9YT5Em1kB0Jy+kH7IPBkl1m6/YpbBzFrq3U7pw2YJqNchhw
cuy3WmsIbgvN052H/5la06Tb944018LMVlbwKZ3GYZJstzHoVJ/U0yqXGSX0sC8dbs7BFYNPUBxf
oJZptu5uZ4XJGefzO+XGIsVQx4/8pxrjx9cvP2geAV8Ob0v+riV+JH8X0kz+fv3ynfytfhc9n9L2
TyMtHw9PK730M5/AeAj6q/UsHaNzRLpaOqMBl/37SjkP8/jAxpmfPyM+qjy/uQc2fJWfsc/8+6EA
AM4A/yzB7DpPGPWehfE3mH8xocYDjAcDETDWxpqvBlQ/eU6EOMgDAXoeeDEeN/A4PhlrYXxQCR3T
vwbDd7ljD/189wfCUHo+feFtnE7nSAifEBHVTXohH/fThhKuciYOUdIyk+eT5Wuk+/bfk6UYK1/S
348d8Hm+bA/SUgvbw91TyG/cm48wgzOa5HrHIId99mZ23bk1nuFXm6xoni1GlcZm8YJxljon++U/
xsvL2C01B5tGI5y00W6uYf+u7btf+YKbeeVIV81X+EhaxVJ3J04XZqQ84kJnAq5gwnh3yKmahY8J
NurB4NpH3wLkvCzDvS7Z/j3R+9iPxemi8UfXxSi3SL64l3zJv61xXOej5Ofx89L4LyhlWXI7l6vc
aRMd95EUv2w6I05JkVadi2Rw1aDy5H2Fcdo0+bBEy12R3O17iJBupGNIWiRXd2Kr8cMtnXKlUYRR
hrFpqm4d1riEAWSeMGm/WUMo+V3YpvOr16zr8L6/+YKVBcjzkmJhgzsvHGTS7bddRU3UeINPPZYI
cRtUHJ3i6WstfC2NQInEoxLJiXyEhRbdLnc8KfTj2y+w7qsXvGOssqfWKEbThiNdbQof8LrgDMBP
K8AFlVZjdbi2V0TXeicuHvabGIu7FFQ3DGLjhy0c8xjUAEZ+hZP5gg2gAoVgeVH4FIHoLjdcswmJ
VhU/17mr8Kp9KMJ7LvhNgQHCdEw+EQtWPZoCiZCk6ztXvtoIdufVTPCugJE66nAJccAao7SJ34fZ
MvtKY5iTTNhwobeuIdnanuMNmViETz+NXkwsuLz1Ml9fwxdhXU/u7EZZePdUs7PSleSpiZGcVsIm
CwsX60brETxZR8X27jMEi3Rm0RLcAVxa7SI4fZ1CYf38zZLcocBZ3O0UJ8d89TzfolHD5GUbcR7d
WX0Pu7SeY23tlJHkpY7ql4vazVjorQcfatF6hZfHGaOcetv+4ADns6Djp/+81Fsjue+xjfO4T1x9
/achucwtbSG6AtItRsJhm5kjuKdITDL4mXjiLZhkQ5lgHdvE6hsL7h7ljmHpFumW04I3r7kbbr60
El3D0VA1063Bn9pTG1sVm7hGmpu5IqCYijFU72vJiLUaFTe7oHAxl/VONjm2XS5OTLE0IOPPsEZo
Jj/nEcabzogtGBcCgCkYtzRtnDsqq7mjY4cuw+pMLTIzbo/OroMHSx0tLyxrSqJ66sDQ5HGDWbHW
cWz3NOfKzQ9tJ7jGtaWcIcTCU7Bkp/LgsPqlUyD9xnGXvmFVHhOQW1j9CCsN7g5nXLJTU3NyXu82
Pv9cW57sMlKd3slwOSkXqqPP2UGt1GnJFRF0dZ7Ryc6jR9C62vLl1UF1lq0HrgQ6Z08Hc/OAEjtd
5LucM/pxx/dTeogOuG904BqrtUd9o4mHu0VgXPIVxgp8pUPeNSDzPtzUvHod0Bnj52YBT425o+0m
fvmNnyVZcj9/gtR/RZwNv10b1tPuYhlDMnU8b0HllI4asEVY7/AWlk6z6t3xtm55308kOm4mtCMn
ZeGnjhEBm0tkh3rd7qjeyyXfW/mqhzvFrPcbd0aHK7kAPOs9fFoS88xtdnSEWAtD8CR0qA7j6IH2
0N08mfUa/nFUOrSD6XeITsMwe2Qkv+ynXS1J1d2eJjy8YzOLs3j0W8pgXDsGqARujQvpmddtbiDT
XvZj/9hf1318TerNCQVTbpbRyJWa+Lq576TffFUk2m/DOpJ+p17OR3nc9qpdtpHG3exzCP/uW9WO
bfZzEA9jG/WQbaj4mp2wZs8s2fgUbErRl1mR4N52JxzceShO0y/dVKc2vxye46Z7L51sw9//3fKa
nXhgb7/tivG5is1pOflNcZHlmzs/A1QpfP+/7287/qzYZInEzZ+ukLK4bia/912f8Y5u5yu/uZ/7
oEh4WLbJNvK3Hgtxvhqlrug8PX8BSJ2+WFUxWOm4GDeE4DUyY1JQ7deH/RFn/Ee74LTVAAjJMxml
nMbXN9zPn6OYtK+5mCirz9EIhED/oyY6CkfsX38/fo7KSolOuHMH1UVOKPcCPVC6uR7Im6lsK6GG
mUG6lyL012nIrrPl9edEiSscMZxcktqZGmXyxNd8bKaJtJhROiMigX9bw31s2ZPCColLbdFEoGbg
6bi13YcNm8LEh9vMndAtdPicdBDQFDPMihWOUozTsJUwz7fZtCBm4dWK+4voV7iJSmz2WVhx12c2
q9C7RV1ANeUq2KZOnLczXVCYsuUrNgk68KiCCdjJHGF7NwCjBfQuDDWhJAB5tDsiTIt2DZ07FDcK
FzOuBBsQ8kLFO3kq1qsUO3YJ9u615ISPHqaACx72Ezeav6qzwJZSh3trkfvKorbuoWZWC537jMqD
55W5Hytaqh9cyymVLVhyvsQdn/pPbgfVGX9v+NSNrvj9iW9kGwUWnoVLkWEJlzHGQFa287VMr7J3
x+fr971Pfd65Olz/B/1ZOIW2caB542s8ZbMtbRxWFwM6CxudV8m9fl9YkpdHrdtKM4nbX1+kHOJ4
AB2k1MYzCAODU6zBkiUKgVWOZTcLRU4EKL6tysEMgNHSaOrVbu0SynzFlt3G/zDMlzmk3BusmsBx
t2XnatHohaBYeKdFi+lrOb4O4Y/PfCTr4DmE+AlWEG0HmJZtqLt39Kj/L8FThAtJ4B3pivbJMnAO
kQg+I38ENXEoaEgZXIGkymi50F5xHguqVUZbwkKzewvUJ3Ez9yUedwMUN0EvL/oA/a1NCWUEmfR+
JLNXhCtlURLsCGlcYGUxhsHxIsjOi+wpt65eTmY2XlQQFyBzS+vzU0BCVa36SBPcZTTjVlxW2Rw4
07w0bdwrZ7BnMdVWPlJX7ftC8jToobznv0pq8Gmgd2FMRLLNW4QcXBOyP/siNiLgzF4Rq6varx09
fJId6eD6Pr6IDgMIYVM2UWObdw7TnSB175YSq7axYO9isMW1DHMUGnLs2ZSkc/joXn30HNAceJl6
iI+u/054TPi4fPblEtNomZh6oiDdq37zlS5voeFXCITAn2VPBAcpzUm7l0LcbTRWarXMQ8kdkDmQ
nUlYOc2ywFJiJH71QbO6RfcoO1arezSltYpj3ME4SEyzdvLoQQzA6rV77ZgNvKiHOq52tugHn7YM
oY6y6P3bCAv9u+6JyrcxRncWluBjptH4zeXppUQ6ga7p0+P+Wja2EA1Y490dPXjb+U4Lx69e3im8
0vrRWabkBNHJa9nTUjKNlAsw8e7w0zMWrRDBjbVZHzSsXv7N10LJ+ziPfRMOprKS3WLTsmerZAaG
Va9Ff4pLDbmJjYp8XKzHgu9zQA9iPEoCsdWbXfC3WKIIIqfKqJj0NY3XcleOJdRwoCpipLejVELb
gdjR/Brr/9qMyh0/Gx94RUZh139LS+hhv4T05ldaKkvtS471tUoAoxlOmB9LIaRTvtW1hLPGhAfT
oIS4ccvm/fcTeqTnizzoExuPuRIKfnv4xMgIKaEU1gcplPiNHmhYXAzJ41hllrT6jBjzilgE0kT+
IybVOC0zNiXAsn2zpwUr/AESPn5Nzy37MY5AIwj8WyC8iqPbMkyXwps6VFShZA6LNixALzNAZgeA
MeWU9pMyqvbGfp96lPzaG9n8edKtiqXm3JI6OsUizhD4odhGoCZTuj+UGAZHogfTLZImZ3pmgXBo
N8/dlLN4Ntbalxaq6/uvEIvfLM61yuZ+25UrMCxeva4IwX+3VOxqsKC/L/S14NB/IMF/2/JjngWj
YxZnCKPfYJQm+S1s874QLHSLvbFc6PCtkGwg1RSVDT2AK3mSiOdaEUi26BZLsvIwXdeBEOsHaWzi
WUJCKxmlOtyZJ373U29vl3wyExKJfVpZGrHgGLz1LpQu6VoIOlJt2b0mkictgdH5xprjcgfQkWMZ
Z1DMTT1qu5pBs+GwlJOaFyRFDDUUVDq7WU8oKXS8oJ/+CU2hnu2SA7e0UPPoIQQkkRGlBn9bU4Yo
bIBsaxs8e5x+NJlPDEuljKjjMRu7EAIXJCeRsZ5+MTw2BezR5SRjmk8/abykPi/rPykdmg3ByGeg
4TYJltZ+8fWmRNJ8xc3DKy9XAWdZnlbFTxcaR8GF91RepmHOM3fBKVRIDFCK3MuJuAYFyuGOXtqp
m7q9J4cDO3/tGa4cC67kCBuRc9pwRfjnCzRb1BgSE+TSLBziacjOe5bYX6VIT1Ser8BWuvH0qPa1
PyqxSVy17HV1IIqzguAgx1gYONkPBtguVSuUSmbGizaoTSZa4Q0lyYF2T2vV8SOQlhMusURGzlXB
bN0ZS8J8CQUq+rj5UnXeoeqfvNevmijR55tNhB37Hsr7gZRtODy9Do2Kgq7SJ7nhClRGtdUumIxF
10B1x9bEeEmlZe+ilhGpVuY+L28mcO0a6n+cLhvYatRVFNmNf4cKh+yXGhCCkk8gjgJg0XOnf9Pt
dt7L07IP6kR+ktU9PSaf102RCN8qi6hZjXfA7TwE+MIL61NIdUX+MSHh5I0mVJj84cNlO/XrkGhI
wB//HyP+WBHcfkRfp14gFbDGGK8T6Rtv3LDZBL+u8TVu0K+ijFqknsI0iZPSLKtQAVBBuX7nRDJl
hSPuDZfWb/33sfX11Wlzcq57YyWs9JV0TMdHP/bqSqX7sJWSiXvaTN3JUY6k5MEocRp8lidHHL1/
CB+4saNFl2imYhbRAyT1m5+I83OVXKOPl7onKw2EEPKBl7unOCMduKNXLrHAMgdNPdqfSPCIPKHk
quDlk9dRC+Rogs9b0jbmafMmkB2VYwvebZtu3w9TXfHLdDtVzH4vrCobg47xt9qx2/NJRo8PuUvt
+Lj0jxnOeBcs7oYLYNz0K//i6+pnuExfM00xcwQb2GjptQ97CuJtf+HLU2F+Hihh5uOs4769b8ft
9zJcAG2OnwxxcS8Xn/3nwmCBfjy+FJ89X+Zf//VJ3N9UM/8CCZF/8ec3tnBxD9zgvuX52Kz2/Ejc
y+Oncll+PX/qNb8CH8+j/z7s719W43N89vVtARQRDVUGcD6NiHqtkgu9CLgfirnKSZ3Xb7aZLuUD
Ztasw4EiTz9gC2qXZBrgqmyWjcM26ugsCdkkaaCclJ03UYdk08kRThIIu3WA+oU9SuaP4hwn/NdS
rzbf3tXVPCO+LsbKQTWpiMbnYtuVabsymp+nzqjbzpJCq/pG/sRMh7/tvSa4BdddzvIwGBBe3YHt
uLb6C+MeO6W8vdEsaWnCYg7mPoPP7CKT9t1o15Kv0A152zRR6V3cliJjFHUl2rc/GQuOWbCr4kJK
FqvQyKjI3kQzszlXERwIgjPmLan/CUAK/LSbJnrvXvAmrrzcLXqPta8vX6olr0KnIUrBd8mkD/IY
QrakHEmrM6nW1rLX+hAaI7r51AcTIooQpdsT6ajuyH65FB3kfs91xPINiYaWvG5ozlUbcUvNz4lS
HM2Z+ro3jd/f8jIN5K9JPImxj99kezHSgtdxkohRdhFX8urDnHvPLF45CvC4uOsuus4KZYjF4uR7
A5YH0KuVhA0hGfZ9N+4Ttx8GQ0XchCcq+QtjnMdFO/69V0ct4JzC57kbCGHjyvvsWU/jJwNVktWk
5sanj2GjE/Dds1hampiN99q2CPTqe6TILm3cxbevrrC6uB2/iO9f7/AV3r+aZRefoGyGky19Ck/Y
X8WZsH+H0nYSUrx8Aed4fpX+O8wOhs+/SxcL+y5ultD80q+UMz79c0XV6+9+o66ZlH9nG7r4K9m8
cKGx7VneaM1v5LEXsRmfqF/zvEvoPt6wBo/hDms5MHxtB2wh0NCVuB6fETjNdbV8TDF+vnEL54jV
xtRb62sgrAeL8n5TJ/0m9wf+Z1aYGD565psX28WTFZP7D6oq7grrMu4QI7ll7Fs9d03Ubt6LiwJi
pYFV6A1uvxHptpEe30iin9EneONPTYnJx24z/W2TZjXh6zE5YKo65tEZE7orOIxqdfrtNnDWRnIy
AB1kuTbdhk+vXQ4rhT/vlLlKQs0jO1j7Z3YRhNfPjLnH79pNcZQDZUeI9/vkxal/Lgf35rXEgsph
sVtF0pzrjXBgA+Cn461kcL9VkRjc7KlbhgM3EeHFJhyFPCL+sKDrveTqUbYWaXBK1CJaIiBjIMWa
K4DQN8a0g3QctpL3oU3YU+2c1lAu6ILQUMObLKW5Jo2adRT62bo3C7f0mlBYictX8HYfkWy/eN0J
8+hZ9LRyd3K4uQJ9Zhqma8m5WeU6jVFPpTf9dIdf6CVohSW0lJdPS1imxzYqk8duOut2+hvp77IH
ksDoZJbtih3kKW19P1BhPQ/CVzZ+V/xq6/fhRApXLJm36Uke086goXyWVZFIV4XdXo+u7F2MLaUE
d5CLHL0Y0CW1L0cq+9r0T7rVV+DY0u3fO4mI8Db1FRtKuwdN2e27vcxscK8dAUTrwP+O3UWGRHHR
ELU5Dvtm3EQI7oRzUlxgFEvCPVvCGPVvW3EvAL5hng2GJ+CFoLHtyy23LzsYwDvOZbe/Xk7BKVA2
HM9qfBgUl6WCvh+YIy8PJmsmn8F4lBwImDkAoR8zYyiKlRT1b2PCJiBYFAgE0C0Mr/uJW2PvE6U/
Ehom5ktA+Zl3LiXZ/urLYfGrhoCajOW4YUvfe2JrqG+h13Mi5FV9msurMUTVuF9ivlbsP/bHK1Y1
k4r7BluOQ5nkyYjQ4Kwzh9TW2jqnFbcUl+rX5+//J1Rx4inTBT9NF1f/6kO9fcdjKMQ34LqbHF7f
avjw9spaD/XwcZ31u4pJ+0r9zfy3K4awEL1uVUdaLGzJP5xXkgb3Qxb1vnTsCa0iq7RzJvE9YKJw
mMbt7nl4eMW53l13vDF1qYasDUezPnbqNoF0kJyJU1kTSw/L8LFQ8Ha6ObJb0fNN1yQnixEgNp6F
m5nP59hb6uGJjWwaTyxl/fDKQOUMTNcsOmhjy+uvHgrh9VxxlSpaV+OO+vKEdR6R4TFAO9PSpEw+
Vyg6ApbjzqCQJ9IY/thiutEagV7rjpi68S67bclzQ6bpWcwyedGZkfcfHzsQ0S9G0F21BXpC9Zkl
nWReEUwEjUaTkzJ9bCWzakM5FDgq8AZEnfH+EJd5oK6YzTiT5G6RBQBC5S0tgBe6RozWFc3j4ZCR
fb9X05AM4kuJ7vsOWmp7UEIlnMJLU0JxrYQNDAhv/KEW6hs9abfdT75O1+IRHQjnGqBl8ftBgoQK
5ZsuNuH0E5SrPsaoXRDn4v75M+zHZX4BvPzYC1FpV4/4Cv/utas/9GwtRV4/i29d2uo3OzOsErak
sblLlvRiYFtVl0xa3JEi/zA1/1NJ1sdPmYlLVistesWpXou2PlR6InaoQswfxvJdYnAMBs4GaNH3
I3qR8rZfnuToSq2lJqoawsYBNVxTquLj/prBcebaoHD3KhboErEDtZ5aHQA6TG7b6W3biqtnGwhE
0mLxTB2xXXxue4lRlmprUFPyY1EfBtUd88vBK5n5NE7KpaLVz1oS/b6cl/jAAWjZ1mdYz2zDjPRh
FD9xP+1DUPf7Z4r2JPU1PdrXfiQOX53MUVnL6lIi5krXOZdVGpF15MfToFuQooCYI/LOaTwROnzJ
vcKwMmbXl0nLQ1hf78iNiZaKZ4sUTpbD90mxGPCq60/8XiFpMY2MBMI1ilp0RkNjPYiYMmv2m1EC
pdrTzH8ImoX5eK9AXNyEVfOIn0yuniEJuaBvytR59gui36d2jWLzwsesXWhwVWVnZBU8+cPgdtql
r0UBN3u6rHg7J1M57V6ATkq7YSRnLMXrRlbj23ujwUYf5gXNfJxekZsVV1OgGddk2sePOhxeyGOE
b7qurQMBqdpeL/rydoAQT15zhX/4lZVuNXXFcq245bnVL70wjt6NiSnB2Lk87gtmZPpcVpxCD3HC
fV2j+8eThbl+8+60smVbyOzrt0RJVO400f88IrIkVQlviilONzKjuNXnZn/ahbDIhZVM51qOxXxz
6zdE3ZO8zyVr6C259fTcuqfu47ZImVuIlyuQmrddZs4w7PjYnqBQWg3zbkqi27Y/bXinHIZED7gO
X6DNyFU7r9TMV+41xuIKsl0PDWQ7gae8FiXN0X0vLvpqNMroP/N35zQQftG2r1wZdAjIJyVWnqFe
O+Nh0g5sLLV2p4ALOOvD5qREhBLur6pZaY31QQUDsdwfVQvLIXxIC8qpx+nY3ha5eKj6WKcNgRvQ
LdBkK12kzBngRegbg+nvYN+Pamad1jVTp8Z9oob6Ch+yP0Ej6OblDIhQ+RtcrTXvJzQfbIPRFATN
bt7dZ60xBxIIAkc+dzh76fGd0IQNLYjkN+oFJnK1PHQHtFPfyb916Ugwz74/5yI9nNLFaYg6yUk3
pMSdbuWTBO2R5h6f/jS74TZCLe9X8jdaaH/yM+hA7at+mP+HpzNbUlTrtvATESGINLeADUhrrzeE
pg2NiIIdPv3/rdonTuzcVVlVpsJirdmOMWYf+YSCIx88Rtl7QhpC4WhWUvePtaA60JI/XvYmzPGx
9LN687Qd9h7u+zVqCLzNGXbixTATGp84/w64LSwgY35hbDChewMP7GK4HZiLv4fbK+3rc5TdbRR5
I6Rf37tKH+d/4H30c6/we9OK22wmj2z4+NM9TjQYS2RrCoOeweBnZyFH2KBHxGX/9VxjA2y23WpH
9h/pVdC6F/CWp3vPlr/Oba9Vo/7VM4Pra4Yu/Y/uV+5W0vgjj6oxj6gFZFk4x5rGNQrOwWOYaOET
pMe0cKug34bf5EexFRSx5L4pOTVciA94TBnfb0O8Oh49f9nS6dFGFdI0+hhsBYWMMPVZhTIQBHsj
Uv338hXJBMcEqccnWMxzc05HCjk+oYHfWzx/Av0p5zbw3Ces79YCAgYaCfwrIFI+pvP1XbEiyltT
sVr8ksbLjw21c2K5FoP3h+pDNu0xVuNtafgC5oPRv3nbFxQnQFdh3Cs7/GTYextLztAYBWFDsKbA
9CiomlaVOR2YXwAgDOake0gr7/yJn8w32qhz3js27cLhoRdrod52ABrdbTErZGSYlcsJoDO2Gvxy
nmHQAZfjmtVYhxG9TrdU5ukajV/bbJ2t2YYQ/bV4VgZUTyTLQBxGxfW0S7cH+ui5plwhi4KGEeu4
4amxMPx+QjDLVSluf8cl8bnlsj1dkusaMZSx8Pu617rKxkyUzXWlRPWm8tUoW1Hdn369LLzE9/2/
CEyNusiI3mcQZJsvvcf5ILnwQFgK0xo3naXKLJ6FWyNWXNQnc1Yi5jjvRXVfqNwMkIE4Nkx6AxBy
RsBn0NmyiKjbxvF1NFmgo1YCmKYbNtTUynQHlcP8YL4ypP0yR0fRvXEKzWLtOQ+4NeJ4nhc/yAqv
UfOTERtqzjwO4N0C4ZY5KZA3wr2HfSOstxXF0lHZbK0H2GAA+DSJQGOiVsdYUk4FqdnPvpp2m1qq
4shIBRP+EKw9bL64mBvyQjsDBn1qaYheQEpFxwfpjXbEttB+4XeoAQSi3MHgrsbp2Alv65vZ3csq
fjbrxbbpeF/6IRC9wMX0XHY6yHTtMnwA0dKssm+9NfHeSuNw2RJroTtsM40NxjWRtbVW17P6kvXV
/ftOUF4OiAR92QbsNDE9uD9LjwIjf6O7BXifHo7hvk54r3Qrh8WhAGKK15vftxkOPreAk/36Nnng
l3klrfWjDVghr2gV0GhAaHCKwJV1kKQsXSaDpCyV3q2is8DNV/7DwUIBPJRWemsV8HSAmYJLR0oc
i1BZgzunSx6jXfrp86D5428v0wDh7cLekR2vzD93qzy51NweOo2kCoFVVN2fNlyfHqcEbCrYQWQr
OnFyPoXTX3+WdW2/Ti2EGtmCD9KF8IOUzYAYFcAJzUPAWh+rlni1Ra6T/fHKwfqbASBH4aXvUx2o
Ev6N8ydTDEGzdPmZXQmOdp8luE/jKO2fA+uiiNOC4TX3D+zokWk2mFDe+ItmwqnhPXZkP5gnHt/b
o9oy4/CmC+4glgKy0HoDC0U7ttsaVdm+9dMt5t/0mfekW2/ZfpxAwnDu19y3juLKCZFxSqDUD+We
1c7o+dV2hQIQiHqa9oZFdKvz6bMuJMwEuOcN/A507BYgMdWC3+K+/R7VM0yY73ywJq6n6jhYg/Dt
wseSO38fSM9ezP3NDrUn7QYIqbjvAMTmNbcl4Hhv+/mz2bdwHHAuEKvgDdwOvQ24UqW22Pj8+t83
OspGiNCyfZmUqAEpduROiCKkGD4YOrqD6leGdnrjSBD/IWsh0ko7q7b6Iev9TdgtyrGLGpwbgmd0
qnasHwstrdJFOZZWjz+m0RvH5sBjB5PLA+KRdEyPALdKbBqypzSyaRYVY/KJiwOP43aAStIjqiaV
QT8IWwqfl/lCaBDcUbjDLBrM7CHOBtKjAoS0gEXXS0pyxsVuJKfYtLNswxPlS19fGQS6SFcNsIkF
RRGduRBz86CngpPGedFW7JQnjfB0Zax+fr5Pk9dSn7ahurpMje1gIpE43RZVqK8pphVRefrOjHn/
/EtIlwnZuyUzpItI2bKH1l3MnYvsTom5y+LQ/mn+YJcvih1Gp09Ch4HrkN4a6lenQW/wbsN/0XBo
DPtC3CDFJ01Uromv7WdW7sjyleUz+i7aHRracG7qHbXky449Ds13CpKGDaacCskRizBTcDgMjUX0
jp7eivLf5yTKwhf7u+6HANh7R15+P8C+aYDEKBZm2tzzFKllN49hvbkaUDqshkQAk0Ul4IDiWh/R
Ndg8AfjfDjOM1lVSU4SzWm7KPN9Oz2SrgpzOmHSDg8mB9QSPg3m38jWcF4VdkaT79h//4xE9EAo+
FbTOzG0aQhSBuyHz6xOTMG6hh1/dNwVpaioUlNLx8+agtYf355uWHhJS/DSu+xaMHIKBD6WxN47C
Jh4kJOD7H1LGzGcVdBGnSy1+/f8/EjakBIz3aUuYlo5NpJ1Um+95E41uNMpUGGjCBNXOhUDKfTfw
vl6zku1naFCU4EwB+6FpyEC2f6/CYvN9nhOeIpCcb3uoJt+tjMgUWhLrato6dGCcCNcjBxVoUeSx
GC01MV42XwRc5i9CzsOoI/NFjUWKc/UsUVdtgk8TyFcPB9WTPKMd1uJp4i6pjCI8Rmy6as5v4lza
KjsqMgqbm+mrv5hHl3axxLCDj61JrkgQOxvUPeGfjx1SQFd1wmHJPzvvWymNH3ShYf5kk/wzMtop
rupZTz7trt+MM8lWo2b7hJ+xhvJxdRswspXdmqEKXXUwfCEkXVitat1R5xlYJWN02imw89d33J+m
e2h8Tdxsfi4H8gsdmbMJEse9vocNp5pDJwYc8PvgCAr10NJIRupLZ2yfOOaQkQeIWtwE15UgCiPw
rR3IcmbPptiWA48TpAH7Wdh65+Bu6hONjW4JPa21qVwRmpgUqT4WPDOqxUyBWHNG5TUltDLB8g58
ZmYXtoptYUADmc+sHOPkCF6wQx1ScPBNMF+mOEcF0QuKGz9LWQiXtcvO2bpCUS3sh3KouNWm2vwS
c9ecr+F1ljN4Qhq+V5ej6eG1qrhdvK9ey5QNw/7+oto4EI3jAjUE03APxfjbG35nfMspfeJEbg63
xAOlhICb6QassE06zkibB2LF5QhTUcvO7+q0KIEYiCwScZJmYClSjMVNFPFwkNma4MF1zaHwQuD/
oCL+cFqFc9lRQsEWmDQMeB7j2/oSX/IhZa6S5iTty5O6yV3Uo+bN8IRgJEzeIBdW32rPkEAbCm7o
vsE8oWWzfO2q3WOJzZUOrOu3Z2GNCSKoxkDGMcMyIOXPONpr0H2g4Xx58wKbWe3ogGDppQRR65eF
OboxkR7n+c/pZtGPHildgeQxw0mWO9pnJUb9S8G1LhzYwqz7rAQ+T44z12EBPo7l8bm6nSnLUjJW
3PcKnKyvHNVFdyRoeJ95MdW3Of6vWf1zNvh2jQoQhuq2sihmEREwNUg6YbRqcjTk4zu7plVIlAJQ
HtIGTz21nxHmka0iWI4vkQwQor6vDlHOHUVCzCU2eqGgaYltpfNCzZe4hkvmcXwPxPKvASxmp09t
taAyYfOqL4oEpfM9FJH2sd+poKjqCOSJ8gFJAru02n1QatkYpy40zpBNGQ1lv1Ytfbp0YKHjyKl6
b25HCEQmTnT12teEyQwPCK9b9LLr/Wff7j9bdW7ONCp8OunsJeEOBrvBinLtgX1QRL2VGmEf37sU
47yUltwyKdPXUwnxbwtz2l9Lu2/ygib8901YSrbvfX2P4dJmxzIhGGTViNSFru8fSQILWZwhQLFm
T68/y4fuN6k3JNccJNwMypE9lN023Z+yIRrJmMRpfSCh/RUH/v4Ti1UpbDJmjtvtLKqvXv13OT7m
N/Q70hhzxnMn6iYA+Y6LJdvwsYYHxOsaq14UIflmhSg+ge+ZR8LlYhWlZXEmTdPFA31JpGbqsVh/
AWxDrP3j+BCswFhA9vVY736EJQdeNGCLgKivbUIHei3gluDvEhICa7ovntFtfqfcrP09Ns2ZZIV6
aaIHUG5W8t2mrIINwXOyLXrHz+Z6yknxKJBE7aL316DOQwLMABURAtish5gD8cdlvs/k8LxZSqC7
+kEbORMlaH9Zyx+bPYSO2Y1aFPhWw36ee1EXs5frTcozhCG70iJCMb0aU/6iKYQ6rikiZnXxPAsX
T2RCjwj15S0nE6P3QPPkQORarMnykKx8NA6yQTdtKgNvG8CWdFhSLhVDZxLWPQ9G3E+K0Ax4pxsw
z9Yp5jSDktf24lOlkHYiDvyJ1RVddMjGxpZgPJ82AAMGiTkmrSBPIzSALUt+OFdXYJ6n1UYgPT+O
bQ88ejUoOYHuv53bbQZJa43DA4YxJSlI0u0j6ILrnF54xM/TQ6V20I7vDDPHn0V5wq0NYFgwQgVz
d59eGED/gwAcgnj2ud5QCl4R7FRXohL/4n9Q+ONihh7MyAxE5eCyQNeW2parzkv/4tcYhhudJHnW
brpY9uSQ+zZ3xlxs/n29uCwGweVIU5d1/dl0lEgFzaQnsmZsSWHYb3bdHt+cnx5e6vf+Pr7BW2Yz
0lbqqisi6yfpril28u3jXDur1SYcEGFX2JecQFPkJFROSFNuDJ8iIuafyLowDLTKYe5uueWLZGkL
xnuR8vBZ+Ca2nsm5QdQIVnkhOjWfjy28PgECZHkqCad/KMAt8aSuefgDTBp1CZXqBYV3dB01G3dO
mjGQmcFHymBfR9ee00MIGatH8W2N5oD0L+WijSptzKiZ0+Mdp0cpZC7S3IjErFjVR8nwzPar/+TZ
YGcs5LBhK/ST5+oRU8EkAaO0vLyt357imsvc1/7e0HRpg88+Gyl5uJREQYsbzJZSQXZYrylB5Eqa
FpMXANV8jpL7oQdjAATXWl/UQlvfg6Kyltz70jik02rbxopPQl0ulKilp9P3Or+cQ9E1bSLWy7aj
rLFQN8/9ZZsfich5qX4mXks32t8PsgUHlTO/enMGhAbuZ5StALiAwFVHZPUxfPnkGlyDZ/j9WVXU
W/dgzb89baFtr+vSbZ3BsARgOpd2PVwqDc7TsB+QeKXzfGHuRCsuX2dDNVIikuLnCqJsJO2okW3a
Te+vCGsfqMn07mbzC+iY57lcGNN0VsbFijM/hLUyS+FBVX6T9KbFtPIV975uJgIRk0YfOEipdTmq
m/vq4r+nZvJYaBtt9Jr3V9fZI+7850qUClcU/nf06GA31H61uO7NIN+q69dUHtaLxyjFPFMp+ofZ
MoltpETy0ilM7DFEYfe1oHxhbEgHWt8MLmNyiYnGd0L38EfJUgGhULq9EQKgw99QhSQkRD47sD1C
VROLt+0hxb/77W9eFtCiWaczImwkmowIBAeMs/N9/ztzSNQNRTymNpsZbQ+H2oyOSkXfpmotpcPX
y84zZ5AORciLHhy88YHFaRpcHePhPDFe3RArSPGqvQwJT01i4ovTby0iKrix4TXqH75rAsuM8BLJ
9n8RJqiCW8uRcUivOBu/Qz3ur80pHfaKCu4AnCFIbPeK1wTCos9hS7iX/T0GDQtGMPWqPe308Otm
cW9oJHkIhyFiNMWcQk3cbmFRTH6bfIZLXWV0jdsNuKZ02huN75NTyS8EHUREtD+xIji0ezckSqEo
Ncexfmf5CaVjkNW/iebSZ1ugLuVjGbBKy9SVx2l0m5L/V4v3SkPeAf/KqFEVHdvbBIdOBXzPU3Dk
s7pRsOkUsUhoiFqI/OI3oavi564Rw3fuzQlhMEEbkzVLPqJ2SkjUm+NmlAW+S5vrS+wQ2SFf1Ee5
XIy7Jl7CVLTT9aDGXGsCdHak0NpNIxX21vfM6Q5biquUIPbSOV8ocz25n9NJt6GrGOCpoarSu/3u
aVaHFPpItGbGOtsz8EmK2xhy7ADZ8XZIBYmvvEXy2S54yDzMI76UWyGzK3Dfd7tfIk+EZLxNV0EO
GAGLIurNofzWcTTJJDWspE0CR5Gwz8Qj2MRQPQAuM8yC4jBBIPUSdikh1dVeI+jLqpbbmpfxN2ha
ZA7NBO1PHQ27mE8mIueh/aCdfoSLJTshi8AAAwFLgF7+a9N+TuVu0LOIkl8nsNvvA3sLZ2nEuf/Z
POw74z1/HifTVzfVMdtjOrstBRWswey++gS3iKV+nnE3ZOEcIJ7whLXihKQbqqcUwJXFk/ONXROq
DgS61CW3IvuZ3Of1H+VXgjSumxJqOvEvC2NjTMqY+2WfEUDQrkHhneozEi/nYq9xN1PNJ8TqNyOO
3h3kgwhMKBRIsBHeXoO1kAJIHXncP1eVKKaXx49iXWfm+aUQh/U2REB4NbbGJ76vKN9/V/mRHLmY
UAEdjC8L3Sv5HzVU718HUqdp8XCrxcvve1KArtRKfJcvBlSuG/7l68lJ6St/ZnJZfM9FqI9rl+LX
qPNSG2c1bFg+8V9LKTrBuYj969yp/iMWf5aTLnpsetF1qiyu02JNyRz8hg5CsU6glMFRKgNjBVgM
biKDjTyBeAOZGNewKqplH2IBCJ/gGn1pjqbRc6o5X+/hq5iz63AwHID2oloflgyhJTAJ7qhuvYYq
l/wZlUEzQQXCJp6MpGkHeP4+SuNyfAOv/wU/h5SkpbomWjFsmsnFAdHmPIMKxV+yc95TDv+V6kNp
fBszgwu0rzxELmWao0T5pK878NjyQw1KigqimqKKGNM3cOX4CksitehNJvitiRkIKwyS16pduGnu
Z3RfAaEEUqcTB92HtfsAkwBGNxDbUKiWs8KZbSalO8DPvAA+6EPVMaIfCvY/j4G6CKdL0GRbvw8f
V4jd0qBn7ZZe+LVrOHMF1p503fnubTFMCv1ztOfAnEFolJwfQwEE+PcZXIcAQMBdXLASzerh5zGs
0pDE2bmGg0Qeq7QuiAd8Qt9hb4Ki25bO7YQgF/FEAFDwLIhymWqJIof9nF5ctsE43ypgjtKRcNsk
ORBrnnbfEzzbYmy6qHtDFa8FB8UZeCAG3TzWaYJoIzznBIEUeKy0AmCrlpCK6LNEmjh7hHvQK+4T
YDMLRI4Wmtusq0DcKaaedHwCZSoS6KB8piVgFEeC75J7Eu4PmAg6E/lYi9ja3EsOP5XjM4b8BI71
5d8R087d0qdtxpl4uIwlDglVOR3UnobDys1mNf9YLmRPT0wgUtfoNZL5x25ENAJSVsI02Ab62kia
B/TS7Z/H8+HZ4ECINsHtjuoJwtJo2f6jB3v3iXSiQufCX2b/dNwv5T72MoUWeLeQrhzqAN6N5tAA
PYE740zY57srh07naTO8YH6BQpEH4EYQMO+QA0/DC8B4031MJLjOyvgBwj8F1C1DnFSAysA3Re3+
Lshb7nUlBT+vDECMumxMz3CFnQoH7EMzqFyh8VwM7+NL3IfJQzgwzIB69T1AOb7pZVMgGwDAWjeb
fFxGxK4ejOySkGOqXQAgowoIqAEJ5sHfFeQpUHFffD4LNYIJO7mAodGCfmQkjZ8t1ITQcWIgvQmh
d/EQbArCOjrv/sNFVAH+bDe+BhlcNxjOYSpmmno3YJo93kNL+OgJZAAYdTlxKilGwtwNjlg+uoxg
rifSZCUw9oAHQXkXQTOCzzIduNmyD2OlJv4bMMQV3NDWmMEeWBdJkXSHJ/B/9XBNjPUdxJkc3KFb
vGk8FDMC0mKWH+9hb5NOUv83lsSzYWkUOHgf9+O2cedm08GZeUuhfK4Wl62xeQoB2GKWzeRzjbrG
hf+hYcOVg4cXF+Frg37TqiIkFOziOw9YsKserpmAhguaVRpdCNdfQK7bzQV4krZQ40vyCYGirDVX
caUZilITxAI9xpuGsseaIyRziX7efchgn3barnuOib49Yzsw5HSIh0aUE1SqqCo/A41n8vSwLCM+
kmrRw4eEETXwQ9KQ+3IyrF86skpgKs0YKSK3A30FeirJCCWUKEUGhXlJ6F1Js3T0WwNKHNWL/rAG
6PYE75SRJxgW2aYtCOB9CAEdYEHWFS73fQmxwlX5W0AIsIdbr+c93Tt6LhHQ+T856pLLQZlpFyud
DdykzGwFRiQDbX0lHBzNhb740dZaP9a1KEDQnrsuC+8biFm42bJmee9eOoM4MlSm5B0BTJFlB7xX
mmN7IEdIgJ8g94469ztmDGyM+fUe8cv94P9rX/O/GGBKiVim6wzZSs3tfAwGUgYVe7vzb8NuKsUD
9wVRvs+TE/cHOsYVLEjkZmCtw29ZZlAwu3XmNeNr2EesAJNqq6OPrwCU7lzIJW5JwaT1qdiTFYwF
dz9HvQiWOAgiY3Yb64i6gHqr+JkvZXBjntEDLfC1eJSkjgUZCKIgg/EaBKVkBEYyGCPZpHPFp/em
l6hbKxMZaDt32voV0ahw4illEylAGxzj1bp99sUzREokpdLDhkgqbJ2EYaIO4f9ICfIYE54w0Y8g
4xLXIAZBYaGRQmoI9RRDjWoDm4nlV/l03iFGsGOEqLaXkS3ipPkYCbkDmiwjk01VcjgfUGqQT3F/
3HI25mEDThcCMILz/nD7Q3mvoCTYTgfbIpDYJQVhCsIgw4GInzHouOLxy2ZaAY4aCIj4E6jtAiEl
CJS+MdQd1L8g379xOplPL2FizsWrH9NmPHDRl4KBOrBWqf1G5PGK738j28cQQzQTJAdG55CEJkRl
Iqhl+K0FhFptdFmAQuI5v6ZPuxZR0pircpWkwbhWMEgRcRr3GMpM4xmGUcMbViFIJ6cXQhANepjk
b9R61fQDJ02fG0tBBS7J99AeZoVvS2hWkRLIroyFkjCU1Uog8p4A+77IPwhaVwu5+AfXXBn2lnnY
n8uRsZMjOar2sKNgoAue6iso4ZIYpyaiN/k9lpBRBBMU0gksUgZUfAy7WHyJocGMl7lNkbJsR9Ws
hDTTeooHxhHRLgnD2MBxrVbmHMUh+Pi7zC+gSAmz+zoPosxHI2VRCIETLm9r/PvrbGEybi3jfR7r
vqtH3blY/Mh0UQB7naV5xu9ZXAvuXeuZvsAqvjfipl9nJBdmL09IxDxzpr5cF29IAFALfBjGMPzN
SR8GNsyb6PtX+H1+QEIl5fcnGHty1Bv/5rwhq2siQtILJXi8cvzyjPEtAp/hibWhfwiFp2adNK9d
SZHgOCneY9IyoboMa4DVKiFkH6pshSDZZXaHYkgREfqrOjaCFCY2pD7ofMIGMYojfG57qAnBOPPT
/S/+xYOjOntQdplB6AMWuJCFpFa91v/j8tF762//War+9oLoNp32Ykhj7oFPpkwkCvntevB00pmC
hsSTASSwMCdHKNG8Bk4YLtB7HUxw0DdO2fmYWsJQt9M+J61BgmT6xrV9EYLaXoNeaPoffPTNKyZX
YIgSm1gaXV0Iy+jwwCtkf/UBalejdMY5gfAmZJjVmcl3WNEBidP6tTaZkjOXtqikSds6H5VQafJ3
rAOIPHXrivbl+r5EVOm+vDLfaamsn6c787Sr+XP5PtXzmnJuUjJ6G8j37hsg/zavI2P6mjfe3XvF
6J+TCGJ4795lUzrzbAztbFVsZf+2AA2LvNgeOZvL/r3phJxNde4DXW1wCdLEmQqEo0qyuan3TTZM
26mefM95XArMOUkPGj0rc0dfgHpqNjP+aJn/Uzh/olAZan9mANTLI4T3wRsZf5eYJjt1ChW3mnto
MQqdBY1SZ718TgfD+6oZDk8Px8QxXmL1j/zHNUAmPkqLxoJIUPKAsBJVfPKJ65Q3R9VJxLRUijDM
lwjDh9g4o19HC5xsJGRTbgmCvPYFOD3gZ0pjP4jHfXooNWGSMDlPWw8pLcFfM12a3CGBky9EW1R+
tjf5IGSXBUgIgHXOqYKR9JxyZl4AESaApVloZfwEyoveC3qoQtAF6EcEhQ6hBXo3ZAIMFQcyTVCH
fMhr2vACPRak/16Cgs+0z1EyiM+uviBS3tzW6wsCD8ETw54g52fIodD3HQun1sJxhFGxgq0+1KZF
YPpvGXNg+s3oAZ+xHil4ohvobDyinxFpweIEpGwEzcbAwoG0jbSlRvMWkQM5VsDyB8+tjpV5biUo
7hf+ujzInK78oITK7E7vDHTH2tAZRG4bTLZE9arw6vWHg6yg/UPuFgrZpL92gMRjTkkXhYo6BEQL
rRoDpkJoFGz9HjZugOkU2GhtqSO70D/KaDO0vPGhxyfxeTNlVh7UGZxcEWXU60ocUpXRV7N2jbzj
+nUoHtbrwKn8QKFFR4dSwfq2vIoDw/fd+rPmfBAGHP6dIWn7fDnNEiRhNdcOwEO8dI1ww1ReGvjs
V0zvXQ6Kac+nMOdnU3nV+cSNWagnxd6Ivt5rQ5U8AU+ZEMYRfjI2g1lZgjKVEVpfCZCpbTqC7nUn
fbuGVSx4sz9gki/3Pvv4V2qGHUyCFrWtCiC5wNAXxHAZLFxEhYRsxVo8ahNxCS00wo730fz7pAwE
neQ3LmGhmqc+jxlnwdg+yFZ8T6PTvQSohY6MiYhf3zPIDeM3iSqsqkmPiIRRyAGj1b00Zu6x85yY
Qym4IwtOJDkqXXkq/6Pv34djyyS6khL4mx7d4QAUMGkTxH7UBu6eiKpQniA+edqCzYv28qSzPLSx
4KMZ3pEm/fxJVbpC6AnPu/l4RoKM4urjIS0KaNr0ZVdfiPvCMcU0fNGsYWDWPCX55RPsN4E8+jXs
VdIzl+HrRA1MqBoPIPI/WN8MISvZYZQK0R+k45EIFm9EuSIu4RzOGdN9D0pyN2p4HFV0mAiN7gQ8
BLpDCoq84WN4hV/UuC0SNUIoAYAEigwFakgdN0rKwVunCEVcwhuVBoQ4Iaj1J+1YuCAhqoES6Bh7
SOrQm2bMjZL8jFxaYjjTwPki4oO4xQQ6AY+hbxtIfDAlaU7YiRpWDwcygKlzZRlJ5NgqNVeocp3X
SWMT+mujGpGiDiXRJ7wJBA7GqOoR1yGfRVIjElIJA2GgfQuYfVgEMLs9tIeGRniDZVXvjSRblAYB
hbm5Lki2FunsDcSVqHL8IFhCGI6rbddX9CaUpPNQuYDe3fj5jJWAG555kpAr8jQPe2QraCwixkRQ
aKJ8iu4lyZuCMJwYNC5P4ctBFsaIJC97CoTPecyJwuGPoo6irKvR2HB67oU6is5OeRI5ViMJ20oZ
IXmxPDSX0BhiKRBRyVFuIgjx7pAvS2Qpaq+jNNKGVJOJABoir9e/6dNIp3i3hQpz/RqA7XXSRPFg
4/9GJmIMQNnwXqajTjO0ra5IM+Xkt6ZbRteggzgojX9QFtkHMMnBNdiP6BkY6LSQLMygHicCbfYi
GCXI8eqZPDU3RVzNBAuNC1kA1HCxjC5BLcRi1Jzj68II0P9CYrY3vhIIfVAEwxmQP6MrhTZlGhjB
YyXUPgi3XMKOwhOlFGZNUdmyQAny2ER2rJBPF6T1DbRkQCZUewaihIgk2fRHhGG6xNOi14BteCYf
NydyyJF5G2yp+AUaA5j4RXfCy1HeM0zPQaaXrFXIXV0Zkk1fiBLFExtjxWv0/0kdC48c5a+m0dhN
qQNB2X55hFHjZpThLDqvsHpcVY1uSQNTHMEqXvGZKFPTRXjHFg+TXBQdVDTwEJ76YZaebrvK2P8V
gxXR8kGMxjj9UF5JUVkRiieIEu0RcID7IiQtNGQmjFCiUYVv+zOQtaBpNREVB5N6iUQAz617BftK
8tMwSwjrA6LRUJsVPpEaUlwAZ32054aX6L2EnjIsFqhQsFE00ggQWksMA3xb6IYOzz8SzNoiJt1A
D68b95LCN4InM4a04IKwBkHqTAsln2CQfUIu6uZzMfceGsoI9dAZnMPR1727aiJ+oj8vfLFa6BJP
UEOcfqZlJB4q8zOcl0U3kkntAwdJThgfxPbeA20VrppH2RNTI0mMIAdgQIH7btNZGj4OSStuXSTD
GBFtaE4KxDefYndTzsAWjjO0QHQ49fWkD/Xy5qsQ9YtxGYm6BSQLbENjU/SVmKWVoTzXThDG4gWt
qNbZ6LC6BX8SfVbwY56OBRMMTp6TU1gvPvaNRUNoB6GlwYh/j1/YJOSeHQCRVkW5Bvq/sHTeY6Wi
y0DwwHN+Uc/iIMKLfoRilzeCxHQdimhcmopfeTxrA4zQViMAlrdZQBcOpWBlli31LcAKnYYSvdmY
jc4SEvOOMvKpwZa+ZSKE9T6He22b/Fw9LdcaJZRsV5EzlzzD1J5T1HbFUAAwcROFIhTSephksbDM
/kOrCeoxKjiNW49hmrloakGrJneBsNrfPClQ5vsLJqxEqUgUu39TCGJTUh50az9Ic8koKEDYhLBz
X6geYMh8Ihrr3+lgpoc4+vFtLjTxbrE+Emo98qgMCYEBoPT/iL7+STj+IpAoOZRKxhHXYQZMCkul
onVVLJCjHRlJjURBHUpkbfJGoZOwkuYfwqPHLEUZ8XMuQGKfRV5KdmbOqaydVQQhHyRajzNyJ4ZQ
QkEQEpWT/jDz06Ua/OZPGuIbPvP9slat943RMfYfDLWbS1Pxx5eHuENANublK7AiI4Rzd2Lzp8sr
DUES4XKNbaMKSLJ30H3pbXconZIPHUzXvmDcEdBGaZ2nj9QM5+wfK28wF2J4kuSYdEJNPkNY6ztb
ppd0Y/FJPRwI+CVcy31xmZFOIjEA17rAksCN8+W5OTEnQjCCQC/hpnZfkjrSuVAkcSLM1I8EfxdL
Whiz7NRODeIHkWNnYMZIuJu//ryXlGchmSniZYY9MKlPd5AWZ29CMB/KqHGK1RPCMTKDO7WdWI5u
VuG3tNmD9N+cyO4PnWDU630y80m5N9jRYokfSNWUoItEsnz/LxN+oDaXeiXVNKQFEDwSwwHe7guR
RKamIpomVMt4MdzrIu6BkxVKdk8MkcjP0Vs7M+Y+RRJDnxNt8InauFhIc0SjRQhcn6lD8LFp8Nsg
J+XI7M+3e4sNLkzIqF0XrF9BxWYPJefPnJPHIwCXChVVIaxDhsYUbCTfRD4uRajcUUTQcTw4NRot
FB4o9AvzehfzRlj1uc7jv6Eq+ptnJASXzhL6HD/kDvGGYmPAUozE9tH9fC3kh4xlL/yQl8jxgBBV
/HQ6rCfwgAaLXx8la5Nko1qrSKRVBzVEg10N6wPC5SropZjFRqJ5LYE+P2TLnFGpy9e6zwhocI2I
rnzNlflG/M4d3GY/ItTU1lWHvPe6NLeXOd/clv/3W3cAFDrPSkeKhXQlGXNMdZxHLqawfPiBy/yz
viHFAicVI0YTiGlSIh/uyLvEnESqceijz7tDProtuwNq8B3A64O0hd2M9gsSzeNePcnnvUOWFDtV
sFT49DxqTmVURr1DFX0BpH+ZUlsk6vrqPQMcDsKd9byKSmr16rqMfoDao9sOXdTgeSqSa6IeUuQx
RsQcQomzfKFxLvIBbXTdU+yl4fLwSTXI0+4I2NAQDOhpYM6NJX/ydMqDkJAWWQgYYtGOvh4Vf5pD
7UIUuhH3hNJbI4ll+M9pQwabE703wEXUkRG+SRUrcj9thuMnA5RipHNCKuyUYN9jxEDpD7zcZsV0
49UFPJBAPuiBOv8hPEZFmbYc6fOEYQqYXw2EQaz9GTDZTRoUZLQIlCI82hv3POdDIg9NilSEcqO9
enGsRVDdQ7q2pjONzxUCuU/TquiDUkxDzGb1hl2CvUAiLPk6F/TeUONPkKcBbW5GZZjFMFtRGKWm
zj0IPcvHSkaEod4L5Uf2ulsgvXZFjbYg1rlRVv5Xz0aGlfvDZaF3iOyPgQTB99/vSBIgFFcnkO6G
WHgqTSjVrZ4IdHxRGYWtxZEUio6KV6NHmQbMo7kiOHfBqv9X8pKwFcjxuGghM6FWG77OCIAmGRKV
itM4LDUqjkxocMkQhk9GC4hoSEcC7zLhfYg8JXwFo4bdCj8yGA/GwPFGQrdIdGEUjnmfyOF/hJ3Z
kursll1fpaKuTRgQnRwuX6hDQqinEdwQQCa9hECAhJ7eY+V/4fBxhSvOf3Ln3plkou77VjPXmE26
iY4xBEbWiUsoqA5oZubmAObTFBBqjw2vTVSzIb7dsAcrhuKC0LE6sNoUg2SNESempvm5V7MDSayx
cNPQGeoB5ZVF6h6vDDrE8cN7BQX+k0wLfOChDXePSXeRB9d5j57wMC5/m2W9fAHCwP85Ub2+12W0
6p4i5MoPSjRKikM3QFUq3uOPtA9f7YYgFQTRL5g9ZjnmvXAwU+NszmwA811xzTgGoBAKlLMH7ykB
oxhTlOaGfwBuzeenX9bwiBgEUcBJK+f9HVS2iUJX+jyX3vRmdaXoNR+EN3QiHb+1GEyzlHo8gwyo
Pm7uaXlHrxLz4bsaNPYJXiSQ9gB6M5vDaVqkCh+ZuY17LOstl82Fz9lY+lQCT3PaTiHx6G4Qq+Ej
GNEariHokp6irZv+fR/OCOzPMKTZlnt+vYJ5tr38HF14KYuvfnLUBNwY62KXKLVkOaEi191lYI/r
ee+kVcEXW4bvlNZ9yGNJQbQTdCP408XTqJgq2fPpdXvetlFW75X9rUuxpE4hRjMiifPREaAUuW9m
8vTcADX1A3mACNaC7lh2dglKn+kzha47f1LElSHzkrVemXWcOiS8ZY4qJhyTtydvXj6eIVxeUYvh
TiBcY0qvZLItK4NFc6UvWlDWuv/1+w7U870LWOCn1eefutx8XT+jGyCdOk4QjZV5jRCZItsL0w+c
HzTqmLCrCPYECEiNqSDWEYYtNEmPhIFmsHC3pDPPTwPgt+GWxiwZKy1a9zQKCck1HUQZMNrP9GsO
KROffdzUJuiNSQsfY4wxosxnY83YTgsqDA01+ZPXIk9ko58eJxV78zC4bl/85nwGXYwCGmHYgrQ4
uC+ofDtPpjBtiV8km2OrnPVM2EY8YWe/k268L3EB+uDknx1NcYhdqVPxRE7JeF34oqTPOBqAYIWn
GpAdRZdZ12TT52L0AWRuosJ6OvX0w4gcjNuW1aMNTGTAq9qxnHluAVDS2VI2TPUn23Edhs6bZRrw
5kxAd8cMSJBsu2zWs7ZdLqEEEjBQmI9LzhADqBOSJJLS04xA70SkP6I113F6HvcN+h0C/gJqJ8Pq
bk7yUh6uMAEz0n+SeKsdEwtOFQIbhj6093bDitfaP/xXoFqlX1GTz7ZPoD9DTGiyiC5GxHARGnQB
ZQJaABjD4YVH9xaiwr5wYkFxgpVFDzQ5MXxyoBOhBJDPCVT6jK4lrNczIH5Q/lJ8X84w/zYR0QwX
CJlRsOGOHugd++h9GYi+Qwd7+Fks/QEK0JtCJ0ACN8uQJKGcmmzWzf64lS7IcSFPNSgF9pgXTzhU
5lS1JTRpcwIlLZH2Rx3e4RzWIdFQ0KSs8ZGENAQo3IdXmWqigzLkeIUGd2eLuvolOkDQ4tiDo7Gc
0p/iig0oG9BgpoIlyzkpUSRXRkhtCk/gxlPTETtNBfkZjIh9nL9YPq9QI7PJXew4KCm8O+NOy8wo
uBMU0PIcUOkr3dZKePyqU+6+yzMtYiWsCX/hOfLzh1N5YmuIaNQEeVbptoI64eFVf2iS/5DtxUPm
Gf6Wrsdu5EPiIwgKLr+qA2yP9G7HUsRUCTxs2r6/x+SvIEq001pdiaBgGVLw2tHI/z0H0Ccgbl80
giSKeTQ7Hfp7dDQUpxfTEqBmx/s1SOfo0oxionsdM5LJTfh248H4kHRhRusRURilAuIxEDQEWEhB
ryPttD5FBE5LQqkXNqgaOhfo4xIVETzNGet8zWveJH/7UHkjBIKeC6udSOluKH1q7b2CR+gLk2Ai
0RbzpTqMbLDtuSmVzoHLy9yEuVEY82wfZhF9gPe9CMqeXg8vooBiVJBHYHkpfogvNpuPD0YwRN5P
31Pa0SeOuDVt0fXcxBUZaYtiALHliugSNH3LIRulphjg5nA4B1eU3MSYNIlWwkJ/76od3A66LA8J
V6VlMxDno9OcDs7IP3+sUcyV2cS3+W2gc6aBJF4AQSSn9deV0vTQeZjsYxO0PpwPQsdLJCyQYo6P
Rhbc1n+k/sq6rLOAni7b0xB9wifeuAVKMNGkjpA+Ozl6IWboaiD8oynjNUSQj2mFdAMTpxkaJ+rD
TADOTmFvzGrAykJxRSds7hPvYiWjX2JlgjYWBn97emEImrI1bdXCL1BYoXmiyZ5Rp8JWgtLSw3py
Ntr2lTeEuJogNCf2ezhbYIMYCvDMsEw39PUoP4Ry4rhGQOilCvihwHX6HQboLdkIaYWzyVTT40p1
NlzRRuQpi78yw1zW8w4FhGYlOoMbkXBpH7dwTmlP5GNFrqXfZxUl42cGH1Y5dGTEBjzpfyUlOhwU
YrlT2dLo0rQohpK8zkhAegDNqXFSU2JLozpCX9kATUmS8GahuNOFoQtKPZvWNnBlym90Rc/+m8I0
twvVMzrRZovCtTgslDwgJVh4lnMiw4dUdqglP8we6e8J54U2hXVVFBxUiKh/sWvBuyAtlKgR7AuL
SwsvtD4JW7kot/SCGTWZgoLCIvxB51iQvFeM6ChIBU1IkczOsPu50o1m1w+kqDYMYIKz+sFdBQkK
65NpOKLUNiCy60JJKTDsCakZ10BEux0G/MFOMNJxusjHo6sG1DsjvIV2vxjIisk5hKDvvm06XXTA
oCWvAPDaDz6DtRU9SIezBZ1f8eJSqHtKRJxPqzE+NBBwPgYNdooAm/V70o0f3AxKmhMVN2kroBlO
/MSSTiOglGKPI99F8YdMYDRppsDznSvB+N2vmKeFL1rSc0bDQt84Ty7JBzrcF5+6s92BL/89kESn
DR3pD21KJcV5426SfPPqL4NV121nT53bfeFyTr+eSJ6wjaLfFOQK94fcpQ3CFkqDjGJSxZP3SRXn
D98GvQF/iSfVR84ifaxCynFTAPigSv8qDIAjK2qIA/rl3EkcAws4sp+Xo6QDEu2cMtMoeqXy6r/q
YvRwuYPI+B/mm0u6GWfUZzaSYPDdXzYZYsCJeCIL44iG/Iz373dx9CBYgQb4pkDFZsnPLRddeMjE
nEQcTwuiCu5HJET7EbFH47RN8gbohVQ74zqtUwy6vpMO0WSf1j/6grR9uM3uGAGmp7AiEEJwsBUR
ANDwRY9+CN5T4NapPc0qClUtGhdjfKGlpEBVNy4pWJ1jlTIEm3Uq9a97zI3o1gRWUjA7x+0DaGou
2SmkhgVcmGJHOkANzBQOEoHTjDtP3Z/jisBZHMc6jGBGT7KmAc/El3Cg5j6F4EnHeZHxxtojXTw+
xNG2n96J9R5U5ytSOiSuPI9Uo0R6obd1AsU2/ZAbfa0HXGN1T4S3vYQPv33IsH95HM6LTpBzygZe
JxWufJO2IYnf6BnBp6LJQwmGAy8PvCMeI/uxa/FUKjxOBEULqltCHIXj9MHeQDhU3cllNuS6cMTj
AdIEuQFbwWjy5TqBXHaF6nZl21eMN5B2fB8Jb74HeXR4ColtiT0ucJilPoPsDmkk0S4IbakeyXkZ
/EX3pMtrCU9FiXOOiQMt0grKp0N4f4sR1jFGzs4ruasCa5DWB7Wie3xGOHKnpE0t2SX69ft7fuXR
/8gV55lTiMRsXHM2YwmJuf8ixrrtByuRRPosKgQ+HfsWfHZ3r9mV8yK52o/JJQH9RzPwMzmOkYD3
/ev8TrXrFlzB0HWhsVHfLymuniFHDkF6t5LLDLOfLdXQDCsXEJnUQiKGkwKhBMoD209B2azhctX6
kMjoD+wKuZCWHJxSunl0VXtA1AnEqV28tUPDekzAK01H8qzztsMYEP3EVsCtZZ3n37CBf9v4xVAQ
kwHyvcmAMZOHR0NTqO6wzQOq89IVkjKNysrNPUUKJVe2/qtwVVGb5nKPoVMAeoDtT24FR1VBYFqx
F2ZOjS75TAkG8uYWS67gsr1sUeOCOSMROxlEqdXhn+uLs8kb/6IRUSUPwL6VdPbF9OZITY4o9nHg
A5W7w/2wWRPiD0HokFEe+WMQcZuhbMk28AHpODGLx5q1WZ8XTxVHg2da7xXql3VYBxKQVuiCJJQ/
4W8m9YABwGvRBXQg+R5jciUW79aUZj1tewGJ10EdYmmAUK8N9vrtqqsKCUv+21p9l1JdrwhjNrG6
GqCHoPJ1ZjO8rNtLqYCd1rQ4kmetZ0kWXNYX/krhjXDnlxgJ8gYpIKElgShBDh8lMqUJ2KIseAGa
jSr+Nm+tRIB2o7jFufPpzM5pziOOoUaN8Oo7HiaysXfgczeBlI7VGck6blM9bGDu7ouHmDyC+jeQ
cdYSJWCfkHzjzLKk8ly/WIj7aJDui79M4c/m4r7ApUkK5gvyDPQFomVSSboL8uPOXpboB+uQpHNM
GgKQ/nIKeTRY3LnJ7G8MBZkY/C0dyeDkyJZyQprQcBIrlikWra0g8EFHFViVFHDz/6RN+4y9A5MR
ajp/2YnkXVT7Y+k6wH7yh6xN4mbQ4R3fuI0fOrdPQy38VtFsUaf4VKCHuy9VSTNn5MekdIQkyxGq
tQ55gGq/8L5oJcqeBHj7meJwC2W0ZpKYjM3HB2WsWhXwWkEn43myuEASnNVjLNSmn/F1f0Hde8Kf
UMpk6HZdJBPuY6mG16CzGlG5oFI7imnPgQxBcCH1XKn3VpMae0g4ZpTZoEsyGoiW3Ck86iYE0cpK
CcslQDDVeCzRZPRX6mrIgDBdJ4i/R5n0lPLtb4sJDwosJVsdDTFsNVCJoR7FV2NME5QSTttp4hx1
wxnNKnzm6Olxd8n9SabC/TdH3JQluCP9vua3CFETdoEUWG9RTh32mhCUX/mm3g4PZFznPtcx/2Uk
DlCaKqvB8/VhwtLaoCAEFYZFJ8Lplv7lJGFdsPx4xNa7v5Rkfeczwu5ogPqYBGL3KawsyAIswf++
cIlev0irvPwvLh8sG6A/a5Aa4x5ZBvF5MgD03ngjXGpO6FHF4AnfDMITbsDGyol2nqnUzqUMgx8J
Y/9kCpwqUg5KHhwuZ0ssjfhb8fskA+AAQBKEGFgx8K79dKwRbcKWsWzJiAGJjohpaSxiAcmblpOR
BV9qvaRcteQP8rbu9Ek5GLqAnzmyJc1jFgid9FJcueQriEYxqMwnn3nPlXI2OZloOOguL+/kgyO+
2AEld9VRrzJMdMTjdg0z1Hsiu8S2D3+FOxKRAoUBdc5xCR+VW5xGBMrfHZ1RLMSuTEWc7FvUnw8d
VuA1QHgK5j3a2jWn6jL5UjSXhQYZbtBnPO40KVBeQPZChPp1jrrvw+9jBVfAoxNXzqTbLJIRjBTo
VLPdkfF+dzmyE+kPkNLtsFVZ4nFlkwWiuZe1v+32lkcdwe5YJgRkBkP6sBd+C8pbxPQMaIhMilpu
b9qbcrsh2niQwSFsMweYJdBRJVlk1ZyLxHaAFPicotQNujTZP+h3kTMESFBQnxyDTcwa6+Qe4jb6
saI4QP+MOZWk6SK2BvkXfJACJ2ILQG7qopoh4X0E9TifMPo5GZAGv5M/0CrdAuqIeLXxj7p4PPGr
hYL8++a7wYMUk6/DH+SDhX4TdzcG1xnXpjnceF9n49aU+eXjP5/fQCvzPXaH9oP8m8xTk1ffA5FE
iFN3i+EEwR2dFnJIOd1V1BYI6c5MXpCloX3FiMwnTfdOaw4hp8dBpi52sKIh7E0HvIUyGKB5fHNE
6GSTgf2MuLnGn/VRP6MckjmGmvGK745EUjozIpfhiZezIEfH8oQJ2lyvzQ/SOLZfkstyWphPGxWd
QbfYfLNJb/QKgTAQAWowKCil1jruwONHsIWlhgwY0y75pgid3AZPtHOoIA5nJUS0LPochNpJia0M
utfpbVYgPpEOooHNywzlH72lgmLE9U8pJVObT23LdB+VUYIavNpuyKsR5Vjib3u2NryRDybOzPJx
OPK4j0yV+ZKKZ6PiNbhsV0vUGDbWYwRgqF7R4WUcu5hDMCbiyvhPl6wLzwXSJlZJEktKiJJI+i2S
1Dc3P2hfznB3erEZFKNGTnvmxbuhuOj00VNAfhTjF5ji2IzRoyvp0SPyJ3utpJEVsagiTZMybub+
IzcQocEADyNUINyzOc9yF4e5F6n1NaQOQImhbRdzlCl+ZXC+onOA5FU2/aDaDUMxC2HUxFNoNvHz
GSLoUB4G4WhcNbuQIMr7YqKzYcG54m2wIWXGb4iqGuI9DpjIrI8uoxc9rdLOPdQw7EgtnuI3+ZDq
fDXcjvhFzIrkTFCzWKBZ78YYO3D2BoxO/bmWM8Mg8h3qzZbUARDZMPqFN46D9pvv5Q3OTvzO+/KN
YQQXmMNHa4aCBvcE0s02NUBk2HT6K5bDG8HIl9GpfE5SGl7mbIhS5yblyPFDus2/R+3f/+2//6//
ua//x/H3Ht5v3+M9/7f8nYX3c/4q/+Pf+/+Zaeeoq4yUbl9Reu3RvzgRl62iqz7yN+OqCKJK0voh
NYQXfgeiq2mTcWEDjG3cTLFBTTsgIGnvfHRU/UbJnH4zNmv0TANj4NB/QUbYc9qMsn0t0DXJEdHV
E3uniwy4MfVTUKX4WB2y2dL+L45i9O//VvxzcM7Pf/z7oD9QBhiP/p+j+Bfr0WtnlLU/z9d9TgSK
eJfaNJKENdkUE2U86z7FcnJUSqPnCRVQn8l8GlAdovJSbzRcz7AtwriVwbsPcsbj7DHVhzqWENkW
c09LCBpAd77WqnRqqQ7uZMyimx5pSraRvKnO//9oOr1O//89nn67q3Q6arvTx0lVvr7fYsB95Bp2
/tuxKo6Dx6h9ny+sgtlXLdPSPE2NDtnmujL5G/bkTN7ylbu2C97j2SmZzZxNWEt/yjkFzmzW0i77
WQmlBPLM6gjHsaKx16JU+jXhutysoap9jHs1V5BemINC9yABLz7GiM4YZSajLk201s+vVZp0fx4Y
KKIihnVgnZ62SjepNpXZHViFzhaTJLd1oqJWethvKBBa02dhPHk/lHaCWwpOhrbCOUjU8KbbbXwz
9aLDAzd0+N9FSyr7cJokwxMP7L0wEnEV/72moOy8w1vrf0zEFNz79dt0hwbzmAllQrsmgH/qyfGq
HyjZjUFhck6UNNPeGhIkmasYeF7auWsphR9rfbZ3Yv10sU6W47xIspDKju9jhMaguhS89dYqHYS2
nnbHBElVpi1ormjM1WJYoXOQzqLlYvFgLxTFXFApNxaIr1LcitYtrXGCjuUtCuMnwjcx0+wkebs/
N+KQK6lu6qqahwvM7jzBA6arZ3HQ0xvHwiTCMlJFc3/oJ8XRTxMA1MElW3NdPTNgFW00v61NVMPo
GxzWcJ8qCfvphObbT6BgPgF13OpogZQ3Nl/uAuR33CUnZ/OL7P+HfIJXoT8LqnHgtXXP+Mb50Hzg
xauTf4Of16xZbXc0iwTWSDncKFtGw5DhX+2daT+cZbQLlRZ98CfWWm6K96lWGJwZjsrjxfhNWh6H
5i7oskcvOgCF5qZeR5tl44zZSogjjebQL3V2XupWXwqSvPZt8pqduuHtK+5jfNdnVkDrhxsy2MF+
hqJmAaUpTAjSwAcdWnfeOh3uPUAaT60y11bgxE4hqN74PnYsA502MMTpD7qjFyy61KNp4hlupRlJ
HwfkcbR4GqnlIflJGu0azXa4UHBZpwHFJgOWBiAgnn/az+Dh+HmcT+wlta6+E6D2nddl5mxG2dw5
zuOT4XSggjY4120muIap49oYEMxSPRq/Dw1gWbrQixf+UzQLVXqpdF60rw47FOmCUQPKBEDjor3x
GfCvkQD3Pij8jsEB2hbYOCNCnRvBY1vQDL1o3F9HNFI8lEFw1hwQPA6IRn1NWRIQFq3Uq3Z+ofQ7
Wno+T2wCOwNeXcKaa0fYW9+YgDpQX/pqdq67pJCeyy2O38FDn7VitDA2MX8QW7u1p+Cn223rD6Sh
+uOiL7oeTRkn5Qi4naaL1Fpn5ntOhqjVTGP/DsKWiUHZjEfL60M+6k/aD4vzrlNaZWky0shIMisB
esc99XYPbmGIbxQ39mJgGofIlUWrMTqzWZy7DmakQfy7mfKWGvuOh5oD7CAc6tOPif1MXGvHyJmN
yOTNM6MpsJHjGfgTw7nDNdUcDuljMEnDs9P22RrfuuEFTvbrBN6a9aDjLIZy1+BoYa1rg8Y/Yz6a
yxlJ7oZtEyNkGjo9tas10+AdldpaeoccGGXgt5YO+SSEGLjasb5yqzr4AGhCbdfA/UlFZ20xWOt5
u1KzYlJTDxGpZ1Hs0u76b8GxBS3tGq8HejD7cObAAChaDEUtA7rKN8H8YsivMrmuxSrgmTrG6Vfv
42eWadZzVhsU3VmwAqzr8XuZcQ8X+Kh8tN1Ad5y4BUBS+zBlzyw4C+bBhEMEOXC7yhxoarPVpFn7
2hQuTfMxlu8010AsgCTij3fag1uWfp7UkyArwcms2fi035P1y4nG3c4LTjpntnuAIGBbTsOt4ny0
MLenGuyB0+J0aDutLXCdp96+mFy5SwItIWg4nDEoX6Pxx+bLNE1gGSNt25+jJaabo53QdZP3EJS1
DZ8ha2wFBNhVWTAmAEuc/KvzelqAzzTFu7mfoRZvnNjiHGLV58Sw3MGX6SoMROOGnaZWMoSzPY+f
NuAw5h7kBGWmM1bnIaQIc/U1+EX6qtCWAEiWbNzzl44y/AtzB3i1fuHxoamW2JVrJ5HSsu2JvRlq
E/qG3qFY629YNTciA1WvF5+2raKeuyWP0xaC4B7kgtKZlEMbpwOVht19cW3CjFb+/JGGpaJhQUFm
y73CxLZ2Mx4ML5w96FugL1zEPLBDlkwYzPWkchNKqfoq11YNgsraehJWo0EwK46Lycuf6/g4B52I
1uCoxaNVPDLKl4D3Ohd2UP3GFD+/o9FKb9ZpGyy9Ts8J1S24qVKYhMsp+Rg/n+EPbO/e2nTKkmX6
ugIR4Biurkz+NpNNyyoNhqMuz10zRrny+3TZHX8HnGHmoxhWn/jPyaQypviW640PowdJndPmEQUQ
V9J49uCjXPV2X9+f9ZAMpUouWp/2IYncUX/PylagyMS9on+2fQYOGPbYHpnRfGrmEk4KAzGGnyFY
u5kTf5pvp9PS2NdPHebIJFRu5rLH2zbJeiY668lhXrMLU2FpGRRyqMWqBjkoySdrodlNybO004EF
pG+G2ooZ/4lOgT050TW3o43eYgiEjAgo8I7KDd1epjDQIzO7Jkn7jRGsJLov+/kU+hlLl/YzGhKc
aMwUPbQDCvldrh+eXj7uLjlEpm5XdDhv2nSkrbbbAa51h7P1Y79aWnQ0rkZkTzZtbZ6bW+Wm+UwM
WVzrw9CJbqlrHD7jSRIZixaPKrLS638R03fV/yJ6HPzf0ePrczrXx/6XaNg20rbO8zyLP0wIhe8V
lxVSI8+pPKWce+IvMhzCpkfPW/wXYWxXfs+/ROX9NllFd6Aqw15f+Zfc4vu93EeXC7nFqDaR3PZd
YpLR2Fs3s92tcHavsNQ+Gy0Y4vpw0Xes2du23qQX+j2NnVKpXKtuoGDLWbtnM4bQ19+4bIQdm0gK
Pyu2w8ts7RHRccFPX60hcW1bALmYifq2rGWj351i6x8BzA24MUdnbQ65kcGc8eTEJfHBHU2gSvYS
9B0JNeSxf1/NC8po7dmkNekfWLYYiGn1NK7c65c7gZDieLYOB4K8jd8bsvvyBEN3HINudKK7YrNz
88ht//+ncaAo/9n17HTVAWey3RuNOv+S3fTU4fX4GWRQdJ0Rfnps3hH6tgF+VzksIwbukMjfkuu8
FfPPD+8kLHMsnmlzMOuGiR3NLa/UYezi45jFrX0P3Pce4S5amfuCKn95aChtK0kTIjBiZURYQDGa
pFO1qe6P+2HmMlTqnkKKprqiiTc9jSMqhy37vO0xmyAixhc9PMSRY1yXfHqJizOG3DKwOyQ0laq5
jOaOsCBCJ/PZk2/UeyQ4vBHkzRdRUvNBPq/+8e1U8WlZ3Mn5o7MYW+BuAdhpwedERUl2kI8nmeIT
1XU7QmondfIN6R96NjRLHxwlRVszYCgmo5cMvYKq+ku0oD7tbg4KoQd5OMMyNE4p8SVICST7pk1+
o6D3RbNEsVGaiPYAzc0LR3T6epQ9N7hTwru0vjSDaAcxMMJgA8UNqY7QXhD8l5fRwWHOH0eanGoU
ZTrclY8Gqu0xQGGqCETWbsbUxMWpkJo8dZmiqK0ipC7wg0GDzaIAC6A0RYw5RIIog07U+e3uXA0e
HFeNA7iYBl8wbJN3xVS5sfHwl6IZSkMUmzZotTQHRRUuLTV8EHFJll5+gZI7mzwDbCrHmf2yGaCa
fvC7f1BAYc6OJkLD7ylBy5RYyNyZ+M8hMOTO3aYzgfcCkz4oz0HUaW8Py12gF0zzTbCmQtdEO9Iu
5x3XKjA6x5fYUVyaAG4fZef9aqDcQs4JM/QFF9PAx6sXbqYQuSFRXcX5ZzFKLn6xrReAz3wcEPbP
BXaD4C66wWjKz/JHsyO2R/muG6pfoxcWuwLLp+cum8OmrZdNY9S7x+85wpgj4P8JZiaMByITa89P
INLnj8krqbzOSHtMnqx2k16tKcwuhWK61TAf8I7l42CR2ViO/ZmJ1bPO9KZo8lfMJ/m2oVt57wgE
giMvkZee8R3Lw2J2+fmCoIRJKdZgo8M9RjF/uMbPGTZh1WJw+C5wc6bPEm5G+nv7ltbwtnsQ03QE
b3HlX4no/Te9E7o0eIeVeK6iLJBB+YqdELmEeK2HpC696AKkeH0/MAS9aNMn54sINo+LJ7POItwE
Lw8MFuEcgzMC+8XPt5T4m4Y3xBzJiGnyymcFFH9SK5IWNH1b/um+5Z9we93yPfetuidcpsm+uPzk
HOLggMIBzCRjBRxSjhesQhs27bNId6wvOOWRw494bNEiCoyTb30v+ilvor9vH3okRtthyiuGqdDa
rvTRsWDLzVPIXLZZyhtS9/z2fvri0aOI/9H4+PeG8ZYFM4/dwIyRu0O1yOLT6haWC94kwpKwR5Da
YyyIw7gv3otHXC7OW5aQWgbF3+hXlZ7JeWG8BUngecuHCz8bdJh8yn9UOfgy3/vPVxQ5H3wqL8nM
f74FB/uPrJQ0WK9b6iac1IdIDc9bUZBQ9WdlG1HxpCTsYYvKpFeJyoL6O9rrm16CKMgWrcQzHrhT
i+wJ3TXd5wF6FAZx4lbaAhmLIrM7waZQFEtT6Dl057tIDNCkTxS7Q9kHjSE9wVbSmwjr4TZFTYBg
W52+6E4zZkIx4UXxWKVXjxjck1Z6j8ptF5m3jEkySMmgZYuBupYhaldQ1+Kuy0gWQ6jYVNUMFl1N
6hJUiDyZPVGCjEEQhryegDOx3aH8yFXwsBcaX9uazOpddP2qbTw2pKiPUEWER98xXUGKfXe/w1Qv
yn0meW9WbnSmtV2Y/QjoI7s7pUW7gBW/MWotdzchRpte6fWXBXaEZdRhmwEuihS2vVCty88wzWdc
arr1ckfL3XlsTNqXXO5t2TKHe0kt9+qe2/x7GO4r/kVJPSUFhF106c7iVPvUMtqwDDFlKD5lvoU+
N4wIhr0jFRPjC++dG4MNDY0KbcaeSGvQBrOjzliBMd0skUsdca1hDWhYMPsoLHDqYhqrGhcJm/5M
vNZHkVxC0PQ4mcMwwoyyw5COysacY8KI/D/YwKDhtDP8hPQjDmoEPRgop6ziQR9Jwm32PYiwretz
+tE7vqB3yOSSukfYEaFEQkzQXuThLXzESCLwsL2EfazHNiFp6eTuPROhfZzRfrKsXb17VI2b6RcB
3sd9zAuyuL7/cj87yp543j3t5/IM4SoHn5WhJ9gE2Ankfu4/KH2qMGTbzhfrvHFFLC+mecXyiQ/F
CuQr8sLklpS/9/kpgWgYXnBAeGOhCVQxlHEjxa13whkkeS0xR3mPszlf/hPqjFan5BaAL1VYR9es
wGbHfUQjVBxlJEvphy7y2X2h6B2y4hGsfGbIgLfF7Br3Dm29hgVvPWntdayculyFHfzH6WHgiKI4
rvG6lMG1Jz+j4BwN0Bm1kUP8dd65tGkxw4ycqyXfjI+iLR3yFi6KaGq4M4QJEFx5jEtkJMiKGDdE
QOe28Y4eRYhZMXm7BDfuZB7z4LvIma06um1PtVopmrLa+eLa2MeDVSRsL1RQF+MaKa4c551shGli
Ss8ImPq05i/h2W6cPqCE92KwwDdZlLzTninWcdX4jp0veGlpoF9tETffmaEeTY4uGnTwvEXIcCDH
IePzjAzORcFy91C1RPSXsCesl6qfee+5wnv5sJGfxUrY/SR5kPH+nhQDFbw1j25Jsu4+Zw/2nNqB
6f1nbtxMq7P+xFa1x8lj1eX+X5x+OKezJ6OAfhcDhpwr3B5oL3aE06r087DLgtxegIhhf+AlSG1k
00E+hv3PQUmRGGRmf8+OdELR9aerUlK2LB5qJNshq319MvhqJ+3vmV+kdMarz8yWQfuobzofM1Es
sQyhMZMhRWXPBxYRJpMhLqZDQsHrAh5NsxeZ99/V4aqXKFvqlMeeGvbX5DNIoRI5/oWS5wXadBmR
HBA4NqiymGB0/wJIoZC90laCQnILfYTgCmkPNyTBAcxj9EO/ElaU0dVGRlTGHYxMv34e3OdDHgEi
b/Dgk3+iAvEOPbrvuXhzDlnaGqe34BH/QV4UDw7qW5e9lIWli+tnHn63eEbHf9GDbJz4v+CfxE3W
5jVH97J6+NeYbTiUrfgtO1+Bk6j8pVp8/Qpz1vac9+N/iG/+3sc5+s4lNbiuL1z5zlV/TD7JY4Kl
KPTfdRZdMdGofotguBvivfpJGkeZlrFYU59h8RK5YGyNo4DcHLOLAjF6gAfJVC70P1PoNc/PPWrB
PlXjlxhcXqCd4nMjC8SxpjBNLvLH9U+gxDdLqkpHD2aie6IB+wghWoSt9XmKIeW6FwA8HX71y/YY
DoLB7DoFCj/L7dekm2zoIT0sUFOHvjeaUqM90+b7UkjCJG0BuMoawF7p+KrPCgJmENSK13Ny+xuI
ryOESxcbp0Bxhz5kLF/hDTQwMza2Eh+h4FbIihkVmygT0CwzhTLByd0EfRhrCp7qI4uSyVaIZoPp
k8bthVk1tBiwqwhMg15Q7Yd4W2KhAhfrnaIWcXrpGSNsKI3mGavtN7yVOXoT+HMQKHkrkLXkF44H
Cb88uPJ5Cw/lvjn0S+tJ/QqS2whQ8GUB2A7s4mfS+EcnQ9LcnyBzCbtw3eDFAeoVHgMQ4VCNcDZY
bJLeHvInurNm3KYo03MGUKnIPSKmzwC5tgPe/5Jl3+1gfoaDAHC28R2C2RM9tViC5ZOzZZuiFvGf
20tcMsfHMZr1AhE4rJC3c7I/Pu7yYcXxqV6P+bsuAaYNQMQpGPYf4kPZAZ/TZRSQQzd+foZGLoiR
WTUtfDiks9f2GoIpTiGLRu19bsM5jKCATzAiDct5bffNLujEnoYbMvRijB9NuJ3mENVii5E6+tf6
lYImgDx6yKdxt0/wUe1gjjgQMpFOPCdU4iyoKBigIH+BSQOoHnEGNKdpN37+sb8egC/ArNwRgDcj
A48NbKle/meL7cetJso0+AReozLSvwCgwQz1sK/QTjGOUM/tqcYlUL/RZqdpjisfy1bcof0+u3cN
/HeUymhRHmfdQuWbmyVSENRjcPnBKxNqn+R7MAppqT4mbmd4SCdD4fuJJp+4Upmn7ZGBp+g+Heo3
2nJi0AsSf2O31rhXe5tZm5P+PFwVXYl6QBWGeudmtI9o/bDY078QnZuos/4Gjf9eVXhOC8w95Mz+
qDHVZTYgG0/0qOXnoOKz+XMn9u+YVc0ppB/pX68w+UMg2vawXnZe5DziNU9/g/0AzSgrEYFZ5fWn
mZ1Nmt0mBDSIFAUz3PIXZRcRSZ7IrA7ohd2FcXSo6k7f3/zgtXTUwBG6GM0iqJKZvDYjc13MaaU2
529m/KHEfe57MUblt6kWtvPxFbFn5vG13uo8lyBl+VqWWPMKl7dZ5sA18B0MHvP7emhXLI3oP2Xq
mFn1bRbnwfeXocq1go0866HqDt1szZ0/wZdtMytkldpgIP9sa58dVl318mPjFsiTu5ky40vBdhBm
vyLXFM4T4Y4L/etXodS6vDB8Kz4mBWWoN9rUSzBaQaHV+VafEX+3xgJcXgLhProlG85/j/YEe6FO
+Taq3aN3WYxCNe4l3QCw1Icav6fOWRPsUwK7dtqDKH5z63gQQGRkvags2KxJJ2pogKg+8dpxSk28
l/TNDksZI7HwF5Ux2D0edRYona46RfcRKH2ebVqqFVKHATBSjHBJUmZfS8hSG5Jx+MGsEV0a9N9g
6A0RD538jd3xz54aP3kwj6xmXVbGnJkaldWHydtpzSwvBFBCxAfC00EigwT46JrQPNyX/TammFLB
3KWhwJczB0YyP3HypFsuf1WjI0DTni1TTLS9GDQRWMXT/4Ois9Kq0PFY1axONPQqJK3KxLwtFM4B
SzIYnRF4y409SqDxscBhyww562/ujlWCUJXRCtVDrAvebhS2V5x/QEGjcATNVZmA6IHZAaLSZqlg
5WhZZ2tkfadfxlGOP9dQObQiNfos5C0CKjWo55bEP9g68NDm/NFNwYcViwIXJu/sgMMev9w+mQCl
iIjSMujYI/tOqGE6ik9CZ3wEmjoSXCxFeMR9DDBSAYKiw/wL48jkPx7iEi5YhznrK5UeDAvY8mr9
fxN2Zsutatm2/SIiRA2vlKprWZZfCMuWqQSIQhLo62+bzpc8665YGXlin71zr7SRgDnHGLP31o8X
yxNbhLJLEQ3fsWpU/O/NhQE5glUDcs0tMEHoMqL3FPY3Y5UQS3yf48GeZEsZNiNbjIz/NZ6PYM7z
ok/zQ7xI5wlMVw7nVi0M3euSTAttpW70hbDWMkLhACmlJKRAGL/4GVzvjsxkaM4GP4teD5LnCG9t
RfQycFho5785C9Eu2sGPHq1IxsKhexDB92QJkM5AzBn34nqM+WtG6Iu9lNwWhf4N1iBl8rJgxJSy
afdOz1dmc8iReTqqC50tmK0U2105y3mCcwjB7CT4UwjncnU3m3Xo1noM3mLzNXlQhjV/GiO6GhLe
jAxM+4p26oZrBmK5urI/p+AsI+D9URfqG0IVgRyvSBapvTVhuyv7oP4mYQvodAoBPglAP5dMeUi5
WsQf1E27lAy/cscIbWpuLersZHcbl2Nr343VTcXtGb4M3k9hQdY3IwDvSulWEs1sOYPrDo8amvVk
8FM+FZs3vmSV9z2e1+/qRlmZrOziPrFdIzUdTVg/6Jfai4xsNp0+XBzZPOU50CuiZ/jGAFsBlxTs
YMltMOUjyROaOXCfKvkNt7H4SfHEXJDfTtlBnTuvCZ/MaeKytwoeNmRoroJvR1t1PyYXTCYS9VB/
1AksGPHMmYs70WAdH1bxc8Kq42m8YUUHrPTgZbPW4pf0zEDVQOMt4M9BdDWxhmBH4e+fVASUMP59
IlOzcoSvTArO5BRwYK+Q+foLRqkgCMNGRc3NY4hAMxvLvhEYyA+RbW1zuAIASAMVIO1rSt5UICqe
lKuBZMsqPHA/jZU9HTyV5W9EDAVEquX1yDK4NuY51LCHP3ePx95tBKtqG4158D+TNz1USRMRvDTi
Rrl2IjH5lDfGkgZvqeo/sL6Lig3XHe9pthzB8kvn/UbcRmpEYOOivRUfhSWXr1mZPHkX4j3b+vAO
7vYN9PSMeytebVH27RK4NUj34fAkW8q4AIjOhNbGwNBTHMVNy7Y2Gesaekb+ADQ+FqlJg0IRlRqS
6NvCnKqsrRCHZ72rb29j05c3fPusHPG0H5Pimgji9kxg03Bzgd2VFqN3auQVoe1zGFKzEoOZ0Mc1
hzuWOyRhweiICXKXs2w/ptc3ijevQIE4mt0gvFpBBXsKpSs36TpjcDBWgV5pPm8B3oUUid9rIVSk
qGRRo9YgecFHbiXceP1bsi1IsADr/MWLtimQ1W5vn9SJKxMJ9/XA2BEzoDG5QYx7TAnDIO4A6Po6
muRhaLsSuRLmUkSyq5sb/3XK12/Myc4M6VVnGuY4vhcTHHc+4W2eEB4zpjBkSSfC46BNuNyl5RDI
AR+CV4lpEq/COAsqnpmCmYLmoXKB6wV+eSKHMBnJVJW2GGKEExYy4mt745UWBUrFc87REUxQMrbX
N4pRlRwaZR2BO2DQ40eTdKOxtVmipobgi/qRKzIxaefh5TGOJtUi4R9TzjxKkaLsWGt0cEtB4uay
PgFXzEyfbmZsrTnOIGC+5a7RzfCncygNL14sFYEpOF+vZJPs4DCifeFZKthAmkXDL6qJkVCCAYxI
s7hzbDAcUXeOicZBUZeu9IkJ4FMU/BqwW2UiSv2Ijbdlg+BJ3HL0STqwFgLUBZsnjWGq+QgMAZ+N
2OZBEKCYZisBFj3MwU+z1tzRKyuBwXURPSAYcbhkOdjYCIgwil1UmRK/HxwHIO+eR7adj9DMALLY
6igwrzwvd25QxEtME+SPVuDZ192RB4GCgPCAtcJxs+DOCW//ENY8iYBG+DfZ2JhdF89ZzzZJYc9O
wOEqwSfCRZtxrJIIqLIjaOcUJqwuwu2JvH1BiM8uDmOeV+LBYRmzbTG6skBi05Cmm+KSGkhF6vl9
IhgPPJT77hgfrkc4/47JE8/iloD67yYGG5rBF2gR+wASbYVacwyaBX0sFOOJctKXgiahLvWlyrpk
IVwpaFRyONgtQLARElsJiiEbG4fvEXh5SP5i+fUZz9BnQkNm3RQyVQ0QPmyUhenWXj450hOu6glX
gzZC5TxxhF9T/PEquMHcR8R/aSfEJsC3X/cwolo2B66GnUyHjMjaSv8qUkZ0/q5b9D5bxh4SMbYh
ujgw6UZgIRG2py2mI0wCpNVS7jWzdn5Fi45XmR/MnhSKiBged55e3FM8/lwqgTilT8oSvaK51GD/
89QFjy3keoQVIL9W+HBnt4MAuQi1+Z0jsHSl8NfrQdtyfLV4UOYkW2QeotDSdg2Lpc4n75D48qgh
WDf95tygQMZzvrpeUFH75dFYp4cSUwig1CPye99gA0Q6zERWgavSQ5SRNkZQfl45LqIdus9RPtOC
C5Z5f475ZAWzR3NJDjOt5ht62oW5L+nfr0yajUn21lKm8qbPcl6eNqBzmvIaz9eOIKNGNOTg+rc8
TqG2brHdpjsJHB0mEl+YBIQ/vSY/B/sQzlR4nZztzEZjQTZUfQOTsT4xthwqsgNTedE8lwwR4NSs
Rl8xy1TOetHMWJlxv5BnNLm+Ufew2FBbzBhQjHM2J0DvAY4G/iPKRBG9kSxp4tkOkxW66BDfN/sL
yxDbZ0kmhbQR/2QzykBVM8Zob2MQBJc3Jq8Uyi8VN7gyc3LFzJlN5HW8wvTk3zntBLjnpbQQaHg3
OmBzfZOzPD3nLTJeQhs4B+zojiJGBOyVpABInGGO+AaE+fg5M3xogBC71QluG2zyCTPS3/NPgCXc
z1m2aUI2oD3JIiHbE41KzXtCAQ+nm27AuzvTlwsQ6DetA0m++2LjEy4GvAn42YoABt6G/KYJRGR7
LbTVkIP4HOCyQMuJzwVXHVtzxs9SmNUD2+IZp2Vg6RFPV0K1UDAhYHjA0lqhp9eQHIsFLoFlqnBC
EuHShGThDrgvH0INj8fvAcAQ2zCVDkNivw7PiNhL/FXVkn87xqnO2ecDHwILMSfK4lpUlKE9os7H
ysR4+BrjhOSEGITgZOBbgVEKkVmCHiTOgpWQ0w82u8sCxSOgaTwjBhwdDnB+/ypsz3lw56vl0BoP
GzxfMPYDPwrfNgJYGQlsAu8vYakBxcmTUPM+Cqs6rhMWKyjloYqxYSDjQiGXhFB3bj1EPjIzMG4u
yonuWWDfdI8TCJEHwRpjg+2IGTpz4ISlovEU9n4Q7x68xF9ckRJeMUYJc6rYr8yg5eoKPlLGM4fo
fQMccyYHekBqNHiPO7em9ls+1xOH8AODBDeC3xuFhNPjeAHGwmFTx9ehLTv+TMInhhA0y10OUEj8
4QkEXcvOiX9ACOk5ytoIqvD1wNE1/QB/xaTBwTlUzcIDgxWg9wfzhkGBG5RhbsN5ADKixMWNhneG
VwePZQOxJbVczncosNVxuWKkEUoIOcF56x6wJswv0kmwZiQ+g8Wht6AGC64xj9iR5QM0Rrzk+Afw
C9LAkRvjhLXHGMwwbmJX5iMKWzW2A0y6mGynbLKYrWuo7BCpMP4ID7t6kuajJUoBFIJwU5fQ23H9
mXtxU2+Qa6/YQLj9XslWW2OhVCfmujpmIs1HmaVfsIkW7Mv818iTkCtYUJ8KMmkwaYBhrPBcA5pf
jHBY2vMKR6UJkIAXfCdyVgTqNyYnUAe9P5DFooCoBWCBLSxhePZgAthMSacO70cuYCm+bxa6vUHm
l0+mwbLamywuYBg9hYWr3ecczl+3Jp27EjDn3xpMskRAEEheQnqJu48nBFOINV/aRF8i3aL7JIOd
xMQlFQTFfYWw2CZBoQ4EorehwmwwZ1S7dMWhFy5Mvh5BO6AM1qg3Rf7CMJff4OcuM7ioJPDQrRe0
AC/Rp9FyQ4Wa5qvxANcshb+oweLA4rWlIKYDFBSxGGbxSh5bbw3D4HiTXjL+iQTTGUC/bXFJdhw6
TR+z7j/zWEpDJg3MnqGLbTWmMz2YPWnZke4lwci+87zitxHbegD7t7ZImhMQs3ylyG6yacCsNYss
9wB64FEB8AF+JF91/HsYbzkwSZQojCIa4LbxDFWHF02vPPKWcF+ThIAisR4jMYHf9QqMX6oXQpS1
xKNiYASpztY2O2BnFEX96MxjQZSOQW4Q/DPqZZE/c93euZkPUJcwSjC9/U4RoFywpPoP5ILTrcGw
xmDhrSYUnGhZEA+IApZwnYwiC5Pxb+TM3TNdbipqF5uX7eZqHu045SjZHVCSHgBu4aTNW7T5Ys1B
vjLM0l1HUqTo7RUvJcYBqjCDCxn1p+0SBSIeo9nAFsCBpIm5jhAjCrbIa5EVU8kQHFRThPDoMEJh
TRzI2SlgXAycloIbck5ky3G9PMqUywzPA6G04RPMshU2jUMzxrbBlYo3TuXzsltxm0SKCPQR2mVm
Nb6Iw1HoDcTZQcxux2PnMVmlxLzxHzA2LBvsazhxEvc2Bz1F5W+8R0iLACEXbFyGR9gpAxo2Ttws
GT+At4XZm6jte9B+Fdk7pivisewNv4gypmClNlYR22y+ob/iWTIBqgribsKaWMK0ZX+ArDpnks2C
XXsiL+VJZ0gIUhBB31MolCmWeSkL+lzyRsdMspOpvsbjiMjJQrMo+NKiXrf5UgWP9snWmK/aWYyP
qvaUINs8Z8rvphXjIKXOpnbjx61KokhM1VFMR+eok+qTV9r0nnx5V8ywMKaRkPfeLHMrqmEz5KDY
TcgRphFGXoHCX18iB+WzGhRuNY14SUbRiAIi5+2MFwaIQAz0ArVF05TxLtPKMVwGOhC2KHXlcUTH
BKmOYLEYAxXyhlATtr7J7S2nreOIY1pRTLREhdb0M9e3lN9UrTB6rB6UESdSbTAeNdS9CKCPETVd
yTKRkbnC9shH5htln1Y8jMeg3fC8LfJ9MaGX4ySDimec0v8Xe6yULIXRtgmp1ycC1m2wQFpsstff
4hcXIO8r9JapyYPIpgCjJ1lUx4qzec6IA/xuHEi/x8vhRw96D8UEJweAgCMXyjoUGhBIOOcMRsEC
bKugkBim1GMH4ROTaPMeC12gS0AzRJicRUNEB72F1bMsWV+uUxzHMKuHWcTjJYB7sOzZto0lDxtk
pCu3EBUamL/I/RaFjwHeH/8tESr9Il1RYc3Zraeo+cj1ehyyDUbkaHnHyS0FJhjtitf2Oe7YwuGr
OGx/fkNShBAyXNlcCC+DqfgfFCBEz3HG0BXAOK1fvNPp8+NVhWrOXotlG7r/NkI6InzhfDdjeg12
rpUlsIlTc4f8hPnEQLBJxl5lsBpcl09eSdVFgCrumUYZ/fAfzCNpoAFnc88ApZPqwmEVZErMsRWz
eRZffgxSDAoBmzIHkx4JGSQOH7H5kxdFgIRJLf4kOcdilEvSjs6EGRMzTuZdecHhB0NZB0gZk424
pWhaIlqYCIssPCBoRA2PJycMC2nboUrRf7M/oECSNryuKWslLouwjHUc4FqnztLAQ3DMxPpEzeVb
iA2LFsm8YIOrQSsUDJzrUk+lTAaqaQvlCPATI2Ty7ehXyNtiANvCV3mGDefKaBMmwIHOybqEXqIR
tSOKSnnMCcud4SmQPyZzN5/+z4/EL05RPMnvGLrB+77ZsgcmRdpxWE5MiTgzt3cC1GuRZPYD7az/
Qn65qYDQApGE2yr++T+kVws1ZgJIRgXAiiF8hU9nJsgDAkgLNGZOaO4OfZRgngxTY9GORcfGUodb
t4QyRfmzhl/I91KdBeDoxrRWhkRjuHw2cdGbK3PelBqW2zkWaNLETxHb8nbECOCfvJvCUj3iOWS5
ZDqYUNww7lgNPAHQvuhZIKkuYlfCvn2lBBB0MrH3ZPubR2TVGxY8ygfBbi4PlsPIhdLP2D55km0y
dHiHNhUofH0NtpmtGvIottEM0gLKRk+wtqylKPH6d3A3kNjSJXAHZKwwYJHyFIvH0QqvewrL37EY
OxXLHDFrm3SaBeUq86A288S8BJqY4gkTuODaTSmZgRKJIlc8HqMQERgIT/U9HgPBFPpNhoNAm9h9
KVRRXdUAnBFEAnK+EyJo4zpN+BQm5TVNJc/4E1MaBXYYTRKXbuICdZZ+pmGAdGXRKQ+4S5Hq0/J1
CGJKYqCT4C0jbCA9GsBxhfBMRmuK9BAwuMQeyVidiW36SzMd8T3U4eACvHCsSepHbHJpeMY4gvBM
ozd4BWR6sMfHKwGwFXDFF273ERPpZNXS1NgBUfWI0+B9QF+KeMMM7jQQJ5Y7IRBrELRheQ2RNoVQ
NlZGqISCbIMuimeFEgO0G1Apb0NgO9/jnWQfjFUh34THwB2mDFCXLd0TrME7wQWJ2HR/DwWuG2lN
DgGwOUae1NoZKyW2/A3bGu2ShR+O901ZJuiREQixNxpjZpgbG1hvLZ7VtZhWMLVIsNeD26HYFwbW
btpvmEosGP1PxCiBODRYeUwSHGaCbD7Co1usUi+axe/doSHbgmEqFgL4TTVxVAlTKfEgwMfj3Mmc
UCX8ttvwTTbDWAS9iQdfmtxnPb0Yf8+3CqaOFyHeZSxCgu0lHMjD+MnDIdpUk0KRR2xcOAiaffFe
weCcyEAEh2mybngsKCS54B6OEQ8bvGlOBOG+07+Mjc4RZIYn39vt19kO1g7cQs1QlwrxIDz8/3H8
M41xrysO0EJ19mCUiCrZNzl673xywmk2GbcxbrixFYvOdpjpIr/M/8VSYQchV3ic4+O8weB+iI9/
dcp5jwQbJRSOVYHuNH4zD9jKjnAJ4K6KTRDm2VhjkxbxdOQQLOKvaCl9W/DodTYVrKEmfEKJ0pc9
kP23YqDCBscZIu3mQeAUROjBwBwCxfc4O7SEpYDoAyvDjIK66UcBGMp3DpN1/ZIcc085wEkYIw2f
iwVAONbciXwGuBMMjuXzClIbkc2AzwBeNekWIZfQHYg+nMZ8tyJWglsCbRD3DgUNg1qO/X3WYZOo
lQGyfuuJDZFTR3yXMkMOhv6MEu/8JpKVIFYEDai7ChVmRwNReJT6UANslsaXCyQArppM6ynNUtY1
8W+JEaXEzKaM9APyChcHeZp9DiKShNmr5QMUpainYwtTimk2hmk8aagpsY7zSmiQoa68BpD2ofPS
40NLrxcG8M3+W6VmSUKWeZ6mHjwlaMeTGFFAYeHEdJhw8wE3i/TNYQZShCkx/04Qrjgtd/IVzDYX
ueMUzbmfn3V3xKeZuu7u4ELxSDZi+MFxEQynEmF6ROEjurmyhyvCRI9WiLJ5E7PC0cOwlwAq4Mu/
c79+6yK2CKIrRFfMHo9hDDoi0x8mN7Slayo2ZBHieMIMuRIaxYGfBayIykX3mDG5CSANGjJW1pbQ
TJ5yX4AuwMywh/Tg8URSOXo+Bs0Zt0awF0EM8EDQAP/+r6BJhzTTjFKMwOavhEnyYJh8sQ2rCyW9
GJ6wKudEs/B7OeXNmPqqdB4MKlizxUm3cIRE9FO8xrkbCQIdk3s+dEh2CQuUaEwIIAlqtkDeDJ9N
lv85KDByH6ANgWUw+cj2nFKQFYSlHwSXOQc64AuxEcNmgr8i0iIEtJV2kkUp8uM3AbJJLqL9kbif
A2d+xPNOFTSeN/ZjclNO2EWNLegRMTDiaMoGAkyByLIDBJkTfoWD89esgOHNaRvfIokd/Nsbvd51
imVmYBNjMkJWh7lGss1jyVV/mqzyN0gyMtg/JjHvEuTC7FILsOxvQcaB2L/NMKr2F0uRbIx03bQN
W5M18e//yxjfqqpxa+VXeRBSah1tLApn7EBXAATEp7oxXa7lYeMfj062S6auK95KZM8D0LPep1jF
eE42Gm/zvy/MEB6cP71O/31hfzj2b11qKZGhlIcXdL1neC0xl/Is8KKxJdNS1QyxyCfEuDjuT7In
+Weoir/nUbXbOh10cKZg1BsCUxPPWe2QK4BK4gRK5GaiN502R2KJ2Y2ovl2ZblGEC6Fsal0CeGDN
xEwP//2ZFOHP+tdn+sNHZhlmkjx6PhPLLCeDwyXI2JPBhoYiSLn3pUnOG6A4CZW4sv33L5eNvzEQ
FM3QdFOVYVMo6v+91bZ5bbXC6Eow0tTFu9J7zazf8hBeCq2VaJoQtrMnPhHF60wXq49+/HIa8mJa
ltZ6WSJuSqcYQVAzPZFPRycqo1XX0rziGdEwXY+RzS5R3VPC5IvXOPL2jAfo1i1i1DivI9jp+sPp
DBl1JHvz/jOqZabL2o++HgRfGly3VgDsiQWCOkaEgt7ododvRHrLOuBcjaqOTC9YCWHqAhrxX47h
tmRutfjCZcjGHPM5D/fBBJ7ThCJISPD57FgcSH87PimQ2KZAV7k3nJomB8UMMmjFxVrClDhkSo4h
RFo9oFFnuMRx1zFY5h2Q7ji4VQCl6TsoDAbmjwCO1gTuDzPcf98m7S/kDf2/79IfL2Tcq3l3T+7l
oRY2lA7qao4MKt1QH0NbAObnZauKfeYsSiq+H7/m7FKDtiRiBnkTHVGumTQdxsKenGrCR+3NC/8w
5mKOAigqHQaHIJf+fdmK/rdnW7E13RjZmj3S9D+uOzHaJH1FenFIKBVLgAAFQFPCWML20OYOViC6
FuZ3kA2uE/vI+QGTW14z2R2/331oPci4nx94Qqi92avZ21loSoPsd/+6JQ92rE4K5ILo1gVekfWc
OVixzjAUQLWkVBM8OKjUrfuYFYfs84G44zZykMqitW0mdHXaD9Gc2Exax55BGB/35+7mYY1YSPip
0os6s36iq9Ph/Z6hEcsXxUVGKma4uAnGz0+SOzh4NUi+sjnR1tbm8sWZEIdMOLssD3gC51HBkxLj
iaRU4+fCvO9mX1dnxEiMMLYDcyw3+eCkD/BRRQWEVz6AVQv4JQNfHENxSXwOKbDBCSAz0g6Rtu34
kUio81nHqBWkTYr6SXPykFEOeXAAq7jFfHkM6kU5BS0NydHqjhcXaw1yM1IDjtYJMQmjxhgE420r
hVLNJWE2WFX7qHLES+IlH5wycXpF7cCMDLvYttnclo+P6vdU68l2Gn1CbKYqeWH4tHxQBL661j4q
vzpHm2rEspwdfpMT3AyIT0YQu0gj+fcDJv/tvTAsxVJ021YMeST/39XLstpG1+yyONDxbNNPg/OT
2wpBjae9g5xcsk3NVBHTy+jkf/zmvxB99P/+zX+4RTNVyh5NeisOT7cPCFA+2WfOdQhR9xp/8B7L
2zQmiHOGn/rq/vtXW8bfPrVimzabs6JYlvLn737FcnK3teIQLeoXATi4Se+sxcKehZWIHlD9Iiqz
wPg9F7XPNZS/ih+ldomK/0YOMUH+//pCzz/oTnT1sQ0/eEc4XwJ9siD67MOe99jNEXHWDtGCtBk0
pBFmBtxSL9wHGaQV/ClAk3e8FFeCr46G7VaNqzMIRG7NVLZ1nq2TfJk8BpUbX8rBs21YCt6AuoD5
OdF/rZvjaCULKnc65t1g9WbmC02KDAYXWa1Of2A55Qo7Ye3030K4pfA3E4VOnMaLbppJwuDXvVMB
eYGRCntxIe+5er/4yC9CSdRNVdOVPjMqsr1GXobuSrZrtghfdZQsA42P7cmRGy8eVlDLs9FjrCB7
l/2GiyD+HUWHj8+Pgzfc6WTZpK6s4HF2St6+V8AqBk0V2hLQ+QQq4uBz1nEo6c8x0bLU3ZzXmY97
ibz6gpDKM36MKQcRpyzQWxeqKlx5xdUDUElMSFHEILzf7E132oejFeKkeYGjUHVH5HregwFl7kwL
zZmBcwbuRnckemlnTEkU7Z0MjVnBkfxwd1ArI+Y8KzTLYHgQR0CmJa0u0A4mkySs2+B2QmiJUxU1
6Ej17daRkmDIPLXy7O1oTQDM3X3yUZ8u/80VE2fsJu8sZvS3OJKgCLC+aXu+pecnY7uKisv66enl
G7+Z4Rr7SBfPE44gJoxMWX6qD00E7JExN3luMbHKHuPC57u65Pi4da4kl6BwldBS69gYtvoWIkL0
dAseCfZ07e4iGsFg/W48neyMShTXwhs1ZiC/USXcJ8ykPkmu9B6njpPp5p1x+heSmcKNcTguMlxL
lgddNtDO+feIHYecBFzjQaE48TVINb83vILOvHORYt4xryMzSbYpeWOG99ARAqOouruD6kYrObQ/
NWyGqTfaa8HwjgwAvgfCbWZDT9gCMNKArCN9nz0u9pTubYckuKKItAI06iqayC9I0TvKEhLs471G
viLGRw81kXjsEXo+0eGWOa538Yf16RB0sdP9yLykdMe9iBjvfpqPdkzwOskSTkYuMpGpAwkFHO4n
V0e+uTeOrRJU82HjoJkkRNuBY7bo3phL2E6xGXxiuMeEbWoOO+ZPEvKLOLxf8U3ePiVfPfPLpDAF
KE5u4Q1CtUDIEU6L/Z3QGMJehyOA7Lvb7KwfiGWMuVhrmFc+ny7mVn5o0O+lr2aNpTQ59Xv8a90E
1/mILxKXdeqRHGV+X7kDvkLOz5bGibCadgp+MRgRloQ2b6quu68BOFbpAOe9zqG19047ay4jzoHv
I8fGnnB32ayxph7ygXSQ+tQJhE671PwM7wvHooNb8qZIlJCcvuCKcTVWQ1CcqgNjIvuw35r7KgfL
bToxALMPjng/VNI+2YkZXhM7iK7/5d3PEOeC9thPXidQFsz1dBpE4NlB/Vak7n2mMWlg2MFv+kY9
ENRZMOy0I9kL3cG+3MXDx7NxBV+mIAYOWP+Nw8197kEKAjQjHm+v3wiqQuDYQnBCmSvW5/qIAxn7
7ZSKBQ9Vtn4urBtF7HXfB4SaP0EEYelF/IEZ3+NKoFGFzanc50htCx9hHWyQk3apW6Ktxbc+cPCt
r143PlU3QX4FVhkCfCu7VetKZFvj83+H2kk4Fgcw2O16G7uu2xJsN3l8FDmjmUhcKBy6MDK88osW
W/7OfzLyXWpKOOVjyFwmPnRF5aIlhnlNl0Sp0/p8Q6yAJMMDJcTPXzOCfh1ii9kD9L3QfGf2i0dm
iiEsrE6FOK/kgBIupX4xOYR+YrR2byzaJwKra0cELyPPYMyecfA2MSEhok/F83YcbdTaYW5EtE3p
eIyAGaaNJl/dmxD2cZ7fhcADHC7GOo7mzSe8RaInFvfv7kO+6LZ4cxfRh0l4E3WgYCjqLCfJmOdJ
mqiHF9a7j/xEKcWwHBZzxoXExI0ycsWj+QELiQhylACzEQr21DUh4a1SPBbod5jgPziSabEEXNBP
nzqsmY9xC7wqeIEjYYy0z+k4q13Lw4ntQdBn9hVnV+bO5FCxP3DeNOE5NKePN4QA3ClwNj1xy8mB
y0h3zQX10b+rid8S/M/2U1Ms4H62Qqkx+qP9TDVTexVqTgMY+Xq8NQ4lyz9pgGONlYsyuSGGDtpf
tHmanja41Y8wwQPS4b9CLdR4LXvxIigu/Vg8T5WbyNQNvoV4DjW88q0S7jwhDSVBfclChvEF8Aiu
jcncfq06Uxh7BtqTOOhhJzGiK5zRGbzLvz+k/bdqTVN1/s8yDf7/HxWTrslyLD34kGbtNQSqvuNO
54kfOChmBzJdY3Bz4XRNzoPkMO4XFpa77r6O6gzzzTIaIeFLNae+WJ2XEkZr+hhr7iqYl3mDIBs3
DfCZRcYh5FvHQRamaArylxt/p+6ANNJTcV4B0XldWBRkcGWZm1+kcwVTnXWDshxK6mee+A1rOm5M
1b3hFkxc2/LUi3wYobeglI7PBTHcN0++MGs+q0+QZA3X49ia18nB0wzkHQk6sAMzcudNv9fE8Tnu
iqeb/K/vU/8rOlFjaKCppm1ahvbHU/Ns+nurlnF5AGqezcvSNUK79R+k3Qnv/Nsd3YkeXDnkq72O
nDTFYYkpaFyZpcPGW+Fc7VqfKKXO6+6OSieN+qVaWhxh/jR4Ot/wnj+gu9dfbSGQYvfPF1AEU/Io
p8m8JUUuRZNXknYFnkj2nvlUeS1ieVrTQ43CHgEdWYBnuhADosjj55lS6UYzs/5oQA7bM1yv0pKa
sB+8zAp0qNrayq5K9/nKXBvf1qvbKeXZtDdtsitfYHM5xMhryrkOIhmkaYRwiKFK1z6bxSJFZs6j
UZ4bBSMmfl7dS3v3oYem7FdupR81a54zGTAgvemTCtEDZ43I1NJAJxFRHfeAqhs3Kh15OaLWeQSV
HAMLvzmJrbjPqvSe2ZtdTTWYg9bejmY12rKnm6Zfaf1hIMGH04UKBCBChKX5QbyM7CoH/KekifAa
Z07jR7s7apHWy2Zs8TxB6V4ifd7ynpFzpfDkuCqE9ZyjdPxhd+PkBRNYBa6ZEf7ehhcpOTGq7jZQ
3rUErYPKAchX1Y5tw4nfWfPM2q07P3pHI80PbB3l4TQG98lpQV2s6TxHSI9LnXE7x1/eyA6v9Ous
+ShRX4wzNCYz1+WIiuho8AQ7zVk/6o0zurovypMBEI4cJtv8u/spKGsUJz+RdsS8nr2C1aKgS7Bd
Bvabx7bvxWppwb6j3ol8xjp3MAYM6/0I9cbtRDDbsTjdOENMPxnrHqVxJtK30VSxxVxS72a79Ty9
ORbHR7+HR+tn695XlaU4XE/n59r8vue3dY9t/tolaJtxcSX+raL7wfBtHzSTboaBwrafxJtn70Zz
ji93xSUiNPNsn2HILEykGtm5cp+LInxQAO9xunnNT0OAOEtS6mAJCJLvAR005jLKHUh3IRCAypXO
uHZgsEWOOiWdwXzhA3ORwBYe/TqU74R4Fj8+pTu9JhKsuUNVMt5lPaB/s0guZ+A52vPZ2iM9orKQ
NJ84Og5aEe5iNm22GjxZ/HkAwM+vC1xpvFnn/kO33cdiaF0Cx/b2jiLndtEIE7NcjTWNep25ieqU
ls+GodNUNB/4jy90kyWG+zfjwLScsd2DA1uWWYsRjuzXttflATl1pCJHLgWXvH7+lCeuBJ3BEFTk
ht01zm4rZBkshayDnasCBnp4tupJ+2vuP5GaknhFv8pxA5lJvWhV2bvTwN63ABd7uFH3nbp+vadH
DfhoMEBVIOGWPjF2R0zv5sb7I0wHZLzUQsQtrBrs8QTqQeG8IyzpPGJpDIT19MBU2/P0eC1cuj5b
OOpHU3CMoE+iT/5oUXOge8s8ORNXRu9CsSJty8xrr4s7hykJEltGWyo/kcNfuFX8EbKd5SDXJv3D
B+wKRf8lO0bzP0YEvwP6Pzd1BoamCdvWkGX5DybYS69bOUlexcE6UARf70hMWPP693SLW/9Of5C4
rLjgPsl8nqcAwpDmqR8jRumcqZyBzqWaJw3wNOExFeQYoIVHWgWowgAGGbtK4Vq5m37xwumf9AsK
Q7FdpIX/3rXZm/8yGtdV2dBUmY3G+nOXKaVGjYdRh/JsDxPpQOXMzUBz8sKRaTN6SBxCm++F9/rq
vsQ+UroPQTjAW09jdWkP9lnFUT9QbBZe/yWD7o691vBM1eN5vMXTAU3BJ6dlx+HBSuwzALnr01Jy
FFoQYEoTG4+N/yS7Bak4RTQqgtNoKe3uIqOHuaA6NnQvhoHfrZlTvBzpmL1fbw7sBunmtRsKCkZ/
MIElSnm+92SdwH1dxLpnDpSrnC68UzmGFg34sWeo8grLk/HD1nglUcv+Gi3jZTprCU7ddmuB19Y5
18REVFNLoK8cVMeGnKCB2zTAWnITTkxjcMn1Iyeax5ojw4mu3PYgInzui37eYOexZs0p+oBvae4U
vxm/cMT25+HQ780jhfkLqvksZ6RoLx6/7ObGTxvOrDml76ePNLilJxy+CaBjVI/6B817hrr64Tci
klPDvxcfitzXtwjN/Wx1O6rL7I3oeXCGwByrtQrIBApcYO1T28Hwm3+YQXEgzMWYJEH9gQFZuTk0
3084s8gvgaxUot7CW0y9ZMzVhZy40ArVbbJDs4DmNGeL2NzynUL6qcl37ucfzy1YnFaMQio2n32r
0DnOWo1unfYTNttSp8s7qGdGTMbe4IaaTpMvbkgNJ/iQIbox3Whgh+Eq3L5GrrWHAom6Bt3pyKHM
q4Qt87WVNrgy6QC5g7jKYg++1jdxObXTasCbHenl6JTHq+FLZgJfepQS20xygYAwcdmlfE2McJb5
QvPKN7SY5gd1iD24yvv17c6A4+P+5Bly5aPyWS3Kt9cHXeW18DQPkGhz/+GS84xfad6wv2hfEuej
gmYwuNp3HKqks4t986651vhxeA1huemXZqgw//0c7bONtM8kSKDk6rAUSj8JZ5Vi13Tua3mh5YLC
aM7ptPIjpD0DN9M+5czsSE+YfkPoHBNZfdJeHkv3i+HCKAnYIQeUFq8Og5z0Y8FAe0Gp2ZAEyHiD
H06e4s27Te/ge2LR0Sgau9NwHHa65DORbu/YsDVPQyLJZaEuLNY4pK+BTBcOLevUbI2ztFdvTskp
/fUAxHKs48bGIf9wbps0gBvpdu8kXsVLcoGny4wBpRex1MEARSlh0bAQqXajuyObfm7vLCAzVs1U
ryG88jP51vkxsgOwzIoXhSGqVIpRxqWfz7cHI6i1Dr2DPnL0cq+d3+1R6C1Bw+w7ut8KbkA/s+i2
qXThhTGBiuicwgj9SxZqWvgAbcKW8vIYZeC5AKE7sXiazmwfxLLhz7sAqD+Cyoo2jI/KSQoe4b5o
UAwS1F4O0xgTK37UmtfH5ePWIy/jSNvpMedSNyEKZ1vcll86LQnyYA6yuaNZyB29LlDTWYVvbV8H
aV2tXwu6L+vmSad6/GDWxdCmXNOkDWjjABCDTEN1/FNO+tjj4WAXG+DvhYxibDDAG/l0uwyCUizt
oJvHWD1qNz8X2lgmygRC+vnRT7vnphjmPVpkNr9xdDFP/94KVDHI//82NOCWljlSbVn9PQj4rxPp
PsmzWOmfxUGPPXtnw5xTj/VB5bGcYkOSz/cFRu4PlOoH/QMtCcrD4AmOytUsx94P29Gc7bk61qwS
4+zy72tT1L9uUzqXNbJVTTPtP3bb9KUbj3yUFofu/xF2XrutY9kW/SICzOGVSTlbyS+CgkWJQWJO
X38H+740Co1uoKv61LEtU9Tm3mvNNcMpfLlm40byqH9RcfvAZNiugbfDKDq2rjgt5xpDKQzS1oXp
4D2XXuzy0S1oRzE/K7yUWlxxVSgWAMGV31TIL2DmsblDjKa2KVYWcRiEAczpfyjgGnbEuxA7LC7Y
luRIoW47YGFs3A2Gte9pzHJtxoydBj9okqZR+hxbwK4nvnBN7VZ/iisfjLFxGza/an3R1uxTupNf
bBWsCzZ75Hxb9sQRk43PqiEKfdcSkLVg+NoNJgs5KaUPzoQKaJmzNEEA3azQK75cayFivMBuGozk
YhpUzkUfRG+0yZtX5HQLTqnX/QKvBXQOo/h5SM2Rgn7Gh+TROuLjjT8cfcQ0eVgcMXaAyurltqAk
L6e7y7Qxd9oSie439YCE6KX3ZWkDmomI6kBusx8NL1QyL3Ghg+pj2iXdwlIZ/G2Tc7RTnnmPxc2w
xHV7AF6SHYhewmGwF57ZHMRdZ4RUktAu/wYSyhueKu2QDxy0LyUyUfOMKmlB9tILyF670jaZ8Hks
iITmgpzNafZQL/xYRdBIiZH5kswxtGCgPjxIe4HwzlH/Z96Ng7IPxxEj51/2iNR52UtgkAji24dp
939fpv8/yv/nM/TvI6t/jPqrQPpKicSwrHGww0vR7GDE1tMMgHHCpGq4vnHEZDue6uGEGmcIzqLm
CEmdpCKOXmCAzIXQJ+4/zmsOOj5mgx8YmSqbarmm7MGA60l1OyaNbSFAxcBCBG4y2KaGN4a0Lc7h
DbAahD73ghHC7sBOsKusZ8xooj2T1XgVQmRD7Ll9vb1mqY3TR7Stfr+t0zOhdsTDe5ZihYaRY5WB
BJuMph6WLy6ibep/TDQOBKHDL2DUiigCZiHkWH7QYtyTeuFBOFDEUvLOFSQpDMhwzD0zeOnW7Taa
c1GZq/6IK/EB8QnZyh5vvR+0ApXzOrRbsB5jYe66demluHS8Dp8DRARfaB3sjWAtwEA2HZwtOHfC
pYpcWT4PMp2eV85cDVP5ieDFvunGAPQdTgPBnpIJbWX3KKfUGYpFAdIfVfxiPGZMxaGnEgthduGH
eYScckQYW+FPoYyA7FvHWtKqrSrANzzDMI0nVFZdxlPWVZLa8S88qwd2O6Iv2/VvOIZcCDvZ5cmC
lw8s4UCMPr4H+j+zCgBLE58vsnvEG1EyzwJ98gDlrkihQiRpG5vXtvnBfGhg7LNJ4LAJPx8L0cJG
8zDB/4Me3e8jPw9tBhTixdEN8BOXeaLGl6gLt6BC79vAcjdHREku8RsTxoRfnPleEGW+A95XSDQb
6L68yU9w7WdA3gNrUSckB00WVi3ALFSFpU/Kr3GWDC9WiSXInrj9p+Bc+J2f9T28b7KwN6857emg
Hfnvz4/8n0hR//74/IPLUEuxGmjpNwGkvfySUa2tgh5LtPjx8QclLO0d8PBMPuMvBA9yGzkQpc/a
tYav7Nb1/5o//yfeDmehqkqmounyP8+cIpEu0qeJkn1N3z6SYBCj2ccJnbU4iqHmwWjmzuKqc6QW
aP8XACgNe8U/95J///X/GLwrsWIZjcmvv2CXjC8k80jBbgTSNfz28PbZTJFfbP/7JyBZ/+OX/gPF
zeMwjuNXTFfLwPtpYQBFCCGjX1IxK//1ZEgojsVf5awOsx3WXzjSCLz/7xfxH5eBoaq6oWiypOvm
P3ZRPe/V5KMU8b7ZkEFPH70G1nH+ojljt+KE2YXXj7FflGYBSqJBwg1C1RyzozH/7xfyH2/Gv13H
P5ajqpmp0iRlvDeMUVx5rwgQAzCRWF6AECJUv9P//vv+Ywlmkl1kioZpiZb+D8g3iFuz/GYVd38k
nBYv1QGlPTQRpi5wkUz7/ocT00+3zpizb4nCGmdzVEGP7Id/H2VWJspNCFlO8T+eBFDn/7AsTAO4
Q9RkQ9X1oTz7t9pQKsNYTzOTO7HDyPoqTz8/5gKFAKesRWSF8WD5s48YTm0Nw8DPCea0/NsEDPFG
0i5DaHXvGSIOpr29r8zTeTnBH3Rv7YAaOij6lf0BNGFmJvgNHnOdja82vPZN1DtlNRKw6p4mDISM
eR54g4V2t+wVNNGDjTaeWQRIIqik2ZHdhXEvnpBjYSSQpaHZ4rMi2+tfEzt5YeWeILoVY7jYJR2k
Z2bgIm9FnnlQt/0jeTnfWyy5SuENgZEfjBfNzqsOGBlyRbQUgDloWn8o6MXaxd0d2uaQ6jglep6U
aVohr7z3d2i+y/QuYIHDgHRSnvo1jyob8Tf1rHqi35qJdP7sdThM9HUDtmJTIcRMMnOHsz/8yzB9
LF9uovkF0Wv0b+y1T/kK0aPahyeACOgaTevGD4ZBAfajJa6+dLj4aMMOjMZaPgnKuVUN+Sr4TQqk
MUBsVJ3u2i1xutnUgR1i7gUt+dzeeFHppgbjjzZiogwP4I3/T+c0FGcMw/YG6ojnF8QZsOaZdIhJ
5Z8Xt9qyga1iwdFIqPy9ILFXliR0xLdgKjAFxJSEs3wAIPBPwmFlnSZuAEpgOCqJtvvuzI9VCDf3
OZKapQGUgFjf/KFcbWcW82wUGgZGygsL5e37R5yX0Rjx7vKyQ9a/k+cXeShjrY05N2GK5suQWAYM
pup9js4OcifFRYqBZdLizxpKzhBYwfvaZL/QKWADJPhHkhVi7nJyH0CzJAeqhLTM2pGSengAboWl
tIRmlvOMZSS6hGCXtqlT1VMk3MKbgZGB9q8iGTqlQZEMSECq3ow6vKAVJTMhZvTWURdP45tE0T79
YAbeQA2sVnhqMItf1ZSvqQNgTittEWocjVvBk3poEMzEZFCsq6CRatMMwppkGOR9kbSAK5+LE917
7laYmmz7zqtR69yhXZir9injG/XT4Tw2UIODeXG3MGt8jY1N8JcsNEi8I/7oZbHPFo4W+IfiH3Ol
JwoT1IewEEBXsV9bVZ1PWQPuLzlnmnqwFihlA7BNYqq5aCDsG3PT6275np0GKQXqdHInCjRW9Ofp
SXvEf+Ita/y3ZLeUYm8nI9HpRQyuNsJVilVNLO1/3zQ5jK3hVPrnUWmapmWqKmwt6Z+tq/YyY6vp
+nhPRhoPMMflhPRwt2IMLfjpnE5wiUehaz5ommbff6FwrVv7+b0ikrbE17ifdIHzRh58ZYZmy0uY
SdNoSxPZw/ALIOegAMJAYbBK3VorNXaNFdRGmSwRMmt5/hASWSikYHLjlD1YiksneAYSloxg4Cfl
NTiBk5JsuGLi9bimooXmG0EMGpeZ3hueKBQBc9FtQO0DshiNs6HP49rLANyMTRjOmtQTWe7Ht0+u
5AHp+wYtKzpf+D/zhiiR6tHu07+CKMDsyU0wdkRyDLeBxk2idPj4loAdApGtB+DcQeHJBtH75Oje
2U651NdaOOUIq/EoZsuJtuUj9ZWZ6An3QRIoAgF14zdECWLbn6/Ox3iAHVrc5HfgXrn1WnbHyLCN
t/v+uqroRKRbkAe2JAl5h9b1g9T3tUEs83jfhCHjATeKz7r3wfEYv75w6YMeENrqL1wSnR0AGQqt
9nKw5tXZ318/EBRkPG6ZwOoAfw/jEe4/C3McUdMuImQQHHwLoNwtPgwuIbgT3p2wUp8GWCI/3zA9
I3QSmTdalj0GGT70jPCno9fBQBmKKpssFogBLHZaVh/rdY5WvItrBoYuyAJ9HLiV6lye6jO6tuH8
BQDDODtzyCMnfCWA6TpkPnaTeAueHfDIvtyXOIGkoMZkMVYY6BiBUzwEjIPUO7STZR64BrGpIoA4
F+sFlxnHg/EIGIYhQA+n7ZJJSrkQgHp2V7r07GEdwA7RQelj7RDaTw4xnK5lcAZoK5gPk/k+RF3F
Mvu+C2zBl3jbgsVg1Y4vNjbF8sdLayx0W9cAt/16tHYNAcvmZ5S0LjQEnbu0FdiEJ/Ga2Hew98xl
FXE2M01KUB5+Z+9jMVUI/0LHs0beNAbF5ED+doOJMYvo/XZYbxyYLGxQGQCXSXjKtnhaY2ghL+hD
EFZBVm8Y0b3H6Q/e+C3epFzpAZ0nqB+tKcihes1V51U7RuznwUhvXNkciIH9hbitC1EDLA+y/0Jk
3A9xIeEvgDoJ5IwzU9gFGJmki6hxuS4CNUj3Qb+CiRcYBdwlYQT4loJLezxnrFGS5Agtk0jXXkOK
dqKzDA2adY04BrO9EQMFHWJ6foKQtWT0K620Vct08cRE64QROsm3wExwjVQHHHKm+SreqG8n2oIv
4esNbjkQpiDWSPMvaBqmFdv6TDL5AlYolFDs9TFcfHA9xs8rHMnoLI6EpnKtmTr6YtqddMyVHD7V
IXyAdOyo4ObW2laDtkgRhCnrUFAl22qJRSqcKZEnu5y3J8SyLZbVrSudWAnKnWv6XrW7jujSxeLD
N6dv77UTljJ+TdYiP+j3srNpdfEDpGzYiBj8HS9jC64o4u3QS3v38x3nzV/BvDvisPW/gdNgOgKQ
7bP6GPwxYJ5H8Nh20su+IFGk5QeHP+nIv7Cpbd1X4TYQXS52K9t8mjE+TadechH4TsilJ55xAjIc
/rxYmE9rdUk8LrkcNolJOP//TAhCJjTfOho+bvpoROGwecn2TTJF4xHcl81gKDmsOPZDl/qT2NXA
Ld20GCdkmUAYookgAROSHhmHX8dCKRH67Qxe/xJX8HnjVBTN3xuTgXtw1XXsc0oerUN15fR6Nlf1
6r/OjG6E+xA2gxpaPwxSi3ScJ8M0JX8GzB7tAWtBKcyuQRWkwjrZ/WSgfwanAdOFc4eZKZkBqL93
zRbL7OHxg0X6V+2zfQ7iN1Uw/qxn1V+wodmtCYImTKNhbohfPoNVlJGl/YJaP8Eh7jdobe0o/xHt
oToFyu14yuVJwYhHXcHZECLylANKIpmD6qicWvBdJpmDug6fRgzkOif+M4l/qd14uOlkRITFmKwB
CskuGxzqGb1xN3mp75W/FsK5yLyvbXc11KIr5wc29jxbnRsUK3pyQE9yvELqWUL4GgZiMdAdOqVz
WUGUS57sEHDu0NQr8KDdCnxxExz/Py039voDN3YNpJGh8h1yHJgLzGNO02RIpEET/Uyewo5U4Z9m
2e11cOdrvRKZHrQM7pcd5MX23JBqQBZJ66br9CHVDrrzJxsEM1iZNcH6AqrBnbtgxPdmtxp810vL
jrEo4bPmrWY+LfzgxS9Old1lTzNi5F7ClJBQUeLabvm6rB0AsxpeJ8pYyr8THu/QM7/Py17eZjOY
Jx/0af0qPxHWKqwowhG+Fs8KWQHl7ISpJCJFMNw+ZAXXc266EXi4wBvMsB2w5idcKbUeqDqcoDRO
hGFg/azZiKbHyS2AZrNUCdhzDbt1v1MRSrq4EX9pHvgSAtDU+VQOt7mb0mQhqM5cOAi0QAUp1mj5
mGfdIgXC5yi4ma3dnplj0MQvmY8rD+hLsAwYtzDwF7eY3IxYBumc8dUmeDYvJBLdRtiRHuQTf6lo
ziw4Sud+nRxr5j0lWX896glYgpwNE7o0dvk77leUIgT7udjWU0JFEFlZdMEynKc8n68RLZGCTDpY
klJBlbS5Lbj408DYrtedx6JMEJd8+QAoqezIbhx21EXnVF7psutAGSAY6Qj04kLngUjSkdLGoQhm
7YFZeeFEX3DCumwB4Q/P5ym/Kz/sb047P3GPT+IvLwkth9PWey9JEhrXSMQH0gWkWAdOBCXHSd2o
v1I54GZ0tNArQjcOXesnulWpB4H2tcexYUEN/DTw5UKr4b0Y1jTQMZFB37D+IcKW1PmR4L5QCUCq
gvO7C5zk55pgSzgez0py03CkmTrsZfYSPHoUICKFP+FTIPimrdteSvCaXbmdj7tN7DmdjUa0sgmO
PVOx+Lbz9AwgMMapqOH32gglcwZDhVILmwAWnLBKE9RaaGhcxT3FDu8d2IzhFEoge7iNs2rLymBV
PdCWODMyIp1F4/xKLseZXdmL38XHOVn4C95OF7Cm95F+NTmiRJm/MMzT1k/ahCH16Uk4G9mzCdfH
xHPob/8iF5G7I3nTQbXydBf+QrMftF3ss90xR/0nzhN3fPpdjMeO6kN43sn2sgeZdtgNJkTMsbO6
D07FxZOEOdk5lXBfA/fx2oytB+t6yqF8+i2Wmv9r2T8+YabExJL7QGgK3w34TmBLOUHxPxcdlXkL
l7co2PGG/+KG2DCLfMwRfMM+WERvUvQ7CUYB5nNYdLRgE21V+tTGMAmJL2L8MYPfTYdTTQ/CHLkq
8WGxU9kb2X5uOKCZLRasdB0Z9xclLEiAX/vu84tbMwF8h5DQ2GZaug/8huDZzmanfAJ+Aht8TIUw
fJFXU7iKBbQj/72FUo3v9gSBh+OfGlKMS9f/7W3/N538ynyk+rRieyL/gdLFtmwcbz0Z74XvNZ80
XAYkmGftHy6o502MFt4HaVVMN6I9PhA3Bil8Y26YhXNU0ra4tCP8enzNYP6F0GSH8hxdczZmWsOq
oGR2xjyEByjSg6MYRi/4XuBmwdUOqc3DeQtLfKFh4PmCRXtxEA4PvOJ6SVc5wUDGGYwf2HWd56Hw
EGJvUndMEqMTYPvDR2m4xfSC+9LVtKfjmcIRPgQtJ/4Ou2B3d4YBbG9mfAyuSwgsdf14g2s87wot
4O5CSk02KkY/rIEQ48obFffG4q4NEayalzg/GWFH6YQ9HDOk2Mekia278lredUpZSo1ETK4XzfoJ
uACJutCi4OZODpeR4ccu/7UofyScpXB1Wmb2imBYONacED0zUnwv2f1TAtEa6M31OcH+SbAf+rI/
f2/fmyTYDKigSluIt8DYixsUaUzNYJXqZDg6DQk2zI75B+32Hrcp+0mo7p7HZHr1cJe2sf2zJxOs
sufXXYgxYu40Y4Qh7pRu7KCPhrVssebJL4onPtU3FELeJUZUi8eDUXV1HD4YzCOqGXHYokP+tS9h
zqFOFyz6mDoX80h3cDy5OJuGgkG5V5D6LN7uIYUaI02io/CAzv7aayFVDAGhPpsavk3MpEiZZJdB
Zf6LQ9VMI6+IemdDe6JyjpLWKfqDveaT5pCdOV+K7i5waRZIuPzY0x26z3HupIsddBtvwxHlDRbq
9u45LaHrX3fjR+iMnxuD5ZXZp260gdeGe+yUbTrYXkYdwdtzhppMxthD3BNNxRD/W/F461v24umG
kcmgdCy83y2PEdHQwyFUcVBh31E78q8x/zjTj41PgOnxfFEesLc5xDWx/vtVonFCVrOmdweTjFy1
P8wOJ5E4z2tX4Q7cBTjHk2LN3OE10ymf5uLFNqHPE6cuTcDLyLB9P1RgN2JI6CgPxfrLuY586Nj+
KZobZ3PYhNyxAKiI617n25ZplOiVuSMd4Hp2DIfnbIWXBJet7y4evfY5GbyDAUN9/yZegSzrmZ50
nt4OVmC4xBc7tpYEMYDftKjllS1rkZ0Upc9R+ElmkQpR6mHUBFg7JXJ8wY86W9bddzgIOjj9X18/
gr9keDm8V2Wi0/Ej4L5AIl3lItXNuMatJvAqcZRbiwoisJHaibRJm2NJu8ld/W4y8DRYfRRU0qhX
t9TbqjSNmb3ds8bVUcoyS2MizgGRTYpk1FL+WAsdRfbLiaxd3S3FZNTgUpCPv7jCropoqre/KoT2
bsl8F5YzzRQqhZKjo4Naex32NQpXCPOApy07DPd6LV+8uvAygqUAfrdZ4hloK8VRZLi1dbWAjXEU
+a6pZ/VoCsdNDRYl7qXEXGEDMX8Lx/f370sCGSVI9tOUcFBXcjSVjJspbSpplEa/6cvVk5EQ/nbJ
86JC1AXjhsBIE62fCnIQO8/8zJCIhMoT0WskTrJ4J4oLSBzG0I4EyrTFBVf3zJ7kPsrLjdyPjGxa
sV2hlf+LSG8lr7EZG9pKbhaWNrLClVKvo9aRaj+B8V77YKchikDEg/kITFOC4iyT/ABN2NJWEkYr
Isi3W5vTanOBxUPEAS1yNLPe5/jykyiBo6jXRnfEaFl8nZRZrTGtNPfHKByLqjOdxvkIxWGTXr80
6oT5MX/H6w3Kgb4uNQK2PE2Hkb3Lg/knHb9bpAeO2MKWHg/MaDw4YT+/x1bmtbjpg4sb61KGdWEr
twDfIVx3yI+s3FR2SkjLod+TKZaiEiEJBKDe+zS+Xq/qeGWiKYWgHbj1xX+TLtGP6p1RHqmf03TC
3SsxxKJ9yb0PgA4IDUJinMuNqS77/OJYH5ELBFM8Xra4quCZoztK5nGp+e6CmEmPvFabSMWxMNZJ
uu00Pp910k6++pE7qHCOg9fEa1k4wAuW2MvPcuSSMCQ4RjlrI6fUV13rvC5+Z801XpdfVzpIfSJo
eTzq2dyM7y9skPjFJtToWdAu+BQaa560C35NjAPge6riIPvahd2fpS+4ZklGpZdsLLzB8JcS3aKd
oPTgTX4E95P8MLSPKOayqSE4DVfajmXVvvDhQHn4E/A7iVxRRRgyVcgZ4AoB/AKHm/0qmZr/KXwG
eG4CbFauUDgJ1mupL/6F5Lxh0POe8glG7G58NkwY1M8NI4HwL0iWOh+fAiIBb7DiH62avWCMdOf3
m9EFVGzcsaiOMsvLVymQIhzLdlKIsLloQv1P7oV8gNrYtOZdCzB2MGTvzexE8cS9HDj6X5L50mfR
Gwve8lt3I4OlZLdEMKn2mznEFubY0Ewj0CE7vbZLvGauCqGdwSD60BDaXp4kk5U4NhIJbnrc1/Ak
JGTWeHo7Du8JEk3NrlcAJ5Hd/UIOlVun7G7t93gxDhh26zuDqkf1K3ygO0eoXXgwxIJZp/blZRyy
WGO9Ic9Luf2C3bJVeg86v8TAgOcU89XAqZHY7lpqfaonNKtbSr/LVjibiG9DH/qWwioBB8JFAO+R
t5tv+IsitQPF1vSBtZ85tbxoaOIfUjuQzArVSc6i7klXcS4t+gNmQf+i+3OatJaTMO/vAQOLR63b
2qHeJIF7PcIZIheNRLVxxy908x/zyRp2w3O5et3JhGh+UQvzxb1y+06hK21zGWAayIb9anqCVOtp
LAs7Pqj3jMzNn88WlUGneDkpxr9B5HPmcVIVlafQVVA8L1Kca/FV+tMgzq1qZOv5RuBx3SChHG7K
IIOtNzWrmdnOa25wgOpuVzpgoCGIE+HWKMdgxSleycdqNmsr9RvqBtx2NDcnBOvOf33R7MNL30d8
I5MsaklEH/f2Nal2/GyoEyE+UM++/MJNBqPq7UfAtZV7ufFjdeZfZi8Dt1VmDsLTgqq4DYfskOJe
p05OWnznfvVxR44Y5JPM+cKe1XzlaTyh9gdn6P65sMyVKQKE98Um5giNqEVkEaY5EJzwfJ5rutsm
I6QbGWZk0mi4fUCeiDrR/zJDQOjycYhpQMXFwny7VeaKkCAJzihOHWGPnoqVIZZ0cKWYmG76DqwC
0ppbG04vT3R9EoK+8OIWGem7VJsFn1X6PZhIfQj2yP2g8EqcYNCs/TLe3CEN8XvywPRVeC0ArvAI
GyAH0D64CjsdmP5zYgZGIAkhKr2nd354bafW3lyR4AClYnk5kfsET9bacDOCSWyfYU95eeYM7x75
7KDgZBgCvqjh/ZI5oH7EwIqH39cD9JtYVQhKAA8YmEyy28FCUAJApTr5PDqYC9G5hVjJ83a7+3d+
WbUggwFe8Lipnwiueb7g7qAOQbC8RZ1h8tMagjWX8ywn+hownZEx+mN54Lwh2k08oXNEvotARU7z
nYBxqcKT4XAnhWbF6BESfdIMtDeD+x+ke6lcxpxsdJTKGNm1iWFSv9U1ZEte1IwJeULSvM9Dh9qE
yWd67OBIY17t5mD8EAbx1RdHqGT0iupmDKjPHbEalzpPY3aCDp/KD7EPl/sZWRuSseSTfkJt8u5m
CR4ouSt1togRExl3FmpfV2awRteGqEKA6W+zULjUii5vTOcyh7rOR9c5Cm6JRODMyDu6Xc7QLino
zmipbywc6EtYkUbOX2/XP+oVi7kVRhXYb339lhMfAOFjx7BS/NLk1tnCMqaUJXaHSrd3E9XuouWb
zVKYcTcYkRpb0EaSiC+OKkw+yJMkZHvzUnJKdZJgYx0tBWLfBjZ5i7bX9KA3qgSjfkeEniuaB0uE
UYMsLjprp2t2sLVOGfM2yAHaHctM+nkYbjCkYDH0Xtj7JneKiRgyI91+YX4Rj0lHlYe1+nqA87+x
MRAnKnAaZmkKJ9hSxR8tOjLhZsyvIwktSTUX1yzDmq4hcetibJApwNfge+pb/RmYboZFKU20SknD
6h298V1gw6xHRBSyimWGtEiexxeGr51PWWb2Y/3zR5GXygfFmLxhL6RgQ78rbvD4hyRFCAMbnEZ/
0NORm7KR1vRPGKZI5Nwg9J8wKIeUIS3llTbaYwGo2Ad90W2dhkUFR4j9Bv9QyUOn86ncOvIi9KjQ
+KnSWqpdGJZYWIWcUDcmhCMJ5nuH3aXF7IjIWAD2gzZ/Zz7Z8oaS2wLGS9gkHJhH8UxSQLKrMYA9
6G8bmtxlZWzeJJMMSeb5Wu8dPiBuqgxlJtgAhzoL7QSrwlpFTyN2DLJL80nXj61yBIB42YNCODif
fP50/roaMc1CVetdAxe4f4pyyNWYIJtO26FLHZvhURB8XTuJ7P4oEaPuVyEzGU+y9hgTDlJSKFR2
hDIT5iNwZ4n8H/F75xf9OM8nQuDSIeTyXO4hiZaj9rOykFZeplT5qeTSILyAoUHxeYPhpLCWVjOr
+FZhAE6te/FhI/BNBI8lSBf4i7j4zIHacEIO1gaZNYVfCVM5pvOZygP+62ujhEyR4PG5Qt//zvHb
vaaMHVD2o7QbYZBDj8xN14hPw3HhvX0Jixh6eWneTqo+k8yJgBMgzo4H/SnkCwEXPKiKJKK/HWD3
4DsahmgQ1YFlmNAk5TzCRrXFGAF7gx0zPkLNO64PmybF7nE/vrelY5KIpAxoO/wiKirj5cE2UfvV
mzwyE2Wjj4YIZDyaWtw+Oir9lAkeU+OvhFTDG0jEGNYEM5X5Wu+ZbMnw5ZjmAj9SUqDf5G+ypUWo
zlUu7FV35VmFa1+3kFBMaiGbmg0OclW7l0N4D4BaazdrPYnPg442nmiXEX/QFf8rQl6xjXqqMgyp
YB1bzgf/69oJLDfF9eHtMGA2LvY3dYrW83kNvkNHboNyA5PN/kfA585y+7crFfDn3c7yBBT11EwM
jIBgUDlhz8DoLXAMDpO/Astva2gP1MChQKS+pOpXBKfjJsU6v7wYXTpIDC41NPWgTII03P2Kaafz
MafU4lk8owIuG5+BYv5ZpJjvbFJzmkt3Wi1K3GLT7F/3hjjz1glzL9N3VjCn3hWHX/CaZ7Xbp5NY
YZdz+A65n7YAmYqnDBo+6lHmdxNmXSl2F63XQyriAnNPSidfRglcz58J5PhbP6xjMOMVM8672uUj
qGUnh4U0iCH8D0ZvyAmAjHFcItz6OtzOkC7CfeF+EBxERmiqw/fq11c1rmnfpy1ZDfwVj728VooR
NzWsPK0cY4ZiEftA8Wr4VeDrh/T8qbCdcdsfmWe+2Gqi2/XUXQ7fUDRbvueDQkv3yoJuYKMm0yLw
NSzTh6MYzgZNNIC7VvxY1iQ85wWMtwUzcIwfSsZJExSzCi6aa+J3LymNZcK6mfcJals/xBqnHkWk
PltOeeF8W+bxnBcoi58KVJvSgbQVdLKFy/5cXetgFmarEHGFJ7JlI8iSxnLvaOjVaycu0OM4zKWT
hPDeGHc25sJvT7MmKmFrl1GIIbG6YbhmEXX3Ag/F4pUJoumujGIiZqykbSWPhJdb9V6k+y2hoz/a
7D0tj1QIl9faJIoBd6hiGVvuJ9xJ3YSzvjD2JlPsIh+/mDxnA53YstZ96pT4uOb28WuMWyIGUCqC
Payqu1myQJcXTAckuzEmF2nevyciRfNnaUW2hYsb8anv8Vty+44t1R59+Zq2ySgCYje5kCz1OlbN
yKydTl7i3xOjlVIX35KYsJ7EbqYyHydh8GD4r25r5E4N26xxssaxcidDCtKdhtg2jGVQEKBoYJQU
ci6jsf6B5RSLtlIfeuBUdCP8+MvvDKJB9/z9S59eHvw/GsSv5PP1bzj6QAdjt/nOkc1Ssg1+DM7g
B5LOmXAPmgTOMkwie2zFeSZ2zUkGboLhskAt20UISp0XTlQPmewy2GqaY+EMiX13PY6zUdw8FFwr
1NEFi3bJe2mjAvvG5kGxoWLLy2XBNk/tiLnZZcs77Eo3IQe8nlDGvMNZ8V4X0F8paUsX9VhXrKrL
FlW2kCPR0hk7QpaJ0JO7DSInCpmPYz5C+pDk8gzCNS8stfccn/HeNQ1P+E4hezWf7Rsyb1YvuDBV
oMynRv3NlTH/K/H9hAf9nXJLZJ7Qcl0gwelvTejqH0dDeYQBXLiUDbAaFMQlz+G6qT1+hhf6Uo8p
+MMbywuJmBgzENbBYoltHLI/pI5/ccONd9Z2GxEGucXQjGjE1v77+LgWzT5HcaKMGreb4PqM5mEG
ycj53IJReNDQEw6+/cKmwKufACECdgn/8QMM4TuX2YmNUjf+VeeDH2mLdcEH9JvwgDxD20Xo1VBe
I7jneKInDicaiFl4xAehkdz4sg5UzyTr/bvQCaBplwqtimJLyLEu495yRWx46WiGGzXi6flCvy9W
DYFR8ASVXRaMv8a8NYZ7heKE1DNnsOHHjehfAkENC0Lq66aayDi4Nhi4KBvzrq+0BXlGc2pv3hYp
wKuCbGOSGmtYvj3eDIsarx/V1QkQjDgGF/2Ij6vfVOfsZBi08YCnTnjguuUf1e3upB3hJ0FBXY+D
68AEmw+sF6gbImbQGFDszABPCS87UQqNIW8EpEFDnqO45BaPS/IXWCbt1NhUFTvRQiFl8W3XT61x
ixqxzlBdNYR5QvcqYPXRFOfteNDzIWO9fdppAcum8nmJgTMtDUIDgLhXOun+aL1heJ51krOx3Xlj
rf4lZCdZWBArTLvm393c+Ew+6bQ/ZiOAMYpAyCBQAhDzXGC4nPVziMAIRJbnAhCmsJVlGzqM3fvU
q5kNh6P+FjPB8grRg8YGeGVxnnC8Kscaqvi4voHdzbXTho0BI4vjExF/9rFp0Ru01vTWlWuCNUOA
m+EWZA2zLAB2HRn4GS6KJkxgplaG/ZF87MmKi4MbRt/YG52GSYRLNPmA3uDShDrBonkRp8U1KoYd
vFpy2q+IRpy9YAK0NrkFhRs5CTE4CuO5FpdFbYav6CR74iV8RuMe4HL6YegUT6hT4LzwWC4pR8zU
12kIo8bDcy3dQQEpKrc/moLt09O56vR9EMa8wDn6ji8GTgKDzVHMGItkiSsAIKizrzJ4AvfZMnPh
/D9qIFqzaIch8BUx22cc6ePBC1R2a1DpQZeOe8EPpFwKeE2ff+jOxsogmx3G/rUfHesGtTkaQBsl
BfJ8xpXVFU4T0zRjjfpyEJM9IP6GTqja35sCTYg7H+D/pjF89WRy43AM/y12mDXNRQYyk2RJoX55
4qq/ef9aBvJqNklIJeyQH9zMS+TiWzKJP+MXzOX+JitH/pyEM0uZfCSHbSwjsC/aKHDJgqlOtpi2
4AU6YYw3mcKaZe/N5Wv5mXwhzS1kaWa2BFGvm/jWVmv+LH6virzX1JUZri0suMxNr1yTypXhgKCY
uYTLj4rZmFuLN5JAaFcsNMPq8o2JEupTlKnG/KuiLQ7v/0fSmS2pim1R9IuIQAHRV3qktW9ejNQ0
RVHpRJGvr7FPRVTUrVuVJ9OE3aw112yk4Y82sCf6rPusVcm7jkOlTft+rlVuDkQJT4nQgec8Q5H2
/p7Kt4Pfo9IEHxX3UAjENMUtAFv73g3fkfyOEKDRp79V/9omCmfiAU7riBEumX6oE7W4mywfsKYe
oIe3UVTCDn5hEXGT5z323lBwB4/tAc++BrfUAE+QYpSCn/cs+0xZjfjEF9ZKj/0skDX/9VxhDJtN
MUrjT2Sowm9Bqy7uBS7Iazz1rqoxsXHNMIZei2v62FaP402+LedDvJa0SE77hzgR/xGbP+zV+WSe
JdwTXCpfXjj8Xy4ICQc4wbUW4BABFZSTYUuaivvZgQa8iylq6cNHdy748eGX9Z3iNDIivweIQCX5
/Ys42BviBoFC58vJDLxoj3/7f5chP32IWgYmLJWE861Nhjh4xzw2qI6gGA6/Fiht67P47zf3xY31
ttnFcuXSng4ggqsYi5g3c0sOw0ILM+pKeLMw0L/G9adDScxtxekuOc0XDNSuRbcEz6NLFeaNkmo9
MOkHXW4DHf6oCpdV2HMx4MQZ/xYqDG73DSwOTvRfSBV9UjGi3teYueqpvKkSRmIZHvsARbiN8uR5
1EcZOwqMFy94YGnJE8stze1Uv6yYLGhWVcxbAq/zU1NKxpc18aG9r2sORn0MXy47d/dZXv58Oe2L
6H7YDZSfCtCyFlYw5TTXkJE619yqPrLZ0rPpUIpewoYtfoKxt/z76MsP/kJeepKbgjdIN4E98Qre
n3PB+dNbd3Z0zvJ5tMm73hxuGKiJoR6jjBtkyDvmggegcnpIwLc2fURDaT5SFpz3g3qBK4EqzeHV
1d9weOPYfFJCQV1Azr8bfWavNubv+osinj3xDa95MBjtc6q6Z8fAjtX7iJjKXPEOeda1wR+6ytuh
NjD0Ebufyrzf5qNU/XCGscpuKZvn8vHLW3LBR6De6FpUkz2kbr6PB+YnYalgxv6OOvjubPaHvB1d
zodbimQ10xJGQnUbX78uvH/Q4nqhYgpYeG/uLfl4OVRgaumF59jseyl4SwHbje/AJGuk8kq79aWj
uXPebcyOE4/rBSW/gNZks4fZlNrnnAEXFQ1z1vXFfnzQ80Anbsbhp1rpDAK0fPlRP5hDfcSreER5
HuTdrIWodpPgQ+QWL4u7oQ8+w6B+RJL0cW7qT3/YjZii9hqHs7KSD+sRCa9XZuIcHNh+Ffmp5PW9
OSvu3frJsXHTaeWVVfU4PvmnCSrssj9dYdhfutn7seUwwFliIjwp0vGLgUFYXM5ZG794l8QvUsIq
CwW+dL3P8iXn1qFzG+kv5wSlala8CvtBjskbT1jT8TrBiZCoGiwZbqfDc/6VKFl7ChAYIzfV0t5/
z3rDa9PrRTF03syB2+TaLQv8H9bj7m71NegBjicyT6Qt2cL5acxI5Vm7RcfvBGrIBE/NIQfU7hin
BcAPFtdnfSgQhNh8DTMiRmMagwrcCeBNMfjT9zzHO/leQFUPUcY0sIRoIRghrFr8KcdcwNEEUoMI
DKG64FK/PbfvMScsP5Dl72LnddSOyrE6c5piHtK/U+ZMVURVqVpFRAb1zeH3hzCPewZc44JWKShy
91MB8f/hn3FPOIkVr+HsyN2OkSS5w+dlwawnG08bEuC5DbEaPjdDaIyMDeaKh5KUDntVJur5zXTw
aWjchkSXQ1FAiEQZVXBusoWEqS9XPnoFBgRrlKSSSwaBLUwPCiFAhnntrA54qeV4BVdOBTcdcw/I
2BdLxBvAfRHxidYNcFVdjDJEouhTyS7jq+42EhfoLLgv4XWJsj/bw8dqhRDDGS0A4QhBkogZYPYf
qrp5h/cAQ+Pi/Iwp7q9Ri6kXaWYLbYYhzJ6Jta1g/2h1XB9LrNBMJgvQwSpAdHk3gMH0S+aw2VoM
paDoFEm9f+8pRDXGK+DKZGcpziBqF9XAYOhSQeB5W5/FHR7crIWDscqt+MWHfxodDJ1DoJxbopDW
6kyCiwSB2PKYHwdAtuZkAVf4D+Lu7ReAN/tVH1bzo2ybv1oxLTBSawQjqzaRd0eqKJz3WClhD0qy
XmOsQPXfP/nBqIDJTcKyoakc9jLxJ1ADMDlycdsgTfOBO/9hA0HGOA8MPH7sDJwdFUtBYmdtxzdb
X38SOVTDYfCEF1Run9whq8nIrzJzFOW1o0O6ggS3Gtnar4yUigJLcNS+cxKAksqW590H6qT4mOT9
ku2rYBwN0E3b+Cb5hEgdf/Jz+2NnVmOAV2YfQ+F1ggYK3f0npQdiALB+ra+/mJiBUwHcbIZHWTZu
4OxxYXcn5OjxkBiQbAUHCkIV5UYKQwwKk+LTg8M8As2nIUWr3pgjqsGz+vR11cIms1I98nlJ4FQJ
DqGODkMMYclxrDvjK5klySS5hT8EVXp/tsCLpYv/hQGacXH5urb5yPPvy1DUzYHPdkN91tjOZP5Y
DY5g9udsOwLJAT5dMxfLzlcHvss9AMlxcGBlBDedUJweaQIOUNuoMG4O5/KIVK6hw7fvObSoblCF
l84NpRiB9iBuhGjULtf6o/RI4Hq1Vkt2EbE/Y5BBeHPM8EnfZIpMThJGlLRXEO0uiLej60whIlAi
5oABQdF7sDIGuMXMUJkO9w0Go6yir1VzfsA8xKuEG6j4YIOIdaxZHZbMWXMwNh7+C1gUVkXYDk0Z
BWQHpuxTyOmIvVZDHLqoLBi4Yp+vGnKJQtphFg6rFzA+GOmo7ChgOOCogCwJPucKuyjdmmHAg3vE
YzoIELc7SPcpB5Ox3R5pI+rcfe5reo7V98idIXMiSQYLGPGeyHKl6QjL5Xt5WBcE9p5Jud26hQnc
R5J2IkgPXm/BA4FoPG0Ic8rXewbK+6stZEZwOWkQ8WAtrTq3ColyI9axLYM2QBxLT7/gacjYJww4
XxEOuMcJ1RgSsoAh/kxypCVky2zPI3ntL6fi4L/2PSxI8HGfqKU3HvW0w8j4bs2CK4sS/d0EFP/U
D8BDJad6E6iYqFCEUD3iY8rfrwLDuNyAgHTUe6yfC7GNgnJ+ORMnzHkPvywTtYy4a4f2KwfshfTf
zp7JYy9iy79x+7TGa3mNg+kfNqVYGdAl4SVC8gf2INBucEt9pWRPbXCQPrbQ2XDgnMwR7UFW+2AG
xP/KBJ/jByrSgjXcrWECYMM8e7Ej+NmJJqHry5khzscpScdMc2JR7gm7x+tFODNV0T2Rz8NVyVCt
MQrz4OsMgimepbg6D4cOt1jJWH/Ia3RUX8FEYxy+MG2xJ0z+4a7BX1cNWC7V+X2w+EHM1IF8c++2
U4WnB23pGDz/5Si7ZjP4xZJGcNzQ4sQX03tvr/EH7xm3mekb5JqLxwqbKDCkD7Ii3b7g0/a07rqB
xfOS8l/95aNP6BdcshPs6W1kYngBcxacewg+bvfkE8Kx4K5ejfDXeFtdPPa+KLsCbp94vO0In4Pd
TTLIckD6xvKTEHW/H6zo4o9ErRL0diNBiK0KIRmKfME4czHkCY0ZlHodTwsUQFq+iSej1v23uC/Y
OufWK/q3zWEtMM8fRFwdlEPlPM9cvYwZdHZ/9xzru5ECcmDWWHocNdRLc3qXPKrOUgwo9DwqwARg
CchNF4MjZS++FtPKhVtMIgLRzjWeczbNRdOG4C+T7YV0COLi8eZg9MGQBWBOFLntSnsYFCMca6oP
LYkOjGKlPX9WE+cSCIUY44OKYE5q84DrOlJXk6CKAdsmW/HN5iC67hiSZIcvWLOH9mRSd/mT3YX1
lNscgnxMq6KXEiZiNwZnhShvKJiYtsUVjdrA6bhXDJVFFvMasbPoiZrkpa0ENihUn4DhoIj2eJcl
z6uDCJZPzO3JFwq3OpONw98/K/WshExMX9BTKopL47nkVmXeJD7/lRMlx8FwBCaaUHKVkKjYb5x1
nVGBNFEQn6mRGu6nsf2JusqGXXQoHUYPox8K5HZ2O0FrQiM1gF7O1B/PRNXU81XDrHiESAXU3B1B
wgUsR9My1RKMTMfuLcUEy+MxS+TBg+kJLYdm8kkAWKR5txmhBeKuc0piAcFVQTcxf6AabAXVCLty
ifuMG4S58pVBCHNyWF78Cxhqn+gOLTps5gcKgOduiIDubd52XywTSXQHpZ83Y6v8ZXTAXIn/qrzN
F1aBiwNVG+3SElS/miMklFBiXjEdKbhnuxk1XXuGdaYfi/2ExbWBPwK29lpQgecxQl2O3GZWJvC0
btuSBIluiXnJ+TYwFOzt+zc/BjlqJP9df+oQumcK93qNQNS6Thvy60iwtN/LIn6GzxC7eejhKrjo
X+GRAtSnMm4EcGCcBohuxDBUS94nZId4GcMP2b62anT4oQBkSizsmUnnua4RemGHW9be4KRt6+WL
mGfEGvvLH5RIVgVenV0iAjRJ28ZINLpZ2QKcidJO+cMGx9Q9Kmzh5UGxJWoZWmkHv02ovnhDzjmX
QTLtia2mhQtFZg1VF7ZSN+2mo1AFOGW+tPwynQYTha2CEfTtCGzvcD4FxGO435SjycBs1L7toX+7
mNLVxnWJAdtBVEBCwf2SRaTA+Olo8SUaj0LGDuyDcoObDMAUamWW+nXW7O9JZvHv3sGFa4AF5Qx3
E4DtT5wDj/Fw3xt6AU4AtouAR1b0EJfVxH5vGrfdy6s3zb6ygb5syz6flMfNb5KDkYoxLY41C1IF
VrBpcD7xpTkI+zUCTn4Fr6M+rz1KcZJW8XpB387szAJrDmAxcB9wS0CKRZV1nR7fTr+4IwhQTSYb
1vB3tNPnjKhwkJhMS/b3cFduALS+kgHSNtwdwq8EGn+JDl67JbBs3qKUxo0AYvZ7Q46HgyA9ZHwy
TMe/pFNB/8MbR5qLAUD6JHIeOaNLaqzN2aHMsfzjBgF0o4ZDK4AFtagIXJj+6PB6qg7d0Uk167yP
Lm6ha6TMlegZyOSyFxbSMJxoiPZC3MFNQyrx2PhiMiO0igSHcdb4T+rWw+LnSoIJsYhGv87ww+AE
MOStRpC8FH0tEZIVFyEjLSOHgAwZKD6x24msn0qzKrz6kItx9mFAwSgC9zOD6CeLs4sJRRFy5OtU
zgRPxE8Px1VgPAhB9xjUgWqDfDLgMPmkMJCgq9Jmt79qC2GKhSR+3BURAaUwxSV+QF6zIVScz4zy
heG5zbdztNno9CAneBwChPVTuklSqbEPdeDYL4GUG5H8ONOTNUkvRABkEjRDQ8OTfDwTSHm/0Jb/
7C9Ec4ZJQ4jknCt+zkngfE5SZyguXXV0pU7P7CF9VMGk3+hxFfoSRcxHNz948VGCQ1D/nsQXZ1D4
Mpu87XHYWICJ9CpDxiz0XyHFiH9f5zU6Z5wOWVtD/z3tXclszDkm92n5QwUxl6zdY3v1GY6tuzWT
V/DhDCkbN6+P5azLaMLDqderjqX7pK2r7a+TiVw0Eppof2Ii37A1GRv/s8IEJR7HIP+xHJLzXrs2
4IA7MAdnGlOUkBEjgkW2vv/002xzibR5SYKNzvBlcs4d0mL5aeiJErY2BztNqjyfhIP0X7qbyXMh
ked2HF85HghrFi9MEODg9hcLUvMMiocjoDw4dzYN0XSzmGNGfMxgeB4qcqWJJREkcHHqCOg6kdx8
MbB5oOT8UhuHrfeMeHrpjcbrNSWBgrYVa1PS5VqW9WQONwf2mtiBPelzWMlZQ5/agVYYThq+hI75
5Crb3+OWO4Sw6btZb5F683vcvOd84nbmiU1s68hF2SS1R6fgoTS1kPImNGiSyBFkid+OGWRp8yui
Kd4ov41spvMb2Ts5GfEnFPeC4DEp4wlJAbTz5n09WfF+P2lpl5CSCFO+BY/kZ9duD29zsnqEWXxF
cZ1c01vMOoeTc0gwDb6kD/9NiiSqUsJLO+M0ie5ImtJLNJgPYrYPycx6JP82bOChQbrjVDb0ab8G
NiZZqIxf0MS2LN7BVPnDYQjfWlpPaaZNZevjj07Qw9NDMLDH28HYfEDGmHXTTypO5FQRwwKQWe9I
GRH3FkbGZCcxt3UYIWF7BXTGiUnHEVK31MEjrDlYl694hKaf0V7ckO/GNNmXw/FJ4sB4kT7HGbph
6MjMxc9+OhtYCZ6xxy6a5wntExa138yodlmghjkxLCH8vQ8y1w4rRkvm7PnZwd7TGJ4zEVBtdUFj
r3CJoCi9m/fNMHkGSqzEcCFm8BenhxA70P17evBUX7Ovvjhusj++ZsZ8PduUwch/epyrK6yfEm2W
eTePgcVmwsSnT1+Mi3CD6UjAHsKMCus1y6bGe9m+bw6/L+9+pJgrPYbuXNTo2l20BOmF1XM4qdvL
8kNOLMe3ii0mFhq0BZtMLE4V8y6qWmaH1GD831T1lw09dgYCqvrf9JvupuRCW4SHj9ljMKX+8TVr
W04hpzkbAFob8ZI9CksCn3Etiugc4GYyHI85Lg2CvVn+Az5G40O3dWirTeimXj7t+D1L7DsY6ofj
ZDfB54gfiRAQTKKxphOO+QWnmwX7w0aOU+BOBuiFhzp3BEgTb+xgwOQi1Mq9mz/KtFz35mAurv70
7fFbiyOPg4Tp4fQpPoOMdhWfjyviQ7jiAFylK4LAODdggEKVuv42IYszQx4ZvWheLPk0oeR0ur/X
86xrqGnTHN8Qiqwr/dQ41OeHX8oEfV65dSKRmMOlmWG7drHpSMWT75F/DRn1QS6xiaEmTBmwizm+
Nsd6zSYzjU+IUg53iLu52kx+OCR/b4hdQHfQiTGeMTc10SxYk4CSCHtznGj5qCpC08Yvoedym+Ec
YIj0y48lN3Y/cHXKfqoxshCY5Ep2rP9BmMOkHRtUSNgf0g5ZHDmZANHgYcGGvVAa1BggBBjePHPv
Cv5ZImx5BhqYDoTTCxMc6eq3hM487IsSSmCcnWhnOTk6JhgDY0xG5gXmvvt6xnd515EhgwwHvSQn
wtvDbwfNvjptjCbKZ93v1T5j98PJNzEpf+jSr6s+qFbvIz8YAz9W4QVaH0toV0TVqjtWzFABjymG
5I95idIMf2iuBm4ElLBwHTHnY8hBwQIpaHaZ0UKNfHzKjY8f4nHP6i4JULuuSk9eoPTv53AmyW1k
Mguc+kNphd/0Pt8j1V7DhpGSLqymBXNJfuTdwqKfNoU0JzaB4CocDBf13WYQHKbYJyfVnKmvw6I1
sH7wR/gnCz6rX23WFPQegcYJWDKFmsBkdW5AguQEY9EkuSKSYh2+PW7vLksvJFoSWbwefM9t/P3p
/W7R+9JGaFbJRUSKB1rkQZtAt4j62QBxZKswYQtHpNiy5jlwYWiy65BOmPnqupLMe9KNcfu4O7Qx
RJBTQUcylgi6c+OccYRtYu7eMG4yhquB8/SZMs3O2NIvKbYnZvYDZh6IXGl6eTBpDNLPDxcAAhIE
NRsMNhs7RAuIiUGO6mOQyFQEaLrmbQFsH7+g2lP6fZTyUuvkK6QlVh+2LkxaTxRjAZ0Y6cWI/Yso
53kIKar5+Ng4LaFlLGbIDELVgt4yWi5flhA0vgLewU6Pc/thc+MUobyF3M3GqW8Ix6e9ieOiBd2K
u7DoqbnYE9Ru1Jhigtlw/6/qaZ5kMWNEzAbZWumYnfgJYX65TVjGyhrK7s/FVxCIPyioBrNPS2KU
jP9mj18QYO98bBgui8cSlSbf1YM+vh6Y4OE4IPUg197VZ77pn1oA38xD4ruWIVKHd+a4FhelM9gc
UlA1554c/Jxg8YOLtpvm5xUkDRTXKwskVj3F5AbyiZMEmycRzJQ5BC4uj0MYW0clFf0OpghLCYqW
Trj8NXo25j1AHSBmajxnAS4DFHNwUt7h1kNCARrFNx4ps4t/i/O0n6Zwy0I8MAl7Bt1kE+HIKByV
pnDHqE0kM58RFbFWLOjtNiG+Ey5N5uR8llwkPZk7fvDApCC5Uh0zrA3U5QtFoxgMU1DfaWxewZhS
+21P3OxHjzCL4tTWeXGQ8ghpNidxSr0gxROThZI2FlkEVDVPHgxJsFMgWQ7qy+IHoSxzARylMvdp
7hqr3WGNSCPiJ2QW+QC2VJS4lQj7FX7pi/txCh/FgXUmxh4bJk7MFaANM9CemoTXYunuz9/Y7hcM
USmtqZOnKxww2THcu8sDWNUlKrY17Q+TexPZBEl4pJEvKg+IguYjs6H8YAwoQHCJD8l7jgkddvXV
e1qLQ2KnRPpenz09SLc+5iVgLvAcoSg993eywhvvTigZdoYg6p6QJOe4HH0JdKTasgWZipAf7LjT
Ubg5UMkTDWzl7mbMHXpZPKwBL5Wa3fhlXAFxH5uqGm/XOkJPQVzjFTo97/xUBj0XghjlLDdPb7TU
KDi5ZvAlp9gN2fcsRwrDxYlK1RQB5tIvqP3IXjBvDKDkOh+/39dY/KgilNgvFlizEt6KqXQMGmf/
oef94i4McBVkEIKArY/I/0WZiZZiynHBJE1oQV72dDSn/MXgFbXo/s5gpJ3WKwoJB+gWh1sMA8TT
IW4JP2B3hLcERnUe/2nZ7GhrmAVRdgUK7ByMnHzq24ozX1QTGw7+qNlcrfC54aAX4a4BqDHGXfeI
OgsSGVXnMMj2B5tSjNkV5DKLZB0OSGoBIlhvEdU6JhWeDNcISCgFwEHOTHtH0Q612cpXKbQHiLz/
PtiD2cMO+5yCWRFciGBiLcATAoAA5+q6IAkOJThxPcw2rjQzkIHYB7r9b48S6j5BpDHGCUK3dAGF
wNxG5jpDR0HUmWzrLCxyHNIeRlCS7e84nbs9bxmJ+ZBTl/oMIx/COgnvJEUMbg+5WUhJ5wwy1gSB
6wBBJmyS+Lm6Lg7xULhz4BnO0iJk47fiN8fZR/Gl388/I1bqDPcOWJAyzGhBDhJQ129wJ+P7xczH
y5MWkGszDBofhHVVr7J9exzNFU59PtthrqUy3xhbi/OotA80snMoFZhLkH0BF4kmLU9G3tsdgroM
HVH34L6awp8SxKGYLCoWDPvaukUau2sMhxXDFYPGCxGRh3QQu0H4EfUZKvrkZfH19bkdufVKPooH
zBcddQCMmGbLhcHI8PGHxtOmHrCEudHNKt38xKMu9xVRopOp4q4uyWQne/0Klt/6s2BuiLAr31ZQ
AE2VVGCCUlya5Oyn8eu4Dfu/EjN1hiRkqUZEBhKvwjrIGD486UTTm/XQzRYw42KEX+HOd/lFkkC5
pUdXwk8n9DYf4r6vvzdG8XuEXNUvHLrPojsXi3ZRsvTRR5CF4+g74X8keZjvhJ8fdEX8BJhcrPgx
Fu2W9ksbyiwUnO4SMKKwxbRSRl2EQ9sfMzdLQ80aCcc3lXg5aSuvERCug9e8wyKshaQiBPAMpoya
EGFgEu8e4W5A7hPO++Weh3DljQCVEn8J5QKuHwjt+sKtz/2BKFDnwChA2x/OtCabfiwFl4UYG18d
uaGwQ8xjPhm/A4vuxZQVtnfY+sUS1VnIyWMNcEezEatygCpnhjgwHS8hPQqBjmyOjN2i7cpoaJWx
Gqo4tsWXh0lk1Zo5r6PDuOUixX6/DajVOUO4fwkMvQvPKDwBZqpXpdXyHo++zidESl4taUeZvVLG
1qgIcADrTURsAC6U4b8XcMbXAh8a8BeEjXNqIUdgjsSKc0ZIU4wacLw1Dm/+eUeUB1sWlrTN8gQR
aH3Yv0AyTzbfZ/liKo27cWN/WxNQhEAhkVFxP+LFvILSBGODwoAeA2Xb15mWI3NFxUdHBYmviCZc
TeKamoBBlN5khRjuZa9IuTfe9ACKeWV+jfihY3K4rY5oYPfCvA119xoPMo/sGDLlQbWe0WTHUcB0
HxILThYTZr2T9YfXzAEMAdCG/jeV0RxxK0gkyE/CuysHzz3hDbHkfp2nBzjuZhyRB4figG0jsZXt
cYC7HOnXy+J3tNVnNO6+FmvgfuxXbmtMsLghK2DUCZcUujw+MN4lHtfED/A9l8iEwoUAdLA7Kqfi
9OYup/gzaZFm3CcEt9H2PDF5BY/oYI6YKh57J0ykpb1g6M7kUxNOkFC51DkwX/up7NQxgAccJxdV
EnWcuNKVOaA4fMIP7SCc4RChLMRZ+0oXtgEjAZ7SsGriI3Oqwb7og7fHbzH/B/yy5vAWcnRrNKcd
XFUONgXL11pjGFV7AIOmjXclA568Moozwmfq0QE12wVewyE5XwyMVJyeO2T4S196AS9hssztxLjM
oBk2ezfL+EMDKgwSX3GJ4Sh6rmg9WWikXkTwaIMrIODFpNlLcYXHBJCuZ4GQlGtOAFRoQajg32tm
OWYNGDEy8B1bZF7hI1HiM7akdjbhGVvPE3NWb0Lp3/3R34ZX91SuReV78WPSyVAo0gMMkPvyo7Qd
rS5hb/w8rkMqFfpoqtLCz1PIKFu6oajWrdPEbhiBrvHAD/EDF6nOnC5kcHIsMTIJ8gjAmTwLlyRk
H6Iq8jzyh1YIEiLSQqmR6tmGMRFmVbzep/t0bzaS1K0aQpvbYRloamPz/qNP8fmetWk5QynBbnxN
2wnpLaJ7ybwmhcMSVltAGCr3QBC/WSS8U4QRAXoUFrxYQOCT4Efw9b0fzW6tZklyKpf6M4bMOsM2
3FZD2JmWNgMyGiU0fUtQrT+aVMAQJYJQjTouzH6GW5GPjUfFc/qzqdl/8DKCccBMx9W/iMCo5ojC
YkxsUGpGEv4ZvLe15FZUWI13xdaRYhSgtFneOatUB7VzsCKACUEnqyGDKIKNJkCtjdUMrQfTTN7F
wf6fmgEBFhsjgI0+5fkAUNwpf0JB2HnOZKw/xEoWjHLZeSw5n99rZQ2pL4TAAQCZW32UOyhbrOZf
WTSnThgDFtKBMFPmZtV38GmEG+b2EL3Cw58WfqJmRb54QECPjw3MVnb1ZXEUeEmfbp8WE7w54m1r
7EL1rbcREyDO2todRE+cPysGBEaVZsGYxDocRjHCttvjxxOX092/xtQawrjmxfNxATt5+zoJXBeu
4ff+uf8GWgpn1kEFw3ck9FJQkb8bkjKpJhjg2LHwyH9uGitUTCIKLMLSPXwCOLq+wXiOnQegpnh2
OqXMd66kLX5KuLim2Pow0TPZ0wsFqIelXfiDH9TqTZqj5iVD9HWG/b28R2VUOAd2KyrbXcmSGQJQ
71Z/tYN5yodCUhM9BdAbjf2/hsMZUfKO43+nRDTGdCvRQUAEaCQybIEStSkaT4scQOyv4FeQvPmi
pamMG9bxT6tHN4QlPx+N19lZ7QN+hTsSLrbhRBgz24QOc5zRlVTJCB12jxuZB5T40OdCHU8yzCCt
+XO9M+JcvE/HoDIUjUNYMJijUhNN4i+kXK1cl5rzKeAzbCv/AVR+i7AJ2iLZg3yqpA2w2XySwpbE
jvQdYbKWTM5IOZZ4ldlfLjZWLWpBY1/FzJ7x0cTKtbb+aixmCkwvuGeRuhMbDcKI2sh5pTBNG7eI
wFd5czjroT91COqRw6HDidFge7SS1ujM6fkg0VO6QQYBmJ29Ay5bGInYPc+enIC8gt0QxJqbi5xP
Zp+cMFp4yxw8moGTCCXIWGKSW+NpfGVFM7vBmyLKBkY+6zdMYIlwSj90bsHn/AUhmI5RTBycD0eb
EF6az804lMUty3QrJxYbNPPhQg4xcB4lTRWFCvg5I+EBnD40CTTJ9zXwK0uMpBumB/iq3d0VVicc
Pv/wNt0sNwcHfHbe+MoPhGLrLbrcq5HNX9yED3NANvGNUhIEJuz4BshUOw7gVy/OJ5oDPLztdvaY
ZqQ1yBgcpQPafUZ8UAiIbKDPZLm4ZQBiG8EoazE9ptPmXtas0X5s/hVLTj4OC3l/MBc4s69vDFN9
hcL2c7qGA+xWR857hju4s8MJ0GiSV07ohynTUGcxCmm3cxFfrTAgMviJ9H0gqENhWrVBiR1SoEI0
WowdhPHfA1XOv9YLyB5h31lRUVeTTpI0pyegbuc9F+KXAGheM2SkhqLtwVQJyhvZD3VwxaUSQ0gv
5a1SDYCkuvmq33zYGgnw3MBWd+BcU9yVqD1AJ59/D5BvmKdQhy368+KEGI3Xcl8ErHgIEVUEdPOi
BBwwScmZZArhUDcFVj/jH+nV6TMFFUp0I8JU3QBM0Mxp7kN1dUGX6LAXMCUP6eBlFFPNA0XcMHX9
2Hfru4bfR6l2X1N7pHjReOTxcUjP36m44MTtoya0sS5FpcDqYBev7875lMW3n9ouTiiIEPQBN23w
LZsefBH9TnJoOqlNgEf+qgPS4pn1jYYA8eBuUH1grInVgCQJig7BHB9zuKu9GmyEsIoV9RPfLjff
mzoo0VDdF1y7FnoQOlEGsasiQfvKWhmLyVbmDa1qIVs7tAhvYyM7csh8gKqutAE5M+eZdABCeIEQ
yMeYkWnjIR0xq4HMDPxecmnLuHybmHbLp7PAAEfJGTPL/c05i9u8nraJgNivkcroGO1jKF4CkhkW
A9FgTDY3HEN8wRc78i8PcTAjMNa7qMaZVXZGrnx0+ayeBtWEwgr6aFCAUHcAs5QX/BcKHuB+ne2p
RC3nsh7zaCwGUbZ9CcXHb85ZksZFQgg09DYjBNUBDOzMJfaKEKBoORkWjZOGvg9ffOu+l42dEjNF
g5FHVaTMqQHqQBcjD8CrhytqOKQh4QFIgBkNd+xi4q8/xG/pxpojjGhXAwelfzdYBZ73Ciho62jC
3aOYKe/zzRp8OMOjerw4rbcaG2ChnZciGuaJMPEl2vQ+o+W1uAlwZndzFqsB7o0imAMFzrhk/uB/
YqC+kdLsDBPYBcuOVw2vj8AV92WE4nLBlYoiGgvpcTyeMzBddBF8NywAblMFkBFOW4zCAcCTKYU0
Y/wmbHHN+mHx1+tP2pdMqAeWnJAc514xcaOGo2rUXDHiENr9bqrhGWbVOKs6Ix/HZgsYHn8EhzQ6
G/M6e+zIlsSvgS4bGsYYeG1oejxVRpEF+Mpo0ya0s9scMT71v+aUBHchOgeV1pzRxMiHyPSeXJQf
i0ZMbrZVBX3ivriSOMo77ALht/4JSspM/aiy+sv1EDu/rU4TxoUTILviotURZ4J4/OJ9jYeQjXvo
kJa4OtLvS0LG9fHUWJ5j5KWkSC2mz2lp4gE2tBlCejpI/42CnPVfrAbei7mRMJPllmTiTjD4nKHv
5oPBpQnxB9bExYY1cfAPvwd2PPulFxLUcci9pKNd/3sUBhlgFXunoOcnm+33fRxs6Grs849CEZ3e
nbvDIQMXwoRRxcwBF/jFYSdq83Gq42ARIRwq3R2NwRQ03oEuQpPiKwluwDz6BEZ/Ikb2PM3g/yKR
J+0tQBUi+0q1t3sZKadBwlsSk3nwn/nDxVfelez0bfd2xyx99QGK5LFs35pxy8zBw4fa9ECEdgkE
L7b334vb9ruCUs7NxGmnBOmJMY5xEtSDEMg10Y7faOC1LoCpUDmJE/cWYPDkE3JrAPMbUM84MAfz
C2YLj1C0yAcMDvGsMPEXogLnC+Obo+Dzb0Ay42Io45+HeCHieuNUZrzG2UPOMk4eL+RulQdR01M5
VoSDJ9NMisidaMcVCubLkUmi6Jn4/ZnHYrqBnpIrHSEO6hMbvyb36hWzyzSunDdnJnzzKbuNRETr
SJkE71S2RdMYfq0TNI/4sVL41c/o8Ex2543hAjWXsbstePixoGvvZFAdoTeinGAewvWCe/7Qf4R4
y3CuDhjXDzmeoBMs1gF8c3BC2fx7zbKp7g9jHGS5ZcypSIjakc3qZiDysKA8Zj1xykun9e341vom
4+9pbzNVUf1NFqSMbmyaNc4yJULsytB0ZPzI3MB3gyi6YUrksXHqbXwSUZb+YTDK0+zMlHrMA9ul
Z2drtp62w8WERdXPORRg2/jk81KMr3Yabc0z9o94oDDyOb4fNLBosN0TX8c5ykyaYvk+fbn6dOKe
xAUBP+Rq6msAHerb+aoNhzQ+LfAsxthWNm9Fq8Yd38GshkPGkLNOq/nDhMWEjRLyCwgmcwYBJqkt
DFh22HMIVokFqQB71fyI0Z7N80y1OKQW8HBwRkfw8AWuXSRYvHAEPTDabLEjBJdfiBuvfTJb4MZx
lpBi3Q0YsiEG051Fk26WFO1QEsQwjROUqHcAz4uT2a+P2dGBPCj7uXx4MLD/f0JwIgMxxgTgrgxq
+06rOi+YER2YSYQvawFzcNfPd9K0SXaUcizBa6IgPT+WK+a31P88A2SS10RIChpPdukRmAt0Dvlk
CwEpM0otjb+BCYmQjzZw49KFSXBnRR9izcLyaMp8z+h3v9dkZEOZ8x9Qmy+Mo3H5Q2J3Y7ccHMGW
KPGHJZUibTdwpuFv/v0TXOhMmyj9jZgbTHGZz4NGIvGwG4xnschbD4l2oZJpVwcrjQU9tGIjwwf6
Jo8QJYWP6lOwK8aJ7JAwxoGP7tXDQtmCijilafmCVO5AUIPTCJR/w7WAeQXAurjc8HWjI4UpYXY0
ERgoz8Gbg2x2Y65esyGPko//2kI/d/+RdF7diiJrGP5FrCVIvCVHEbPeuAxbQUTMqL9+nupZ02dO
T/cOboSqr944ICnyZRP91U0Uds2Rorjcj1Igx+XMzH+BEu0QW4EkHKeBOadE5Z7sxB7JPOop4RU2
y9lZI7EC3XxOyWzKPXKq+YoUpZSrlNJW1kpjxoEv/EZ3KInfUJyJpXi9QMvk7c6ennQwPNWEAZN6
caDZGMyOUhEIU1cDgzNdmokfeFqeIQKfB0+tGmH9ZiLFA+T29p/iV5xnRBdIf/xtTfQTMaKyTfhQ
Se694B3FpaHtkGvCIUFw4LuaaYvhjKM/rI14n+QY+KuonWXrg1qg/6pZ6kItQgbGeqWCcfd5MQ+s
3v+wLHRXiQ6ahfAfoRTmD7aLuz3l3AIMhWDCmBK74+pYhQ0UTY5RaAjV9KG8sqZXL0b7jOTaUYN9
H1ULJfKTtReD6C5P8wfHYlwvnG2+2yd2AJf69IiutQPOCAINMIweHgtjxcUh/gHgrErFUC/9XdlX
gLWh0hanOXFJD9INNuyqNn3PCINPc7QBLKLg3eA8aY+1EvAjBfyGv3X6mZUR0xnf/HMA7j++x+Rw
iYMeUkXvAicIxstPAOZGj54c9Adz4uXcN6BeGM/VCcsMq8HN18BxMKP7FRjaffNKAWYuA0G2CcWE
5ArpH2cGhiGGLAZi/zy4IUswVWQhDK/2Bcqd1AMfVJgiCi5bqMBuAnOZXOg30WACObrOWPV4Y/u+
etjuOH4JdRZzwCe+MnSBJpFZ7JgsjRXDklBx6Qw0ANsanTnkYu8wUANLaYACwRuefqpHGpQQ9N16
qQypn4iUVAjTkDqBCl4oeGx+JGkJbZ6YEaWlMDt1ETzYQbGvH5sz/Ah7qWtVNmAP3EuBVIWlrM2P
AJc9yGLd4VOQZwl0pCTAt7R/K8ltJhrPo+HOiK6ZVeGDlTdWSOm9zc/BO8BVPIfvotu1nX+DK3W+
AJuiO1xKuexcvRoUT/G7/Oxc3ZIEaYM1uAuvlJ0dxzXxHZDbQGIIB4nPYc+zlvdgvVVc1FyH92C9
/Xjgg+57dQ6fwWv4QQHHE8fW01ZEf3LkRqIDjDthlCCCiJw15xzgimKYIfCOKecF6l2Hb3KYT5zC
70GBPSX+pcQ10Mx3Gl1Gpq+geUWKRbmfS/blYQYO8gCW33ZMi8P3k/AaqDcwMPHhG9YzzZ6ry7cz
AF4D4gGV/DeYHcwx15wt9Mpyww5zC6WwnvHTAfx8NncekrVz/TtlN8oo8FkFLTAeUnpMPuQd+yVy
KDL64Q3Vl//YcuhITAqhhsctVk6OKsPzFo2UhqfhMW/nVzKsuZwBL1MAUCc6SsVsq85ZLtuxmrbL
64DpX0dHuEAEMzWyZlEjmaJ7SIRY+F9kz6RcwI2sk9vS9EkuY7965Rfn9uQn4uAOvUiI3iXsOpQd
HfTAgtXDL4v1oN3ePJPfo5TqRGeijKZ/Ke0R/0N2Jvfsyyuef5d6VGVIeoU0goFrKp6mS/hdygVO
P4+9dNluDWLkz1E5JGXVX7ygH0/xOehHStZsrdDCleGfh4TOp6ikCB1PXmwfuG7dJ1FeY1SX89Y7
LxjUuXis1Aeecmw8GAvT7wi15HY9uCPnGamFDoNl+SvKQ0fSXh5W2z4q7H8djmzlCuQovY29q9Oi
lvh7NXwPMK65FmHDHt8ORn5Z9HMVET/70gZ95uS3NK64ax0rYubkBYMpMsE8p+zgIxipAKKKpAyQ
3DXZ5S23kFBqO9ZevPz9byxi6vGLs/hzZHOfgYyLQjRiejikwnd29o4w0CH1uawSgsOWwDsPr6jn
E58+ZBsJmolg8ajpoSdJGel3PEy0/Di4Iq6iKWHwotjzYKEfG9e0FmTyHvIEOU4BZOcRewDO9giQ
S+VWXgYLdfrylALieNiGenbbwuaI5EAkgDyrDEZCOoYrx/8gSY3P4ZkFibeJ2QXKqmivbuNyUOIe
5LDP44uVw/9E3erjP1lQ+EljbijAIBZMyIs5n89/3v0XX6MMmNKdEAzL3Ryw/vkdYxxWR6rqiNHm
bdCG1tBKq60Rnae44iNjKGYd2hh4dApPdtKSO0u3p4VedARsYIik5M703guehOTl7O/O/uf3CgOG
zyW65DRpZnQNZS1xJgDRF0reXJqruVaaXc0bUgJOnlL6PNBHBrvrDNmuR3+Bp/usr/MLkBrmoiE1
FfZb4vkm5wJZcfiNtT3//T05DGfrKQg23w2zoq0EsZVtSPMBcJbHRt6hdOQHD6e3ITMPZ5QnakIF
cUU1+LiEm9nh/os/LnuM3wOD3RWtJCjdKX4l5783vrplf3iclyTAoOlbXKMFK8Qf7w2qazjNlJz4
3uhG968VlhHguLOs2TEhneMS3S+tIOyeYCv+bcgtFnCrZpQPus1Yo/SKtgmKLkDD6GwnpddesHSS
sMxeUDmjD24a8ll5x4xlba9wERD93Ya38EG1SHInk4PVnJuR09T+HImsf51p6pqKFpgbgddAcZYr
E6fIY4EP+cZBfQQhqMm0+5DXEF6Y42Svj7GKQsIX8cjYzY9hxb8popBGtBivf6OHFkjcDceQavIr
CDt5IXlL5zDaJQ4olrv5OVdEoIeru864CbgnjWVvDmbhHIXAgLMIO3hCyDS4TtZLPpwrUZEuwf2L
6985IGnbEzcpDnDWKMFyrr0prInX5GSTsMULSPOf9sse8L5zHCtjfGKTl2t94Fg7rmzJFb6lTNnQ
iwXwdciuFIkpn6p5Hh9Mf8w6kJfMKa/05n9h4tH93EhsT9q8JDMN/swYIhPB2HrPIEv9U+uwAcw7
xEEn/ug4fnGmfaNreKCXedAOnDHrgekRJvhK7nQ9ix2abJXouCV+nVYF8QE9uptvCVERNlxHSClT
1l+yp8VzIewWw72Ez9Uac1gAuid0Qh2QsIh7RnM1e0G3mq/lLKdhyT0DnhSUkz4blRIDz8TnISmL
WMafkZQ/DuZKXSmIcT1083UqC57GafBks0ARe9XDxrPO1LgZEDiR49rm+0LCICAQfSbXXT8SBWQU
eCGRQxuTc7x0EKeiGLGrMXNJIJ5wAlJSPXsBO2GLtrUlAUixkRss7LP+8kr/nKi4EHYUyRnpIPo3
Z9t418kvzT7UVpwU0V/ZzEXViezW4Xl54R2m3IQM/PDiynNziOLV+2bkLk4xL1H8UMHlM+c1I8J3
mp/3Fl3J/vGXP18kiEUfWkC4cOx4wTm6bUS10gkC6p8d4zgzUMpV9po+avqKyDfEdGmv9mzWCQuV
p/AUqcG3qM42pVQmcxKB5rNX+IT64GTW2Nv33HSzR4x63T77k/6qySZyQgM0xir7gqBHyivh0fd/
xKPZ5HLPGl7913mBAlXpjdWbxxMACSk9uCa6RFJc0ftm55S8zSuFoSx7xFaquL7J6T/cd/8MDDY6
OoRBJgUZxNxxZfDvQCw+MygqVmIpvKbrYEvKFsvushwTXRl8Z9bOGl8X4kJIyXP3haOAfkA3ULkz
kvIK2R7hoUJLSsTRjvsgrOf9qE3Y3TkR2L+o71OmRKUUFXJIXGRxPRq+5mOm7UxSO/mvw2XXJjhK
Mp1+S9JWhOC1Txsz561D394/CUXt58/FDErURXH3DSpqO1A5ZCLHfkekyicvHum0eNxtyPBrBq05
ecTf4I0eVXWeubEluQWdBLLXBcFKDClzHEhRxUgisqOElKj1mhkuc/85Ro9PxZYCYo+YEE1Ea7vb
6MOA26Nl519rG/kRcNHZN3h4xu7Dc0S5CVeFw/d3yU1FF0Iu1nx0ylzmS7o3lsSA3hzcahGpk2RO
feBN2R2Aus9MiAaX7jzGjOCqCICtMTtWGL8DCDmuMbH1cLPQjW9nc3W4Cm7FAdIIrRwNswv37yIi
ie88s/QT0AWb3JLHvEPxY8DVXgEXQY28Sd/X42amZj9yG6kSLX1+oXetCMLiN7g4+bLzlpkODoyx
4Dsyp9+Ye81rBpTZIMxmE1MHePrKtJkdB0fyn3FgjogGI3fhFqrZcYO7J6QhzG1wU1zoLCJ3Mb+m
zcDgGLUEch+d3ffk+MD66BJK+5gRcYuh8pmKTrJ6doOSuEMrgsY6Rk6NN6+bmJLBcUPpmf5ITQ6x
OSmy4wrUfIg8neuJ0tUjcS99dC79ksfGkxn5+sEbeBSRBYbZlpWv2vID08ZwdXvc7OKmiS9RGakE
R9PHgOaaDZmf38F/Qzoo9jDW3nDzngE2uqZ4hYRN26iZPIpdqfoK7qyX2NN1siHSH+TIQBrTRF9c
gegHPOvXRYlRnUvJyInUiKI8FUgAhG4qbPRBaAw1l1fv+xhaRZzj7JmqxSWVF9xTZaojEKZ3nWH6
E/P2PJFCyZRLsESxa2zLvoBLpn2kRX+Yk6/oT+nCuJex/vYpCQDTbjIsJ21TVM+xpvj6Z6Yi06kD
OqdlxLiIXtle2eb+nVw6jGRA5ienEvq5Qv2SKGjX5P+1sqft0QMSQz7uxazsnurBcwBiYB7TV2/k
SZJ/gVlCbNQjydu/oSqhijJjkYjKJXIPGWhFFESCBicSCY12g8oewiB/TJ/5h5//EV6z+7RLKNrY
MjEbqTVBBxu9YfbH51Ao6KAlei1xGOiIPVK20w9JfaQeWSL/+wcJrEcNbqWRhld6e4EGRI/w4BQP
foPC4rfhXOR0+XN1z0LoEInDyymREJf3wxciQ6wEaNAs8CHmYUYSs+i2X5mgz9hS3YrS+XrS9kbK
a9C+h4pZ3IX59pm0j3EDj9MjHutWE0S+Pg4+aOopf732Uac8CLq+LHr8tDJemieg9se5f5yvReAu
LuT00xL9FVr4kiCFdedDUBUydSV5M9uZhN6KX33F76nhr04MM1W2yvaOGgKwEVyMza/zVDUkTcKA
5rjFBDz0wZnBRDkXk84yANs7eV34ALBjiFDtX+eZ82/tfNXpD/NPfOOkqSN+b4o164oeoBXrIAvR
cL7zeu3zZda3uITCRnRrriyM9Y/g1PeJV9AIZj1RBQjLXlMjL2LkL8TTAqkx/H9CXv2zdq/oP2ty
lgiqCBojQ/BRvt376lzF8l+fk0jtlpyiVvy/eQ1P9DGRvvLJLkA/nX/jCH/BwsYBTK2Xaz2wMGUR
pm9gXPd/9F5ybuMmoqHmHUgH8oH2NcAsVpUXrSbC2KUVpCHOq0CaVelpBho3NFOALTDdxx++ALBN
U3DWKWJR9HWw0XAJo/cWnDmWpv0ArxZUBEdp4c4krYpdPRO75fSbPiG+KPdAB6RhyIhvyBlbbHz4
Wc2hwE8VBnyfoy5HxNtcG8pD9j+eGo2oiionttN5zgCIgze5LMxDLJUvep2OiCt74SOvd1Dn/GrJ
1Zt07itdWzbZNwFgX7wsObtwjhHhfn8N+PVp1o+7lOINQOkyZil+XkAbTkXz7w1R059QJraR7j8D
jueADELm8oAL3NGko4ELayG/saq45FFqwuPF7yOaf2QWJ3jy7oLPmR6eqHmG5gJLqowl+pjivsPt
hCEVMRdSKZyHP+fPdOdobXPoFUcrfnDvxILkbfZGgYAL2/lMAX1jjoIPgnUEtvZig2V28B9pPaxw
sx2jp9dMhD0ANhHemB88mn79KuJNCFQ0CLctk3lvi9mKSVwlcYfOAubNvvfLmFP8k3PzxiWsC7ky
4ELCeiog0cpnN6t9lLizk+Voh358FzobeVZzEB+BJsFUInVARBrhLEPih7RPeHLLwXlARMOsXnz+
WCs6wtyheDI09wvMjwouM37tzC550MR36ChvXUDtkexJTF2b0RXRAhuMJaZ1y7/9mRFQ5vgFPha/
caEKRb8aWQNcKhVPGryGUYhkbXwUVY7svwQCpuR03C8AHAGp3gEpM2QnXWmPS8QdKcUXT5gH/u+C
QqkB/DvTgxlvPzjvUkNxdDCdMj0gpceBNXxBi5DvivTkuLcK7G0xIkkcX//0azpeNXSXPMeusL8L
FckvaQrhzWauQBMZCBLygQ+JIQkfRBsYI8znOD6Bch9Ry1CPBh7hRYP/RkvoVdmeIUMw7oBjY8gD
bMLBTS0waaE4oJz+aH7KOVTDwZJLCyGGNCBGvQQ0ooBgEVUUnYMx6oQAGg/uutqDOA/fXDniu8D2
1l7n6AFHFXvf+gVyIx2mY2+4orHhDuH1A4wmgwVdAR2A/+BcGLYhQ1XBDgrMq6Z0vCTkf3BCFxV+
b9cYc5hnwCnhVHgRCyCyesh7wRjMFsboIZh4iqKRiXNGHN4HFmZk7h1yy4Zft/M7yDgGH2p8vXUs
OtMIXmURCn6zC8PDFQ0G+j6CVwMSmbi5BYL9hcgUHMcB0fVABCypxdgUYm9Exl16h41Hc8Vw3hPH
7onQBGbN+F6QPvnemFRHKDbf/w1XgGp4wW97/BkiZbY5iYAz+7g4JTI6Gi6/GX7wbyNKodSU6YK+
OjKVgPdQsP7ofdFoPLtlQ3yeSA4eE8Q8TDu4Cb3TiOv5M1yVPKdvTmkHvkTViChyuAAUNkTOUdN8
wogAR0GWAIph9LcwZgj++NImdiLkSdw25mS9nFwYgEvIbSQCHh5I1K8tRFMLUMwYZbnrSJ7X8W0q
YXhjw6YurodW1VeY2nNkG3w7mNNcCWgRJmqDDjkksULApQ7PW3b8akX4KaR8OTYGCEZ4wprJqLL1
2a2QuXXx6PKtIaXZoYpeaCbsGd9UQoxy4TQv9D9VfOf8o0CjVwWht5k+oQMDzSiCyc9gJGOfWpos
tiLri64VJ0V4HaQxUpUhCPW+Be5ae3L0CutxL9ykjB9tBvcEyYuZo0nWbBmkOo1g+VjHKHZDS0W4
AsLBuIRrAhLgiTX4bzRfkRU3w+emDLkZnMkzuiCU6Q/WQWX/mbk84vOcqRXxLPxifcyZj41IcgFC
CJxG9T26ez0eSdgF8hQQCsBesFBwRQxnPan+FOxPuLwECAgM+FuQiCvoY+exWPunLc7IAiY3oLnk
c8AmkIklmJ4RnEJq8izI0KnH9Dl7XYOEjDQ0bjVOI9eAOfbq/LwmYg9F7cBnBliHEd4gciH6bQjm
iUBVXvI4xecpGAo8FPAnnB+6t/PgOJFptN99c7Qv0FRYA1D5C1+lMhEW8fV49MjQRk8eO9AVSDwt
OA5VEGh12+StS6oiW6cWXXZA+PBGZt7wNTWqpwnQjc4LiH5e5HrB2CjHak7VYICqQmiYJHYXkpV9
LCoy6+0nZl8SjlJrpJG7SLhuP5Bxl3XwP2UoQNiXf0noDcNXfB9zkpiQUBpYmVVc8Lz1YwTA5UGJ
uLF5tUJmjh5EFy8GTnj+Q+giLEloqDP64lhORDSBuG/ovwS1q134XD5lIZT3ldBXToTutos+2d3Z
mDkGanZx7sfn4BL3uM1Yy25sRyUGBkGoI4t2tJzXD7ZITyqOHA17SIiAYNSxzjlAzZnMiory+OH/
BlzVXBBI6PeEGuky1ZbsPrFenFKT0+pIHEUIlGntBWaBjKw1uCBorR5zzzXYf0mCrkYWcAKoXxef
I+Xw4+h/+2N09Po7lSEYoe3DM4ueOHW1yXpQ5c/pufgmwgiFpWj4jn4c0dMjIBtZLgCyp5Sm9M2N
46KRc9SXwNqA+HZEXVmTjlxBheC3wd2Xd58X8HXLw/YZcizi1cqRlJITjHBN3G8dANGsF1cD0q8G
sCqbdqDOFh1FtpxbOE909IskXBQQY5MOY17mXBn0J5e0z9He2FWb307jS3LaA8pdkBkDFqKTm2P5
pCvSmPhhBhKFtngQ6XInGxcFBUFdD7sHSGSRdmEQQE009bB8syY/BzByZ/DLp1sjk259TTq8PnuT
iPOWhNhxWScP0jC/wake3Mj0/AZ9ayaX+yfkusHYyCyE7OMY4qcCunwQUjiGQwo/QxS1f7SrIATn
cgK2eIC/AbjZizDlqCxD7FdXgj1MiG9siLZJY6I9FRW6iJyuf0c0ZPzoTHab1+Yxq5FaUWfaW3Ho
PV4i3HrWXltSSAiflLf49VgBiA4QpmoEFT4YR6oTm8YAAXtx8/H4sa3+400jVjzAZ2OFiYEWpzrq
mA3ujJwCn/4tlYyYS3aZ/h+Me8EJixeOMHQI2EiTPHtBTpwLmh0+w36yB+iHZ/oil/IMveHT1iBQ
apqoORfnbaKMCAdqtlLKZ8a8I5y28V5t154yP0310XX6SIh2C+8LlN/YCBS4jczit2jORojZmcEV
aC2ol/C9rNcMV+RhZDKDANgQBbMiLZKh0q4nZg5Hm9GyBK3M5ATcy+yfkWuMHwZkgu9/jtZFFxN0
lgCJ5zyJ/Pm6+O11TxoLndsX+F8Aa7eCuPRgTTkI+zZ/9gDXuRXvnOCm3kw5fIkFsBj8HQndL7Wx
lPMSUVQnH1fA/utYW4NIksjl9f5WmDvtVc6Hbh9ZJZry6qRExIOet3FM6AZwOIgO7ESUVgirlrBs
vXlc72k1kt3cSJ5Rhzh7+N0Y+Y+6lsZ777pCGakDA4kOiViG89WIyQ3XUxxj4EDWmvpqIxKpM3ef
NumYMgpfpVkT6Aa5FktEKqXQIdLLk+heIC2N65+KsM96qwDMyYsv7o9RbyNP3hGi2QSdRAy6USM5
ZoLjNgLVo49rZsLmbMye12AC+ATwH9AypC6Kw7LNIu/89tym7Vyn/+A6B62wesmz9UkjLdltUSxB
G5mINfEUgktG5uAWyhHtCcGXRuG3/+/Wzbk8+NIHn+EvF63ip+w3JEg8Bqc+RXe/zHCdNrLTsS1w
QmYH35oe8AoofUs4s8qpZXv9g5aJoKqk9CDYKxEJc87oigUc6/tmTL8PrjtQ2F+uT++LDpYuMyYQ
gfOKsxe/XGPI88olLL4xfUEDZiDSQ35iUdNQvGCqc0A6dygM9gpp0+gkaw9/3PNPIsgd3ZXiyTcb
s+zHNcUdW4BA59dsvSWxjoBPideT/zBYbDmlirDVJZu0NGFlZqq6UgqPKsUpg88Q4hivQW87btlu
RHExDDkPG7cP316jaWfMDsGiQSRkL5GGXBg8ljqvQ3Nl4ghwiWobowxJwXuTBqmi8wDfABxQqLIU
AMD+3Pc7jk96cLK83i0GANDVab/6u7OziXic9aAP2VcBSGwfIaAPYYyjE8dSmbRh15AXtcLR0SIJ
lXmpzsnUFJwOZiupy64FXie8aMr2yO4DGoL9kLlaRtNUFke8gFN8IF3C18bqCQ3LGU4H+0OfQF44
lgSig2FP99xaPUE5kuUE84SidlyydjyASoXBiTzQ3vYcAz18mK8IFSlT9eqC3XBR1gy71CeYw7c5
bHtpZQQt2Z6SwwebKHZgkYgoMgZv2iyP7hnH1Dm5ANb2ff6qh3BKIk32Q3jXSkK+YgyUksOaXe/W
MEY5QMgHjUtmamGX15yj6cN8TmGzOg2xotO/uPybQwBYLGpzXKq6+6ZqBzAFMQy2NmPwgbBVHK2M
zmcmjQ9QM8Y81PdS0TNHZuOcmvDG84nPCSKLYzpngwPlDBfTXZ/99U4qXuBx8NSpjqcNnxfZLVED
mHHk8aEdImoh6VcdY/hO3X7nQJG6ME9bLioTvxl0StBc3AvdNyh3GfdmDeZHDtecnckInOnsF1D5
li3vwP21I2C1tLvgXtmxBAL0S0fPGHfxcU6EaHOguOr9coh+OxIlgsPFOQ5OjHpfovDw+ti9AxzC
caTEkAbw9AnzxDNVvNdAWlgvrKvNphp1Gz4DhPn39a8P2EhnjXdbRKvCGFATiFT1sr9TwWa/JIS7
LosV+HMPkoCWG4LAOIOHb6Kg0fx2U/PomAgIR+XixOlwSX9VHwFsCvg8kuZnd0KyxV4fHuPLmJCU
v/sSpwwnwpeLV+d0BuVyKoL1DucNUTDdOtZJnGPwT/v/ApCau3s9sH2+cGRtjoGC3AA46T15m6RZ
JzWY2/S2ek1lHkSkI+RZkDGMUVC1Hyt5cl9SvwHlpTuXXJIdVXOVqToDUBbFZ89xG3dcCfYgAmWj
1+CT6uwU0XfWbuoNgLP3S9+pzgjJTVDZd3w3uFCRunFRM3YF4oe8zx7cvpt9XoGObjbgnSgn2gKi
i2iTKrwNJBJOMR3fCC29p+/FbaYGSrwOykaUv9eb81DGrhnj03e1XUVeIJf5ONAD1kw2fon4Kynt
jZoDQHNYzVqvP+T4TfZO+o1hrXDJt0nrCXNXwBgoR/2lTGBD0FEft7TC9ZtN/JEcOcjxfCgwqDVO
aIyvcUfcxQUmilsUYfIfByXkRGjJlzrUaEWyksu9zLrCB/RNwlhdrR6u335HatslYwFSdPFUqz2X
KCkK2q7oBiuv3f8+WJNr3xqijUneK93/zTgcCoRXrBUqx8WMU8jQiL4jJYNn9owJPRioeqUx5Wer
0a4TZ5IRy04OpQV1QN+ZsupPjsgpoJ+oFhzpRT83UqpCjvQl/AiYpYYvPHE1ZE/pZi8pwSzNmPbC
Mo0JQlryCJ4+YQNaQ5FOJvMD9ocKNeocui6M0qFSPGIFvqlk4sDBTLO3Nmm3x2uMW36Nk+vtP2sE
O0IqIUPvQDUbNCNt4fxFlxyDOWiLuZLZ40GuZtW8i5nJ97xgY8Io7lohBNHXgf/8xus/gwNfquUq
1N96+tmtN3d3VfrbXkyYY4ksMG0IVUCajyF8awKykBeLwfI+Lz+2+fZPly2VsOZjjNaDzRVKiuUF
WO9rH1j/czwTHGx62x7JEexbJKghOGVqZ70XxN34iAjnyup/OFyCDoc5amO+2xlK74sGUqgwikWl
CodMbIYo/NBhf7IpFjVXAzWk/mbVMLtqf+vkHqvpKSFUDnQYu4ODo4DM6+ASI1Dl/8k194Drp+pc
3YoXpmyvuKL5h0AEdvHixMeR2h2f4ppj3hPHVJPXpCkTveZdA/Bx8tdBbsuYTwvvmTAzCp+H+Mte
gg/mD3YTlV+JERPpK9kOBrI2xCZEpJNkyf/u7sx0EFIzd8PgsLV5ewBdYrxdHtrr4unDhsJsBRza
NnoAmcke/40NxpPTxEIRCC83lDn/EHk8WE3sIQP8XHaW2Mb3pOwR9rZE1fhDl4J2fBSIeCE72AWc
0UdVulv7yqQ8zIcis8d0/0bchXaU+1lmBouFxlENicl4QbOTvfj5xk5x8ohgSjBEZzJZEQnh1HDE
LtC+TYsY05JP4zH/3OyV7K5WJDZH/KlJkA17CtyR1x5mbNkvOxFSeZ74uys4SH31ywV5TtMVKiEr
LMJxfHRiZqiCBUMoc25JiT4EtiAxJjIdVsOPEExYHP84Yd228GmPLbMtp7WAyUESSkpr2TFKYPAO
LixUWwIJGN1wDV2vfrmCULszwwCWiff5FCvzSnKfFF86LB/4IkVZOoniYlVRt7fxZaVsn1i2y5jJ
gb8+F58/0It8zMhGGiAZPX8sPpA3Uhe9UW8Idoq7hbsdxhT4O1HmCDggg6bE43DmbZ0+cSv6AGoM
eyzfpDORMSqJTBGHS6YFlA8zJpy6j/Dl5KlzvhbJ49RkOKTcB/whRBN/Hjbkl5K0UKjb9xSmiRdt
zqGeGGbxAJhQGAgaUVrBGwXWylve8nNw6NmH/V5cbMhm78U/jb3fd7xgzkurq3PmAZFMjx5O75Zz
v0OZ/1mYJKnotPVED1vOjPGSI6XnhW7S2EnCbc0NjmH6w7G3JRgCKzdnXfTMGa8xQS7FK/0c//2F
oSPGBzHTwIZX+HNxKK3WaDdjwYvrW1gOR2fdXvROYJ42B4OxGiKULB4KT+2Xn6Ub1nevA6Yi+Pwa
XVCxWp4J43WmZztcc9StcVMtKtFr9UKHh5pNhmEaaBGwlxUy0a//wFbkZW+EEDFqtgLNo1zVa1yC
WK6Z0Pw5p1zEeKjOiMSboqJqCnVHKk3J5BNa5a8GGPfD84AMObJmv40EQ0LiyDuQScaiThp2q8sr
MiBf4foIyXQckqBQL3QisXCJL9B0rXQzrlFEcEWZbsWr92iGZsuBhIMfkwg6ZTzFC39xGyuGwwCv
gjyZMBlWL+9MGO2b8l2vXprP8D76rSijxuBcX3xYIH1ty/1AkqOWZR6jCGIIWNPKNcG7Qethr+Hh
ex7oMkOk9nEhm/tHnz98YaR9wSZ5p69j/LXEPxBPx+5ZiwMBBTbcj2CI1xWHlDo3m+KF+/KG5e9h
2sdeWpaRRUMNrg41ZBO9EA5D6OPL/fan73rGtnTWBlUbkTZ/AVEnAYOdqSMAiUWdYkJLCjsLaIhB
dk0A+XtZqrit3ui18P/3NxLo3jE+9RYVwaBAsGDGaz0+VXvjvH2Q4FZ762YBaEIDF8eFw/1K4xls
VrVUUTpS+0F973vQYZGwGLNKohtwv9U5DysM6E88umdKq/75Xa+UK8PTRzxVVA/woFawKyQsIQ8m
vqEWDwGAI38rHlBeMBrho3gsuaUf/3oyGtSbxAeybtQwmQnMe08hhqNPOjGOx6NtqsRQ+BZ1pz3H
gm2blTjDjeSDa/ouRNEsbgeF+Yq4Eiofz77yCN8P/9JDa+Z+67SBaGmT543yba9piGMSfRu6p3D4
lNLPUjzM6BRQ/QIRveacvdFGO0hp3sjEBJ0TErqOpxiJ3JWdiFwcDlbE51sXlkIJuUhwN339ScQN
GOs9EWzae6sZNhA+PgQoGdI134SU6MOSkj7cEwTxlVvpr0frD+vMExKAARMw8h79eOD6J+ysSbXO
9DGUhclhA6EWwSHN4rucYG90PhBI95D4rQK7jvfdqeNj1IEfzuSRMXrPj6tuSpob6Q3On5wY2yqu
M2oHVd7bv/P4iinSJYQMDJyvwcn4iI9YJ01esmm2ZF7i5wIFFn3dPbjDkOxh4Z3FtDY9xjV8xmNz
G9HVWjEQDspFNz35zxASzTHIt+CEcMUUJfydavoJv8A05vCVAc+A8PJXNFE6PYxScFakG2ixVqLp
Py4vNtGSu1vUn9GxzB4HTgqhi55hhGcK6SBKVD5chFs9ElwEBsoGQcIdTsFeRPZeLEdAxn3vg0Xs
yUn4STJROzyFz9EFxb8+GtC2hP2YYLohvv34O3nl5vwUS8PndI3ckBIIlr91wg5GBD2ZFhypYfKh
sThTFs/ggZsWKfny5r/wDcNRsmpdYh7+teq8coW97CO0hWiHBbMtgG3uK396mYkqdTqu9sAOGORm
WvDAnsd2OKrHmMZxWCDpwFCgMonRYQoij9CYwafxaXWLxIC0ZpDvezInftMBJ9iT+FlIGTZd9gYF
O1Mb3nFR93Z4lt0aMTsuKlrMAISZH/L+F8uhFIABEuZZ22MRHKczQQKkB/+w8jcqVzc8bYgcwMFh
5vXkB89zgrIpSczj9ZBNAV8YCHsOlqIBNmXegCPK5ccEGj4gVALtKdSZS2UhH7lmwJze4SEODGv8
PGgrQsZxfiakQwD+ArREO9l4aPFefAxEgEenVAEYH5gL69Cl4tzdIyYWeddVKJR81L0DNiWzKCMB
aeIy4bigeSVqSY+YNn8MCQqZiDZZ1GmL6JuY1bDvmUmZdLC0eAnQYvsmMC4sC7YPOuNcZdbYBRsq
jMwpFnLuDzh4F1gI2wNB87DIUczGYcKDsyJIA5FBISDo41w0xQD+HZ5QlUjDHBNh2AlhMw2xORUt
CKOQiKX1VuCFtDykz+gN7AiqYpOyVK6MiGY0BQMoLFcdHpFyMNTeU/1QwRIz8OE3AsUpY5CF8Quw
94n49Mthkn0v/LB0EmAIRrXlHJaVu+8M8TJhmMxWSS8gwTLsIDPqDfhnoXK6FOYqi8i9hEqmfggc
QdEzL/ecnl8O6OONkzdvNkFoLHdW0t9fVPeKsRdlA8Eghtcn6QBglHo4PVZfw0sX9sDXabJivyLZ
vIPhAnt6aJH8LSiboIDkQ0oCRmCSFnGvfDKNI6WGjYWlnhHEDAfBN3+5zfBLbtdj+Jo0k9PGKqph
f6YzTQrDxNe9ztBvs94KNvtdXAPh9HvEHVCbzTTV+qROQjFr/4Khjm/7SRI3mtKhyQ18n51CkCKx
TxPVJnyW1QyQlgFIlBTxhF4KvCKUWovo7BAh3JQxf2chGhAqZlMEAoQILeDjib/mxvySPs1c5wGw
azsKxCdwipCavWCdHUT4g7KgnHSC1kQMeOcVTy2Hi4tDAQeK9wQD1bjOjaUJxHf6k3yoHlHtdHRj
1hUhQeiQhzDCArPx1gErk6/lH3hCC8Jv8CRReFeQBRj/pt/QIOMObQyK9Ia8ZWtySqvOnRFrsTJz
4p15vHlWgDtQvECyMwqLY3DrPXf8xQzmn7StyudpRc1Ml07+dUnk8xsmdZvGc1oM7unjoKyu4CAg
SyYP9kRFFMuPGgKCYcPvbT8B9yPRV0LQA6oN5U61r5YQPsoiwRxIyYBlA61/Xk5/oeFsOiDbP6WQ
wAhf9nB/LBqodMCwe3DYWHmMvAHpkNI+feswblTa0y4vCCtO6gP2XxKlHJIZ7eGdz/3OtWU7F5LY
5h+qBYo/qBMSEW11dJqWnj4HI14PMKlUDFk4QKpNOWkGl+HkFhPHsvktTkRDGUQkBUClXE5iigiI
pKvmP87Oa7eVZVvPr3Kwr024czB8fNHMOVMUbwiJktg5s9PT+2st21uiBBHHWMDcc8+5lqq7umrU
qDH+QKfWHuKPcAgOHaRezntzBrOhRm71/fZEMR3m0kaFVbU0aOVegg9tnTNLCVuMPA/tnPa7tPTi
l8hAKASjE4EKKFg+TAh3t0k9SWe0tXpvtIxm/gZKL1pUbQ9cWtEspyHrku+v8RavWkGo5xLcMsG9
FQLztrU8UsudiPdweQDfKEcDQ6e+2hbEr6g/AHfEso7jcJtwYcCSEDGdCuR+CydpIS+tbBk0IrgY
3paEC0DXstxFu+Jgj1ppAEq/5ZRgsgoX0JTwvwLwuS72lHBJoos91MhjC64BcDXS9s5Te3wFGJYD
7uDc78nPdj9eU7ji7RG94q5oD9NB0n9z+LLGRDB6NULXHaoc+gr1IWpBFFKxH6gH9ezJ7FddyK8g
+VuycDYSV+Z4W4PUQaCM3aquzn0foMqZSNgAthcHMHhmbduOAtzg+hTOsxEmUbRsh2b/diwH8NWp
e/L9YAcdJID3Cooh9MpAVS+Nk0w9Z6/PBATnUROC6vKBjSoeGkP1AiB9KG2yaTjnDJjquLhgW7fq
KD0bhQPCzVvQorbf2DX0t8ZU/mEZ49FF3YaAq8759byghoQ8WG32EkSY3Dk2mW3Eod6KmETTwmrg
CCasXIf6isvMU6GB2pxD2qPwgnJICYuRWhpdN4XaYp73jUlJkywZRa8i9BfQ4y3/Rb4UOOr2qG8O
8rd0Vw7RTOwT1GOA8c7CCNiUee9wPjVvzlPcsYD6Vs9sPNCoVQs3W5QxxvPd2xPNIuGzYzSiJw24
hnwZnypjk6ItCbuJYStmvxWNhBA8AsY4J8ft7GgReNyn9yh21qNgS2sci4FyCnfbf2ePEFrW8f66
NWfNNiOZIpUauIt2FUPrGrRCntQWPDgOyJSgjq9PpFkzl0aUzm98TZoNFaQ6tGhh0oCCuQHRoEvY
Cw6sWmAegI0GytSdFnOKTpBVMMyDirWXRqBaDupHsDMR8QBUcdCJPj6ssAap3lZ6N1mB7udv0ok0
RdzFqp+4CY+jZdk66/IyYJx9KOb1kLsmxca+uQpe1Tegy/GRRtGlDNuWpUOTmNNhEe5uMABxOIe2
YVB7ahkQtLr9Zwmp4VOHGlJ1NOZcjKfS0ONuoVHYgYLlvUQfxryzzVoRbJGqvdC9XgfyzL5QfCLq
LYhOBG4fGvj2tX5xuDFANZi0o75wINwQHhOpOPIcQY8qv1CTqQIwx7URhQSahWDbbx8RrahetoCb
ADJon6+QvT6aS3dMM3WWvlyf003IFAiv0dKdyofrG5X44gMUXE5opWCDXMKaK8aZtJnebt/9qN/c
V3wCkc7rwIhqHQ80ENXUc4faSWjmcotm6CSjIhmf6ekgVvaaUV1yFiqPbg9qHKWjQZK09Wk2lEhC
HM4acUBX/2ru6Cuh/Lb9lG1phcwq8FNpm9ie99GIzqA0h7+GKuKldTzb6dbyDClEoJR7gx6GdMET
PVGsLAFyl2OAzEr5popTuZpEzgDtVFPelsjGYL8Js/gdQC/dG+6lKDWuc9IsFgpn29oYmEOuWy06
tNkjdwJFWB0LC1CGc6iEB18hrXujgb9umSoZ/kEciwO+EglVQ/FQvLRd6vOi6Xza+oBUeNN4eMCu
emuvM1HmQD+6MnSdDugEilWksFgWzPVeUYMe0FCJUge4pPQoB7MK0RPc0STdegftRNeH2yah+Ynl
OjtfnJ03bpGGkEKmW0AG4GU7s2Z5PVw/qgGsDDgaLbkA6AA3Wty16pbDdaUb8K//+O//639eqv9x
fY9WkV9fo/A/wluwipwwz/7zX6Ig/+s/4n/+fPz2n//SVE3WVFORTU0QBEUSBI2/v7xsnPDa/uv/
za4LTVeTxt8HH9cXd5L1QSyQPYr0zHp6Oupwj0SPCk8JgKLCGHaLMUwWNR7Rloie25DEwLwiCGKu
Gz723DNo1NTzFrNOd22tIaMuv8avOe1IMEpguDD3HemvDSY/7y7WMcGQSpKN1im0C5CUK2GHTQQX
44jzlBo2rBruetczSl/8IRBBzAUAnpUEDhMixcndFVRKBr4E5Ji6+TxFVEECL33prPb1WKYrtKre
taMwIzukX2xulZOKUBMWylyQL9LJnV1f3fnfUyrr+m9TqgqGLJqqaOhaO+VfpjRMo3PiaYq/B8SB
jsmFHQ3t9qLgnzBvtuZS6iun4hhy0EKzqiegDIAOUWpaqAitcWwsUwju/kC+eNIwfZMgAky9ERLU
8ZbjYVVMUxtnPX+lzvSn8zNGwu5bavcNFG8/NLLnhYyf3RPZXgJWPOjagAevWH1zL+vTsUzCoamP
EndcpwPCn4aoQjgE6UPTUb44YKtn6c7jayHN8SJOb62s/3NU9k3AA+/2xTj4Th+cFE1I/YKL2ind
KfxMo5fu/GfjcCWI4Tlz7Q4ktMywp5ef4IrFNPdR5R+Xx2qjbiAlRTS8QRZDNEYXq6GghQog17tB
NiiA48wNqkPwQ3ruVniOcUBCDN/hxmtssU7a8Fvt7Tq2HWB1qGktwhcaiujOkrOvqol/oBaBPzG/
JVJvKRbjiiLP6zcSenLCZl+8cNso0NwZhuvy1XnKKN9etzTbZva79qRAZzzfsOA7724XZyVdMIwI
sco8Skfu2zcamergtlOOKlEyRqQ7PpTH5Mi/biJLCQ61hl37Fh7oPGH2vJTJqVDyAEo/9g4yFQPk
ea47xI6pH+RHenbXlXoKX9QPbWlv7GlEvX8cozwbL0qO0nn4pLciPvbCmCkXNKqtduHXAzDrSErd
Zh0A1QfSTqoTI3eBE/pQn3dO0f46o+IAGGBBiYEOxws3qfQDoYdM4VBNTKv4wHwFxLg+L2nermlT
mcDH0RtYBbuMAh3asCALXZiyWzJvvNah3UtPRF15AgukbOgiuAjCdMO5s8DVcaOunKX5Fh9Z5FTU
brfVeW8Ankx79q5D2PXnKe2DbWfneCi1EJsz2HxI9VMLAh8CMUfF7PuozfNjDXY6xbaAE5je/bHe
eCP9Rlu+ZVHdPmTJAnp0LKjeF/2zPDbFaR1PymicrDjFsh2kzjHpwNP1mSle0mbYecu/97Uoqb/t
a00UZdPQZdlQ7kKl6AhxnQoi+3ourSFPmErfBZe/U7fXDcT2sbFGox4AENnKUgc6PD/vnRcXhUMO
mJfGprEjzaFdct6ox0gd2LFVh331CGwgUwdX1CxrAE4j9UJywgsD5N8D31diK3H7AkhE7Lb4oVMZ
qa9XuR9PFQnXCaRH+zd+poY9WzYWD9qFGyhY9maqjqQtnga0mQf+S3rA/eGiQDmy8Q3yxgbWMcbK
3V5nGDDN7dcW3oayXDwqcZyV+xRiqrJH8WpDxXotLZ031OEnbAWa/e2GRjA0p8yUvYo0os0VxMel
jkMVxdxsxMQYmwdTL5q/Tb1haJKuaYpgiOL3kMqfha7vppDnVSs/2lyTOSk34kUaEjIP5FMkYkCH
haHSjJUP/kbp50d4VzAKxGX+fF2EAwOOYDrg+WbNMVqYrYwr/+svg75BE3IMCK0vrnPAcOFCHKHu
BeE5R7gFiT4qqhH0D488vdMXNyU1PCSLUU9UlsGc75NPoT7MoQEM0ctBRBHcMODaHH1jJGfYaRNC
5LgcoLE8RIIu1nucYh0Eu6RlNKZQ2Kp+9dMDGNrBbdwBCI2h2xA9pZUNYSXeY0XrWn/Pp/LrSv4y
ndL36cwl2y/dJPH3t7TVM3U2wCO8DbW4ttH9YZS96KN5M7nmMpMscPKwpbzNxw4NH/PkrTBp2iaU
cQfIjAG46HqzclBfHCTb2BQgwC5RS+hAiG/FHaIz+PvhZeHnWtAkSdUF01ANQzTuHv56s0VfV8Jo
fyCnnilDJC1PooWhxXUyxtFmrmfWkOv/BAcrsO5bih1vb9nk74dQfn0IlRNe1xROec34PoOCEmeC
mSshD7EVUkvozsuFwFJZjqnHjy8dF30S6xm6GmKEyGNN1qO1PZs6h0NnSmexrYl1pxha/P1UotS+
+7+zOUMXdEVWDcGUNFMwDFm42ydSR9cyQU6b3aEzygdHsjMOa0vqL72JRxxG9QQqeDOm8MdlqqFs
OFrmK8CWFfoBz8rhKo7oX9GOOlv8OQkZ4lKsfnUArHPRQBqfLZPJkmN711m8I6aSDYZYsFAvbd5h
MM36z9GYOvt4FpGPtNK+zxO6a3u4WEBSJn1UfoMxdlEofFPvXD3rkxfov1v/vbTe2A/PH/bEn2/D
ydbpjfb7l2S8mBgUeos1Z58l0n7CyQm4AsJOEPipBOwOf0+f/j0X/mf2NFlSNI0vSoBXvn/UONPi
uIx8eekDe9QBTmL9hH5ACzNUkd0hjstUHtFjEUj/o76GnwT1NN5t6WwAEHV14oi7smclvVLaNFPt
OcCeWAfBR4y4MV2Ip2yjI1IQwOi1ETew2u6dL9UBB5fV+SJ3sxny4Ch/gySGNCBzUpY4iFBh28og
pOUHYaBdo/eLhdWrKbyryn6620jGTdLcW9RcZ2Ix1DyKzORulLnDtYKlkv3g+FS/Z8X/TG4bvTWT
IQVJuJtcxYm1oombZqrLh1pABMW1iR5UeNsrhBbs7ULtVTKTyflhVjiTeoMsD2Z1jme4a+zcABzW
VZnYIcTJXsqF8mx4+w5InGirOsTXTJjF2O7at7WucAQi3ZRIT1C2SsCC/Ll03Zc6iOeiXqYUmcWo
QUAa5+Oz8WQG9bPinSeV7E4KNRq6KpV6lZk461y8kcvM8HWN9EHHMVeFOCfz72XROhFZj3kv0x98
lTaLuP8quiFIoiyboqzpd1mG0GTGLQryelp5OPImEz8HR4G+uPdgtYvfQ9g/H8QQBEMyJVlhBdzF
Cu96EyXTkN0dzrPoevUMHOXE/h5w6u7vfaV8P73/z0iGzECaoCn6/eltC1mpKYFQzYCmpRl6CvhE
d9741U/HHd4yVt5EEZ6fSWMW6LyCM9D1aNJHlHr86oL700Zm3b/RCa7BCHQAwWoUp+D+4XuJKD9A
ar94pz09rk16Jn0SlAYUNq0xVBND7k+0VFPyKcBBSBkG+bF5oQ1Wj0NEgU2YpuKDOCz9trMIv//v
he92Vidqoirys2bXOwofOS+ICuPgVekjr/AO0LaH2aoBKvSjv8DElQJsOF9TEhv8Pe2/PYTJpV6X
FF3VVOXu++qlqUW1ojozXd2cvX7GBSUmiLG+I8S0H+UUv44mKhKBUxcFQby79OZCU3WK6oYkCCKq
Wj+NJwadmAw2fi91h3+/2V0K8M+CMiVFlRSmmP3W5jdfbthOLiVBp4jUXe8wn9tvCPT0e8fgYzo/
IXSSWxf9NMskMtp+17W6o3Xv7+F/eVWFa4AumoJqGprZLvcvo3dCp5MkTnmd5Z1JIABUk/Je6ix9
Cco6JDc07P8eT/rlXGJAVVRVQZZ1wWhD65cBNdXwG1OsrjPVANOzqExwEaDTvEMGac03wXBHG++m
noSQPr94AjkZ1i2VHLGCLEDWzsywElERewLDe0VZDMhOnD+YFLFd03dx69tDtrP25SGNpsrPztVG
3KEGh7RgxTneKguSfkzV6zZpaOs6OlgbeiN/T89dNvu5GjjCJFlWTEEyiGbfR1Y0L/fsImp2ntXj
jpx05yDroAJmL0AA9dGAjAcRZ0RtL/Lw6Vm59IerzfW0YaFY/ecX5xkcowTVGk0h+oF/P5v4mXH9
mBbZlATNUAVVM+/CuXxNkiaMk2pZmdb1ADd32xJM9lK04twrX7KNfYnBgvlr5kWM+xV6Q0qvGYnJ
trmtzGSoPPvK+OxiA9isqShgCaB2y8GNOyTUhmEM/3yIzwv8YR9lNOWC34oHCKZHuU3vmieQ1mik
YSpUjHJ/3smmGEiy9YFKjNC24gzucZC6bY+pARjVr9Qe4mDhqZUUlj+UATfBJ3DDwCzcrh91U/jP
VNH4FdZK3itgN4K1dFYdugLvuJEhWuusvVekSwD4GqcrZmFgWDdEg/d682Bif0kn2lSC9F9p62zS
XTph64LgdzKvWl7DniPupGzjaQNZgDNx6RjPGlyYBOIfigMdbeUCnfKdLdJbzm1Fs+jvR1GkX1a+
LhkqwU8X5B+ZTZDKZ6MWTWVnjlqpKUAIJ6X7Kk/F0dV6tS+vm2qKtyQ4Ujwxh8pSs57NIdpQYAEt
2LX1E9f+rr8nCc5oOj4q8Mq/Pp1m6jpHPMXez6rGl30Zxn7H9RNRWbqMslIgmNLM/kAEykSegPQL
+XDY5HUvz8mVus0o5kBCGALBVmp+sGrkrtn0zmBdAOxmg2orQHuQ+nkxaB2jEPS59c2dWA+KSfAu
vZum5QAKpWNadX1tmKg9gyY/tqz1xEZ4BB0wlERO+KC/0tHAKANYcjpo671HaHz+yLCHfk1naq3a
E9gekEz4gQbtb8Bmc+PpuqU0VbXSwUTbl3DRFiKW+Sv1Yfy1eJHzWuNtZmrSUjRP9Qu+qOaUdctq
jJ4kmk+b+kM20SXFetUCd+kQPVE9q7oO7tzmu76WAzSQoRUkAB5TaG+gDpM+Auu0DU3C59x/r07w
aHKkLZ5BRICsPGddkOxC8iDk/3bEGKSAokxkM8nDvoc013UkPVUD4FTXviFM8mCO00+piFAj5pHY
dP9eweL3esA/EZSNpCt0AnR+vRuuyhTx5ub1deb4T9dJfltwnN3Oh6L+8GrYIl3jNiySa+8MIpim
In2Y6vj3E9zV1ngCgy4E+5mNzI1aku+SlbgRfNcpGhgfvd782Ar4LQcAr61LTk+56A4X3cmkt56K
47/H/ZkE343b7p4vu8PjdqSmcV3SkNK6cPK5z7ZtTeyHHuSE7RR+OwfagUjHtLYtoCjq3SGlO+xO
/RxVO2neAZpFNBC20vJZenQMtxP11zh3cdFsYi2SMlmcxqIzvCWLwA4RSO0HJqL/mUbLGIFX7f0a
IFsVBA+qIvJvL6lSnJFYRW0OeDebzS1xlCx1qt2xc7mOEqrXraS+YRkvUHMQxSBvWTUYEAsXbYfi
Qdd+Dns7fEtEcJD9aqQgqALEDGRiseREBjyt0qdZgIwAgvPog/zy6TVBV3VTkbjvS+L9yeyVnpxm
7RfBNWh5He1Q4bHALVnrv5eY/Nnv+fZJdEUxJCpV5OCiat7ffLOqaRSvcJrd1AlAo2Z96UxPBuu5
HFM1nP2GqPkdw7RXIlEFiwvkLGSZKYQSKsW0Ynrn93U2OggnmEvD6akgx1kW4wGqBzsEXKaVtfN7
cLQ6dFRTa74c+73x+3W+AdTJHjqB34nan3KFORuOpQkXEYo51qs6IlUeY/oNjHUVIv+/Mrvvm6g7
GCxP+uWY9KfoHL7QqR/Z728gk8g6ULgBfAQ/HOBs3DsUg2P9MV8Owm37k1Z6fzXzHGs1RArjPT53
AxgRkCs2YEPHKMxtrjR9NxIwDbIxx8Ln+bpZDrL2bzfefrMLRgPv1Fi7zUYH1fXGf1jxbIPl+QAZ
TLNOzZgS5QTeEBYUQXd1lrEy0lG3sZBh6lb0Z7sI2kyHDgWo83LxDBuv6jkIUHNdRD2j/0QDZ7zR
euPhzkbrYPe6hPcFIwPl1NwakzQl1vt7+JrDBMGFd/KUIvs7XElvuI0UXcgCqNfe0AIC4oNy7WA4
q5Dx6bsHqrtdEU78CND6zPaOTt6TwdfSMsoth1V9A9PJ6SdZ8tqh345X7AB5Hsl6wpeFmgWSGtQi
yLysMB1UkyfBGNa37gxxBSt9QdtltEd8EuBoAWY67+637mRUkizwz3BtLEjdslGQLzqc0v20GvpA
xrHVlhfVbYRgCs3wnSR0pUUwrXBhh24G9+yAXHCE7tnUuw0wBjE3oCL44Wu0/G79N7hcln8e/b0B
fj/L/r387y5rWhqcO35ZCVOHZncNQsFYX88v3FMKbxGqD46y32p4iimLEoUm9rX5edR9Ceip5sS5
XQbOHlTe1rR2ZwIO8C8dYSlyBzCXZfeTcwdP70XC64H3B3/UL9AlaUbBFHLRmG1UvsgzsNi0XoAE
N8j9oqAyLqAOFZgCxNgHVX06P+DzZui0mXMymFaQPh2+hIDyMOF8a63Lc3xdQFkhltJZ7+ndP5jX
zxT3W1wxKAALgq4JiiCrmtYWeL68qmRrdZ1QH9tNp0dvcWJBa0l3ORhTBZ8NF8/4oyVBV7K2o+mD
pFL7GedlUVcVw9C5fOumcHchLfRz2NHCxl1cDQcGSmZS5Bz453HVmUbl6OxPtL4R0v70kLnMm54U
3LpVcBLyk5Iq1rhozuArAJM8dc7+IjXOvdIXetebPzREDwF0biWGuFWrTV35S1dpLzcSLXTQAGkj
YFaOxEw4CA1nkNENMpRm6d8ANCGpKV8rqJLlXFefzVu+rMPjVQqXArBNVY42Ge1pxQ4WkvBSpVgO
yPawKWDlT9Mse5XNj0QFsaLhyq6ckd60aXxwMvluNTY++9rIBj7fohTKA586sR8lIkZ7MH//miQG
ZHokP4IqARv4/jUzVytvYSrZC1Gnv5vAQSm2XKq7dXygdGvl8KzK215RhbGhHBvAQ64d9GXm8yyY
q0gXNwbEIkpcdgV6pwFGTT1VrFC+F3Gl4U6piIDzTIC9tLvCcOwFi066vjqY1AsUXl19YCewYgIT
wr7/lFXpuHSUnmkHK71G2S7TlklRz5m07aYocYBXnInCAa3k6nMFxyaTZw7/V0qu3ZsLscxDVDh+
vhlDRxvJ0UQTYAQ4OwK2rj27KLVnVdJtvfk0/9R+tTrt6zeQIAIdbY4rH8qF4U89hNuguiKHQuDk
CnKL0G4IFqLwqki4SgfJa14EKw+ikOAiknlGs1rhCFJbHaV9B4uM6OABxC7dk1TCHM6Vfe3J6zSH
audN6iB9FW72KCnco1vTXKWQb2BYVJPXR1tDYymZu0R7ljqjMMD7oXT34k3rVdiCB5CVtToZA6vh
o7ADOkGy9HHSbRpzlEvQr0WLzYNSmtlPXbRKXAeqZKNNVZeeoC8OrWvtLmLDH3YERDYaFVYUIgjc
lrxGH9u6/VZH2SABnNGcg5GtRANJ4rvo8aB2m2dZzjZxiqyxYXZ9c5+5a7Wkvi1g6wKlzHe499+i
TaPChhC48WQrKZRp7+rluMyh4YYxHXe0bM79rEDSrdDkddWh75fGJZ8bmflhGmZUmtCjvN5oUs/U
+rmFXtk6jowwBWGY5KZtpY8KiD8u9NRLyYtBzEhcQEy9PUa+RLNrGXdUt6rtmSfs6DudnXcBL8Z0
7glvf59Hn6XIu532ecsA7iQqjHeXimcSfXzqB/Yycp50ejfpwneeZQN9ffEpaFZ59O6g2cqNUUca
V9z/Pbr863tyx/m/o98l6NpZD0U1PNtLzeZenb2bfDQhA0ednbmac6qA8EjyeKDrUInOQGpRZ7bR
dC5PtxZGc12Kkm3pMZQ/17DY6JZ7Lq2cjv0twQI+jAY2ABzDTleZOLvYBephbjFXo48a6lt2O8ZR
MAmLJ0XYR8oD5JP4SwiTVGrAZP+SRtn5bmL95FrYWh7bSyE6BMJcFFZFvEyCSVT04hKOU7O6IdfU
OoAjAgYl1dv9Pbe/nIiyRCovCqZGzv2jCK3e1CKqRea2JpYHwDAzBwyYi4eZklkVHlTeKSkRJwFg
7eIpooU3y9G0qchR0AYOA/ykB+Iylp5j8ZTXJI8OTFZWe9XsBSmZ/ZcfVxElLiCCZtJspHT0fckH
HS1Pb75ZUTiazudzTu586gytodW39vvuaLR+e3Bwf9YNvi/97yPefSG5cxWzumNUuyy1jkVP6NIG
y+3+6bTbWRult/LGT9fW37Hq0qIAs/7ibybdUe//5725EVG9Vw1Jvi83aGHVEW4hT8FbC/02Yxlv
FAtv4ac+bfvex816Ux+M+XPXKaLGP8QYCnSidne60jCosrS4QloVi33sbNxsqMEoE9deqB7+fr1f
hlLpC3CtFExdIgp//6rgMCVBFuPzoowuSfIW2KMzpm8OQnTK9u+RftlwlNw1MjCdbIy84G4BJfa5
YYZLh07EXCTFtyW6zGGk7Gq7GIHrHMZyOQ8R93HjmWxn67LQT3YDdlMzzw8m+GdKyKPQZ6LSKIjt
av7+1h1Va1yh4lEq/MJA017Ps6STd7V80tarRIKO96Ci8ssFXvnsJmpyG8XpxXwf0pN025RjqbOo
QFspJlLjWPPZA0e/hDbqPi21Atlx70GU+6VUpVDmBWRBe1YxdP1uWFnq2J7pJwJpd2v/wx12vKte
N5vhDCgEvMJuF0ndNVLpf3/sn01Fgz6eSpODCCeAQbsrkeWiKvBZ23F7bNw5OivdYLQbhq/van/1
bFiTqDcZfYzO/TXCyOsHkePHJY7B6XmZAg1pKjz63ef1y1RPiyaKFrdg6N7WFb5M4nthz8uYKsaD
I1L8ZQd9G+wuSjm3SIjkW4LNR3btV3BcYCDp4Rw/Xf+1AvWdFxR+dRzVMWIIbn1dapVdJjyKo6AQ
ccbk6O+p/6w+3oVNncq5pgrcskwKpN9XWqF0sluSUyqCXNgbtLXJxlqqs51Mhd9d7kAfwasdYtux
nVRoQCvWtgu94++HENsQ9cdDqHefIPb8Ok9yv9phSR0jWKd09dE7GTLw19YUhXPt5XH/6mc5ke8u
ASbS2GUGS+z7m+dJKqe3JuDAgLKjYO+l9VrZvJYten60wNvP+vMF/z3W3QKvO4Vg2HTO2Vgn6liN
VVmb90s26Fvd/Qjrnh4iOg/m9Ndl/eX17gJoVkhBJtm8ntDNFsUqXsIT5cS3uN/bowCjpkHcbQW2
7NPDz9nO3F9ve1cWkeOwvF09s9zN9ZE9CN6vqIeWT6jG/H9kGd8+4f3RF11dT+PM5bQV3nd4Lb8P
285nlwpGG6tKxC+0zYMz8BPS8ePtPksw9KyJlHdv59Jo8MLCphJMoa/CVlxBjhwn3xFukIsHH1H5
bSZNwZQ512UW6t1YSS7556wWyt15qLyjUgGRtp74A6U12J0oI+/iPYgH0q9bse2VkGLq+j9I4S93
FV2NSYLbeNCbK90xkL8d1i1jq+jO+rOF0OuCjh6t3e7DLOZno6YNw18GvgtEtuYZohYQAyKKwSlC
1qjSjVV8AnIIkygRx9iZQrALH7zw7wHw3+N+AjK+vHASm0ohnGNhd2ARdecnubdLursIDTnSxvFm
9WTB8etP8u62buX3aLcOYUk/+M6/xSJdVIB9moZAw/UuPmie6KpSw5pqPWVlnFoxMdghcW+ty/WD
odp9f798vw51FxeCThCFpnCtdp1lS0DAl/UJyQu0mEwYksaDwNd+tPvBjBbLQuFSEU3zLsZqkZAI
15z1q7cGKTi+A9CHXX97MMwv917FEEQAQaYuc+W470OAncrS+HwuWzjjrZss1IGOgDNmfC82rfND
ir/Z39P42dS6e7NvI97tTDuKdK+2GbGcSJCiEXoY6cd6Ebdi8kPvXVSGBZULDZVqKiq1e2jEF+UN
slDSQ8In6Kn4eqbzAKFSfge7N+jRvfL72w9HtvI9xAIYnf4J8WgokGXWVebQeoSFRG+XBUi1YiIa
h+oBjvH3WZQEnQqdSvlVu1saTScUAr3gawndYBFTL0cBZOHZvVaEANvA5jl4kHr9BPUafLcvI7bn
5pfNd45DJ1VqZjE9OhjsQHlylS5odTTkMaAYaM/ojrd1auwcF04rn9xZvT1CXf+Wk317iDYIf3mI
2g392knkcneQusje9G6oYrCIrFcYPsL+On4W5yi73Ky/V9Ad8L/tC/PuKlgrkeDOsr1bQelNDBst
K8sdjKU+PiuMbNK3QYUGdIu4rtn9eIoibH8bgQJ8MHj7Ke+XL60EQwHaQXXKuCtJnYWbl/uxni3l
bK6EH1doy8U8EedcHr3Oe64ihiLPtfI9fBR/5F/yEvrE/x75Ls4DcNNcwzeohME6tccgqPrzeQFu
+zycIyc/HoyHmm1d0v4M/1akihdopQ37fXcqWN3ux9v6EVT4txOvbVzroi7TbyB6fP/8iZ8Y3OP4
DjHuzB3k5xGx7xk9baZYiHhZAGyuc9q3tBviIUCjnTguu62rI8WWB0HltzPw66PcX0U6cil4QdyU
u+tHDG1DFqwxRAQqhpgj9hfxe7TEr/TvlfAzQtMqpn0rCxQoTS7a39++alLpmqqc90mKAS7OgoO4
L3YXj+Llz3sPw4BfE6S2ofOjBdDxO3UYhpq9kyav/la7wHJ8kPD+TFy4xLWQb1kzJO7r7d9/2cUF
6OLKsLN8WdIZVKR5YON6hABA9ugj/dw63wdqX/XLQIaeN17VyPbOmMfod6bjdHwey8PzEtLbJP2v
X8kNVZZVsDKqSHpwX0gr2S1iqSQy26UzQgZwfIys00DsDTadA8tiNUPWZzLa9tzh42vZz6yEfESW
ZUrwFB25n39/U1925Wupi/WUFmONFOh7lfRFT7SqbJM4G59zDpGa4vxgRf5S/GiHpYZjAIKjXXR3
KMRhoWeunAhzxLTH6OJ1TUiBSpufPBrp56o0NNaMbtBWNcUfCEbFCcAHubY0/zT+fCs+RQrOPQF+
5PlSQplUUKnEGvRBDvZzzzEs9SSNXq5GNe0u8stamNb1taqnUTDtoMRW14gooDPlLumrBvoSL82/
N/nPvcGAJJaiDHWXCs9dGublYn1O7Zg+Nay8Al/EqRv2H8LupV/Wi8Y8AvAX6POJ9yda4pZmLho3
eXfozTvWYLC7WsON1+WSiyktPkjTB7n7L0Vxo62GS22pWWLJ3L1XrKa3MJALpa22zu22Qdz28KzV
pd/t7lHVRgBxevh7Kn+pVTCmQXO6Bb1ydN+tTt2jxyJkKUrmsLHKSG9nUzrPpbLuO5KMTIPfdc2n
poC778MT0g3U1lqqouRjLoa2Xmr0/36i36ad6iQnmMKaYurvtqnq2cQkKaVZfpxTwBnbvcoaPz0z
B7a1hZ31KGn7ZflSl5WEliNGYBDucofATArbyRnv1j3MpyaCxfXLfGwNh3gzzTBP7z8j6DniuvSx
XvceTP8vPSbDMGCCmVJ7UZI+S4lfom9QCgnQ2AJFs3rkOZPSHerxKAHVW06QvbeVj8B+SrFdVxAs
VWDyq6c6GujNq6M81c60kkZNM7elIRqAiTYvpf7Zn8U6QuUjG1xmtEncpd75iL2LgeIQmOWib7vY
AT04q37iug0TcooJeNoQPstu3yPr2UuvpVJHN6TDWzHh4EmWu+5RoJosd5VT9BR8IOWHctQUSC8C
QdKk8MHiWwlai+pQKuZNMVCUXoKeMpLqiNTkPfsggvM8v95w0AJeg4DREOOrGIVorJGx2CaBBVeP
kaEx+Hv5/YKMg0oDOp1IrfNK9yeUVNdlQvM5X4rbFG1ErWsUoOAAMym9klZ5PdE6b1EHWhKqlH0N
NQ+xX8VDAzl8rOjer7zlUUpHHCs4NzvKuI5GrW8uOiP5NAvHFZxj8wqSR+Wb9dF/J1BCDUgeHeu/
1L65ngqkgG1Agelxd6xHdieRb2XGLsoHUwRw584GBdyKBg7yerM+epKGFS8WLw97RvcJMddWbgJ0
FsH5Gzq//b4W2GVeFF1pL4TpOi+HJRqp/5uwM1tSFl239RUZAdLJKT3Y95l5QqiZIiLSI3D1+6HW
ydy1ItaMWTGj6m9Sxa95m/GOR/rDXrNKl43s/t9f1v+atxhfTKFopVPzZMxk+q8TU1LLTG4eSrqY
NK6An2/WydscvX3LpOcsv78ZW59NvxqG5wy13ZaVaswkNFnVG2E8TOrXHHXEpsZ5semMBqPF6eNt
a8rEfqaz//JW/9dO5/5gDpbWoToVZyIVqf//uUSkLmqCCGPzEEEoBJ26e6n3CngP6UGNCgH/nZ30
NCNcuZclBIFZoL2tPLVLfTW874/QDj16zmXivz/HZDN0l3w2x+vq9TerLtoiZ9beVNVADeda/F/e
OtJH3tt/ple8d+YlxLHdTzCqSeOF/B+n1KNHuRLGD2EbRsspBBxcnZGtHFIxeM+O2ATgiy7ja4T+
OfKYjRcCahdGIfjh8ll+ZXjm9e95Og6RQbLwM3R/9vsrHtC5gRQF1nzv2tHhB8F3+XBxrHgDhx8C
7DQi0e+RfTUM3cNozn6x3yixlMc//4lpjnxWcoxVmdGUMW7BA4EhsQQ7H9ykzY9+ausVQwkmghWm
uBnBDxeYgzYSmBKr/50hnph8iYGq2NUBG9keDPe8YMd+J5H7JIVVdhV2pTskT6KNOeiL6QrdkFBf
KP3Pd3tqi42S2tHD1h+cvw0+dKoOkNHupwtFsyQBGtkHv8YjWM8wtKYxIAJMBNpNiKncf7nA/veG
U2iWcvYSMIySjH/dl7NOIPgMi3TxCJdKbPd82ueAHcYrkOVjk+b/bTX8O2EYF4PEBieCZxRV1sew
6T8WQ5/2vRzrVbLoavfBV5HlblQdayjZTNNGOJMqfzkGfp/lg+/0/97v/76qx5eWEQJPGaQa/+Vf
L608q7ZQmbkcW5cFNYVpINzzuYZHyAP32eS/fVIi5vHh/XvlM3HLONBsOtWmwviO/uPD6nJa64VY
ZQdMzbzWYYkW9w6TrB5Aiuxivuo+b93v8ytfd1csGVev384f5buMEI24akc0BLtYRbuSyL9DaUqN
3R48VE8ua5mHpzj9SXOwGt/CgHLCoLdDTMVDjMNfvrQenGyH0DRo7J6J9an9pfgQYGw1EK04qMwe
q743kkn40K2pf3WLN4rhCWqBz7a+fez+Ipj4oPsUAgIcLN+2mmIMN4485wesrK1XZZZnNLrbkEqm
sAmRTSo2tizvwerOFZTVMwU/BUTk/vn1YCTlNyd3Yfe5AGiRFVM4CDpY6opX+5i6P4zT6LramE//
hH50GqiBZGE1MoeyhROdmy1fe9H7/OjXLAgD3rBIwwEfIvwxsd62nxZGvOlXtBwoGqk4vd8Q1NEe
cG6DD+1RN5lxN8YfqNivuZRhIYBWzQyBtEcrPuopTQ0cbVBTjW9Q8wS7XMgBn99ptk+068Ux4bn/
4T9rJi6FQIS/qHzNfD5bfESjnKt43Jwl/N9/w0W81HMb6AIuuQ+r+RvmsycQwHzfEXUZmYwXklFe
22uNNyPGW0ue4qLBSQRpN+7Miz/RAEEIcrOkAnHWL9MR1WYnlEmREIP6pYx6hN2REd9Z/GhfYWjj
gDhcNAk3Yls6t4BWpHkCrl7xlGE+zVykuBF4SwfdaFYZGj7TpzRgnsZPp+6HIItDCexIbevdfDYz
J5IJ0Tp6eXHiR4OdY21BradxMTyBVVLXgRAtP+DWsWzByUnSEWW6WJthgPSCh9k7OE2Inz3cdDGA
zSSggK9dROnI3tuvRliiTMuRHDL+nW+xJhJKcG0WcnimSYFIFGBHYj/D2WakBNRUWfcjZGUtYkal
WRDsS9ypFCTPZnwR7il+evfq8vgVTupJZsCnDMQDJbwKF483E0XjZVAN5gcDH9mUsCoIGligU3wD
VZwvBP89taZ4qCYeFk0DfqpMA/k5s8MOUTwraxa8DgQCEoZ4Dyv7MOE6hls57OQL00oPtRofS/j+
q4ttOPhlzTyNOXppyvajcV/hEnl/hBQQtNLgz7ITkHv16RUJtD5HxBkeI9GZKZMxVQs+s4R5tnrM
eW1wfbh7KvAF1q9/ECF156JyAmatrqjf/M+EXv73xPqixWAH82mnpv+FJw/y7hBKGFbMNqywFWg8
KEFPCrkY/CIdcz5BiInHaOOrg7zCRtTREKSDCceh9fsXsncwvkaD7h+DN6wde+MUbiv7l/l3Q7pX
Pklcuq+x3yebmKP/xGmJ3zIzmO0A/AI84pAfPhiyiD38eTFEw4sXvhTLpDjkKONr7nbquD2ebN0N
rEoJ6tXbPzFom6yFXQccrzhL+MMe8Zyx8QMsaI9Q5KYJjfngIgUwiMbTo+j3xMr0/VNvk+/6MmE6
zZnCeyS9jDfn1zzH8Dd1hmW7BBo3Ly1IQnMshY1mrv3meBJ+7oI77NWVAnBilVsNKAqyHoYE+G43
76ehOc3pfeh/+Hv4xb036Up2xXUPWxRrZDNfjKy12RLanF36QE9thJzLaW8Jq/KrYwpcvr8PMk6M
BxwA2TNDZI9TdrGf3EP2ZGsOaHhRUhvtE5mvQy2pBmsFgucAZ3wG6qLh6BkJ5cqi2DW7/sh0oyb7
wHZTFMAidGmjGtmiL6tYsvFA2qoMkRQUanHJvIcu394Ol3SobdwY19j4SU74Sa8gTQSv73z9tkqf
gU5LsDVeeOJ8QFbkv3BuODI1W1z5kz2PYrIWGaZNaR+/TvAPzNFnfETkjv62mnGtXATzFmaAGI5g
c7jEjIqLCQ7yiElWv9/nfhMe6rN4FiByYV5kVkA8T10IptkMhfHYYUBoFu4bWEaDhydS2bhlaS2r
6bcI+fDt4smQXth6OorIFLjeK1y/OUvvEJY4Blg5UWGKaB6Z5jD1yI5WvGd23vCF/4/PZp3sOara
mZvi99i4sptrHqcQHk4p/mrKnD8a6/v3e50BteYGiqxWB+EG3mDeRvYHPDH9HW7GB6axCccwZXAi
ayzLQkv5JgHlH8Zjmcao4N2E8IcDZgXhsBgMzzJ5UzsS2GkGoGEkmZNvRjYcaT1hSKN381v7RYab
nJj4IdkVVir1tHmM7XTvPhacd9oGi1iZe+8bH3DkRSNosHMw0lXMPW5iLJUeA1udOuAp90eDtlu4
TU/dbYDDO9uCG3LTq/QLgQ5XW3+kzvIUMxtNZhMoNzx0D8MXs6AyEYBsvw4yDbnuHNkNxGcnZ9AI
FeQw767FUf4TlsNoEbfSaMPgWMYwKGMVFjfF65Bm84Z38dX9A9apv5qA54ecW7klq2QXe72N11B2
+dxfi6df2RyL8an8mm17gvQv2WVAWlnXL5OtYzFgucY2NACmV9z5CsYTI8V3SV8UPKY7DmOf+/PQ
3+UgvsyWnYhvONE0bDDjfZvuHgshmLkSc3z4O+OLGuEzraxhyPiqfWqujdE6DNKrkJo6p1tLYJfA
Oa4wQf5V0EbvO9wr5ZWIszvAG06amfmBz8WQzSp2Rkfxtx/vZHdYlyA+ocF42gLSw1q/ZfilA45a
R1xuawW/lhtOoY4Q4OL3BlU0szkqVvywQF0qFsdV5eXYj/dX9VqNPG4IPTOIdMn+7UJY8Gs3th7H
2ulZgD2RHSbpiwKv5QriEwP+ePSqK0TYwBphaaveDGPs347P1Z+emxQvZg2f0nwBqZBnL+LU+AT4
2Rwf1jjHgg234dKFLZatBwJ7nx5fM+OVW90VtbuO9SSIYSgCFJcX4EYhKQNeuOuN25yiS7kgGMIF
dRw6olQyOqdHZ2UK9VX6lnAodsZRmjctK0rR+1O2IlbkT+KXbaW4DmVBdYy3WDpzEpLarMX1xJsG
yUq9Dw87wYYOjzEiQFTxGKnhXy3A3cHVi7OVtes/lyTh1nPTXDpHdbNL5LV+dYlWM1iZCLcdnExu
r83HfdQm/MeFNG585ur6cdCZFdLeGt4NJy9OVXgf/jBi160VnJiNBxbuOka1bD7R138zG7oQK1Z3
Bg5IVIUe6nCKXtcp82aC2bZmK5v1Qb1LHDDFaIk98IkGh1DgsUl3HTxIAHdeuJBWzN/LfvOdQt1j
Mk+0nt+yHXtMFzxuqSfjZjvYGWj5wREbt8M1Tzo1rz3Ay4g4ZEG5znsvmM9mNqG5o+/ELuhllRV2
Jl6Xb4kSunjxEdxKcKOeWtJc/RmBWMzfmx2SyOXDB7N5J3vG+zFyqJxNyVLporeGXDrEIVwBNgbi
CdhCLlQnY6nRWM4PcCp8cGHc90z7JTQfxxPhhfUzRsY3datiZEdkPq6tbMV3F6Reh9+f6mLEEcir
2gEzxyLI/kZHudpLj/pu6r/nM4lZw3weBfzCKgomu+lG202gb5zbM090vKus2CaZaVNmCBnnWWiU
BEZxACeMZDDjx+Ai0t1vCcHU1H9dVe6abcoAJFefzIAJLEB8mIFQArCJXKk4aMDyBKCWVsHWnBq6
viYwfRfLV7GdigfwKoNuzFVQ2y+reXpp6XzgU0ycaPAaJk5ivy+u1Es1UDHkD99byEo6s0mS1zDL
Dg++sD+e5Gf2ayF+PUZwXXIKlTMnEcJzIw3EggSr+dtsno5y7pcjb1fF7J/rkQnGp9X6jLJ88cDc
/FCcEkC9WuJw0VQ0WPEx6C3t9zH6XemuwEkGXZPG1pEbiNd/FwbOzVMvcya01F4r7SJdwNeoD/st
BanuT7LIkKAStgg9dlXNpAetKQP/rY8jcEd8KSthn/OQGXhdTLa4x27EZbJGRfFcAv8FHTBdQTzw
mMU49TPOMYFAnHmde0O2VzmcnA2JK1wq6OKq8x6cSHVSiqnJggSMf9FwcyUA4JGVGHJrxtOCN2Kz
gyzd7tcj5YSIys8dfOXJ9T447xVuB6RcW6Wkc6wPV/4Y4SHi3jFmFgKDl1X7yfztcAFh6fedHWOg
9Gw8AexWy2eQb2Iw/APZpmIab7MtF/uC/TQfFxF3OMzjgQJlSrpHFmpFp4S/HhAsTX0yVDQw8qmp
jCoBXlvi/3kZWIz4eNNnKkw5CWrJlJrRyyIEbvYzI+/iMsaeAENtmAtY/JcW7vj9HbvVpLNqmdAp
9XTUAkXgY6egQ/odEwQMdH9UwatT5xoSAbJIMXhiRwv+5AYFmFO+K5ZCEjTZRhYP2ZtTH9vzlzX7
ifu1pnqPGZp1W2fcCP0MCQXGbj0OHN4Dk7DPWSW2xqN6+wnE0saCo9/OmO1VsCpm0Bjj4GLOFcfw
LSE1bixYWnP/wxOrnSbFI1FdqQwI81WAvZ0u5V0zhxZHX6+aw1q1wHhAY8VcH+AsvDUoWbKJCy2r
k7GTfnS8bLjyhGBYM2I6KCb4aHbMQ5zHZ07Ubg18RzsUOKFzX1TmDPvoCtKDOdk8MQXVrPEOfv4B
ZbDDL4b7uDCm24J7TfDEP1LNEy4nM+BbL+5hLvwVZ3d8HyEGIyx8TGEAu6650u0QEtwItMMB+Ksd
ME7u/dSJ8AYGYhJE1vSHSAq7iSXpGgEZBMPe/ux0FtAuu7wWn3tVIOl5mJ0HMpCQuD2ocJPBqlrv
Y2h+tlyN7OuEM+iP0D24Ehqb+jI6TB1pZMn9Ycx5+Zzg/Bgsn4VmtufMFTjoN1xusSFThGUIZaF/
gaifEzqzMN/EXQNWldjEH7FP5sQOIbyMzzhFwJQ4d3jnLphlM9pm8ESAmayZ4131BQsZwy4rHcm2
Zu0lruJVS3g+XnVRiKH5RqkjgRDhiIsvo8e9ZIB8pLLUb1/EHBDWgQjEK41XQQz29TmJTm1NV9kZ
/OzySbYQwxrXERK9sSWPV6Wf2vh1UFUViY4KnHLqjjMJdN9huoJCTrzGl/4FXWa0MuEDiF8ctw2g
wskZb1wHwy675YsW4QpMYQKSb8JHrU6UfLEPN9ARkgcQNBBbHR8/gCwxncRTlX2PvfOxNdaSQ2yQ
+5WB++aAE8e9pLyj4/o5OI/NO3IH0ho8qn/AjlJdecDSxDhYwUh7jNrGC+yNnz6FsZ7RdRCe488u
gU2rkIYruj+i1eemuMeX3xHmUwOAxGg6AZF0LuLLAhlucdp3br78eDlJko63kGLcce3BlQ29y/tP
g48tBBj6jIvnxTGVNEiUekgfQ+splMoeaFOhO3Ak8tMS0FEWafWYmlGycSsy3vRa8jOvhRsd1UXu
4feBzomw8zLbsuSN8JuxbZMhc2dckwQStSGhURbvI3ZCd56/EyqAV4JatDg6/kCVFfkxD4SylOZR
c7MhoIIipFhF4Q0gCkxPb7TWAAzUBjidEFA62rxyo2BM2airPaya+4GlrM0hrxIRQkNAfbRJbM3p
l3JG7icSHEXG7e+KpI86YhJs4gVfFXw0gkcqU51giBzD4WDG855krFzw0A+VCVOKKSfcv7H5hY8o
YpyOLjBbicbELG6PKye+IYGRMuVta2lc/ZqH5YqFmxhc8mxFNX7LgxzdAaYjhLW7vXuCwZKH8nA6
oAY2lJjNe7RqXT0caa5AXQeYAJ7qRQWw5ifiiHTRvt4olIq5xCFWmcWSeMPANjnzXewCImx2ybDd
ei5/z76psFUj/M7Ombubi4vmIn5B0fvGPBDQu7ocYRY0B1ysBDC57zmgesbJMaLixT42ti003anG
UWkrF9cMw1qR6OY2Xd/I9QJafjyHyE1ItMknB1NCV/W0cpGFJLCE57GXH7D995rjcz3hUo72PZWW
xrhiXiDYzG5NbumMuVGauHZeM0XrUp2DfqsBKgduDGZSgt2FUzOxW76YBYNfrbjA3wet9OE1/Qy3
MRpUHOpX7DdnssLClejQKCP3M2KKx4or3t5BcYkqhwjEpFgDguFC7RoF4MjMefmkkNRJSL8v0QlM
p1/CpS8ttiZikQ5bi2xOgQUQotGuAZL5DNAGOpf/YzMuV4XJcS7jT0BSp3EWDL4Y2Xk8ukh3mo/g
6v31JH/BOMOinM3/9H16aU51ay5FUJ/EhIHicNQ9/PJLWROBfyD5GQS6bDW7XgDVxDjzyYh/PJ+Q
Dc5WkwNqURuOIOfCsUbGyco6429BNMiKfjP3bXLS2CBiIbE2Ps6opr64q05p3plEB760Lw4RoXFm
j9AyJtsdXm8MkNszP5ICI68SmiFXnkUL3e8sRL3O4M2sOqAv5SYuNsBsOIa8uXdfPq77vDnFUcjE
xpK55DbOjoL6Eg4PcNMxdcuW4pVqyeVaoRiJBk7YV/Cwfwe+DwoSQcId92GBcaM4LwePdFM8TC/F
AHDjzWPGcQSsyof4q9oSdcJzE3GoAOZEffi1V+ad//hmQBhDd52DTjaLn3ajT8mzdK+xP+ymiPBs
aqe2Ix8zUyWGY0KSVTV25GHCuK/vfzAZBrwyYitx0fnFrmJA3EiP4W/PnveiRXOjyT7d868c9R/j
icsOQ4YC3v3l+AVcwmA48ABR8T3vj/vkgmMhpmc0X0yB+23/uj3I5gketvKRcVKXGvrbSWx9T50M
v+n6YYlflHFwMS5s9fiE9hlZ8RX8z2K87QRstSo+CQ40nQXqwu0qX1n0HGCCje3MfPS1TbB8pj+A
pXmxm9q8LgpbaixUbsxymS8bT3Cpwb6IdAGChMTCS4Ca0LsKqLSUd9leqT3ZjYkKe497EqQYHNFh
AUmUn8ClceXOXlI8231siUo4eTO5yXhTOhQqbZ7/4zun4dG7n0AIKN+4FbuEh3zjcyUXISAAVccC
AvHBWJEF17VXzYEcTdzwmd2JEQd8gnu84iuhVjt+MeVhhuPGZRYghisPBD2DRdj71ywJ3SZnSprN
T0elgdicIVmf6Bq0BlZcbhp0ZxxrD9pXvuhugGrQVqbUSRVLcFPAFM0MwG7GNPFKeNvSF4xEcie4
SFTLl8i1LJCe/EkKqKmV7oQLZ9h2ky7GEy71ku2bJPixoVIxPtojcDiozbnPXc16iRH2PxcD7Z8i
0OZTOl5Pf1jrBxzkvmgDSDfONor3Jf4Bq9SjkUHxLaLpIRI7VJSVqMMu4fnAR8HqpiAJpRxCJ0lz
oAjtKDRSGWupSrz8fDwDjBkkVliEhEAkrwFzI9uqMNiHHLf4AxxFFpfzXo+ZibIrr4OH4pVK7Hja
DyT1yio9znxhPfVnvzS90j/Rk0cw26nncEFexFRGfk3+smOylSwHtLapsqLos2E9guGMzX+Z7Xz8
o7nXzWtyMa/053hDbRJKH9UqDCiqWBmLJoTNmK+5N43W7swdV+9cd5Qp08kA5ii9WrCNqGGP4wOF
S1ZEzMZh75cbnbef2FOTOugYNAxXSBK8xbFkQkxyJLjn4bPFzTcAWAsMBPSIRXv4x+tZDqi7c+Pi
ozj6w4qkz47wV8CrY/V9aQzleShvsLFaPRlGw7Mf0kQMKydjPW9JCmh8kE+6dBro/0wBj71+hQtA
dd3IVuXhSgVE7izh2BEVwG39I/OhcbelDfWI7ZJ7IOI77lqm2w0V1QUL9x7tqPnwnspFfwKTqZuU
NSL9n1LDw7o9VzI28PfP72dxm1kR+5GPvHl8xgqLtFATq8yWWe83xyIYFuJCPcUgX1S+Ku7ew/TE
grtK1uTGOetK8+zYeoVV3jsY0IVL46Li3ta+YAFx61ELhazpZRcWOAwUzvKY4/SnudN8ffu1r30p
lMnhLuDqLo1hzoHyKGELncvZ9u2TPxAAjL9dj6HWsiGw2+ZOykLGp8mJ5tHLwgAh2cYwzHbRcjw2
4KLfC/JDyrNJEPq7seo+hrSNXd+QNdDha88P57rFJ0UirpGDa7QV6H5q5hgoU6tapCuSG1NaXQsy
FN2JKcLgN7ANOWveC7TApuhR6d1O1tV2StvAHYiVuS89qoQVu5K3HTRH2g2al+/Jzw28X1wyJy8K
4mVLOvN52T3U5r/xXdHvYdBjTqmrcj4nKr3sm2wX3unC/ZPasFxZttDtDSQpMrlG+IO5M/teXHNQ
iufuPNu8z09ORh7c5Bav0hMcSGvYCD9NwMwnpx9NEasN1EWECZaTf0nrKiADJwztj5Prc09Q5SPU
5ilteMhbPSVezH7qTftbbl5rPPu8D1lXeByfXbGN7DFYrHHEokqx5yVJkw8psS+dx8u4sg9jMXtE
+SmgklqrJqqROEnaTWTHDAAY9Vwz/67C6WF+USWgXEBDJtA4Dqh8+Ox3dqsX2TeNAy5bDYSo2TL8
/SfQ2hJh8R7GjYvplc0KGIz8vFR/ejh88Y4yvRw8N1CoAnkMWvyPm68Bpoy1OLqoZngcbo/f6SmO
jA/s8HXK4qg4aBNX9v3QpSkQUGqgWQVhaOyiNzZxNoEw/BXVoklCnbhzxhcHF2MVFh7Zm4nNO/gd
tQbjG02OtUc7yta49FnpVofoK/JePP9wsSYZ4iwMLfmbS7y50xQg/uCxr0IiDFRFC1wf/Z/CdHIg
i/iWBVzaLvZUY8yNG5xFmfBGyj4dKTCSFeLw1fOWcqoOpjZWFIzXcqy2r0eruHnlSRsaA0Rg6N2o
QOMwivsWJZ3dSzK+NAJOnU02LvmWG731tfns72vGdYhoIhjDWmzHEEnLR5H2uG5TuWdL8IvScsZL
X5Wv0s+/NVZdfIxsUnN/asLwI6LazLbsO94Y3C06ao/1Mj5Bobe4syGa7Qpej45JQY0JN7Mf4DnJ
akZ8C5LarUkDxt8gX/RSrx+LLfbMHfeaeCamwW89eAF2qm3qv4+N8A/jDCkCdCtLoVdvzdVrvvx9
+I1NEO/PxHUBE/tP1ikJX1kqFUt0PNk/J3bc7OflP6gpOaldHSn1u9lf4rXr5sjRshsY/+fdVkcw
P+jim2W9USF6duajsPCwIVk44gUzRYUAxlGxOH9flduDu/z5jJzg9x443T4agopyBhH2Ml8zBs4+
Ek5vp1V86fqyugmZt+ojVgAdtpeIUYiiwWdQ0L8rNrCAeGmIGpIHdHDXcj6IY6UX8A/J4PFRGyoD
PESoSEY4scciq4HFt76i7o5Ekhqv1Drh9xt+PdkHsGasZSMIww7m4MgnJM0oWl/RjJYAkvAtZj67
WCau8I2nJzH/OlkUUJgxDPf7deRi88mfzVobVShU5M/T4o0lstVllpIa434+s0FmzVLYgFL/jrcC
d3vo14WbHEeMAtNHRwEsLlVA0ZlhtpuxBdi8nVue4Rsx01ZeX9eyceAY8fMVSjpjrRrjqNAKFzMr
OxIdS1eWl7rJz/13SgkrIvSXNxOAJJ8lOfxxcOkgAq/naWx4RDIAJdqn/swH/OKrGypIZPh8G+Oz
gc40TeaihmzNesLdbhOz3HeKr10jOOux5OAsZSC5SXS7hqrHiHMwfewxCqopBLFnXmv1RfrdNfMG
7yLigez6DKmCE3G9lwCmKvOBqYOMcg5u84tHI/TfQ7jF1gUPbp7jz3u21NRL9r6J2lqrD9Pkrw8X
JUBXrJysol9KlpBu8J/9FDwSazg8ynUtWa3ghKSuwBuJlPll3VMv8iVMA6X2hNqRU/qnmFWOm1xR
ThI0eQbQc8ikiriJJTfDnWcwSu23fh0rJjQ57qZu0V5neDCQXHUXatCoO96t2ykI6iz+PcxXqTYv
pzjFEk7Sr3vSBDD7C312MHvNavpHUDZGiQRydmipJ30v3RBukA9HD6woS0zALNSKeeVB7UGxVT19
gWyfX0cGsxoerkSYRLSRb6TG1bm9FCTLmLDdy4zgpMK8DHsz9/2rDqZTw54n+mRkVw7It9Dg5PSQ
yI5zu74Du4UmI+DwdcOOLj8IJzE1+VhiE0gzb6jtV2tWxSainvCwZcEXgaIr9huCNZcyUpZyOeVh
IIRJrbpcEqy3Cz3exfjb8JsP1Kh/vFOlNQaezsMVCY3lxUu1q8qQH9sx05rNaXHxmilB79TtI2cS
zWPqfzV9bidDm/iO7bRdvCRLT82GksvHLTeduML0Szc1JGbRCDykH0OTvyHjvbIM1Yc3hVr6o7cO
PtGNhUtHCd2PoFYwVHoZo5TcScNTDHMjt5PEflb7gVAp4VvaRIlbELzaxcMbrn80BapkwwaQsL2a
v3Mrx6hXsYrcISeIf6TrOxkbMpNsDGAo9z6gKcmYXn++C9y+Ua41uImZWBzz/2Ux8s2eiq9c8UpD
SlXTKhiCGSIuZpcmyHeDeHD7zMRErP/YZE/vPf1ShHdRZ3Yj4qyWRz5bNnWqz/IFBDR2QBl0PNXP
qsU8aN9unlC9G0sFoF7vP1witZkRZUrzTnXFaKFpQYMw7Y/0S8wtmZCdLJGaCX8EhC8x0geTCzt6
uai4phzat5aNm+/URzDldNdtqsxIjfFY4zc/CW7NNuf4+GN4pdc6f9NVsPgHzchzajY/YGlVkrnX
iaj4o64EdTXLnZqeU3prcz/b5uSaMgXSgV+iZClYcmeSDMUvDHPGLgmnQZSbLbzFDCbxd6QYZbMX
/ronPbPgHTrYKkX4RCRWPd11JDEYWWmrZ2HNmGQkwIHvxg0HgDboX1iiOdETKzkkZCbEeclhWIQf
qOLc/kQAgjGmPeNT6D/6LGh5aunmLV/bx0+DD8jss5PfVrfP+uUsDtTZRmzOGTm9gLJtuq7oZJLU
voOPtIzxgZY2ETlwCxlrRr0mDYZkJyW7oiTn/7ytRLA/FSFZtIqUbZICkfZkzGorSyP3yOKvplxN
OrrHHOnP9ChNN0lz+8iIjgUMv1vzrf29HkjxEaYsJGoHXWlqU94PZ2CPpqBAqT/9YV8NmCRWlhDh
UsOE80JFhqcccobZ+V2q8+I6DHH1KmhGceMAPS3fP+LDzaONKtJWQF/4ufIfTeSwTVXVeWh/zctP
MNoVHIXMo3Wxsnp9P+utSt20OvT6F26CXUZPpA34tIJuSrhlN97ztZMe6Po2pbZOhm3EFJeCubNR
604FyHvqNPK5reZcrANXY7boivOzMqV6NSV9fM65mZTQnNWWIrsvZVkCIWu+qyfIU1ejRJg5L8Vl
gyui/UJ9ycLnFgxNZCShYk7xB+DOfHv6rph4E0QqhdvQLynO6tOa7JTCpR+Q58EjOUhqoOMbhoEX
89ZS4YoFkjdby+3xPqRFCE0WOMjTKiHDts5A8iWaKZUlrvAXxzf888qs9FP4XKnPVRjfutyedi42
5F2zmUKgRD/GOZKZemZp+OXKqyQ/NqNVojNFBSY6yR+/j747lIyk9SrKf1iJvRlf8h57XV6DF4k/
Xv/ZIsASIk9FTPFiBj3A8lKq5oO8Vj6stKdbZ17N8+hdWV6lM5uWN3+TYi6/KH+20+xSp1+ZSsw1
3DhRUlLFmU0ko9AQwbF/2Gl0zogI9W9JppXG4u5d7YUlOUkZvSTZFwnDldUnsTnbmkcQdRklnTG6
ox5JqbyEijOeWfwXnuxqMup6lAU15FliATpDOocfSJHMkY5S2FfQE/8oBFp7/axdn2sWe2RMsfwZ
++pm/EQ9iaG081gPZ+38coQnLQshdqsRhWNHUaArgdRbBSENWpmc9egUzLEyU7Ph5wCgCBSPuuRm
atO69aYbacfXER91KiqSoe+SvwmJ5YsmwOCFG/VX9Sc7iivC/m9M0iYXAqhvKqil2fEa6KBGMK3R
0t/LglZ2w4mbdYGSBSlLEaBkFLwwBer585AyWchEoRPJTTS7oDRB7WiJA0H/tGvRfr6WQ2bBpGyh
VVMIpxkbS/vsuarfY1wpdG5F0eXt1ZznWhY0aCrgScIy5RvOack22eWZB1W2ePAH2DVVeBcQy7HW
hydn5Jagqf+Y1WfLTmAJsE7zllItz+V/OlUzhuBoWC84ZrmDU3IwxSa3ses1sTADG6jtyGkPo6r5
JhvCF1vKkv9Bzz1pXw8LGCD2MJ/Ygv/safvM/PC7+sN4ZcKwlssH4g0Tbo8G/NSgjyJSBTYBgT8d
KrZyw+LZ8IOGIPmZnCkJ7yMPXVdLukm4r3jIXlEU8rdZurxl8uurMHU+f58/kaifHiPhPw09BiKY
oThEc2RDF4qyKLyiS3ohvkKj/V7/vaDCccrbq25L5n4g2xiF120wigYhlTkt+95QDf1SOeAStrqd
3WbW0xG9ct6ayXdyiBd/3VzeUC8KqGoYIma8/S1aYCaO5hS41hkpOlSMGDkla32LM2e3mvgfOLtg
iR9e5nfI3nwKqut4Xa3Bwsbme8dxSqD7MAskdfeWxphIRHoGs+oNbux3dreKmVkeArJ6Gma9w9h/
ztIsLDE3J7j/dnaNDva9ClnK/Bksb3/6dD3RINHaYr9sulWo+nK2LBKHPz71Y3HeIfXccIbJG+G3
LOc7WV28Ja8T7XB0v/hsXmCgv8ND/CeJtr4LcThg63zz8FvZT38QxDCyTS+PA6479yMfFuMiJ/75
EL7Wi2gXeZKnXAnIfhVsj53hTH7vCZuStmIB942sNMhYIhNS1T/OmV3lqMxlz74qv/Dd3GlGl21y
69KgmCgu6hBtObVmtDn8jfSvnFOTMsnAPVLCn/CXTcFTiUnkou17H205OmWfaQQiUyP26t8PorPI
ZTm7yhVdoUf2lfMXCP5pRlJqCalx6jtalGOyGHTX4cynRdVghkGzLYJ4mx41rzim2DLxdpD+MN5m
A1VEZGNNN4U1BMI+Oso+2dMlPxM+O/+PpTNbUpXLtvATEYENgrf0vQ1ikzeGqSkIiChg9/T1rf1X
1Kk6O/bORmWt2Yw5xph8qc8aA37NwM/mL7uixeR9SsuLz5CQw9vyLu/Og2nUEf/DdREfs1S1NLM1
p4vxTBD090z0DHWpivEA30QJ79GYFnzXN2ijyd8Lli2JBipbZuzpEvd25yo0bkBW/wZ42R8X1iVH
cV2aX9aW827IZDgH4LuNdTiYA6IKtkmKJ2teHHrESaNr4Xs5+MEpvDuzxtQYzrOfCbwxOmHVerB0
1iqjMUSqzseUOpbErDlhOfNvyWLc+hf1gPgwy5/SlyyMq+V5xl7G5qBCON59LXzCWPsT1Gyly6zn
jL5qmNbJftdhNcDClDnQN0lNrKL8fYIa4o55YqUiM1luQQriZ9bua5vR3783XSB7o1iK9/M3Qysx
2Bonk+PL3uNPqxPyJqsRM5joQqgf0rGBOo3Bupk4uReW9pbhd5nbvUPxBl4HrMS0euixDttEQlES
9Uoo5EXMLknFoQK6e2ChEQokNrV/zV/WbMYSaCe7DClUwTGpJaeb3AT0sdRACVT4ZbzDqN8JkqN4
2zI/uUeYuL2HrTkGrH/z/PHOuxjjA9AGO9uH1kC/p/cIAlmD14ehMKy5WoV95Yi8XdU69qaEIilU
FiSb/aoKuKScBkQt3a9UGINNzRjtw4LUZO9laS4AuvaPHdjXdEAw5Uy705gu4elODYrg2XDbmu2O
PyWqQU4jr7qNxUrehtkoLLnwbahn1X9afCxsBFWdjt6fk2dMxTM0HkxU+ZL3Qo1Z9cSSK8pJFr1q
MynlY2PWeHhtbyPjs73TiuKOAvI3MlDFMbn7zDoLvWvLHxi6xv2q3E7coU0ADK8eFdUOeEyPb3Y2
0HelwXY9cRosBVKDRbHNwLOHnJPBHsVwklDIJnNXswFgPNXIZw8wUJa+xNp2v6Wj89WUsfwWhnal
F0u2C3sPqHxYlTz+uggl18DKTtdwb2vekRR6C3vsc2S9dph+JFo8XKaUwYn6YW8kgIqgIeeA5XT5
+C3DYkMya1PFa1gCNU7OECLX2b3sprv5dwAj7G7KdjsfgKehJohp9yG0qebLFbMz5FarQVI5V5Oh
hP7227C1P/OLpziHc+7s+Vl8ppKPUmKpmAmTMWiKHQ/oxTu9maU3cMLOeDgoB9FZsJ+QzxT+KDwm
kH5LIbtBEvau8/eZYALRp+ByZYvudyObwEPLhqnXyGPZmzE9T7YvwqZqKE6xpCMDoGUnk3FmOZ51
tVXnZYNW2QPrbqMiIBkf2KpZSVYfUmwnIxwt4EziSN96KfzfQN70jOkYdQNeMMpmYXTQwWPJ4+Iw
RBPGimmxYnbsyr98HFhsn3KW5J3peJB/Dshfij5O5IGuyNDHjGrkyZ0o2hmRCP7CFqZBmDOmmNqg
1aDaY5ibmgdT7wdQ2CVOLlnDo3AJB3DUXUIba8ao7k4UXOMXAZJrF0op5xUZRru9buXdYImQEwAs
LDZ0AlBgQLBZFmuoqerkcTtnp7c91usAGERwIOdwv++G5pbsyWTv95kMYDyCx6+2KiO4vfY4HLrD
1kjJDXAsIJQbGaUXjZ3+8DXdQWgE9DxYdgH5QohYkmIh8/hp91FkIQVHfSID27FGm8n3X5fOGSlv
KN2gsbAL62FIHtzLsSmH91lmLxSBXyv64uFMgvoHhhlYdx2OMO2Sg2uyjxEF5FbOV60olBfirF3Y
ml0spuboBMWInwl/R4X2Qa+MrVjlotVxylkfVNF19k6H7uXYey3nM76dkCSFD7Qrud5E72iIrOfh
0NMmNZdq5Jesp5Dt4RZdkCm7Y6QBCgQIjVKsNnhtTpG+ggOhtPQwp8xMLJDhwIPFmmuAToeKG2He
z9vRSMfaTDZh30HQysz3Sx+8UAgIcpQtU85upHm1QJ20YGALsuOMgycPZuBcKZC+kfJHYXdAaTPy
b95tNWUpNa4y73S/KRbSy4AiZQ2MlhXeixHrM0LVUSPAV73ycW6y81TmM+hzC4jQHfnSAnvJoHFe
QZdSp9mEoxmyCibQV8oFYAneCzrNcGQ8fial8VmhKiMEdf7HZhHUfYWxfA9HgfkKC5n5jiVzKveJ
Ko/faN5mciB5fZKjbOD/qHLgQ8n0HTQwHAzJR/plX833X4lHblD8VBb1JEyJr9OHk4DT9I6KnxTu
uLlj5m0Xi8ymno8vyz1jIVBA/fnTOFPzi6xpt1+qZhMdWrhapXM8PAga70gOIPIyfNWg9fXrkR1c
WMLeDe17wuR6jtr5MkNGdd1IbhUNxZpv6uGnwSdnalaz5SL80VLHnNLwMq9r630ekyYpqi/bHJVU
wfS7R+VThxLz+ClHYAlnGdURZSrVizPalb8jOHhEBuo3XLO0Zcfc/q/64zlNwOlC3E/ENNlkkPhy
x5ubCd5ikftcvOrnhSMx2n/8yBysKbIIKB2lUS+Knzoa/Q3DV1jEKk+P5iwdccgEXwEugptb2fYZ
A7WZI3buHVCiscxHYaCnGNcVC2+dxpfNDiU6rI+QyYDzNprDwO/WnSUCOX2arYaCftBu0KUjLPCk
k+Rl5IU/qhybFdt5LDkJjNB0HPPv4xYp23hZ/nJwxzCUNuSz+oluWmHoBL3fZ7UdSA+pdFmeJltE
vsVhkmQh50rvnKHZsS596j+WyoRkY76o3fUhNjewcnktDfIxicFlJLsXUhLqSxR3yRMePWNgtiqD
oqDDehs3dqBN7ScF+Z+8maDm/JtwBdiKDIz4oiOYYWEjcwaYAqvYjF47Q+6MwfremnudhcBryZcb
745mBbE6hM2PPobfgrACOHbPmHuEYx9eeKjs5o+4rHkr7fz5NCvVwEbwa3ywwgxlBB6zPHiCMa2K
qdks80+aMy9fKoTs9Zi55leHHD68wMcx287dT529Yo2p1LOAT6cBCUeEAV0QlubXkHNrihUfhibE
IupCzbiPQ236+yHdrCbtYnB48DYuZo03L+0Bi/fIsJq71/eZQwnaU0KDwzK2ZiDUMo2wRG5mGRUC
savNX+LG0Ykw0bH9hmUSJwViyEW/tOYLfhzuHmQqlnZwS79irQlnv+el52YNGeViyDzPDxhGCjoy
ZpNxg8GVmS9Z5X7Wjlc+UWvC364mWyDaMDtRF91pOE58f7HURkZPTUoDCit/Kdt1zF/3ozDvfwcI
WJHI7WdlmT5a+/pJ9h97PFpjQo/NpVnLrlK6WFznXyNfKg4STaiLzSnvlxrjwn1CrfKmEh8Xab+f
XT6bYYWcx2RRBL3Vm/N62RtT2GZNXDXz5m7wz9OvWw5NjIcmI6G1xzWcMq7gD0/9clmWj0VN93A1
95DMHiCpPrldLd3hfYWeFTXqfrZ/JxLUBwTQt9lwZLwnAa3tEFUV3S1/QLE0Rn3rK2gdKptf8l1f
G2qLwTkT/MEQvkI2v+Qps/zVlznvFIVYHX4GYHKsvNA1OAzXxTd4bEbLKvg8kxEbMep5K9mfFofv
RPvMR2PaLywQpB9JNW4PdyQ706d57ZghAGgb+dWZXgPttqhpxccWmz341/u2HVsD1CjQjuqgb9lN
ZlXIPJu5/E7Yu3QDGhk4n8p+SBaPawSxuPU4F1PJUhlvX6Lv1+JEPdggOGUKpA9zJhnM69hBqDcc
3dtMUsBzQuU2f/MmPvFtOttnVocYa5tRRvY62zyUVh+ybsYWraCUZjf9UlgN7OifLDdfx5xSNLri
SqHfMKP+Kck2HkcoBbUCXgHIkAteNSPmLwwSutyHu3dJF9bh5gH+Zt6R6waSM4rBL53OyjxoQ+ys
b3+EAvzq0H0ijmLYGYpfuRiPDPlYhtJf5lFeLkf+PQTXgUPX26Nl7QI9pp9ZtXlsKCHccWW0W16v
Fu5PwKW3PyC+3JxPdMnBAUhn/xSdbBZ1WDa7oF8EjLFdetOfssL6xrp65OSMDLfHyw9seFFxCcfH
ej1wAGmiIvlrrMkM6zYEeOTMz69EmLyKN8XGhBc+Fvf54/CFiEyV8S79AVX+gfv1tYBg2vl+m3UW
D0LkBW3z8aDyA+InDezA5PGTHe+zUhJKYbYjsQ6lqcWuxsEO3UvtfMc6afrFEKdGKUDt4fKsYfxQ
+k+odDS3pqSlXOElXc3e4wIumNgUuhI1NAqsWHeOu8zootpHC02hydh4b79phRiJQpFnTodLbW69
nRt5vHPQPtm8o4/N6ugPsk2QYGbhnX5LeFHGe1YYSRG0YCHgWhaICWxjCcxC/LhPoMXv3d7wc7eK
udd9yBzWqiIaJArwSfK0eg+uOD9GaLNAjZxCh6+VHVAUmCKVCvuF1spuJrsmH3YRFlP4gS01fWnu
HpyXoU3dsRjKZLzhb+2PrNtJIbBJ0dNXOYMAVrT+3/h17EBN6C0U6Bofp+ZDtmUyKEursE3tEIuy
xvPvatO/6K/we5gyaj3zaSTYnqAlbTd1erVbCFTCUJOdb3jJ5xZiQzlsZ6U5hZ7/tie+IO/laOUG
hUmvQukxy5LRDr3ZxMKrcgU/J+ozHanFHTIblVuW4IBXLbTfV9LOSQ3E/Xv4RnpBWjFeT3bYGKzD
Hpgjv44VY7/Z6x8wm5unUtacoQFw2tZfvFAi1IXjTL8DjDP8wu21PmZIrwsmaeyow/O+8OsI9a3k
5X7jPIw7QB8F1fsvm7Wd3m9I18XP+49WUcKwYCmqV8YBu6F3P7bgqTxGfbLUlq1boRV5oI4ol0/U
so0pdJ+VTzbbYoDA46MUCseRFkkuFc68iqp6yRGd7FniWtC7l9bjb0pLKFpveuvyVGkmKfTCm8rj
rw+OU5wzj49gPdxOfc3tvcLdb4bm7rsASEPQQptnNMCpEGx/lfkrqH4oGnj4LDTyeenTs7aVHC7j
D42ANVrfVvWhiJmKRgOYv+nbInP43aL3qvjq7d3JisKK011YFO60t4Od+tLzsa5ASJjVvrqewCI8
NOvH+UmfQ+sBZOiPeVU9+MEi88BpZ9QyMzp3ancambfAKj65OT7SPNu1CxcDcIiOq0GaT62GnFLZ
MZ6Qfwts6YU5fW6hDKagLX64T3sK2NIcb6qfd1Ru95uBYhZoW++0C7jaLD8UbBmlasJP/NnT4KJV
aL08qB/GBSMSp7mat6feh9k2lOe34x6ZAGTBh1msp9gQoIveKhBxto8zYwh/AGxFUFYN6nyKWE+K
+KLdwwC3gKFLv+3e+ZGqg3CNFVYmhUAyAqQY24wCAkKENjWHU7QZtdM46hsmcP/LWb4zJktF6f9p
g+nL+O9vbrPJL5rln3b2/Xn4NAfzfHkPySygBsAVEwJqS8/SJ0MJ7EP1RTi9lwY/a7ipqX8vKwEv
NE7/C+XCr9ypfyektTexyX4CYFRv3oxhEgXL26kDPOGDotz10qSwTik9X7yj7DyEkQy5FacX+k4E
VFI4iXntETQo4Y7wQunATSiM++/LvSVoQe1qyWPm0zSan8xQfRlwFRAI5s2/0psa7L5q55PgJhoT
eDG7ysnwSCiiInqkBHEVjSjjwuSbEhtXyrkNacUB2qpD603PV++1hb9v3cy31ZsvYH59N+SlZkm+
+KacXsYRwegPIIeKsGbsAUSz395ZfRZnf/vVZNVYX/9tKfLsbYkoXoG5MLHetL9SGOQU4o/FxS6c
yXI4sBTK8JnsgpTCn6/1tDa6lzFcloVBK/PeDfbuTYZae9tgsNAcNQvLjNvv4HQLkOS/XJfwkc0U
orKhAl5oev/72TCOuFIZ0GfEz+U3BS+wZBflGskoepJHb6vq8PVJex807gQP0tI1keZcM4mx7wYx
p3Nbqf6dR0FYUgvz4765INsLSnMS3KJL+w002lUf7I0zvJLljU14rcElIobsv+YneHGkyEK4vZX2
fUbvl9KAw9Qynikva5RmbDJb8xr3nJ0ZA9uXp47NPvhsaEAacjWHC1AjHW46pnZsrnPqRf1Z4HE3
wSUm959QAiSaFf2Kl/TsDmQ2dV64yGvJXtdsig2D/n8K5SCenrKE40Y4ZeyewYT/U/+U9P2Yy6sL
mmcA8qOhXoxHjARVtr+ASdA1FwRrg4k4GB9bMp2BkV7MkdduRh4ztLXq07VFrBwW1jkzbIJ0viGc
Ahsx9zKKw9uSFlDUZoIWVTpPukc6f0z6wB7cAXFyog8Wvd0QZe8oIoU6Vto9okmQB7dVHqtOZhQo
2O4BGWg0f+44CPxuCFVLBGF8Lr8fWE3o5r+HkVX5/723yh+lJR/7fplhpJeCNxAMOeVVqnrZL+mM
BMnxoATif8AROHppuZE8kBFicfFX2l+S5UqDI/zVRWXuU5wE/D2GA5cYYV4Zc0NjZQ6YkagxePwe
jKs390CmbAO1H4zpo8FCivazJ9ilPUrHdh8S7rSj4owWNLq0N0MS6gNlGokyYDDlDPzPFhAS+KP3
7jI+7vS1oKRbwHPrsnuFm6HnIPXaEyteKNp4i8NgvHnH1fJxqL9s4zSac8W0ZyHsUvZ45Q4Wr+2V
uONTp1IoaMcxiMgUTUO9vfFmGuftfBi6DAhaGs37CYlk+LaFlFyd5xasdCxhNM48CNMbZEwzyKZU
JaoDNGRezHFQGd8EbYbZsAK9NjQ0hQNPI1pB0V6UtsjA+H1BAeLL+VWsJ/0YW+5hMAwm4H+SyJL2
dEEvH+OtgyEMSly73VyEspDfAmjImajRPLYBVJhgQDMtb7PVhyrZHq/q3/sTnP01Z2hHdKYDkqIb
QOzHVFJKSv0JKw7I+V8WxhzSnCyRxz8c0kN4AImAhIzNHNDM5BeI6Aotblm5GV4OnjXZfv0XZcQw
aGcaXaQ2u3hQIIz3Xzsjo6yuq9Ljlz5JpFZxFrgmHT0v8w5KsaT2db4Afxm14GNb0JNEJXA04bqI
kLUOwZASkidpFUdPe/JLtRVI5njZ+ho1SAnKiG8Nd+DW+FoVfcAp/opmCRRRqIb6p3G53uZ9LJps
jhBdKm0ouH7Zw0qwoUbe6UpBNK3GvaRgtgw3GPZOQfrpoK395qA4ty2IAGBqB472tR4LADpK1Yp5
t/4+snvzO0Oh8qKIRlEw8O6497jTOcQpoG5kk0OhZ93HU48ysXBqB0DkkhBwd9CkjrIj8Pl6mzt5
CvxF5TSG3Da/gWyadP6FJZknmL+qCKsFdC2qHA0OA7xF67m4bHE9+AJsI8lCEzk+EoxLii7V34DN
xExVKH2Hm5f+cRQT11lrZJH3QMqhqbgIp0tdNXEyEz7l1MuNoJCZD8gTLnXigyJGcQjAdVTzmF8t
BQM76QcAI19snY0qm5UjU4FodzHLi1U95v50fVOd98XNprrWmlclfF0slPk9KMp2TOF9Y1A9dcSY
AImYkebLDASqYlMroheYe08nu+9ARVi4LuPKczHYQXP1lI/RrDumXojq5wPNBL0aZ05X+XJulmCe
T/gJAbDB4GWCkeRxRtjZTmbDhFmj/cGrHP7tfJIAuNsTnQiHTWpI4tldbZTSjBYB8fS0cj7B1aYY
rGN5+zHLnbYFYhAgnLB4bw4EFUUMCSYgVQLXL42u05n1Ik9g7vO1JlSBd1Iu5WZHCfrPOCX+4rqS
fLmv2CUeBgAkA6tzMjsPVVMyB4S3x/pKcnhsHrDu6JjViGhIz3qdEUdoTat1w45TLi60CMp52d0v
mWxQhmpbFp2QzzlPCkbwRB8sQIQwmbdBy2E+IwYi7nRFjWC8QgZLPO+e8DCbJvJiYr1n2YYzSR0E
EyLhhQTiNKMkQIonVCvcu0n8wSMPP3GOJdgnLUQxMWoqV8ZxG42KeGR2LQ5ODB8IwbwxCIxmkZL9
5V9gwf4XST0+oY1Lcfr96OBLnQAqYfAA1/MEbwx3WlueT0Ih+MVSwatJacTONxBkHY8YAA6pQz+S
cTUZJwSfocnj3h/F5UWd+LGfHy6EAWTyOlo5vp3GC4mqOO87nhDg1/tcr/M1rQ0P+Xj3LruHr9AR
zjLaLTFtm2AWjs0NRkS59SSpwjSmOUVJhXsgct3uuO2FQ8iAOFpFE8iOiUJ7trzMJhujTViRCTp4
OdVfaz8bT4lpvZ05yDkROiCHYACo6UShlIdmS9EFna5xyP0u/abl9rrrQ4aEcE3t93loy+HYpoE5
gKJNZt8FihVGi8PNEHMxwFcevQJfCckBgyqmsmuNTxCQpLMOYvg33T2oLDqM5PT7lhjWAwiU9ojR
9exqi35cckqbNong1dMPMr7DOWTk6SD6dt8LigD9+FpDrt+bPq3jgo/cVJ0vfhI3gsZpOIPGBYl5
yqZU8078p98v7VfAMBFKFBnsSeRm11/wTMeQ0in12/ABXE+ZRu9Nel4Aqd35qxeibxnPRWZzdASo
+38ZQEQf172YlGqX4z5oPeAqCsk3A4i7GJdccGgLyVs9qcuUHDnUiHK8vTkP31eiezhOinW/5bqY
1K/ypv6hQTz3Yb0WbBjw9ZXqSR5nxJ76gJtilNG50KAYOUsWvFlQJZximS7DX6SRFzGps083MP7x
sj4W/6RlIt0oxHyGEAmn62W2q8a4bTh7JrcL7x58JY06oqSnHi/8hsuM8BSI+mo+12OV2XMXdUYd
M9+Z8mgFEWTMBu0JtBElkqK3ZaUZHfbdFYYUGtUdnFbza4n5HoNtm0wOJlFbNEOxGAxooBsVqkEx
2xxxxG4EM1FfPOJiCVg6fPA58etSYrxZHdiJEmir2m2JuuPtgAfhTYI9+BqtLvUQ02aEiiz8dvZI
LUvcoDgQjPSEUoYrdmjCy3rqMkhB0VzO6OnHBZMFvIICZnsdFZS0KL1LOF6NWvyZZWqPhI8eZs1f
b8pP0js9p4UoFTGkr54U2m6enZjHICddTqmFUqBX/2scOFD4DmXmKH15+FboE1ZKSUvIFA0T5gmT
mi56gWtQvtLAq/MGYXEP7hmCH4VfwH/ysEYl0ThUGsEItdD/wxeyLs3ZR2xGweoIvtkMUaaDD9hG
mTMF0/RvBCzLtwHtzPGrswbpYwl8WjIML3TRkqQae9dEtdmt6WFtClu/NAu3OwhaTefjkopLAoO8
lHqEehwKCIPm+6pYDnxcpsznpnPV9LGZWu2Roe+8QfjxmX8NYWNDwHHzCJgo++i5U0ef3yFsgu+6
ivn1UKp5YBx5PUfegGhXMW+i8QLEYCAIWIUdySsomLXvLcnGokj47THt/BlvLscvzebd/Jx4CHr+
I99MgD4cTou0Tl+/0s3mA3ptHqB0ua5gcPEiWM8KHwSCYN6uSKgE6hq4+cGEB2ZaB29wPnBK7mNv
SIDDMO+SCyQWWHmfuWLBKWvg3Y2WUyMLi/MkZHE1cnifaRMJvD7kS5JjwOtekVe3PUdLBP/JEdqF
xxQFrJ9KjI3LwO1fY8cdmy6ezJ8ABVy60EAG9Xmt/oE0TFdHxoUo1lo5ZTtFOxQh6Kq6GJHzSCnf
mYV7PRT9aO9yEPU7eYka1vwy3hz5TLrU6P/4p8q3wEFpzbvHlmf6JVpwUCWxuhovK+ZgvkApMQPR
NwNHBHPCgo3lioMNCgaV+CyjhJ1pPAFmpDSUYgDD2K4zLHCXkPYb9GGFUJ3zc77jM9OTYdca2uc1
yjYMA+kMSn1dGPw1Xnf6idp1cU4o/QIs8YsI3Ivb45OqdpTdheX7HzMWpeFi0etrOik9ODN+ZAZL
+PbAq2QAKObO4LECdVf9qVMxy8GZ/tATswdnnJn1PkkbEK7CL3Ru3nSRL3tGlm0IYVjfcQ3TXD+7
7nqtId4udbdKIbHynzvas4xxJRQBIq1/Bsi1znfamIwihks8hBUDFZUEyv1G/Qx35OPCN2QdaBXH
sSg3Xzov2z1faC5zf3E6UfbO7u5FMDb4WVSaRgoxmohxtfcb8pZgKJr8fz+JX6bln7HhshZ4sZAY
aeiNIkC8YbSr3jtUcaPzwSTAUSdZT1+4YYK+3zyqRmcyq9YjGqWLocQTc6OHfq5j9fXReaNDKoCH
vqsPUMN20PvptUmiVHrz498bWdyNXH41/kRxyDQvfPtP/2VbnzAOLyteUqy5FVyBEtQKDJO5P/gO
xeVYb21aQwfuHQNHbkoTiO/He9MVVAGD/l6GaTTRY0vy45gHY8T9vLLeKRiT+VplRkp9WuiHmBbM
433dORKpHA5N/Pk55mBhFBJ3s8anK0bioB97M9T0OKkgjALsgnwtKAlBwAwFrTzPRLgXUQGU9LDC
LfGg8ct7jn1vf505LcJuD/lgHCrrlElJeDjABnb4dP69gtbk0zyIU+fHGuye2D8vGh4C6cbnj0Ki
KVtTfRssUNkYAES5yye8YAsnDoy6qpu0s7X//sPIj8eWfq345u1SHqCw9tN54tRO+u5jM3i5hJUe
7qzClU24Vi5NNWJNbgRmNEFAXrLA0rkmJBRm0IlF0tg4y7/C9OabXTwyDjhAiPvU4Xh44suCJN3F
DjOnp3s8hmGavPDBwcNInGaXk1tTPF9BeMB4uG/+gU3XZETjYLBHFpKcPv8rITPOmSGxVoqWemoc
Q92KP3yJFqRuwqvhvlbOaT2J9pG5yEzf2mzC2ErPZ7xVC0/RyaLwKWLfWGAehm9IYUghkAD2UXrD
5G7WmcTlUj9DlNFTHoBhQZrg+lqxm54hamEQwAwflk2FFR31vXHCfbYXoLq3/6eDp6DWx6s5uJZ/
CzkEA+Pg1zRXMbc4s+8BnwMyAMf1OZPzcPfQk9Rdj6Pt9qbPZp5909enxcdN4vDIMfCvpOAehyUU
iih7X9ZWCJTZFHLRf35/MRFAwI/w1wRMhnsbsH3R6eyI7Y93fUtMOy1O07kyX5w6+7IeCUMq7PRA
nJDI4jAD70w1QYI9hain6j+KzdaeZ/g22Z7gQ+rl546dIsTWC7BNgemRRxNLghlC8JQ4KSI+gD1w
XBDVAhXO8YE0s4SrIehAHChx8jNSYWWcrvp2Zq+K2RcnEtWlLuEXKohQcYUCDu2NrapP/Ic3ghK0
rFZP/GHUpAgbUzFzp4SmMMbyS+x2pdZ4uS8mWCD6jDicgFGcMUHYz6AKfwI9OLkGnLgOhBZKtB9i
TPARuOs7GgnTugazM2gChmQCtmVQeC6JuIjXGVUHVv1DWs2akQq5w4ZAy7MDeV4DBNPZ0TBcPXhb
XPcv54HaDQrqESIeVajvuvSg+JfyX4f5CE7EnOSzrIO8AJnFhjvSTWJvwurNkX7iH2Gf0IUFDz1l
sk1f9GGbIINAXsPEq/fGHWjwYmvTQNLNTxsfeCmc4UXhuAm4LQfJXCRcVMEkraATUDv6gjozFy3U
aEHzha5vP2AsyxiWODthKHFxroCYbxeTk8LEwyNo7OGfvYJvr8+hfS2ECvnJEta5FXL9jXBDFrYV
ax/CXYPrI8JTDYa1mc8xso0m5gOSAKxYlJ4pW3vC2AUDgZbC4YbuN3/vRJhIYpZGYgzD9ysW95C4
VxtwL+58kLtKl2dcEyQDuDW9qczRYvCjDW53zPobLKInscjB6WFkhLThfK34tOfOzVh5zgYWjGkZ
/hn6p6EmrLM5+3FnUVt4YSjqnxZS5o4kBDBs89E/dIg0mm64p+zMmdHJXXeXV+hDb+at4TFiybNN
aSxzkyKpw6p6x7rqRW8siCIikSY9Z0Akp4cxDhrarYGV5P7n96Mn5NO9gPanZuLHIm1Nfw4PcjKs
E4DCHHtrugMIk0NGOTePOuviPfkVDdz/x3LHmQLLmOBEosalceTDZtz+pGTaWKnrjmPRmRE32f7r
3CXdiXnTHCzjEB8OPjn9fCKwr3nczk8QULb0epKwVoyd22BcduCm0Ge4iRxH2jUg/QLg+N/I13Ub
tlcGPa7AAXWKu4iiKTJs9kfiofEizAvLBvC4GWZinFoIZTgtfwzMOVBnMHfu9duGWnnRRF2030w2
eLQAK2r2YWDQdIfGISED5/HGeXKm/+YNV/Fr+PRnoO0BRwN/bD54VIT65mJ8OIMUvOZmc5zjTUb0
0Y8blodTwctmyqz7tVmc2OutL1zDF8lWhNkjXZ0quA3xdymyLpWtvjscUoC50Zygw/amiE/fOZ9a
94VVjGFuZ4LtvrJVfYt1w4EP7nRiouxRPIlcyM06rStvHSxAN8A8YYsRLUUG++CnJPvEVMYKEa7j
iK04RJwL/7JN4zuxvzc5bUPTOJvYcAE3suEAiZq+xsYJjyhckcVH+u9ZQlpG+02JsVg87fGiE5Fa
vDGCxcEnVHin00s3rc3O8gUf8qoHLgc4pRJQmL75JzOQceH/2pigHIWIf0BKaEJcgaB6AhhaGOAu
VdGY5T5sBqeD5zkihUOcav5FNEhAYUrJyW4YDsI1EEdM5e0uajYgPD2GMMhSWkDOLQxQ+BvH51n6
mWQoRXXGmIIkgBHtohkZ6uxyuIBtCO/jCmPrsY3JccQQFwCSZllynrTNOVVw7r6hNPRuvVXNC9U5
5uYmAx8sXfP56KjMvrPhcsB9RwA/xmG6ZEhNBC6W1DgLFIv+MKyszB7tMqBmENwCOmq/EZTRCbsc
6c65lfR5oJh0ojgIsk0C+877Ged0mtKBQHIxldwvYStSE1ptWMBa51Z89LU6m3xoqk9Mt4DObWV+
3zCvC0ZWDbzLeoFARlfkXCC3sskdM6/BMVvKTJ9488cCEOkBFKu/CPmAeFwy3GFI8C4BgmYax0kE
2R7DHQp+AcEzm+RjeEBrHVmTTeXQXOAyt1Tm+EaH4sCBU2LtSDXhg4FFSPLMd5xnrIMSE8cJkYft
I/bHqUgugrWgwLNtgEgj6P9wZTClJsSAUgFPSNzYAvvnMRXK/ZecjR3p06Kj58K7gAdcbeaZ7KLm
SLBW47UYJE8TL8ig877bMVyfpK4M7DrlpYqcAKUcPxLdYma0UBcYHMVQyS3orQzwD5Jz4V8dIK7Z
aAGta8R8qeA1bSi6eTKCAQ/nhlSP6hmnjAGiLPjuuAzSqTCFB94aR5QZCXsNVOy7t19hQQUz/qT+
oy+8QTDfjvT2C/BwRo5oBt9YcAU1dpg06QoDzF+YpEwVn38MvYtyfesCfM6Ay78YTsAxWbx+GYg3
Y/EWqIcGdkZgEqhjrRoyiV3xXrwwGrQ/KrkxYagzRpbC1Nk5Zt4D9DqEUhWxydD8Qi1hYKWPElXM
dQy0dac3dqtgp/dVtfyeBUWHn4qgH2qIK2ykXoD4ypz2GpuUyuOQDGbfOQelD/I3Hgz6BzMvyX2y
74NwszcGu4ZzFr0YhsnBPq7UcCDp5QBPwO4JDZyKeA2l8BViEJ/RzCq72hE2oMIa+oElKByTiLtl
MC12O87AlE3ETAdoke9Wg52AcLWd6uvy945R+xAvKug00JvEPlcW6th3qj5saQXiBFn4NTW7Xe5o
y+xi1468uWN2we4Frl8iY2cRZbP6T0wsGopBznrITNxIGMZeZ8wAQMnGCeUvBB8iUUqmoJSXYTq+
DwWkkFvyFFq4/EdTwdJgcPF9WdL+vl94RDt3jA9uLjN8aFhdGUwudo89BKuVHkhTz0p2rhtbQ1IR
Tf8mtmhXmh9OCewamWFbNieS/1CZgoy54lVW0XgDlSvIRTZ224QsRfYoI/ABQjGz6wjCKvwWojqB
DcdL2Mr01JzwoV3p+9P/ODuTHceZZFm/SqPXl7ich4PTdyFRpOZZykxtBI3UQJHiTOrpzxf5L25V
ViILOED3j0JOpMgID3dzM/OKRppnk+PTEmfyCsQBYe/Kml4Tt6+H20A0DLJeOc+AjGmlrbaDetS0
cMKjQah2y9HDc4AGJIzFUy+BFWRAt0/Jm4FNu3DfQb3oFtGGuQIbvDqr5i3kI5WkJqLW5nW2TOym
vOCI0m8tuBAmuBbFIv9sCwrEouSYM7AhF4Sg7YBqzWve6Sq2dmwPXqCwFLuSieMp4XMjE3pFPbpp
lNXkC8SuXZEKM6EhfprDFLivd8eSDSrAiB4jaTalZeI9oBnHrrnPR06PbTknSkMrYYz9e7EMAAWI
poFvOjD329HZGeVrGs2A8Oi5ackmB2kDZ0SQ63nXJHHqQs9JodEt9p7zsHN1B7kbThtOSGBn+m7M
qOrjHOZeISvUm5rKP24nk3KcLOFjyMM+D71f7SE9OL3nCJ421TLktlIwfULfxKmfnb6d800oV/SG
T9VbNMp1CtCsa7hXJH9LYXSf+LLtSbir0vofcpjMDUFS2egbGZt9c+R8kJe0nqDWTt+gjL6NpY18
AK4FiCscv65cdGAwOGUdGq9YIT1YhNAD7uhy5jVW9GvyAge9UN6H+O+GFA5IC1nEIDuckaiHyPJ2
0ij9BCS0UYitQhudcAoZHXA6RYwHQV2cgk2XwI/cST1EZ9HgFmeFgGqrxRUqAQSSXdFzCMAvPxzY
R23e4CwjQOjbJliAv1JvUqhp/ZXzgQoYYY/lg25bvfOu7Gggb6oLYZIcFSi3G3McdotButK7+UxH
73NZwzBCEwFDxkU0paBE5CAJxICI/dNnMCALwXJvFrkSvkTAWcgXeH+PtYorGlkX/gaTTxBw/+yL
ViNZBwnJFcD5mLq5FwNk3yfP2c3ypHPu0xLrvNbmgK4hnClxqOe05I0evoR9BlNMb6iKmNDTrtdF
r9w45HxInDSc9bArx1+8VQNiAsO7uFQMOF84CTH3IFOj4T9jcAvewKSEFLXKhMg8gG7F6vY5BJOB
M5Q3+rjqpisy4hwKLIf+iPVkfaiQjwR48eyXL8r8IG8jmcKxaK0QPgZQ1q90yTJxZuiENxnuaTDF
fLlDWB2yAUF0n6Qa2ERDrGivoNL19AVtItgH7RwThg/uAgQYQHVme/weOJW6gKZsUsnFw23rihYG
kc4//TFou8u83Ye1CKSefOgwizgbqKYZPgdTBcGs4Kq84QlAfjqu/MS3e4IG55yHJ05m9/RWDWNq
HYoOXNUBsnpPsDh5sR2qrHYAN0Y8UKzgP8jsBmBvrWMPGt6wwvqPezBwB+LzxENnRueQrdu9uwN4
0dRYW3bd81TwlLbzyyb3BSx/Xzx9ztV8bvUfvdv65Zs9Zl7RL9EgTIFNUklAYQEdA4rl1ae7G845
aJrJUCkHgIoBh7tclF7QnYxf9Mzv7rF0gSvIkoRQqGjxiiDMPOgrsdIA0+JpNrzssKQguoS7wkP+
h7MWltib10w0XNAAEcutUYXQDkxv1UDa5ZBaA/KcyKKoleYaIrnX2Ow9OCHe4HYdql69ITXAVrn0
C7BFoc+hqqY0uR5yTIqhzZWUnjYPJx1HfXFQLfA24lGI5rS5kE5IpZyWeig8nIXad7DGKXJrPiSv
95CP4JTsuXcoLGANuQlBM13vULvQd4r6yfExVfrOxl7cl4hHXZaEMnpuqq4gpKA6geJDYRdMMATt
x1OaBQ/WBLkNUCPkFS/s8qXtuyZI+wQuZ6QSOyjuZjoy5eLGPTxbtV/WrGyh9YvptlVvD0r9uoVO
Cp7KjfEXU+aS1qir6DLzvLPF/T1bcMr7YEiAhjHghQShLA0gEhpEjqNy/Kf7lfZVuMQBrTuzW28q
ih5ppDPtKOS4xs1aCOIAyqfyoI9P3zLpSTwCtCqQGob1ucSX6kBBf+RgdNelB4AHWePy9EzO934I
D7tzIVDcPSZE9ehyoscR2RclGeRh6h+f7POcYGZCQ7fhjBRHTzoGJb1zrpB5XWbqgGGxDHGZXFII
1DiDQyDlh59zWhXkCCLHZu5kP1nsTBI4sNDo7eU77Ve3gRfaejO94ggfg2rp2U9AxoVlJ+6m/h06
12VkwCeLe6sbD9SAckT9CVGA9oNLr9m7AwX426XFccBzI6OvZgLpEIyC8VMQfckPyCDwWAOrsveQ
FMrO6jHhXbPfRbdEwBrKNB6knlDufeBL1AM7GpDMsK0Kku6QGiLew2pBzTbU5s+O6L8L2/wuvoSE
ahsk+wX0/I/GSQGJZ8ECYQR7mK+9eJ2SA0Yr7tkXB7FgjSMZ68itc+nFnYAuAAnJ9IAmH1Y7Q0EI
+4LaGXfOT2SzqOBYFzjUI2qMkBlEAFVWTW9fHlw6NzJ+vIh9qwXQyY3QNWgI1PAmUMGiNA2IpFca
qPpGaLlWjyUT3TiU6glPiXoqG2DwyROjJdqtIWMkbvhWzwRrGpXCYNulYyIufaFqQ2K2ksmYcwY5
tWKeHqTSd3Gr9KVt0XOkTnoEwwfZDcwq9JdetMG3g8+6HSRHpEjyUrdbEvElE+WDoFDyg7vXzJ5A
C38OVNpsUccmI3x4ZdQZJyjLpD4k5NR63yLKYFoZIqAYmgqiX9YPRBkHeulga/sWY4cQgliuiScw
fpFmDyn2g1BXeZkKPJC5KfFPDCBTB3g4EXqBMMEyH71ONUTSKLh3HMfWq1e5AgI0ZtjM4xBouhXj
AGLRsC/b82AlPB16WHqhk7fGF/eKJ6YgMuLUNX7SiQof7n3IAbE3OnCHeoT1PkYyveso8BX2TwNT
rSFoJi7LXiWPjJAx25geI4ilIFs77QbUcmlyPNI67THUBIZ8NkQBQEv/MhGzAaUTaBcx9zG1GYcR
nkEmCW9sBcZ5ePrBLmAGoQ+49ySuXXgl43h63DY2uqysnj3d4oOBbRrWxg6mEv6jU0E2ROrIAed0
sK3oabT9ljUyqx4tyzVCm/dHj+pjWLnp2dqYKndcjIz9a+/McU/DNUHZi+0rxgHZ+N1iZkIkvmJH
H6ziNub77XofTezep44CW0gcfDAlwbAFs5alg20M8ps39QN2TCdY5mdB1kO8O6vrTnL1zSXmCfty
EO3FoSu2BCH6smEvA6YqY2z8tvw1/lPAUB7wL1qy6iHmbynz5x7uQ3tHz0lUfpTAONnTNxH5z2vq
AG0I8FDVoaFYGIxcBC8uGN3y1gmi3uyfoWownxjFPCLLc4YzJG4cAmKMBcOYwCuBByihAGLRpZLM
b1uHK7ijfAh3jHzFp3mLIAcm2+xGo5IGOQgvWcKOOmHOjoQaC2LTzC4a3RoRg7bQ6g7CHQFffPIG
dAPwdUixjIPWQrbSkJgAZUI2nBLRd/CS3eKNUM+eJSmdIIMAcmXGCa6qQH0g7zTCLhzHnTHNoTd8
QnkUMJtnN6ZvUHIQSJBO04JgZHY3njRdXJ4Qp2Dw8iIRUN8gMKs8M3NV9J3Js1cOy6kwJgVIoP4i
2DO7KfX0cUDDbScDbJR8ApEWpt7rQOqAY4b72ZClp/vp5cvgG46Y9RNEjWoRaL0mnAk7yxDP+g1V
yiQG4NpOxGiJqwsHci8RcvBTcjHb7Ci4asp0lyCJknlRhdvY9Kq8UcSyfr65ILgWcugXw1M/aaic
0ttOBjT+T5eLYobgft1DSGsJPwaxjmaQ/lJGsHXxvcGDVO/zX65sejqdRO2jYGKATuuHt0UW9Tgy
bwj0asuUqmaH9zfrIIfTg0ZkvGOwZCf/yGGVieEFTPzySox2BenH+KDzK4/D92YOdMzquZC0Nn7N
wRu2V+SwlGbjgK4gBDBcB1aCMEtz6EhUF/DbWO7RjqXcJzALcrPEC+GK3QxG2d1hNh9CBzrhB2tc
dyF++g29SKaILpJ3SA2C8kcD0JIxjSe/ZmFCY2CusM/afJJpfcgtMDreNSAp2xqau6iWgRr1ecWI
rPDdoKty/tA1NwuojOE1kZnurFkOo/Xa3n5MwQbxjXCGV5IEsVmauovhXeWr4j0NXBSxMK9Je468
wt2T2QPnisWT+9Uwmjv9oD0zQMEp+t3Xmn4NeDkfqgfFor1+7MAbWUsRhxZooTal6LmNIsS4oLL0
PSk6RSooqv14gfE7J19DI07QraL2eS33BdeTvKZvD7Q23SL0MXwTMs3semaEKI7wwHCteFruSKkH
tZ/wa0XbZhXSUYYHy8Js+sCdsDV3TCEjcRfqESSNcLpQbD3d81g/PHmh1ky80MBdgZ/PStgu1LwN
VhXM8etxsjC4/U0B/qEXtaUPhriMriwOSriUMwxrKmiH5kwVY3CQbPBrYAIw2hFOtU/6AgEfbQ3h
fVMNqY1MLxligINOeDbegqZiAwd/6u7OaCoOmRc0I82ck713XrCqOO7846rpKVQbKWAFLIcxHuJB
Du9xHXac9Ytez/IzScJa3nmXDnSyYZBcWpjRsg0CoYCgw8Ovsid2uDshk4Gy2t5OAEDU0RbY4cNZ
ZZSUAuJvoBigLNBhylORQa0COgX/gPBFbZr1Bdyh0jsyOhiDMc8MQKbeJIigT9SrikeBec+gEw/W
Zr9aV+2zjfOSUAw3vbsrLSXveSc/4tExO4Iai+KtXpPME9qE7g4gGOUJ2FCxrCbZNOwmC3qlmP2G
GHstgykM9pFIwuJuTW4yqD+yQTX4DE90oX0FvXBrJz5nsEARPrhegGb5aWWa7C8jCAY5H4BwZw44
I+DZk1OzUB1fRCptpjqgDg9ONzE5BNFEO8DKE2eY0eP9BV3/gQ2NQBpEZhq1phROvFtYX54C1Qk7
EmI9JkF9xl2iLSNc9W+Am7qPtg5+dOiPp9kHp8nEWmmb5KAujZkilBRIwSoipcAW6JyQiTNjkOYr
G5RskDUpqDjQ4ennf8BRYSeLs4qXRoYAN9YXNAAhb6/29rzZX+BLQv7BAkX7AM9q3yCzl2wrDGJu
DGVnPaHuHyIKHka7IbMBGVGc08zbBiiK0tbZWeizO3Gt3X+7DtFkXXb3JfSiYplMHbZEjSy9ODYL
hOxYVAhbmb6YCMmYqkNIzuLPyLFuSD37qIhgUKZnQBOAMRFQtifaIPkhZzw13SLuV4bvB0LEKQdT
8t3yP2FwcnI2boXxMtPAwDTsFUMiZtBHO9pZpVkIHtrTz+K7M3twA7FzhrAz+4zz4ABofeiEfj8c
R+sruMmZ8hsCHIk4Qx16sp9w1rSOdtduNex12oK8JU5z6FUjm/xOeEiwI9cptBban9aEQaWMlTJ5
AUPm2pZjVI1URjMx14/RnGA56NEBilKmPQXujh6wDvWtYtwJ25oITIXB2NaDhSWH02LwlTHRGd0a
9XjDRWsB00cDwAS6RSOOJTsElgTdJDkCEgbIerxiZSKwaZFqGKjSQHJZcytEKTRFYX6y2Dc0jqnJ
BSVe9o+4G7tv0Rt+LkInV+EowTBmKF9VP2CsDXqfDpI3ejZUEtSbuSfiZgk/j7OdZpk+M5xWMBed
HHANr4Jz1rhRf1d5EGE5ozin6Bk5hxToE3eKbCAko6I3o8Dsw7yEfm1BUon3C9Ol8FiiR0N6U69j
4vTr4yV6o+yttrpSie6Bq6pMLyQA4HcipmocQXX7qOEEx8GAr0GFFk9KthAzWqBz2B2TPOZzgs2t
K3bsp6aFmREo/CgTBWwMNk8CJqgg4kghdRDByz2SBiD7FhxDFg/NBk4yvb+OEcSJMVZ2/x00EdID
5izkjQCpAqCzcd4KIALQfm4I9A+suLAROArgSYAayegkLIqqIWZ2J1wWpvD06CnSEr16xxtb+AZ+
orSnIOfYazlw7JdBa5oS36mzjv80ryBJu5Q7GGRxRdGFeuygdgwp7TgtzcECyAt4xztTiCNdPMfo
00hkGM946a3xRRZ9rvUwUV3LwKeihTJb6tf+UawstHZKPz07aILQDQNlY+KfoMVdrEKYn3Q0xYsU
5Jb4zemtRHnLLAn6jxxAjTu9eGj8UWcQ7g0Exqh4MedvIUZt2LBHJqZMLiDQYlmixfd0zzhD7WgJ
D3pGp4dUy2I1hpgNep89Sbpc7yJxPzkYwI0OwhJEhRoq4KHqXYCvR8FvobkzIiAMjT6omVuyi/zH
MeycAQrIDW58srPdngHj86pnj1bKlm0/ui+varPmATKhGyE6hedMaSTQcmIlnRyRAIJLsEuNVsMU
bc62PCXxx4KIhUJehonmiHkvnFOQErf49p+FArEmX2m9MEG5Tmj79cXPXnz34jC3jowRCgpVNHHb
P1U+fF5qxKBnTsDiREPxfGNJYoIkhW6IZPQ+rXoKFn8bagwmvbdQtMI5bk8gz0/N4/bIAlnCKPFX
Z0Z2UlX45I92zp+kDmlJHs0lnbbt6kVTj4pX9SpOxqInVhuKe5gZHKGe8V7ssHtk3IFGQ/2IQYsr
Wpkf6C7JEEsOlwLISqVz+qnQFa0cVCMU5/zFipbU0elCsWWV3V1CU8nQG1gi2rvY2MDgHY5mPjRt
qee8WAghRi2muWGfBKvPga0tOuixix8jp1LGX8rRyT3G9tnwmP8t8g5KTu9+TLCl6/9Tspl3ohWH
FxRNZpgwxQVxWJeD6MADj/x16cIb4Y3f5px9z5YxV3sA9ms4L6sA9KIkvDCwvP0mzS8LxtK8X1vC
uT4PSBCI9pBPWs1uWcOIBAugAG4x00Nn7ApsR1R0QGwGmRzyYe/8dEGSecIsXGLdGekhAUKbymPZ
Z97S+31O4wrPH87Ex+eRJHhx9NDpiAt+e4OQYXyfrHj5KJ5YsHgekOvTGfWTtfNu43borfnxfgkY
la7Rw6AgheJCOgpdfJF19kj/Abwc2gKf7HsyVAJHj6k9EKnYYGQtbfpFPGFmJ1Sc8EzPEQ38wp8w
d8wlweI4uA8/bjCxiuEHxvTveQeJ2DTggUxFGke/HFzq2Edcy5/OcAETgxzsPvMzBPrFWBAkZ584
vIRqBfkiXBZ1I167AkyLhzxMIKFyyz3lQPgwkTkKjInBgW4okCVStag7ZZoKggBjpPkl7hFry4/w
iata75RenfhMzY3eCawPStruthO8MMEprenabecF5+qas2O/muJsSOn9WFpnC7YvemGOVZnKDokw
vWHboB+Mu/hYaPozdjS5Dlv60gPVbu91BjmJ0gJVjCfDazUnjFVtnQSEk5CCfCBU6ZDbA92I3bzd
F5SHNNFEvHWPNTX3UW47PM/xeoHIgNGBeAoRnSVxyqFot6bA58w9YiZE2lpT+IfzhNms7JhuAQ0l
2xc4K9Anacvn9Yo+Cuc+KXb/Sr2RdI50/N7vS9EVbLoWHBpCERNt8LnmkGgWUAaoRbptfMdA97dz
mLEcnccIWpdgMgo0VAxUxGxhWM2Z+cavwSIFv4WUEfYIfmAJOqd7zd2BglLrYi7RJnfZ4tKbU9yK
Jrh4WAApJccMMVmshjvvJgNxDai0CnBU0L+2TbLC4R17/LbJcOCQPjx7HcQg5ItHhnnHghIheolg
142LLKZzwQKPDQkKe2TZC1DzImytKpcjQ2WWXbs5N+SCn6WxSipg9O13WBgdqXsEQOSmW8cS2D3l
dfCXM0YQQX94SzpCmMIiOxmQLhFUDj+HVRuuPMsGykSc+bxCsmqckyEPcII8xsH41gPrELIEruP0
QfOtfjqWQVkoR6iTSnfGWG6eB4JrGhSu2S/okTIiKYEJxIHKc6D9B4OXFMTupId4IPt3unPSkDNQ
NOtwwlnY0BaxdEKvdlk6CzHWBjnNR76Lp9oqEr9PT02MXLrdCMYcPwx0Tkl8L52dc5ZY04JvkrsV
o8yGOunRjflmjpt1RX+PeeUuJ8A8nI+FMRt0MxBVMZz1ORR0hJ0YNQWU1eJ5fY737PIqCcyQH6Sl
IqoGYjXdXgRDIm1koKrPHCMGM4pusUjnVJdRcxSWcmcjMJYZFicob8Ut39cp00wZuhHtb8wYk8U8
P4xoLpwv2w69bUKeCduYW9yJqiT0i7YIhXByxqG/insQAJ2uvYHggNCDkdzufU9NhteIxUmCQnag
bowCAYvJmMdixzT53XbDY3LgCb0mmdUK9pwI6UHCQpvpm2v9rONWua4P3EHw9qTYQl9L63SYHhJG
ESYM+XmsKwPbiNb2ZNBUwHeANvx2DJcFZzamPJHsmy+mrRqoBTEPmF58kk+FugceM3+JpKKHqm+h
9TTFg+g7DHbWIutnA6OaiXbJpq2/5ZvnnKh+P8ArUlFhApM+YLrTFaWFtV0gzqRcC1ktKrk0GSgs
1A6sAdLPtb0xVxG9ZPAC/N9SnpI1vdCIKbCial/QaV+93O4ktF5lFxUy7iAOlND3NOwVFEy0jhEa
XpE74jHrNQdjpC6B64/bKfC01ZXXwnQVqzWv7tPPNCcySSKs3vfwrB7oW4kIfY6uw9hoSUPrw5qy
aXzl3WSwsMhrL3PYZliHZkOcq2LMr89YalTTBCHoyuaYejPwJ6oYCNkzIbuBbmtWy5LbEfX9dUp3
kpePSLMju9aMmQscpxGgY0mCBfTBxaReubLfEqACgbmAB4pa5tml5LSHycFepJRA1DGiJYIglFT6
7uett4Yq8GCMhQt0hb1XhfRA8flRBCBQ7tE3P9cWirX+A2B2AZUCETIo8mdDCXryfWJ2tR1+BJl3
WxsbzTf6Qqaq4sWDug/1btTHCkJ/ayDrwV36pGZt99s33hh8dgRUovkWeOI5XRCy07FnxfIqoQX3
73uni4fMkFm7Czz9UF/c/Ix5zKJJro9exww2kZd1zIsY/2wcBCctHZFtVyQxIIKo+MhyuysDBMAr
JvVJgBhIF0gCzoI8Q+uS41CZCeuYulNcCNMiMEuT+3g7euAm54lRaRq8xdx7DO77615HhC10VGFX
9UhDP8v8GwnfXUCcYOQcDmJqIuGcYhmIiVQfE/ldgueY/+iK/BC11RUDjurN+HgMkNwOcszBSTU2
9AUS2o63NU0WcB0M/3pwFrziDWExgYleMZiMBI8iBe+Df68zEg37XU8FmAvfc9LA5dMVo46ePZmM
iVJtqPWs3pWzQbD21sRt3tW2k3oMfuQchGs4S3AkoGpPR7jfwArQBJqKuSym6ZwFChg6sUyIMeXW
GzY/tAqgEnbJFzzxQYnE71dssiZrdJVC4aYOEK3fSExogIGAEaEo0Is23M+4NQoZzATXWHQGr6Kw
EcGK+ImbCvNWRbL1ACqlD8ej1mDXweesXBY1dDRSHjGjoRxelheM4xbWRJ7doFYI06R4rxEO8A4S
DQhh+lLCb3m/dVHkipbrtOwc0m7eFSpr4QMFRo4yWQDWQFQLGx0Tlo/QwnoNoh/WDUkENy1s1sUx
FWMidV1Ub0/8Ih8HlYHFupeBCrQOGXejt5cn5i7gcwm5QwyCZjgArDvWEJ/wKPqEAOkMMe6cY6pe
Dv02/QIBUCBBRqvM5kScy1eV/o18jSW1Emwi4udcAK8UZBj6pCsEqD6NSMqEJwZA0hGJEvJ3LsME
JlEFJN2X1MKjJUNmDIVe0NCQyykYFVDcIyEbIX8ewjkDmL50DSr6K7Cy6ef0DGEuOccCyk7pZ0sa
+rZwWRKDaRG3tOKdTUNVbMbHPsFHBTY5RkdgIlUL/UYvGrFm01kyDeeYtG0PBnZzYyRIfOZgfCdL
vPEu79DE6F83VLloJ2ALOj1Y3U3XJJc257cTVke8brCOnDYn0hBQJNWzidGbBzFFMPLktwtbQHJz
hnBjh4Dd2YLE0IuHwTQcV71CBNuCY/LM6yNFg70uoCu5T2OFJVx6OecZd4wCF3I1MhFGXdIb6THc
HYcR0vQV3EY0oeHpOYo2MfieBhccQdCzffz3v/7v//vvQ/1fwSmexmETxNG/ouIxja9Rnv3n36r2
7389//ly7/iff9uWIhuKaSuqqdu2bPNvvn/Yza9RwE8r/0fLbqESyNptmCijV513Jo8r2zfFqs43
CE/XuC8VvnS5d8MQucy2Z1mz6ElJGDgd7aJ3zZBaIqBatPUBhkiZPQtr/+dbVL65RVU2HUN1HFXX
ZcP4/RaVXIqqKjFuQ0ZIZlfbLW6ncIvleZn3LQPM9AUYKyfeNukHTJHQwfHjYv2XexCP4ctjUmXL
1GXFtlTZ1r88pjgun/d7E9+GcjY3U8XfRttOUz4ZNQAYzqyo8JV3JdzltVQM5nh6ec2CepVHXT7e
U5anff75hqxv78exNcvWDUc1xTP75bUZDyd9JmEcDkv87KORXfvVYwOj9/bXpy87f7mU/vulbPuW
xXfrDtQ1U1fFST9ne3lvbsics1OYdB4b5y3j/8Up3tC+ZdFynp6aU0LEORl7BpXkePRDw98Uc30t
n41l/Ja+q+uSQSRMQ/hYPgmxzGcFMWFwAV26vfgbdHywcSaavKV8u27V4quY7vPnpE05q1fyEkfU
NZYDCw7vZqGsX7uEvm2+2u7Nvf0Gy9lapu/VvpkHb9YSpD/4qHewWOaCbXKiUWXu9bft/rEQRHI2
fLMvZ8Wi2Wtwuui7sus/INXKe77185tT7b88z6/LWa4lqZRqxJcAHJ2m2G/1UZpePCNB1Lx+lk07
SKx1EZ+dzGw7GcO+XjpOsU7bTl/tOOg/t6+hVN1628fsykyKS9MpnhLQlq5O0UFPYW7+fMPfvn/b
tGTHcjTD0b+8/6zOzPx6vd2Gj7D/UqNOCd8K4uKlcoNsdNcAsW5/2fGq8s0jUhRdcSzD1lVbE7f0
y+pulJdkx5LDzGAzH1wYH4uU+qUCwTVRX7ng/v/iHDfpcfJULLZXJK0i6zZJonKYMcDFqn0r7z80
RlAXzLaUNiE79OeHosjf3aJO6DQ0S3cs62tAUK+p/ZSDeBgGc70eWTDrU30TWYOSCZXmqLG5fuD9
fNHvVo7qqLZpq6pmy6q4p18eS/Eq7DzWCpBEiF8Vumy0d2Y/vq/saJOlf3kJzncvQVNMR5VlXTYN
88t7t9UstGq1tkc1E3prraNV46cyVdOdzW69rCLOsDgCKWR7Z5XtZdibeTq5qrSV2mkQtJ8Xkt6K
Zlg03BqeJpxXg2XxonPZXJk7RgnEiKb6dlCY4Rwu7zRf9edIkUj6Hcx/A5q4r5UeZmKao4yCwISs
bkE65Dy9cAehjLVDZHeljCChjUpL7zoBvMYXbXPnNoC0tr2Tft2atZ7WrbsVMAPLOaj0IZCgOOR3
T7qzV3nRIB1XGkzWTaWt1fQOb2i3FbhouE7kw+Y6IgR3YtK+Z9S4RXVhCB6s43LblhST7O7ZWqYX
bMPuXSmGqYBIMnkYUE57agNiE58fr3Pi/GUZfBf7Nc0yNMO2NdOWvyyDJJU08365MvwSGR0j3w3G
rwEcMKIFZc3PK+7bs/fXa4lF8suSC4wyvRipjLzEAbKNz8F1VkPFtmZbCHeXtRKdVSYLy0fd2Nyq
/s8X/y7waKZi2JYly3zaL4EykI2gcsxnNM4ip31HIZRW51SFQJGNnhb8J5OGc/C/uKauyZpsKZal
WsqXa+py2QR5Gt+HQEEpQx/UEY83ytpJOpIgkdzdnz+i9l1uo/OAdU0xFEV2vkS61EijQor0eElF
A+BEJkMHkf3xXFpe0g4Y/v5ADT8MZmlXQNgIGECZsYPr5JjYCxYNeaibnm7tn+/LFOHr93zHtg38
rhVV01TbsL+ssW0ip3eHpzS63ymbL7vaOt0IqRUTGkHa6pl8ZSuqq7t5nSjXmfHYyfVJl32pJPNP
V4G8yUArcpkZ8BZbhpaibXhFuHs+ZozEY6pXlmBg+ZglyB1iYdW4IlAo8q2fbpnvEM7UBHRlx0Qu
zLKRRydyh39nkNlKpveyEDLQKDqOCAVsqPJS0r5KdzfImUuSaACk5rlgWNTzxSCZJuwQGq8OQuKK
NmBhATi9lnW0+/mB/RmabUdRVMvUeFiOIYvv/7JP7qlx3z5sxxxpl932Re+nElPtVBmeSnoiL/v5
amIVfnk7nMMmm0JTFUUx1N+v5mSWasgvrqZYmMMkal9+HJwrhok/X0b5M9LwWQyTA0DnEOYY+P06
+r0oy6ZkN9zU5EO5QKFjnuLVtNGt+bl+aRNa2w7nb5NSHF3DbqEnyMogAsiMscs2PItH8fjLllHE
h/v64X+9qS8hKaNWMG9VdR0C8anqzEln/CNUqLQuM5nZEPqo3lKQqKZbbf9y7b89jy/PvQi1Oq6r
irmJNUzY+9qwmI63SQF1r/ufH/2fse/3J/8lvzevz5tayk+efEEfgBZZPlMv/aLy40jqPLY9NfnL
cf9NpOeKpqkpKiUW//sSie5aUme2U4XDu8xQPD8kyGCi9tw5EaN+PVABePW4g9WMcirGP39Y5c9U
Q1zbsVhlFjWeKp77L7tHDy9pYZjxY5jWaUfTT7diVmf0iraQG4t1Y2Veoq2UDH+h2V+u/JkzfV1N
pulojmKyG/8IwPpLSk0lDaxpRF0ReQ9rqTajVGszHrRRQSISygPMy2VokNfeJX2P47Eej4OoYyWz
smjndje2Yb0qW1cqpw9IXiXcPGC1W9Tblt0rvS6VphzGh6hUDOaD0xLDcOEIWxx8ewiLOTBOtTzS
Si5l+7Xs6+o4c+5tnQ7hy3VeB0ZcMhBbjryr1Dc6+lLB+Ai3+YvB20EGQrdL4oJ+VA+3ygCnvnx9
6V63/g0bk1li7LTcK8QMCBS2bsrovV6TdOnGVwweoNt47yRIdLWuhiqF9qhB+7UfYyh4wpwyCNvC
YNGJqLpwJcM94toN9Y4lbZ7wEKcvxTNfc2Vi+abpl9gmyB4utemGmRIXSOrS8C9vSsSary/K1m3Z
VFUCEjX472uk0PTAkO45zKNqpauja7nZqngbx/0tYAUk5Af7PfzL8vimVrMdQBHdsTkHbdP5kuUr
Sf2MrlF0H16w22piv5RGScV4yRPLQKpmT7IEUZeY+aP3LMI+pyQFms54KG1QJqf6mqJfwVrmNbk3
mc9Z9kCIWypdgRJYuaiMVwId+PlJfe6WP57ULzf9ZTdJN1mOpGf6GSAr5gsGO/bTrTnJgJFXZClq
3S4kB+vQk34Zc1MiWmt0P4qV6axks3epRwHcBMpS9NPxvEa2YwkSwWUVy/e/3Oy30ZwjU7NAVhSD
6PP7a01Ui+S1UG7DRp5t0WBlUd8hy6j6N2lqZOcbacKzXahQ8JTVz89J+3ZFmVS2tkLCxxH3+6Wd
8BVejZQYeymV1s2ASFb6W4uc2jxdtvAJX1gyA76vJWX10oNhwpAWA29IjTYRcBzAAIlFEFuuYi9i
uorZHfEpwopsY9CmYS0qFidjCSZxPZa3v2QA3z83HpxhORbV4B/bwTCjIKzK2/AOCUbaGVfudHSp
+o0MUaRsO3DArtmowbm8Ov/83L47mhxdtjUyctLzr5UvJ0dmlkodDlWMWu2H+wBMBhDgfV3UkRls
TGPz8wW/yUUd0h1VQICWTnr1+3vS1eYh3bYSABS4GxAXM2GZI1uOfr7KZ6r9ddv8chnnS7KjpFe9
aapGH1+WrPZqbHXLSTJLFwBQxahZMTuwf/OKmfPmwCauBcz1QtMTt1FBPJksTn8Qw+qxDdfo5QZY
dmOI9MZbMJGIj6M9Q8dUyFz76qOeFR9MDGVAibWpDpSzmPSvozUDsjhjd/Clx/mOsTjaOd+VUNGj
ubZO4b+FM2Rx4FgPtZPRo0FzaR2ZRtW49C/vb8bROEIKEk3NBv86ql3Q5WOAEMfyDMhK9DitViqJ
TidfDID75xgG7tX5X0/U73LTXx/jl/TMUZo4fTRgN8BbgYoToA+ADGZEuCkgU7JYcuYYULXbqEhk
Ro0rwHw3UvifX+c3AI3tONRUuqJbhqJ+fZ1q04TRQ92Gw6czudMr1OmiUzbU2khFFpMvtlhcqbuf
L/pdfvjrNb989jBVVKPYvsJhaPtg6Mndp2AJ9JP0tzL1sw79fbE6MvWGqamqbuiG9SV21Terecjp
JR7SDFNoFhquNnzhjAEB1OwHais7Gnd2ZmsLM/M+aJq/JMJ/bklxeeocMDpN0RT99y1ZaI8XoVNA
EMqIiC2DzVSrhpTt5+f5Z6jhMlxEtRzDMk3ly86PgsK+1jnHLxm+qDe2UuVyLZPjnnqSNDh7/CUK
/PkGxRUtWg0O1ZXuiNX9SyZqXgP5aaciuNHZAwCQb2vOIgtY9a+v8M/j5/dLfc0tsrDOL1c2yh15
cjR6ln0OmqhaxUnfgZvI0IC/dTH+3Jq/X/FLYqCFEnWcnj6GSoZXDQ1w2o8MgPr5nX12jP5YmqZs
AU9ZjmLZX5bmLaV4d64lfHhpGt/fVMuVzy95YVjMVB5eDAgXTNsNZk1xNre92Mzbu+r5FxTn++3x
yz18WTgP3XxmSSXBP7/AvkBk05xfgwekZJqQ1w45D7bL2WKRnrTjz5/+2xX7/y/8Neq8XqUUbZXL
XUS/fHgPZmC0McICEe/2dCp+vtq3q/WXq32JN0ZhZ7dX8+CF5u0C3zJhAu/0tHr0v3yidAt1gGcZ
APrL6Rg+b4B02v+Qdp49rWt/2v5EltzL2zi9AAFCyZsINuDeuz/9XGYezR9MlGjmkc7R1hH7sOzl
VX7lLjThouROMu9zXOVUMh8lJlXx3lvEXbvX1F0jqqKjm5CtohCQotJfCXvOTi+pmmbpKiGjMtqe
YtGapSMbw55ZNMksJdloqyffX4vyIVE5hPaXJ1g/N6BMBcySFJn8VBvNsKp2rRiXPrB9OGwP1V54
Vp9AaanH7M16Vmkb0bB6dckAnvzX/NV/aY7uS3Es6eOrbzFilygNfsKDke4x9j1CZD+CMxZf83f9
0X3yXhG/ORYPmEseoaeF+DVCDo+P9acJTgNyFUo6D9Xd8CP+A9jKp/ysDk41aTbBfeKrxqLRn8nH
5P3yS5+JLS1RVqkFaLKsSeK4wCyFSWeKkkGHKp9xeZfKQSl2bUUu662Jvjo4u527SK1tq5tXTo9z
R9TPoUfzXfmGXnZKnWyLHmVrrGUUqn3Cv8svOJxA4xPq5yCjnMPJE7WpaehuveKrAY8A9Rv5eW0R
JavUuLJi5eGX/RlMEykoS5Zpyd9tlh83Sih4uRIr1NBi2bVNzFCApObrU7gmGqKkQ2REkVmBwcvF
RmSkRF+SQ8M4/SxDMLHpzsOfPT+QTpiAmK/Mw7kriNRBNWUa5ZKmji6EvMqcwlIFIN8Hd4XwL/rG
2a5A2HPpTsXTEiNwwDEuFve4299CFnWhDBINfxY9+MN1u8oGg3MKEVX8rzso+i5+VdAqxn2Xi0yH
xiQcvG6uqp8ouqCukc2/KOKXL6AMyRiW1aBN0v1zxDuAJwkq6UiZvsBdf9NPG8FHyKCj5o63BvCN
GgwaEH9NWrZI2DZ3+Q6G+quOvTAYnCksRqVdUEWG7mVtLk+R9h1jjL8fZx6FXVlUDVkdrchWFutC
dhT5TgN3ierL7Yv7GP4LdkV6KNOpYExCbeUk7wGAmQraHmd8lbzpIQp8/TQB4L53ZuD78UgH8riP
gBABqMV5FHHmXNwHzn0gLBocEiJ4ms+Fs9T6aYl6kLPNtUUjofob7r0Arxx9u62xlobOishcP0nn
Ii4DB2GmwytFrO85Qk3SKY6nab5JgeLvy4l724KXcJcWkBcozgPDoV9HzjIajAQpTCFVGCwlMD+w
oxDvk15cJEBuQe1gHkQdiJI7bLD+vaArL+BAYOOICiyM59z2/SZLN3ShsUKH9G0igTH8bgOo0aPe
v4j+VCPtbZcxWLETcBzltu4pPRxyo7IV57VXbz1/kb5jESqgiIfdtjQ4obAeDO8p4O+IwABOxU1G
havfdt17DJf7rpsMILBsy22abwR9D9MTOZlqKiIhBaVW1LE7mptA0GjNwb1MVy0yNGgEWyiEwfST
bRE0KDpdzqrGmFFZGMiPhPfRuuaY7kEwwj7E7MHYqivZCeYUtKVBRFHEKEKcctQfDNxJP3Ran+8J
RGjIXShBiDeCtzARN4WVlkwiy2Zj4Ju6MGHI2sVN00wFJCC825O6cKE+VjODS8RbIwWYbMvn01Qp
qb+8ZNwfqTlv4q34QKSybQ/xEeHj1r9LjyJVu2iWG/MO74UMG5F5TESfTOmqMGuB8Lo3AWKiYdhM
+F/A49xKYMHiees/tsEjH0BFLsddpjUGoUu/UEHDNiBVDcSAkRZA48aAfYeWHZIkiZ2C+RdnlXbn
ldMcEAR069PAuz+21kz7wrpv132oKGBo6+Y+uxk4YVTAVy0ipsq0fYlfpOqRXBQv808GHnTuI9DU
jZ0OmSd0fUE5+HOQIPKjAGVt/QoE8hGhb+sp8l5dHF8k0xYp/95j8kCYthJvUyBoBjpbdkgrhSBq
UzlrDXBYupRQV1y3gCyrJ2qWGZMF6GQiebNMmxf6VIKIXSxr785RjgR/ZrRJrQ8dpCTsS3xS3Z0D
2kSYEgI75rQkyu/tCLAuZbBi4lLTV5HANdEYErubtr21ZjGw9nrlnlqsdQpqrrYX9Ng4dDepCiHR
+Vcle2/7rAtzN/mnR69q4gPZGmSzY5xmi5eYfj2SibgQxUDYaKSeihcH6vv2dJpq2FTCdU6SYmBj
y9JMUFljNKdD/ykCG7cz6VV7Nx4Cdx2wQwHo7DIqgboV0HWYLxhe6QFgZJu8ifgeprM0RlssxAiO
Rvi9mS1QgFNAsqTZoUDlp2atuRU0KuWhKOwCAQH0cxJ4kiAF13I0Sd2PsryVHZqLlAATbp1knSTr
QHixTORYlNu8Xmkf1IrFgu4LB0ntCxNdWXTioUz2ucV9SuFavcvURZwdiw0Q4Ba+A+e04RqTHpwj
h1NOtdlg76rGRFHQu8VRFr2+av7lH7Jn5IlZadJcTJbCR4v4AXU2DHeND0fK7RI5hB5vSX/jElYt
Wx6V3/rqdfdC8X9IcVUKTpaiU+citv2dCZp+o8W+CuwpRy9QI/5JCW4rDobPyzfMmQ4EnTWNsral
Ex0oY5wFoUGQOn2q7xLvWbBIj9y5AUpXnxopzMNmFSEA+aF7XxbfoJk2ysGDfup+ielCRTwu+Qis
6kpccKYXZInUMUTRMnVJV9TRu7eV6oW+XiaPT9a3UMhjOEdKqJzh3H66v/z658fSqdGAaNABtI1C
+ipK8irwVJ+MmwOeBF/29hESkC6l1jJaeAAMBZk2SY+LdLvPpL3EQrr8DOfSKMr8CvV9gl1JlX9/
au5+IS173d+CGqIGnDT7vjsmKFJ4T5cHkoZgYRxM/BxpNLFBCsSECDd5rOfvu/dPDUuLNyRFrizd
szHLz2FG5RkLbJQZ+VW0TcCykXfDv/YaSo5RPws48Zou2KnUqINA2ABsqHprYwyQmhoXLi7x0oBl
VpDTZM/I2V6egXP51M8nG31tvQsiNfeziLvn7eR+6R2wY0Wcqc1aNT66OmLRa/PLQ56J9lnJsqZa
qm5JQGZ+f109dHulSNNwW0SzCmKM85UPx9ee6v1VtOSZutjQSxAVGvCW+SdLtlItkIqeUnWEUUix
IA6WgCpqV4pU2pkFqyiko2SmCrtTHc1i7iWNHGYKtc2XGmlVjMsGGd6dQ9PiXto6+Q2oBwsqYtQ+
tLDewHC/S4tsK9nYYaSQ619xk8ICgbrhEgGMHE748B/N7aA9j4bz1xPy/V8pMgsUL4Rp0U/718vf
5NxGUIwBZTNU9XUKCr8/StCe+joRPGDHQLELE7NdypiHGt0V71AnX259DOmPSe6VwtCZ5QfWRuW4
1YYTbpzwiGGp9F0I3CabAQ6cZIdv7opzbf8N+2u0zRnGIN0DNmdY4+aMZeSFIbZ1CJIH/RXrC+CU
YSrrVj96BqZOJ6Bh4q4QLVuPseDqQPAurlYy/06xJCl0tjQKJZZh6voouXOthpzGMKMhi1erg1Va
k6w/RulXU+/lHsA5Nhd9ZqfNldX5Z79Rc6fyPswu+Cl93MwXc8twTlFJA+C7euCRRnCiRvne6T+v
dmjPDKaJskJ3aLhBuap+r6O2abVGSrJwC0ksz4nBiVmpnnB/tAlIhisXxd9kHrDNz+FGG0+pdSWk
89o9okb+AtNhcpzPJ/fGbLGdICs4e/jaLC9vFOXPjTEacVQlLpwg67VWQQajVW6GojSgmjzy4Et1
0tTEllYr7L7IMAyE303I5utkdLmM4Z0Ui6JNeQEAgQBpKvBvylO2iIYwKixQ0e2DN0Eqn8LowUmd
XSDmW/qVLMgno7py6J/9SMDJLAIK6mj6aNa6yj0FXgTimYI63QLqsBQ+0v7YJNcLlX92+DBfP8Ya
zVeVSnXVp9J3jTtoUrvUeF1v1+bxNKQSDE1LXVz+RN/Njl+7fTTkaKNlRZHpSUm5bIhg9CiYtHDn
FIrbQJO8Hokt+c7MgMcma721EAa+K90GNSH6yFce5M+1MDyIJQ9IFtBa4vjYcQpPqupEcbfpoJ1H
goi7nnF3oiocth9SjXxqccwQH8OSGwB1Hfc8070gvoQ05er4/vLT/IUhjJ5m+FI/Cl9Zoblm6mfd
43R3bKkVzG/v7z+V+/vZxF5jwPGFSP1k/fDw8XF53L+Nv9/jfv/8x7hidUo1xWS10ZsCskGZrYpQ
o2yhLJKMVVOAaVk6uzyocm7qid1Ngnju/T+4UaVp3SqpT92jtczyyfRlN5/j4vN5v+BKgzYX2I+n
6ac5vdO9KVIXwmGLRR+2Jx8fe9e7aXL78uOc23B0sbjnKOuZ1hjZUIeeU2tBFMJWedMRUQziVXH6
FNTHrCEhvdafP7flJOrxEvgt+nRjCpHrV37RVEl2m/qHE8iHe0OcgQOVIWwh0dxeebezM60b5Asq
x/0fEHzui5nl+LK7NdHFlnaStqM71yYLnL8vT+LfxIyFJFG2ZQKJ55RxLzACvqrXuomu6mzDYX+8
XTmTFUn9YjbDF+WwvBY1nPtqxHPikIfoAFJGLRZJqnMrMunmCJB4m42Sr1qMu79Oma1+cqpU7Nx9
G1FL1A89nPtyFgV2QYnNuBIwnz3Qfj7IqORpRqci7LMU0He1IBurdKSS1Ru8xe2YGm1aTZlxei4K
HHTB/RKQhLk883+iaCZeJhGmDQvhig/9++SI+uQE5UkLhvsCbgWFcZAltfP1/zfK6FZK2xC8UUkX
wCrXHrcnbcm4B0R2rRk5/J7x9fDzbUY3kqVyN6Qab2Oqe8ZI3f1V7IpkDVNyaZDRHXQKHMdVLR/D
SGyzsLJ0KJNCl+uTZNVSo1ZOOw9TDK/cJAiORW+p82bmn10K8pq6n6DiYAVLwmie0iwDCYh2FOKh
HkR97yk2rbmHzJeXIufTI/tIPBcpyQ1xSJxBvWbPS2tPJJkqqdHf6w3iB6Byi2MQG9MmI+EI+0ko
fzkBNXGt2uXYIsvFfZN9VlRri8EkuSJ0KeNpnuL6gUakHxR3kRivAeM/gwoLJbRdEqwMCgjDvbpX
/XUZNHdm+16/Ro22x+TTxTAkQpZaLaaudpsKj6Rf/g7yyLxrKBKKT2ZabFRTnWgSr8ewiof2ciA8
On7/oNI5SJRiKbXdqi2BThTGNIswjejSpZO+tSp25MicxO1NJDoT9QSvPcjsRv48gTn2g09BQKDV
QVCMQqxqrIPIDnrnrjZQFjzt+Nq09AvzQ0iRwjdwI/DRn6KiiXuphNyztRqS3gTWGbUOBf5GlRiv
bnVwwNdbUXUXcXlrWXRvVDru859WnqyleN+X+jxo0SGnrQzzEmJctGAM1TpNfXDPRXOnmquqbqZB
fxcIxVyBRr2gKDCN0mUKvpNXxVzgfXgmYqMYUSZuixkKoNVCwjyeY3fehtV91/sAT/cxMYzVY4Np
fvnABWJIV5rgQpwG7lmbdz3RvRPjV6y121x9tZjqoZLQdXx+3QfTFCv/XCldhgFF2VS3PQY/ASTM
Lfxh1OrLeVDT6k4s4qMHd/PyHv9O6C7ti+HM/REMsHg9aFN+tj1ZWKaa4jyQUfzKlTnLt1Lhbmo3
ois/FVI0B0ND+j4VklWTt6vCoOnhqDO5UJZZqpGihTdJ1fwTHSQqT+ZdJqIIXqyDkj7ozWDb3Jzm
roiS4AkmqvxcisZWdm90ZIDbvZ/c975hJ209zZToXjwhrqsNNNXTSnSCRVqijpyat3nZPvYUYC9P
wd8C2+g0HcVhcVJ7ctup8Tb9h+2OhKzt0IGy/dvwXeW5UatA7gBIaHnlFP/bRv4eGCDN0D3/S5Fz
0iquzCiksheCusCovgunevfKcom1eenCQxfbSUQrRe0/wXdfee3zx+5/Rh+diE7bmXWWRxT1CLYJ
gkg52tMhbxZ8eU7Iojq6pEvAqGagcF3Of7KRNrv2FOfSN5nKoiaboqVAqPm9/iTXS2UhMgjJqcwk
xypClpK2Q189AUKplV1Cpbtt16JyBTP5F9w6TL5miASjJiy+MXkq1ARP0mKi7w0aB/NwPp8b/Hk7
X93VE6QmtrMZ7mfLr3Cx3z9dmXnl3F30Y+jRhQc4VCv6Ugm2Sm5NavpBRbBMUFXQjmIQTYYKiJc+
JuoM4DaXbeldYROcTTwUkU4uzVrd5Mz9PeelWXHXlBqv/oKT4ztN7aW09OhVtqTq9mQyw6zmUB48
RL3CwxIHxMvvfy5Ahc1Fyx/IuGKO+bJ+36eFJ4LrYtkn/TE8rbr2G/BIyHR5pGEix4cbawrePtVG
Er5RnKS36qkWyyDe9mY3ARNPFbUBpRFlV8b5rsFfGmjYaz9O0eBUxqJXisOMsorQRLx7j2aruT+/
v29e77boveIH6sw/psv1GudKJBaWT9eQIWenFbyxpAMUV0Vj9FUNIa8txez8rYpPZTxjQZHSRQE7
+kr96mz4S3lVg/3Gv+oY6uQnqlioedk9FrN0pZDK3aLkXs68x+2NN/3ff8EBvkmZzuTPb+79j4lV
48YDuqqCREGMp16Y3hOcahAil0c5mxKD1KYISHIhyt80hx/DpLKcmKEvfCso9ClqLjRhnU+CD7CG
NYiFDpywdOXoO5fN6LKkkKENbaTxLOqR5LdGVITbsvQWLsqqdBiAiavISMScttY1POWwBsdrFPaS
DoUHRKqhjE7aIBQ4ePrC3/rW4b+TwquRvHx+DACpVI819CCGn/+Yx87oU6t1IDQbaMkXbx6mZslE
MO9PwQYfdFQ6gK8Is6ReAA4HWJSlt5ULe3VV08UfzEQQagqmlCeRfELp+v/ykTlvTCQq6CiOm3as
2EgqHTfcArJJcMx1Z+glCG8+DxTZ3aPUXImtzq+qoY4OUxZ8hTZKEzM1Kys5pEOaJTdDyStOEOPo
FrW4tnqC76MffLXXkraz0Yyuc6WSJQ9fYXTmlfQByU8caGraRo2w2JE+T80ha8GRo07RLGJiWqE9
zfXwaASfPS2RK9N87hz6+QCjNSCotR/5PbUVyGk6hfxpepftM9qVdgkHDOU4tPbu0AhDcQLnEWis
zpUnMIdX/LPSDQrrhmYBKP8u/P9YhbIRqL2W96z0SFv0Fkq03pKuVuxuQF9ZlYuQ2L5OlyDvW3ws
4EYmgGgmMUrhLpXx5qYg9BoEVDRlaHUWHlfwm2Eea8LTPuD6EJuZKR89ZS8HzyfDWYnl8VNtMec0
V5LU2ioXuFnIKyVqbjh/hRqhD/1YImht5SDBsGJVDz7NmybEtR6kiZbW0xhmfQ2Q0cpXqTbrxJ3Y
ojyZouxY2x1Me2SbE5JVkYr2tEOsrXluEUgHUPDVIjc6uC7QGD7FqGSGdw6oHtYVsg6WJ9qSswyB
N0jGge0eZACixGvVtL8aOcRSOk0USaFvJAI9/b3t4ZZKYS/0HegWbfJC0f9xldirxV1P2R9z7a+v
j+nH5VV29vD8MeJokVml2hVBY+S3cKqpmGdhPgdsMYEKZXoYSYCmujye8QcJOHrFUcxWE7T4Vuf3
j5sdhicLi9bG7e729pGSlzNpJ/yBZ/B9O/lEAH1yf0cNzLYfkExGodKebSf8hVm/mawWk9nkZj1d
LzGZxKzz62s/aJ1v9tPLj3u2NKcT1wLQV86AKju11jM55HHzOcJJx/nj/f29uFq83tjrvW9/XBnu
L5x8mJ0fw8m/F0BXRZJallzTorjrTcQ3TjsaK7FxNKudJL5l1i41IbKjb7aG/sVWaK+xk7RzsR4X
OHc3UE262UPQ/WPTN63YaK5WBdsK1JtrAAIke6lMtkoPaml34tiD42orgbaodTR0AaOd0GmizS7q
+TxAdlgtDkPxwZLwKHA82+/URWUOXHpEw6COOAr8Cm0lyyiSYVVV7NwCEp7j2oX2Sfo+T6Jwahg4
bCDrwU/ZbWm78dK7geFdKKhMOyrmd5vOeu8ww3IAOTVHCl2UCnv1BbWkQZ+CR1Z9eyhTXF4P6rkS
NO1WfagZGoT8ozQfQZCulATIoTAbIsN6d4gwaq+eW5E4i/1ikQv5Y1wFC9iZYRatSgwU0NkxIuK6
GLc0xF0pUkVI2miw6fRj4qH9Cbs0ETNbyRbEmj4mN8/WPzG9qVp1gp+NsBHMcOpV4BDrqQVrkCMp
1OQZHU4xObpCZ7sIFZToHfbIh/Uzr/NnNRzVGpOb9v3y6//Fe7A+f77+KMXvVLfW4rgGsC0clR4l
69qW4y8ugIFKqeG3Ue+4GgOQvQPrtMuomu/phvTFJyAIraGOfg1Sczb5//FI4+AAZH4U535DEih+
wdJP8oOZftGL+W/4BcmvAiDFT4MpT3B5NuTzW+V/FsM45w68oDY8ZVgMxiFpOcz+qfBzYdBrJXau
K75mgqoLPhlaAfpwSxrquAYSVV+puhu+LlM10ItYvEn0JUjKXM9mUvcYZvGVZXuuRQ9/UwGeAv2V
f0anblR4CeA3AbYIzuG3oARkH6XkYkHs6CvxlC2jciFfSxvPxVAG8H64WwCeII+OUimX46X2Tl24
tZx7o8TaEeOrnp7xwKkWEMvxnlJpL/jIZ7XZBNo95IrLn+hMDAWwjMx84JBpNFl+H2aVLElpJ0Be
hdFJ2hN1ayA5cIKuwgPO5XJEw3SlDLJkS9RHPZXcDaU4LskaqWlXme1jyqPMhPrGBZDKYhBmjTbL
cPNDHtddVub88nueucZ/jT66Nyyl9zyhPwX/D3rkES/SD6RZleacxdfqHsNvG8WFaPjRftRA1qiI
yfyeVcuK+gp8GWhOsNGiGS8FCwFT2kadfJrqLlArGX6gK0TrSJMReEABE00ZKZ6F+WeVAX6lvP6c
xdasR1zGgvlfHCvxStJwZm/+fMZxc9aLjcixBGLXCk2fnuJ8n+EHjWM6cjGX5/6veAmdO2j7gCpJ
Fwx9XB0pSzGsKotVHgnuPCjxUi9uhnK66L2DWM7NWSQsUM3kzoMiLfv5rPcrTglS4eqr1Nwre/3c
kodmQZpEqWYQMPj9cfxa9ePylPq3cMNy6b7DqEmbmRlkmmtCCecWnQk/W7RAvFmwQ3+PVELy01HF
Cm9jyAUSLr5itTRPGCeDJzeDfS5siF0MloWfaRuNr0+vQ0JQwQMW5N8mmUlV/xpw5lwEZf58qFFA
mzokp1Gve9uggkEQ+LbSSFMdXLTY7jntuIVPuTqja6HgnYr7tUlXYn31ajh38rE9kMwxKA0OxNnf
c5OEWqSfamBnZjfYdHc2BKiFEd2oXJqpk84M7uy+ItBudgEP1wwNMlWaXV6ZZ4IVk+MPyBLCT5Yx
BmZFQVYVmlGGt12/LBBAgrsfBsz90T8VdlWTS19NGXmtPyfDjxFH4VHl59opolV328h7RfmgZjnx
84dCepBaB32128vvdw4l9esFRweRBl67NCw3vC2Erd5hhUoFXrVSOOkLJaknfo3IVb02nI1A2Okt
s3ZqYr+kL7Lw3suLRdUI8BD0KSQ1TMfKWe7fXX7Ac8HJzwf8zoZ+BNP+SayMUDh9E9yScE3pNAWw
4KuYKqCegMSWsnVO+lqNd5FxpTB/dnf+51MYo6JJYOqeIVesQMqYXvXWV2t6wlCMA6pW19COZ8dC
yAyVKHQbYS/+Xu1d5vVm2seMNcjK7N1i57VoN9J+y/dpsLg8qWdX9Y/BRrFMYraRFXROdFtWNDE/
Qdo68qbGizK9bfi0whVi1ncZfbymLSh1gG6IoKwxPj9IQs44nZyslDFiCn1IE/JMsw5OcZN31hQV
slL6Cpq3QTUseQtDWptRuWuM+CZU8mlRWFtKVGQxeogxU7inbz2AMvN4XRRr8JRzQTiYeG9G95aH
vA/AO+CLVmhhOQ2YqKJxFeDv6LypBR5olWv7WbKJUQlvg9fOw+ZFf7o8vWfXrDXIpOiUfgY8yu+P
6aR10ltVTN0pnIHXahUbxzpmGZ1Ug0yQtSwuPbz7rsFgvvnafyZapeYpG1ymlN5/DyxnkdX0XR1s
A3WfiEiKv5k+wtR9ezjJuS2iXZ9TtSmNBXC3og92UmWsVA5PyKJS+6FAOrGMcorKy8SV8F+y+ocy
tiaDxpGpPJApLgWoWA1Necddu1gzdOVEodvcKoPcPdKLe6HGezleIsZS8KbDLyo8Y5IFPv1lzbaE
g1Ur90Mzz9TwCyNKp3pVCrZDYSkKPik2naAJ84ecqlNfPSAQViPMQ5qXe/lWMZCwzfdRgvAyjUFU
t3uYZtKbpm+cO60/uMcTbjZNIe/VmC59kruHODx9JjL+UzIXhezMmiCbu0g/CdF7Ghq25yi3rpcs
xPoLj4Irq+DclgYU8z8fY3R8OFqS6G0IVQE1vrZaM8c63XfnS7XajUUmjoxuSGu5C5G1lnecKF5k
rZXwPS41u1GtBUp9V57oXNTJ4aJAqKXb9UeNsqNA2Vk5OYyAMjv23goqJGa4NAxAxvNKtVV4mT7i
68FncbXHO7ztn6WpoctMWEUR+k+rLesTT3d6oDUcamx0RduhL1oHYO8BOyLO1FKOpgwZU4e9/Nrf
1fRLQ4/O1gLp16SSGn9bcnMo6BWjeICdFMGN86wqt2G1ynJ005Ul3NHHpH+MgWyUeJ0bcKea+kEx
g7kSfrZAqfSpc/JWrH+NanaAw0V0msuOYRfhGwwz34FDF1g3CO3CSHxOquckxSZyUJwx4QwmaNPX
1qzNj60moesC2zKQcU18uPy65zLVAduH3sigOggn6vchYDZ1KQYWh4CCMhJN9AG3w0ZCeXxqqWs/
/RqKPqFfrE/plXvlTOBs0R4jUkL8C0D76NzzSyfPyoY+UgjyAjWFAAfPABq9rRv7//1L/hpqFDm7
Tq1LhUDjmqI5EnC1OyM0A/KkK1Op3Dqx3ZgT8ZrU5rnQ+Neoo6ktRLmv6sBFYqASBi1vuZq60n1A
uqbnHXgerKqsAxTwjlKAAH7AaGYDYNfMzCtx6bkqGiKWVDoNYHcAB0bvb7St1sctAMQ2wvNZjadl
5d84Rr2u1erVzReiWr34pTdLW1iTEe41srIoTnC59SdVD4B09PfUTnxkqknnWR2ZO6Ni7QIfyhX0
w8JHpf4KQDKWcPsSESg0ruIyEgJ6s9bLdSxqdjDgiyhIdlZ654jdRPTkhSTK27hEaLLZB/1OK17N
2EUunHon5mY1WnYOyObLK+Gb8TXa3b9mYrS73VAPKy0Es8e15hTdpKzwy5DWZenOLefoY1AUI85t
8G2IWc0cpR+MyPVPPbqXG2zDetjSzo0kfnFEB1436QrgZamzCTR8lrmqBf6CWGFpYK4A3FM57H1p
UyxZ6bZDb5uD0h+Iw8JrSnOl959c6Uk5ERgr5fLyi57b10MPiQoJVCL1j6BGrUVhoqW+R1QxFD4z
PHWVJR+xkyc4hpEGadXerL6ujHqm2/Br1PGSLwtdyVFJ3BYh/nc+1A0d2zHLQEB5kZt3IVe8cfqK
dOfKCj97lvx42+HnP+L+nMag23qKP8Sosr45aTeqN5VFFB2vzeuZaHigOiAuh4gwCgujoKnzCis0
U9qUqBUSv0hBOhsAl82qCDZJ/jUEMEOgY3i7QaJcwThPavEFRfIhxmtDx/Jq0wKvvTzvZ1//x0ON
ggfX9726beNomypPojcoG9O8QGvIxcz18kjymZv51/sPUcOPmTZDeHit3DOUtQtVfWJ5PtTfVQsz
Woj2cf3k+vYJRnGNVCvKb2AbsVCPei5tb4EEuAc17TRpynjrndA6tq4twDNh1Hc7j5hlKJKMC6+C
FFVN4irfGB1DRqV7BwwJNX2UOWqRLqZ0JNoUIXmrJ2NqlEM9lHqEGRwQ1KMsdnmyzn0Wlgn0GBD7
JoW733OlR44KWmKoAldrBdcbmMa5uDK4AK4q658riqEX+J+xRksg4KBxVE+NhoOtbcKZo6z908I9
0be2bDlc1M1N5657OOdD+UN07bJHy6BBZTTppycrupLFfb/b+KClDkxlFrUo5AxHVw5U9Ng/DZL2
9AgEpG21bIZaNInY0KhoygX01KFrdHnCFWM4YH4Oi56gCBt0EGQBPgW8//eUxwZqzX0rBchuq+tg
KeMK5G/DLdZj0vy0thD3xfRcm8d3p3baq4i3TltAHQgc3ajtNERKYAqwGSatTppz0x2090K7adUl
scLJ36Bnxx2Oem7/7h10LmwH7Fl46xAnvhf7foMn+NKfc8zeIEe3tO6xODRukFZByJV6k4rRqlUA
z/R26h2SDrY6kzYYjq0UvIJOr9HBn2ZraRJOBVvCjxW5R8Hul1FiI8w7i+xnaRZPLGCetmTOo11a
2PkGT2fDlqtJ88K9riwGlftDb+Pyjq0rSrVYDQMh3inrYl7CbMDk9ialra2srYWM5EYCJHpq2fVz
uSymg3k9/j8Y42iv4j0qHjYY2kdcldHKAATBz6GadXN3KX2mOKrhcfcQyhPUB5EpdzeDxbuxEh4J
r1CQeQlvEPSYfyUba8pA/5T9YOH5Uaw/uHCxDed3LQdbVPEfkudL61V41F497JSND+zhP3GgwrUv
mBt3CpZRmOVEuCgVeDSiO45LkmhgF/SaYz58Ex4gEMysafoPY+aNi0qGgHs0muSLPLGbZ6zCDAQ4
DgFOePzP8sR74F/siOfJ3MHRCD9vZV299Ptqio0Tj1wOZiX9onsRb3NUMcRpdfulzwgAEFbElLLD
3xNfvsXgOafMNSxi8wXWYctu7z33r+Z99NDwMgGGZQgkYmaIijeOc86cNfVY4mo12D4hNTPlXN70
M/8GlLmwNzBLVe0Wa6rBjrzECAg691zGEBU7tkm9Al0L6udJe6mnlX2a1Qth2iACiUEgrqmDNyeq
FoNjVTHYBuZzfEXniPBoGC2BaW9wL3toVjBTMciL3oG/z6h5EMOsrt0LxvheHG+84WD+cS80qtL3
YpgqN3gsUmsr89nJtFEvq7GABq0+reuVWc1LYWnEg5BHheebO3ORhMGQpZo5+MnG3JZ2nk51c2bU
9DNnAtDtZhbIcw9DECawnFn6IkyXkXCfyHMqJKI+T3VUP1a9NZfxREdjS565+HW4895fE/pkS5Vb
SlpU/kwTZ1F86+WUIxFPFHZ9fYwdaZKdFiW9Yuyn6R/UtqtN9XSdaQumC3q9MqGbUCC+cuIIHZ62
blF3WlbaWi+uHF3fRkN/Ti5DoXgsK8To4igyrYMgEqXWj2796qE0jxlCzk0P86B98rt/sgfM1dga
FFkLnI4TOzOemw6NFW0dtA9psjgJ08iAZ3CLlq0a2WG9Bf+fIeuDYUW1aIW71Nlj5E5mmQvL1lrn
KmSuuaivXf0mzg8OUkfwK+qlTtKK17f3r0I+2rpyKXxjk8fvOPSwuJwNMB5js6UoF4Sszz0di0r4
GOY6vVOmwrPxrj17x2yR34o7b1M+ml+KN9HXzZM8Q1RnltjIsS0Mu18L+xaj+3iGjRunVVOs/HtE
VG3kaLDDAytksPeNV2HwdAO0QUrHnkdsQp7mi/9tRjksd2pmkiFTsKbmP1rueQKNLSi7+BHAJUeL
rc0/SRm21jpdXxtqHEUMQw04UoIIGalMfXSzV1keZFLpn25Sc5Um0iSeFvscFdt+A/TfSV85yii7
1aFtvYpQL/Otqi1TqC+Xr1bkVc9crT+fY3SjGy4ce8UQMCQ0FlU0E9U5XKIynwqy7RZL11pawTbF
YB33uui2fwhgA8E4wUiumVP0QFhXew/nsFfhBoi6LSLxnS9UzM0/0BnK85mBPWZrQzfBWgExYLGa
VvyVwM6amYHQFUVFWC7bDh9wNGMQFMKDxrfZIAM5SZgQcXZYB/0XZ+e1GzcWbdsvIsAcXhkqqIJy
qaQXQpE5Z379HfS5wGmXDRdwYLhbbbtNFbm59tpzzRCuVILbulWXO/DKJOyDZruVNpa+KsRVOW7S
0csfCmtdyzem6tWcdAVPENd95hHt0KVO/MtSC4Mj6am6Nz6oKM13S+oyjkYYsINNfrIL+pQNjL4U
bDecrLMzijZpjJIz7ed3gifH70CgsVi1fA+kq2K48wG5Lk7dhE8oIJEC3F0HiO4o4oj8SleMvOST
jIdgxsDDHp+Gxs60FU31XG8TfSeUhzlZ9flylUh2rA4ui50GjLUcLIPr7gpL+g9S3P+sNwVtpArz
nGr0eyVXlD4NwzbjGVp2aj6301HixSKZFmv0TtwI7QvGYslE1MZOlVunidditRFGKFOc6D0VBFg8
UvXn6KjnV05fv9CoywJiwNMT0YkyZbsUP+hdMksgg/pRSGSvQtFkZfoqDZSHvAQibYI9Y4XVKLV4
oOu3JRZhfSl+CPqSMBXhZhZHyVbvla/IDx+tDgeHNll32nc0htusKh7DxHBKs9/r/LF+hkDQEQdg
FcTOhpiqiPps1x2qb73Bjldn0yXkU23vSvGa3vtvb/wy4RYhxZNIJ1+M2Qxsxn3YUMltbd3kyXNi
uWAunUw0tnmNXGxeudYvucl/9m25DyKpN/X6OPI21Cg+xSgjY0Cz/ehQC0/FkHKOjrYLg6bBXQpH
p7LAtLLq3V6DhYsSTdZW5tLT4wFNrzWPdp2Hi1HgxCs8gqR3beLKXblaJqKC+FWah6DEb0v6jsxt
qHb2ewnHt7Y0R8M8PxoELxrqY9oTj0oLrDAsiIfVPCGz961HFRAGmVwaKmTVkPkYOkPSrI04cQy9
cayWQtzLFA4vL+jVY30XRt9NST5xqu/EFm6daTwG0+jFpnRIM/F+qL2yylep8sskx/UzDmlIpiRA
qLpS3Q5cV7NGGK/S2iifgW+mvFplnzlW8GKylVN11XJX/l1p//YCSqIEH1AhsoO8l4tOYBanpLak
Ins6Zbbo3MJUc5+228xpaVB1e2+/wvuyH0m+tNUrTJM/WDW8+0tYERyDJTeDI+vv775cA32rsFCf
1AMCv5iQ6OHhoXf8W/IEfpZo+K9/f9a/HNeWmBv839FlKED9v1/PHIKYGWDkHw2yU8nFpqSFO7N0
/32VS1Dg16eCYMndNBdv2YurWKWgq+NQ90fgAA5/OkFF2MRUh7S66+enf1/rj4P45cUuOoNwKnzf
KtIMwm18dyvZkm1zCvOO+iq2H3+ufLI/jtm/rmYYMKFMHhdeKb/fQGsaJYNMp6UPGTyGlW7mENJK
4vtwZVX+Coa6KL20O/97pYuiFDeR5TdWqB2ls3rKTuW5BVq084gYB0Agu3sIdnhDJvfavnsYP6gR
wdt0kHZiZXfP/ZN+wjSuWvwofRSxom0cxw++4rylP8pP+mCzxWKn272qj+lp2su7/ISdXvkezphc
2YOKpbUjPqGwiAmRHu35u+YQ+Z0HztDynjvSY3ESHlmy8tE8VqvyvrwPPkpK0eiwI7cPS1IyxplQ
AD/GK6SIa4/gkomWq7mk16SZPWn26K4KhxQ5AsLxTr0Cvf0B6f561ibBXUt2Isyni5dTKuPa6MMq
f6IPWVwpbzIHx4mDycHeuraKZdbN5dPmGkzfscXB/+JiXSml6U9SlGX4mck3EyuLwHKkUuEDdBpH
ubK2/hiBL58MHeUib8En7g8r1kKZx8goKQOBeW4zZy7d4i2RTpnk1tJ2KA+Nb5Oh3mEF9H94WWVz
yWgTOZfol+RrtfCLtJcx1OwcEs32QAtOcWyccKW7TEBWZDjgjYeDwLW36Y8p4/984v+9sPr7eyvl
XagMaHrAqer9cBLxPN2223klromxJjH4DgLnSrL1O80bb4Kt7sareVd/kJmOK2q71u3AqYgsbrbK
xAa6poCqrv+A+c49g7QXMiLq1ZVbtew6f6wIi3Mp40LobpfsM79QQy0TOuvIXKglG2tYB9mpZ39v
RLjhmzp5USXGQ24rM69+q6Lban648i0snefltwABkng6NJEIopZF+59eJUnlEAs2FmXl9at6uwTp
ET+N727rGDeUgmur46+vNjbKLH9mZjLV7/cLKnktqWnJkWe+ZeYswyb/Sb8EvG4//dP4kezqLzxR
FCf0bfNtvPXfppvoaB6su/wZtQzI1XyX7sdz8u4fqqP6IzYUMpsZ14ww751A7L6wq9NYu9TR8HXe
5q2dfcc4u2KeC5QB2wYpOfHxnGA5EcCC+NIffeCc9Ec6Rdt2lx3U7Xxq7qrX6rF8lu0RzLK3zU+1
duUzgd8STgOhUwtevHg1wLmAuIORb/4xPiSRLZ6rp2DfPOEaWwOKO/VbfzRO/aF+lg75fUceySOl
k9MKlRZUcHqQ7v79OP+2KxM7C0KMsg0a78XT7CKJwFyFCXhsbjTR9VsA2ZWQbAbSEpXtv6/19yf5
n4td1LOsS6UCmhCK/vlWk+6QWBNCvIO2GJYnMehsUcQI4hph8y+9NaUTIz+iPPDCu8y3mRvyKIaE
zXm6GV0wXI+6svU34na6hZQK1Ne8NJsxd76ufNgr1730t1FaIzWDnDurG+dCLVB1cHDZQBO08a0u
0H0Vh0AHTz1EjZe190Jx1yrnVsQ57Iq++I8R+FLm0EpbGv5JaFysixdIyPpgjAO1PrbNDTFGcWF5
rfatWqGLv5GnB6e+jAEB4GHN60LfaqACwE9Xh3bL070sHCQLwKCGY4XQ62IQoxLdoKR6LR5RzBg5
w+UIqY2CTCEg083EiCP1lLmz4+k5Mg/xiDsvwtkq+vCrm7G90rL9KhqX3wx0OhkXPRIeLP3ifE3g
edSVQ6IcwxSo1u7pgoQV/PU68nBvyHRHIV5gdEXe3nllJm5h7hXJwckYpjsQqiAwdHfKzFkmGIlT
YKsbbEBcB/ycNU8TnCrZab2TVStoJ1K9ruf9MGA45Ibzphgf9fGlbz/U+DkudoF4p1dPMXCzjD2j
Szpvj5fJg6w69Q+nQUvEVHkVzk6kwMGxmZSHzzOU4nitAKyYLvCoanFm9EzRm6aHvL0FG5WiXTPu
rW6TXDv8/+o5/nXjLvbM5Zxg8GCS28rTOjt4L/fltjoSgnPoc5v5kgm/YjiyhASc80D/KhuL4/vE
Gw6Km7rFWr8zvMqdhb30lu9qT3+EG1x7qb3vGZeIdn0g+/IN9Eay+wN72of4Er4NL/GBQ/ewK78B
GIvQBqfhsNt+qx/8h/jCqDd+xrL4Sr36Q5i/vDgsEWQUOD0wzLzotjtIM3quVtjy1i0pfU8T9zuv
NbtBTZLjLk9jtOqFG0PZFxoDmhIAa/qamFuNT/34WRBg1U6fWro2xNJtmIKk5lkZ3yVjpwYlz/M0
j1uT1WPqD4Fxm0gfI5bhcrYzlJd/1yJ5eSh/PDSMtsQl0HTJNv59C40EBGuE+w1HS7LDu35LzuBL
v0s/rCNMp9q09dgtK0db50drdIatWTO9ETfI1Xp3fGW2/O9v5w855K/7+p9v52IN9VEgpIk0ZXvE
S2yJpd29yz99ZM+2FrGkxk8dkdWn8Bl+hf4aZP0V2+zIrs/Tg/ba/YhO8DC993fGBweZ+kN+1Z/k
1/lYnYW3+X46a5ot+V7+bvxEr450iF6RYfif01N7H73m31los29/mWdUaeN7e18/mE/yY/luPA33
MrQa8ulfpNd/f15u8b/v/2W1MUNSnvVEZwQqudlPew7eG/5ZvFQfy9d0IOO5++nPVOLP4CQ+0LSE
5I6UZ/9N4TYQ5m3+hGfhBQvXW/UbUdxdYNjhp/jMGbDh5uVf/R2xaUxGYcrF+XK6IzDNfGU0GgDV
4GoZ2PmL/Jp/5B/ml2TY9DcysWUP6Uv+ose29VJ+tLa/as7dp/w0kkTxPhX2/EMY+Tn5mt+Fn+x1
uB0ezQ/xY/ooQZ5ulZN1mipveJRO/nl+F5/8lwrL8g/4iAkQGUa3iS1+LJjSd/iWf9ff/O50pRX9
2w5rLbwaoqsQeV1mqtYVs5p6ZBlhPQwaSvpQljtoTsT0Ghq7bE0X74+MMSldr6rIUE4uwKCq6KFO
laNwD31I+TSw97TW+TZ5aB/l2LW6r77GFtg9lm/mR5feI/0zPfV4tfn/yyr67bu4ADWiQVbLqWbc
Yd5DjHSXaXpjf1dumuGHP9nX5vh/a9ewTAfnlWkaOJ9dfGqYuVEoWUP+1Lqy84Y5FxZ1pZ071+rB
r8P55e3974Uu6myYRiPxoGl7yPKjSnZUm/vrvk+9sWncQUtW0cAMcEQmauroR9bYISJ3f/ILptLq
ormXoDSjgZjXsv8dlpuJQI5cJw5QgS9qvAnmYwM1mSQI1SvgWiQxTmXTfTc/lmxTnAC9nFA/Qw7c
CT193erbflrYzuIGn4neDO9LCzszrVt3/ab2n9vqZsB5UR3uZuD4EDfzsHaMXndMQd6N1rA3UAGE
6l2R1V6dvVf6FT7L39o5HgsYurn4jeBS8Hsxl/N5NAOBxwI8uD1zBmMlPJnbfCeRkMkcLnWuIZLL
3/jH8+GSbCDagoVeNJCxljUFyZfZEryHlNdLMCBDuGuaTMmZcy+Z1NfFRH955/h0jGE59gFL/vLk
+885E7suua8bILzWVR3ioeyeT4fp5VVIR/nLGQhaENDdIpb803dEjo0sT1IiUVBxBM3zmIEr/2gE
qigM/UvmUs4SN6Z9l+Y3/G+92eIAITDWQtiS4bUlC9VqajU3MpXvQfUU1bQx+HexqMgnomCaQ8kE
amL6AePQimsG77CP+Vlbo1c2MDjlaJsWz2OaX2lypV+nt4sHxwNDq2Ytrio0M78vlUIgu1Ecq3yv
gamIjuxgEsOc1ALRhtbgarcdBAbhdqExYJTlhnd0sy44YkWiW3BMjpZd76UVlm5wHXaZvcCbdARn
c508aOfJk1bdqd6SC7MmrXiiHCUPPl8uv1C80zav0226lW+0zxrX5G0OsiKtlDPRzfeIun99D79M
nm+fiB1yGOMBIxCbt2l51MZhYcNYB9WuXOnewmEY3osASSRiIu/2YGCjl92NnrHGoGNFTpk3esuv
56cW1//G7ahVA4SbYVV6tTc604pRJr/eO70D9XeJCeLn7BA2ZsMKAi1M7ZHrL1/PDkQjqDnKwr55
HbYYFx7jXbyTPNEV9yGEj5bXrHZCL76P3Bw/JvMYH+JDs4uv1sa/4Y14jGPTieE3Ob7GResmpKQn
NRp22xNejRomAvU35Dk4pIrAwxye4RyQKHzVWu0vr7zGnBtVEyM+LN0vLtvU5hjmgvVrbxWzm2Z+
m6pnwv3gji3hBX19par9MhC6XKogPFxSX0Yuvzaj/7zuTT2lulCq6b74id6Fz+49fFV/1IWEIJ/G
x+mZNoWJ8NK/hO/jj3n2PxPBhgidvmev3eP8vXQm6BCELzCSeH2lgftL/8zJFWsIKtGvlIPf3yNq
R2B0aPz2TN2LlN60aezijW8G6OJ9uh1/EMOIk6s9XbnuX6b9S42HcUANXIJSfr/uXBqFFqaUeuWx
sJ8EJ1rP62GF54wjXEMW//IRdRxYaKQWg3mK/O+XGnPfD4kb/JU7DFtwGSZqKh48EBWL8IfojsWH
Uv3Wkt6dspI57PYqU5O4Qy7yn0VAoQKHInlBJ+LWJPt0+f3/LAJV9yMYxG22R9tBvfIP8g3+I7va
hTnV2V+JrfOve9M57TS8YpTH2sVmAoYWg08HyoGNp8rH01NANakg7C0/M48cHid3V7OdA+ViV5c4
vtsdihscy/kR/xoObclrd5aRAUw7ba3yH+OD6pZUEvksriaXwBg6H+2mtCkM8Ubei66CLVt/DNiR
ELWyNvkBhgRd7FoK5eV+v9wUuKskfWJmAFBxuRHKieVLad7lT+IaY41388YgjOnpG/TQf2xTcrvw
79leW3gXK++Pi170fjMeBnnVCvOd9Dh/Bvk6OBH6BIE2XVHLmwkc057EtQXxAtZWukKdpNM77acf
vPLqp6zcqT+55uWML41NN9kinGyoHeCunnVmQy2/YnCw0a7eBMhUWKQkTvsCVpB+ZaNNEDyqJsOJ
f8Rt/qHsIh7og3CeIofPvvzf9ev80Jz9zfjQlYf2R7ds6MPZ0zw7ArNo7ovkVqHbC16L/aaIDzt1
3lvYjemmPfH7gerMgifXrvLTv6v76BMfEZM0oNvE7b/zdcw5dI2uaZD3AwZk9xwWMxds9KV4BNNv
DBh91zqsXzvxxcr/7SFfQKNyyByoxC77rpgcqzqrwaFLbvwb3XnLCG535Sex3k4R+iA0H3fKd37l
hHPZ6/963oADoIQWlnzqrx7pP2+eWSRZ7AcyLMojMFZzMBleYDJ+NjfGeGNtri2vvw0yKTe84SCy
JpLLi8+LGKa1dCHtDj2nbjVb13V6I8ANEqAOyYAQJrAEMhCrsVOw8Vhj6F4qjgHvtJpMuw+QuOOy
EEw8jJ58rPl5qL4iVXMkZcGjClRFKc6UpnowRgITs9gB7nNH5M9KI68TidQyuEaF4JntQ2EMcLCF
9ZgVO3/Cvse/z0Ztr4HUVszBZHiaRreB1m0npB1oFVFhIo0KKgJoG47VV7ta0r2qt6DTnTpyH+q9
rhVeFNEXpHhaQV9A1cN7gKNNOTeu2UZu0PzM0rwj0sAR8tobyJmqPuewtad8E0jrIrmR+fsCktiz
Kdqp/B+Rz1C5AVGTQxq1Pj9CH3AGSM2a3q2V9qzD4fSHCROh705NvDbgQspNUnxFDdfRRYf+8tjU
jDEm0dFrdOFBZevFXTrqTpOoGyOL3VkSb0K/96riO4olT9GIYlu4YhEz3F5xVqMGMwWVVlX7djLi
e53yNW2IPzMgk2ISLjvPykNcooMNmY9umT6UwqHovjHV4+blG1F4aWQJ9WJyE06j2wiV24wKY8Xh
jUw8Q9n5QvtQA6viX10VayEIIX0LTs+EOpgp5ZKPqkne6NSVFmWugOVtlOuOHp/HhoGYSr7d8DjK
g9391AMhm/1tF3y2xqqXLScW7mtdvBH1ft0oOue8xxC/Jj9ZrrIqFTceqpVAaMNQbJrRcgTzHcGe
rfntTS13q3w4adFTW51wvW5rTADnfSPCv+shiIl3KsOkkKT6rsXRICcMyE/XJtzYfMLeKymxpoZ+
p/crHXuUKPVXKu4UybrFarq7Gfc9B9J04DCl8YW0mMJk73BQPVQbZMitpjFcVYiw5LjZ+T04Khyk
dM6dMCbNqzm1PliQX7sG7OxIF9bKvFLTTRBncHtjt5HirRxuh+Skz54htW9xqtpCDRknWKKTcSJr
e6/O3y2TKLxXWbuVeO0BPR0hCg6yRSpj8lBxMhGHxutMYW0I1qkVnidYgdM33uv4g4UGshvY+bKw
Khu4n2RSdnHpBSyWAYi/jU9i950KeCIrpyg7NmNwh9Uoz2iSTkIW4s5AreaF7iprrUD5jwW27oYZ
WrwOxLOtAmE1sBNTTK2jEVPliH4AoGDkbRmKY9Sc0CnbcrUjhkIc+dAQnTetsRnHnXROJg+ymIQF
DZF/ZFWaqyi5TWAv35b3s+b21n6SnOClGNyJ7PPKwSxBheHe3wQ8uNZDiYC55Kzw8jh57KqT2xKW
OThF7BD6lZ0MYSWNrBoGvUHmYVJWtjex7FoYUrZOLbrDwZjd+pHXxGBHsVaD6fWl63P82Aa5awmr
aoNDekC2DtosB9EDloJW+K4O+8wHFATfhNJth8VTnJ4EuXFb7rvImFpQ+hU5MsP8Fi9n1CF3SzLO
k/7d1HNbSsddO+TekJ2bcutbgk3IsmNJvA8apXN+lBswCpzHOMrhOob+H8b17Oj9PpK2adI4zJJ2
qX+r+ashxKem23ZYRSgjsROSTF4k8HGpb+Ms2fuxyQhpUwBg9mCNiv6mUwR7GHnRqR3O9H/OnO4N
+RvGKoZdORD5j6FCpaq2VAy1fBhr2N5puhXYrutxdLuHPjhlUPHVXvEIHFrF1tesF05gKXspewtI
6NMnRAppHkBIQ5Fr7OT+I0l8TwTYjeJsnQ21G3bN7aJ7lKx7S/gwZzw/YLTOiO6sgPUo8tip43Vv
q0DDTeiUvFAK29wcyke/6LFh1NgqcKoR3xKM3owsXEX8yRijT7PcdfW7EKXbcMyPZl7CAK5WVY0K
YRycLCN7tEpWgkEoymnGol0vCyZaRfaqJ+qx7c55L9lm+4mN0Kqpjh19jkwtjWo0ndte1LbZYCAL
hNSbDLchNxL8zfZlf1Wx8Vlz6g3RJiXMVu7f2KWVCl1ET8RQhNBrl6vAUHrtNAaZjxBy2mBchxUL
FYFP5W/weLA7rbEhypB7rLkBSNiAUIU+qxDYd/yvcGpdTDvabt+rplvML4Gx2aMpqxwwBC8sTc+P
xl3RINgQHlkwNBMvYv6qRx9T8qaZbglTUMd+QDgBkBo6VaC4K/LT1H+D4zEXKtdVjkfluI2EwMO4
e6PHhACOz4K6MsLC1QPSIXinq/rs1yXc0dtIwTUp3Q4THRuaYYNOzg9g6I6OUOiOOgEKSghJ0toB
vVlF8WnOz0O1kcs9OoNKPXGgZPUCHFGNlGYvg03rU+VCcVnimnT+Sl24V7NnOA5rudwKrC6rTR1J
ekuLb2V6rr7qTrEr62bUXgNRcv0vM9/HdKtZdtbRwuvzJoAmh1msjax7NXCjNSZTfmKtanLiQFfA
ETU/vC2mTa/KG7nmzW1BNPxhbTSym6MbqhvkImbsmvHrkJ6H7LD8fjRs25qEwI7kXjQCYuw7qk8g
Scj2yoagxTkSfO1m9Bhre7oCZCMxvUiO7AaDAWnhsRv45aPC7a5H3yZTz44RHYz9SXiTaJIM5ZDw
gsSWzhYgHWQDnXHuzIgEyxCepXA/JfswOfrKWy2ErgQlYtahvdYerVFZfXOvquGzAWzXTfHen27L
nNjWfN2GJ7BkjEWxkBbXlXo7ivXBDN46Ehk6C0QXaU96UjuWib/zFZJlp08pxEWEMje5A3tnj64f
cqtEWzRkuT3K59QS3cKIXkBilGolDtHamPtd3YK0cZSTVuoW1N5JmluJAlCjHA5KzY4Yz04WPLhC
fuqtlSUQMfsq0trl+uOklJ6f75WmpYp/hq3pTt22mNnPdOUgKm4OU37p7zTNhHH+mASh1zOP6Wkj
9e5HYuMg4pY5pPIwaIxe8QrtU0aR7GeyBHeyPc81fdB2TCW2opCq98PNVMqHDFqR8Tw3877NjrOO
mEkiVLjhyIILmD5gDjuKTqIlNznBD2JzSBRz35m3LZ3v0Hul1uClJtkdRIVEqZxla/CbuxjSfaD2
NAwF8gNmlPWjxZHFZFgKSe3ejOWNRS6zshMoa2n8jQ+P06s3QpC5tWyc/Fy5L2V6DqN2B+Oj7QgX
EfHKo7+hnJcwgVXSrmsDXDnheJvC/MfkMLGsJyVVNyaDQTyYQM63vTB9tk3gWeP8Hlso2WrAQo5t
STcdwJacrMxuOhNP2uSk4ofVl5+Sfq8wxq7nj6RlN1ACbMre/BEwSxVdgd6xSwiwzpbjFvaSk5tr
0ybP2o2gnycxdFua80wMPTyfp64nOGdy9aY7SqP5KMYDgfOS03RI57V7w4e/GwU3YvFRiYRylu+S
9ZS15zj3VM2jD9kHsWkTV0Ph1D24ME5hlAelmtaNxTVg3yRlb5f9vJeob9OOeNi0EI+DIB1VK98O
FhFMpQ9rLcu2qogr5Dd9os4hoTbuW8PR6VoMthzdQDsVmp6sVbukz+90IeHAkeKr0dRfkfEz+dTg
6UVSmmODq+YUZq9yp+Hsm3hyBmwZbbol1IM0q5ENpRSQ81Y7ofsoW8X2rfIxlNcEbthVyO9oCH4z
ckg5PLWd4mlYQRb5UxnfpcpKsnpGzKYdKK0jCoyN8u+83OvGVxkzSVdechHW2Lgym02ChEeTbkoL
P4wMdUb/sBS4EL69nEHIj3qvLd9JnMFImWItwtebi6+UeYy2RNR33wlF3xAPE/tMFJUbIbpplqUW
Hw2zWNX3UgsSbYZ7qcofYzN5UbLajZnbDuCswrMY8HaTgZwqz/6oua2krYomvpubla4h1GP1l8Z7
xeuu+nuhSFaDKu4iUV5b+dmkUePy6fzcTPtUR57xkI6ZFwTHhk65Kusv1PqrguSK5lPwe0c0v+1c
wzJ5cOv8Lc/PvvmdKN+Tv9HFu0wvPQ1rirp7I2YCOdOyH6AQGatVLJVuJY+HmdF/kSBFQRWY0IwZ
w7ZfnlFwxjfKYcq0lI5MJzeIDbhU7sS2u1F90rcPtWJtwp5oHyQUmfBmVKj0lOFQwiIMBLuriJlD
5iqHMIkBOtvoR5efyXd16dKXIhoxDRNE1Q5FgYawcQDOFlUl2V1BktlxfGpaqh1KtPCp0d+sRYmo
Y80kRN6yE2pK6XZQflv1owLMCfEzbO4iNAF1cj/N86YKMwTSPk5CmzQ9lWNyLIbquX8WVbSSjAgk
qXMM6Zb+I+nPUq9y8iZ+mhZFQze4XIB7BEemssXwqCUnutV+IqrlU1ZpT7oEKo1GF+80gD59o+w7
YY29NCZF7MEkYGF3Md2kRM5bJHMHCVyE8lOB67H0OlFb0b1Ubo+dQ1+4mT+vg54QEvlZ9hlNdz++
immSQguRv6p4KOUt/TlNgogaaIaxY4j7WKYfNEJywAZ3rIpr6NlfBrV4kFksRRH7DGhGv8OYil7U
s1QB27Ie2pWFhFj9SoAUpXvd/oHfcQ0mvoBNFwdOgFtIyQApcLwuFX2iVoVWrv7KPa73Iz8O3VEh
FQ+8jQPRg2hfI2X+OR3ggjI5pJjWAIxfcvmbEgSpXIKWDdu/iW4q97VYcZBzrsBEf44ANZ0Ptfjf
45/xB/IpzER3DwVOHvNqdiMPsN+GuOAyArxGMl1ojv+B37iDxq8sCiYdJs6Fl0B7bvYKztNcqXRz
KK05RCUCuRc+K0JP78rH+tvF0HUtMQewukmg+H154LrC2DrjYufRld/5ZPb2RVgLN/X/QbVI6reO
GS2BbgyPzAsUF0NqYcpanlNmA74aZ7yLNvRDZygj7hY8S3VEQNqH1rn/90f8y0Sfdmlh11n4Dhgo
qH7/iLJczqAXeQ/lcOOLN1HBEe+c0892zV40GypHstbqTYE6Wcq3CphF1OGimjRb/ATcyHI7+t/Q
X5VmQwwAeQPRZoh+xDB1kih1qrVFbr3csY31vT0Jka1WQH9MYNTw2S+eXhqyaRXzUTBoNceXQf2y
7n21BncCNjRopo10NWNSliu49qtPUYu4poa5V7AHl9tcVDYz/Je0nO2x2xrZrTBgvLShXfn3XVL+
fI0MnRWnK5oiW8ofQrqeJyaqyImPSvzMHLa+79JHXbmfmjcVPSnWrWrwSKgoiq4s0l1VeRF8kFGN
2DJPa5/Jc0PgZST3unrUOF1AqA2/4xr/8BheevcoaAOww4tBDe6yiXCA2yG+0Yrnlr01DR6z8Tsu
nq98or8sbT6RKWLmL5JYqV0McKYkZsmZFSTmBkPA1ZhxGpE+cAuUm+dIPgTSQdR2k7qLy/tW33Ty
Bn/I0dxI8nPcfUvhaiifo/KttV4s4c6HtZRlb7H2mih3Sfsyjd9TNUIZfbluZHxRaRb4m0EbLtGG
SB493iq/r9cmbNQ609pFPjJ5t4H3yTETavDXldtzsTH8usyimGSci9TBlC9eC6ARHalakeznynRM
eXBjQ/qUJxmXMe0UQ1mhxb1LwJvEHLxBe+uE0TNpudm+vCYM1ji1edZwrKtHSZvtLpw2CZ595Rw5
RTCccE+J5uwnUMkY6OP13G9F2UIOKjjlANbbvvv6VQvmpYL8p3D+/7kBkayo5fF8uRxPJ4I/qcVk
NAdxao5yF3/kcPfqovJiqPPTAtJmSrKKATbjRge4oIcChFLF+zDHJqiGN2KtK7DFpGo3g4JLZB4y
V+NsZ0zjmlR5S3wUstRr5mo9YN8DMqf3B5OzXdapXii/CtO0EYH3M04/8lStIbBbYCEw5dRyFVeR
Ta/O+XaSVi17Yp47qoQRg6B5Qvpp3EB0lKYHmoiqe6XXNSObOD8zLaHSgZIQ8AKs7Cr9k2aeiah4
6yJhEwzhRsPLlrBot0plV622Wowex4BxQAM25yK+3wgWu72VfBZT5gaB6dC2OEqGRFuMl6CPN1n8
UORrssG/jezYJEWoQRL6pEs1vN+lStpRdCHMlFv1lwqtx1sjQYZvuf9eyBBg//bc/3Oxiz1MDsV0
1ifmVcItDje4SHTmo5/vMG2JhzWtITYbhSNv0EYTky0nN2oDOYT0SQLhpvyOWxK81IJdxLf4G2g1
SV6b3noojQ1/ZNw30WP/xGwx4Z3YaOcWNc64Yl0043sFsvMeJS8zo199V6X2vJLrT8vCAGAxd9qB
+z6KwyZjqPRjxM/D7IX6g34D2ppvrHjDAT/mHGW6vlu2sAUww1BpTPG03AsR8pmbqF0C+8TgmQDt
rHgttE+ld9W7eaNEq7xwo2+U7hIZS+9p+2GCsdnMJr9pxmUL7OuOyMIqOnKa2C7NfrGKvlN2NWOf
W/eYJ/riSniYN/SrEyzb6GZQ6cgd5i5R51iA0R5SK9G/HW8YUa/iDzHYRP+PsvPajVvb1vQTEWAq
hlvGykFZuiEkS2LOqcin74863ThesmGhIey1bVmqYjHMOcY//sBCPz4oAFzXnRHfGME2W5IPrPow
U80rEcA4yC7stHK/wsoMCMScbNfcpmeY7OPN1G6IoDeFysq5tVUWAZNNX4Aotq+Gw0r4iJKdNq0r
+UFONlL2whR39avaF/v0U7lronUzbrTHFrXwjNUG3eZ6pbuhs3goCY0FvFwkvnycxQ8jMq33a+Kb
8k7ZDF6xR6yNUSRDoB8pTeK3Wvd/Fpz/vfHkbzyFWE9is4/71Z6dbp1nyl2sE78TiQ0XrbofPEVt
qe0Tf2jvV7jtM6XTn7PeBmZLS8Zh256V3SisLLPn9inHidagq20btl9cDeaxxUzAcLv4ttQzDh//
HniIqUgsKJRksPhYVG7jqvGC6/N4xTeojO2W+I7k2vvsi8/tVd5GLNQZpgVG/BqaWKMz7YMgloRQ
ly792RDelo4uHSLEbZIAWRk8P4ZGOtUTNiKW+alp75r4Dv46zY3bF50XxsVzofVWrY22BuhiSvlW
oIgqhPJjWg0o9Jhd970ztNJHX/auRt7CKlGcSpo2tb6y9Edcvnqwm3UfPSjSNp0YuMTypzbXTmQS
SdTPzw2xrFMq2YMe3K0aBgRj/KYAZ19V7q6ouMuQJhRd+UMF9LWv/rF9fClzKE7hfny7mpXczmKj
sWa1rnBbbRbpX7gLrXOdebgEeT/sv39dtNDNUZriiKVr3xat2YxrIxRl5GCdT3Y5PCoYTZzMLP2h
xP9S/H7/XHhuEWi01HAr8dtG3/e4xMsJ1ORQLdbEhjSz7uDdCY0mnKC6tS8hraHM3ApL5To2MEHD
fRJPQ/kMEWqxKANKGgv8o9qXJfJeGMEJx3u9TrAO/AhXpkPcI2lYElOinPoAcyP5hqnlLpTPSbqY
qU264mDpSPCdSlQJ8QNdS1DkdnFeDzYBJrxjTfQv1pEzowys8LLry8wZ4cENGIwPBYyaH5OavxWH
X48u2V6iCBRAufC9a+yDaV5NnRFftGyb4MfJeG8DoVpv3QTI8CXb9+mmyO4a6hVGO5UH/UhY+TiK
hC5UkRnMR6DOuc3EG9JexNQL2w0CmbkgVdeRGbCOXjL5Ek8xSRTt/XyYMSF5Dc/F9ioAg94haaJs
oDbaNYue7xArawQa8fnfWyMakL9sjRq9/5KSB3tO+V5LSk1v1rkaXyKDvLS7HU/QVPksUkEN6uFm
K7eRHAXwXHRj9IGwHmUk2DgKazezcW9cT4N6k4cNWMghgXqKwUC6CVSvumPyEL2nszula1RIYbpG
zRHMFr7LjH5AO6XOiTScIezK3ObMGI21qXJq3QYq5jJafK4ZyCSbdMIK/zQVfq3v6sJnqpK0hym9
jTH+qd9Tfdei0tF3ZXVMy2P9OQdbvb4U9d2U3Q7zMehuRPM46WDVu1J7UpqDhp1HgHDkdur2sXm8
4oAUHFQdBN+Vg2NeHcP5FJYfQXDGoQYrlVLbKZC4BfdKlSdsc2lDekSjPjSyo1NTMY8D9cVPRrSM
xm6eTEavOBHlFvg9TKKuOeB3Uc8bfrBd7bqQygNvog3xI3xmg8eos+kqN3RrMVs2MQgQlKEh5bYS
O9NHe5A5oQXTa2foPfgc1Y4N2CQvunemgkmxPcMSJ7jkJtguCJd1lZzuuVDdxYzDOBLzxmXihPbk
E0tUDh7XQO98ofPl3FXqg1H4gXQIun0UYOC9LUwQWrc8Jr/ajIDwewrccdoEH0J5Grp1o2Fw5QXS
hjdU09tOx9XYa0Ft6lNgOMud0Tp1Y2coayXKJruX0KG5ItGHo1USKpMgOaMVtjrZpaJQ4YM+LveN
iIOOVefrMnoqaKyVixnfEGFNdHWl7Jtp176qRMYynFSYyK2vuptml0a40QUODE9ClXqRQHPBBdeD
lBC0ndUIZJCvpetOrc7sZ8pgrbCdgyTQbAp4AZEtNx4hOyrC7c8o97B3SGRrxnbhXT6a4o5mJIu2
rb4V1XUo7nPtJKd3q/hcVm7G2LW8z+W1Alv4jnF9xIhZ3DAc1Y1NLG87eDnKLSIsSn8MyjY5c7pk
VxYb81lJHSn0DHO9MvdF5QkwmBNHfFFAI+1Y525wpvZVJnpDWq+ag5itg+uhED25cCPxLDI1QdRB
Z7wryS+ZKbx4VUtV1i3ef729Ql2R2dd6Q6CkK8XHMjs08IclC/yVyKdl5gPQKzaPobrRVJ8il6Z7
lF1duBHLrXj91XbHggIu8loSAxsvU+2+9FXuy9Yf7or3CYYcPDc26fEsqesrADmsOHYjyZ0NT1E2
cQTbtVzrlaslPiPw1aN4tUVpF4bbdFi3wB2qP6pHlaWtXDP+5S4e4pOY/KLllrANYyJRPGmk7nC0
U/citY+x/NQxEc/uGMa3+a+pBjW5wcxNQF8Zvc3yWQl3MjJMY52JR9NL1Ne53Q3qqR7XEpNEodup
uFug1dPg1XkcnjR6AbhfSvbXsRvOimBjmF61vgq8XhOTaJtLe2RHw3a8MchBFPBIxyBqo0k7LVwT
SzRVnjl+pqYb6T6zYE+IPYhCqC211dJGyJTvcLjopRqLH5K6R65pmy0rVk23RcAQuey/8pHSmLTp
i1qvC/Mcr2zmAaurO+d+rdgqloQyDjMsUWSgrFvxjPFUPUP132uZDXtnNFDiPuvVg1icJnnfs/Yy
uYs3AeLg1U5Ktip7UbBtiuOUP8/SnZm/p6obQnlXPf4QFX50wwxJtXldESkGDlMKsyebBBRp8e9x
TdNJYi+9Z60RJWuFx166Q/RHDGRWu1cCLisfiySxdbGICyJYG/aIzD2onusJc8dtxlwVtgOhN0y7
Q0AgBuHhaIsgXGJsIHoSl3Faw9yl47HUyktc3l2150J8NVZs5oIv1bfcRPgp83ap4nEiDYgW5Ndp
dh9uyvQYpjheM/P0pneCELXMi1tHSrdoYZh4QKg0MYfTn/TxlX0Vzy/mcyEOgPjoFptGPQrdKU/v
cu3QY+MtH2BOpZo7jt7QHI1wR11dxIcguQ8xnBXiTQrVoNEMGA8HUjJixUXEGiKo4rO4TXQZZTvo
dlL+VpqXUXiui0M/MRzuHmUJ86h6H+GrxohQOdThsQ42tejUuSfC8u9c/lAw0mPAodqh5q6kQ965
WJ4Ok1sLnjI6xpqiRiydQkcsBk/MNis84pnPu5z7PvOMX0O2LuPl6TZWvjKsQ/UErWkMnmWGSvmF
IJPpoRf3vX4Soo1ZU8lTmEUbfIqdTriNVx+6xmxtNHGar9izXyZ6gKF6KOV9195c2+OVh5QinTFF
ezL0V8M8hLiwqaEr6E7NDJOWFQ6LiFmZH7BhzSTmsRRaRJhXyW6OiHQ7sACayq1UvY7BXaCuzdVt
N5xyHQ+dG1IxuosOvJszH3JbQhWCE/fSUh0RORit5dybJCdmZ+FOwdRlsmSsWFEWB8cmPuSwFiFg
pluFR6rzk2RTQT5prfg9VCCb0RNvBXk74FkOEZsVPHxRA0+KLitILJtV9KTnBK1ACe63gr7LzTel
9ZR0zYxVh4vFzkxyau6UlRU8ip2tvPZ4ZsrbYLc4vg9elO2G0aWM6Sv3GiDf+kEA/13++lV4Yv6r
LvmFCuki32BwcLhuGgS1wGCk2ptPp+T97hEpRWxvsvNCCA83TIj87Eh0MMAFU+/1TwOT755OfxzC
N75r12iz1AccwuJP8wJhxxLPlfvM/NcN7Gn9Q6PzXU3xx9t9m0DNSlF211JbXGqqu+QOLYWdeFCa
dJckE3tyFgmLKywwp+END429SzaCh7CWOPveqvzukFx+nOb8rfz//Sp8ky9K6liW8hXaWAkPhk6o
63cq6WRYXmiVrT7N8tZMaQb8HxuPv5KbGUKATK8wsloZ37qxapxTDLdahJMH1ccb0Fq5g81qYv2U
ov5FW/5v34cQVVEQhKxo8IBj6Q1+o1FXRVKpamyk+2Jx5V6e4TL0JAkLD/nSYKVIy1ky8BAIAIZf
Qju0qWL1rnhcokPpRTNUF+Qqy3gxZPkIE5iBO83ZwompSyL2RFbl6ccp258NC6IPUYKRS3AaM71v
F+aqNCkTinm+1BPPR/kaKFsp2lUsuSKcSopUFTse7SKPAD8UJfiIL/Q1bduqB/NdwtGkGJ5H01Fd
GLAm9ctbg9Osci+1UJbuBeU0ljfGtIXFXhRW68/N7difgFLQIdfXbdM/DOj3peT2Gm/U0TecEOlH
uqtW4Kp3HT1C97ZSfZhCdhrhcYOrUw8lSLGUVyLBA2o02g/MlmG0WLML4hNYr1rEus4MhIbwum62
seIwi82SozJaM0wJnnAWdubhgQKVeN1cYGjn5Ll5NZygwEkJ/gBAdFqoDBAJScqK2S+pZLz4umcs
9e9+8Quw+n7LkKuOsQ2UIpmh6n9vmaxqcznrk+CQ4ECjpDCJ9ea6lqbbsCtJKwF9HF4ABKTVJR1W
65kjN+qrtwRxK+pdn9ILscuVwH+rvvOumKr/+/jgAf7RzzLEVpnhaeSe4xf77QCra5um0SoO9lmy
z9t8o2UrOopoLfb9XVBJbhMI3lL0Z/3bXAibmgzsKkfBl7SOXIbrppGIocN8W3+QjPusjHatSJ2n
EfZUc7urtJIjEVZ6Xm6vVw04Vaj9GV+/dPqlrTA2Xd0qscqeFhxWIql7meDDzqrLbidIdFZq8Kst
8MsgVkTQQaFXLWZkyOe7qzeEBhzezDEraTeFOHwwioXMI9jJeGjyX9CFavgCKK9sYT6m4/6qJzdR
DvZPUka46p2sA+VPwF6TJyjkq0T3sQe2a/rHLibXD9avyMABUDUcIC1cseY0wnOaufUqPKsp1G2x
hfJHrVpRh46ijtV3to80n97eQYfsNNEKagOcO9gKd5Clmnf82hLBhuzevMUJ7ZnbsDA2m4QtdbEO
Hwq/hRRFbBv+jjEcZB3alFzdlQGswRFq8kPHHO36okIcySiiNXyHpoUzeRyhnTZwsqrwFFy7zZQb
G2E1bJOZMC5Yj1dC8rr11DJD6atsm1Kr4T3mZcbo5ElyFrH5NPSTsZI3+SA/6oUT0IJLq2bTUGlJ
cKZHbDmMZWzViYsbWguFzxj8gjqVpRBmj5fEH1VA2DZ27lBFENPTpeIOrlANAldgjDCC+jRi7sVF
fZy68YZ0VUvq+hshnu8qqotBTN2lFZy8XFmtNVh9KDaUNnbmSdkrJr7q8XirpNlaggAcGPdBfQoR
Vsz41Krxj45l6p9jr/88E9/VcqtMradSMeOLLu0ZbSCmvXqpQG1Jf+eGb2bjCr9yXAm4A84mnFcv
kpzWfFQp01Xz1rCv83lp7JGSqB7Mc1M4hOojPlEp5JgOmZ+irFM7doVyk1b3WfOY0vMmDkiHUoMV
bjPNB0nMHRjGdGMj7h3hvlGdSHcH5Vg2ntSuTXxUqq04kLzqxSHUXUhUdtWf29LWa1xY+pdGdqV9
B4kJCtH1oXvUVfJxLDhaOHFclfvi+tIPLtqDWID0DbvL6dvt/AqeLGJ3Bwbg6BoKi2W7jiX3er86
T+rHXO5h70+BU55Fr5ns7EaKDkrlxY0vlV7+xod8mTSO5gTFTzwyoWYrCVQ/527jo+NXa/e9b6jg
3FaKI9V58BVXv7/KUIfs4ZIYO4TW3N8GUZY0SZTJ1/umYMm2YDMKdjb5/179tD+Llv9e6OXff9vQ
tQaLWCSL8eXablJq39QXr9tIdGhqom1RbecZCq2L2QYQh3rqyq0M1D4+ElCd9nbY++ngZpObnVBK
cGHV6dgwGkleMqYsqtPZUbgWBydFq+FMO+OxTdb6r/ARLG/yV4PbS5cw9qIadP84iMdom9d+tm/f
oC68cz5yya5rd8JsjukMHRgMxH9/+tVfP/0K8wfQWvhFX2ZAv316Jexno1Cn6KIILx0K3DnzkJGM
KY4JeyyHjXc0uPThukis0K7JD4HhmiuYvzg+O9PkX2WwTcit2PeCxxGvgLaItFjFdJDy1gr5YTad
QJl4GRdVtPLaSWqPXk5DHWNuyyU8m+ZijVpFCDeMEq/Tlg6oSfyRhBNup/QnFdzfn2uktkt8hYoY
7ht2O01XwZBMObwkjD5WzJU0eNHjrTpvoMGnyoVFM9gqoS/BCzW1m2EgYqL1pt4mSaOGf8k+isjE
Z8CUu4gHtr10KMudPGMccUBJErceI0slvleeqljfheozPftIGl94j98RmRHXQLQ7Oq9PRkn1fqgL
ezhrr5JwMgBgYo/zp7e3puzKlQfrQ0gPWSNb48qOzYfW/Bx1Vys9IMJR9rotaQtG69Z7uu5x20YP
uj8X4P1+5vdvWrmd1oH+sqpulOEQCDuFuD9sqopf/epBybZLOZW7QvUQ3EbwaB6CdQa72Eq3KX4I
834gMqNDOuEo1Qcf/2w8ExfYpOueMwOhA3uIqj6XK/dcbuDcp44JidBg9L9kgyePoxMRM0D2CSIu
0D4VF4n5AdYfW1Zrx9NHr0N5cedwPdCEg8LJlT+z+80/NWVfdf/30ktB7ozDtqjzv2+VzVDIshZG
XXIBGl2dCNFq7qJ3IN5ptlEB8XdA0qHjtNnUwoCLS0V49YU77ZjTSpHEl9BK2+NndW4pKV/ClQN8
p6lIGdZhaK8WKrBXNcB01txyRvzI8PRjF3sxyAMy4xHesp2jd+woVa38ab5JPhnH0b43N/l7QGbT
BjcRw6695oDP+ERsSQpA6GFRzpuzdkapU7xAuYSopFCFw1J/gcF6tZkCIIU3YVf+ZNWC9/FfqkGF
YhVDRhnDDPlbLy0Ord4Inc6MGAMH0RZORHBs8Jf+0j/jlkhAB1IV/g1VgvWWr5mLb/FPPunoECyk
wz6mb868Q6Vlo/m1ws31gmWQHWziS+JFzi8CVLbFJ3Ik7Bjm7ZX/X2waoP15luCXG8N6nO10c/Yf
zxRt9mCZ7i8B5whEh/z2+b6x7yfrE3GZNVr2696wjrc9bR6I+w4UyMKHazuf0GwckWGRwdFbq7Nh
62dkMvYnOlO+ONv28vv1j6LXv565FRW0gpcQbJn/biV6mjV52ZolsqEje7jBI00mZ5dvqF9RGYzB
RkDaGv4YDr20b3/c5eRE/r/3/dbetVNQaX3eJxdGJNXZ9OpL/5FvQ3rS257u6iFZ01LsMryNrPTt
JwsDwsB/ePtvD1maR5o4SChnahdbMQesDZTOiu5w9AIcvBtd2a424U10p/nGhSGlu2gKWwIWQFKx
vI3XktMf57t8reBNIlgeIj17CegpbhmMJl54KX3W6jV1istGwlfqVrf6Y+ZQmYNsehiLO+1LeUEa
8YiE9ALjAk+AxW9keaXll5b/Mvd3Cw8s05Wwm5G5h5PNYkEwMbxZDrG1bn49qhb3GtgZd0ljwWKy
Pj4QRDGeTJzQ5b8nXtGHlezGlnh/V29z1/QUp78QcvDMONNV+fsibdqkazy9iueVl661h+S5vYnX
wybYMlSZXsP1+Nptgs+ZneHrL9k7qjV8MBYblpMJfBQTJ+USioBfGmJ5iD58QBtBFI9cbb3dLUFB
Od/lbDgJRJfl3xNPsPk6lv51nfuRZziGI58XGgwIqbU8a6xR/mKPorvmDSSer9dkwvZ1olL7V8qL
Eo3kLy+b89hhlfvlsoByifQiGgM7OKe2yVfM1+LggkrrQi3JTy2Ho7tX66627vZ7yVf882At77u8
CPmLtOysljYkKk6qwalN+DtiWgxbFnsWtNxWeIcqkz/PdnSzrA0a0SOLRcurZj0+wnXhjwYvtfwQ
xLmjiNvLyC+fIclxQTBK5PVewTPwSgh58G+P2bHit141b/lV0ktuWGEsmBpOhpkLqz2h7vlis+F8
Yl5gXUkGortx8vfZnV2Z6hb6Kd9H8Gmnp8JHyXMo7NjB48z61M8BVOgVK/QmgHlV7urdEjhUsMQY
rkAKUHqKLtGFQKS3xTsmsPV3yibe2HSWMct53AlO6CFbCemGrPQ0EUNUYTiDRSUmFL7vP9Nz27y5
f//8fPUTPgCfpN/Q3DojH3D52ef9Y+vtX19F6/N9scpALsp/F6MMpGCY1EQHOgff5PPik7scuFtB
InglTJwEK+PrFalJWQeXs7WcBvwK2Z9php3E4seel2cAH9sdKrW1zPuHLNHLwoyHoHW/PR6ft+8P
nfdOBWWRMOSKb8yXPYiAl5SXydzyC4FsOPMBV72y9j45Xdbr8hcgSd6fyCjeqzmkTu6BaANX0pTz
JTuvy488Lkf6DIXCMh5vQc0J2mIgabcbmFichvS0fIeYNV5neaWQD1r58k7ekZttr6B1L24dAV+K
Nb8z0zjqDifDC2+Lg3BePrPu/LR1qn+yTxDaYeOzkuVl+f/iDfxWTKtjMShdkENv46zQsgP3zANp
yUmw63SEa+HV0SRwEuOD4bQxeQ3K+EWPVwN6DTrXbXyBcsJww0E8a1INKZHbiMG6N1f3aW6HaC7q
hR6HVk9JLxlWEc3w8WggVNaoEYrRIZdJlPLbfAQuwq6jdJRS2fTM2WsmRbOeHse3rLRNJiz/biOW
Ff6PDUiVFZw0sc6DaP/fjQ/Pui6SCjO8mIbfvUceflQo14FP6D1/itKQfnqzbxX8GOUZYKceXsLp
VFyPkmKnsp/LW+wzjgb3wvRWkSRceOYLulP5qddveslKPoyr9e8P/UVx/+NT6xq8e/xb8LNZCqnf
L3enaonUAjo3SAqe2OstRG2O7CXWw7/fSV8+0r/e6VtJ1uZBGjRNhnUSteVI5GOQkFENUSTRPnTF
niHf4pXnNd1FUD5CstahBCnmR6U0lrTiMWdyXwSwcWL+PP6P5c8KfnJeajfxoh/KmqerosCSwnek
eCkJuJPKF5l0jpqkEr2BlWsweBzPTXobdb0N0AQ4dMnq7NBFq+3c93Yn4r8pX8nNkz3AToLHfLO9
OlflMPUMRBJ0cnW0vtaQDLkDyzF3xvwliCbXqC+d9KIZqIyaO2ypNenDrLu9HJTrFMqU1JzLYNgM
I4dk4OKQYtEuY9oAJv3vc/zj1fwG7K+yDr3QwNWs9tPWtE5wlNx8M7u37/9+o79OEJTfbptvVeJk
DuIUNkq/Twf4GhOb4hVUUJZekXoBmCLeNXtbu7LDRscrrsJoU+P8q2kci3KbKaj90TAqhluZHynz
A0Mgeh2h3LgsEgp43slQfvDu+mIW/3ED4tkAr04nefY7TBApqykVIuxyQipMYMVas6N8Bcv7ZRjp
KQmUIoZJjT+m4VJ1FbytQ2Sehcrryrc+ReT4E/3uLwMfllqSOL9kPXgmfTuJUSGJhTgy/mpdEzM7
ThFmcDQGP+mG9L+u6b+90bfaGqvsROpnRd0HsQlEhukCZa0hlefe/DSWOT8uApCL4hsta0AFEK/1
zDoqYCC1X8+IWK4RxsFbqUl9mYlFKT5lyV1jylshsY1Wu0ui4UaAbT4PmGzgVjnrt7PoVHB+AjO1
lTLf9FHnaUa36SbFDeMM+w9IqvMt0enRFT1otzWTDz18v1bvEnte9C5ys2TSQW938pTh3nScnmIZ
GI1yhLC2a3JlLgwmgy1C5s9BdpL0hyxKgWo3PWYmovQ6QJrmYXON4oGZc0NGA2OVlVG48zy5RMms
JULHfngo/rrC/Xaav/UQdR92eR9zPR1oYFglVJsOw0K8b4n4pHlUT/qBCBNozg66mVtogez4PxzC
36YgKlNCVdEAhojx/u9yXky6XlfDMJ+bX1A3w8fil3Qrbk0vxE9e3eCdy2RMtNpn7aRf+jtj95P7
q6wvG8b3p+z3I/h2U0tmNzWlpM/n4F5AH/kEktQ+cA3jm/SVvIM9aITSM0+WfjVPwnv6NiFdiHfx
G0mOtMDUe4fkfnVXQi8lUgwm/mV1SxL0k7CLT0Q07Yy1+LjaRJtQs/h29zw8k1KZfmYbHL2CZvke
zDQCpUmURM0ww1nMbbN1MoxVgLohsFj0NBE77Dv+JmhiJXpL+AfD8r12ZpGywLok7huI1DyUOGpN
FuGlMicTrOUOnAUv9AfSY4LJJbAZ08jSklDYMxEFOJhRaFmQrfUYj3VrvNHA394GuDCmB5Fpum9B
CmAkqX4vWMlbLu16SmHK/SWYBndYa5jQc/BKPoAjXh5gsi0Oxwu5x3wpodUF2/nYAFzkFi4F2VsC
Tk9d6s5H6ShurKr3jLOxh+EwfJI3x8aprCwD8zOqi8NIqtaHCS37pkc73+K7nCY+WlZxoypuHvrT
E9ttawVOkcA0iHGnsqKb7tXctufi0twrQA6BzWc/BZiZWPoramaQ+hdw79lGyl2+y2txR7CFDUMt
dovcgjhzi+HMg4T/Zb9BriDhXgCV57Y+jadykxxJCmNz5vRdpCNC/gDwjFSLyQ/u5LP0YuwNh27z
Umx6X9uEG+NWeoEX5iMRKE/ZxUTCYMmlVSFZeQ1o1GpLNMD60JJagO/ZZf6If2GEWfDTouyGGN28
rD5wxNz1t8FN+zjBomDH+ogOcFP11Q9xDvJfQbvfH4NvS27cTIJppNl46GCwY9oTVsdOLjbyOO6l
dNoHDDA0plmY0q5rscGCH5aacQynVGcIX20n1OlTgjJeIC63rFFSh1umjFKLLY/GzM+wIpPoQuH6
gEXGGZMtr9a0vYF+We9YXNIS+fmEnHkJ3c4fZ+kmIr4gGZ/In96gyj6LpX7fqdeDCfsnDYgJXCiU
WXcu4sAWm8BR4TrX4qEH6kyZejRk3mj42M2N1yjJTSxNft3TuMS90zDuKVfCvRLcy34dk/Cr7gtj
25noq+t1HNL5C9CdcO6YiEWWstDTyCQNe+x8GCKPOll84ZPYH9XqalUZ/obZLpcLe6wUR6axlPsn
4F7ktVD2jpFxwfvRpfKwxYXlo8fOEN1JJmSJDpPVEZFhvvLNynBEA/FAlfrDuO/by4TTWsUVN8on
GYasqkoE1SlbdYBkWYKjDbU9MKQb8q3Y+PCvYi12RD56/jnABEvB1CVX2GN86IRXaaMZ7wlidhk/
HgGHmkE/LEr2mrI9z0CG68SV+o+G7BY5JoUVn2PEOBnWXtIqdHOGsHm2WwUnloQirzFoEuxp0uAv
sERDAaiDe93cYyHkCzK+MhwhCbLNoO4K5WnmiZ3q0rtORHZDEkgET26fUqKQzesuWMyJ0OOFk+rr
5R4rhlV3gyMYc8+5wyc/YpIlfJbzYHdcj8GI8dIvnZI+LfeDDEAJRqYa73CgMbTWEoa3sMN7vqJf
5dLpiNNDtuRW/jU1j1MMi5sgx1y9N3CjE3V2N9VA8KET2P5ClcCwILVxHdKqAU8WkehD2RvwIeGa
1tVDSlOVhyfTSDy5fgjTFp/rW1F+0jTF5r73IKcwgoJVryuuKrJdDjTA7a031+BDumbPUrjWVCid
yEVHRCKToh9qFJj9BLOr2VYFrWdXMgqJHFXXLOiBYxIS4VddkgQmO0+VCPl4BCbPdHO9XCihfQ2S
F1EH7mVCoOs7kH/8T9IT3jxuWT2F2MqZyeN1Xhuw+DD6mfKDLsdunsGxrDYzPbHRXHQKp1Jv1lJv
cGvaDBlHPHwSZC7/3uTVv9UZv68t3+qMlRSZc5swnFXoCbFUiekXeS5xitkIRJ0C69kEam6HXeSV
y5KPy355AN5C5fpWPM7HiEig2Y9Ur/isJQdOxvXSevRLxm0KUhG51OM5pvlv5oC1mAUNMRl/4Lop
/60StJVGThISUxR7jCVXcDb+W6cooSAMla4U9zvvxYutu+vbDFhanZTHOz/GD2h3LtYL5vasbA2Q
GvszO5RvcKuzj9Ax3NVPZdNSFv1v0fLH4ejfBD7GMLfSVKrFvXo4nA6b4LnH38i+7vxN6J/3z9vS
uRUfx93t2jyPluH+f13P//vusJo0c0X1KH4f8FyvU5QMlVTco6R6eDp4d17uG5vI+1ieK9qCGngz
uv3I7bO8AX/aH4+Rta4OovVKxnNlHe01TMCLeJRghfxwr2n/bR3+OLavHuY3fECIZLltYrm458Cu
zmE4vb0YW8L57A1H1QMoK531prpv4Xp25sh9UUGoaWS2oYUBkwUGC9Lrh9bm5pe/Pxo7jELW4hrB
xBZHWoY/D21vXe/T0y2olmPcBMfP1NPeLqG3vvyAPyj/Rfj//CTf6HWREqSSBlJwP14ecIzENTzw
T/MGr927iNBM4/nmLPJYkBXogtuVG9nbJuv7tbBZ0Nb6Udr8+6rLPx3PN7ypHNiCInN5BB4wU7XQ
15mA5WyN1ofwCvPvsbJEr7K298glnz935Q933Rf54497/n/vui/R229XNo2kptNC7jrjnlFGeqS8
hOtkKRg9VCdpt3D4bSzPCVWs3M0AjmDL5w/mskRXvwrbyFJ3owC+GzxW9m3k2tCYYLmpzjr0GBSd
gDtvMzDZH2LBjb8uHL8d9fLvvx11aaQIuRXO2kO0KYGKX0T3hfGL1R8Kxgqng7o9PEW5/XLgnixJ
g4hOs3VzUzwypjjj9OjtsUx4Vi3/g5BCUPc7VHznsys/6bCzLDex1g50+MPKcj6BX7N1/5bdYwhl
XYKPtemQlQnBSfkEnV0w9H79Lv8w29f+K4/+8y5d7prfPp+a1lqur7gq2DdaDIk4wGFnHoncuUM7
uTnp3hsVM3bTiuNtbm4608E/6azffAyPV+vjV+CdHyfnCHu5d2Au36a3n1yFj3c8hdaXzxC/G8t0
Ip/CKQBfTw7v/76pvyKA/3VTfes/lVgz4qjm8OXDE6bEphUfD1wWtK7c2ZsP7U7b83iFZ1Ytxb4n
PMtKPYo9S3d+uFHk/26S/+9EEkm5Iv0Swujy77+dSEIz5DRIuVE67yBiyXzKt3dXbgXiZCwYDC7g
PrfoMhSpMcT/92mQ1P9OM/9892+3aTrjNSUsy+b/IezMely1tq79i5BMD7f07ntXc4OqswGDAdPz
67+H5OLLWyfKlo62EuXsKptmrbnmHOMZwlI96lZ64jD7/T7OY0uW3G285MIceOt067X30NzoNnkD
JT2g5nCSfmJLXUl2dnivLiaD62TeNhQWiEIvred07tpj9cXSvdA3P1ozNzB+94VLRWpuCNGJwuWY
2Bqg2qC1mremgchoyesXa8XoaBEcO+v72TFR7oJ9kDkL97YbqfPs7uam1pu62HyIa4Yh1vB5FOa8
yMdkcWQ6kVn2W+doW9ILNvaDMcwxemfNDq4m83033hb2099zUoZsBErVr172uOK+O4u/HnvBzbky
uYBa89+X+a9wuv992v7/Pf71suhtGjbP6WVZAvGykB6b1rvpbQGjQOfmWLc8VecTLzrzKvSR/mGq
MvrgAPiLRBrOiXIg2FphHdLlF0t+OtqrF525IL3I2E6XO6pn5jfg1Jxmtzg+9sk7V2YxYxNjGOU9
fBxoO75jjhLXAkP2HdqXwlm+pnP6DLkrIS8ULSFo7H3qH9M1K6ItzPcM+P/7Kkj/vkX//6vw653r
C7lPb1DxzwQV2/GhtOJgOzc3h9142N1X1FA87AgOrrdtYLjfd+tPnOy/pLX/cxsIS9ZZmAzN/N1Y
FfSbnIQZt6H2UObXK+iw3qei2Q8vX0wYSoiHNv1AEY468okjNc18GsH6vouVzavfM5mEHPuxyXcL
haPBFgURg+3F31O/o/SS7gt/z2L739ftF/3n73dUJiiJFAGFfD311woxtLMxk7Tp6ak9GBrO+/N7
5jLBZj/ZisEpnPNH4YWXTwj8Hv2JuTGvoMruamvctLa5fnmDj8bDsVk87atAkYAMyGYey6DvyDjW
sIJ4mx0DtNrXyD1e9/v//vz/usb88/P/WmNGscP+Pm2F45YqHfLifr0ciUGJ7M/PE2ID66fGRjz3
E0/+zO3DT7gyP3ar0QYCHbyZe1TurxnLEvNqNELugsR1vgMnzGirfv/hWv9rsfPPz/rrTW1bcdAF
zvXngv0VZJu31uy5dyAPiJ15Nt/1tjs49pniYY/W+I9xyNJ0LX4/ov/8/b/ekRsK/eh5Ux/n3F2b
1vqz9Jt1TGl9gN5zwLVtiUskuO52cN+TE02zdWa9j06ya52tYJ3m49I6CPYu/9q9bTaLdOFu3jTn
y8gOwoy6qH85HZTveRv0Futyi2CO9QbRkN/aw81h9v9WznlMppKBmijAahpX9iUDEN1vl3Q8beMw
DeabmfUtfH+r3+zY/jHZX/lzYS+IcX/yorimv2FSHBxT/4qMiYW+dtq3/36k/rW6UskoM6b3gaPZ
r1ciHPNaK2bP7MzO4wHBvqK8PonbeMPIhG4n6NVsrwa3hYpISZ/DH3aqcwWLKHZZY+8r8SL6YMN3
ddD/FfC9iDwx6NaQVqldsPZ6xXvv1ssxUL2UVfrhVR6hsiuAJXTHPWFfX2fbmfdYYCUlnky9qD7c
INl9LPQdMtaF8hJuWOW8Zp7QDQ43xHCC29wLuz+taPq/bd9IkWRinXAUzH4PwYWb3BhJH+ML2eLT
Q+9DOuL3eKwWtOdoTWeX4aOmpU3vmA2dXm+Mrdnu0oCpJf9DxI9rdHQ1zepSF9utW67jCVlo002S
P7E7LR8v9K0cHpXVbCfRm6eZab7HZNz548dwMgIsfwxC4szOKQYQfzjVfDip55k/0KQh2K6im8fB
EJ7huVtq+xn9aMpCAkFs86csnGLN0Oa/nw3118z6r/VS55qgRCTmRfqf8IX+Nt6ACRTpuaBmWYXw
XxHRSd+6uc4zR0G3IUwRCRIymI8EaeySawOxVcx4sKnwzF1zKibj+cywMUzw/9SMIwTFhDpF97Nk
r8qwtPzmEQwhc1Z0yjRRVjcuRB0FSAcVaiBkEwwvPgvNerwbI29P9rRahEEw47cwUUYsjyghbZze
6hv41WiRKI78ChoUq7SxQh7evd58NUgx4kTu44v+9DPQDjoKB0KZ1tLB3MpHAXDuFdPmq4JoBB+8
T/CjCHDbVkYQu9shdEcRpLwj9W5HyHO50XDxoKYfXPFrJPW892jG9K9dApdmAfw2fhnua2JOMzko
n8ccKBy6eYI8vOhSgNngksHnQdcZrruPodilwjbEy4MPdtXcPDTu63F7fOIF+yrZS1XOW6AiHyDm
GX55Se3I9AAvBTjRYIb+FHsud4AhwohRyG0UH6y6eBSEd4K4Z7pjZD6U1figHuHPMzcJcTvqToXw
JmKmbkErAnTRoIG3nq9aaAtHZHhTTVrklvwmv1YlIBBsTHwsp9Vc7CXKEPTt8onlgeGcBgjUIVe0
v/mzfDOozBU9ZQYbQUYtJzrQ+sMr5jLcdKj7ycGuweAsKL9U6VwOfiFbrWBjgMKdmszTh6dcxSWz
keIoosAkVzO34mKTbIm7rc7GJFa/C4uafXbVD+/pYUCjXx86wrDKdTZizlgQeQ3nCOCBU7zgdx5O
MXHKDEPIEyaJ8CjNaffpIcZnksgtcZz396NcXErJ65D+8NgNYFV9vCHh7rEbsTFvH5yBd9mx4pkh
YUq1TIg8iQM9ma64FnrCExv3dG+YPsWw/4UgBni2QPacnbDwJ0eQGhGemsrql8wgs58UWgJKdX2O
Gt16jPMCk9QZetOkiFZc4aNcQ+2qCusmATa2mlfGReERy9IweOJjieJWxmlDlPe+2I4hXnO715bM
fy78E2ZW1Pv0672WUaRhCcxQJUfiLl8R/Kujq6BuJbqmxzVmD5/yBXNWt30iocJhzrRsed+hxGGl
ac/1RkS6O7gaIwBejXyr6w6UcWl3g4ayunNMBUZBwRuyIU1rVkmbN0TmQ3sfnLb1fEmPIEXh3GMJ
wUfaep1uY+7Vdyxh2KqVHaT3gjrF8PEBIxBiBiS8M70ylhVvSeSOB2YKeIRYNfkvDyfmSfqUEGPf
GHBxcxIe4LcUWRevZEk2otXB4qDP7gqGp75EPKk82A0kc0Ks4edbw5qG8PNCRAGugPBLL2zSSJuc
TrIn/zSr5jnnYXl+PBEAM5OgNoFjHfNCJHZ1Tj7xStY3C8R+z/GisIfCMlVvtho/NHB/zn2w+3Uc
OR1qd8hUdg/uCcPAsYsYekMGsevcL0w7J0pbcnCWhZs7k8YN/Vb1otAAvfksaMzRGW0TZpFqVmVa
0c+DMar/bA7difb1eP7vZf3finey0+SZNkV44e/7VUU+hbgWtEG9n413RrWJtJJrP2p8IiFzEE2L
5nBnLgPRl3UQywjREXxvV86seI7SI/e0PJidVJ4ePnJpN6/R5/0WKN+dCLLO0pjLRXa7KSbCuyWu
h8D8ZtCU5wAw9BjemIW55u35093+sFn90qf8vVdNeWRommRy1Y1f9V5MXo/aSuL9zIhFeNUmfWzl
F/oihUXDjhLiD0V7im2oxtsVDJQUDZgDn5ZkBTQis9TRf8R2eIgS97+v97+1IXVgsaKIwVsy9L98
jP/oS6h10g6NUt3P4Y9uLm7LfmaN4RJamhxgQVS4eNjyvyvBDyv/7mcB72xoF1dWuPlzHWEzuS85
ZasnHrcJ6kIf7hAtpNXjR33Y5Z9GDX/DPX8VzjrRjKoq4yCCnPirUS+GdyFXh+J+JlCOGY+CtPXE
yD6Uvcd7W1jCbDni18ceuArh9HD25OysLcNsOcNw820qTv5CXaBuHwLmI/v+OUNUXbn8eeNS36zx
q735Df7h9iIHzNlDCGcN7EHGLdgAbX4pB+u6JXl4xnxiX+9miHZmHs1SAiNs8+bUktPf30mhwr0C
WK8U50OxEUkp94WvO/J+BtszYg1sygRZWAgUYOThMNbnaF4l85o+zHNSCTQVnmCb+dRjZ2QuYH/i
1UlFatCZ3I5j4RADkGTrR8oo0Z5lO3agb/EdTquY7tVPdZIY2CLtlvfQWOmByqrFGViCNOFC1isJ
hIuJorOxHhkA21E7Pdx8FtRIHvMloPBB25Q3u+oCWfGVMCjjLx7MEqCQdJIpbkO31F2WSAl/pmSn
lQUDgWSeRv0K1UOceTek6niNSVIq160GU+WkVofx+dn1njzjnDoyYt0/FCyZHu+tPOAO4VZa6lWC
+fxBgdmRkJ562aq4VBzPzsMSec0stLvREde32u33mmDNB3J1MXyhkFLI33Bmb5AB34pDe9ZMJ0N3
zV6nOBibK2POqi20QfQukotkukK5y76iu2u+FT1MMZApbmKC+aDvH22G3fNisChPbdkkgOwmKA5A
CWbBhtfAap4URFa542lQMhvIhoDrCJVY4/eDhQtR+WKRTK/K6bYCBgHB5U2qnfKHSSXtMOybeGRj
GSVtc8Id9Sm9SsQyMmR9wA5DmdHZ1U69VBL+ZRuEKUdBSSULxMY8SKSVyA0z7Q5fJM/GO6uBWDGg
dtt7EDeU+L5+gqB3wxULQ++FNGml8Ene4WTHsNkMABMNqkdQONub8MUzh5rE0BwxX6NkTdCna3b8
Jb3Ic4ojwplkS8g9vN7s9ehcHotZ5pAMloMgzj3BedJvXgqT8nzQAzaj+7e27A27WDw64D8OIm5l
kzS2TCexslOOhpJnXjl6turiSzirHyCD0Azb2rkr3Ls+/a3/XtSkf+laI2ODJ0AUJ+5w49e5sQrb
WjON6H6+bdTvzsUhgDiS1yqBiexQ1VkoUyR2yWxO7BLhUiBDTt1L88flalrW/2e1+sfn+LWZKYku
aKqQ3M/aOYocJDrRt2YeR5yi2/KSfONQZgElxIU+B8Rm4BZomNNr+nH7Hk5oDeb3c+Ow+htfg2wL
vhTwIvSbWaBtoE799yUjB/lfP6simfpEDofEwH//x0YwBRnnYl7eCfC1hWFDYAeLeSiQyALUwGuS
YOIcKIdmtkYVJVAvSLZa2eE9gFOqPyGmLYw1dDHpuSxVIqUnYpuOkTd05ZMEQJq+b+SG1CDb8eF1
xFBCFQlJwbDM0NLeYxHgEQSlpUhWDCqra/Imdjvp7oeL8oBYCp+zdg0feDq2xbgzTaDmzLF5aXkz
FWJRcCyghh1sLXczvACPJdZ7i8MDnrTi6aA50MS3pLAahPHU13dYqbZKuFI+RyEB0awWXfi397sz
Lf2xI5bbIQUBiCEcvBS1X0j4CSEfa3U1SkEnwKUEK2RLJ2OHpbCnfT94CQm552k3wLMbAYnzdGEt
YwyJHBGH1Hg0VTLMJEtQNGTppG4a55LzwTpUdvG7ktsMeBNsL7nT9ld+cczr2FtDNG/5a6qXXdpV
hQXEIVv7uasKr/sgRqecrgLtbbsCiYqK7DW83C5kYYXMEDhovgwbNIXD2bjiHIIHiLQm2xiVJW9h
UWQ/Ldnf83wDTll4oQ4dr9lXHURA01hEPJJZAZamB3OAdxKxQsycNLFnmCkM7D6oMIhT/Bw38TnG
eirTuXZUBTGR3dTgaCzjm51Xdzm0IEYuT+OCbozqU8KqhJJhXYN0gTW76vY1Ydyolk1ipsBqzaXa
V2InvaTstxwbLJBKbWTL16xx2SZGrpKwMCmXshTiBFEwrMQZl7R3ymMKWQF4LEldgHls5tCTgG1D
GMRzw8LZaxa/XULXOsx1jla0aXiMU6+l9UOC8bk8SeqBE/1UwSMBzeBquf3TayRbLHftGls1cWxo
hJ9Wo9r15FC3H6bHSYfD3GBzPwR8J+tBmHck7SBIe3s0Hkzl4U28lvQUr+XXxCKpuS8y5X3A42Pm
i4jzVn5IGToJHNlsssVuoyfHdgl1oPaG+7a/hOGa8xipDR1dHY4TLQcZVySUdfbxbLwi5sLlTo2e
jx5lg3gGbvNrj9TEdJush065a1ASprFvyMcSBCSNbNVW01fxsSjNtVbsCZCKCAd8eTI8LCywrizm
ak2CDm6jW7FXY6K1rCpeVtXiiScHLQl4OHydVB/SwihPt+TMYbXrF2EDpXyJouOGOp7kBHa7d3XJ
g9iiDgzxMj3koJYJ7j6Gd6RMVo0JkYKLcLV63QgBTxhriQpP7q/CRE22prru4h3jxEqmo7MsAPKW
O3CgfOXnNcoW/YSf9Sk7UlLrqd4Yk5v7gb1tQ3WEhOaZB9JWw5Q6rz9Ak1U1LR1HnlmCCFLays85
NDocSjT94jcaYeZ9r78Wr/0JYXUxgwdsdd9EAiXX+y5Bjm3JlzvRa4GB+nFwVTpub923vKkPsHcK
fdXjk4kWyqFaVBSIKx7UtPTYxCPVU5Yo7KlH1J9E82YwiNFB6uRq13wVTnNLgUv0PrGm6Fee5HN8
RbA5dpa0vDPlur1Go2UM5OXqNH2IWHfUDdf4ifAUaTayyaVO5XDgOPPI3Vrye2FXf0QvlGQNfKL4
s7qqc6K1wGCMZ0kJik1xFc+Mggzu2YL0PPjQICH7cF1y7Mj6g/yENLl/nHlXGnbtm2WkNi/x1Ejz
njSXUDPmHtJSlZegsUaBZgHldy85HU44AaCi1c7ll2J3p4mMkPRH3Om0HwxXw/X1kn9itZGQeuXu
jc7jkjQTYpBy6JdMC7YURzS2Sh1NqQ0CwoTqIy6puOVvypeBIYZgPaRVa07KVjH8kXPAxPOI8cew
Jl16FL1jAfUfT9e5Bb0BrAv9IPWT4jPumKFNTZe15EEab8ls54Ru+KXJV6bBpGAxtk0f37CILJJr
/dMwiH9tWvCHtr4vT0hHCUHNWu/Z2w0JUZpdb+TBf9Bn/hTz1azdYXyruDrLi9idgKVqXlvsUM5O
lawJrXVT34NhtrmdIImVqgty701PAt48DCbYthRXWlFQUfTyd/hl8OJmzPnLkARpR140lVvQ3Xy9
scSum7W5qeoFMi6en6xaDHPhJDAVNf071CDSoJgjsKcd+vaj3OUvCmYmskJzB2RxXK9ESMg3PqBo
Qsm3KYlTylrOBuIi4z16l9968O3Jor59mJ8JoQ5TD6DJfPbmmWgnituBMrOLo/Et/Tx0+PEWKX0i
VjDy1YjBwmPJPwvQQbm8dlmtwMYXjZ2a8Hv9OyaUwSWk8YaNiFfUEknkwpqYrOVJpUGnjm14zo0f
cO3pF6XacPdCdHZw1DBCzOxIf9FE9Lp0k91p65fNS4+wlLtwxwqQb/OdsOOZa/e1EBCsyI4vDh67
f/2dyO79Pq9YmKT8ezCPt9CN2pOWrpVN/aoemQuD5EMooprX6ZDBUyERpEge3UpgTqu7ervn+5CX
qn/Xr7jD2UEbvGePP9Wsv5xuf/cIZE0mTgEWvTETfxVgah/rsyqL6Xyk7vPmPqYL85XpgPtWpjFX
sqOGqw14HnY/MjK7bbudqhgkx2Qb7aPozD1tASyWnIs8YAv3YlkK4AFduqzZY1mXewkDJjQFwU2r
gFYyjFnkhAZaaQ6EjnaEpp3DsrUYPhHUewM16SPWS4tA6ReNBpnDyd9lIJgQaO7Lx414NofVcpL+
IgcfHcm0KVxoqE8q0moeYWAcvC6Zg/hRunXChH8kT4/z7TzEiMxpgeos9RRcVKBbn2Qx+WzrrZvv
0EmS8PWI7OiFbCdFx5DnlWcVrOS+6qwe3MljXqd7dt34IIkEZkDGscVPNK/CJywtoSBFgcUkiLZ3
PMiwii7FkkZs8fBZuBHzb/GLJgG69vLruYtehDPKQ/Vd+oYgNCO/mSCGoEA3y6fYjOtowwZHm3PL
giK+aS+c/DhS6RyA9tI7MIH4i74hBMDkynFNc8C0neRD9iOh76fZ9o3Vi0HI7YgINgeyu4IZAcZJ
bueAOFq4M3xffpUS1PvZaUhIWbL4E+tPUXp3oIkY24U3onWBNCvAL5caUoJ1e35InsaOv6sI/N6k
P6ykqZsErCcZFtx53dt9sSq3nCr50FCJRqofq5gm37a6V3B2c+QeXIl5IwI9PYg+ZJjJG/gVajJ/
aH8h5dBVU6dCR3iuiicNQmo0ry7PPdzZ7FDP/iCO+QXL+vvRB5KlqnTI/sp1+b9nD8hQz6F41MnZ
xEm7NZ4eTRdjDUfTuzGQvF14o+nWcwe+VNq+wEOxB0Z8/kOJa5NZUxpwxBuJEz3GWGpfZmvpw/jq
phtj6XgIVq1KoUTX2CmwbzLgoKF2EDaw1cCY7oSfGsUJ5oTBQg2dHKrvxweUoX0+16l38QXBRUVA
YTWn9JDa+olpiThnRfgpNg9f8GgePzfqAqmq5ClB8i4I07lE+gwPbFvqvF7nL/99VMP9+i9HNaCM
Ji5JDWuo8cvTcm+FbtaPXXKeDazL0L0prG0YZtV9LqT2rACwkW/XOT0DyZaAwuIcXCtniCm8K23k
F7HzqvP4p9Yz84zLbD1zSXoAL/7gvELftHJ0xVUFznwvfTVFs7LBHB/DJnlsO2lOswDiZO6ENCMI
TKsWyL7TapGqNi02RXS7ZqPmHs3+TxDBOXnYEHkEsL2OOrw+5SOrPgwfROREVKaCN77yiatJqycw
t4G4vU7llaR6bTWv2GEVem8uqg3T1e6+SWDuSjyNS5alW74yer8sVlRxZBMNMbfbVXXvFl5NYGvG
5abZogMNEKW2CMKVpEzDiSp6lA4Jpso+Pd0iXmMX8uuKiQHoGX6o1Llh4quYyATOp5PjVsKJp3sS
kkvd0g+PbfGSwdNYtRd6il9kI1E+sJpVt2kEQSCz/IGtYfZNI045lWix8f0siWlhLeOpG0w3e003
8lpk0pzjyt/fX9m86fXDb1L34RcmzmJRX5vUxqD2DT+UUxhnFpmIGpcKXU7dcYGN7QwK+3Va0Ok8
kkRox+vbGSb/rmfIgvRw/Tiy5OKEUFP/RkQGqqCL9GX0mzu3XLafWNoXMavYNgSastYgrQUGh4R9
t6fSYiooOOzN5CT0MGZ3D5V2FlMpoIQpqcHl9CXNa3NkCcV+U9Jzx8AGXssyALKqDJuXkx+vthih
c1HRzhK2YfjEK3eEuFs8DBw6v1XEWE43TQ5bsnYhvvDjWcgUGp4Liq/JIQT6wI8I/aDpSEuPH3jb
GLyhOO7AkkSAtDGrS8jLXLFy86t4p+TaN6YTI6nkQh+yJGAlEUhitsRFKa2Scd68Yl2aQStAMP06
oYHfeEupvrO3zBN3kWw/3hNfYCRCCOwDs1NAJ7N5BpLXbyZnT/A0LYkpw4fmP75KkZrM+e+3+q/+
yu9ekWLqM4kCwJj8cv93DTTrIkkkIU3O0byGzeY3vX0PMsxMeBaWuifWhGiSL44WzyQOpYMJpG/0
l+dnC4faHjeczbO7Kx/ERbrHLVmCLOc4yzhS/7l/Z7EnzIt3HMPp+1Db9Tk6548gWUM156gED2cd
rf9EbvnlvPt7UVdFYiP+GuOofwl+/9FQEp41KhsjSc7ilubX6GnnKrQ5S+UukgUYb+arCsjaK7YV
dU0P/dlhCJb5tMDEPTwNpu7f+ZkQZ8blo6VtyzlVWU6Zu4LQPzd4OaznWiDtiMNJ6SkHuD1zcg5p
I5D/cl/xoC2fZ3WurOXvx/oBTWkuBHDdeTyu+dI40KZx85NqUx+5kX/zpHfpD9FC0l9i9N+3lOAM
Ek5M+mqa/ktl9NSecqtVeswtpQWT7qAlnWYPXFWcfAn75JNQvpGhGn/I3rPcs6JO58fppG8P61vQ
e+O2uRbzHswxVR1ZaqtizggiW9z9mNztaetTX/GC3C55kBDPaInbllmxBWCP1hBh1qWfn0WUbplH
9iTLJybo+vRkZs349wnKY2c2/hO4d33QB09yyUQumP20nqS74VsGLauBT8rtYUtLPOWSXYgHcBmR
lz9PPJOAmhcK4bcn7TjbpbAfBpc+hrjglWUYnLkaedcWz2VylGuIQ+gaBk9x0DluldtcOEhzVt3G
E7DIW8KVkM16T9s66gIyVr9mr+JHfqw4tCpOQe1NS3lwVHBxi2JTOcIPLzMn+H3/g+xGsO6fxntK
Q8NJU4fKqIvpezvQyLV5eFS8hRHk6CyYrG6ML6KfOYYiHYUiRSzQCCfqzr/8hFgQ3xmgnCnsiDhi
C8Vy4aWbJrTaH/MS78o35CKJXay702BJ+5lutbJVBSg/aK7bmSd/xDv8jSxgEV2h4jKs4q/waF75
hX94sMDI/ksBoEk6uiiRmG35r3HjP16tsOqEQh+k5KwoUAtdND7TUSfy624DZ0zIHXp9AGGlYQG7
HmRkypSejpzoVu9t7HYU39t2KaMufCFYufGTL+7SrCTY3srOWrzEckneNSIDOox6Ct+4Y0CEhrWn
OYqKdUDEwXSY2/nWsjIzOXmRcrvayK/DHVy8hYwDccfsY4S0x0K7YsTaxzyUzKyNRSbtOZwJCP3e
MKLyDMG1Q7zQMpRmwATRnJYbuWYWOw+cbXVATTx8w3oKWd/2d8PBRSuu4jNctD5yKz9njgcEJ7Lp
2jAjGz6SkwAUbp79MK6vwUTS80OYRCk8B5kqEW4sXWYflPr9viGygnvMgfpAU4GmFDXUw7/vu7fq
/EiIerFRKqvLqVLieMKRdSqu7sTCbzqEHwCJ0DrMux+0Hzd0Qns6fD2lIk3Id1W0Y8xOxdVQrkzS
5Mg3obOwIrvw9BnopKpXBM/P8rUloBdpjssTo3nlC3bDHv4/nlUafdgeOgcP7k2igeNUX1pmZysd
ZgFNrEuIjm8XUSQ7seRwDbQv9BCMPbtPpnJauL4JC+bdPZOc6whaboF4SF73xJ98c3Qhfbe3jubg
i+STf0EZ793hmDX+rPZr0nEUZ4BUa4XvEm/vhue85tJzgUVwnB5H5HIMROyrpW183iChC1OYxT0h
/WZrZPMk4jD6+Blil/5XfaVsmpVzvgJ8+WFJAzR/G2qKIl1d4gnWXAGyxcDSxG84jeeapTCFCOiR
CSa5nHRo7DEMqOePH/IP+mOzzV9itjWVg5LHd+heKt0Sngsy0aJ34YoBGBemykQXnH6LSE+4+fpW
fNPrbRfTj/cLpKU8ycOy/xBLK708FmniVvzAU1ZMpWtBWMbnYy2tdFra+KMZxSIUe8vvdr69y5b5
nSzKqa6DU9mub0Q/HVLFkr8Van1Ukq/ZSwKsA6Qf5f8qBROFEgV7YG+1E0rkD4N7aZp0/95cNAXH
oD5TZQVh4P+tF7L8Phrq0CTnCovhG0VtjcKqtKUfupw4WwuwVu1J1r2OVtmPtgJso+gBsVdH4e2R
r7gVLKuzUz0yCB13FMN18oeK5hfg4u8CwETsIDGDM1XF+OU5fjzqqL8nYXRmi1Kg92AWXqMMSrfJ
S1RyKGCMifYF0Q8PfbrQGZ/y8oh/uE7Kv8jR9X98it8CByWMxExpTT6F4TPq53Yzztfeo282wPDK
jL7darOAjVdvfIGpTHYML9kZmWXvky1PB6Jw6yuOdylfCyhxUPj1WxQz9AcaUlqf8/5KT1dnsbhU
hCww0GZ0M6NXMN43Jk1EEqdbT6n+ICgxjakc/H37TYXEULYBkVjMX/Yx0tCes8coR2cw8Ibo35K5
QsdkOIqCJ8K00Bda+PpM3NtHdw9GSLq6K8KcyoAAozcj5cRT0HLowXBtyEAnomLYoEJhy2/OzKsi
JsR+qx4eM3oMn6TbxPdFn+9bKaKZEITYU98pwhveJXNzN+zmtibwRw6JfYBwS7SQlyZ+3azrwdfT
y2y2yrdskVXjZZ0zEjtpPveZcCxLW+P8pMBzq71H4wJY6PZCvZZ5oTvaw4uqWpF9hHohY/ksJR8V
5y0N2tGrY3LvN7MKSh2PuTg4fbOYpYvZRSfgj7PikwGcvJfpChJ0hQQzhG3DmMQVEXTUq0d6Zvh9
uwI5qrKjDvkKfMFXuVFfTIZJsVcBUGTJ8vKOJMHNGDoYjqXBZ5/rQFWuyCWvosWtn2e9TRAjxbO2
wKFOPkmElFMkBNOB6tC1U28C5y1bZwNfpOWI6YpBDbEx2qfxYZwbaBI3Egllot0b1n3O5suuXRlL
viCJNzfOhASl0Ok159FIEs4Pvm9BZkddZ1FPvpA8yXw7pmGiA0k830aSgxYRme+DOQt/jfFD47aG
Ve+qNa055oMsYzcLfUt4aXjhdoLdfrZ04tE0ntBfOpExH8atgWUbTWYFpmguj0zQrObcwy3lxIYZ
/ljhN/enfmj6Tp/93Bdv/MBpCSWUKZmrXB5hEeabSXgMb46ftWGKjICTjkL1cNUbMibXTKdylEIh
voh0zaCW8/aBZM81T2zsrJiyGtPPG+32TSe/FRLanPXtyhNGEV1ujAHsAx7j2RVtDyf4afZ6X0np
i/B0OfxRWVNJh25NGhKhmBC+swOHjXI/QxFdfTZMnjs/BF3P9th7mek8o4uIA1lwx9mmuYrggs4k
+CTpOmyovKnmlC2dhra7tpDs2BFizMhocRyhdMvXPPfoO9TTX2JrNtk68lWEdQq1DxAivfNmhqMp
bCZu+lgzWesLznWLHGXXeEiHlai+p+Bj2kW8j2JvYI7IZozeKIeWYNUfss90sOlOtfIhPlC724MA
zC7sbAoR5KtNyv6J2mLCIjKBue27DlO/nxZOR4fFWFGyKQtm5hyKP8BmUg2SH8BBvXmTlTUcLyrp
IwX7jHQAlONPj+mnrDmG6EQXnBpoP98onYqLRm6Sa8L12LQ6klJAIeF2dkIjOiUJsC4yX58qKYeH
ZfVspoAgZIih6LADPnB3GCAUAp1oFF6EHTtnkR4xgUkN7V1ap0hBWFSehWuc2mvUuePdodwgo+rh
zk6GEjxTX2rtFHA0rQxU0bz/Z/E7O0qKTYLROjpLL/EbP6f05K2KY7em/zdpbG52uaUtQckDowWh
F/sbuGmA15SntPJmDsOb441SCgDNAmFpuK3HQCf+htojNAKBdxf7KwlqABwf7sPPkeO4eTAEstvP
AkaDAu0/JhLjhcKL/Styy+Vjwc7/3Oj3gF+b1t7zQ+G/if7zxaSHqtnT4VxZlnkAykH/edLeyt5n
p9myqm1t8/RnrUVRFSPGfI99cbAVps+L1rS1F0oyIoE4gqD7XN8vIUp8xBdUoK721Zz6d1SmTEGa
ZJXPZwEqIBQUif88S4gJJqmuDOBAMn356dWjHcdTw708mZfbrvo2XmJaHqErcTJDqkouIjYcumt2
j8bDYCw9AV100b6d5bXqx2/hKt5JdKV3lUd/Is8nqW2/QPovMTqBomJMMjYL9jEvjJ0d2c0ZGhJr
Q7jbQVgYL11ooXHqnJh1n0QTV/FQ/irwYBr/jRYrv48EKTSvj41C0TzXL2wQxhJ0UI7aY0Wq35NS
GG0byvu9uUr3NHBUxhaTbwttKsd/ImaZiAPD3Cim3x60Q+/TdQCBHZZr2B4dB+CIEcaJaj1RvfJk
EMHwOi6e3LDM0c9Zg86GoTMDR9rLXhLcTu1Hj3zbTQBo3hB6IP9fT+JgHpPY+X+Ende2otq2hp/I
1kAl3ZKzOc0bm86pKBgQSfL052PdnF21qq262KGSE2EwRu9//4Pa2uzDbNvDKS1AWKwyD6+cnjo2
npOVSiMpBEUMmU1NQxhbBML+aNEd+OrcHYSjsKwZvjATDnBceR+ZEitXAz54E96pGpb5vDipT1IC
QH3M4gQgnxY2ljtA1S9a/TWhtYyQa9DZRYdiYSLl01SwHjOowEC7gyWJUsON+jHflYVCQQ60EJoj
jXSjmQyFXwiH774GBsZbShq8X177CEFCFpPD+FzdLckTeniyGf0Q8RPst0yoB2XP0n8x/g6yGEIM
R5R588UpJxOF8v6rJEJJ0hmNfSBQ741sV33s8uY/d9BvyzXd9EHxy/UeG5ULuP3eagfWgMnT7hU+
FxcSX1TsRvSxmy2z7yaENi549GgjfIhd7GfG04KWMJZhJp4uLFvoCmZxFrZUX433ghYAiuRxNjv4
rl6tPLgulWi/q6GafbU+gyN81F0IB2MeizeozX2o+hVYCvwW5+Vcw+uSjmEG4VuZXafNZuCKXrUB
rapJDByRtoXSg/zsF2D/Cet1ZvmKK1pVaV1ZpZ1LYJqSLi6XyV7sifdvyeCyyL2QMKvwi8PtPDiI
n0kiTt+FCe9iUB32mEkVfTnkEJfbFt+sXd6cIUk3J1K1z5/FRfDqzlN4mhXdRLapSWdu99M950pB
X5d/t2hyRrMhEZBQghpbGgUvxRGSMCGAkPm7xeRHo4tMg9cnqPZeqlnC3uw4GajvHv6bDArGdW0I
Y5oBNlOMDG7qxRpLeOAZfw9/+BO/TBVGmiaMhfFYloTfhhavgrDxTrvcVgqWvMxXCNseXtwrbixs
RzcdeWqzvsFQtLGpuvvFZEjT5AwW3a7bXkDJmMiqnC16g4fTRuDy9eb0AnIoZUtYp/TU7fQlxZDh
4fa3DoydwYra/UXmZIUHk3lB+HFohclVc9pDevOe7xmKqSfN8kWfCkjXaJdmeWXhAcTpW2WBNnYo
JhuRmRrvvtnCQoBPKlpXBKswxeDMzt8ECw8NDUa5DzPl1S0yDkl8wOhzBn5z1fv2+kfAcBu5CvsG
5Q+W3FGGk8jplhjVQp2TZzr8AGnYHbyc1imZNvdZ6xa/LwurfOAQoalRGX8P50+2LfjwU7jCxNqW
HnV+BipH2pz+IgiJuDcg/RYE+MQ0pVpgS52uFMnAZehvuKbaD6J/az1+eZK/9XWJmolpm2S3FaGf
lWK2g0k/XL+5tFF5Zyd3Xf7oIvggyKyhoDxU9ceUYhrQpWf2EkE+Gc27ZCfUrtr0bKF7G2VBOrk6
n8n9oFbh66RYn+892pQQd/6Llb0ZHhgJBxEyGzbtsdXezJcJ0gahX6bXWo2hizwtdrWMUPQdhN0y
8S6V2ZtbOopXAlv43e62YjufML5iOYEAb+5TkHK9upmc7DmcD2QFwMj/jeqP/4Ht/3WzZGWkiSo4
Hibmv7bpSdd+HtJYzlbozKAwsgODI/RGSfYA32rSQinhhz5pB7MXIhA7ffUTdc3WJh+4lLNuyhZO
OoulEuQkOZViy5YK5ragw7EY/xPDI37vV7L/nFXr264IoWFcfgDCANhIMb1AsFk/b1toO+qeTYCF
vSVW9lDYyu4Z3MLxfA9ww9ojxwCyxeK6gOaMtUeaBIkMsmI2A4v2kSKYCjr15KiB/QQXzIYMnPYN
YJzcTZNJHnv+/QhlI0knGG/Cp31u1L2h8mysT8D4hs4eGR3wLvT5p2YP5w8MSxcgt1embPgtAjQN
Z6MdcAlo4IK0n0B2xPAxqXLAixuM3cnrwF76CvD9N9DOtEt4RihCO/qtA7yTcUSTynYOfPhYiuiC
Ysigl+lrDjOuhs6MyssttsTZqkMnYxfgLMWZGZnkuuzjaNNwtCXh9BFKQ2Ia8T7xy+V4pZXwRzHR
chpo9xUhfpSx1HU4HTQWd3ACuUme8UTTbXeEWJfCaQtgC9yIWQU0ezmITnNr/AMDdEtnRpFOWwaG
Ci3Tl1uf2lqAZo23EQT2CyWVaM2qzUEbkfWF3v8ZiYo+xyppXJrywMGmr9pR5CHJYQSWkEs3XnKI
jg/MPzE781+9W8pAmkiqnuN1JZiMMyGe03mCSQbl8n2oKW3oJmLRhc3fbaoZnI3nna6AM1Adm5gM
o96j1CalctcFLyjhCzBVGoE2SNBxX9jsZJPpA4EUid9SwaKGxRrbGDFa5bRkDBu/vh+KSc3LBE+K
xqnVwMuQ/RRDwNySqjhXUTv900U+ps2pRlNvd2FL+4nVJ9kOBYiA/pxplDyJ92GH9Xr6FcLm5Da9
lAFTXiQJWpxbBTsph6BVujh3Asm4peggGIOIX9XOdQSV0P6wdN/miDkyjP0LabQmKUmdZtx/lEP+
1X2VJ0jKxYxP6jMkMeWasXFnP9qJnJZtfusRach04rmaJprHDv+ufAUAAofM0Vw9PmuGJFwWRBg8
WWrZYMI4z6S5SHVVpBsVallG6leF/yfJVwByDlUijMMOheUpiy7MqweU67pEHnRhWoLdWqmK1hH7
YeOKoHqcGkUTaXWU5eC7xvtl9S1MhTcJBC9Co95MSk8fKNEAnqfrboixJ4bvrautBxAYehSmWD0J
Fr1/39qeM87frxoK9hOw0Ps4HEdvToVwPPYqkjaSBSwRstxJF1etQrXGf5lWiH88LrQ+SAFS+VAY
/n7wj0j0qz7FbUX2V0tc4hP3x+F0jFN9YhQ0Tv+94/4JF0Vm9f8/7rfTqarq+vkY8ONKm0oVKTDZ
xzrmUPMhLEtXYahBYeH1iQQHQODCV20UdbKNIeRtfve0CFTHgob4l8sa/QGvU0VFGTEI1FQRgv2v
50B7SVsZd7ps1doM/UqvWu9fDOP2OHAeXjMYq6339PN14mkka+Acssa2LqEFveiqG09bnEGsA3w3
hz1cb/7qECP/GyVVBJEppaTJY6E3ofj18rquG11F4XJdcXCDGFZn+p/96T6aUNCDQ+XLbkltSnJP
sRsN0XwbAnuiFI+IpbOgjQjRG497FeZ3Dtccbh/nQ5ztMuQjuwdMPZ1tqoK8ij/jyO0DmOH1waXs
TSd1+JeDLzn8bMXeiNZUzvdJl5oZhQNGCGoo8rjoBeFh9AJQeQNpkVJJqSNGERcxUP5qlfmv6oYZ
PGe1NiYdWFCl37QjzXA4vhbjQbJ6UtT4AGGcKcomLxciFXMAKqXMU0jwfgndAVxXQSEGFAIq9POA
StifzUOCvUpGXCegTmngNJ+/AOvDf6+lXy+x//P/Gf8NGayPy/c+Wd0Pt2rx7KX8y31qoS6qdvnT
f6FOQP79ITCM/lPeBxzFYuPC+pWbUBJsDZYXUCI54//96v1jQ/BrrfPrdUm/XtfzMhYekDOTlYRy
0Elc0dxjNoDl8PoaPzyO6ghK7EHUKbBz5C6dlRgb9Wcz8msDluFO2AHR7EY4WzTb9PyZlBNU4Q5i
d/MfIwFyEsYu5HP7J3WuZhvfzZGl+RRRwd28EKwD69NIp6mnOtBRrMQsoh9JPyM1znllIAdWRvBy
c1NZVH4RDh3ZersLWrjpy0PC7rwD6S+PiSDEvyyl3955+V51o0ZSkxXo11Ij8Zk8KGvviLYGtxPl
y0ScdLaA3UJlz4dWHe5XNHeX6cgul6ItO7U3iC/HsZ45iQ9rb5ocVCyyUk/bCFbnPuNrTNna/bTb
MiTJmEa2ymwqidtG8G5nNAaCB5HFAYNcaK2FsOIzxXIAzWxvxtT1gg2Ai6ffmVSgFD2l1wY0Vdxr
vDXifCtzG8EiYPI7MgM3u2FECaOMmjVbjb2rj1RGsdGNrwWj9rSFEo6d0oPQPwVhukZXBw4lTIES
r91rhApng+WRN7I+kCklC3rk26RXG06IdrZyB0/OQYhSTh8t5PjmoFy3od706RUElgTaF7MidOsN
120hj5kwhaixIBn+FJurB5VJBIcYwcW0397YvOLE6cL1pIDR+3ASkMtipcF39u52PXtYO3TyYEAy
KgusoqrjYU9hZhXnntP1cAcR9dT0EST+1aJ9n3XR+5jZFN8rNKU4ZXNyFngWo9LFyBexOD8CG4fZ
+dLrt9BxWOxWu4GlGSha4OELtPtQ3oG3PQYhPUfAzBZ0a5TEDfGsT/P96dsR8UeaYCgALN3ToXlJ
OiJ0Cg9fZhKW2fxcyewmCCFCYkqAVx103aa0vevnl20AIAlzdC5h6gCSCdjC5Sb2KDQAqsNyUp10
+rba6cAEicPCyC23HceKRRzcBiUq2EoH37xFe4gcYmjD2nX+e1cYSX9+DTBkErQRfZD024mcNTeh
u6TjZNXiYHOlhH9bR4bDLrfHeFmi93LZLwSH03r/BUQlbjVY5CY8EDslyYRblZv1tkSVhlsNfvAW
yuhtZ9KU9AMBbQELI6h8/rU8Q21EcbG3a4J9hLO2kHjxodNbuAZHQxQER2wRKOGPj2BztSSXKQTE
5s7TtqS6R09SdEdOfmD2bqHLMWtX2GWn0d6UeRG++yQu3Iz8nMjrRXMiHNe6HiASA2+6dEImvEmK
4ZtZhnzqW4cYceLN8xi8LxvODdm7OskKc1tfdTjFpqldemAV/3jsm+L8Gl0mMsooXt86kOZ7F17c
y8wDSKohmyLjKiOztV5pwKvSILrA+9q8uJKPPgp4kQLWH5I2NJ6KtLNx58gTeVscyAhadjPRGZsg
89iX8mJOFP+J6eAU31hTOpcs1FC2UcwtHmM8EHCyoUXDg63xRGNKbh1SybeHMe2qmrCAAsHJYhwM
5rlfx6IhOkyXjMGOdjt+zPOZ4K7wtdWhWvt5BH1rdVZ5I28ByCovAUCcxaqn6KudYj20JQdytLqU
osxTv+mFVvMN7INskpgf7FLGAYF77hYDYHuwGJgped/34GkWjAb2FjzRr+uBdk92ZpTkP0A+UBcM
BpH+wNXcDwZnhf0I905DbNn1eOO4uDjMGEPCsgjxEWaNL88bdjlaQqc0MbWbpM4e+wQL+oNLdbZ9
uZeoClYoC3tVhuKD8ACKF4hhsZPYVtz7E5pGbOaqkGEn/qBv97/fmj++NCNm5nABZTSZ/4Aw/3PG
P0RFet/z5LJS3j2nhqEgZRnxvMPzDegWa5Q33fMILWSzJT9V+n7esPhhO0InB6sPFTJsuMTOEFz0
lJn9GpsTkn/l2s1gzKAkg06SXVCRKTqFVVIyAwmr3fgCdoTrcRZq+w20x4uAPsogB0OCRnpvEWJz
7j6HFur5ZPwXBar8b9EuaYJDsEHUD8qIL/5r9VA+KpzF702ywrXEKzwpFFbyAa6b/4Z4+54Vu3Yh
hcVOdO9Ovhl6+R1sWm8YAFjMF+adwxxLXVxixVevjINyQ5kmzHvgObz0/TyPsN43hkH7xHi993Pi
hzhCAJ+bGRlSZbbGy+wddLtBcPmLh6Yo/5uuxTcb469AACDfUPqtXpOrrmJm+0hWA3fs5OHFQShp
4Yiul24+Ybun2p7epmKowVjXX5ZsYeyN9tbqbWEfXm5S7zz4pebmNmIy5/WVTwFRR24V36YP7+a9
eCPYFmLAtzUTy2IJZkMw2gO4gH9C210v6qMw7UleP3lQgBQ6l/XFhdw36WafKaXCw9270EkNCOAO
i8grLKBk82keSA4Oa2tEzNXHLZ3BdOiKOLO9zW8YhtRsnImJEdIVuK1RW9BNA/SdhgQPFemmJdsf
sGY/57BHjwrzctc5fSphyewOyr2fLYXw8sVZLs+fAd3hM5Dn8F8zc+BRQvcfE2de6iI/P8q4X/cO
X7y5syvHXYWASsTm0P7v1+4PcB2PSNbEkSLBsIdg/+siTNos08r3M1n15oVP6kjknUTZwXI8lkSv
UvBMmrjELAx0ykz8LCqw4yMlicy9JxecY9WEf0vdT/xqg8gejwwperaSXQzrnr6Pf5A9VpmNzUbs
gdpb+8U71PzCyFe7xmbvJGVrU1Gn/vcXE8W++P69OP/fb/bbImzTZ/bcf3IOISeZV2StKSYqj23j
9xVz4mK4YEhbBtkETI4XNaDQHctKyNBMVNAXawZZ2uvCmh9FKID6xdl+9cbKxJma4FvuifS64BWp
0yIQFoMVxZ40K1kThGkYg4jcqn5jV0ED6zUnGbliL5c61CGS071aMCxID4RUEqXAH2qsTEE3zJpV
2hJ0ptoCnPT+FX1ijJjEuYfjzuJjrffWIyq/suXt0Fm8LXOW5fJm7f/SuI//tC3RE0MhGlK8EOD5
64ooK/mmJi8hwYu7mxAhT5075NB4WzR+dBwtt6YI1KddRdUYeE774sB4gsdjEQEuCanJw/V0K5it
U54YqnqpAQOuUfRcDIhI1VwA3b9csvSvSx6jCcFllqxR8kaF4W99mFLsm0GhvNql+jWeCZyJL/cd
lCYaPHZW3ASNoUPhbtW6OsE5iEpGskknx6MzWTGG97EIcXJLdCBNWi3Oz5WdWle0LXvjEREe6QzB
mIYmnYxeOspf1um/T4F/rp1TgPBkXkXxN15T8RgpjXK5tUtpYcIHpTHpKImnV0icp3JSHVrMxjKd
zT/dsHcu6VkokzK/XLSb21SZEHi5aeaftYD+k/eMAcg3WN59KiyvW2Dpt3v3FP+1UANEo2vplPzs
2bGYJGRLkp6+ceGoYAfjisejIynyW3Nfx/9+EYm9+cOLiI2fJA0FdSgOld8mAmk5bIqUWIzViAaH
RjliJAH/DrerD14ZdT0rhABDhe69y/ukA2MAo4uUy9dyPMAny2hQNCDkYwTN69farwPDl/s6LZn3
WdJ9orm1uPgQmsbkg2Jy+xSd/Js55iBFhrtqK/yymFnab3Z5KpiROaJBuNvwjAYJvl9ECPgYpE0F
Op5jw/Q/27whq3KwUKkyRHaGsv46KCSedDbOdHv0g/TmuIvRX2/w2KgOr8KQMIMhmQWn7toRyY4l
Um0UomTIRSxhggF8IKo11bmXcxWx82PSFzOIQxEqi778iVLsiH+YueYJUl18MyzoQ/vUhRxK2qmk
v1i6ejH64V9BNlW/NHVSZa4K8xFJDeqbaAhlCX8Zo62dVnMblCfee3adocdPxovu4XZIW+NHbpZj
UmBmY/rPwhnQVMLR2e+Qz2RGt2zxK5RQqD/x+oKA/kKyrDOsknHzocuTkI0jYyJQUnIkhVfdrMYI
h8fT0RwuLuhQXsal5Lcz5R58puh5KE3gryAaJ9ocP4DOeIbKV417mQ4rHU6C5OOmeLqWHlE7cjfF
Ro5ynXA5WfUaU0NSSQ7CArO4gnhH+tyoedhqgzDXzsHA7GIc7Rv/XWMEUVsQi6pneD9dZ9ClA7Rb
7LGb/XqEanTEdB9Ym9ECwDx+ZQksKMTcAQheeJ93RJED/cHWZ9NqXR7Lcoxonh2j9pLZi8RS/PDs
C9OapPemEAjVFnmwLkYLiI1qElN2tPWDCLEghGoXd8I5Xuw5Ah52GXKr11b2A6A5cNB35jFUFtgm
KsSwNdTcE0QGmFRvmIF6+iDwD2IEvzW04UqUX8iokBJxdTkznoGO5VE6UTD6gO0xx7AAnTV8Ccyo
MJmQ7EFE4Ikw6b4Us3kSX4mdZ1iN4PcojFnICmUksRWxqIA9jFnfcILJjYSwRmZI0XNJgnsVVx0O
An1++h12k/u4mSI/dIZLea+rw9iNMxo7hRCqzJ5HzTyY+oC1l3h1dMEFS7XeP127KutDcb43m3Fi
vb6hWb056iRr4MB2eUiwnm0gA7LwiH8BB+K5DpzsM83zBXvW61utCEDRx8tSsYVr2O2tDzJx6Ttl
eSTm6EvAwbDsKcZEjYcZ5BaAFtSjDWrACXRIBf87yXgjlt8CtAkjQ+G2njNPO31YcRhKS7pc6TJT
imuvEbruHbwaKVGw3cgJGLeqELMPVuDodDvgXgWkkZCQ1nPSUENcvj7eLSJFjNBqweSL5z7y9Q4Q
pYmgFoCnoRX02UYvc4mUaxfqdO7v0Rp8D1EMUPZVFkEq9cOGyVjjCdQflUvSvceT7Onu0apLuCd4
w3T73/suNql/wriVUe8ZKuFvQ4fx60kuJ7eqER+U4SoMP+tRuPjw3aO9NzTIKNmf2+887EedO6KF
D6NvYJmCtiB+o5eGC3ROV/jvrFCYyRSfl4RiLlkLEB8LE70DTCr74j95kVrskA41Xs24jiBJwM3k
taL0TSzVv4X7r4FXgRxBqwGusIQbaCSUx+pjdj8ILeC2DybZzWUbKyqaLzo2PUejO2+cN2RkXdRH
9qU2Rlu2QVWNVSqQkVVgx8dpNfS0EdQS5/n0n7l1Sfze2rOe5c8QUvprw4j11u84xOpqbjsZXu06
Qi1M+sWmiMEJ3Gr7+gad95O9I4EQ6mBUYSLytC9Bc7x/F8bnON48HEBkuP4slIGO4CfsJyySzUFx
PcsOOORlh7FWTCgyRMbLtNFnt2gYC342r+h75Pg6gfKJpEibvOn4UZn05fAt1lZcWdhsnozDB0Ey
u9iqLzsD9xmMEz39wkEA8lm1vPgiqhTaV2QZQPNNnJ1AJwMoTkqYhhwqMpQ6R/vBeCCDVQAqT4Qz
R0TED9NkTxUcXF7Lb37VYOjzsUYu+Ckz9gkBDUlcfqurQajGj1OGl+/9CFPm5Yo4sKIOwGF9Barg
lezDFmECcygoCeZ4+OryafvViwgRYfucPhysLQhnYogCvacSDBhr6ldjvb5uk2tUe5CTTgN+helm
gVCCMTcmDX4LDnzzRhi1FzbwjkZvgQbQRpoJgWxkP/D8xZvtfh79FKYyGftXQhOXNVk7HlToMN8K
MJ87Ygs+x8rYR/lyvMbjNyjZHaJ2SpUAprj3xd7eSHXqpRSMTAhbl5VQ0lPi9Sr4+Erj3BtmiiGx
p81S7srXhd1DsD5w4XBuMJ/HdIyhRxm1GAKjiUQQA382ZkJThRgi48g5z2ypMXpylFF+d/bQICAM
pbUL0EWD67PlUtMI/nN+WRAlxgBaNHnZVOMdXML8JM9l/xUJ6+H0cby61ZquZGSwR5fM+JkFWWl4
nVMCChHGMf1cQdqk2/yHTXIh0dQq6EHz7QUtxhKFAWITNqd5CeDEsD3v11KUBC+nDtrjpdGZLCeJ
DQPj6Rb23hndDWH9ntdE/aSTDLQc7uNKRaXafCsW6J0YY4Ii4CVxs68f1DqU9qMmvD39PSfZGJ4q
Flf4iS4x8ekj+4xyc/3Kgw8I+kSzsTSBVfq1D4cr/rzM/cvYyxI821VPctUdoDran8l+nUVHGQmS
1R0FPhJE6YgTFPUFjdd48tiIRz76zry784dTLVB3ZIukpjb/oPQPsYDSgo8/shOMbJ29w62CkwkD
Y3Wp9FeEsQp+s8FtIi+hVScn7Bc4Jsi5iEQ7neQTBdn4Nod+I08H8wJcvwhQ/SW4jWOKG2uMvt6x
uhNWt0UO/c5AXOw+FoVIEVEC8YFHeq+Rng3sKxe0ApBpOUt/BKqgyTtCxsVIZsdiw7oDNVBx94p1
c7zN1O0FkP2sfEEMFL5XuMeuxpPh9K1FBRH1Z2l+OUOkEGiezGJdOwKOQv3/f3xMdcERBn0zwsaW
MQDbjzee4FTFYjPBGdtem/PuYlx6xvCKn8W21NiqR9+psHuki0c7v5K087Q6lvedQbDGPiy9FrgF
jTOLQppSE+p6ui2u1njdORWiKo8qDWoorioDfzgZ7+DQE31mjo7wupFKXGfakTSU7Iur7TZgzN4z
yEPJhcuA0HLWhXzSjtirOed6vblsteDhKWTM3+zcy21he4ekZiaqBdA1lw25Abgz7tFlmdo8mXZO
sTEdLYRzvcDU4p+sevpnmnWVKh7rMVAgTHpH8ccenFt/xJ5EeCACZwVpXI6BVqROXj/MdCL85B3J
Z2DhikfI1AvkTI+o3UJ/ZiYSkby4GM0vh4Hznvg3C57Jxyz/iX9snYxpLLBt8y2Av17iBiI/6cgC
1hB6NpVO9Pi8EV/wgBUHb65qASLdNia+htfeAgP+yADGU6DMB7lDUXLp62nBA3PefdwO760zGtFr
6xdHlKi9ZUw66CvWp/niJ/ekzTvaUxcaI1aO6Tw9Erw4xa/kPkMSyA1ilbxtKhUUi/D8KKby+WUO
/ge7WzZYKZmdTPJ1Y5ZRt1OpbcjSDIf+a4P3yKKMBmFqlRalKGprHIS5c2Ce5ey1ka02am6GvP24
1yNHZ82m4KgI8X4K8kjyg3Y3+a74PwRVJFnCttnBf6FwdHCqD68hnmKc8LREUKEDLcK+eKGCzx3F
E05CKm5qFH3BCNJMq1+nyPIztixP2NuEVqKIFQ1QsOGC7SzDyleCxzSX3WQ3PMrH2s9wfO7LrZKd
BxJI/nU368NT7eMdMjQmL5NqT4se8Z4GWZeRn6rB40uo7dq5nVtYuZOP11sxlfhXqYrOEQC3/G5m
S4yEaTIeAPcNOmOAjGkasObDJujdJSPlqyKNim17xZxthDrzpeN83m++ige++l7QQqcBwMYo1ZMH
knJmMsPZIICXcsX+/asB+5EN2LPXDUf8lNJZjjnfWs59UAWnjN4go3x0sfr4j2kRouP0aPsz57nB
yRUTJR2w7yYbOQUAFs8vR5inmn6JNC+P3ntz8NPMtKXkDRaSl656ZlqAl+VS3Lt9WCRP4a3jgmRS
4QvxeEaniZcIoh+UnUcuuGYUrjj892gqOQ80wbeeeTh9B+R7Tjnfpd1/l6L/4C+/QXEwQMBoRG04
FFXhNyguV+qqkptuj1SVCT2W2AXeqPW4w+3uqA5O2XVd9hgRYYtjChmJ4+yB79lzWwsz+U0/nMAX
6mZqyxMWr+a4XF0fsSYd1XL96f4CV6h/gA3loTiGCKEKAGC/G+7mZGqmhTy4kVSx3hKCvJwIDk90
ABb72JbMILeIqZ6gArrdOEuIsUiGFX3/M9+biX7/gjym90AekyqdaW0/UsZOHmy0HxNvwsd6gzhV
59uFhvWwMAU9l7WleTOGmsyWYGwaPoUNJPUF5msmz29DjqXrD7yzO7sZfwGfxKH0hx7hf7+u+hs4
I9xGd22cqv3XDcDoAIbQlRnIhitdgY8TF/C6Hj2GAct1hkoA6QJ++/qTuRKJhndznemBZgbJmeVl
R6zEqA6/JkrgcUwvJ5FGHM1XDd+QPEPBH4HyLLLNz4dPYnDYHDTcZ+aYhZjQ7122omkvYcKC8ft1
EBQz+hjZmlyDcDbj9f75WV/CO+I1s7xBRmzu1narUEdGONb35AK8AXiha6fjxnvplLclI4T9Fpbf
z3SRnAv4s5vB0Mi3isgXqM73Ay25hf1TOEFpxAwT1fag9x1+G6PwWNQOivu3HiHH4sYUpjZkdtvH
HHEGcRgsB089QkfIpNKVMw8rYcXE8SsP1cYshvBANF1mEvu2v17gauZgK9pc2NDAOXkgTEuG/8y/
C6o8dMJXKFETEd2ZJ6cmxQOj3k6fvPwjBunnHouC6Vg570MBcF0x/lapehhpq8R/0I1R70xpawN6
J29yVOzJ4Ps6Bx57AHF9V/hpcGYOESDggmVW8USAga1rIzSb7hXHFetrUvazmeG6N7PyW/O2jLCt
MbbK97YR3L2v1JAuWcY/cHId6m+z/eZ2hGwl+uOHAc6EL/rRvx4jncv9rDts3rgpLx075iPimN4g
cYAF2ks/KsHkqs8hGvDKUClBe+EXy0lbG1QRPK86ZGPVJ4xvOqroNlgusxWkUXk6rwPvacCKoau8
MgGm6hz31Kw2xCy+vxpTcNopXdLAjmrTtt8RxcjbqGZEC76cPnKK//Be9v/L4es/HW6zgxCN3mDJ
Lt17Yd+ZzlNBf2L7qzbzELEzQno9wmpTf8+P9Fmn43DF5Tt5ME++uDyG4FSDqscrPjDIq3BsZcNV
Mq1jsI7k17zz4xPoCybaG35sOrnYKcMs2Fx885ZWgQIvXWMm41sr36V1pHd6b26GtjtzcBvGfZnG
qr5xKCpuugXNFasrxMRcaqob5IgF/Btt6jIsXj1w/TS6yLAwKLadq5Ee4at53dXbhNg4fq66FUuG
b2SLBe4PK23ogKAyoigjuPR2fJ3y8yt3RlCYX/iidejOVkgCNHR22jp9Kodz6pJE9/SS6GNoH727
DemMl0CkrWMSLQRnuqXX8eEs3FgHRp9C8UVxGXzj28zfjekTRF0wY83ZTcn1Cq04BmpiZqlzkNuh
6HT+ziJYhr/AUVXp4Q77ACROqh3vNpd1y1Q+JBqtdYzFR1fjffyh3uiiVeMddiBoMRM6A5JX5KeK
XczjmOgEPBEMJAnh5lPpU9zECvfBj9oZ0qHy4rTn/UBEcaGiPvQ+sWC2e5nc6G+rMmPr5hpD96Ob
sOUVb4ELtlXMhqYRw0zALS+zvyub2zAJk6mqx9bTvtv8GUZ09mbk7OC+NCYWhyMDxgEyif1E7tOd
YlJ19HK1IEeHS+WTxekPxh+HWDzHeIhI5qV15YAnKR3GUAT7z8BjHUAao39rdA710k+P0/euR/et
GLKDZVl+P2x0Vz73vNqh74K2a79NKjx0fJY+Z3+YTxknGI/DbuAku2wawx4zSEBjCzFMd7F4mn5t
7fguL3N4M0Js5fUVid1WHFqJc+oU/cSzhLUAoUKcO9w/6wBpd2WJxj+RSO8wNhK7P5+4Bith910/
Do3przjWFhWxW4/TD+HXOaiIMT5+9PGRtcJjZ2NykmVjqvqOr0DmFIXQLXIRvvVYKEwMOClYdugF
hBmzWRye033AmchEbbI4LzDDWbgrYxcqvVh9vKQYPgvIYo2ndxiah135MkLfXyCH6FcJGU4XP+st
CgaseD/ZxcXscAhVXQ+vBvGyundZsDMQSCl40z7myTeu5kLQDesyt/iWDu61ZAHUxqkMnO+Hu+kI
Ye7JUKbhfuZ7Kz25vrHr35heQRhR533v4sPw4oAa7ELsLkPHCu9DkxV9N92r6fLotau5luc/n82C
xxFTDNcYZejyNj6U8cfc1VYY0icOihCHEh9XJJy0NX2zKVGhJfCtyOrqFaCJMXgZBtHD+j3cXZf8
Djh7WOrfqBJ0Wl9OG8/hCqBqh1mYd1F+hrE1i5X+1u4ApRuTuDTdL/SVi5LBjX0WsQAMt95ntoK1
9AQv0zgmHwYrWopr97yfu2uXZzUTOI0flLEGO9E75K71i7Jeq/ohYZ85P4wZ9gyu677sBWFaP6IQ
/Dw/xk+mn9ki7ua5cZ+bGfdiFRvhyNHj1WqRmL5DKjKXhr52wEHK1kC8xYonyKf9uKagW07tozY0
eY0t/06BpNHBGNfOLLGXrpa4VLcWHL2fe9nnSi4Sw8cWuQljXw38frtc/6Wq/WPpNMaPDu4sVK/h
b4PS0f1eDN+v9L4ib9sQK700MUMAE6QAquJlv6gIN5UsEgCfHl769+X/cXZeu61j2Rb9IgLM4VWi
qJwtB70QloOYc/76O3j64l6XyzgGGmh0qOo6khj2XnutOceUprvL+ZcSTv1BbKbLX77Ft9ra9+M4
alu+xTPQ6BqND/XAA0esXbHpFDyfDPRTZty7q8PuSyDwyXXQQ6DOK5mxgXYbM27HPADckCMfUZnx
lowrX3/65XKNleS3QwBf1FShHqoilKxvcpesDBSrUa3o4j8OS+kWveTXcIxwSKmMTpzixsPxnGOA
a4zgMRyiMPWBWf6mzv+xvtctUZcUUzHMP8Lwrzojq2y0vONrtHPpicV54x5IsvCvyZqdpH43Duqp
vSEa/vuvl/5oXv758+HiM6FWRBgWYEy+zaibuqurgfj0h4KW9sRbMoRC72EPwqp4CMQRINCVi+zQ
z/rWRhdb7vqTJE2yraXPEskxdzlCsXhd3oC+olsDO888Aqkg9I6TsdH2nObqfppTiENuZ/pJBAgn
CnVX0/wOttISJEbwrtCDQ5Cn0auUX4GuYb4HxkDbiDSvqfEmz5jGWBiOZMbc5SettXM4H2jxjqPA
HsngI502s50O4AsZBEJ7FKfSFcpReKQjlNzyLcBdSi9VYOnxP6KngJkBTYRn7q5qG+E5fcM/z/Ev
Au+wbJh+DZNqXToI5ufZY36wRoMaIYhMDyDlgA/9aGamg5/DXCSvyapeqojxjMe7z4aoZkdX+TTh
DY/Y9nQPDBi6zQeAPQJC1vGbQnrEyjvG7vSXG2n9e5xtySoh4ZqJYkbTvvNVFFOMRa1XSIAZxaZ5
6XjvXetEZ4Ff+lhkE4mTxqd+AuGJh95chuJS/sQIpVgTrHyPxYt3DrDRk3JMu4ruqQKow8b3GhOB
CEzRXXBds56KcuShNcRqTDAyIV8H+70enippWuz9mbHgHqjHhnzE+sKRon/sKJwWBAMeaW+MfTF/
AexzQ/HeLMhc6a+JzQSXO9niMbjROspeVbu8AgJ+sgaakBP3Vq/j4iFfMKu528Faw41niyflrZ6S
v/zgvrGqRh/wgGjzs1B4swuIJCx0K+4oCmpOLI8od8VFtJK39aI4Wi+wTEcd8T5/ki453Rz6NDi9
9RfQ2WvvNYZDxyR5n2zjJdyVkXzYzRnzIaFa87QqU6Zt64gNHTux416HC+2P5pnrydHJYSijEAlY
T/NHsAorBm8Xcm6T0ScxWvNBo9JnfyjXEaabz/stuuDyIxJjr4+dh4mAjnD0i//yYGCa+NcKR2iE
rmqmZY6+gD9LwJelJfPbxogMS2dWYbvQ9IfpVSE3kDS8t6I/w81iMGF0oPtfdSp2aw6kpf5UDTo8
a41hmDgTzVn17p0V7i3Or2fgvskhkyZCPMnnIL26DekLKn4dRuHmiCdRRDs3EU7Mm3cLP1r/Qfc/
ZppBn9wz5uEaRCrPJzQQaB9qY1flPuAt1o8p7SUmGTD0GAQqZ4mBNy2Ht1SYVeehnnJaf9S4iI5M
9A0UCyi5hL8BYWAwX0wS+dO4n2CjJrQr/YXlHfjjvI58H29BmLm2z8JHyV+ZmZ0SMNDOhE/oN3CQ
qwmeTnE3dOQBz0RiD2RHoLGXzBhfX5OrS3LJ/SwsqA1Yjnck4g1EvzjeIabxGG6qh8a8GRLopHmD
/IBHOrUNWqeAq14KR6ZBBlsG9f5Ur3cg/bY5jHtQCCUIE6Y+qD+wmkFpJ8ajtrMHjVHw4v4qUlx9
ZPIug8jhzWP/CHbZYUojWZdy/LUY/hmFtsBpLNtisPaIUiATxgyuYd1+yi+crEardD7vEWu9qQwv
0qnFMAKtxC2nw/oovHbjuj7VDM7gs/p+FF+pzJh0dw8wnc05PwgFtUsVy6l29GEjUSR0agT2G+ZE
l+cpIT0PPmWRbPuQHrhZCqNbwBZLmVmz+wojXnSfkMwyvWXyRQaVXq7pPCoXepj08TUn4A3hBdNp
qfDtC1jfHFhm/D33tTAusCFznHoT48YCBP/wFRFRGswAWFv6yl/pjxG1C/qHD1btnL8fjs9hX1wk
Bj9wiznVmmQOBhW6jhEKxMrWKHv8Fq5oG8BoZLgl1oRUDTtV+6lkTDrcZ+UU71TD8BY4BxtAsS1Y
yyO7ROfMoOM8TjDFObp43gxTfCDckH0tslv+2snj2abdrt3SeFbiDRbB66zdC0odngXd3DHdkOTH
6N281D23HDI2k4PSyfpzmx2wtxaQWlfuIx0Xr2bcRwhu2jOXn/kXOF2dsqkvdMFVeqN3qHZElJnW
OVwrxqhnMQDh+Rd8fB/mBkRD9NhlM4xHUB1CRFfNluBCpj5muBvWwxIgEoxmGj5YinlD4fvWhAzY
d6yJDC8YLDFoi9Mp/3yn0SZs9sG+B1jUOMz53DF5JLtl5lTbMhLjr4cXH50LcZM3/6ht9OCPBmkR
bpSjR7A77xXyZoOsLodcBf05CpcyrjJsK3zpK8dRhgls4rzWr/WLTLfmJQemR+KFNukh8sVo5rto
SxwF8x29GxNW0NG2tKEwhED0mheCrZW4L9QPnWhR8E970mPoDJC7MNiALaUHl+0DIVkHZgGKzLRl
rL3M3nH6CacOmMXGpcmxqGDbbcwPTPHhhnCqN9zDxg2PMABrAh8hcZbH+9HEE7MD+oRyl5JDfO2e
GfK3hJR0Y9/PpOt6SRl5Md5ms513J3GPn1jS1+2DhoQIMftKuCALEkkAOeNnRT8TMIzZVZ/45V84
xBXxzN13W/ZZuFdAj6PXQlyYz6oMYcQeVmi5hjWbZ7sBijfqbLxTRYsDGcgH9uRTPh6pmlfQKfT1
Z3e6AQ8aexorxAvEYzqHneVIjM7JhsS4imt5prUXBbFBZst8lsPShXXgU3r9zxTqFUJw7+O/npnF
vE2XxNAwZNaSmTUs6pgh3hRmhYgOvl8L4ja1NSi+KdIzY9knTrJmutFHp3Gymb7eVyVcCXTt1hQA
k/nKcwFCDJq0+JpHM6V1rIb2FBabYH/ftJ4NnVB9F/R59V4eAxKBWMDrNc5p9aXlXAebdCHEMxHY
CkrzmfuMIRiu5yOHUlLAmIG7yFxnxqUD6Fx044E+fQFLC2NdQ0QpbJR+ydOqs8SYcxkBzn1b4Zt3
GnERpDMDuurWS2fe1Xq0WCP9WYndhyfEnBbiUnukwDCqUxKd+VBYOfrbLKccPpvuvqEoLbb3kozT
hd4Bqii2MjorfwoX1PrkcY4aO32576Xn8tR+MvBEcMHIQN61+GLsCqjqi/ggvAjhDOWUBFt5waIB
KDcOHJMkmGrKxkNtMGz1m6VPmGmVZC/NYTkZdohQMlRnaJYEKKoI9xausDBQokF/oQcgzBJO8OVM
65caIWW8wSUQAFu43D9418t+hP7wIIWH9IGQe6zPd5k/cloAR0IrvmaqlDpuOTV3BPBYcNWYDmlv
pJciAIH+iVSVScC+X+vMcG1iEqA/51BDeYZhChDmKG2DI/cG79VwpziYGUtj35uT3HLyMzikDrbZ
OSDgdeptoC5165D4xZOIaUDY04MjQAczkgLaYl/JBFnxGcObjqJ+oylTWcGNwHlF/qSHDO20YT3F
trQK80eRWJrpQMYVh3WfDOBFDK2HBJ9R1dNhHaPsAaYerznPCY5FLUvbvZunLwaDYrYRNGdX2how
9yskiCNCHjBwl8MRQJU2z+td/EQqtbaEs04Eifyc2lR9+YtJzXSOzxaP9sbd3e1s1XtzS3Zyp/RP
TCy9YZJmi3oPICaVbfVc7LjZBOeQa8VeQylxgj7FubLGQzqp2m2G9u7Y3soz/BoVyx6yrkfCZXxE
j0Tl3pSXYFHf1Lm+u6MmPHoYuPBHCbZ+6/ZoU81LNhKBXRkZLa7TSbxXodqtkEmFgIpscXM/q8/S
IzeBJyAVHYQ10YM5HW3CIGieI0QC7A7JlAYQazYzSaQdHv0bnl3OWNHSI492nKq6sVNcm6MLreG5
qu3wOQMdlEySHtS43VQrGaFIbsOBGALqQK5jPStIrhnTtWzttQuhAq6Y6RYZoQZO8so7GN6iJVnz
aFgnNcXZ3vDtHFbH2SAGzVZq23j/e3lM7udP1bGlacSB4vP5F79T1zpFc4VCfyCPyRrFtQoGWbjJ
Z54ehGf1Z97beJikuWfhyprjQs5hdRbbHF3tcEg/6VqiCipwdKpOANffJItACWC38r8pH8LS6e6z
kpQwJiQyaT9HrPD4nBgCUe4AcheAQCKAXAjRbYyCIWOIyDUaqKDP7ucYId8osKhvNKaDS470o5tr
SIDmLqU3gPtZfaZBEerzLj39Zx48MBQB8oyBhjcCwc/zuG+NuQsTcwVqvskexpM1L1M6jmr4esXg
MJbRXJDAq3rVYqkk0QqCC7Alyd0yodV3RBpVz8E7AXDa5s4yYYG65GC3yqtNuutw8z+kryh9+UCO
laZF/vNe6ta57oRoK9tLykAnmYUJucpzbyrB4Xzkj8L1SsEzYrKpQjcjgTG4ENlNToyi7kt5nWp2
f8lg66I0e3dRmHHgDmzp1kHqq3DbHXJISjSxGa3VczMCODurrC1iJb+/le3bsKdQh30j7XMCaGkQ
4AzN0BhZN5HX7MMaxcwUC1nCnEqFN2Bd7ulJk6bgGS36PhPtKQ7nYjBrtG1w5h8ZHrB2JSXzfpiF
pJ1ssaDLH4IPr3TaDDudvN/wScuxwEk2xsmQeQDypyeUqD0gWCzXT0ip3I8GNzEmWNb/rbGHgqie
FNZAGnUgzHCAIh2fMozGnQnmktLuFOQLMQZpOjocKYAi5GoMUaYSLmtGu9YxIvsC8fA8/aCsozh3
KaZfNJLF0enLCLRgMwJjzDbJGomldvbbmT9KSs1DZjk+ZE1ya576DxOrbaUuKLiMxkmI3eSEGi6r
h+rdT5gbslfY+jZ8zXc0BQrqPvJ+qGlr+JNgOTCxwjjq1vXO9xeZ6HBvJXRq848ZmlvzxaNkmxet
w3Gx0x4plmRu0UfdTuSL9mRACJ4Iq854VveMFVBlk5LFX6IThGisXrGEuc8UUWRMs7nANMyVKTjG
jNopUR2A9CI1Rjrdy5qdXsK1fhiDtllyGgI2kFCLe56yuBo7rtLKJwhw4lP/Psn79IPz7Am2mXcW
z7DIrHimgAYbTWzXboEYtyYb7poJM39zb/Bg8BWwCGGKh4wAWKx/xyfa2fcZNbE32G6L4mR8reYU
3XDninHGQ+HbILNFOvoJvTCLbeHaPDG2zc7JomIqCywQqTWZ0iDPrug2vCdxg7G0PBN4zQH0Dqat
qRB1v2l4xwhq10lyjS5hAYwFFbLWzcQ375NAazIKuXUcHEYFGq8SinoKfsDuFkbOkWJdlGsE8ujp
qfONUwEd0B4YZpx50kE/4XLLp+RyK51NRYE3tRwO4QODopV14QgIGMUg6HRLRBb/SzEdOj7ELxLb
9M4fN+zgSCULNGsXyI34dmmEL/Vq5eVT+DPcK+szhjibMeTGF8H5WdE3vAaI7KKlPyMDBc31wdtg
jlTedfZR/l+knWG/TgioRLBYONqBQyR8SjS8Y0HSPbs7tOPVhxwgwEfMiBmTYVYJZlLooM8sfGlm
5g5T75YQlrMwZveITwOeuMa2DghTg6214PAMEw4pZIz0fKrj6qQRyGmO2Hu6exhXCCo/s8/igDOZ
iT5ikOC6UgkwupoFjEh3yQUddt0+59KUt5x/6r6z7O5aL2JWaA4Jjm/HT+zkzVHTHTxy0cR6QOvE
Cwu+Gvkaz6PxmmypmuGdnhG6i08qjna+143PxRHSvGAFYRPMs5W8zqxZtYshE2xV30GPNDwKhUNP
CVsWLVusAlhGWMvG4iW+eZVdK0ukzO06WvF86QroGYqZYeszJkel+aQjfY7DDbEONETPHCeGo3sw
faJDJwK3WpknylLgushTnl/OKtR3ojTRaYVzjnOCnTFLPoHewdUxD1z8Hl7RHKAk1QtIxrWOZmwd
MJ3XtmxmBb410Q5BBC2pdbhhbrmsLtTgPslUU/oTwWvaOdYRSpG7IHZ9Wh6r1YDpGhuxI+jrrJx0
3KRwEz6oZ8JdOAGzxqPXWDH7u6Z8M4b6xKiXi0ac8ia08xbdPy2oRcCde6D92C1wXL4i+qevc0MP
qnCKXZTajdfULWcRijqZVKVLc4KF2T+XD7wKPi+pPvFoeL+XxVK828IJ/Vx2xroStyOtoTsG52bJ
xmStJdf23qQbtCTjhhpP2qWjFYVSD1bwWlvT2iwdMJH5QTuRdDo8WRBW+f9ugwSpv029qL7lDiUy
MjLvT0260bf5ozEuH9xRwEPQ34leGz0ZjJg44D0G83s7FzBq8LpziMN9wThiwQlBe2WnQQxd4EHh
GY224kbnOPLAuwdqlJb5DqIyxC0efR4fEhfoKJ30t/CdXgPPxZvI8fwJ5xyL30u4NPizLRbkmUHT
gfCIR7lYMn6Dv8nt0eZmQ6/frkhyuLfYp+acsbVjuyw3Cmf7s/7e8vq/uYLDmDa+BAg3yUfmrsDp
XpdY4sF20+yE+MS5Kn/Gj2Od8mvLDAEDVoqCdcDDSsWygJAy+Ku4moaKLd4IOeWA/eLNWnUq3jhE
5QDAImEiZjPmCk3nEHc7a1HWJ5f7DRRqeO6PNFehzrJVWdlWpJvA69IRhoChDWPJefiQ3ker6ySE
hY5jAAHvM3+U8van4/eEzJuEEvOUfeT76PL30lP556AO1Zkko+RSdBF8PEAmZRyhfenLmpWnel7b
5BurmMnlKZcfiv4pKbbs4jKLAC1K46rWe/1+tqyXKl6WrNbIx2k2CcqFZFvVWyDiTD7dZq4h5cKX
Zz0P7UnzcbJB2gTK9uy7L7l4860HE8lwOwmryd9/w0hO+f/p0b9/wrdZY9i6mRrcyQkl+N0z3qrm
I6F2lIP9Lx/zzxb2vz/n2zTRzfUws8ow3lTwHwqawJ17KatLjRKKYizT5qLk6MKpl9dgvElEViX6
vvd5BFCSZFBmLxSAimwnhTUJlHAi+0eV42CKoL1EybMJgEqoUHDFa1tXRKbfjxb+jrLB+IFIPrRV
fVfHb4aMGqzNnNTDRdROK4r7GHS5o2Tr2vpsNepT4UMvVr36UZvpOaqhpTQIWtLHXN8OtLHaDEBr
cd+olU7t9N7irjLlDv9YstJoBRTeqtZ+uXLf4P//uXKQpABxcb6B/fFtvhd6dXpP7mKw0ft8/IFR
tRK1bS4dJUIgxXl8n1Ixadq15bzh3uG/xHOXJvxQXQXv2Garv9/In+6jKvG0EwaODf+PIvPLI6/f
1dTM0jjYlPEsoFcFUodeN+f+YYZt6e+f9cei+v3hVAk+0kxwWqL2Zy7y5cMGRRBjbgAig+x4p8nU
zj19G+u0/qgOpbkSzd34eOdQ/PfPlf85Uf7fS/7lc8fEiC+fm0tdlYbFPdrcmZ56yAa6c1w6imff
ESsOx3ZsNsreTnVXtTUZwLvr66F0mld1WMss4MFvo8Gf1pkRd6CQaaUbsvrtJY2TgRGvnAYb8PxJ
Dbc0nbVgiMvnu7oK1IvHFSjNS4HmPYlWMTOupEnnCNjN4arKv2Wx//xActJWoK+ZMsPuf14dzaAt
3+dluGmNaYZ7trU5OgnaohKnhrg1Lq52CMiguylHmo3aMCfj1acPmSz+fpf+KEj/9XR8+R7flhR5
CBJdUCoqixjSJNYwy6dDG6/anij1RlgPY4XdbH0mjmQWuuDuk6aceDDmA/kVStszur742I987rmh
XlJYstKmaId1p3PZtqKl+szOUpJvyoVsckq6DnhiIwxv0UovSkcbLhF/qJ6QztN/qGDMfPK1w3Iu
J/Sl2gv/TTTwuU1717V7nwluWOuTQny8J6kdSitZQYogb6Wwn9bKVigDQpvp/MXGS1/MQ9V81IMn
uCSB4c0KTlbESBcovXvxMFtoDcAUS7aNYFcy0IiNqxaTqVYh4O4wiqavf7/U2jc17/++EYopG6rE
M2hI3xYh7R55Ul5HwQZvtAzO/JlI+I4xhsmBtzdtnaw6/nVipBbvJE4/sE5ipvCwlKd+MRXcPWgs
BsC+tPRPBmgqf5+H+6DdFqjUU6Dt8lY+/ue8eigerEMc741uml2R1Xs0umfyCe4UVnJMYUGwtpRD
EdjU2AExZwCecB3Fu+yQyUwIpsVZgTC8NVybs9zH/Zrc1AMDjEm4vt+kd0Tq9GaQN5RP/nls81Xh
rO4fGyKNH+l0s2snd1s7WzeyH4KRnKpe6osJRz+cQZONw3UUPTBwC6/3k7QnIZHjOvxVpi/hwejB
N9DT9Elok2xwVRe6eeKsaaddQvPcibEuPQA7P5nAaKUX4aBJa4Voc4QSwhiKp+7a47NBtwTE/Y5B
K79FB6Zz6NQ9tuBkH5skvZy0J+rVgUTug3emmSL6u3hLboZ31naRZWOQkZ2B/B0azjvlxCMpYInK
L0G6qLwX9aVS5xSDgoXxeklop/wCXKE7NifzrGImVefCI53/6hZkFM7DKT7EDyVpAXCZd4XsKMbG
enCHm7C1xt13zF+wyBN+EvdxOiGhm/Dk7DU5MXvVTnifezrCSMxWOMIDWNTttD3EF22dX5qDqDsl
RbWJEue+b/ulsI9elIBR1lBO6WqowS540l2n5EEanHGScRiQ5a8YlFQ27QIGMTVq32NkHq0d/Wjl
6O6LV9xThwDz+h42G6SMGu/y/UEzpspROAaLjDQ/qLnGsjuo6tw/Y9jVN+WtAzXSEZU3l9+MLZ5d
/vLoj3nKnoY1Lqd8hecYf/dMGGzGVYEwj1dIqQEwmhzpW6djNKpAWHHXvjkO2VV1J74MO/ehwUqJ
8zd/Gj092bQ74XPT8eSQi3bMyoNBrcjPpSOkQ67dlRfhlF40rgAtWHBdT+Rf1ZwNX7QTCqY9C9gI
W0cu0awDaPV7LgAGdneTMHzZye/ZU0G7Sz9jBj9kx4aQ4SeOFi6HwQNPn7gJHu8keG7yQ39OD4ph
xwc6yuQBdLuChsoy5IhBuJP4xpPArIAB+o3kzv7Q9VP0NcoWZdFTTcdSYizl0AlsHspjQv9zCks+
eSLfYzxikIIpg11wcmbrR+8kYnmhsCeygcgbpN3ZnDQBhqR0XuinEHfAceu+ulukkdpKPpMvMApy
Cgo7FqfxzOHaNRDCKeHJ9b0vcGXTDuuHufcMRZ5mAudfNp+KmSMi8Gf14i4Nwwklp8JGDhqldgZl
i5pE03G6jd42lD/RszBOMfAOacxDWF9oXmK/yJ2gXxR03x2ZnJeRM7dQ6eO7U8uaujeYFoihzv5e
BPcF6LH2HOlsnYdzfjOQegfPI95CvzLrIfLT0GfFfSV6TnJfVPC2RCevduSvUw9wdcQZgsJB4IFR
o+fQVbV5bJCQ17dbMcSigzJn3FOi+4J/TjwW9UKFYTbNescCy6swRrOrSztahcAAuHwRQleQL8wb
4YQhh/NHHYyOXjaQvy/9f1b2f+2ylq6bmo4gURTHA8SXWqiXq1QUepKOaulK/JMj5KuAdBqpmY+7
aeO2dl5ZBPVA9SeggHegjY45+5TOU/HLV1HGyuJv32Wsk758l6hUo1puy3ijFZYd6kzhxGTp3QXb
RTEQM+aRmGokowk5etS7YyWkG5XjQZ4/Fapikwo61WmLqDIRVVxKMwt5SdkxgkM7JE6dQTJAERGT
Q5L5b/jeabJ7884PZ11tOT1ofUUKN341rCuXXLTss/E0poTdbvD0VaYy2+YgG/jWqix2gdmdcx7I
1AteTYxgrTo2gzDp01IqVBr3YmALSIdSaZlVpS13R9k63ec+K7aSvVf07t2W4LYMxyz7lcBotFC6
yTZkCh4pwUkN6N16CHegs0hosTTwE1QcSo9BmZKkurMP004Jq9UdXNnAe1DxvOssJFVILyFlDmVd
JPG1FixbiD99xoZZhO4jYqDLdF/gsY4YahSwR8uz673c5VkL7oCK564UaIToa8uCo+qXe7mVqT7F
8hjWbBPhTA4jhiL4jXMGei6pDipUwU49We1RQWyhw32QCB+8c4brFQSZAuHF/qMVkNdhsCpo6InK
rZjIs777yBXaVWFq//0x+qmY1nT0VJaki/zHt/IVW5JZEaHgb8ix0mAm3ZnOb2WUQ/n87x+kj8f/
74+rZsiyYYgQiyXx2zHCDEKx9YZWPiAV8nfmSvHtxBZYYrWn8iNCFGniFUT2nIVHE+6EgB0h2tbC
QhZOH9mMuMPXcN9OGK94LwWKiXeWPCrGZ5M+0d2+S6vqWjj5zHpMD+IamMWyVZ1OWZOd1tjy0Tjn
TnFkmx955X0+19Wlju6D5JQn8NT0VOiz/v33/nQ0/PJzpW+OL+Ue9IZUc2ETPEXJyuAWa+mK/SYJ
CQTPL3//tB9vo0FcmyJqCH+/nw31vmp9XQr9TZ/scmnLnWy7lc77U+r/zTFUp71jjoWvKkvf7mOf
d0UqNmW0KdAWyvNG5tmlwxxQ+Ic9Ux7zeMeHZJI50P3yCP14AgaXNU41TUvW/4i0v6x4VWEp1mDp
4UYV53JI06FAeHJ0x9fF/eStG1+cEIFMEv5yM6WfGkNfP/nbaxJZcVAFZhJv9OsgfQCAUPqP8Ngk
zwEwpRqYoYDkixYBkkeY+qRwIGUTWWzB2//9Ro9X9/tbRESrrMm6roworn8u+nXbhL0vGMEmzNjd
DcSm/YJbXTPXFGTMGZT0/1WX4+tnfvvxcZ2bpi7SAECQqFnkh9h84hgYwx736+nqG2j9P4err5/2
7SAr6TzK6kCHp6laOKq7LmKb1fdqcorDHd0xE71jSLZvfX/gm2jVzgtPEVYhZDt+ebBUIroXKsHB
xUfnEjk/zEkv8btPw1soCeMGCIgSddLf74o0XoK/3Rbtn7fFzAUvKkIuUY0SrGpxFl8503rByXCX
Kac6ddsBNh7uoGoDWK+/vP0/vxiwBXVRg+spat/eyUJpZUny22jjeSVntlc6IzQDFWVu4EfJs21c
HIfgsRnkX+qhP72Wf/1utAZwKA3L0r5bjsvBLFJZCkMqIIF+EFhjIVspjJVrvyY6iwNFktgiVjqv
gJ3MHg2Q0WLyi4G7DyGvk1kgCY+y6M3TONqx/03UAlVtk6ysDtUnVYfSSU5BurrWvDcV+UoVOX73
bBm6y8aCV0GlJWnDTrPKY23QMDcQqBHp7Jv3vUBTrGzRHjWGYw3tL9dc/mlJMDT6HoZB549V6Z+3
PHL15u4qKRgooEV588Zv2aquQg0abkhWTH3kLJ7iRNlTCSQt0eaSlILgh6KMkC8iHEFV6UuWH1J3
jBrELYRAMXGqL7mFhYu/ZXbe8u9P6U9b0tdv/O0pEXivxCbR4QXJ85LZB30gI5n7NGY4jMe/dEn+
7APfHw1ol3TEdB4MXRy3rC+LtaeUSnIHjrRR3Yw01jkIOJ3CrBlq0ozfO/OoW7hQ4pexf0SIIWOa
ivgmI2MwPI/yBJuvnWbNLwv5j5dAp1Vn0EIlMerbUibHXRr5mkLmW4Ho5VjpWzaQob9K3sptHv9+
ucd3/tsFUBRZUiQLAwz/MT5AXy5AEfl6oBk5ewZ9eOaBIaKCX3bEH3YDRaETyuyFXAHgjP/8iFjK
9KpWm3AsMvxui969c+kJzCgzpOpKYMfff5H0Qw3H55nj1g9IUf7e+ArAbWuDXN1JroPHhxhaZPiU
i+JUy5BhML3t5WIRWLuW4J4G2QMtyV+e4Z9OYIpC4Ieq0HfXdX286l+uKkescog9Vdnc1efO3Xpw
tMSYMHGp3Jbsw7XWTiplrxiMFXV5oUrMV8QW6+OoTHv5by6HTryFIkoSu/u3y980vVyarV9sSq8H
pji1ODDVPaBj7kD62IQrnm3uuRCAckJm/cun/9CXV3i3/u/Tvy1AsiJ5SSgrPiGlM+68R9es7GZk
XpbCvt0UBPr8Xvz9NAz4x4d+W0Pqe+WaTTMoR4LDmueiAL2IvHzGwRegY9raokYq1EQBHkZSwhsd
0m7EZXEC695ohzZv2XOfTzPgSH/cToyU8IePaUgMvmhfhnaYOQ37fWoHlhMz0fSgqe2U+qAam9Qg
y9fm6Bpzefmh8awrxiwA+QApkVyizHcoD+4g9m4IWIgcDdZEr7y1KCbQtBFqRPfAnbHA1GDuxuyd
helNImk2qHMOHCH9O8tW5EV3knMEJXPaHyYmAPRLKK7BgdcTZJM0XlVCRU1HhS4LXQ5RDgo3rH3B
Wt664hSHZ2Ju1JRsXbisMP1qUiVRWwMWI4gOX3dgR3TFkOcnY4MiYMotLD2iXhlmPineLy68H5cH
g9EUVhkN6PD3JyRvUr3kqArEbCrLR6YBVAUsRbi6OOXdpfCXMkj+cX0wLDojIPl5S78detwi6aza
R3jWkx0hbAYST+VNn31E+b6JLxmHWHVnvvtIq0NxZnWXWj0lkKOxGDe7PDlG9w/kJ0nyy1b904xG
URXVAM8nqQYb9j/XDFlOLCEfODfckc5ht0Bj1qxUlClW+0EpWxDFGsavgDEjntEiWfn0nor6yoyD
C9cU17+/uD/dla/f5vtdMQVORxwoxm8jE9bTzjvA94+18CrXh+iX49oPGx4bhEb0jqIZhLp/Wy7N
MvPlJsyijYCsDdpfdGSB4OaXysVVf/msn68zZxOReei46X//Za5UeW4meRseNqk8evVR0raqt5Pk
i8TMqbzWwUdaXov7BJBlkIjLDh9l/an4H1bz2+r40+6rmhYx8aKFCVX99l3MrsisKMq8jSmtovs1
ru4OfWGbMFi68/tO2bbV3IVECcMqhVfnr1r9v7jPOvskW79sSv+qNTpXEcqm1ZMNytnOmpfWaKSH
s3OHcUgxnP5Si0vm+Bh/Lzi+fuC3k5PlGnFUxYN/0hGW9NMm+vMvR0Q6HzllayfEBrN0VvO75liE
2ZFoiZ3pEwNOxGiyBKVpPGMwSx/JlEEvFDuSbOfMrjDik4ACJpt/T+aZOo2aaf/a7KubulSuypHt
V6Xb20NFREmoPhBwiQtSftFfCICrbv6Hj6+DIIxrskdjd2qI5aP9BvJ04V+1DaO6uzYJqml9ZVNA
VoCREplCAV4ereGtr7fiS3+IN4A5NtHJX/ZvMvEbIAmLGXO/FgvGK1QFZZu/ZYhsIqKDmb3baXsG
aVrC4ALchnYHcRcd+0V3BKVujdlQBQRcJgmc2FHqko0lYCuYkNdb8pthwRAnTno9O9Zr+SBhusD8
6dkJY23NMTBFeXbozRBxZuaUkAMLlmt5gvOVejOwBd0OPSy80R6ukTARCP64IWNCCzmQ+9qOkztg
DQX2SGWSW3ZkQOYHJpWv/afuBSja8IIw0PswXpSHOyI6DjDBDN0Pga3kZKM0hL6oEjvargQ8qgZh
WAv6439fon5aNb4+Sd9WDVH1k0QrOn8jfhrVSiCzt9lSy/hw96Pjf/FRsohBTaL/SFH3z7W51IrC
k2M53JTZY4eAWFC3VnflwOoKeNvmf/+wnw7KCs0FSeZ9ZFn43pUzEjpbIiPxjRwjMWrhr2UrM7wk
WT/JmIygYnPzVRIAMQ9mv3z0+EP+9XZ++ehvBPJAcFtJ9ZEtDCYokGQmpVeZznZVzKsEGydJ5PPY
XYrqR5tuy2Ie/fbbf9p2kMzQG7Q4LrAP/vNCxwVREX2ue5tePJoesmWAiFicw6PM6NGiLPq1b6T+
+JPZbpU/7TrZ/HYCCnwxSMtSZD+oAQIpZMn7hEyr0EfkZBFE2v+Qdma7jWPblv0iAuybVzVUL1u2
JIf9QriR2fc9v74G46JwHUrBAqpeTiYyTyQlitx77bXmHHNFV5pw1YrsSJzaeUhoM81hBdlOY63a
QD85bBVAxen2xC4sc9WXHmKSbMGWREK3outCgGk32ZoY3CQC0F3zewjybYw9nZ83Hb5qK5tpAL50
xAuar7y4vJiCjwIiwabbodmxxFVhPramfE+nNH61//zaP7761d1WM52GiarG27iASmziT5AkpElv
IceBQj6p7UuGT1M34OyRfoVtJJgLkHm19kW994bd/OE1SaIQ1HUVcd6/P7zXirkfJ3SiB+8JkRLq
irwd32ZRX0ndCU/v7w/6rcYIkYy0oUxTFWXrmnXmp5ruh5XRH2GW7eydfQSXax9XC3322D8s5kCX
nuGMYIic3qs/by5bOiuJbujw76yrV6wIash3bvK3zhunPrzcPEBUO+NvfE/7davA+J/qQqfctbSr
h9so/WaozDjeAg0jupTXV03vyMvkmy/QyEGghKOsui5c6SAYejJk8hbbkWLoGykEGoeXD/GIg0K2
NmaEUq6yQXlSImEr9NU+lxu7C6RZKmBgK5OND5JHL7KlIRFeVMTPlZEeB5OpSA5MMxVnv//2N5/6
H5/3quiiFcEKazXRNsOlV+4YeAzu4b4S7tbJ1xjREAhNKbD0q8sEsRrqrh9lW7VVZ1b64KmLojSm
7iMbdIrOBEm7e+en+LszXL/QtLNovDO+Yvo7vmU/+g6l0w55mFsJePRFRL42ObVtcyAQFC/uapzn
Aexz3OzernHzqwI7IDNShGliXr28qdN2epQYGXZLHFpwENFzpOkEXAOOwwsmoN9/wFuN7LFbRbC0
yawOZuG/XzMINCS8qhbv9TqaDJivYqK/jO4LTCztZLNNiIPMX+Hvszc3A8bU4M4nuPUOj0hIVFcS
GsfrrpkwsGkYA9tkSI0MfE5/q9sF9TIHFqO+c2C59biarBaUHrDblWsIZV4Fqh/KJjhSkn7zNY+r
Jq2Qk965p7cvwwmcxZAC4Lpr1heOnGmSE/C4MpjmlOkxci/QsIlvHP5CmqKUV1Q8fdNNJP/AEaFD
CC0j8tDae4/x+PtdP8YWhZZlsmJpSEn//X3VsGAm2bmIJ6uFZGaL0l8r8olOsAbhJN/5+qXVTneP
vDcbhz8ve/UYe3TtKh7j+MGlL0aVpw8nj/aDXPRTv9zBZaso7SN8/Sc1v/cK3Vqof157/Pc/3lxR
dIVMKyLa3kG2cpqchk9p1+IazXUbUYo5SOc9vFrxu1lSzjvpkh3D0aBxvN95EO59kquioBMEcQjF
MBr7MbQNJ4b8zQMgdieXYWbZnxKIi6NmeXjXFFy+8cGzHhGQ/P4pbjZp0A/TgrAUxrjXs2IxMdvU
SnjqvaMByHg/bhi85mASUHuMzTgvPmBK14sVZqiQBCLaW2fOr1/6ixfOVevOniHfmJ0pQJuAudCS
B1x7tbIWQtRauVlRn5g7EZpy7EGSJnGaqXkjEFYTzEPE7VFAMK7ERqbhIbEeFBkjIk4Rjy7OwBnP
TxkRZReZAo9kpUkfo/5t79y5m3uAJdHt1YmRE/W/d/bHk6TLZd0NYmns+f347QbsqOkbHXdWxnGg
MzDiu7/ZjQ/Ff97YHxe9GllkcphJsvc/FxWaMWKHvIKDpp58GQEDhYB+osuCBSBEKMiinXWcrONk
2QiHEgfg7w/PVebc3+ks4ntLMmj/o4C6ljsrjSe7RRube0150rpnkXhpKbbZIAx1jX64YFjLrKdJ
4nnNyg3CRZHyacRD4znlIka95qJUtLKVWr8jmjKQbxukgJSYvEvrOw/Pg9+Badx5qPurHMaamJOQ
ToAMOF822E7H8fJnyPao/ycgH2JA+OKqlPKdjFMtJLbCzyAUIWDxV6pFNMO+E5gq7pyNJly8hSTQ
B8U+ZKb7atjL7k4XX33zUEWfRdPeeaxv7WNoFMSxalPgHF+teAHtJ6W0BpA6NcEoqwpBELUoymmG
Xanu32l33byaOmLPUEWQMT0u+z+ezNbtMiUL1OxBxj1IatMIgSlyFDQL1L2/PwI3JzCWpmgKOxoC
6Ouucur5XRK32l/TAwoM2Vu3HCk06kx/3kXfnCw0jnocYatyTSOQ6YQ8WP8v3/fHZ7haMyIyHQ0r
Y6sOeeJ9nA/toTHMGXWC4K6lsrJ//85/s2T/8xLq5IaJ40HKuJZdpFUo9kaI7o8G59QZTgZGWYdn
pqixbRN4JSIIVlAhli899IOUdoJivrtkiqfOGeF9niG/HLBNnDJpLWHl9TLAETgURGcZaSLCQRSu
x+qh1Z/DhHwOcrLcdOuVT77xkUXIOfWd0L9F/muJ7J4xcl4tFU7LLaPi0AmnJYq10iKKiWvLQray
4NRo6Pvc4EkqnmoQuZjTAIN/krGSjtfq79WNt86YFmYME1+GpWrXfZXaknx2FMpU1z3QVYicDUMW
XLMFZjcYRsadPf1vGfrf3+N/r3f1vNeyWBthPqRHnq+1PI0e9bUy0zZYYsgbHBa9DYU1WvqvaA8n
iPruPA4wDP+7KHMok8dAUcYqzFf+fd8Mx3MSJ2tBIVEl6ySzUCn7zLk77cQhAKX7JkapKEJtQ7XK
3jpAj3Ng2qptTjELlCMVcQkB62ERZw/RES4V3VcRPlCPOek7sDi0Nb5wYducoueq4XekhFckY4sR
1VvLcZPqHA/5XkJllC0zB/l1dKjAzHsIscZ9wC3KZSSNA8ldjzbG4c/lGocjs9uI0VwArhPzXxRR
v6fWWgW24YrRdkCh3aIG9Qt9KZWgWyyivwlDSIVNyGxEyspdHj2pjYMN9szGTUrDuwYizdPtKMLx
qhAcUuNgUyPOSdFDHesfNUgYKyTDXuhXcrRTgr0mZkjunzg3hyYhqjjDMybF8wwNU9pmhA99FqU6
7yNpWqOTVtj8KRrAa3JnEj44AZFaQQzFW2FqXOlZgQEYCv586AjGFNdoDg5xbiAszl4StOEIiePJ
QBprHbAhvvc6znLhsxQPfc1QZGnZNbHi2aOQ00mmJe6PDVzKn5hiPJU+Q+LbqtlQLwVdu7NDGOND
evUQqwgjROb3mJnUv83KH4u2rglNFvU6GUPu3HV124IL1bTxknGFHnHCMg6tbx6DDsh12a00z1qL
Uj9Xze+2eGOvheolSrCTkx0lgJtJuEKESSU/GMIofkoqadE7K924lBIBWCYN8/hAMRlw3EhqkA5P
7JM97XOQQa3IrBhVOH8yM1TgBBdm1+xWKHwnfkqXWjSQazKTpUwei5wSSlc3qJNGwJdOIz8AkVs1
4rdQ0tNRDxnSMDWDpua6k/4jsgL04JCH/HodeBpdCM9GXVrhYr1bLN1qmHBLmfZYY8qqcX2iK9Pa
DUJdSo/AGWYKianP5UKYEs5nTJH8b401/nOizFkGN4KdL+ElEOA8Jqje2S9u/bIm7QIUkgrg2qsj
h9HpaRHJ+DsD60QTCqdUnN87yd3oDBAfSkfAUnUN4uu4RP14erLclAWljcKtGKzSZFkSbQeppFvD
+KCthz6a+/77t1JuDfj+uebVspeLXWZZQcCtJMYlEIsnt4beIZ8ieDhuKs09s9hWz4BMABelyTka
tBlMsTo5Cw6BTrl27uRzk0NDitN1HllYJJpZ26OY9keMxqHJyMqiDQ4lzS1PXlRtgnLB2Vyv1ZXM
TDYt9Al9P7rFAagjMrBgxRDeiCGAi3mq+xGDD3Q5ERSA+UCmy93UrK2Znx0sdWfW5MJBJBe4lGNg
wkCakUxj9U+lXei+WggHiG8jA9Gb5AHkaa2bjstug/FDgoIf+OgI+JiRyyqpv4suKMf+wpRTSiBK
8lJYw2jlYXECPCWWl7Hg8wOImx0nLNrtcciJUjIf8abSBi77Q4cZpFHLaYpCTmmtpVJiZcwPfvze
56daRAeBK6iTGMupdg9iUjAID+B0mKrklXDvTNThKSbv8ZOI2KMsbkasf4qkJdSxv2qC4VikCPhT
UuD43IG48H0EX8IfNicTBkKNG80kk0nywmXa8XNi2WfrrlBKpNlCMbuZyZlGbz8cysnAzi96CiKI
8M8w/+KTFdJnm344UbIs9ODB8s1pjFeoEi8Wunp5GBFII2RJXwseMos8nbbmQmawxXyHE0wcOXMV
sJ1iyEvZ/+5Vvsd4eor66bjoZPF3Z2q2BO+maPCRNZRPLlFNroahAheZRjYDwCvabrAJU86KBirc
ULQ56K972BHqV4L6DuYMGyn60RlDHSV/c11lo5K6k7ybsTYtIABHcbyAC2GVsPT0t5YEnL6LID3t
igHOBc2BEhWNS3BLWVV2x9BCj94s7pmnINxAsZYUFwvvVabM9fZSxic9yRay9VY4W14KCsaZXMVL
vXgthowzGUEGiaZNNPR/rThMzXjPKZ0qYB568sIXFzyIUXtQjYiBXrmSx2z26iWLGyTsAFXUcwxY
Q5P4EVqgvCJmi/eSn8SvPj2J3DG1XFuxiH/PoUd44IMarNYZ3LZs7FECHBF6EkGlVUrVocqPsktl
AcFvvNy4xXaYH9qlFn0UMjAciJkqUJeeMTK/RVOyM4fvdO2mIRpn3yjhe6ZLZhkcubXhUDYXDNYm
eW2dFpMj8ycRpfV4f0TvBRFF5OHjiQBOYUuBASopLz5q+I7hV+HvmFlPFPYkta1tt6WEFptp5Z2F
srOnDgPhjo8jQF0YC32cnbFr3VlIjRv9B/ZedLNswqbM//67kLY48SutpJE/vt4W2uBx/WGhGjDD
+vV7Uewk4NCijFaI4RSnUPjSk/GWGTJmFH8zBPOuXPfBclfAr1MIfPXCN7V5c6AK6dqrYZ3SAqCc
8T7+2QJygxqjF4eX6ZrqpLDeoqCHzo15rb1gp+5CYHfUeZ3h2lp4sLB0eviuC3o01l7PDjnoKbcl
WYU9mI266neSSCwviwR90rh8KwO2YeCdAqmRLlyhodoGiUF/REMWz1osXhSiSgpiJEobfq9YrOmx
rzLu8O+bxd+t9rq6kRSOiBoHJjSKV53GrEgavZB7Y58Y9Kx9AiKcHKuA9xL35PQS5DhYH24tb2Rk
EtRnBCtH1jBls4POhqNPPFdw/kE2kmimNDM1tXa9ipC3Ku0wk+cR4fZhsqJx2UkcaAoWaGA4PPFd
CXwLeoc3AJ8FvFFO1Gbq+x+ZBw6n7WDHTgDHFOrKDfclr2XhlHabvBeVsNYK1x7faBb/pHh0gDdR
67bM7pRkONaqePYiecKTtCEQCRzFDlbZnOaC1xMxdeip8Euiawf3aEGTMWBHcTzl68o9sYmYmxVo
YVGRz3JK7ghZ2O+3Wxr7Cf+53Ry+eIjp7TLa/vcpdhKrakxB40S0YNWkTJxaL4GNJ5F0dOlM2AXU
tTs/8S2pPg8HvSkd75CpWWPj+0cJ4smekRWuJuxUntKKvalD1tZ2pA26Mw/GUJFji6q2kWIxut2Y
5tp6JwqKhz21A25d8BpprzE6b0xBPnNcNpJp+acEOuwFywCLVsycQdPQbaiPd+7WrdIbgSSaTVWl
dLq+W1EoxUXmjMo4A8juQeZNpPnqoT7xymcEtFRQSIJoGv1+3Vu9Ti6nUpqqHB0N/aqAylTR6UtL
7Y8bheHo7sNePcEuny4e51vSYb6/N+ad5+JG95B5KI3VvyJ1Vb36iaKchrPUqPi7/Hd2dwaVDBpQ
GDjZnbHvrcnRP1e6am5nVo71q4qTbYvzVlrlB+G9OuPrKg/RB6WJqp9Hm6Zy7xm89dwTdwaAQcKE
Yl4rursoGLymFfsjceyT3Y5QU/vozleLarJdGIv56X29xAz2ded3vPX8/Lzq+Kl+PPlaWlYJ9Pr+
eC5mZ2Oysx9WqxX25Ml8TBmyZoffrycp1rhcXr/fDB95dOg6jOOMf6845K44yJ2m703zOcQ2p/WO
MjEVDnCxyEijVjYB2bGxM8vJLxwM79NDWKV71ixN93kHg5Y6VlGEqcu2O0ofcwnuMwVeLXtPqetu
M0lbBkpuSw1OTpDGsowWixBPSmCLBbpT26mnfMlIvLRcfxGH6MmK0q0ftNMsTx6NuPgaJ4aKwOmy
qNed0M2ozwXFTgDfOrjB9HivODslf+2zjRe386gndkyEhWjlq74F/yueJZgZBWWIDE6hh2DhYMJM
xHyV45ivlZCMoVNs7QlEa3AkSy5Nfx+FLga0TVmAVYBe0Y4u+AKAcoSTehj66bhlD/qDZkVfWn5s
DWVRF4yZBFboLE52lLTzAit33DwksbHQ3JCQRUgKBvrIxjY7eMqhRYDDLq6/WyTvIgZqdyAxk+ld
kuLoE/UdlU0fZnOhIoWXG5ZYEHApgXuFI5F/SEaQnU7tIBAaaHUPefVujnpjIG1ACFOkZeMftmTI
pLCb4EJl3x11lA/gRyVQpKpODrxHFd+nNjYoUhh6mq1o5rSkRohc3y7gJicc/KlDR9WluZPiPRUu
rFcdnyzv/1agkxQ/9UE+HzUK6ilS8fVr7ipEzaVEL7nXnsoIPnyw1rniqFbuPlPZsU1FOBaEwKs4
NUss5LDbmvYoerTM17H3CMcqSbdtgcF7YbnvrbxLna0Hep+0j3Ul7l3v0DlAKx+44xO5fauVBliR
N40piyKFLR9BzPiMyojFg/rQWsbRS044MtT4nbMg986nxqojoELl24cSmk8uEkPPIW4ohZxOH40n
aHQJRamwHXdyv3nTyRZWu51KhSMErxwlo26vam/jHwr0i4DImGIUyR1e7T6NbYHqmCG+j0m4UwCc
WVARXcCALnFQxHM6IBJK8yXMP1yQAYXzFgYvwrDxu62iPDMjbVUUPBrzMuRHG5U/ELewKat3pVh3
I0H+aRiehb5c+K6BDrr6k/hQAvvskfOPzC8Xe2uYT4M6zLUA4Bf/xI166oxu1eafcW7XdIKFOv7y
tG+mO7W0K3O6eWyLaXsYZyOlh5BSB4rMNCEzYfGxyvYwSxO5WMhfYpecEqiUkYGssYxWYrwSA3+Z
BNYfIw7OIU07PkdAY83h9YbN4BIK06eLMktmsbygBBfLJ7AldPhNckP4cuByCxUimZHNGNREPpiA
TB/P0QRLei3WOlo+eKJ4gqCTEgxSxXOT4h7Roj8roEmk7ruhvaoWwwls0wpzoay/lLSWuhIR1IOU
cg5GyViaza4hpNAFAj2irarDeGAal7BcJ6gU2yOxMxOZNl7bZLMogt899KAC4B/Xgd0E6aSC6cyB
lM5TuTDorFYoMznh6yXGKtzuDe9GAfuQF7chxMNfezHy/v4itEuHAs5iBaoTaYbPZNbXjEVl4KYc
iktyQsOAPDVENnBg3U6z9SyDhmpODOvTiogtluCUJDQstDmCZFuvYRlH2TIEeNuKqxYwsnJC0tBI
jzXBdCOnx4Jj3Vkr1OixQKjJn1ha9tHcEZhvvYruNwfRSoDrlS3y4tQ7rDnmumn2jQCzt4cy8aoG
m0YCQ0gmOWS+1itWuXQm561+j1x5IsvbOcDw1ta7bBKRxY3+YOoxGQrcaqmNqTZmuElxPbhBue4S
2jIcDZPyxag8EAwdSaqn8QdhWRlYoB3ucK9m8CkV25fTuczxrFlJLpnuvF6j3KqvCM6jhSqXY+9l
LyWErfj7Ik0mOctZr4qTgPK0euoISsj7/TBaOjFlVGE903V657lD6wcDHcBVZu+xMszVl6ihfSF8
+wYHH+IPzOazc0mXlNO1r22K+FU1DsHQ/D22pdaz0ypzkUK/HFysbbtOHIeiboekgh5JBLWGTxmQ
sstD3SebwFyJ4k7q851V0v7OsS1xEyFqtx08cO89kL8RSZYAVcLarhprxosQsZjx3yzbnSm/afpl
VG8YJCPGDogRoo3bwHZicvqSVSGsI6IRMtPdNEZIhu6mVAm3ZKfqYsPWooeiq7eVAvGjjbE5SmD6
vJEaDPVSFfu5n9A+CYlFM+VNxGQXolBpkK5iHpKwnEslGZV5u2nxGVehcBytnakBhNjdu+A1G3KK
gkBawh2YSGz4VhO8SownUjGcpsYlaNF9R8baxVfpKw4a6Mb7JNLWCYv5eHtNuVy11nF8C0xJXUgZ
gS6HIFDsogIuSegYFO2cbKJcI6zgYoFf1MXPnJgOjfEUYk2XcI+2lRG4nLvikVl5/uS2jEpOYnwy
BU4kqMwzEhfaGvIKz6WQQyEBNKESSqG531GFw7d+8btHBTdt1zx5w1F339jr+xSKvv6q6Y+D853w
fInFs95dGqFAKkPo5673wRYfRdi1ovzoweVEpg0ZM4HMqLLdMVeraS+F7BpFcDF8D+wCr1j9WJol
e5p3EFuOjZ6MBj23ez3dhQjMGk6TeWWcpbhcDCUYmBhuJvrSpOnRj+Ngsr5y4SWtaYPCMaFBFkGJ
LzTsq9YJg3wZnU1n37rtGrUnca4ljX2iQYcMhj8NAunoOQ+CEa5E4QV8GBRREQmGWPHrV8uW9J1o
0dE5ow5w4WsiPNeqfp5Kx6ikhVdwPHVfCrTyQ99s++qxB+KpAtgK4nwuqM8+NC0HakyjguNj/fYQ
IFWyxEwOpVEL3KUTIflYzIjwYpRAhYfnyvrWpZOg7JNOgifVb5IuX7kRvH31Wx1OA+ALVv8W2pKB
5KLCwOK2yYQgZBUxNVYqNz+5oCsbVHj04Jk70gufOjkid/crGUuiNyOyxWEZDXae0DUBRRRHaO+J
Fx8pzPk3nd8G3UKAscrSIERC8IKFoUJAjNyNHEl2A35I7ROiByENnNoA9BTbTIj5jy6iGoKrbR6i
/uz2R9HFpehsCpCHXUEjr19TWNQAXIV4/NXxYxDzB4MGylLCXo58uPOPlbqLiA8wFNZELZvkUoDl
6wmYbtFtkqB7SUy6vsnU5M8O1XPRkuWaEaQa8k2cPqDihIbSHAcDjGdYs/7SnXejtRObT05M5jU5
1tY29+SpNIbHVvF3XOr7ng8q08cNRkBSJEGc5JVmMCbxToVDuurRU0YUCXlAJydmQMw6rHjCrqrl
N9WxZnFWHb0M4Kf85kfnhEVBVuoNnUJehEpuXlpEo5OcCWAoXCyVx9wKmSED0WkH3ILSDK+kZ5u0
g5LmrKTOTNOqxzSxbFMiwkGAqMJbkQafZsWr98rRdsrsatUM0bSNw2PODiIL7aoCyawqAkSifcHn
jo1lkz+WqyLdx8redJYBrVeKCbox2kXtX6J868lLo3ryqVKKFMsD7niJ9oypO5MGhavXd1NRY9pk
rarg4hI1hFGoJCIryaZMPe3Aq+0uN9dBZq5xPs27NLOpbOUhf3Vl0HJ99h5Uvi3I2jTXnce20pa6
xw/OvD0finlooPNa1cVKGVYdmY5ayHiNubvAFiEgsfRE9jgd6rK1tfRHVQbSWxLgsqaVLjPFAAqV
GgZZWhIdefpzMtFfXW8jXVyYImTcliOXJZzVZwSlMH8BQClziaOxVyJnkd3gpCuPkVNuC7Auru/O
mhp+EONO18tmhoe+pjo3SrqXwM9bMbMsUz0oWrPOOFZQ98xrGQ61Ftmdgbr6LBLKVJQK85fKrkp5
WqvgnTQXSps6y13rJH6Vs1D+cvxhpQrFyWQB6pDhV02ziZr3gu58xV0RjSW9HqKqWE0b6yExkBF4
YjnXpYG+GwkevjibuNEwUQeoX6Y3pwywhUCfSxYMmwYQlXOpCg6EUc+LjOWxkDhDMs8xlj033mnU
udwCPgcvkzTKPB7xRObEVFtwLUL4YgLJlft8NdTCOs3gpiUDZ8rOLoNuk0rK2jeFXVkHe3FQNqLy
5aggyGFqNYrJKfW56968+qPQsZMSMJHXoChHgHh78ocxTFRnbTHrrSiNs4hJXdEtyA91xQfEc1Fv
qOY9Anx652jp+5A0cNh6vmP7kTXPjS+lI07jKYDV1ZYuAT4XH2ERoC6YDwv8p+q3IsYPRdR+gyfZ
R2IM94NoBa9253U9TVjXvUUJrp4ZVMCMxfOY1H019PVzJZ0NBokGxHa7izhoYBh8xirrrvGU6Psq
+YjSF/yIgXBx0LopzmVgcOOGD+yBVu5xQoT2AIVbHXJ7cDi3Uhg3XjXdV6m3cAzg5xJ+LYlJtpFp
G9/gPAQ/vW490is04dRJwTrAwjtEypEbbw9yYbuCOY/hHNeEB3YIGYZwKrLm8VWgkcwSLbRjP5r5
lPcpze4QXbrXyVOInJRsz6kLGhvy19SLvmJTQcfCJhhckoIDwbCJob2nO0F6a6jQXF2HTOYwIO1W
bmquerCCKSQv7ew03cIExVx/jMJqJOoj1cVC+dx+pGgAR/BkjArweVDcaUgIh2AiJ0Xr5MkRmHBQ
DMNlEIS5TGEsEjMkmLzxySTA/pX28NMK4gxi2Pc5EkwMWJZwcTX04jEyhrUCyskteG0qAkReQU4e
9J313FhwrCYw37Et0mKRXzJ9CiiL2I8QWmEwNx5DWGbGXPZsT/voNCjTjTXt/rhPBTF6jOCUPyUx
WWn4LatvJg+lSn6NfA55X+mEThz5YBafHj0CmAQOvZxGyubTxlsN0UbhSJWz/5YhxzzXNohkSovn
zlkmrsvUSJl2pbMfEhKu1X3R7aoO8s+5JOzKa9WXCmQ7HkAmUKomw3pMF5KDGU4256BCZz5nfRdq
mlG+WUi8s7I8jf0eq4NbX/EdZI/UTOrWltO/AbHbFT9Ujs0OxYVWa0j6DDsSoX9D8dAg1UnGY+c9
O2U4dYzvXucvbEcJeK2Ba7pOjfHxtU/OoUBXiNNThVgqTS4iJwXHyLAkESz4rvDSAlWbhDSwfSKQ
QsDnbgWzkFInJVGgLb/L9ByACI9ic2qSPSCylmYQOIWa24PFh/tDh6zT9oV7qYzHPD5UpI13PDx5
+mdQngXrotC4qo4OufJxe+6JjCmiJyFvJ9T+LLLvmvPuOM+luivI9wppJ53T9GX8f5OG3X6pzGwL
505TeOzc/aezN9JTYGTQRDfGQf+PXqLf5TGtmpT33VhI6iUqRxg5g0s1fmIzGWdgvzcTb7WEsQLR
RxQR+AON+fd6nCQM1+9Nf9uG60H5dsE0t4ve4gW7JzW+xQBBJPW/l7rqCStGbdJP41J1M9ATgMNv
QPBmphroDxkcuDbcce2ap5tTylTUHzq/oCS+sOZlbbAa6Sh9Nm1glfz/3YIr7USaCR28O8SZqfqK
GUopns1iKRWXgZr19yvdUkuitEaVABjd0P9jqBAKU2xzE8dhT3hQu8Du95eCUgEEWnO+H6fdKCZp
/inZpVGMKTQdNDd3Zpw3dTEYH1UwIfQk0Vr/+5tHqu6it3eHo0Hcy2S2e7PtVTOhC6EeF4v5fH+a
Lg9f3uJed/4Wo1D9ed2rG+0WOjMisQu3JjHzOSPvdai/+ER8+bM0Amc3656JU+IlO7SM7lAwJjtV
3kP11QkRIjfGm0XKWmaB9p1p+sHmTpnOSQBUnP8H1y7MyiZY/P6L3Xo9fn7kq0a7qcZe13X9/wW3
8Xgg2qU5etdAduu9xyhnjrw2hqTX7yEiM1GlJcxohkgQ9xTDvOmbAw8DF6NcUOiH/f7Nbrkw+DUs
2WK+YCoINf99CoJiEGXB4NfQ87PrbNvGZPVMbIgAABCVbte1GYe715pUisY7/37xW5LNfy5+pYkC
3ua0fm5ivfUPivf+P+Jg0l2OJgNXCAx8awZvZb+o9cdGXWDFbUBogm1BWYyUn399X9B/a4yDhh33
jwykR1TGf/9j6e1ljSM7v/g2/CafAjEF/T2SRYV35HLoKKI3rGS/34a/aoLr1V5lMUBHrCCYvcYg
SsWQD1VsBU8I1g0iHA6Kvqr5WwosZWtByxhW+bBKl622Np/Ml2CeKhNwsM2MTZbuOtsZQ5md2R4D
56ipyzOJTZKtoZ58RTIUohoUHjyUp8TWPylMMabqZxgy+Zu6r54wQlHnNYkVkTlmX6BKarddS5bM
/Pcv+Zd7/8uXvJYDO3JZlZ6IBVSbnP/sZrY3Xa0Ce/EUGZPP+fq0XH754uTr3jxauvXqjhJtZPBY
AzHM/ftzFp1qdhiCg63gvjvJGYOBgybJ9M89lPy8qJB67rEbiXRFRvgJfjJcUEzpc+F4l/5wyyyC
PVFkLonCc+T1//thhtpLOsRiwAoZxSSLce2Pdw1hzOiYyl1uHRL3zq6m3FpRfl7y6vvn7Ph6GwT+
U9vNw3d/r36ne4QWordMT7K7zgjR1R76YOMQ1MsxNd0Cp7AsjjGTYb0NV365LOSFcm6Qy03y5+ex
6Kago+8ttGuJDBJGIuqC9oDrsOxufn9mbv528oh0sgDIqH/Xrh+vIudoCahUGm9790CXRq/R5xKm
932XIqmMq9x/Hk5EKeSKG1A5rtddp2pU2UoCl5NaMlUyToOLko5jLrkL03s042NqJjwf7iKgVR6S
/4ekf6YLB6FW7Hh4dokwrKptEa3UAdls9Scj7axESCI+Wom2QqgzRihS7ID2wbWCgDog4ZM6i1sP
iOj3u3bzF2dBN5HZjI7yq188KgNcXrmMdinbEDRa5sLEo5ip1p1nzmprMdyD19x8rNH3g+BUZE3X
r38nLZPlLqHts+2oGA0enVF/iPMDOy6ntPn4XqGcEO+5ym9fF48zmlpJZ8B5VUnIuC1qps/JFl9T
1qxzBn41axhySfBtY7zH6Jtw7kK2bt1gHUUNbmOeTHbOf9/iUFbbrIrDYgTGjcDTZF/E4sbL6jV7
aB+cSUpRgH9bjAUE6WAN701zsrB/IN/vvbd+qd+znd/U4AK0oWTQVCrK63WlbzCTkMuXbX3PXQ/I
fhU2Lb/OpghxVr4vrZmzjdo7C40RZphKIqaP1CvVcmZlTFaSY42z+NY//v4k/gWvXb9WMEPg3QBZ
wvd0td7pUu4YFWb1rSdIK63IV1p71n1uC+c0P3/T5P4hJXVV6KypyPSiDUZlKwMRJPruCbfUBkvH
xs2VZax4K09SUAGxWJqW3dDEkuRVLqbfnIqkQVkEVIedJG1AN091OVpHCfEWk6F0yQP5Rum2c+hd
CxnUCGZPSfzt4ZFQeloXCZJZ6KWkmYbWOnC+dQa2NflWfVXbmyLs4MhWWyERbSUsNjCu37t+hJO1
CNkFrBNOlM0UF11rMxoTvX5b0OF172aK3FoKgc1CbVL5C8rEf585o/El34uTYAt7pTMuYrCgArWK
y11Uw82C8OeVrmoyEyxWb1VesG0BuJG+wUBWcs9IdCEjkZeDbh2pkMtJnk3yzuNyYxH+eeWrQ6jn
a3pc5QVJpNGaEfLYFfbnfXun6LxZEfy8zHirf+wqlhppfqQp3ngrfVQvGPaWo9VCwifa0XH1kmgZ
5eYMWe0cBsuAtF3lb8XyvadmGojU7lHq/v7Vx5XqPy/Kj5/3aiUrs15qcsNNtsLwf0g7r924sbVN
XxEB5nDKykmqklWyVSeEg8ScM69+nqV/ZlouF1TATHsD3bvt1iIXV/jCG/J5GMt7ckLPfImpSUJE
2pV3NQRuRbmfJ0GccZ8nYaBalDRhsi/zYw6EcbT2XvaYk+tW4Eiw85DmXfor6u+cCDeP7E/jOleF
jVQylDYXcqj4adqgZgrdmIcBrbfYWUm4tRkyjTUMO/rizq14M+n+PPLVqQ2AqtD9SUn3SrmuccXA
nhy3Mck7N91Rs54VBDKEBpoN8xliCJYP6M8l3p3FJ5bwF9/5A9H1adpzZ9QApkWZUKsGlCIVq8E/
Td2djXTnsLiOAMgkCmUatXgvanvjuTWOvBmarnfT1dsXz3/r9jp7DLVUYkpRZsjBaZYdjIdvkbUG
jK7X72yvslF30/Am8ASpc7YQFLIiWmGRtYyMV83ERxtO/dc76ebl/OmJro4vw1ckE0lXJGbDdF6u
+nELHhj8b1U8CIS5p5y/Hu9mDmtqms39ayMXoV2t6CaQVKevPOCbEPEoo+Cks3wq5/v968MCnOHu
Xqnu9hb6NODVQp7aSsmcXC8fA+tc9j8t64nuYwMP71tGpyyWzrZzZ9dqYtL+Wbafhry6x51GoRaI
cNIeLl1P0Tm3sCXVf5eK/X0CCy0AgSbWSr1/qHpcGVPlWx8VeysoqLNjEt9usMdYB6jrVUa91YJi
M3b5o1Lh0zNecqVag+llbQrcSOilm8yTNkb6Uy6D72EKWhiwVtOtuuYePvojlf/ntQiYNP4S8clV
pIxGbO6E2EE8Y70zAz6/WF42FJhcBOmk2dsRr8vjUVmtXgt3sd1mq3dMfwv3pXn9egXdrIgiwYTm
iEaIBFL777O4jX3UNwoF4Gg/+3F4fHQ3q5U+X7iLwP02/3NnMBEo/PvOlgjGLGo+H/nipxMo9LRy
krKWm8Y7+HCadGWD/TNOPY4PdMht3h1law7HKnmY2ks+7O8ML3bDP8OTK5DM8aqWfvWufeBVamqb
4b5c1AqWEt2hBoeOUnDZrYD64ww5/3rEm2fhfwMaV9sT7fXUpv8S7uFcZPS3iq3pnH31eF8H9+Yd
buOXYcgkkrJ5tS/T1DCSQGM1vcyppDoPb0exbL7N13+q5dfvdBMyTlD9f4e62o9NG3tANrTxeb47
XOrZ8yZdde7bUd18d19n69H9o6fun3uF25szaZNgoGwFVu0D+f9p5aSyYuSTpoSCwAgOccFU9jK2
6bkol9x5wZun+H9jXR+qowFoEYO3Ec7mLnV/hA8/Hn8tfXf1Rhluj1S6u188bL+t1/XO2rys88XX
w98cHSi3RQUQWPW1cgI5ZSNK47gbFg8yxs2ICYBS0HGKl+Zhj8DIcO99b+1KS3HYloyJ6MnVB819
wwpRDgv2GiK4AyddbnZurWBoNYACgejtUSYgYOhJby10huMCfvIp6z8sDU2lW0R9v5Tn0YhKIUAV
LyxAArwh9l3h2fb15Nws5H3GuV/dsHkiR1SB4CtU8x8H7QdoEHf5hk2aunmTN+7MxcTuW/y4Pq13
wepOQUgV83B9fDhU4lULxS1K5GIeP6/BuMjhJ4Ox34l+xcZ3n57i2XHlLh5msxPyC4s7A95a84JL
ixQUsnW6fbWnpSlxsqyJSbuyA0QqCtBjsJKAlLd3VsDNW/3zSFcrQKEvZwHTYyQ8uyxsV8F6QQYF
lEif9I9i4r/d3jlGbmZCn8e8uv9aO6yaVrNxi2JxYYI9Cs1thDuUX/aRsiw4UTyiI2D0/MZvEjKc
wO96Zao3WUoWOS1aERTdkaz/+5sCddQdC5DkPsVXV0uWoM0sRJcCoB/031VmAf8jAKfxCF7E/NBn
6sJoTv1UGCLBkextHILg0Elp90TqKCh1FHtDq0cOoYRMQPvQu2QKHre0zvMeVJB9smLBmOeroqRg
8B9YKE8icjOj3zm2sHsDkHknjGSn+uRQL865KelZLejOSRNfB/GEHrpSj4iuYOy1+buegaQC+FlX
9taU3v435V3wH4oM5lX4Jt7HaiK0GPB+z/3nutc3ZCSzCOC+6p8lXELD9kSRLKtOxrAaACxzU8Xe
KV2CRJHln3XxAii5AE1t1AFeEoEAaxNkc/oiFxVMb8xRnUNs5XmTCbQajAP+GzE7cokmUH9K29G1
AbZHfbGY1GyRaW+o5rlc1m4h9ChEiyAb56m+UKodhd7Boac2HJAnQ0nzsWGJ8BhWTXHFqlcZrLwy
TdZg3yL0YP0tFWxBvqbSh1+AkMwuQYOkoQW0XtASZyqEghjF2zo/eeMfFXvWtHNBdUvGtGxREK6a
atfXvzssBMxSgQxyjD1c0gxjJoVAoyEs+uqpVaeFyYfArylVXzsTw7z+tyVF65Tf18waF7J3AEVu
KF+soRDd1Qx26gTFdxwq8Nr+wutOvt8+ZCBIfA5bmybjSI9LQ0AUijZ1DjREAK0Cf8Lt0rN2cX9o
a3y7tXnb74TIAfXoFKPjp8xzpW8sWR+bQmOR68/J+D0ujpmwFayw+QY4Iubdng4ZMGlxEIspC+oD
CEVJLnEEeB9DGbNQeWeCt6whQps1WkYZln/wbYRwvI3dxbjiG5vI0IGs8DV+dr4M0ieN1SQLeiEf
PKuHeQmmhNXcC4xce5ryGP4/GweNUyqibq6+eebRB1PUyptAX0Noi2pwEMB68OEQqEfpZZCpWaNC
Wpxkm3StvsT9NpAv+PDNMwTZ04mKYvnhrAJg0xYeGRpbMxwWtflNguMsKecI5fy8nBZR3FMTk0Xu
mbfj1pHkTWtXrqBcCL35/tTCWhD7RuATy8h0Rfvb8a0lu0+YSNOEMYqT52jQn4ddYcCP5g8IK9m+
eRf/F6Ya1iEFTuoxsyI2mdjp+BCxU0IKe17eHGHhms2R+qxcAB3WIdA6OIjNdIygQrj+pl0t+RmZ
v9XqMylGnb3Vtoe2IJvGPFXNqWQcsVHYjhIDTToullR4ecUoEwiFotwKomC36lG8QOgHiTbBWua7
4iwsC/8U1AohIKnsT3ZmoMoLOEziM6gnsefL9Axuyc/eIw6oANFXwcbS6zP4MVgg4qLXGntOhQBg
utCC6zCEFBjydIC925mzrJaOail0VYoNB44M15WFAvH3EaIAa0tInuKI2SsEEAAmLNY5b+X1AuL9
rkYwAHR93ZvFXCgsh9OZR5XS4AzKblVK02wIPOSInW8CfUEPlnpUBvUisy4OWPmxVVHxNF9lkPlN
OuephXKf4KF47YE0/1m1jsKOLx2x2wFn3/VgUC9NlAh+uM/2jCSkNtpwLkcvWJdzQmBfr4LZwkcr
7Oeo1kieWBkxaxGsh/QaszEsCE9pcRiAQ2sIcffppQBspXbWHFcXnELxF238GYKFfBkpVPdgiHEE
fwXqP6LvQKZRTpeOOw6JRWaAuRITj4kemE7BfJngdJiQhRWU0lXKgVDadnbx3ugXD4MEaqF4SksA
b8pkg1h7vu1BzsGBNzsZmei5WhpLKoRs3s7w+e8Jgqphpkr1fDJx4UpRLmMIvgWVGcQ6RxBs1GZK
HWzntuHHWLDHPt6spAy2zbgy/HRcS4gA4M0Ao74p0t2k9AsWnuxhZ1EsqKB4tTlrByB3pTE3/ZUw
KBzireFry4LjoLYJG+Q1v8G2tpoXG+/eicolaAJqQTEDsr31BMVpEG5jPrMBsGnlSqnfQzR8UEyo
axCRIaId3oJDHrk1NeIm818cOONIeRX+Tz+PoOwSa2aoncOeAZ5A91T4gcHZCZ6R6bD7t9FbKtF7
xEYdxnZTgtOoS3AvmXpg55n9NkdaG1hfHpVLIygWo4PnKwzF+qhA/5etc2+beAA5c6pKHZQQgu9G
ZwXF5roMsSs1L8JbGmdLTsNCLGAm109yMVMhzTgvQJELiwkBZkJRGsr1XOBrjGiLsk0XvYW41+JU
LvE5MIMkD19SKZwHTzXEOIe1cWlHZ9kojzkIY7o5GWa2bBzIDQESEWBwMceusLC+9NabUJGus3JW
s/JrpHNQ7hBPGHMPZ721Bs8wKHQI/eypUE6w1VxCeFt9L8G10oEQBKKWtZMiYwfUQ7c3aD4KsB9T
nXQR+jioC7DPKWLFGvo6QmxAo+QE44DaiQG6WYQEtKQmXcSKzHK1UkjOaG5z5NXgEUs8jWvtXCGB
EoTFkgZCEr+JebETHJwZHXIgGU4U28sEBKCaLmvvVFTyJaV5FaDFGEVz+MLi6hHkPE4ow8hnyfSk
doI0o0KIs4rzEL0QmsWXMd6F5UtZ5xuOPc0ZlqSNH6h9zrKhhYHxXuPZ7Y0UW/FqUSCRNpwf4nHE
2hMnJCi8wglXlgalw3UKJCeZSRwjcqF04hhLXtCIIRVAwSiAfjfn0j8L7W8FGh+ndlbUe99cN+mK
I4BAOq1OLF5zsDCDfROWgEKFyOfe8FMLaYW3wSKLJtRFX0ZUKWFnzBuTn8KJ4Z89fq4IBI0qXQVN
fhbLKtSrR0sHHLLpDyXkhzin04pRtmWmK6M9c8+x1YR/6oBOObh2MkqaV78n+RCVE/t6bv5BTsSY
LhSgpnnCRf8zqJdKspjGrdwIacAhdgQ2AAQ7XKKCT2rhWYBugF8ueBuqZtisuVH6s5OlReq0KE/M
lP53opmr1kJLAupQTaQca8bRZn1LafyxODL0LGLzIKcHlVbhiGeNL7OYxmyNBQbIlzmOMMS9oF1z
Ipv1FD1WEr42BKMp99qEjZO6dVBPMhuOMO71NvnJO+Ga4efGfEzOTeuB59egTb32RLGscorcLDVx
cbeu1nOXcR+zXZMBdkF6KmjxXWSU4bCAd+2DEeXbqN4oKZj8ivgyPQlx3JTTC6iGOKwUO4fqnC2T
6lvGNcF1zGGuSxhbDj+jPyiJFCY0R30jpB/0cBEMFlv1UtC7gpUkzkyOzsqJHlVVXwKpV6x+LoT+
hcV891LkVKV1aw6Neq9BiREYDe3MsSr2Zdu9gTlit7dov0TSMTbfxiFbiFCBXNyEcpSN/nqETIiR
mIZhRQPDUbDr83mjgZGv4m8WKbqSJwc7J5vhDyX6EuMT5P7RTIwTH10Q0Qd9U0KMquoz97g4PqyG
vIzJGQfbxQ1uQvply2/1hro2OPpRQWuJEl868EnPD/G0zNCjMQJkmBxkkLi2Y74UR5lYwL0xuHiQ
sQDgvooI7I2SeKP232nUq5MKtjTBWTY9CiETeDOQrTpUjUx+xC4Iv/k5JtXxkQcv9ENmhUSt4SYv
RxHMosspBJsSI3k2pz26LRAfn6tzA5+blEfBJRhDwAcD8wo+BfJnS3qX0Kg9YkfKwUtIl2G789v1
RGM6eIj9baAvOTMNxLj6o+7DK5/FybuBEp1t4OuI7El1wL9YxMRsaAH9pj0ZcjbbI0KvEEcaAr8c
DLnVP3IosQC7JDiI81Inh+pSc65Bm2n7o+Bq1BlUhfCB0wVSMOu/NOolx9uriDZtL19glcgCD/st
cpJRpsFD7faEZ4DzOOVFZshFGRPxZ7xuhwFaQHPDgjpI8FdVMMCRa2nA/1vyKtZmDXYq9SVs0ieR
hWgQM8YRRq59JP7picZ4VHGIG46z5PSQWnnWTtVKXLsgCczRh5Qo6hAiIM5sYxMlEPDTnxUsuyHK
6Wb3cxVSl2MN81ZEHO1BI7z0U3+D4AO1rFb+0Ro1LNXCJRVh70jdKxTnGm5uBBEeKSn7zXk0qg3J
KKzUB5GCc61DQw8KhL+FEVJzwotCnClAqliO5OkQUl5yRGZGRhzKMwCz9LWwf5bUMOgQ6NoK4Qzi
5YAp545Bu9d2BKaV2zySEgiEZ4eDR2QIrd6sEliNdfGuWKwAMCQxWREk2jEGl2Y9lPqvyqqWfBxx
B0bpCu8vL7s0iEMhciSxxmVYBZzvhZ/P1g+phWNXuZ0iLHchNusHqVS3HQcvYCAyGetDZYnUFtzf
OmONTXZ2qMZtErx9XTe7KYbxuc5xVfpWW0QejTyP91hisu65Samgci8RsabK3JC3ZbAAzog2Ksf7
12N/6Ddf183+G5ti1t81Fr4rFyvwfoj3QLrd+im9pAfO7GrBtdo8OmDkn5xz8BT/KffmMj1Wq241
rPLH6a3f2LuIqLdxMaj5+qluV34E9lhHsE5F1+vvpwqKqFAlTN73evlCruipF6fjFM+2XNiEb736
ZpHaERuigO708Vq/hyC6VejlMyuqrJsYGF77n8DhHdvYbBIBxI5HTDfUM1s8przCLUxUVanlnXe+
ZZanW0SIKhqhuBUYVxVFY7ILSxlFBbNe/Fj+QiFktbJme3c2K2br9zvtZu1W/RLpfkRQVAPpw2vl
/E4LS33Af/w5X+x+ZBuLDqX58ut5s3nTj0/W7PfeOtVzjn73uLfdxeyESkm/e99FM+U4vN7rXN5q
kKARrcMxQJJYv7ZGHEIvqLMAcDP2W5TdkPFn9ffoTGa1OEG+XlwfIi//LHmkjwwsKcGHXZcVp7Yr
xrYfsRtEEFNFc1ZByw8Rhpe8+TZWu7ai5plspvFbANwPXlyaHgaPesCDRjO1kPZhgeW7+lR5r03+
UMcU/hEA+0GS6CfLfFKhVa8g3LQWDKBiVRgR4vyHsF2p2amkMITGnf1NYatx0MswXqX0/6WTZn16
v6vjxCsSIX/TRvuW5Lp8oUrA5UW0QoZNZoPe0OwuruAWeoGPR1wE2A+rmqv9qks5DPFqROwQcdKa
3oMwszRJJO98ulvdkM/jXFX5laSqKwcZyX1o5bu8r9dGc8I0be0Tv/lWumzSdJ2n31r+VS8ttCRb
yfmuqJWHEuqmXWY7eYxnVscfbpO51JClBVCFWvlS1ca8JeuI5fyoNSoc+GyZGfKp7SAv4jjgJ/as
LfwDIjizgZvfmuJ1m8kz8e/DSA3cdFiqFpoDQ//Ae8PQgwSV/fj69W8dSrYMtFCWIeKAPvr7VJSN
qgbrlWV7uLRthg3dvI8fIm5MkutkoYyrr4e7eSLZdJ0UeKNoJl07p5hN7SNuaY7PgLLjxSZfPa2K
xZ7m8/rbieBidvp6vJunvmPKKkcB3hdQHf5+v7rO/Uruuv8xvaJEEPVbFDAi/ZwPJDQk7mR7nP7C
rxbMr5CrvfMEH12i66Ph8xNcdRziIa9HmAfRXqjSUgxeWt5lwl8U/oHIoVH7IH+5pB46NmgckIkS
GonCIBus9o0Vsa5FzIKHx8yGRA/cNCeMC4x0O4Gw9SA5JsDocwIRdIiguFJFmQUOplZ0NRLEJ5t3
oYxO9Cqr8QeTEcHnvkXKkRqg/6ezFkV85x64dfI6GH0pOg4udN6vXljzhTJ6ywuLNDc5UePFUIT0
kQxaLe5t31t3zufBrg6mzHOSbNQhywiNkv5AA5NXrfpDes9b8s5A1xsldZxpMq0cVk51ovYt+mWM
JMSHrXtGaTfRYzSoFAwsEdRDUP/vRWuWgT2ENbgFHL3NBqmcCeEJ+qwvqIY2A7VP760rjkKaArmc
ivNIhHJ3Ns7t9/3vGa7adWOEEUKQeuF+RPuwOkKuJrXzjBUMawSqMjIdo57W7CCxOkn3mmRdp3sN
KUJ9/vWjfFzV/+6g/x7l6oSOlbaV8jYRPTt0XnArJbtlW1SsqWmoUJk5wegZ+3OM4ssp0AdW+xkZ
F1Hd6alVOM0fr/uR6hmEfe7P+k1ThPEasSnQUu9VlPC/fuDb7VVLNjjeaLPjVfH391P60JfLkB1A
q5OMh9uyHpO5auE9FyxIfTN2K+7c93rlIpr7Z55osQIPQxARUtffwwYTloOyTofVgiVsy/WD7z04
qCTVCvqc/gSPGk8T7518tmp+CnFWJ+XIQ5QFGRCVclHr9M9KSYkMwS8hUBu25p2ZubmowLJbugkq
55/TP4PAaycKbAFUc0X12rxUyiEV0jd3cpAbwQN5x4cytUFE6lwd+6nsa12Ucq1RDiTxqcMHFouv
/vz6Q9+6zf4aRjzGJ4SAjbRh7URyzEbdtiLhq2Dmm/PGO6fqxevPLFZUH5ZjJ3o4We4vqY9iqZMV
1mwCf+r0litTxrrL/blxBP/1XFcLsCS19OqSBfi/SW7GAVyiaFYUs7sY7hvfFAySYqNlyYr/R+AR
nHiSqgYu82P2gLsf/gFMuBCIRe7o6+m++VE/jXT1VvY0II7b81Hl8eKpK4pdMep6yXgnmL8REv31
Qlf3l29o/SiN/+NTySIVEjJUzISjAQog1Bbuhgi3oBF/jXh9iaETLhks2L1QLxT4Rq1F5UG5sDSU
nYeQRZlQgsClkppTi7YKOFaudiXdjoSbgf3+9TR/aI9enSM8DhLcuP6BRbGuVnWmh2EzmFa4p58J
4oEOC6sZlyEFqTkWEV0WUZ6kXnNn3JsTr4FLxKcMFMwHl/fTbhpGDTBSiK8Lq9anFyE73/Xwu31Q
E5gjzaownwEO1nuY/3tN0Tb+9Mbr59FP0HWK1C5RwP76gW6u7E/Pc3XvqEUiyyUKBtTezpzhhBfC
AogKQV+Ud87u23NOlor/FMAUyFR/nyRpWChGbIcQwhMqZFswFhl6FPGCbihq7FRcP5xDyRK+fsWb
WwrFXr63g5+zcfWp/bZV7bYEIh6jGUJRGGMnCsh3ccvi6f9ZUfDDwC2b2Opd01xRYpbsKk1giVm7
NgfftPK749dvcnsIB6wY3GLDuH6TUM7LNM6ornDhUu2igYho+ddD3Fyf1EH/zxBX508eSX6mR1Gy
F3qAHBJAW5bZI2UFKVNIDFeIY3494O2v89+AVydRQHvEqhJhHEfgQ2MYlpvo5N0NOG/OHQUbSiUy
jjLXMF3GiSp6U6Ta7RbkDnqdtD+/fpVbBUnCWRmrEfIwwzKuJm+wRsdIQjhFaX+moSASA+tF+HhI
FbCvjILzwkp/Mq4o2kKxuzP8zRvxv+Gv8bKO19h2aTdYIDZnTYj+eN9Nz5uVwTRvprk9NbOs9Bel
jBIkuHbHGefI2iA1NE+HC8hGwU0P8zub/lahlDlBcZoVa2IbcvV98UjueiXHJ2H3Y37Ap/b5efP0
9Pbmrl5nD7Ptt/fTqXXvYAxvLinbwkSDcxZI43VY7yOThAEyIsnDgujEDF9Q5AdP9fV034JOwi8X
LiiCYa47VzeaNUhlZcUyJprTQSBmGnQPYS3QKBCynQBAetqvOW0Nz+pmor8l4BpqLi16LLFNDUBc
9Y3/VejgANOh40Kv9+tHvLWZ/3vCf4rUg+G3OXkWl02L1wddp3IrzBg53T+6KdIR98OvR7y1BD+P
qPx9xFuql5upLKfiWu2VC/ivAkG16hCjf3jfiEYUbq6P3M+jXSUDSauXRtDEYm39uIQuOt/ecrXY
v84Q2ujdeyDmW3UWPjikYuQddIrAV0t5SsZS6pM82fegOoGdkYn5wEgrVQBlROlV+BMS+gpjPkuC
j0zb0gpfvp7hW4v780NcrTov9O3JS1B4qMIny9tg4ycCFUrrXw9z+0P+33f9yAo+xSm+WctjaDsY
L0tzPfou9IQxb+UdTWr5d1OZmwtVVZBqh9pK2nT1UkEJVq4uwIeLfcTNRrS9VuSfIrsFtTNLOow4
7mll3GKJGArCOfBEFJOy2dWgKjUzPR8LboTioHbnKJU2RflcI/U80WrljrDGeQLuv2nDWextSyE1
StsLdQFLR4MWaEACgkCW0s3XU3/7wZDEANkLYh8d8r83URWWWhtUxfjcLF84Mn+5G3O+WriFO9vO
5uv/z8Gu9lBvpKTFAYPtdrkLzeLJnFuLvbtYz3oXAPg9zsPtU/PTy10FnFLZwNqJRLsGPff+DOJ8
s1IeVvuH7Rpbg3WwOP255yT3QW7455wwoNE7XECk5lcXwhQC0qNiDX4PFE88qgCTkqNOVUD2IjRW
RevTXvpRugXzawt4SvgegoaqEn9Zl/mWouOClo9Ad+UCEZavmlA7CEqAkPoUABl6tCtKnl1HWe7k
JA67Jlvc+VA3Dztc0GUFTDeUGBHgfNqRsdpJGcIy8UflQwCvgdWQhYKvtdKHhNYrJw9N9a9HtW+F
TVhia4qqMgn/qH30oVWb1lAl+w6J1jkhBOxso0DQeWkjR4fT7qJVMFoBi1ujSD2ZxSrvwEgmFjWy
o5C4tv8I2XCkNYV/WdTNkhyMC65AvtYvSmzm8vxnBc7BUgdXTYuNPZn07gU7JDSGeRc/6wYSilR9
2+45qp/tlHsEwIHf0nkLTmn2ktLEJ6gHsMmBIdxdaGHDZxAF77C1TuMgrbOmWWUd0M9YWbZUSyD1
/0Y7U2r2RneJJoCIhvRTdCaDWt5IdbfrpvIxbxV3AL9aykRP5qlEk9ZptUWh6szCxaMxT6bjImpI
F5cEUmC4Wnmb+NmdDXrraPz8Aa72C1m6E7V48u39cjY4l/GSUbkiuVCQy+vbHciAr7/4rYRQU6he
2SoZKhXuv5eZ1Njh5AVTJMZjO4CmpJ4nYAB3o2Xx5Ne78vNIVycPEo7mEHmEqyjyI5GWp+9gzIGm
CuQrEgN18jP2NkKXEHFQKQIJdK/Wcot4w/mqqjSO+YvL5+93tfOsjXtDg2A2whM8mLPHzXL19nu/
elgsjBlyXfPdnf10q2z615BXKQK4dD0cEiPeg2ciBxZGEADpCuFMzh2OIJSQJvv6i966yj+/pfj9
TwdH1/tx3VmUOsr8oUsvJNzgwehoAhPK7tWVbpZ5uLIU7nDRlb/uj3txnZl5YFEWds7IkgrlegHj
LiZls0fQBe9xUDlJGKEGIWArLF8q+y2Q5wkVi6/fW/mgZV+vsM8PczXZyD2WhWSz4fG9EKVLYd6h
pzqAqCesm6i3IJ485pwyxRpgslkgjhV6uBv/Mv3lUFxo2ItwBNu9tI3ccPTnZKWxsWchRhN4YV/4
Kshu87toT7r5it4NSKV8gWZJVOWu3j91OIXC9SgqCoXBM3lfUmTIKsZLb/ij4IEWxqcOyVsN9ahN
Yq8VGASYvtnjSlAH9Omx1p4py5iWhj3mVpyS9ugf5UZZGNnBQSeyVIFBImtavtFLpcVOIQ/XLEyz
eRsBQBZF8clAlduUkUvW3OAo/q2co0YrWYgSvCMAZJrWj3xamUPziiHa3K6eGEv05mSrQAyMVluM
GUR5xqUJZXaj3tgUdOv2Ap9BTZ+opQhQ81ipG8UkVsuYEXNLP3Cel4exXgwgtyjjmc02dU4NxJkc
HSDMD+oRYs6hNMuZVnhulZbzwrPnmbepQqREseds8Vik79EKqJbyXkBp6ORu7o/REmkc3CgAgjk1
QsDhWmm8WYSxBGgBT9O2FMowRIMFUGL70QFhUqMI8DVJGfZJg0HFxF/ItrkrK7C3RHiVBEUnezPG
P5SPuy5EkVxvwZAWEuc5viaFusWtflaBcZLAgUGJApFNmD8oa11KcLXCmU3qfyld/y7KV0Hw3jMw
N0IuZE9QpknVDkXtaFFzbquDvvkzNHPQSoWpLynj6BbMqTe5e9e9H6npzQekG+5sg1tXOKc5QYND
RGl9uI1/2v9WP2lqZ6tc4T9ARCPVCpIhHbcVBCVYNGgLQedBTwjsFp0c/bvz/PX4H1Wp611IdxpZ
LDS6OBOuoq9AqQd9rGggKEjiCkJAoPMlucBNPrmdFDAeVkn0k++00/DL81oQ3cXMC7CCpJhG8uij
XdwanUuxH69yVP7BloFuJrkMhnTelQutaPe+DkYRWX+ax6E5AXxLdilOfXonbRSA3tihfZgwSHBy
5EOW8cZ+kz3kQ0DLpDhg2oO3LnzHwEL45q3gW/VkbwjJ4l1yTmIYDbgrqAorV9jGSST1RABfT5Qq
rtZ/Jkp8I4SHDBSrr676Niu0SoFQ8SytD/NHc0apBALoMdwfX/fb2Z8B/OidtXHrsqdxZFDBoFYC
V/bvqyFPpCbpO/AnkbctKihIsAi28Fyt6OHrd7t1B30e6OoOcqxiDEsHiRi6hZQG4I1zDXHzwZYA
k/D1WLcEdwxLFH5AX1Bovg5hDJBSoQU0WAwGDi2NqaGPuHmsPCDPDCpOA4J4OlMLwER3Br8Vpn8e
XP17Sj21Giozo56ZJnMP7Shvpj4aZzgrY7dsmjkEvK8HvPUJP493tbs8v48bNh/iO6hL1gf4Jkw2
2tDkKHe+4cfdfb0+4VTTuUAdDBDYVQYCyAT+oELAlvhPwo4k8bQdqCVjIOJmZ5TeWhbOMmcHRV26
w7NGf23k6fgycNV9/dK30AMG8EuZPMjhVPng83860zxLAnuTxUA/pW9ZtY4BEAA/66BXStX3KXnk
mhv0Ve1g3V5rc8wAkqRxh6H7f5l83CxlWGCYlF+LSEVkm6E2yuHeTyGDSbs0A7/9NlnHsfj+9Rvf
SgNweDTBVQpSu3YVqmpVBdkhRBHOGxeauGdK4CbwkMC7o3jzDnj46/HEz7v+1qKJbZL5Ueq6nuA4
Sc0eh5Fsb9mrgI4dpKkP3Py9cW4WOxxM+kQTzsC272q/mHKcJZkGs4zIqwb63s8FqfFngLmh4sZA
3LV1lq9DZTn5hw57Jn2GVieEfR1Dr3b99Uvfgjganx/majNhHltkiO6k+7DX9l2j7Vodv0WYo4NV
PuTeQzchRi6pmtuAbdNAUfvCNbSz0K3FuwGjK+0H62FZoDmVVP6BlQNPF3rkEMP5fVelE95OH2bB
bWjh72PMq6J81Ct7LzyHi7b93isWwZ8/l0dck8sIkzFnZnIaN+QKwZNWZcspIaQYnTt3z63z+fOL
X109SmoVyKig0SqksohDqdo6xEs2ACuQ4LV+Z3V9fNWr5cUXR3UNXVhVwOT+PiWjnjDRHykr1FWx
jIZXJX0NRhOCJt5Jziu5ETxr4S+GBL4giCagNEojYyX8FHmTdclr/0mF9kj1ACokXctWuagomutW
sVHzl1AFN5TidlSZOwilgtblpMEBFqmabgXH6oNN/laY4dyJL01m7mKzW8aVDuNlq0MWwZ0hxlgY
mnI715+rd0fecmloBf46T0qnQhQDRF/8oPRTQGS0g3qONVxmPJcdXM5G3uUYROsobfunOGhd21yP
8stgyhtjzKmD17A/wcda9l7W10WCm5cXbH3eUZazZWs00GrvqTjdUhwyKYEJlDC9Z+3jRP10Ympp
qpAkWFz19YK4NkR/LSf0WeLIiQyAH81suE2QCpbtwxSsxjPeZyhXhx3FlZ9cKFB6nC1agSZyl+aS
mBnRP6OZJ+QpGKvADEC+1MWw6usNeUsOyzTpFKsKcZGmfYRMn54a4fsRf285R7Yk+eMs8bJeqmeY
6rMJRahzjJky8mbpUjkndzbELdtV5BNoGIMpV0S/9e8VmtRqaHcdJvfFXF+FP5NNtY/+CPHsP+UT
pt+Pyjp6DM9CzRTvFHfYwg+aGWe1Y4Y2+dKfG8jAzpy7CP8b1z35HsKUQl2aE/MqkOqdWnfC0rAe
ovJH1qITi3/uQHbn6Hiq/bASGDrFIKNPOv3w/WBOwht58SxGvcD0CzeVdp72+PU3ugVd45HIEy1C
LfAUVzMFuxP6kOh6egOpdYwNXHMwQKjV6B/AFFEvKs0RElrhPw4F3iAD6AbJ1exsDbbbGLZm95bT
mUqBC4M4jP0LZQk7xscDrb5p25bKnW8Ltvrf283kMuXBEKTBXfcqkpnyoFAyT0v21XR0xp0pHCb9
nfi6zkGnUWaFOOxAEhwd/BSavRI+JdBfgOTQWt7lsvHhI9Sbr5OEQV5fzbroolpLP6YUiClTMvYb
0HoyfvJQkja88L5Ip0evGWbV1C5jw8F6h2xZovJDlbH3NlGNGR2mQfg2AEaculkVYT2B3GhuHH0L
cma9c4527k7ZouLSyHDPKY4Qcm0X6uF8yLG1gASoDH/gMenaUTbeI4jSo9UiAhDOhQk4jUCw1jiF
BJu+dTDgmOdvPYLNkpLMMrz0kmqW8WOmsgUIhJfW6GoDcr0BXl7g4MHyldmjXeDzNdkLy2esJJ4r
NRqfU0QCCelQWeryXjZa0vURb53foKOxhgLWY0p3gi4AI3c+31UwJGddok8jGe1LCv/iYrmGi5Lp
TPw9RQs72zjupXR/OS5/7zbWslum7iN/Fu7e4iRt4rn5HYqc+6fHrblaVnM0TF2M7l15kR3HBXCj
meTWs8cSW+xnviG/flWvzdHYW8tf/DOz+BjMgSDPB5TNgjnKlk9YTq1+d+CS01m3Q+7sbXDfhvXE
7w9oiT8P7vHh4XXzNLi/8cy13dnD8Qn5paenhn+MOMEid7EPZ6tw9bTpXHSn6uV3013Ntrb7+hMY
6owV5Z4D9/39hacmQHIj9yfC8vziHwJ8p7+p7vbB3Suz19fXbhG8yxt9/h3Dp+P3eq7McOcxXWRa
XXkJWRgwuj6nKOdi7sGveEmBfjbSe5E2eHS4/jyZRSs0Hlx19ZL/L87OazlubMu2X4QIePOacIl0
THrzgqAkCt57fH0PsPqhxFJIt+/hKUmUSCYSZpu15hzTXfxs9/JW7UR7dLYTjCvWsZwfP45Pt8ft
NHecHyJNd5RPqePvnp6ebn/8zO03xXnrHef4o3umdeKyJ3HF4/ZCJR+hndu4KP92Z/z2ud6qjhob
FMoNXzpnSYIBqZpUJjkIHHjlaXkTf5TumsYD664/aaTreEQDKXcReBTlnC4OKYTYS1ZA+Le0bP8y
NP5mM0g/ky2orNK4oW/86yQihfoi9JNFpFIVuWnLKmG5KGAhumvfQc5gy0KOlyVij0me1XRwdDnZ
iUrqCdXTxHokvEqp6HRqa1fm35S01qcZ7F9rMGjLMukEErMrTC641l8Wu6OSK1M18RS1ThrgH3dB
3Hu5h7zRVngEOptpzaOD4xFF6uaBfGgDzTM80Z1c7Wb1dD4XXcmRXc1L9m1QXZI7YBDpNb6mDwmM
hpuSiL97KonCTXhr3IRn8WDeDj9bcIBeHpA0+q4edF/1ayf1BSd2I09wQpfhzaE45ZGtxJ/DRxz2
eyPQgPUrge52+9iv9g2/mvY2Ma+eF+1vOg4WWAePPzbc3QC1Cv2gGzmCk3/gxeauHVzTZwvhdBfR
FZ80D3iOWzq51/GIJ4fKT73GZ1nxxmbDG3ztyDo7UN05SL9re2Pfvtbe5K9BsU+O/Q/GE05EHyzv
hATThHnfzkRxqVkh1Cf5UAZloPLrdu6Ok/1EzJPdOgO3+3zD6AgYcTvXnUsZySG/mbNZPWGb8lZP
4dwqznZGBejnV8WpPcUBjUycb7SLjqqtnGR3fIBndmp4Gq0diyEGve25FA/MRLNHfFlus7rkJZUr
m16bJ/VK8Yzz0ju9M7jEyTJspU7sCbYeFPZdZT8wntH6siWu+epER9Z/J5XPFKe71d9VeztKBkan
dHROs8YhENnqbsOksFsfVqd6306sxL+WTuYq+8EnwtVV3drTZ1vj0/6mdLRT+0p+Ex+iiwPfTm3D
4bKs3uQS0ueQbMjHzXaMrdNxevDbf/5H/Z0U6+v2jSRY7gpXdNFWeN2O/0sMrHdX/yNi9Mmdkrtg
OVMT5yC3AwGWzge5bd5N6tQ3iZs6K9+y3dfN50fqSc+Nn97nXvp512fudu9HLpHIfNv2IzkmO9lG
77ftZAu77Tgnf/sZuWMxbPKgFAe+7DF3+nu+nbEFD/3nr7U33itOdtRt6k/uct5OX+GWXuHCQngu
ODko9QfeT81fwUBRSJBjAC1c7bR9mfJ5NrXjcm5srr8TMtuwirPVHzjvXSwxfB4y7xgXgQnHvIZO
qOy2v5yPkcvs4z/EwlGiCD/uIX9gOrf109UHfPCd2NKddIFqcEuesTvfam5LupOr+GTXBZPXu/LN
bOe751fX7ZzBa90kSALchafoml40xlMIEzfCLQlp6SUhuJhY00N+GU7aoTtJB4UPgi9P2SkJsmA9
CGeTL26C4aR6XdAEoBz4CsNfvIGP7vvqx8+dx67DXw+K3zIr9ft6P3i1K95LfnOq+B7BrwIDR+e4
r3w9AG3qZoFyAG7s6x5JLi4ZzjdsZrwieAXTfrChedmlS1fHH+57f/sYyGfkt9pPD5kXH4Qg91u/
cmQHmIADHIqdzDuh4KRCuqa3fRDjsce77NpEwd6bnuKqnuBT4LmbHmRnCKZA94YAKtPeOnTBQDDu
9lvQBaoH8HzfccjGgZF8OAk+MAK+m08/3z/vBmbZoX8XnfpudZWfMv8s+DOHjyjPBu1gJ4+6Qwv8
atit+2yde3fxXHMne7Kjkublhc8jb0Xezx/qsT3Hh+VYg846DsfyXJ6Xoywh2yCe9Zgeej966d/+
OQOFV3ntGxwKzhV/8hPPesV27xZewWep2z/Cbffyt9SFJmSTeOYSgu1MLBw0O3OgLrEi2NYDkw3j
6XOxpN0wjtkm+hAqBHb6aAV8FTGtfv2x7Em8c7cfW/GyvOT9P79XznyRHcWV2SmJHrmY7mxzzSMW
PRF41tDj2u4T+3k+wMkDt3UiH3I+RCyFiF42bM2V/Cwg+9WXuRrDAyebswvByMMt6pc+2lQH9pI3
85TSILAZ7mzTDV2DIaXnX0KbVh0XfDs0pJjBsrmwc/gNR+JXUVAdh73pipft7ZjuNru0DovK/fbl
2+nTuQK9nbriPvO2b0fe65Gpvt1otxV/qn3aJ8s+uYek5WVOzj9UziMXGjKRv7qSW3AeQ3v0Gqa1
1J/2eCz3AIkCITAC0uI4/u3vakZ2Dmj7ayvYjujPK5Kv/edt0qcXg92UkptssCj5dUUyadmqVPoy
nUAH4PLa5JHNWzIz9GSPMHMy7U1W/o8l8f99Tap7rDGoQXym9fxrE5+JC2kWjdlc4txbmX0Udx49
o/anBuue12m+aHh/fptfqpf/vKKyJUog+EXz82XdNYhpX3YS6jVLT3cTtMHuQO3wrwKCr2Xo/30d
lUUUlnsZwemvZ3MBcpFLaZvddfON8jJdio+wc0RG75126O35DGJh5xjBn9/cVx39P6+Kx97EA4Wk
/asOMVIXvdVgVqMPGwdbYiosbONcPsV36e7n/9drbYZ3DW80L/jrO5Rk3RqrpikfRFu3IfvsroRd
My5yq/xlsfxVXvnP2yKiC18EoQyoAX99qSIlPWIuquU6LtwpJ3H1B+Y6w01UR22csH5Q8YkH/UAE
s10TRPjnd/q7W4Yik7pZOtE76fKvr47CZpYSGFqb7oWnghghoBd/FQ0bnw/Yl1U3D55K2YHiA9a5
Lw9gHBdTvMimeioIqlYX49IJgj+ppjMtyd4Qvo1y861KYEfll3Jip8IWwbwxBRAWVjCHvWvQ/aQI
49bVpk2SqenA+cmS2zrGzDaeuPMpzUXBvJbPUTGdR+UpbDcyE7nAI8BBOOMTa3qq5zFB0ZUoOoaZ
29WdLGhIOx9zoQwAvu+y+U2v4AiQdZVPjU3auhhWsEQJRTd8+GXOBhvMyRsehO6xlA3EYSTLFcdW
KZ7z1WicUvohofSapzhopjnojJeOhcY0J84QvnS5aney4k19ZU8tyDfLjofrvDRuZhH6HFOVzWPX
ONY6jhSR/ODwp7EQol3DyZreTMbtSRI9KwNwhIGkJMvX4j0snS3X0o0irrc929wE6ptu3Cjl4Ig9
1LoYOUHYDM+j8JZGcwA51RZJ65b12w3rFJvtTlEI4J6Lx7gCyBKb/F2BI0HwCXVZ1fFZ6jgRJsut
LtmZQ5DrhZ1ItO4fOmyOq/y46HtI7sus7/L+O3HUTiWgL9H725qjbCvM7RLB8USTI7+pOXa1AtYk
IKcTQfacBbiOSXU1RmLi5J1ZpHbfhifZXPeDajlrqwYGN2RtNh/jlqyV9X5RMUEOl0S7lczvS/vR
SIMt5I9Rcls0GblENsyX8pXkd2KmI68mePDUWXb+ow192Gbi7NSJA3Btem8foPXl14U/iCBnduRV
r6f5ZLzkP8zDemJjF+3Ka3MZT/VDcVl4f6/V3Vad/76yY4TR94SOQwfJcLPKuxAFBhymHbdwZDqr
l+2XhvKQ3Y7bjvAhhWFX7pIsMIVnEXdvZVDF4Ma+GSanSSmTH0SLlfbwUApUwT8yOdz1hYAS7yRI
oR1ZntIkvrTgLQ0/ooqbLiU1NFPtDMpl133vO2o6t7P6TUed2FGjKsPRqVrtaugZIAdjp1DGT5Lp
tFK34iIaNBfq7rqUJbHvUHWowAkxyYkhycYlcMlY9+sl89ulOk0likI5yNTRVjAWrJV1mCT2owj5
1fi+MMdiN0rUiiTuazCE6RCddbpVtTkGvZXYqRadJLTMZRhRQBMfsD8DQhL7G4V43VBpj3q0+mkW
e2MEKlZT9rpONLbKKjaE10qRqb2EAxG7huWLTQa14VpHaA6X3nhtofGQdeKvmWi3Zur1kwQ+ijLW
FL+KqwxqyI015ZBWLRjHb6bK3iYm00c7aGq30wGutiowuQFgx888IcxuVPeIYXnFjBDqCgu4tCfy
iJ5J+ihksZONQM+sfU+tOzVfJsBqscp6tjNw5usHZRrPRd49dui5MvmDgdCpS1qz6GUiWb9fQ2KR
48RT1fRihfdZOL5O8Lg0kGIF0p+UyzZLb8sa70q+MjXlS5PX/OANIxHESx7QMWm01e31CLTovakA
94FupzPMjY2zEGWYrzyiIXcf7C7cL3QewQhjbeHeF0CPC5bhDq3sjYY+7UKjYNBYOia2WvRCATom
rifqwHmjezGhu/Oj2vncXxSzO6cYdKo3gTATYagKu7IGHQlwTaMjngKMpdGzCKNTcyOkpWDX1feU
5OF66R0hlI7ZLDlCXNc7fXwuKZPSGguykLrqxJYsf6AWs19YQY65vE+m8nGKBUgC4i1h1ntjiINK
zE9z172Mee1Wcvy9S2VnpYo+TvI2Cg2TAAgN+dhbWmUP2To6UwNqrUio6iKVquYfBpxYYYP6yQ/K
oO4yJoI+8Ud2DwWKw8myfCW9COLJWl/SWgkmht54GtypeIkxBKqVfBWW6GXt6YUWEWHDwk4blhcV
rZQeA2sTRzsqsmDY3E5I+wDQ6MPTUn9EakbGteHUsD7IZNxZknxSyFLWSuEo5g1NEjaoauOJ1E1b
ObeXVuFJZDaJQrblZe836d1YWX4mVTdtPKHTS/eTqmBxJ5nDTG2YXHuTtv9aKpdsib10nIicS7wi
bW9lXOBmyUI6MU4JoEqQIw074ZESEyKwUhKdyPIlllBV1zgS7wJt5n1d9IA70UNpzL6S9C42gtOD
k6r61xUQfDOJbE/uhwZKwMjEGz0mzBQySBOBaHN1phUGF6v6Po4B6mNymXd9fY4N+oRCTChz7BhJ
TkAS3L1x8NuI1gEzcwq9wkoi14o7ZmqCpTHp4JoiilJ2ivJlSGY7iwk2531XwBujaoJlnh8JXdpZ
8nFQvinRT1rrDo4GPzJ7p9KVXWcae43eaoGGDeCbUDg6k+SA7rmeIeo+tQZxsX4v5kECK3Y1TkZk
IpxOnUIujtE6PgyVfp1Bxqw0DgztHhmlPRjroUSg1kx0OcGONsJjP7nqYvlLTXEiUmB2DM443Xbm
W6JwsTFHbQds5i/5Krp5Mhw6OlHlOVLBXC7Zvs4oW4wTBo/+wVw8pbDuJ3B5qvE2t+Wu1eeHRlVu
K9FT4/YolqmXFI3XlRUP+ss8p3YdYlCUtWOkQrkjIU4vX+rq1BXA+6bzZAEzH5snIk8csW73Vcs2
vqJ+HaXntRT87CYFFiAAGzbF25EiU0wuVAKjtngZ+vtorjwt/bFG3bUzu33SVPuWQGz0u6xJgS5y
aXRgepJY78y03mlhzPrEIxU7Q5RIx3eGo01rZugCI2lOUP3seFO9a3/ZXH1p3H8umjVFJifQJP4S
A82vy1alSntJmdr1bFLmFuL3MrvT5hNIi8hkwste/rxI/irv/Xw58hxV+scmu8jPvv6/tnIGMsem
ylfplMVdADnIFocN/RrZIdgMiZtLi5eNT9kVj5slwUrOKohbkRG6Tz8iQT6kwsdfDulLM2g7JMMw
dcZxEqA3heGvZyCXBbUJ2x5DlMUSpELarPOoQPIbksou+B0G5wYCrrSS4Icc4TxoZPPHX5f2v9u/
GJh1JJR07CHUT7X5v86NIDNZGgXK+XioXXN+31Zcna2icMYFh1pQ0W5NgIbjOrmxgl3jU7jz55Px
m7vBwDaEXEckOMnQtv7Ivw4h1NO112NrOStTScRFak/ptxYuZw+At4bJiLn9zy/4u70oYCkFhgs2
elqqX/aHlSD1STNU5cPL4o7Xgo7XxyulkvKvG9HfXGaYStB2FCQMOrveX9+aJebsnKKyuuAWEEge
LPFYwqgp6yxARP8PRxJmQNFmEKFf1rDHRv+XZ+2rGmG71X45hi97xCKOlkZKp/KSSQeBAkZP4HYb
dh7hURusZZxiX1Mo9V4GWj2bGRBLbQieeuPi9o9sYXYIff98AT5t5V/2k4DvcP1uBR1aOV/2kwOk
rUqoUMJFaf8aru8irRexW27EiTJx+xHCgt6wwBHEchMfapM9dSl095SyWLraCRB1AQPPukaH5xzK
jd6nD6w13DlCbb6CA1dji0lnJ0jp2TIQC48/Q0n1EjVz/vJG/nuBifvCcEi1BgP1f5xGSlqnkZi2
9VmTnxSUm6pCCa5FGyPGrq6ayKIaxwt78U20HmfZbQQF+xYDMrS0bVHcpeOhqk2/k0u/1SM3z38a
qLzFwhG1ucKLabwWEl13QTG8enyV6lPdMEAVd8I4OaP5kxPx5zf0VRfB3YKvBNgBPTZNwbi1veF/
PYzqMGl5sybrFX7aQvUvdmgEEg3AZknRXCwgY++C7pHry8D+u30x1psqdvTcM9uAvYdE4qvqCprX
XJXCCa19QR9z/PHng/wcEX69fZTPNqBhYVkHxfTl+S1yE3aiSLBDUtKlZV81mE63slR0pbLYZ3K1
y09DjTN/fVGn/mZUuxtdbfY1OxnN7O1lucytZ4Ywh/rVa+jMGE4inKhFGCyfNP2mkSFLWM9CBqNZ
VveijHYxmgnIVj6KkL1+IJmirXSSu1gsOOfGx2IRmeJF6sTRjfpnYaRpZS5BFE7+djGV7mmWjw36
TuBNfyusbW/215OhcudpXKutrkUF4Ncrphdr2dShLF6l+Vi+ssJVg4gsEm+i+T36QmXHB3Zb01/G
0P8O2rwq5hUM65AAkUH++qrTNHOGhkQ/j+iy9PVRhXSLFwEk8DrM/w/krS9Nae5LXo//AYpDUcq8
+evrAS1fkwRn+MNTeFteSaHfDU71gCPnL+/rq4TqnxeyJDQ22I+wk315IVEtzAmLSn1mza9bjUse
+9ztM+k27YPqDicznTu48s20nAtKHxXP48QitK80Ulgo2bcgsDLVHWB0ZyPNuKXDvHlXKI/LcUKD
t1AOavPvKHyeyvBvmc//SMv+czP86+i/PL6RhXdFLGvS48vsyQC5y3GwhyFIpWLLvEzduYsLp1UQ
gjJKidptth56BLPYTXJSVHqibu5BLRJwQfUHqeei6qdV43E/xR3ZqMY5orVbaqZbrl4sf6MCmLJ7
KHTb6OzY/gYB3k0L27q37vVb+i6O6Kd0XMQ7y2ltNB/5WTgJp4iYwoBYkYAW986g6b31Ozpwoyhi
bph/rqYNStqV3eQo0zcdgzFQbdWeQEXtpFN3qe62jqz41D4IL9E+2YcHai20S45PhnOsg/XEpnWX
7OhI7jv7243pb8DT0I+vxUXy0AcEWKEcBjZb8md7tke73NQt5e75uTqve9D29NOLveV9mx+swo6O
3UV9Qvm653cOQ3aX9z6QN7XNRaLFOzsp+htla4Tb1e68fYlAQYkKhjM9SR40fGrdsv12HmxHoiHb
XOZTcakuy2pbL6Ef+skdSq0HyQt9Nd8tbn+aHZl/UvgL4G49d/rT8FS9G9/XiqgdVui7RYGnPdk1
e9qKcpK6PpC77Ywa9kPUBfiSpFi/jkbykg7JQ5rEmEjzbwJ3ozrBmbJi9JPhrT/SYzWyyFZr0akK
fW8ZibvZlxLqSbpCRHOVPg+N5SY45zNS+dKk89RJ9AeBXUn2IMm0BYdNYkY3g+08t9OUn+qk3XdN
8m0kf0aonpW5vlOodOUs62Qp8a0iIzIggRxUurk6MJY2gNWZT0z1eUrZRbND6UfpsNbxJZRdtUf4
o4oovFDHbnE7lJ9GbG3VHO2NnjJwVrhFnOD0V88S1Oq5fhq10IOTGbl6CvB1FM9wWl5mFGKlmNpC
hirF8kjNzCJfsabTPLCzY6Q0sZBodePrEELzSDrUxV7WQGtndtgQrVHPoV0liiNmwkmWvqGjNkvJ
NlCYVZDuI+pNf57h5G1R9vU5RoMDiBNGB/jPLwuksABOUuA5P7XwsId509XNtjBSpIRDaSgDzXal
FXchxReJGrc5P886a7jplCP5JhkoceRMw/+1cDsQVa+dh+ZvcuhPLPKXY1RBuWmIzxn/xc9F3r+W
ChPb0XEaBWIjKRhEWb5Pl8bJwsJWxJ91z066VSeInho9ZepoSCpnysvnVWbpw4Y4DpXHNifhInrS
etMxs/Zgcmkmqnu5QcQNwgBjARFBC0cfATvCEwd9b2ivltU9FvFMFz/HjPNjkHHgkxUi3bV9760W
MHLRdAcz3zOU+zKk65WbhESgzUafUpj685X6ZG59PQuY25l7TbqE9O1+nZgyDFqpkYeQrrhIKDei
H32zZVRITkY1QChALWuHNH9qhZInaHAoeYbdtcnDXRGNgZ4eteXeQHtUuqrkW8R6zMqjQbE7vZj1
ZV5PRXnqjTeDgjCj0fTd0s9J/zQjO8cttBv607rRLgSIVFpgCZTfqfihHqToE63HgROzaveWcRzL
Sz7HdI5PSvGjbZ54QrFZGvlLwqK1s/ZZeZkY2PLCltSbhelLuB34+rK5dPVDUyUB29SBVdCcXKOO
HVr1vaKYlpaSlxV/2a5/zrBfzyg9XohEiOFQ6H7ZsMRq2LNByrM72TeoaiuHbdEs7i3Eb7XDudAy
LIlBAXfz9RpKO26eeKHX8JP8kq22lLlC75jzX9YFv+lBU0DAGoPJDf3/f/g8UxwZpI7V2rnKKW/1
jganlTZK1gWW4hXrpWCpRxLCn+8uur//HQh+edkvE3o9NX2mr0JxWcGtNc2NZvX4zxjJUZP0sjcM
yVEkGbKuULVFqAVmy29NAiOQQrEmhxo8yMVnNFbcTg99rvmVRKSfhvtVmX3wtp0R2lv625znvrGQ
D1EDWNJEN6pmt03LIJOg8YrO5s0t1udBqfxIROVUdY+goTbv6Ep5uiNeRCl/jqpfTOqhIMRVGten
vHGbZnGEtQtiaI9t8bih97sG8Rf5WCnROS8087dt6NQ+ddbkiEmCFMyP28iTukeJOpfad7vWlPcE
+W2+582HOa3mRujdnIylRj0bLpWZ3bR0wgYZck1/MJXCbQxxj5h5rlNnSkoyrpJ9vXxs+VmyzkhO
zAdpGZEeP/e1FsTFe4aNAbRVLm3hcKxns5DFXe/Wq+Ho8B02rzLhFU0CGz7nCQjFoxQm1IwzJUjo
b/SVRa3dlxr9Kimhu51y2DqhqjtJp3m6Me22sKGZdAdxqY7yMjiL9SSzYwnljhYRgbcD4UZhf2wz
yvcUSrdXWhqTIMa3OeEB6CXbik6TgDmkPsw1jtuNvXS7XXEVSqo+xg81NAvs67m0+ptxMGlVR+rl
YLJaT9j4H+GjRLTc2u5BidVytN9q9BbJiaA4ZAVHNtdbMxS/ZlTZCk8lK7jyZot6IZUw1xcH+sKO
3M1gpWOkvJda49XW7bz8WIreEfEyNx4Keg5LeIuRvBArkqt7whmw7Btz5UYsLQpqas3ApjAL5Hnd
UodqLlPfV7sEc1LEGbJW5TViFxchGZ8IK5nCiukYJkeHs0qVP6BJ+5u7Bx4U+nGDKQA9U6k7MzEZ
5C/1WnsfWr0zMQjqpHmMunpkK2EXBSdL3FELYil+Y7REf2jGWx6b1xVReqWEgZlFrxW23EakbowH
sob/vPSHumToNuTXqXspFmIKG0DRSZa88/a2uApt232KbxKSwVZ5baTGrlPTlUP+SCmc+Nak/SbF
j7LaHUyhcTcm5JbguYrScXNzYhNB4yEHiTkF0tD7pGDnGxckKTeCJOCpXgPACjPlEwFYo/XORAcN
wG2mrG5cx+chdGT5cbAXLdu3pO1sRIIGTZ3KKRSE3psLyS0Rig0i1z+zCB7cMJEaTq9lN3fEyVJc
VJKKJcLswjSoo9qJxtnRJFRJEpAQyuLb2UYCrdf/x6DTbZulKjpKAup+YNY+J4F/LR7CtulmPD/6
eRIf5ujaImHQ6Wz8pDS8Y/4RSN3Ozb/B8n87mG4ASwQ2FP6+FjdK5vFUyiZaHMZeGenD+6ANiPs0
CEK8WdCw5SR6EmF7rL6lyrHdtnriLv+7g/k3BUgV/Q2zCKINdpnml01mlyVrFIZhfx4JWBoDMgbE
0mB1ewuOwRbT96GnV9ySs/43vQo//DcTCjEXqH/IBcAs9GVCSSI5Vrpl1c6xGR2JFs7q7pLoL8Nw
ksvvUftUy6e0nb6N6RRUuemtArguoceRKu1JlPo+UwaxjFPOqLeWr2bxoJdAaWqgmEAnGgHJwIM5
KbstV85Cxhehv+AckjgD+Ccxn2KayuYY2t36Tg/ajcgeigqKNxYtPWPz0qloVk8VgzvZokJI4oi1
7DeIhMAFSQnsqXo2V/mhi8H5W+zx+viYLYlb5hrtIOmEDV5Ub7NUx4jzw0x6OA4mY+bNuFjgET50
A7N8TUzkZSSDKlsfl/yJCdFWZ0Y95dEKv7XaW4jWXgeWFU60YgyNEZbBC+CgWqAwJ9uuWz4a0pAG
PlV6tBjYDpmydvJAS4hkJil7M5pbdfiZandDTQ9t0Jxqiu+sYYAOEay0CUsDvh9exRczYb+c0uEZ
Vx9X+M+yxRbMY5eFAmPlR4z8oHyNhcexlvfFjPzAOmXRgzISCgRuBp1LJdGzQtxL2EE0sBfvnSLV
gonwJHIvdnONbmCZz4n+LdZCIPOVIzO/l+XLIrQX5bgFW5Hlu8yMggRhzuHqdfn6rGTljnqnJ2Fk
FIdmn3fDJd7WiSP64BgQFd3hGG7HsMyBtUa2yR6wL2nFk9hAoCVdZNa6Jg3VArhIeDcS9zchsq7h
ZWQIJ9K7ieYGlcJca22NWxxmG2FsMxSEwdYGeq6Y30UYHGY9ByUxtAZLLqOlCZokjoacRL6GbHBQ
N5h5trfq5C7qcz8viW3aQiF+lFSz0zRzBCNyx4qgUfZJ0kuo3nZ01ofsoEvYs2LMRY9t5Ujy4sdT
tBMpHeNwYCgOcaLVbWmr8r0Z/5ClG6NKHVUKWv1NTTVvYt2Cyfgadjh1QlSTDXQU1tldpjrcPJER
iKFqp9atFSJ8sN54pHTtZswAO2G4vq76R1wHNfIJ49mKrvL4XrShZ0ikhCUXi61m2R8b67FjC2Np
djOi95HeBvqCSH6np2yklNFcqGvv1PpdUt/yDoS5SqhffifKnaNlimMUkm0mqFDnp1n92IrScXyc
sif0SqaKqrQOMm08SbBUMIvm1WU3deZuEt6yq0Fhei1cJe1JNRgCEdUVXcyKOGBpwOoW1Qcjo8W6
Nq+0cm7SLnEEk7xJBMqWzDmDO6Vmr6Q5CuiNVJpGfRPftXiNlZz6UH0hl+ykb9FKmrkjhekxkX8K
CG7mtghQZhhDEE8aM68fNyKKy+9Lipwlf7Ua+sZstE3lsTNuSultLZ8s1ZO7F02mm0m3nNYofl/q
EvjGDinSp6aTnKUbvW5R72It4maY2DOTPzlwrVmMxMnrJHgRwJbW6m5Vy7fmYFxfsuHnQj8y1S7y
cN9mk62463hahMQFbg1K9i4TmDYmjWWHTDjreyiEuyZifMhp6qidO2XUuvSYiOUJiRS8CPkl42Gv
eDpGTLql9iynNyF1gxwzuLZ2kBf7vVDIx3zEitJZt8oiI+NSXHKtIRFNu1QegpG5vl9DN0YZMePD
Zq1+kaqnSiDlQJ0oZnSAzNn+TCfOU1ZonrCqdtG9q8Vkb7vJtBYZbkov0aNvSiH5+O8XVBiKYlvz
tI8wEBthQjIKYYx4OERxJ5eLp4XfNBarcnYtLTQpNPa7mLhBnkxtvpOmUxpzMPnIKrZ1Nax2i94f
CTBMFWoU2IMy3R0QEvW0knutf5wp2ExLvEtSJHpCw3fnd4JJZat4NgQwRRPjV0xaHJJlJTusZeLJ
4vfUIDOVWntYSfZIlUOrQq8Aw2Ehy5Hn3NOy1omIk16G/F4yNMKSwwdheVvCG9H8lmUFqkGh/EkB
O0iUrYVKuyR50ZFitVMVVK11LLYfHArXPuEoG8QirfqgzFh8VHIMhvlBH0ZXYnmgw9MjccZJmjhg
D4bvCaFBehCK1KGcGkQ98u0IM0AhHnNRsKWl3ouSADyHK9/q3iI/sKG0jZVKX8LxpynhvzujTm9J
rdi1r0Y87cS2wSH/U8skVwzJcoWzm2xrVQ1mcqmQQUjjTleOMWoSc8SynxM3k26NCjCPuquWV2O9
hK3mdph52fFZxX4uXhYM0hJsHGQmZXyViGvLFmJF1+SE2IaR4PuccwIyiQjVkuXntTfx2kUFzSp0
Au3DrBvvhnVoe188TihzZNJAUa2Z3F1rKNhiHPvzixBo6TE197P2g3zjG7XojlJGdyQi7C8lVyf5
RNn54ZQfNUaSomVw0WWXUu8gojkMadj9BBYuDOaueeC5XgaYU/PkacJFUVK7GTJ7iJiIyVJJwXJx
nq5zP71JhIlYy0OcXbqes4xUegUEtJQvYUfUI/XuYTzMPaMv4UzhZ20EvbvGSbOoM1HCFlf4f9gn
W3nXwJCfraMh7PtUYSo/VKR2qPueToZOHqGdzi7+cTShxcBPtdkvTaHfXVM/CT3WLpjgsF1Qg3zD
cx4yM35n413OcB64ORmvnGafrl4lcM+7bfI9PgwseG/Gj//h7Lx249iuNPxEBVQOtxU6BzbFfFOg
KKpyzvX085UMjKUWoR6MYR/7+FCsvPda//qD9AJzVR1Wxk/lSX2OHwzYg0uIsN0cCnzlYHYBfNNw
1u6pRur3A8onLYW5h2iP9pcf7pkubqVh04gfVUwn5iVGu60523pMsJhgVqoW67TTLgE9PZYzLErm
Bmxwxo9A4seSYVxpwYsYEuWNRAY2rly1x7y1DsV4y6bhSv39q9SHoQxzWAY9wf3kT4SMonsqVChT
xzx8H8Vvqb7D3Ff1Yzvxb8AlX9X3IKYicxHcUS3lCjlKAr3shTGMD+QJte3DNL7K1GQET6drXXuS
bo3WZflKuvmfS4N/TZyIApfgF7vity7GKkN5zDpNukgshOGjGT1H6tZCHf1WdvbsQ5dYmeHKIFYK
Um1hG+wf6Upckont3NqK0gZtp1WvsZSSKYewoBwIjFkV1SHv9lW4qeI7qJ5BTIdmFzpwrjeFGxwQ
TPMAx5NZY4GWprILBpm+zYK9CEhRefkrHcaGsQllF8eGRN6YozeoKwX5E2qxZlXhDPZdPStvrK/x
N/Gnla4sdsvX2HRwqTQlqFI2pWIzODLeZ8N2fpDwgiZHFJbtQIawa/huZ3oZNQ1BWp+z7wpc0iOj
hLolzdHWJq9LncwgKBu/NrdOjgl/9T09cMnNBd1tyQ1HRUb3zCxKW9XJBm9IgU4TdH/w2MVT1DIK
5hlr4nDN8SChuznVGXC/nT5nlc3KxfKQt2SDu90rJxwKHiS5AiX7R0Fd/5ATIgksRfNBtCdNSUCN
afOPwyeGu+aaBtNsvNJyoICafBdE0mz54hqEiW8TrNIJf1SXL7pDb7gP72XJReLPjltDpZtXQgbf
azUPMLxt7dGI163hqSqYx05XNlmxVbuVHxFW5lA1sBi1GKvxri+n7Eb4SpeOxninhTnoJvN2+dvA
jaR19JOCOZBB8hzD8PiVEjLvHwO4FD8neaA8OFYUyEeJEA0wabLR4lYVfhjuvyHHLxhBqorbI+05
QYFYSSwN5G/vtBz6uTYYZXbAkiTP34RB3aYSImrtra8+Z6AhkpZzAETsNXEAD6rvA2/ejXP4YsnQ
NML6UCDj5ANN7M9zsGafyimIyd0I7mvcBgQS9fAmINwVs3ibAK4e5X9n/DLFkvCraINtbr5bE34n
pICaD/8+nV8r1BUi/cfpLOvOb7ckVq2iUopKvPOfxMdi8PR2pT75a5A0Lc6xEcFqY/LxJXdl6gnV
g1WOmSRYE/CkiU2Cmz5MwkkPj/CyP35CJUicmRe3dCKztIlUrQ9yxQSFsuA8WnAu3wh28uThIfo0
nEhghnBXqd6gUNVTV0cgFnxmsKjlrrJFGWJRtjDGfaccH0flYsxvtW7rtatCmiwd9bs4PNXxjQek
iAtC8Y9bcs3gSUyqFSvz40vJsFJdW7yW0kuBQHLHYPgu7e35pcF/joFIiY6ZN7ap1tMFK7+RH4+x
SHRLdWt+6uv0FfscQ3DzZyKrUNGRgAvsYj0Vw0b4nuaOAHwgSmuj2YzVg7mj4JGGl7Rxo/E9s/b6
U5W7s3jKy3MT8600G9HJsM+Rn0aBWJjKKd4npHh4ZDBp3oMjpBN2E29tsVXMVVx6gro276ipUgUr
PyyUbZyccJmYJHIIzqMXlycxfK8ywht/hsHRL7NVgORe9KpgY433eXMKk0uY3+nbOT3234PsO1zU
pD/GyHmfy241YvZ7HlKnnWz1G4VjwrZEKQuDBhoqibUbwYJXbw932lqZbGvdtSR3L8IhNmQmsthX
pNZz0XsaU1IfeQpM3l2GuezMLUIl+xo+k1c0b8zODtR7+SFt79Ue2BODDVjg2/wUbQf51K009UV4
V7fAM5boTWfQak1c9zBZ4x0/zK8nfuqucJmzCvciQsOdNu8SnDdZZNQDNN923NHcxRbTSNcYLsV8
z9SH5Yyu+2WZ4lfeS13DlqYRdvTpaMVrudhK54S2fr6TVvJ7su9QtwsP3eQm8XnAZW34pu9w9tAR
sLAAF+dwS/1TuBXaRQBbcye432R9N+FVb3cTfqEQJ1zo+7zWb02774vDrKwoDyftrYBgG23NE3JI
fJzPEkrgx0S06Z5zBwVo2b6qKVOkTdCvqFdpdBTWWLTlGfmQh6ch3tHqpmEMRuCgfFsXz22yXr6m
j2iVKqsawJppiHAAd8relRVvdp47uD3xbXN/+sQbDbb+fdXgHGdLj7FXHXrrpP00Eleh7dxm7V1W
7qzwAOiF7kVf/3tt+moupS06N7ynULrBqv1zbbIGrZ6hTxcPOFQ7MSJraj8PEQL+F/8+0ldr8hJf
xtaAExMGOX8eSK7wn5wCo6A2WdPzYYVIxmhHFSM//vtAX1/Sf49kXo1UR4mRSKIOxaFPYCquiaIO
jV1Jc43BQLtKsAdQb2x6f+voVAhU/3tt5hVP05Br0i9HvWDUSrfymPdPBdnmyY1n9QW5jsNYJuln
FsWwalxVworYF0ZrTPKdgnxofiEDNzth0ToTI2OPfWerD8NrGJKGB63jQIWD/R/0jkHgfUNiRdGv
bCX5JN+L1JTbGzf9i1JWg9AlMcfh5AzxassVBTrFQAO+jbeSe8ZszAES9ejt7fhGlf7l88XAGm9X
qN8g8Vd3W57McSo1QtCY1lHN9owtCCeT4zWOuzCusZTu8ls5Tl+0BhDHFutFVYTW9Ws/+20L78Iq
LqIaYAWlJNUEaLSIkVn0nRd4CVmPb1kEql/eT4Qh+kJwhaJ49RLjgpWFSmpiEViTdM8g0I7u6dEj
ltklNgxXZNvomVfaScfVr8XcCXCfQpgQ7Ojm1j02UsSN+t8a6FPjqVMQk5sMMdcBbgBv5mm4jNZZ
vYxntEBSsKExXJSExo1v/utH9dtVXE0LasuPukxTIng998DuVuOYJRntS+IvRtiZQWDqjRfxV4LF
dWVBLvEvoj6r2vWAouYTiTLiK8gKmU5pBnuXZjzdhRlDrG638I1gQW7VBBIRoj2mtgPvD4aiy5AB
gKbAdB01ofyeT9q2Cn8G0Wc/n1SEeimN0yszBCZ+n3WDWFUdXtXKOCO5cAXUk4vVlQnuEgzsJAMl
XgSuj51QpRAmwjw5QVipfOb15zR+GgsnXtPX7X2cITjrmcQbw4Z6OEFEJUxYSSDMazPD0SmB6pwA
jlsDtGVdv7pNvwyDNAgSGu/01VoiT7LexDiYPcQHuix7G3iIZZ1pxYTSNW99sV8ejHULtjbOh8qv
wIXfvh7Al1yQzTR/4Kpd1PDfCVTGcKPAaG9VraIbq/G1Z+vSVrOZMaNCT61x0GUr+u1wRp/MNBUc
Drbbud6Gr0w8dCdefQLWUAs5zYOPKdMtSuu1Be9/DsvitxyY3fR6jWhHHxPCgsNOF3FHNO8aPg0O
H537yC31bqy3X2w5LA2oQFhzVQUW1Z/XKMGJEro8GY8isgp1p2bTfREHh7QU7iyTVJ6UEjR6S9Px
TlW/Q7ZdGZijlZW8x39Yv+GG99VnjmOhoRJ3xe7O1vTnyRR9mPedxsu0eFHAb1m39rNpg7LdeLJf
rYrMHEkNR26CkdP1xy2FE8FeZi8fhenO178FybOU3QOUT4gOIWJPEB6D+qBjmcq82jAea6VBj/Ki
mT9i0+CLO2aAkEnxno0DnERvGYPp02VQdioCMc16K2gMFXHnp68pXJMgfKopTCOM3hX4G9YwuGMG
N6MoXM3vV74J8TR5+veD/fXhXX+Y8LFlIueJ6ZGtqwdrjJoaxPWsHE3wBMv8nGLpomrwLomOD/Jv
Lfw3kpiZ38BsqxdeRe10qgQf58NnlkavubUGYd2EpzjmVHXDloeTRSYpd8kfLGeqbiU1A8F9sZb8
fsrLP//te5tq/DUA7tULFI1GWIhoeeekyAcHFzYv2BJAMqyrEew3dOXcU6j0VQdUcX7wd9Oprb3/
/IDYrPTBVVQPTrhRMFe0u0/sz4GZKvh6IK73/AR4Bj/ByC9kTEwndd+NACFODCHuBJSL1T6Jbtv6
PG99gr+g9jut4jxN9wBCELuSfXapHjX0uPn2Pi5dBggiSwMddeMIysbECG60gYgS00vPKJuLyOkf
gsIDNqBpxMarmTwGgGq+P084PO0Zbae5rQr36OXz1hlwTjW8idlPvY+zbajtOwS6EhHyeKXiNb+B
u4OOp5cfF0fbyo6/Ze86ocXgSJBpAflKsgfZ7L1Q3wN0yphD0VWZDwLa352OMUyHjHPFrxKju8k4
lHs6O/5bHNdD/zCra4aSMwxxqgH+HKdBjMMYvArKOYtPOtBW3OyL/gigVj6mA+rhrZ/fg7/15W6e
yN/cROUKlDBPnB72SbIHq8sYEhg7/h8lXPndA7heOB2qxCujVYyjDsoz7Uj6AecRDdtWPzInForN
rK+xqO8+A8trm3UMTqifDclptbM5QOs5kqqgqxjDHXgSXDwgId7OjFC7VwWsEY819c6o96kJKWtV
aS4aWq4HYky8VrcEphexh7Y1qLd21TkGoD/y0QzPu7sR657vdX6fxmsWQTlcyb6DqdwMPUqzo9Je
6AEGgwFAD6+aT2CGteXh7jglTo40jW88caPBbmRvIDJAdCvI2CZhgusK1V/mDJipMSytvExmVOdh
o6fwG+ZtDU5hANrQ6S69evgu1byncCdXjXinEg0trRmNAOHpy3lm4wkkMgoZZrgqfA2wAKjF/p6o
01rZaqxAKO0nbwgIudiYkQea0OPY2NwvgqcHS0OzjU+yW6FBl7YJehSosrozQqAuofBuDawGnqJv
cGdb4p4hMndrAEQo+yZJr+Whzt0hdKeI/73H1XbAjowBXuK2n3jyBtMBlwwWDR3qzyeDXajJBdvY
p8Gry4xZc9Md1NopPU7VWi0ov90o3/bEA41rSVrRZ1ffmZiIuFH2G1XZTPN9lV44QQi3Vvhj7j2A
ADM6C9I+x1rFXI2dF8q2Hm3zxkvQCxHDUV7acWVBjDjG7RpOeayAfZ0N3Rt0N09WfPyCudYzlmC7
amwTO6ZmY6GjVT2p3jb6nhV7fKXdhtw2qQi8XWHcyZYLkzcZ3DZfMa9K41MnOn6KHnovKKep2LVw
UvoNYh2J5FlhQS8UYSN1xx4dA+/DbvKdESCD2gELCLzp4I5LKxNiWniWdZcXDYyZ7IRAWw/anpMm
vqQMOBpK8XwzFwdCJ7lyUNxl6PYJrBv9AJC2gpVlYFi2jDxh7uiXvEc2wbyIsA/MJByuQvmhv2Xv
rKTLjfuOaq064xEgYVlprtTkQtJTg08qicmkkHQnIMx0RCvvKJgc61ituC31/rTiyrXIxWiBUBQT
Y4sBYqZDL/HvvesrXhLb83/3rqvCq/cLOBJ5kj/Ubro9I8R2PxY4oVrdQni/YCFxIPhHNEiiDKbw
545jqKSdzm0xHKs8uCghb6+EYyv+IZBpfZVJsDXcCgJYGq7rfZn2lthgcO2l2f/zkJmW+gVJGdWJ
7wseEFuBwJNKXK2x4QJZhPn8P3Sm2PVqsv6rQKfZveqp5W7S8tEAmwkf1J/fe3vxjAvvGcjjS/bv
J/erQvvr6gg5IOdx6Zysqwqu133skkUOJWMvCd78Lj6FVMxWZidO5Yor7ScDRObL9lN+wPLB7rYx
p3Gzqv3yJv92GlfFjxZGZivJnEbtyrvexTVz/zF63bb8/3QkC2+QUn3BVK4l5CEMHoHpb/4AzcHG
mAeDyMh59W1U9rcBi+Xm/XVzTaiKOFcpCtLhP1+dJiy1Zmyr4qHxhA/pZb80XHDDHGU9/8zvZfvH
vx/ml+U4NmD/e7yrhzlrRZjF3VQ8IIjCczFctbaJzx92cbdu45fP67cjXT2vxsqtPtbKAqcs1aGH
XPx1C/f/wHhUv2ghKfxxU+MdlYy/Wki9qjETaRGQMnlib5XhQKEuzwbPt2CRF5rgxZguJNMl7vVV
1hLiqOI/kx5HZpZDdRk6ooBa3D9JJVC1bCeKIN8tmzfcsARuQI53wRLGrKAbSpEPVU7XEGFsEjvX
7pK2uEPPrpAOLRFXhfJKgovbJMmzquDML4iujsYphbMoGwPWk7DMjRbonRYeFac2t6exE4/IN4Xe
2tftZQLTGbSLr9KP5JhzWjSjbB6iNHknrvwFTcsEaq3Xr0v8xFActaR3kaMjn+APQqeJu8eFZG0W
JvY7Gz1l6lgzKGzvquxRC5SV0RdOLmd0gCAI0qckXxaWg7Wwg0Vpa1iIp1CSE3kPrsCv90NcDzlz
gwyTJJi8cDzSxDup0iABjbdp8T72hmexG2XSgABZPBCf6UXsrsiK7AAaoBUwXk6xVKHMiGGOlBgC
zeRMBsjMWBdzzEKBXqu+IvaKPwHcpDbFRgP7iM3+AHxOSdfYs9J+I24UxqS6JRdo3YvpuZSxf40w
koiSlUyAzSBeul0rQ2+h8Qkb82LwrG98P198r8suhiSH4CYLd7Y/v9e2VQ0U5kH+0K8IwGINgv/k
fS4ejOYKrGh1Kx9UuXXAq70liYumETpWo3Dbr7pN60bwNiCcO8qKPBB8QOGxV67lCafWfq2ddv0O
AOgWj4IXOcNH7WFH3trqqcWz0trcuBnK34vXHzfjaqtVG7+yipaboR/HFSRLu9/4bo1nJcXhUXBv
3vyvPnQsLeA1A26w0V5tetbQaTWObAVYkbou3od3jmhDz6HuWufeLcnrV6ANbO7/Hu5qLJHHYpC3
Fbh1vToOOPxK+AqW2MAinsBK+d/3Uv3qXv52sGuxlzVlfpmGhLaJnb4V4aMJ+ocw7KL20HQYZ8j5
trOw+ZRoBKN7/MOmyoK9bzmd8A2dVsd4zEpCL2lmp007O1rkU7h6jR+dQnOJXrtTICu2XgdfQhuC
bSrqa/BQe8hLp+txFYvpWLpEXFXJaz3TDeF214svIkL9CPqWPt0izH+xPfx+c3/BOb8BA2BCTKYz
bi4TaQyKP3ERc2Q7WN3IPv8Fhl9tsH8c52qDjdCBKX4jMSCOiRZZzbXn5/t42sviUWg3ufkRy7C3
9oiS8eBJyAUnG5Xp4LBW/GeYHBqtGh3XW9F6uvUd1xs8U+nkFMTB8WW4JXwkfu6LT4o5CWFdTDEo
uK5ecUy4BoKYVfmSSwcZE/on8z3+kJ5pccESimfaKYp74wck4v6lfGFeWMVLsd4YcOYZYWFShsOV
DZX2M3kLwHxyR8sc2iH5sRSgsjoQByoIwMlJSI86zkxMJZPTbOxwIIXzKUbrpvEYhuHl10BSSZkK
Y61kiyoO2XrsxvOH3541fTeUjzThubLNhDXRLxoTwtCVkg3bZozPPDs9Cz75FbAq4nWI4LLgj3sQ
jeZkOaHy2YBOx+MGVu7ZSKCIufRCz+SR5ZINkpFFNmqhqHJTSLjawsAxAicS3VjeS60raUv7k8Zo
eh1oLNl7i3UZpk2WXakrOkfINfTobY3DB+MESN7ruFpJ5OvObs+0Q9xHsudTi0B8MR19p66NcnG+
TeIFDShNcpdWjF5jdeFWLRTP+4xI5Ha51fybnESauCmz/70AoBT56tETnEXNZFkSeRB/bi1ioUtV
rWsTiiIswXf4YYnx0QRxRJol2Srj6vqjR02BWRiOx/OG2ZJkrQeyekC+hLOYbgzloLD+zs5AEIKw
V3UPxiu1ivxINgf8KmRzs75MWiwQDPbSxwBJ/LPcuXibPLW4vLnCk0GLaFeS658L7EV5DMdDsG1h
BhUMgH0JGGIDKSSGZ8GrVWzSel8yHI5fux6xmg83K3824vvQ/z4Kk53h+cIGLeNp7Z8bfOLE5lCZ
WEKhxEiH40LEqtY00bEKHfhH+aKdfSZY9+Yn1FdrumedGnmaMdRKZKPbpt8QgDWNFwX2MRRrXyE8
BQhtLXxL8UrGJVLwGnk3Ijdxx29zvQYbGnoaedR2rpXvjHA1xXswvSm98yPkVygrvAijcas+NtWd
pUMa8E9GTEWClTKGjmI4euVgub2IMA8FJOx/Ra03Y/Qo+Lug+BEYbtpRkkBnxsMkva+VkxV7KY7P
KsSlNNgo+crAz51uP6Qz7B/Hcd+FxxntBSaDMCuabuHSh98UntDwMEn71t+34mMg/4jqbZltZeso
qPth1UE/4+K34byV1p3+WKHiVZxhBXuWANHJrWqvSM7kjtTiucbOHWdTqb1P2p3WvVeN17yIDe7w
8U6KSDFiXUdm+p3U6m7cSt9TCNbNXpT4QPeptepwEonPTU/ymKMXKxPnf+WobvvWlr8pwVERYT2T
a+IlPQ53AJMXXHPK98zcKBOztNViobwFQc+UDdR8+VkCMo3WKLfrcTsqa2zFFyHMazbt2/CiBthP
UUYXmNcrl1E+VjJDYSt56s1D/RhmsPCS1zF87nlGRXNBEVAPqH0SdNdbc5OQVfWUDuek28IJd5ol
N6FEDDIcs3PQ7UODVdqZs5OJ1A1iNLqOGqAYt1WeM4SeQflkqbLGNwl3bP99zk9IMArlSTa3WJBD
sZO3gryWEmjo7oi7evNtKN5aiubvIGpRuanIsWq36VuFhbvmFNW3sXwUlGc9eZCjVR1txP1ii91g
H9St/r1UfF2YML/SZGnRW11zCppamuNh9qWj0r/grzU8Dc2HJD5H045kulotnUbYLeGyi2rv34f+
CgxgZfrvoa+2U0uexFZr6MKlc//SE3NAIp3LgGWvYYSxjHciRz+bh+LlGS7M24E63LtZBi419l9b
+m/nsJRSv5UOo5JHuU/++3HSeLcHjE1RO0QZScUN63T/KA0lYp3TIuBIogYcNXYk2LDp/BjkN0bK
X41k/rgfV/1AMcrTEKvcj2EXkzRBugdKYGIj7I8PspWx6wjsz2CLpbB5VnbrAffz1Bv28frfj+Xm
G3HVJSCcTgwB1IvKGNIHiT8PH9G2cZXd6N3C176CEMDWKFBUhqlLZt2ftx/dRSpIE5DF4Iwvhv3A
RGA3uCXIz42L+jWM/etBM82ziHmUQZ6u+otm6iKG+KJ80Y8TwRdwH/HKR3RzCCa7wcoUcizjjksf
oWZeqMp1C6/FKVIP/45poQw7ernCrha3mbh3sDI1nqlLWtlLX4F84S1P6PMuECn5O2XYB3R09SYk
AoKUiyVIwKmoiVHAP2QgiD8R3DAS+s9UQv8JJqsyFwJsvTRYKtqBwZYKZwDpk1d/Zwzjv5bf+EXl
C7lRFNTSR0KnyqDpuRm3OG5QzokJKReo6XbFJ8pw2nlYvw3vq1ui+dIx0ETHwrpv+88guCg8mENm
5G4fgscS+JyUJMNrXiUitY8EMQ8/gAng/cPNDJ+YiXGqSwC0Xe75DeF9ykRrPxyyBob0GnELEwsR
eS8ZT2f5JfoGss8UUzbZrb3BWpvyMghQhLsmXYF3cGpovSvMRz8SThEuc4BKAngFVqStfAbMGfxl
TpAnLv4xurBP0SUCg6s4qrhaj1bfKx+rftXD64tvrEgURn8vB3DkTVHRFcybDG3pNH5bDnpFanq1
lkz2cPpvVsAifyJQusbucvm7OstPZjLCuTJR54BCwaCM+EhDpMzKfLIW37z4URWzc5ho6yXRsgLG
NaYe2UeKMyFguPamBswShl0JYxFoXv9FHtG6iwUMEoLvkK5sG53lNs2hae5xD5PLCAXUIqH/mcjZ
OkuPcm6eRCp1C45lKz6Ji9uDxhxpjXkBAY7R/IhjgSY9Ceyg7UZS8X+h6lEhn3SWuFEK8hWL2Yv0
9FRM5SrSUM4Vb0XYerx4U6iQ0o4qA/Ee1BY3k1JY/8yFAxhXuAZE/Vuvoy8xIsLxWKybbitn0TnC
6c0YEWOZP1U8bbvEepcG/9JoTMuDT5/sFuU8xpLjt+k5K3JEth3TTTAXqO+zbzhwYVrlcZjqjcxU
Vo8Yf07lNygJ27aA1V1HbL9ys4vNaqMYboAbQ87UsDBRPUFhKWqB8uQiSAwtwdJqPdxk88/HrDQX
wT30BSQOymqRvUMOF+E8FkuCsOwKCOgFofppLnq/BGtm/nCgiAzsB1fHXGTI3io/OWTwnZc/YTEU
y5t+r3DI0JAf1cBTGuvczUEOc1/eTAh7Ak3xYoFCJJ5OJXYk5NAv7CAzopvBgEYQsIUePtFf4Vw4
2NDHbVFk9gwZennomC7c2uC/aAX+eKWvWgF01HI21FN1ysBRkrcIbE8d/QMe0s8lDbsc/czUwZ7k
z6rI72ImigJiYh+9RtrEO07RwB/mxmL81VeGp+oSPCnDn5euNl2zXSgnooRry/wmRng45o4EMXkc
HbndNVgeoewvRifC7/TfR/4V4fjnLqBhHAgXCZkPTjjqVUvcCTluaHOtX8T1S3IvHWbT1j9ZcTHS
TpwBv6d1+DIcm7W0H7HY5dkYnvia7ysXERQEOdZIHCVklAae4ckP3So7EDuD/a+dHF4fo4/5sT4i
LOY9Q7YX+fhVYx/F8rdqyVm4V34wQbwTmTCfmr18a3D0hSKCsDHZ0BcB07KGXV2blaZq3LdjhtxM
osYP8Bdc1qyhgdocJ88iG0XeFRuyp11cPZv0vaa3Ib71rKdExxXYe6hvBuCykF2WP6dFmGgXliPr
0JAJXmbvQJ04PePPmXU/GwbbEjZrhTMhUGEeYadZ7pnCxsQaC1fYeMJZTBfWZdfv/doiCSHzZDE8
Z4KF5CZxmoymxBLfdXDYmVI6jPg2pGJdEhJfiqwF5G6qxl0SkZHHZivN4ouUYwA+vy2fjQLpcArf
Wsr3gg8qz/Egqrin4k8Tn2R0vSOewAvcrAbjvk63O2G4tD1wAb8OR/cVZtZ5ENGN/KwjEfVNTl/f
QSigM613tfhUpROqlTVyGXIJuuppge8XvL0RClqJdwvQ2Brbc1Xou5Q1WD91ArweiU87aDdZmG/b
GBi5h3XcQ38sMJJLiz3TBuIJDpoU3sClvqiiNHX5lvgX0zv++ueulU6BEoS9iecSia2/xIYC9voO
WvIKIIxdqK8B6m+xkb8CmHjjFuuvxd9SVc2r44phOgddbzbHqblXkJjIjY+zB6MJdqs8uCu0b03S
3Q/GPrQ2gkI6mlK8xENzlkphWypEuQmDZ/T1Y9/J21zoDlSCq3zAFcYvLqqAgsZ/iYv3BrHApBio
1NexT6piN6xkrV+XAUEJpbCZrXUVYOiimfdAGFknfkr4ChomUaF42gAa0W5WRY1YXDUphcyVLtwF
5HH5xmp+rsPqossho3NSivRnHd+EFOFwX76nfXPKg/AOXrCtxFj15VsF9ytrUDEDwBqv9FdAVmre
Q+kZGAaDmYray9jEW8NILqQSByFlUfKGQXYkXJoaKkB5D5nukTzuu7kX2Gh9JxSq9Yz83GwEtwN3
qWHslCGONCOOlYr4Uk0UWHDL0XWpwpts5oeeJ5yW0qUp5a0colrPY33VVu1mVIrXCAEqcAOvpCsG
2UaMo0sQvRb1vQlnqE7SvWy+DfikKxScJWdcdcZ9S9hwhZjBiu7msj37xbyxwtItg/6tKfPdQMVp
8BZNZUZD/FbICDceRNPCrjDHDaBTl4HUZmxyO5ip4ZlRNRUUCnXG/Go6RDHFLBLQ3rgB+S5r2fU6
blnM6EjOIXXZutpBulwW9cicaMygpktHf7jgUozVE1IieNn/3jT+5mTzlltUgxIflyRdM+W6OW3U
ClfpYwX5MQJBU6q1NR8jEAqZW7AMzMTqRhOmL43P1QXSEtETiZapLJvhn590XIf6QEi5cbTq7iQw
gxzowf3uuFxjz6qnfKpB6cw1hX60qyP5+9LCMp1LKL6EalkWwWbwu5Lli+S3boUJD/pmgLa1CuPQ
Gj6HZEdtW+U7EaP8GQcOLJsIQm/V0CGfR4FRPFAUdXxwZM44SYPZZQN9yKRueunUpxoEN0rfoBYx
wQLbY8GJSsJsXdV/TarJw9+DNqhyIiqpOr3vo8L5OQ8PFBNQ99CL8bJEaIkV6xaD/qttkGk7slqT
0GRIq1ddtG+ovYbmPLlnCzv7LDqO7kh7IOcBmuxINDCOBJubXOC/cQSWYIZJqg6VAjng1QtZayr5
E3WvHDsBu1DhmYB3me/c7sZ6byaNR24QpjB8k6Kramh5iFcPYXbV2o0K59fQ8PrF+f1ErjrqJgkH
AXda9Riq5AOIDqqz2ajXWG0QhUFRMn6LMKRJqIwV4Tkft7Ww1Rlx4vLq/fuz+cLR+89bcvUgAlXq
A3UU4nsdRF/etQ0xpvgzJyNBkMmjrnh0SCSnnOL23oRLhdOUtoY99O+z+PW4/7ofxJSZSByojq6p
vGWa6erEF3HfW7v2QygvGvLESVzrT8Oa7h1KuujRgRNwAhW0vMOob1O5kOoWRvXDLK1lyU5RyFXP
uFaqMGUhXzUv3bSi12HLsQkmCk/NGUpcVa8xw4pVbIZsHKuEaH3Ty/LXUPJfF3MFzShFMIJYMU1P
wAO1z4wn6L/XiC91QjcgJgsaKTwlAmLpo85hNcY/67E4+MDpASJnocCnUGW6zo6Y4MCQQ7uZixcl
EXlXP2bjs/epXjCzSA5YV79ZWMbKNEhaETz5OKz5frbY8e3EPLcHVAY3ATDpV6Hyr+u7BmnKPNfQ
9JZHP0udWoLJWU6eWRibhOSPdPg5EP4kY8SHlVKcrWtMfs3xLmN5Qq+IEVGAKrmIyGeRlG0pHK3k
jO5C8HOSS6WJau6FiZ1oPkPIoFTBAMRMMPJDz6S9zDp5TjkYzKxtGp86QcFnJ8sO6tQftHJ+GhHm
lckDDsW7yvo0Ajz/tRahhwpXmnjHst9MQvjR9j+zxvyovy9mNKOVrUi4IC4g2pt5vR9EUlGhavZt
4E28gyk4k2VZHsM7TCONV2ua1jIgS94Hh9KIVkKAjcxF45sR1mZKHgdeVoLwOZanuvjWD7AZoPsH
32Xrsc94+wwLZS0BMkOwLnoijC6T+FrH/abEAbqy/OOonmbIj373mdUkNGPzgYQEH2OxOkxpstUH
GR/37ybmiMQ3OW0M/TkLLlmIVDHGyjB+6pVTQ5dq4rgLlJQqyTo283eto3MOCv7zk4qafulWs/gL
mPvrnfituL1a0KSkNnNxatSj0ViuKZ+LTmFuM9sac0yLGds0p7Y8B+7I/ZdhkS5WNlDHoKIL+L4r
JM7grFS06G8VOLfv/mJzRcCshT9YSJwBnNEWE7AE+2XRk+FDKtkxUz5Ca5VELxCJ0zLAuyTD+yXA
+/A7Hqhh9zKsg/SHNH0EY7nJtA9qEVuM77M7rcbFEahY694KbE6r/i5inShhd0vYBDOAyPSjkN6V
GDXKT7PwgttsUuOTETJpfJxTUIOTnoAqxiw62EROAUnefkGthl1Kj9B+OATlQ4VoOxUz4mlWxAJR
Z336LRx37dlPUqpYbfSM7myGkotIYzFEIZSpwvSLbDaBIjS/K6Xewezq3+vsrw3ur8eEWxxubWx/
onH16eYzqUdtYMhHeqyVjJtAQlBFKn3DlHcdwXMV+/8h7Uy3U8eyLf1EjIEE6v6qb2gECAz8YRgb
CyGEEAgBevr65MiqsLHLjHvzkA5HnhPHu997NXPNGR3OY0XlWt2d3b1GtSxn7O9OfPIN/+wEGYVu
Q6zBt+9WU12kkLLXDVT8nrnS/gYCgVsYoNG63fLBx3e3HzyCupiLpgr3MpDvM25LJiOltUzrntxh
7WJt1N0/MeewPn+x5wg3yoiBN9C8RyL6Y13kbcStlFFS62cA2KIOXBamobOknwjknoYlWcAaSiTg
Fr5G3UDuErb16pcWh7G3bkMlYGpwCvmHlQ7nkHSf5aCC11pIob2MOvPRFdcNmZhHdXIbik2Uq7k5
Y/sQSsMrEgOjXb+Cj+F+0Y89GQFYJRAaYjCv7W8X+22gIT0GYli0VCiQUUSCc+LuKxW5U+vOg6D2
U8Xb1Z507t0PtgjwTiZE5FPvtLqZl1FNKLsL2BpVKz0tQjBuyCfDIIlsq38ErQ5f+CmqkQhEOAU1
ph1Vm3cgArZ20uF/Kvf9uIQZl5Srj/GEOlpYZlbeDtvv+VL1NoDYrxcjeZcI5DlaNUWzouWfHNgC
oEwZI+KgHr2O0C8poRjcqBfX1fV22TLlE7XM15fDCEA5aVSNom1wZUb9fnFFeG/sK1TvnqIHshPD
5RzCzEomIC57u54cAOA4ufgxN6LW0cnZi4FGkBeyz4GW2ztGMOfNFfLwHkEhd/IrC22y7ryaIgce
yNRNGKRPO3ejmm0L+4TXH4hnI1630mDvqEBtBlQ7MPsu8riF1YWp9PAk6Cf/RMRge33Zbg+xIFJU
1fG0v8ijOh9Bo4dfQOT95HV3bo12C8XQftEAUkka7EPhsxKDwpAScSO4QNIg4VaVqOw3CFjnTrk+
rVfvl6u+/5BVRKVV6n9ymCFS8hVzCN00L13Um/rav1zD88pOChhUesgWnYMj1GjDDBf3qvuCEOy5
m3cNRyJSTUPhypVpIHT19xXwC/bp+8gfgFaauIpbmVaRS45OHYvSx5YtzKuVrg3Z8MpEAJmwqISm
YCghqfa6opTASPyG5oeqFlvJyD3jQJGz8e8R2tGFW30AsBRQH0YjuuUkc8JPSdrvYEYddD8xlfD8
DL7xeVf+uMb+Xb3PeM+XLERXPa7a+Wqv9PdAXE5Zyzrt23ydwefDp0M4JI5l57xCHPuE5gm0/HcR
pYNZO5GsS7UsRMnScMagxzocOXSlNE63F3ObaL5IguKk2PnOuZ8GAtQSiKm1owuZiF1M1mbn3sTY
L+uT3ZGgrgAvcz8OBF52aPHlO8VV99irhaWyfeuIM+nMK3qbnZm6mOqnFsCgm0q5atw/XiDIiz0x
DirM0ryzA1Gp2e0TzAXAYREmhWaGQ4hkuTYtcaaVinKD7UDYQhQXm5DpEb3TtSqCbbWQEy6tm1UW
46LVQmLtWRxB/h6LliUZilNNVQkL49orVPR+fzIOSSGupNapFXUmLffYQz8qzGfCfDffknGyuw6i
0nt91VeGah/CLAuqScOlysOFhMhupK85/KdXiqACqpRCKdxNt9N6oUXxWhhKw86bNsmb248LWF1y
Aa366Ws8zl+7bLKJ7K9G+QCbvA+m5GzXfu1QhpbN20N4gkaVJ9jKEFouA+Zgv3IJw1ewTxx6+6bi
rI+ZkLlnpwqEUau/8lBysa4D/I/hahH7AI+N+Wjf308TG1a67UYIOyHmpdOF3YRMOyoQxyHcbJCm
6mjHmZjNjuppgyogn+XevNyPfTmMfdA9emnG46vVdShkcTI3Hx0RnSiHOUJ8xnlajJJl7FOvbJ9e
jutkmk4vfdEQjQJJiZWvOjuvsKgCd2W3RW3q3bmOsgBtjajVux314uXqEyr1kMYIVe/mHia1mfgJ
muWU74GRpG5620ijMkxetGE8uFu1WXstvQ7QEfbarwqw1cS/BUm/NVDGyvhqt+3KUvpEw9YdN/cT
N9XPLgx8A9Eg+WjDmCoFwgslm/3bSPRWJuyE/WRaO0WvdloDVFtZ/8xVgvs0szg1DuVhRtuD9NSj
6B1tDvQJQZ9vzb296p3oDOA+SJicODgM86kYwr+MTiFr1mhl3GfH8AomeXiG6mygIcyBSRJkyxQh
kNyRzd1ka4OBgfzkYpfBdohSK8UIstOa7xbVENIcuqZvJytPGR9erh29DNYdszBu7sqrA9CGbuK1
bTV4qVzyFBXfVua1r7j7KEMbZOVJA8JufovwR9c6948wB+dT/CgX5203xBvhwlvyyoc3oD/EzO28
f+6nvqCvTAcAxCAdKLYICGHHzordCimbhD4LzspeQfFvdAJkQCw4dq3MKaaFk0+lgJkR3NRKfOh/
QODJHriWt9ptL1JODTvTLl3F2M7KIHGutkxlQmFAiYVEhVHrN4/3iE/tiF7RR380GRFR6pUvWT+1
DvbZoSrQq/XYB5ocaAN1cXqpghYrBHjIU73tsHB29u1F9eTw+MJRMlY6IA3484x40gmV3jnYT1eD
ZLi3OlbZ57AOOyEMm87Jyc26L02Po72fD6/B2YXW1yWLYah2y5k0yvF392AVHkQxRrfXtcnictYx
Juy7d+BHbS3+op0OD/3jNJsc+6jHHqmBAFQXnPpHPjtLdnFYPDG4keYbaOHRIZrq3YPVGKX6IBtW
Y0omrLubTg7Ozo9NCXn6tntyisnda/kUGdgplr8hWKKNj2qIbrsHQOpVcS424RyT+kj/YIkBGKbF
2ZPn5+HJQQDByd8zCtd4IpaXxX2RTrcIXevaOJ62Zq3+9vU+T3s3aDOGyjLu3QUTaNtMfRM+Uq/g
KoLFw8jt+4Qqv49dwIMjyQ072C5I7W6pv5YfkgFpm38CRqXvR92gHQBLs09vnTCdYF2YB//W3/vT
V4gdPdU6UX6vDonNm0IfJvXFytpZHaPk9yfA9fSF1peHgiMYO+sSvJ/9s4v+EAYalpVeDXbW9WVv
DMB3mltHCM8vrfDqVTNon9GCI3TdS8KWs8/0k5Xydwr70kvD0zg1r8HR2Y9kqpj6dxc8vddycvto
FIFI0YEu9/e9k3121QFYiL21Hyde1ku9LDp7d+/oiy68r8PtVIlQN113JuJoR41uIE3oBPy09q2f
0cDFLSzRgVgaHuh60h1s+yh99iRPaFbXarn7eceDFK/P0unUjwr6aQ5B60lHibQIEyD+R0SvCuvG
K3PwqCl0zvo7ZdVAz2JbtdigbrIWB5q374P/6u+NbT+3oJbgAWjpXQt96pft9BLcnZuNELh16Imj
+g0Ta9WfQST1Kl+Mfxh2iqB+/9vIeohOfz6aEi4e1W9dChe6nzHYLwYKpPGa2DnJq6jNiwLbkTTc
9uBZNSqz+Dh5ogzFEQEqMx4qXuFeDNigdHlW1hAHotcMoZRRAjRQSbr5RGtA8kJqxbVvKA5lMXiK
HKCUugQf4t/Y3kKD2cPJsdOQiTu9Hl/bUF+9Z5NtHxcgd1WLw2plQV6vW9EzfNhDROpzpHBCEj5s
0gwyVBbfzYNc2YpZqzysIoC9enMNoRne36LnRCmmk5p4ZHbuNTdoNkzYEtoid/+e64cw6s8ePCTZ
jmUZw0NDDxoKsyY8qVhbu7MueLD3+oBkK2UZmkfhqPTEpX/A5/3TsoiqD6lkSQRH/mAaUWV5ud4z
Wi556CqT8fOMYZRwdccOBXtHlzNLPL2ciRxj7lsKv1ZPosjfky//6QN4nA7hW1WD7uL7/LfyoyIk
aaVF0lBEkeddGigjyERt8UkOtQlP/Gty/2znYaz7S0tdicJFi7RhOeRpXtcbDP0nS/ndK/vZyEOM
JD5ca61VXrUIm1CcdTcwuMSOmuvwctevu+mT1ppgx19DevAB82usHZUVQ7pvzl1dhC0GI+A2kL1u
KOVGCQ5Jb2q34v/NKGHeEkQkJ6kNfMRQqXGsKZVcaFG3f3hXgtZra7kboxs0/p8lAf+ZToIpVOJB
BSKQCfy+NzqHXbXdHQ5aJPe33tVqjfcBasZPNkaz8I+z+KUR9QERdlE6QllnNHL3i6k8QRk8/Hud
PilUfrTQYBLB6sM48lnG8fUy3d9P0mm70yLClS5kCFNhmK33nrIWZ4WPmQ+JJnD7Sb5JlhKc0Xoe
ls5tXWzUBbFAH3uO6KJVDAsuyHwou3urNSqi8rUM0r5sH315vg0uk2K4Hym91iT/uPHXKaAv+8+C
XA9l2f9Zjy8DedhwZXq6Cof7VovSoCjAUOJhG9t1+g4hN4FJyO6Qo/x77h6wqv80KQPjadw3Rfjx
EKlKkQB9u6sRClPeaQEcwzxZpHKcCvYxffuEzei3ywjGH6BLaBE3tJ/fN5x8Uwj4xjc1witzUjef
Fp4MrZCyeDKq3y6jr+08XHoHVRaU4npVI8gmvBTjnAJ8N5megk7/4FJEqlOCSvyks8hf/m752QAf
bsHykNbKAXWI6OQhleSWAdES9+4+e1kecrT/LFvDY8SbAoCk/cms9GXLJ8gidU+dRI32noqXhuAh
5XCbk4U95xV2l8Dd3+P69RH92uDDzZtX3f0OLnQ1grJiBszcvdmZEzuHQNA168b5KZ2rLroE9561
/Ntafm354VCkuzv51oyhUuAalqaGF6nZdU+yFWuBgkaURbsgg+7i7wF3mi3yeKmoYsMwjV4Q9cwP
K9kVgWLklaJEFwsOkf4q1MYamxZuMbMO0uXWzJ3EL5zOS+y9qgFafAEUwI6I37Htr8bUsLh3fB8l
xP5y/u7aQ4b6P4vfgXcIAl8sqkcOALUo1ct9tVKoQm3KXok+OHtTNSv9pUctllNh/f6XLT6cpywW
uqtD3FIi0QAGZODPEjIoX9qhYFVOJ9S8a/Bsx/267F8G+TD/uSAeu+ktViPCJYaCq5PYHe/vYX3a
Pj/WmISGJAtdAA/qw6ZWBeBB8f6sUPYIWjwAWG3sKZxFce6T9uy1xLldNMvs7+2if+9n1spsbhOK
lBziGUiEJhb+m361iQ/bYJZ1Inowp12Nqz4l4AmsseHphNzDaHkd79C/BvwbpbiQgVhARvXW0xLl
X98QXvT/N6aH41IfpOq4VU8KBQGUdFMmtptsXkhN9mPz79nrNHbzw+wBlVNlJq+rqKry8LCrdXav
0nYpRx27uykRei1e99HlYzvXJl2yV6NjVEUUkcsI+fS61FZ9wJ8Sz7O3ln8YkAfwS0d+KafaYjda
jf/umvhLTJKzC04Vg1cDe/SwX/fon1bi7SxHqz7SrR5RQifvA8oZVFabKMpxdp8vKqIZK6N8u/tE
15+03/ltar60/7B59xelPMsd2j9/wNG/xc44zwgBubG7n+CqdReQ5wLXmOdoFC1lexeQIvGORIvd
vzui/joRTXGIhKPZfPv+4JZFW7ul20KOzPl8aQ/t4fBsDIdNKcyw0NfDRPdsb+N5EVtaH3uOs3kb
67plDSxeEssYGL5rjFx++TvdmErGdGAYrjkCnGGarhlw6M0nnvFvlxt2wb89fpg69RJXGQB7GZ5b
8h5e4Wsv5ylM0km0DYqe1j8TUsVnOj95ZtRfXu5v7T7cBd0jMisnMZejedDnFzM1jJie4dI2iRyY
ZtCf95f2MrP6w2g9ZOZqfejpuoNnjazwwhoMiBb4uJLMmd9MmeEbVshkOpZu+UybP7rq7igY/b3C
T+fr4bzneYJc3I1+X4zjoonFhAfU4146PbRC5jt3G1D1mU/20yfN/rbDOwDrIEmBdYC99X1jSZ1i
l+TaXo6EyTasot3ktC791miFFX1/IQj45AX69bIhISejRAs4Evba7+2hOHEqM6UrRYGm99m6axnF
50KXjeUbF/DnIiwG/GKjTu/6B6XI+lPunWbrPV547EypgTBiXT6aBLvsjNyPWEu4S5CD6TKhG/BP
xso7ubFTBsgB2O0wc+Dp9iifGMoWdHSkyILtVHvycgm/7dbG+ANrrrVFUC7fpwOehF3nftHkKNeX
AHu56oNEH6PWYyiG8zKYTj5mTxa8meAfg1dgoBbI+AidR67OznanJKeLIkeHXnuWubVbGWgR2ZVz
enISxZ9bC+SBDJtSpxGHVR5B0eq+JabqibQagI00ti/Ty1j9gMv37tyBRZa2kM1bswR8MFLfFOFQ
dHNsSp/2UMwAr+xRkp49cWG7P69RufEru00Up5nuh0PWOqUY3Fu1jkrFoURlB4b3TWyouvS7hnI0
QjpOigQzJGu5kZFqgrddXqgkto6WimCeMu3OcxOc8L6rn6mhFhqOsvskeT8n4/QdXvRRDEnHzoQV
77zeLbni4CL/e/0eOKkboxF+VY1nQPkE8f2IRSGBtU1iBRAJ1GVUC2+QxCTzSCnfxbp8qNQpakF3
sh1Sytad8FJvZzUx4pYPiRmQvMtaHBON2Dzp1M8TBTM0xGAKFNGC2H6sKbzKFwRkk1P1yUN28I5e
1VP9Q0P/78nwUEBRaVIo4Eh+h9Cm5qThBX+RID438t896fw8UE1P8IAxZ1T1h2e6vatQ5WzpyTbR
EysZZyMEqKA/uE3umy2BZxwrOAmgrWQFN1KwG3bfb5iB0/Y8i6pBOTouBf4E4acN9c5UE663lGSQ
GmrrMuoD4dmdPiOj+cUHpMtgdKFQbgQ2PyEMX3zAS7aXr4dVUkXwZu6pt98at8zYTsSj3kamlq3J
i/AqzVrvzwIuwi9GJk1D3tsoW2qS+vkofWn6WKA23i7UC49OZR97TdYtx6B9z/Q5apYWFvDn19Fb
OSe+du8dO3YlWySPBeu/BaU8CliT7rgAAFp2rGs+kphdI3FAY3nHgCFo0G6VOjk6krftULEULjbC
EsbZPOO+N5822RuBO4gvU/LRYzTu5uvg1Z9OX4mB1wZMpGZlvISVEUqj9hz+xBJEk77vJ/Fgu6HA
LC0HKnF1SZ/NZqrB3YHX3HynuPCJPSj8dGaa+VK5PHgzuT0f4h6t+qaV92NRwdpW2UiI9w4Lwk6x
H1vJZjvgJF578voCHnL6NFLwULH1efDVBlJNbEeCzf8xOrbX5FLatcpb1F2eKijKUd01zjONlQPG
21fZ2y/q+3XRIaGwhCukVesofp838RJgFxkvaCW41OQrysI6BFIU0kr6GTpDI+mi06wnXav6AKGT
bc1LizIpPdlwYTsES09tU4i0NTjppjquoX9v4EvQPFBsK/d2td4NaaEeiKLuJNZxmG7yeTlDegdQ
PbmLD2laDYjrbq1iq3em0mu2SBfSRxaeA3gdt4MUuI1iCB/nd5Ia1ahc8tSKEIJ0demokyrimj6I
egI5UIlqn3kDbtLMsLrMIRPnJp6sgFqBhN3c5shLd6L05cYYo1PYUqhMFqednOhXR9PNwqKI/Q1e
dyHUhvlYGK5e1YEImQVFSYvVGGKFGrRLHxAlsMLy7TiFjbOAppQcb9htG1wC+RrtSKHldt5jXExy
i90n++sBrfRzjR/ep9utloQbmr5Rbh086HUdcv8f4NQcKEvts0VVss2aoFthKm7hpH7RkyeH4I14
p7eKyH+T6j5DP6nfw93r7oWUoIck2iCOYDnpo1PYb3KxWthawAkfUnscaK4wROB6IAl64RZB8cRt
eWBf+b/jwaeEqpoI1+P9skvT20rYF4wHlj+oDBLqylDs1o8kNuHTp5hUNfJRNiZxj3YC2+r8hq8X
7T9IhbEptWk3ui+QLmlwqfrV249LCNt1MmNn6OKMS1u/JPZTRaVPPYPvJhIJPZggVXhjuBql5rX7
ciuejrdLkXQ5afuOIZytvebIB6tCINKu1tfYPRHQl8LrzjopkzN57a59uNhpuhZGKKVO6txGxvlM
gO1knaZ51oftv7OzAEZnSVRensww2ss/7Dl8dgnCJWQScODVh85u1W5+r2+3dsTkoso9kN44GK1J
m4JbLlu45oDceOIk6d+CzAW08XHqxQF1uAigXKkvpkbb4DhYUtdMXsSPoo2GKKn0m6OFq83eO9m1
fR8fN/X7DiRPd7Sfp4OC7KZUmuKyNUSRs3f2ISzoGCT1aztGotZAZncuXQjVSz111IFZSwdCPCI7
LFM4+n7+yMfHYb2FBVgve8nsvgECdB3v349DoZeMkulh2LHFfjy4jGtwHi3K4cNVKPe2YFTu3Oiq
Q9U2b/rtveqR2AWDc54C2dtPDgVCPKSDEfxa6XEBTEXEZY+uDJzazVwP4VS+vbeNy0AISP+PutYp
6gQVxCkATEBx9reh5GabrdF2KPm1s2nlC1B+X3XJgrpF5x45j6QG4w14IDFQPHyp1sISmmj1MoJu
OGqI/NGn3ZOg7fhHF9Oret2/XnqlEZu5tXeuB7iQMHkgkuAsUhUzac+RnI2RKZ+3e7UxgfpJP0fS
lBKy1Th5u5raa/etgSDcI/QRg/269lGf949nu+se+jRFubd56O/cw9lOYDMC7bAdUZjnXENIBIho
OSgM19BD7kergNqkuDApzFzND1a6heQIEiljt7xPui+qe+7tXBACKHOJL/XmHp2mQl/x4eUqvMMo
84roYK0scUlNbyi60nC3rGyuzRK7RPNlsI2b06CclVbusQ2xNA0JDvcnd+Onu/D9VKqCrJLdwMZs
dEEePMfqkByFohAvZNMuBzPGvi5lmPvmcyiFDBBDxELWq3NDOFZFab+MynR9vy8PheZninm50y2S
i/chOqSTRiD1ba1lQSbONMWAM7eL8wl7DUwibT61JdtbdwdcpWhOAlDhzQXbzE1s5Rqc8FavARzT
PL9vJeFauOB5/0aD10m5Y0VuMduyB2VYxbNFmtybXUf1GcpvxGefOnOfOcSHWemqXZHkAeXOqqg8
vBiZdjrfirTuRukAVb7happ+lPN0ln8Ib7ArHMH+63er6sX+1T/1qN3og2IaZNbBxEYPDi/1WBvI
o9UUtDq4KxV7r+wpNhi7IHao8SG8SUQ6FEMJvMzx5Wq1R/dRF120DAtQGpY9rKDpqad67RDlBRCS
uhBkg9M8+QCpFu6GWa81IDnkHybH4e2tfi9cKdxG4uDoFeNrfz+Mne5i1ZMGx5fVQl20BukmsYQh
ck9JcATxJLnbMB4IYbbujoVFOqt67dfOsJ6jM2dm07ivDSnUDy9OOr31VDgcGW7i1p4SHCbCOO7H
071399V+1WsGlE6zaccVgL1c/bZVu4p9NIVFFmgTNZSBd5U9oSe48XL1vp1cRjgKypgqwEAmNr/r
5bNVvx6uliDP704rqObqspwzWZHgUgQfiG9EnYfFput3hgfvOgbqYys2o0abRxuIINe63sWM+9cw
C6+9y1zyt4OjJfmolNixow1i/ziMfRS/Cs6tNk77oNLuPsh3nwu4dxxmDc5xVAVlcAQDkju3oPCq
l+O6QcTt14f1MIo24/HYGQNDM3QPSK8uEFuBTFgHmXkkkF3ZTaiDdEdqQGZugFfvcUHpzb9vho3x
DHu8YYBDNlJ9tlwu10QSm/9sE+t2AQvRFZiNosNMM0fgjpA5dRlmFOtwixJAi3bmcDgHwG9ejAs/
QkE6TDHrxdbZOrIlMxlUm9vAr50WkDICzNbZwhzDopFHZzwMKrK4rrH1+LEJd2/NPxOUBSDhNHLi
9KoJepYxrdeFjmKyzs7Ub2SQmr9ZmaU5IwbL6OYaobzceAM/g8+BrotB4X4/IwsA7QXQzgawWOvr
XJ/fGuwGmk6Iz/H3mr/dHkumYsLZbuQupUdvYHV4CGbIjunz5bKJsUZnPYoYa6x73P8bQHjLocKQ
Gzfjqs+DOROg6MUMHI9eoO+ij5vJjvt86fPSbCC0F6thvKzhZoQBWd8yWuwuY9PMMyF1JhIElb5u
0bU26FpCQkSCUFLhx6xs1GIYEkjNCV+mNm5SG5nRGTe/2wxsa2/NMmh+LzVC3CP4S0/QAzefxsuC
ScjG/ca/gobSXhz0FwSd+ZEvCwrDwZlVg7Z50nuxHp2NCJ/KT3zB5fEAksi6sBK50Xh2/+yYrbkD
gMnKmBtnkzT3515/24xjK9qE4Vv44hBJfVm8HvXB4maAHsYHbDCNFdtl/M8gm7DrZvP2tjm6lR72
wl5z/ZYEq+kZNHuAiRBjdY/64iXchL3B676hXKWDR/31bsLLw0cwXlf66ytgPD01T8bR6IGXZcnN
hCmHbNHcNKvedJQpfoNtE19S1Qf+wPc5xPgjKGsDI7y6mqfwkbyVISyKAPY52L7vhH8Hg0WPR47P
G4ovDFEmLIfPw8+hY74/8d0D6C6I0MyPyVaf5uZ0mtlb+rRQEemrDaTwyBzBh+B09ZfQiwQ9goCG
eWxWVXfYp0crHLf0Jfu2meqtmdHxSn+jxZfGzD3xKUJGrhPDMN6bjoFVWVmaSV27Luo7lwIL/rT5
AKFrCKfJGYIqdBRTiYAZc7C9cyB5F3dlxXbzhy1IVhObojowgs3/b74gobHvbjMhWwu2U+yFNrYM
P1B/Xex1eHpYwearMNNe6ddAMVdu7SPh6apDma07a41S79LbjfabeqSMNACkOHGdSMNYQB0nVDNd
HLeJoIKxzN+SHpdbY/hA4zTLw25wGBc2iPxoP7j2Tq/XqA3OtBvI7nkCtG3ZYD/hp+wXk3SoDjCE
/GrMewvPwQ6fRVrkw7sde/ce9IjjXaAO01DooxE4PY537JlseCKWjayMf5iKgeKU8Flhlt9fxCHK
xq9ij3KZjRYyUXKmn18Aa0JX0IA0jv4WPec1v0vvhQV28qhydm4GyPTU322Om9UY7Ahgs9LmSfN3
ruKweyai2+Aezy+dRbrWwECuXi6BW4fiuFz8Hej6rOD68fA3wm8yEkDgch4C99dSWcUH9crDzxU1
mwOT4dLIgUk034khc3U0Z428ZnNLv7Gr+IJ8xSxhb2kOrOBgHuuTj4MxWhkfJDX4uB938rMfHxf9
/ZkcodikqB47DAOnplHzRXn4I9RBOl1bwmV/60b5RzUXhsngNgfx73tIvFvHoBOQSltmkexmJiiA
Qcep8G6JwD3D0QnP+vGQINrfsjytm350qGRIXvOB0GCrp9D92iKHouUX4TONtF/8YMS4kGmgwIKw
u/CpofbFozxTO7m7VTva1K+UpPEQF/pwa6ybB6C5Crcmj3e4eKmsi7kg/zFlYSYfH1d99P4Mh9H5
GZb/1pfHcOMuVo+3m0hfZvMZMtW6vW4e2+jzn2cup2a78O6nxiY86HSkrU9TO+WCSOxn2IBuEy/7
sSf+nRe5idd/mZdD0m4l5Zm+NM9wkOn92sacD+4G/z67YIqM5lG0wxTh8W7SIrw01OR5NwN/abHo
fV7lk4/Rk1xc99ct8qVbj2dLEuIdeofdaL4kfQgoH1OouZyxc5rj1NzSVALrbyGvnDXwJ9PJyP1Y
Ge8z2XpHd17fGztnpJlPuvU5G3/NVrOyX2brfL22S/FItyTstcbYaD6Uz/EZMj3jpm9etDV4aPa2
42AFTP3mFudu1/3B6+KlF4Y8ivx3mDERj/RR9/nlTkbSonlbnqSAP7lH/urvQ7Q0PVdJccianYas
ktkYazn7TcNuavY8z6AbU2w2TvQlpk7zh7EeNs9t2BgKzZxnwHTYkH48SmAqc5p+Y4820988kzJL
4DgkbEmTkSrkvNz193cWYNbcZbyQADcOiMpqCwgFD31yqjzU/7zVg+n0aLh748kK/X62SHkhXQlL
ivjoo+52dSpqudqJ5tQymo1lybammEuPNptN+MaNOx6nxlgznLH/QdAVzNxk9GTauz+TMRzwL514
OFQnKnn3SUonOEO53l8O1zDL6Rvt04Ru9gg24wb7cTPGLnEccbJ45bJpmc19c2Xv7gFQq9a7hDX8
LPX6+4H/0reHk5Wd90K7QCckGmJHN4tMOc3n901IzsDZ4MCI2By9ntPkgAeTKbP07mLfB41p/t7Y
5rdQexpE++0akuW2xqKRBxEfYmid+HS8V6sOy6awOYdY+UwRDBBGr8dtjM3JIo2Cjh4Ezen++yH/
ZbUkYJQiwKUGWv4Jiv1yqBGku1xWt0SK7jDwvZ0CCCRl++8mfknzqKSX0Z7jW1fCZPh+ccQnuROL
7VY3EnEG8GM6o9yTh3kPHmtX8P5u7LfxfG3r8XktqlSRb01bTt1re4V3fbJazxp4iHhILag32hca
6PrIqeHUtMK/R/Azhfh9tpo//7IiUraCR+y4lUCTXS0qBM2sh+thPA1o/dx0XxflEQkRn4r95V4z
DgpsP3aTJHrb+bX191A+f8jDFSzBDdWkqzqQRLUfzlu5v92kmyR1I7IjpjLPYUU9Ud6kus9MnF+g
WswaFE8Yo81GezQr6lO+YlkUzDtueGqb+QKINHZ6C3J5Ppfz7MnQfnmkvzX4cM2B+BRaBbZxhJMu
6etxc5s4uE14d5P/tq2HaWzLVSUerrQVcKG2dIogN5XOy0+0/Nmr+Zud/G1cD6+8BilHZ3dv2iKg
yYNe8WYmOu/2pjdo7PVgFiwwy549G/+frfLvAj681mV1PZetVOtG+17Hu/RPBAgUA7/MfEbQ2PkJ
Qfm+VZqV/XLA6vtNqtLdipVrAk8IKxDKOfMyjseEE5wXp2c1fvrUn4Cyemb+/pLC/d54c718aXwP
AagA/qUxOZfgv5jgDdGK1+nHx1NIV3MT/Tx8/87ow1V4j9NMvBLPBorWGD7DaMwGJRZjHfX3Z8sn
Nlvwr8YersX2qb60yoJJJRCF9dGYhku2D37Fy2JBJOZ1+uQeFn+9J7+c+Id7skg1mE0OtNh15u88
0Y0zAaQL4+7TvsOYw4GwruaA/7Ggk8kTa+vXhwC6R4HMV1tGl/z7Sgpldsy7kFoBzkzGNxeFhdx+
csc0e/7HpH5p4vFMlHelHcPzEuGVNKZ2NN5sSLBMsJT+bunZWB6OhHbPD9WtS0OdIcq6h6h1N9T5
3038el9+GcvDxr+vlPqMQA3LtTwQdN6N//7xv1SgcLC6AJMa+Ty+PwyhI1TS6p4K3egQoktMPX0X
U76monelH8ZPkRi/j+bf1h5Gk55Lqb3NaI07ZLnkGBN5JCaHB/D3sH7d5F9G9XCG431HSvcJ7ZTm
yoc+3OhQERwbH3+30vyUn/vs39E8HN5MPpXbbCV2o2QsgcnPoz0V0P9dEw+nNZGSW7FrtRuzKRtQ
A+9dKK7+u4knc/WotrQT9qsq2zFXBNTHV4soMlBaDSTnf9fMw8OfdcB2tgBTRckrJCWUS0hL5UMJ
JfPvZn5dEyiEBShdsSW0h3zjPkluSvdw70an9zRQkLahLEZ9wlX8rI2HoUDxFnfqDm1crAwIhNka
Sa/PxOB/XZUv42geji8P3mF3uJ1qiXjXZdbB5TTSaAeIn5iTf1//PWO/INmw+1SZOaPqUZE6D4fy
UinnXacq/g9hZ7atqNZt6Vc57dzbErBAs53MCwpRQQFrvbFZY10gIj59foP1n/PvMCLD7d6xI1as
pTCZc5R99F7qF3zd1VoHNwVLN4ArwaenukYlBozHlxX8A4L218/8OKD3dK/AuHWRA3pvItQj1FBA
eVQTTEa7bKutQ0+dHO24SS2ROvPk77csB/Pj4P5yxx8H9wXheFx8X9kknpRaXybk0c63FPFPsTXJ
KQ1efF1Rpq9/fYTqLDqnih7zKci9J3TiKBxKR6YbSGOCUphWp6Fh4JWGf7+9r5/8sbqzR0HPLqeH
REvudEGZkA7Ggebaw/CIQQEaEYd+LRX/wbb/crsfi6rryuFYKHO7aHVfaYF826d5Pv/bU/vHen7Y
wvLpkqn6jrsidZBQaRoTf/7UpIizaUhJaaxKI0dukRaRsfqyrn8qQv/zFj9nbooUG3aFJ7cocYUE
h1K1f1lvq0BbkHrN9W3Wvnzml1XVP2yNetUOr7jARxaWyuQ61784ym9v/2FmlEc0mym1/O1pRVaM
b1mD7PG/PDP9I9oDAAHXIeyHfWX4ckGRtiDh/Ptm/1OZ5JeH8hHtnZ6HJCnLtqhsiiNm62m4gxFu
3wqgIoWj68vHfTB0CToOHCcMuZDzSrb6WQG4arWzUNgr/QLqV8ZTMyvObACPWtQ+e7vGtTfbO5dW
qaUh/dlhiBjWxk7mFCfAuPfOHTUkIx2qfaydYh6hVmEEiaZjcDnZCXpK0zua9jtjBkvrIlrrk3NY
aKX9aqM8VNx0UetHA20UTW+LNOS7KtPt4gGGaqzcDQ2enMi841Uv0DEa0d6ozBXAmAwtA4WC/gqW
Gprri1e/aJVhW8QO0VsFg06rcmfuaJahqZIg3mVcKOrzlZ1ZohFKGxkaVrRWaKQqqMg3oeiMy+au
YNwhxT2a19RK9MYucSLdqnEG4fO+G8r4cpFW4XmhqcYVTY0Y1E1zC5D8vswi+LjpYyGEBvMXYpXT
pF4+2VDspRqqsYYOQVVsxoqBPgotvJOlgZevGHFwXyNJcH61sm/z/qii/L5HdYA4RbWky7j/Z/n3
edxXr3tlp0pQKi852Av4i4zpmCqwO56SRjC9FRv+QjOlCt6/tft0zWU+iUmuKa1gyvPSbm72fZ/v
TWySxu4avMEyWJNBLikjS8VU2iFS76BIboQnASf0o3qTuuXrp4LuMNa45cv0UhLpq8il+LAobQ2H
n+dv6D/1gSj0Tya1jMWrzvrxtl2qGgIJAB3QzZtAfGezG0i5Gk5Bo+u8iVEcx3MYMOMb+uv8t5Sz
11STl4nlBRQNqC9KvZkskBvsUvi+ofTcDfj+NTROXPjDWHOizPWr0f0p5J9wKLQnHaADR+asPMrk
KLQ3s6DUe1KgXjrL0Q+IgTyWWhK1Dxd+DXNDHN6C/5D9RpOjNSiaA/5us9lE9s7fXJljxiGGq8Qo
W8PVZkWFmxp3g68lNBUTI5zZ+K4QyDgyxkAni3w9XG3roXRyNj0pI/XCDdAAqAz15qxbQwyEznvp
xE8fTchouIQVroF+w1DQNanRo861tzkz8sF0Ivj03tXc0GGtWWja02/gy5vwWyXsT+0q2qoiFQIv
p0I6/Gt4EINXPaRiR97LNw9ShQcTQR7jCm/QuLAsesjkycQDJ/ICntXcvkSw8kSPG4AziElQt4h7
lM0KNFdHcwcpE0vWyprwLrn7EGJVVB2RIaYpTss9o30ML+tapVcw2h1MloPO/t8t45/8M8ygDA1J
aEcz48NVZdvkcYDWVOlvmWppZUwlVIjpEieG1W3XrvZfYW2w8wrtQKnHzWMragndSi2owZn09yv5
U0Pnlyv5WFo1q+iz0okruY7jTTrMOvFUR0Vha6LoB3sPWinv2CzuzSw1Z2Xkocz7zIQgUlkhUV8a
38NryThVUR5BwMpEDipFTx4xPSRCgTqlJiyBX673DxaIST4KsGTgENB+MoG87zX1Up1V2Qrg0Hbd
qF8Yp52y+2oc1tsQfNpkdjXOCH2gcG2UVvuHGGNQe+fGC8ijuj70jhdTp3YbI1No3RYayA0qScxl
fYmbPxmuc+cndDo12ErKMtL0kV69yhHCFmdV7Uf92lj1knbq3PunbjY/Ns9OEXYyZKf6zyVspIgF
4aNqjUrnNNJhBKl235NS595Pu/EUFrmLmaxVXMrBKrGrB6/Ge7Ft77yKX1rOfA1QNE4iZg5h16/4
swYtxRZj72AE2fp3V+3Gy2h4AllebAFRciHsgJMt9piICSoL+Kats49qLbR2VQum+n7m4UbKm6iB
BnRdvlF33s5rgz5Y4chQNJAQoGOtzKlOE6CAsV21j40ItG6hAfWeU+3ok3gRDyutfbPaKTSzBUtb
7H/ZA39I+OCcQY6DWRWii0/amZ1enB1u8VmVopW8xAEtwJUtQHb1+13BrzkBk5aTyXwweGA6f16E
8vLP3y8mz/k/wjYuBldZrEA7D4PUr7bpeX9vi0+diwF1x/WMNWcsBFKL/sU0sPcOXqUryKiD/Tbw
PINqfaBZzH4K4Olra1TLgRa/XQ4NCticGBGjTfrr5UTP2n2rHWK1fxpSahlHV8QMmTQwtzczJXLo
vBcc6UPZYsgFLr/2dbFrn9bJYNepTneMLSx3o1rz5O+hKxqhLxFL5xoVVMPXGNHHzSPCbi1mLSB8
gBV9nPHNCkBlsvqw/cpjyP/F3wMUNrsXc90NAnwesAYHzFjHcxgdYm2yduIsCAoOdpPgDDQPkcKb
wVD+l7SP1tniL32JHyhHdt+8GahHeax0dPGWju053sMe5QAgYIo3k16rhBHBWjcdQ5oH+DYAaz8J
HL9r3WlmeDQ7B7TSWz2Bk2m8wAbcTf76bjKM1ZlMKCR3WgDu+MFBb8BvBUtHmb4X2ZveXDB5AtzT
6jUHIHidqSNq3afmNhBAH577bgxuwTXMDMXFuBDnMnKDhP2WagSCfS8DIr1p/H3CuSph+9+e+ccW
PGZRTEvyznlYHBqwFXuU/fuLtmK6Oo5fXsh7ECQwBEGP+WhuenCFAuoTSIRLKZ16+nTaJmIi6760
DjbrzqPmz9OKCUsoM3A7mxXml3/BN3n8GtwacNPdADKffaaparqxnaLVxvBhDdilz8zDi8ZHYjIA
g95ywuLh6phWvIPk25sQEu5QAS0jWoHenMWglFIyG8jTHVsq9i4y4pU6RG5VzczrhpCXcnFxozyN
E5b6YNz86xoUGyzXIHF17gnPb6PZVy/n6KOykZkcxbZsSB1wby3H0yLYB3hMQAtuyApA6MZTRiDb
3jHyym9yTgwrgx+jdzYJaQA+NiU5RkIPFAOBTWro1jfQmKr9oUImsH/IlBggqpY/c6RI1wvHbfkl
9oPpLEuxI5NkHeRsbJbdu3+AH9YndtbAy74AmGgmGHF+Jwn1z6tsMLCVp9eCMs4ZE3hMnCkYQtDf
kP/2vYtzMxHiBh3c9SimyMYFLgtCJo+Fl4J6FbjsznQCOoyoIkCCyaQvE4tV49KUb5/TmxObxdrA
fW3EEjKyl2YMf6T5l2Wl2PpGqQG3iHWHL/NgaaQlz3DPzudIETMKfuXv9jeHD3xufuG+0bB1Ciwz
H2mzEl1u6b4yU0B7SWOWfISturXrpAZtzPEF8wuWauQETfZ33/FGnvRqPBBW89aGvfCw3F7Ym9uN
UI7El6vLhdd/uzqeK/wDVFn16kegd4xuxzuihwrlJbk2dzjmoJHM0Ah0JOQXiidASqB7Qhhs/740
jE3+wTAQM//Pp38Ed8eydsniI8GSVcYIAG2f0r4aE/gD125nZlvAIEwRsbWAmntqPbMFu4Tx6GNq
XwbbDpUBe4ExFjdLD+JljEaep9LCpPEt2ZLkWoJv5qsgZC32jjLO8X0dGDuPQFF/sJcAlzKjJ7vN
m5AfCJ4s7HUOzU64CbFBZJPiw4chxmjKU5uZYREC5BDT7HlLj3e1e5svj0ZVZO1/ezboplcYgIO+
Thez+o+68Ta9JjfldmT2s2jGm/34PkIG9shIe8V8VWVWbw+S/GBdNevItC+Wn3y8XuGQokAy3DKz
y3KcYOmVRDLHNAvoNAd4T3JQzQyAs4C853GTOd8tyRzE82aRlsG187bn5+7dQK8NuLcA1ucyltMa
8Ku3NTUOEC94JpUGQAY9hzgLcruKBZdfxe4VMbqA3vltoBaMMozUCNwVaG3/fRf9HuDooFkpG0Ep
UISkJv/7fyzTdfe63tVITfrKtOa7iV3upRsERJ/Ne/8eWwe37JVKBnB6dgJKzki5BUc36uAeO5fV
e4hexnsud8utw7nqKdglELCzxRm7/AXX8iGaQ8idX2qpWBXZBaaFPoKfXeH4fJ2fz6TvHoaVtoYL
8m4UHI7Wq1Fkqg0NELNgq52dyPskY+jftYsxuHbKw4u1SYE/oQAzxmthTyESTlrxCP5fr/ytFfoD
efpl53Gd5UqRABZOQXArHzvv9ojSuJyckj7wNYEG8t/TYhq9GTPoXTIPchwuUHIjUfevFxJcxOOR
9VKM18OAADmf94CXOzcr46G499WqGOCk8sNEwWQhcwFHBhNhpyGwOsIZfcYDyOvCaMPJJDoNAqYI
fD4eIW4SfIZFOIEyciIWYdFfS6HkKHDFdRebkCbwx6jgUvlqUq+w1+XFnyYEdpQ1XgwEsPX5FkYL
rrltEG8yIS5CBANXMOi5bblfF7BbKGizsczbIBhlTZ/MuY1dd9WRuL2TWbKBDELG0eTCVx7Q/EwV
l8PolM1Uxnn8rDUer4otBujtTpH5eqLq+dzDECU9BInfELZCKgvee3WmToKRYVl+auG1HEZ+MVZu
GDdAhTNHb1+oIunQXX3r4pZ/K+rmT7pCdgD5DB2jjydd1I/6ubDnSUeoTWgt1X9IaNzv+7R0oflr
zLwCk/8VzColJ+JZakiOM+KOmRSRWk8YbvY2+NVeHn8griBxy1fJ7N8Sqo+rFD/yjyOuvspxHJ24
ykJDMeEDJEqg30w8fWf2pAEVchh98U16bl1/PwP/XpmPs6q/X4/trnBJ6KWWmUZPzXEBOvXpVKX2
Nwu2RC0Xk3jTJwzFk7Mt8dVDtvfR3NYpfO38qxk2QuAzLBHR3NUBSH63oCanNHeBVp41lrjJz2wi
QJJDRpnE1bDleDtCgcW5vjPOlkxjxQRH4sggDbAEUNLvLi58nIRXsmU0h32J+5IBlIjlII5JjZpV
YFJ3RoTKnLpkKOoin8SR80xwJvVIKqJjgnAJOyI/8rkdjmHRzY8yQztSK/3ZkwBYLy3VSNun1tmS
iyH+ZiwJonOehFyg+FndfrY0PwEqPhbeipPxqmctOQgCcuetJHmqM/vW3YO7322NAgqRJr+E5HJ7
1kxGfqzh1XJliMxX5QnjvJhRol7qE9AvgIFzH4gQQMzfipldTCjDW2h5+MTzkNDr7QkpkwSBGbBr
ZoDmVCs5ow7vRPq15ZspX2Fd5G3FM1LaHMlUkTFioqhzML0rE05XXGIGB3k1T55GByqvRL7vespY
808uP+1Sfg1mVhdcz3x+JQIIAEb7C5n4A2M8coghOhOOjLjbgKEso+uPCfhJYbgFpqmCkXeE+XyE
xeclg2ZCWF02xoBs65FZJ6Q2/SZ9Prl7VKDypzAcRyB4hkNYj8vi2Pv9gsFu1I0kPNcpBjcXslf4
Idki8gjFuhJLM0LlMGjId5Dmy95rHi2/aNXcvIOpypJaUpLgPOW156UMoEmaTGwqmRmAeqqsEvbE
fA8TOezEPmdCDyAI15vv+qvOpCXvLz+4oHWWT6/FBPMS0MOsz9pIanbt9c9uuf2EDn/QwtxqDc3V
MJh5nbwpEwYq3yfjGLLVQEtTjJ71KA3wHNDqJghVae3KSwa6KixtXJdZhOfdGMXWyItP8MCfgstq
fgnub0Px4uYtiBrlimG23VU4L7Y8ZuzIMAfVgvma7mDrcPb2hQxts3LBTsV26212XmBlSL0XxFbN
mBlJGJD4m7E7JA4c2KcmdOJDuigKqV2NAcg2z3TclucWhm5rTpREbr7HJpGIGHiWl3M2CW1ditkE
9ZSmUcFiGKDUuDolIeU3rw4GYgUNHAGolLvhvXCopqYsjqQrtW0jKzuKYliblhBy7OqkMO7Wx1Aw
3k8/YwzaC8PRJjaglI7ZaRCS9jYNKbuH+MyhyxeZ7ue/I8yJR2blary2liRH4bemahEyvM+Y9cNS
f7Sra9XLa5uJP3GxYVJxYm1WbV/ydM40/p7dSfpOASDMb5mrxYscGB/gypp3z58uZBCGiskFC7Od
vvh+abUfoAeDLU6Fg4AhPjH+VFlGzMgEHj549DKD3FoRm8srY8wTN855yL8z4ES+TTnTaAsItN0h
eYioDknRBntC5eunXYLXE/dPN7oOHPLVaPr9KdxoRrU5C2QIUza/HD66LTLs4XNM5PXzoYQKw6Fb
rj+ItneGRrH61VwQlexsR04evkJUJqAN5HyJMcxfUrfAQJzESPXzb8lRDNIXkl4SrSl+tMBqYOuJ
BXjIqyFzOUwOsbhSAvGvuAluFKNsO5VmDYCU2Da6O1gipmMmopfB7XEbYmvGd2tMX7K3M6h6Od3Y
kBTq9bb29ZJBIiP1L/Km/kLkKBErNYx9D1PfUI0mZ1SYHw/ws0V8bYsRPmKMT0x8ImYSmU7Bhi8i
MqFq4NLPVmkgtHL8mye5D6teQ9ocnpqdXbT6C1ZOqh9jlns8Drkt1xV3JEO/2ErXJWCUJk/uT4E3
uC7sI1RRaPH08F4142TLI7So4FHGy+tsuGI0VAw05oytAN8ONzYOWh2r05qHi02hOZeXh+C0qA6j
oIL4FR0nShM8rUqLIScx4GxNmdiXq5Px5MxMsAEAW7yU6oyGVApX3Sid5CRSvR4ASucykOGgywS9
V5gt0FwvUUFqk+o0d/6OaV8GXTSqN1szpLKV/6M381KD5JwZZmhn7UOL4RjaYVvmSqlRuPKGqPWZ
2YhByUUhkGgx5Yis9m02gfxus7PCHUlYY9PgfcMh2yJ3tBgDdrC0GgkTZC80/YVYi6SxonoQuiuW
ObHb9VczWs1CFHJw/2wgWyIZCShQTqi7oH4xYlIWwZ5RGeltSIp5DAmuSCL6LcjoPsvOyjJHImUD
4tdQs6l1ymZc/ByIk3iQ1ZB6I+UDoun2GL5MeeAPHiESRlOXoS2CSOqS4qjFakqdIeT+VrxhYq7u
mF9M3L/OF1v3zfETxy21IIpCXV88KLuMHmp3TdD63x88LFu8A/snn6OUib+spTniZAXmoZl3Bs/l
CcvMk9y1zLCfhq/6E3eWCjNvKyXWRjcJ6//ia5m5IebnYfKSXyUnng96m141dF/WqdPm8EsJg9H9
XuNsYn9ZkIS4JmRbUyfYkCUXmiWm0xvUNFD/kmqdhPd4HuEBfo8lBFDMM9f1k9qwujh51lKqH5mZ
taCJZvWHIf1Ll8N/6IwVk0dd9xc+gUl7jL6YhUXoS3kJT05MZHC8fco5JC4+QRQqNkysr2XKpy9m
Tu48w89l5hHtPXl7Uc1AaTV4WbImfBV2F1lgATzx2LgTdt3OKrBEsoyPZg2Yob+vSxJIpz+v7b15
B10utGrCBjYk9pPqplT9+qNzo9YtuonDveXl8gLvWqEXUUYmiK53WkftVcImqvEjKGCqNNZFF08u
yzk42/bSgMWjJaPQhybmKt8KzAitUeaT21sDXa8Ig+VSYg67e8IWHnidsBF8IqNsTA02GeFnt0h3
XiLwqcTvFJVkM+hcjNzoNLWnY0i5PEcet8cbBiN2F/aem5BQ98SnX7hUCsbEIEmd75rXnAm6P4Hn
2eSbUpGEfsuQmfcjz+Bd16lTVR0+huP2thBGXVYRenrytzMsL/dLUdP3njQObibnsR88wJWJGVuu
+9B0yx7PmQ84pgte7Iub0ebxj8dXKAOIKCdewCLQD/G7MvM+6sofu3IeF4RzqnGu8xOccDbqvxpS
GoUz4rUpNoAt8rQ4kT8kLgqZPIEYhOSnzGFszeyO7M6cQNKbOLDAGcuTmBWiy2YAcxkxmAyxBU4T
F8an+ZxJ1rBOn3M/2vad7lKScMmWR866yaqlrFnVn+2gTCjDKm/sgafP4G1TzVszD9gph8p0KQet
YrDazJZPLvCDqvVFVFd6M6+SsrdnjTJuHHYXY58C1hCHspDzfG7K2fg5Q7kHNQImYDyv6ZxMh+Kg
2tJxiw8YvnloKjwCZAiD7fi6Lm7gOcOLNkdqWGwX1tAxmWe4RTTmPx4n4+oSBICpprqBaqT4xNS5
4kZPVbtm9lnoPg/omPtiFoF/8hPGzhI8GYeDHwFowqYDls1hiHnEWy5MdpiAJlCCwvj1OjSBRhL9
MG9Cmj3pCPXAiahPafCfgcbJYE7KIUaoamjjqHPxEKksO6MyYxxESc13q+gwoI9+2z1DZHxGXqRA
E5BzAcIHiBAXd5Kg3tYumEpq7trwNO3ab9Wu8fAqQEI4mUL0Icwa8C3ZRFUY6r5DXMAWfeZz63J/
bNGfyGXEl0ej/OckimJzss1+TLaKXXpDXwV2iuxwAR1VQ6jizPXVZafPfABH1uhhO/+y2qwVz5Cg
7ceJ+GzK1InDdyPqvXVD7b5bJyhJ+BnZ3yXWZ8peFmdH5VdCPVwAm/DamE3i8OrfSSIap5ugLGYW
u65kYRukJJSnDlS1gzWRlcRwYsoQHBVeZwhb2lWIFll+7q4ZsKtfXE5f4j28y89toSJqufQtXOIG
BA+DK6pxdD4ggGoimmHHIecO1xjwAMWGVCxntHyxpG1ybXw0kUyD/6gWcOS4egotgke6mT6b5+1i
S4HJ3hjdoL7BLUnKRuycTCrWcR7XM6wFrNJe1+O9e57hYGxqEHrqrQhpqaxZaaCkRZi08UZxD3dP
2nEOr7DpV0hr4EwKwyFlLNw7oHDmppntXLkScJEqyLAsUQRVb6nvdDoaOb34e9tdMQOKISw7jOhb
qCO2FKvmaB6dRiSvwGB0GNh30McyN5NJatlPOjGbFh/QGpDQmPcwEbaIe/vh4JU3A9I/gRAVrF5v
XjQ7GQnCxXZpxNmNRodzzwkQto7Au9HWFKd4YliHFKm3Mel55hGq5xkAAnd+Csh4FOoWJZbB4Dgo
PKz8PtizbD1h1JEiCblr7r7GQzIx+QK1GrEU0zHHLbUmu+DFRAlK6S1O1ryV64kxrU0TpjMpknl2
UCo20KXc7WHyItoisyLOZ81ac7rLmJRD00TXJEh8ifmu8JlEqBUkXHbcGt6gLhZ0E5EA4KazwTmi
AoCzu1IuuRHVmaWEcBcXTRTFew5JUt7mpSn06limSQ0bMXkxw0Ntol6lvLmHI2uLCBmUkyi/bceP
dsW99cpWEf8sXlssX6mVDH8KC9vu04qHZ9L0H5CrJK0ksjodat1B776jmjUn6k5mxgT7y58g3ybe
Y0ll2Fe3ZPB3OGQf0VIjqJEB74jdFYZoaXFPgtoaSpBGnlnpEL9m3HXe1sTpXEgDpAIAx5vQ9vhT
CY/yxDV/H5m+tnpXZxMy5HnqgDGp0V58QCwlvo70Wh4agQ+vUhgF78Q8e4K+lqKUlKV+3o3iHCJl
SJRNYvdxqceuCs7LPUIQQnMUvRDhW3ysKUrCqyK9wTOnQ0JsmqbWnulBaQY+oc4nMhzGbBd3JUEo
JMTS32DmFCYMe3BnW1QPJquyou/KWTAHZPlb2iUdr2QRINgN2oliv9H15YceCPFS4eAlrZKyqVj0
kW0FbrMMjayX/bTFa743WrPSLxlFZ6mN5xfr6XB1KauaF8bgxgIbJwvOIeWRyIS9RJXEtOR/49Vq
I0k950vKVWyF5i6QsFRvnYIq/1fp42xxF3DJcJcwSBAfeKPcnRwshTs40xc9O7NO5iL9O5KFoRrB
oiiADTSC/jlovnlrgqqXgjwch3J9MVuJVxyiawQTwA2nH3ucc5nnDyXsZZU4K8y5URT3JkbWpKy+
72SBZKQBug7D143DtLNwZCG4hrm4OmzYy7TtlD4297Kr9+bUcjyAb/7WL225W0CSsoVo9eXBL9lv
ygZU6OeSI1ASR9UPXlEZ7MsDOn8x3jur8bi96I73pks6FY7He+s5gpBrawyxaNQ8KvZwuDet9gOI
595aF3DKJwcJFhtbS7bOZ04pEy4eRhdHxx8KxhW+3RpVWnFJCSZJyrzbOihH7p/DsCL85kL/FVKG
/KVuUQemrE/JtyhtSfn0qgXNFB+B16H3IVxVHBrSKgzykPUg7+H7SeVS8gcSRW51Bd+QQpYqqCG6
K5a4q4jOirgEuK+GcjaBNHK/0zoxETMBC96b7J32i1KvLbE7Q7fKMkCEQc5AC+GG5EDZsMaEKjBH
0TORVYV0Tvi5uK6dGMchXQ4X5v4+xP2EMXW8ngSG0v+Rl1TFnvW7lZIhkUkaISuAIZ9R+ae80t4I
0mE4xFTkGxc6s+79Zmh+WjfMCaUCJlpjdlTLJbYnO2Qni5FeqU2XD1ZaZ6/kIJXNTh9iqsVKt6d8
46qHtZDqGE5lWF5fOGOcwYcT+5KlCnO6wCPQo2TzxlAA3XF48usV8Iydp594G4oUvAZcV+4gwZnW
LGqbAind1imXk9kACfCvjtBS7Wl5U5xrrNzGXLo9HcLFDk5pZF/NQhCFKX4WkUwKesQs+G+J8BbC
h0bxGm8eE8iMMSCDnsYFUoy+WEBTyW4h3b/w1Liw/HrCL/zq+rd+zgfUZqa8Sm84HpJ+kc8RfyCp
A5dHe00qsgQU8qzpQLR/2K6qk+ciIi386RGfzCW5FM6B2vn8h9RDLJB0ExobRFdYPx7E3kaipS43
I+ld2KABFOIFOFR0d7/0YfLu7UcbBvgJvNxw12oMnnxABO73W5qUYwqKh2HSOaM0Nc7m6c4sP6gT
p8PYoczDkCNHA4c4vqwyD5Rt2QVHGDIH2S31XnbSe3bhrFzozZQNEBZ8UPKn3m4c7tfvb6DK34eb
dTAUkJ8LUEYBAiqdrH90qva38v50Kh6S/mP51Fj2ffAeo+GKN7Sz1Dp6Ql843IYX4uzWbVoTvlYH
dfPZtrWHCPoiMXmJPmtEJhzcJ2+32H2M3oj1Uq2ab91yI4ba0z28jCISvjukatdpatyKBmhLC7bE
RWFdpD4T3oeAIY+higY2qWp8Me/uA9qyCERshZSlno5ShBXesMLjVbm2FRBNtBMzzUpAEonetjmD
tTBtQuhc2psKPab2w7oNy/V3XyfN2FI+UuB5q1EguC3uzrn1JBgcxZyC0daPwqxxRWi5Wn+3k+b1
ah7tC1ojX/SyK/Lkf9sZ/17qygd+tRQxTftI2OoQJ7aO/ZJAMny72H/Vq61ZGyQZuqeX+TFIqUXS
t+g0s+Ghe2idGinCvbo7C84N6LHj5atF2hReOyd0UVC49cu4/FpbD5/DY4deAjSV8NwMo47myXdA
0A2pJiCs26L8rekItcif7gmJS3TdBJerftzTdh9rd7XA9qG5P1SG0WpH/2OTTdN2GTSFhw6kBqT4
TR401C/GI9BheevVlhrdkOG99+xFEIy3K+FzD9Bi1i2NIiLPrTmjH7LYM5ThXsJscww4PDfE/FJR
FKqAK4+MA8kILKVWkT4uzQGmIWHMoeBL+ydugKsAa58AAAbkVj9OECQndquYvEc6P9wN1qEy1esZ
5QrNuON1VBOq/uPBTuhFwWmLw76ZGZS+oN1JhFTzNE+7BxSbV2/6SJMn2IDlNSBRuzCj4r5nVny1
DwXzuN4716JZuRuFUTZ9VsziALAiaPjtMEMlSjeqKIJXjFuE8mpxVQKAjLcZQf+rz4sXE4pwAnDa
n+P32YQ1nHAi3ZsQi5+X770wm9cCpXHxG2bDtBoNsNiqrY/1JVu9NNLANm+n+jKhjnAgBtWcoTBM
Sji3t9Eh6JyG6kJc6A0SfvhH4W8+BtVVNriOhde5U1REEKJUNI5Xi1HPy/y5VBenF7h/A3hO2qEV
y12sq5Cpg+9j9RB2Khozlc6f2r83UXmPW5U2+rkQ2bWOexuy81ujMi2qVhWvtNK4jB6cq+7sZAPG
cHmHyMfswfZaMbPgHWq95GIgdKlbz0ze/MzUZ/8Ubrcs9HmFOQlf/bN/dqHLrxA0Fgw2xNtjAiob
MPbzuhuX5fZp7GfmHRKlDqzwMJi/jKx9IYoZPkdlApDRfrHbIYHLfV5AevO/d6cWsqV4jMX2fa0s
EZoI4DgMlKDY2ecY9/sGjA5P62zcS0a1AUAfjAtJ5gIyaZhh9ybXqfRKe6M6j9dF79Q6JNZRNZmZ
oEiR0ZKDF/thvbEnTITQxHjUNRQPE0uj5N7Ydw8n8w6p3slOVa98br1r7iy2juhnXZr7qFG7T6tJ
57kz76RXQe3s3E6mqjkaUbp1CG71AvnHvvl8A27hti3lYpQ04/g20vGeAKJmHDSrWDXfFeM0SZr6
2ywd63wVIsVKkYs+0l7Cu8Ly3qp52w1U22fvVbKYkMP036EhnpdIzArGi2Jj/wxrKMs5OiHx8wIp
mvbjfsQUKfNjK3a7CnkvB/rOKHplkOkiGqJPGC7bLpIFTQdwpf/5H//r//7X8vW/t+tL8GMx/+Oc
0PvcnR/x//nP/4/RqVYEjQ1t1acETlQ8RPA4REn/tbx0z8GjH3fU/rl/Y2hsHQ/Yt0l44kAx8geT
49lO/EJrN3nDCfkeKIvnATZHWPqrX4cBfwOeiiut/vdlIWHzqyutKK9TclH2SR9Jjv3TVKDlNuNZ
g9mYKvBOpLGv7feyTBKw2tuc3tn8y7JIqPSbf6lp+PFaCU6FT1d+nh0f6VXl86/9BwrXU5VTtLfO
zG5w9Dkb50bGUHrvtX6G2Jf3BNtScC+L3ZJxHH2s9m8nIxGLBD6r+v7yzP4YFmlF/oG0qlZWqh+o
0ot+TlWe5KP/rCsmZM7Eeej5WP1xFZDJuFxXiRie1nRGqjaDrPjgxFZS150MEN+trngzyocpcXiW
o3VIVtpV++/LlyOHPpfvn1f4gSyqJOkxKlxnD5QUXoyFn2yVEjyFZevZ9AUeIkMIUq4gvW+BCR9R
nXfQhuzonYy01URdGc0avaXapfoytYpE+Ilba846YSlcQW56qj/MOLhYJWhTU7cQJF8i6T89fVCF
gGJLsA8on8O6heI10fe6wgKj0qQ3mNapunGv8mV4XvtDv7z6z4/5CG8v7ySp3a7lR3+o+tGyyJyY
uw23LSCcl5CZzqdbq5mX5XVYGSmLa/d8MTVise4WJY699fcH9jt9COftn5fysaXU7Hx975AY7r+h
W1+mB+PlXo7mDd/UvHdufkp++S1cliP82x75xyJ/7JHCrny5VFM+8rQpLpP5YV0bHN3CgA/7pkqn
/Qamze+uxNhJEYgo2k2/WpPogKLsNdom/cwUKR2F/jb5OM0MaeOk1huEHnPuBD/Q95K0f1lbuZHf
b/R/Pr36Ycu26jFTb0UOQ8E9NgudWgf66Mnd1RBJ1ie1IGqfvmzf32WYfr3fT2D39lBMdSXmfreb
zNGcqMl8Ze9eJxexIXN3SJycaFmyQAfgXJWmjGupDjzR3t0GebmDvOEHXN+JyHGFzjhu/H1N8hP0
tzX52Prv8i2L9Yw10f2rl9nMIUP0DoE5h/kM4XtlcPS0cNeFi14LZ9MXjYQnxcFzvTwqNh6LHSbP
HO2ciNGBymTXLkLEfm28YBd2Zyt8MooU8TLxMphsk+AelsMjsnLV+qO96ylWxaccR5XmQoXw6OCM
qXzBbXxNDb13sStfxyn/vM///fg/jlamz+7baoFbRbWB7nIB+EKMup3eJgJEa4eeBDFX/eZHSJMj
MfMlUyp+2fvVj2N2vmbX4/aAg1c2T+vtzYLTGliWvUXTAn7unhI87UNwbEGd3NLqesAsuIlDwOI+
II/PqF/PzNuX/flHw1dRUWav6QjhQYn463msJoWsVNnVYrK3fXANXihvIA5wHdXMIsNLGgVMGhkN
+X9iZW7ULlhFJvb+vgXzQ/C5Bf95EbJw/8jW09ITae0qF1EYVzKZz901tE0lTFC7oWd9tB6pq5WN
oj87WhmSDVl9t0UWUm0cfTKggm7EBwNRzZJxvlp31dxSbH1bOm5tD9c6ORYDixWI87etgMlUp4gi
l8Jc/sW4x8ZuDD315F4xS6NnR6dWEW2KU5DBFOEWGi3vESOOoKXg8AecoBhvmvOBMj5Pr0OiaRpE
IvtElo5U34kyV+aUn/Zu8ffV0ZQ/+UAZPijVSuSjiCT/ujxEi280BDOWB2A3hJWAqo7N2cXJUvt6
akfPYAfXd8G9Z96sKegCiqicyq78tkpNqcAqCOQgqheoOp2wOGQ595HGOA6dErtmV/k2pjoDhcgJ
Pt9ypwZpfC3nqtfNJy/hPBewH4c17DHc3WpJ3w+WKUbewFRswBcAmaXYSA2SAmFrywB6j39zLlU6
Ro29YaumLWNyA/kGalZSWyR8pG66d8DQ8aL4FzDhRd3DFLpaQTgooO8KFsmzfEHKgWTISA9rCK5I
1R/6dZJBWgBVPuDBOaGoKJNY50FKJT3NCbyp3koVmKITPoVP3fo7X/4OeDBzbXw6k0lMSsicBEl2
xZbGyGmxXbxT40oDtuwft83So5Mm9b8/1Txs/dzzuqaiC1tToS3/nAdNavEzeleSuD+kvEtxm+yv
TooY5CDkHwgUPgGARMGWZvAPGjii+CygCR4sg4qdFp2F1iBtDs62NKgVoOD0V35WTzosLCtV7NT9
4jK0P9lRnUicsWWdgbTKBw78OSshwlYrPPqpXRiRdnsIi/w/0s60qVE17POfiCr25W1Ysycm0dY3
lNotgQAhYQnh08/v9szM08YuUzVT6bY9HhUCN9d9Lf9lFk/IKtfNRKBEjzQmH4nvwREC4c8X7vPC
fLtwfx38BhDeX65JdhUHJ+EOjhPmv54xVSLDb5jZUStG1cQcyezn93bKu0e+AVWWXaUpbcJefp4l
D22oBWpIyl+PLmE+PZHXMx186BYxiv33zNuVT1WXn961iBF/h8i+PMWZzrtWZjFN4llReEnvKe+2
m0xjxkAOQFrNbRpfLbzsdz/LNxoR8wVDuZlM7Y3Vew4NUnymiMv1dF0c/P0+TM5uPGk/ptZW+5U+
5jMZsvaZB+oKFOr4utfd+Orj/FXT6Z2i0fPL8FuHLmdMiyS1vSKSnvIgf9o/UROq23OUMcKoX+VQ
fslnw6+YeeHeHd4GrO6tUT7trJFQC4jy1VsR8hNp2D8dw+IPFCodDYCVlLnN1HggcuuryifQ/jZX
TlAGoi1+ebfWKf1ZDynOdfxu4hwybaTHal5OGswmMCPdNCgy/TKDhE5skNL04f2DD3rGMphQEe0n
0jNqr3u3kfwSUSFmC7T/6Q0b4QVxXmdy3RxsJo6nIE5G5YTWCNQBw5MrfjMGnVxzml7oia/LuQ5U
ijRudU/CS/1Hqe0oDkIP0D95vj5Lg79ucjsUl1hC32orlSOViet5dBFm29ivvjVv6qpfYyL0h1ZN
PnX8zsV/4j39TaNNmctvov321iYjqt2fnzf9H6OMLyd1kzRVuXa6ptjFbjWUHBhOcgvKER6E/a/9
zPCaoF/tZ+Y8GyeLy4fz6+rDeZviBvncLNNJE7t7O5CBvxy9onTtxpXQdoMgAQKk92yM8OpR81iv
9Fm3k1bWSlupi2Fj3Um8/lWlf3kLNxvoYW9pyeFo1ljIfyK/FAKqwOX3eK6IrY+d0Y/H4KmcV5zC
2G3QTHmLfT08exHsb0YtGHmh3Z7gBbIRs9+fL7H2j3jqCM0SpEkgYerKzfnFVlwbctLV27PiXXBU
ZKYPaO5d4vo8X+YDQFuwYu5ll9mioZn9NhZ1OkIfe7iOOtt9NjU3S138GpuHmI4XWQ1YfePOSSr/
Kt0cFfUCyH22w2DlJgTp1qW0B6fkLAOecByM1DAbo0jCy8YjC96DTzo7SQ/AZwREuQDblL+JjEIi
xZB8ydc+MwtjYZNdiMxE4KN1NmeBGhzb4/OT/pzsihA83uj9QN6xotYVTNLJDtADwA0BPuapHtmu
eAmCozHO3ALxDkD0pQu+k+yCrESwyp7FSLsNaq8h9UjgZsuEALwblhuMbnh0YyQojGft+fhUPGnj
U3S8KwCO6xhB+SZoIzWNthU5G/0L82bDSNtCdboTV4x8yzM+p5IC2mdPhEebcD5SfdJZItwpLImo
gmGU8rHcHF7oxdJPhlCarg8vR0AQL8pb23qnPxlN2j/Sg72iUZuAwJx302468NKmxaSCF7oTr+uu
Acz2+YfxAH+sp8vOejLetM+X8Vb3jJkhZJo4hp5mzcZ5Ej+GP3Csj1QKMUVoV9mv5+f/Xu36YEBx
uS4wyh53v9Op6lsYe+Fb8klwEfnJf4PM/WfCyWnzEom3Fp79y69LYOCHI172MtnuhREngNa1sXf5
VzJGSjZ21mUZ6u/dh/7ef5jvySpfUDLODqD0QsVvyGYEOEJgRs6ugHGctvlDsT1si232cBpLoY4C
jh60BHIJE5o8atbDTjl4w+48wfRvVPrniT2t1tX6tOl2ze6wPGz263TjrCixFvv5aYrWM91+Y6nT
2dKWLepfawOyFSXwBR0Thdi039kP7RM4jalAhl+mdBoZZzAlYShEK4wuswMchTELlnzqm/omvyES
JI0Z2MIVyefJsmYKs9Lo5Cw4LECpZJNsUk7jsMwELmuuT/OJ9kdn/EWpNQF8fsJymX2onJdzZ5z9
uUQtJk0gGvi3jeoI+RxATqZ/r2uhmiLi/LRyb571dl9Xx9pm5R7BGgyBHSoQnpIoidJIf9RmDpNd
8TJmDYCouTzvWECJRXO4Wfay16B6eZmf+XiaiNcwTqf9GJF6bLAxqJucMcZGyIh/7UlP4ii+dlwc
F9mqWBwWZ7IQOhETGcGjy2Q/FllJPkb+bVKNz2M2GF6KJ2yX61CJxOs0H6anuXgpERo4UToh9iyk
hUlRo64cX3vQwOAL5y2RSsCY49FThL+YANEbIEoE/N4BTgmekpleKIb0PIiwMf73i+ZG/MwcjkTr
/7wwBeM4tAgjpHCTkbXAWA+Qs8DEJ3+opAqO5Cz6z/1FXdkeEkPxNp2n8wbzunR+jsxxE6E4xLem
1oyabMsMyIDIEE9TfVGuj0vH9pv5wBY7F/8lcpllM8e9/NyDJbwIQOFxWW+qdY21U7V2IPnyH/3u
tDGfEuQfdlYyNt+6P/lLs6vAUPXueXfESeq46cCq2VNz2n3+4nzdkjdPbQZqfLf+lr+Iv1a/rSW3
wWZOnTLuY0bHuiaCqiA8CA9gpfVRjETQtOVVT094ax3vlBnWPxchgkkqCRHRU7nJ9LOkkbtyYBEK
6qcYABr0qYWohaiW6FXzKgMtYloZwZb9ZD8KJ5UH0UoUJmUCZvofRLcCsCqwXgIjDZa7ikTLjY0F
55zFLmVfT6hT4CgQ8qgAiQaRYPk6+Gcf2FtETXhXdOH73oAeOnu9Q5pnQ+++ecJSe5BOiaqgcDzT
/eOf7k19lnYt8mr2A7HkXu/pH4AIcTgLST5k0ajabvquxlnDecmUEW4K85l1DTLdvb5qT1UNXEMB
cV+N9q9ZMdIYjT4x462ffk5xPifmXwPKl+PfajHVl6YocFk/shX2eOSOs40JBrxa2LT+fj6UuHA/
HemmmZR3znBqdd7p0bfN4LQ7k+fRpFle7hzn7lsSd/ivbN0e5MpWBw4kTY1lHAoTzwQgLsjQO026
f+gVcPEghSPRofDJJ9roryMVx/5U9dfsuDWm+cbmVpWjy8P+FwI6AqScuIzxJ+/nR6bsYbpNn5t5
9VJNWOte6UM2ZECX9aO6EX9w8WBwFpiL9s180C5i//r56v9jfPH1XG/Wdd1k1zYW51oi0ZTsYJOu
hwVigOskSNExuXNp1G/SJRaHQ9GFa4PXkGPeVCeSldtZWyVHklL2683pIyH9fdBfBmeUYyiMk/oy
eUnm+jKfnh9jZ8QUvctH2t69MDafAL+5M29TvkNHvp7QTS5ftbHVJAUnBEwWCtt7tpU2e6SzsXDd
oB3pn8aHGLfuUb7AARWLv58v//cKksRcw0BHR/rO1D5D6l8r5ehcDm0i1yeGpfQA1WUTJnfLqX8f
wzF1kFUsR/1m3evowCuaczwh9NGtHKpR1EzW927sP55ig76YbJmyYiB+cRP7DT3rbALGCSnH/bO2
2D+lqJbuht8/Xy7le0ue68VQGVlz2+FAN+9FuShX1WqKE3YDGk23rQzgaP9wGVNMlXPL+/lo/35P
/3Owm7VaXrWsyaX8tEVcb95AqKHX8HC880T88+789Y5u1p88HO0stjiIHBYPSqTNs+m9CKv946ET
Ai+yg9ILG9jtKuuy2N5X1V5szIdXCTrWZXGYZptueiApGDv+Ya6ETeb+yafl42vvn4EJQLa+0KCU
ns2Fwta9in1KMJil/Z1Z5j+GLDbyeljBExPwVvwMGH89AZ0qXy8nSTpv4deeHvPf5W8rSCeUU6d5
/1b80Srq0Go6CKw9GPCFDY8IMsU689U3gOrAhQ+Ug/dSme9TeOSDCE86quVC8VG/iYpdZu1zWzpl
wpweYt5y/xuC8iZFS8/vjSiX1gMQ6sNSTtz9L4o488/hBQDNwS+heEDIMl3ITjj3Uv6GauPrgP9h
0Zd+Edg6PazUy6nGIKqpvrrHoN09/FJ4+ukWqKN2aQKtN54wOc8nZes5KwviEsDCe1iIT8nALxvv
1/d4u8WfuqEa9l2VbaEFgGJzgHCn7rZ9iAc3LT1lVgXWtE3cgdnMw35Z9CO5H50RkaS71ozbB6dG
DYH71LSL2KJVsB9QiDAW5Ue3d8+S33Yjp/CHEF7GuqfRqEmuYiwlPKXjjXUmnMZJKIEp6tykdIuW
x7fyKNBODBbhgUDuBO8W9AyxjHG100YgKs/vCU2VwU0Wieej8DoV8DQU5Za5f9jEsdtnsEOffqfv
MH97hCzrxyqUnpXdYXMnCqnfWmw2MkQMePAL0ZgI3A7hTrGWsZKV/bYBRWJBWRlG5iMCHsNTDt3d
hQPZvJVg2MPOd0/UF/Bc7GnBZMRXa/fyZJ/v9Xq+PeCAZxHilomKpKiIr3xNbay9YjW9c5I2nIlc
+EUE+sgZRgjsXbVR3Y3MmWSOGtBjwge8vyd89G0LvTn6TeyXbOdSNlklbUBAwDcBnFepox5nWgok
WHbtnbCsGN8CMwdEecYglgExwh/u69vdgz2y7aJzNoItJDhhn6opkGvFC693Sg7VvfqiTvyv9Hh7
u4Sf0pYQarZjRNBQ5QnRjUTXCOaUEMaz4QkJlQyoda0n/5rNFjOA3K/VyJ89gfgXrNctBaioYt6Q
O3CYukOP+qQStwBAHURj/vMP+0/a4A1OHMXpEkYc1IWHB7yly9HT2QdZB9vw/3hGw5XaCVLSSKNh
0rhMxmgh+dj/ghSnqfk5UxNdFDEAEyMwIcsn+EPpm41d+c+b3fchEZgdEX8RLDQcxzJvLqokS5fC
KA170/oXl7wzMqJjaGFaChsFaG/F6G0r2FGbA0bNPx/7s3j6GorEsYWmLtAsG+eSrzdU6geSoEy1
N1DcHy2uco0Swhbb1GcU1gQf5syk6J47xfc27uc7/p+j3tRYJ72TYu3MUVv6F0mESQ4EI0zJUXCQ
IG9f6Tocsebu6GhdvDSkH8H9UwXfYZL78puxvZdwfH+QvlyGz1v0116o5JpcO5hGbbgB9OdMauBX
oJr3np9vSdTX9/3ZOP7rMNmhhzJw4jBogoUQ9FAkS1GFTNyjdy80fCZkP9xZ9SZhOxlaaxjgFXlU
G0GS/21P7LCcqeFL7h1wagdQwwYPvNRHkwa+nhhC1mPBLIRWDFUEwYhQj35ebqojjnpzVgJCgfQd
mYf+LYCXw9CY+nFvbDwYO9Lo5eqrLHnB2RfMD5i7sHde3l622wDuESI7PiwfVsbeC8ei2c0DHQRQ
kVGiwortbduGAVFFmNmPIUeJThcSGi7/R+h9EjjGMOeJA7SfmAUL2tQnm+QBzggyurMRLahVOFqN
aH/MZhdv1vufoekSzHwEBQ138byAn49cUuqGokN7CRRwias6gJ+bjxgrjVZi2v90GD8/QQGFbIpw
i3CxR+pWjO+jD4hRDOP9tYSppQgmMHigIME8aUeP3hrZxglD/w9vHTFjF4xRROdRvJjCJfrUPvY8
kkG+5EHAnf72INjBEHPGAkcglH5EDL7A7rLdR2we6PdfAFP+F5ZRToGsO7/6c+iNwiTZm3qRt3H3
I/4I2pEeCcLgR/Tbu5NXayJxvrnHKoLJBnLr7InYbHyNKQU2WxRDVrm1Ngemv+mimuXPgAR9IFDH
XaO4JL/HnTbXFie3mBS7NKxn5QRriWXzIH3oTxt04zFigDuwn19RLrnTYfneJLBVVWOnkvFbwHzh
E17891NYtoM9AEjFVnxYWrNiKqIQYHL1UXpq/2gBMJGJPnYeTn840a5hKx1Jj/rGWh+3wisCFD0M
WpDQYbU+MOADUP7WPtVPF2s0bH5+XhRR6Hy7lP9zqp+B9K9TTdRhQEhOK8l37MkFBFYSoikN4Zam
ptvS+v7/PN5NS6jJiyqvHRMsNa1j3ccVKdoHBtFB83PqkLv10bd53tdbcVtV6tdSORcGx6vGpE5r
6ACFK48dWsQNEhtibHLaVdMa3XQVoES6KXfHp9iVp9mOjNVeXN/iB+NekP7HXoDtuuzQbMRcF0Dt
1+ULuFo5yee+pC/Rb9uX4zx5KXaX8BI6Dw0UT69bn1+A1SwBvjStd2+0/b1ZJi6JbgnBTfYk8q2v
hzd4rIzMOpXb5DFdqH76Uk0RoFiYTEZ+vtnfpXQ5ksnMjYQZsLr6Oc/+a3ExubTQNpfz7WnRbP5T
2RDW6f/1hzHqmD2FkPrxff51YewiQby42wOT/xEr8D6xST2wX1M44Nd3WyjqtWkzKWPB7ccwTM/M
yTt0+IYgDhWSO1qT7pW6ZD8rmZvDlAr7QEMKLPEGn8jokKvRjS7HALzG0js7yfQsgHkAJLpp/5Qt
jSeQN0wbYs8cm2N9rK/MlS3U23wtOkwst5+kY2luLk+IBUghLaexFqZjg7/qMp1dAkFTNiZX8FNA
PCPqw/CIsz2oKbiF+RwxptWJ4RIkWBCZ6Mp6e3ohUvDzjVJEAngTBSATUq3LovaB8vD1Iml2ahen
6+GwNSdVYCzPy9pTSIr6SRv0vk0HXiXInv/8fx71ZiHKjl0mrcxR+8BZnp6gvX4cHxK/inL0O5qo
8SG/ILN6B+L4ndxhE5xZkpT/VBm0576+WTXW6mTYZ8wrST+H4Fp6zbR4OPWjZmyhqjHSFl0EdpAK
r3rswcGkiA+gi/sHqGFIT4Ky/bRU6Pzqo5+vx2cj7dtdMMEV2rpp4ZRwcz0ss6m1o6pn25rIWMyZ
fzFfg2rSEqcUT4ihy+iugnNiNJ2sweVcAhvlHWwyAFCOXguvnPT9iPm6xJr5+dzYEf6xRFTLEC1N
fAqU20aTXVj7S7+/HgCaJZE+0YJLaEUMZlYVQNQuOBJJ2nk9T9EAPU6yFRNDv5vKq3SVP9BivT7n
Sy1Sn4u59VTME5+p945islvWD/arvDtvKjQE7FG3H7WLfswEfl5G2sJcwd+ex4E1Of4GoSLP4DdP
9XU2Q19x3O2yU6AdPFNxgSUm9shYI8IcoDG20SNqYmeiufb7dXxlJtZGsn/AY4OhstdeRxqDW+yn
5vv1+c9+4tyJ73R4v18rA0Vjmr4GrXCwol9XmKIVtp5fTgfEWQFkTOiD710V/iBsJzjjeFgxihzQ
fqOk19kG++B3TmFGVfuA35Z7oPU1AXs8FUQOoJFgwCVkwkogCfofVAbItmOE2vUF0lxIZGGPg2Tj
maUZwxwBUsZwWPWHcQWYwUCVRR+jQxrtOSDz1lAnTFEHIbphhQz2octlGIrJOydQoalFCBZ//ooU
LR+2xon0pvdcu9ID/PVszMotWKgSuB/io4DPGdc+9KAnxAh47+ng7hCZQ2kqHSGdcfGoiK/Ae9Dd
ogZo/ApZoOvyCg6km2SDW4+NSQzIxttH/eNxY+xqe5Q/KuAJFJgHfPRhOqLfooIYQ3WNriUKkOts
LU/lp8KrQJkymffz8BqdX7qwCc+7lMDZ72pwyNz0C8iAhvoCVsy8Cvfr+IHZqRolgeWlTxgcePFD
Nv/5IVH/9ZAwGsJuy1GRDv5GVpVz83xoDzzB3bs60cOTj5zexGEi1cxE6a2Hwr5di4RSQBI0VEAf
0CHHdkhbIzgsLpgJodAj2hnwSsngQRYIbY4kYNW6ctj6YuYeh8zmR/GE3h1z2KvfIMH0DoAHAd3Y
ExpZjMUBUnHj3WzVsrjKsRIUi8I/gk8Bj0wXqwri8cGtItM7+H/oWlINC9koiXn83juEDhtaDBLL
AZDcuzGF0sE/uBYEiEuQUKmI8W0cnLi/FwI1DAm38enUz1IqahQ+fcMngfThKRlIbshBz9/LrJip
7I7VlBkn+OGEIuIKHoiWXzWqtxlKJBaVuAGqXmx1DKn44WxicxXoSQD5Ygg8z4hyqYc0HleDMbD3
Ib78sZFBGv8WIiNlyLpAGrrl7yXKd/eC4Gfb9CZA40uvCcYMyEAKzK/Pdd226fES18yR3g8kBx1l
5cCzZ/s9iYQV0J3jGtWIFvWeFrw9NBGAZRZ/GipYlmdkdgdgbUzexkCEoyYQDBTErEE/SsCeBZit
R3RPGt91W/1H7P5y3jf1UlxIhZzRx9uacyHnJ9M+g+PscnT/A57HqJodRhIQWpl1mSGIan+q7sUh
LGLEjoS/heyj+Dy7sJrs9RCYCGLFqzgSz/XJO/viYx101A5oxo8rwCCswF/Qoek5AzzC4Y53DmDa
N1EQu0C6yxZ0mP3D+LDSgzNpzRG5E2RTIJ6A+xbjf/hWgMruPJ7/yHIMwasgFbUJzc7Nxq/HZ5ri
aZFt7Z0R6OBMVIqBgRMTUBMDFZoVIrsk3KDVMdqkke0aCBgld07DEKvk2yr66zRuSqBDr6WZfM0z
Si52dhjNTiTYf8eFyYMpvkJwLb1SdOSEavRj7zFHJXjj5JCPjLCn+Zw9Ql30Garu2kCax6PXasLO
x8Mouga0Iyu0pKCHAMyH2xNdonuQCe0fZeOXS3lTwpzPZ8NKLN6DSKKJG8hXIkTrvbG02BtiwkSN
2rxBDKhcExi8TchAaCwo3d/qmqjFmZ3D33fu7/dWObr9f11YcdJ/lRuG7SR9vuf+WqOYZgXAaaRI
dGFdqo5bTql3j6jo4czIAmPRC45CEtx72D7bXt9uLxMvRr+GWGQ3m398OByr7JCI23slJeIM0Pxe
I6AqMJijBLFJEks6ck14CK6fO/zPl0Gx/1FfGlAIDRojuHiCY/16HeqrWTrHJMu2eOuAGBPR/78O
2GfnfAF9iYQM8cALy0t0uC98rgUGL9mPP5KoQb4tmQLrBrGueNoM3uyYyV2kk5bC3UZUVvM0T4gl
ovRCJ1y0wgT48A/ipwLLyKBkdIhqKF2sZ5qASL+9vz8hvDv4iKF1iD3JwX9qTKI1Dn3EBeQNVaF3
lbCcVtEBdXaheXegPSBee6Ti/uB88LRYvO6IpI2Qz+Cj5uYPQk5KdNEFhQTiM5H3SjS2RggFJbRz
S7aPY6CCvlA9BkfQ3bKoB3GGl5uC/NTgizxD9sRvyxnhZSzV61RoYSnuNSgo0xxISgYvBlF81263
QeyTDVmwVX6+bd8R5zb7ikBYaRYMb27e17tmV+Y1zRst3aL4i3ThY2KO9r+5GRtUJLjeXOTaPdfu
EJY8/GmYI0f1kUOFXXXrhJ6kbxM4yjuF4b/66MxI6acKFryJqcjXk5IuptIDrUnhiHbPLx+MZfyK
CprIw+2x3FPvNpvTDiQ0IgcyQC7j5bqCpVW+Ip8ib89IaFReB3RSDdo37fnnK/aJbrh90kyLyh63
WijJn224v553sOSD1Zy7FCx5umgfr7nP6DYj90hHFfluNovXLboaNRET1YEyaH/lT+pymIDY7kYq
SfjSmOvvFYydPLJwhofyukZFTsOWKiwQ6NtlCAbNoPFXcZQ0d6q9zzbLzdkDARPumPhjYiN1EyfO
cnPCAl3ebyVGawESPuAkM+TeRvI7Plv6r3p5edvP4RHoqHbcoxLAD+LOfTm8Q/eHMTFHxp3x23Ir
E00/63qlbura9Oz8oz1EVjGXpZeim0sn8N9d6V0KUoQB/LtsBpoR+1ZKry4uQquCX+QE+rDLrLDo
PCse59pIhSDdaWxWJqX0eaLz80xZIGcngQQWUw60mTq8OuUa/7FA6VfX8wrIqnRw2/pP89sqaLs3
ZMr7RRpZQkGERWYRk9qzi4A4sXzYppHRuVrEVzBIQLIkCPvaOx0pSOPLgyM0/mnXBKoLv6b3Yhi7
C0N96DqE8rcm5mfafqQCjY/esn2OtlrULdMof2citSgQJlicnxPxq9uQJRNy3peBgcEwxkZPMIsK
mvsPOj0RjiAJhdV23fxOgWBf5lqzRk3qWWafcbtV74mfOUyVfSg+6fimIqNFfn7mN42wn4BRyYY+
vfr1Qx+j10IGvz95yvlZPm60eg4ViK/tMZuk80RdqIVKPe+aqIzHqhYU2vw4vBbJsiqDrAyOSSDD
AUbxznHr80Jj36vn1/OiA3Pd/doTH7O5eV4pTXStH0/6pDs8VJdflTFTlMU+ebTVuamMD0dMItro
BB2om7T2VFYipwuL4VVTFgdjrc3O++mgrrTzc5wEVyVKjpuDPrHrx3w/NZyoj8edEzX8aLkpjUfO
cEj9EhGyfnWxZa9PPUj8/AouHjc5mVqFW1l/km5WIpwZj2N1PsShWUySowAqXKCvocd6mg6npXRa
tlpYgWOhFWLi8hAaTeTos0zeHHGP0xEFGKv21MpnErwjfWJBfOlm13zcYhwE1GAIkiLK0vDMsipm
R2XZdxNZX+fli57OJWnHj7c4A+PSgY0HR0mAoyULqQtlZdzzM07EmaVV2HZvRj2vsZbtT8tuCGTn
l73HuAMtaImqDkWSYR921ofp/JJ7UCz1XGnGAzo3ujov63mfLLJmzSE166HV13b3VjMdqx+TJqia
qAaNV0SnJtDzMSfEb+LNcKFa7gJasU7ECuAryXV8oTA7+Q2y7EOo7iOtmDdOMCA9lwbdMeqqSdcF
ajIxu7lmB5UGo+ZsB4bs6o1rIAuRwpx140boFxypik+rcwameZ3a8yJ5aS+Lol/Vx/mZRZKuneRX
a7139jQ2HlPBN78gGistz8VCPlbhQR/nYBorT+rdDKFw0zWw6q1d6ejiB5gZyJG4p6A2li3bKoif
Pmprz6LJThOA8S9kCyq/OkhSvy4Ccwh03W1PkZO6SbPu/hyAijSRIfmZHNXSRJUm+zwyyrCjwSVH
heFLF6/YKh8q2nTtRE3CrPS7MjwwWyz9WHfzq6cyYj9Nq9KT2Pi7XzUCe6QaZ/fI6Df1O3BQva80
Qdr6chPJFDSQ9exINvzsDFAwcU08isxgKCavGha0eRTX0bELOVknn0hGUHNFr+e5XkexNuu0iVqv
95abczvzcYUKOEFGDrokGGyvRo6oGcuNX5qBJUdl/yo5SIw05UYiOecwJ1dGIupTPedyHNmHlwTM
pO7zcd/OdFKcOpDOwaUNzWZSSj4ci97b18FJmpQl6kVDdBwWXTYus3GuTgoeZHQb6GuWH/YhsPug
14OkdQ1A7oo1Ylt+LGKUW11Uf9rCTZGyREC09HOG4WjuYzZVevujX9GcQGUreyiacYwBFxYxwwgt
uZNnIfGP7G7n7fNQriLJ9s5pdDpPrCFs+ARdjGPY5BHCy/tmdFGCLCMsiSPws9yO89m10X8lPHce
d0GFRZCH9SXQUveg8IiH6TtySFfNP2l+TddA83vHb04BR9ufUBcKThc+9/XUV4l0KG85/j5fWAj9
Ksi2l7/Pv3qeR3SrdI/5XoEOu+2nEAnpGPCkqEFy9m2MNM/+3gry0ouVUauNqsE7F6Mzk11QcJKf
wx1hWTu+SqKHQwP8KBJhLg2dr94vLRe0j4EAU+IhgDpAFSK/vLrJ4KsL+NIVvGamyUiwXiflJcrU
6XHwLscoYbtMA7ma7JOxbU5KNUAYVY8aajNldKR3qo+l46xwwI4hURbW1SS/hpc0qCH7QGlnVAlq
KhYzS9Zu1Ko+F0NW/QvpVRV086JzDbjJ4DqyLDJytkBq6RM+DtFV9lTZa9mitjEPzO9uwaMwjVEq
4uGsVxX5RQclp3lQA70ITnB8INk/COZa534ckWOnN8QzgEAfylVYATWTVJtJL+bKeDMHV6ueK7oA
y4x3jrIPzO8EIJTPem7MILvurqw2+HDgDoHKwSXtooc6oDl0fkFB2JLHw3U7HGn4DJv06p8BGJ3H
Ouymk3+GTdu61hrprRx6hO+stY/Ttt0aVAzwS9/N6SFAeAmt54APpW9QZ6EO9shDblDSO2jHao/9
AuBdmU8Tg6xqelqS1Eko6EjC37WZaJjE7xr4WHRprElcnwn+45Yi7cUUF0ykhMYQ1pJXH9xyHx25
1PN97g39yNgROcw6stPR0Z4j2damfix5LUu4feouDwayPpBjAQWmfoFXpOJDsUyeiYCn83IArkXz
E0AQ8Z2H39UtYjJZgPrC0/twISWg4fcKo17yjlgYwr2fGcPrQXnS6kBvwyu7Guyrk1cyYjf8ofTl
vYDk5QQ/cEq0NmGbx6PDu0nRffFPw6NxCK3491V5N/LHvgfBhlJVr46s/L2o4RfI8agGgnhQ4JZI
9CMrw1UU5V66+4mr/CHhvB27yMwda9Rt1I09R97kOLpcx+fAgaEUWLTHE6FjN4KlBI++197iSmSD
IEV7GudapNG9vjzI6YTe5hUjD0FWc+vFCfbeQEuUcBkd+Zwt01bJCecpM74YrM/19VwE6scZBvRh
WrimMTucfknU/oWfwOicIujWPxRuPo1R/j11axV2CgKAY/6lZWBG9fOBYsztrQD1vqlBN4ZWVemX
8/boIVHAJjJG2goTx8Mb9Wbtom7VTvM/1ykrrQnlKSwfmBx0+Kasyya84H4ysbuggov0dNmwLGTE
/6AWihk/lOdU/fwm4xVm3cR+qghDo6QaH8ipD7B80bg0XdmIkBW2kWPNfR59OG7mYh+eA/MlGxtb
yhT9zrzsk4/y7cY5MrgxChULrDmVxF9llm0PsSLFibox6EjR2SwArLo1QhZY2sIfNtxW9p18SV5Q
Ne7bednQeTr5zNOurUfNqlLuJ5HRLorq4QoPKhmnMFuapYosIn4H6CAiFUI2kQXaPpIvq/N1bWnT
A33j07TWvEoL9qdXasi4W10K0pNNc50o0p351icw6vubBKYM5tMAJHfzJpWiupxaU1I26NEgjX8e
ta/m6/4d4mfxx0SvL5l1H+Vr8qzPNG4q9Inh4u7vzA8+50LfTwLYEsAlFNZuZ9XM/g6mdrGVzbA8
PSZI0koLpXWrVAhGHhghmZ4CkfMadbofD5Fara4QAGscmOHY2WtbnZ5g8yTennnq04DLB3ysKhix
89G3xyLuusZI3ME9YXLsowK4cxUleWhiCab6+oWZ2SRloeqhpoe6FJ1p7b+Si0kmBA0vQVWh8kyC
IY/ZtmWbMEVo4v+07LLr8hrq53DHYjYvgXHwxB5pz46nSWLNzXx7bdwKm5BV9nF6p+ImGHYT51FH
xWXXl173QOC9AAjBBgS69J02wXcaiKh0nf97VW+VppxDU7T2wVA2FdGSVhADD1Rgexcg7RFAKCZK
sPie7XHzqAF70V12/7qc2zhAVXfaKd87FpwKUF5YdLqqqRAqvj5KaS7rVcl4dSMELRGw+Rg0t5Je
z8bjmV6V5mugVS++9XTdsbVrgaT6+3eb7MsIMxpSnb/XQ0ddktNdOoYK1uxKw0727SnbEtGeXY3h
F5lotzvqkYk39DIG9we+KINh/XPz5Ttk4Oat3HSxk7jRHCXjgdmPMReZd8xfaxfwFWN7xC/c7gV/
A9iJu/+nh0RBroyGj2Mp/zko/xWOUq0vTj0A4k2PIRZ0REZJtlvlZMnjej9P7F9Z9hAb9Dzbx77R
EAtXB78jQa/pNZjmCESOZ5Do194ZPZ3ObaFvSSEMLpI5EOcvEhpPpAlc7tY7MppkyNk9F/3ElKdH
Y++V0kzV3hV5XdtLp6Kx5Cd2OMB4tsca8ysT0rZbkD7Qrmi8toz2x8Cu/EwNtCwkEz0fpg0TQCx4
HbegQQlpUptIcKtP/4uy81puG9vW9ROhCjncEgBBUqRkSpbb1g3KQULOGU9/Pqh7b0sQt1hnBS+3
u5cmMDHDCH/4MQfnGllm8ZbMzI8ctbxTtT0FvpAaX/VjMHdyxP/RgUIg6oeBaIyjHquk321x1rqd
pdl1y0K5UpWUPgBKXz/z39leFQDVIIxbuEfSQ/It/VOQLH/1sWpMvtCLv0WJ4/NF9X/sj7+jrRps
Zt6NTTQy2iLlC180sJvegYTREdueS06ecCfJblBtuWO6wdVjT8Tvkl5l6XSJSwHSRGvnj0W15kv2
YIqboeVK3orqbp68NvEkop3SGRMvKvZJuGiu8klIC6Jh28iuNHqfv85HhOwyeWicSbokWkut7/12
z00xjoNGlB78CXZNBrikcYNsM5uUW1DKckLRiW7MnxNSomiQm0vAE1tbHUlNVCp/J38qRA05fQXS
d1vn18QR1E3YOwR/i57vNUTvR/LD6nlXJckSlW51CHje+ivlNYpTM2clEkeoL/UOh5FRuQHXBkq9
QAlQBJuXXN8obJXQhSLmuOEvA0qGFH2wTYi2yEF8PqMfOYavTwium9olE2qsWhuamaTWYDXSgwS4
w1zILDXsWUqOP+WfM8YSNAPwipA21DsaayPR4AE8SY8hchpScFAXdGeXVMnOZifPr2yWpUK/vr45
j/734Za//+ZkqtWyzJqmlR6Kl+iGaJaqs3+Mb0tIItewQq+t5k/GWl9q9TiMidYwEeiUhAggpVsz
PRj1uRdvI+G2ooLWHYVmp8FLwZkQXjbVEc21aickmQ1dAxRvQiCGUrBbolQFSqF2FHxLZjdvXUF2
VHkpOkWoPadOTTc2clofGqc9zRSVNkBswawaT9CAyvI20O/b8nYsb5ELFnmW+lvV7IVkJ2QuuaKC
VmF11v1TUt7FynkGEavzdB76P/FtK3uUhii6c4Ol2BmZh25G0/skDHvOyZEbz7qyhC5fXH+/krm6
uMYxi7Wo6qQHMK9fUaRHXzjbBY8GcqYPqOaXt/Wh+yX/E30X768s3uWs/Oybye/XRxHWxpyIfDOj
cvzBQVimwVYdchlFB9XmOtLMTUIuYG4LYSfgYVI5GUIkgRfOaIfv0wC404bUv4dC1dhJ5cqTc+UR
lx3+2SOuTqyu0DM9tFjCErE+PVr4seBCKKWA+Bi9XvM4covuLkC6HDpOh9aVN45OXtpkmvHgUm6R
0eFXduFgZ9dwVdKH/u77zW+ujqemWFiwGvNnwhlGN6rfDKidzE4TOxbeFrGtf1ezUxrYWeWOHKLX
LsOPrd3VAywP+GaDQ6iWwyZkdqgVaAq7mlLfRvDRdkdS2y6A3tAqRbwhdvU/0RdqKP1zjhlU4oya
I89Oh75de+WLfezEr55pdUEHhayPpsAztQHK6rglOCFSfByN83IayuivNZslrCy2BLsJ7dJi8aGb
fVuOnWGwS+Qc2PZIeUORwleLEne3lLdkn0ByI412StWs2JWx+/lK+wg8f31uCyCNCOAYctv7uZxm
RRqLuJYeMpMDydF6nsNGDVH8wyOVlV1jLFzbKf7xVz/j8qM/LvK/Q6/WUVdlHQKclfQg+u4MHs10
Wi4R015iQmyVqQVD3wedtPzHjkKnhDr0+kATxQTVDqlF8CsiHtcukI8I0NWkrBZYN1th52vL9us2
HNpyvQlplvS2AVWqt/XMCSNXz12uPfo9Csgiw86tbbvUpzZdbhetM9SOJbhV4/gY0iARBwhMtBUU
dqtNcic9qCQDZO7kCsOW5Xjlm/4fZ+vfmV0tRlGJZSOS2KG6tolmG2kyKbVr2WFOaZtorVvpTqc5
CThEnp91Ry3F8upmJ6AnPW21xtXqfaFtJwQYadIikgAQWLblaLmzCnGvJruYHwVBggrEbI+hC4C3
lZ3BdCoiZWxsTUfq7QQ7E2IC/hkXFD+r2dLtqKFRY7Mxlj9Gn+trIdr6YkBgEzmWyhLqEFAEZKNg
n7/2f6qa4q7N5iFag1aCXr9JiANPIfcMjf6MU1Lx3cqyI6SHMTzl3bEW78T6JAvL7yPaXP7tADYH
3w39pkTiSvii+3eNuePOFEErmDbdkKBzK8iJ1bYYvEjfT+ahB8Yp0OegRWaTyRGpsOIKmSzxyj1o
LLnmZ7tgFWtL0BPKtGatFRpJP52PfQvK6I+KoYzvRGy91jVk3t4b5aNv2PJCP/VSlUvHJq3SQC/G
+9jyCsvOA4eofLS2VrSNwbma7iRtI22JG+lX5bNDXbilmDpuyGVUf2MgG5O7quyYwIRkB7xAVjsF
ZBDhiQ1X00uN7BAL+GhpxdM1oDEk/fBh6fN9ccbYmV9m0BnzbGfEMpiW6YCKxCtrWb58E/5dyqtI
k+64NFATet2KFgDXwalbN/VZlOjL2jncZ5/ejE2bI+cIFTb4o4AtUu1IcSj8Dii13ne/THyZrh0S
r9fchw+nIXEGhR3yiLl6snHOza4VSukBJ5SBR5E3YmgX2C0sd9HGxFJbsYfbGldN02GHJOFJLG7q
8SZOjnVyHJZOGTVzrw48NlIg7jqCEOt2nm9TnyLerVadGvksy0s0OcleAgI9dbVyZ2Lk2AH92Aqq
J+S7XNnpYJlRSxbtQaFe7jYWSpJ3fBa1dnL5wLVSdV43bUsY453H7w2fLpsnTHeteMrnO2He5fQ+
A0evXI1gL3doFXBT0t1pRzej4GTtYsVLwZRRawUwiBOFvx3OVw6tJer6bDpXUfsgzpMlhgX1hN/y
4MjNFj02c9gQTqgYlfxJfvuCXV6L3z9CSZeT/u9HXNcbRyPqNStieYV054B+gpr63vzM/4jf0q8m
susI3Uf43FgyKKruyfqFbpzySwdzitMbUny/WHc9Fp3BJkak8CQd1DuYYz52T+198pu+0gk/MA+R
zPExPcsUoxfdGfHXIoQWPWT/XJnC5aj4OIW6rAOtVHVdWl2oul5kcZ1w7Cuyk9Yn5EjJHdPI0X/2
pRMFdoSNGsBPzLmB+aIXx1G7tDqvbFmgbReeA4axBIVfUQxZXS7+N/FZqauJImccaT69BZTe5l3K
2SUe/NQjOkrRnaY+A+4i3YxY4n6bf8+BqwROBfKePTzZvryTejfrt7E3CphB7cpim0LXRZGYRmy/
dBxg3kcukYoA4hpTpMrtSXYxaCzcgXuVDjaUiP7Q0vdGvOq3jAgHcqqxi3iAHrKRNuEf0DGWuZlI
kIttyZgjkApHMW3NcETQ1dJtC3CQVE3a680+sJaMCgeXNjlUAUqjSrXVCtfPjwo2tqOXDDzjLhp2
VNnT5kbu6Vp5XGia5ErRdiLWE3ZRuAMVsOxazNpl2AjUiM+jQg/yVFk7XdtNtGGp4iH8ZpyCxqMY
j0IF+hQSTX1swmkFzq6gOBJ0STykwC8GHP9U3TbKt+YrhzPORIawk2I6slei29eVs15ZMhtFBSYF
mcJYJWuqFfpWbnLWqRj+REvIrxJ3QWBAYg3NeHlj0sdC/AB03FKG2F5Z2OKllf12/FXKhhSo4Fca
UWoJbX9a1s93jk5VA4Lh9oGnDpTjEe91kpcUVga4PJgXwaGUb4ZyFxo7q3JSxS4mlzov4c4I7KxB
ynEpbUU2UCDqj4R2eeTwGw3sdOqoP/ltaO1yaweGRItckfelJoQBmn6qklskxoPuLu2+qN2pLA5K
eDd05yaiir8JQ+x2nAYTS9+N0q0GzDZcDk2KhiE1TspmJyvaUzw2wAQYINoOcUI36iYR9rHopZlX
QDJSSWYco9haFoDjyBNEZ5B3OcLgwo2CT4IPrsSTsFIeX5eM4hJZCaC78eqMPRUoSrL8Gk+e1bm5
tO2y/edfRNUvFVnefpHVHk+lcZakmeN6EL1BuzGjPYC04GdjOEa9k3FyCtwm3keZo2auD4IKeWPp
EGWemTuFvOubu9ZwA4nbhgjLzfNj2bh8S3KAPNvyIQ105yY7/BpTI6lOpnUri6cZ3yO/vZ9hM4E0
ISZCzsZwAiS1cxdhYIi96ksIKkg+V8R5KDlo27w+ddKpkk6RcRMpZwmYSH0qqttcPVqdp1EeCWnh
YLe0aTWXsnJt7qJiAU1RoZ7K24YqAK6uKZCz4YmeW8iaoH7VOJjd9VyPwHfmbam7ZgdKxNV8L3hq
HxZHoMouTEeHNiPtUZEmnyMwvp/9jbRcz7a2HLzUnTfGb4l8S9qV1k41geg4g74FCAZ8Lsj2HGoZ
qO1yq8yOPHpNcQy1k9+dYu3UxLcJJlyNZmeERPSiQP/79nzsvyNjwxZNcMfidoK0MdgGcK+Qn21X
qOKgxIalqb5J9G1U3YbWnteeeC/wuaMz/LIgCcxbIDLEzeOpmZxeo1Hl+BC8ajq1jkJlF0WD+xr1
nXKTgYQIt9JvNLRVml+VOyNRDemJY0+wG3XDrI5fuhcVSV6s/Z6Ee+y5FN9GH4uEt0I+U/VETGs5
UaxNQJqkUGv2TDh1kmOiCAHyQyEv3IW+W6tbXrSN9oWxH/RdnN+0nNKhI/8sHqUnsKSZJ1unqjmI
47ZKtklz4PdDtTemfWTsZelYOfygRmaFsMdD8EEUdfZKfqtF+3I+tbB7fAcASQ3hhVoXIroC5hco
fTsz0KTRHcjdfJctnRKNKE5L19ngLnGLeCP/ISsBDxzLuyWNL8n5XEny8OoafEeLPR8UDBcYtDJS
fXPr6wez8qxgJ+AnF3tTvp+mpULCzg18O8d/Fy+QDpSnLXFbeYWP7+F2IOlBpGlYquYG6pepG4C/
KLx5dgvYISDs0HcAF4UbFWDl296gFv+PJX1t660w70ExzZlbwWH7EVGU1ZZ6cQrdBKQo5IvQE5td
wEfP3F6nnI0Z5Eanlwy2kueh+NWBNNooRLM4GYF6MPdqvddNb2gABNnBd0QwW8gzlFQwm0A8lLVA
r/YPctb14BSQBcFCTBtDW5wwtdimRmTAtJscgfbYZCfHCuNeLCGVRWoREAyZBpXr5A9mkMkfFJ0S
ApTv4RP9NDR21Govf8XviCYcpZ7xvkoXjFXliKZH4bPSnrlNqx7DL7tfeuKcCHZn3ouiI4T74i6k
ngFGhT5DDibonD+3noAcaPCQP3U7+VeHdCC6gb9aL8dX9tm/lW+ShEPbNX5UO/SdOQRo/4PPwOeS
6gTYKMC340buvbRGCQhTwHDj/6oPE45y7fJJ+8HrsWvAP7M8RvGdEN2E8W2nnvzm1hJv/PYLfxKE
V67Kj8I9BLRvz+VVDFi0szFMIzGgr2xndsPkpscBQVfIP7CayGGxtchdahZ+72LzZ4LZ5QhuN7Xl
RMQZCnhdB6wiZc+4p+Jktz4Rhmui6lrsWrb4PQsJ8zkmODYdpLZn3+3V7WgAQbLneJdMW7NxO22j
906abA1wyKoXQbXTD34OKu3Y61906ys3s4zNaHsbX2v2SB99AZYZQD0UFTvUw9ERfR99RmNZS80Q
U4mjZ7+netqwRqVt2ezo4Gvfx+/E9RaY0IP81COKBUFPd/JmN4BptOy5dUWmB+uEeZtiOloDxdqW
hKcKixnFLLcTN80vRKjB2pdoThLN4yXObQ3pLHOSx2pYklCNdBBfkeoxK7eTfNNOx1AAb7sH2VZT
35pdk0QbOw8Oa8FhI0rI8FLGwPLUWMBwypOfb30OhYNxS9jeAUxBLaFDR1rCf31n/ELtsju1My25
zZzvstOkgDdEC21DRQP1Cs6ePRWS2UXasbXD+/knWxGSIEIWJ7C1abNTId4qmxzsBCDLfJPdCT/m
2JUWEWc92KCHi14MgwjfZnSSAjzPDRcAVv403PWH8Z8aReMNXgewDtC4w07mmaGDR2TMLJc4W8RG
pXBkw6USi2cawJpvnALMKlJjLQjpbbDdpVTSIXYBOhP2CqXNh1j4BoNWfQynH7WxYONawiXc02G+
XRMjeEXKfIhm36yQVTSJOlOhTlJC5j6RnNshmnHZUruyODhke2xpttlcYTV4sOckOAz9rs73HF5z
bNcYgMZOjZfmH0FzkCImTANHGeW2SAzJTQpJgOKDtLEAQJKyU7ABTl1uVAhmcI/EK9Uj/VItXlZM
QybR0g11Le2AxM4kVpMvPpBBsAEfdC+lIsSUqfc6flG3tfgNt6Dxu2zHR8PYFQsxh+YRzC8ZiSyP
/q7WHirYGWxzYWPkt36+qIH22aHZNyw4FWAlFoqO/6ORbmSEbZofOB1SahFo7tL77LY+RKSX8lt6
D7rXBOr2iNY3cnvb5p9ky5lKczcHHZDA5/k8BL3YhjAkC26XISmmpa+KnKqUpl1UkpOUFvGVXcoO
pVohw4HUeiLTNaXN9JvMRO6pGm/Ma0XWVY3YBPIg64s+pmqKoB/kV7jLmyS366dANPwqPZamZ7Xe
ROal73pj56unSd5l016Xt9JOj7zhYeTCjonMt6V/Tn8RrfqNNxZObmC2NBBrQmhQ71MoxVO8kVA3
exh9Oy7tisYepxOIOt37fO7k9xn6/zy8aZhw0zTqBasdkI+RmM5ynh5j61GC5jTqhd1NXMkF3iAF
kVcw0apMN0L30mD9hVPvwJmuTT/GCAeOIto32UkSX3qMVyahvPZllxP67/787+lUXUZ8ga+rSasT
PJh8H088OT9awb2mPmraUyv9rIrHmUobECZNeDZAYsWUpj+flpUky38DUz2RlhQX/vgqqdGGeaxV
bUiPJBjkfC2Oxdjb8704pWtPUAgTrxRL3ie2/41osIwhBovgzVYj+pIW5no/R8fZPEF6EXu8LdwE
3cZr9bWlGvlhTuEZoS+CiKxkreZ0ltJWEzQKj5O4DFRWBzAace4Rv4zV45V5XJbPx8EMDVkoXVo4
a++vYEmoLMXKleioih59EiE7N/mBLAymUliBcas2JeFiDLF8eP586Pfn4X/zaf4deTWfZlqXRhNI
+XHi2FVPBnSF/OfnQyznyurlMHvX8DBFfYO3Wx7hzcYPQn0O/bB6TVnn7hCVj7K5L5Nvn49yYWGw
BBcSImebAlP6/ShKocZimbEwRs7z1DOF5zw9SFw58ZWB5PeZ/OuUcYBSrlMVVgejvR9JrMUOmNyc
HFuksyNaMLrqacmvQT75ZL7oUlBr7qtqkwuHMd3W2aNMWaUHYn3IpO9qhOoAtBwN46Dhu+8vDiyP
UnoQCUBp5Sg56MmJvmvz/1eR+vepFVRjkZZT0W9fH79iOZRyVcvx0SL2Zmm1kkFnAAJqQpfQeNJU
dVeI8FMt9A7b3PO1fVKDfo+uoHIvHRlo1lP+x4hV5bFWC66M5CJToYsei/ybYSab4rncNRFRj5NP
LguDktjnC+P19Fuvv7cjriL8UVT8IPPN+GiSZMkydlFW7KhFThpk3LzuLRzQVXBBptA9atmV1f+K
y/hs+NXyNyezTEpMaO86fDAAq6Bsu/BwsW90RHchJGc4oIGPdmE9Y88IKxGhiAG+ngQZcFEs0W5o
LLqQnfln0+1iK7H8Gy4M3roRbgS0vhcFPxvpUH2D2B69KhRNxK26rRApKByg6vwKlWWLqyFsUSq4
Tn1L59ylmXUscN+9ini4cF2++8irUEMs/CJIZDE95uPtmD11tMSC6Dxi9IwqkYqfhobQXXVNo205
kj+b6eWIeHPQSL1iKUVdpMcWxoI87TPrewvwrEnvU8arp8em9pTkS39NX0O6cHwbigYhFemcxdto
dVdUY5L5vjXxidPQm+hvCClox+pFLn+mVK1KkNmJ9ZhXLSC42m6Ad32+xC+FJybSUDragpIK1n11
JOWZVIV+JU4I99yc7lIHachyd/znh2sfHpzdn2syChdOdOTXFgowanCEQ6vPm8tCYEZhmkKwdOv2
PMSuBR9FVfafv9alnWtK1qtrN3e9sUbwi/VUSoWfV8dBAl89IW5d9l6siOCfAXvHtmg8zi/i8C0z
ymvH5YUVjAicqi5RhkLHcvn7b9ZSjoqKWWYBrceONv45xU5Nuie0I7Lxie1xIVOvDbmcQ6vlCyVc
NYgAdMD8r53dN0M2kyEC56/zo8S0qvnLiMpQCMk6icm3+29+RkLbEGaCdZOyQ6KSjyTniTrL57N+
4SKF0W+aElfpAgBd7aJsluuxzagwT+J5gqoHJ6KTsczinhiv3aUr4MXrrWSizmVZCiQNw3pFCb15
5wSoeTgi63fsxAMDBPdDYNk1DC/OCkE9zQtAG5iWR6LbF25sUmkaftTVlVe+EARxIekKcSyJoais
XtlXhKlTGjEj/Iq2eXXoqWNns3ZllJW+xX8vi0suGi6EeVA23q8pQcmAvytRdAyowXfl6NJaics7
fdJAeUDgrmBviAcdf9pUfvHr5oa9lQ/CMVCks9Bi49nqIE8epmq6FxVPBclWx+i5wX/Ss59+86RR
pm3Iz30Z5OY8e+Vs2gpNHJk+XNA8Gini4/PPEoOCUj6IGABRkQslDNfgEtSl74b5c1ICj0xeCn32
iIlPw/glhbcJ8tCOkmIrtMomaL8DQ/wWpQpM8eimIJOfxa3M/ki7XxkGVhllAF2rtjHKCeXvGN/b
ZDhoMPJHpFSGs5w6g5rRQUArI1G3cwmbQf4hBiNkRroUFsqDO9+nflhRBree8wHdd0nb1COg9RjZ
L7pPiVFei0ouXB3InSoUx9DWQ/t/FZUoejl1o9qnx0k6sPtA5FhKi33rYTA9jPFEwRFHJC5V7/O9
dunmICJDUhNSgGqRmb9fEkXLn/fmgKCi5M0wHgEYyYZtjh6BOOG+CIpZX6y7hvHP5yMvP3h92Lzq
4Vl4n8iEhauBJ18Xed/8GIkemduYwgQ+d9Y+Iuj7fKQVj+XfZc/lSIkRKQ4Jv4f3Q5WKb5lSn8xf
s83J2GybzR6LYUT73Y3rPuyGf26uvNqq+frfgCSIiiVzS6Hh+X7AONKVbJq5npoXXz7Ane+iA1V6
TADwKm2e5d9icCP2UGhf5feuvO2lu5Ec/H8HX01sN9RtOaKT9PWb6DlPv/Ze/M/GtVF6ebnymvLy
GutPqKOXI8twSjQm9/1rCqleqELCSPRK7Grzdd5gZk0JSnO/NM7RteXN7uGMCMeAQPLnL3lh8Vgm
OZ2pUWsQEY17P7KZFbVWqaxadAKmyWv8Zz3wZM6hyDh/PtJKhv31WzIUoAiSBRVRotU9PKRGY3RS
StpC7yAXEMoBqeAjnmBSNCs6dEVh7lf1iRNQNfc5uLPUwKgxhLt8EoKDAVt6DF4+f6jLr29wWaga
UYmx2rRjY4RxgarCsSteSuGrpEEVe5L8I6fb5wOtwFz/8/Z/R1oltUlb5F0eidFRz259dVvMbjSe
QhPbpe/RcIenYxltq+h2I6MciIeOOHhUGhUOeAGBAAQFzirAyU74FfjCJlSuXZuXNhpWs6JmKcRI
SKavVmBVVEE81mJybDI31p8J8TXIlUs9LFYfqQRZJZTelHJqlThG8uxn5yWn/HyOljFWu+DtM7yG
xm8iCMHSQkOcCdTE4ltO262JDv7SfHF7rN6L6flqsebSgBZcOA5tkB0UNN8v/tmqtFnSw5iT8ykM
HoPwQFeT41qKzlF+gl75+futwNv/roG3460OlFltdLOSiunr99Pd3VeE2r/ozsb9cWuzu7FuPF9z
XXh9gfWMvh1wlbDmhSSarTbGx0w6+CEXw0BurkGYKU8j2A5Log7WChhRgUEV1MdYUu9bHbCkEdDr
xaO1AjKZnGt6qDF4+yRAGis85yyFuSH5C7658fhidqd5eipxn22mR6WFF91iD8KB3A2eVvvOcvFl
uIJUffxVCg8SuhXJgyT/0VjEMVzx0Wi9DO/PgWcwLJFaBSULuFXtrZGDJemir59/hUtb/u2crDIe
IF2a1vRdfFRgYWdIgyHSnr9Ew/PVAsnlkVRdJQGw+GU1ki42Uh+pSXFcajSDR3iW1ec6OhjXGn/X
BlqdLbnVZrR3m+RozmejPYjZgWKqZZS2lbifT96l9BRm8t93Wp0TU9l0ij9Qe1LEF0FSt1P1YkHR
mVJgD7gNMZnzRM+bDmP0KPTUP0zBy+kZ5cOjpTr+/HPib5csQSW5lu3Il6fBFE2JJijg1NVdpveK
X2tqPn29cYhPTtvT1/3mube958R7XiIUe4fPFCYn13TT1AshJ5Pyd+DVOZKESZt2MgNbOzwNnk66
/TVw7/uNv/P2yg5Z0/2z/ANR09vMnr543o+juMVzBJcC4kH7PBs8FZKAv5Qr5+mlpJtK7VJFlagV
cr+9P99EaMfYQIrxkU2X5K4+/YDVaqu6qwAf6OlwmqfCeBLlx88XiXIhCXs37urYaWcS4HbqkuXY
ocvSmZAG0x33etE8UYCfgsyhtCtAYTf8r/3wRKtFKr7V6MIOJzL0UX9Ks9kedGSSg1MKNzoJnuT6
QGxQ1o80mQQZqqRI9sAVlOQnn7OHCDu2rl1IF29FWiE6qnMk8x9cFPQwmgK9aOMjW2qqHlEZ0ND6
6c7G7YwZ0KFLHlsVKSPBmfuTqnhXpvFC38JiXVGvJQpVkAR4//nKtjL6OVfjo0w7qtA7p4RsnPov
uVbdBP6xzSvbTw9FaR7KSkOez5vp3dTzU5M9CpIXxNFeDdFPt/a+CWFzOLTZadmKYnVKm6fJfwwo
lAbZT6m2x2RGKMRwtOFgnsPiB+GPn8NdBtFGAvr5a11+K5pvC+lmMdp7/1ZdNXV6DEb2yLM305mQ
i+q+QIo7ABC+MoUris9/Ny4Nl/8GW2Oc1Skd5Fr1iboSunlwDcODLj1bYo2+1uAmloWCmUcw45fN
9wSKbwJG6PPXvRD2YjwgooW5kHBNHN3fv28pF23b5EJ6VJCLhHMIIB2IhP7Y1l7TPprl0UA6O9hg
TCpLqF+d/00XsxQe67VS2Md4h0dZ6KE6FYslDH//KOKQV1nbVQVVVS+WX7gqaK9wVqfjU5oewvGK
mISynC/vw4/FcwFHRVPRiOzWxdTCKsS4aqbkqCIUE1CuFwwknbkuSFN9YSQkqOxOG2/YWnmWOlH3
s8xzZ6ntg6D2Gq+PIGbJjxSWoMKjfdS9UEbhaqOVsw8QnTDSdDfIz5qWHbh4Rn5+3W7TMTlZ9XmA
7vn5l7xw9y2vs6Qu+EgZymtb/E18aliBMs8Fr0MpPAzQTRGfxGwEkash+UiEGqIHJm7wBEIganbS
V12fin9qiwqBpP+ToidWoeklEiP53ZVE5uOuev9sy9345tl6cdLqclaS46wDdJS9hYVUwa44+fp9
LV6JAq4NtlpHqpT0fqiPTER9LkHF+A7YEAq5iX+9GbjCOixbeHkznOegmiy6KKv9k/Wq3gm+Doaj
PUjFUwDbQJ8f+cJSTVPwBG44QDijeKmAJc3tkzafWaJXzqwL5wgPoZg63a4FWLVWygyDadRyf86O
kIENPJyoeYCLfgbxI9OUrxEy2qAFJj1eZVlfyBvfj7y6S9FkZX35tChD8WWIyn2hJ9vKf4j87LDU
HX1pOvWgZcUIaG1uV4OLaERPwx6FxuZ7P++MGYl1yqyZMvyW4/mlNUCE5Ml+gH7++f64eLqosOL5
L5NkrQ52SiW6LpQUgAl3c/N5Hp8nENjpwQyeahBPV6PeC7czU6NZ3M2LjQyn/Ps1r41jnAkiN4l6
ikFIvvhQTidnSDzgW9l3LB9kqAtox+cbUEifv+uFah9jwzNRcKRd7OxWW6ATRcHU5yk+5koDyg6i
IdookvocDgdf649D9sR9Npl0YAGzVu3VyORjiMX4xG5U2hfs0/rd1VGY/VSRKEBTa9exEdECZLf6
/m6pIY/dt6g5hJnXF8gPADnIYHyopvlNgUrUt1eadR/D7nePsq7r5J0aVxPkm2PZeWN3CKEBVJ4f
/MyLn1cm/WMnZxlJX16XCwznovcfvA9ztRWsMjsmmaPIG+SepJm4B321Q1e7JYJ210RqL510irR4
2y52LTRTViMqgiCkBfUhKXCT8qUeXuLkDAw07J86/enz11txh/496d4OtlpTpdiaYxGAe9AtdByx
FpnSzLHUaa+1SN+juZkA7A9MRzaxSqhNpGYfiwg9DD4wufaCYxrNc5sf6KXJ6rNJ4T6zftXBd5+u
i69HJ7PCN0ivFyYrQs3cvap25RUuNIHouQAilF93hvzaQX9zDbVVZeWlzLZo2p9C8BO/n4PYUQ5Q
T2JoOgZVAeoJCjd1mqLlS35P8pF24EmTb9m1K/Hiof32YVbLxfLnNAg17kSl2MzfkdqlqrmZ7w3R
ln+rgKy/j7FbX1MwuTrq6r6S5dAIx36kokrQQ0A+KCcKS3J4axSHKXiha0xSE3VLhckQnj9fQheP
JWXpQJCM0r3Wlkz1zfyHeVoVVhVkdwMu94BbHANVlDIxHPCCMOvHvd/4dtYfzHreDnMDDUTcfv4I
F3fMmydYTXqSSQkcbGKDbLKNSt4THwjEsrz2GESnQXv8fLhLh8/bF17PthSrYaERHRBXK0SzSuU1
CgrwiNaI2pUA8PKnBXJKLIKuPqv8/exmejlMQU4Nt5DOUoIyu6ovh9DyYf0awabHCmhoYjZbE2p+
ThdvuHLUXsjo2V9vnmD1urkQZ+GscNYWGv4M+RMSKAIOJpFKR4sK0/g4G18y7UoW9aoJto7jFaIv
EXwgsjevT/VmVcVTX5Rh5MfHtsBmCbbdBKvdeqx8HQEmHDU5cqanGM5NTcuSjBiybbOZNERrSzRZ
f+bMBomXJT0WyrOknTPacDHJ1hQFuzxHl5uKhKaNbihOGFkid5U3oa0OEBOV50QmGUgeFQUEMdkv
y2ionwyBZME/5eq86UzrgIzrBPk3TFALaY9h+6uMLDsBkBSlT6FIpie5KjoLacDdhPYS6p4a6H5h
AtVcTleCoMtrRFHpCVtUK/nf92sk0Lt+1jKU37GTXvJ1iqIdiFh5PBOpWsPjGFSbFtmuJVylFhgV
1ZVY9VJkoLx5gNWVJfZFkUw50JleOGnFkv5fjbwubjqVf1GdoDyxxqiEvpIFmiAnS8dRmZ/77LGi
pdPyptfuRKaN+fqw9jRAFAahNw2q1aVIITlqSkXPj1ox0ojGlAdNGiumB02duGtbyGwCxyz7Luu2
MhS7mbv6m2HdqRUs2ba5GWmN5wliarXhNIarjeD6gwexKOycwJ3vIggS2oaICQ4WBWFSzgqcH+oK
k4y6awtDKtmNOtis0RuNDOHp7gZQZ1X4roSuwGS5ojY5WMhtwwEdCNSqFDhyqnQTl2iq+aGTZSjl
Qodo202RV64BvUh6UiEOdSH01f521oli/rSV4OY+thCj6UoxpLAGspo1QU/5R/Zx6kDxQzYb2FNP
Q41dxIJPDosvsnwegBkmiN32MjapWve9qgH2jyeDdZVSAS4tpO9TDOUhMnlQXDJkhb4Q/pch9xBq
jp3YO+r8PEC3SyIfRWL08pMG43h0a6E1nhN+DnfGDroj/I0vRt4VSIAi69sKXgLNgrpb4E8wdCGW
1M8NBBJ64BtCAHeGO1+HPIwuwfvEaEfstiUcKXp4ZAQTusYc0GpnOUx3iriJ5r8U2VkxVUgaT4Qr
aGlAipb/H2fn1dw2tqbrX4Qq5HALZoqkRFmUZd6gZLeEnDN+/TzQPme2BGPEmd1dXe2yVV4IC9/6
whuan4GebQHVrgw9vIW2HgP2d5trUkGURVJmZaMEBxwl9P5eh1er7oE+E2YketZwqKoj3+zND+hD
du1/Xhg/oK9RwpOFqteDYHgCQ8i/EAsXqY0tMGOhp6fRx3c0inbtN6yuHv68PVT22DUe7akIcfZl
+wP33BfLfqHbHNrP5+2PxeJ0Wm3PZ3wibyHE5iPaf3+BIJem11rAN2jzeBwNgmi2jKvBCN6ozsXH
g8rhsmUocEhbpjvlcBNXMddEUj4tPzl0lSypZd1M4wPpZGr3r/lV4niI0mWKNUK8hDIHIlDN9nm6
Terz99nFDMSV8/bT4pPz1uuUPA5Ajx0QSNBoM8Brg4Dn2e2Li4fcyLi/kT7Nr0hyYSg4sIwzha9P
WxHdSM8sBiySiUYpXxpr0mCh961Em8yndTR2K2+c8LNJG5gVTKuZnkji5DvoakeKc4nJK2XOyNNN
RoS8JJ+Rnmfy/v0zHf+uv7b+v9f6eACfkglTqevYbMLg0FGy1VQy1SIJITMuFDhojBf98sbNGeOc
7bsVJxtYKDC7SQVaKGCxCJdwlxei9xMKKincWL4blFduKzHx7m3a3m6bPeCdvNFSCOtqCp9139Ll
96KnGg2f5upKiI7p72j3WM2x86IdcAfSlmPkJTsFcmAmg3r64/rx7xwUdi4FR8lHpR+NN6g6ORWZ
gUmrqC+K1DnmozI85pHFBQN7u0NZoIInDvY8o1Gvc12N029E8zpyTwi1VnsGVha3ykkDDUHtpNMk
9Y5YIyCoUMOelzfjFQRQNEmaCi3aEG1LP8OZR1qRlMBfOd48oz86cN8938kXWvlFoEpVQ4DInksZ
fwNN35plzj23xIxoG5rOS4BwixgqR8P5HaOWCajYHnD1sEIUQoS9JhZMLavzuB8651Iie1s34wgD
bal9x9mkDfXJLISTWL5J8cjGse5inpJU6nbuMr9WMSZSs8WIy6UnGDHWhp8JEkqhX9f/ki1kz9Oz
xNcEo0UYsXO9LZcXfpSn52Wc6il22HG5aDtk5Xj3LtVLl4onRbV2kRMsXIMJWkmXT3JJtZXEXOvt
XYnQat4nKBkyDHKBJEnK0g+a85iGa0gLmRznonHKVRw8jGOuXGglLIq+RdoI/ewm3/NiAw1Rzmuu
XnurPMTtYJsKPHAkyHHBit4lWbmRHX6wav5+WZgVaSooD0Ubc7tPn58fyEIXilp4cCxt7WH/afTo
UBYjS0V0i02naMt2QEYPTlbA1tTdrQujst14DBDpfWgUtWV4BbtSFMcB3fmyvoIAGEva7CwB9GOU
EfvPIynCqTcuw9/qT2hs0qbYmgYpV7gaHOQojDcpMhZpNKw4W5U02DTdjTAz99Gr9I1BZ2LIZkwb
ZNx+JTtSEBzw8z2r98V++PV9HJsZNyuiOqJ8DehShjXtezWJm/haVwX3Zi/sTVk4YWu8jzwIj8zU
LBLAMFtXPmJC0GvFJNn8qb3+kMrKXVkgDZHEB1H6VQ+JrWLNkN2bOJ3WR9eHeh3sPfkukK8eMhDf
X/PsQxkByRZASwDm459/evmm7kieasF9I/bC36E8oHV2EyQwd5qAtlZFZrAKGtOTQ1M3HTNRQuIt
Ax22FW6Vr3ECFqGz67Q7Jd77f3BTn5abVFyxYQmuaBbRgR3qhKu4PvrYqvvP368y220G92CIJubI
DLQmzy4V4tQLM9guFD1VGCwCBE9H1otUngegsZQHFbYthYJl196Nmge1PMLWu3ER46Obfr2M0xjn
W/TO4M59fYGapzt+IZIdYM5KiUNV7EfPNa4tCu47xSLAwByGv+Px+/nKlG40W2aTk0/LTxFafeuo
Ta2DEjMSW9bu9OdI45gE/Lxw/jCT19Nb1fRc8qcCmjNp7zM/nXIEEw/MoNvBNDVQvwtDB64TOpbe
XgyeA1gDAn0Y+aKV7ylNF+qPjGBEs/PGQx9D4l8P/dNFTDZY67e9XBkZuJLjer1ryMtJyw+r/YJ0
u1jfWGz24/m02KR8d0w9MRVnXOxlvfbt3Ubc2ZvFfrGFXQ+b6PvV5nIxwgHNbYtPVZ2iP+Pe8IgT
NCsAJWIvBdSvNvqFomxG2DwDDA1FmO9XnL89EzQUaEMJtuLXDayWRdm5RUwLP39ukATT3bWreAsg
hW22jynTv19u/tX9e7nJRytWiZxKGfuH06rq0ANsz0J7EalfxPzWNpmbTvAIoXxA3SXETm4tQjjT
0wWdk1Xalzw/V3vStGPdrQ3tDv+aQUU2xrC/v7/Zhu/nRSc36KZNVltF4AP9OuYQS2V1TypqAoWh
H6gYo5JdF57UXrPz9v3G2up4R9MPQ4MPCh7MMtDDnwR6kj45UjJwPoTExDXWeXGptDcfGC9zesi2
dHzvPQN9BPkc9bntetYebKnf/2rL9mSN2ZQaYApFFyZ5d/33Em4Z3hHB6L/UZosApRaGAjCvpQ4B
B/lNRKYxTJAijpY1eRohPoWDBiszoQ+LAaDRICFUPVOjZhI9URMzT/kCvgOuOq5XtNziC6lK2UdL
JiTa0CzTOF6KtACJ3XQ7XCkiT06gm0W7ElWfoaGpVFyL/o3eMnglvbzz8D8LAmMtJdEyThH7QUnA
T15D5GAG8CSVemX4t843ZgswSdP3nXgJh3OmvofIEsRB9cDZu9aEch23O9UlV5XKk4IKuxle6I52
7pnvADxUae1kQAItWrl9J4OilDZAcD2srkQ33YzTvjrWl+Okj9TzWIXSCmyV/xa1z3lUrD3f2EiI
W6RS/dJU6k6JpIVcgLjj/wbTHwUtU8pJE4kKqwouYqTiJocQR5/xLMFqmvhRNbA53fwuAaRhBAnC
qPjHRc5J0ECPCf8M/j8lflkxhB4ju+io0Al9tAFf+/D9Dpv7ej/vr0ng9f0wNAW9jw5QWxatdO1B
NdLIKsW3NrpV6c+FQo1pMpUXR7z54c7yKTUqrchIG51IQRFjUagV2IW1jIrgtkpVty4D8aDLRy8o
fgJILlEECdTsVTCx5OHMBX0ywlxzbCCM+sbUYfyC//7I/n1hk+oKkLIXynWKXBAqCSHOZXu32YA3
+/5Rz4JbSAjhjzBRV0AzTgJzHmp9apBFFTStB5+OfYItr5QtomHYJca1UK9FqW/62ETBLLTHbK4k
vmTSfUGDdAS1M42QnosSy/Y8vhHGZxMPnUG3QuYjydKUpmj1pi/VckOjjlJOVrGXRvlCNCDaHK36
WugvmiLjYHVrnDkX0j8vO27QT5tC8a0YdlPGuCV5jqM9mI9CzCnRjzXCvC3q6V2KRsiNI3J2yDNu
Qu5XIrZ+sEU+rapLrpD6DbP9yn1Ni42hPYr6j9Ldqs+keI7/KOloS92SU5l/xDxhWD0m/0yHPJ7S
5I3pudG9ZFya/Akjy0JDqhk1YsNAUfAlF+60m/21mXQATwqZr460GhLq5ASJhCKHgtEmhx7KlEhg
ytxXKTmn7puRSrDRIjSrcDMUUXBD2q3bUK6ALkehVUJZzHzM9RthYOZE+3I9k4gTuJYgRrWObpTE
bPQIHdbQbtSNs0tAshjFU0AFTrVzfTMyuyJgCWowqiOWELwbdzETMiT90xKTKiFsk8JzHD0+jGzt
gBYRmNsaCbD2RtCYic8S+1QbhTXQ4JnOuuS2tiRHzqF8Kmdwu8xSRgUPtDlvAwvGHt0kCn5Zanyq
n76JLhWA4jYwGZgX9ugRohfHB7gq/3TyUc5W2YEmzfcRce7m4ClxHhBy/mZGeY6mNn7IgQCcKS6v
oxqK8EA39CZO4eNomd6bifH2qHcBSHuq2pU7kgLtufcPykuZY8onkQ8bCB8yz5S72Nbp4mmPSv4L
wBtc2kQ9WoQdS2I6ESWnkqFRIeQgrM+9cUYg9T94CqNyCmEB1Oi0jZJIaVG5svyRQDPqY9StoWsS
XeHQ33jec6EAaB1s9A+n72nUC7qu9ZuAqDeOGYyfHKdksCnzNNkWsFb8/rbmgCr0YKTRdZqJBv2Q
r/spEzwxcNWWnrDEU45WgAtr6Zo1mg19t+32cpZsSlB+6KbFzDbpKFCfmAMp6+77K5k7eLkSqmoL
vzVqh8nH6pZDPvQyqB+uoswXnZStPIDZJe5AtTWcMAp4gZymqNjfpAWS39W6jJxNZgl3bpPeV0wu
/+Bv0hshQhi3Zsnj2tOdCaUUGq2pMwWZlt8e2k9ab4JlKaz9mBRpwCrG7jQBRUP3LgmbFR297x/I
x3afLDoqikC8JB2DlTj51F3fbJnT68N5KFaN+xg+Y+G+eBHukemsX8nNu2w3xGdPgluy134aoA7o
bacHtbXNp0FcICTQrzoE3aVTFEekL5uq5YuBGrv5/kLnkKn0JSwUYkyyVAQbvu4h0cobV4iD+KTW
r+BR8/aot3shfk+LCym/MSIcOjQaR8nAcN9I14KKobBuNTrnxhvoTfONQv+F5DE9UCxBrUu1bfEs
NDaWwfRgA2TM7O2uXHW1Xd9d/B+OtapSE4OJn/oVMeXKZe6BAd4jE+4M9WJzg1SgGro2ri7PaJQi
YxriXFne6y0qe+neesQbUzcOobuTgDKWb6gn9s0WfUTFRbOk/0UHfpUfamFfMV1J7/TimIioBdtR
ekohRHfrIdxSvOnDAxi9XditqwsWufKd6m2cO9RDfYyO8TQdzuiD3/W/W5AZN0qJuUKZp4Rkmojk
1Miy/fqykqhqCq3o4xO1KmPz0ijWlRTuQczRryONpPLK0nhT0f9Iob19v1VmmH/Kl9UnZfqQ6V4u
qIl2rlcENh9rK0P8LZygCB3kHb4/4a5fh0+vfkZivcxN3FzX2kOs3A/VfX4L0zj7KMihZR0iALt2
CtTVDCtxJMfzfqCQayNHcw1xoBjnmz+kS3BMUWe+BQqTZg5TSqr/vyQwoq9PX8sB4tEsDX/I3WpQ
/zH3krwAtqEtjKMqrPV7kBi+bGf9Snwx7xpprRc33sBcwOcrZRggGRARyLy+XgHygUPNkFM5c3xB
0Mem7UF60d+cB+7co9x7T8Ba4ojxZG7dG122OR4E9A8SXItnS8iY7L2h840wkNP0FNYxdiqirf2p
BuuUIZGuZGAp2mjvc57GpLYRoyFYMTqeFjrOcDW0Bgyb6R5k+PDVwCus5NkR8/XI7ou7eCsb/4Cp
q7znGOSGw9BwQL4uLYLt4NN7QYDAO6vhraRgRgdA+XJDk+2MqkceeHWinJEeFxoCQoQ/T3VCfEnD
NmT4kwcPbvyIKOLPVLgz1XsPULCGUpN0CcOX7z+tmbThy6WMO+9TYlgodVpkXpacRBMIi3pmpkc/
GJN0hcbTbQjgTB5KvsuZOHZN//bTM9PaoctXpicodYSRYpTE9Zljd4DuEZseFQKPLpqBxa1ce27c
ZGq0/VHLk6FDTPOjJokdLxh8GJ5/khjV3bWu/dTuZH8bCBvDPajmQYNgatkhAV3cdd4LitfVFQ2u
Ae1R62wgOZNdAKNni9ZWspt5zEyq8OXyJpWT2EWa2IamcQqqvYdnME58Hn7jv+NiG8Yvg//7+9c+
d/iOHAOFHA5+njRVvdBNs+3SSPRGsjiefETM/dAf3HMOa6ongsbMaRPjBfEzoT1DLHPpfN1UBPtA
uk1ylS9XMfmyw7qU9SCUvQMdTAND+BR7eVF8bfVrXp0H4T0EgFdxoGrSlusECyuSrwixfmeFEpjc
59qtNkN16nTkO9N/2gYBajZPrLz5Jb7iqYoqgLrQzGrrimgj9PtiyDG6PwrNs6lfNLZbHxh26pi7
PLh2ZEc+ZuP9LkJQIY9fPPFFjEO0WAGQXBiwRvJ1BGNF2QFM3FJPmcxh7ahfDez0yi5c5f1bYqJQ
nv0aOdhZiQRBWW7jIrCbxFpK3iutT3tsJSM/cyNEznUfLFi7cCpoBqAFOQnPvmVSTcqtd1/kSwOL
olGnMXyir0Y+FaKlXST7or7/fg/NhA5rbF5T4yF/oeiTGiCINcHyqtg5DeZrZjzm4kthrAPnB0AL
JMq/X2uOx8NiyJaNlBVFNydxSvAdK/CKyjklCBGrmz49DeW2q/a4KPOLNFr5wlYWwHusBNSRrDU+
uwrQFGmPi2Gm36Vo72P8juEoLP5b1tNzGQE0GtBGMvwKEX7F1yDqFKFckDy598yeLR0HHyj+ibNB
/RrReJFqBIkOXDYfUG2ubr2FmcAxUnhkvKZBO/3VdyoaR/UtRxROpXDAg7Af9uWonFgzOblrs3wh
JIfvX8Vcf40V0QzmPMboVZ2cXlklqYPF+zihE+5jr5CfwvyQhs+sObABUY5Hzhpc8/fLfshWTmPF
52UnOyDpLadvWny4Gh8Jab6qVNGXg7/RXIFKrwCm/xRnF0ySmjcPrReXuYjXIBK2CZN7393gLpI7
C1Va+Biz6/fkzGZBD3YE9QStLWeYxAx/vr/k2a8SAc6x9mfjmtMgm2ReEDW05Q4geo6mmhKSDFvR
rk6W2j5DZmNn3fKWmjvn+D7YhKgmmMg4TUKqmOiGG0Sdh0vGzovj36b2M6COKYQ7uTv2VggKcAs8
NUSXz6A7qeYKMoTpWvcvAZY6cBviBlZvsC8Eb6k7uzA8V+FVcP9k4kuShjbQihsPafw4pu/18wVP
tpPnqkWuDp53yPE/EmvD9giRaSngkkQf5yxrJUpn+tIRLlWnjvDX6BbNeS6QKTSLR54/sMFpbaN1
RSemnu6NmrNgnygzEQ2OuscQwHB9S4Rzrl2FJ9mo8AbPBLelyUDCybzKNH3dOgXm/UCMMj9wyL3x
oqvn2LobQxm67+omQvfNObTtj6y/AqIV+x9is9G1ix78iofH71/CRPv/gzsFpsmi7WmMIX3Kstba
UuaYdOkeKedSh6ePXQU4gQFHgtbZIQhmVw37KTlXUrnzsILyHWczOAHej0Fkm9rCHOq7vuv+CSvf
tUE/QZpkhudehfS1jHe1vPUifenrbwUvGdw+fOVR4a3DKEQN3z061E0cLLzSpIBDQKdfengYwYeF
B5ddRJTF89GbRL20FXZJOlhzBFTM9lUI3WXjxMta2etdYOeizSHMgHxhobipGM/fPyVEemf26ufH
NMnS6hAsr+c2EbMsTC8SbZNSg4RSck8uG6C8rznVnYMxbC0AvROw9mqemkZeOcWPpniNmqVjvGEH
VpwtdS9guDFS5svIxUToqOAAYh198JJe/BgH/aLsmx1/q6LgIQKPrUVaHfR6LVhLgQkTTXYEy89x
c0jEn/yYK6mw17Jtr+1hjDDMRbnWhkHR7BuX3EMH724Ep95aOtprW9eLsf+oer9inNEUsp3YOTYd
SODRmYWej3A0ZPPAjGDjuXCBpEXXIcSaHkl2xBRj1me9zrHheleIKKp7iAmkVeFvTAKp6f+qe2zM
PUbOzn2i4X2RqA8G3Tb1WcjKhejgR5Qs4yzAnlQM90oRFfRG5BJAIQe6aHi2IhcLXBLo+ySZ/1Bl
7DsKuKZ8dIqVw8yqfNU75GvNq4JxOpYhCSOkpGO/itpDyYE0WI2dsn+NUkZAkQ4+TRXZ2hqkB7pz
jVDUU0GGtj2wOqZRQHrttnmQqnoVRhW2GpKdilenbTYM4Qc2ZV+0JwWDsBZ7A6eQd7X6PgThyhH7
bY1DfAdfaL21oocgeLOwrvAiJpwnCdPdCjqlV3IWt9nYwWI395zHkFcYQ6/oZ5k8HDV+oucfADpl
OqNG1wKzGjPferr16Dv5vnRuRduZkRw6d0QeutGkJB+dhk/1HrrQlRZEpX8gH0Wz7F/KkidzwDRi
l2erGx/MXGQlnIzqUKOEjzFJEVO1MQrLS5Cilp8V5u2DxrY1ZTzfn32YSXJT4myz0wD/ltcM2rN6
NIuzD3iUAbXKS3dxg/j+kuavCOimTOGDzuEk+nbSYMK7oqsWYt4jHCuLYYF2jTgJUa1if3+/2lyl
P/ZgdUSeR6+BqYQoEvpmKgglQryosahD/6TmzyDSK+UiY+wtYQSEsEgZmLtGpafYY0l6BadOyYXE
xMhSUTkEZbxXvr+sj3JgeuZikMtshnzVAr30NWEFla9kUOBQ1MlOYg1WCasd985K1o2Crgi+Pz9E
40WlPhLxoKsC/FObR7PbtZteO3XBD7N/aOtdpdzn/I53Z8Q/Q+hYJX6vOlCdH01+CopTo59NHCND
OKPCtqqiRVn96MtbcpVz2cPnOxn//NN+rgqjH9+nddJjrJiCRRzvYufBQfEZg4Gi+wfpf4iq7jns
JLuubn1NM+0MpGVQx4VRLY5Dnq+rp0ORtboRefdUpw1N4HTYhMKbV558OPSR8ULBkYZPZE/fv7+Z
duCXZSfHUFJGEPaY9xyi4uyFKrZivzPQJyBzbpIXZ78XZcS7MlvDsHSyVIOjQlQJAKTC0XSsOEPw
gY2sCQ9Jjp8lNr3f3xn+FzNHLC0a9BTBHv/dXZX6OstS08PWoDwHQHYiSM+9bKxTnO8sePhh+0qH
ACqYrbbpll/6LUbvyXvrLMousl2YpF2xLdKjohdLUGbY3MTIoF2JQwtfLn4Y6LOWgr4IDWhXToUt
71ireWMbamgZlVgdFhZ3fr03MR4OgmwXAFJKS2vNJtKADnXiOeripeT+6ruNnm/L5IccDQd8+lLs
Qjycks0/ZtJs45rLjXFW1HZWVHNqeTYRrmzf4+TaKM06JL9k4FRKr8yVSSK833V+NnxIHbAv4Y5A
nXIhdDbNxYEcN3SXVmqPgnUccwOx1Yid7+6Ao654HTB07Ab4asKGv6p1LjWZG31cgHMLOc4XYwEa
BAtFre3KOxquthpM2BRgvyDYujRQZX4ggVRaVOhCVTQ8ejuvXiNsAA2rWsQQz1h3xLrfeNcfCm7T
MAR5iy66jmYi1f3Xz6dysMwIkag7hNJeIrk1SKjwcWNsJxsP49xYhp+LB5hcXVE7yjycvuNVn+g2
Q4igK0k6j4r2bmEXTToU041BljaN39HjxCAbftNIyRtZruMTiPBqcmAboCir6W+BGi4lIbAF/IfR
sZMpB2l+ohwsG88ZHBc9FlcNJl6sHNMVLtP3qMBXFkBTGId2lULHpi+Fi+86rlHua6nuuCrpTSiL
ZVauOUsqDK4JBGOTidjepqtRaaIVjb1XF4hObdzuHEuS3QIs0MiA3UsCHRDO/9hCylNzXZvmhq4Y
2yfxYWAK8Pw5MNtkp4t4ieKhQmsqDf6JOpck4+QbGDKld42Fk3aFQ3a58VvnrFvxUhsuJlo/ImRI
WXxXPFRnmucxAepUspA0TWzEdCzcLXu8e6VIuGurcNMr2XHsgul5exe68kvfDs8GJVmKHDXQwrI6
53lm5wdvkyvqTy+pnm5sjbFK/Wtn4OHC3BQAPKzFrzvDpbekx0OGRU5y35X1KcVb3OBWHcY5iZsv
uWUXjqkSQFVpafuYjX1qh/QH2KwbEWmuv4LmKs5odKwZrk9SGCtUhTiXqYwYcTPbBi8Og1oSX1F8
ivJk6RMdvr/3uYhrcMciLR3Ic+bkbI7bKPCNjohLNRrgJKNcUNX8l946M/T/+1qmSDtNQ1mWDtak
WdAgGuQ6iRSNCneApm0ActB7Rj1HbBWKzfeLzT1J3qcGu5p7IwP7+k6VKOCE6ki9qDERuBlHNVq8
RXoowEyL1MtPb9zdrQUnpzPk19b3XMKL5xwJLzmgVMYbyI+MIkc0a2+N3sdOxXTTmjTERLQNkCz7
aAd9ykXMuuydJguigyhyxmjYX2Onxn3dlAKeOyPBWJJQ8p+G6ODXJxm7TmW0jM6RU7rgVoMPFznl
mF9bFJSoZdTmMwjVJAEDCz85QsDGuvWBzqUgny9hsnN8Z/CbvEMGlCQ6NSgmVRx5ULodTmGs7Ghl
dDlqVuIOpQ4dczOqesWUV2AdnyqgcbEu3/hMZ88SNNI0plngQawPGu7nhy8GTVrhL3EwdRoJ/sps
sDVFyYeO7abU20uEGVmH6ksCLLnHAZWJ6qozsnWmxFieGHuwB95wMdp84ztkxCZHT0VGFwWbUtDu
pBavO3wtXsbw/P1nMTfeHNXd/vvKJ28zBCujg4bVTySR0Alspdjr+Z0QlAu6BLBYK5e0BmhfZW6r
DPvm7H2QAzxmcTdpsIXPhqUB4gedZ+cySjkKVbYw8x+e9RAUfwaMmgACaunvEAqg14Z2UnSPtPdE
9a3oz9/fyUfH/68P4NOdTDZFpjWCrkYO/JYAm9TisfNUaIrxXWk+eNKzLLyEjrATBCweXZdxiT/W
1hDHIXArb57kn0z1V6h725bXg21eq+ubTLA7zLp6zdoJ0ctQvWrM+9O9t1ba0o5g2UtbLZCoKcFr
629Rf8Gfb1snqs24fKFpf2iWjUX32M9kIqRKZ7FgV2wzptZm8md4SIBrZKq7NAVpi2DBugT5DmwI
iQmqhyKDhIAsAASLgB3y/cOabaN/fu2TvicnmRxrkYUymfTscrKMEQoNR86T2h8dSZncwD4YZ0Y3
Fh7D3vQtwVcxRn40KjcftIRPX0qQiK1bBBwwmf8oGg9jXpHVrm0p0cJKRyx9TMqt4K4j3JGkdk27
vHEBc4c7Ayk4YGi1GwhSfQ1fml6YTt5JzHKidTncE7sYIOjBiZmNn1xG8fJoJUuPtbSQjBXmt4Vy
o2r8O1CPangcROhaItg9BTPIVVG4vgouixwzKjdpexbL/0Xx/3evBcsUpNwUpqwSg+dJ6pBabiFw
vOon0lt6dIigYmHGnJsGYFnuEaq8ifO05u5s9IcBj6HrgAEnGXUhDo0xJhCP4UiTxRZ3pd3X70CP
/8Tvxkvk22L6jwR8wrd1lBfDbfp6hfy2pGjqL+g/LmDKt5B0CX2MoDfGIuDvuCtfLBzk64W3rZfh
Ilo+gbvBpvIS7rTHbuUfjc1GfnioVumfalsfvJOLOFRjG6tuFT1aR/cgve97+7IKdwhmPrU05w7B
NrGDn4t0Rx69wo9Kek9OvV3fu8vhB3W8+dg9YFWfLmhIWstCsKtfN7bgzGiGdwNiECw8mHh9WnqA
kEvbjubBud0H0bqCt4//YrDFHn6AoYb7aGwX5tp88l4kUmNpl8ULHccE9L93NPlqet5vHlIp+d6H
8nERKNnyTf9QtURrWzi1mxisY9zt8guKnYaNW4vKk8yPyRNad9mhWas0/jfS0/C7r+5bEm1mDj97
/1SOoEl+8lRYCzdZW8/tD1FaOYB2l3RtvUfoOKlgi/fZcy7b4nKR2ek9tMkQk05O/t/WsuaiLvqa
0m7ZPUOTvqs4MYZ1YC1Kd3OiLW9smnr57EFrsg0aotIiVndJu6r7Q62fQdflKfIrlEirG098zO6+
Rp0vD3xK98UPxQzdPIZpFZ/c6hAbdwiSLCUkBIKFVj827r0OlBQ7n66/kXfOjGe/Lj35Do0q85ra
cmnCCf/PKbEVEPAtbAX+O614mNYC/KZR3SjHZvb7G5/ptY2rw2ljgoIE8hR44gxFOkL0GQJKzwES
CfhU3CkGyquYQrdiuM2bbmEoTEUYRdILRuNJDhdljVLJcK26HFZUvG+8emMO1iHq7xWsZl0AiMWj
U65QgGsx9qYZn22t9KB3h1E6qtBxZFazXSOcUTzQfAx1Qgivyi1t3r/za1JdiiJzRF+DbZ6cYNIg
1GYeC/DXKJ/JktZg5f+FsDaUYp0lzuomS/DvtPPrkuOffzq7/MigbO08XqUio9NDfyU4IdaXFSdm
rTfe3MwJ/XWxsVL7tFilW6FVx5zQChbLvvQEVc6nVGlI6RlYGSDhEGgLe/ApzS0/0b+LwK9LT+K4
U4WdI1rcZ+Q+uh/WIoFx5txA2f9mETh3ZtCkh7tE3WL9Ba3wpKZ2Wh9RNAZyCETAhaMmGzPJ7z+E
GSXn8Z7+vc7kceqxEmtwEPunfHXs1ql9fHpT7U21Wq0ui+2tHGPuppCbhRSjKgan72SjxEnoQjhH
p4FG+qh5q6bt2uPrsxBmgISEQNTFQjYd3f1aeufBBuiyec7BarIHncL0xq3/nfHAg4AYhvIxvHMk
nb/uJKWOwlRCcwTH3x3aThF9mbFEMs+m/yzFttVZuKszaqN9y3D0Y4A5EtCZRX1/IR9RdhqFyQx4
IMoIFZpKj7WS5OOBRRTWxHBTlYCG4xerUxeJvy6yJbJgViPZyJ0P0Rqvd8TX8uEaITJVdHeDY1Nd
GrjIxNKqHRgclsJet4I7uKkYocen1H0dbclqa5OJeBVYa61dUdOHVKFV88MUN8Y47eZcxNi+krOt
zETs+9ub+WpQBAFvj3GcTBY0eelCFDW6kRl8NfTO0MYuFiRc6MYh4nab8Ti+s8mjhEpH4wQIHVTs
DznST9HBUHtE/EUD0Z97fJnRNk6Zlns6Lkfu0/CuNszPD2n1s/D25i1uzYcN219r43ZE7kqW9xdz
yAqCqFerzjlp2ArXHB6qeC0HXLybzFY8xC/eY3mDvhTzX6esnwwxWBt9z4Tgp7hIQPaZPYVZ865E
HBaI6VWwx9T4ESjRlnFUyDmsBObSbNemuc91nWm6F9qM4gsxW8tdt0yT46jdWDvOjc92BuYFP1GF
xYGcLsIF0yzBENpK9L0Wh1L3KWqedXfnMiPMlCc8M5aNn9ueT+A3AtQq5XPMWUe1uaiUNfg2xd0a
4OodfOxp7Xvhb8Ur9yraMp7u77U8unGpc3uN4gXopA6BnIHF10/abJrUqCFhH/rkRHI/arPSWo7H
Z6c9/QetJVUCvSrRohsLp4/n9mmz6YmhOXSU8GBOThqZd3AawbI3l5mZvrCOpiOSSYCgRpq0zHwh
s1LVLK2TKoytVzm9M9y72NsZ1tLoj4qxyId1r77Xki2hk30LiDNzun9ZfRIm41oukrr1o7H1yfS9
Ui60zpmXMDX5PlBoM6XZl5Umb08Wi7yht6Kf6qwCOm8sapKotK3WNPEWeficAUwmm6F5QaPl4JXs
t/IoSfkRbUDZRNEHjEkoAsGnPB+cF1/Qti1YlgZzcwb5UNTPoYhmognuQsxOuV/uYSkarg5fSviF
lNEoKd647blEdjBOe5LwY0tHI6X9kInoAdkVIL5GNu9D9lUpDys3w+pWoswwX13j1iRm5rCksUSl
is2JwUBm8tbzgl6iFtO4ZM5D0Bw1Ef83BfEM9IndpaOUIcIjQKNtktU0llZomRTqMIuyH2HDMIU4
VADnU8uLqifb0QVJKE4pNDK+7dHbdGDKYfFQcK515Ap1RmDY3vv4cMpGXgrNrcg6k9J+vsJp891v
I93tW4J6yAyp9oR9DQwO8x2nD+8AwPhNs4yLG1PkmaePNjZyUrioQfKY4im9VjHbMK8ASYyKbsJS
7em96G8I0Xy/6We+ri/rTE5HxriS4Xmad8C0Us/eDeNsyu9mcsUR5vuFZpS4uRGClWlAy0Pud7JS
0fRmP8BXwZq+W+oQCRCzKDJhGVcGgjv5CjLoWOxReo1DgFHwItR4zFKzHBEhoUeKMDYewuchxgQU
GFNnLunSLdz6tUvE1diDRYEZvfZFJpcHAbWFm/pXM/1keAJgRBjBYIbEMf81vmsNyX8revFBaRMG
ecDONfcA8XuXxxDDopcAlVG5yaNVEbXaMqKhLWXVSkxfHeVHIsr3su5jv4OgV3ZoU5WEE5G+Zhwl
pxIgt0iKF3Ey/BqyS+iINzUnZ3KTLxc/SbVLMxTLpFfiE/ZByMSIIban1XNhrZ1m4WVvgI8omugu
xvkekh/kmFsRZa6/8uUKJp96Iqi6kwxddEDCmxiX9Zg9AMIY3TzV5IhmW9P8F2fntR23lq3nJ8IY
yOEWqXKRxUzeYFAShZwznt4fdGwfdYkmbfdFd+/eu4UCsLDWnP/8wzfo85/4lauiiEtCadLQhlP2
X+1ifTD3SS1hwUBM40lSwnsZMiklrDZWG40Pl0nJ2FDhWm9LIm9I4TgJpnhuE3Av3oDYBXDBwuMg
j77atNs6fOcZ0W+1yJtaiaSK4QyMTHq6nWaICTKgKcza2mDTID5QCkCjiK77kY67NC66fpGU+1q3
Nk10P0S7RnOLaKdMD0IDXz45F3CRv/7o/vBGv7r9q8NTFZasMPT19vOzhH4R10/ELK9U8mF1UFs/
U9zOGp26+h1gXY/9oYRHi8kvvQ0FRHvVpql2LUKjfHxNNcKZOM4CafDBK2XlKGzk6iavReKtM3jU
CmOED7HC8EX8qT+Py/GPbEr8qaRemD0IaEnjavoGtP1ka/6P13t1ZC+lknaNDq8TrSgoAyLjRr9g
aFAtm2mAnvD+9fP8bLf8ezVdff/CONZ5agDbUNzhMwA0v1qUrIP1//cx5brT/Pe6vfpYezkwomzt
ySA3rAhKdglSeOvyI0NfdUAT9i1w81mZ9x+XvPo6B0x8hmlkejfO84FXrzAWzRgGEO4b/wirS0J+
GGwVKKOGgOuN8FGWz18/XvOTlhgdFjT1PyeEbKyn4l8V7RAk8iyGgHJiUBJ5Md+XBQ3miBB/eFqd
jHLgV1RRjIoUX7UEt4lblxG8yRiv6RMf5D5emoOYlk6IL6VBBBOO4fCk5zG8o5yA3hi25xxeHzRZ
U/iVwsYdmycJIEwn/gKvhQKwDS3QrVRjgomfT1ffovhKGrfNNeyIoDHD0gmxm66J24P1syaEMDj0
4/xORzC1uq3zX1dMZnX8Wd6GUMLyOHI6YjfVEy6Yrqgt9vo32RVKPPxh9ek4VJJAtuaJJJpqkx7X
qbWrQK2BuVOhadAyduQhutOXhmrorZ9QR4/9RekEO2S+m9TfSktX8POfbQNq1xq6TE6bIV+9B1kZ
e0oQEAGYt9F7DSi6w9tTv9VfFcizc7T51nHw88Phr2te7dRVWEcqdGnqfMPJw0sDHiNU3mpyiILV
hDBoeabwTZX1ieINkQxWbZhEaORrXJdZcZpIndlBKQHjVyLbWibMMz/Y4WbRN7ojrkiteKfNe0nY
pgE1nyM13wimPtvB/v4FV1tKUDd6jPlgfByWxV2iOxWVKt7Ec3yYcaBtWoaz39V8n2GY3DWqbdVE
JfRPrHbVRpZWW9jZm9x2bODPMEr7XCv9QVZxc93AG0TW7TaWcVhQq3/9kX+GvP/H1a+2Ntym0qZU
2NqwDqagslU+1YGBdaTAt8UBAQ7/RzA8GUXx3ZX/zPuv1/XfN361xY1Gmw5ZB9ukbP0en7J8X1dH
dgi7bX/WS7TJx94mAWSjpYubG6XdGQ0JyjfpjLIP+cPdSqzTayhmuMdvxfklkHsss726fE6Up1na
DPrJDCO7tVJHHyNfyzjzZMkOh9gPdaS7EvLZsLdTCOC8F1hm0kbl7Jz6WxXFxLg8dpLgl4Z13zJL
K9oHaVQ3/SyuqoihuCuH/WhyzPV43OwayKQd2samBGpIwDZC1RMFYJARSubi4jVQpEjcrA+N7UcJ
XuXuKWVoJsimH/evCkHEwPQEbMWuMXZMB1BJWo+aZt3O4v0iy0Dnv830VYhyd8CGzLyN2ekSqI6w
wFgfmT+q02H9f/Y1e2+CHFRrDvGS3055hKOwbncIRmLr19J+rLKOWgjdbkQ3mxbbBANEFZYiLBDS
hy1h8/X6+vyD+l+L+x9ZPCKPeFl0vIDq+HlSoACO5KNu1ga8gzqAn/F3DJ//wo3/WVb0rrBv8Iv4
R/zflFG9LOpCXau/NEp9hiiprkYOQMtwmkLFuiurZrc2LUGCG/UcuXXnM2BOsHNYGTpkemFV7Ley
n6eHgnNA06uDEcSeGDBkNYPfiYIkWjbsELrMkhvUj1ZiQ04RrX5TlYmnBL60IgUC+sLNyrxZJfCM
aHzsX/bWEoHOIYqJRONuZOnKGkYeEtzIt1m7BOq9Ffsz0MV6ViW5tccipoguJBeqTXFUJHbf6Fz7
Q5sRNYs6hZ+Maoe0iB36BWgXSZ6fRPXMYbuGC5TqLovEN2x9kqCiLecURtixcuIYpK23oVoQgry5
M56Bv+9HNdjLYeaYJR3bPi9JZECil+C72JwSnPF4mJlk3qCCWePOcDDZrpz5tod8EUR+FdIY0iyu
LH3wzhXmkzu8W+XGFSyyOu4U1e0q0Z8E7UjuuaPL7a6E09tS4ltStqEAr1BUxXG86elHsvRDy8Wj
uj4DkZ1B8gT9KXooloJ4oWItNGYeqVHU96L8iBqefFUlGzwLF4E5yXZjtxmpDpoc86nf2zqRt73S
bdMyxHxBvCmS8K6z2ud6xScldxIyCof+4eu1/wn+iIABViLmkRrz66tyvwi7qrFm6lPL3JBmWpbv
c31izVNTTL33zbXWA/mfVf/Xxa6Kta5d/WWrNDquAo4p621F6ChZMk9M47t6CXyViTiE7Y7oQCov
EWh5hIOD2gYxoQTtlM8DziqldEDQrCw4sHFtCY/xyKjPeUv2R+Wtf4SC3SZv14R2rNcXK9ZtwEif
Op+T0wmI3Kqoo/Q8XymzYfbWoR0yJaom4XYt0sRQhiX1vuLXqxabzbAEY6pXhgf/CWczNwKKwO2i
K/5awsGzgXPNPC0LxptA88xqsHOBlJkPTP5sQjI1JCiTAH0OQLlG5Z1BI5tDX8F7e1QMOIulA7Wj
7cx1EbXKowK/SsFs81uF4ucHKfo8WceYDDrJdenQTSYx1WO0MqWVDvzhgniKUcsTXi2O2e3HwB3G
ByOIvFT+phH6xHyEwumva18d4kYZWYsQGdZ5nLy8O2aYaQXvqJho6PvVg+YJ2XcfP07lGcOAqj43
hcsAWpw69+tV+GnZ+PcPuTrS1bQTBDlMgnOf7GLdJ2lBNgi39wzCiUp+GokC31zykwR47h0wHOsV
iXGEcUXGbcKI2bY5Y1Cgi04Wnuvo91pJRB8cNYI8n9txOHWRtVWVjZCB6xDCIl2KAT7m7zGRGDuY
ELBxSi3fe5P+u9PtiOAXmLYGlBFdUA8cjmqwHRggpxllwbATkpMWPafyb/bmPmPVV5YXBEjdlW2e
Q1/jWU+FF7W/ISDnybBddVR5vEqGVlgMDx7W/kiQIz7E1Tcr4dMt56+HsbYSf7VsOdZ06JHg0wJU
qvKpoKyih9JDVKmlQ6/49ev+9HDHG8+AOk/Zfi2qj/KyyuKK+DnSBYEnVjPaRTTsAdrEknnogFW4
fP8flwSeNmkSJOwjr74yPuRyQLWHt2DwqLKBRaT/oElDl1fEir8kT6sg4etL/mHb/bO16kBSjHU0
DvarrRVyuTSaxL5dgkc58OSTCH/oaLj1VlG99o5GN/nJkBqLoWb1KvPDD/nW3E0HsgBuBHgitvnU
KG5xbzgSUwRru7zp8CcdYbTbyitUl/iqW9QuxT5FMH8bHDhay286q8/wa2TT//sOrp6aMZLQLJLV
tQIzNQHjA3PGRx7W1w/qD0/mqwd1tQ0l+agVyTKmGL3JNgIh3MGyjZieO7G4WYzRl9LKW4bJLgRn
jMJ9wpSEbDunjmSHFtePF6FynFLV7gkqh0HzWET6romnmwKE/+uf+unK/euBXO1TY2QkAdIGuAfC
aVCbTZm4xTPMptjyy1pysu++lO8ezfXUIoJBXFEcAf3VTyIBGNRg60FNlCKw5psuIe50VkVqAfmM
A07Qwz/0aJO2C5CB/2U1fGbi0y+93zUtrBoqF3iN33xe2lqTfPEKzasNpKrjagz1dCSkxhYfE+hW
yQG4HC8+8aR2DBZf4/c+OAfMJwq8So8/aJ6kYGe1OHf4esiTo99ypJIA4T2RMpXoNpHb3WT3k509
t6cR7ax4tOqzvPyS0JiL+6Lj1iN7IMC2MFYXcb6Q+b5BpVszY7SLx2R8De8xBIkk/+s18PmJTbYF
/g+M1KRrlzArJfI4pCGD8nHDGIDSh3hFBPKl7qzW1YV0QVBmUtHmENK/vvaf2fM/zxljHUPl+Efd
sb6HvzbqWi5Ccykgv1Ah0nHQd09/JF2DoSAh8pQZmZQB4FvjnIO4yiEGts3GS0Y6Gs0BAY4PQN+M
u6KFxKykOhJ4vNEJLex60emD+LtH9dkGwmAQJ3QSlDhurw5Z0E9dLPu1p6qfzOKJ4ludTVuy106l
TXLXRHIF4stSnRTOGxEQW9+hgXSG5JtC91O45O+fcrVC2y4UVGngp6TiLgzOufy2Nm3ouwqr2sET
XIL4j4r7WzrJZ3vG3xeW//OVyUo9o/NjXoJzLh4U1A8qqCAO0cCJFto8lG1fL5JrafLqo0a8Ilb7
mBbRQmjrW/lrkZTDoDVDFOgnzJmBZ3pxl5DgYyji05hk20ahiE5Rke1Xu2pNm7eVALm1745r3kCx
nP5vkk/+XPOvhfvPb7o6StJYr+tY7MzTLFDniqo3CwpQxC+l0AgQVLy2By5bPHF+XYL3Vurp+BlF
zGdTjl19elqwESMbd9oN1UhnppH7h/OJ5kkL8v0xdgdq5rJazuOHgXI/jM+G/BiMtQ2GsG1RMI8Z
TaYIySkK8J/vPGG5KczRHqPR25tp+xFODPWo137mE5b34nPOuAdjKYJN7ZaAtzoEaqpSeEcQpNvb
r9/X1Ufyz6O5Ov56payNKNf00wISBMdHN29yMYKodff1da7lKP9c6Or00ph3ipEwmieleujzX4ZO
oJl5lgvwH4ayMwEt7Lbyr2BZvNwgOp3jQghDZ5jv5hC2BIVsyUOHvxpXhTvPRD1WULlHjmptk/4E
+fURghvagzGibkCxDDsKglmOp+F35+L1HPr6VvSrj0pRukDqa1UnL/jdSgInSyGwC6wiCWjFCQNI
nEAM+dIDM1Ruwfw2y1U/j+5WLKzO74T03YwqhwCqIHpd2JOmKfQCYZ/W27J/bjAYxnYXm5KbaYod
Mhm+eRNX9fY/P/8KJscftSxb1O0nIxvsOH2Ju6PRbsPip8qq14fYG0I+gvkwKnuzM/YqkGPIvDd7
mgy8UzfhcA6EE99xp/Ml4M2pbXQ0na0YbbXiVwoNrBAwOSNjSuxQSO/b6kE2TqX8s7GKTWhIPkgW
73PZfn1b10D8f90WgUMYaEJ2+Fe9Zip93hgc76J4Au1hWJLTEIX0ziY5lgTconlOemxo31AhloI7
6KbzLUfhT63xz1aDCkiH6cQY6vp81rIqM8Z8KE95iCULwl5TBSQVlogJpuoYU+rE+bYXjrUJbBr+
Yj/06qSzl+Ru1Ec3H+k9n+q+cUdRvagoQs14KydnMdVdydVk+K3TLlFHtxCrUxH6fWS4gtS6hP/Y
iriTzaeh/Dn18V2Xj7bZmQTn/cBx0cFXdk6CNym4H8OjKGAT1eJuU2/F6lK0cCnS8zAerViy1Vsi
7nxLHyHkMRJNJKdTW68f5yOO4gfBGOyouJ30Q5uPrlaooJHvVv4cYhnaxS8IztzJ5FiXMXhp3CTE
giS1TgMB1208neOFVrZ+rslnTbTim3PnTxP1f37wCCX/89yZalMWKyVL75b7BZWzs+R4o4UbMXbU
92H0+/LOqjfBrYYkqbLQUYZbOh/UQWiTJONys+h4AXvU+LcFBl8ig19mgkcAyGn0hpMAIf4mmvcz
ZfZGK/we6UvnpuopSZ+mgnd8kDpXEe606j34pnb49GvV8cI2UTXBPr3aoJtFlkp0VMWZ+bu+CkTk
EIpscFO26WYlWSjpd0rh6xrzv76k/77kdd0/hGXQzl1fPgAFed1Oph0MbdXOd0yTnO9sWK+dtv/r
avh2qihcDR1azH++OCOEjCXnXX4e0z2Y2jhcIMpRM5YpAxNwXq3c9JyWfyg9476ug0M4amusrab2
LlleBb7ESY840VC+efR/lFT/rKm/ftpVwRuWOVwP5n6nyNhNVDGimrjMgedxp8Ro3xuYG/YsXSLl
iE1VUpwkxhLmbixeSwFHZSmB3LjaM9Tk/Rh23RavJiIcUzMOohkdSMKxVeMoUvwKyzs7E/poPXyr
ar+hv+QwcRbDONRTtBPiD9Ruh0KCT9h66ngooZfrJ1dojf3c1/uxDG5o9e15UHY5WvqvN1b1qr36
5wVp//mCQrMf1VAf9UtEqjPWQp45e6FxyM/RQM9xqeZDekj3lmN54n0m7UvlbtFdthG7d5Oz4pi2
yRgLdZZT5B6T4B0ng4cvOlgjk2fdkab9whi6s8U3ed7lB0EBqfjmFtY19NWLvCpK8bHshiIz9VOn
FLvVUaPJ3zrltxXdjdKDxY9KBhBiyMgCrGB2h1p81vKNgWGDsdeiS8oBr89HnVev/Rpdad4hjPUS
7aglL2F4QE6YyHus/tXoIKW/YOQAFwvKRZPuh9W9cmcSy1Nlm7B7GbtdZXyzTI11a/v37iA2k1RA
6f2Hc/ZXyT1rvVxqeq2f8HkQ6v0wgopX8s6yFucUybqjNzF+EvpO7iW/cpFP7uoOclGDgxfcE45l
f5iL56YXoDZhwrzUdoojZinmjmKcAk3crrOgQJucIYZugFd0lmCllxvPVq3uCAF2ZSZ64RB5UO7w
tLjkenJYs4qyKnWVtrPrKCcd6KwRxrlkv8foqRALl7hKSZqcljjXJokugvxKI1Z00gbK6L6Yb4ys
fmjNX1OpbNpJYb0/YebUwCjT1cDtk73G5GZIMF2kBw1ggwXwLb5ZNeZayH31YK/6hi7TVUGtJeUU
hR5orFDcBIZ6yDpPw04YgBjt75DErhXf6ugPBqTVSWT4w+roBUtq9Yzp51cTQkakummseOYoeUbx
oiqBE8k/1CayY+GptTQQpeBnRJuxLBLmondxc17S0ROhmQT1B8oD+Ok+ubSN8Ra2H30k7RpZ9ypJ
cOPRoPUmf6g1XQnyV0Ru1tgOTh1ivSS9LentBEerFx/ULPHz5BI/ozyi8jwPzEJUPds1wSObmzi8
xzgqocXy8PGXEh8qBR8B1eeg2iN9ch/eLUrjYtM0Rk6U13ZVqV5qvozZU6HibZjz+aL5VVAyPWUg
KVLbeXOo7KJ5chudbOj3RniOabEXE++/HCG2grMQNhu9ChNFcxLtJPfII7HBH7qFuWe105thO9aS
nyOFFPNtQQswVLhLpszamctxg4py7CvUzcfQvKT1bTA8NP3TNB4z6y3JC2yFSPM1sbtHCphnz9JP
qU/OYxt48IDsYXmRi5eQUYupMJwj0COS0TY2lbPSzCaM4xIQvpRedY4UppAxYye/rnbaiBOL1ftS
9FsbH8sA35BxsLP51gp8E++9OlY3YSieGaBbLci78HO9r1Lpjsvc7GPRor3q7UHELiiuSkQW002U
9Z7IppNkT7r8cwnZYJOHqgBsy5lDxBTi/e8hmGCEhqe0PJNBBp/oXUIK27UbsRSP4xL7QZD69VTd
FsRgl8ZKxOuqnWL5VX6Zek4RT9K9VPENAymOi0lnnzkK7E3VKTWPcLbMT63NNDsFg7aGgQe+fgSJ
4fK6icC6jK3ebazAY3FJxVaMIcZGQYVdjsln+gIByDaZwBbVXste+uGU3Etaq3hhWX4shE+aRbbF
NgeFCHWEZWI0yKn10wL8wf/ETiXRi2R1o7IQWokxv7ZNW1jymWQvdNMSYUMDc+tZfZ7q/jiCQQ4Z
Iv5ophqtTgnLWoon36p14uytrRR057krtorUPlTLseuflCbNbTlfG3akWPgqNuX4wUp0J03apWbo
pvNF0QRo8Tp2HqFwkoxsMw+XMNwO1OhS1bynKga/pHkuEbTN4PcgNe7C943pp5MvtS9VT2u/FnMa
SzFrRYYM0d5ChxCT25hc9O53p8d/YkKkHhfKGaMfKFmYtxUSfn+KciMWkDzExatG8PXcHN1Fyn4J
Zbgpw/w8lMN51Ornqpjdck7dGHdixvFPjTbaQZlFtjBpzjySi9KU+yHunNi4wdmmAmaqrOhgTr8x
ufda6hUlFRx9YvHglRj1VC6LbA8QOmY131hC6ffoAcSydKNIxzZ9vCzZprT0fTERmSpt5Gw+z/Nt
0CIHYsyvloODANaecOefpPB5WOQ7M1dguXRePo8kXOQPRtE7Af5YSdy4aYjEMcHHxDZH1QtKYVdg
Rj63ux7RWl2VexkJSlO3XrIQP8DfagFYSyziwvBsmjnz0h0zM3ddQ2L7LlMBiVW0G63kRogJg2lf
lXii3Kq9xpukU5P/1GGVKP1bWhWOoYabNGPehcQ672t76n5a6c9GhH1SEw9NuAE7VtIvOyl7y6WH
emFTACwLGya9nF4CXD3TsCtlOBeqgDtGsTc60S1yQEMszCVxa2TPWEDOC35J9YmhmzdD5dX6t2QV
3k4HrZR8I4fAE/d2Zdyb1g9juAl7CLvhMe/mYwdDJu3cbtXRx/cCFVwtH9Ng02aP83wG9nFaA5KA
aIAiFU4TvNSygmoJaa75M1Qw65Jx6czxjKqwNgBb1buLRdVc4RjKcN2eWTVppxKht0s5oCUUeiD4
uvyoiNU3teI1Pep/1or/XYpcoTwxBEfoEbJ24nhQ8IdqiFUYRRMimN/WO1FZ3JAMe5V3awyiPUFI
7ar+m3P7j8j+i2P7GvjNpaKVpToML0s12snRIOikOlmibOvLazTf9prt6ht6ZNh6IQfRzghx5HjU
hQ02Pkp8s1TPgNfqBA9jI1OowiXJaE3eZ9datsPvLvcWb9o0cLupcl5D7U2Zhu+e46clHaMv/oXY
Qb4u6YIu6KTGasuHkaPLntwfkJ2O9TGwv5PPGp9W939d6arGiQM2l3bWldOiek1u8kneacnstel9
ubzNyAsivtk6nw8mJ1GnKIj8Fk6BBf8EdduwnUuL6lQjv7PA0yR9SnKGuBWN/8uM05uw3GnDk6Z3
kAJXwxynE6ZbmVDOahgwvSLrfNmNkIKolgmfd6w6s7OB8SIdhEmYX61IrmDyu+5KLDtny2DPee+x
YOtVy1kE06mF6JjV4rlLVfD82s2WF8qZ3Ow9gQQuNS+2Q7eb+Gqo85uQnMw4OOK2g0nPHPfbQA6P
qYyMtxYDu0mphfu3VRWlVd8SB797oVdtfF31ijWjYibXXgZ9Ih4pOkcSpOHW6fSHsX+Zk9wOPr6u
YD/HxP775V5/CdYoWLGKNvucQKxJCJMh7F0TgpM5bDVr3EjTL6v8VaeV3XQKoxh1w+BKrDwYUt8t
6HXC8c83aTE8gpSuYiWydmh/9Sh5HctB0xIIAo9HQIi1iqZXx2HYHkgBhiC+QZAHZ+ZbGry2LuDr
K6O4WXsjaVUNXbWv2SJ0eVZ0IHLUY/nyOOIe0IexO0YV2DBQN/u5wMqSpf4eD3qnF0yokQwGlvA2
LK1tPPScM6xmPxfv9eRhFO+V+ElOd3kandVQ8SI/C/V9rHIEy4NDIBTuAU9Zsh2Dm6ZlgzNdy+JM
14atKCSuOR2TqnFInreMHuwP/yeiSg2xujWl/LyQN6eHEZ9HvSFU3FtoO6YcuqaS3HQADmO+MMgf
o1+ihf3v16vlU4h+jQMyVHhXuCKu7dBf72guAqVczLY8SWMP9Ud043R0BDM/1EPuLEkJJc7ypKDy
m8n4oD/bjSVNPg4lU4X0w0DYzYep1OgMSOZ8GOqFZVW4aW0QAs7QSTN/QJnblbKnFNZWgcuJVQpk
lJdaZ5hNDO4qRkzi7yy8JO3/gOP871NJuR6/jYJBEM8kXRD3YsTU+1D0bcwVceJsHVxZRsMx3Fhy
xn0FZAqzfjvrDzx0u9wjw7JvZA/EqXkITnm9EV7DG4UhcXIbEQJE9nen7VSPnW6LobxNsxeAem8k
N9qhMYUeK2F+c3OrbbXYzd9THDT28CtP1gil0Fm2gLoP0o3iEqG8Ry0x7IiTnWJbKuwUfbctbbvo
AKlTfjJ6W7rBon27mG/9KUx5D3ZJKJVT3S7uyhsm68QzN9nPerKX3ZI5PEsCm/SDoP3USAigok5f
axLESp+Pv693i7JN7nEBp5dZNvJ8KwSkSjABgpO5jaM7aEKJepNvBE9F4lC1B1nYqnjEzBNEyUPs
KT/WKb9pl9axLwz4lscx3HXszFlhm7canXAse0b+2Ny2zGSSO03/bQ6NS4vrzuJOBJ/t9rn6mrwk
qVP8wEPLFZttN7tLsZu0DSTWiEpWeRFSqkrasu38mzbBxcpJIHj0edoqDObrU4mpMZ3b2ms5mT8R
zsK5ke4kCYbkOK0PX1dvBS+54eQpEUegwSody8LKi5w16i4furM1C25tFFtMKX3lnjkOarogdPrx
Jg0Rd4wA94fc9Aplq0/ELD4q6YNlvYorRhcch9xXx8fo11z7obRTVAdZ+4ehbtP6kBj7TvGk8ba6
ZwaYDb/0B+yo+ucp2wJABfLTmD52T+fZh7iq2RjmPOQMCYDN+avSulPacxbvYOYiIEuwa070fa+c
M+qA2fAr+X2wXid7eJ5Mv9sOB0li036L14BWl/v0u8EPdqCmhA9J7SHdFCwq0HeJI+8gPKfzjo8z
JxTKpwWHc1f4wXShOTH4Y35UsR8/1iFL3+2NnYR25k217MUzPGn6SQMZueG05c+2m61Z2XK4hd+u
mJdycK3O41wmzkFPbHhpdebQ61JFSxvhTbtwrDvLpTvgsJpjneYQInJecnsjglz+ROgIUXnA+ARW
CxrdE4pNVNLC3cCvTzfmg37bPXcHvglY68MW5onMv++GH53kpI/QjsutdY7JbT2Yt0FxF5vYUHnT
YTiIFkb50kFG2zuV20hGAkJypWEjsgbQmo8lzv/tfYsFwI2Akx3m+j7kOcupbXrTS3zJbnqeUsQo
wBdojnTV/bC8yPShLA+ewp6IqxVku4FjgAWXnZZym14iRH10Wr3m0n7TbE8XiF7J5M+aO2CG8FZl
F+0HQ2Spctu1FvJJzyg1t+dWoQWcEjgrEPdSJD62dmZ6bN5SLQ89qAIwQJNu6hKj2M6zyp1QNZ4m
vCrQVaVD68BTz/RHtg++hyFyqPy7e3wKyvilkW3Zs1SnVg8Rae7hIdG28FZFga7MwQGhgkWkckqd
YsPLw1/y4BHgOJMqbjw0PzQNzTrlnWqTtErYZOKR0LYxENeEHx2xgA60w4cGzbrAZgpfEK780Nxn
euNQ1M0kXWWKzSrJRj+pvXApd/oEBlvpXslnVFgEFSqLI+UvM/kBwS+ITfqDJIKBbxksDVB7Z3zF
fF31LOF5EivAZYxsm1NPxtkuqc+DmTtFT9f9RJoBB6uq/BrVO2RgJNg/kpAtdeeq2YRYH3Xbeq8l
l/qlEe6zMUOLj7rCnV8k+aYM9n2zU4ktGTbjEWZuUF+yiSPsd6L5JWtettml7mMpIhZQfwmtDWZk
neYL5n17W45nFE3y4uN8YcgPtfqrwqUfdyzj0lt2ENjWZmT8i/8VG4pf8eGRl97uWsyG/Nk9zkcc
IUFdb/If9XMv2taxPVhHSbH7H3Vn0/2ONo9CcpKP0GfHu2W2TbE9fZRu/grVZjwuqd08Fg7lO4ou
w6XpGwHkDgygmcYetZtiF6Nb881LfI4eZPGkvASP4W+OrzrZmslJ98hHSNQ1NFtLNppqCzvlNv4h
yzv8LRTJN5XHOr2Tu71xwtZD/tlph8y6J2FC0dzo3LqEvbzmO+M3hH+uvAtM9Li/eCly+Na8Yzic
4u6QPVbxy8zpUKmHYA5tPJRJzWFaHPWvTXaXfKS6J8JF5H7T2jGyyYFKLVv3I8uKDgQvxUPeuNmW
JzBtcF2vjC0KSo86TfUJNzOsG4uIh2MUeVbyloanifL2VkpuNWGj2MMruhMJcznlLsWdDrsr9hyZ
x9117oARZJ1eKvXcybXdqG7Su5iFBR5u0BEDjMRWCr+Zz9aNUbtLS1QF6BNWxp72VAi38nEK79sU
NomNfXd3IRl8HPbN2dzGLv9MXTBMdKLxZqr8GkVQvZHZYhrB1x7yEhLUxip9oXrH6CqaNzjryXvO
0gr0bcfw8dS8RMKulR5DkEdXR/1wGLGht7M7hfbFVUgPs+MbsH3h0JYuKKbm9IcUZry0WmHa42GL
Y2X1sf6k7JQoh6J0hN24VQyv/MG7N+9IlKzr+6Z0ltZu74loE9elFroirXHTb6NTscn29WvN6r3X
XjtGN4rFTvuYbIbEZXSTNY9MhilfrdjTdgxF1zW6UV4LA6NFr5s2rF6yaTtepOAaH8BGqSviJmc6
vQcxr35KjuETySM+5f9wMrlHkXBSZ2Q5E9GWRzcELmWb/jmsPeigdrWJPgzzqXorzl5yGHTJFgNH
UdhEnEXxDBd1NTv3LfOLoLM9iEa7hIQBu0Q35HWPFV9MdhCfhW2xGTQm1ydpN9fPqnVITt3J+q2/
wObzKmxpEgxvd1rlK6WfnCzg/U39zD3wV3iO/gpkV2EcOe+nW6DgcNNBmlB2lujrePtpbrI3hm1o
XMrKE+XtIPyyxpWhmaIwEKlT1POobHlbqbob2jdt3Aoulgn4njyFTOwTnwUuPot+rjoZJt/EtZwn
R8HH+EiQZPsL4vBw6i0/NPat0TMNdMz+LIK6s2TK/0HYefU2jqVp+BcRYA63DKKyJQdZ9g3hyJwz
f/0+7FlgZmsH3UBXo+ByqWSKPOc7b7wBtRFi3rLxal4fvrCrKa41+yr7PjUwxkVRnsihoxJGuETX
OXiu8ZWhXmLlFPInxGA/QM7cNiWBphgnWX20RzJqV/5OQAHpjJ/R4TUD0y+8GUhlZiSgBJMtYdM/
a++lo3CO88oABsg2n8zw0covJoeUqcFR5o5vuks2gcMOhLEsiR5yyh42QLJkG/I2+XCKa3OF3lFt
Io5cNXFKNFlbopZsAK3v4BnoP9wbJBOKwpvxNjHDeuF5+kLQSWhHvbXeGmE7xQeJxcHylPEUPlTC
tlQ89ZMqvk3gwDmI1ZZsdm10ejdMbEovHXOt+mS5bX6Kq/5Y9ptW9H/V+4uSbDUH2wdt93VgQ62G
D4H0MgSP0bayF38BxOuc5Xy+ICRFu0g4OjTnzI3AYDy5bNzK4BExkm0z7igiHpxI9JbiM0R5Ye3U
Tfo8bsR6Ozl+b2wJsrScwLDTi7RPmDxtHGeSYEvfOJ323dH0i8IR9+Vv927tRNEj56t30I5IW162
ZrXYdz4fgoye6BR4OqjUe0i+iOxSr5PsUpXaQnYC7s10wz5LKFN1EFB9++zNuZudaSEdvEz04Dl9
6TSptnpdniyXbI1DM53a1uehe2FHb7SLadsd28GeSJvF8IoXgugRoLrdS86w6ZWvKUedR8BSs9qH
T2HpEo3Ap7oz6u2a2OV2w1tGWGd8mYAFha+6PYQg35DEWXPoXZEGYmaYKTnjldKUs2pcK+huwelK
r7KDDb7n/KLVL6qy436GaDE/0wptkVegQf5ujQ3MGVvjsC03+U74aDcdxckGc/UHh7XpReq33Wgn
6SF0kg+RBINP0xPgrShekGxCcyCdZd4LCnfKHRl9qHz1YXJqHjDRJi248rv6mL0DtcvYtWGu3fCT
54aNKa2/1upckCljCyI/2MuJhywJt628bQxeyebpb4RbTqtE+Jb9sH2I3K21sh0MktB2rQE46ley
ne0QfhnEdJ6y7qRfhWfzHLa2tBn6vf4hp98Zjys5CuIlTA65U5OfEOPKcibZzcqHdZOXQjf87RI/
sFxAvPDWtwdVfy55/y+zTlSFF5tvab9pQj8i/N8OYcX2Ks4uO7jm6Q6yr35PvsbJHUn3z52O4d+x
ng5ou2XppKbU3XpZqNjqYzC79Wf4ljxOGXVFdtwdBNbKad+r23Ur+B5SV0jOgHqjvbxohLEAsxwy
7ZU76odor0Uld9lPasogGD/epgv3ycfs9PwzjnXky/awufXpc/nQXtj2Yn5kuKD2YXF0njkvCh3+
01zuaJ78PduV7lu7SnOyU+Zp7UaabKncKMVxOEfnLHidN9U+b57S7je0NuqpcnuvuaNX+3vs5E+/
xb+Ab4JxqXojil78MyVEl6J8NKNJx3Y4HjUZG4EBsqN58vCo0qGQPAxZ89BYVN6dKfqiMap3oS8r
2h906FXwJZZzqWAoFr5EmkRD6EFkkZm+z6qzDvP4Ndb3cLBscqyVcu0RPaJ1op/jiIuyHWbHYE0J
Hw00CMW7zDk0HIpjaKxFHs2+tq5//9NK5gqa/Qmq8VUC6VfnFEm3/xcq0jry761YQEMISkuOm6uR
Ci7XdJv0kJ9dYr0PEYksDFEdvdWFowdek55lWKhSeUh69NcIZVEzjXm/yQaOMJXB3EmpanYXpW+9
2XciRiZF2ZpFv9GV5kBAmyMgO2hZ6wqw4KZmh+hGKswNqJ6vTEaPaIp7OtxUrhtRTxvhMw5LR+KG
zptLU9C5S8agXp3kEAIijT1ZC12y1vh1FjsJjhCf6pj8LMXoKq4yhE6goczM6k3ACwpUfJA0pDcI
DRT1odOvcl94dYB4LNb22UI/aFa6IQRpRTHIGEENTYZbajszg81uWZ/VDo8WAFERuShS8/nXwEfL
nbzkshu0LcPweZobuhHTh9jQac8oH5Lqa+xKWxbVDY0mOHUWe6kn0loTuwoEezFD+hXvs3SvCaAl
Lbg4ZOK41aDcZWDFRb1W2kZu7yutqhKWr/VwGZwcx+ncRJNXwWAkUaBBJktbEtjkW7poPJGanfVu
gWWScUiCTV4MHiGkTlwiIVv2mnrVbRAMCqQI2u319t1YOHdm81WY8EgPrm7ODwskTzsAhKlAIePN
aqsHuR+ea5N1hz1Gy25Z1ri1RFi0mJ+ELHYTltzqNIvdWYRrm3gmBtQVq5oJarPPz3y+dGpzpp63
IQU9vZl9ZApAWZnwDTH9tyKzGJ5FhpOCbO+xTDZRBHZLoVD2D1JD7Q9R/f8+6/+++f+gTIy2kyax
i41TTdhBKnFaJEAvvKYEWQtPvNdqirxiOJccw3ucJE2v2DybSU/EFL3C2lOt5k5VoQ6TCqLKEsds
v7ToeVafOq1CueE0BVYU2at49THeSsYXRUBmy5as/4jWSx2flwXziUxC9IAQiYJ0wdrSW9cxEJfJ
x2RajpYcSuAFMy6R+XA2bI5x/xuXxEaha+DIH6NGL8fIizqOiFWyIcbD/fslQv6v2pn/WCH+IDzK
2JRTMZjU06AxBvNh17/58h4ltL30yEAJn1HTwp4Ii5YBdfT0gFUEycFuar+kChESnYsKmWIsYWgs
i1whom76B8D7L6H2361if7CVZaUmRhO2BfnY+U7T8QTSVj5xV7YoGxozPs1kaKNPBBa1PDVvTz0z
Y4jbMhUXZ5BFn+qmjzHZ0WXlNt0VO7xqKBfMEX7yOVPUMZNVIC2Ws1b+9CpFSUpuPE4cnETjJZtU
N59eoWHcVvtRFtSq8FkLwE+1iH4c8+SSC8QyZKCiGpvTEE4uQVHxHIBjhfcYP5pemZsynYDjTnOR
ICcYnYHT5txM76vJfo3VpNHjyt/6x8Z1/b9vAMhRdZxIVAT/IbeNSFQrOkHPoMTJNk9MHvOFMnma
mokWiqE9KIuU8SyXek/7HGhKz5mHDx0J0NoDnmjpm0wgfLhcVss+PUXr31m7zhoac0fZXaWuc/0S
A6Gv3n+cyQQHNWSRKiTuaswZqCUNrsG0lLd+TB8FFkcZC8kkJjvqaO0MoJ8UgZBD/3AVpXpTECTA
dmZr5fdSc6Cq9gMOAoOAGkk6JRT9KnG6SZJiaw3T81oSWKTmTuDINpipi8mIjCY6M+Z0+/fPyZ+Z
Sf+7mPz7Qv7BTaRlF7aKhvgB9+ua3b0Q7lg3CNfVdj9VezLWiM7hEmcZRwZ8fxgDmFfn9p/ChP+l
kP7/T8O/38kf9I9WLG1aGBbtfQaHiWVbxXQKOsmFO6yYzpm82Y4aaqhXtKxlzM4rA9mZ7yWqLVg0
AQnP2JocRRCmR8sGtRgzCMIv3da4F7Fz7AuTOtUfkbu8QPNh5ddI+62N1pGGNcwevW/tpQRP5NlZ
0h9xvg/ybb0LtPGQz0emE+o4lIvQvwLLH6es3TaAz2WGxOvDCBEIWRgxhvzFjJRndge/I18vpny9
gOuI0s9+bnyzQjWC74oX1kS6vN/ARFPj3iTQCbr8ORqcuK5ZAIbYUxFw0lrZywGzZ+sv5VTlVYDv
ee2tkS7yKgBBuWCMpi1+IvA4rHkk6mCr6nEmhD7lSdCLB/FLxujBYLIR2tYOjMLXOYX7tbCTQ9RU
eH5OTQdEWZD4QnxELMXYjLRDXDevwiQ6IU1uuU4iIQMtDmyjPNL6aAut5fE09ZBuMkJ9YySqlrln
URDHwcuX1cZCpSLuBgkaXjjJUustkkQ4BwMpOYKYkJpCIV1mQVh2sYBqVmurdsCuQi2p2AN7V69x
82Qun8q452+MsbKnkpVwPSBppyzP5Uz7KGSafC2j7UXsn6Vw9Fe4Oa1+mzRxdCDbgJjfWjIe1yAX
anPSrL5HxYvCbZugUKU4tkvf2valZ4YnSTAnZKvhZwByI5+miR/l6KlQPlW6zdKZDjWRJayxXQAW
OPxF+JFgfRKSUJe7EOdOpCybGkx0reiZIoaR+NUUaLfq9eJNFIEzuEqm1H2Ru/wpzMyO4i2KinPe
PKq02AzkRgTKsOWrInrswvjQmfUUyKRcMR/wdT0t1sYI52usAd1NKvTNrJ9H8V4bgqdxdqczWENP
MOCxpmM43TTZG1m6a5Ix/wKByQPRE0WaXzu52PfJz1yE7yS/sfUe+clL2SJuH7kTedaY/8lhIIIM
f6BQ5p/j0B6UcvaQpcR4mbRo2WIk8XdTQ9EGNjsnpTRt5GA1y4jlshYBAckAjkzedlcXxyKz9noq
PxP7mXKKymbxazBJZkHaV9GjHknFvhRHT5JCuu4xjJaPIRDZ4gr9b6HyBEBSC3eL+6GagWgbCBNK
LerbmL/HC/MvSHprvJXgo/n36lMixcCaXKJCVEaSPPCZyOJqmxrgYSeLibc/c+rKQlLRX0Utp7ti
eO4PIR8kz5KjQLpV6naQHIEepZiYn5AlYlCeQxjFZniysuhaGGlr6/P4WjKQkvZULfrGLD80laG7
Tkq7NrqdhGSb00iumtscxK1WG6Dkx6mAGa0TaJuXVkMaophewq5T8gJTlhGnIx2mJUPXeZiaQ9EY
FMcAqpAbKii8ZY2zPaI8PRW9Wc4AGiSiJ7/MrvYLndwZy7I1kthEzdEQ1M19b09M4H8l+hPELv/O
YEOtE6xXPbouTANdvrg6Dy1J2QksbYrITc2coLnynUb1EhC1oIrA07GzUPKSqGeqNBo61jesFlMo
uX2RAxClFxHQgkSgnUQzV38zxmqTEzGnh1DsY3SgTjlUkkurMEWsynZmyjXHKa4r7p2uyreKcAwG
ZZ/QEdTQIPkQjx30YwSJDwQwgYQDsnQWRwnfBBOd5qMcKD6xBWy8ItlboEviuapzjz6JfOTnixx5
Bv6NhLOlE2tTgOUWs+UHcb9b37XKulo9apZor2nukklDrQn4Nm+z9kMSzU8JsjVdgKSWxBlIgVar
imM6cUE5eVZ82utyJ62Rrqxb3Zokj15FcJrmRZM3Mf4CLT0MbXSyTD4EixMODjB9DRui/N0K3FwU
cfJUD9VK+HNna2n3EFvZ1qiq/frKBugOWQf/7KX5b/Kq/9RU/KF7CafBlMtYFFg+wbbhzM0ckSFq
S3HgA0kWzn/c9cYebxTO0bcAHsEwBS7MPymQUHH8t5ntP9/L+l7/Q9+RpmOTCLPFlqDeNayvAoXr
MpyHPHPIXInH6qCIHXfDWRv8Ps0OsuoRFxUTwxEaXhUnnizz1nqIxxj6WJ99Q2uOq5NziXJnMr9H
xud50P0i0fxI7v1G/pan1JaYrvigZqiJSb/MYbJFUoM3K8hpgvqNU8lWFkxXoInWDMMN0I/XNqcZ
LeKe6TSoGuG+JOhO6RXtEUImhrMudsNMuSXxGeeRfbxdBDtKiHgM3BIDb2oBm6NTzhskkSSgxCSR
Kew1NNa1LTgELTeQBt1WCqPb2H7pPWqJ+JCPsPivU0jmEWeopj9a41fDQS7+0kUCHuWf2SyuiTps
aaCyZeT2S0s6THwjy9vCNjazJ2ho77XwnkJImPIVT0TSknzFfVz85OJH8a2KhDf2L1NaERaQ0C2L
HnpKNiLwOpe5RAbeyJo/JReycRwyeyAwfk36aochQxWxl8azmLyO+PZ0UAl9ujZIFYzgPompW/YP
y/A15HfauF1N26dG6wrau2h8aFxiLVqbRI2DpOIZK0F9UULExQcIUoFSrpXRG8X5YRhuqYnbAuW5
1eDQjW6KdTWKdxFwW53hsA0BRNmUTxnriqV9ma3mJR3Yd/dIMsYmz5gJhZOFEVZ8y5D0GOFbJ3W2
HEybrqivPVsAviiaZodtYkiugV1CDe/kX3orwsEJZq9O97HCfwrt0NDgBPbRlZoj6F/KcMv565HF
oYdBalF2cfVRlp8Bd5eAbrCKARGb3TIw1u1bBN+6dBOkj5y8tARhcqjNp1aRnUx4o8dW1K7ZDPTR
FldzNN9q/GRJbI8T2k5usgD0pDzp400qejsBZii196T+aGBNBA7M0yW+F/mtHILNiDxdLy91/zkT
HxIDLa1oV6HOUC7NXpNhvaeTkLc+xRgEZ/z2DSQyOX5LS7EuBklypqLHGCPlIP8a+SmcyL+qbkuC
SibWNrmOFKYrX4e/EklZv5/DZDnXwY/J4sG7JM1qW1HcU6ecqK3FVesZZHDiMkTQOjHhzAjVn9PQ
r1hdJAz3MWZFgzoDGetVgC3TqCc3QIQvqugDe2Tu0hJtuvX4pHwjkUcteRqh9EUN4qzmMoRkRBGI
FLZ3iee61PpfhNxrwqQZXaSwO2jasKsIBMyXjdGWYOW/Gtm+qLkLHugxsOvab5Nm2xrvogZBzY2n
C51n6sVz/hwot0HoMbzAZWXbvF38Dqi4RFmq6FBCiVMVj4XCBmFqvjqXW6VpNlK4MQPj21iQD+XT
oSsPuTSd9CQ8MV49K+E1x51ULgB3cvid9No+bp6FKfVyOeEXUFELDKmNr3UPe4jot0pfoxRFjRmi
W+FEaWlhSHBrCPS8on3xhyio72T47ZuCOD3Oj1q3G8Xuo6VRtYw1L+pb0mWvZvk4Yu6xQP6X6Vtq
XiuLx6dPT0XDjD5slN54bATFkyvZTaHLMliCLBM2lKkesqJFJKE+E/hYKdVJLeVnHfmdF0Q5ndO3
DE+E0vOTc4nNkv0KEACio0jAuoJTzUIjvc/l6UFkspPLD75Ovn1SLZ6q/U5syRa+PGLHD0ke2jmJ
8EN4ivOXlh/lL7v2BJ/ZTa6I30UF94g4Di+vQvhmDV8NM4GBHj6s7+JMjbG8HxHcysZ7gq+7A9OJ
pceho1ShdaUhc85zKWzN4HMuOIWgFooHugAxlozTLUwwTxbvYSaSP3WsqnAzRqx5jF+61dlS+6t1
2CJXcQIWf+wwa7iQ0axD+i7mtjFC1ZWws/RkpVUYqyBYUyxPc3/QtZMkPciMqplEKx1kcMjpIHiU
OYxihRISZWP28S8L3ipMkpkZI4EuOsRV+XeoHKVkZ8gm5c0bsXhLGHwbFEw5MUcCFy01LDvKrov1
pAzkwbUQGezoS93jMlB3S3HnOGrEAjoOYpEQcygQFPXs6wR5BuH0GFp0jNfKISpTp2JiLa35aIy3
eWXY4tFnZh1GxVuEzB/nkL2AFGBN+ZistzK9NLICJBC/5chwJLHeS/VTWk+OGP4QTf6ShM1jNG7i
FNcPd7AJj0PbmTa9kxbE0D9tJll8kZrYH4OarNBjE1F8B8cYSByYw1uZoxdrODaWhq30d5PUSTGE
uFz51tSX8PsMXewR9HtRS3LW0aTSjrwLMbmKw/TW6Q9mM14IOHGNDnpL0V+NNLm2DNj9PqyZKYIn
XeDhQHtbpLKLED8T72Fzi7vbiKptabdGea9fBumzANQc2Uqi4DpznkCeCktCBDigUZ2wX+Ef0fN7
gBtrWQJHJ6Spv6BZT7LBL4JsK/AHMwLUIPhRla9G3WR55Fa5tbES/U0gMDknSqGCzH+UBUIaMFMI
+BNMKzoZ9LpHNz26G/VI1TrzO+VO6GNtIhkJ/+v8ML80Gp44sfPVVV5ZnuaeWwBnpaTpB1En+kYJ
T0H/TZQ4t3F5ScPBybvrYGibfmgfmuKr7W8qjKtZ5GdeylW02i4ibuNeBVvUjo06ODwcLmYYNigW
8nyfKt2rYSg2ECStHcjw2ehrvl3syePUpo2WTt+qTpjYkB40fXgJGxxYjQYpAr0ByEGDAfRhJ3xI
c/xSCZ/TSFmA7pZwETVpR0kLFjJ+agq+qbF7SZraFYN6uzomDBKUCIH0KjbWUYhdMRVO2uL3evrQ
MQbkXYRsWUGvSZJJTmJfAgEp2oF6lTVeW9r32qHREXNGsa+U4nNTT4eoEnYxaUntFG+UlcWqQ/R5
rV0DKFSJ6ipQCFotulb/pgrZe1A9cXAb4d3H2e37oxFerPCSDx16xsC3clqGeHGJBWkKOL0UFUFm
ISmaKgKf1A4NBLMWXL/mCRJoYnMOzCNbQtCaToO/w4QMLDFLSy9zCCaEAhyiJ24DR8PeHFlPPYIg
WZc3g6mcpXTxAqTfUmMeeh7hBhV0q1m102FNH8e3ZIwvCvabJbc4+uFqxXFQFSJS4KC9B5N8wrT7
FgbmwewrgteDrS6PlGMUmzmVdiHx/latvSQAY4NeeQNORDVU/SHUTqiVt0Yt8DULPtwQOLIHflYJ
eNhCHSRYh+0X0V2yUJRm5upL6aviszXBwScq7lLka6roLHJxjvraT/O/BAxVDV5wHdClFJO+Tzh3
j+hCBdy6Uk4mg8m6g7sZqn2he6IKVH8qkAqqdscyMzcG3oWrJRU7QcO9ji50jYAq5dDtunuH9sQU
KbPMmFpHGJ5u2ZLx4Vq1cNEMDqxhprOXZ2clVB/kXLskc79PSOoUgwWVqlbv9HTH6fp5SkfRxXqM
kFR+GdEtUYAxsxTUinmIlr7EZiIepanHBpnvJCJvh6XflnL9K+YwSIVy7BrjQdP0TdFNz9NsuLhj
mdCG01DDDYe39sWghzdY+ntTZsB479Wof+RS6JVkSBPO3Ge5N9OiUTcvcr9gXzMOHZ1k2yRon4oB
21ZYIp2YnBJr5DzKZyJoyVLqDks2HvQBc5lmXQcWsY6HsbFV81fiuRWbwAmA4HKRdIz+KqqcvTAM
Jzo5NbGIX2t2VOwghXlOy2MeEgT5Uj5H1QFTWS4orja76/bR6KtJVCOS15jxsxgX0q3sdqDEU+Vw
vyChIae+Yjkfa9RsJOr+mOF7LKbohoOtSBCBKEIclvFJM7rbgtaP3nTqHwXkcy9NFQBDZY/yBEmk
hstvmi78i6SvBuWhC7hStEcKwOY5TctquomTDqZexvwoodqIak6OtB1NrEfK+JFnMG+Z5reoCguL
2M4o9EGY3scc+J6PI2gKsJDftPDyfPJGYXZlLKJ9hgyCYGOzCzGjapvQrF6HoxHUh1TI3LiTtlNU
XPs8fMWVeBxU66bBiZkZSTQDY6HBhewrcjHLwrXWjAwZ0WCHg6//XSPuewJ/AZmYQQrFDmkmZab1
hmxXDRWOhJpROzkxEx2LeHleKnQXMl1zVbaXxafpPLcEJE/1VqcWTScLoBSJGsrKN3RETXGYOh7K
m3ckhsX2j1+qbX/5r75t//ix83U58rV45x/ty7GzXzP79dV+9Y+v7Yb/Hy/+6+V4eT366/8K2x8c
NEHHo2pntud7qh3vcL86l+PXX3/g80eD8+pfapdvyyu738g1WXWO/MS9Fhh+8is+wTg9ypfUFx5N
96ezW7ewgwdxI/0Kfv/c7ug8clHKHkLyPPzpgIwPt0L3BCzTntL9sg1tjDK+5cQO77XzDH/x6k3n
c663WW7XAvqH6Sd3kYvayUHYr/EO+a7v2ZqccN7IT6SumMevkvvxkRErxhDyZQwcTNz5W3onwEJp
CdeyrY+RxpQP9btNIDpcMhX70Wb3lbkxqMTBucVDrR8pOiCZDatqcCwOmsc3k8lAlq5dFduWWTIg
O0McQZSodCqKe5CEu4jPmptfSUgrQZyHr+ZaL0zcDUwGDL3Ixmsk6iYCk0XKHQoofi8FIngVpetU
pfugiEpwq+Wgkg6NP8zRxO+1k2FSTtUiPRhhe+ghT0XLeo4XxRloXVWhbKXsVeobR+3l1X4qwblq
/Us+its+UNx8eCvXnoiOHrB62uloUWVttKsB3rO0XHqzdyZkgJkzlJEQRcQj4DZU1gIozjE77RZn
Yn2lg4AAWJ+RC8Cg2MiA4/F0kgjO0ztsEoXiK9PylpNVkC2jky29rwZ0Q/dXjcdgDia7Rg/Qjx4a
LmQnPTx8iAy51CdnEvBiz4H7l8ohET0g6JbE7zU/ibDlggQzMrcsGLsYiSsNiC0LgopNwZze+5wL
zTl2XL7XqQMAfxiKXYpcUhTOZSUfwtl0Z9TKHXhDRBi9EiHUSho/Nn97k0dX7Pa6gr4wfTHZnw2x
2UzUBkbNV9+d1ivb56TGl7nbNIempQaDCwEOHfMno7TqPilVL397gZz5q2CdGy7fHGwYkpA2xgTK
Vad4beARA2/pxZM5pSckyCsMTv6cX48G4vncHwt918dPDLVUVssP5sBpGcdPbnfQDW3CwjrkR3oR
jxGIjTDYIiHd65wf6dFrX5AGvmhXWUi5psqG7k9vmGVfk34DcJg1IyI2e15pi4pakzZAOqXMkU+L
7XgkYBs76dCOOwPdhz6GXq8zSY8JWcTr5gNBLmCkJY00/Eaa2G3WMKcmvlmc2QmnBwexF+iLerWF
hM8phJQKRCozX6hIRxsEugMbj+4G3eNicLU4kqWinyJMCNEtRjhAlkp8nFXDU0LC0oBX1nGuAxkx
kMqr4b5FQpNovNi6slNvoRI9YRH/j+oiv2WK5ZBsxtaDb5/JVTFTRxVYGVu6VM5D9QUqwL/jC5BW
NZCfOjzSm6SLBKQ2vEv8lhICmHG5W8y5NVM5xL+ckZbyNC3M7u250E8apugATTpqh7HP7VK9Bsat
CL9UtNDSEyXBk3bq9DthB11x4Teh9KV0jdsg7svNU1IQUJm/W/pTlJCCNarutBgkPjAe93cNyN5i
9CvkkzDAPS4CIWw+QDZWGq4nQQ+WRoZCgLAFbX7hY9hiqruQKVAwQogo0q1PAj0Kervnx0l7UpHt
mOFHmMLkiYHk9HH7FtWS29brdqIcUuklYacfur9qD7PnHCwoQyXFJc7U8VjJb1n6OoOwaE/dgnNe
TIjxAu4DplKOUXqWRDQRPS3n+nNBXHjK0iBitMEgHwCkNOXPjF0kHrEqSDqO1tI1NLI1R2kbTZ+T
gOOasXgp/NhYOPZ8lvqNTXwzlygPOOu6EXJ4jKByfiJET+KA1uxKeizyGVG5fCCCX4Gk5K60mRr7
8iNFBcoJ4FltcJYZbmj4MzjfIt9NLf8xcLaC9KNqzWxpCjCdaZuKgMWCz7mZCaIhSd9QFYJA/GV6
bwYVqu5bmIjcwkkt1jmLuwwm/BGxdlRRbY/Y1jO4eyUInJJj+YDLS+JIBGdmxNuwBwntXnTjTZxY
94bYLXhcwRHnusfRROLFsjgx1/43rwlFyPVLlD2McLxxnF4X4W1AbabeBtxvUfBicaCYRspq9d4r
oElbpPA92B0WA0GDUjSQ57BFrdEsZZHv1sdFQGtLnMeMUnQpY46l5xwcK9O9GN3La8fvq/lhwswk
C53D1ZnSpzhmAWXAWqqnWo/ckj0wUF9XRQ8pLHNSbtQYCjnFIcuTChCnlRpddOkhkN/75AaPTKCD
7ASRiVhkdInORO9wUHATyQA5CdaT3nrgAkT92Uo+uGEnTvRRSwgF23SbnJvgCUGcpruGTnpt6Fbl
IUZ8jcUlLDBgi0CAX0r9bHKMyLuvRRg368ctZxNz7e8cnKyhYM5T8NjhzZjfi0DaV81yMNPmoqBt
0rTyBXZTXH4JuScfKabP2hQplphuBWhsVZow2g3c5G9JkM8oLvulRQaw6OcZAqhdpXp4xRvthe/y
m5bQTM5LS72e7CCaRsbq+ampHoMYSdT009PFC77UgPiiqhtWmVrKrKAqnStULOISHeg0O4Xxah3a
JpV1FxmGI03w6tzi4DQQdmFeVblzIXNP4ar0EMxHvTg13F4zZgCa7YQkOXbWEzqSg8LWlk06LBz7
yHKfxTfSQJFBQmBQEFCh3khYhvOqcIaRPB6yXRqSEYNM37Sx7qQQzq3JlopxtmTYKcLdknaQ/D/m
JLhyLtBrsTXDg8VdkQ0Bmj+mzbS2dRL8TP7uNO0aNXQbgi6kpnHVocEtBfadLNi1eqDWzpVDqC0t
YidZLkaY/ZRzvBOr2QmCYj8apqcb81XUSfEJTJQQvUMpAb+IOkB5UyQm0u8SjGqEz1ArMkt7jsqc
9Kv8K4nvXSZtan0gHYAfqxnwYCBDNBrKp6VnzXqzFAg1UmYZoUaT7l/SVQz2CBlb63I3ZCZtA48c
QL9ZP1eDQdxWgG8h3I8dd/6s+loONghwP0WuDJS9LDFW6pZoyd9V0KjNCApzEVz/Amt77qc9hLv6
3Wl7xCd2WYwPkhwQNYaagcNRMpPpYg7s90Z3VguaRGJUGLKdSN9V9I79UY1POW6nyUBGICgHc8hO
wxQcljjzirpAs0z0YcWZ81Maj8qq+xpeWVc8Gbp2znGVMLHyyW9CgdoVlKdE9B0E5Jzx4gua6E/t
LeHpWChmUcT3Akk+KkenzzJP4gRUWfO21r9n9aY1xRNxSmUc7/QaEFMsHqM2ukyrVz3qVt2gQQIj
hhY61Ir0IKRPRIUcK+HekNoZoX5pjslK+Z9LzjtZcSp4+0l7aAyeTBowlIpVKRSifYQOlV6PrQaC
OzJ0RmaHQIU314SgV7sVWSoVEw8y8UULK7cALjnnrAw1iKY3p82aWD+n7+PArNbO5Fea3niXsvl/
OHuznsa1rW37F1ly35ySuElIAgECFCdWUQvc971//XsZffoEARHtR6up2lW1lxN7es4x7nE3Vxjs
XKnN3icQicYerWOFovBp6JR1uNw52t8GPx+/eUmF2GNOD+tcL6GJhrwtLN0FdhBTbdvTXTYgvZL8
d+7fWql8Jdd2W6XyPlCztVRqN7O4LQlYW1heslnvqBiN6cYfqNShhUIUezU7iTqrxjcog0r1YiVI
WIQj2QVuPRn2UEQbn1jSJdmI2N1kPSsUH1xDtkLyQ0pbJ0tJiQpXArZVKByE5LrNrzMWI8keV4RH
h2m/D1rc0NGm1daNUp1iGSs/GAFO4EP8XevTml2nj6uXMrnFEG0jSD1jQyRtJab6WYDpMPy+KjGQ
0wRekmmehP+t2CduR0daVDIgt6qvAlQqw0ALi3SBE1SdCQYe/Xe9Q9aFpHmscAEKh02TWItn5yYt
jN2YY8RqipsZSCbPErtKeI20at/52qHzZdoQ/gHatJhDMTyVXIs6CCtuQ1s3tStI8grHDT1Z+vPw
JfiTwerKTZm5adLfaZjB+X1xLyepPU3hJuSR6BIoLPwqxijZMTWyl6JDyFbVdO2QMIp4q2p+dyVW
yYYocRCD5lEcux3+2kQSbsVKdXKqPx+ufmCc9A6OOCqw4TQGnBeJDJZbuGJ60mrtOHcA3XGP9yx5
62bqDUWykdP5LoNQE8rXzWLgwJm1ZGeW9HZLDvwy85/7/VBPuwlkTZydtvNf8U/yipaGI46Nq0Ch
1DExG+P4tMcZ4U0iUJ9h4K6SPPQR0hY+VNDqy7Z1i40Zn+TgtDhWZ1C4aT+wN3U1DgGBu5YkGTXd
q0h8RmElmzDuQ/7TiL5Hhh7WtGnv8uq6UUfb5+oYfBPHaEiPcmpbiT0BQY/jqZHfGrSEepVuuQUC
xCM8Rbt92x5hFYW8X1kc/R0YmJtuoc6gs0OGNqOO/4QBlE9TutbC5FHNWfpCGDC57tBaybia9DGJ
cxMoTkJLmSvNQR3vIyx556jcCIhxlb5u1iUG3P4AH5jevsqelP5FHcCX8CgYWQ7aQ4uKRtGSR8Ms
360KItYEYBePJOq9UM/daB1xOhzFZCBYG01ApmaGRHVpqRQ6FeYREFkAqasISWi8zqyFvi/zgKIB
70yzJ1dxegh0cAJ96NkG43YnTfqq7PpT2cZ3eqM9U5Vi78xmrsn5Pp7Df0EuhzTQLxXl8Iyek+Z7
hjLImKDxbwsyWEkkvjLKV/Knarm7Twvpo1QQ9AwcLXmew8SBeX0IKgXCE9zkZN5FZfOcBvAPSEXJ
0Jkqu1FHZWcdFM3aGoMH4WRCxEq3YOMWiZ4gfO+Ll2CM/oGSbiZkPKUm3qiVuM9XfvEs6swixOCa
KRRM6/euMKCwtwgLK9v0rxnhuGn3YEJ91DpmuH10PRATVE8iwsUAwRw5hSOTXy+L50fcBcM3yNuz
5pNfNICWMYxEPNKOuEDBy8BZUi9dptI60mPL9+3QeCzi5yrVsUz8SOD9yxxzUNGyJQlbenHVsI30
83FgHYrA75qWvqbafFzws0keXMUY7TEnz7cKXHw+XCj8MAKrp4TDMKpmb6iFHb0RiogAb3SQKN7v
jIZqYawE/SGtfYc1gkWbOeFKJfr3hlW8p5SPRYFKm/pCxcq88o+dyceadiYfXYMTwWhHpaWaUMgN
lN51Wq5IYbvVIyaX5QCX/5GUsttyHE6CdigyXCLSABrWiOydC0fzuDKyXd+UnCXcxexagjpSSC8j
xg8xgxfOtKuqaGwJ+EArwzdpajcVqtt+euomijl/RLg9UZBpwn4hmwvYAsMkwqXrMQt0R9Wf1R7m
eoVJidXYmSScEpQUfoWutlVzO4jI4Cv8p3k6JDStKuwTnf2RoTVkFIeH00ie7D9VE182lh0wq/VU
qweeHL558eT58amqj4H+15dsWrW1MdJAyI9iErphIqP+mI6aAqgKOFstO1Ib2FKvrEcVITEC9ryx
7hJO+xJdazaUrqggm1fo7+79ZPZkobxFin8M5+Y1CK113DS23ui2bv7XT8YVRJ917x8GXNYXyyXy
03E7KW1su3u1uS7arWU8S2qzDpNmPSDbIgbzmhgKhz4SmCpelywcRHAFyWwda7DCyaE2+/Uw23sg
jmi7VBljWjppbNHLmDcjhC4L+UqehnZmWRuiDREcY1giGTeBOdg++lAdxVfgQ+/ZKxLV4UpH8mK2
tzGOHajPYt5U+JCI3MZ2YwnPI6NW47VB02P0z5IOGZQxhjn8izDhmdVjbJRXg+/mMlIrqnkg4hxb
hB7dynPC61P72B5CRdfke6vQr4LpzUrvoiRZh/2RXwfVsIeyg9IA5kl9slTwi7ecDr9BG6Arx0Bx
fkmfga2FrngMNjPxResWsRANHB4Po/ZHzxEZNa0rQFzRUHzIMHTH/g6wIoNUnACcVem4awtqZoAi
bTrqAOEqJVj9MtKEJ2mF1pd236QK7qb12NHb9Apj///i4FnJ70GI4K2Mxbyb5j+GAjVFXnUJAG8P
UghFWbPYMYE98w5bzIKs4XQdAL2M4bgB68nJLkt8lISL7uKwUJ6Vcp0lTOCkfRmCBISrvu6YmMHK
dGqAFMpsQRpfCxVVbH4hzRQGDzS0cx76Z5ramWGT6IMeygvHyKrWpfyWZ5OtlxHo/euEgARdLg9l
ooCPJcvJmfCoU+kY0KxBmFp65qYEmaB0wUMM4qXMKTjcKwXrUIV0Fr1E6h5Xz5VADzhRaqYxumUT
owGfwN+1HB2y+L2EHjUY/b0UVY6AOkaODJwj8Q9JkIGCB4ziXTLto2E5xRD+QCAtASZ9KBGaY/TN
vVoa9wE0nHDIbkutdhPbgqAIoxdi0Ak0fAIlrbSZ82VbG4cixk8EhssEiJPhSZnGhU0HtYpViDBi
5ARIzzBeVPGBS2Dg5SdVldaxr2/69JokptYEqI29FD8i4S3m/6d276a8rhUQ0OR0n2TVIc8De8KY
BTsne8phuiSEjuVvJWND3+moaKzmTqdvWzzW/g/qhs/P8kwn2PU9O+8wZ4dKd5Jon1fbDK9567rU
oP7SbDtBhfehHUr4FO3yS0Ge8iIy+r6ULANoDD8rSTxjX/YxMLYUqx/h5ZBJAI0BzBimlzfdYVIf
GK3h67qT2CXc2kBkctU9pJkHG5d5SurfQkEcpFW+F3IsvrbD9fjn99vzs+OWjCWYLqqSop6nBciD
zvufROKR9xOELnlq/8U7cj63xo209v+UTzW9AxDflv1PxGX6SX6Q/6NT5GVU7XkL5LuO7hnQhjTq
6+o1e28ggJnO75/yPKnvQ6Ii//+f8pu1voinp6+OrbbXRReWPsxfH+U50rfmr6w4rfZWijsFfKto
zTuTiNJ0Qf/z44igsg7LrYwE4MIn+nGL+PSJzkQz8xjk+JDFmP1zTsiu4iD2xtMnAYeB/LsYjwNA
bNOTcWE9/6T8M0VSWjVdsoxvqdYkb1dGLs35QQCWqOYXITtqGnPNl2LpFcqVfinE/cc4nc9XXO7E
J87u1FpZxFAk3pEIm3dQUWa7p8MWxAqvBwD0/NjWeO2sDOFWYSJTxpnr64/ykqHJbzFxUucY6HB7
4QEsL875i/X5Y53t0a2gldwdUd6PNeOZ8GTI7/Qo6xInN21m2kq/gXt6gL9YSz6aoN3H/eb3j2D+
JDA0DbKdJNEQFVU9E+/FJiNhVYnLfTdNTveeJjijACkCfhpqfbQKzjWA1FrH4KqA6KPoXicGTB6M
VyEvtqP8JoatN+i4TIT0xhFEQBhEKYreuTDvYupANX9TdBXnm+mOIIAt54hT76wUUykcw+AUahHm
PcmrZEA+RMsAuavSG1c0Yttq5z/jaGw038eopgn+ajC2ANLAbrP0utbkbcFYyJee56m/F6L5yZK1
t3hgi/G9ykTbjvmzr2KxrwPj5UzFJu3Gz/ABm+cdBJJNq0+OxbyuT+RtOSp/orJ+YBJpN/4AWR+5
+4CXnrSeVB+mduymODo7Cv0zkXXR4++P4cf4hk+PQTsTAmqxNVagXOoeBzCc2mBZUc23LAcmFOl1
j4DC0vcNzpuwxxrLBa9ihkL9O/d8ZHQRiMmSh98/008blsZtt1gZlsoiODt14EtCkCVN+eAzwRxm
E7vjY0MYr8G2jkZpxKAigMgIU0CQjgtgpQHLSMTSY16PFeR1mN39/onkHzaOL5/oTDKcFSOJ10Ni
3FZ4dNSvNMBhutNwMp88kXdk06J9MY/K8I/ElSG+MlaUIOoNsm7QV/2fMFP3uQDhuNHWzLZdxHZw
77pLWsSfTEo/P8szBaBYRqFVVJW2N6bSrtjFk3k7zHAElK1vbcvkX2b+Rxn9+735UZZgWZZu6JJM
KKdydlVL6gKdKaa+15cubth0ybMWpmtRb2wfNtSsv/nIlP02xbKCCQQZVb1dqUdFbYlyg3IUPneC
KxcN0pEdPvWVqK+UFs75RNk/ndTspu/lNdlFG1l+bTkgIxpQfb5Xg9OA/ZSV7zrM4heRAz8V4dqM
stNQFSv+/Qwe1fvvQxdc/f6df3prOEcVSZIlUVZE9eyt0ZtM7TorN/aSvJOK4QalzIEkXjuq1ZWA
+II6TvZBwbVgnwrPMmWKb7wHJmM1MHHmu3bQVSulog6fRNBF6YKdxU8+zl8+39kBa0zy2KmZqqOM
PWVKfV8PbjFtB+Ypg4yIl0kVVO/Vksvua5tIRWN06eT7oXT78gnOVoVm9MqkGUp6sJS3UX+p0rse
TAj+Gq6t5vvvj8P44ThjuENOqq4rhvQt8Z2+tW6DaGiOFGFz4AYlAbq2gJ6hcqqQjATHquxZpm1b
5S0UPldmBrcWYcnGDmiYGsOzZN+zcblTHzPeUfDowa7/5KYHwV5nNiOuq9KBOUSiGZ6B4bvJdFXY
WolXRWuiPCNhHU5rjbZUdhaa5L0An4ccJsHurA35kpjww2iICzdhD0AlXq2K/+A61SMy2jWHDq9L
oHqTusGsLRCuA/kUgewEW/CA3+/UTxUrd8q0dJmILcsyzg5+w5LL0pq5U+GGUSJetJ65J8xvl93V
4HhO+ZD/R1JHfEXD6hoH+VbdaHa/RYEzvzM02EW39V9rCTHCzIo6Aejzwh6mLevirDLRZEk2RF0D
ZlP1s51WmQwhFfWxOeKkSgyUEjCchfliB7BA+tXg2y02gokDW6PnJw1uhBSp9sBcHMMR3D0YV9BZ
QotZiZCYhXV8I94y1RX8XSI5Tb9ZSMFWQR72VQ5fwPA6vueM8cOW8gM7YBdnKYZc+WiblsMRvVy8
d/ALAq2EYf3701jOsfPvqsj64tarysQsnH1XYvtMwFArW9Id/YTYCMDA9EUj7uz/cB1LNSU2LGjI
ytl14PKNmiJwHSh7sJwApVmW1nDJVWbZVM6/Dt9DgmSvmSLJ2Pz+p1pXUaxStpi47lAWc5mFdhUn
x1i4JbCNkUjg/2lhDP3+1c5DTZfmRhc1Y/n3R57qWa3Q1RLqLC3N74iENNh5y9uyWiP5UfKb4mkh
n9B9w174Q9JCZm4iAiHLB7isKG4nBWzBTYelbwTBwdgDQtfvn0764ZbooonzjWLyI0HtX2+JUc9D
rpohQii0oe224EwuGiwTXK1zVOFGlIs1U6xAvNDnSD9UAjolta4Z2K1o1sf58OlRCFETj1hTkMnd
uovOO64hi82rIDoaeCJDT19mU3li//51P476zytAEllfuko9bygGLfHZscNxr6llnn58XbHStvp8
6or3xRKhrYxXnemDFnQupqFuHNdP6KI1woAi9Maq9c/CwyOZdNuEQpJp+Pe9qdpoW/iltSpvqrqv
FyOhVf6voJkOG8VNcJZckmzTdLj9/XssC/Xb1zAkzeAFVGGYnD01M4kSP0DEsCs7l9KzSGzdOvnC
mrPr9wudbwDL/eLll1RNZ/GqxtniLRq9V8JGinYJaCDWvoO1BYu6Soa3//U6Mk+DekUUtWXrP3sz
s1gQxVJBU17S58Y5NhQuxQEsmP3v1/m23qmG2LhVmf2Mnyn6UhV8WneZCstIJ/f9oXXkreLoqxkq
rPw82/HVhd3mPN2atpFL6aYosgUYivnRX366lG9BwEnEMjhIHEhTLblFSZZ5kBPm7P/TW+CM4r0H
MEZQUvfGJhEE8lcMpwcoi06ptk8avOcoxQNMTtpnM52QvGB70okX9oDzQuj8cy61y6fP2cvRFJui
Gu3AGzigcAlnAAlOWFRbRJv/+/3nxpu6xgtIQS6erVy5VVOpQQ+/k+YYSrwTpy9S7xoY44WoL4aF
YIZHe/AUBPGlLee8ReJ78sSpwZaXRgUM+/o9h0ZO/HYukh3oqF5igAu8MfonRW+cj6CAeb7vMToG
TAr6zBtx5pEUpJwHg1ixJplsDQV/j/eqGpgXjr8P87av77MsS0TsgSJK9JXy+WsGGGwlmj89zDfK
lXLzbFy9ONLVZoNi3Y3c/sp30uunaPO0+3NYre7v/zvGLm4UdvK/rwQDixrLAFmhX5LOaq+0QCQe
AXETVY9nNIweDLsZg3S0NNHi3XthLZyfATyQL5c7+9a9rhuR2czZjoFhoBxn34GIlBJgqDyK8mp8
ky91RdL37Ywrsm9aiqhhKnT+BVEASEWHAcAuZEsn7Y5lPtu4vtBkCGh5Tti3rdUB95sRtlXO8ujJ
jmYUrrQFpsMKhssXy4OfboIJ60W1NG66dt6oKfIwoCYpp4fHx+fZKa5ueO531sq1h/XhIF6tvEvb
0vd7QDtoSpJKmaXRD5/tgKFcauiBgxjDcbg1ylpC3llJx0UoPqPkGVHuKeFfaMIrCy69TMSW8lhm
CDSaU0HWeocNTS9up8Wxe8Ccmbn0OjWurbGwJ1RyyFIvvBzLovv6bigij0IjaN2QiVk/2zHEOstJ
FO7SndQcAVbIv7Sal99X4rdu+ePkIVKcwlC1RO28ChqDOhHMKkl2s1xfNfpxMb6So+M8TVjUgXWZ
IOBUYAlqNFW4lsO/SfCiM0HWtD8TFrNBfuLkbXGQWSg+v3+270f9gt6TXY8Ckpbo/HGpLEGhqzkZ
sW+qELHE+4+nctP7FzIsre/nAFfipQB3VpY94Ox1rIfYaLOx0w/sj81QeVPhTsF7RLG/uCS1uPuU
IwLxCYM/INfFVEkhyD6RFJL0jAcAWkxpymidhngRmEClPr00s4JmRraBwwm+tYtPjoD9yGBgT6u3
hNWLa5mh/Ez0r0KlGWHx07T4jecltB5bgK4kwOrvx9wxzWllRSaBebeKfmcu5Ep8P6oo9+I+vo70
pzF9kCTzsLh8YVdm4RJVTm8cZNLw6A8DhMbCHquGSKgJg1yGu4OxiJNFnxZ83zYIWTHfZ2A33+Aq
YFdUbbpCb47zMeNYowe70WqHIGX48LBU5aykDMQJtt2HivUsJ/mmx6q9rAnCygpGBbiv6PPRlLZ9
Qp4BVIEIT5BAPhoGhxwi7ITOWmzlVc4s9GKfI58X9ctyxlUMaBLAQZG1s328we0iH5VSP+ClFDZ7
sbZub3oLnVMJxwvaQnHoTFiftjX/7Qnyk8aTkbytpBafbvRSWZRuwPYH/cJb9g3zWT4WH0deTjn+
/himfSo09E5o8b3Ik13DJq+ptKzSvlNdI9rXwz6V3ztln3fZWkDuFHPHuyL2fn+Xftj6JAo/jYZH
oYXXzioAvfT1gZXPcE7G60JdM1pocYLBV/j36/xQZfJNVc1SVTj+1LNnFxLq0JcatWbPIuerQi/N
+CwnzWWLf3OUvgQgg/qLn13Y2n/aKj5dVVmOmk/3tysjQUnlLF3aWwygSLnASoeu4CJ09s1T7uNJ
UibrzEXM7+domwwSspneJPZgneXrLLtVsaGS/024MTAd4rIthJycpo59Maqw1ozlC+XcT1/WlPCS
UNiwliL765dVsYLFvmBIiWBcYaRYVkRz2FGDN9z7hYf506r5fKWzh5n2aWbGvbikVevbwIM4b8OL
csHsVn9kb7ru7oP1pYi5n65Jc8xhxKHH6be84Z8e5YQMoGg7Pd5BolLHPe6EY8DfF77ax4I/O1u5
e7KiL83Q0uN9vYycq3XE5SNYtAQv5HcpWvi22Ra6+l+loE8I8M0e8IaBOjtPslPA5AvR1DbVMpHa
d00MWz7fZNhYIhIVrDX6VwNLOTGBb9Xi84ofQvBvqR+zcq/3JZyvp9R8KJoXfABXM0GgMhpS6ipO
1AyWj2TCNetXJWNmQLCc+kSmtKihVkC3IATPSRDDqoxil4CvGWsXA4sc6KWhdZtOkpdKcE+xuWqy
faIGF6rVn9YbaKRhYVAIhnS+eQXTEBGZqvNK58dlzDPVC3RKkMEqUy80qcuC+vZULItShDJN0s4f
Pha6jU9UVrIDkGmjAxuIWZ4YwU7VnreZmPDfF/gP30wWafSB98D6vlX9ShxrBLsK8dIXgfOJ4D1g
MIWPHAKA7MK1fljYMuWc+dFiKN/g3aBr/K6th3CnlUeQi1wmI1UTrpT+vRaVuyy8b4zbOfmLZRLq
+7WouD5mcyPK5mzb9m4NjdRsJRcjuwJqYWzJXot5WDzNnqrUZAzJhzbSUHlCZcFZrH008SuIbxcl
jA8NJR1vfdHEDICmu268VJ02bMh5uo1V0Yn0txxfyrlGoRC6dWSys72oeA3VysOELiMgSLpCxl7k
4h07qqK01wu40wqFV6d3oQ7JC0EYJrLg9t2tT2oI1aExWsexkzylnLedXt0ZhaPNsLpJ4kqyrcUE
JkXMnfv9hWLupxNIFk0YDIpkKrJyjqj2XR6OSTclO/SVSs8bgjSQaWDwpmjHwN83Vucq2Fxl3YUt
5aNUPlu8Xy58ti8brd7kZq9mOxHhPo6Mfb0XOlwHVuMTDzcyHMQnc4lry4Wz/cdVzKv50dqpfOmv
W5mqivjK6Hq0g+knozae5ROYmNScLoKIyzc4/4bYv0A/sGAeieLZeZDks2U0gvIBVqP3UEl2ujcf
+nB/EX376Tsh3KM5NHVLBib9+p2w0pP0SVE+QFIMgScuReBr1EDhuoT0y0sb9e1bkQRKWQRCrsnq
12t1PWJNJQSmxrt2SVqfPTbypsIUw0CG4i68yR5NO57p+F/bMYSgHMfvyc04CZsjQh7ccATW/iWG
149326BkU0EfcT5a7tGnk1DLxjapeu6BZlkrzC4XgjzZcR1IEaTgQd38vkH9uH6pEGFzWSL3/nz+
1KSRX8g5YgyfKVy4XcLqqS1iprcm9uP6W23ekhOPdjjAnvbCtZc1ev4MGLMoqgL9Z6nfv37XLhqV
Sssx/1QROhOMhz/igBvJkfGkik9xkzk9QTPMurDAucrk//2EY1IMEKVxtw3rAzz5dKd7RQCyxL9k
RwXAaovSxYyx4vW9OIf56Xt+vtLZM817Mc5akzkMJw4SbyI5IwZj6VaV9xUaC0n8SwkA4YhkSzG5
lBT6jSpB8cq+yDLnPov8tRxRn75noI5prVYZ4S6qjZm6YcDGm324MzT7MLlnytXQWHcoJzQ8xNUD
vNCEhtcMGNCk0h5fH8XRxhpZ5mHx8BnQizKmNoOdQFxOnz4SvKwUnd1Vw4X18dN28PmDn902sZ39
QPRFJMkQfaFqhVvQSU4v89Imrv7QQH65RWebeKL6Qd6JcbRbjC+Yyx0nPGgN5PNwtF0z8fwu8vQ2
ZJX2d5NdjvkBX5ZDPWTriLk1IQdjVrp4BzAnXUXCtDLxOZj+qBl+xqiyFndtX4r3nK+d3q6XHrhk
qJ0JJxXjLiMNjwka91nHPyA/SXpzaGbrsAibgovI60+7Cx0pBTYA0zJ+/LoWplDSZgoP1jzxIOx3
8K95zam1pfGIxOf/8H5/vtoZlBUmnUjggRgz5nTlU2qgpGFfiQZPmaDZrgSjJ+DPLZAKjMni/3T9
+/W/sVU/Vr5sMf2SOSkhGX79tlI0ZHJtckZGeNBhpUgv2uG4OG6FeFqFuCkO4J1ZhAYAZ/ceQ5NO
xgLn1sKZ2nqAwi+0r4X5hiCrxmjDoGzrQ8UhSc02KYgNRoch6WYWSI1eXUIBf3pQKtuSIupAU4q+
bCmfXlqhUQh08OV4VzJR93c+bxz9HnuECin/4jz6hwpc/ny1s424jQqU3pGf7QBGQbXAwcfFkF/c
ZrwDnf5SBtGFd1v/fv5qdNJgNZz3ksYJ8PULZn08WY2uJbtEPcL6jI0jikYNh22cph2pAPvrHYlw
8MFNeIWKxFN8TEOMNzX2Ia5Al5ENNOfRdc6JXd7GIcJH9SSosHuAsMHUjEWPh+lwCDx27Cr+RvaO
Q2FdvmnbOTfRteIAgt8njCZat2Zw9U5HzAYDZDiJaLdQFkjoIvww8Zrh3cK4vkweKWZzVFwjEq2o
O4rRax7CjPxbaGg11PgG1+s0vxSPIZvfMfPlXtGG0YhRg6lnj0eUkZWoUp6S9SzC19J2lTKesqgl
s9ZyEpVMt0E4LvcmegNbXg8q2UVStcFRZ5sjag09sxm8ZlKJBdd3yCp7uC+GLGwkDBVGs3HT4E6v
HqP5ZHALGE/hRT7JAhEhPrIOQr0CBcfrCgoH6jMTQZr4XrfYVOoC7kG8GC2QB2OjCdOlJD2mEkJn
dCtZIvyX4KEmB5hxm7dD/EgsZ3DVo9qI5b9LS1mTXqMi3lVBThd371Zqr6UOHfe7HP1DkoHvcbQP
57e8jFAMFiuj0jaD/mfAyL3Bkz3KryfymnoZVQiGAjPAdLGcYPhOLX96Fp/UQHBIpkHzgr8YxoBt
4EZYmmd4DSjwH+JEdks0YguGOuei3Zoq3n7Av+m2bo/wK7FsPQ7TjYpMNDvoKjCdgRvnnUTWKiBm
Nv8bun9mgKVCvw3yd8mg0qdbJe66Z6gA4UKST5ztVFUmi9FUCQWL/+aUN7MG9ahaRTg/xA3+EbqX
o3/irWa1C7m2KePcTkhsISLmNu08vbPcJfqhgyYhMKTEWNkkV2G5dSm3USc/PlMMnGjcDki+iK9x
wLtqR9zIOaAr+GQCiN/Ec+58ayVhsNqZ2EF0CrJDfMNLS8QiK3AtfKwXWeOCcizru+lQgGapBzTa
9MZ+kuEg1ZxriZjc1IgMpRjcWNIRu7T/hJxkWqHChStQd20lU0EDkSnBodcQRS6JxMjM8JMhqDTt
O1smeYYZWAsvoS8VolhM9GS6HcvJsSYPMywHLwKNBv9JDfimEqYFH6G9f7vAIklI91pkN4UVPQeL
Ptoct0MwAajOr/UUeX+GPNgXJsYVo+5Obeah60QMggfrArL6FQo3nCG9DEtZFa+6JfiBEfS6pdnI
zYqSh6Aixj8SNjQLLY+wj5JurpdeFJxgcLzc6AA44McCzkK9nm3rkkS7APc0tqStKmwNeWvJW34e
dFuBrYsdfrNYf09dv6oh+QfjO/x/fGpPloRBeIvTiO9pjMxL2v5awoGL6OTwD04NVXvtj7A0e/z+
sx49HStIMd/V7m8vHDVRsAujvf39yPwB6YScIuukkFAw8sPZVtNqQxy0U1sspWqCvSOORu1VUbpL
qEjmvwN2WmQAmqQf4SEJ+y4HVL4Vh8ffP8b380iDoa0syBMEVgZhXw8HHOP9eFCC9L6OMCS78nkL
HCymZ0II1dL9/Vo/QAdcDJIUxvKWbmofJ9Wno1aqu8mKwjC9V/511oqT5W4gkxDDYayVr/TD/Of3
630jSElA5JS1qqiZikU6yNnR3gWjCS1DmY/9rYYHvd3hpHSlA+5R711pTn5DurUu/NNxF0ltrMFH
L7sX1t1T+GZFt1haQqS40AlJ36uNrx/p7KkPTY8vhp7kZAWyDTYkngLrcJose+CMG43Ji8HeTiMa
rzs1xCRmH/I2lELrJBgncoaCOkyGv/79Vv3QnPK5likghBJNhpj3dR2Q1GN2Ux6F9/Nz9D4itYUX
ix9AusaF7YBqrWuv0uffr/nT0uOxMDAnjs1gQXy9JKdpFgWolA9ZRmrBStYdUYMRZWf1UYd0eml0
8sHC+NoDL2MTqBAmk0ga0bPrSb4WozqoR/j0KwjrnVvp4H/AZFcahzRKeOKJfDfOnHaHmUnarPcN
Xg+TO/7X80cgO++izDOeqvGBHGmY7uxDjRN0q1TetsmTVv8L5icS0eriHeGVTBJz8cDW3F9luUM+
+2RuOdMJZM0Qtsevv99KMFVu1vmXW4gVOhNdRQVzP7uZoxWLI4kcSxYPDilIPRQy2DmwruQazy2y
1NH6+pjgGVgHLyazhjv6f4fiFtbggKFyASSelkRM6q9+dogIL+srImAdw5xdBcAW992BzcF3sSpY
VcL9ZFzr5X9acdOSxJ2LElFhqz46FWSXUBQ5prpFtSLoeMpuQ+b6coiXESaRXexKh6Hdm/573bGz
scoSazP5cPQQf08E3wYkqPNjQA2azeTQ4f3FuUrlF3NMRwj/pAH5Vg7F0iWYWcFJTsrf8+wdR851
whk29QUCU9pY/cGs8JwVOMkV11CfY01x+gh4HQpyPL6wyoBaBsz0ljksAJvI29dG2wqL4Lp7aXus
Rxkao+LGcrNyotq+2LUp5sf2+vmxgQWBBwFB6ZoGQnZ+CFjpnBSjqA6QxkRXdsUtqpiN4vDXOrMb
t3ENh5vJr+Ubmd8Ttyk/qvwMkbqbHMpNiaXEVb8rN+K7ujVdn78Cz0dWVm6WnykOB5lH5v2m9yy7
9gybkFCPY9IT/+ib1ltIQLUXuepasw07fPKd8AmTwxiTR3XdOdVztCF2830X/yVm0yk2eFI4qmO5
6UF0NLe0Nbvk/8d/5614K1zqz/gm24c3ME4rN7O7O8vJ7Nxp3GSb2KkDB8Rr3kKn9/rr1mv5RCaf
ofVgoStEZ1wHW38TbOdX/kvbYBs72b7Y957PZx+93mOX2Cd7/LT8TXsd7fn41/zWa3+dueYm4Q/O
1zigeIktefgD2KTQ/X93zXSn93yT77hzbrxRuc/xRnYn/pfKHRe38YZ0GH6lfK6d2hE8bBh4GtOd
zO/XG4wV+QCks7qzlzradb4mDG+jk0SK//ArWnS7sNPngn8LzsdTfFl+RfD0U+0svwZ385Q+Lz/W
zuKtd6W6OOQUV/3a5xaVjriPtrhM81+v+Gf0ghd/E21HroXXAreP5+/y9N3JbbyQf+I9waEERjfX
giNtlE3Brw7XJA168VvnVZ7g8GfclGRRY9N4yWvo5s/D1j+JbuHp9uRKJCTzQQuvsJUHHEn5RaT6
/NVcm3bnaRticTpvImq6djOncNBfbSenee4cYqHvNRvbp7tlsYD78/gNW/g7/FEf8uvAVR9KDxcj
lhjulfyOj6kmbo38pf7TXGNr4ci5LJ/RVllKy3LCqFz9p7jLIsO8C1PQYCOxFpHwf/xnNFv8U7Jm
57vSG25jVid/7r1j5eHZ5siO4GJcsqZmdcWn0i3dwTP40tamem2wp1k11w2/ELraprnWA75U9zp4
hAK/9Kf/R9iZNSeuLFv4FxEBQkyvpVlCYMxgzAvhiXkWg+DX32+Jc+Ps8D7RHUS7bYylUlVW5sqV
WZnUb3V33srLuvv+2l/E+usd/5Y+z30LL6HmenMzdRaQ02fx2T8Q72Gq9EbdY02L/ykQGFqT5eyO
xMzfagPqrPK7/X/+VQck27/pSqVvjSQLL8klvH22Iu6R0D+bjuY3IMfap1N4mH3yO+68Yo0zrsN6
efdYOmEVHWekc9/jSr86OPk2OJYFpABeQPwoIOVwOB0i00tzQz1Uv+qUZTeS8Vt8Z90X0Yp9gFJD
Idge29Gl1nNAaVvHQrYsbx5aHr9BedDvNjq0SdFgZ1BPWhvkHi8QPW0OvXlnHvTOdnb2b3HjzIyQ
usKMHSOKKkTWwB5MfWoVB/QJG19YWFySYB3tF97d14rVAgoCRHRiQ4NMv0oBjdbp5Lz2Nfe34sEX
Qd2rDRbBKmDhfqgoz5RoXSXYdnCO5mFOW2lGw+RUo+o7583ZVDQFbq8ibT6Jf61Y8iPTvgimD7MI
LkmLmabFcnQPl36DHunRpthMJf+4NVrDs3/90jzdmbFCxwbTVJe1gnkHjRHjk86o1heiTP3TYP16
is7MZtVdM3eWV3FbaOmyd23Xi9XS8I4e0qNNjyKJS2Glv4hgv9AuzJdWuBRJ5Nb+3t14db7y8jfe
1j/x7tZfIZo47wipxevhVTxNVi1u9E6zanDxr7FU74NMgZpXCay+4pamwVtsQpfOzej1ZlSPGh4O
m1+J19E60nfaOfevdXSaUbGaNTg7JWavFV7iO/PJCWmE6uTXLOepu1qhJOz/5bk5lF6jNOAbU+xq
B0jaNcn5O1W4ih3zVCTViFLs06E2RXXQHB6+6h61N/kDbaDif+/RP/msNZ+RWpQKox81BdspK63Z
21DM2KyiMkugEWlc+qQVUApW2lmCuIo2ba1QmWRr21tiLqSb1hG1ZHkdvGogTVTzltRKNbJ8Vv8R
b3luiv4yExaqrOatUbk4ApHMqi71NA9PqdfPupXek/Q3UxqTsT1kfDdR64taZhjhenBu2xhom3dp
Jh5oG2kzyTTr96e2Nl89oOcEokWbX4wKT8ZVr+PmREKmTW7zP9k1SPYZA8TcIIwWd5R0S66fBksj
kZxjXJj4WnRBqdBbx0dNu/St4SWdKCvdQEPWsNXbqBFQbBwJoBiJTyszdh+NcIOyz2cRvXlXen/B
bpOawiZwby24RnKPtzMZQ5aC04Xxlam4MFQNSMM6tDlO91QY2n2HdrM371jBcbaKFtHe0z8r2PB9
uQArZZTNPKTnSIcqIX6FmdK86Lk2zCZGmTnbRRV/E5FHprc00XpLk8b0UDUW2TmGy7ejxjjWjC2i
Sv/Cll52l/49uYdSrLJgGd81PdgYGWA+XUJ6nnsxvxh6c3E7TSrFsJj8x9dTsdE8h3z94qoSq8O4
nrawkdoZC1TpDVnQ+xK8Hc968SAD+dniyjIJhSkoJGiHGjgxYVLAmgXWd6Lb7b40DmbI27S3s+NM
QKSycaRvG93mkGUtBN1CC9OQMmY52G2avlp372kzaCBTPqeLnb9UU5dCeBKElZEpqUXSmjIeqBd+
df0SnEQCo+PHLjqjN2nJrZlmlHqO5yaSLGrDlUJJeqmLFLeFIit+ASwlytiOQojBpohoWdsC0dcm
uMzyL0xjsQFQy5KOQsilSuqTil+Oqfz/YnPhBn3e+amnawgtkQrE0+mW5XjZWdFDvn2LpWKkVPbU
YDfafNg0Sbvm944VlraXRqjzOa2oVprHfzkm+5BTBajxUohUtEv+Ntkj1ZWX5yeOoRQU//icZEIS
/lQdEi49VDPde1rtky9dqImVqGNWexqiXvfXkr+hLwKUwCKadzYIAWZWolPsTRbnhLarM0KN4dBC
1zeHwvS6ETcAFUosMXNpHdP1HJL05SWk/XtwLxCXDNOKbfhUeRy+Qz7ZYpg9+QSkgfoc2UNdyQMg
LY6Z1wI/lQJnXJkxbSdB7VP39mp5TdQRI0X96G+0j9imqKwTInpobz82XLniYtPYeJoKUoLiJplo
FbwPbVDWXZ+kqgefcKvuzl8C5Pk9f8E4QKfyU+pOjZ/rcZ2xPMVsHtadhr8Mm/o7/Gn9RkL13xfp
WzzTOZJSsLxjUHY5CO3f6efk7z4a8THaRln76lXjfLZHhzW/jm3BCQ4Lhq3hPBCsPI4z/4G9ozKk
R+sKoKdg5zqg6g3H0qVrdOM6GrPWle59al0mZNCM9x3Lu/ZbDBtojed0wumi7yOPNmWXyHO6dQ48
oDwWfJRkHcwpvGi248WbTOy0XXvl9ASuiwytXlQKhHHHs1rySY5sRsuoNNm3b1jcdaGD79jhfcQZ
2UAw+Bgd241g3xaoFoi2+bsrF8O1oQ1GRPkjXKQpVz3j/mzxbZp8ABMWNYaEzGTmo3VwDk+8OLfJ
iFofQgI17zimNQsTtensX8ATgKt6eOO2D6/qEeQPbN9ybb/+BXO841XBImZLIyOxjkBrk4aHs5Vs
f+RyPcLr5znR/Urpw2sF6xd93XQ2nVXnyNCfdnYe6RPyFzNfY1wyLj2O8P/Ff8KOiqYkWBczdk4o
voqvs/GrerafZrToPhIOvrtSUkJf04kWa9dGC9IE4WkNdm2MS1zsu8I2yNguO7t2BSChLa0tmwGQ
0Rg1atjOZE61bRtdCYCuJ4uy7BzQZPruhM6SZDeL357c8a5NZ1KZJBkl7dvH1yaiN5tUX4WtN2XT
2Gwwu/e0A/ZE6ERophRu8TfwLtje5WIzS11TLILN1wyu7XVHOlhIYN05tam7pefUfiz0h24nnWz3
Dl+3uIbEVcOdnyNxVZ3ReTrp9ciObPe51hJ+QRcO0I9sXKVK8MCBEurezPSbXTjnJ34fUlXNE1K0
3UegTVIGENrR7b3h7ZI1Z7+54MU3VKpi/Q5c7xAiX94hnKdn/F0A5Lsk2+Yra/bcBilEAnKJ697R
O/K8r0n9ZQmNgMc35M5sSn3VimtMeVwNTt4SVLaM5nzVNq53KbBZ440HHyItkMYP84CazA1k5PEq
3oG6tPIc2D5bpBK5RsLPYakj/3gfLLqCurYriYN+GPIprrpEDnVXsngaXj06JM2IGWzRYYyHezBJ
2pW66KUYFl2gGVo1aN2ddfSIVyNt1DXbVrvIHlz8Gy7LFjWUzwSmtvircl30ehSAOqPPbPHjvl0B
UVFugj8R/JTTs5tlY02qfqISeSR3dxGS4+Tb4y34bM87umwLJLb7uPN3+/Y84rwSbpQ21sXXRm8M
rb602nN6pSea0T5ACeOIzENkanaIjp2qn31IlVqo/U13Hi/BtFtUP3KVahvtCiSKEg9qX6e2HDwi
YrsIEqKyNxV/20EWsemCBsJcMHcwTnVAm6zLofiDu2fDVDRQrPKCpDRBImkpFAZZsc9kgYCs7TIm
UwZaLxnsBb9Zdq7RAs1wSCSHnIgb4SO+a+V4heVCruuRNNoZkI7uQJrmQWUCm8Aay8Ox+G2x3lF9
cEr4bMqEpOi+T8mntOA5JE/7s9TZfUoykPQ+UlB5mAxZR8zpLuxrAyCgDKDhIWPkjLhWZHF3akWi
r+bwSSLCdK0N1z0nLYRI+lVSSUkTDSTzWx9WdP+WakPLI7VPmkMrQ5lq9B/yUv8Ss3FsP2Y5pQMg
PPZYMupytMswFi1QOb05WfnLmNLaX5RhR4bKfoPoVbDqUE4c0E7lysgO5QsK2kuLn4I9fmDTxw+M
LffsWPiLFY/utPiFMioSKf17wNRIVlcfx7aFoDXQ97KrHIYB7J+DMs50mcRyfOBbuMQAFD6xnOx7
qHvIiZCfWQpyTJTEWw5DjW2iPSlq5jm/0ubP2ap1WC30hY27SY+eZbpMp9+wiryVh8uYXFB37a3j
Y7APtgGsH7uyeTDSZlqO/XheOGNiCfI4jyvFfUpDbdEqd9MdpTco+jusBLu7U5loR2jWuSk6UiLQ
2NIPprU1OYarYA4nj2QFUMklFuwd+cHa+9pbnA6qsm1l61YfmS+ObevRVBHprrqWt0a6z9HuW9/J
YbG8+4juFyAi9gR4SHtEvoPIhWokcPl0bSklMcFRAsI+XTn2gygYIFoLN3bXBleBjEWoyIGk5Wp3
g9o/YO2eO2/D5sQaYPLYhoJ8V/iVcvDoi3AiDor/PP88jLWhFlGjAmdxYn+d34X/n+4H6ZJJpT/H
7omuEaitfskBnYfXgTiKfNDwWzzPrbOFIaXKcu86qLjaywAe9r1spc13esZ1B2MXLUPhPdgi6ook
y3hPy52WtiebcU5lDAjBrzwWfskLMuJQbNPnhtEGnhZarBJrS0iMnj6pfNFt1Py6+2VoxWO7Ftfi
6uyICNM4lX2hPVIuMJJ2TZldox3TCrK2rrJvLzp39La0pZZQoiE9K4Mn1d+aCHfJIN5IbgAcakei
/Gt0I3ogXMKLMksyj9ux6BN9RPIkHTv9z3cE6HcutQ4lNU8zIyAjgSVaKaxlD/Rxa1CIoX5Gh6Cs
nYCWB0+9JuvFhPAJ6TgbAaxNGpmRBpFCYnZCme5CuQ0WbxqNVJyYm9WnVJAAFKQ2UIpDicz68gcS
GqJbPLtoYgphFrT0GlAlWCCld/JKw4O3H8uq3fzrrAB0fC+CSHcikENkm/MlWpwpeq0xFPF/TnIk
QvyVHHNhe8l72dPP+1fbI2kFKajyGcmDsP55II/hieWfsQjJz9NRynD/RR3c4mr37D8ZmunwNK4f
HFLsID1wjyTItLPFF8c7WhqC9/Bjp/GccAYdM/05skYc4Ed7V0rmCSUFM/OakY6oYOtFZl381kSa
gv9R7DcqJw+zL8EP1hi6Wmt+dOdR3puGuzDvlVAhkhJ9zb6ocMDi7OgsIxFgClmOEJMhWvtB3THD
BxHvbVsYRveoBtdY4IHTGdxZgiQBKg3znhBDRuCkIQE5hYu3JxgWHcUf93SfLYBI3+G3YHgkf6Uh
mSrgMsp6FaQVFdpYMfFTNdbswvgle4Ih+r0Azh2fclYt6BvBjOcHOY+AydgUUOQ0y2OOGj5JV+Eb
/W0tAGrpm0ZQia8zG5NDSdYKDJH2j6aPAzGazz2mSLZCfGMdS0NBV+xGCYjCb2gnwbj2bTrpPinc
R1zvVgBQvHH3922xak9z0QroIGn5R2wTvgbbWr8gZ0wz30ilheVqHNuQwo3AGuMERbWYmV7SjEs4
qpRq/CeSUVAER1xA+ut91bBr2MU4xzpx1YIRtRij5dYcvqIwFI5aRjrbw1KeiBExfSwvGDgbn8hr
6D5mPMhgEcoVykBf0ijSRdNuDVA6LR5m2Z6Ge/QJp5aC21jzI/SmTwnjaQJlnIXl1gtPAbHrjA6P
zFCDmZONXYSLkMNGzB/RAhjderjy7tiKhfgQCIIngyqCZvdzCxfxDatLbksv41oMB0mUftGiaS2O
vKsbNgKeQOhSq7Udy8USAnnatk0BeaShJKhaHEQ1Rm/Gl8hiSPkH2CPC5WO6Ht4tqgEe6kzhtXN+
zTs15+w0gRiXl2uPAyg+vRS9E8SzYioHSAmR1PpuES+BI7dwDc92K0IkD5qWQ3rI+jzxnvwwOUK7
dDM58afCGgqs8D/H3sNlV2y++EqFZR7vWSL+UoEPQh+ERRb0XhB9lSiEoyiI6CxO0gQkYxTviBtR
/ESu1uaHYE0qPv+WlD8PKSWQfAUKRIPdibK0olK0ShVRWcGt6KbPfy2uPH3l+txF//RVAxCRqruQ
u8fj3ZJLovgZTTkvYSniFDvNBvEjAE38llPGcIwCUCuiOKtAE8KDlcjTNvPuTdjq+Vx8RuMvfYsb
16htYuDcZpOSCMDn+LbFapDhFhGdKng7OCt9W9WQinmmKwazxpQWASNNwS08Zo5G3GPOEKwjf3NM
Sm2+htYD1umvKStUHfyVXFBEqXX+k5N8OkDwK2mllS+XtUt5lxOlXrRplirSC9Q/fxWl2BRd8nrg
Z1GjUIyDeWjjL2w9OmYHwlcklCd8rlfrChI9g0jiO+/YiDJMJygG9CRrAXvV1vvT9B63+vLeRWGC
jtCSWIdzW/SSPBnRjAJQp/YWyqrqL75rEGQyYFeK0IqLP7T3M5qMcks588201s2/5JUDwSKyKiEW
QWK1LziFV7x8kWSV8bRXhdKCnEiLwfcaeFWrbxz19tOQCSSJ+FT0VGHWEygNljAVhfukq+kBAEWH
u+7KC6u4Ao04UYyctNriBYkXacwHyAiR2/pbPYugodjEFo8MNcEzydQ+BqLYqm6NGHqVkHBGRead
S8tAfx1nTO0+rn3SMeRVZBw96eEpFNBjLlyeBN5BbllziFzciR+LQb4gsYpAEWYjJrlKW98EED7Z
B58lSeHpx0ZlUdWN3U71ZyJzcj7khKxxRVa4HFK4d1dGATdFfk1kt7e+9IL495XozIA8Wf333I3S
AGt/N9HFygh19rlJ2eybYKqQrP5E+xxdglog4hTTHiVoFdG4Ml6pkDOe6pLTdywSyZIsWlecflJz
xfvsw3zu0sGaFTkm2mgCxGLtEUUYlyWMy5biT0iqOM9Wl3wJlrOMNM75lXggPF64UHFCja7Q+KGN
PEADFRQp31ZbxopLfQGdJ4xX6oX+cN6RcGoFRRqdI4raF7RJ4ZISDpfjCgAE6QkPyw85FVkPsBIH
/MolnMwBp1TgAJMDhJWPJRCqMF4d8CcnSq9pJBJyCSe38Hn7ACkn6rH5PccJlgu8xbdS5sQ1QeaQ
Ek4FhtsY6C4Gc3J0AP4/om6FIDlbGB6S1sc1Br6EB24vIHN5oiZsyNO6UKI7nvpbRo1HV3huyiC5
4l+JnzrytcLXCnfTJs+GIFLKe6UM4YwfNo9FYM5jiMS01JHPJ7JoCpFUIq2ZR7BpFII/MY+V4JB/
Ay3fKqGSXRQXms527+cXuWM1AntIuldmP+q7qnv+FqurJXsS69o5zxVQ6JXYClEQhBkWzsK0rn3K
4/ZlwxA7IshSjtoRiq4hArC8oh31UpbK0wVs4RQq9YY21gQVn0+6pLuoXkvGu/EfGjcdI3AwAaoU
XgqO5KnoWZYx6S8/SuQgeYgMlsrbNFqD3JuiFkB2ggoAg4vZY4IpD8OPIoK20RVcpyWg2S1LQKoR
SFPO1bpNU11wGZ0kfJnzs3Pp78E8nJTzspcmYb+te/RJgihYAnn4K2/DT1vyNk69HEwiDCaOQKG/
5Qu8BNsWdDERhl6NBABLaQE7+aTYBDKxgZ/Cuc/o8rRdhiURbyi3RW4WBz8ZYT5rpfJxJK/i5lod
3HBEFYlaA5kBy8Aysiw0MCEHTjjBQOiHc08QROOyyAWpK7+EJA6YjgJ+bMB0e/8wJBe4gB+LuJys
xYTQBBg4AaxAzxyC+qf1eQp0ueKi7jWwmAoF0/f+kn4WPv3OC0X2/BAFoVwxKofeuYi56263LvPF
Jy33+FL7qDnHFyE4jchy6ePsVj2Boz1AiZ/bz/iEQqoCkMcXC7xsjUXmN2DE9yzukXXST8wvgNHC
Oa6Bb62vCthVYFyeoTbag9kXZ0OjdiD4nI1WzOnkCv8h14XyfJpmqQP9AWfHCrehcFU13/LfFOAv
thQbSy7ik4vBmyt4d2FIPpWuC7Ugx53souSRPEkYWH02slxN6Za6hDN5KijeKXjegsEfwI4NcFJB
0C+lETECMaz0ySLDQw6M4OaTn6VbHqtXZoM9Ta0QoQJ24uQJiZGMcWTrKaOoFBGr1So+bYsAoqyK
Uo026SUUxIpAUFiOJ8oTCJIVWXiVtdvRLgDCjmg67c/ftdxbtrcuQD3M4Sk4Y7D00mWBsDHYE/Ak
yCTstyGhmSunoLN7IuC4A0KWPxcxTaFfFh59XxIrPGPpRIKx6Ni9TXh2zq9NnCAoMW0830q2vrTL
+W/FEv9VLuE3wvp1Ric7PVbb03mdD0qhIryKQMiPBm9hvpUqUeljDQNBmFW0L1ge0UTio/DSEZYn
0Xz/kg15urg3fze7+ZxcYZdy/g0jZLv7rxMWR2SGPNq7DDqW98+5qMV5on/lNP4DLf5KKV81svmR
6uaP4c2Rd89RhUTPkfu5O6m46+ToRCViXGjOkld//8FgvDbbtnvyaBnrHTrNcdWhmM7am62C7z8P
rThq/Ieh/T6mtlra52vJ2j2GScOkW3onOLSaot2IN/eupu7SsIwOc6Zpji/5EM8tKbmAbcDKX7Kt
m5qCf4+jWVaxQM4S/M66zxq3+rx+bNxZ6puTUporM938c0AvWnPf8KX7WQ3nZsvRGuOfu+sJfbno
9EBBZyDGkjRYb9PlkNXDdBdOOjmO9iYnKJwyu/4gil7t7/XGeWnU3dWWdhzOy7Fq6G+6jGpp2wsp
Tmqc3uKnUfFLHDumBFFOBJ3DNNUbzQRN64UtNdsExzfSl64hmTN7/y+r8K9SmU9h/+/T/0rEnh/3
tePGWjyGtNXhxA/HQ06nQallav172VnPKl91wm7vtbfj8DL/gbxvTajhwJEgSpfScqjea0xadAQy
tEHJbVOrO615bJdN6/22+tvROTk2f1onpbD/48DCgcIcSPPhMax0oWc5VnxaKNGZ7i43+riSB9p6
zbJOxepkNTPde/Zk/VG9UGLIabVoMWGanLw6uZQN4Nwaj/G5/7Hz+GFHUKocnTrMkzutyd7PpD8d
+nl1sicREMIUhpNm7/UK55qietXhhN25Otg9ulaJsvTO4+5S7mTKNedJib7Uk2bFy952eYAHOm/5
VQg8Vu4yKF3/Mhn/e9maHFSxKFFMraNfZ0w3u1LjsV6eCi+QtBbiq20OD3rpBXcNRYTHwr1BbZT2
U9QDhraVPuLdTGYDYob+cvKTo79s6f+9p/8xrF+HPCrZ+tDKapmGpfATKXugUrYJEBrT+LIAr1Hm
xcEXY4QiLeuEpJ6BLWVekZ1E0gFwstFV5KqK5pWfpKQ4/Y9X6hNYAPoRUJAdBQZWPo8FeL3sHRIp
2aDHIhQvI1ofKAeAWAfOLwd2mBVli8npLZxmfJI6MWFlFyyZq7InGrU80qjAtLzoRwrb+8B3OBQ0
4zORTeERqnwUMEIsm/h0iDcRZcKNa6hMvYnqOnwIoFBS8KsV5KMSJlMgS8Bk/i1eHfgHNyS4orAm
BBs0XYNo5AZ4qIth1Iv/r5CfmTIUojsUYM5VdB2LGKYCQ3TQAx4pe1NJBaK4asQo6p4ydCyoLgXf
lSG6iKr9W1xPNaV66Tf3q/t4V8JfqU2CFj4oBdre7c6TS/qLbDR/n4ooNM0/ZEP7+x/7dzevb1aV
5j4fnCAXdsx1M1gS8tC8W3gVNKopUlLmhH1sckaq+OYVGASFRZQJoqSVZixGQL6boNZcK00IkjyT
tMX7T89GPphiTetgV7D35Kg3I74Ufho+VxGcksNznrq4SIgTjbOnLwu0OWQ3rgNFiSVXSBlNr3Dh
aZzuZr1n6rzofv4Voa2n21X7VNyKziBEZaigjKMh968Zld8VaTiEOfnZCk3W6LpD3BUvUwM+4ZIq
sKAHkFun7w8k5lqga9oKFjhJ4EYMgZgwZU7rXWUug5rEQ93D1US5uqt469duxCWF6Q+9E/Vv4Adw
OQLBMMA2oOzMd+fg2D33dHkoAIr8FXzgIhZmOzv/8VS4ApVhCya35tBiNqUnHO9cuZQSsxWtVNbu
Jm0RbaM3LuMh593bJ1WSL4SQtLVKZHnkLpa7+M4is2PXlrMnHFqkfcG2QQ7wVVyERi0vCrITL2PH
UyofrV5k8SOXkfUmClQZuHfItT/LZOP3aezfIvkLHWX743TOqeB8eInH6W4webi0yF06NUovoKMq
7R3njuYwmebhWlRJcW4eyVaDo8n7FVNLOGDh/9BN7eVl6jeJA3dLE6Xx3C6B92FdzXA9HlohvhaF
lKkT+NnfVg2uVNkMGx8AXzNb9PZdhz6MWzcOexuHuTR/fr7q71NdxfO1VInJsm3Okf2qe1AtZ8dp
tWXfh1Vz9ZPxJHpd/pySvDGYlv0maXtVcNa6RAAGZALPYj4oO9ubvm4cOrFXnO9beYCGqJLE49nb
cFQaJNOPP4+wOFPzL6P+jxH+smP7y4X21KVHPqzQUrnUvXvl3M0w3nXTMrfTCAhGw68SdSeM7TRp
fjiipPA12G3bq4NZmq4hjNeaZHvzPn9ZdbJoau6RZfLUTvK1m/WR99iaGgjLLG09vO23bc+mWXjo
dK6vZ4duR3UnrqQfdzzXun+Phr25q2f/yzMKQv3pGX8ZxeZyn533NfqzcmzQcE7NA2Tu9z906jXz
cFIZfNJ9kDMod4cakpwh5sCzmUw4lvvOyeQYHjsOXu2IKmqlDOhYjl42hnyGnWmOK87htUM7vbL7
0dhycNE4q2RItbXEib3Vq+PEd7P0+xfT+/MD2XKA/vRAvzT5wt5dr/aJs3dyjuQaKRDPITvIY/It
oTP1orIo9F0d5kbEs9i4VmfzKdrigD1VNKfVy9oKcrUwm/s2YStyDsOV85dDtVS4/8twf+3yu22d
Nwf7rl1+cseVryrmxc05uXHxxjntOSfX04B+zbclrZUHn2vQ49pd3QyQAJxba5+/K5yapzCPve3U
bGdVCq5XxyZgjojWTm46WJrXjeJ6Z0gGM7A9VMXSae6TMnT0Ljg//KyRFHUlOjcgjjNnpgj+UAnZ
oon53Nw9PI5WwmL3jj8twhKd3duDioPvjwY1ko26AuNdbIcDWENTzkzJrDJ0EOl5TnW8N+MraTEw
8lRwMH63Fi5N5a20chZuyTu93ehr+jo/uy/0DD7fTRup+apxvBesX0otfzqOKQ3h9MvhjCgOZV/M
wthJ/x5donKpe354tAmp+Z3S7P19TcqLsf1bt+OtB3Tq7e8MYcL3ivNB2TEzC113743rAYcH9yZB
Z7g3c0n6Vtivl9zK0GqatUsBxenr3P2mq1tnNE5bX+mlQylkerjCdJpu3ekuY/IguumaHGT3Mebk
682j2WdI2R6/ypOOR/0FI5wmH/dyx6IfM4t2T1C1Z/udE4e8uX/4FQIImXl8UGLm4xJx30H7bILX
x9vCz81Lw3nJnTecyoXHZBxmb+/Z1VQcfM12vPH6ZdPfup34/dhuxyvjbCZ56nj5ybQ7R4rZGEqW
Hkxt1rnCWLVvkQ3x6BwqIcUIIDh1YKkUTZ1m53vvuaPphEZd3nEkFnXfdCeIymNPZ0afIfLUt4+7
R6uIh08wZJyEcR58HECMnZXpz7u9Bu0p/dmxYobHlV82FvV26dcWNT8pcTB85O6tBR+ST9tn514b
1RoJPSGrcbuUtS90Vfd2mf/evlKB5+6A+TmKnzZNgQ/DcNa7mO8/q4P/bUUp1FGjiwDVrIqaY/8A
dqtV89p67Kf5gHrRXo1QCbVmIZAvPyuySnXgkJwFiOOdqzgUOMrNgoPfeIMaTwTZRZJLRQDSIW2V
i5qRoHQOSQfkSBldR5eQSitCFoILp59jE+xSDncTMU40qQf0WqH4p+mbfhIFKcbpAG/15+esSa39
W+399zl/6fGHtd82jusKz1lwQQeOnZzImeYcEue3yMeA4ldOpDIyl4B3pYHYbt5TgFgpDEryQPPt
o+L4kEO7dAKj84Jxe9Krwu2gcvSnsulrnJqo/+XEe+N/ch3/WKpfmvtgX/M5JUfz4d6jfmIwHh+i
dOEMjs7Ar7TTyXi8HN0dt+KneFp+ZF5erZcoqpguFuvgTifjstMFlw8mY5soTHo0GUb4CDGSv80N
6SwPp9F0mibLQntvNq8Hc5ma6uhkdp7Tp2Cz20u+/4Zx7HLd/lfB9yfO+e/K/GLsztNGdstWrcew
lJzGdOlchSf3FlP6YuNQn6K/JWg00Tnco7m8pumIYLe59cYnN6+4aNB6MPHXSbexR7XujXtxej2Y
Sqc3evRHdo8gSQ83aW8m3ebHhMhynI7dk5/0FunK2YwTkO56ySlsbzyumt5s1rdM2J8tgoQsMDO+
0c2Vi46hVvaMYvGSjpuZyeKk0Xe3H2XnXvKuZFvQDSDZfYEO3mruzckZNrEu2ljH7GA/nSBeSQWD
dBr4C8qumk9afNHha1FlxGly8gk/93CSnXu8O7kYqhQ3rjX45mxqN0QZjWi35YEoLh3Ys/HBDe+G
yPvOWaVh/zDp75xew6WkU8P9/h6VgzFxNGdLjT+HcdMCfWs0BNvZhl2ib7OW6XYzx+eUOkU9DMlr
wcJdmtLra9N9pXree25eF12Exk0bZrwitsT8pvOESgp5Mb/7jwa5dSzLwow4/bOlU7K5AX2gZcyj
PYGAqu2pB0HZmcnNS92k7vVuoOUy0Cec92c0U3K2DXMzvGslYS/Mu9SDabvMtL94n9YNfABj41/m
DCb+1rirtpsybdEjHCwcNG/pi3t2ODBEox5zuxsKWV2JDSPMnYnddKbB1R0nyYjrj+5BMm5h5itt
i89Wx/yGJglk+Zy8m0MlF5fQNQmPrOeIRoC3hLpJycehM3Sc2Y1yKwZQfza9kR616X3PlgvTd5pJ
v7dK2Q59p4PtcSzTd5MFE7Ls3LlmpZ/0wr7lDudL9yOf4HOFc5envqycbyK07ui7npHsERIscYa5
58SzVjT1DjeH3s8H52LWb8i22Tlg37KZzfu9yjI5uFZa7iXuDMve7+NCEq89+ZnHmTHJVxPU7YBK
xxdw0chuMIrxoY31ZR3GuYXEk17idAcZjbjpNGYQBrqWOXePToeTE2EW9hDBYEQdJsOvmRptsfAW
/Onrsn9wDvFwEfMIkscWFZSPn70w9rx2K/Xep4ZaI2G4f9snZF6waUcV1tG24oePCCIWNdMcXjgY
ycMlYei0W0M6opub++7EdtgnVvE9OoyTcZn6BIbzCcWGA0u/lj9osLAn2kr7ZMo/fWam6qakfw6w
wObc4gvVJChmZkpEKgAszeH1/Zstv3O23X7CTjq5dO67sOh2MEpcvLg72MApub1vK60Z8j7NHUHl
QFTScvvlZEYwwx3VhxyLO4W0RacUsjlVaDtttqPzKSQbdNRYvCQUDzV2xVu6tzJGrE9J+5K77h77
VkJzU7fXO6xchrDyYm/+0hnOsmSXojR7J3+0aBPSnXHE3PScOB/FQ2fnzJLv/OId3J4D6HKH7ONv
9vHKjOAG2FNm5SBX463ZLbyLl1RQeisHvHkx5cl24ZyqZm1qUS/E/4QCLZuYld6bj4UZhjvnZr4v
zsEdyaGvdjmY6xA3CMP4Y/H6YRnnlM52AVY3Po+84aX/0Zh9WG68c8JHiRuHyCbZ9u9N04kPvbjT
iD2HRJ5wqO5P5iOeldx+r3dPiOJcO8MyRZsMQ5jN0UDVF/IFnHLsjvqO914jDfuj83HtsUkWzMx0
xcCOn+wG9gnQezV4wNtYplV1eMhsVg/G81fqpZjK0gVoufZsMlmjOavJsjc3r9bg5XWLqet+opt4
XQwGbeJnzjoGWQ9JPr673dWZfgZm56ddG+17ct1Wmxhxmbmre+NUvTuOvCgNZnbgVQ4a+RFaNW2y
9qnvd++4BZ8DEkyIVpjry+fOH6xQmKbbBCU6EeW85ubn8RZ9die3LZB9knUsZ5mZCWXcyljTzPiT
05UfnUc0yNdO5tSdz9P357H3maZXN0Ubd8e0EGmZxTmkK/nHpRyVHYq8faSrHf/nCy/tdqPmS24G
lTCKKHky/qESCZcmc/Qzyxj8jiJgVa++CCmF2Fsiyg9z6TXelpON/0lOMhsGSQimo+WGaHzebhl2
OHmIdCUCAfPFytq7I/0G/PLWs7aBde9uLkGJaFY3U6ZHnvfPNYob+qPa0mXaajERx9mlG6KrE/Z3
ihJDHR50op8CwdTlpKKHGa0yCGz64gyQ8VU6fe1RBOWnh0gLB93pznJ0V9qY6o5kNgt01oTG0U7J
3Cc0Gcicw/uc2mPo+H1vQE9YjNNnZZHU6RPYbmD5t5kBhp8P3U0pLTvLzvqDvb9uOtaBCmsutSnd
ECGM74M4ZEi9792NcpVIPmQ0BnDSvbKI20lUd9AjGClsY+aNjxv3hivLE1xMk1k0PXT8bBf3Cybh
tKJdo/fdg2sz8SLpz3pHNkhQpdyZT39hfk3YYuUcvdF2657ROIeNQ1OgB14qx0zvhmWelL3uxo9e
54GJsML3wzft4u15igDj/lWdg70wNRROQI/eq3t8dA/29y5PcpwAIorHXuVMKt9hUM5zZ4uap561
Q82+zD9R44uaeYsrz7YnEdo8Sv4591c2DS/ccaOPqWOpd6V4XfPvDbdhshkHNyjlsQ53UYuoizki
t1tsdn4KKb92dsel7viM4C7pM2OYo2kP0/l/JJ3XsrJIFIWfyCrFANx2E4xgwHhD6VFJYkBE5Onn
639qpk7NnKjQ7LDW2mvvwPNDXd5gat52YcWjDBelFT5wAak3d7886YjtG8/A9UaNxPwUXMh3Uyvp
KteSmm+y2rVWReTyYsK+OoJTJmWms03NEiWuEE0yPnYal+MhNtFmt0tzwvYPt3C+BMZyJABys0wf
Zk9b87Gy2uMHoqLH5gGodLjl/GAxOhT7032V8Jj0JFf9ymde4yCx0fMs2/vR8kHyo7We4oZpkW4I
D63TS5xUOeH4uX3iyQ5ia9ndsvpBBAOO5UscVE1jrnCuAtDhm6iVXSw3b46SASxbtmmzmnWfy9Yy
gkZ0/CbwgyA2RNEWl56yLJy1cAKgsshlsUVtLlkIGsQ70AKh8PH7XJMhJjusS7bed34FExMdF6dV
EDAIMpEM/faMyp2XC8Patg/6jp0U4lm5fkuEm85dBOz7FNXWCfxDOSW0ZNfdbOacEtawOg/I2ATq
LwF8aN6yGT5bssjk76LzPyJGkWE6QZe1eWNMeayQ9nhOcNv63ZgSjAacNaTTZzbttezXMZ4PmOHA
ULZwopfk0FF9cTGaIZMZ72v7ayHtShrZK5yysBgs6cp889o0H1dDUiPamx+Ag9tR7+m2/yydpiUD
NghuI5ve0WeXr//AYtVNrfArHcapDMEiFwqq9SWEhyPf8yTY3cn7QmBvJhB+GU8DUZxoCZGrpZPI
zr97zBU/9K6cAWrsfN5Q4mjYLHJSbvNOi1113NMmOGhIloWvb/sPfpYrJauAUVVgOi6TpfOSG84T
dSTHDb+YLQ9RKgJqUptUEVrFMJfaaN6dff6wvsNtbWDFsQSgYLDgMV5SPg+TxYNlA1z1zpb48R2p
n8U3l5GDmlmdcPqd9w+lALYFdFrcRfECkxiQBjkGtqcY5et3+5QrY+jlc0Qz8Lhi+PI/vvyCeOgL
uKree7xNPe/YHJS/tFzz8Q8Y0cPjUr8a4uYZWI5a2t+ABgqbp1kMVIETsIWq/313gJPibaVzYTmn
POzyM+M8WLlL0e8NppUuC3tK7r973sMa83LCJaUJVu0XwBtWhQSaYKPy9NhffwMKDs2x743so04p
xH7OpO7FnN0Fi2ttc+yNPz4KyAPu1KMrwfVzuraH45cjW64hfjzEXIHuor5du8UUy/T6O208xgZc
zS/t/uKx+0vfXl3bc1NGoj65A4vVam1HNItE3qnn2dAaS/OwnVKoeN21cWqLru2ZhjzW3jj378rb
Sqx6Q8NBRD/4w3yRMqErP/W29ww06CusyH5200LKRdPbAsCBltPEz8oDg0W1vAYsNCPLHFg9ZFVY
ncg3m5RkjypTJheQeKKvN+dqAcvxXoy/Y0ql+Vr9VsfyzUW6Hw0x8G9oDwQ9h/tv4oUVUXnt4guZ
pVb7PoWBxqGywvrTbi0vsV9OLkp+zrQOcvJ17oyRkE3tnqgXJuodE/HJX/G1WIZTiS1/9v22G54X
coPTNbfcbZZjV+LJILtI5hwrAoBoNW4kSw+7YgpmvqB1ZWWXIB0SSjmCEK99jNfmiVwuqTl850Ds
1aiNq79uR5XwhFxdODdr5N7xNlBHysAj5X33fym7bD8y7jtbbJHvYrrfJxn34qVZT1FvaICoFxFw
j5B0GVwhA/yIgHmTP/79sx+kBGjXonDmt8l8wI8okJQlxnKwUX6NRIvH3e615vnxx14qKvLKoqnR
VWAG80it5XNCMbKrnUmzyk7ktOHGmIHC9+zJL5bamJ5UxOdXI1vkIAuMuzMe9MWL7VQ6uRo5TV07
79z9hXb/59EL7L7yfpcbnSbnfTrr5wm9iSoSeuND1/KfTkfUlIqHQ36c6X7/j4R1fGCIhtJW/SGV
tXpuxxTFzTFIjR03/q2SRLb4RuKfJvu7jKIl8t6FU5gzmqw0tiqL3cS6qHflX1+TG4LnePOwIcqu
0QO9CL5Lcc86dx8O+t5/8hHDS122WlWtUfkVeclmOEHvBeTAJI2qdndIoKG5/B6xP3aW6Ajrh4X6
FTmcuYmt1DH2byhOSUiSeseOxjT+oAAv1XGzocPBs3AbWgx7fqzOBKNbZngaK9AuKpc0E2WF+2Xd
4b/a9OX6vXUHm09xs2Y++eEtTm1blWnUag73yvkWJIrab/aLV1vkp0VfXfbpZJd4hA35JvbC9neI
rgJ7C9AGHL0EhWJhmavKSYGFE3pVn1hN/+ccIkrfRg5oW+33v/b95y70uxx4oCiTTKFhByeyU8sp
V7jjLs3lMvUp97DVHXNeSOqX7ELGETE9rHyugmp1Osy66pj5P8rDfBG0HtZrNqJ+iOdgHBh30ix0
ncO9EjtQ3srq7H6YFKF84N2i8RkS1UFOShGw/IyPKtCP2GmhT1BDidchtTqnsi16kMf6otdxkAd+
RbcjlboXXYH7Wj/vIrVaQKZPSwEvYcsV3I1RQA72G7atOL7S7VKvXpW9BCuHJZ7Dm27mRLo1OJjo
syfml4OxCFVnriAGerA5Wrxh5BcXND30vYIUgqFusV4QxVf3gcz8VdTh82wmCBv6+lT05+dk+3Mz
VY5pGUNrjk/lFIxywAKsUlvqRnE+7BHNA596AUMlywM6Yi4qA+K5YJicAijoTykH5Ch1eiAYXB5A
HEd9bjmaN54YvWcvecompx+r61UVTpn6k4eT6XAJjWMPhf57Q13cEKGzMbYugr65S9eLjcc6tp/r
xDKtM34EyEkVREYncvD14YkKCTxD8QynN41BRO/FCyOhc0x1Cu+5u39P99vvX2nfxNZ34I0SeYjn
FJVaaLMXmOfPGYRY0GjuR95foySVXfEaGrImUyKuh1/hItpjOAdSRIqf6/rYcsf0tCvGSeQDxEab
bagS8YqQrVLuCipc/vFMOHQVQDY6Lej5O7xCwouPP542sBiLLcKeqSeRJyn17FOWFzO1zk+0z5Lm
op5/6d8r53732WyIbjXiXXe6SOr4+oBqW+e2fYW+vz4lJNAxA3AY011/xQR0EjRFQSqU/KxDFDMH
QC9zA6B9P1/6X+/0XOkToL0lUh7hPA0gPyu0Lq1cLFWVrECiiKimXXVgpZfA8F6TyqYGFKH+MzVZ
7Dr6aHcfHTQ7yGzIN6mqTU4sZ8UkrpY2dqCvNyLFbEgHnVrNcJm7F23EDchG2/aHHolUNX8OK4lQ
Zl6O3WKyrIcBBdTyL6xkRa6FOzOs+XfuTj87k0SM97D4i6YRze10YNX/yDV2f6KUp4RZJ4clL6OH
amM+75Fz5xT0p8Nt7jiB7qFHnCre6GNN2/7bInE+MMnZtH0m/OJNL+gsL7qHjITaPbUoP18ZdF5i
/6uFR3QQ898cge7WKIZFbu8/ifA6cl+hsexRqwSXuCNvt9klJCJLlCq1KBsrsmktsWBFBxVPgwNe
FEL/48z3MetR/WgLneI6yC/cSWoKVcmmTl3SA1g/dS27Tzpi+vfv0tHkjbMKiPmRB98JAOv5xwgS
mUxZMbIggfed6fSrjww4vYqicryfPwuxvW26C/b0yu+8g+xd/koLvYDWl8YUv4rb5I9ZPrvXsRoG
Txgx6ljb+/FryaP3SyhdxkfQORBnHLiRflcuddUeH29G/3CDtl6G21kwoMs6sT1HJ+CZAn2fBR83
WF5653nn0Pzkjf2FVnndf2jPquOrGFX93dsyaz8x/Xw6IJv2hfkbUZAaEiy3tFJtk6M97Ps8kNQ1
KKg/8ouPaGtcWUyqmKKrTXUxQQSovM5+NwUn6JxxHJkCEGo/UGw7Nfb+Um9Z/SZ8sjZNx88mC8f4
GEiyNmN1m48dv4ckai5Inx8n8fIBri//WiqxfO+bb+yAwylBniL1dx2eiRSuUHSRB5MtLzn07EMO
eDABnm5WLA8KIP9U1omGtDCGB4YuVr7CgW7zFz1YENxXo9PMj4PDgZpqrYJTJTIseZb0UpIDc2Ib
pw+zJsoz7rk5G5d7smqcvO0DE6Cas2BZaTiYjVXKijL4eHdGdQC2crqd+/n0tdu0Wi9VgwBDJHze
oquvLFgDoN/uhIwO3D88HBJvh0ihsvq9M723KoxUTdUFwnJgSmb4aemjDXVJ6QDFsRKqAAKlRSWy
mdQML9qidH4oR6cPkSLoTEYRrm+TVigHmJOEk/IEfaCuToSyX/A4VVQMXKGOOAHukMbVpXwcSJjL
+4kErwv3Um0jATYd/Egr3+N7OTtEy92T6JxRJhzq0alDLxXSmntlW14Q7GBE0rFbsldCkcNdZHYD
uuewsvNkTprpm8Tq/ez8c7qjfhqZuBHV5BlsOlh4UTj9vxsDrhI7eRrrbKjeEfOgrDXjGdMerF24
DbHGr9petzstEbeV6hUXLctsyY/7naVWoGesO5VF20FwoERuLVO0b6tPe0aZWVo6uftWr4ruOacm
LixSDGb1eJ1+J8nRcHlHGv4IMI00CqxuE8mCvpL4yW9+y18ED0mWTWlH1qP3opXJ9rr3JCnPP26n
ZbFc5d/L6XBJezTWtLt3oWWIFaVZCv/Usw/GOFHirU6brQsc+a8hd8zyLB6h/VEoT+vu9/1Ndt2U
DAx7qQSNFlMzwQcKyTjClGKzfwXj8WBIsfAtqRJW7zYZ8BwWcBMA0CX01M5wDy8aVXmY7CYLC4kK
mPPriW5tNQQENi3D68zP1X5gZ7Gftd0NSegBzsENAIGKmPWVRt+59agCAOIogLsfEQJtDYba4m5i
09d7Sv7G7iX8xO7g4+4GF4Jzi+eEE5X8OwCRwOdW2zP+1fpZ2ezFPEEyz9EDMs+Ukkavq/uY3Hz+
mVbTlymeE/vmy1zoZ9idv1iBVY2a1IpnSYNg6HZJrJ/Qhi8n/dfZYpTFwx6zB3dY2DdD2lvcjO3+
rOntcD/Y/pzps5H7/G2F4vse/hggFFM6xTvm1P7DZL+Y0EZ/4RkX3guJJxiQ81+YK8ztgVD9/NPt
aw7OpbHdbYkr165c3GwqjJ74ZXJcjD02dsEqVSj+umtPR74tSFY2nOQBBJ0TY2E2og2HLzX6xDaX
2zhftU+JpYOkiiv1ngt+CR+DSMMAE6qs3DtM6shudk/VRPUy0ZnD8qIyFJv3ZHG9XxahTQv1VcwY
vSCIyYb0PKU/b4Amsvk+XO1NF3P5RB6TnvRk/5L3h+s8FccIxltEqABLOa4WRxQWx/3PiY/9gp9V
OIDxkfv0SN+NWOO4L71jZ5b8PRfoAXm7MMqDjp1yUryztjRkybAMTQ8jTbpIZ5mxuMazuKfeU/0b
J1aL9ReXNLOoYdPDDzdq+ZT3SH4nBXuf7e7XDreIVVoMqAuTqc2fSDTGv++4Yh+6X0uhIk8vHv7A
L1hJk9FZQkLFwmjJ90esW+NCJKyWkGEPL0aEM/wK0+0QZcbmwqBP1Q8k+7ptPzAsxDZndNuwd6Xv
MIev5uQpKigHujKcqD+z2Q5WLyDUu/hD4zFEqCr6JQ+7krC05DwcvtS1baDauzKS63JRzZix4XER
V+p5BqgVgXOb/bbXR2OdHx37Jod97o9TXcaFzuEoPMQmogbpKP6ROYwyC+7lExz8C/HFUgaHUZFq
8rLhLm+3lmDK5v6ZRacvJWHXbXWt+OEoovGBTHDgLeD7oI1RRMBfdKeUHKp3BsS+7zY9fHdPGext
V4nhr0Oor+HwNzpOU+8utsmDtr8/9p7jf7NlDMBPeGm93UCoERTbKz1grUyUayKrlfYEwWH5Yb6A
doWXAu+9KnCMAQxSoaaq5XC4+oliff1OzqE8I0hdbBBU9ODd+FZwsVnknMMLg6r+RpHCziV3gxMI
hWrVVP5imcv48K/doxs7KE2Wiq0J6GGHhRVOjFTWelPTWx/w4HBz6qM/BGVW9u2qYP5gnvA4V61D
eGAFjWLevsCfRXCqV+bpZrVC6+YjiDt86DFi+TVlYtJgfhaqR312yRT1XSSmFQRfRc7Ub5li+CLy
MRQWRg42ObBnRykUVgaflc/epWV0rWUtQDsDcE0FXXYTG2DaFD+cgBVs0LZPb3YuIK2MYzcpuTfP
nA4/79SSzG3cVtFtPFiA/d4vrVUFNr0Bymjm1EY4tVypbPDVcBrIwlP4sx4nHTK+jcUlkgH2a2Zb
nVZ9U25wj1kYPqZHOdgNm0GO2hQ55jiSK8nkPqqdWPCoJZaS6hiarQDBjoR23CJXtFrj4x74siPL
I1DP/w++CZMkkHlu3vRUIm3z6Se13E+AX3JwWuiI4plhikqBbA8eA4QfojXrCepqTjbM79wQ6/1T
dGxvjVCLA8R2IyJk7R3bmvDovtL1RllEktd2BtYjOehfldrPHktsMN8s3TeA4qRWpUTzXd304e0Z
DHJXN2dR3/n20S68OWrlS7Q6vNJwPiiPzxaNX+33u8vI8NqLTDGKduU0mBjY32sbCCdBeJDBHK8g
ukR3dDa7AqXt6xTatF6T6+q2SMfktFPkvLbxYwoJO5kpSrNtD8Yg2pvSKlneImvHmDUrXBuY01sw
xyfVAwL9OmAAgYlSa5OiB4C83ZyHt/FqOFF8KbKC2+J/nnnS9TfGeqLELZlYLFZcmVXkDFdK+kua
oz1mudAwiSVdqcoAYNnobXlMyKq7dLpgetOTn+lndJQ8ghulaoVyuXKq+K83whtF83/4PdqsucnN
e0zXfUoxN+b1z2aH7hSl9QF0ZrBQV55OlFVOkw0ls6K5aXh10dlRq/bhLPnTr7HwixYIjKpP6NOX
SqcwuHswZjdpMJPvUKnTb/FIhCPWvWNkSIWsBGX+zwvHsFGUvgNoPFC9BzW+BzSkGmxorLwXaNcO
syR02wdmhDa8mkn8xxKjZ4lyArssCku6q6BuA8dHVE+sB7pb6WDEZgRUO9ZDPb+sgj+9XXLUy2bP
rJ+ofY4+k949nuFyQFtTy5tVrcAUGccfePq2zGh40xWrK0BuKEDV7MqNueeajuOkQSvlP1qBnniy
G/fi08a9cEs+MGlmpZZSndenzvAhmXEW1fk0Y3Pw820VIVjzwoQKgwxCcBb0Y/uONljfdWkMVZS6
UQYYw9+ABRufF+7Oq/y7frdnH6gjdf8G7gs7Iatv+jGlP5fsJ2d9LPc7iKJJijdcfWysloFd+PZd
wTw5fIEBLwQ8/Y1mJu5EN/FiMOzVU5qqiKmA7yQvl1z1XPwLJ4XTa9vGmikzdontBj3+Wo8tE8f3
MTcQ2Bs839PGie72jpr6dUVJMhjWfzzeHEHolUO4UJ/fvMTgikaohovTkBrykyiFlH46F5sB5Yrg
vCqt19c7sDDCh6bqUO1fCj/oK/DM7pbg/nBAHJHIDh4Hg4nHD6ZK8O8f0GNACHU6mP1rDyZtQ3ac
znt4n9N/O4Ter9va9tS157c0JyK0YtqfEzXB7b2nXijewQdRBgSY/YvtlrbftwrnvnlgpRRbnWbG
Ws+axarHPuEaHaqhn3pw5T1tSkQrXpuarSA5Ex5RLu+bWrZ+h3fkPvhJ1rXabEwhCXm3shSD3ZPh
oGsVrrLcYfdb0vbS7rjNJO7TD0VsyrySt2V52yZolem54OdY6r3sfNcaT1V4S6VRjNLm4RYvWXyS
f+ttmGPTdq1mBL9R2mHpYgw5eM4++qggK5K/LWiGIH7L+3C+379GhFBULPKnxEZHmArbpSe/iTIS
895TgMRQatocLTfHjKuSdD32hU3jFa5MaCOnzVhs75PLAD37RJR2ZScBdXAIojOfD86ViC5VKn/n
VA032+iMC3Fc5eBft6FXtagNcHBdEBKgBCs5AEbnlod9h8fYzyY9u1jBkpLgd2jsgf/hP+kGRqNa
/PXAW6wRQQU/LdEdb1EEs+uNKdjIXoKnMvXHUx7k8lmsLqo/jA5snXjJagU2GQF3IaIoKlcdRw4W
X2Yo9BSGSyhQyw16Fe84RdL6GL/FbKa8nmlR2ojKkImqo5WI7yVXUayYdv4+9oyWdtRMAt8/NE5/
9Y9xYJ6Qd1Oa7mH2RRKbYuTH2zz5xDGFK1fQDMbh55bcHU7Z/nyXN1q5LSTvfGMOeTQxhJx/j+Bo
XYNZqhe621qcjI8VF3aL2AHqlCGyNZ0ElazzrWEXZEnDKH+zk64JBDMBjfmSWQNYpCnWtayFfwSU
psJ7zxnQf7Kj3cr/6D99ZrIPa1Y3ID0bPRzjjSeCbYc+vNIO7uwmTWnal9YS8GAgESWIDJ0k8/Gc
vjiVLhX8k+I3ieCnChs1mZh+nozTAAAEKZoHVsT38N/4642WgEQjxVH7s8AR98n2vSvFnKYe9LAR
wbIkUli4dyXSXaqVJ4qHQGYzz4AT6f8W4AZBGRwGtM+sc/o2s7tCfhIPCn32Fj9FR6jqmhqTzcsW
N9Wwy0lv9ALhwaAy3SqQRauGdIu9t/88NU/7UqcyxVL06ZrpIuYuz6NqGHW9Fy0gisdAmzMz3vWf
fxvg5cPXTUy7jsVX3xYfcWDxbVCDAJUnZgGok3cpEW63qwibLNkhG1IedO0fXWxp+smLseIRdPwl
mqUnfr9OH6ugcYKQBdBnOQd+hfUZTzr7ieVkeCYaiLmuZ9VvtxjjnnMfRgtaV4EroR8eTIyTsH1U
TFj3jwyaxjYSSI7e3f09Jso0B4rbcQhqS4CVinT2msWrIHjLE9jZRsXGsOS50zaIZjk4J0d/Mz/p
BJocjUgqaz9IdwAUYhnOl2ycVHBjOA9AJZz37M29eHs8pXVwUGanqLAoK7QfBauSVRV7uJyi7TUW
Y1iaCuoIOG6IRXZI6CZoExSD1rvx3f2P5JF+EpYfjWRgILhPLSWcUQADV47HIPN2VBkYiUxYVgS3
wJpK8YO6Z5aI/FBYiUdR9vDgAzfqjyts6YnGp2s1FjXdH9qWTdayM1SZNQTdTewOJ33SHZ609QmS
AOzhWmMATqZDBVWrKjKs7a5PwKmotuZmYnX29KHnMCREsoJvtaI9+4msbd3H64QhEpeJ4dfqWYux
+RJyNQxpqKMeoqkzhFdP2VNdI2dRqT6XEjqenZUMkvcF+DvTnZOhYF7jR9nh6wDeLQyHDAj7OyoF
NU9E+gKb7gNA/hRDQbFVm+t3Tu3IQqfd7z7hQqH17i10RdKa1eTeAdyBMolq/0n+6WFkNUABAbuA
ihiUoVmrHgsF7pfarqzdxXdL4H8uVki01M+hFN4pPRDCNIgW8dkosWUJIvoB+Vkg3V1Rhc527Sux
mAsKPVaoow6EyoBZzJQ0or7f4rnTI2sXZkC2qswokS9mwlTjcSb9O+jFTyzO38UmnHX+qBu79EhD
oMfaus+bnhy0VgiJAro0KCHkHJ6RyDdyaZULTujaTP4Mey4F683QvAVpR4xi69IBEEQN5d+4O2hM
ZuxMpNHkKRtRMkAq4H4De4HXFW5LfW4UYuthn5f1gIi1XvkEKKRZwfkOJ0PZrWF1VBMe2mxKN2wj
GeqfYSbuf9BRXPEMeKmwuuh0gUR/BDibLuuoyuboJ1DD5BskPAggr7XF5HqXubQla74aJ1kirzI/
ilRndTFiREVsbao7HI/ZRrI+OCB9qrtAZNnmw7ZLh19L8a6N0VEpdTkwTzhMcIsC0mPECmZa//CC
tNl5UEju8ySKZQwRdrMXBQNGmLt1qmGaTuKHPC8QqgHhvd+ACn3yNBM4tN7nfJJCAVl3JhlWyWNU
syLmOyt4HmlhrcSKbXXg75ngBHNQrg0ee6L+WEnLSg8xqyTthuqaTs5Kk6ux1WJwKhNTwfruhqLH
lQgMEQU0d5gjIqhgkEDWrio5Hqvx+tFFFpCacqyhzbVpmEpQnuHY2KbjV0ZfWSykl8xtNfOu+V13
P80Z4ga+qY/HDDcUnpdFBdGMohDEBunSzhvrx4Ez/mjW0euYksmhHpRhwxhd3T5EZ14BUBw+AFZJ
LQJGtkGd4bWQouTWunopyU3CcNPqK3oYqduATh2dEa8hGy9DO+T5YKd2ZYN+PuwcfH33QkrBJG9k
F1DUzynKPbw2KP0Y4rpxNOWdZwdQXT0ExH+N4drcbv4G7A35WhrFOdxizP5VUReWwuDpVJ06PrK4
r18Ma1x4UQRQJaA7wUKnMzZ4xiD9OtS/VhWOi96yYvWNfW85cHETnEBls+qMnhgeMRn6swYNasjU
7vRgB988g+DTpNZE7eR7m3Y3d74ZsDS7MlCewQ/4CqB3HCL0CAEstFlyCEzHmYXu4RREaIy3AVEX
eiecoWClLgvyzC6McUQ7wWhTSzlEJoQJomYowbQf4bTuEuk0P22dftEuo+nAPIDehAccEw0q9kE0
LrV1jo9Kaifta2uTtwQJOatmRjovKnYkwntj99QINjgjh0xM71dO+9zu4JeNbgBMdF6V8yA1DWxT
PQqfCwBb+SQL9HUBAvs0cK22fxS0J3P5Sb2+5rME8s76Wd3WuraJ2WF3fu+zoc56aV9RtinJH47+
GH7eDLvZ9ccDXC8ebO2TkHk5GVZ83XZqRYtbPKWN4DXwfOfsgAYoHHfwEmJ3CpaevBFddxIjs14x
URW4tVrUg6DBmEVQmRa6k38YPpTx5PacQsN/gg7ui+3R+8bKX+fZmrbxCWDX1GfIa32jGSDq3QhE
52VMIqZFXT1m0NqU5XJwhs+DQzEnc8oBgEVVUrz73mNAKVzjDPPsyP59mKCZo2FSuduNMVAr1i2c
mCF4RQJddm9ZHyiil/3UbF5ww68oDFV04ccAbVusgtiJv5s7kDkIi7g9rC8DrkqxlJgCy6XpWxN7
ZEZ3mmrR5MNnIY+0ldl88GGKUmzBYv4K4A1ge/eG5oyZumiJEVMyKvg3HafEbNCR0nX7i72JmsvF
kkNz9+FfT/whRXva39Ld7k1oV7ebwB9HSJNc7QN0mmouSP3HAnYNbXOBuwLttC2murzMcxlC0AH0
UbqMEGutwY1EN96PeCOvLh0YbwDrAGTlsWXCxl20eWuwoO3J2F7I42L/0VOgznew4ebrD9k0lP5U
F4cDsfafroXRUzxi4OwUAVqE1Ld8w+xDzdOJ+IAe029RkIyUQPMhafnwK4Ac05cEIouWacpm2IeS
wO29LtYP4xXkU2zXszHmTKm33daLTCLl2nJjAQf1jhwtTckF6M6mrhf+PUZTxFhvZ25K+qz5XExf
I3sbcSe4CDb2RO4yWRvnPuIMu95SwbvUCe6hJ5Xn23MUB1B8wExqwArhu8ZWLvjVaRDk69By1BwV
6KeiC5hqsbuoE1VT7TCSo6hLDShaHSCWTTy+9sjFIxowUvZMQmy6wS5W1dsRnVRmL0d/P79/sJUa
jcZjY9MokjNuFs5nM33tji4By1XUFJL6iwTAf2Jbpm0PzEAJnSJYO0y+8Go54oqr/vd5yUM1ei+7
iRWgsFHoapBM/KI71XcAG6BVSIwg+NRsSEKrgNaL6ze9pRYW4/Ek2vIb9T11UCxSNiar6iiU+Ukr
pBpQSe1VxES5vHmDLjyHJsarxMpZDi7x9DFwEZl0cIdD8bH5LtjcBuHj0h42NOSYonyXaHb0cpJg
knV6r//nh7lKCnVQhB2AQw0PO+AvWo9qNsBBSuazTzaPFhxU+BnogdSqXoiyRuWWTR6O0msBM4Sb
CsnFCsj4gNBou5wvExapCrYysOBh5XIxWzxhFH3x+9RvZuFrxI7jEN4DY376nhTqV62CNVrugKyX
+KDOpp2by37vQwKaxtdeYc/v0CUM1MmkNf5EGAeb4Tw00RfU/sDHvtfqYi6+Z3Utc2Tz8phCfX6t
wvTIqX+QJU/vWDfiiLhwN62lsWqPoDvwTHsSuiz0kr+7nGtBZ8HebW6KtT/25Vp/CbgS/u7Pj6b0
fym9wkNse38MFzU3AbPRIbW/mGrxNX1k8x+9wtoP/m7gKjV+KofXI9B0ZYec4+xHsLVbsB+gstow
nIboq26WOaGcvO9R/kYnJWhpXweLDHxaAYbgsGrp1KAZxYXVQhegY6UAMBnCDdg7qOE4YJvte4OG
5FTOO6IEssCC0Ji3lsa5hyVuW7Q7Dprq3/JBruZ2mWjU7haiGepzdf5wJJXalX6L1fPYZg6ztl8G
PlT4e4bMHKxKH6ppcOP6A91D3QEt+p7yULYZGGo5nf2ZQ0pp1BbnDKQrtM6FgzyKqvg1LldPLJ0f
Mlt0TsQfjg5nz9Cn0O1LJUtl5cOWK42+0vKy/dFurkTOaSLNh01sXKZ0d/opSA4ISVJxUSqUUMVM
pRj1fsyce9ylm/wzj29aiRkhvwFwGmWQsBx6ZOxOJsshq0Me1q8atksi+JuswWw8cxqywZSXCZXE
0THeWtSPYaQguygDaykVwkoIwaslGedgfW37jS71Nj2paRnVafwWs13n4YMbzwbgFne7tupKvJa0
+UgnqPiLr9NiXY3II8Z+GA9jg6408TThgWZpB0H4cYCt8asA4V8kb19PA9YeM/H4PVLr3Bhkjg7v
dYtdPPCy62rgDgwbZ5BadlErOOCcTCz0EJmPimbc+drGY/SU2cBFjblQapHdjPv8Jt8t9AlYKgz6
dQXu+JmEX29croeopWkEFjy1DNwCerMJ5heEHdn9jWsSrf3GrrAtYLrGoBiROHZuwyMsIxqZ27hu
U36MijZqWRUvke6O1/omojyR+mVtlBPG8eps0t6G8X6lIhhElnxtMaHt2Abr6XEHTyYwEXRu2SK/
zXrAwtZjG7ZlTw8+JOz3h3VfEwW0zpzcHgF/0VaKbF2jfoaDGlZAH3A0S2MU2bxJLJSmBFVcoHCc
Sod4GXCq35sZDbbn/FAsNCJD6I6jzuir0itfV8MZfbrJ84L+4bca32kVhub8DCnBSbLyvnuXkcVs
/GdLnzW4j36T2+WateT98gDR4j0tiofUtqsM8ds3+MJrr+APe5OHzswlTklgXTSyuH1PzumMFqgl
FjeXAbxuT6ygv2988SZbwWOiebREqGNA82litTHLjUFyDhw3U+QoSyomkRio0X5S5TmYHuIfm5tX
5ct62ZyBDKREN0FewTC6icDDAJpAKePozosZk1tL2tLWfySd2ZaiyBaGn4i1EJm8ZRTECWdvXGlq
MqmgIKBP319Ur9Nddbqy0lQgIvb+p737ophx6FErT/366shV2ULxGaGGkxmHzhq55fPquctU6/SM
6hOtIYu1wvG2bdZPM3prTnWLT3zk0qYEG2EOfihu/l5k1EEj74ERpNI2ZbK6MxLjPX4WTk9mADMj
JNvIcQIyJNqWe7skDDqxTeb8dhfG2lDy6QEH9v3rPt5+WUccUf0KGIUCNy0DvZjpP4AttJ+fdpG1
f6Zs952vZX7+nt/N9XtBVZecEDOgj4cVsepsfSLclP1m8QW2Zhu4lEQBoBEXEiT8JKRPJ6EG1qLO
R4X/rBv70TGkAGccGUiyZeKtl/wCfv1Ls803tBsTfQNONsZIq6H2tXuGQu3fL/eDXw5LGcLGAWWY
3XbEJS30T/TuAaUdOk561OITqZS2qvNqXY53NR/fR6um8SUyRyfpyLnPpcbJBH1uIrOx64gyU0UF
YHfj7IwQ4lXv0yFpLCjLrHth3yn98ymikUfrKsVUJhX/5KiDuB5Yuhp9AI1LbAQUsw/5QN9w57SH
jNHd+1x9rWi4ibDErGTXGGnRGLEIYAWamd7cvBNW0RN77jpV3arwivPDH/RWDmWKnKLxvsY+R0Qu
4WXxc8rt26wiAQGrLIcmS/afaKa8rTQ1fmlxQUCMLyZ65mHJwcaRB1D/VZk3bimQsi0lujMYhc3H
a5qPjWYOSkZ+TmrTqV90kotHNX4QekQ1gJxp3g0CfRBICsfP+7F6Vqkvn1YIABRrUE3zJnyd5jdA
NtoKxUleDLgSrr0P1McpMBSxHBQNB/6tddMj0wFn3xGeA8dUvRZskang6D6/toKW76afqyeBLEOv
U4Av2I7BXZIBuOuxJyJD2bTd8qT5enpoOjev7PJSoTQfLD639Qeu3EBBtUSypN4cIKb0eVSgk1SH
7NF+zRb6JLSBdlCjdHC+xL3iwdkk5DPAqn+cDGU/zRm9lIImUrPZKd5EYPNJ7s4XgGlF7yyPnI8u
8nrKkJwLJCG114F4yK8/RV0D3Xy+8w+lFLc8qc8tJdpzPHrCqDhFue16907piMKsPUjUdKVjlHFC
/tvXaRnSBLrHO8YU6y2Xw8VW6SJG8QbbR7Qv2B6JMJg8z5cx3v/pXhn4HHV9pF5LGCOadJcdSVtU
CAvOnzhtQgrkoTdqF12Bjer7m7OB4R9RfgaIxw9FDtWsHF9UAZTlndMAMrGZI4onOZCTaZdGkHSf
44dsCjNGtPMcd2ELxhSZE3ThrFQkGjxshJazmGp8X0SkPLAwWM/DZzzs7XQ52CQgIIWt5RTWtgIb
GH6i9mPVQcW1F+GLthkbdOV8/1mOeX+Zw+BU7vtciW4cwpV9C0us6p2tCyd4igh995b90eUTdJlY
EKddqdoq2fy9/46KSKfWq9Hd9D+fyeDy3lVHNU6D7x6FncncVHkMvmAsPv5oIATOFO/MgDvZgwlY
NM14IJHV/XtHalAhMHNGMB2cGGuMXUN0XRsGinC2TjgDPjYHm7QiAAYKf8pD/CEDyQxz2uV5H5FN
aZJaTx7hOR1gl3guia/7a+i59wXhcoxoCgyey9lQcTkG8HDWVrKlFKqZuyLs58ryFpUzmupBJP89
sUbPT8s26KiQtvLs3tLvWwiywHZG+3bRModg2lHtbQFUsdC7iEuHEzx0jnq4Qasq34C5AHCBuJDZ
BFBtvsfg1NVjnuJqUx11xoXgQex906VsvZOCSZyJHH6HLrTx8zbWouFOMr1qYH337W8jmK7sClb1
h1OE4wLahRPMFFeo+3v7MnqbZUpIPhcMaPWaq3ZBY8Vo+YFtQt6rVl7YX8VtYRDnxOH8mT6IDVbY
xDJmWVQc5Us25a9IOzKY+vGTlGP77fIWR/Pap8BUGUY2tCCx5vISEsHLdOSEg/3A6UdOmYRK9XDg
d/t2NmRaXeGiL8XGwiQh2ERNDhNkgPfCy0jezW1mPFIK1oAixCsntvQ9v8rCvoHb5HiLQiWzSdq4
M/iA4T/VlNCAz22cE6ONmvNFFIp0t2Vms7k0CnhBBGGQTCtjYy5fC4ySz3hIWxwAT6K92bboCSiA
pXM5qyW33J4g4ILvmpyBQnAUxBSgkP64A9pFqopoOOHeefKfko9HuHMPLQXT/EbAFO+3XDJ5YXmf
fM6D62dsMoA3klbyTw4c80AvymWPqUG+ldWQ/7fL/jQoDN0hh4tGeXla1qF2eexPIJWwuhH2IYRR
u9dgopPmsSlONjlNZ3qQbjogk2x176FUNtk0wRiBRCJfvwltPmE8Lp2vETZAsrmjkxm9bs6ytjuV
EU+J+dfAFcZvH3n6t1i/gIfKgGdhhCVhYN0ppsinOiSjiCL7kTnP3kFvqg23SkX5O1joHSYemq3t
iEDpxgccHz028rHZZ1Qr1dvOXpy6utNyOU+k1PFWgTFRhFaTVwuS5WbfsWli0xMaJ21S5z7lVD2j
hvsyMOCJ5rC2QWXBQzl3IErHMiJ1hcy/25uhR+nX0XPn3rl8DkNzoVWaynmGt4XMc3tAxOPqiv3O
Qei9+7UiXaO0P8dh4yps9/iYUppgV/3YTyRN2IXQZSA1IMx4CmxroOSc5bXAe1/rz9BvaWZcmbBO
nV0aSqdZEEOLmJ2Y8tRuIOc0ZkE8DFtaFLuE1xva+jS96hi3LGGDEWA9+470e6vRKndLbdF4Gg8I
2jKX/d7l6Xun9gkUS2ZZu1SoYogCFQgx9TiNZOIO0zHSntO1ZsBn5ZvoXmA/7ReUH/kP+Sa7jbna
T6TPy1PnINYBnAJTxax7z4PiHWOpvw8PLbub4fWANpndyEBf3K67jYBlUNv8ANyseoZkwmB/v6p/
373WrYwPEqa283n3b6Ia6F79AlHUqHa1/VdUoFxtPKiA30jmB+MPnaGJCEWa94hEFVdJPABWU1sn
GHZpK2iWGLGEeJ+ErjVan/kAy7kzvLzdkddItnRmbCjsO8j6or3wPCuqg2igRcCDNrya3dapMpOY
bsmzIDkDGiya6YM2wTD2WiAZ+qD6oJSp8SgjtsdBu4FDf/eA0Riwk9cvVSF1f/+w6/OLQMdXKJ/1
eDRHi9PSiGeOeSLFqlvidscAGT2OQ6EdG8w5KiXo+31ZjFmtPaqpXWGCLw2CEQdIiorzZ8TYlKZj
QVKvUNupIE4hPYX+I9HuIGWeDo7JlI+v/4mni5gmaJJ1NS8YuqGHOoFT82/KcZBdKVueCBH+6FuE
n1Gs0VvBGdEGZVhsRs0fMDZtN2qk2/nFfY4Hw8192jxC+RT3+IGAfv70bnWHJGps3cHMJ5NrOTGY
7lCrVlPb2jBQpOCrfa0W0lebPqCrRmrQ7u5MEzSQMU9MVutH35SwJA8b29eQ+rb8YXM+5VTObrKR
7ovUnKUnO+n9MvOr7lcZ7DgkHz/1O3wOCru4DDPOMP+0Y5wX3OHClCwZZPw5f+gXKONKdphkMc3/
pegh6TB4UlmyX4SHoNrYETlrya3Pban7zXhY5aFbAbyQ5puEJy5vcybROzeO7TmlHjsi1hltimOz
ymIq0y9N9uVDxZKDzg6JB5ziI3/tQNFBSXNPwjtQIB8c0ibPZdA5Tuojjr0OS4g6y5b4wJGqooso
/NHJlgHRyCgbWhCVGH8KFamgV7CCRkF26Efup3ET1R7JwSDxRDlDOg7ctOQm4K9EUrTnwcOtft4C
KBlMH3Kgmz7MhbIwVxrYC/iTp/G0BFXJBSmXhLsTuCOTeER7b/5ktdP/teXidXINYl5f9uP8Yhen
FSyjnKDceoUtQ+ovWRpiEOAT3R+xchqn5zLScO9kkKUmsHmc0Pn3u/hK8eQTTKki/3mrzCBEO3YB
LGKswdVcxFxxgOuus66oF3x1YC2Uxt7p8wi6BUmRlc9w9gIErnwEwf3H2t0lr7XxcYOxW+Dfc29K
2SJyV4C/wHluDigyKiVi2NmfcVqVU949l84vH3bEYK2EkJn34mcYotrGppVFn5cLgMQAhcoH20Lp
Me+BHdgXejBTSg6eB7DyU/Qbcfo0bkMo7ZbPJy2ixr3GXrAuwxfed+s4zeImdadHHjWRAFvbaFJQ
X9yQraG8c0aKg/lIwqcDVGCMUYdRABFIoPuvygHhEwb+62e+2D3+FgvDXWB1jCnUAP+TZVE4/Iie
1ABmcNdCVjid3n/2BqOSnOmRlDbSXAiYgHC69tbr68TxC2WBFPTFHr8JMIwAh9ejHX5LyBWONMgv
N2b9Wdlj8ztylYPQYiXswJwGC/IGbpNn4f3GlEDXzL9CBrjY4O0QP8EVGMUK7yfLbf92ycd7scet
dzO/4jDBtCBHOEHsYt8WIBSkJRYLpsc9wCcccefbm7PYmW9rwROC9TzCJCxe1F4uszNGgacMZM55
jzPFMseh9DdTU2do/1CRh6jnRt0GyOAuBmL3diGkvzvzZmNUq1zrGoB+wsWD6KXuEQNc8LTXPuMv
MQCCPjeuhJxgj8Ff++MJyGsLZxr57fSra2JIAaDNAKsWwWZCFn2qFiVsK2cbxa6uCz84q/KLCpC1
7GgydqovJWpqrb+T9vzuEAQA+PpsVq1IVUczlNr9qkvsM7sCQC1k7P/y14eg9KXJBdvIRIx5Iu0T
cU3foGh4kWrpqR/SWk5c3M5tot4xGOV9Gxd4k7nlMQ/4QzzdsDKRX2Dn3o+mC8P+Vcn1pngWCUY6
YL+JlIiHpWMskC8nru/fJj75a70gL/mlmBY2S5LawqitSJBo99T13d9FHNw8dDzqE62LZPILmjaw
2wwPVs3z9YK5dwMGXWuz31Hj6W93OIO0tK6ZvfOj9GsTF5BzWNsyKKf7+in28PgfX9fI3H24G5ln
o0Al9n45qorphQ+KFaSZjyYJUoQPe+6EAkL6Rd/qjTyUdNqYRVxvEDHhobA4TgHJjo2EZU0yxgIL
9OY0BHjRMVEfhX7isd9jZGO+wtAWLlIAOKjv72dWu0ZP4LwG5nPj2L//oe/CO4XZ7wZ23CNfJ0Ko
FWpT27Q1Yy6RC2R40CorgUgeq0BIZJ6usV4m71m64RyeaOsGotK6ADUmbyuUZScZEpWKM9pBnonp
x37rnG/R60mrRjRR2YGvpEGtkRg3px2XbeflUaShGc4WlyXuLadDOslTn4mDF28J7pMbB/jDostu
r20SvArg+rSw/sTgEza8yw8LhP1oKn/RvowO+FYwW3+EZXusnmyggZR4f7LZegQWD5TQ/CYzDA21
sNNZqxK0t9OnoaY5p4ZXBqsgdCxxQD6ZgldOnvVssqx3mGRcQtiQxM9usTtLMQ61U97VH3NiKJDA
WwzKGV9CiUtjsic8V4jFTOTKfIkAaXFJyXojwmuy/ZeVRHgeDQ0aaPRn22EDoQbqLdvwJYgXPf4l
glCJtITr9m2mTGiwJdKn1gmKgrdNOXjaqLOnGijnzwoCCV3IjTQdmls+HqKzb0ARp8L6UMXmczWf
UGJ+MEKy35UY6q1P53a+8BL3k3MTUBAhT8Bl6bbWb+38XsknQA/4QDjHIC+RPcAueRzArI1bkbaC
rMJCJpn/qpsa69zItIpJu1LdZ9jzEovPtFk0CzqBQ4mYH/blG/VBwpMaUIOOFBTC/ME6SYiZFP+V
EcGTTOiYrdQ5HqWV6RPB5KLBWOeZa5ALW0Pr4fIXDUKMqwdL51TMsQpGcar77yrCln55c7Thbyns
alOvlvXEjDmOGcVDHhsuLKJCKy6k0NP3cB6kr3F70Gx4yR+hBpjymdLqgRE0gNJ8n+hDO75OWWxR
RLOVanumEjvM9rNHMF9kHYDSSfvHmrj9pWx/nSpQCbRheh3mUGGoJDt5/Vp/iRjinwh4OV805Bjv
szgZ39YZipn1TeT2Z0ARSZwR1veXLj7Cm4VSjlyQ7u8WPKHJ3ijrYMCTsUne4vf3Fny921r0DZa6
RbLaBG9XzKClYwA1ZNNHEwAWTQbm959I/IbiwaqC+dogS2V+3G47HF+AWmwSvYdkBqB8+KsuiQG1
e1gp14Q1APazy0mbI8saOUK9BpPMH7+5JidSv1nNASgL+ioSuUBiDm9oY2PO7GeyNXHJU7KuR2M5
fjJf0qc1Idlslp2NSJ0OMDbSkpr0MNVeQ0rzWQKFaQSXSRd1hh2f4p8Rey4/xyVVjIC/QzprkCmh
o/owm5OO1/pEMms0xwblrGzimO3UJ4xBrFecl6y0bQcA8vVIFIZpeMD6uX/VVVglR4HkNFNgdlyI
Mg8KexN6MB4N+z3ZIqvhG+BgBh43GNbrPTXOrBK84RP9qk10G/4KZA8BpycyL2Dd14JV/McoioOt
YTbDw7k5pV9wUAIyEyhgrelkxulSCtiOJOczfk0ZHuVgi7N+nkSwp3GyOOTjnxVRhgjSXt4+XfRo
BlDkc/SZSwClYpbMqKAZH8PNFXYObaX6yNd6JI5iAmD9V/xgd59jFzmBbmL2R7v5EY09zxFAEO4q
mWl/KJz2NFKdxtAQiXB6ZSYj0WVJN6inUAQJb420HkIeHcpdjdtRsrj9wwU17ERYf4q/B9p4bC3T
+g9XwrQjNoIsBx8y1aRZA/ZrfzUKMFrg98vrJUZmvMOW9z1tIcLEg0M45bizv8SmtF6vM3lcwhRP
GCDbGi97zLaqT9xG+gr06Vcfo/jLozeaPJu/lmEDQkD9BNTBiy4zOW8PI1KOHPLhysnpa4nucD3C
s8m9LDmfxjn7HCKIiphYclw21aaYg/dMjIVAxe98IrA7PFYPEuBJFsEahlTRQP6Lec/gMfp3t/6o
851V5tUNp4VgUP4fxzcxyZti0jQxImVkUsMSEJOE4FYKcHSFIAl0y36OljCa2ua2pfOgstVCSF66
ASN86q7ydNNra7JInVOx/BjrFFGCEd4ZL0Upcm3s7PLd3IqFWjrJM0we08zTEKsGqN5MsJzB+USl
wQOcEMkihSpMwvVWOHS9HHVNsZXPfKP6htFuqZWMJSdURZaZPzqoExAHPk5TuLzfrtkoQPKyjcAU
Gxu7BHtV/mIOqsJjjwwPkIidjOqfBCd7xCQP6Diw09uCpLuTX0yY4qH+1NshUi1605rANntI5kK1
LUpiybnM/Kg8IrFxwOhuAo+JnjzU6E44B0Mwk2RszAb6WgZTqecpzk0IG6ayglwbkajc2O4nMCrd
NaODHeNO+tod/8xqst4cVZmwx/H+kIeVFb0r40aMnokHnCjT5MMMG7xAwJHly050D6Pafbhs6uWX
+TIvx6y9F0d57VX9ZKBsqxIhUrZLyNZz+t8n0TQc2AaBErb0dAZ7SA1OtxH9APTRtgYY2g7VrdI7
rwO6ABLwZWhtnkFsgMgNHiLGB/g2tV93e/QFKpkIHOG3jhXcoNU4O5ILNOUQfKR+QWIojGjJY0Bk
BVYo+HfcDhfSiwhbI1eAtPfJiXFXgIGcbRR7r+kNdjQEouPTd0CDxH7rE6KRb63POXraYs9Jfx8X
3gaY6pej8Y8K6xugdVERq6rjGoNVbukm2Qs0ydj2W7wPPiWGAhBGyGVMeftqPbgRkCo+UoLR5rug
pR8McDcrtJee/N7Uj9nw5WoDZJHSMsNG/KHSet1iU4GLsO8TXu9teNV7ymOWaAG4HycjeA5IADcU
AX2N/uzyvQCRkQl3rWNMIvjDQKKk1EnXEAoVu3HnFmMYI1KqMBahWWSusTKRhkG/M6gNOcBYDABn
Z3NB2p6hBR3DtcIXH4VptN93aIKXWFCzHcaJn6cc9IyneY6l1eNCquFOq91igiavPZvR62MDL9DU
FJ3VI6RkYCspqeS58ar+67TmAaPNGQKNM8FBobvJlc2bHCWqg47QOrtug0c51jIvqTzzQoelMX9m
X0HlIyxPbeRA5mtev7m5ZJAQKYR7gRIAUzUBhgNgCaQ16YwMCLgysjrYQZd8JX063Q+lee0r2W8C
z8WI8MZPiV2mNWPG44SO6jsx4iEFo2y3FNzvAB5BvmAFAZJBgIRMsQjVq6mKJo1mDcxpUPm82bId
G12klxtkd6OfnuhI3TkUm4QdBLAPkWEBIeB1zw3UxaOwAyR1t5MtaeFjYL/fTl4GzX0KC35npu+s
Tza5d7rFRR9CbwwGWFkQFw2O+kLb6T/PJRyPgaEQQGf6kCagLPwXO0fBBCcAHcZdkrpSOdKAi493
+P1FtGODrEHmWPmvRuJ9OeWxsE8XJaABI7zFQWOC/g/7ALFej2Ao5IGS9VqRkk+lJlOvfdzzh7J6
8SHoMxGTeN3Xno3p7/7X7+Gakvg+mxIfiSrMQ/8vzY8eeMMJqVZtuB/uKFePgdtrJsAezAB63z3h
PIIpoOsjyoA3s9j1tr+4FtMT8g1G7SHWg2JaGTHvU8BqyBhxPYb9ql8rwl4E3gXidqK2MH3jFw9n
9HTR5c8RhyOj60RYQUdXIM8mU2caYNYJPCbjfUKEgKA6wg0ELQ0iwX+8/XrZ09FlTs0wrvMA2Ru6
R8TTSESQQ7gYQeMT0uI1V1J2P9s72Ddj7J3q8o7nwfsqHNJIE9ciqrqbtXNG7Qpjz+xc+wXbPsID
t9wMJvmq4P9ceRwt0Et9gbtnhCDJz5ZMkgVB0oMHf3wQoEm1y+H9iL0M/IVlV1YUgacN/B0HYXj7
UX6FHgqdm53P87lUhcE6u5pYCWa1d8eMHHzm9UFdo36SLzpa+NSuxszi+MBxXgx8CHxyiU5g1oTo
7Bg6uux+1VVPU43C20HdgTI23UrHMsKTp/+b9tmE1ysZRXHs0/MH/Cgzwtw3rXYGyl6WQcmoWzE2
l0dshMvRHw3paHh0HwCzSLruras7qLdGP8whFBY8lHXAr7xnmsd8PjC9mJHGo5zYG0KUQCr9a8Hg
0ima3Rhxl5NAhkZrrl5vXYdCw/VbkdhtX6udArPBJfaB4exyA5pOGu6Jp+nJ9EwH4Hyo8aQXfkxk
obownfi+CTL3iaUWvVgQ+/m5Qm9WneOFuvZ3fQiQRACCbh3c2pElT+BwlUUatkJUOmmIv1FEgCAj
cevwafp3sgNw1e4VRn+5jy178ZaaXqMQ98QkJn1FfpHITmTz2u1O4wH+MSGpzwMeVmE+MTiYpt57
eUbax9AdAMZVZnXXtTEBg0HPnWIdHbOgO5MhNrRptgKB5LAP0GoNqaph2oTGVWhOVZGzdo9FUjrh
Y4J9ZElP5dK7NucCdtI59WFciljPijhSpzm3E0nl+clMFzWc5qjJdT3EUsrjjgSoLbgRZDk9/SId
C86XLhe0i8F3FAJr0U8GmN2iQagtF0/nBukpXtlQx6yR4Mo8WiGitdUVQRTeNRXgKKo91AGEr8pO
TZIsFrLpFSEnP2caB8EQVI6UP0FTsTLPkKEQlWNU3O0EJTMPK0otEVqpsnJy0mmLTUwk0dPWIB5I
E7PPYg8zQIGvw5j9jzoAKG6+wLmHFAb3IZ/nuYQL2s6PCrEtwkj+fPg4mU4hZya6YFi9rwVJ+ET3
ysZMa84cjbsdiMz59VsWKWLIO4mUWO2J3j2vYym+YykV0DTq7KvZhZItgE3NjrVZ97CvscHTjc26
s/GfJhvzEV0Rn3M6ncX8EUCwHI2Q9xz6ynPC6PYl+B9LB9jA5Jcg0BeY/a7VuHIXDPe9+oYd6cRR
hCH1NWM7Z645V/e9WyxeWxFlH73xmaZOBFbp1w4P56+y7mPDVTNfOZCcBc4DQ5A7IhzYGzhnkqvh
y0U0WHBlkyAQKnEFODvYMUcD7esCFeyvjO/x34zDxDIX11i/gOnRobFB9VaXu9zFuDiS9sP1R3ct
cDxrXi3O6/Xaiq2nIxK8IghLKiWZNtlwm8T65brk3HxuE99e+uwoAcrZk53ZC20ZHZ68irkAlHcM
99e9R9ZCAwAvfZTGBZnFqCOlcwZoQWHjs5Af5wamxWYXM+a//rNldzgdxE66BKc/M82hc7ljwD8E
SR2P7/jhaNCypPbWKWsEYv7m5RjgXaphzM12EGQb3xcHewj6rzu4K/ll6u8Mw9afgNwnb5H5Je98
ANZNQ0qa0mc2x/lOUO/Iz9jMyIL/l+UxJWOag4PYY3tKbN3TDtJV/DpLlC3cihZ0mMdZGXjJ8t2B
lPdjkHI26BZiBiytnrGk7uh1PuMEEf6EGoM7iZqIWe1Ph21H2eNPQJRp/xC0s5zh/P6XdrPDPwbj
YM4IFH9DcYBhZwy/odqbDaiwSfrZRjuQdgTTjGH7xz1QlaypwhXJCnxuwtCnqA+eAo07iV+wREuQ
WMHhMNN+foZ250hims+TpC9aEApQMzQxAzEkKpJGVHEJWmHb+O1IE+bTY4gf4TJBEYS0nT1rtC9n
0+pwro9nuglu0cDk6DV/hhFyZRu9EDJ9a07ENAoxrhHaddOpzDEaOUjkyn4hhfYpT7IZ1HjAj0LF
mDEHoqsBD1CK4dpkHI7NVqgWO4QsNUGYMrVLBlHyYmflUEe5UNoPFeytLCNYqXIjIfQiiOszIH88
woqAIpqqGEnuUncYeH5ghxJegfRfBXLlPKJNLKZvyGzOlbRYa7iVUqfNKHbikRv777f1uPs6Z7x9
M5zauf29VYCAaslDhIiSXdz65sEOG03taP5naO/kgWOYKJYJTK+9A1I9Z0dfS5K2xRBYjqQowpp8
GNrfLbF9Q5KBwm+YRcaGbNbt+4BJOJvep0JGjAIY4mVHwwEdTtyX+MT5nBoHarXFQG/JJ/ZvTHQ0
nDnnMaXFALLmMXnT8zryQbJv4rGEzxytsVFhbxfmHbs8MgcgsTRkj+L353RNHIwDSevPU6BiEfaN
sqTgNgGOTFvF0fBaO8fHRcEdbF75kRvKwsCj1aDav8ZwtXSlFF3/ruuK2c8iYohd6m2IBUzjy0Y0
GU6QOovAzgHDyXAVV2yXwfrNCY88GkukWyceBKWJ9bebcSQJXqnfQR28Rk7MVsaWhkAHhob9n7iz
CyIhpr5KqGiYpAPvQM4ngkyrWHJYuumewWUuayFoRofCdP+dvmtMgkuiJamcOXhF1PENrhaiLn4A
iNtGnE0Fg5cshRFJmjUCP+396zUJU+eJv4iDWiwCetta9RR5yXoQplhB0KEOr2Ools8GX8Wk3lDb
+iToAW2tv+tvhJ8eC6YwZd9VIJ76PvnSt2CWLUHVXDpfesgj2w6P/mmmhhDDb9cAFvJpPKf63TkX
Y45HwmT592lDWgFZsDHB/7BiTOdftfHGjeioObKsJnqRAU8iupNMFDBljiHMw5Y2xjIAecg3q2z7
GDqtQKjUGa5Frsm8wNdvg8yQHsvV9kgOOf2dcTk/ue45pGY7uTYTWGZxHzC4UgMUPE4mmYNvLp6i
sdDynY6imgtqinTx9fpMAi/DWO20cSlcCM4m2O2GjWK2uDbzs4GbQcxreykirJgDeaja7z+C2hHK
uTn5LYJLAar7lxwCTYChV0C38xsxUlsG/fx9iUsWib61i71mX/7AvHy2gIIxdYeNT2ydYBHlNOBm
hNlYVFkEtYBm58FHwMdTfN9HQn9/RPXVe+LPNmDbDL+JnluJLe8o82q0tyjKqMKo5hhgPXtFGLTZ
o5BWQfr5Gkgd8hBELDPaafYn6hHGGREKIoDlgJRz6iw/Fwn949TLsDbcRTFFRBxMfhJy5vAON6nH
MUKjLDqGk8NUY9536p0CFGti0CHOm3nLqTJnCXPEFUe+RjyEqLowLljUAfnqSX/ZM5Ou3JwO7Irg
qisxdJamg2p8clvlc2bUWpKovVy4eDxYz2nLqTcgD8fKYvHh5ucg5q8wRoDHZ6YfxPsYiBNvBDUa
xLQoneePWCcnyk2UDU+Kqt8Fp1LN8nM67+Q9nSthMHFyHSaWfGjGFWNpxTl3O8uHlr6I52SBO/qq
E5GhBiqFyXfW2icPfxtF5kJeURxSwm5GMVfCAfMy7BIChxLczVi06G4Yy4vk4U5KCperIKX1To8v
tps7Y6OSULAdxNx7wkcnWlD1wIiO82snegN27bfBMTK/Of9awDFJVrp9dzvW7J0Mfqgkc6r4wsX+
9YbMHjSIWO4djiUuDl/nd2pKEVYtbpJ1ng4BR354BgHQO0pQ6rCjM96EYcU0rI0OE3UBKBWE178H
2eeDIEqs6T7FDoVYmgZHNDZXiCTVeVTubZf4r/FjR5cUfy4JmX0eX6odCm/H4HSpPQx2zm9LxPw9
GvjmipC3XQ/L/nI7T/4153cwlx/OIK91P/sXZQERw/pviquJIFW09RYRbwcR9ouX0ZjuKK9snWR7
YhYj8f8HIUUzBsbGRTTxDcmEu20bN51lZNbh26kgGIYYqkf+zwyPF05K5zNC3cCRx+uQHmKd3ihX
XPFAvLAt2W+nPBG5x9Mh/355xQ9/5XCCx5PpdkzwIIsBA0ymGs4G6PqaucGmg+oW3xHovIycd9ux
Z8q2HrLwR/MC0qiNspjfl9Jc+XtF9VYsvtEKfuYWoNdeVxFqb2OPPNV+rYWDkE4KxBy12VR49jqb
RG9uaqpYOupRLIcmk3pmN1RVHI3MmpJWcLveafmKsp/hL1QDJc787Yr+rmWaVTIj2mHOOBEQfWIT
6m0Ww9H/9DwlbcRIX5dalu3SPR04vmzdngOyQFe2HukgEW2ss+0Ymw0X4GrQZ8YKwtm6QABXm7/l
BKSGHFIaIoJ3cQeOCWnpCMwkMA0qg69J1pQJRdP4yrWYjo6JqOpZJl8LRTB/FwMZ8lqR0Qwfh8Cc
Bw+IzEa+J6q1OTskphP4q0Egx5XAsyeSJziqLfr32XbyoA/B+roSeZlrPBQkmG6kBdlAYHzXHPXc
5r27TTW8e7tB657c3CevxNdjxklf4BWE57scM60KtlxdjlaC0tXB87jIKGy3VXAU6dP5esRamneE
InFiGtaWLL2cdzzBocb2KthLKM7lEy0MFOm/ZUMs2RzWG7FD73iU/QSrv8kqGBxSX52RUs59HcLR
jZDaQg8PA3VGa834aN3NdibzGOwLUvhYDMwpHPI3mTzjMGkKEZXFK23JllgQ70Rv6eeRuanDIawI
P44zOufvljvTJZrfAXibNMiD9wr75UWZfbAluTU0LZzQIkXkCDME8ge/9pcyRA7iLUACvlkJY9HN
5187n2pMuFbiR84bGASaU04u6RTuSLtIkRoPFzXUChzsdnl3SufO940cfgQhS4sc8AKWgnd8ufQL
xAiUHIwqKjAOwb6yedLNdoL0fjCzxB6Q1tEyK/e7upA5xpIXygJ9Vp6Z970eMgt7NDY3t/07VI9P
l7nY9DXISeYMgSDXk40DR7v2W1CDnFg1oswH+YOXNUOqeGYuPLz2MmAHG5JE9pgbE2OsuiKOveGI
RHDtYek/d8TSNquGSp0+iSJoMYiQmc9EVtGDBCXx1zMg19dKQGzPmfmHDpMjiD7hdMhCUv5FzBMJ
SSKP/xuVsbQ/+flCDbH3I+DiW2fkFsHxcrxqnubRqlEAITfhKOOnOQCcDvnRbhlCqLMI2RvITxLj
1xGVEnHzZYmy3SPDoxwNT8Gaz7PUJhTA4hWGE8CRbEnlwoVcs54zl+LHFXZGlM4+hiaSc4AUznSw
froSX0Ppx2FMHeqKw89mDMdoJjzVr7GyuAqsi4NJhBD3lFvUWk/eEz+XQO7gXyU8cdRQBY4FMJoK
h+ZZCAyO7EfEOINsYHfGtRneAiX8IJvQj+IwqSKVFcH/OLNucNqdCzop+mjVPp9pEBmzRXESiiW1
pmmgCjep28RAnXRlHkj/mqxvgCSwVF7GF8VuRTEIXUsbNX1uxBumqqQQiMtpDBzyuyCTiXR5h3kH
HEGtvXgxYP5EB301QVVU0q44bQndF7PsKUo4mUF/Npy4oi+gxMw4mYFBUO2PkeiKq4GUcPfYFf7d
N53XeeSeomqcTLmCpqM79X8kndeWqugWhZ+IMRAF5JacFTHfOAzbHBEDPn1/q/p0Or27dlnKH9aa
a4Y3JQhOSW+CT9HAAugZUWdGr9aNrpNqBbJBDbN3fytKJMqk3x877RbQ5PAG+OuZXQqMMeOz/wow
wMP5x4BecfdlEH3nEML+nM+aEai9+vlvH7eBKd59bCyFJQD8cfBo4XlyYGrejj4EItyqJ0DTl1K+
GxN99HPbPpYTIUYxEegTGPQpr1PU9mMIElwV5wiggpISZP3lEYJZ+5uN5W63jKuQHR56Z6awH1gX
3JIM9hFzWpG7D55hBajL+dyCJgDrK7xbmNW0yyff7490Md1Hx7YDErGPbrjA4OxE9qVaIBupfSvc
tPoYuWzawFp0cFQk0j1T8Aoy2YPAwIA5UgOS2+k5XPn1K/JebDecD1/19TtBzZqCOO+3qYjxiFnS
+v8dANUQGD0BKPfgIvYph8aLABP43CDWyojPQ1loK8W+DoVZ4V4Gb4yq5agX9yM1a6eWzwiaJfKm
XCMBAZvSgE8VYCg5jAaiy77xNBFmg5NLe/HAyXnD8Zxhn2qK+x7Fl4OXATdo42R1CssDex6AV7RL
G1gJxAuQGGmDsSoey4VqkGVHo7RiMAL/iLe0CLiLLR8OpLxZvff0upx8jFhsI5bX4PSDHZKSLqZz
mwjRipBLaFuhONjqpTiv38KahbIg/CEF6337eK9wDqsN/BjJCfn60HKdag1FL/9tDE/8exjC9YU4
QS7ayIwYAP5RLziK0SN4zcACiv5bJV8f7jIPGhsPYppNVy5X6iPeTmjMWZ7b91TEC/B31hga0osy
wFlyNrH4FW8IBsuh2sbSp+V3YioyDhF5b8J94Hz/I29wQfCYf9MWcW0x7lzniMyTJ+wPYrNwMPty
8PMx+WM5TuRn4c07QO2sF5OSSAIUqaUIx/ummGPS3sRIs6EvypAPTPnMnEDSmPnBHPHsRWwSoQsg
EOPIJoPLyE/Ecb3RU2h4IS6L3urCxYEcNtYnoANdqnppeEQGjoKJnkn3aV2ZfXMo/v+TwehA90sB
lzErh4YivlD0TjIhICJZrDNAB1xx6tvjO/cA6qBrBTBfyCkVyhmCkQ3MfNaXrDXOKVbZjaApmU3x
b4KUv8CKjxxjR/8yF24ri1a+DR4HCegJywegVd67vOGVODtyJNA1kSfynlC18X+YWXDozgFQPpCh
DGpZqQ3FMZfffxSqZBt8WyT2cgviNWmvIEphhfPlobaBPw5Ji2Mfv7kfSTPs4j+um5xTMiUQ8EEe
7BvGElVxcBxCEiOjXc4qzvcg8udjHIr5L9DjDDJPTb6Ypyu//6+/+0bPnLNLPjsumDPhknyOZ2Qd
U/j4kI3+9pHs/9ey7a86DmFXsJEpcZHWRIq9Gvae2XBlSTTZBx08uTeUPgDVWJpZvWM0XbXdxfiV
o/bjZ+W8IbEABZvTZefWbKmuUyANT0yIfWxDqGKAWww5ZIXso8P465+jL85bcgrLXXamgV306W2Z
9uBgwieIiF71aKIcPZXrjl9o03ELFQnlNAfY22/iBZEB01ZpMDfUyYCMeE8ENEgsM04pkKiQwR0G
MmmhCVBj7PbVhtHLDhAPJCI9Do99ho9/u9lkrtPQ11l8+OTG9250G+Ox2Bjzx5pjCPezOj3qQjwD
x8atpJW23B1Qk1OXn9HV3U+tLp7+AC9cx+RvzQ7JAYYG5VrObmFOn924+dkF3E4rkzPdufr8b8Vg
Vq4q1RNGnbaVN9oOe0QSfXns0hNQkfEk4VShcmF4hfGUISOk16C5909w4nmvn3H1duZf97d36zsd
4yJTtbjlU2UfMJddfbyr7s2xvDdgnEdzdEqzX4oszeuOz7P77Fn0SLV2E15TvN+YRtGBcNxx7JNV
Y025B9b7TYe1Dj2FL2GNj699Xs298024jjVKMmsKNwYeIXUgaqR3yqh2S3umOd1tm8j6Nh3UdCOm
goIrizOfsr6/uXaE8AdKRu354a/9sHEo0vMqqqJ71KK9iLsIznjgaLT+lm83NrYt/8r4ZmDybcZ8
k5vIXNhOP3YfKiwfGK0DVWXAmh3Dt6/TOlXW+tSIDwMZjKvIBfllKBB4CMqCalNVnnLcNGCsWbAx
hUTIsYUU6OtSj41bNJDxijaNmsljHsQgGVANW4cDF1PLbzzKMzTJnA58tI9cttMioElkHcnrKXKh
cbLsCv9EyEQrBQPmwGu5COz7oFL72Tu9yKJaFPKjPpcmtPKl0jOCGpIkpQa2eHcCG4VnzKfMhcxc
FgTB5pkr3LKw7KhLhky0UW5uLeSTeJLwdvbcFNKfAlQiQ8e0yj5vDomZrJjece36mdSWQJlz+CDn
vkG6+P/htHOKyCjLSMfeJA54wyzHBHtvu0XWnmKWu8KjjfPjZCf0xBiUTyEEiwOyPXXDJI4JdwNi
2EXprON37Z3jAUY4oesy1g/DZUPK4NKDqeEwGRtQaHHEMKZC0sDANSaeIH9E8SikGSPZtGD0HUs0
skrvB7tXOCyP279FJsgA8WbVKW3viC7NEZhySvwmEMAfl7hN8Q180k1uxKPOOsv9PrlS91783c5n
KHGuQ1UNW7oHC2CPRvYWsBlfhtBBaXmwUuWRfJWMtfsZX3JEt3mPGp1StUZ+oUXrgc/9nVB2AebS
29/dNr6E9OsPCZl0hZaKiHn6Guu74I49NJsESH3RWwRK7zQ47bNr7dEpm9MTu3jvsgphKslEkzqf
Rc/LAsHfyCloxwj99vT1PNwZpJ9gxUU5MZjqomOd3MtPtmcGiQ8iUAYTf5hqtEiS+TR/p9xHFJRq
ICz4O1tFQI/GoaIopRY0uaqtFge6vgZzjha8NJcMXyBnIrQURxoNIX3KDwWIahSvrsMKv+FjC6OX
dO/zEDYp/bmAhRQRt55R8HUHahk0/aUmFaoWvOEWveyfGcm3zjD+XsypP3Zj7igLVusHP8Nu0UKy
j6UdzDhIiwU7lxMvRmGKfXIrOJ/nyAYvp2i/6dKZt9P9BgYYv4XNwgSJkcXbBbAEg53P2bjcJSZq
kOl9uCCDUw1Pl1hDjeOorPxZG2bjPTp9wybnYTP5gA03YKfML1d2KfMvcbLfPf/Oo/3wu0bl9thC
GjWKH4JKABzdxvTyx7O/jPkAcHBGIl7uwJt471F3juBSCMNkXmB80w2o27UAgqlZIgDfYZder83y
nO7GlUs714rfTf4/mrXI0Bs8YQx/13hXip3pPbrgYAqJ/J+MgoTaI9Cu+LXenJ9O8XyIwY9P2WUE
M+nwj79p4AywtkO6ME78f9Q9b3TjzD3txQaVrYEuj/4MT+hJNenSoLZlviJtWz3Bi0yjQpl9mXf/
+3G+vZNqwoDkNNKpJkYdZszdzS2rw92/RR9bZYZA+OhQxh0Y6JJ181cTkmsniu9DMei6TML3/h2R
y4jMUngPt1E9eYhkDdX0m7Ltu4IlQO6rh+iKQo1gz78WUnByuoW935L/JtCr77tZkhC4AKRDJdQH
QHfHNAnC/mHHgNMfiQWGQfOd0JVTtmBOkoCK22vrbwpGgdl7q/YD2DXCHwm4GP5BJVx9NJghZOTF
LlxcmQWf6Gp1bUSVCzGG0rDT/074xs+R5GHWiZJ/yUuNQSsyJZdikIb2TTksPf2ueK9Q8S2YPH9D
nDR4Wrg2ik2RfgvhYzxGi752o+u+FRjKj9rCCoJEB1XxR/QsvEQE2v8gSJ6cBRMeBlrDzwCiKRLn
W/FFTgNA8oghWT2xGbj7jGCkX29VAcO8G1YGlHmaT44faijOBloW+pY5murOPoTFo9GD6c6JiSqP
erD4eZ8BM5caw7JrX2er4MlMk2EU7fUeLmqBiPZCkioLm5sDnlbYnbWpJUHcBu355VXszGjHBJn5
aHhcIaPsmfO9gg8WWnqoTBa491Rtu+bDfyEYPHvY7rW/3ucRQaWzMMuyDxHEBoy2Kk44tG/gkWqA
cWPdijHVqwnxpvGbEvr7y6DofMWaTz9EzxbuGpJg+gRnrZ323XlM60N0BywBvcH4kuGYf/eOk2Nl
3yv7q8bm6HYn3hIiaKggnH5i2VT5Fw34+nqKebEKrwseyr1oBwzVMWhhlKudkXI6Gn3G2cdvfbf3
HuSLaNjjLRe9FzfwPmy1HGY/u1ypIuDptzsd8z+gKk57+qrbGA354eJWe4iWp1zabcGfO5lWCNo4
lornSKnw+yteOQANfh23Xxkm1LSSMBo9qzy1EFLBcZdD+e0aFHDIsOmEnl6nqKftHrl3PRVNmJkC
uMOts2zI4EQD7NzTtpoCE3zXX4u7y6+mePF+wIfaAR0t2j94sXtnOj46YwOyFe0rWOVtfEU0fBui
1z5WITb9dI8c3ecm5zu9fpH5Aoht4icc2Phz8Trojfiye8YrV1gMXCG0evWUZCWLgcTf2XefQkp/
8LitWIGPySeCDOkY8wNoGF5eEuLOdw0sNlGUE7mGjh7OeyerxUgCgmxTvBDc92iET8dSVZ0W2LlA
KfsUiawLNV/f/CGvr8SKdq5KFAgJp9NP9A3wXQgsvBaYW2Dpxpa3rxdXBwNPbxHaQkLlon2iBASL
vMfnq7dY/yA4BIbPReu+eovkNsO3TrW/WYvHEZgYxzlVcS6ucRWQ6NNXIrF02Me3rt1ZnXpIrgNl
eOx60A0lBKgBaUZKgdUbUxfVHn2DeG9XwTVQ+sXCuXmsr8AyQrOn4f7g0HwJ3HwEETpmxQtqPeAQ
EqqS1QPzHiTZgcO63DnMOn0ytMjy8xVXoPcf0Dfqk79G68il+lEjHZNXMOLlrus24zo9YEfNa3El
iyhiH2kF6SNwZ38WLcxpqS9i/iWTmxz6r3sP2pXk6U6uY+sX1fCqYRXbbWKyeCBbPfi4t2Gn8c95
43Z8CQDorOGnshvb6YfZH/y+oDO8e7vgGkIQFVznkilHR2/R6JtoQ0y6mleACRvMWUaRAIyO7qEb
sG8M48mu8mCfe4YtZLsvKs8bFg57QkhnJxQp8+rfDQMNzLH828ffkW9hIkh0Lh//qvlH3T1rIkG4
P8iCwPjDW+Tmxz5zHC5c4xHoFByrxeAB7dZVIqPT07GmuLnbAyxdPvRzdsW7pW9+CS4Lz//Urn8o
1RB5jww8+I+af0U3s8OKqjhm18CE5lbbxaHrayHrswmeD++TYN/4QJA3t1Ah42yMosICyGlQpQJb
7nACA674d/yHN4qxcK5kqhwB/25vHx8y+f879znBwTdioNJ/AgzSKp+DNuxTPj+XEM6f7rRr905I
8y1WNo/V9+brpnfs4HCDfc0reawULnmUdvLLKAqfk84zueJ5AjkouPnXopPUGRdi9irx3FHTfYhk
VAVmdvRYKc6Q5FFI7J1d5arrMy4JvROxpz4OBgwFOW2VrB18mehJKMVvi1CDs8V0KzVriK2O8O6A
/MKpymAPohTESQUtELBWDSZP2dwhleo5pQmJOr3rGC12AHEicnjietCOF+XP2eczGSi+PSW71+l5
/PbOueYrwXN4c7td+4RWkslPibe0z4oPn33N3qrJxW1/7QpkelOGcGnQwEbL0Am7XujEfwnTnU4K
c5zZT7wU/zrDrxDeczrEZ+/iPjfY3dg5Y03moj9+N54/x+SijNSO06XzMTd70z/NnkOTgyV1KKwJ
F/951ilC7955k8zu61im194VfwUt2Ld6Z8vh954OkB2pRHDVc79j/envNirVwbrFSHPvKZXdXePv
E81+Jl5WWbMLyNu4waEdL6Z6fOiTXq7uvR2lISnhx/A3PjJ18ppUiZ/RHuZFXAOretjD249ohMmt
p7pHfPrcNo5sgxYK57ykUZMiiQkdeHBbrO4q5Mh4SXIk4amGZzapu9egPPkk5AFC/wPV5AAa1x9k
YhVCVpl+vSlTYGrn6G5YWpBToB0L/Z8SqS3MR4H2MSC2BydnbdgIwKtO8G9ACUTZ9rb7QZ6HnHZn
Zxvnk38DWkzG//+YttDmJpUCZcgBmGPQAPaH5BJKFUzxU9bpd9z11V52fELj6CLxnU4IBSRW/OMG
gHRBkF/z6pB9hqM64DhAcGf2EVKEbLNPgsE0eccR7HRGXxyTqOOCg39yS95sPJKnrdq4uAU3YuAx
99v1OALiPKXZDKIVVBnAPn4koDyvgjgxFZEgs4CQDIgqoAKEiIEJqpR1gmZLEsm6309zK74PTjOs
4XAxmWGg+MRrgdOLTbiAKNMjUdfk2WFVisvy4DM8DvbhcYBhC6chInOqH8PukPdGCglTNZvhvTsb
ccbmEmxvYlwTsFXv9/zUN7sY/zrPjoOd2Oyet9qxieK97XF1RtfB7ume+rddcpjdhupxwIekXpwX
fw5zNc07mKZ+UixGxkvVZZkgWro4bUytgL5ihCcRm7pyT0OrgPEdPFOYgYEBSQ0QwVWnjOwhrZEx
Sbt+hX74cnPvGOZQOvVAArJmXU4SM2j2ro50MNcv2Jo5e0Z4UyUgo++waVxuY44auXOvOVa3Nj/D
wTn0FQqANE8hJs6+OLfWNMHkdv19+ZF5javHO6LKfL56eRk+U317QXJDnbalGuuureAx1AjGM7mc
zDtYwW6DeGls+HeJzokeEcZ8WzH6nX3cme580t3s0tcwCPjCpbWhz2l0g+49fw6rARLDa97xVfeE
Wqqv8mntQwzedR6bfK8mpdz0nhs5Ox/9ffiCCXm3f8vnkK8/sBGXaqqmWNwjI4OYOrbGC7h4npY2
kT4yumAZOoTwYE81bcc76pOvo35kbYYhORhZy88y1w2xMkA/gZdh2NhVVtYZcJ7bGqvuSP/aS3kv
kHsS3v+y0xnnZ0bRJzW/1V6+BJPxIIIYthkcwysziVNYLR9W9Lz493NUd2U9mUv4VPsAZdjeFpV4
GTuOpxS51/Kqc4TkKYxLZlFukZgpNaremwLjyhjYLAUb8jNYfADBQMjTbByiDLwHaBp5Dy6TEsXn
3go3R4cRO9svzvOP61H/hNzpLDzPiS9+zBY8ew7b+efEsTWDk6KFTk6mpWJAKTnbMyo0L3biq1OE
STMIWVs/53BCQximhyjNZ/swP0NjuaWTfqvAZKL2JtQuVL68c9x1IMTCsOxYVBXC68dzftS3nJfu
9JXxetIiL1MiGI/s1KrofEu4MdD786bhEcP4fWG2XH9HxjOqAVmu7vLUtuOO7p1ZyR2eK2+qfbLL
76jhBIVT4zn5Yzi7WcGsc7Pz1jjPieK8s2oxysKSxXkwJgkPCxIIuqFFUi5OGNgIprFsWF2nhspH
2ts5vok+e21uEDqJxQjhxHwPmHywhoGFfs7y/mXByjKMiVDX7Aa9K3mwzhmH48O7PFfpT/h8cCdd
rvbTIXip5V4L4+MZwl3MKVQSjPd29hc717fkhEaHfotFfziw3fbUie4BphaUXNd4hrTkXGl8eLQL
is8KlWIAvyqmLNsHTQZ4rUuQsnKYVN5fliWLI8CWAfqtnRpQnBhuRoRoC+UI1xR6sII1dekbvuHv
eNGWx47gbaIbc+ugbBJ1RScQFiNOBQizEIysoGEhpGsuFJM5eis/wLdCV+OYuRSMpvODSPuZ8gAj
1a/GzKRhJLUAu7zlbfMa3vp4HQzEUITk5hH68IhWjd1+iZ4oIdbHperfoksk4VWP6JU27nP487ps
emvcRNiTDi7DU3+BHSdHIImC4T7U2IDn8Ob+RXKqdolzGQtf71v9BVQTy2WjHtzyGIBN8nAp1cdc
3BQd8TE+Q+cwVif/5j96RoKhhbx1Kt3kEyIjJnGDjfLNKp5t5VBphu/iSI2PaQMyaOSaMHKsDwYN
DRpv9pjilmfu5Zcdx7lhTzh+0m+se5XH4ckVwEkXX5dfr8Upx4XPt0T/6PH38FZyJjsKfQWYGZ0S
8nLu5WLXa8TB98VdCCpC8sTZ0zj06zyGtPxxl9jiYSZB8cRVytfR5fxTIuwg6H7InaR6PYJ3fuKk
YNNITfhKEdRAk4ak7mjRJJjs+l/vmRow017Q2Kz53VMo/ujlHezIeKXf9hE17nEwo/QavsfV0kKt
s+ipPlavUdfms6x43/eRFqIJpw2STw/5oC/mF9jtoRTn8qe+gyJrF0KZOfAHKJ9/jgmd9ThweYDX
fDG9c6x/GAfw2ZjBKbpfKDQ/Lh0Dx5LqVlxHuELw9edQIWJSCdpbodWxd38EO7rSf4lAAxM8DEmG
tCYzTjZ6RurhHxqrr6fH5xxAlzVoUVxSjyVSdWIr6kjQyId1BTOHg2Gw1PzTk9vXjFV/NgE+WwOm
x8WHdnbMOqIoca2+PH8Nl+LwRIwjZKaZioEVHzjWxKPr6AMCZgCxBp+k4a2++tQGRBBMDPtAZiZs
/5TtJ/Y84uFzcVYtkeHDI3VItz84esYXYlM77NpLPtfT9Bzfi5tfO9VA1rkmNjpiKMCcIXhTDm2e
fX0J19fvhNLCUjDes5prbESaSVAF55hd5iy45GvURP16rMen2vt1HWzRl43fDio5+3mOFNxxHHfC
8oGSi/NoseD3EeBLTR52knLbJMfi7sRNRGFAR2l02aHWDvag5i/fhfS+V7QLe+wfXM72F0ylOjXI
yvVPyK39l9stJzoNoWOgk7SDl0vLwUJ8pq/p3XvQwWcXxtOwKC1EwlSncP6FTDqowpPTmjfn5fpI
lVbvHX5c5RfS9O6RW/CE6anGy+U774hzyvFr4xNNpxZam3HrExveQ2hfZ2SJr4THp07KDqp1m5xc
Nku2c79kX91Y+umFoBdb66HCYY+oPssxR20+Qpn39GNzLPL05YJF07Dxy8LSHbrXa8cuO6vy08OW
+2iPsBK2W6OTi7g9fgc5peUy30GE5ennVy8u6D/lnIgFBBmx4TUMKQ4nJ4yJwuVttLYWlEfYO4zC
aKFY7wWgxM314geICMHB3JdGAtbFzkCd0LiLafwesC/qf9TYvSLeuSHGASZnXWiEIyoRDveuP+Jk
wtuls0Lc6EP3C4muzZ13juUEOU5MQihtPnhPMl2YjrVsXKFd6gNBfXvXK443MCBeCJ+JQzjAknae
t699WF0f8wu6mQF8jwdcjN8XRTXqmD4Mt4Mf3npIKgUJIBxhu8UFfXxpYE5AtX0hYXF29xgzDulg
pJMxDU83vN0LU5M3p94zlrATfl2hgnVepBBDupEoqB2Ha/0dNuwth0TgcHwX23u1Cd9+99ub7vID
9MXrAvr5vu9C7yE35nebwfngYAVkunhfc4RMG6uJR2GWtWWPf2YAWwTVRgPEhnuoXUE5/NhvuNg4
ZTP66hAxBMR248gCJAAb7XpqIjATMuoXxtEdTt7eSfO2jy6H+RNQKvZmlDe7vYt9fj6rckZwDUG0
oFecIWwi6IcbDI03XQ86p+KGIQ1SUJa82qYzINLccuoPaJEsVxNmlR/KLZFTE+Sjmz8qMX+YKdxh
1/nd2X7CGvMtp91vRfUMXx6w1b8g1kdIY4nVLc75LNVPLSbn75MdYki0BfnYCKKofT3SnGrb6odq
UmKcRjP9jPKSuxNUyC8SeZwAhIarzjfagGByrz1DINN/2YlAY/eXI+xrUwQorBpFTUPlaG+3Wgh1
cz+/jxob4I3yNSuFbP1528s4lFvKmrEeTLYnngfQe4544OFtfGFc7+KsvHm1PGLIef6wQsXjorxm
ZWdCTriOSwGgMFdw23BiuTTyLla07vK3pKo4ft1ZizK087bj1qhUV9dgyyYsjzbp3VgtU+d47Eh2
Qkz5NQIKYXB5j9E5eKPfPM6fFznXYhqbuBvys9c7IEJwGcBBdrjSD5/c08HGiojLBAq0rxCJeBeY
Ke9I3/Q63G3FvqDktLdKtN18Z/T0NsDop2ignm7wdfkgg7e3ZB/OWx37L79qCxCmzIprcXKXtUM3
Bb7AYdalaKqhezt57IS8DYaWCh41hdHyNu1+MR5jjUq88M7FGemESotJ/gZT97u3KQClYzLuxmMd
yQmjr7cZsbOLo3OZHLEsAXSLMGdpXFlfwAV0ASDutNqz5DYpwL/ADZwxnkwwnvcIp/nngzrP0zeH
a8RuJ/v5GHxsPDlYwHtYIsURR5nnP9wTEWwAyf9TUWoRf/dqLZ83lxuRV1BVj0/Cbs0eq07DbzRM
u3wbzh0weV4+OCeeLATQISzL7U6oKu6P42U64qE2PhZwP+yYkTQ0tx7TUirBOm8b1Iwc9FxzSUGl
5WiMz86QtlMAal5fOHOdN6fat//+2OMFwJ2zb09ewCsJlJaXU1jQhLFsl+db/7tnYAxqci60yXFO
NIsRA+jtg7vOu8cpsX8dLTwj7+SvkLeQwMyF9XWmzsL8wNf7YIxYEHks6RNAI8m1gZGQ9sLkgEra
mKImjk9gDN8xSaYn91SSQU9dyc8yrYnrwItkY0bwkclzIDKCQEBKC/LS4583OviqTa3VUOC+vbw0
JnvYxYVM8F8eTIg3rtsih38sIZh8xmhdbHhJGNg9ggVTbdiRV/9zcI6zqq/+MUiZxPSZ+DHwbvlV
ilEKQRos4F4GrZJ8QDVg4tnQ3P+rYbmlkLQHrJFI3qhL7syqmpM0FTQrCwZhcCzwKddWXfZEYSSd
p/ubG5/+o1QJ02AxxE3Xft7R6dnX0Sv5AVG559HZSYzgOZaRtcyfoRCNCXFcFLB7tMp2lZI5LOHx
7fIw3i2nD2HMCzOYbMOaIhoBUV712+mj0FPs4V48OWzoEuw1PyOYzOzn+Wv0Zc2j39sRrGyiPoTn
Ax1Sn66gcoAFEUEi0htneMdaKXwVmCpkb6z+sHVdCq9mhYgboTakO+bcv2l73eanlAFPg9oIazlG
vIyDZHsxPZHhuEiakaPMhRslEnAJj9GhzP0JMtvriuEZsD/M7kLvMXjRVBKsbKbpaRPDIe/mujuF
7PjEIVzhO0DqgF314oxjSR9Wwj29B5fedrOBt9AtHqS96TaThzHUSAYSSo+RPlP47LH9MvG/RjBl
AqRr425wh3KNjKpvBN0AE71Djl1ZKCHLuP3GH93mNfhT6IRCloFRUFR9wAIT/qk8IcJkXjGOcpDB
wEv7L164gZ5z7L9gI9qvpbaVN/so+BjRgi0/y0VMSHK4sxzoPQ28nWrIrALmbg9FwHq33Ed7xF8F
nt2IBpkEHsXYBDOrDvRtUQpwjB4DLYd1z7Ib1n7Nz6lhvQat58crV64xZ/z1Xnf5G0O7boEJGm5Q
AXTFKQTGO0bpfPEVS2c4VkskFhAZxRdjPxOi8AlquKi0oH5LSA1ankE9QUeO5p3ZZ6YM+GU2lXNP
XhD9cyw+hO5sDmAVO23khZbX7TOoPwVd4NVoV+CYsYMFXYXgp+iYTtkh0GgRMLw+0VE93HbxhjiL
zeaaqxnhDY2MR0XLHKUfPOiZX/6PehvbzKerrZtpp/dlrkePUnt6hqOud+PMOycnVN5BEMxoFvGf
aGPtKCrNO3OK2WKGc+xDonVlxq93kZ09GC9rWnL6RsIwUUdCO4Az72dS2vlTYTJZhFpAf8N+ArI+
1MDrUOK8vi73B6yxd1qlWqwCckKzMuFkwE3UYoPTRmZ4aCJyxb9hnfXmD8Iq8wXLUSllIcI9gfQO
3UnyUhRKPCV9YSTEkwWEwHqt6/1RqB0KtR8eIXOICSuA+9icztH983oQxyDwwfFG3c9bRKSWmQmc
Qhf4GptWnMmSqi8hrXvff6+Ynbd4N4yPOeLY6xEGeF8In6DcEYFiNb3UzoYLVAil2sJEFgksfwbB
ZIHTxgSAmyNwdRsNLyDgfMSMmpn4+ICVOVz3cA+lF0r9v6iH3MVNiO1hcu8M6UD+DRIcDuFKYsO4
L7B8TrjU4OtC/O7BNhwqKc5JE23Qzc0ZcTLhoVcFxoTpVMB0ipnQc+FeRwopsEdPukTKqJCmAyRu
12MI6ey2NR+wmisk3oIaQWoUigrBcLBOkIdESmmubxcYI9EdW+AYah5quFaIhlBcTPDlGetEFTWw
HCXBVimf4JJ/FB1O1+szFAoQI0EIfzD+1kLWhWucErVADCWm07DfOmMV+mj7AJESxLbQGiw9XEnh
FccMrVgga8JhK9nRvayNEcbblD90+fxTHwq+ABH8GfK36Twb1hPxo1nVJULVELtA11rjF4jMsurz
Q3exUSKChkxy7sPiiAwQL/jeudxh7Ys5j0twc/CC+ftbtRPIIv4pPiJb+ccs0R+gFVZgx/QvwQKl
C5OOLyAV3JEd+/Di9BlYBf8LENFxihvHGWGs8OkIFR7U/ZYGm/fau3ywWuzM6gRlSK89aYfm5FkM
L3DfmQgGJJQmmL+C8aG9NKlOCNwSn4ujey8RBa7VE7S8l2QVwwx7LA2Zkovg5e0uMlGlXaNjdB7i
KYa2npE4rD+IpiJ3MFxCsYXwTrCYKGblOOb0i+UMO6cKNQCkjm4hZD4R6YhN4w+tG9zEDlf5Dhkn
LBVu+G+EJ1Z6GTTjzhZRioNZyQEZoHPsynH2B72ZnEVKfslaIRC3v4gvA5HkW0LFzB/86A9cjE9x
M7JQl4y0ETzv5+AQHrDEEGE2eH7OyFEOONrw27qd3cNFaLgWYV67QCPK+9/pHxpO4gigJ7J1ue8S
aMK3weri8fHcD2KW/XMh6rGt9z5H7OASPP5BI/on9y9mPMFCmE+oiDJRWK66IAbYRIBkZGeXpdoX
H+PHaNgztkYM6w6LyYGOkkNYuI+5OkLOpFHtvCMMzSFRiopG3hzsX+gaeLOTj7PkqTBEd1ecKoMe
nMlOxr3NCYhlFIR5KGEccT0ovTAe8ncKid0zlnff9BmWfnnoODa5cIM8bAiM/vfuGX2cSTLMiVij
v+SRnebP4Pml3EIe9Eesr0qRJ4nWaRc2FB2XvO2f+9rYhOG6wDtUDj0LMquwQ+DneLBBfGYCHKqV
K4OVp7vjplA363YA+rC4AcsGF1+GSxZdyjms83dAbQAuYDBmmdUk0jqCiYGHxeSx49rgvvFjbMIX
sZk90KcWtetjMtbtKccjF4BQDGGhD7Op9C9y65ouPXVvV57x0NzoOBL++UVwinygEGsxE152//SP
Vbw0UcgmzAX0WNu7ZE9NL8xeaKSq4B4Ij8LkEHuAPSh0yvS4FM5DKCveONz5ohEXSnTjPbB5aruN
fMIX7zX4DH5RhzwInAbYFu0JyuAEVwwZMH65AHZzjoQhB/C/578KBAVkhZ2BLRSBbT0rhS8DdBjT
aman8gzng8ipa/YJrYiBh6PM8PWc0eMsUP675Q00pWwmDfhYzaekJoByt7JkVsQHeLSJGUJ2A2oi
zooy8ufNUlyh0loJn59WVM47FhYAZIlNJ8CRQwPCkX7wBZdlhuB3J/e/rjS2QFpxdce9o8uUDLcQ
qmQAfgaZYKIfUFIG4gCaz96JbohfC089YtnAkhR3y4DViY2VFvL9/FZ2TMDJwVOAmf0PjcaLxGYG
PwuvDQVBZIuM5cJCjzDjTWgFK78zp7zb4o+GRlp0QnhvsuJEFGsi7DQadgRJmLuk8S65aII02NeM
eoWenmXTzCXOFyM8elqyQFyaygEuc8NO/gAP2b7J7OFT2PGs8fhre/Va+FHCc2qXxxQ5lChMZRx1
TIWT+oWTWrnH6ONsuEwoJHANyq7rl2NhnnpM3/44QbiJrlIkolaIpAcphRW+10lRYlDi6pkasS9m
WsgwgrFDOSOf8Y3Vew5nxDGjhVOWyxzEFFss4LyDC1DqOvnklwczPmuQBLq4DV03z6ygbl44qAzk
J772iefGixqyKTwtg0NYau1rxpDA8IqS2S5CNgT29J3BbNldEU77jJ4R/Xke886p0b0b/GHd1ajg
ZXae9klcQGoHcMtvaHk3V2bZ4HGEeDj7TNl0HTWnsuBeB1jzZStxZdLlzZ5s9fT5p8F/0jn2lZxT
Jlj0qTnkyCeOxtbKCQ45jLyDfkp6hr1cAtGoYWynCPQlE5YUWhN+TjDjWwJD4BbUV9yinDFw+/sK
uRIoSSlBteHa8hiJORNGVl2NTwa0i5VuIP9QDRfbyJWCn+gzGSs+vrg8fwU5VReek8kUpSXv5ZG0
h2re/bLU6F3dX1lNtQIFk3+ZLjBi9husejA6Mdyuaw4wSUEnP3qKH9oJfY5FNuQXGbtX2SOpHFgM
KOpEwGVGZB9CQZGG231NirKyJya4Mpi5o7n3wXfcHjMN85lu4zxK8JtzBRPu8EWBB+baJIeebMeb
/xnCH8dIu+1Uy/uT380on6aE8QWdba9V4apmFhc6bShu/jdQoYx8+c4VPmKLJt/n9/HHfeMolr+3
qv8fUee1pDi2rOEnIgIhEOIWeW8QILghMAXCe2Gefn9Jz4kzHdPTU11QSForV5rfNLrmm/FkcZkz
0XYezN+vIXI90PAFsBb7ADiYp4YsBsRXe8EVENBE7bchg23mssBbvlqeAB++pBfD9YKF03KN3xBR
g7Vd41tFh52pY7/hzJJGdKf9/OjnBSvERiWGYXuH4SXDzyuLz96nQJfMc1rRJ5rIDEOTgYDzcbtc
9vj092Dm53/cdRu4E7Cm1QdvK1pUdAQxEgL5dqPKafblS14jbQYt9xvR4TfU4v0yvgD5FKsFKBr8
3qRRoORIx5zATv9EFy3fB/tERIUlqZZcB0n2fd/cY10HFi28+7joQewulEErQpGdDoVwyh7mjpSm
6RxABNJxoZtAIc2Z86LjSA/E7YUr+qh0O/OTcU5w/iPGPRFHpun2+LvR1aY/tmEj7az1IQKw16fp
bro7f80qmXTSdvxo0y0BVnUfiyg5FXLa8c7BmTpEEPREu4N3Hu1jPr185QK7PyAqMCVb6wazKnoY
9KdQLaQL61tOTKf/a8SDbEVsyj592mYrArLLS0bwlBLuDv3KQ3hfQxidC51QSIm6s5+3QewTYYT6
2DG1oXAMGvZqzzFwRDrAQp2m5c1Wl/HNvRGai/+Mj5fqj3WBelTH2c2Zv0zaifNEZuO8XGpgmpG/
MhGMQpYnbgPuwSBXdTrR3daKrpECE7H7OS5aiSd6HRvrL3XAeIxrH08gVjcTcqYkzs96Wgg28N5g
zJHR1cQU+AYe4iR7A5kC/DiO1EdQmoDwWyUA2Wd/M5bSDiVJjuSNpZvEBtBgDF0yFQiKCvyJoSuT
HlrtVpefRZH6CtsloY+mt9alsuk/2SU0MQ9xmKacg12Hwaczc+Xnjcaie3g1TwGmmWYreVdMgzQq
7L+OpU5n7jZUD1btX2CB502vOWgNvqiTkORD85Zh2V8XQGLFyZcqVHB/SOF1jRlDxR1RUHWWF0sP
Hz5aXJ6eMOMC/Gl/7N7fe/pwgK5Tcu1oyN4gCoH4Qw7hk2kRntH0XOC/oeaPkZ9zKLshS231oIvL
acsCQVqg62wWZ46sKlI5e4j9xeqo2/T/iOsgAN3XGBgjQ2dGfk+owlA6BZ+1M+g5cswEcNLQdTa7
k619Q+iA9jLgOp+DzUfMwyCjmFnZqPJEieQXcSevBee+c4lO0+eAhi8d06H/8kR3YL+82j2/MwLD
8p5XwS1u+FeQA+42ndAPJE/fOstvrpnLfdhKPgnBjbE9U1vQCCqIujr6Ne9O0zOnasAMI3hPYTy7
pHIMG38/gMKu4Qkoi3TjziCfPXmZdsn4BwoGHTCjN2zjrsfy3i7eaS+sIdbRKFyQ0pJ2dBI9+xg6
lZG/nVMTPg3NQnv7Lj10Ms12LA0f1SvNzLCsiTU4Ji+WLLfgBRaSnahzT5rBO9qXT4ayOxba0/6Q
sBpf9qzJWmG+ODyaOBfIrP5o+oBjriAIzqsvf+UpI1FMO3vX4q1xMu0CjHA1405LcnDCYJZJ/ZgD
g25IWv3dFQPI59ZkjKMzL31EmguagwMgB6xAQeVhwexVa8RvgU6CoWRmaSLiri+afQ6Bj/eDXnXB
4OLiKuPIh4XrVdjlRYK13eJ3jBwgWHeVaSfnymUOAsvak3D278nRxpVzT5hjsnTiQDwAN727HQJr
mSSF3QuAojE4mVPT91XYzbN5tbOudOkKDhJmCht7vdIAquRKumpP1UFreikrGjF8kORht+LNWPv2
mb3Ss8fnlzOekIid2R4SwLpbQn6DtiJzv52xHbdoqfaDSMIZ5YGkbdLe6OIeTTIMH/5kkCh0aOg9
jdFqhvijDDNmnGr3MWrc5LF4MDgfvuq822YFXJK3e+FIHWRb0klDtwf0TUhUB7/1VVlb+wk8YHiI
sfaV4TpHKX1h8g6V5IVOcRNXjZttAiZw2/EaEPA3PZEgA8dgjsz5ALiGwyKDcce4jlE8b3iKZoCu
+YXKe357mJxfrF4REZHaRLd49CoVwvSSKdaDoQvAeCN4wre6hIFrsMg62TVk2towV5xZLnUBrywq
57gQXjgzfhdzLznlSGSF0c4EROMtnjyKZ7+8mTAlhan7AK0eKiVFGyBCwX8CrgibyzHqzqLIShw7
ozeBVp33p9FxQrXTvY3rs3lawMZAx0AEDgfHn3gUmmfSEayBG06sg8+EGfCCga/ozWoMZ/bWcJiH
TNSXKdG1AcqQKS2Bn/m1/BWDxwaJ6Dv+FDptZ/Le+BB3nYtABdlroIjQh2mEHVNNJYlteJX0pspW
BVIcSMGNYkZU/QVFfsuGCo64HVQux1rBidTyWgwJSCkF2UVaZnbpEGcKkPLHT6nPISe/260VU/yg
QuPu5u5E3u+2ENL/F2vvPGVmEOvha4L5cVqPwZkjklKT2N3trnwnmgNnJC6ab6dh5KkDrpZZyOMC
pONTCgQZwkhjrsTIyLJcWXfrZ/kst94bpXTUfbHYMj5lJwO5R6OsPJffs8WUl74Le1I6sIpzt5Xs
bnesSyBKWtDN7ZrL4oQOkEd74f3H6Yumk4K4C55GirMPaxphg/2rT8P29RrsGVInnayKO7TSra6v
ju4p4ABXgB4XdAEr880RtXyBLhF/KeQg24kGjTasRtWoRheyfBt6K5wlwDcbMMixKw+JIjTtlkwr
wXlVmv0ML2BReoR9gQhtlr0/PcATlTE5TRca1eY3wiB4IDUowHFQ1zjOgbDerwCushA2KagDwgt5
k261yXQoF5kc87BVyewnKsNM3Hmo9OhgyZTn5L//fLKgN8i/xrSbnUZVTsSzIWw67SXAc4FagO4x
M5b/nsyPMow8KRjRliPIqiReb7qh1A1hOw7OAA07aF0AwLDQAyX3xuLeoG8q8yW2j+RsSsL8fSr1
UGYy56i2QoV/lPT7X9D05K2wu+o3FwMu8pjUDqUEaEXDz3r84L09tMby6RrT9uCyFud66D/23ZPh
sJSQCh33ryTSCuKNbUiNEAGMiyVI4l4mF3YvqTAfVh9IVVPnTFbAv7jZ+t/BraZ6DhYbiSXuj/BW
mNHy7R0rFLcpKDx2L3uVp3VoGRlTXmg53fCbXMwzZaQJK7Ksae186Q+hhR4oxENfZsJcjytxntIn
lOD0CuhfgGzb1kw51WyGtInUKTeomOUmhXEhSCCA/57lgt5cETVbwcN5GDwmbLLGKHEuH9TXg/aA
JdYswYR0gE7rtpQVMm0IJ8CShsgiP2Fn1cY4NIyBJBkqd1dJPpkQ5T++Hp2goTB3EQ6odrU/jtij
MJg0JrSaQpoeG8rt9WrUeYjkRY0qkDwiaTLsebMO6UCLQlkAeGhlM0fgEAf6DlUnJvtAGRv/qIm0
rw6ArJ7YhUysseN0rT9nElrAjuYfQITUaaoF7HvQBmQDcjJ+zFmJ6w/x5WqChw+tuW9IlDqB/5rx
fJ9mmywwTRW/y1bnAT98DjdSXC0cN5MxC8B/hU0bjIDYkoA+BwcEIWfSsEdy6+mLswvA94GWWVfE
wh4GSZ2KQ+zMxONE8fWQpoZskwwUfvVDr8k5/RrDXwFDSTHCvrxeTakkwWDPkV/jJJsZWaPRB5M/
ZEpAowZK9MP5EJvB9gLTfJPuhvFQqvjh3TvB1WDe/+FR3cslNgCmRqPxONxm0i/dO2quFUoMKN9T
EbgQceBwzCpt9v2JntxNKyQTujhDv0lJqhoAgPZ3ktN2PuMD8vwu/lwZ3d5mw7/E4MFZYC73jCO0
P3lHoD1pQZDAQ+2FL2Ye5i9TQ4pOgJjU2WNHBdcJT3XV9rqxaIeTgg+7nF6RBh/G0r03Fjq0PhCc
pgNmtguE8RZtMD6120bGC5EXehM/9lATcOGTLIjCnR99BvCNQI50Dznth2TT+TE4LoAWkTifDCNu
2lcyv/tKEjk6QYzU3v453OAv721/a4nwxgoTOGVtdTl42NF3zgVWGfmZP1gTZaB37W2KR/L/Z/il
5zAfo4BHCtZ1epmgsH02xrOPE0/b1QL1za0iA6bRRkIIgcgYniwGFAJfpCI8oYnBatEtLacaXHUm
ymQ/btjmCvFKpkEECkyGEI7hT3cCH1bNeBj5irCI6ezXgEa2yFJw1spuM478EWokAIXgxDbTDdI1
RyIn7Mqia0rXkpoDsbYb316jdg2SsEHL5baEpcxUNr77eD3RVqWpywTgSivPppVKu130ksDmLEmW
dBFWQ/Av1/PdsPd2oJBsWMMcGJTal+GDi0N1gRZ21kO2o2wWZ1u1Tiijtpy2rZeYrf0gw9I6Qg0S
rsiYU0umm59UjZ9wNgIlnnFCFk3vUwe79TfrRZ0p5+15eXJ5lddC+hBnPrALouWGbizpE1ikk6PH
WJHtHDMItEj6SztndXLOrNWhSr7j1GDZJGk7ktoBTMM62W5jvfNO2Jrfwe+yzotdRHIzOP8YYJUP
LCGdcefbsZarF3BbqN5hRWJkZ6u2OVFGAagc0lbczNE4Sa4vE429QS98p1LLUcqkFG4R6Y99GEpj
tYF/zo5SUCb7tWkiBDe6Wk9SRR6KsL/wg/F7IZFvvQvVgYzmbyHyZvN/M4iNi9V3sJu8UEN9L0tR
ZzqkMulEwgpg3XbcCKtIeoK9omO+L/3g2DN5yrUY9lwXtNMCNEGaTAlqc3Qpywi+am+p+0xXRKpm
i+aOyMkgKANDG/1jWlKXQJswG3uTTsp85eheCPEUCb5C5id6FCSkyXFUM77FKitFO5khCBYuxDbu
p9r/QlKtQpbbMdiFLYfijTlW05j2UNe5IeJUm0AihO3ezsQbC7jITzMje4sF2qLYAitpIwfUY/2B
ILAgoHZoxzzsA21hKazVZNSaCm81OSh8qZmjoUWvx2dpB9xPHvcmAVIEqMPcM6VBZseEaAGuYfrk
NVvqdu7YBrT1BcKBnKIiXoTULLuExP5i8I9C54Yk4sHDsgJmHHFVNAZaJgU9224FmtBtZSqSgF/W
x95cr/g+E8sKVL4igeTgqAXGDYetsxvQ89Y/MCXOKFrcGWpQ3Es9D12vAywyY0pgspM/vhlR9zKw
uv5d95aExHjTJi52YpSzME5CURaIALRKyPW7m8OwFlabMPUXKD7rXDsqH28UkE+2BlYFobIAGzuU
gJYNWH1ND8Nfhr4jDb4OytHe84PdQP9FKklvHWQKIYPLeSdnhNZ2bvOHkXi6nZndBglETprOyHmL
ZxcO/t1d9cCUn9Hijz94mNDuXdyc7dKn6tnBlVZ9wU8DegfkX0VdLM+BylKs/0rjHTDtm9EArwMv
UdLHnreW+UqDyQS19/ope2tHx5sOLu+DLLs9x3V4NeQoFDEQYvDBWNF8pA5t2GvA/tSGDN+C1cm4
OY/hiTajniNjMxVtKlSorCnVlAZojCYE99S7BxfaURSqbcCaGgIjrFsZYDWdzahciYkC38lkBVho
BawUy6uwV/RCmgxROwahJc12o8TYzr+z/2qmFGeLXXfgLuSfXNCmp7bZjutJmwb9B+Yy6ew1UFbU
v9SAkh992TXiGlGDcTiPqgpF2RsbCAmcO/FFBDJBxrF42nnNeHEM8zOgKp88qDd6ZhM0LmNk90Pf
/0EJS+2sMyVpmw32HUberz74wcvStu8sDhTaHp4KFgcqonML35X5hGiIBEiV3hCZ2cMx2aJqs8k1
YvESSruov4CNIkFFIxXhGpmA8huKU3YB8GHR42MKrIfvf4QgO1hfHVSTIbusW4g1EURcDnTRFtyZ
M+/vDYEIlT9Uou/0CdPxYz1mllwzAS/k2cyyKEG/gcfq+hQaHf/o+S4tC27VT2DqyVO+ujrIHOg1
tNmA3kW9VOeKufMcjhEa/zjYhE2ESWiBzI/517yt9BGGuk/4KSRu/GLmKCz82VSnt8HL6F2oaB95
pV2WzzlyIcyyEIH6TXGU8BWj0ZU+Crs12q1OaQPkmEJTKO6Vt4Kcjer7koMPlaHp04OrBvGXVtHO
NT7FcYkADVn/K9yn+rLng7qu8q4zRmTTglBzL52vX0HiUB0128X9Sy7sM3ru1EfG0b7aF5Z7w0e0
wamCpikUOZSrw2sxp+jaQaOaNzJGt9abbpATb+kLfLEprvl1o1rVkl709fcYXSWUi1B7byMSk4gZ
gzdL9h4OJ9tiN/8az1kfQyJ2FcpOUJE2MEFUi+T/jm3jsgkEZY5Fq9rpIxUMAFY6spvivO2TygEW
nzT8I7yNL/XQRO9RBuEoQL4IsdI/kWCQRVJWkkqr/jWcDfZwdXhueAAIEWr0tRoOoMTRbs5fLhmZ
3Puv4p6+PLkF96JD0nDyXytIdXUmBJbPYhYLd/VvzzQOgegE1j3VAvO0P24DHRuTdHfnKjA4o0v2
YiZbD2n8vYcV2PgcsqzxBi0BHkSKC5r+9VAGqrAkmes8aLqhWA/cxR4Y/rCj8RnvAykmTjwTpuMZ
0ubOq6Bg2BZVvsshupAQX9Njqs4JXFOeMo8djnh+Xm2Mnn/2drHQO5tmDWkf7kQC784fks3bl+zG
jWGmTP5Ha06UAwh6Eok4g+w1H4z+LVxzUk7a4BkmrcQcHUlbVjoqv4Adm331D5gIWCHgrmyxneQx
vaTtt9aihCwixmwGvNOZxeyGyBJ4u+xGEmYib+PvYbSgCmMcLKr6MRBVoOboWVISQVIxr+GmQNp3
efeYBLkXnXirsFJYPzWtRww/hjT4Sd9JdC2U8Z39EHDsbXyoUWgxHuMe2ZT1ol3HSFChC7Jx5L9a
As2X0gmJOybXXUe0A+AachVKBNACKQPGwfY2qaymi3vtySGGdScv9xQBa9rhILEAbxB/J7T9XnCf
IcU0M33aQY8AUbLswYFOaUqXH6TYFz0sGZmI7qFAvt/0ANJ2LpwA1T0vgB4HjY5BdOTeymIabunC
YmzsnJicL5613ZtcMHU3DxE/l+8BbzBgHbtvWO/T1qIx2QxaC5oaNO5fnDsHh+afxQPgFKBR17Cz
UUQrntwKEjxijHC/iez40hAxic9zYJBbl+k0mliSrHMWjKRzihL0UQ6MZ2UzAWW+Y7Wbhr7LOqsZ
bnmIMX8nV/em2PuFDho7rd6+mtZ1dhwrfC82cTAdNjKF0/LOhOOqUZxJaVZ1A/SXEMduuIL4+FUy
4h9yTSCAWwqr6bVALwCSAGfV3wclzbYJE8/d4CQ83ZiMerkb9dvo/h3ofm4uJhQhlioDbwfJF/sz
Bh4BYe9jDo4cwfALGOIy7xAEWwf9nJeRrfShSE428VYWwF55RCiutcblI9zE7/ILWlNEONfkvfoQ
Gcx6clpumbRh7GWbaI8GEdofO2+7rhEUu5QfBCsx+OVAvG37jAW7/DrOb2aFQRjwWSRe+hp8siUA
qVQtj/NjTF5aFcg0deh5ZC8Lx2Nj8zUAi8HIhf3DqPGwVGYADPcxWwZNt0MhsMUt8EPEp9AhXDZ9
kvtWdlxrU2UwmsEkINGISlFsERS4mkhzAkoJKg1ScgmMVY5LpPdaGAeAjeB5b8gU+WgZIleiWUlH
iuYc+NYjMimnsEKCxuIDYT/NVdEtpmaRKeezDx1mR68bhWsmSRz3gs/QcpaHJJGiByHH4tMIUG4e
VB5Pywdiw6xkt6MdDS6h55EedUPdYMuoiE0H8gmB5DrdAdATO2Fal9iNctoj/ejSpP5PXBOkXWv6
yhSvou8uWJeROULSS/QVp4k+als4BWDXuWwkxyNtfKT4+G6yRPdCLLL2CzRNn/aKqMToABAu0Hgy
ZAgpUisK5QIQ7OS+2Dkj3QLuGAggoBFe3c3iK0qRzRj2eb/5axphaiEgS9Ji+n4cRAY1Eb1qSret
pQHFdduswFVNECScQZm8WOyD7orsqkHKEHAfyIv40hbnsvE1gI7GPIHRnMl3UAi5NCntRgGoMAgo
BcpS7Y+OwRkcBY6nVEs2ODsUdc4k7DsHVtEYwDrSUmBcAew4tOCkexhkGZQoN8tWd3J5eecqFO/W
AFKFB6jFRQWvDbg1C1xXuqQ/1ga3pMOyZSpgwPoG9Ul7ts/zWXGpvAv63jbcCNr+ooqO/KoDACcX
7IJuwayBWyMIohVW4IY7WFHOyWyE9wd7xCe5A4qtSI2goMksw4CRQYyi0mVsTYmMQzd9BsFfrHdO
NZSBA61SYQNJ3/RljPg4gqk9C0kmlsa9fBIZQXC7uBiGIhmTfpbkkRBDt/bqEEI0Zp25Ahwa5PZQ
FfkFjUqZTsUYwlbRA72qFmd6t1f2SA6oY4kQ0ancgZUdzA60bzfIx9xIuHchCHY1abi3JUhuBT95
hsDz1rQR6NGFUhOeKpkoQI4PvSLrEOrRZrSjKdqh3qbkpAtMF4OIWh5CMGHOljk8uSSj8wwghUtD
422T+pFjc2CArGx/rCrdQAgtm6D5RnqESKmP6jJXy03hBeAQfsD1h8nUC32X7JONVmt609SVdAvE
cFqM5XUgCBGqmlGPra8Q9ntLFTw7qHF8r48xaXRzLQB8AEijUZatKe9+WqQ4uBlJFAFjCS9hJwlQ
Y4Jhk23Hsz+6Nyx5rgJjA4SlwHI+yveS636uwXGiBYW4HGhOUviyjVzXjD+3/D04zFuxm2gjffQu
ZghuttBAnzm6L1K6vXKXHtJeyQXXzBsZnlMEQA6oOTDbvnkrrnOE7z4jjGV91MF8VAf5OY9QLSkS
s+NI8PaXsIEVQm2fQtkdOu0VpLpooUgxLo8PlkeLkM+GNNt5x6wnN7KmjKKKWpLdzbaRVhQdC6r8
UykNXmh0TAufaCoeihoUiFhQcoybW3cfiCbmzbvGiIl+wxmoZLmJ3WQG/lo4A+jUh1IXTAGAoDUl
alknACEn4jneDLySuw/G38Scy9X8M1uMhS7kI1DrZjS1t4z8RTR36+R9z14kOXokggKg5u4G6LUi
rnj18UdK9pA9iN4iR++ckgveBUeppOTVyULhJWLz2O+jucIshPxRp/lpIWXDVNb+rAS6paW9GKek
inoYKVsViSBI1X+f6JU/UYvZGkdAsaOH9wURSxmEOMSKw+sJBJ1FgLkJ88ctZdoXRU7a+OsHW4Hs
CeUxOa9aFkKxWfuvt/iSkWL6grMagul4nvSdVPkY1BuP/tKh9+uIRrs2YUiGXDJtVgrCnY049gFz
GOzT4MNA3wEHfQCCLC4M4l0veF0RbXqCU1bNN13AHkcnwNttv1DgadwScL0u0v+Ypr0HdaLNgbaC
fUNUyqvQk/2Gh5TLugFaRlAQ2UzhEj1QNt3GXNN9pGEycENgOKqALSdUV6IlKY72jM2ZUF9Wexgv
OE6ta2/m03NSRRyPNSfi3YIn/VjkWaDAVZ73oeiUaokvOI9coO0UtlA8tliFyIHCQQmUWDC67HxE
rD/QnAhZ5sm8YEqVJCYJymjFEll/eNLSceoRlyVisFdm2Sbf5m1fEjrgv7yRCE+r3BxYPfIOR1aL
YP4YQVH4G5GsYARRLcHjzmii8hl54QmHEuQmWZ/yX9GIY+Vavf4m2OfY0RMPpAXHvkMqFxf79T0/
pfCvZk7bQG1ebtsXeX8hy2xzuXM0zjAcQu473Md8KF+iGyU4lQC62apdcwu2vLFo5HaZp3T7cmuK
L4qzgvmn3r4hV9+k7/dPSrlgdCwCsKibh2IpIIlsFE3BiAO25joyGga/3kBn2SI+SLjjB8QRHSNA
33hV8Sk9BcQn4jQ8F/n3Sf0MPphMmGgEGlTHoBGG1kdi+HH0pl1I9sGTJHqDD5YPSEPzPCLOkxrR
kCJt+sDbR/+ODifx4kXeVU6BRf/7ISIvLwnJoRCvebvRJwGbMgXk5MSnD/y6fyko/keNZCtxuCo2
MfHlRgBqDHQCp57JIxABPsXWCHsfa6oTNff5M96ezNaoZunNX/nF3pDGj5TiPXihEY4uM3IY0hBv
kVOiR0HWhxSzaF6fvBvR+DynieKyYAjYI7UUU5pDWHmVx1nNMkR5nRvy/bd68EHbbPBB69ltovXe
xQnjsGqvMbhW6OC5Dw/b7eIJd+stLQ2hIqGJSYEjzWOpMlT7a2qgSZweq1IWQm/JrZAVp/SfU+1s
fOh3uo+XDR4+I+5ckqMP+hOoNy3V1khjrWMV8fUa6AMMOmEzaowXi0geu1iqJRxQN5pme5FsZ23e
uZU4Iy1NEb/nGOW30Y3nb4NtEgwf+D3ixInIgeoIZEH8Di/+9Q9hTWlM7kCFDRFq/4VZBIWLvP+X
epBrYBnsrT3CoMIsxFeIePsY3GBEwOSIjlbPJuIKmB5GK+GoY08P6cbtgIZvsXy5A+GdnXFIZTlQ
v6AVesIPUzRg6Upwivxbk2g2s0wXX6KksHyaFqeKIxYCEtLafgOmyhmztnzJJOfLFG3sAKzbOqcA
yDteFV0r94qExrEAWDXJEgvBFYMoZE2CxGNhyhtR4sVyUJEx/GJN1+XT4/jBCcJXsCBgE7AVqD6Q
c4ykZJV4yt8ZNu8s1QPdVz4I0xbiSb1Cc9Htumf/MpD/F61w8UciDZdAgbT27/8Ixwrq82/qXEwv
rkybEpU7yj3TsNv4TPFCJpQrLpYYtoTtCrFqOscXuxDnq3s/IbF/OoX358HrEhYD56/7LjASVDkM
hOGF/SAtZ84Nxm5fhh+mnnLURNcIuoJzjRBZ5WtiBYD9pikcF6T1nSqBJ4ZziskJEKD0hYBrD59z
jksxaOCs9c/T2wCV0wsk3eHR5xd7gMBPzGRCUaq0riXQ/lPRFw3uFlt00eXBy2ZrEWnld1DnBG95
DCRsNYa8RfHvJOeuyAPNkWallQE4JMc/NZflpwQQfH4gRUEsPxi7vznOYZP87LhENoM+Es8Ewhhu
LAWIaQYZnIlkbGR6zCT6Beu2gF2Cogw7iGOARWBpGM/K7wu0tQ15lWhsC0FIruGnuG0IG4Zz1CLC
uFtXwpdcwnSxwNKP/xbRVJb5FF1+fie00ntjTVQpV1hOKd1KdJplldHMkhtgTTFEbRolfx2U05+f
rcRlloVsBtLXr5nwfKnzpgs8boXNxef+3R8uAAEwmGobtgzAIeYFO7vASZltL8xGWbFcO98ungVc
KJdbJMyG+Hvekpf//6+iQCW78JKiEAosV763fj+Dvb33i7yAK8fSIh7ws738P9taK//3mLAzJE7w
YXBWsDouiYXEBLtgkf+eID95YX/JR+Tb7aIoZO2IP8LG52E6FQmN/A1/lkdb8K640dIHYcOKH9Dv
g0jiJb49v0+NDY+X/N+H/5MX/fflbixvnXu4UPNq1svfMqfDxocukogL+GAd/Lstyu+T8aAX3BS5
d0ImrEw2AqwebNCxOYEzRRhkUCOOcSwtTC5+1KQ32nIFC2hBePy9F/GYiClXejAfyZ6BjZCV6K+f
eSXXzm1IDnZxdI+kerhs2DgB3IkBRO1wAVPM/4x40rKKZC3hQDedSjqBGH/rt0LEyYWEUZaF7Jra
E1nyB7/LCzhf2EMsmDKh+W5HdlT+2hw6RayJ9l6TzJnmyRT8WTSNEgKTGFP2OKxfnJvTLgl4h1NA
PMbA8M2GAFSos4WyL0A6ytMR8xEad8YGPf4L1I0eJ8TVpzqHCbfxz1EvB7k8noVXKLvwIhgGRE06
VOlm+KVvwpQ90pnVOHfIorGaHxbNVGUTC2L4lXatTq4XnU3/5qrRDsaF983a5gWfD4QGCf/0jl3t
haogP4TpVNGw+pvhZthKXzBhhrdgVmf0LUGHwcdVmfyQ7xGXYPOm+z+4oXZzLmFv4+uTLj/7BhJB
mQKpCx4L2p7aRFEsES98o27XrxfivKi68kyPiOH/SRquT7wCm8O/01g8lou29YmFCoYAtDkrZiFm
tHbtP/xOBJbWWUI3FQ8O6NEwyMqAPBjI8NOX0QaaTRemlI3wQDtFJpX0AwzaDRQF5C1sRolTXftW
fDCyR/E0kp1E1iJbFsVfS7IlIQaKEQI1KlkqtBrmzVTOPDgiizxMPZO8VNYRNE68GJqk6h1yCdYf
217izMegapJdhhckhEhjEgKBYrxkPfzG/OQeQ32AiS10YtHUebh6yk7w5DZUCX+GfdLAmBzPrGQz
PIzFj1Gf7Jkow19EoxvXe84JviXHyRKG5tE4oixwxdzlHGEAf0iO2T1H0sd7xl2yEXiJWcU1H90v
lh1cFJTVB853Ti94xdf8mu8xe+oGF7vGiKMDXVIOE3Itd7a+3jk8d6ncjOkTXqowVuVerwIaIu4H
LsFIvEnkNJdlLgeMDOoFjITaO0k3IbmdMbMXk4pZJHlP23mTh7/5HoyB9OmFvPqDdwf0WHufnQbw
QMenAeLj5sG8YL0gpYK8rcq5v8c+iVKVQm8bd8oLe9Z/raWF3fRlOLUFtv0SPn03aZOtkryKpD29
huZckPe4vCCpHJ9HSrmNcUjdziFjJXVJ26A3UBM5PaTBB2XqQ0vkZtNpFZSIwHV5K4oHcGvgPDLa
ebIohMkFS5sVwGJhBckpIyuqweEmeRUBybpDsSSuIX6JfBIayIsu4qTxnc1GHms9KvsCwZw5MByn
G7u5BQFpM/zn9vUCZ4K75WGBbLqwBdjy+qoW/2Ilxlp2z1ncsa7oOENWhHDAN3Rj3VTiGzai3Xjj
9OIGcEo1J2b/vRdw1JFdyHXIkywhF2xrPZ6lDCEobf1vAM4J+Cun/GT/8nYcMX+541gMX2BoDKTQ
W4vOGiJi9oURje9b8zB0PKhRgn6QQ4VEpg8nllTmaC0SDle5J5tgKkmJeFC3ibsLEq0rsvMiJnGD
4cH+IKP855ggO4vW8s/TpkUcFf3lpi+tk/saknImcoo8GouZLOXrFJqv8Mrpzp48ZIK5NsWITgiF
MWGhHEAaEpJ4W3gFLg1Dvs1mgzcsW0uFlu55NoZmYWSbXuF5jucgC2w6qUP243EA/zu3xOtNKn85
Cf+Ir8xqbuMG229jPf+8YnE3pi3Gpak4w4nsKWEFshAnEeFMWgh4aKPBJ8mbWM9Kknd3app5hIXF
iwl703qimVgbe24MI+JvwOIn4fy1WjCaxf6NzGgbkNZI4buPTuhr89WTfaYmOVqFR4a2hWmNXJbj
4Ddii2cnEQqeg8A+M2ncgJm15MrtPCmmHI/ffh3A/ZfasQmI4Qji80in/UGvWxlsvt7LP7PpCKKd
QdP5DoChaNFsqnX6FcvPoamoLLFgptZssBWQFEDcFAQkETPTsh6ojt7gsbwtQViiO/B4ON/kUY7u
9Bcz7CIjUvDwM2yCBQR6NPgML4N7BFuae+OilYLQ/zkSgYheDr05xNvM2PPvzGabBI9xPUYnghME
LjiOCHqKMYT1ojSBXLL37vZrAtEEqgXb6zlRYs27yQMA5Ia3gPtZ3dyH+wigottX4+9vyUbgVmz7
YPiAbTo5nBvqaglr+xjYgwM/0sJ9jomjuWNIA7T8t9bEVgoa+xbmq+S3KDuw6KVSYSXXyJbc+y9n
IZEQBw/aPU/iBsxVYKd9OoaxYkKKFt9V3FLzj0X1TqeS9X+WQ4OGjlJ8qXNfTIhXEKnXl+LnkyRo
A4YeG60fiZ4AHV1xz0ARwhHz1Q1A0bazmXcT6flOIa0MvslpifpDeApF6uNmX+j3g4PrFd0QSNEP
M9WAfrUL0bgftKhuOD+COpilyFti/iU+Fbcx+Zl9WxwpWM5/e7r8EyA1M0BZxLWui+hL5w4q6kpM
tuEwcPVbVMgJD3NBC0BKHYleg01uicWW8I27yXMtHn98+u18O9qOdltBF9/KzZo5hVpUHhpK7Yzj
YMMsdqAkbwRNIsVr5d/0DKcV0w9sDLjja1YRfcghQkrho6SpS3OrnTHi+uIEMEOk4dcxyei3klWR
E+BWiMfUy4EQHjzJ/aHbM2BGoRvRDpdcqIaAQNjt3QI13y0+tPVZWJ+JtpoVl6CTt9I28UKW5SW5
MiUdN//wBEeQXfigAZaKbH3wQ39SJEpHSlQLNOzWaXmS2fjYQhER8iVxoL/JV1kQSEdjV2AVQZuG
Q4WjQ6dXW61q2npvunns8xiBBnq1kmfevE2OkgEd2lIpMdNFJnzQTWTatvMEHMb2rLyGe7cgTzDu
CFZwjRGlwmccwm34xK1UBjwMWjzBhUMwTC9KAMewM5lZqxUYrzOWplUIutGS7v9PcgqYovVdXcnu
0u8AsDQWqDKuBRi6YbS2WgV0/qi85azEDoygTRrm7/AFZL7AOXoIZ5H0pWUhwF0J5VfrlErsFgu0
FpnFGQGBy0qstOS20UblxJCGBjV3QAGMLaUcnMeMUpkbit+0I98p7VR6mpqBHfWCKiXtAXN9+Heb
UXtUAyW/Q0cCzYtLRZ827qFPBKYyabL1NRPfa8cRCRhkQPk6GhVopO5/VpnvvjzIHSdHDqy2Sd1E
nj/+++FqWy8SKzrd1llQtu3JLejOsDF9LPZRZSrsczJ1sp9mJBeBySlHbGUmzgyhCgD+N3I9eiMf
DKSZmgcoouCv7enhXs5hEiCmhMxBKK3+8iVIXEbL2x/+QwE33eYChLQkSpTCgcZexF4KWhk2QEwa
AQABMm6/tcSpAZPr5daTV4g2PeK/XgM4y4bm1/oOv+JJnY4Ch8HL9R/gGTPrvWTY9mJa2E7fgQYc
dqbq9Msp+PWhFvIT+Y5jtKGBAQ7nd8TTK6L1gYSHuQPDj7QNDm5jssX4E4tywCuWQn0ambQWmF9c
f0JykU2yjQC5Y1niR94YwRUkbCatTLrL4m0asUBJqKmQEUmWxhqHAscbz33DJ0wtXxsf4Ovv0yEt
OD5YmlNqOmEYz9vh/AkcBc1VZEfA10PGCRFrtN/+BZTPgV6cTJxYkEITFZkrfsByB3sTIX00Uj44
OolbPcJTSDJJb0SSN40eqGS37D72GRJNwKRw/ySDhPZdSOW64yQ/8/x0s3PsS7JGI5A1wkGMDMof
9w3zG/N5gifzR/BLFsQHjPnIBcUMd2d+/o7+YvGvwyH6JjIrEQ11eUuOJxIURD2OvCXQG/Lhb//v
PmkO3tRpR6MAioU+j/PEtFoa5wwzx6Jz+nKZNAZlEEUJ2QMnonS86Aok9BZsoBMgLyA0rgEICg4G
zLH5QXBTdOAZ9n02xADAzsGHdFemzgDuyR6wCB2JiTdDOCwzRA7HqRjwtkD9wST+/YXQ1Spcm2SU
D4RQR7qoRTwQ67sHnXaxZmpgHY7Im9VkVi/xgDgRihkJ+UCuDcFQg+WbDf/H0nk1KY4EQfgXEYE3
rzIthwAJYYYXYsTgvTe//r5kLzbibneMkFrdZbKysj7Uty7Om1yNTmGDccJ01ekf3jC+pGAQPSCT
g/kJIfhpPWmFb7pSEIXOxggIifrApe5LXBeZAVqKmXfy9vRIx2g7OkaNbAqTfeNdI/0RGUMquFBY
4rs/TfHr8MhfpPhIDDX+miJGYrW+dhHfWWc0ou5IVMTd1jRbNtKIlLLDewOLWQH6F8IuBu7nO8EW
is2uXU3gR5s64inafbTUEAhBeF21D+OiB4UW1qpsLsmFH4nkcAOMqnQf8HNRs/ZINiBKS5BEq45W
uVUHolfAdqUg7lD/dv5gARihBlhiflfN1Pq+/hWNi51de0gd3q0P0DtT3zS58F+CPKfSGCTHbN40
5ptfxG7ZRHHfBOkbf6A6sQkQleKSToTwGAQOi7kIR3c4dlBbFzo2idVaxyu9qPOcX0Xji9MB91bV
IZV6hLWRXzLxhyJLC8azkmP5uVwQGygdLMiekr/WN0anD0m9jyJmSMaNncFOUoFBiH2T2s7qD9I0
FauphzWKqkOwTHC6yVjVfscxSE01bI+o+ws+KjRTzI4RZ1T1DuRIUwbz7A4SJZg8Bzo/9QlwsV78
91vVLEXEnpPrljHrqB4xbgV5q29Fq2gjzUf+NIYe+RyS/7YfXeJzFH6wrIBV3IacIBCfDmwLU03f
nPMabRQTWBmhagFUFycDKsMc3wH1Svc2ukUlbBhOBYyLo69k5IiJeFGA2Luoq/ZRt3GIf4nDJJRW
65QDcceIIAbS4d16U9h1JJLlrEKiJ01eFmBWvtOxhN87QTybE7qo1fUPJBLAUiaX4WMNd4mLgHBr
oVVNQDLDDrZ7O6WSBVya8N6egm3pm5FK+ssEWSEPWSt+f7a2j+Py341SNRYK/8fAL/xAlyqvh/Yc
IbXAUYCDSMg7TGtCdGSD/ENf0n/K2ulJs05UbRhrHa3A5+5cuUISYKgKMoxt0z9ONn3G0kZ1RCt6
7XCAwIXl4nxaLhhHPWDaGEF6x5V+taMuU4mz9Jv2EMGPJrfOoNk5Yu7YUVwHskyNqDxfM4677vyb
l/PzQ5jPX90BwqKKEN70xNMezCprki6J05MYZ4g4Qb8Y4gm4TKX94ijcMQmqUT7JOzHbP8QhvDUQ
2wgQkiVq9tZxbyZLXXAb9OfUUMqkUXgGd1T4DFg0d7W2lwQga2brfny9E+o75PUP+0mPDPobKMkh
UGmRdXIVu6d5BG3IyOaMf8InUuiXMJu6HG4YDTgmoOSQRO4ojjAQx339lOPbT32A0YAcQZuDE0+p
F6YvATV0fS87kMIWLflDGxVAo44z+Q2aNsy+j44k3BuxbVCLE8jVh9ABL+Y+aqa13p3++QMNOLRl
QK2sQqlaxRv+rM20w28xcuqDm5SL+HB04PR9fmgtjwgVKwE8PLyPeEmKyi9ONDj+oH+8QMdi+K+Z
oyGhMrGBCGTgbTEGejogY4HrgIgZJ3ohpULRJlB5gdUgasbTKzIEFtAXXOicVEhCMBYgdJpjK+e1
iWu9xk+zo3ZamgZwZVMYOl+QVtaF8bB2eVjA9mF0sXMNK88P5j6gpk/ATk1h2Bor+K7CuwDB4+Lk
LGGtX+seSLkIE4YJLW/2n1q5T1g2mvVE/r/RpEfeHTwAu5BhOdCOwiQ6+inH8QPDO6TZxroM3had
7nQ4oFrep92JN4l/wo295NcSQnkLoYMW3f4oH+GW1BXcxBtdeI9SDxJbjrgbtWVEhydi8sNY9FeT
0hP3VYMQuxC/H5XZWMyNAj3+VbInXsUKXweDEXIjKkfMWkEKnU+R0MISTPPvm+124GUitIq4Qh2F
mVqv6a4BpRzyIZzO6AXLFsE8yLF7Ou3IAfyitZBcDazrJfxrbhnyrER2CoFkUArB20dPn79J4mHD
ZltNVuGdsUTmMq/DhkRzV2uyCz+DX1TfXfQg+CUSEnHnpE+it0ZA4qsnlp4EtaOdIxHTriHktM7Z
Z8/jL1pMUX6Y9ZAuF0j14EVPF3KnWY0lURd8AizNgNTCP/VqZh2dURdjVDLw5tq/QJbYRg2KV0Fh
TUUZ9gVzYI/p05OzesFIKLW3DN9uyZp7FcREa+1lBLuG8rFSl3vy6L36W9UrQ8AfuC+K6q7MQGxE
xUGtTfGIVJnxtPdhazZRrUK1Pkm1lfCVkP8hrHGUv2wfGHRooL0XVXZIhzQa9hBzIACy+8+9t2uT
9lXEPDxkx04ZfhS2xfqgK/qm0N+ggbglTu9rXCjJM2pgLmhYURdrekxfZSd/pUwJTu5ozJJWDmlR
2A5XoBMAELIXb/cAv6L85jNO7e0Zv0emzEIi8mpO8DyhKxiAU3CKpX9GxxZqFDoasIyoQrh0DmXV
uNKHhqZR8LTO0RD3ZbLOGgTRUKwbPrUVWDvTc1o+9ZjJzKAnp14zL6QeCYjuIYyvhn1DhaTq3hp+
DXlQ9nwVHSTTWCEcgIq5WzjitCt3r0l3mtV8Oq2VUx28aR7AWm29C0Sqs3tFBmFpP+h0RGmiX3gM
b+THTae87j1qMcX82q1TOnwRoD0uuVrQuE+73jvkgOtOC8io/vcBMMymWfHnxfl/IT3aDB4+kf5j
tOoX0hed8HSCTlTF3SaV6BnX/HvcoBkTVwdz4NAnU7RvgHmBsUY9b9qekQVoKueMfGpNLCCQFlgL
f3Cj7qIZmFXYhFTrqN7Qm0jqdjXsr0A5hWp4ZztTaREAtxp8VqaagYVtyBQKHXxytf/uSoPj4uLc
dtG6GN3AlEH4RCnHtx1w+qj1d6ZGGqkN3NDVkRBaZzSTgqB0TGs7j75WucH5DjfEVGH5Q+iuuu1m
oBJvSxXo+pMoBY3Tn+rGu91AghDeK/nZlMrKz+vjUIMYXGPWf4M7b40ucPKx1O852RKkBtSrv/EY
ERFZdK2j+p/S5ZVzom+lw10w4/5XCJ1uC02TPUYFNQ+yuFKCFFP73l4xnIjRBMuAJvL0YRF9TJ3q
XwOmfCUuXZi4YzF49WrNebED0EOwQdub9cjwlzGKsiA8VZ6GcjXiPIx1nTLOvjx/DuS2l6RRhGis
j3v/WduVWNM29sFoNhrRC4LA3rpHh8dvKezdrBFIKxo9P1XSMwWZ3MjLomqKbalZpdU3kyM/hemP
JtYBg75YI0QGP8Ir4W5QtwVD7a0Hp/w2oqL1I51MwWkQEd64pJ5w+6nZLEZYXjv9lxBCHSC8UYwI
4q9CEbPquN4r+QAI1B2uO2+4n7SK+BicNdCNkbJg9By23oxA6mlGJ/+VLtsVMl/mpv2en1YB9bEZ
7aBm3746Ak0K86W3GTXcPbsG0L89KweMe5hm9Ywd/OlYbkg91HO9oAuWR4Vryf6a/ilGbSKKxFXd
B4QfeqVPvMIy4ati3HeP8dDjwm8tvqCaUUmnZkdDs+WyfkfISiUGgUy7BKNIJA1vLjOGLu6q80D9
aycYg54S9DHomZ99fJB+oWEvp/lmhgDDX8k6NhlmimrM3aUD7xCo+Qta6Zt6nDIR9iEam3luclEf
AsrVFPVQm+2Cv0omFy6A+4BtgEK2U3Zv3YxMOe8SxxK2MC0Ir7/UMGvIJiGNCGRLMmz3BSAkGTAY
ZZWmXOichBNvEhzqHMQ4EtiiqQKZ3rqaxQBG38QZdRgMFVQn470vstoDBtcH40jflYO+Ai10g0qX
vjWnRjDlAQm3ITVIKItuAmzzkCxNw+WGK57K30N3R+T24t/xEDzFxNGziuMhPkM9pnYM6JqxJbe8
GiE82t8p1iP7ohAq9NcDQWuvpkXhhtjdu8YHet04nuE2WZnSqDF1SnkpOsYHdjNyIXyHq+wQh73G
u+6B4uAxQf+Vr6H9SAql7duKygPaQKjtQhkq4UTFgGlEIkXCDpAheaFHb/MPMBQrmK8ZWafSCBat
g+7K1FF9CpFlxAM8dE28EQLBCIDQTrsecKC/iMqzNyJXOQBPQc0K2wBVdCczkpn5wA4d9F61+7gg
ifViPttVUgSzBgJcJSlkOL9oY4ARlf3b1vrqqNhNX3IqZ0QAAN3Q07GYLoI0ZFjhN/bBAb7nvcOe
4dbnfACGAGXAH77H7NF+y7u30Qep92sEH+L3F4kkb2pIQEp80SR3KA9e7QPVHKxmWsJWFfsPW/px
3IxLmY4aE1PSY4iDSul3bTCCcZRMXVBaAO9+RCxLUv5mdO8XWOBg4cRVLlCK/m3G5dagWrCaoEfk
Z6pheAh7MdyFvqNjG7EA1gkg8Ik+0gfJOnOxOhSfEf9C1KbpeGnvbgIqwgyoj0ER2N5s8g5wPcAT
jEbOyGQDQ7BiRK9tolv+4cTB0mp6NXCeBureFlHEGlZkPP2SEdmAR272BVLymIntvPwFI14upMwo
mWZBO6ruqQDMfykECeQp0P6imQdUJIgoEyV1iEb2BUrV6DcXVb/QjgqcMomXtvob+IA1/h7xA9dI
yQqVAqfY+ScZKSo/vWHeYuWeXjaTYPcGgvHS8DdEPhDtWgjwOt4sB1n/BYbDSr7xf/dl/j3ELQDi
ULAEU5qVUVG/Rn0QdEJsSnhqqQxNXHaJ6HdBbfbPiohBd6GcSdknB8wtL4rkiry5sPhFygTU7bAj
KhKzrB9HhIYJUZp43XuuBwGLivg/Fhu8pC8fljUiAQGJVGFZmgLiihpS5yz/fogQFw78GESf1EI5
AcvfRXxOICI1X5Dtcg/hMVzFAUEdysTEMYAT7ux7qMAdQtwnhkBg4T2Bw0hAC7RzCoTc5IAiQTfm
r3WLJ4Igc7agbD4hS6v9p2Qgx7zBtSBtUsCKQZ0i2pp5Lyu6fLc3a1iXBCNyAbRdqG1FmRB50Pg8
/N41qR9vDoBR3VGOs8v2adnWpWKiYxOfAvhq9/Rqd4NHJN7PPy4GSI3Q0FxFUeg/ON8MbOTopdRj
3dSrYu2qPU4Ctb84Y4Z6KjwGZ0ZpL0j1SxSo+EVy76gVteBBym6SKPDfHL6GvitiUtMpUPaG34bc
Zd16LV4k9CxnxVrjqVfdD5Zxn2zD7eSYNPj7FaYxvdMNOpiAXJsQ60SvJHCOWDPU+8TqaTB3uBb8
SWSnmhI74X7NkJZ2+0mhGvsNNxKcjd3oR0OePyAmlVv1gokY4FSFqSe3ADJa7vuRKg4XRV8s85U9
ecFomEzhzhZ/z51TbxmZLPUaHRyv5Ur7hKsiwopiDP4d06p5gkmC8AofiMrd69dq3yg9bOdQSpoQ
U5aBBA8vruCRukUA5nZG7R5mWJFfhbnzxxhc2unCclVaTEXrSlHrzZaf3AL29JhCMbJkbPnJJIaj
HzOzHSf08lup/p8ZcDX4EXC5dRiWWJQXBS8mJdTGPAekHIo66S3Csq0cIeeTJ+0VrzYviJJBkG36
kF0NVXeLzbntdG89VcygcwctsQon2dEDBTTQlgL4ImcBjSqnPagCSHrg2kAM+5vX11okWLQ/0NdB
hxlNJOGLnp5v5TwqItri9zW6C3vBQCqlvasqXZbqaGeOVRQlAOKkGsC2iOvixcs49VOgg7FMlUXV
ZhcaocA4i8Aegr9VDFsKCFYuTT5vOLKMGYDOLif+BSTosWRnUtHPCh3WYWVjUZgfyJLP57g9hI46
qMRac4hYlAg6hZSgG/fCcj3nt/55UmAzrhPBiTu4cQ0fasU6ylGcQAqjRNrYouQI3Mr6fkCyp7/D
XZsWpzI6uFvqINhROGdFjPRj6d6WhCYnpxxfQDg42/iIGNNSymEpHsho11ZTOC4RjYxFA67/Pz7Q
jlqrEvEqYze+yIqMmKoBSKuz8iiDY0TQYyu6a598+/BzT9dRBgzIVqZzgWxhMxbt88ZQ7T/CCPJ0
BoB82rfgSoOGdQJ4I4ZDQ12VNpwrzvmo1OXLYRSfi2wQ0mmbwVLBs/Po4xohal+LnPTdj6Yb7FOZ
ORow2BkTWPTEsffke7GlC7GAyk73oALd2hNNRrQtzILquPlEELTc30qkI1FUppMyID+zmHlGEf9p
YrLIV1WxLTJF5dI+E1UEeujmAk+ZaqFU/X5UaL3clHH4URL9oY/XZ1OZnZ38wQe8u/QZLpVacRw5
9TwhPEpuVZtlSXMPJwwfsvTh7OYl3iQ9Mi//g4Lo3Ku53nJeS9NDRCzFtAz3QiVy6x3oI9OTOaSo
ivvAIqlYQ+sMOEVcQ8aM9hrK4+UB3N8lITKVfR/6DwQNWGgQjXLQ2rUp0eD2I7vUshVxrVAgThoD
DQqdlJLZLOVeU4ue7fJ401lnius7kgv+rQ2a/gmBKAoub6tfs6tg1Boz2oPgrP8pUHmb+pieeuIX
cGlkGSkUkrwxYZc52tf2DwU+BMHIGuiGR1ABXNbbDJdkCwzvcytx6+A0mTQVVOngKXmF5Okg1GWX
GK/4GP587EYNead74P4Ceh/Rdnq3LMKg06hgz0jBwxnSf3Xn5JM/EpKSf0pJ73iwe+JaiRAZNSFm
uT0qsVNfJFfWscOvvcKZ4jiTv135xlP0aT8h1LjNKx00S9oPEMuNiJ/E3IlqwHoZVoO6C3HOypWg
jTRsENFR5Two4/CPbqnXBBHSmePAEeKpkrxMa+MjGta+WA7lf2GIVR2I/lrvEcVZB1LCKS81y2nm
MSUnXmWa77Sg7dXaBop/H560fHFFR5eOOkKF8jBykrC/8YGdgefiRXjtvbAuK3+wNog4qhdDzRZb
9x1v/fyUTWiTh0VEy6G957YAMJfoMV4ZN1icFZLdkCQN6cMHWB9TJ6NKb+NSxr53t/3TYDPAy71o
haNpOCDpODWtQrp1DZRDQgmI561OF8U6Aq83B61L/InPTrMs9ilngFL+/TGlRCIUyQCt92Q8DRX7
/CWogNchyVsH2vIVR9BUgXGGuUnDwBhGLuQThgMLL/2YVY8V5bT9YyzEk3zNR0zb6cPJYXqRqRPy
fgeM1CxHnN6j3VDhBm4/PhyuBnYNVyx+u04PhACan2iYgdzZzSFbUm3Ix6xs0RvHHCpYmc1gPcdG
2553NbMGQVjd6ZFAKKdlJAaOiviKhHNpAVDC8yROOz4tr6Y3jp2V2xJPlSiLHkgobBK7h8hV+RaV
NPaiGzvv5Fv2gwhHoETYg97waPNLWV95k/jX+MzJuNWvsmXoEisRMsjxXhklgDMYK/D5ByZLcOUZ
Nic3Ux/glrbDMfkysZAToHmsAlVGqsdEoc3X/N7hYZTY5QUaaYgOd1nTmyYEAjNR9VRa5I4npBGi
cMAF9OXJZJHzqt3gouD3bNErz7+tKbTUg5ZDMh2qphkVi6WfNxjb8OVCMR9B+Uehe8GFV8NpAqR5
Z5wSFTmS/WJ4uNLE+ATk5gjBxIQTJSWwIBlGS/rFXuMxnNvAG3HW5/Mgh5DNK3pyBorJOJ4E3RQw
BxZIUBj0epaXdgNWnWYhNa3RN/aL86Z2DM9z3C273MYWNRctWY3o67i2m3vCjvvV3GiL+67kr5oy
VRzd/1Y0qeofo+5tOxQpvttQIDUcV7ukQKPoTQcbCHakTJwOh+k7hD50VbYLMfigyqsIP1MVmdrJ
lfGGOJBPXI6r8dFdLlr+8NAm0Rf1+UD1eRVMGaP2pu6uekaBFnFak2lHr/xQOKZ8jN1o9VE/91aQ
iZwaBf429egHtSkKMmW8TqWvSwE3i+eK3FKLxmwnJnwDkHLjbgALudPcWLD0lL5T61y6bNIcpYXR
pc/uMPXFOi3REY4MhF9skyNLHHwVFtCOvWPsmcuALkQz3c0JR4Xe/20ZdLu121bnmk1RnwsRuSRD
QzO6i+oYkh+3yco6ZxW0ULY/mtTwjBAlvtiDn7fphHX/2a3Z/IrHmM+ljcRI0Tw0G9u94HGu0IGN
Rsx2UPeroMxCyvc3JEVRsiaMxE2u0T2vsHZUIKwBCrMXBKckZaV64u+KuRQ+4V4rWJut0cDvXc1C
sgF+iZlyRaYiS8sTaUQs688+0PBtSRiBjtU892fwq2dnPmDvebP8/r17NE0UQLkqGjTW4kFNpf9i
nq3DXLZ+q4fOO2Mn+n3JZ15qjExgpOkPJCUC9TDkS/NnQYotPu1/NJLb/Uuoj0WShotdErdp9Rox
TJiSW+dH+OMXfqappH2HTxvLRYTzxs622FE6n6JrvEGpmCwqUVy4P1S83DOFcaFlaoC5J8AL5kEs
q5ZIKh3kfvGEtnF6EV4UBgg+JlfbgThAFZZRlujVnJhFTrzi3OzTxWbq+px4+WcVMmLOk3pyAS2v
fggm0f5BxeQYrLMXVQvnLWEqh8V/W+vuDXWWG04K8UFUxXZI8Cl1FCggItoVoQbKnRcKs6acgoRR
ydshofzGRrdXXgJjzSWl0gxjp25+WZS3eQEiXlAvL/fvjPRSWfwYVHfmp/MbHqBWfNwl03VXPiJb
WdNce3vODUJfwOhCUBD5QVfX6oGQz8iiilm5jRANN8rznqkSbMgFKK46uEPqvL/NqG6+32fGNULc
moXBm0KKq//7Gw6YZs3blkDNc1QI1v1FwgDPIQkjScmXOFEjBYmeEGefNjhQhT7/EwVTBA8QJUDC
gBl4lOg0uPjC6LRQ1B22lOkwfdFh3mbRPEnVAHGFjDHo/ScMf8vMNxEh6kZVjt3NLJoCkjHNJWut
cTDUbWmWJ87ly+JxF/0DSqvoeda9E7ih4UGJHA4WYmwq3eJAUXNgaUjhhdWQ00u58M3JYLaQZng2
zWd4z5DTvCpLQbN1GnEoWx6wU5/L8wEJgg/iYpJMlBm/UPWak2tYCRBwDvYkmtHZhNcrF5OqToWD
zDsEsruk+17VIKRpbkQbu7DM2OODRqGj5FCPtk6pylAte220D2s/ZLpvrxS80zslhgFiH1R9mb4z
OiFRuhgOlW/S0k4Aze51bAZWOkBxSoj9xYrFKnL4ebEuRU2dVIqbfY7cgaGuaK+hrmgDKlGWwEV1
mzT8Tja8jNKcIlrTYjIkM2NONgXdlQstSWXbe8S0Y0luSTEX6VGGQVdcmY8y4LLzGH6GF5Z+wFzr
lV9BDqrOzHS2YIj2Ksg4O5kxNj6W1Ia8y5jYTcKj+EW9tL6vDbU2N2anXyiZFrnbM+v0i+nCKTkY
te9+42bBwwrBzkPviR2K2sXTX7zpMSIsi1Fe52G/Y3gOXp+56z53/454dlTk2DVMFkWBAz145Gl3
dojNc8MVEqYwS5HWTiImBvJoQ4JKcF1Ksk03Kqb4D5Y9ok7tfDsnmMHGXqbxUwIciPb5vK6TDd9g
csWa33ul+N4vNpGpgwDRH5SY6f6iuYW3i/xSjenw7p5GgyM/ypjWEFJjiIVQVu6hQ1ceodUuux1e
ZCklg/e3HzWxBM+K3+itBtPOOT9e7RqSo9S+ryV9B319LPF+9kYzi5eOoNTDY+L8m6m7B0rzN68O
18deoVaFgn17gztx3V+bsd0XGyQRIhWFcVjhX6BSJXxoxBwEhdDsEqv2V+yg3/F3Hy2bFsLTYdi/
jzhxxueQoGUaM6gTQTXMFgIfd5uxiZTxDKlBtMAH3OwlRKxB/2wu9rkbNk2IeHS4x4G8YpS3lmJA
uppRLT3UORYo2iOCy2ttcgtkFE/NMeGQnxF/QlVfjgsVag6Nf9jizbjJ+Sps9ESeedUwsH9L7m6N
RF8VfcUAZiD7HZJc7YcI/jBnj+MG4dvheMFUedfIogSow0CUA0Flg/rU/Vx0k6YsCXJ7K2/F0Eh0
Zcpxq31EcqpgpGSj/rZVWwRi6KDDIfqrd2wIkvpA5TYBCTAKxL8vfN5mfK1NmEuXhjOELDgbqu6x
ZFa6UyuDmVTjJ91xZz/5R4wQL4CnY5Gfo0ZQ4fwPC9F65JyZNY42lZWUgYW3i4dq4tgdNo4N91oz
NAkGPmOK5sXwsoa/3EwA2/eWmUwIlF16zwFz6IB/0AbQQB1JSYOUZWD0YRCVrxHBCI7eQ8Qm7gKU
SOoCPiSxSTmIWcA3SjyOxPVu4vozpzQYo9TvXhcvU03I/bmdYSngIC1/32gVEKmb9yIeUgLoREAn
IhRWwx0KbR3I30wviwESGZ/bRfZU6rRN+/NTOfFCtNsxDNrJhd5CPW6LJBHl7wz5D/JND93DDnAf
XtZfiGvB5oEfA7lweOaoLPOomDjwTTY2cpu0L1bDOmpN4+HNQPFpocGaIPpDnzpDdDxOPQEuOUWX
9uCeOGYX16LES9MEnCJQa6mxYg54Qy4RKiS+UCEp83ndqNIlIWOO+Rh2qkXXXrdOchvHQ1FPSG9i
Iv2YkdV+hArEmOQBgAs00kKp2iIPof6sknnXkBk7hrq0uozISYibEVpgZwS7nmbzkXzbDLk4taml
oCiKlfj5Wwz5pTjOrFmQGtYZaYdhecHP8kZhBL9DrCt9Mhgz8WagDTn4KfB+BpSanKhf/cNqIhvr
s9kxCCTxp8GMIRS7u+MThQ6Ce9Bxo85j8B3kRpCwgCjocD9oM8J+pmkaUA4CtUVs4fLkXJfiy9pO
PTJE+e2q5WJw27MVqSMYzMZ0K+2JGgmnHp3edE/Qo4iIAXWYpGGxnZ9MR4+HPncNfp4Q1LJmvdTQ
cXhbcxObAFEXhF34yenEMcBR3jJVx/NwCCFIgLzYsJLEAp0W6unA8lYyiF5RJEyLHSzQbsz6lL7L
SjryDsXpFY36hJ6OXtSbHRMlhR9e4tltAv5Wvxw1VoRnNYY0iq0Ts7z+MKbrxcuQZ3bG7LCtNUln
FjoJzh8v33Qt7p2PeQ7pwVao+ggm12GJC9BBOxxWAhUQNqiWvW3OzkvDj4yhIghClBon5qC+ZiCU
5MCed7CYecCHIysszS5JIwQe8eDNsrqQRsUhI23rIOTlUhiwKBC6dH7xQtTrufbLbjfYgh9XXSlc
qS1UfWtCy5oq2N3dmA4tMyGKgBwUBbAfcuVId5LqC7Exu5yN36KkwM6X1SBIXuLColUwhjPLHRj8
49l34ijOj3BT6RojowKlbKMX4H18a8TOh4tfgqXBaNyAOjrsEXr8014aqC2VAsnKyboVJzugG0DB
FE56S8/ZbXpiflOLA2J3zrAOPQxPpkrwyuiDIIODJ3pWx/2dkcGFazegtIm0OVGlAwirtnYxKl4+
mASsxVz1DDXzQkHpGkNrM6UJWthdI6SkgD5sDBS8MxagnOVxG1DYB+rcCpgI1+9T5dzQV1e3M/73
oKJB3Qlxas5AZqEU305XDqckVo5CgqwBuY98ZRhTMV/bxN23MGjR3Nal1YqxQ2D6B+fSpwYRB9c5
La4eF6Zkn03yQHCpcNIVFAmTAT3wETwkq5hCXeFJ+WN4mElMPOskEOTXYZq2O+T+ll31GZU0sqgV
GOGn85QBk5OX/y2QAy6D70zwTRH+3olMbubpB51yIgfb3Vmu71osBy8tHUlJ3juMms5y0HKvG6fO
lEj3AR206VSBdwr0Fz389YC+Q48XMsXAYcFYrcxQOAT/lpBQK8pgXnDoMbSyk+mIoMsq0QRIoxni
Smo2y5A8MJSoMCe8T7CmV7D7OaaqvDK9p94B+zAGgIj++O6+QwYPNuQQvdIs8/ENKlqMKyBgJJj9
jtFKhE92u5VczQcq8mtMa8qUOuSPLE/E6Y+TS9MkvrSXaTkU6k0GGUYNxpREifI6+VQYBzskCAHP
hqUe0wJXAHLKRr+p9LIPmADQLpOAV7zbIooHAVWnwHM7lgU97wXEyHF1ImKQBUUwMylYmUQ2gG+8
ts1w1L0LLgjBhUPvwg1IgyynOovhu9vD10wkxCgGJHyM4mrCuacmBWmWnQHwQz8K/p6f5utVNwjc
NrAGC6PKJ+QG7LYzZF/DrXF5nyKIo8JBLRGmT93yPLbCEq9B+SNbJog/9TmVoDNcEc0iJ/L7PuWd
F8cDnj0e2EkifSMasvPmLZeCFxwUCpdsZH56pQq/nBgJN+aQ4p26sGUCPtEaQ7+mtHaPD30aUyPF
8f7XO8aUXbw2w8WwGvSCc+AjTjTaJiJIyEeyndZgtVs6EjFPdxBM8GgcMXs95/zmvEdR40V/z9W2
uHWhJGDTLMv9Rbxi1wVCDDACGdxsXhQ9qhUoyip/zIHGgjw39NWZPGDrzi8+dnZypW4FWd4Z/yXY
fp7IQYFh6wJCUgTo4WsB8EyOD2UlWH06D5yGJSRMlTlM1BGQi1fbJoKA68G9tPg47Ko4Njd2qc9W
neC106rVCyiJeGmb/MMmHUkDnigK6JRUZwt0TQeVCYtrwMHyOTxVDyRtbc1nAEJsMcNSNLoxz6WS
McsaQ3QmzqV7GXOAUYupYuk9JgQeWiQ131IEmbLzfixWwEPj1QpAJCmvUymy+FneAi4aQZiXj8rF
xkElzMKA6jbaiAlXUDZ70hW94nno1qBoD8ZCoSWdW22rDdWFOkVAH5sIkHAEmxjlkbYebyKDGtJL
Pz61LRhd9IeD788g7WOB0U0BWa7abGpQJot1MMCn2dXj5ar0lYlRgO3A3ywih0Ukye0iUUF/8IzG
VkaKs2tr1tgQkrDnETZZ2fHLYV/fInRnKXix6dBO55gQAdYRQ3QmNDAA1BOn8Xrr2Acck8XB6bKK
xRSAUGQR6fvgFkXqx8ibyU3Y+zA2ExYMZhCrxH5JewFvZ9fHBhBjJyDM8GVDeD1ERUwWxsP00Q2B
craLYMzRJcfT0eaELGU/Il2Jth1BylYbzNADnQkmNDqNhcBT/FbriMVLMzF7VFj4RDor+CNDmLrE
qvc8HAJ+UTFxNNaTCODvEq7xY1Wq7ESwRLmx6QUHkwbztNduW0YVgYLvALQjYj9EJSfOePUOKqA0
inNwUs+1BphnvKsBoueG1OgG7h0urS4kDUPLwsrIa3cDKkbeOua32jgltr3bA1WyRz985cGlmJIK
JY6DkIK1w+NJqd3zt2146G/pe2TDczKRdlPlX+ELPrPG3okjBioAA6NkiTquDo1vDzTOB7JK/BcZ
3CPTo7X72Pt8N1QK2yezd5mok2C2N8HE5LxdNDioqQumdgjQIpGZMNE8DBWKNUaEgpEiuod+aunm
3A9WAvPBNiLy1KmAm5shg8LUFk6uYc0UKcjq5byKecAbYMtS8aD5RnHCNVb8nmMNMm/ujvgGQji8
JIAd++Ih0+uAC5Jghrark+3+2FCwWLZftw2bk653vD7LxNcwDXGMceEmxN1gf6j1rjenhETc48DS
5cOYqn2B+OtvxnmRLiQVb+Ww2JhY1YDaCcS3ASXRAXZWMhrqCPfcX70cTBRR4gt3C3FwErHYaAjG
GYEXXAqsl5c+RkSLg3wCAo+PmQSYKnZUxpnAAyMoRfzJfnFt5hjh7LBZQQ6zgc3FZmJTsrLfN4QB
DrgZ/STFTswiG3idsCeIjacEbq+RLD2OiaYaUY1VMselXDFeJE9d1prd9xVVCucY97U9ZwrSxXYh
g7IoSp/2ou4WcEp2WrChAs2tFI4fiiKojeD97kg0cPgH+zjVCly9fZKdw6fXLVPUUIM4EgI6OSX+
TJC84tDFiGjjpmxYc2xBDA54MgsBH4h9ccYITII5RNSS3bsSxXqcC+QWsMiBxf4/WaMAnxEzMROq
DOKDASvS5yJd3iVug+PJGhGn4AkMdl57TaQC8gc5bylDyeBaqQGr7hIbo/gZd0kgiLHZHE3FpFC4
eFOYEgGPXA8iDRYIT40SkGIMNqpmBvEiHDwHM/4yls5j1xPqsZkIECm+XwIEU/IKAlo8GRsAG8qj
cx6QN+MDlPLnKsESn+hMoHpRYU9qamU0TNACBjHHCRFA8F8M8ZjgzlhQfL5elC0jZsCTI0epySuG
ighwMiuolcg+vYjmcKSQltGJarC8ijkqLIyCMpxERqGfyDkNsFqwZdY+/FVKtfGQciGhoBJDBhfS
f0rQMGYkA1aCBVdu0DVjE2xoS0fLc6l8KQa3u0Z/BZab8CTc9RWvgAAuYCY4WE0yCE4Nx8AUaITN
INqsHEqObuimTaVYrt33Q4tZ4VA506vhumtPvdLQEby3iMRUzpu8sIOfcq+tjkqdrCG+c9omfsmm
vaA2ykVpwp8trcktEzEX7sPqjz4JUmokX2g3ECG3GrL5tN/EYSLmJQtVW2KNG+SFCrJd8KS4IVLL
+yBnMznOQkAX1REwkGFcpvQeOcQJBWanYaVJHvrYn94DEXY9iU3xIsSLezwadEi+dCLiLzucd+46
lehXStYIAXXWdNjLRWPR23x2aFube+3ei4uQyLQRZGEGrFfEyWABRXrAZ2C16u0eJoUDTmbkscvm
N382n428wgThWmrFReinuC2RY2HuUx6k8+DFDxMGMAeC8gQuk04G6D5kkCLgIvsXVrCsJ1NpIoON
HYBN08tzUie02PJu3Ax5Zq1sI2J/xhPpn6mES7P2pz1p+PmZTfdGvOhGA4xEAslqJ+ffCptvgkaB
Bm1wYJBbJf2W4ip7NdRM+sJMmrdvSCt7fK/zhxdku8dLGEbwYbYpLRwVfh8JC0dtwBfkOPnsTRaj
AjL1oGqrrkt+xeua2oABVOc8bUAnWUDQTOJzR59FIIEluNi2g8BwUrQc8mckHGBUi3OZcXLHRBVg
PjQG9xZ/FPvw1kRK8ZgTSGTXxzwl2G6yBBGS1I966EkRok4bXg6CQPAntoCTS46li7bp2SZeR6mD
7EgfjwOsqmbM7kYppptPCNwVeQr0ozUqhrrW4olpQnNIQgj1kJNJU2Jn6njM0rwHDEmHrssIQcId
jABWJVa+E4Oh+uQ7nCu8LLfNlh0DOE1EUBByhPAb+w3xrpRNoEQWbkJ3jNuguA0tkBzxZqVYOI9G
Rg8lHkLILaIkDYOn5XCVUNtFggwzQNW5T8mXGjD/YBIeQazDA5S9mIuJfoYIDnN0+OgKzx2g7mp4
O9wXaQG5apR28y4ih5QNkfEgQfWdPW1nB94IBmWvnidhKzKi2T5kZBVJ6zmWsTV5nnUDaHsT4k2i
5uWErNJGGOjpgh/FxE2JxnRZCSZYMQdhW1eWJ/GhGU8AvibYBGXHr5V1I+fZuq1clFCx2Aod+HF+
kM45ZJy1lIQ/LeVBzOIayfJxQUIYTB3/lvtDlkw+CN87fieY4S/dEAuDvc3z7f/NAewluIJeg5dO
kY49KUZmPRRzTgkHbz7upqsvlEP0bAAzRTIxeLXjAIiIr5G6c6wJ8+4OiAKwI7sJTgrvYQzPEHo+
yT2N4Vi/1wjqFZJcagUD7S2H54ZT66KfsqaNDXRY7IAmwswMciI9VHNiwcpF+psfIfqJ1QUhpf/x
6To6k8C/0G9SepeDi1LY3U82XWybKyIbmgTf1EyKLmpP+tLwcS/fPQUEkO3hjKorDQL+x/amvHY8
fod+bnwlB0HdOvVg1mQTg91C7aHt5RG9UHoSxFCLePExWTjMmhK5CrpR8/aIMMalR0cDle6xxAQ1
XOkxYqYqBCcGiqIb6JoKojM4kq1daTKbKSXIo/4zIM/r9WbAvtK8lIIW+avymzGBO8O5UTqaQ9Xq
FXhk9TnRVoXZXDnIVxHqlDpYTmhbIz5HcOo2OQH6u/W6NUWou3lwp2e7uZDY7nv4HK6bDq3dd/ob
pnC4Ou9FBWR4hV7/hyaNbecBHPB7CCrjF7S+t1WFIzFbIcTTObVb3VV2Hhb6LQZ5afoBwrsvU4IH
I1XtN5wuCVcxcblDOyMKhRmNQnXnwbRTJmQGVesDHFZJxHPjAWjtFl9v61V7N5+mmmA3dZDXu+VX
ZgVY6/9YOq/lxNUtCD8RVYAQ4VZZAhFk8g1lYRAiJ5Gefn/N7PI5e2Y8HhukXyv06tXNvT275c3f
9sHmUOn3udz+vqkPmZXSPAjOeX8hHQ0xmZ25TGxicSkyiIVywmMswBx2xJBv1rEMdr5Nd4+xZDOo
gWOys+2IznAYymcEupzIFFocaLJJUDiNwZUi8t86zs2ZUF7zIQPMh5RXKLaPCAmySZ75OIbb5HyQ
HaKSWJTcwJZL2lcIU0kO2Aif7VuJsmsH6WnE8pN/QCIVAE8akNxPTqrONQUBgCCyW004SEjgQjrm
r74yuBLhlpgWWZjQpN8xs/Zzfo4+Hu0DG3Y8oPdJ8g24zBNZuf4qdwswJT4K4mHNJ/qEJ5Y2L8j6
IHLi8ixEj/QEZ8+lDr7EQLvaeZH8DFQX/TZ3jYkmDwt6mqROzaJHUGRJdR6JmLik9CEPAHgsaVlC
YEBMX0YlL1M6jXwZ6aPXngYQiRnA1Vmf1jhh/fN7thg/qimTSIbmN+IG7cbCqzmeL3TnKyQjylt4
wZXJXq5ZgzMek6e/TmW9WB675anGCOag8AqWByczuCk4LI6idbD+2/gMpbeMKN/WmjFQQGMVkLYY
eCn0fxvKNk8vXIvuILDJJMuvhgkQZ8cdjX5/NWHWSHldu8tHqQdFIFA1JQ0NRjg4bGUoakAlTI/M
o8927l39u3909+4dLg+TZManV9x0xEPI8fbbrBbdWypDzNqB9YxCFh2SHcpUppWBK8X+WAAirjWv
KiZ4PDKfwpUwwIOBd+LnbChtWQDRLFPb0i0YEi3GM9IFkX2hNoVfs40vthHaIRLRaG866G0syxBp
M39TRJQm5493OLqbOgGhXxmawQUQkohKLwQi+0+Wl6UnqlDNmsqsyNJpcQcUEJkVEPkkjoxgN4vt
1Qh8QQgNw1FKjPGbmcqLjY87Nw50ZE6Bpc8/PC7z37iBPxEWGfCsnnBK5LemMUGGY/aOR4h58WYg
C50y81ecyBm+Zt6eL2JIzMy15VzSDdvd21gXTH9mwvK9BN7R5+8zvvnC5bJZXD06fs6ZqEP4MODX
wTXkX8wK6AlbmDbyYF0znBa5JXOaHEep/etDQYN/KchIe2oYCPmyK3gwvxRCB72OLvrB2gz6OIiM
a0EdZxNUyB7eJqyjB3NnXgp6U/XNnztfeMGSxGTqqSpMuyA4EPfMHoTS2zdc1rFjKNhV1r9jyBS+
PO3ym4gEIeVoS9SLDej/ifqwUDpjvoCXJv4s+0ZkVUNqNfM5VZXJBz9Gx2DPerwmXHptD7huWhYX
A0+IEYRWHiuGmWQXUj80b5Qx9TCc2fxn054byP/5znIt+Qu4kGvW9TXekRYEAy3KByBL5k7q+uPQ
sQNnzNNLKhiLEN70pWqocTDgEQoEAXfj38HWBdCPoJezHXUqCPRxtKT1zsMNnDdU0OmpBlSdo3zP
4hs0xlUCKmSgWCImp4AgvRN9NKjKat8nOQvm6oxbbfm2vUK+hcY6bMT4iOPWmYdcbCmB6jrpSnl4
qMCZ5cq1EMekBoLf76Qw7/nJqkCRUSF6S7gQ3j7V4X4G7ITVgeYp8OhvgCo32MRooG6QBDWYNE7H
TvDy1VJXnEGjbv9I5qGKyNPOfSHHTRtbsbQSTKWCniWbykHs4ZqIWFlPLIAGL0vEYySmbIANpPCY
pY/pQyOW9RbEswbji2BP5Lhydxc2Uj+M87ilY6eqZS5oVYi0c2GoHltcfWl20K82PPYCnv6Lipjl
6QT0kdr0ZRl89QyJJKpug5Go7EU18kuL0XtEkK9RT/NAf2dI1EYBtelCNG38fnSSVKhT97fXsGY0
UME5jsMtQZ3vO6AVpNThBtKAU+qCURIw+B7yhaWa3CwszapV6dGmtNf3+BzfeoefQGUUQ176Gzp/
rTpwkaj1JWrCxCsO2gAXF3Kjth8UmgrfOPIfuvrybw3BNJj8wGsIxsKmZqwleakmqw0UhKeoiB/0
hIB1jJB9dvH9x3fdi/E9oyK6EVS2MC9mbciZp0/q/oD567Q3zN3W5AXrmHcgJasQ1GnOYdFJq5BK
K5Yh2EW7ifgKhHePgbcmR2CzelqQD+FOVDwHXA86wY2W782Ylaq9T4cmGiuMYNDNKH7SjW2Awyjn
rWfHThDNHqTcngutFZMhaCA6IF1au2S1smBG/3EPqO11q2g/rx6QU0n877anR8Jpr3ELYtGLKpxV
lvkcmj/wEwA0/Qb/UD4lrGn+MaznSrFcMcwTuRp9CRNNuw1DCrIeOHrZplwAI1Z7wuCJR3YdRNwp
IHD1Wd9PgjyAhDH+YVAYh/Sn2pOO1YHzzx4dGmms7tuAKAzbqzCGPTrUeUkNg4hpO0jHWXs7VCfw
cQymQjzkKvlRaHZbUyrW/WxHDwDwmnJhKXOHN/wTDqpp1VqUNcNvWenZSzULjMFTOXgMYej7lbEu
XQwJEna1SnS/8/xXjwyd+BPHrSZPL4/JmtPI7ZLhAg056sb6PuIXa5fr6uTI4hBAvXq8CWvxRT7I
xFVkvFB8GJQC9qH30w0lMhQBUvovIA1cgPb482PwlRjQcv73nSeLOSQFrX5u0NckctPxiiLC75ZV
+Lc4PuRr08rGWKAt+Z5yyXlTW/M7hP29BvK8CD3z7D2R3LtC1jm5Ijuj9BVdlA8QRGS6xLNvYmKG
0A1NFqlaBxMNee4DkPOJfR8mr4Q0re8Ptc+MXFT05TZX2Fc+DKoXTnmqZaMCpj5+Z4ckQztEpdfB
PQTb5bv74EalQ9qXG42FFghf+H1xTd/fsN6azuvjBxYQL0wBcOztPuHM41lzahIuhD+ziEQVivYu
5H3ZByGIiszMpl9tcpkMuYgCrkTzJppXWr5FVpHjqlVQXE6c95p+k127J4B0qukkNW8dKpZziqlg
KbtXy5yNPZXZG6fUlU70HuTxMmrdLRpFQgM1hjtUPNQ+OiYpmkV10+r4xUuuoANyYe2RyyYd0gp/
y3nrCCy695VUmDj1vDmbCU1WkjHYS3TAIE7YWfvBVE7aXyJTcIi9q0nNdIRIfPhKrvApzEE/w6o2
x7ZYHXvNtQk3alihNAJk6W7+dolcZlAiGb7HAFb9ioeNikxRrkOD5FyP6m+Lkq1sv9dZQmt23ZAg
5I1HNpfNkio0kCkQJrQyqZe1G08UVdAaZhG9Akh6Ihn8GwJfrNeFb1rc+1BXQOAD1g6oxTcCbbDD
yQB1xs2Vpco5ui84SuArwYQsbalWYJIB74t7+HHK44zrKOydI2abhPiUKX199f0Ccm0eHP/0+q9h
S2Ke23494m2zWz3FOwXCD2GPhFFHd1CskjlYYmj1uCASU9sFHMZuanQAf1NEihhx956JgRr2M3km
Eh1NU0KLrjnABpiT8CkiXa81ecdZgwN7iuRHsFHErPaZ367AKb46zW1VPnyYbVQAotrqmbS87ZbX
LvBfC2GX6E0S/3AgtKKpagnpXufRySGk8V5k2Zce3GLAaArdbiba1AUawbIi2JoARBakojIrZd8N
UFcN3M5GU4UO7w7XlpcEnqLi6zRQjipN8nbv/qP1v4anzT9pGpw4DyaREKXy4DO8A10r3so3Y6fq
ATxBDdkWPgiB0ewYnFqMaf+UOrU13Yy2/dsv1A+u9wO33ulXAQ/4nt5fW7oqubh684bOu8oAQTMh
YSHJRlksaZYSOh7qSK/SJQnL0N3ZqROYsly6sK0bUde1Zk+vEftXsrG1zELoLfRPgMhuabRdL+m0
JxlQeIvmVt1sC/iN2AN8ixu187q4aCwUq71TSh9N3hxgV5W8LbjngQ2vTq+OYX1dXbd4a7IokAre
9i9PcjYdPfTIePiYywyN4AlxYF/C+zqjhWkx5AEQ8U/xo2whAxOuFjOhKc3+NS25MFFm4qfc2T8O
quHx7dwuTs35DIz52d0RbZd7tn3je1Svoqm6hRiL7Mns4+doe/mt0YKWvxwaBqJzRvxJSuPMb3aq
4WYC8DIkzfmlGwB4kxZ/F+9GdN+o94N+JGDdWWfhrWgv8SPw7wH4Ohezf1q+kvqwzMIdeAEqdQA4
LddghKBLvwI56MOtUcBmYJEy6h7qMOkgZXEj6Zc4Wyd073kq1G6HqzOGEpRLPipzPyrzvrL6dsEu
NQ4CO646MkJw10cr4rGbrE4xF2WCKAaFan8/YVhxRSQXXb08boZITrdNMGOQaebwoDYVN19RN3In
E+T5+yw5IZlD+H0SEoaEyLqFSDyWani4Fa5hgN89oc6TD5E8p9hKU/EtqCt7KIutT79zBvt7jSAt
ASRGvG9bm+7TO1BkYl+AOF7/0nQ3+/gGzaxi3d9uZbSD4kcTN7g24PyHycUOmek9qU68SneTVsOC
rUs2HKxrxR4+dgSlIQAMEhT9A2fghaFNzgYXqXoN+sJOrPfesfHTsrjanOwa7CiTGoXZwESqV4Tm
7h1cBRANUMc5nd3Nxj/QvNrPQfVAgVcb8g6EkeD2AbVhvvBNep6rR1+Re3uY09gie8FALRHCv6Q9
k94kxWoPVJdbwSPj0w4gnMV96l342aREKg59i6ZdQfWLBqzhbGh2YRXDNNE6GxMJ+qDbNwBIfebC
9Ufc5hhk371dRSDyfRcXNXMjj6M6jxGlMTEqcxkWsLfNUTHpgZAa69Xx6iwsqoxm3Pppzl98mhA4
l8nQmwaw8oMqJ9GuaqeIjSEKE0Dz1A4EmQkNAgiRgETszYA3bGWHzk7wiRaACne1AX49rJp9g+zI
djhmVLTlLa7tcgE2CBoD7RxcoUzXcODvHlN1qjX/s6wPnpCncB1rsjYuh6iWRekm5F1aW9rd49l3
nl2SFS5plOMC/eHfDHAHioG+gOX6DdjJB0bI3M5J/lujeuLdwBlmAZ7SDmlNRDpqfj5+MNCWIvOn
88CIrOySAtBHOPDeyhfrDpzxsswqxdvfnKFG+WhXf667vbdAd8Q6larUp9Q2Y8pcwHeLA+vdkg96
PDO+wE9A8WDOZL6BWPGis50wsFV2Egf3Gh6BhOnBE9QMTFt1wCRPyp95sTuB/k+d+H0AePfCvY3y
yO7dqbBmbwa1GmgE65V2Prl7tezegVKM71bPzFkHVBd9q5LWsaJXz5NZ1ScA5WmKEPR4n8WbqL7H
+8HdrPHXzcCOWXNPMS2BiOl8gr3zhLqcW4sHRngc9hbxE+En4FeT2L2BpFYBdORLKAtDBnusFy0g
76CaOQM1NBilwxpgZXmyYr5ZMAZlVv9tLIzOnUfkg570bkQz3cHxxup/GNvQYKmDi/+tv7/IeeCF
hPHaqElt+PPoy7fmMDBBmtSeNKZqfZCj4xXTOTNh/Ecuo7PPuevkQua8+5JziFo4pJlonn+Y17wl
03HvtFCOJbzyZ1CWDeJuWSKnx3u4nZ4iIVlz6Zv0aisa5ap7/nt1cArZ0jvVoy3UEHUjwX7Y4oV8
cBO5YcqCFc7vBxiB2Z4xrUGdolR5dg2Gak/K63yOghzWD+5u9QLpF3GsTbCfbChFkewgxVKQLJci
9PTDw2qzYZzJJxXU4Y99/HqHWPtCO/vTXQT7yVP+M6et9Uoee6c/OUO/PHQmR0QyIXZEl/CDwNYL
mKRhy0kDprRDSKRJQGeIW8TValWQ7zbbKXdvVd8xUgDSGGkCK1qY7o6YEGirzb5lRfqZkKHJyz/C
dy8ovKn2uMx3c0EzB1qIrfNERfrn2rQe6QaC+kHWOV8JORS+7hd/8ddIrmUAbMHE/wI8bx5Uuv4I
7ukbISefUdieme5upGHMjbGyFM3QHmEWkqwEhfOS4Is+Ur24/c9uZ2VzZGcjHRoyg2i7MqX4lwsZ
LSxXE/gsT+cOB22CSln/socNA6dVSihoBZGtbx50Etx1VgdSW0MTymMA7WgVvvh+/EySNIvuJCLo
9/JOaIZ5/FqgJQOxlX+hSRJ9ZT44s78PiCKu3HbZotpSBc1iuECoR8cgbTtHTOw9gxIdegb+AElp
2ZINNMEPOvpVi7bFuNQz+VyjsD97hvrqhGUa83DMKaQucDRpB0HWkESFVQlRt8eEOE8H9dFxqcXf
G90k7Trw0MJeo6sPOqdtk3Fr2NSO4G4tuWUhEIf2Lap23wnVlrRST8iflLwnbe4YkgZeq7CoLEBy
wYVjdvP4N8KhMBjDBA5vbjqD+526FH0J98EbBY0RBeqm31DuQqXmjhT+FQaV5GXA3ObDxqQBDgAn
FnyyHguRQiOeRRfGjsIGNhpPaqx5/pG8fcp4lbIT6lB/Unj9LETLT9pWiLpPlyA9eG8BtulCsz6N
BHKwYDnz0cF1gSjJ0gY5UTgzoIeNoYL5w3ovCU15DjL+FEIKc1hVzhd7qDoJeRAkeS/0QMT4r3tr
ir+b1bhbD/yMUBSCXqQPTdYe30XK2/LqUl8MzPnCu3HCGn7FHrGzGV/9gLV7u/tiVIRSDrGyxqMH
TcGRTpiJOmKjLW4W59zuQ1yqO9t14W3GZ9eMjbPdAnNr2GaMvrFtIFG1ZY51HT3i5uTSq37HTGfX
2EbmfLK3fjesgx08NkztB+ruhl/unV3Uaxo2O96ILDJyndR+GnGNz/Q58CGkoN5t/qC/P8DcJd5M
Ls4reveuV2txtxvzYtmIL9P9+rlHQrBGtUogdQsWHHkqYSv1c7b1Tb919UzUw36NqLx8uK3BR5Ja
ksc5jrdd8oV7l4gy35rIhVQk0WbPkgjDckQOzcTMrDdQuNVn0XB26n/cVmSf+s+DhwyG+bGPydtp
Rdtu3eA9VXZB/R493Ldzn5xDAMJSrwYisGRUbhS+NqzrZLK/e/jGImANqsRZ3MzuQ2IxdVysMXXM
cFx3+Iz0Heck4/EThkCTGt/RBuJ5BELoVN1GsBhLVZgyiA/AeSR8txQ1Y5GsBHDLL/bmnt7UcnJB
lddIw1qISqCvuIPng+seLBikrGvwyEIa7P7TcCLhSO/7u5vzgrgPCS54kxfwBEbv+dGThUOeqI2s
ugeSx21cHpNTfHIwzGuEIrHMQNyXBwk2cvuJozACAh6euMBn7+6BbWZ51WKQ0TkDNWnIAgJU2H+3
tha/kKCNGUi1a0w35GVBFc4EqNktylJhIp48I0xdUFnHSIM9mTulbh0BA57338r09ItAFS4qJEgp
twDhe+/1ZdwcaPpWJt7cxsUaNfAjF7XUO/xeubTg7QAGPEVE4x9O+RcVVe8KX2mtwkqggEy5ssFh
dPHx/aE3SUmhPBSvNvxauHwQK580MI0J//qH7tm7ddUF/rP2hT7zC9jmyiJEfTCuUt4LfgVkHiLI
N3WNHlhlwSCHtbVDjZuW8kn/wzCcyUY7d59UGMohiFO7x6Dl3tkdZT34aKkvo7TnimaQKQ5W5Un0
4lDWc8ocxpAVceH0JUhYXJxWXGeRRmtfLVRSsD75Co+jcznakS9aLj3y18GqTuBqMdZudnCfgsOE
yKgv7peaKeXYO3Li0KedbCWVGr5AX4YsN81fg+f6TiSpoPAHc9H0b47hXzqaBojisCfhgfhomgph
XNlIrA0uLheYRAgtSg5MJzXaPMkbJX7+K+6CGrUDn6dw+v5sdNBAwUiPj6+aZis58CL17NYs5p12
UXMJVnTtDLQRW7VkDFWwsN7JIB5qSkIbxXuGxS6Cwkj5sYpuqEz2Pih+XJybd/PYdnE+WO49+NzC
k1AnYpi8ByoP/oYAT6A8cy0p3ahX7lbhoeHehCehqfbkyRz3Zedh4TyXDGIvzsWZdTvbKk5G9iXc
d2GXGFyeq2sy8EdeIawx55k1woV7SDPnR4PWd/CcMGJkzLiJN+wK6nlwkLQ6+iwA28RSBzaDfY4E
+e8Z0W604Oyd7fvo9HP1D9/Brda3f2zGgyyojt6eydK5wVy3yU6q6RfOBX2ZU1ieGpFB4Mr+mugA
6FsZmvj6+8HVv0ZV1mpRV/CZQt6CFq8K/Wfb5Fue/S2r0HtXrwMvtU7Ve3sVu+WfwibCNSQc3p08
TppQSMFZVjmwKVtP6FQ+ZI3q/jteEAhJSQ8kH+u9HZy7HXqn+lUsuipe4o2uFCwrHfm7aq/j1T75
ZnCeISlDtOHkX8BNjfa2V72Q8so8d3pWMATwwHzdOZ0ycReojyEM5DB4MZSLFQtwlvmSO4clbQb0
izs/NGCU4TbZOw0WqLia3XKYd4plKT7Av143f0rz7Oo0/Pq0wtXbBGU290+dl93w2YnSWbMqSQhC
YXbrJStTWQdhBg8UE9Rvgb074ZVFVSTUsUE4jTeEQ5NBHh5oYR+6BluEmZVq5jiEfmhEZGj3NeAM
UYCNsXPp3aBz3LgyBYTYLD63j0HuVxKzi5IxAA3j9K6JSZnscLgqg4/sSlku6hCcmR3sugjyiQpn
9tiUVb0hjoImACeMJA5y8aVrB7d94W3MduCg1XuDV+2YUOQI0UIegewGuuJX5++k4TwhBOwYeLOY
TWEnBUZZSjMddsbrYMARLKe5x7ENm93sp5nA2gyf7bUYAWOWj9oNspi56C2c8+/WmSy5gdRmqjCg
ZPAI+wXAj7YRrhCLAHlTTK1poMCOoHkMSskWY0UNmeTXevKh1qjNUxFWW5UFih8rTNNYmKMvAFxM
iRi4kPK7gN4PlhSolC8g9R+gJ+Bm4+2oyVOGLZp/HEDG934t3oCCI0a/tS/tos3TuLF2PVbA/fMK
NfS4aG8QmdNAudJHK2BrH2vOYVLpnyAh+Ofl84z/1QN/p83wO0dnBMUll3r/Ptz97tF7QRwIhg4G
0i/wb83Gz8uC+QlIhkkSDO5o0e+3pLvPXxmCHQNFzUHFAU1PsrT+BDu4cJWgkp6oAvOIh2NyxpPE
30L1ghIuf6XhKc6j1mQ3IFyhCZ3uVvUZUdtCKE1P3y4GaARMh2Dj083R/u69B+ioh5zWuQ0j6MHg
0v2w2Q32Q6Qth+9eg1ZCulvVftVgzePYBjh0jhPgLPjT2rpyMXnYpgmYW5Jc0HRBidsxE9pbfGLF
OFbklw8mj23TqQ23KXF7BJ7pX5420sZLf3KHJn8K397ELTpPZztGdgQuzNFa/NR65/HTk/emMUAQ
+QCidubnZnG9D1CJJhrz7oFWdTMy9iWCQso1z7R9zqYTNzoLSkcquWq/7gCsT5USb04DZeOsqk3l
2X686NWXiooSqH24pTml4t3NHjLbeLHQSYzy6GEnHz8Ld51abzu+uqAUjICtJRWi9YgyylnWH9Gj
WsE77l+c5bNP9M9JVX3KXCvvfAZ8cWncL4327TpCK+Mq7OLlmUDuk2iq4USpim/bk+D0mbSB+BT/
OuemEDAJbGo2mRJqeZr1I7aBuOgngCJrWGkXGalJUuMFkVELGS97ohcNNlxA5rPtEYIIv5hnXOcR
Ff/5G5tf9qXDFe52t+2yU3FR7SCYZyhX/Fadl/8MjapvRxevu/urNO3ur7tH7uKDqEIVUtEJ0wjr
t8uj8NOt90SX5W653bsdTVze+t5ivtmDyXRyxF2j1UeU4aGF6Zd9tMBB82HhmfEjysMFTKpp421T
kBeGjUIc/0UN+Pb2Nt0dwIdf9eBYZSj3uAse086L/Ot9XH7p2oiM+3bCbYdJvyJ9s7TDggM8WzYE
NCEZcua/1UMGOJ0BYqO5Z3cgWREGQqHzgILE7IBp+x3RZ1ZfaJLVjlgzNzq63RN4BGPX3hPRm9oU
faKOO4NVTsbwSohEUtBDaE0OMYMD9RWF47OTnKwWJab47I1aq04WfnwaQ2ZELMnMZgjlzVismEze
3kdXo65e5RyAGF+DijqtM9G9EN6NFDe1AX09OAL0M9bVQuLUUM3d8BBLUXQFhJwoow3Zx+RsQTTp
JD4XQ/PjHjN8XKhBj8EESFb8+Ivj82M7S7WnPpSUJqtsyAkrnooUmzIX0kjqHqbyQdcsSduEwy2J
F/R/vt8wfWUxyAALltXWHM41/bCmR7gM+okecGIL5d1y2ZfIwMPec0UWcNO47P3TtMYjqL4UwT/C
AF/LxZ3haytWQyNV961t2jT9Cj0qJDfovdXkQDCGpKt96GYodAZ184Q7q0yrb6RfxZRRhOOW93oM
VYC4LK2bwBDWXkYd+hcwsPy8GTnZDI0Z3OwdiBVUlWhkEUS49G2k3lYKjZwhRjW9XsrvAbcJgss7
rE/fwnc0ZicEOAVhsoTVIyo+TgBLUIyUsbhZJROrY9k/rD9Rhb6SxoiIcAzkzFZ4QjNR2dHxyyDi
Pni4qXhQNNRjDmLjXDPrHNT6RBRQJBcEVFIKGSE6BG6icNGaC+dT71Y/tBFwy3gx2QBxX0KgAC/9
eqJ9oIEgs3GR4E/qKomKydBESRYfBKrUVaPMfeK+rLC0c66B/kbWAfQaBBpiyYu7fWXWxWIMWwKU
/pjfUKsjOPn4edUZwqkFhWGhlRp2e/Cu0i7HlELpe9+mU1UIQjLER1DDuQ3H2Fey3kI7ZqWscFzm
OfU4LF0yODCXOokmCGEORxhggembgufN45EjSEk167eLshD7ZT9fcWh4XTb7ygHaYhLW+rjWyzUi
xL1LLBtFpi8/uS+uES8Cuu4OwxW8ASKDYYlcF44I7ise9PsCPephf2W6W8gReGUujuBDLNgkGhhy
1/tXmht/32ZKyKOL2x5bhhk4MsGGp5/xNDlNl5xIk3B/+F+iy6iVgcpkQXMp+CbtIT/HnLOMxQhg
jnoFbo/M3Eu2x3wCxImfyc0CrG+Oz5yzasQ2AWtB8A0i0WxMEHpmn8y3SQCd8priNppLUU9OV6Xe
uWo1mOxbwEhizBVRg0WTfslrwLQ0QtRHxLpSWQNiNsg8ZHN88Y/VJpyciOm89IPgIKM9c/DYrkEQ
CZJiW9Zsf5W+pJBF2mKCAidVwg5/qNVhfw60APekc0HkyMazkjlIEWm/p2lD4syA+KbsLgwEScg2
WtMSSfjLfrsY1wi/PO458/lUtRuuTDi+P/rpzReK0EBhFqRXH6d5AWGHdltPbeDhdxxVcFaHFXGZ
M733xYo6lliuEh0g5cKqNSMcQPw1J59JjRt+QfKya9jdp/NwG9L/4lFE/o0mxbBLb0Yl0YJQ7xmk
eNZ3z0bvzjDF8orxaTBl/JTBTHd2H2bPTbhX++FrKErBB+KFdvyfO4r6eoZx94YluRA/antJBOiD
C2ubEVXYymRIOAkT9knDbsRBHhU/p37Rp3mzLrMn9yr+kPugO64pQph5wYNBTOHtMNLkQD6gtqnj
yezDy0q/7EKCLges3XzGW7CKhn1qAcLmFX86+BtQ46OGg+DH9NgHsDWX9YaT7SNjeRjvuQNO4+/N
PTKZyRVf4ZsD29slT/M6brQkuQ5NyKZgCSVGKjIrHY+ddgxWxCVacxApROicUKI4emmr3Rw/CDgo
Hre6LwNVzMLf/NCO0N96dw6HU4xq7nZ67+8OUTE2M3/Xbe3ZvGeu6BWYQlBK11zaEwZyDFJQ+/cZ
qDXAtvaoRrpvvlKH5u3XRzLYkyQ7+kMhTFGpoDw5mOiikCjKPqAXLU2cfzduT92Gxy6Q+oEeDBPa
IvaZmuwoD28leL/0YcwLAbOO9D6KUDxOVxRMYHF5xtvbDs2luiCcfdgmyLv69VlhuQQ9RvIJY07o
yDClEVRh24Wp4y5IcZCfKPuulLaXGmtMqBgXeGrs0026ZWYI0T58//FLc2N1ME6h11stVyRi0g7I
PsDOHnTyyLndcp4eP3voIjUmkChtktAg1BFlKE9WpMKNZyUdNj6Q4QXPaDr7tGVXErgDrCbPyDGl
2Bh0rJyjqNSFfWhOtcw+kjxaSuApStdNMt8mPQZ9BbodnRiQjFNdQZYL8naORRqxiNk/CzGo08mB
AAXUuoUFjWk3vYrbpaacKR7/Y4effRjnR3p+yj2tw4kyoEUDyfnNYXbBABMXVTgk8yp2q8k0foIR
DYj2CagQ3qg61anHlu6LFb7+8qu448GRYfWS1XQgTAatrD+RebgR7G3hdGAArfesxJ/wchAjc2cd
EqYWHPFIIWpTEDUGWuCrK/HySE5Yt+TnMKZAcpNKsdfTTGnbG9IorL7FgR6veVHH81n71KIof5Uf
WGyFa1sCZ3iP57CHew1ghiuRwJiexjlyTw9sl97rcyfvAjouUZByMqzb6LTdxxblGPGyJUMnrSdx
3oXyIMCI1N8P3gc+KlDIIZ7S7G6dJqfgDdsEirdg0BMabWYfOUbv0C4FddY9UZJKLvKC7jdCZBe9
XQ/a+eAsBwViPFa/yQnj37thfZqrU7BV2P678CuifcN6t4Q9p8jiqED3GdMrpDcY6DbCCmLbENZx
3GSftDWsEBz5WxyqkET5w+cMwhW0lkCA1JvURZgIGQAboUl5XrHZBPjUnO1ou9qvCjbDTCzFUGS6
eqUAsjec8y3X8zwsTauEaJG3WVEH86POpHbT0Uu/hFHu7IJ0KC7n+8ugB3OAI64H/EkkYKaON+l9
eiNi88Rn4Ao0v/DcRTB9Npxq9Fx/l+xJNWJKz7ln0ic+sY84p4D+tzah/zY4OJ+c7TROk+hbT26d
mu23DcmRiQwte1yeAwaguarP2K0AVST00tnqIgLAvgQ/Zy3v7ecTFBGHWPsRKYs10mQYehr46tXY
CgakRsb0V3MexRapS33CfzLoFypXACZopsro9agalaP6AN/awTsysG+Wn+hxeZ+VkFNuErNL3HGd
iA3+qC0MSSUJ+vLwAPc9rg1khAIK7z5EAI2oNSUNUhBHB/a3PuD3quk0S8kQ8cX6CesYSEw0zO4h
LoFt0oKEhC1KT1XoYMBdmlTgXfWf1b7Q0QZGTzllWY2etu68kmaH7djhvq3BzC5s9h7uIVTIU91/
c6irFp1ze7VB6ITGO9RO8VIVb4v/kx3jei/H2urMXYt3HfS4653TdEPF92X6eTJfg1FPAdbSVw/e
HghjR+YtLwwa1agiweicUKDFwL5b8hv+ebzp3hz7h4WcCntQuyrzn0MoQ5VDp9prxOXebUqvjcU8
baLhf9hmfiVG/EqgPv0yTVpsrM9A5sNXOm/ZEB+DO1NRaEbaTcIyK8CW3heq+e7fgIRxvil9+w+V
GUxGFJ8FdIMygkXnNGj1fqur9XytLsI0EqqdUZMzEGZ1jvIvyCMwbrl5MKrGXJjxuhBv8UApxkHl
8XkKl4RmfUPwcD0vVEJ6WgSLQuNgCKmfzpYZGSDhZaQHXjJE1weLnZxsvtN1ou8ipk0+avYfrLpr
z6s6gweVxRivTfBO7wqHKbnlp7UHw0BCCF81n1rjOqEYVb9Ji4TxFhjPCL+Orn6nF5pjQ6J9LrgB
bC/i8xQkdILkJU0M/nl4XRyW5oAv8et0Dn0qLQ8RTVRBrwnS38HdviYv/26PmM35Tax+pOAJ8uWf
vGP084pZq7RYwBUoUbWoU7VSo1rV+H5Zjh3y3ZaiqHTpKyAByIugGB+VoqrXrTp3IOquRn0VP+/c
GH68GIcK1j8Gt5ngKzxHZjruZ/p0JvHcDkiQjCTU9srsaQ5fm2ut4RZcHJhqMBwAyXQNs1FCJ0mZ
z2QyHCoxq+XW3Bmd4sKl6RRip/YRapiw7oWnDm+Blhn6+CF4EmP+mgWCpmul+4399B/NM1DWv1io
e5y7JRIZT6NL3j2va3SFpHHwKq2L+bOu2/8wSJWFusbNOJwtGbXuwd93oXB4hr38RMgX0BGYntDj
8nOWYMx56KNpouoDKQkOEG2j6A+7CKEp4rCjPlyFhpCThCMG962pIoexZZ+/RdEJBhckLPFLqd7o
R6qQj6uM+mQvJE68IvwOthX11df4knhPDleAEmUdeno0hW2GGByig027lpFnlHi0K6W1H5NOYxPX
ujIfUu338iSK9++bvQiV+hHqKB/E+C9nvEXuEP30CEWYR0Mfmt3t4KsJyND7E0Cgh0+PC08KVRUF
rLppHeYvYBLTqHy/GyRKigv9OGrQb8I4WfQ4FB/cWN1htj4kmYnvhjXIvfznGLO1xZBEC2HPIEPU
Ntf/2dH6t8YkRe+xqhelmY9TdOVtAUihV3b6ghe9Jx2M/khaBM/ZDVg2j/898Xoz2M6y66jBIWaW
fFDLiqetHlxYzD8yM4Ur9mOYVJ8dqHHMfocQVfgnbzf9iO3xdaPXEKTFJ8WNhef0JaH4y0RXRzCB
aE9iERUDWePQ2lN7aQVEPT0vH9I+WY5bpo4yTw3WoaQarzWhRXQcikMiow2NkCtOw7sPNU1tRgJ0
dCH15lXPCm874Ab9Rmyg2wjO3rtbYwtKH5CUeAS/dAcR5bSlIogg/bD/gyAOG30VMubBvfkGBGL9
SbgRH8Q70Rl5fPkOw9WQC4kSFjkO8k0rxfM+f1nFaIsWRqq4SZnuQjOd3C4cAIVYAYjYLREeV1pF
FcGaowLisVvpdzJMppkMeCnt6cWVpbDejfh7xYWfyl1idBtDJ32ceVlY8ugpGkriA7ybY8bp+7Ip
tM4qGJddnsF9B+f8CH5fmeBNxM8qvm0vjGrIWo2gStkJXRD3ZS2mpsbkAewyPiRw0TcPTnuZISp0
khK6KkX8xgnuMP/wAk8kGcxQfmT3gwkh9Gdh/sLoVyBNC6/m1AGVMDsGEHxhmHYn5U2wjg7KuDNm
/sUxYibGPP8SIPpGvQAXTS6TjmqCooZwzor9GqvUV7YHjw3hXLeZZHUWpOaj2wB8C+oE+9nTcQv6
7kM4M8B9C+/Odvg1qIUrxSbhPfQATMVZ2tXRJz8GZTDZ+QuaOSNxGDrw0OTwHELLhqvyobS4U1Ao
SdbD1YH7i/f2zj5pX/wSGyn3MyNU633rJSfi9yAoh7UwU3auFy8Wohn53IzrnYwBId34FnfIonMf
v8knZcrxilv1KCvoGMhfkVK+eCmIGi6c8tapY1vgHlZwsz9UUScQUrjyH7bhTBblyAWX7vPj33ma
g0+HB4Kx5/bnMN94hxHDfSTgRmUK2p8DsVhukmC+wn95vaSWOwaSL4Jhpzn8JOU+8XkEUpWKEMzA
fpN7QIL4BCEBB0hcnmEiPtt9l7A3HpyvyY4XRoz4nm7lDbLBo73oX0ZiTKZHjr45udhl9G9ZGcuC
p4sTHCvvlkFqZbbYIj+SmRQHBm+IJPMDjLUvqw8mh91cPf5OSd50kC10DquLZCPTZ1LpiD4hVBDA
MGOFq0UxqTPPQ9xuEF2BwYFAOEFZxCIGI6U2D0M2YKMlz+xTfM3RlTjEXBOqlS5YGXcL0l6a4yee
karYLmxXylYxhz7Abpoa6xoKkw27dLXJrdvJNaj3qWoF+wr2SVadOzNVtwNSS+z6Ir9+2OwIatY2
+Vdl6ue0NF0B7S+imo8Yghby6NhlHQqbzofq12+Gl21bV7WKXIHgSBRj4MxztbAQdo5v+8QfLw6J
ncX/HVRFzra1OQWbswOrFOCDF8Mg827d2OCTKgPCebdB/VcZ6Tj7qHx98xSVvdb86lZsilZ4WHSo
i6Di42DAGZVzzY03GxgsQ85AaYcmMMCM2hCQEF4mR5UtkplJo/jHCxWVmr/F75YSbQftTdz2Y8nO
ubz1LQ8RsWjeZFzKG6VqkETWyzqn23UNAx2U7Far54zhHz+UQR+LBlA7MY6Qigl4PdxkHn+k530m
bdECAmKNkLCcHRM4J9/vJJ3MOrg4rO2e7K3EGanwJH8CZG9OL5vjAhSt8hO8dWcXW+cN8De/kwR5
8GHAYMq64Upd4jfVKJM9Z7WlOPahl4GnuPeUMpqjpTmxXBAB37HgBSjvr6r4lnI9/yPpzJYU5YIg
/EREKCrCLfuuaLveEC6tuIMb4tPPVz0x/zLT060I59SpysrKlDTr5H3XLDq50jUTXGTVMrQRfB/k
MuI19Ym4a/nQmMmYDGcjw2um9nP3r/hLDum65HF/Qk4E/NdcKXLOtKicI6QN0thvKG0AQhcdyWjf
tVtbMkjidG69++YLfI43EtrIEzqaQTiAYfyximlHFkkXypqsGpYcf2KPWY8Fl3syh8U6j59y9Wpw
m3eWj5s5pANA73COmJ5869fqgmNAkODNO8mbTyket58S8+AnJfYSzyQi+SAfE67OeDFh0gD5jCXG
IbaD90b8S1/2kUT4YcNIcWlT7s36hXfKyz0E6kZZ/hVJwX11TMV5qeM1m/Ou9TJ5i2ZboOF9dLg2
gIG1fPK2w4zF7c00Zt/Zx1+PdsbVVOib1m4978oFtGv78HMY1pxDgZHBhaHXV7sHakAqeO8U9DJj
yZgKYBiDEsoETvCFeZ+nVW163YhysFe56gB64N18bbovfrSfsX7iK2TJzYvxrTltM21jZKfg8eIw
qBl/SW4QIUkcIJtld34OnezGeWwU2g/LMz48k318iAsSY9q1F+d5N+kuKomQHrXxHXoM5zs6DYim
oMNwYxqS9KZnam27VqdK15Xf4wsAmf02pCfJI/oA5KFnfLE/oMgA80yc4UW7dzpdeO0ODZ2TnCwX
krzK7Xyct2ZzHxnH+QDef5yCYfLKVibNVrq8os5xNScXJBpW+6EDoYYOooJE3duJR8FasjCZqJCM
l+0iaQvykhb04BvzCCtuls4pTJa1BVCs4aQaNgunt/wyCsmFmdW8mJ5xpoCumegv7FzCqmM1HYve
CD60HWsPcQioEIqryiLpzqG2YEhDfpG2w5MSvnUqKrhkzcviBpfTdmM+gH1VTLp4wN/d7aHj8fVA
8ziWj9FH578YFaNKBWzfL1S3Fz7i91QnTyBb+Do9iEOmdPmZILTqINXmVaB4h0UdV8M3eJtmFqPT
EI+UeN+18nk/xBImvqb3r6XezNXR/zjtneqi9GI/p11mtufQMPN5mWruHtDY7u9yfEludksGui9D
NhBspSe4PS0i1cahoR4UkXE2dVZk3KabfcWZJP1Ob0P8JDSWmuncfr6OhkWH5mIpi4j/3tKjcnS+
2goCKyCIM5r9Q+Jz7T5QJjibxYqu9Xkle4ylDi0vuNLdo8Ci4nW/u8PPKeD2Ny4cn2BW27e/LvGs
nzz4LQZfnjbAxNnV+Lkn1Ibz9GHvY17hQCXK4vhYypJ1+5izqllo/Lb+j1Swhl+bb2OxhR5zffxy
ieJjvkm5RNB02TsHdorZ7lvftLM0DOfM+hwTJyPYQ3RfrtaT4omBGO9LlW8gAHu0mPsqoz2jeTB9
JVb1iPCdtMVxo8UMmi00m5/vM61dcO7QmD2apMtlRBeRWGDQ46wpqntn542VjJmDhtjdQXdQwJPY
v4k9ymSG0Rjod3fQX+5f1KDHlcEezAes37GSSHEuHEXWHrI1O9ri+9jDVfqoOB2QPu8T9jL+u8Pq
JGDF9jK2ZWt+gVwCgva3ggkCRXpTzT33vGL7BeWUtXqjrZHwPfCAWbH5gJ/Qzfh9ZX99MG0AzW6r
mbbBhcUdmm5lIStKCe3EVawcg7LUrJr6lJdGHP60otOJqPUVr0iG7h36EvQNRE5XDK66obJprMPq
Yz/j2+q0evHI0y7PiVrhCK6ICOlIcqMBNaZ4Pakj8fNh9lMsyBgCF0NOKe9kpPEal0DJjymNhguI
hkFIM5UNJDKvjxS57snYj5TRYjuwd+moYmdGcT1Vw6e0erC8zUraglIqi9kt7FAXky36byWNEy1r
weGfv3bn+DK9SK8QmQ+7LRcP8/7vi2YX0h89OuRgpsJfBVu93eGA5bgJtQiHh+C9QY9l2SswNqBl
czzauPkknaAUrPaIiUR31Bl2U0yREs3RnPaimoEh79fbPoIzvWF5dDpafLTetdcdaWL1gOMAfUNg
Xo0EFjWHqX1Htf4YA3dDM8cDIesMpOrqkg8S5UCHtaSD+D+Q62F6JM/r0YLsJqJqomd4E6PmIZ+7
BGIQKlA+wdE3a3mgt3Mm0q9xD2814bqJ79ljhwLGnHaf/dihaoKXVn9vH3QsJmAMI5vSiMGa/doJ
/tzKaErF383bPeLehfojamsIRCaUhOxGEANkpzAsfTgdHvEWshhtNeHIiWFBB9NS1Mk2Yl3Ao0CY
T9wJwOFG8z7wyAVrSsLpZXWCKS3roeTX21bG4CaiMnDH07m/6Yb9eTM9jL4YCPHuwh3/+TVnV1PF
DsMVkzrgzVn84VyBjE5X3CqITczZxDcmbV52SdXWITrpZr4hTN9iYzkDA1qvWT8EKvBkNZPWihhG
i/0FxBhGaxmyOHs8FVlmiIdAOkQml+s6B0dewwQZYvjujlJCRWWriJY+/Y0MyT66hagNQrX+xp+4
eiDf/xDyMziKjDjxkSngpRTHUIAGI7w7q6bgZR8A1UiNwqGDWvMzqDmG4HAe8FweyqjJw8Gpjjof
Yqe15mCMmK6kWCX9XLQBQSCyt1UaNV3IgdNTyqwzIxg8nZ4oKK4v4Vp6ApcRQ9FueyP9c4F8HtQs
yHQ60heQJ4sKGKhFg+iYVwx780uqh+XwPHzG2IVuiuFH5SXdw0gmkZkF5KJkv+WetmsY+xNaPe0p
IToI6C+wmDEQCug1kPf78CNYR0tPoM2G5urhHwmEz7fNcSodnpBK+SmGOXCZUNV7c2NTMo7/BZVS
bfG5a79kEpRndlqdyOn/fnvnTMy0wuL/H7edh0/IF9Zpegw6m8fucDZbufN9Mpcog5I0Qu/xd06o
EW4oDXrqdhYhtW52vAdqppCM86XNtWd9oNxzGLWilocHTGP1X2Z5tO896w3hv7Y/m1bp5bThqKIf
o5yx1759uHpnqnq4ikykVkmlDD/oSZJ31PZJt66fSL0AiTAClIeVFmGt4t1FTQQJhY7V2ex7+IBZ
H4NA2b0TL40y+fYRj+CF54RUNRQapXZGARbjL9mwfIYzvF1Tf3BaOgWMRFM5uXpyu3j0i3E2TCKa
KpYue5TynXMaIXcEf8EVRtBIqf+oO5cK3jKC1IO9ji9cUAqqzQAY7dijdYac97DGWb+mbSaWK4xX
rA8wYTEVw5UJQyb8jQTt68ILD+yt4XNttZ4q7Av7cHehdu6nKuo30/emFh9BRm2zdzt+Gmb07TjT
3vi204/+bceeqeZq1tDlJsIcO9az69xWOQGdDr6oTQxq8XwThUZpG2/UnydyHGfLqyWru+neQuW+
BbPz6o1Qn5DvZdMCye4MiRU/IxgtNTnWeQXNhiGZlLoCsJT+eI4I5UgwYjjxeDPTWAOd7f9U/s0n
XBGdW56W3OcdlBAOJhKTQGtkEF3DrOefzECCEO+uoUmv+OmM+x7kQy/5QX6XKhzTEFgjcc/ciirT
E1JmEzIh1kK0SvTDGk+2n6jsMioFhZXqTtuSW6XVH+2epyOKGDRc0Kk7KMGmZj0mNJPe1kwbvHeP
+fERNwemDjdPNFfGx93dUQeS3usDB0NB0WWt2FIwaWntNSERtTMQvgNqgXPUuF2W+lW8DeD87GmW
C1J/mz/cerjZ0DyxDjv141RG9AWGpkhAW4SFTkv4FoBIjcGA0aSHEKMiHCyQNCSo/fSx0zilmbM1
URP5uJ0YiHOAqel8LsNyaK7yjaiyzN+AwhAkOLUHX6IJatCVjUg3dR48E1CaH2m+EAs9etxJgrya
EuzpdgqS3OHU1rA6kSFjNi6fjVic4wbzpawE0vwC+lHx+uUDbAm3VWrPyxwYhu4NaD/9nB+oBr21
AoYHRYApnn1CD8RHU+0K4ivQKXOp95k+/M5yyGoMCY5AHR8H8ZFHyAPt5+dAY7qKmRpcL3mCTMkX
dkn9TsOGGq0HU4J1/qLQmyrAtLv+oLORcZ396LLKvwEDrWQrxqDeCdVCJdYUduclWo7IvxDByLjK
t9nZqJR1hrmnJ0M3VUdrtT8oY1xCG+s530MwvJv7Xbvy2wSl+eXi5H1xw0Sc6TLdpzeJD8a4Iirs
JNWZH/m6RMIjAaS6S54jqjPyNEh0LjAM2gOsPZ/0Fe74Elsq/Xr5srCaZCuyepk/5mg/kXr0OUWt
Fy5Ez4URg70A/NPuLtHbKeffRXtI65s85WWqaeHRC7faQ6T8th1Tn/Tj7wJ3XDSnWqbxs0X0zbqt
DTtPpWGQp9RwOGqOJyIgx5Q6K0waIeQTEfkTccSlwA2xNi8TJSit3fiI31tpjmH9YBTGIJjsJhGm
jnbdaDJWI31UeoWDk96VHzCGE+zX4LOrfmFOuM3h8WaJY7pjwKTB5hLQCMAANG4o7Rgyui74Bp+N
V84tDIaF2SUalSjUTc7haZCnvcAQ59ZpFV09JjnbAfZU7n2ClVmIs9llcLBL7zDWfBq2wT2lVnTS
njXB8k6iJrQkW1n4u6xGCe86uXL9U41mt25l2ThrZl3MAjGIk84KG+00e7AJQEFx3eRKb2vs9cIS
72IMQRvzq1nlbzfdwmiITgNCdYnFWmnhPLi8/zaQLhDKy637Lz9ZJjX3RQYaduM7XePda13c8Lkz
hifdVFBoPHbNYrnVLcQQQEKicnJGx0CoEohUc6fkubxYBpVYkuaOKBV2gkxnVFwRMoWlxFMI8Pf/
S7yxrgxzsN7n0AjguRwIeZUfbfcD/zY7JtnR00ay/MQc09ph/BcbfmfYG778qKC7MxL+Q/aSl1ZT
dRkxHL26oXf/n+KMgRXQAHJcGXcA3b8pQ/VzsT6bbnGNjiRYUFmg7eZD7htHRLyalxNOy5Z7vou4
TtylJKDBKKGnxaqEbIHQn4+2mZq1uSRhroyzdnCJ5BjgM5jWqnY5EYE8OyhfgwKVoOXMi7gQttls
1Ltv6VOO3k4xKsMVHHN1riIzeU46HU7TEt+pfnxY74pMbuPdZRgFC/s9vDN0IKFaCOuEvxFzQrbY
Z8hosJBJb2TWUyXGIm5WY9z3JSGP8Bn0mtLBHTDkvHpEx2Xts0Q4reZsGQ3Mss16fdJ2Txo/DJ1w
8n8lGNAie8xciZYlzTpiYdd+RZzlg8Og4e0ZKvZY4+HNzdmltNRURBS/m+e8P/6we5+kut65Dli2
YH0MaAmbTlQEdaYwCT0UYHE3J+G/TPWvX/eY9fjrJ36Rtfu4LSoALXeE73GfsyQ6g1a2p/c7gCtU
s8FIOKx2zRNpU+mkeYogIp3Rnm1QG/UYO6l8HDiR1DBs1uI5k0SEUTHMJnUIcT47+jHLHTg8wz3J
C3Qd2pXx9rSuSGHYMdwsiSyvNUk9rRt327cNGkpOPhHt+9aSDbR9QfOBOMSeoWA42ph9rh8yiCmz
1tnxV6IAoczpL1ga7IihRmp+i28zcXcVA1TlBxLRGhfkvXlhECPo/IUTZctyOvQ8LOxGR++L+a4j
90385zS8Jquov90adEsRAKPBSgxODHxooTSlIkyqYrV5ZXDUYwRt/Ek7kyJqgmeWzy72dXkZF0QC
Ksu91f/Vo7Pfm36XdDYgeO6sNF6JLWcJw6ogkRTu0zFR7JJR04oxcrbVSKKsiIrIp8qdnYwzH2Az
EVK90gobtwpaNnPTCqEueVMZnUwiEbG3EPFCbOHDxTeMQ1RPHCVoItrCrorGKnkwQXfHp/YJIyzM
u5VHQmUg0KGIMgIyNW9EQvh8XOjFPftd98p4RptKjpFqNujBViPsBBm221u7ep1Nt8RyH7VgnI8V
+4hyAwuRLOoIViEeo/rogMprgX8qrehBTXzBvdk7sEsO4wZVGtbtL4NKf9el2nVBp+4y+KP6ciA8
LZDC4Y4pQGsR+lkX14T/NG5KFlccfqQIF15SZ2CwR8lbKiroyumPX1TgwRkVOANVZYTIVjk9oQLN
i/cP7UmP8VaaQ7Bc3LIgpdE5SKGuAt2yLxlkoVc3ZqIrvKEofKRZ/cej4RtDRpi8ShqstPY8RMjf
dH2Rp6AzSIeFiVyqR2mlIef5RSZHYwYJpjtaQcyuprBe0J/Ih/Qh6MrQsDutex2zmtJUeqOGSt9j
+5pUv3d6c+mJ2JlC89odNx0wpKOl0sXsErftHAzQO/+UAaQ+8qz0AdIJy+sOptOfi0DCM66ujgGW
mhqbjzjpUVChGvlyqumbJjDyCK8dTNIdyRIvIPrk1+A7B9iBR0zJ3P4rD/t07KkWq70QSc9bsZDX
vCqtkA05+DlrZHQfcldHDIxPYYKj+ALj9jYSZYGWc9627XtQpR0wAPLGC730vc8YB1xFsm1UzGDt
TQUyakEMaxjAvkBsbVbSAhQynWL8gSUXLoR8koLB4bplqq/Ep4c8F9xZZEARO6c0RYqEPPMak0nB
tyWwiFE59c24Qr6XLB86nOQqMrLK9rW+Q3aXd9i9wjp7hMypQ0+AViCKxT24AyjuOM/N0y3izp5C
Ejhkg84EPVs63rypMOaQx6LtP+bRrw9Ji9N1hEJ4D+faiQafqUsxdbPVt68vWFxsJOaMv8JySoSI
JJ1IZEwqhpgLt72+TGSN9deMTS1vy4KyfKYgyExfH955PTHQjzvOUWwHclh2QwNYYXmm8ocvwUoW
yskZap1ohFL8gAMom9cK1AEC+Mjg9L6gEwk6YoDPwAWFceLDLjyxLB10Nm00h1Tr+XMtEVdjqhvS
AxlsSCOGRCpf03iOv4lGTTM6Lb6re6rhJEybWzO/Kx2pnkhs08HMGbX9OlXwgrfe2V0uYmUedhnh
bblHkHMQduuzJFDApT9ZFYw25jjcy6C7Jt15wB08uBIQfdI8zsWGid4yMQLD5g/aSCUL3jCMb5Q8
REjcjp4KQZQwuSVRCsiEDnizcgx5xd7KjwRH0YsmWVFIpt6/N7fri1i07uo+XaL48qN4bUuHpAvb
7hDINFhr85gDeY97CYhTYC6eYs7BjAbzvz34eZ0UiFjYBHzo8BTrsJbRhLCkfXPc3eYlTB6W4t3v
L83z7mM9CMGC9tJXeiLsEnx0q1w9An1DcLQP269T56Z1gaXc2BPgTNMI76NJ4UM5w9v6iZIDFts2
IJH9CEQG4+ooO92/M27WsuuAHkPc/oqj/NXrQ731rVjiyhCJMLc0VZJGn84IbIEbf4xP1uIVi54N
NC26YStaLMSAcL9tbCVbAFjYH+cwlOl43awLu6XanYerG95T9Qo0oV9Ruw7IVCUZbkUACzP0insc
iDdnKzRhTcY0+osxJ83R4jzYQ9bN037w4GlcCdhYEyciAC25y/n34HK+s6zkNBWvUC39Lio8YWXD
5au73Qf3QYSBXAq01zusjyTXqHdfxnIvJmPxUcX6rCZtdpQfycXQeyYGyI7lvBMt8L17/WUQHJ4H
hxeFjzneu8jPQtmwJW2S+ohX1C1/giT9xwlVsMgCYh/rEVVxjVUj2QdLynlFvSPFRZ6evc+RmHHH
d1hNtjWLlIM1491oi5Ucfm3c6TsMz69mH6Gx/Ry8muXzsY4rJWtbz7QJuHpxQydfJBXjEKYvCxen
ZrC+wJO+tyB72kJpRpTKni+lTBOts9P0HusZQDwYcX9wmArO0SGpgvLM6Swfm5CIaoaNUCq0aCnM
Wthdo/VOOkpuVJiT0gRrpe/EeRx2YHe/vZZcsqwFGem6+huauUJgdSZtOmHwkP5axaASLHKDVt2d
PjTfUtm3GmppZ/QFtvYh74e0CgEQ7M7kixXzDNvwTZ9SiB50+Bp86Hn1OqGqstxoyrWOE20D5uIU
6C2MjLAb62QI/AgpN4kMs/yqj3AA1u/V+vzOOos8VQJZOjih84sAypqHS0tDVRpXkrs/hQtitTMm
U7fMTwXqvFx1dg1Hge6/Yq6s19Dk64WHn67JeNaRjAXrgRZKC9A6+cNLqEDhi1W95D+IzqNgr1Nl
KnY1bkX7MTbgV08ljWcKKZLEiFv7F0DIflgduB84HTjrSnyLeh37FlXrvt1eKDa74JtYR18g7Hou
rUWxYEesz317iM+QW40bs5nxJrNy2Z5Q+eE//ySTFwtvprv7rCsSKDil30T1bzYLmgjJwcFHOBFV
WaGfpJ2oJ+tNAY6ovdiWTwiaXCK3kqdLlMiasU5DCC/y3m87EdbQPZk0BZNTvd93MkaHge9jnUhO
mTWANqQy9q60Jk/UE/b8kjv0H4TXiSiqq+DyrruS2OZRPaarG+k+qzpu4hdp594ikro9VldNd6RD
/n9GJZ9ynJ3CHrknOHebGjuSrE04sIuVRsuTO0FtYPlj+RhsSDpF/gF7CZ58wu+AG/au5KQKyX2N
q4Ese+FhCpOREQDybsMX2ZUWIk6iPyEcfFY9KamCTr0RvLgKrMX5l60StCkEJBMVawEKMBzvDRtH
enSYZTynz7wYxEFWuMnd4YuUeaMiId+nrkD0nyBLCkv84EFNmOJgqCTrB9QzvIfMnSlstv1YpiZ6
uKDLTiSAkMb37Mbr2TKFJjxEQToZ8fEEYTcAQYR/KOM80gL630FX2NIiXC2oTmPRoIiiPl8SAxQp
OfmXKl8KLdGvQmHGlXJXBpXwwCZxo4NAVBCASCKI1MqGzbkpd04S7yN37myVE/kcN/wWEn55Uhvq
5EIVedCLoCq8USrdKlLiHnKP9mdw4YJobTEj1x+fY1BGD2yL75eOnUBIZFfccLkNoqUllEuB8IFn
2SJczJTFEAlgQhoViIF3e9Dwc8gwdrj0JxMRb5eg5svsFJIEdB7ofvwxF3soEArPHr4gtCshoP7J
rJDurFFerbGUkqbEId2nyB8GfVJF6Up+gRzl7V8gcsDpOJI/Xc1piJA3ArjgDckaLXa6m9J+oDs0
x1NApjPkEfSYwZJf4uQn7gsMOAp4eUcYGllvWkGQklDYFAK1TPKV6BKXQxXRWuHXr7lENGCEovpg
uncfvdKT//0b3hJzd5nSuKOeQPWaKdTyZ4/yWGo9ltDu7X2TD/JUK0b1gQKMYTlp1q01tddjoPsf
7zZg46ft5O11qR2rxTU8oaKiu5MP0Xd9ObpapEfPSQuydts6hlfvEX0JegGPhcQXOCOo/F7wiC4g
VGdqLGuSw4wzw1b0RP+eAHKfKHZGANjtzr/UhFCEObfx4JDN3ICvvWY4coyP3m1WwBibsZKYyMlH
rz/bb3YA7/TiOKcL0Vtwr2U00xgWiejHvICRXjODDcSxkwADTb7IeREAJNAR5E1jqruvH5VEBMEY
ar9j2AU3u0/u3MSxOmPFEhcAvspJubyyPWXAHxlLp0wuCP9GohV2DTUfPgX56JH/6zNedPeC+PFx
TjmsnOdug3wpvfbzjvY8TQEYIvbpp+8VKTIqMfIzYbl6O6dhO2xs1T2n+eY+va/uFVQEew8FlZNO
h67BfeLdBfKThsrBBQ3btcwwNT1EDACLsHvHDGVXOO8JCAzSg/wk4eJemVYIyWmFpnwQUAZPhG2g
kY7laC44T+T8ZKDC6QYj2gmirEcKSh0hUo8I3EKZg8Tm/co4gIqQygaaBx6R1s5yFK+BrU/8RbBQ
8rf/hB2oIAyciXThHdUatBtEGOLuSIqHpMIMej/iRzbz+A2kECo90twhIg8iJbZK0U1YxLwQfwiB
zg7WZkZi+UVG7Ir7tRd7aWj5mJ/lo2PGhIPZzrocskzv07HBiBQhhnTzDtENgMwYbmja8FGGreED
QqhGJf31+nA5PVQHED6qkY2Bn2tCB0GmBsXGD/M0Qv7aMy2cLdLVyV1NxqRor2A/vNAiNjw+VsX4
gCRWLRfabs5dZGmMjuxNIImQcexJ2v69gxX5cs69AV3OZBFyDArI8uScQgBu2U7YaSx9sZNR/YsN
6JypPjAEJ1E+Ij4CDfGIQXYLYJMzGAu5AJAxoR0DFOz+OEN2lY7LDNKllC4n5uVa0WHACpBoiGTg
9oxEixGL3Ywg0jhNhGM1JyllS45eHHs4f2yVWKLwsw2ALUgzJ8hC3kCQLGbyAJ3YtevxeGxtC4gL
W45Yujn8tQFIyq9GMFnka4q4lemJmpGYYyPZWICL8iI3MuvcYQ5AIB8NmXY+EvvvaJI8SBa+tzPd
AbvNTrN2AOsjvXEc5PDb/f5WMvSzpzJ5CpKNhhYx5P85wj1BdMkIEM+h0whmz7+S2+bp34kuhy75
p5TY9OR1xyAtOtkn90SMkmyHHcSq++BM28QrVCy0P/wIAh1J2G0sXj4NowrniTI82IDbkm5RATJT
yNmkjQhmP4LF+9i7RRlhJdD+VBwF8ePtuDE/Uk6UwCefsDV6YSEX+z2Sk/v40DKn7b3d+Tl/vFYf
LsacCljtudiMcOIpWqAx+Ha1qln/aLeJkSFqzqKglOPUynaYhECL9vRuTzNO+oD0nYdKUOT5UxAR
CHTnM2w8DR/z1rLlKX7NmJzcU0Ymz2D4JEQC6XaGpUek0Ebyh1MbbF4D13xw3hakun6dPRf9uOLE
v3PKd7YlxbBzWbfSw/q5gKXiT3WBhit4Knlag2cCoxJrT2M6EXDsfBVs1gNAJXSDu70dJuQJREjv
pABnL0kjLzYagbRWOtZhKLGMGAZEyKw1TVww4pflT1VOOpIEelZ4Jd9drpvc9zSoSV+pIJOS/0o9
yDo9B5JwkIN5uz/pJQ4BKnDn+jFbaxJ/fl2d3vSyUO0Goej4neZmeBl2IEBMW/YrSMmXJZ07W1OQ
/8YS9fcTDzvEPWOx9zvuHrpsWsnYTzPtTmWqEU4T6FoOUoWIIVMdnORhERTBpevOb04XFTRYTda0
HYi6ztbuprcZsCr5ITwb6wAJOjkzzNrQSHX3g+MvaftQibswv2t2q0Iuo020BLxtz54SnLfHEfiY
Sd+IV3E6OBzJHc8EfgC/ZpWZz19Wy8nu05diibCKx4pHp4r7R9q6lchwp/KQ2810/KKFtBkDgD8Q
Yd9wytAMQgoC/BbC3RO/z8sPRLBz+oUd+6b/4wq/f1bFiK7SFqX3zISwyTyayvQCZSvwDem3xEPD
Q0Dns+rtNIhmENuj8HxjQN1sxjfJDZ489vey/6uAYWSvhx1eFgVIn2N9OftZOL6KTBzHh5Vh3nzp
i8US4sHU4II213wmfEopMbgBEAPaA+nAMAgVVAgjosRgfiYXFot1GfyVMYjukl4XE9kcnOddlgqL
YiJI/yOc0gLtZvrZxpIW3lfxg5j5RkNvCsVHpq7gmsmKgtIjg0oC2Wgu9at71Myw42gktxBbHcsI
q+3HK0zKI6LLoImyak3OYfaDz9WisBErsCN9TfCC4SPqkP2A2lNVHIGp9+BSPUTkeMausegPq5kS
Iz8/1pLDVF2yBALCnQKdpCLD/bp48I3vZNpEfUmbOLI/Djo5PUIZmh8QTJx0tee3stjPBFoJWUAO
ODzKkBgblLTov0CFQBSFA2werL4WpGHSA/kxZYEjl3kaN+vTQJ016/PeKrI7xFCgg9/W7Jh1o+fv
01PXp/GDEv1D568IVV8ypDIpG2oamkyEy3xU/GrEoBeItww051jTQCOgjQNXCNjzDG+vAkRQiU3C
+gIAhv3VhJddi4En1j7LPSzhRCWA5/xzu3rf+Wdzml4u0PSO4nJ1JO+RIXE9kooaGKnLKEonrOMn
xzZd/Olnehnqm4MY0yoJFFJU6Gq3HS5eiDx2UDppZzCZofXe4lydtuHfKkxYapH293pCuO0TdfPZ
G5FA+fecdf1Pwqe+XE16pOsr8+nQNGnoefffPetDboZkiKo0WicshPUdjcEWcbGeAd48old4jp+u
eHhArYgMdPiyDyfmCs4deuifeb587VSvu9SWWgLDCJR88IAegAZEffKVAYQ5qoKO1dqh9r4SntM1
YGaM5Zon7bn0yXRofVJ/GAOEcmEtdpNu8h3U4Wm3n/KC0DRpyT12CjpD2Nk8wnxSZ1+GqA+rvIFM
JBRNzpSS8WmCPwEcbvvg0Ten0wM82Z30XVGVEjJVB4gXCAfGJcFaaiXmu2FzSl0pT/Ptzrnw3qbe
zbHmmcPEwnnZOUKc/tHC7u6WLn8qK0ANGPsiG8DRSscXN7QeQW/3nKq8PBn1w20x/YhRFmmdBhi0
gJlHD/4LM+++2//U4GzwKeC7LtKUyt62bLFZxb5HmsOyuq+WVWaT1KGjSo18DsOUfDqd+FbGYPhl
hiy7vQuZZjDDFXpbu+euICtmuiuGO+MB6kDAHSPOqY3bXqxCHH6T0WcqTN+HK5x+lLthxJAvQvc+
BfufZlNM34xDKbvT4pNWi29ydqBF82n2F6s1B/4Z4jkJ5paeUzT9BOWFdEvmPehw3g20gT4+qCbs
fz4i5N0DrMMG8b86PvuFf/t5Ba+gGb9HjwEMhvQ6ugzPvgEU0g8LijDBYQ6Mr3r3pbbWD1jrkRUK
NYIU0SUr86XHKEW7/GJzgVujHpvK7x4ccSt2nJTbanqeC4Jh/OB9gAnCpD+kZnut6dqvq1n+cgWq
oOYqEpFTeKx5ByLtnayWkKtHCKENqE4Wky7VBnM1KDZwpsK72FFt4VKV+X4mEelij8fUK/mIrFPi
eN7nf1yd5dNe9rPt9ju8Ra2R5vxvanPJiF9zrEvxiF0CAAlP2DrtrvPO+DOYKnR6b/60C1a553D8
DEAKFi1KaJ4zgZKMc8uCdzhy+7Y0eyvg1/EO9GWNjs8Z1KsLziposvT+7mjVjQuOJZp7f411EIkp
Fkzih/6xodw004cBzVKMbudkRj17mwlCQzY2ZekBkCQ9PNBhGdScKSggzHXWx0qgk9ZUpXL/ozGJ
vDCcg2nHjLYIQqKXLTIddwZ3pZdD+f5ztWGPUqUnSNnLtO1AWbx2eDGJL7IxhutHd0myFBnsVcM5
J4QQpuTsMsaCHkDRSux5Il20ZI029oEEBrejn6qPKNVxXlMIOaIjJJLb8M7EB0s2DtTgpchwQB4e
thlm8sm8fRLYbqqmz8WLiHFp6PyKuRU0lrPQciq/BS9LSk1EKMI3qB7dDu+evGl1kG5kEAkWi4/F
uIiMjwS0fjdXP54tdJMxAUj/UN4/FHSM4B2gk6H26vFXC6ltkcpO4+7mu+vOZecavxy67pU2JsnN
ffnmqdtqLIVTMaIayxbF6PCDktUDBSNqXQeA77mrZEigcamNho2rDXogvwI4zzYb0uhFFadp60dg
Yrq7T69iqsVlIsPdz+txfzr5Jjf7OarZfJ3Vk3RRMFRGB0I0Xfz2JFxdhqdhzrgJNB/+9ktrhYq+
4z3m0ps5ABFTPs4fBhPpZW2LW2lupiJplzLzMVytUgH9rHCB9IJKpV/HJZQfGeF5OykfIOX/C6dN
AIOCrHugyArg+IfBo9yfcQMdGdUIj6PCX01EjOoJX3h1p40FCtvEqcQ2WBwtm691nL+NqASCGrZQ
zKUZLtUXX73ZPpCAFG47/zlR19eJFD1sDEekwkDse6GjDxDDm1U2co6zGROBjLfj8CtSfaie8YH4
GyflrsgDezur1cXWZtIzYzsl5Z4K6UjBe+dFjyElLp6VVK9wSXpBN710vTZp/fYKv4DtJKgb2Jnw
ZYug8T7D9hD6H9IhsK3xylRpNYovGjkfh/4Y/kgadQZNKEAbBU6gxI0Qb4X7RZ0GF2twAjsX8Zg9
H6Yd5psrWeqRBgNdrBY6hULxRqZnJrJlurnCHHjK4kkXbVZkMdIH5LasahYMudqqNMOM8VfDa1wB
DPg5Wl+OFPWKTZiBxQWcBKHMfXrA21ZvuiLUfX5bEZiQI0XOadjY53R1I7sW+YFusInTmgzlxdha
6Vygs3A/bdhC8NIIcEGntjk/BDuJGcqwnd171Ippif2+xsavIE9tZ1Vvzw7xnZIeHOFX9aWMgkg2
KD2V9/Unqs2nB4VL8FCeiS6EalugNXfA/6hwzhjd0gMtGc4v6BEtcXlkAHL5Ht3csaDPLRQxe16a
wqcg6UYjmQkscIcWrBiOlb0rQVkYKsLsyjlBbg5PEyA2i4hTSywBCFQxKv1vFw9Tcwqfix5Zm8cM
c+07rok5EA81OBI3iL24CFCsJzacd4XR9UFCHTad9uwIOj8YdV8swsGoW3fSl7drQypB3yihDU+Y
YyIhwgkRm9EuPo9zzB2RqJT5eom52BZSGPjy3TiPjZBIRDYJYdl7jPfKyeILImPARD7ZlB5iw2iP
/17ZNUFZA4qBJ3x4Fiads7AJD1K5v8I9lCUAT2bl5VZEgMc5oy4i4ifK8Es4qLYdjX2bt4WBj05S
0ljUGyJ1BAf0g/cVlxNlic2sTB2SJMGrH1WiuazfTdIn4OfBIa0v9gH9+Lk4DQpQ/L8W14jKBwjA
gOpC6JPdCzlr0FvUUU29LUWsnH2AEAgAQTspAk4rt8qeFMtWn6PIEbVlkRmAVcFt/XIRUQIxxMVW
DXMwA1I/4DRyQSH+NBU4M+MBPJQlI0Sg4ApKyNchpAwAZXwthgbfdxfKHVjNy+/boPRUZCxPTveR
tCW6VIGenha/MA3Pv1wkBXl3hnYezk1gykjNAQjKnqOapK/EbIfNKd1k9SksN9JekJIHaEiyusLB
Ing8maQM0hFS72YQ4NaKZCXmdgx0CwUauVigwIfwmS3AR9LLCafQ13kE0k9KmSQOEbgTQlKX6W/4
IygNTf+xdF5biitJFP0i1gKEfZV3CJDwLyxM4T0I9/V3H/pOz/R0V5cBKZUZEcfxoJ839pcrGe8b
zgUGVx86zAVMHHyviktiw6SgCfHucUDSVr/qk9OFSrHa/YbJZlb1qmFub5Lhl3xqDVQh6DvV2U6T
yi+hSCtQz12ksYOssaFjWdSlNy9jb/q2aARBIhMOxbBf9EP1c0e7L/Brh0eZ6dhkVtPwwfZ3E+vp
3dm4mQPwSo508CXeFajh8ASrEx4HVQ5zMHxFtOFe/nYYXrHh8tIdS9nK6vAOoVrlHays7pGhESNE
6jDferR8x4pZO7DgulAY+oVA3P1sJZxKRNA91DHf0n5Ifqpuie0znDX91X0ODfRAXbihCgNLOFNo
aa1CVny3d/DgnC7iBYStS0wfYoNY5HIIjYLDs/2GxlJnS1CNxPoXnUSuKMx07NbJnvAcTR1WlCy0
WZMs0NHDRdLG3oGjlLoLSph2W3laH6tFkXPCHZKHJYxsKrNuRJElSAUxBl+McNmrhRRYLeo3/dWw
G+Hely9GmipeFT0O9HZwE3gsOKG7SPCJLWlR/clsDR1Ne47SdHbrXVOlTsBi+oStJyJT3PyVyXQZ
0bU2oE2VIHz5m7VT504do3LrgO9LawdqCWrD882p6OtzbIPwBtQzR3Odu68uGhImf8VTWAWQvkFs
9LbzNzMu8MIX1+7KHHMuIzKkm2vzpYq2ifyaZ52a1v34t9bDe7CwGX6yX2cK7ovHlpUBKNIsd5F+
W/0YS4e4o6WwxzjsyqEFcnFk/MQBbE8IeKVYJ7O9z/A1PXgJy0nk2G7u06JD71qq5eQMprFfg1Oz
Ax3+5GCm+aIiJz5gXZ+w6Y/ecH8U7cf2yzZuA3Zm+CKezbmLaR4ulZgiyC0HfQltG9s4MVDC1TDA
af7Dv8zGpNxt9EcNvt4wB90Vzz1kPMZC3A2hgFUwScz++dIttqv2aECdXw2Wg5Z9wVaMnhN+b9lx
WUCDBtI56OdI3PB99Em0Xb26+LNw/ynDIQC3RuidIP7uTMjULwQ3nVpiLPkD65eZ6XfM7DiuLqu9
xh3pjPm9mMWU347cgV4EzTgPI/qrqUOdjO1/r1B0DQg7X7ZExnyF3C+nlbQQk572dAb3ncV3Zb+s
JHf/s3FrZf/KOLBoQux475wfj/VecoCV2UFhK3pNfhCF4TsuFfwzQ6b4ADDSz4RrwRbg6C7f6V9u
rXJ0wYN6e9JElYfbKfokrX+yV8ZQY9iI1sDyUR5sIB290BrTZz4+CLC/3QqkwDSYNLlV2wm8Qnyd
FjG76z4oXKw34mBI/cA11Hnsn9TcjM7X1DLspWzGa4aWU+fD0IjJl2iR9/atxc7DwO3EIiQ+GGKI
bb2Y9Du3UK1szT1TneDtBw4gJoywYN6pNesD9DGow0WAWf4W4n2Fb5it/PfLNIDzgQuLIMi9L9vF
iQeO6C4+zjT5BE6Hnz44HvEK9JsaOBtLPvfHlX7BPvx9usE9/eCtCEFLjN9XVOic4fzD/QBfPAG2
FOAXMMpCQnUVZxSksZGuXQ3q0GkICxjqBZdaHE5ZNbefb/PQjL97xOsg9s6tX5zf/p5UEnvn9uby
P9j+C6tX8OxeuVbU1CBeD7NEF1aAmfyKxOZhXn9ibiiG2A6FALAIjTtzO14Ac9yTCd5DqcyNdPln
90IRVxvePKAeBVgoyKJ/gKpL6wp6evnbt3chb8nPKWvPluq/zWQviuuEIniogv+YrUE9YBa9W6JK
Ff3y/BOp2d0hFJD2gbvIyVytMVjjK8k+eng0WqW/xlx4iUggz9aLeUuZYe/ikX6hdIT1Wb6EVUFv
FAL8cnbz82Hhgqes0R8hX897dfoiBOh5ENfcPWSvLw4ex5486hClqLI+0RPt0nNQw54QV7Lq6twr
rXDFGBfdxqLpvZ1zUFlgbbCbHYMNg2PCmTSkPgZMSrDQ5+yOC4R11AlSwTe04tzq9ht2i/sseWJW
kaoOHqebvAfcYYZIPf+xAe0YuFS9afY+kidGm0XX2S/DCHkFqtgvadm9zZreJr3HDIdyjO5h6CHn
J7mtZtcgzd58hE8NBFVDsUmuAeMr6M8v+x4DGdJhIt+QrXvN58ZF2arLmXl1MBhupCyCnUWY9tTM
fMP0GbfTIyXJJhFtDEEAcHV349Vt3RUkBauIMkz4P7bASC+02ZfnItwAZmWYWgIh/O4veSfP7tO7
gYqds9WxfehmWejgY48BKUAbtGwV9XvXB1/HJT5iQIbl+dPy4tvgZfeToy32JJdGVMB9mxcxYHv8
0dtV9jO+8agfYCedtTp4acnOh4WiwThx5phwnAMcjOgAVWNskIcjPeNH/zhnLAr1FB/W5ZEeiYYR
oLRETy9G1ZP68sDnfe7465ftCiVSQraBRRvLkIk3w1Y0gVDEVWIaa1P90FJaR4BwNhxQ2Srd8NfB
svjEGE4ZLvvgHVbks8Gc2uQTGGH21Eo5CU3NycQDBfkdq0srQw0vVFl6RDZ2N6NEK0Ek2qUqL780
wvqdwXre0aoQv+ih3sjHzoweGgSXp+BFlBdbQf/bf3ssovWIQQU0gvhsXzsNyOq3VGjLm2WGlBA3
A42kq3SSw5ddHGGpYI/X1pjZ9D6oNRlev/hk7piG+c8Wj573aHF+d/PyD7Vk5l/o6tnRaPOa3Xkg
D3uQSrjsXNz6mSHbw4OwgaUDby6AQKbLGLH62fAEa9K5tcDqKOAqyTXiDGw4xAaLCiNWCgakzJDv
UKBzZ9olegONzN0p+MyhmKFbt0UBJcB2DjQCvWYxRZzLrJc86tcvBOXrygf5SYo6rfgbcVcdC7RK
Ukvu0YeiglqhexQMuTr06SrVp1TtH6BBQEKR7TjEuwrgXxMgK9SyFv5HW8MWenAoOVDp2Jz9Cgs/
zgYMDSR9YWCJ5yc7FdDJ1UF/CVw9+AJPw71pIcAIygmgJ40KQHbuG+PakWoVjhe7ldYQcDBLRMRL
MGR+HE9W6C+rmoX7RvvG7zd3iu0TOOgrxFLVkWkpVKmwbu566qJI7SaSu3Hjr/ukhnIRLXfv+YQh
PvUM1IYegWaEmuqTROnR73PK1knNu5RptmBe0XdKuF2nFxUtvWJNFMd1TPLBv/jxplyaEJWTjq7U
7yq+FQxnhEqufVkwUlC9WvO59NJEpyZzejacSw/Ql9rrqIyptHLC6ZFwPbtT9irJ8gNbSEr0rU9l
i5SAJlh0+n3SoEzCsYf/lVBdS6t9YYhNBS3Z+7RVkLGzjJ7r3PZjskUeLttlhaRrenkdlNwpKT6I
CU/oDz8Q/OFBoWDkBxKIpga0vkEBDmVqVWSc6MqxxbAVaP2Op2GbDRaaFdymsqhV/PwYcTdcfoSV
DoSrJ602Y04qfr3IN3nlim/nivD1FSTl5RCJeDD1SlzlN9Hsv7hFzCzoyvlHvoho6d42uQT4qhMe
CKoMT+wf60pkOPpY60z0588ePfcmCO9JOMgHE9plcrp/F0mGAvgGOoTRvelbGp6BxJ9LpRglMkYP
gYwNThBm9Qzhf4GNxI/DBbMrRF8wkvEsAtQBOM9IiskPMBhw4ji3yj+7DLoNNGu6VfLOlLNY03li
1tRDJa+u/dD7rBCuzSR512K4s2RggunmqY/a9RDUi7hWo2u/Y1JIxNwE71z0/qxG94ymAUs+3koj
/M1aLoqrrYRoallMeLdJ531wmw8W1KtfQmNQZzVV/Sauexur0q/7OSZ0+t5cnAJ/mNcVYWe+e0TX
OWgDuPwoJgbQC4HEW7se47nBZ4UHw+yLMUPRytmHkeZ/SO8jAg5vYzKgWKkq/pWx3vtn70oYEW+9
YRvpgwS1IxweGEicp5ZSAqqcL/a1q6S5Oy+qzu2qzTTkNtzd+MsIwFlH5NPjcynVApaFxloBFW+W
Vmn4JiWkvjYvJA7I17E0Z7rBZ554BYRTNBCME0kVyVzxbJFvjGUp9RzfBvt4m0Dd7rm/s9Wr6AG5
ca0vvUJuPTFKC+oj1P0ISN4cZFokvNcBHUfUnuTe1euhbcSofOsw0X+6oPoTyAYGre9ObiOsRgKP
Pg6OBQAHXxftjAP0WfEMpl7cY2C1enalPPNO4jtucXAGFgYE+MBn/LYJCZbhpqRHFbbAat0rM59x
duR12Q/Mxd0XXVmjiawE/wCyQq+4src/6XSGXTN6U9IRTyfrtjO/y3fnMWa+atAFnSN2PbZBKnRr
+kdsAVqzHURDmwYWpxF2bv36pM9xhQsb7IdFjIotiA6kMHpvXC+ZQgzvdbOGKgrtr3g823kx3VXg
FFVRr13pjOivziDBR5CEQlxOJYnT552j586ppJsWgt9ebm7nSPxIn67DBO3A75zTFcBM6t/BsUpj
JHe0goX4jl0C//4mjzRppLXkOlc3sfxpckWdZSqMqg4oiD6RwwdsSBx8pHYQDPX9vuM78yt6tuuQ
sdkOQTp+JToQJUaaetpajN/mXQ5PwTqVIwWPjuZhl+A+04atPbbKYIHDAO4Qe+R9UIKVwt755A4A
weJmom2TawLoW/YMIkkzxNp0tI1WPQOspWwFF4cFwpY1gnc7RTtCP3uIy7hdYwrg3lxd+AJU0pzE
dkaBiKLhDb/4Embw/3zHr8iLpzz8Ybn1SQey1TnF8v6+jEDIxg0m6Jzd5e5I5jiy7xB2dIFRe2MC
UoOMKkh3nba2yRazlYpHIgmnrMN49kRuydW5MtzRkt0AKZfaRQYCp1hDgelkF5TajwUpBO3rahfg
m7hOjvhqsN8RwTnATaP7diNETNxtLjnjKBBn/UXE3l1QDgWOq7VnkuAVUwJtIegavBf0VhQVwAPP
uBZiFjD4dFmDEH65cOiHOfo3gYZE5RRT12ATF6JXWADPb+VVaoAbF0vUYK0S0X/z0GjXS2ZzzUQA
L4vfO8zpdB1IU4yx6fZVdVjGGJJNVOd/MPBe0TTRSKTQsek8cW/vM3396RMBCqmmVhk8uu4/bfE/
bJTeTt9FunSKj+VKnrcHkDJ4P3xoS1UPV0kTzWL0o22pGjJ+FRFrgO5YpDjU79DO+S5i+UgDwHQN
eIOuAEMjKiYoqhMGOLvwKSrtnZaRDFlUBB8K2pqbidcKyKR+Zkf59LBmYrCoJEa04Gx7xyAGJ+Og
VmrY6uEQ4NdTnwMb0mbUuKqBq2wH3ASxhVkBVYQhjHmWZ7+JLRGgMm/JEiEcDnxPfCY9Xr+G2qLX
Qfl5dIHvHdqtI+3Cg/7jZn0CbAdoraZmP1F/Z453JlNsKC1cBdpsBP2qW6nnW2UkDC+b0ruIr1gJ
yCaBfyi2K4xdym01IBeKNVWH5QjkkY/SjZBOh412bZFoDrJa8iggmnU7NZtZcAh8If5bdxX24VLY
H34RnNZmlMzEdmBA5/nQgTzgjHaK9iFtrqYj0L3R24EMdWJ2XGfMewwMj2ycUZ20UBEU4BggKkiP
0KCjU7cyvO2FJT7+yN2x9mPRPcs+iQ/1cNbv58s3KoTkUjNn/XubVpkRBKrSbVZgNt6n9SuglKI2
4/5V/MoQKa4F3QbNGK0bMwBRP3OEANTscoMSkgwd/An7G7emgDFWnSKSyrDElgVsoW2FzY4iHBN8
gyn8xivicrWjCGZ2x14a1NJ/dCWjo59/n8PRQwfe7OzK7jprMtrCS7TT5PhzCy8K6BcuLn3mO3wM
NyFw1fZmCyeDt6Fei5Bf2uSSh+92E17lHpvOE8ozWnGOfNo7Kj/PpF2GkxOXQjWHxQXxbThgXH7f
JK63HpT5ZpzKuxYnYRmZYmyPd75k9NwUDzPNh5nWgi3p838SDhH/xVGV3jjQ8dWUkXvnb1hHbF8N
pbR/SgbFJ2GDawP6Tl2+wRuSM5aZ3SdHT+sdPeZbjBjCjZv+dYADO8O/o3VslagJ2pf29W0StJOR
+wc0a33niJAIuK0zM85bhNl2sWUkm2kfUi6d3KtnDHu39nlSn6vQKHAh57I83oe1hvPpV+c48Bbm
vWsLQ+OjQ6Sif4fBTaFxnNxb7zLqzSOG1sfJ5+/BCI1iFXyGOJtSBGuSO0m5UTQrYzw/g5ymbljA
nqSekjcLCRlXTQx70npy5TZZXI1i+7NE/QXX3ZMfZnNWXpKKfh9P3XpruMAgxoOx5KamM+zTRWZo
r4kkqXaZb2w/SgXAJfKzqGUNOCI2kZ78DkEbxoabnyVHdJxGVu8egD1ksg6/fQh5RkqdQkuS7BnR
J4DtPPtjYTDxuLg4sMfU+ITSar18MU48DOKx83tcwVuJFcQ4MvwsLjf39DFZBXjR5bTCznGEax/u
eJr38LOqWCcyixmR/tn6QF5lyFNr8wKQQX5sftSDew7pfNz04hgNHKlYjDZAb7JG1myVwM7x1JSZ
M7Ohg5k0V1KJvlAId/IeAxLtGHuX/bLUOjn70S7aQHuyM9p8dqQftJ5lv62K7cxKWPHrJbzZDpJJ
SLp3dozz+E0QJ9ycDbydItwEZOoVsP0mbvuFlZz7Q3BkiJBueGtturTjLt37zbNmq/A6fiRMcMWj
xEsh2kQbX386Z/TRXi3S7iZVYH82Hs8QkiXYkDIDmG07dc+wIKOzu4Eg3aStnJW5A6MCdLhdWnRR
w47e1tCBIfgB8ebSTbCpSgnVudNZVGky4uoEglOj3WhXMETR6KHUMhxGGSDIcCye0tZeEuID9j0e
A/Qagw7PUtwZHuPFOiAHyh7eBkUODQYsB6j3Da4xyRZw6b1S+CYswvuG2AgGAGbOcBzjYto79qZt
/rrvOfFCN89tdvF9pM/k5Q49dAIl9tihtg8ydQA1ar74Dn2IDp4AwP047N8mn6z/4JSYYtHrJfwb
l/IPRANkxSrHmjZDOyYPnPPN8HJXkgTHKwbxzcGR9SdCqC3A9ULNqpgMacztxGEtwj978Ar6cN1x
7ZRXXAy7JCGzEWZG8sAw3TmFnGV9pBi+Dzs8Y6LGmOsaOIn/yzytwwca7QKmEwDYeN5TCHwiiK1Q
Jhs8wmxG6Nb6qGTMkAluWGdLlLmp26/wqsO8U4sM5AAU4U79r0pnx2kY8hohIzB/E32fWZe4VZqH
nbMn/jJHmJCGk2ebCMrFDZEyYk+J/Y69mcHA/5Ek47fDLAtWmZmwF5MDMahLCaI3V0UJsNilTM7s
Ai1c98kTyMX6mEPuYPziVORHrXaDd/jtsqkjhEqYe9rNdE/kmqfcDuAcGnesnM/KQ5B1Mj6Ri+IY
F1428j+FYPMxJCNs4Z26lTbsadBpWmsPc+IU6nEH7YmJ8IPovSbcGYDyHzaBNOTNwhmf4W+ShsGz
yPtkeqRKpuRo4yqDLPHQVJjGeRlxd7QqzE4tv+GGVApQa9GH1BwfFkTWkIziAgNFPHMmYRnuIBRs
lBT0AkZHlUfuQzC+wd3LUM7AuAn8kOTpCeez3aWulJfIUpz/AmMj219RKnIMrwdiQV6ogNcDifv3
w+USigAT98rUflLyQGzxmO0/W9xnJugAcfeswXIWbCv7jI15oDpG23i2edx5+JiGfoK9gYesfXi4
FTDak12DG3iyc5io1PU96ba/aG5uyXtQ4Ssr0g3x4KtQOi6hbvXu8IUxyujdML9lsomdCsNFNks2
8oaRroOX+2JM+sBQt+xd2K4LLclvKiOshwZ1gqCoiHap4kbiodG9Uw2yFmTwXbD+jhjmB6mRIBRK
GssabhL4Sw8115R6BhPqDvodbWX/9kb0XQBWl7DhFpEuVIgzubqP7tktVW24xTtMWXib3q0R59CP
mp18XodAjEtHSWYuIjJCq+UaMcMFoXj0G8PsxuB1ygcpsNsIXiTM1HxQk/IfpzBhuGdnNR+kqbtd
VHzgbvYE6kkGyxhXgmMBujt98LBe0X4iJmV4DcfmCquy5t57z2SHn5m9HiNR3/l50HATPfyvoPw0
scJ9zqDO53GVHXBBOB5uwNyycjyb3eNtR2/7E08Xh5pplMMNz9R0AXcHFhX7TMFDvcoReI1hnsnE
9wgTjEr7Zyl8jWcnyuKNv/NL3Cxk/bCsHM5GuNm+Zui6q7jtamz+7ILystb9Ijzdpr2MUGiiijTp
/y921MwAvZi3TZgmWPfknhguHn3OvMDHwB2dqmvYk3y2TTcdqRZr3Ydt1ybA1gPC4sqTUnBW03TG
z460AKuLwps6kIWuIlIMW34N8CNzWvBS9JNKZIRBbdwspYmo0y7L4aFuM/UZnFiCyZaJI62ft/aL
POZxdYEtmijDTC5g1ux5fJRORQUDwWUgDtiXoVZlRfB3+8OEagIpx6nMqpic2UoPYPbizCfQUX4T
USH70kVS9kDo+LSmf0hQk3tYeILEXuA7pOX0GgGxooEa1uUSdJxXg4JbTBgbo95tpMSAaRxcV8en
NKngPb7SMGOYQeH8IJXr4X7SPeUQ0wI7Ag3JzW9m9K54DXDWrD6KruItYNAAk3KGaYAcbXkv4NSA
kC8E82XmhNdZGVIBWhIy98pW9cyccdJkEqBJJtpT+TriI0rdj6fkowRL4snXQ/8UMzOq8hNvbmnJ
LAUP2au/Rz2C65AAJUwL/PvZrpF6Pr9Bobng6VWGmA1h4mHyByyfCrxrRnsVHIwk+Kqdbdyy6qX/
XY/OVPs8Smfr8LdaYtqF+h2zYBf+93x3NU99OoLD3gFLXmew+saFzqGPN84BDePLvNV47HAYKw4/
T5cHMNwg87m0PnN1BwXrNdxMHhWzSJrPH5/KH79wVPb2dOse3owr7F1XJPl9wRZ3DchVyIS3Wlkh
0BFewyH/Kc+h1pfp8A7d3QTgmOgsuoA38djBd20ZUH3+QIP47z3bhQV+CG1g9e9L6ZeV+v1CiPTc
ajKd9A7lgKP7AafKfWMKgOPdqhomFTchTfIabDtPTn+J/rw/dI1K8Ku3vuFmRvXbgqQWaE9z/AP9
4zS1kIwtiDHtkCQUxwCMTszZVQ7ubpPi+2/xCJ9m569HBDvB4lO7EewIgzWNlEgTOfOzjZIQBks0
qFJeBpLZsCWI7b3zk1267hS6XywbORbljSDZY0ythFMkzNVvmGN5LTgeJUpK7zmrIuvf+Kq1KXb9
M2QZfxpdqSrrM4RQEDymsDxhaGMIVeS4nxv95+T79/b2oLZblryTB2WssLFLUFErxBJIZHJgG7qO
MVvZB6d09naoB3K7QozDAi95Do7LAMgzfIYPNjZqxuKIuvMYnHvUcABbTfXgeXBgbxSwKuv8E/a6
FX0K+Cgb6mX2YBZBGF54SYwBWM/T2aUVOsivU3EfM2NwfloHX8yoKlglDWv2fqMvvgH1P6D+QiFA
e2LuuoeweYbN+e5vHBpvi+Ln4OBwxaow+tPoiSSpfeRalKMjNSY2Bscxh4868ugBTKqznANbldW1
bbw5mO4cG+IENDtPLK2OFAXMJfKoK966wLOTt29LcilFJfZicx5CNCwrSZGwAI0gtaaa7qwOcJT1
TflZPX6f5O2cl4FDBSRpsW83Ezz3gOUQQHKWD26AjnB5KdavIFt0vR7TjifUM5LWoV98Mc0CteQG
n2ZGuKUDmlHQ8gn7jg6RL2cXNXSCBS9Q4rpnhLRZsOn2vSsg6pFTQ0YbdxBvbkwVIxxxkQ1Iqica
l6NbQrYMF4STFrI/EF3hZL1Al0HJXWzSbhWqTs2+DLaphCkWIygbq1P2TWRl6pfyOc5Z/RxZ9086
2nkhgCoP+SZmvVePG/DLVhAVrp13UozXY8wjGgzPaZCt8ujEMqK4c75ANVSnO+kyWzlSPGLNMoRr
azdn80A5urbZPbaIv+sIADR8ApsumixXudoXn+YdD3oqcAojrOlx8AXOIzevYT1hUKgjXAegq9xg
exgz8UnuAbU31NctHAfUV7YxxrtEo08EkS8WytZ99O9guxlPDd2FKvEaQ33bWB2rKBZ8vvOnwnt/
krFAI3maNbH7XkCqqSwaFQdH1rh5dMoL8gBqiyM5Y0eaFHx9iqP10yx9nMeqhi/2LcCGhKLs7tTa
6x5tFSyy0XNFJ2yI3vCy8X+LGxmYcLuJz+7LnmZ05ZeVQVP1PDqf0ZZELu0he8JwkV6Q7tA9DQ6U
6fKRP5i3FYEXPhkKLS2dzUz5PA+WQZV4vq9X6GNqvWecQusIK72SHeM6He3UZWFhEUvIdYf2q7Mg
ZKV1c04+2T4TQxMvvnu5V+8zWQnqreKyzk52tdkL+C6HZB8jFyC0e2vFGpIpJvAY56OpX8nurrj5
0xipDK9psI1zd1F3yHmztlwmFu6wSsThgmjDOH2TqCqBeQ1vFaXNDEn49dfeKaog6GrYVUJUyoRr
YNTvxLMh0A7RcfY03pHDwSdN/Rp/qTvk34BnpSX7apV3PFTlcWVcojJKK2MjLTI2SlATOzUb7vXt
aBotLGVOw1JaSitBbUucB6ZK1sLAIxmSR2O5bl1gnl2ILGn0jKQ85juf2daPXlrjglWdzbxm88VJ
cSml7mauqMib/4eqnFRBhaJUehrbRLlhPiH8efl4WnTJTZn/PrSD1Hfho7c6ESt0SrLiwjiYitN/
MgxLtw5V9tYrJUo2SQmQuURb3mqjd/O3LdyJExIMnZtfHMs8f9v64xzakptX4e/b1kMRQ81Uhw8o
lEvCr4xuSU5KFOp3mpMys7lbHwZM/i16lTAEa5BEeYsgqTd/2VNkNK5lJvaYyxm3Ale9QxDeLxLo
Sqo9hnR86yq0uwhLZCA9HXIBMJm/nfArxDaDEERMxYiwAsNdgz67PXfXzrtbHxvfOfnQ8TUBnk4Y
ZVJDYoaxsZqu2MaM4TK6S9Y2sWAV65r+A1juZt4F3QMAJNQoVObbAQSvhkfzcyk+Jxns/PRDdu4L
Tb62mNq1L1l1fnTqkUEAFfCi8/angQH3DpN134AOYxMI7zVxs8YG4eop6G0aTMljMoZrHPkIkQYl
30d8d3BZeWvINk6aBCawRvwNIDSCoOMd93EOFQmDpzdq1H00r7oqxGvCYy0Q+RZXwb7/0tnkzQFy
z194r2i+7XPKNwAeBYafAVUTwQIBnE5u9s3B3g9AIKgoV9ukuJLBPZ8JAPy1VdITBAIIy8CQizB5
2+1PS99NmK6C+zb2H1YqGJgUQDuVqnonkK3KFPNqHeCQWCWCNku8qYpz9AloBGZVtNvOZrXQ0be+
ER08O2Gw7m7Y9f7IB5qvu4TFrR0SyeZAsowo4c1CJHhHG77+6nGZWAX/gvO4SbINXxMppOQyVgV3
rYAdK50M1slalkqCumIjTlQ28ZJ7ZzOSaWHez/kY44WwFBls2PhT61Yo6I9Px7NOjEUio5R+9vb1
/qYdLifG37QXwHBB4AW4S7f1KSyKmrU1eYrgZKoKw0Lx74b5822ukcWaUEkNLxqkLz2HzCfsxriZ
EAKYshpIkQI6ZhrtpDsX7bOA8pTMMPaUtHe2goB/YPixyf7OHk+Z8gSPVvrVD0vhOnAL6JivVqqf
S7iTR3AbF3dt7klho5VmbKL31dK9giDs0GBHG5LvICWXTJ63nQ0RGevG3tECnXbZ7pST11PSnjKu
kFOSNsXd4weS7wckfrUISuSFnWzs82g7JvMp3ZdMfi7Y6n+cGvHi0E7saVh2Sj3ife21DxtgY0Fv
3kIX0Uc2YwS43qVXH8FqyCF1MNK337GIFGsfeLo1wZOemAEInkVYKVKRtSswPBA6TBqDOpsMy4CF
JL9zLQXB7kqh4+y35m1B9QRDo00T6i/TREZJ5m2JDIJfFZ7ja9guz3h6FGvYZlW+CJL2S/ZcLJUJ
DoLzU2d+T0k0SNbRnVzsO1//5mY33Tag9xJZQwzp2noGPA38rJGeU6B0mCeTEjyTmvXsQTGBuzMD
+Y8+vOaa1VOU38vb/wIMD2wv5LBzVXrKkjzZzPilMYBYwwvcWI+MP/PicrakLyQgmOe/JIO8y1Xk
3YQuLI53UJyJS3L0X16Ou4L1bZhFnlPks94d+25rsziSoWfjJV6Yl/uV/sXNtWVl2u5qWChC5ECo
V4rAHM4hH6JOafHKWDxaQPcWKfdboAR2O8bivPI5WxaPYe71SDjDtYiXzsbFkmH+JuTl5nN+XPFb
u1FdEhc8UjVgtKqc8HfGYKmRPkFSyA1kjyNWoFNNLwzvlBLIYT1115zvOA/au7kOREJxrcPwxJ/J
LcY45hZ9OSIL5mH+8KuU4nrSOFL8O3myaEKSvxvnR8E6oKwYrmki4TUHnDo0RByIfXxmeO4Ms3Rx
pvDaA2ga0LN5XJrJYwj0MbXXbKFULRzhPJnPiAOSgYl75CmqErG7hnZasEo4PfA7tG3zTodp3xrm
68/gOLi0H9lzg+Oj2a5ZVTTvv3237h/9PC3Prun1DgHp0WuOZPdA6F9VYp7uE8UOrtTymcqtn4oW
3pw/GDzdA5A6M5MrOtWr80KT0D1A51G0ShldNU7MI+ylCeDATCKubOjupd+RlGWaSDshYcLHKjVR
TKPh7m56MOeIomGwAZ8n3FfZyYsO/TVkm6sgp+GJSMEq8J4BKesSXM3pYDdi4VzRin7t452nkuxQ
Hl2DE4FMi8Dg4T8pP5NdU/6ezXTLbO7tr0MCFtlu2IsUu7l1qvB3qjE2YMHWf1es23I3LjuXMYct
+gxi23OMXB9bs8G+4W3PCDlqR+f1+fEEb4uz/6agRw9qc79eO7tGwcHC8Ka9xoU99haBplFwdS7Y
CxD1/PSn42nn+Efy3r2lqMUS7SE8IOmRiDphF4M8ppnHhkuHha8nDp8mJKKYGWwqbB462Y/YcFvt
eQGLGUf2rpzMYSADXeZcFWv+aBMIwBNytG7zeqqo7mKweVDeNOm9azFKu2J7UbFf+CCS2mSk5SCH
sAt2SXFLedtWVXqHkH80O8UAnyBCIhHmUb6iDuc3k8wuFIVgR1NGrngoMPyhDObjTBYb0Z7pSSP9
mJhli90tGjd+ATtmyZWIFFzUiF62bcNg7d7bcM6ha1qXdAZ4A6WZ5CtIqWDXaBLx0hwOj0GZGv1F
Zg1k55lhzQp4btwB0UOM5nH0Qbtndu3oYY+WctBfAtL6yyVyqSZt7Kp/YwKieec9kIZV3GteIexB
iMoXXvjHfjG1LNpojvBAQKF6J366CZiCypX5rWJKfwDIVo55Au1PadWaXZgVIC+5A+Coq2RPgEYM
MIf+swBItw34TgxYfdYF2h84CeJbV9wauWmCZaue4ZEz3f20S96bZhYgAjmWA/UYyxfs7Pnm44tF
lw4s03d42U6/AbM1keQd6eLJyhiVVtyy+zg5dwajAxlobWkCmaotPkqiKy+eDGVicMkmMORnVGi9
wxfq2XyhhuhLxU513injJJpQP3t1R5G2qp9v/iNS4jUjGbKkmPzcnFLdWsdr0GoiRMx0j51uSuxk
tNjdTIZAU5Y9IsIFGud46E3tzgLhrkeAI6vmHRYXJbRjGtow+neu2DPwybX2ZUUAICNocNSYVnzM
FyDP8pHIH1kWpxCLJ3RWlwh6ukN/ZVLPp4XBN0Uf+uD6oQN21h00w2zgTyeUDpTb2Nx7zNYqkFGC
KuGDaHABLuEzLVdIN4GxwP8wthLZ27KwQRFfGKdHDSPWv9SArtFDbYlpExMIK8LqHi6K8qXV1Fs+
FI1lgw8XoT6p0B1FMKcAYGHfyNZJ96SAVLTE+C3L8ERkNvx0GZjqWebAbo0GcivSkB5FRdaFS1Rv
R4NuhiFqyWJ6o8E9bkKwNfA1qkFEHk2YYrafbhEiA0p5ua1Ga7hbWDmumEKIa6K/APgw2t3i5ipv
xLoMrwgs2PxhuCFPIv9dYEBeH8uc9/Sb8fJSkTMVqnyVXCDuw+qYOeeaWB7rjuTAxcg2mCbMfTCA
xBlvDPlBxJsN0EKzAzG/z9xTkMVa3h9b94N1AA95htYi+wyRvouIw7XtQgHZdC9igkifcraxhehU
4u1C4j78h1Jc3Lj1+DqA905H+jOQDmMwYNysu8TBC4EGdBYCIIAWnaGT8TRdfUatBfsxOaQnHpmi
2ZgzvLqBRQINYmjPjbQuLXQcbDZbBCNi+4M3ImwSJZ9pT6gc+Z3JZA/AKUx+vmNF6P4oyRlyFKRR
9Mf18JHMLkkRIoyE00KaWGsxnsGj8Uv4IS9IHprCEkHyGe0zXbqY4+aHGEII7Qj54stgx2awSY6B
rO1e+GxJKn6O1z3a+bCWgQU/LXp9MCS62bXp1RNAXNpcr+lQeix4GimkYVyYf8wAjigOPY929lcH
c+y38EinWKeg1lftWynNbrr3AKe8is3jmW4t/hI8KHjwFGCOwYy2jxICGIfRpLRo0Ygjhf/DEEsK
g23m47lmZX3EVdjKZcB8XQaBTy6hpoP/fNsQqrKHC3SFngHLPuNCGdZz4IQWgC+KZJkirJjZmxGr
7EOAAHC1lTW5K0UA7BVmYdDysR+2sQzL8cW3sI0gk+7QZ+0ADfKMZYfJ0a1EjeEXOLgGjCnZDYqC
B7hTGuacNyUGtsB1Hhc8OREvUQoRnf6z0S11XyVz+Fi9LUz1KPakTmWStAFrEpyEYpZkSP4P1Ir7
NdMNZgQJ1HW0LcIi9b0Zi+Em0O2z/7+CkLcIkId2ZhxWhthNKdAlWg4GEPbM5RlYdVWO8DPipAES
1TDVCPzs4f24lahDkeixRfDWhNuWOTo08RX8NY5ncnVgluLVQ9nnVVn4kr8OY1bPuIRP99PhcJFd
A5oOPo2Fx4TT+0P5A0FnarMHgqjJCdeHAMkokKUbIlP1Q0BsXAgwBrTBxewslB0ejhEgiFJ24AzB
LdM4NOyj/9D95OhL4kRUJfgofVxb2BocaCZoEGbnnoJbRXGReORkmnBKEHEA6iA2anp8N4+jTuqX
GePcDFxe0pFQd/h3f7u2Bd8p5/e1ybfhgQtDaB7w87jg5oqBtcVDm7EjXlqKdgHS83l1aNnsvrbd
sAkLAAsvy9r2kIhgoVLHC6xrkaJggc5VEarXzQE7A8tJlqZK5IGTa4JSsX/f2TWZ3DIrxW8aDJvl
BSMQtzAsM7ldkKh5wDlQUcdrE1+FVSunWBCFDk6e7w/Y9Z0i29uKcoIp7krFGLt4RFrKiJ/OLxje
L2rO1telgBML/teeiY72ddsF0wWT1F9kqo9diX2fEcyII1DM6AJCLKeAKjwqPTZjCwprzZErDbQ0
HNU5f9jNC9gWLrENtXFxScmswfhrx0FRS3LwK4SnO5NjiadtqXn8Bl9q5bMM+MYFn+WKfRiAIgRP
sV/JnIrE++Vo8JG9+AB+eAU6Fc6ZTgNaHJeWKI76ePMH49NB0XyHauD9x9J5bSmKRWH4iVxLjHBL
DiKCGIobV5nAiBjBp59vV8/UdHd1lyLhhB3+sEogXEVIu390GmnHGWDhSkwkNE9l/1kPgcArFjsA
Md8DadLW5PWAm0gnqxHBu3/ShKsEaCNBN51+rAVDICO2QH+osYc3CBgINrTXAg+lxQZTB6GGwueb
9rqw2NGP7CLHuM3EhBtOM+yrWjQz4MrYn7tTM8nDcyZaG6ejffXP8RVYoM2uIxQsoVrdiUwpv5/h
Bt6BEdEesdtoplmPaLB4hxeb/km+7LiPJ6MeD2MazawBwtVSgVTSNr9anykwqG9Y4axDU+mwPLtn
C3YfMYa5ol5AcXxeAD6hsP+gxo+NfdphZVEsaH8veg/0/4tAsUrbn407hD2niWhltk2VQp8/3NPS
BhoIGoEQ+jLqx0fVoK79sisCcUERKY6oxZSseU9CYsRG0JIpIW/RAesScf8x752+Q2/DeXigFii9
O4jy2TD3ThNRI/2YbEzCp5JwqY8KGNhM9gWm4414WBhossqeoZ0dfqotxLga9pt+JsDE+MrucEcI
t39/V0vZKMfjPL3PRTJt6NDyIiRXoxa1f06OJo2oSb6WQGcwpb1j8aqFD7s9rczTiKuxi/1Q9jZx
BP/c9AktSto7EuyjtI/smND9D5OH90irVO7SbVxQY0RWVXN+0ZmpiBQa81cUwzVnsJQ7+Z6jM86/
ol1WE0uKSQCVeh24zIc1UHRFsJWm9/bz+0pppPE1K/TZh32NzYUlKp7L8oFmFzONBA6Y+l+VRNgt
Mrc/hlAEumB+e2MVcnN3khMjuR0qwfC9IUWfkEnwoNd2f8pFD3TNSA5UsTvOWqNcxAaIn2g6w0kF
SwMOapCgy7sWHLYI+wp4mPSFhShmwqPLrzEtDiB0ROFXANCkT+0VWwsKBdwd5gkYn0N0zBi7U3dr
tFC3UdkiADHTomI3FAoeWzVBYVwKtge1U/paUyB1hEAvujm/QILoKTZ8O1OMnxl7A9GTfsQCR3iP
ZVpbaI5VI9o0CL2a7c2Iqv1kMXQWo7evUXVh2ECZBkIm8CTxy1ssTp6KBREgt740Mhivb78yByn9
Y8kn1ani/+3CP28E+D4ukWwcyDYhG/bK/RFmJAgjNCuN8q67058z6zCqjtPeejbKMT4e/T6dGgyR
88SiAhDM2ohlNX3jjynlBDa+OAYg0KyxONg1KH44ME6CYqaC2HjtFSzgMPssxysI8Bsluo6QA7UF
bi8Ke097YOXrO6wBgmw4BETfffMS9NNyqB8WhWI/2SNeNrS9jrQFccCYfFiVWHiusYHGLlgeti9i
fOQ4/soJrb9SX6JC6qXhvAoa8BGIv9JZ9NVFV3iJLXOONbDUtx+Wub+Y3V+fMeB2QEiRAoimC3sA
mPw5TnFWB6m7EkALF0S5xNPcq4dl7ahCz1WUVY8z4vW/9qDITAORNwBIBMdZH2YJycDPcXcMHwQq
YvoLb5Hb5r2jjrXsxZTcDxb+OqWxoyOjUh0vjeFKH3bMLNvuqdtceBQuQBTM6/TMruEKpZwXojZS
1dS70RzMzZy5EkIoeJG58CTIvFczYCBj8RnEOhUUnnujzSaKTWLt4eykLLe2syVuQIdfnDljOj0+
MswborcDYXE7etnJy1LE4+9Ib37MUBwPaS20lufJemBc/OwyZrcn9DqTU0uw8GLysvg4Z1qUE67q
u3iEYJEpEmH0iSgDut4e+z2qCH9+NUa5r22F80ZKB1LWeQs8xL+RouHCun9ZwRyntS2CNZIA3j3b
O0dDINKUPD/0L4R+HJCBuYMg1syAgi9NB8tmXzZN2h9mf9llq09vUR0I/yXUYMeAf6Elgc7YMqKm
b2dwRdHXkFo2Fdu/+tMupXMhFa76qaeUc0QJTcgvhz2u9X4PpbEnQEoIUxiKrTIhTqGcWOFErGbc
RwQdYJTmKMbnvw/r2eXFwqzpg6LhxUv0I6fU6eCILwfxcIqF4fSxX2WCOYKYSAXXxP30uazA8JxH
d0znhIUlKj7C7WyofKAYbxUUos5ejxH0T9zi7B2EyMZHND62sCI18aQWKC9AsILqtySvtS31PIpk
vLNnwy0Racb3pkbD8uxRTvxu+tERpau2g0vaBhgVTpfnUT8SPi0y+lFtH36RckORfjlwyKThnKrM
cxzQ3jYenFiscWPv+ukjQCGcl08UKsjduOqj11c4t78vzJT5LIyoSKO5C4BN9u8NJ/Pxu4reIDx4
xloZYhKsseXpAsVXnX0wcX6hpeJr0yPjlGwOH6K7OZw+7edG3NewhUa28rIf0jSn41B5iD5Fg/AJ
RY0W9MVqc6OBMa0yBZWX01wNBxm+oR26c/iz7rsne5Vhp71HkLLcM13w4fB47y1HFLTwSveFxBIH
4n8u77k5zMEx4SmEnygFUSg+2BdMKz7xVtu9DKVK7CK9F6hEtx2b5xwCD7JBaHu0XOUJYOu7fbMO
zfpIcpjf6XB02wxHSPNm8C39HkIek5xN3r4Ad6PZNiupluOhBxHuQc2ist8ENP7q9/knk9jOWBWP
iMVDtl5WmtDq7IffBqlqD6mwWnzQN1JrfUBcXOhf2t5w9cLLvhipMz4KYYMpBOvwvmliroZbDHEq
5nZAuQJqxO3FGMB9FMYRdvF0EKvZKutOC0qv1J43aoi61P6NGEq97DUGrp3cOMBhBbpieIV2Mf2x
tA3twtO4JiJxlOVjfsWEgPkm7CrRBsjtoSe8MmQHZiM/Bm1G4P3m6vt6SHe1iCIieikEiZjAwwpL
I8PVltktCBlkkViDifnd5fxDfDj6jVmopZtCnI/jc89f1imtzCynVhKESyrQHBMxEb3tUR+jd0Cv
eCFcM2wkDqKC2BgclolGeJ7JKvHQ/yiXrpcH9EZOrBAU7Onqkk9khExsL9Jr9+wIDZk5SSUAkJHY
+n0QLaxRVV2ymbTJM/3pHsUDfaePflEBIxFywZcSEgS/BH0+fWselWxmQ+C6cm0kLrSR0b9w1V9x
jnV7AihmbTU4UyB6FxcJIilJ2nv+oW1cJ48YdzDx6L6aw8Wbap6hpLRjfLowbH9f2jboSZkDH01V
niOK3lDY2j4ARXCCYpbN0FYzVSReL6KIRvZfmKw1eK0jamBwa7DdIxTEZr1I4Xu2gXfMeeC8Pp9/
N28bJ0TZvN+bIeeP1txImxbeaT+szE4BfrLGMHvZxXLHawHUYeJf9qwf1Oug1jF7ZGQxqjpOf3rF
N1mBpfUxWxTLCVpZg5YMt+GUlSGEp8w0frNbzu82ejsO5zrI2nFP3s5iJ0xFoUayXO9FaVy6IUQZ
740gUTsx3141UtL8676XbZYcwNFiTn9bFqMrBFhRTvM7jkZ+73fZo1t3Sw251qddkQL2aKHIGJEY
dLWTBBGW5Ow4Kln4+VwO3p9+o5a7YuOKOzErJxPsxVZ2I1Hkk1nKlzUacUJUVDNp02AWZIpzduPL
MVtuJxRuGxRsoKd+2zmAXmM3YXcVyCtrBju6wD/7uohdtgJgqefRIBam+H0jCrN/YNnulFODY1mU
MN1EyYjapGFQHTNArFFI+PWnrhvQADp7SzEqAAG2d8cGg5Y6xdgnwaacsjQDUm3eZqHssSeeoHRB
scIlJNyK+9I/bvohyaJHvM7YHfhoJiF2NUROsF75O9Oc+tPKWJqhNG0+Fp3H94SByaSiEXicejf7
E96QAaU9ypcsDQLc7TmsPbgRHrj419nkzh72bdYIkfXHh4aoHXrDaIt0NXIAJMW5vRfWwYd8udhN
p1QVtC2GaAmGupTvp4QF+6kGXZKzI9k1ux+MgkWpay4BGXMKowL08EKumJdK4VbuWhhGGCiHNrbQ
QoVezuP5kPrYi73vQm5vQaJ4+ds4jpFokMKbwJ3v5pIDZ2tPCoS2zaY/1MM5USIvDpBEIvEO5oQx
QYieE/l1DD2aPlpU6mHPiphlQXD6cgaqAZDPRDGM/5ZhgJaT7kIYNEIzXINBoTCgL7PsPnljqyLQ
ZujA5lYkFUWbKHZRquZDpJyRcUzUuWvOq/B4na2MBhgK0B52c1f6zhI9Lc14bxoBbN8/W/Vo/QnT
LAqzJaUqV3R/DPSSWI7AyN50GxlDCa+p8FzGAKoFWpKt27PPuM+PKkIUFMxScE8eOhKIXXWcsDKG
cPTPdhqGILppx0Nd/7rJNaoc7zCjEwg+QCdDZXFNSpRu+Rt0KekIT+6WAyfj5IA2ldbFgh8B0ZH2
/cXxNp5jkZtavJdo0GZMEhoGCUieCJVZm4eA3YYx1inRgnfAoNyDSaeToI9GegJ2IdmcKEhyoguh
9qnEP7Y2hknvR3Z4G80pxYZ8GFiNz4SG0wjwRHKbPuLP+MCdQmht5Wv6eaItq1+AQccJO4IIRnTN
NevzykESg7Ypk2w4ZXdL2R7ioZR3edYPzMCD5Zba5D4mgmI3oKLFPcWEmdtH1coMGYPcczaaBCrc
2HGQeLN59CzDoi7GgGJsXURicinlRDIAXJGkqRHwxBjkVJJRorRYd8DAB3+LT2nNKeltg0CjjSuy
EeyUIXurS9rdpiR8QWgMsWpKaTrsX/Gd4q8yhriX5FKoUwLuini2YYavBHJmYSjSdAFdmoCtFYFG
L3n6CY9cxhGZCqfFXKBzuqCyxmki9xeTUcv4sPH59AqbDdjjGKhwmzSr5X6Hdj8YGBQiPD211yzU
9EoFyxBmAuy/jNHNgGy+ZPAzifCZEGC46Mi5tJJkSIZZShgPHGWNkl68naICxM/jmMmtMe4qh08L
btwbPgnVCikBlr8aw4UuzlxWZa6K+27auFbS16ZOGMC1NLyW/vYiEf+krmjbadod9Sz6vS0QYh9n
MH96bNHzmEcW2mvbDGVaI8yHQh9LCqqjaHvmuMNrEcsBQ4rv5ZYQvwbhOrxz2swuNCeITFgLeahn
j38XhUG5JNtrjeUuEdL8kWkJAVgWdN2RA6XIAHKowFSt2LXNHNXQkHkQeimzrQECY8icE3URRpxq
cPOJvkxWUTNgjwItQiDDA5MFWpLalxWGXVnyliYqg0wqwi9ZSRh33U2bQmrbAj8QomFne9Us5WGT
avA4pPN29RRbVAcKMsKUAQZNP4yeClNCnpYsUwwvgdIzZv6GLneC2+LtREME6oeEJ9GDNY5m2l+y
p6AfArgiOuhV3A1SNFS/ps04QqCUM7BTj1GCZJJnpxEbUPZlqeS1XZBwoaTEoFxwpgV4RBOewJQv
ac5EXsa9B3300M9oioZczFrRCQaBTfLQ07SYVgYHXKcChztPPVLzq1n6oOZz8bXKFE6B0o88mXXI
hSxthltl8EBoZvBU5OEqZsgywLTh8FSbgX45yGZbIUvQkRsrp2dmNvAwPTEsfgMlaHusQJwcQjQE
GA2ogrSccfNAJwFPl64tUSuXyrieszWRs1O5t+UR8ygEy/RhbPOYGBnAXJlWjMglMqmsvCKe8gDE
lSTOiGKcM0qS1LPpJvct2sa7lvEFerw40SResRQfze7ixYjN3XUIqkvAPYwSNiEZ3HwseCY+LaHk
lPDji5VyX8fg8XgeCY9SwIl8KHK3tr4bWjwdwQQlmrXjKuXJEAdxoNUEwAdHWSQ8pdq0PXA6oEEA
+XB+E8dLvMiWO6Q7J66Ln3uODmJ/xLkfAc+Anwh0Jhrnaa/A5Ca6s5A3CboCOOjG1mUHlHsMBI7n
k4z0MRNG7lM0DKJqJh7EjBRLNFYezjlK9eRMdO4dQK2x6jSArhiIV2dL2WtL85ldl9U9ZdAAFEtB
ckXpa5ZG7NzkW5wHeC3QXw3HYxw5KIbLeBP24dsEE6bZHGwvmmkBaQiBBdFBx8qYuRobDI1CY7PR
aQ5x5fI+7maa8IfNCOIJSl2idGSyKVyBA9BjIa1JbjxiPADWmDeisbIUDhBZkx3xFYYt1mwzyNKE
ziNmWA6PH8Bad0TW6nM7PWgjDFcvBepWjpehyX4nNQq2Jx4QcDMuzbaTluVFFIdCQtb/5+yS9UUU
M0PRdno43K5MNEf7mxv5Ap7IR5YRFgyRmWc4vsnjloBE277AZ55muc9/UQwh+LoTt0p5gQaHBPgU
Pow/VRO+Ibug13PQa3ZPMRmpLML/GgGvZi+7Htsp0l8cay6BkKQM1Z6SSG2rMMYOc5zb2SUGxIui
xdpnMRXNgZoyo5RrpB4itYynRP/UWtRQIQ0j1KZuQkYk2kst94vMWD4+zcv9AzKkp4awHdXxgFyX
dEclTc/nUjyIqQX8JU49R6XAQU51NtUZLiLLNyCpm/EGg09+AexKk+LEXdPRvflSBhkdGsm4uF0z
dEVC3JjJUqQMUowaUrI7sTOlIdRKDmNal9/tnVJOvXnA2IZxyHJIiWgzAAFG+ZocaDht4kHIFYzE
OXDALsYJLlpX5Kd98Yn9+GhkILcg6RWZzwJ3GugWU0roZBE3MwfMjC0XLVPFmgp4YQ/lAdzDavwO
c3tWYYoXPyGvyv2kicU6Lnppe/o+dK9/Z0yQ/bCAX20h6EszT/gaWyZfdLUZOMT8Uco+WptgbqPl
nNLe1W7paIxYEIkhyv6eUTWB7tGm2a3iEi+drw78wYJwgVCdYmLHnW7x5jMpsEldgDqyFO/YHgMG
Zb08/UrqUI1Vf+Wr8xMYOdZ2fMoPulTtpIIADpy1piIjPrJYAAWbeEwCA+QxQEVGLLNMrHQFekIl
eHI4iXwsCUxJEVtFxEbMb5AlWsKbTPvE9zALTYiAIDvJp8lretaTjaG2RWbnEUdPZLTY694kpwkl
aqZL28dmgKlK7EvuCI7v4l8jAZl1wQZserL7AJu9gOovnXWNrhnVPuPGTCWBEnC2rPV9YXuZu9af
7wKXBUjXEXBjBelgwrJZs1ww7T/k0jX5FTs2a1Gt7x5ISbEp6vO/GcPn5Ghu8Xp0oCBrfUE3UABO
wTckEWd6HLFuF+ZwfLM2h3BS+7gj8K3cp4tBE2dS62EDaHYzOXmQNGh4A3qIL7MHiyZ4e3YDOdck
gWTPXeSFFLPMv0FwiRPPoVXOj9mbshDMEgbAupLxOuO2ZhMKTtln9nEuOZ4UPaPBlYeiIK5u+tjd
fqgvolC09PQJzaSLRwueT4mAu5qy6aHfyx1BKoOCFrJBzKRACkhLoMgbIgSEvP5gvLJFsfNRTyGV
kupSBWM4eRte+gQb3kJsg1zDSOyb3aBurjq1CQwHyBwK4lJlRfvU/SLrq/8hranTH7gpDwF3sDkL
gCS3HBKFnwk0FUGYiqV5aXxmByKSiBLFG6eZ7gHw8jlVfernffedoh0HBZYZaFBTxwsThDzRRizC
Y2ntPmaFzcEHYGebk7ljR8w8T09fVnRihNyp57mKfo643YWZgl0OzxSfJILHLpo0oUvh8oGjDpER
ulUsfY3PEk/WIoZHLOfZGlk4KriOKJIxuxgdN/Z9AWcKi+Dmibbd/xuZFNXf6UmoFJU/BNM+MBNg
maK5TtAAnt6BFcH3tB/Y3V6EG0MCmyubl1R6w9Te1S7R2YGKPcoiXqp6sv0eSbELW4r54u+4y/2O
VxsU5a4KY7fK5M6cUPKj8wDOcp4hfEXiAmaHJ/5XwWdRWr6nTHrz5XBgkKl/xABo+iUHUNB1ettd
FjVe1rfP2679BHLPWQRlQsWMT7AJjylcenev+KlT8K0uY3hl/uHV60AbKwDeVTMRWxKZcwPvEh7t
aDUhCLGHiedF2TpdeezDRLIAf4kvgHoaxfQBsDWk9IGO1PI6bRH7JAMQnTdrCF5fnGHaTkjgeAOr
D3HLXB9t5tRfeEFGiakAlTlvDX6eHESzEjkaA9So6KKIEN4RzgqCcQEyKru1BGQrQsC/sAwXTNRL
dZbcSfPTMloIIgw86Qv2Ji3rxjL4hSJDIDbrQZTRYdGgdQ/pBnkDXnkLnovVBCaNfoJCD96aCXyA
7gORxSQNL4R84BXmo0eQSG+K0uLVfAO0V1iy2rSX6PyNS2QaRUEb4zLUOskCWJWSm+v1g1xHRQFg
Iud/EqtOYNSMF2I5OBlQIk7hZcd9hAoCiUoKlqUjuHEZfsx1cPTOJazCfFYSp/4xfBaHbEXgzb3R
LzNWlZR9ZU7QTzxqnELsXMBPMmp+2hMwv+YdJTcTkuh9P4xV/ecNS3NKQ/boSHcYlUO2XME5IoAg
9NJjkBv1L/X+bTmBZ4e1LNXiGInq9Ow20+rni1N923xtc+OF17zmlF4rPM5RGgDfeehBkwemZved
ojJ6EcjdDd+On1YrFLRlDRxtebN2N0sLX7mlZMd9a9ZB9osbwgj2rnc9J7JaKrE2y70e1ddImz3s
FqCY0WV5awRqOXrSCZhoFlzmj+DhW1b7YzwX7wDqSR9+gAzyjxgQWC12SoLCMPymr5hqsORFS+ld
Uvm5G9pBP2NYSM24imXTLHdHVT+S8co97idDqw/WO30uGgRfIaGxeqSdnwFDFnUlNBswD18+518W
vTZogAZ1WJo91MIKawArJ8lbIIqRgO0EPUgydBOnGAE82SpLY7D+smUUurrAyNt6jzum2rE0AbYN
IDPn0FPpDnTWvTW99D/nMmCDqJO8IsjVN2jhN6O/IwILLhAlC1q6sEVn4DoGICbQmDWfxgUZC9rq
jYvcntvOvvDnW6kYzQgaEVNR8QYCAMkL8ogKYiTee/2UQNWh8Ua/BrVAVs6nfR1p0WV+xm1VFMfQ
FCaiRHxs0d92BebjDSG2q7Suy2C4bZD1e+p9ooCn3gXF/aS7UcwAJQz7xpA6Izzdl3sNcYAMD9Nm
3WFWtoHJtDgTrheoTYwKSxlB5va4NXV49xXwCCBcUOK6E3phZ2Uj5I7yQhd0yHDeOusaHq20ipGw
OGvGi/X6YZYT+MrA8uY3+g4vD0braplvoTMDJegDbGlM9W4+vIZW7uQ6bhECLwdLzBZbcX+P6AbY
8Q2WwKJzPdg8589feajodcy/e8Xne2i6g43mHNDJUVDeybFI+yuwoVwjNg3nuUYzPFT8HusBTFDM
76q7eb7A9uRf3o11oBSI9C1Q6yEtBBoN9sFjSk7huCOnVI7a0ExjcNENMBSUrePz/LoH5ZDVFOF9
0NzwzbvZAD1zGIj9UImf/sO+7lcMhukK9x9gLbSWNmcwyrLWQGsdd2GD0E/v0hkas8nPBuYVfqaz
mrSAHbN18QuWhmImE8sfeyy2ZDUTJCkjKCEDfnJxTmFhD8cQR4gfWZagLhW6d6V1DJHeOc0gELGP
yQrcddkLzWew8g4vE1x/m9Y3GaN/jB6MfFXXFp9dmRvpl+CjqQ2FIlN/8dqd/Gb2QJM8rJzbtEO+
H2tBh/nBM8/6LqJbN/vMwIaSELdKb4gI6IsOEKXI7FDZ3UBpGf1Fj/IsWCQK0faHrY/YwPuiPGF8
R11TW1yyCtVUGrzuLTpP2b/ssw3lZZzv8pB1EuD52+1bMC+TYUJIZzzZ945sqkJmWwM2GBDbUtOE
FwjtqOseTRVC28kpTAgP7d3Bf83O02tEm5H94UtY4CjZzb1wGC3hvn9hkn30ikVkaChZ7nxA8cPf
sLXGPMzUq9ET4mZrqKs/NROgp5e7Yno8sd19dhfusBD6SDWHxFHVrLtWFtcp9CIwAI+Zphith1Hf
3E9tHBX9DltjUmzUXUMfh7CeRT+pRzijwkssJqerdSXyTQEA/NZ038nl4vJiXtnYYrJBEBOHsXSf
Wi8C4Q69+6ah6U6SRxOL/Iz8kUYofyUpJP1r4qetTOmYfqPhSKEjANRxATUcHv6RLk35j6EObs49
xjLV/4zdnPPsYCOcg3K2uOC9gkp8v8EqqbQvcpu12ziO2rBBdW2j2Keku+REX78FQNbC7M1rHmbu
CvumZwAb8d7bx1gecN/tL07gQaAROa0F+yZ0xZqKyGjUik8d/YJHFqoNwTchYliN+rkOj5ZMLtc1
GC020RpFEhhO+Ux25yJaEXeQdqxP2WP2mZUklJw/rw/u0yPAX7ZXNb0Gkx05Q9BglXVaE9Kwjbyc
Ml6VnN0rhNH0mA1OFm9+cGIn4wN5z30AzrLg0BFbdlD2xSEC8gzJMUy4x5i9iHLdkTmreppBEaT4
CSlqbJHmlmI4pFT9vSbaNLW7eU2rXxitc4Lp7dDuj4Cw0JAO7CViALS1pDUoCiYsvRE6JzQ7a7s1
veyPHp2lm8YK/kBOgFb/YQ4iYYTf4wJAEW5/nEtjHEYsNgcPD0eaBQBrf8lx76ayYWFzPw3JFXAK
+nUKGT8whw1Co9QPwHwINgOVmX8oA3AbPuosfJhIf555rnST/cZBwGVAf1mZ0nr8bbk3yg35+hN3
xtqWDtoVGO37ZyC2VbOh1xL7jkQzEetK5qAyAIbHLXu+/7gD62Z+JwV42YcAYfGPp7R6miKLIhDJ
FvJdGH7q3V+Rbaq21Q0IGthOLPAQVREugIDHV0Y+7YKJAXj657dTEUmuH+sLISn71RCZhfJGy5mN
O4/QQAc3OhN0+V4d4z9htzFVRW7RK3bH2YfC06R/tAbjnEUPa/lRvgDuMOqVFliG9Qp7EqDs6zOY
1Lbxoj07EX1hxFqpTMhW29+iHIPy4w+wPAyLJp9ABF2OcUO6Dr8ff/KZBnvPeSzQGyVW27LBDmnd
QZOfXHE3ysU/HI1KKHuIjpLMx0WtN0BXj+zyqGq9DDDtUhvqhRqRdx/0jbJ50rymZE1iQww5XDDy
SNk4Q2r9FTFmvquvBKUrTxt30L3zctV6478zhXgtfNhjBFVMcUuIoSz84VkUlOO+7B2yRH1mZ5oN
JbhQgxX5KnVo1v7Woh/cGfSDXT09Iw4zJBUaQuphLYOYDeaQHebn8/v0gG7oLbJ2Vq7vqGOhJD7S
9NYmd1HxsS5YBxp5cr0gjyu1AQzFUHWWynvtYSzzQdb8Q7d2mD4WJP3kimlFdsXnW4MfinpkO3Sc
j6AsqGkyyeDqGgeShowGLWArtGodsHEUceJAKj5DQDT5mHAxqamaVBlXTp63Mm9rGPgj6LPcixcK
763lk+7t4YDYtxpXFgWgLt2Ax1xbypp1sF7OG3rjymGaHm3idVje1GR2MHDZTFpQAT87hWRWOK/J
he4elXohmiIQxR4pUX47fDkJ9Uiym2FwshT3sRPO9W1NpsmmRB5BllK7ZwzFWELc9BQ0YZeKxCe5
ml2YuKv5a/yegBdLnl4xKVas9SKPfx9RrxEfTXKRiEqF6vchFtPccxps8kxldEn69nPSpvnEBZHT
HanzRhSabUSt7Iuenogy0vRrArbAOxeAGyf0/pIeXiyPIQLDE0yT9LEKqsZU9YXh3xrLbfwuIIvL
cistptp9wYuenrJyd55KcUdY1GUIJ73W81iF87fgqO91vWYVJVIXcc2EPZJ8CRbsDpkku5odfDIk
/+3WkOT762tEDHGjJkJRxe0Ht+kpBoTjd3AJ73KFXTL6NrNCjXF6mq0jTR/gRkHi3EqAvQWMaYRD
b9HBv0cNPANK0N31bcqHWPfoTjDvk4lB5G3zOrj6B7+LQfauPJGxCr1yRaJ9jvJYWbzXqwkUWvab
wq6ZZpD2mUd27wcWLYXt2SVcfaDnkyusmXV+nsHE3N4XN0pOpIRftAmm0OTjNwRR9J7ii18JTO/C
WZyy9m7AyD7aJ79PONQlBmtxfHIfp89IEHY9e1yD1T1iFFdqashIwLUck9g0H12ov4c0n2ncwO9Q
/7wtSdOB0BrXxeenG3bSaolI5B7JTwVBoXL09Y/z3Bs8javLPvrUL8uOB2XzQV33DPZbjdpLWCFw
QZMur//6inMDQOMeYBh3x6pZtfSGBRThK+PMeEwV1dYQBqF4M30qrCwXuLMf48I8qBc84inQwxvG
JbESDIkidmXWrqAuG8P1y2FAMarCBlr282m0FhdWAqFzo3hkSNcElQx+IzDytOA9BXPxez04nadd
ACCfHOh8rssMoVi3Qp52K6IIjM31jVaXMiqTgdFhQf15e+VYVBuIc+OCKUhYx63LZ10aVa+PJIM1
VicIRVP16BqP5aLrvKm2c8UH7+oW7JMskM7KbsP5eenN5kMF3OLHj43KYtW1N0p8h67lHO7g6bWB
yfb7vDgPFIzM2u9MDyzPBS0q9HHbEeIqo4Px9I8roKtSWxN+Vg4/8u6ejDMUXmN3CQeTQyiaIpol
PvADovfeT6PYxJ/EtgSXnignrMzLX9XyS6osiv4UNGScUOV4Lwhd18gBLChkcvv4KfoRXwqbIgyB
2MT6MSPGEkUPdD0WXaLwIzGvsn6EyqJTGi8QpYxM2MNEIirx6nPa7L6I0uOBYj12QuFfCyEY/62d
/ClyEjd7NcdqgHoLiYDKZCUb270YvFe7Qw9gMnS14IgfOni5t3H/OVNZJg5iqaZbnFRJb94vHHYN
6tvuwVVGLT0PcE2kEEJ1ayxtIRHeOLjPtG3d0xurGAwXi6S/A462PR9Ajd2CLu7MVVZCER1oW8VP
Q82g/dsxRHpBvCU6lLmRyIMK/UEDx1cgHvBKbXncfuA6UKjtUUv+xYH4t6zNB+pGFI7S4+SW3tGO
2vZz57mavZSwh1Q7ukcdvcYw+2mdahMpkvPF6Df2HVQ7OC9AFHCWPjhw5MGBlftMLFqiXCHiw4Vd
7S6+0vea8MiWfuOS7+kleaZ9Jvu8eY16Levxe/c+83J8oi6b4Mx6Gj/mCEQwJwDI+12ciLEzGS57
+5WPB8L+kLRpuZ/NiJXvr5XF9CroiIuP3iV5j8Cyb3vzMjk/3WZO+f7bHVVs52JtsRwQrt8w62jI
ZFGrDzOPam2aZfTPsfHrusTsyMZouligc7P6IJ9rkzvA/th9GcAgW9bVA05LHAsq0s7WYcRjXocZ
pqT0FspEkDmHcT3KhIe/zPBKMQb+KXl7Bwwk5PuGM/uyQb1NMdtQ6TBQ0NlfAR3S7XqjOKhnJup0
AShz8HXkExypZ9zsiG4dfcQM9Qlt8x6VY1HfoI+2qebn9JrC11dG6p5HWvFwyZqucH08KsYMkXMK
grxjrfaDPcaWZ7Twx2QhI7HxaEJyzivoohdRvNpjzlDBW/TX3Q4bP0DGDVsGewQtkAYVCe6VCKXk
liddZBq6J1HKCS6hdvUOHyqd7Cul+w7uAUoNK5MsmpnJuzkmvxqcZYIyTKnWChDoaGpDEsYBowLO
PyovaLHoST57Mok16K2LL8sD7UYOQtjCUkv8RZT3M0wOMxKhG+Ez6+6knFUhWTrJjnVWdUlmu5SC
n1F+NHqqOYSxaB8nxFliD9KH/2y3sdIhN3vwJR4WlNNP49aG/md6TkPqznQrWpGyPKB/VxHzmkQc
rbtXd+er+GWVdKUpslFfRsuDkQvJ6uSSm16RTIUOhEtTD5j3Khx00uJi1C9nhS73wyZkHd5pZ2q0
+jYv1fiCbYzfJErpkfcW1qkMrt9xweP/eneOjIEQgSSiC8yBi1XTYLBvHcK86uTmt8lN9TrlGKtb
VCC6x1GRO8c6WDVGC+UBjUjaPfTt29NXG2PZQQuq0Y9lVHeN4S0tVaOgCgnokKet/HBs9TFSPkEX
Pl+HzdB+7Bl01wDo09BUQ23ovbVfcPINbrRPfGtpfKJSSQpQ3M3VWXClx7tJCxdzmpvx3dBk7aKp
AyR+FX5gINPWWGWH+YMzQAgsA20KxHeDTcKTHOsLNH2VPak2YYEkaE+Q4MAmVxlH4aPOI/7knxo/
nwOxF6j6c/leclje8gGlX/GS/pSG7LVr8EOg5XzPB4A8xcOE3/uU/qHHE0n2dTCm/JTWbj7nW37I
73fg3WSawCSAsldox1oF3eO/d/BC3v3x+YdDI4fgzXdY4SyYf8f6+3c53BnRf4e/0Tf+UEXnhVjt
KuT8AnU/j+SkaC/9nYu8irObc2D+5zPxk5DfyegAZcLpauT75/K054//f+xxUh1KWfKm7pQz4D28
Tk6l0bWOcdrXFC9AHiOBQj76rkz+BwOLVwvfCDa83QuaJjwv21k9uSHECb1esz5340HRl3wuqm+6
9jba49XvmwtuG/la2T5/6ugNl61tkPjVUTtpHF72yfVOqGyRM4UZBje3az5xIEFxFXL607yLw4Yc
cfIl+MX0BUC00/V6lCDe9LPqSTtpU5mlL0zi+KfxwfFKyaDpAhKRTOrJGbfK7XdaR33zsDgsNNxb
OsllganLuL7iC4xSyKT+6acYoTr4lfa9YaqNGiC4tLcVfMCG20+PrkAVDBEUPDpYbsIz68HxHIxb
28G4jy47OaV4Gz8C1SoXrbQ91L/0qRNqwfJ6UmGPr0m5KMIW9hNHmnHVQr544SABxu+2Um079Po/
K16sWkVYhA9oopiFzfo/1fo4+x5N1IYhmE6OM7HYkH7eB+2EXkKlbPxa8K6kOzniQgMI1htOXtiW
VIvuT7WocfAL1aRafLFcwZGh/yMXoXkoFE4q7G9xtsQPV4X1pY41s+UJFQ28rIkPMjIE/46lYvMJ
K4x6FFSeAHr1RC5ii0yr0UcLzoR4gM4iOq5k7QfKxOPWqNeYdxitP8qkZRNWe31g9N9JZ2gXTotf
kGgJxUf1y2uPm6QgEIYQ0cCKpeCePTcdNBkEHCe+0C/6kWKTJSESmmAnlvgC7OF/JJ3XkurYEkS/
iAg84lVb3hv8C9EY4b0R4uvPKk7MvTNtaJDZ2lWVlZUpTBN1JLViSAHZIWoOCj4qFCS9GuBOOxMl
rnFjfAsvVEFSquwtF7E1+L7mMaZOOsaXEDUrJnroNdonZD5odUlc+BJaKNZDMC901kJRCatFWsJX
NKto5Uklp97Ok9z39OvHHYanIVJj49OwZs4TvguRBABNpm3OMFaiJYcQVTLzED75owP8JT6OQocS
jX8hLbShwbI1atHbl2SSpFB4PBS4hxk5ISmPfKY0xVE1DTpmI7r7GoB1K6MP47zRBSO1xSXhDroq
ouRdg9FNjQoaNwlGOEFzQ82dk66TpRpxRm3KlRzQQTZOiBM8xydb5K5kbEH6hC4mVjT5kLoTWTn5
Uvq1OyEjbBDloUYVTI6akD+HPSGXjtL6mEP8osdao5CVH8g7y3WSAl4STkYNeLePBPSslp0QlkOv
io52h5tCKoyIliDIJAB0EMHMfQoePkLE6zb8naArtLOp2jFfA5vhIhH2yQoGi0EmHwTUjuodAm+k
5ZSTjqTyhFgkdtqi4wfTmKKbD5Lu+6/cpnxChYmyFGU948QN4x+6iTWzyZiGxTfDj3+Amk7/7M0l
ljriPtagu4rcGZeKm6slzzHg0Nt/UvZRbHDt50GNy5JxZAylcBl8wdOlrbnhzmuUnDWV9KIad73G
Pc1wucjksu/WoKcuS4eTfFNrwv1C1YpXySXmXfmxgAPcAPqezWS9Zs2G64/Od8KKbiY9M9nYdOAg
8Ek1e+X/Tz7r7fAOdD5ZEXf5lrf+Neooko6LarqDBtb9ras6xSEOvElCyz1ad12EhzjYs/++2ohc
VMn97tcRnO7pdE+v4x4YMSeBQQj/fJmkz9ouxa90CO4+14ke+Xncde/+Z8/hdNnTx/LTtvuksQKV
UQxB7hT3cmy7kFEU+4u4Ywm7wLlSux2o+mHB8Gt5kfyzQa2L92IZD6ThLD9CMyviCQZa5G96D305
t+Rvd6FU4f7VATscNOAuQCWLULrMQB+sVkgfCLknS8Q0W18I6fJh/68Qx8BRfPklFezcOjWM1kwe
nrn1sKq4ivk8Us3otmzYhGElDVmXwrWNDDE9BU6zSr52N98Xd4YOWPLLZNfX59ASyGAYEFse+uHX
pj5mmhp1HFsOsP6Spu5pwsthuLtS5S5Pk/bO4E1PJOA87gyGxbclb8n/zkyDAIbBdoOKzUDE6qnv
C76uEqTObM6si9ALEPfZ4DO4eT39MeU9uAi8ervApWLG8fAtV+tAD1yuIvQOG4+EVghkcUVk8+o0
4CR87X1Rj+Vr7rzDAb2m36g2qhJuHisoqOLWjCO/UYTflkiRipSHLG25km18E1ohV+bjzRm+hdvj
bkcN6nNtQN5ubVxMOD4Mnmsf60RjuDSASbZHAUtqs/3oNenS9ANu7+ZtXs3/D0hI8/tj8VEVMWZ5
Ck4BE+ycesds598UVSaPO0EP/WVtRw/rEDTsBuMDKZezMWuk33RfdHl1O+c2tHX+JOIFM1665PiZ
nuGQ5F24T/W4MUMGKd4XG5fD/trtvMGa2BfHoorBHZ56FePU+lRcRi7aN631QR6uDsdJ6gTfbGM8
WrCXTpPamovGhYn4Xn7PbeCX3AYYBwfBR7hbtREPxhxIArwuqpI2+/aXZ5B1BtCMeO3O+H9LX1Nu
ZxvgQhqOsmsg98ljIQyZu/NCIz95fVCk6ZsD4SBBDLFrqpdlBBzYNj0TRNad89Sw27B5EytUBm3B
cTV3IK/xu1OX7idCqIQYiXgJqIjMwbF3oYFJUIBFEtNso6/pU8ZK2f8xhHE5WmHCh9PF8Kq8PxFp
Rj1mUv1GT7gUhGQo0+SiDPYQPkydE7A6UZt9RuRxYfO/nevCRdJqDLE/y8CP4JhJ/D4IkQllNCpH
9njXbU5dgqOglyCc8iXRGqVM9tgMOGtruHOoe/HWgvpK9ACVknpQKk2siHglMYPk86DToHzw4yOd
zu8428e8HMIrcA1MYYlF1KGAyhJv3BdU6gUxWBq3ELtEjlX4chl8bL6SyEiJSLgDxR8M3BfaiEfr
krrycvDpAa0zCZdHK+bw7/k1Ln/fV+HZeCJ1CihJsBu00cuDBS8ykXH8yA6+cAEB5K1FA6ijjv0n
qpDGwZnhXPkEdZvbVOfU67AcK3ObhMxgfKGjwe+y2GfsrgdB2ZyE0jdjsCEM2x5kb2qbB1KAlYJ1
xLTRB/AHMUqQ5a2KF9K+lYTq4l1hy8up8khzu84kB2Ce4L26PfgCOHEQEPbko1ltzIhUHNzECh8j
f/b7qLALm47eIPtQzxTCmKiAHrkUP3tK9O9MAcyEPyapDEwige5LG2IPvWc9c3WIhlI0S295T6xe
c3xIJcq2D7SPWkLfbMNNVH/MSlKF8PAHdWzM9PFOrWG+wT+E5U1IhAc4HGKGrDd15q+eSMBdGWxL
kkg5Hn+fmOjQyVzIECKx2uFqpJsYqSlRgVO7BI08pZDkcLcZ0grolaFwhQXQJgnq6BYFwSVACMEc
I1Wh5XxF0fnCYQoyTnwsrmYbAQv05Tgymqr9Yd2FWoVfEdwCyx78Ji0HsLJ+1waZKEhddmLitNGO
O+Z459ov6w3n6mHc0Hz7Rv+lptAmtIkiv12aJ4azREw2kyb9DkBPcKqbgo35RIDqD33AtXh9HkJS
Su5lZmU8cHdSjuw6dskURMhDthr2BlBSHkFi2JJA30Uon0ZRPEVtHCrn+K1EiclEb7OnMCczxcqD
oKFghpvjaCw62t4fF5lvzb+AAg/FpZwL6kV/LUTiXoEIFmEeEkQmlzviR6UrXkeoBqqP/YduumZt
lOhacYsYgR3uTfRgbDaRmgvVqiDMmRB9MHLCVRkNEw37qQ2SgPI1McXOz2Z+MbY0MK2hfDLKYnSv
/b8K9spGoZWOmEoL7hHbEb/iJV3YylZ0FL9tpJBEOkU3eSumFsWDWmfi1muZciwWmuk6HuToCnK6
kc4JYNeucNBDJ4w/DWCtTAOcrF4GamGmfPs2p+e/6afQ0FOvpTv0l1g499HJZZGYDBeYAddtKl8h
GM6bigII3ePdgHfs2bUUyb/AxIhuafKDW2DuBrxzPzWPf7V0qnHdWx76KXZUiRb+ffQ7nggnsgBl
KZNluRlMTVSzpr93xZB9N3gEfHhzIgp64nQ35YiCKRpVVz0wA5HaD6Z6xJcmx4JiiWXySj7k4nI7
RWOm5Zl4TZ1HPVsh1GL/2VwFRliQu0LCC/w6+JhTMThCcapn86byvpCEvkouyT4aa5itcYB8AOdt
8uH8/ZgLwXd7hKt+v+LzOSxdoazFzzkNOUg89TiEg1sa0366/+MqNDw5zMh+m1qMbkpka7odnRCz
kbPR4uPoC3qCXP32jx7Lkn4Mz6MWP0sDYgMtCvF026r5xuilO7eVNpgTjpsxfm1aHoznzluZrdk3
e463F/dIlv00WhAgLtaTaflxD9AAWsSOmWfr8bEvGB+do1ZPbcdopL/V3FmuKeASns3esMcoKMAH
25L0EqRSEWI0RUmWNZwsY+6GyIuktdvJmmcSZHJn+MXEGaIFVayByuxe37V1sMoutH0QC/bdm00r
Dzlwh4GjXSqq5DQPrjzXUhPBCY/Wc9cl8XcHrot4PBUGdYNzCb9jeI+Kj5BKgbCLgDVDNWyzrxvx
6B6/2CI2s6NxP+sLlEeJnkREozmsZhev5UhMo9Xh1CIYN7QN2bLvMXFcmsKhTJbQnGaOcnZizI6R
29/A1Y5d+wvzF6Y2OSwl16IypdlkQbQIw/cbpVeJMTggs6dTEUsNE3IVMw6SvQfReba4wHaJJPvA
h9Tgj5iHY8hknbG934xr0YzHU5Urnax0zEKt2XvsirymiFV6f5cV3zuv5OV2RvUBnnUX+8j2XUeB
lB6RiXfRhi3oGI0lZ18mTK8w2Pa2JvegWaBOSzzcZHBQXJldedCnZbAuW9ZzEfInacTevQtDlE1L
D5gpg9g7YRwcSMzcDpgsAbakurBuOzVjoIGxpERcCIJpw4ymtulmjcXRWogEPLgvLXaRPznoK784
Y8EKe53+MhA90TB6UlUiM1MWbwrW6Am0LuA83EpCdwX3520xVC/OutCQrFUq9q5a1ma9Kpr5tON5
eYMhQRjjBJgvfe0z3eeMaSDmy/p6TFY0iGHE1yw6+ExUcoGZmIO94qPvA+HV4V1kQBfmLCcJhxvm
MDlmtuaq4bnKbmqy4HVboQzI/oANQsD+LwKiwpEDOqddxUK0lztnEs7i7URWNpT6vg5LW3y7ByDz
MVT0mM8w7q7BqCCDe0LtEfSFKQXyHr+kcVCDfYXQzmRGxsTFbi1/80aWzMaJsAmdgKwGXWFWY0HK
Fy2LWca2zRkxRc9IJcMOX14tysJgv4rpStpe0gWBvumHgOIkqExBkedAdOekGcOwkWyZjHxGR5E9
QOXhy1veA7EDp8RiWl+b7RqM31SsmPCbaCAQjO/DX4JVuI37g97qg0TlHkPnHqpuJTiF/X0a7Y6n
mRoTQNF+PVfbYYN39msDrDsh/9G2h/fJzVdtODCSFm2hOqEAsYneSEzwALjpzbmfBTFza4jIbYFa
1MqfGDMGDGUkmNGXQ5uhnjKtmCYhFZ8ghZR7f+jzMSszNBzm/6ohIw0QE/xQBuVgSy+yLFlmMKKZ
3Fu7FpOwRt6E35wyuiWTxriJOKRVSn9ZgTos9z6CAL4M5h5lYpAJw+ZsxEQvU4ZgfN5t2JG2/fga
7+PWk6GxxMy41rGwtTpsbd/xzstgbMmGJSr5DHMzds10GUcQL0ib12+YDoLYXChCdqXzXIAZsatC
Mh5KzYJtqs2+mdnJ+t5QHfLXXy8XoCuha53A3XzRNeA6GLKCWpgls42+gOtoJVnWzOgeHLE334MZ
6y8oYRvaZzJ1x8LYJjThaHj2tqYwaeh4igf8znnR92I62SojmSPQlyRyN/wkW6QMkQg+msMh8W74
VIS9z+hv76Nsq4aSa4jCL/rEtB0JPMfoW/RgDm7sT9Ht6+Prweml3bnXS+8koeOlwCQbuzm4TH7C
W0ivRl+EcuGwBqXVCyGD88fW1XzSKe+HF0wuLROxYWanYSnxuJPjM37td01RQRPJAmjqyHPbTwvd
DFQDDfyy75hub9kwWNe8euJfTB/lBPoFT+tiGinPPNH1WYjY78eDYQshzTwBPoffK+EtSQQZ2FHh
JojWcXSXn0FKDUdIiEtOQj3O/6inW+m1bY374bhH7cp0z9LuIGF6JMjezR2FOH9mLilT29T+S6Eb
PqydEqSIbrLbh+IkwtWtaGfTdGsxiI9ksA6OdhhmayhQruhdJ0k7XiawWbSgb9LVP6gkeSuAiuWd
2IXPC7ANJWWSSV3m2i5qoklPtaI1QFGyTpi65GTugkt23Ta4iH/g1MTHoRP1UZig3r6a9bhccuLN
uHNVxyP0g8ZV9dm0AbauzlqEWsdBxmGBCzFeFbZ6MDlZdkINEACXuQrZ+BmcxKwkJlHvJrVImL+u
ngHWwXN5tI1zwxRa1NagPAf7bWkCIrIHCnypuc8FXIIxYVQAR3293ARNboYtZ8UzIqL4zCAxLDXW
Ce0664ZHboceeNuoJ59sv/gyyeUw5ErUhxSjTQlGTz3hL3hT+4n0jer4MGKQBSWPIMzTH4FHbDeg
HYj0xkfTb94nr5sUuotWIG12lBjQM4Q00weR8Bn/iS0xuJt7dZ4qNlQG5GR4shGz/TI35boMjwSb
sEUpL1U25NGwT4Qi3ncHx3GNibmH3nQ1whIjQHZic1mPY5AI/6ewAHzqcrgUfLR5ULIEb0hbPmzd
W3py7olA4fS/SIloDLJsnJZTD6/4090Z3oCv17VDF+3/LdY7IKE91WEDivjXg4J0O+Y+A15exzKK
vAaWB/MF4tWSNf+igQJS21lcPMpetUBOnw4/TKiT+pK7gJVNtOLuXl1rkF3hF0bbhpkA9PH8uhn2
GLadBERMPcBJ1mYZ6kk7nzuCRiUPa4z17JgSQtSEGZuBqC5k+QjN5Mp5tVCZnRL3dVcga2heWIrc
FFPAxm+OdtDw8WgAvlgAu3jAE7gmVDS8RN6BOjJmCtAqcdAWQsHbuAaotsxk/6Ugt9jm2j8WQ8N3
sySxbVQBkzaHQI561Z+UfmDfJIUSFjSg3gNixfUEf4RI+DFLHhmZV05MFeFUSuqFMAxFnam2pjek
CJCpNlyPfuDQgtmanSdMO8uCsGuQXYUg7VzKB2lJn93qiMSI5I9bNYNvMIeTQGZYKdT7KL3QQain
82E7fL+wcoYU2zFGsGyhtZJSU7TK2/GVTc6G3ErX3g4kjbqiXMIQN6cQ9iJhHfFMY+RJZr6G5hPc
fZYXo0kZJyLkQHvd1tdNhGojzIfAtNzNSyhlMkMlbLUN01N4g5K67yHDYTdwzUUh4CuPxNctLyZz
nHActorBpTsg1cM4ZJABmwBhVyENDvaDecNuTc6DJrp4jLIdIdLzDDKskbW4CtCR9mOKbqSKW07T
vVwZg5dscQfkBFkDtZauTTcd9V3i92QSPhlWpLjPoOfROuFBpY/QxFEbyese9L4TJTzEfLy1ZYxh
bt2MJqbxjHG1oiPL/+7DK8sIoIPuoO4uxYi8z4YnwGBPVVMgALvrLhMJQrSNKFdgBsKmUfOVtAZk
b9wN304fc+7uVD7oPpaxcun2DGgvSSdDSoo3wGB4mJ027iWlPc5iO/i04lwLv8h1wyefi2fX5JW1
rBuo1rzYTw88jFEZNUglpMAREdLiRAbI8QkeaPO5oeSB7mXNNsAjSp4g8/5wvMlju0rWKgl4K0A1
gVSW2SXgIwEIpYM34EkxJQgy3snygwEDPgK6BUYWDzLiz5MeD+L3C/AT+il7rqoQRUAHT8ObTKt/
jAU7H1oRn58sCSTXtyXaiBPyRQolihMfMRJoCwy8s4rpOC5mchSwCcjXEEtCH7l40TMdkRmaoxGt
aCoD9ySi8bl0U9NRZ8VTREUrgsnU0oKx5MVR3lPxKKCvtIeDKxidJaot0lYVAWuh/vRIRhbArxRX
8+nG43CF9aIl25wJXYkPwKJQZgkMy6Q9FZQY2ikgk0ZyDrJpS3uU0hGRRx9jH+4MFFwBO62LB2WQ
1ukXhm2FAM0jeq7uq7bZ0tAlqVTce+swoY/MRMa/cVTS7Rhvj4rkfEArjXmXE1kce7hOYJXRGjI4
VlsmDByepleEcg55m31Yt9vG268zCSiJ8KLNQyhyNT/dm5kFAsmOVWYXWFFpPXzmLTyvGjohBQWH
RCaDW2Tr8aK32DPQD7mHrAuB+FkbsnmbYzC+s4slTogo1kAf9/vuro273zbsRl1a+dM5AmyicDOb
QT+VvdO9hS4rFCkibqwxYcAvfwErDJkbW9/R+mcqZ3b1mkwOrRAQNo/pkylfjQG2U84nBneEi7de
ubhD0ENZeT9E4R8NszQng6YYIAgbxyESpMHD2eNvcFtgOpqyTlhVmwVJ/+yO4kHdq6f8lxnim9lO
T6VIrlmwrL0aU8pQEj7w+GndL3Bs4aLpdO3XL6gDSKXE57V02wtcTK84ip9tBuZVoTyVt+lX4QZ4
MiodDkWSYwwYVoya1BLEsH44G8z3HqrnF0tWZXFXLFs8F1B28WPKgp5V/nUrSWFwRWecy0RYA9i3
M3kimflMZnVFLi3DwTwYcfX3QFoSTlAdJUfYS3tXJtwNqG5vY06a+gdxWETRqKlZPTHP1TZB9wLx
GEjMJGeyINdJQL1BQiR7Ec1esjR2e4pPGY66aObOg11pPp88/WsQZWyF6iFl4l/rtyilaFyEbLr3
oCx6kJOiDQJMt5FQ04g2MH6iqjjhz9AnbAqfDZ7ST4/W0OSwJi0LthHewdjjSIgSmIOijHLoGDTF
qbc0ZV61Dg0BKTXjP+8d5Tv0XrlrTNTDJhT9OIl4NhkpC5X3QdviqNryh+0ZkgyfWPw20V1jFKQl
0pNTMSpmWvAn8AkTn+XymW7tyka+NYBdA0cfct+HbdIiNXAhn6MoQwycvHivizP/Q/9t1LRlb7jB
DrmN0fgpx13+aCzC3cwEhohz3XQFUIpgoxrWjSZepJRyd05BSPyUBJScrHs5En9C3ySkkI/ZUg0G
H1nDF3+VIp0ESKdYIFtyJbS5u+Ph8Ati7TA3cTektFiNWsykrNCFos2HHnJap5hkjRvos49G3PbF
DICEnIQPC2/MTBmpwsPd3DrRJZgibx/py+V8sLOh7K+zhN9EWwecMxL3eOQiqFn+67pdZ9RYXtFz
R8/pGVao2Yr7eXh0GxMIoifs5SjWzX4TjmIfHmzLuTEWfLNbfnVBnBG1nkZdd3f4zh5kkgOk7Ymj
6sd7Lxpnt8VMOaXluT/Y4/C5Nyr63u65B4E0vSOp+LE3h4ghJMvvrIAgLA0OJmpmV+N4H9/v9of+
TCfXjsl97pZ/WiPeIE2cHuBJX5xtz2vjCHDzdkfzc2Nxz9/8awEDtCVkWBCfBh1CLDp6cNDHJwC+
u/kAhfvCxd05YGhfHaQY2/T0rKMPBIudfR2V4wB27NyGsTvSIKv2Nfs1YurPejb1LQ6Wb7UdwN3b
/F0nBKBW7gPY3Ohs/6lH0bi7PfzHjpPaDEvWLZB9Zdnlzagml6ZxqMH8iqqm2r30Btj7RnXH1/Q8
rPxu1MzONqQmBGPN1S5ujj+htujv1K5mH6Gy7ZmZg/XzhN9/8DvgBh2jaLjhRPuas3pYR6yYfnAd
sZ8MUHCXPaLF/kUblCexCVlq0danfPSWGEcMrX3s+55N3Kz7ef2pusiJEPcmLX5cOuVDrd4oSSEy
r7+J/Yyu65/oy/LUa3CXRlXWwRQWRgf13Kz0QhRGkQhoX5YT0YS5dK0OmoqjmJkTfD+B9/5K0y+v
Jk7N/ZJd89wxysWrb20xhiZXLp0LeTK+V0mpo2W9aahjV4165BY4Luz96oRSUt1vDS5l0J21vQoL
JkQ9/2q6xjQbRnbCz3bWvSF+OuZTgyWtn5A/uHy9DDZ6ExzKa0OUx+5cvwYXfX7T6e5h5ubN2Mh4
mD1odFdm57xy7hc3RGRZAm7aYowu9/pTYKYUuuFL4Wr0R17Z1tUtuW/Du350Wlfroun7dZMEaJBu
NB3xQF7s3d569IapkHcX9YGMrwNZ45fMLJu5rTv9cnj++3AG4LnRBe4J4grslScD12M17dl16/7X
qfQPFWqBWe3xzFy2c35Y87jJbJoJ+s4bebR/+vbxr4OQdEekSfQOsezgfT3g7ViLG3frC9iA/LhN
E+HksvJ6zofZl0E/fNL8aC7RjHkX+zOYf2k0Lem71a2mFdjZ4O3KbFCGlEGC65S5cx8Gc4x0KRA+
ojTR8cD44mZhWplOt+GP2/V3jALPdFjXOiqVzgSCadv2DU/p5yOdOlu32LhnM4sGMZ1z8492xduz
KXqire6hl4gEmxOZdGiuo3nMKV44H1AgmjJAHFU8ptlHFWnr62B5m2DdQrNCDe/Ko6UBbtrBxGme
92fST8OBlgYmzUpBVVqA9VKAYvOJasSHDt12sdZATwVEQ43LpI5cC7bgLtc/fF4EDz8ps8x3kzoy
mHrOFkXtYddSuZ9u7fQl8uJhgxF7mP0IH1i1UjH3hjU69ZJ5psoS06QatL5CND33dpF3oejlDMYd
w6IJqUGgJVQmkSWycmeLxLxy+m7FEHrBJF+aItAOdkxNFB9icfopVuUPwSTkMMoeFkUdEPFqpLXB
3BRGIUOK09Xq4qMIhOtyqT8v+B3dmE7cQym8wGRInH5H7Ycba8dY7IOJPOIVcafjIgILt3EfdsFT
+bjXuKQlt2GcvLZCrFdn2B8eN2JCTWdHjvO292a16JSk3SQxnCJtGp5cmyeDEy5+Sv4VkaTvlvp2
tsG1ZEvuTZSqkRKu0HMejZAnZ+BRxPsJOPWsSNH5efmiD0jKVcctng2aGVwfZJikvJd0yKRqzD3w
cuxbkFR0WnIV8fx4cPke2Fgwx5n2XM2UWbmU90/xeUn5fBtR4l7gY0iyGqG9gOsH+8r44vMfPrhm
1Zy7pVEjefU66SrJMcuVouPi1KyW3p6NVoRbJk2vy3dD36Esu3VbaMqK5ipKvYq0EbmB0aZCf4r4
bNWx+K4x3kjBGIuG7Go0N7HxAaj54VMnlWQAFtTH+pjnKZDOOgW97gYgBYjlg8YAN0mzpPIubMtO
ybtq5jfnbfqrFEd5RNxgvwPnCi45GoEBjTRmMBH57xnktQ5Xw8fV4AG/tY9W1CYuF9f1OUSS1fuY
NW/r3AZtq4abzdH8b1v0aeIwcr5hM0O11C+563kuaTYyrPxcXeKi9AuuOw5fzG+yqlaA6I+riQq8
GG0932Y7a5QQd9vZN1n5R/s0/iY3c6UpbOZHhK79f24wSq72C5i8j/7l3DyqyuHmhCxfkqm0wIHh
rBC9qhnX2S2+olRRYWulv4cYi/BI0cMmweJRxsaONSLzrsh1ctEdGFk2AUJEblMWrAE3lzQopfAT
MVnWwmqv0g403PV5jZAUq6HY5Efcr0SK9gV1md6MvPrmsLAdXizoyN50oP+WOHg586i4jPtGupU3
5HtSNKPgQPN0tfIrcq6RHEc/6cIL9kegvSl/sZXQaJxD1mtRGJSp1zBfpcj/u9ysfYiYJ3fLcIaO
dPPYIfKHU2e5ovzNAu0MYErIpffRxhylBfVpmbaIhiBC3hwLlVxSP/ZJ4e6jGK6P6OrQLYyNmSgu
0oXxWy7poP+Tj+MXrFszBkORcbRazkp0f1p91GOIzf1KBUj5hxGquIYPxE0VrCQRVRweSSvpl4BB
zNI8DbAvlDXRUkf2U1Y4PVPSYYwWzA7K6eSxPKuk8YIS+PCqVxQ4NxBxUKUnIoSMUKHML78WWaST
fpc5AGYmZjVmS1PE7BEULQle3ilrMz93ZWbzQQ0tzTzpY3Zor3UoUB9hH0szVu0TjBI8QCaiKvwu
WzgcXzz0iGjshDBNBQlmCtQhARAkSZwju56GEizDHH12LuA74MwNtZMQbKQeZxnRvRGi6wcUAwW9
K4XiJTpVFBsv8z25oGENPIH6FUME2A3UbcI6NQXenXIbtmjTi8T8nh2CoQGEhTTk4ZdMvpfG5a8W
b7IuFricNSL8dJ++kz2Usr86wbEn/TRzD4ZDlerh03B0D6OK4d1dBOef8gEhWtFQr3tt3p35kUfR
WtJDk49GSrXx64zWVWfybuqdn4zhAi42UNeCvhwmStQET9AM/AcQJUZ+b/d3Rg23zTwv6Q+qlbg0
MBfBR4RdRS7pkM1T6M36S4armopZXLkHD9vqcZRc6MmDHkTAeD2QscXyOCcoN71GMJ84HJpilW2w
kAEKYdK6dEFrOoapXGUqQ2TyIkO8FgyDpqAGV1B/FRSIRg2FevJEgKOXyXtzSCFnAt0Ko1Kr7Ull
hmnBTwoifVWKi/s44XYgIA0d2IzpKdAWtLjEmoGqMRfZQO4NyKHsjQQ55HytifWe0/oFPeqWHIDB
bE4v3rqClZJz0Ze6G93iybTxRFTSZovuX90sTWyLRxWGhpV5i05IKrE2ZOvfB/clovvDbfDN530i
P7kcM5ckf37PLZ05oIMI2dYQjO7kv4dChF8RkDbqM3gAit5lZ7V/m70VfUu+hslnamylxKDTgq2J
c8Ubby1oCiI5GsIDfaOO2n6pa2QpL6NfI/0mmzD2s7pz/eiUjM+w6WtOzVNRx7uP7iP96wnPitRJ
2C1TaFfm+KM2O50SkyQ92OvkazBWSuuGO05PBTrkn4qRBcdTU7pfEIrm4w4ZDzwc3MRQgsThCS+4
OeVN2k+od+2iQ+1alBS4jkR4HGrMrslNuWQsPMSGZpXtsNMh0bpie2O/gxcipj+YJZItoHyrqRX9
E/IGMRVoj/Hfwf9JWF7mHkipnSHPg+FLC20DhR3R8sArf0pBbs7HEU/UzijE2NQA2JbtpoOaBQW1
bEtcJ0zzjKNJrEQXlJq5T2wg28J/YJc7p1ydZzApIx3KDlwaUsWENM8c0jlQpjjSDUliBUTcItjA
0C/xQLwShQXl5IRbPGnSEedSOXeRVRJTvD8K7U+lT2lFqp8nnrjXNXCy6kDE8upQpoaksh07oq8I
ehRENe/hYntleBCp/jzxNK0Mz5Ng+JPEOtr4ruWFw06aFrk3FKUIidFFASgG4EQwLHIiC9J8RSGC
TU05QknSaFb7tIpWKygP/Oeg5ynRhLAiYQ38c4W6uuRgRrWoTQ/5wUABkhPocK3kREmd+OQHjhjh
X4Sf7JQ+23hMkj41QQym3Os9+jy4mEboGzkQwojgHN2VVSipX6W/FquOvnKIoml+Mm7Wn5cj/cB+
STjkRjud4Yfm6rAiwtZcPhLoweTiTblIotJyMgjtG8N7p0dn7893eq3YqB6swkMidqalxUyksYRE
FQjbzIQlQnd6TX+OZvc0gDSEG+Ew5yx2XKOT9UxzAn5L1tQvUS1ZViSsdo5LWV4Q9l8YBIpkP2rH
ojrP5eWFrC1CPymjU+R7dpGUVLBks2eOkzvPiQhiUvDjEdkmB30NSTDIh7ZDgVklOJDe+PxKFtFK
MJs+dwbsDzQQx1XJZoBEDKHNTUvjq0prG22aRn0ijDDFe+fiyjNC4iRlJA8LiCaDsxO2WOaj2GtZ
7DFKpj3oV2EX5Wp6z/4Zxv7GGK3S7VrUQwHPX+DZjE9x5MjYr5BX0/sD0nhe0B90eBhXbDVOzRWU
VKI/OYzA4R1+Di7+RM7qLuNC7Eb2aMRHf4jh2vH3GsHdkWtdvH6A8oUodccgWqIpFFcRO6vT9WfC
9ph8ggXQ9UDQaQEghXO6kHQExsfRqqFlSNLNG9NGr+UVlih2Aw8LEYk9P7yLiWgqmYZIstJlEHhQ
ZqnbCv0IE1vuFGsgGmAN4z9hCnxRwMGKjr2YIoQixfGG57sg+vz0NgJ+WBH1JXTGj6Jd6vSJv96Y
9tuSVqmG3qYQG77+a41YMtgRg0L0340+/R/yc3B/dUhlQEVmWOln/MRuUMemT4hyyaLloyCCygTA
eqQhOHlAkZQBfy6LqLzJfwXxFHltBry5AIjb7/6acqhE8ro5eNDSY3/Pd121myEsSMe1Sy/nR1pj
NpaJf5qn7mkN2iU6j0Lx6Pkt4zg9J6+oZdBM+DHQQOtz6YR3oG/v0hv9bjqznBbNiTfMeHEhQcwQ
H0rUO47InyI1zRj9zX6FQmJCto+Xtg1otF/YYvAxaNcLWoyAH40OVDBFdA6cht4DqHKoYfe+o8bu
R0dUWN3D+r5o7uG8z9053bOI5h/CIpa+RuxVxEQyvtsyJuw2UJ280nboj9GmgFOuyPlIPl7ZzrEQ
RhCAjXsLFwl0u4IlhuZHx7rcFUQitJrRE6y4mkR/6RIiArIApmOg/TroM2WazD0U2L7ISZJ5LBDm
ungiUNEwbtmBse0Zc+jSj6F5tkdzoFpLb2WrNiwendsqTRyIV7opmm6O2IeyybGPT1G93mHyzDSL
MAMEW0IcMYRzA0Iyt7AysAAPeFdErxmnpl0nHIKuu97G7s5D3uDEvBEX4eOvoWpxR+h2ctEHA2Ss
de0PqJ+GLsQxrj+5PP1bVgWi0KFMcW2Qf0b9ueuJWipccc1D2SR5uvEE33mDNjRHLug+BaXIzwpD
hbUOW51QfA7IfhoG6ZqFT1PT+znNfJhHI0mUfMg2DtHX+vAPbKeQlA3pcz6E3MuWdJ7PP5g9+uVc
Y+4FbwMuPsI3uk8brpUbF8o8+Faeg5aYzNYId5U9TOTwuHoS84UgxaaO5alCHlmRS4Y/wXRqSPam
begoL3hZOKiafwI9bE3tSaRL0V12kenDFU/LZEtlC+AQhPoBnzFljIBFIz1Ha8T2h0WGGNhYYdzj
Vg6yBO5cV++lkKrtZIO4N7oac2/GzLic8aSJnx3FH6NdWHYqEfjHnxYLcQmxqE+RhpU6dGViYtua
4uq6CXRzisBebhBxEQazyXIhCalQk+MCZ5eJyRPQAbHzgFIiaYOVqpEPLYgZa/s8aHSwodcYuMGR
yahRl1C+kKfvc0s061mjtHEpa1AqEjbVfLqPG85tdkg/BMenWkAH4/zggFi0YFliG7rSrcUuZVGB
a7HqaK6JBl7GNrVeomdERojGUQVDopm3EKPF0QbprboHCHoqWnnTxmd1bkuX4ykbq9zYZwKFYIeY
/c8tAxukNUUoPV+4M5eSH2dovD/xX2oYSJPA0UTSjYT6MULtNuHR2zm37LpiFkNOgPVD2SkSB9LZ
Asokq2qNdO4dJcXO7zmxRVVamaevM4KYR6hm3Mp+tvX6osQke4ipMUvmap/DrXfL2zWl7riikn8e
za5/iR9x27lYEibPdj4fkzjc7fvsHtbHIFUtkpFHrl4JgpUm+Z6AWPxlE7PO0lVXqMLJXd3wUd/i
IQ+mVOe+7ywyhULxrNOLcXyMYXkyUGBWbdCt2OWiL2pLqpwrTRhsK3guAIptnhUeE0BLeQKOIBfI
OWHKCzhBHwd2PQfslHkEa10NySJU9GeSC+IITRJOXq737Y7n0fHxoHZCIicP1cvgMJhPoukjOCRN
KhMA96gMqkBzmsFQtQA2FyAjHDXvl+c0YJ/hHk8rp5eo4mQ5og1W+cBfqtgZ2B+C7pRkWAceKrws
Pdwx0xKEQcAcBf+wOD1Uf2AUDCOboBA9Q8I9dSIeYwR9yQtg+fyaWNioCTeTRpZGFVl6bfzHKMQ8
hN1ITKFwUeBN9gTYa7D5qxdUyAiSCIFkC9R++zkK0QNrIPjVTK/BxJ+UpDasvoMOBoffEk1kGCq7
4uR/eMtVmTYSwRPVVE/Ah1XxqzNGzneFbxsvIE2hMG7pTj9gFhonw6fFwHq2BWye0FVnqwwFB+Ge
GJ0V7E+00NoROm6Ggz0bz7ecGnoebBt+IxFI5rA4LbTsu6H2EuyKza3y+UxBvjb/WDqzJUWxIAw/
kRGILHLLviju643hUqK4ICqiPv18aU9MzPR0d5WlcDgn89+SwUVjWq+UkhKwE7775J/DEdfMYW0x
1Zm1OaLQvdNBUZG+u+9An1rTg6d2gKYVVh/eDMJC0ZoAayImJpCehmewH+wEca2l4D0EEolKgpA7
eDCP/oTln/JU7byDmyk9V6dgQnbusWIvvbujIuCHOWcpn7aKPTHXq1lrimHNXzG1nfmviFpGAEXO
6BUw3LTzxcQwCbnJo1sgT8okFwPJWnUdxwqYTdxfFLuW88QfK7ugDQjUxktuRkfMg7wj1rT/wYfe
XACyInZzDXQ8LlFzrYXJQGiGscogVfDkNyOub05Ts+nP4rTJoG0IrzMZqZDeYY2NvxUdAZYJ0pWD
hQ1o2p0+YilEyxAclg7NcgC+2k5ToL0q3LlWRxm2HcBemixqUAFpdzx816jLm7zxei8a/j6YHoPl
mLvMkE9SMIdwZqCBMan1vGMgtpJ2hidD3iWdId37JxBIKhG9CZs46YU/uTLhKyxH+fe1uLkH/swj
mmBCiU3JC0LC5kvtOSH2ENpbPHkgOFPdL+MP6kPKDdtacaAuwcrA2XDwcVJfgKAIuIdVRvtALugu
J/6a+DJnThqOMIvvjkVe29I1QWgEwSjg92+MZSTUUMZQLWVyCsaEHjNQ/OhGAKB3IrKNg3spWnWh
hKUwFpPY0p3LENQyKXkGXVIegudCQ3NCpkL2tBO4CnBkt7G4sqKTK7RrgOef8ItIkCRDolBAZrrd
dgAYMvcJ7OHdtBkd0+YnCUaGgQ3H3VL9K2HMrhSYX6TDyIpmr01jiCZ90kjvGB1RW2Lva+JrqAIr
obb8JvJb/FMUvi0KdRA5KVT4h48x5riQ0vS9gQ4HtxJzhpWK11sq4RY6F07okHqI/PGNRWLovwGc
2S+DwxxVMSMnaA4+8dRF5wPJBVx8t6GJZipxzzLbHrvQhP2SZnpA8iEIQnsIUzHiuQ1o/X5Hjw8B
8TslqDRYuOsVtQvZSjT+5IWyeYbFzb13tdlvzDmRDMnhzx2wgMVyQcVFCbiq+R/x213dCzbKakgp
DrqGSmk0eQX05QxwZwnKQbTjyRE8Qf6ABopxtXofuof2G19niHeKrhI6yGb0sPSgjAfnm/KByRpE
XsD6r+iimZDElBAZYCwvNXLSRoDMwv1O2iG6aAqpDlT/OXyyITGhvopkXvSXUwcNYdSPeuMg4Kv6
s76HtwMaZv8dKDu1ZbchYITLp0xHuQso1ckwq0uhj1A06Cxu9ic6zh9EcxfsRRRLyH6Yg+7sRCCI
TvU39EDeoeybCqgDtdLUHPGcUmOR0MwsuPawDeQWmKRqKBfSmyuWsUYUp10T4qqPWqDDtKzhtIrv
NJOctTUTgv2r6d2YTs386skVPF9ncuLqkrzgtHUELG6ztoHcLIxxuVdsIM9TFB0ADUTyJfc5WTIy
j6TwLpvT0X83/aoMSlQ7wy8ADTlLTkX12qUUtMbG8Bw0FjwqZm4zQp3z80QyxqYBJY2YOO+/X6FK
COgYbJGho827d9taHSRnZJsUTEBnYiuppmqgLp9+TgwrudXvvjq8mV7OU5xYO3P81foF2dGN4eMA
k55zDPPi7KehyvBIet86Xj24gMR19swRDhMii79G3CCFPzlfohbzgb548bMsNnOHNvCc+3fExcyE
wb77R+6SyshGxaZorKY10y4uf6icPjz4Jz+bWodOS2a8fGgNHh5jIpkJmgWFLi0T4HtVpF/25CZu
OuIrM7hTHV28xYACAMIThN3wQA0rcURPRB+owlt38vlu7bGKwqPtvRX7gu+HQIP0RljEoKxc+lgF
2l53z1Z8zMgmY1gzfpI29poICUNzVORxHbtXRL/n6GN5D3LYar9in+xpaxWZ4tVr1KOCbWF4QX45
vqk234vW50uLwMAUCY1xjeAePV/OEez6MkD1cT/YTfhVo/99ORnjm0hxw6aW05d7L2NsEBB+Z5lT
QqTZ23kEFNJA4XnQGCL+ZYGn6FjY4i5MT4FOGCGPMsj/IEladHaY1upqkVOhGZ1LnhzRkicr4py8
PCg4Fgh3JbCU/ZF54h/GmLfROsFIp9eTp+m9z+Z86psMwnSaecrtbpNgcwWc7Vy3IDmESGXr1Sds
somXEhB0ENNKpYXWy8t6ygyFxJvt4lXaI6mVc4LToEJIDPRH57hAcHQLq5ERasSqPkOlQy57fXOv
ZM96WQVrO7k92FmEiFsNhZO9d5HanW+BRpzDkjD4kjCJpnd5phYhnEy+3J0u0RMUJ+NJNioflPaD
D5XGRiXmxLt6bZ9ymi2tnRSl1w7P4QElXT5pFf3L2e88vdcTd6XqPyn2n/MG5n8Hq6+nv9nMPqB7
Dzz45Ny8QF8ojcaUZrpDtaESEz3jWszYjikrajL7NWi73YMRBwrazgFsdqc++HMlvc0JUQRAK6Kb
tzp6Fs964a3q+Fh0XlqAsujRCC22miIkrqLuV/ODYb/Ssnf0oawPf+T5OMdNu/AUkxXdayvb96l/
6ZnnrZhVi4JExNT8uxluzidY2QbOJkZPnMIHk4msYHFHdQyOs/9O1Xm7dAlWv6y6+pueYFv5xwbG
Yk4indyt2j0PCzj3R3J9+w8qDAKmedKZdlN63+/4AsYWNtA0lr7GcFInVu9BRTIFRfzRfequTnmL
fKnGR9x0Pl9XVARFywPyhxG9aFHrwPnEiZ45mdlV6Wjq8AU49IlQlYAvFqNX5Vbfzqm5JZf/E7fJ
ZGSiArAISUpHhp5r/qtySj1Ru9XNK5kvWcfm6BPXn17j2FmZzm2LWqcJ5oru8RR8SBJv2cUjXFnr
RvcSvXS/cxlzhYoV2fubN5UkHQcL7c7xdmk4H5Qbqn9yy6tNR6/OlBB1UeEjxgL9jUfwF4IZk40G
zkIuGwsU7BtUFIICt3Mb+PyCYgUTce2+sNye0J+gtyJzAmkL9ugV/Ab3CifzMxCzs05d/F0LzCvY
LXA/xwIHJpQ0PPO5yzgjk+IVKpqEZiYgTLKeKUKCVZr1oBV83jLvR9adxDKt+G55R3DBtFNENQdq
gqaCk+9KOXty5et/HMo6lTtQJTp6RxAOjhy6C1hl+RzUDoJ/cE7BRIkOsJ1qHFQkQMtHFcVE7qmz
G+rB66RBMlTebS2ILuHcF6weYogKF41Gn+2pQyIUtWwjIimKr7fATsiU6j9mIChmxC8u52kZPkIJ
vWpFK6dMGh0pBw/dFcTMTmoNOkC2AL5RvnUhf8E7o9Q88acMJ5W3+MOIGY5g8gpa2obQKb1DRxkc
OkRfe6brtIf55PyXja5/FTGzG6thZ6N8iVrrM6MDuJOvCyXV4Po3IuV3nbNRRhR+hFDGoHDvfmaN
BV/IJw6uBAyQUSuPJA0peew9dLaU8p8ERJ4GlPrUgimRQkx4Da53TEHEphRqiRpy1yes7+5tcIur
/uMGp3UILwsWgYu0rn/pExbjfLvNiRYaGy2JsfpuhEI58DLXAXqW5AlOsN8D10g1cwE4oAYznXZC
5vaa1opObslRHZf+WTau1uTOz/lE/M0hKW92ofjlLm56DHBwV/O6c0s/nQ8jNG5q8D0DgSm+WL9Z
t7EyPxCc0Apqf/ubtcQK+IHhaMcJfnGf9kyzJeCAwBUO3TfipfOUAjc6orPSgV+3gDqkO1BtGiTp
gEpLnQzkiHHb+lV7pLZ2Kx4S9ilS0lH521B9FaQCkbju7BJho5MpHDjcpIbLnDWfG5yqHX7BQPts
dF8ve0anXQsblnNPT30aMO/raejShmWk+pexHt9IofShtqhvUIetOLJI1zWIbDiKaM384GA3enqQ
jS/kwhAYwefodBYadN7buXS2mKe8meheZh7VRPBzGb7s/lZyb/BprP9AscZ0BAz2JrFY1cBOCV1w
YQsc7U86BHFKMICJq6XgeTuiX27jTsDgcZ0xNsFbjXFjZeTCtF18Qq3hG41BaGLnI8CLCRM+9qbf
xREDvUecDWUvWxDiJUS79Ay0ySoSx6uXe0+0THg0b/EVnYhU4jTY6GZxIEImsUjYXXwFfO/X2Avv
B5HjPjrpmqYXPijB14sSQlbaCEG429iJwuU6EGiRXycwHAlVPv23IEbCKRXQ1kzPxvQKfy5AEmjn
THAbUd7wNBDbwQ507NFb3zq3LmowBAsDtJAowzYQWd0PlI6x4fHwhGQs+3nbZcCIw09hh72MJmpH
6zg8BbPHiAelN6l3zXU1Fjmn19jr5IJE3HgrcOD6Tpi6P67i1674ua80D9xrFvOH+1hGJCBU7odx
OpdID1jPuAtX4RHyh0AfycHS8DVxG7Rdq7sKT50TFJ2N34QsH3R0je7Le9ODcP1ThaVKrKaX8gRy
ncixmIQ7kdNLNAJ5/wsuOFR2Z7bw1tyHCbQwB4tdz2VZLzBzAV2hE7zawhp+CRPJwxQWjd/HcjfZ
H0/+iMOU60CuhAZun6ZCGI/WIDTcuoE76HKf8G9h7pXR2qD8IEpT/t9bpIsJbjE2brbzHQQcwa3J
1OGclduJbk920v00B1M1wQ50kPfxO+k1wcUByAKLVvzmbzabMfsEIa808fPplJlGmc/igBN06Qk5
omF2OYUY9SvHg9DXws/uMf+KsEYEO9LZ+6BULAlJ55Ph6PyJaOSFSBI7oAmKtQJjTua/IY/uVBov
IFPgGKRaICWDkEMWQIvVKq1YBR/Ipwb9RpewE7wc9Iu1yg+pPd4FCTbA4rw4XNwP7vj5bh6ociTV
dn6FTOEXuDPMB4hKZF49cnFHTU8z+ckcah7OBhm/MeVQ+eLAx3cGGLfsQrzwsnzztIFyZo6bR2iw
OtgAW6wCkVegyAHE/8Qt7I3084QSnqj1FKDBCjQgae2ORQw2iUqcIYqAJbk7vfHj78m5Jt6wtaOS
vPOWKLifbtikEL+GygdQb+o++MQefWLifltEQ542x1Yvfw0+9bYMP88MMSKjkZq+OuQHWZ1XTUAr
vSGnKi4Q705Aojlu0aoxzqLyv0ihg6/uFDykBJY15i/TozClii9mdKc6krLxSqGb5MtbgA4vj1Zg
BV6nBTSZJUPHog+gIYhSikQtIUQZkcjNfiQWjRkyAfIAZ3QR12Yinp2Q1pDfyUDEKjx09UWLCMlS
gib7wHLAnYVbNJ0jLiv6R5cD1op01igVAiWNay3otBsAE+703xKTzpoFwD1ujTAl06Zy5Vncdxgk
kZtp3dVkLlyGFkj0MdyTCo/ZBQd/sVTo7UGaGjKs/k2Ug6+mPy0fq+3evU32iF6Dc5fPfKe5okai
GAKToBZrevQQwhW10OMWUhcAeVoi+oD8oXNGpVq4CBersLng4muW8M780epLWdIaU5qA1IncTThj
Rp1KflE14GQgs4o+j4gOkDaOB0bn3BNoOeJBHHS7zSVDafx8poIMQ0U+ACdnX3iSbGnR7bslFAXc
HMmpfYusP1JEIknvYBg6tkxG3wrJJHEKpCwLVZtY4VQoXMvuYfKEI2FoOaDb20VtwhOUs5PDxUcC
Conx/+BCGvPfRwAzOAzeDsY6iBC2Ak4l9+4TATEAZ2VLGYnIkKEqohJVHRR2bEYjqSfhHH/Mupv8
didX/OVzvguTCMeT3FUBXqSAmyY7sA6krdxI4nddmbgq0ijuH9K3jcInBUMsMDRK7LJwtlgbQCOB
yH+zx2QbmbN1tCSZgQefmBFeFfVf6weSA6Lz3LJjhFN+7KhmZxUsWMQObwySQs+zuwGlMpPHI+UX
w6jgqDwuKORkycHiuacZu5hgsyx+ojQE4TrRFF1GMULPOHwGCkcYjN9gKk4s+S65UPxokY+vljde
TKRwsgSazNUQ7LWFjBwmUuI5ZCKuxRQX3j4shYSZ8vCCCgqxXnP/2GXgfGUKN7saUgBYh49shNMi
FB8gmumag1gFk2bjEznCjzZWmfzMVRxZxKEag4eXcAPkgi2XS6IUgEf4h6vLJErejTwu8sNkwC0X
gG8BA76sL6kRGJAp8l7ooJhQzFqm6ECPvEKXTVwsFzoTTdRI6oPBnvmmrA84ETZQi0bszADdcvpy
NcZjfI8suGv0Yk6EiN8s1l0kO/GZQUlPX0QPcsl+UxQZvHvoK3wOUAI+BDE8uF253UKxyEVk+wWG
dh8ij0R5iDmWQeewzXKnuXji6JRDCGBaRJPVVMLHaOucjZlseqJmOCwIqBcjfY+knBgIVwgXNKBo
epn4iUJOlpJQLE42g9kJTit2aVmvO+Jsk38Cb+FPcqTFRx8tUrOPb5Mxsshk+e5HnM0e8Q0+yWLi
X2U/M09iGNDKQUIJYj/nHsoMXW0gNxntiihPevJ5mkCYp6WoTMh4E8xeLsm/+BB2oTEXODqwMgtU
It+e3HeRsz4JgmkH/67PmeT2l7/qNvlbYQOSl1vvnzJ2Co4JxbjLOdyCcPoEQn6JMEWeNYnnYzmy
HtHSNnyext8c4an8qUhhmv5lyMpjjDIZ8HNtwBnIb98kyMt7NO3GiI+tBMn8xZ2f8+yh35FXlyuJ
wc2VbBqZ/iI6wlen9p4daDhus+xJWSjh/6JbJcpeMvalOBDSTZYr11QycN7coB4Je/gviZ+PJe9e
5o9yw7Es2QnMpotiDAEdr11zt2UMFM+XvIrQFVC5WKQRs4iWhBC/jMA6PexJeD0yUhFoCCvC1AGM
gBAbDG55duRQR5shUDjhwIzmaYa6He4/sK001tSq0rs/nRTJHbUbg+6cj4R8fYAY+2nqrM/h5B3A
Y6Hod3jy+BGUWIDNPCyXq713d/PkHOktnNz/FyONkRKjlmIYlBZ84bnVAw823kah4efLzYZrLkXV
NKFLH0zl7nM7UCG3esep0X358ui0RuzhJOVwL2W3ku2FE0+qONkIvVZFfjb6zwjDF1JQ6E4kvS5A
CreJ27wFobw+CJbhsnjNqF5Box1qZ3BAkMdSqJ0pm19NzzBagTSDo3gqu9oKPACnKDKJ/Fc4AEu7
DcM7IGs6Ti78LIjBBawg9iYKuyul0pPdX6eEQiS6VFBwNpzRqIlaNaj6zbXm32GRP1mQ0esRFWd5
SnjWkaQzrOpXbjwBHWDEU0Yqz9Qy0InpZhS384XibCAHHltHicw516EKldO99A7M1PK5LSbqBQyr
X+ccxsrNPd7c1x8kNyqfnbapNvkraj277WVJ5rsyyNbllBEStXchjoKFq7NBbmvvqro64WI3T+UR
VUl00aCbSckqnc/Fvyth2dEJdK0avtai3Ssp6U2dpgbnPIsZZQ/OzQPTS57s+OxCL5/0me8qYSQU
Xi3akJtvPRJgaOXPfLiNcoFeqDg6+XbVBwU8U3zQ4Q8KCCmC0Sd/+BIV07uSHk5EiE61BKOGw9BW
C/+G4om2h0fh9Nccf1FNnezI2qCbIuQA1JsUJXBKMtrf9gPUb/EeErBrDltDzTUnErlBHyS/IKVq
EAvNfFeyK4xd60Z9YcqkV+flPHGmH6ZMq7lNU+xeJTFrDz4w7I0eVPOWzFccnO2gdI+djhKpY23c
b9D38xMAwRoTa50RE/ym+8IbRv+2qBFHZv1jP0/XVfQgZgRYA3BXJEzWAuNE1nt2Hz2UqwhuHYDk
Cz5uv6LXrUdnIN3Gnsmo2LRo/Jr7Nd1vaO5VvyTgSyLqis57/3GbHmFzZ/AHsC0XzxLi1hhnGFQJ
qdTwTegAgsMfBEobXLvZryCIstEeLOjmPLtPhm2O6KDhu9/Lzxhv68nG5OEssJAV/cxpeTz13how
MXuB/n0dZdsKjp26f6ydYPuMt0qfT28Xlt1X+iZ13pZ+0nl+eHe8xBekBcb5Oz2Hqv/GpHc4OopP
JpDma4XtFT4OQ0aOBg86NbavsBk8XMFaOluVuYxOoPS4sN52GECyKDd8+9Ru/Pc6YzRvlwudTYal
q/Vqv+MhclJ6/PjgsNHcu6duoR8cfXj6O01YBc3ciYiKo9qKCHIAtSH+CS/1X7/febiXCF32lBm1
jCXokAxjm/E5BUzq1y5vlbVAv6zuTF6v3upLrXfqmF3DruaEIMaqna7f9OC1L/CFDRDMOjiTgXxO
Vh2FXiGDqRuKKO21iYoJYiDyQgiZPRE5yd/dk6zL22sJTgKbdbf7NbDItn8K+sT0BdvgjDf4SLrK
LGDgnoCwa0QpIAfbb2x1306LbWVeHO0b4NRzrwcyKVQfKNtGVw/QrxKuCHPUDFhBEBW+GVgDAb/a
8yKqjqwWUTu/ESKs07Vqx8ip/vi36cjqWuA8vE8V/7X+0t9L0hzDJIPmtIyeXKaIBSnAwXmYQs9S
Di/sAJc2eruOvVigUgZqavKz8SeKw3HseF+GpbaplgIjnDjPYQsY50bHjWCcwajB3ePzLZpT8g6J
gzz1y7Exb+m+p/qS6ch5BNDgpnGa4nQA+uAWBQsWElN1T4BbgkmjfYJr/vhne/aNSXUmwPs7O/Se
7CNbkUYSlyRRn/0ZwS18OibB5ozdJKmZQA+R6MlTTHjoVufpZaLOLzOe0nySxfhONodeO9Jkctop
ENGlBNcjB0MFcInNUCdOQ/LutSjfPBb94R95On9/AT/sRGVPgqv7R+J3Irw5o8l6WGIzxAFeA7mi
E8lUpptC/A+TpXn8IXmHEo7PbD0y4BltDsXVzXlzM8kyart/z/A2C56J1mIT89ouWdyG+6htk0Yq
dw57gpnIwW5mhHblIHPkKw3Z9cz00sVaTtgJYTX82oeP8Y+cK1e3atnH4LdfPXylN6vmksDdoT+a
easedIJn+I3gvSYwCvraQ0Z/BbM79pnlfGdNtXs5PDcPywLURxbYdXoYoo4CtuIPUaMTcIrLIZht
O2R8orKXSm3gItqjwgDOZId0AH8yHycDmhSM9Zg6ZTl5iovsPnMvoPJaeOVdkHVpp+xV1GKJO9jH
I7apqj8JXwi4vFmf4BScp5LO4wji1mFbHnY6ZtBm4WQwGuhFA/RVj6gESGtT2HixSLPAZsS2hs2B
lNwWeyedgDOpGW/JIhNgrG07C6Yqk2yWonZ3VHuEIAgQGVB2WICBH+zX0ERLFRub29J5obYpIQPF
+IbRgW2wf6aRMmZnVAsK+DpneOiUER0WQyOFbKDTYKZz4d6G9RjkbYQgCW/kPmazJcmCKLoR6WLo
CN4QhILmSMjrK0DZdENoN2h0QmdR+fKIgJQjQ/tjYvNE5V0NQlxnwB0xlj+0vTT5iMRR7SCqA+vI
PSRNgzumB4SKsCqig4fA9BxzIQSBLyoMZbNyuFtS60qYAc85RkPUTTPqP4nWyPwdxZKIdyyUYqL+
kkZGvtgHwMNsLIqDhn/3aTk8ZD12ktERvX0kRQQlV55MVKIUwag1ASnKkcZIYgg+QkRShx++O4Iw
mtCXAxLiSx9Qn/ERmNZBMR8O6HkBhPHmVkmjLwzRneGxtGyhQSXEBcCW2AvRbMFguPiNzAjg6Y7o
lgnfeLf4HzoQOmA0SjAYGAHo/fca1IbcuimDVAav7YNqfLPp0cogk5vz3dIww9o4XGEe4p/ghEal
072kp1DKe/oM6R8luyKP7i5RF/aOQEFOV8rEK5EcIo39+pgAkZLSq6JgxML1drGYibPp1jEwmtLy
9miWfrM4wD9kopV46Q5zMn/sbweM45c/8vCU+MunIdB0sXwxcPiLIW/T9F+RIjMlvCV5d28/aYN+
HunMD/2LnY8lqQP5X6RxY2HrEQ3vzkw2aSE5Emfb25fp3hXmrNDdhyOsMbisj0To7aQnc7vojUS3
zz3jw9PYIk2gzqdh2QjESmYXn4jwV/Y5+lht+hiS2ZUyvCP+a/fH0pwTLiQyInbEP3KNaNuLf2O8
VlxplbhJ6r0e92Y+z4a3aHnua3sxE36YeiI2Mvpl3TaWqM74HbCk0WVskchoAVu+vbuvSVvLEKI7
BTMTcSrFYWGpQ22opnBw7gvMAQYrbPUHl5mRaox4aTZsI63IdrBcY4jCmCTxlGaG+TVYM9D8WS7e
kRRHBqDuOYDEw1nFH2d8nUchNc5cHQqwmP1EeBh8N813YLkaGojaBmlDiiNDzysG0FqR9XTNxWrI
LJk/Y8jPI7qU7whb7/j8VwBJpvoCuScQ4ZCkghYxL3TiDTT7FEYMz5sd5fk//wYj83uhSAc/zSgu
bqsvikUCITL/FsgfyhMU18lxpMDrH2IVrTzMWXr1AO4vvvxGiDjFbQQLStPQjtk3F5cIE1uAKY1B
0MPjxXkQHDjXp5gjmUPjKi6ZBnHZn6wrSlR2yRNRJJL3pEgsxOtPMnYgiA0/Hx5Clc2ITbAHiJQ4
sIO3wL0ORqFwOO3Zo6c71t+6unCUcGrAFlhBtiNwgYhaWDCh/KBJ/vWeVLkEMPgsxC8bIqQWoyCH
XxSSUB/QElihaLDEUHTEMf+YITvtm0AYvzb9StN5QK3b+wwLD1AJK++v+5aeT0CGRsLzHdbxB4jw
5YsBxbTLKbq7gCTVf24YOk6ZZiytvexsAGqgHWiXsrTdBet5by1OvcEnyKZP/5J8+/smLLU5NnEJ
oXlt4hfAXogl7Gf4SmTG1n1bxcj4eGYEnLpF+ghve6Jm7Ne5Hbo7nfUp5sgiLEEXZAg06ACJvC42
XyBvGUYk6w4/o8cCZTUm+NBemABHe9T2d1e8QsKn1+Ej4e+IgPJpb3dmJEJLQL5R0UNG53L2QT4x
BJnDM35xl5CNsMtyugnrLnw0OOjZw/gW7PkprFUPceeAxF0IEYHH5DDd01rQwfA7QqbY6j603LXD
hgDoMe4ixQSdIuC/ICOVgTboW0bI553X6AtqAWM8JawG4Tl+F6J3kN73jPg4vKQgGygsxwQnoraP
CCrFgyJTCI4em08dXP07SDKvLFAvUndBvgpc6Wf8Oj1wFNTza0kSEVQSlADt5BI3ot47puLrFbCG
CcAgcFg/EYUCLn74Tbl/QEUGCYIgRxuYP+Tog6+Y+8qdElE089cQpaxbPb4kNgZnTKqslC7ra/XH
8gGY4FTqcPsSdFz7ynuCQbCbPbySqdXJaqLDt4cVw9J7pEJ186iO4XtAV8WUduV6FHaGfCLzcK6S
4tgWu9ZM8c48j7iPcz5uNXjx3PFwiFHHwLsRNDdV1yjIo3z1AdlIfLoDqTtEAWWgAcdhXgWt7QkF
U9YtkT3lYfntZo/hu4wUJciY1PdcM5fKuMbWKmyroXHwob2aC1EcXaM8OEwMCBKm+XmsA6o43uD8
6F8gVnLPXDQK5Efed3FCHo4tPGMOdnR99tpeWfmliaAcK29G2iTz8lCGKS7CumxIirPBycd85Uh2
cwuEcP6hSx5ZD+/K2ImT/0AtbVEFJ6cNIq07hOXNMyarPFYQ4VA1gzzX/IqkD8c0nu0zmjPNVz92
ua4swgIrAu+AeogRfXrlw6+nRFQYdjuPzhrJCAR4rQYFlztLGdC3Gqjry/q1PVv2ddsinM/JG1v1
0z3t38/gkc/evFvwTeSsbNUX8jZaUDUI4Ax9WRdY05mJQkAQPO/o3PaeJ69eYQdmmBYa9SaueGQG
Yv5kO80WKhuowBJe5wzrOl0j0oK+Lju15uVkGz3wOdCCW5RAtZMdiFA+kziKnKB7YgiOXfXvQdFw
mhz1i5yjv2TTazrlBY0kCfp8UClG8gG1JUPWv9HbvZOWHev4chmCfncbvSejHRgf6zIf8E0aLsBn
y/6OirUWqHEFfoqv2woO/V9GeWv+Hek83SaSTrBPEtnWGpOxOufOz/Un9tTHiKMqerEZ0c5hiddx
NPIS586Byexo7hz0ljqJhN+GU+MG7794Mu5esxG92WsJkwLVI5sMCU7+p3GsDvKM6hCg9UOeB0Qd
4k/1Gn4Z0Fa4EBkPiMVCdj2L9x/wx2+joyxzqp/ld5GRWoV85uBwE7UUXsvhC1Yw3SkyAaO/4gkm
zwKNn0eaSgDqx6UNTuL1aHP+SZ6xSIbuk1L1FPqtZd279C/oDNBVIFS82TmUR/xJcjiUoPkniqLd
dV7n4aXu3H0M7wbymxP1bat3uHVLYII7YWh3tDzt1NC71AIlzwvBbTkEgrp8eMv7x+etm9i9G3YL
jKqITaSymnsgqbSRZIqLsrDFPqr3rGbyPMLWAHuBFhD19uquQBaQlTDPADynwa5G+zpgjitdIMCc
xcTqKr1HFHy4HYkT2Vqjr9X7As/dD56eBa8on199K++Z7Fuly8AVxj+Y3fMWl5M5L9YHxmOnBhMl
uTOEQ7J3N/CF1N+ufvI1E+P8vQoN9Hzst0y7RSPQfLq71q54HuzVI2VNMW4eJ0bh3Aj16b3S9sF7
UVIS16dwuBqDi/Atv6OPIbFYk3hWda9E3jGuvKYRHo4pX8E/vTpVTjLdLH4k+VJF9or9HGFAGSFN
tq+aWzYnX6a6whnWnvVCjL3y9idWzalL/lbNsPSXfylHu+Zr3DgiI3UoCxvhc/vw3pb9ZCqeQhyH
YR9OE9xWjC9/em/k1CFJFU3Lr07JCYnf5gJewkM+eoIZk/vbcEpSAZ+Qr8GRff9PmTxHCiEWksrX
0zvvMZOKyfz2ryMSewtyLki6oBau0m9HR5TJMfggH1R1rv3LsJ5ex2LZ2jTt3kZg+hv37A2qX9Ia
yJmJt5BcjSuBECo2NXXfhq8yUKw7lzZnUt5yvj30ZRAkUmCAa4N4S0SfwhDPm2V/T3BVQro9YmMp
pN0LJYJuT9+9ZlSEudFpjXeUuANlJvH7RtpcPEXxzqNmcAzR4dTkA/KUGpMHjVvGcwUFbJg+JHJR
uA8EcGNVWHx1yKWtCBiYHSY7mDuJ05cc2BMGNCPOx3dCTfHVEXQ7ZZor3cXRhrPBxjI4pvnB5STg
K4DsS5xGBKoWtsbzxFGL/YGgvu4VEgHov5d3ODVhbrD23e2Cwal3Qn4+g4qF0rQ5WOvBtyIXSOu2
IFwGRwZrkzVRD5TAANKlhKKms7tRjwxNGfP1l2EQHY4lhbFuBnn03rJPskusReGgkc6HwyNgFrND
rQVHLl5vLThNaVPTfPdBrTp+R63Oi/C0J6CwXXerpY7IuYaZ5qJPHsHDVr1XRLDdhwBcDMC+WZH2
afUaFCCVJ8QgqSXIpEvA8rDZB68Oz7iIR9T7K6LxUSuUhDYIwy40hrWVgY8Vx9gqJoT0ulDXr51q
yTwpqZj4FNQfHGmUMwOJI5Gm00BMIJxi5R1TnjsaPqGcxI1i+b+pVZxhFRXC0yPSObh3svTXWg0N
knqmXERJQxTqHLs6EgayHggZFv8mhECLlxUBCYRrzbUgQ/XTrZnmpHeu2PF63eWcOPaEurRt0iZR
dHgWuUP/UiBgCbGFfHuJa4V3NAgZEy8L78nGrwVtLvydyvpNSaYGxpL9KcJQHx86NeTlF+MZjpgT
qaBi4EeRwts40h++XdgNlffRZDOTuqibeV9Si68+Obk8cUjSCXRFD+5RKZGXzXwLXM+nQTmREcsy
cwF9fLbUj8xmPHkvJr166mQDcyb0mLI+I92LhW+Wlp1Nav/2D7QUK8NlxWV7YRnFwP7Gbch2wvgL
Otg6aNimfyF68dU7Ja/+c3R1KXU9Ctc6UKd1eu//YxfhjDsa8TPSdmABdSzqQmAGcoHvkHVCDwvu
omFeMSmIfwKmqEV5y13kzYFfEy2kOSWCCzHl9GBVuSwsBA/GmMqYyeSPIZZbHPP4nr1fBflgY5Ft
CeOP29zkfnNWTcxZk2GT300JZMAFicW1//FohoQ0l0Yfkk0WIqIhcY/KwMmhRFr7p0Ti0mVVNcQw
tLmNxhtq7dfdpaxT8DdQ5ImIBYDhRw+iTnDCOS+C9x9IQ8hhvhrAQe+1l9m0Pcn2B0jeJ6oWofyk
Qm8HsqsRdMnMX+h2yu/hG8mAXD95rCUjRvGE6hdP49f/UOHIGIsSY9gL/+cTnZLVaTvCfVdsBWKs
kiQbjk0cXUADDA0TsAowA7twQrBp8mXr+AWV0C6KaGrFINsDmyS1P+oesC7EveJnw24CsRRlNEoP
SDZkErRFknYlEW1k4P7+e6UTpzr0r91bt/Hz2B19foeSWMKk+P8R308+15n5s/InErkhnXkdITpK
EczCxap011r4CsAnabOhjihrvAY/GLUvLyVa6AMyyDuIduYg8OarFNuA81lzjNvIrkejPXmhpHuB
HZCfIsJd0ZwCd8pXApMBqN2D2+9NSRuH/of/ytfL8DAZBiWGJ34m/yLfE8ReXoPsX14lXZFlWCED
p64UtoA/moizkuo2TRerHu29fPnrj8yXWPDFfz9RIAN5ERGHKy6+If65Q0Z80Deqvs40G5GWW4Pa
DyTFwHJukCQnEZdCFR5hfeDzAHdcyDioizY/NQMfPbnkd/ARgF9yWFyqvcCA72qjW2iRq9HmowHl
eILfELcJJiM0GCim/JPHYJ82HjPQ7akohCXsMXMmyBZ/sm+Likuu9j95ODqvThsBTdtr+IZ3nF3o
jJHBNfy214oK7OY6gNkHxYusRCW4b+X/xNQHRPVbmRxLyCeQ5chzhRRmI0OBxmdfB8BT8DCD8sHg
v1nXQA5HHkGTuXaX1OKUv3VeyK7oZ3C2S56YwAjywMt/ZSsRTUQbc7A5ErGHqDOkFxYLkYxzERxT
AEPRR2L14V8oDOc8yn3cVwETlvgzkjvQ94qwRAK/eLIfPOEbERrofhbeSYSl5FgFt8jkReUlpaUW
NYQ8uiskILJd+CQCIAT2mAvsCaXxbyKmxa8MQ4VDEebCGp6C40SmM9JfJPAkOHrEQDVpkNJgLOjh
GHIv4ii8h66Eeb+FQfnlf8h/iy6i5J90CqPj/eHwXcyNPfhMFJ5cGMMnlBsRGuE/uDHz3szBZVyi
UD2FsDIu8w6RYDHeh6HGjDP+TbMFp2D0r/dN3r+ZLDKGVxKYkXlzsPCaXuY16HUZswuGyajFC224
BGgQqc4w3IvzG208ObjoukRu1mcqckBMLf27Ozz4zMedidbrwlf8wQpqfaQEZJi8Q9LsA+s385i/
/Y+m81pOXFvC8BNRJUCJW+UAiJxuKGNjkQRCEXj687Vnn3LNjGcGExTW6v5To5zr8JHhjRgp81jy
Lp/oriGpCJGQwkUOcS5/qGgqwGArgFs5yyNyInB0iojuA9EkQ2WodZixBVfFs8rzCgElB0YesXja
MuyRp+XaZeCuHBfRkYA8y8oOTvs31oidhvE5KLJEfkR1KcWGLJsbx/vTsrEtzIj5mcjQCn5a5kjK
z8OY2sCtJPW2KxDrw+HE2ADX4MI7MAg+4DdGJUkcweayEJXMiy2BvYYqluWdz4JMDqnjaSI78N6X
ixaNkyQj8MpytUkZ8qKbkJSbjaiPJOWWqxEYGV0szaO14wWIHBtJkB5Rf9jsZEf9CSQKACRr9SPT
i8RnW7o9uTs3JOzz9jyO8Aqse4PETl5NNmKsnRVKMUxVS80BKwfrkm0Cvg07PnJDJJAAdeoo/vkp
vBUiX0m1wir9E6xEiCLCMb5h5vdc5EmiKer5BQO05E6WXyJtYhtCtfgnxENw7DgURnr8Yj0VFumC
Os8lb1CMEZEazBUCr6II1BZK9ASVBALbso7JCi7MjXxg8M2ASDTKJXn5t71B4gTkBDaKGZ+CGBVE
OpVzTkIF/L3kpvCXx4hyQkJv5DoCevAXnIiEs9X/GydNwA4mRK4SbgSuIUJwZAqjTHCTH0Oiwq8/
XzHOiDOVCXmBPO7mIf4C5WOpkbuO6gMYkAmnDE4J7n+YIIXJf1cuL43dNZbpSTyCCW353yQlHkh3
xduKsMJiV74DHN4cOBTemqxXWmwQnHN1tVjargwdXA8KpJh8wmbSHVKTBbV/Iq6w5XcGfx4OIpUb
UZfJYAbkznKBHYRl4eUpT2SBRFlHweicEXLJciyXlGiuSCcGMkTISVvxb90d4Ovc7ZI3qkZZuy9b
jdklsshKrSYqPQgb/g/KwJfvpVDcKWiz5NmQMru8fOf7HnK5SyuoRlJwvhjdILeFlD1IA3kxoG8U
TGSWsPju/TdzzvKw9zvip0Tj9aIXzJn/Ii8H00MZCZtCfS73khSWObM0Tov/andqJ+45IVwOokc8
jzuJ8HHN3+vRjARyK57JBUToeAOqK8m0p3n2RMslX8I8vWgqb3jipc94bZSC21BBe86uNrwPgaE2
t7DZkAUhPy06VMSiABlwT0AAIgHjPQCPYgrkmaWel4oX0Ir7UGLnJb8lR8gO9CaxAXPRCrBRrzvs
7y2XeepRgk1kp5fi5uKLb5EoPgd59vBnMERELgJzE2+Uye80mAss+HGPnmtBV0IpUAZdOHN+XptI
iddLQbzxXsHpUP34kmFLfeCU69R5QiqQZXAEyYH82fO+CRXDaiUlFeWDyHXEbhJ9fYmd0rS+vpYV
RAYyORhCDHAwJRF/H+CnoMTo28txdMdHrkL63iIxnN9J2ZXi6C9yjReXdQWFLpi/VLmcfJbOO81M
Pap95NUU7y3pPzhE/rZpFtP4jZ32QNS2rQ0lxoZhTpxauSIMQNdO0oMmTGkFpT6QUyEN4j8Etuff
iPEvqBmgRuRMSQtBgBPruOwIBcNC0E+ETZyhRuj8G2SEXHv6T0iz37Ll0XJhtsepK3toOpWdWbY+
dl1kD+zZgSQPyOLA7jm9sGX+maaA8s9TKUBIFJV5BsAm/M5aEaNIjCVDiwVgepU/yblk7jD3Y9+5
05xIvyNrBX5kgmCknRGcROdocENhzQbI44uGkEAjjYClP+iFtqzm6+b9HUECwAxvH7VfJ+YbyX36
10B610AQNNV9zV8hLgiWPHIDeu5BZgj1HX6XLzgLRj9xH8u+w86zE7RGEo8+3JzCJIhSU24q2aH+
FWbFcJBUzmBON0fcqWA5jYweoFeUTof2HNcxwVHgV7yM9Iq8DC+CvBGB3uZfHfhx8kW7EtFn+5UG
KlOLZW0x6GckqFW6HQWC9PorW0vhvRIx6WFX/5FuGXsB9BNZcSMyHk5UPMe/hZ5qgI3/hR8GURTk
YExVENMfM/paTlhXgYAufY3p0+X0X+f49G+QNTSkgRzkj5NI75cGFcZ0Oc7yq0NPKv0ppO/LkVVK
jQgFY13rcHpkxZOT04TvlRysLstkn5P0QpUqUtmGhoO9nvnOUqeK5laWBZHZ/r/GVYXUlmUR4bUH
sMV//VeBcq8owPUiFJckPpnAIQrgf2UxUybYdKU+Fd03FAIG95auW8AMeayga3K0FdahClYbPhsV
7f1va74PKQ6kHxUgRlZIeQjzCZ0/mOBszb4nYlboiDefxDnJmZN9qElo99mBpElWuS/ZqG7eQQqk
h00DfGB+Akfk3wGTJp9wOSKcVI5Ul6JaCi05flLeiGVH/vXxT/rLwfyVHWTPwOtmaEZNKEe+ZIM7
u7Mzr8yywMQk2aFEcyAaWOHjwDS4WWQ4jpTzIK9OHlbDLrEnMj5ZG8oZpspkQyU1j3lPBq2IPBIW
n91W8tnIkbOV5TP6G+PJrKYDEAmXqubVpI5OPwnuFdKAj2yy8/bDT3m7j1d5UJlvRC3B2bQGx3IN
6vtTIbnoJgSaKCCAKFXOcr9mdvEj0Fly+j6R4zA1jwT6kdJhxEWD4eWJnstwG1JLnvR0cXa2K27K
DcHEbgfHsYfmekVRgHhhZEbFhYM24KJ2uutyBLcPUkwTfEJg7jWrksWRBhROQTtiD6V0HJ4ebkPN
qlnrtzeuCCHFVpqtTdST1nXTTLsAFsv7TqnItbpNi9lzb1XT2/Ez16fGkJE3L/yRJNwcYNKwfBMM
dGNVxy9CDEBO8LwQqrflnd/xx9LyajxGQbT5cPoMeM5QOGG08DrhYGJs69jYGpL8vkRQMGMM4eR0
xIjEvlbHJTG2EtiNRCZs4wGSlzThd6IviSEAFkC8QwapU9gPT9y2qncK7mMjMkzkRh/mBvcZIfCC
OOp5RkRCUNiGjZ9H3WU1zafPRI3zqH80cXQGxVR+Fbt6XiZ6QNhRVM4flb1f1ycivMy1PLgZ6fxZ
zj8poV03l93MsHvxffcUEwlRYITiYMA0CSYn84dwps6E2JZ1eeXgniBUUkfYafkcjORJ9mO+WMwA
Sh5IBqAufKTM1UgJCoLBq9FndAkGvgxKqNw+I5bRF3LofDILsFnKx8eozdO8iUSc3NGzdiYc76Vy
QIeNsbk9gL7MO6FoLzBtMh2mjfsTPP//DmcHp/6yDp7xZcTmfwRcgandEmFubNO5KqoPIJ61ZJTz
tcQ4nXDKuaJ4WIqPFeh8Ql0SDjCqivva2JLGdDryB9Ki+W3J+aFqOQlR+IfYIClH3yRmQIFk5Lyj
18BwRGpEmpyxXQu6JAMI6gP5oNjikYhgQUdVgLIAAUtJtgUmFTRQ6ph2gX2b8A3Kfdoi2W5I/eDr
weIu49Gk4VssrkEfb9FhJqs/vjR2Z/41oZtzVj8IowCTRBqAALn9Azh+CaMlhVTe4vTiC9DBLsIO
Yyw4wPnLNnj7mq3n9mAuNeOFivT1AwAOc1KzOxPb0wlO2H2YT2iXNa+XMdlUemx6cUCcBiOyGqKH
DJiYtT5PZXv/8H2vcQsSGLAsYkqndCJOYDsYK7jPttfl+ajCF2eWZPpgID/kPTdH6UDWCvMRU6bb
WNcd/8CONeoetIaqoYWGMqkvHjxm3l7jp/+GN+MCXr6vfp3a9RLAvrhbbHDcrCr/3lLNAwuh/03I
dFLwWMRP8Gb+92kZlfwfRNd7WTJ18aAdHju+qZf5/M0ROTwlgmmqjLTAWBMyqhzfy8Gah7fLenRP
irn8wwOmANJgsL5j4pm3QK+PHSFVnXU7ekzfy5yHPaY8fE62aFhT8tA20Y5IKUS3wxc6KnaUzEXf
1Y4MJlE+IiCaSGM83iPSaJmoDRMqKa9koobM/Im6UhouMyY6wg9SDBn8+R6dYAHb4z3JoveyHZUU
E2ks6X8DEjkZNCkoFK1TwlYPkl4CDJWj+lj6/UA2CclIvNPhA7DTiNwmfwHk7EcNVYBGHChb3rGa
swGNB7RkMJz+IxI4nPYsyFyOT1Bh11NGgziXmZrK6D3urA0emlF+GUGT8FA+/2nTTN4jCE0fPi6W
P1tf/j2jcqwSftQI2rHBFCymX4JFZyhJSPtyjbgl4Krd5V47y716h4oCYyJScqCsvsNYmYD/8fer
K4+7fWdBxvu5ktZK1Rdm/F/X4dmy4ANcdlvqxeSChqtz5WOnvET8pim82cX2Bld+nZ069JLJXp0m
b7Is6InRUI7f1Xfe+o9ZfnbUVe9svyqmBIcFdGgTPZ/ovalxoc125Xiv7NJ493pyP5Sr9hacURLT
cJvOmw7TdPIm6mLfLq2c/c38vhrgLuyCSnBRh/trOADfZnrrx9PecZPGJnpMPJ2VXZGHQwnWGRVk
TZ3dXrpgqHZ4Hdgaa+o1PCPQI2he3T51KoiRqgQPCBKIr4rmFHDfzo4DKjIj9evnWAfhw71K05bG
Ov2AP1CJgiX/PMqek0cWZegWlTHWpo4R3Bq/X2CEo8VbwcERRfi2aK/r8SMq5jfgT4rWGjiU6Avy
K7BhgBTZJlL4JSzvCtkGMheDazyT7rsKmQ31/m1CLj6bvKI0koGfUJ0n9/lV9ZynjGciRcyJKTru
yJXsT9dqio2uO3fwNcQNzHmMyKQV3SDlW9Ghp6bEoxQiJw9bnZSGV/JaSw9dSo0CY1hSWKJVCaA8
C6rK24+x6Qkh4t+7tCncS4w5HRj22gDwu3m59xnmxPixONT55EK2I4WacLXt3c8U3JZIjCKUfwFx
N2SdeNRXuGGDIkSfKIEgPWjAU1hSOqBZQmhxt7vD8ku1ldRufq4ALPDRaKNf82s+0avZc3VZDGjl
lF50ZYb7bXfaW498cgdSKiE09hiUyKod9aZGgVgFNrdG8eBIuksXDckFDoU2lwnaGEJpqyeGVUML
wWzSy3PzUzQe8R9UfHKk5h9KO0pc9pJVPhEflQxvvAzTwXwD2lZwTO0GkHgOKZsiWhlzq+LU7Y6r
mzMANEK7NO1zwLL4NtS/9r6JfvMaQD+1DavYB4faJ2BcRL2jB0OI00YKcjmuh8vSRO1xgL9/AxTc
VfsK8uYZmz1LXDmjO1oBECTpqnwlHcVBt/SI+fPS2k8gpYuj74eGTi5KesAZfgIQ9SCaq+/G+NKz
mCFYNFnD7rxPmCx65CeWdAboxBn4HdVN6vQypLpq5WlUvyG8NInXRFyVneGn6yiGA+v+7IPtUmU+
VwKqt6g+5hemF5HNrckMAMDFjbHBoZoYifbyNr29+1GZhoDGuSHmCsxDNfh5wypCrs509sGWC4Pf
B+NAYsMlpaJ1w5ElQ1QB/HsMWunbL+5IbK89JFpuB3bwEp6/jJv3RPwxyZpZTUJzYz8GqFx3KSVv
D/SlBppBSKBAYI8uQxFbkFjBjAR6LFjTp41b9UoaSUFiEgR/ejD+aCdy1fohmWhTINTG63iouog3
UJ10TzdJFwaQ+oqp9m1zWbD8sVI0c7YbOnm2485MQXD83mQIIvKtvpIRwehcgTUwmjgq4kl4xEDb
MnKMKaQ6QlZorPv05g3cPNh7nStGKcHEW7+iUCl9vW+9aJVMAopA008kK40G7eT+Wu0nAy6lKTBC
ZKwH2YKln67oPsRaOKqjF5QVrqLo7bKwe/fk3LovNFJMqAGZPOVhBmbDBUc2ptshYY0lj6iUCfoG
xhTdoGpo0GnjZZmZNY/olIBNEuD2PGL5qOalbxDpd4ooAZ7E+QrTAF+yu23rVXeD+KheoR/8PVV+
H05wfX94RGaiU96jbS9SnxmQpx8lep/scrVntvSNHCr69WuA6qS7t7I7/Y8Rc9OHLb3b9Dnd9ejp
6fFbq5kvvpWakunAImVGPcqBGp6Sk4rOxusQ/k46uacjLZdMNEbG0xDhktKjD+lg/bCUiFX7zTyL
r/VDs/dk8YEIIWzBn4fD5UgkzQlDBz4O/8HYYSY+JdcFqxxGMv0zfo07Th2gnX2ztjqn8HEJ3rUH
cPbyRakgfL1EH5El2v0qyL7i+vCyIX0eLkxs9uF9pt9snn4ALDccjNQ/KAwtwEQ1Dy+shYxqwnHi
lZszHWxh6d+FEe+N4PSlcCpWLAT01aWFluyB9knA1y8lQ8zGmZb22LC4mPW3yyb3tHJCCNEG2m8s
ushoy0m+Yy7bdNifdqOS0etK0hRY006KVUVX+A1HY/Enj+LY7SCwN9x1OrmBhbg3IoF0azCSAWod
XPAEljnfkjPfAZND+AKl9hcuAs4hgAbmTuBZlfE1yIeEhjZFKkKTnyDXE+m3NkGpU1ExezoNIvQD
w0JTDnc8QAF2yiMmCDcUYIbHDqAFfS6ynYLOGSJ1SB6q/VoY368QRByEZnKBOweNhoU6sKkdaLS0
LcoRZSaYKaJW/zS/rAds4ZXTCfZ3Z9R3UgTh09fsEyhXa3B4kh9FLtxtBPlphCrGghxtNABDSPHy
nKUzAqQLq8PiLljDxQzeU5rdljUKlJb95zPsAS6jQGDHkrvqw7oHrSTTmx/TM9aSu6cuOYVbxktS
2HH1BmntlGxpt2RvOpfKVpfd4bkbZIZ3BUfpzNPAML4FqVZukfTwnyK3OigRvthtbmKjp7HBSGaG
OsklyEiv3jNDpzdR3qKValfNe66smuQObsfocSU0Xu4+oPPEGHWad0Spikp92N9bVDvNMJuVq8sk
D9ndWIkRJ0HZmBE1adzOyAw4I7ERsUdnLoicAEdiZlD/ciXgRahEkHjOEKaxpDOKiFAZWvTRo15y
ihdl7v7S8+Y+LksaQw231JFES6YwCf3S/TkRy1nCIvecYjGIX9JY0J+N8XVptfcYZX5R4UftAra9
qOEWrAznGYrmD4iswYprvD2Dli8dodNsHP0aXLb76XtaAFjr7nXMviVHiFuYWF42DjSfC643Lsd0
zDYFzsITkJSA3YP+tJYZUISlt5bC8k/ATgPCRyEQwvEVkcnLdcHfHsgLs/gX4Wqku8hIPcZU7L0H
B/KHzL0DqtoraIyo3lKmAvR26azvmV89l2K3JQVgzwpPFxqcd934Ylp3pBDNsBwD9JlE3yu7EcMQ
h+iJeh+rZqdH24+pEnPUb3oOERh24l06fUJTPAXMrqNAwdDEzElQXaLRpeZY7CSveGAtrkfGLwFc
Z0EHvKsMBMZWpgYfgaG3OmRSetTtXe32dl0GRqXshYO4t8pmoFrTx+6BCKnnKRc3J/sBHefZ+9BR
+g1ep1NYmy6uY/rE8BGlMUUZOkqwTs+cIqfNw5Q5TBnonEQZVBA+YH4IxYgYmBOoyZV8cqkp9tSO
QfIaopUt2em42k7zHix03+k94gHxG6s0vsNNXmxKiwZIkjqHxopRue6mwxALyCeiffBLv3/3qZ3N
LrgW2bqgbtEgtwP3ntxN64ZhtWFHHSjuXYv0Wjh1ct3oYumXd0+7+KCUtk6ollwa7IbMBwJhNKcL
uso41Qd2dfc5pXFGZBxzz97bn0qxShIi2J2Rp+M/Wp9r58lAT9WqO8f+3iZlkzCweQ50qo+1hvq1
DzYD29v3aEHKr/vJN8zwnnmPL+5kgF3QDpKbx7eJ+bbq/VzT2KkmGYAJUrk+vcHL1dbniDH00J4k
fiIryUEjMOahenONU9CiIMZB3fF14itQpyYlmvFP2Bn1vOcPe6SGGITkM4QzkKVqfHZA7Ui3xCib
LkoHS3ZMn8+Md0zGaQhTM9Zs3JCnpITIZcewr6bbnjCUM7eWhu9Dtp3Lpn9G6Jm6zyYcnIMBBxtb
5ntSqZ42arfghenwfqi9wTRnBDjCe9TtHPEoRcedk9ic7IefcX6fdC/RNXyEfZf40Vnn56fjPOaD
sZG7yFuIFPcEs5PwrWcIzrpHU8irD8aMx7Q7x8HoMm7CfDjqVMge/5kMHq6MIzt/NeDFV7fo2rzg
nQaHOWLH/jj1C9xLnln6t4K0nVekJyXiTqC/Z89KmVrzlS/uITUtTP5lUn9VC3ju8eAbpDhpLxEX
3axBoGef5uqkvji9lu5H41Y/y22CqfZkWh0Ec4SuHvscUa6HQH14b0Z4av3gBkn2wUyKnDjq5i4H
ldTbJ8nFSFyQ0aYRl+UTug7pKhs4iWWofSjjfrWV6e3XN2SVV5nxkq+zpemYDtv1RHbkdWVN0tAd
R0vKngT+X9iqf/SAsDDkfh08vXHPuXeDSEqpYKb7SduMHtpE3xrodRD/s4KK0IQ317Iy8RwJd6HG
EsJ0mdQS6RpcgExGd1KGbT/jK4PhryvmeuVNaHS9G6FKVD6ghddynnOi1PGrlRjkUndYkWgJMz7m
OON0HdIsfIXX3YWtFH2hm74Wp0vywSCFaWmUz/ViWTT4siABTQmuVy4eA384ll4DDfBxSLZu13fx
l+3fzk+G4wmHnk7YCueY9ex16EBuACWgosJOV4C7HJRj6yf1U+RUXwVOU5PUN2B+bMlXOwe+Eu//
BX4BXSUZab8ly3x3eyGSTY2Lp/dKE4nV/mWmR2qRqEXoFjpUY3G/E0LTwIA/TiF4EDhb3K6K7fvq
lMcPMbAQAl8PEL/JfkyXZedA5142fSwZ+wv2xckYKaVdEJ5zvO801SoG7od2qZp3c8RvAKaf7RN/
wJ0U6h4AxIEX0ILeckcLSzjp9VCT8QSImhgtAWIJW2x+cUuOG+cg75DaRzo9+VwDmDBKOQKQDJSi
JNc8XR05wu7D3c++cg7wUtywqhA2bFdLJK1vaDXSwqiQkVA1To+xc0yx0N0SDVkWquicOn7TLKit
ULP3CIBdvuOKVYJr7o4BB+YBMQYy7RHhXL3pmwQU8GzvhO6Q2ul9QctNRHL9ddmcQfVOTn9UoLcl
9c59Jix3EfVJz1rjMo9PqAARLDHd5zoFkZtdZ5TQFMJggtaN+IGakR6ANHSjij8IsjXa9yUzl2dK
7afISa2uuG/q+KvHkFqGyrbEJ31s2oz0Q3v6M28QRyYXGLqujdGNhnABdUONYowKBG5r5ajc0L8O
rD6zsrET9cHXzJQcaOC+E6PinxBPyNHS4MpmWGuTvNQZeoKmqdcEZo3M7/V9aX/OXLc1u6exuOxj
vccxuyz6kAXcfLeuXcWguto9jYvBllLHZLUz3GcaDZ7r7m3zBn6t6nHKiw5WF7gbfdLT1qfOIstt
MkI67OOZ369pR+h4S93TSHK4WRQ0Jud6vv+Ed5TY9Ne6CJaQgAxvE25Ekk5ooskgtkZndHJ9W4WA
vS9iVUg+mQ+jv/mNOa1qNLC8fAvf5fdFdFILLv6SReoPcnXuSWJ+UcUAgB7YEh7RYt+Ghyfyc6Zc
Ygh4f6IDuMutiTKCbhfQcT3gEmN+klZXGMLnKrtF2CgArs7WrmogP4tQx0zI4pO9aQ4HFggnmJ/m
HLqLcozyQrrsnkFxGT8F1t8UQ+Su+CEOC44VDrl/ghEa2Qlo8dlanEgkOGZMpbRm1PN46K3rkmCJ
2UIl1YB/MohhsfaMNWL95pVQcd8pt4EUGYxaCENIJI9dZu57qt09bLNCGDa8PVAPPaK5+KLBWuyQ
4FJzIB+I7sjM0rM9gpbWacywydgpqCw6a234YAAC96LFOdojsvGzDOyA9s0jpQ5YgYeQmAP6wfRk
rJf4GICG+bj7t9UtOFu7NMXFtaNl3ow2hJlbeebd974uffCB4VARYC7dzwAoGBlyvgXMdRfPY2pV
B9OAfU12bGgoD19MdTBK26s4PvcEhNGZvQyRwYULYAGW45c1IffhWK2vtuF2C/uo4iuXfIjLQald
muKjutWd3sKwn98pc+zIZxLCNUQwpYaTE9EOfrW+d+3Zfh+Qas2hhz5fXHfPJTYlZCehVtj62Wmi
19ueEDKBFeBiHRmx1ayNWWO9OCt2Z2AfB2748BFDUclFB2A313uvevYFqfkPF+YnXISZiuTvcN/q
9gKq/vgkC8ghyKQhxsK/rbANM0NbyOcbwldrgBMD+dZ+wgnP+byceHafx4iS7Q7daYIUO6IERKn4
sbLdgkvtY41on+9951rxAXER0ux0AxEF8BNEUyCwSD49xyTM00rkn6uY/R8UDwa7xO6y+BDfB3dy
tpCI6Az+Bnuwli5ju0ORaXjhUBtZM3bUxeGAqm6z341wgjys5CCez/cIU4Yxflm44fNJGrzmQl+l
/7qu2zfTNRB9AMjn1oEgjDBfz1jAFFrQZL86gNsmh8NsFt6s4T4Z+6gPQ3iaj1XsnWPHnhSZ9X15
W2ufFl6HZm38dr5nvoAiOs85mJNBEu6LklBRoY2Zw+BPLoo/U7eYBLXRbPY2V6ZDnQu2QoRGauVs
tshZMLE+e96DO9Wt+e2D9JNdi/OEWa8f6LeD8G5qjS00UHELEgk1zCkOSXcIVAjsLuGGesjp4S9j
dKHDq935MghpNVzd2Xv3+Oxfeb0m6LjnkTHTxgMSinTnOBhXcXGgWLkuM4Sw14i4Yf8VpDtBw0Sv
geDVpVJ/POC1nkBCUN84HchPYunmqqCMh7SRbDjGhsEGMREjUKFMAF6gew4Drz9kabAXnBYHHqTl
rpMHijxBtxNxYnF/IpDLwMGRBaIBYQVktUQCaJUjVjCUIRiVFRfVg+iEr2jmZCIg1pVRuYRH45pl
0soDOwxxZNYBDiciA0e0g8A3qE4R88HQsES53TVXCsoDrrOZGb54wyKqkIviwGRct2vNiGUm44WK
kPx10oYnpsP6Rlk3sH35+3tydNdD/hNYh1ljGMVbb70+2/2xNj6qCxL5adH9PO6BFS3+He3ZJcn4
FCJUvM2ZGwgPAeofYAoBrhq9guvSDKE1X3ymM6udMmKtdNujjPFDjIVXZwlc+CCNmqMN9daN+7EW
QyQ+ptkUkEFmkGiQfU8fTKILu3bjFkLa6PVjxiAg2XgyW4GqiCcXCqaHp2GALEN1rzF5CwxMZoyy
yKQ4CFJguejB6ITjLEID9ucPEQUIdJ1oS6Dohifep2hIFgx9BBRD2kgBLyolEEiOo7nlCe2FyJZR
WnIm26UoPoAlfuQBhw+jGw2UUMLyyZGHOiZAnBCIjagaUUhyl4qI59COZT2VR/xpO4FEucDkEjsI
7SYv3GXNIL2GVVi+/iTX8p5ZOhDvogaSN84ak89hxXjz0NInO+Skp5RXzFDjwPEmUy4Gua2KWM5W
tZbRM0xlB37nn0VMLfDc2a8CSIwum6pdEdD9XaytInfpfzX5eRGEU5/vt3KzyBX5p7j5u7iefvfA
rcQhQenNLY7Cm7tNJbsB7TYre7qjHpuxbRxERG0uunjmoDqeDoi+zSJPWpVkGHxsnTRr5pK5hv3e
dmcGCncZ0jJDf+1P/q7WI98i5k5pumdy7BlUKeeESYPY3UElReGMlNmzCJMi9onwoG+E1RKnJb+U
5Ems1VbSjzAqSCZMly/JPdKYQK8TwEPOMtKCt0V4Qua47gtrRG5txRUSSSQ2qdRi5UD7IrH+6FNG
KA6xf2Q4TZAnkAVRD8vhnp+RJ0d4rMZ0L6DDPXpHcVr0o96mG6WL09h9DFNSv0jBn2aELqkgT0Ml
kckknyhl9oPq6EMWM1vjYBiEpfcmqmS9fRB8hv2xwSEreL59gguN755OdwcB7+VB8Xaa1Go56COA
/29wEp+deDL5XjMwMAxlE9wv1PBDAUQlihB7D/ekPRwkA83h5DEJRKemXhLgZB04mBpr2kFyyjn8
Q9X6E2qdPK4GPCUaNZPBUCNcJeFMzo8YFmaSkj4Rc4CoGHkY5gX2e8NlPOdSzqb/fTxmvkng+c3a
AvJZPK1hK+Hl0G518BugQz5O7bWEY709UDufg0Z+0m0mnmOJzGq9hr2H1X5oDkmPI43uzbgcKRuu
HBZWLGAMOt5vsqoobazvNFSJcgryWCcOVzfc4tDEzaFDFSA7UsPgmVAke89lf50zNgTtCqVMxELz
gEkotmjgkREgj5iiL4lMcsWIrmf5lMuo4wJ0ISEToXKTFElC/87OcZt3DyKcyqLiZJm1Q1Fv9Fxm
yIAf3SB3kv2TGSfWZXMFAMGJQPMFtw9QRywvthIsY2cUW9XZ6a3uzPwU0WI2Ru5FBf/KbAVaEV9L
yZyubDYqSLYUtaas8ijBrXbG6gc0JzuaMTsTofX2ulH+VZ+tzghYiCQnEtDHH3f5DN8krsFoA6FU
bmeaLSS86X22YIa8ym031KZ9+/bV80zC5r5MPq9pnYgbkVwRvPkEipXOMMeRb6GJakGb1hNy6zj0
jZuvSIf60r1CpgBXv5I8otkvX+NeYKYGaYB97rgWt9J1cpqZ3/evhoHVW7n7J+VWCfs7dQ7s7Pf9
67DXtQqY0rDdgF8R5jbg0juPWJNeGJp5sdzCqYXyivdOxknlMmDAvnD/gSpGFWurX9eWEn5mBEeO
BlKIcIFztfQmrDB2Z9XSJrL0RSmWOJQbN7c/6rNzUCDqf/Hw9VCGD1zJuJNsPB3/FJLcw8vyrzSS
MTeezzq2/My6MzXUZkp4WlOFBPBGZmMP7s6Hpy6/70EfINxKsUT17cfmSUpal5t47/USJcw297jd
7j3W2uRMsgMfkWWgj9XuN6MR4rQj5SSPZ3oad1k/slDWkJK5LCe7+iUNIRu2la8md0gm+4w7MPpM
aRP5JAo3vxpC2dwPf0s797bh7imZP5SDOG0h1COUOvN/m6cOsUhDUHWtenbavldMp4iZFhTpzAbp
Y7ZjhJTzYl4Idn8mUlbL3C9QEI9uUyZdJJLNfVmeRiAA6piMz+GLcTtYUi/EMRVOb6ruzN2fwLZ0
6YPA1FO/wn2JzlQ4XTWqhtkYrJbgP2nd4fbhFV2pdFcYoMXH2nhMYR8Z7HliDJetTJYoiBp05sZk
hY3fV2atvWED9c3tC4dDHZluppBBrzn95AU3onIjMePTMncnKregjvpsnzBbhp0ViBDsAaEoT4c3
jgZALWHRO3Fv/IJ/Kt/2+ffxdjQjyTdN6vS/B9/gyxHZxPgIlbXOVTYn0XdA9gD4BsYJ3UmpMGqr
YRDJ0zFhTg+93d9BwY2NOgLwGdmFINq9v/gSCc7CfTf9EUSu+UZn/F4eJAxY1Z0CdxJbmijYE77N
nf2LwBx0Fm4X1Rn+AZ6lAIBc9TfwHQN0y6zaOyJSiFqmSNiJnFi0sGRCmVNR5GJMACgBb8MNm4eX
Hzg4+CdL+z4tPt89klkYPTUkzAXS/VuZmiMNT+PUSGhhJRAmm1UhERUiWoHsJuVAIyRBJ06ZgsNO
vM0UE/Yq32hzYJQWoh+bQ01QizOSLp7QnxOqYRCe0ZP0100Jk8ez00NZ1TehMH5FnwyyQDvu/Eju
nSRCirXxiicU5VmCNpRKoc/2fp4QMI+BsWLhUBzTM1GGzlsQqkf80+IpCCKwhA9CVRybzhTptv6b
je+4/tQpnxM1fwZbAPs9YWJhNk4HEAOACz8Q5KW1/33gE5m8iGA36eKFttz0ESe0q5M8XCeDhvFC
lK6QBJhwS85Dz+FoAMwXxEaah04VXTS3/aWG26+VWW8ElPbaXtfAarWB+x/Pv4piw88OutsJcuKW
tC3iSrA5E/G1OI8ISUNVSfo8TkwUisnJSQi6xg1C5jhFGkArSSH2qo0YfAYIIUZGRmRBl6GPwXIx
EH38hpvIKgNjePIJpLd5F5M+Qi6yns8rLekndSQ/0EvFpq+PnwFKpDGKjYnJed7qY7LQZ+grdf9G
Hl+OKdSc3f3aYgoO1g6eedr4b+K5sJDYPzJ0osThpbuP+O0jniDwq4PHpLyH+oyb6ZWU4pKoSOTu
Oe9fNRIPjhpJotCFDWfVwXaQuTnfEsJZurehktvKdBBwwAbBHm02RncVQcadl2ayyMkH0A0/wOCg
m7QnwevhGdsn2sPgRXoJcCgzCsQ2rxEfs+mNiG2QjONPIuOC90yWr6N2+prItHfiyXZtIGbkSSe8
JnIFgdx+iBV4QvkQ3/MMboCJwJ8/LBNgMIhcIAdrFhaMahf8PdwqzDnBicoWTjKFEOv/5KRvV4a1
Yu7f1SuTQAEWc6r6Zlh/6dFtgbyLIOF7uJ/WvxcaJq57Yh2wwWckkNwnUAwiyza8HXz5N56IVZ8C
l0Wy79BpWAdSBAnWBLCCCu157Gn7H6b4teAXDGpDDVH9kJzhkJzBUkCECSop4xvE/jhk22CHZp/u
uM16ANSBRFvlyQAs9kNpBIDgl5d56pboAs0vrAYul7o4EXAtMgqwP1fJ9Ll+iU0AZBvS8rLtuY8p
tw3edylDpI1pfQBBOi5pVZigPL4vzrNqqPwa37WJFaBLwYQWUESF9QjkkfJLHihXtpraRkA3+11s
u4t6rK66zjUe0G6I+J4HM86Ob6jRRFvZDSpyJFEWvim2xDb3Cc4v67EE1w6AsG5z5tq7dM8jWPwY
LlV8pjhCaVgQqIo27oDyf9yHQPNO2z66OI5ZnzAGpLe+dGYTH2HTNbwbrDSt1/XZaWvvtGISQ39E
ue0qP5pLsUGpaUCam2Fx6OzhbPcdOaZN0ATnI2MNIeUeMIEiJQgq5AU8XP5EhSKGW4jCvMTVq4cl
pi73PeE0AA34Mqby7GszbUZDho+IOnubjfjJA80djVV4mj+PcMNeKiqIcA+QqU6KQA2VrRp27B7+
Xw2ul+Gl9HrYkNbU+IUwHuggMBcuDqp9oZDEmkxKWEkux0Ea+AvhKz702WedRliPyBAj43y3gDTh
GvkfSee1pKoWhOEnskpFEW/JQUQRFbmxjIgRwfz0++vZZ6pO2GfGUVis1f33HxDg/kxguOAUlmtp
Ewvjz+0Xb7mZNEtdh1K7MMBkLFpVW5lL0zoqaPI2dwCchw+NxC+85ma+wZO4oDkW1wrZGcTCQaRT
p+GXOXobIyaxb4PcNk7pP3a7HFhHI0NVA6wonPMc7M8hh86i0nnaA4r+M82HitNxh6rta5887HDJ
9Wb2ovJUCRLMyeu9Gc0TVVOa+RcjcPaDppPannSuUEigA1/t3ryxvlg3okEcCiLlKsxCnHmo8avk
EsszwHN7GZbeiSMqnWGzxWYtOzASJMwWxB6L3RhDfMBzMZtQ8aQXlYqoKbv2eXTYqux9vfSccFgv
L8whO85nw6QapzrhcWg+zAXVF9UuUxEry8BMAVQ3pRUnsDyw0RBmBajBfSWMdazSYKGLMT7i15my
mJHBItZoYtbAl9jYc1dF7UUz10fuw/nu3GaY8+0he5Xoqq4eZIcrxLiv0drU6GQRHeJqRbkxeO4V
2Hs+u/JNAKckE/xaBDVrhKS8L8EMaM9ZIQ4iNj3CeEoPziHk9068/e/IUDniB0oERM7BJBvyU4im
57T2a+pHG1Fv2ogOSTW44UZG+84g0Qe1xI3HPw/6EwIObIn3qXC5wBbK50MeMVQ9yqyfU1EyEErS
Anhj+GCCoQrUIfLs/07BFJiWl9wE8nDBUG2AhJMjZaMSrEMVN4sUwn/N1RGUJLdaAdPTqQB4AFI/
nJ66LqNXtg/3OT1P7qGMMUDXgDzaU6DAVESzyprdNhREEbCWVHW57sYbeSU+szgi5OaWSo0Ybjk4
ecMIMynAJD0W00ssZLkgAleAlQmWIVAke5QOIYIMAEPjUDW2QcZWLxgQFxgVOecJN1QuEw8nrXtF
V1u52pZtBJ3gIWrEDatvAXG3GQoiWnqYHTpWsBhGAxiUNMOPF53JG/SiftB46Mm3HMB6MisO+g/b
ZbLEnXnyHRIs0oAuR6FH6HlN6iLUkjNH01J/rRQDC0wKAhQZrTY0gS+aBkP7mccTYZD65Dm5L3xs
qpsXAyWQP/nigsg9W/TMdtyGWmFVeImPOk+8HpiVasNGIpdCwlG6up3I2YEBDbx95PXH/6BO27BV
YMKMBYZSTwYd2Rr1FBeM0cRoN4cxZw2cEXB7zAiHrGrzTQ2AZI+rm7aNcLYlHpTkQ+J40nAtGgCB
TCHAeFnId4ldh2A6fttETITg6OzstwhfPSQc4iIkN42FLd94AzASBzSJLXy7D6a/WK2JnoTBKR8w
t09ROcXnjLE2RDmeQigxSW/7ZOwMOoed8B23EgA1qMEIRyFRC1ueeT5Mk0QhCVZS6IlLxdu3p4hi
lVuuOfjRDpZMrqVXYqNkJR2dYkVZoI2pnKFKq04jugx/tDjCYO1OlhkzFfs0a0xkZznt7wBQ+BzI
sT1rh/RK8omykEkm8CQuDYLCdt0qgreDmXX8SHpwh1xqV2CFpqi4ZeoDqCmzphv8HBo1VHlrxQ49
MNCDaaPjZixowc7jqw9F98bUS8I2BJu8mq8JPJtYNHzih1FOgGvRq2CtwDSKfREC1M/E/7ePEhIi
LALuJo8RvgwzXJWg49IIe2ltXfYcZpAF2z6cG5oYkQDCq1XYXqUsapmvqMFG9YHgSKyMB+9f9l10
lmGLXN+OhF3IF0XxgdsJkfjAZijhX2uB07E/EDAVdv60Dx3kDyyN11jroiFMx2+2sM68MPGOhZWE
tDhux9JYIgx9IhOEbbkQpj47G4h0tE5TKQBvLJmZSdFjYLU4gFD9xdyzw5D7tWjCOx1pzlrQODv2
GCSxq0Liwt4JsjifgqeP/8ms62RUcKrYCUDnc73eKchC2iucEGmLIYcfRugsQJu/llgynni7h5E2
7o0Ow1NyS/pAArO+hl6tA1Q36wQa4q07DcmVORjtwxM+Y4Ng3IY5sVbiHoMhzcUc1i+eJyZjjoCm
nUgZP0kUgDtg/dmxMy7d1HwvEgWesrfu454N9jOFnoSNKYFYLLYnH3/v0nwbLevodo1vglwPIJao
LMChhcA6jMLp7/ogpiVhC6o9FT/sQmyAnHI6uZi9VfmXY9i0Sc3T7P+CP3CO4B7dzCmGN8RKWqfJ
CfOaHYd5dmrTLAlAq84BPDAIym1J8MKgDftwDeYAgGMA4AzwU64182TMu+EG/tKIZFvO194QOHTw
iwvD6ftixdN1oFg51WwZPWaq/cL4l5hR7IuK9Q9/3C8B5CPaTrdIjwG27pvzSmPrH1TDd/IZIqwD
gFkVIy16kMqobj77PMHIF1gYANkeFkz1DqvOhjroC27FgYJN/K3Q+3R10dNm6qaED/9lKOLQ/x5o
MEytr9lJ1Y3GVrXi6tNK4EF8tVrWdZiPiBOA4hJ8QPXayAu8o/sx2pFY+VOUEfNZQYxa0b6bfZyB
FrfBvXJHG7DakxPXNcGIDfRrGAT4q1KwP1O1+7MXgnsQJP2aPcKDP5nc7fagzW7wZzY05DTgC1aF
zaHwNkHIRS+p2R3OSxsd3EQEeMSVs0T2X1fcNHAsp9WCW2JOpiTfWhORHi5j0urv7mNxd7skrsu9
b9CF5VHJhiGuzXsgUPfzMY4+0Z7wfPZnfOSd5rqwT5yvvGX38faQ+dGPYtXONnuA9SsUr0CN8a8O
8A6fQMl+oLD8BhNxYvq6hHZMy/D69qh1/Cq8TDrr9nrJSKJiAEmNwrvEnABZ6Brrd3wO7i6YHL/g
zReO0K44Gj2mqnu3T0cMmA7sSHjBww7bPRw1QIIhZwnOmAYcN2MlCa8Exy5Iij2xuOk3vfzGYwcJ
fEGfWbsv/NqGn8USah8XgRhafhXqcx6tGj0hqXL2eayuYS7ylJYh75h2XA3EbipHw9j39i/SXnBA
uBDge7fr7c1s09lA/kEre7PxZYdpCF8BT0LLLY+br07cMtk2z3Vu77sdTkrtYNcwuvT+dnuEelBi
jfjFE+LquL6/eOI2DYER8Ypz8Vq4BejKuI3n89F9m28zR3iLHRIBL6CQoq4yW766Ya7xRg3CWZaK
5zWLiohNwGLJir0MGlDD9zdXTvyu/PYhS8SfWPBYgZkHC955t9QPU4Sk0MX2GpdSrPYvG0k26PqI
jft+Hb0cXrX2hp0BhhBdvyqM2wuNrppeRs+Xzv51I3Whhl8fsGCeN7OC6rOFvfVUgXcGyAEWBZEv
PftWArksn3brZUHwah2DhjJhbZUkuw+auIURVPBxVvdkYRXJoosKSL8wwyBYY4UXMMBzjUPY9OxO
ztkE6a0q6TOl8fyZ+73aBHgqDUPDKPrl+Hu4WjwuwVL2pmM2bitYaO0bSDVNvtOvYMqTQmNwNQeD
wZlgQ0xIc3NgEUc7FPt4cpH7gggV5nSp6V/FZF0Ba0t8dmMBCkNXPCWA1X/ECKenTdf//XSemXYA
ykb0L1RUTccsDU2sC8dyGJBDCTABZnHeil8KFgAAGlhUUhrg9ti130bwIUsANGTaMF1BOkL1TQEQ
KuRJIMHTf1TOFoaCPV2pLVqJW8svZnQNP0RD2FbJrNqGCStECuzzkox9vzKxevC8E1XD2VyvOfBW
cqJrFI9Qz51ifyX7HJb/rzkD4sznwQWM7LfobhHpnkNZJnSlROtw4fsfs3tz3vhwT64n+WDPYHvH
BBxuzPw3affNRsE5dO0NmjcTkKdlFzWPizARn2aHvBLJGxcDuTzKbeL+uA1/2bcP55qxK5ysPVQ+
wmopC8us4CEkFxPU9Iod0XeNfne/742245sbvI3zDW514J6n46DlmZ/a72KxlFE+C88/WGbBBxqA
fucyEVeaBI3gNkcXk7aiFG/zpoGa1E5q2oskDE2pM3KTO5OGKFaPZrTO0hRcKMUPcBniPgQ9SvRk
X7pTg5txXJJtCg1pLM4tJ908ojYLA3IH2sFkPDsMZmSbZmErsWlUceNb8CkssXHCYTs8DbNaT+Ru
qAoNv8e0mtBSflcYFGuK4pedqk5IRwZRnAky03ZxzKSV3OAIxSQM/0/NSU8z7N3tzgyquI5bYGVr
lbF9sFcamNdQxdg0iqwBb1cpXuFALTgBhzCAFFiAlxyvPzR9UnulaS0Xjnm3CdQgxHckrjb9DpUK
VSvAP4ARE944PqxjGqY1FgRwNQ0ANqoslHRL1nMqXh9CBoyXppdovm17sEWI1Fn6CWhXjGlpSNoC
OjFcN/fkxoGS7BxZns/Y1mGJxJ6dE72xu7rMmS6DEbRH+CRNOJAwandel0IX2noWJrXhNTCQtD1s
1p+zMCJvUIyWIC8OqZNB+GaXFc9Foxx/aO0hiIJx4BSaRbYt6FOWVaCYOhMQonkbpKvDGVviVqPQ
DFaevS7EV0RFFM5E/7dmuJ1dhhEGnCwS8aYLQ/g+nuc1hrG2Jc6TbxcXzaAphh8HEg8RogD+7kMQ
4xDeEOQOD9dWYQX4mKZp27hP/anDaOOKwkvK6lVfsDdxZ6ouvLF1ObKhegkbAsYWIhSoW7BYENd2
ZuLWIneIP3u4O0KsjBH499JtADIhHtrRasefNTjVXKznlia/Sho1tCti6CFmTfjeUeveun9BoAhV
dZwf0UlxaksyYRpCvsywRokZBKMqmbGlAl8kycEmbUz1iEhiypCWfXkNphsWDT7vRVolkRLVlnq3
mZ/w/ojH4IaxtpTKyruB9vVSey2U5Qqk0+QyhyEPcP1fyMl8QOa8UQZiu9zxcAl/bs2Hhs7D5fNw
5zEc5zAfFd6o6W2cuJh2Y9APLn70wD1VXhe+zQ5lAKfPW8fzzWZ+Q+vFcxvaifjc8T7jhDTJfC/4
DBOasYqfM/J/xELvOEluU9gkbhILB4d54cgTIy7CFKGN8jmcqIwEwiCMGv5NHPOGagPRCMhZ+tjw
9HA15Ep5HiCkxZ29c3V83kNPtvYUvGVJ8QxZAS4sGlZJ3cPxQKFBvsS028nSFBaFYERvq8OUJk17
E8AtFfEqftwPjkcPugDQ3J/7p/5gDXaAo+CATj4tM7xRiunj34Thwg8H0JslbNsG8t0OwzXr66ck
JityLaOIhxRpzI296O6arFH2yoybLpuXFAYsByl0XB7sIGR8FcmCS2CI5UC+oCDRTUx592Z6JHyT
eBwZlkAB50OxZTEhUXT2UUnt2B+d2Xs8Q1hCQc1YD3CxiLMXlYJ+a8szhPPTnHsCP4EMqJHtJezK
79JgWMSzWo7k8klOq8ZFTOll6YLBvQ4bKEXn6Odye9avC/3rBz1nMVxyjjlC+XwJI0gJkva0QObE
uxYi4clBAkFcRw0Yy6+HKRNrzMPp2lB1/KGzwDB2kogz0PPmdGr7XRhFGbxU0J64e7aXQgh9wPkz
1DFO/0zXUB+PD0sXTiif/0tc7AkiL6czktkD/TEHkwURjIEbaqelI11izfPEm6QDPtsfxTj1eGDe
+4+IATNuinAJeSwiMBb0Qy2otdBbttgnsb2w2X/AKN/wb+mToeqAYgoaqWKnoD8Ygp0tMgZuuCr1
GMp/Q7VR2YxMVczclOEPdTb7OBV0QMTl42QqlH6UqOZj921JUD2hmSfDh1BjnOkjlzGJTVBrII9T
4hNl1SFwiWSXCZWSYhjc2bHxYBzYhKdhKjQ2SGVJpu/tcqPL06KYxy6MHauMc4PC16WM3DPLopTH
XZRVnIZQKU5DzAOpNSYf7AmSt64iw5hTj9FK8lLTY0Dj+iPRqgcRjJEX+BljLgWN4WJ/ifaUEXta
nc1EXGMud2uCZYzpCzDJH6MrPPpUtgpvlLEMXUyb/c/4bcFmeRo9QCWKgjGRTN85CTS/xRZMaf/m
W87g2VZ/S/nCUIr4oOdaQCumdskz1/s1bfX1L92AvTIgQACakbRWlR1wbjThDP646bZdTdjpy4cu
psJREQs/BYgDShv4nheFhAIJAIYiWaJR95PCfM57XsnR8WcwLoZ8TGIIf8fcUGYE8liK6N47UOZj
QIjun/3kNY/ZdbOQH8Mplp3gjYj0AgZ79zmAK28dRfV0ve6xAzNK9dL0cAOsNmc4bNt27SR/56eH
KTaW15Axmsg+00wxs0yxU6FPc6DBjmY7Z/vET5ICJLm4B/jfoC2b6yjLONrS8+AuULaugOPycHIS
fAKhODWGZRP+ruuxC7KV92ia8Up94HaN8eAfynOxXqgImKIQcce4LlYX5EdHF4yc4TMJqQfSLSWR
mLDim2o+fma8o1Ba4qJ6co4trL85QHFr42xjb0JjG0DxEQMD+OcAc077T3/OWPtItfWg9uttxVYX
uzz0ANxpilIuPgEzY8n2gkEOhAaSaNjs4mdvJiBf+8uZeF8j4pDl0tUZposlrTyKH5MKqJzIRPg2
Y2+f9d0zYANBYnvWH60ySdxtJ+V/d/bcvuee+Nv9ZXaQIOWT3gGWYh1uOOftJG5wpHAUSunQgxpR
mekHF0+pLypXT6JM8qXlp8xZYxCAHYrvIPxjbprMnCloIJlQkUU9TBq4y9xpsdSXVOB3Y3SHeGMf
RmKg1+KIYtYPfi1+Y0ufsWTKn5XsrTPWBuAXL2BTvXGgZmnIXB1zRkC+P1cRZhLCPZBWBfz3Z4TN
GVidHwKqyego64P1MXcFM/WIo+G1sCXGfhHUkKVb+8G4540pUgv8SXA2xymWxY16NWF9ZiRzb8Fz
xtutZJsxNicm95NkUO5LXCy5gWQXY3IHJC5OYmh02NxZb9T4PXfNttlPGxy1SclKpuoixoJBeDn4
8H5uULGyHqM1PDyZp2H2Z6qjawmtEf7Kz0Rl8HnaVekUsO43/VBBPa2TjvqLYSrBdLxMpbI5UbF1
rjJ92/GWKWv+FjnlHP8ZCy7L3NgnBDm5jPlcSdQXm9vHnLjEODlzXMYEqw7ukBb+0LbFqjkYDn/7
t6nDaDrrmuqNUINsNW+nxA5JskwbiZ2hSu90KJGiPJfCw6M2XppO1HUTTxPpMuRAgtKy+5CZFR5i
LFmQ3w1Feq17jlBzYIvybdTvQTcJKKkIQdGLoagLIL57Ns9b4jHbjtofsq2ulG87VItUUNCIjYRN
KmzzmWwPQzZOS97RDgn5w97EEj9AIdZnEnDRR8vuYDmonnaTUBemUU2C27m0D6JyDTiGTEyHsnE8
w7U2AxqOkZynRQzPBZ6RdxzBk7OSz5r1/2lBO7o4sqNBVZaqO8Y+eJJ45O26SF9vw47Gdgm/hW+O
odTVm3nucK+CmG5FKj82DxBx9uAQtvIfkViO/b51vEFhRYvH6JZCHTbgHeaP1T4P3z+nPls1ll+X
IYKYx93VPl5+9C+dQMlnsH6J0mA3agXC1W1DZK2fyRI4BZ6otzgLn+4kNDxiRuMD64LeY/pyGidr
iTUlAlRcw8CgPmT6VkYNoQNwCO6+isPu3Wq7neBi40BjLlvDNxZ5hFJe2w5GJzfOVLu//zIHaQNk
nMDLSoz4poU9fU/I0X21ws/VuaPIOhBWDFFt1F9tymDH3lrYcXkec9MZ36mcLz+nUWHA1JyquW2T
+kA7TJfzXhU/0f8//B+4Khk90Ktzt1xQtjLQl4K2CMrR62FVBydrX8z+LXoNmDgXVoUxKHRw3FSX
LLL111qWqH3qIUOMxlwJeCbhJI7iPGyO2l6LUJzBrgEc46gfZ/cAAmNqE73S2TnN747MnvDXg552
oHD7Eq3jE5tC9WSMt+4ZNPloYQYCHkr770zgZgml7bVoTXqVxQwPi+CvTeXeIzfiZ2eVVw9rkZz1
82HRZnn31P2LRGLYR0GpbftSWeRJWVjdHz3sjWlAl6YLPxaWNPALRkONtGs/cU9bdBR/Cf/lwCf7
ruor41uGxDeYEXtNhj9fA+4cTj1PffY1EDZh+2x3xtpYvG67yBMK867akC14ZL1ECXiMWl9MyzlK
aaIeLf1YWWfKmE0DSI8sYvAFpEGcPJez+y2MBpsaGxi1cpq+DqIy79IbsLOB+tlUFJCFOSlalAeC
QdA2IeiTWcVMbHXFBfTw1mlSaVDwMGO7gp+NIkBm8F2hxIQQwKCjUQW8Us47ahU20r8AAuP4sNhD
ihn7L9VYySHVIZDjmKg+vqLaSvxF23tCuWRnZ0I9A7Do6Wz9KNBsW921MPqcrak6mhzN9v1j2OSl
oZrcIvwiD5t0HAUniG7l9ltchdmxnXPWiL3lMSnObgmHK0rVcRc6FIktVh+Z6B2Kz8zt/ckin0vj
w8DHak0YR1E5jwAptFnWS+kHkoRwW06Smr2YvaADAbkPiVckFH+7mZlgXWUkz2mcYNvWXMQMy06q
4UUfJmK3GPiRFuQ59T5rMUgq9OJlJs/d0W5DxczRdtwcGvdujDwD5va6AbrBDQp/G7otbsMSdUka
Qq7sMhMT+6Ssz2Nglot1X+80KMcO6DfbnE3wGF7gKayLnCfsOQbFwFjSWyMC6mEuaKC8bZkoHWa5
exuC+mB+YBNCJhUK5/nbysA3hHXvay8PsoqTUIxhZYZjB1WL6jf3aN2Ki0l+/JNG7P2x2uz2IfYX
d72gg5PlEuYxsKEZhu+hndn3FaestJ8wqt6+uI237HB9wkcs6aEe1BPI2VxSoS9TozH5rnGR8R4E
ykOOgxb+xgpXZTcHWghQEjXLaaPH4oS8Ypca/0BoKM3dM24N4GTpbwbXMEqaHo5XXKWog38Xckez
Ra1EVfxFyoHTpRwVdks0ggryrtZcZBbKgbITrWKPV0E5SC3kN8FIJyxXij1wVy6wGd00zD0ZdNpc
GFCtrJSEFF5CL+HS8gzw7Iy68cn4QJ/hmHngvYNVxcVQt0zl2t6vpNzsnnR1UDRkFNVUONmQL9Tk
CG+Un86ECqrMZlQ3IMo/IUlD3rogfF8K7H666fONVpij6uiWYBMSiLY4d+35x5873wqC0qbNgI01
dPiZPSKRv2nrgXCoJyNO7c2y691MruUSG6cmf7SEF7V8Jpsu+xdcmkXHhkptGRYqvpiPt8ZbDrxP
aoDC350gVKvmpoNvFCOWB+3ssMM95TbZEHJWr1lvf407YrLG5Kv5AMEvtkfWTRUu8Bs4wNG1lY5d
9ueb+mp/W/r77ZSkb+44YM3Ba88RyMcsg5jd5E8fRr+HDgt10TtM+rDpKQ8vKE44avX2W9+BELX0
5lRAvlTNUpujmIDyL1IjeFQ3g1ADAynAQEP34b+ZFN9nw2HjSnL3a3bEtkZ+HRigHlWwrwk98Jza
tEhhbq1aH9MATHeZZI0B61wMSIeLctUnaknvfO1FZX0fzudsqiR1MLE9dXB1o1fIqS+w2dMEuKRu
C6k60SHkCB40RkXYLWEtQO7iOaEGVsdH9ukez49SMowZv9cfxMuavt+7+74Hg6R2ceFqf70Dq3EC
M2bz3YP/9nm4HxQCZgWRVIbfH/NYSYWNERkPWe5m7IsexC/AJ4vCkMK+xUz352ScLS7WGyezgD8J
gkLJ4F8CEo2PqPLMw/Qv8+tvy6t4koRrTI4T+e4G7kmlRTtPiY2dp5AlOzH+4luomG5/CxkqmFUt
U8HSLmqzXv9szdmHNUgw7IvGTSNr0qEy7+eIdBH5PvHo4iRtPOWkO2Kwzr+dB+DqZaqUb+iWDbAK
/S5MimZr2n3c9O39dRBl/hKap9H1tnA7+TYAdKryd7z+nHj2zz3w2Dv2+FBcMBkx7etL3PlqPfu1
dUHdWzp1G07OffC6Tc3j9pLplnNJd+d5A6xOG3noElm4B2FQKYNIsTM+AGFRf/OKbgXblfu/xNSd
a4OfGVbWEINhR/yGqo/9WvSOkYMofWoblSaYVcDrCRiO8LXsjftXV/OWXCZjJ+yeGOseBw7fRxjw
IhAV5Ri2IS39teXdym5yfooDsp14+TjeIYiVMvwkVLXauGXsz0dTw4Qaz091gaMFJERPlKwoA+lr
n5QU2AQ/IUV4Ij4BjjJ40k8I4K7mZ9sxlj+O+nOSx5ArOJ6bxqMt56JEdEpSww39+4y2HDE9Tnzy
9FPrAbHuOltgViQKuroCO/xQGtpiedyrBS1TghY77GuUB30YPByc7dl3CEQQAi7IJIDK6MBWbTbQ
8cJKGSLt5UXxP71w0oVsN0+npV968piPEe/Jtqxfa6cBsdNcf3/wgOT9CgKQx9ICRghi/2S78a4D
DWG0q3iLtPhSm+l/EqVB12EnG3nLhtx+r8SBatFDJQlq3WObKRkJjUH2qWMBafTHuh9zFZn7mo4y
ZMieOaTWl2s29MVu10Mz+feGDxSxujd6vnWP14ATY0UJcl4QhMcoSkD19HjzgVnQmDoOG3G8QSul
H1ZXHW1arUjmupou9Hnujd4jdKwUEUYXEJ2pnkVpz7Y0Z1s7YRzO1bG8XTn35KKi8gOYv/kRj/KB
cl95UkxfgeqARThyB5kNb5GTC10pJ2juJyB7FWi7YiZvuKk0XYx9OIWeDT1+rOmxKrfbNMhikY/P
gso5o7yfKz8W3Vd2JKhmVZJTgQnuQfdaPa7KcpRgRSiCZ89pLvi7gmaWJQg+LUysXI80h0oY1/Rk
OYIwyCd4uWDAIEDXSaLNIuoIuVJMDJmvOcut3Ks7oYFdB/NpPr0c6k0gVSTLTWznzPKBWfoXMX9y
MXhqeWbRoMdr4K0l9hJW8wWnKCdp8GOWtXlAxnQYXtwHzMlCtds/o62Z/YNzxI7pkvXqcZWvz41p
r4xqxacXIfTkO7k1I43E1yKsIVNcrRLC5cHK3fM36B/Me/zHCa111GF9lKNSLdTMsXvlXw46uH4x
Y4PiGYL+CnK7LEe/KuzsWxrWPiA31GmXNoRxv3PbNfoY1bxXzfY4u2NlW3m/z7zHZgzAMVN/3guZ
6MXqQJNoqYLwvmivoeInPzMTIJ07i9ZeHjKpJXmiv4S9IKfBPVH/CmJzabEIzvGpCpY7/siHYoZd
OcUS9TSNE45AzZHgYcwgw6fVmMi7zofQBQXfB0yGI0aOA4dNyhYqS4KLjM/miKkCszeWGjQCzhu2
XEZGkZ1EaxiamNLgjqtgt2YiBQZhG0MjRoGf4TR4d3gR2bMIabrtPu6ugj4cog6k8hJnMHEKayOK
fXgvzw4hfcd5HB4SEvgiDCsaX5sJlVK6KgwMTLFRz0EIv42vRBr8RQsQSIAFpDaz5XWisqReg3Ar
aQb1sHDfq4dn96FZaT4eUkKz5R+i+Pha2LxK0Ifma34/7VOYVowO7yuhr5Ve2Mb4kxvnv50XVTD1
nDD3DiPM16z3xWSTxIgQoj6YEX6yYjuFfafPify1DqMHSVOQ0RjBD6rBafjGZ0wiJRS+g3+PhRAv
tv1PK3uBlbT3pyH3jDOmnkkKCem8yGxK74x6HqcNsmb9cgC2j5WROLuJR//HFpoveiIkETL3ODgN
OhcyWkm6FvajjHrI3SEQUBuHGH9Bq1f+rhb8MRZB0zAx9liDIaG7sNYN5Iey4Ypl8o9h5wUqGlWm
cxwdRhD69jieGUesNoePgRhsPAa4dUom7gw4WqaYpNP1BuOUSQsTAVuIlUlpNtAbCHhZ6TgER/S/
lCzp7DsGdQvM797mjEkPA/Kc6TPEbf/O3zvjNhtcCpqjmqzNnjBnZQID7ZqHH8/o0O6yJcZs2sws
6DGTIpDAmO9M/PiF9/xIqaZ+d1PNmD+FzWGVm2axr5CndL2jQastIQ8miRK8bI55LfOODsxmTEU1
o6RZ7LVMBtgAw3wFTAvC67bmgv33TXpDI5UuaVSHL+IeRLjAGU8t3UN7e5HThWigR9ANr5A5rvpm
ACm+Meso5nnfbOmD3rjlDLpZYfzGucP4VBv0rN0VprzkhQAMPnSlMvQ+Vv3sfogzKEQ5BQ7Uvd7r
jpaBsI4pmq5NB4J4L8I/NmRngWqp37HSLoFywxmpmBAEwr4ekqPooUInSKGzyiRQMJWtQz6LRFA1
JiELdoD/pclRtEt4ttOvDzcglJWA5wGWmNgzEAKUsYgqenhaEBexurBSGWrRz2/Hh91rY8qT8ER1
u2Jgmaamu7/A0FIDSubtFtdS+7kXsRUGL6MnwpCsR+dvnpPuxg6bKzBUUPPOnvMqtL/EHC09CiJ2
fsoN+2k/B83ByrKgKDCWVmFoVlD+IvxFxwcbIuIyeptHcthhAANcUjZ9pzgoPZkat9Csk6bAWFN+
CqOK044jk36ugTj2R9QCH7DV1DEsaEP7xEC2GlWTU9dk5PtYly+7mIokvuNRasHApKk/rttHDr1d
sbtjvifYCQbV1KxHAF62SC5fy14zDPjDopn7GuTv6IxImjS4HGCMwZmctIzETk3Tfa7HZgAH4Ybr
JN6wbbLZGFvATcHkXQlOpFLi8W1x9A3QI9BthxzVJcgqQwcL3uv0DpbwIoOTTyr+4zhFsEUUQ0Ui
7phcf6dNRD2iP5Y6h07G8f6So4CrkAScF80Z+cGdGS4IeJIXzGyQJml6e1dOlqcRTizw7EC/2Dyx
qIMeLu0MKCyVC1sx40qpK+UYktfkjceHqBhfo05H7yItTaho+wYVLV7F4JjQrAS3eBuwODJ8dBM2
GiPictC6A5oTeOqOiwkDMAgBABuAUoxyZOpyGhdjO4QeMYcHDzNA6LtsJSzcK/5rMgRJgGt9Lj1k
BmQgVFdULrTteKAAT1D7Udq/uGJJwcXkjX3W9+lz11pTj7c5CQ5b5pcwpenGYfgdQil0Z5lJXkBX
Z4M0mR3QznDIMYfiAjM7lVMPsZJxjHgwlXWFFxTzTCo03CqYjZGspbjt3dVcZ/KRe/ywzLiDNGOG
jboEMQ0niKPMe3PsLvLxiWPwtsvHNUB/xiNeh0qwlpir94z9fyTqHEbK4y47KiglXvg+kWebX86G
f0bJCHUA9zmFEoB4rmfcJN3ozcy5weRk6f/YkpxWWhJOi6Oqf0D3+EnB48fvoLCZjCveGNokp8wX
swymaeyyub3dqmNGaR0KM3Q7X4Q1Ca02s/Fdh9tPPq0c/Xgji3xr/d6J00bzw+oHgkPUYjeICqKp
4NoTkxI06L69iOkJ6KS9ljvTMFDrYzchmUgFT/gNV0QJ6rEJQXJGpbUDs3dGg6cpzfii9jR3uMBq
0HkjJh6U7oceMM6zV1BMtYU62o10p+voXMc41gc/o+d8TSYotT16WJ3NlwPA0KDwHoeQ6LoV/3We
FR7Qgn3bKOFveDcL7zKADDu4rvoIN/WG87W7zoIBM9Q8xAD1y6B+GgmV8OQhmcAWzMOkAafuFxs9
866veWB/xBfK6Jhd7Gewq+BD96zjvLNlPHGGhiEDQ+xDvQ6EY0r/LhUQ9gH1FbmX+CJIuXtcs+nP
i5266Iw0U0v4aaxt6OLoBh9rjgP0eGHDuq6ReQyq4IYL25x6eaqEFQwAeJRZn/EsDCOMbrpWCUS5
P+6V8DhvTjr4KHxR40ygE+sjfllwx2oIvpRq/Oafn8n2jkfhyzoWNuDI9HNzgdS+eMrmOoqR5Qgh
mNuFZX+RnIbrhKJLpioqX3dz8LB6DlzKNgCH8R7cefVZB5YfoA7VBLYCo3v6Gb/8wSWphgeEfQST
Xoc3rJ0QaNFKOZ/xd5QPAMztxk4bAJ1wSvaM675f4kT5tf9eJU96Tsu/gJi0xrCeUy3SIJMq+zNF
t/EgaKWttwrjOZKAv9K5Tr/uJeogcYMle4+6NLTjwpYMkN7iTBsr5TN6VEoiFcGGsoBhGhb83nVh
Vpg0BMXjL/hF5ipYE0DFfkESd95mzyenAKGh2dg/B/gkeB/sRHoGJil4R+GIxJeEuHb9J6tQfoAG
f/gdfPYvC72IdWcBMbHp9PXjEOtIzP7Du7nBe8BCgUnq42AxXFUGhAcI8yibXMVY8AOzwWL6CXMD
BwU+Pm62To/1hx1PmHtNvjr0SjQk2EHpUGMubJpZIgf412JnPdpsfVzSLlYa4nking0W6AMmTl+Y
wTnVRIS7cnyfv/FMPGT5pJ73FgcE/NqwDkhkZejcx7bvhPwgfIzhmcLQAC6qxu0B7nn23Wuad7uZ
HN18g+Uy31u7/KVbXexKVPr5ke5D51gOD/oKh4+r/vE5OljiORxZCclizyhtRXx5gFpOQDAHRl1i
vARONVVZy82odEejli8+J+gvVz947x2a5n7YCzv6DdVhbeaDCm5RbRVeP+xP8T8omEvwaTG0cK/u
Z5w/4aWpZpuoFM3rMEDadtuuIJZi67kAPj0ejNJteg+/F97B+cZMtAoPTO5gsvry5GMBf+bGfaHy
0aGg+1/36arEyPQ9cYHxp6TWWR10nNHRekwPVHAj0oe8o3PHS1Dq76DHNDhf9aLTqu0v2X/ffoNQ
MWL1SM7pm3lUhgVzARYtrYRRLA5uy6gHH8jQw8Z4oaJvH4kJiuQCH1kcfMHnbXMDy2kBSx1cIjxM
eyNkR+Z3LtHHLXxtWlhx/cj2dQaCRXLCiFeLmHbmIC9mD6En6xVvCjxkokb2sApUr/AULqbEENeD
Q9z676TRGB9iGRQLh5sU5IJ44OlwwVLqhx+j7OobNcKiIwNQ5UIOj4VRP6xyqMweQxzM4KfvDlYl
IcpfU3xDVCDKs97eKP77YC5aLGv80i92AQGXx9PEqpMy8ShuoKKUgs66hk72wKmD1IX+oOUdYQ46
LQYamNYtjcp+LCqbAv8fTWe1pLq2heEnoooYIbdxwaGxmxRO0AiQwNOfb6xdp5b1akGSOccc8kvK
bJ4+NQRvbW/uW4AswHHfAlBFdyx3Dnrmqwmk7uTqlwCGYCZwXKuMNTlOIfPAVETUEkxNkrvdvw5t
2O44WVrh+J5CM5h6i0Xu1bQpMSAjFX0YbEIFdAl0QusZp6tmq4U0gtjDEM9FMQXUIGoEbDkwMjA0
mGERC4IW3WmO//B0cVlrPNSTaSejOcdcG/0GdXENpVp9BegkvB/o3FkDa3I4jHrYc9ACR8aIHAY9
PZhdwN4AirpycIqPHI2VT+9w2+bJP4JoM5HD7Rdb/TcJyzuAdIK2OKeojYlVsMLQhEDtV7wIdZiG
lZ9FD1bW8araItDSEpqQSRjdFLhEAfaPX57Vv/Z+MYfoWDRwv74IGA24ebV7G0DnUX0F0SP5AyIb
YgGkIHYRcUaIdG3oItnq1bGvs9a47cuZrg71aQENWE7KLlsSJR1PRMfkX2ZcuCMyv4fImCCsFcj/
xHX3DCIHneR/HVDauvDSUd+jy5Qh6HVHIptMg34p7oqR0Cf5iiudU4GyYgJILgiznopHUk5J3qRL
iBDhxTWRuZIhP48temJih0o2B8nzD5hTupJcG5kf5Fi4o+gNpeEvkD2EoHgMjwHuN8UOSC/elVCP
n8u3/5iL8A37QIlhNUUb6g1XIP+XWE1uiFHcQgYJHqqae5NvgNfjmsE1EiIU426PaBZ9d6LkJE8j
glhnaDLNv6dvkNGHdn5HEMeAhiFnzGlmjS84A+jL1D7tN7+/p//B9ctwqkhsA8rBY9JCNqnj/7wS
mlAnBFlAlCqDO7QQIPMclgHQfhzTLHroMDE9mlguaDNcrDDqRuoFbzEoVOe4HapJ0XY/Y71Xxpqn
96rROzqHvCSv7llIRreChj8VutIFEs1fRLD4LgzSzPg3LwfNXF6RfF3huzSWhe634jpS3buoycRf
rNrb7rcn35EPyCNmKowncV6rohgiHl+UNSW/xPftOVIIMhh6+HUkn9fgvNRRyYoDTAm9Hc4STC+s
FAIw/lvOU5zkvowqxCP+hGTug1QA9/JBB4zQqjWrsCz79wXfgmIhZqdCzO06FSSIFzRLpuXIb0hA
f26BDw7EQ6zGLY07S9BWEx2Kzc3rbkvSxY7/HN3E2a5CEyUWVbH28u3Co3vZAdksWlfOdBxCUUjG
0+n06b8cz7vI9/OGibwduxdAR2t5rEzmNNj59DKMFKiQZHgkJU5OKjgpkKisWOCAiijMoRuisSei
U/j2ikA0PqKMjRHFhV0Zo8aGNgCdyCGq0YBUptI/JudIzAH2YWRx6SxDIKgDob7laeCi+cIrAf7W
l214Asr9wWicUeOfJLKyR4VJ3QHJzwjJJXNDLOHsrP+BCKQoQgaWppz0dv07BFstvNJFqFCjEDuR
5xohLEYRY8olGNVUOg9UGBGOXYhNl5bwfZRPj2HVpyzHqBXRcCTt+ATSeHSwIVqzlcUQ+UelhXJD
IDaujFmxJbuvGfsH17FcCSV8M05hRCjiDh0ulRTHaSDdNwsVIOmgIS8SCdoese/58yh277dejejA
C/pJxsQLgW+6unwb3AYB/MivGUg45PhEHxRNvf/60hKGuTMMIP97QcIcl+7Zk6Re6nROXmoc+cWt
AF1C1OHHHcBg3h0/UCQf+EMPEzXJgkETFHS+9U4uJLJ3wlCUyCiJ34cjm+y9ver2dlx50oJPXLgf
JyMhLD1JRt8upw9ZNUkWS4iH4ERCCgEzBjKy3+SH0pU6o3YnaboSP56o6ojannCyVl1omW0/HX4w
OJTHkSNsQUCnmlJ9SSS6otNGe93+Q52aAHaBSCh8RAn/7EFU2ZiCLss5HCry9i+aYm9XzpnWH+p+
5MlMM2COVj6mde6uw+vmtCLrIYf9p//H1G0BEI0Xg2OVW0ctaJ9kVvDZqG892SeXRMweXxC9JGa+
SVQafmgH2/8/4cQfd13kD8XNnuOCBokQSGQfAJ/jVN0tUHudTOiDAHCX8hoysBSyMjxd06Wgdy2j
ZGnly06TokxAW+hUE4ghYH1dMiLUhGyAwdPj1w6FAlgiPv4KXn2pHlrw+8WcUNh60BOhW11dMF2i
VTRgEue9I6agQKo0IhiiLpyf/Pp3bUHB2PDIYNI7GgeunAWiq6Ygivgj91UQF5ObJqenAPjkO+Ra
8VXWAQxYW50ynrKmNX1YzJ2gjqdi/jGgT4yJdGua8VHji5OudG+lXU9jgRkC7WmWH2/77tF+U+lm
d0GII0nsXERJkr7SLwTVwnnKYuV6yB+RUuxyLCnxmXyCezYajWp/JJ/mFkrSKQIgqyBFaCeWEq5y
ES8jYR8j0vbl9WvUcO2dwSEmqaaI+T2jdCjLkBEB3dXZlg49hrIYDwnWydZ20uhux3i+xCIa1Y51
YMKw48fyOXPY0N0QbCsq15hsozN1xM9LsOvyTqUHJKgWZofsS0E8s1wQqcRyCSzjZYoZEgU5DaJf
AIV1KagKudY6WqeyvtgovdZao3VLR4HPv5nVy277BTlsWpdIbXogZPML5QTaycFv0qVM4xFiCsOY
mhSxmJKdVLFiGy6MbKTiX2eDzcH9lHtZu+ryc5RSY3QZtP0MWUi079lFnd2q9nu97rRe3smuycH/
ZQsv7zGX3YlEOTKI8iqp5iPWwHAx4gURKpwdesuSrQCWIhzIC6etIvEj7VG2z84LnU0oUrkSXUTs
R2RlRFFP/i+tvS7twnvA59kX1AucNP8dPpSTHBgSXuibyA5WATuJAAh+pItXKOeIMTgvSO7+rRZ5
aAtV3pbXWYlUDRI4hDocD/kjNorZv3ujeqCONjp/Z2C7madBexOkuoI+hUybBL8lFEHMg8VuQGXR
Ejc5UtBv4LgQBYHWQLhZ1gQUiIDa+SFB/hQcKyLhy3SKHJA1LzNpeWT6BrSZxXpZ+TeFEaz2bfQF
+dT00vjEqFAEVfPZl67Uz+0cSwzhu0HL+jNO+E7LCI9/1reXx7iwcd8bHZ4Yck1oSDImuYzEUvj/
DyzSKj9frJHlT95D4g7gcg7gnKqcGdW54yEoM88AIx2BNMsMYskoJcwpnK6+Hk7BZlxdK+dD4xdg
AXyJi2HuTBXSHKjk4nvu/Bdonr5D3UeF7+XEcsQwShRNY/5VjoMBn8nJACFPPw5kdYsL+hTkePCr
YSdwQ0YihHJxkOzySIHcPbHMCUO6sYAagKEwBUYoADkMUbnoTiA+fuHMilG8AZbd6okTPD8WXvBZ
rUUPAH4pWVO/WDQMexZPxXN5jPZA+yezQefSFgWC32hfuhpRS1quLk9e24jy6Cjr/oDamTPwHthm
tdB+YSAZUb6GFokLmF4J6Q19NbKWKN+C+kWuJKTN329NoJwlT5EPp4ziv63BQSoloDeitWuIPzrJ
0j0WqWWQCQvJTR5+PpWj419dEQtxyiJNGp7WQBBsCX0ixwsKbo8mEY15RthkRHQsgu6IQAJ6hJSH
73j3I8oGDh4IdTSUUaICgjLDfEBGGCebRv2FzIcpOd3fHBwIP/VnLPCAIDtqgKGT/DiYTTgRXqfB
EL2gB0MJgOq6pE9sF6xCGJqysJhZAobkJIJwRtv368kQc9CN1XlriVEgMiCGoDNZ7M7rjdRE5uM/
BcuFph4SevacCd00drxFGr7sRe17ljSX7r2e94xW1czgNqAm4RVnqhO6bBxYYxFnsoZo/sz7S2eQ
5XaW8oV69p3m8XPVDcEW+ynWXv/QxYs0aWovJyhN30aAGyG06pM7T/pU9NLa8e7wzvwSOAjv4cWg
15QuuQY/hsWxXNNN5nbLOUs3LNZT+0O18vB+mwtoO/8WX9b3YX7Ipt/tdVriTXtoL8q/N/40bGZw
YRSgtGkU5w+BylhdXKfhN7lJqk5bEEoZoFmakL7IfAg3inAylzVJ/Y9Uy0m07fpSRkDRp1RoMVlj
z2agWz/U0kdlB9OVlti0Hf+WgHCzDR4NO+wdgFz5OV3PXblT13BQRV+uOJ5pM+bReZSOtd2bGpBJ
3XuOsxFOMeoGJLA6/5HhHZ9g7GbADMwliPR2Sbw9u8aA8wW/GZr6dK2P6VLPbHWZcVUYI9MGmp/R
eAQEZ4lLjIXFA80+Or2/iT77DX5g73VIrak0mq99A/H1F+XzKWaw+HYzzJqsrUGx0Fr8IoQAoadF
JtA72qLpuGRD7gDB0gcP9bEyvB5FILADnhNETmBF5soaSfcLylHrA5npmdCNYbveIYVBinhgCXbi
rSLSVmyblbYyRtlWnXxPtG3OuktBlZFsfG3cJISc8UUGymVGC6phCtQLzcwbkbYEHtDyMTyAq3lP
Gr/N/BWcOdDmXkoeiegasy8uyzJLnpgbE2D69ETK5MGxdkKvaKaOADue+rBzXskbMyt85g/KArIP
B9f63HKahb4q8cWrbRXBP4gDo+ri6nu0V0Mci5b4w7T90wvLPxSUPKR9nlqoE99y7F8Gde7BY8MW
zmTqg4xfE+iTu+IYtXMFek7BiNzJ6g0cqfEAGnfXkF0YhX+Wp3m5q+Li66gBlhW8WXzYKrZjCcqt
8k5zxB7AykyNwoWf06LSxClaLDfEpqPAe2tQHdsDY6RE6YHFyhNoM+g+PTiAPENx/MBDAXZI4XHE
/wPBl56GEBCM8Svsk8+oiIlU/VOvQSi9moCSuc/R8zSGoAPn+dnD6gNIxwawd0mTCUBNL2UQCAkU
DQd4fEGD7Go6eVI7iTEQJsPof+bRj107zTZmTxtqN6eBfCZaXkw+08iaYFpCQ7pzoYTs7HPL7eAs
CH2OnmMR0N26QTybcJe4N91IQaqR/tE1KGEv4i64u824v8Ddx1+hJbaGGWVC1+kogYE2LSNzWpri
foyOTgS49QUDBhh2//yO8VWaMNisZRDbLCa1iR4WYDsQK4x6AS4Nt03H09zvgT19mCBDfUtG3amq
OdZyjYgp9JVpgtipo064qFiXYRRznU6727OdJuhXJbi4BXcG5hBpug6xV+tpPabWwNgz0Awf/AjG
HWZMeLLu6hjFzd4JbO6m2pQ9pPzrP7zaku6K0p5JjHdLcE0blD2We0ZCgmIrqSxIkNy5UJ6WBEZo
amhvKa7lX0lWrrEyAXa10zF6fa1gszEQtKYXYgIH16jaNIuT98Ig7Y3W09ez/KID/Os656tqnGOX
8hhdJ5CvmeRfXUY5RpLCouDxtKkSwUarQdWjgklEoa2QixIEv+Ux9tWA8/Di1iCG+lxKRuhGYi6z
TQcFFCzVWEgvy67Ozvto7SyfScQXB3K2Gvkc4Dm0tEFyqs4Z20ItQXqk32G7sShErJK2K2rdnGY9
dfMcMwlORyAoAJZ1otuCqdkfM/uBsVfxUaLrwzl/ti2NTWdXFCshr7o9qWJtBrvyV9ukGhfp+dzi
tPCwul+XAXKwASfRhaHjvuvclsS11zIb/CyJQMShL2rZyLbuCFjsvIbDbt2a5owx3snlr6ARTL+F
12g4JCXm7LpNqQ0h0HAbho1lv7s0VoXL0T1UwOF2v1kGD/Jnf2hQ8C6WOkJBZy/l8Ob5Vf8VKLhb
vF2rDp8Xn/Oq2v5WhMyfNvkULsrBOUnTUYGgQmDsgrrn/bT8GujlKzBPnoHCHlk+XVccqXMYaUhT
APsl0z78+sa8QxhlqMRkfPkAgJoDFnFeyLDvH4c3xi62yj44fOP6yJ0yVSfFWwXPmA2KxwZtaRRp
cEsEYJg7WENezi5Zqo6C0+baMPL0MFT5Y/qvEd8KwE9AOrmdsLY+0+8asHzFTHxesr6quU6v2z8l
cAnQhzTYK1BWt90TQua/yn3x+xW2Nx0SXcoRslUE2NCm4SgF1IlZKhNBAtAd9u64vDsgm+vNZ1+C
CWaeCc91z5eehKwqQURXtPs430piGdgclPbQDTLcDowjOCmcZhEm6JhFVOPbCk+IBSBXUW8X67Cx
tW1SkVeknt2949/0p+GJXM2/KK7w3ONP1DkW8wdFQD1BGPmfPw+wPw5qQGCEiVKFxYawA0kA8xIT
vQ8wQ8BU4C5SR4CuRJwGQwJWGFq+0Exg9toGA6UFbO0caW1Hwzhw36XndND/KhQRZ/pQZfR4BHGG
nwITUFop8y+iYxTTlW+cPW45K+37c9qFY0LZvkatYozICpp8HVS1syPFL+6pwy7FJCrpA3NaxVda
l4SrDlzJ06aLgBH74xyg9ssa9U6TegMoowZnOUbesJkhtXQV0dbDC6HGdd3/ghTLZ+8CorjydoSF
uxEnDTb/bfiMAeF154qKl9MH/hzb9uHoKxDN6gUpThiTXk07LHXbnMb7ms7EpFlkHhLjfTY5fnYu
T33etfufPVaMFahhOl9PqD8KpMlTqM8/Pd0xF2TnMcKm04d72d+gAb0Yde4RdTu7ApSrCnKNf9NJ
P9RsOEpQnuZFCEj5y7HLS467bHaGzA4GZBbykKfw0Wt2+ByPNBy0IcFsO8i5weHXvXykhF8YIrik
hAoaWi2nOmTJbQ8KzwSiPjR44wzcuBh90h18E+ePHgKb4Hn6J8ZIdUgEHXMDwOCFZ+8Rdwcqcr6n
DTSlG3LR+CBPQVj7cNyA9dkmiBCchrctPnTeO8p0iFBExB6juYb8julLeEFNcdt1GfPrU74wfgum
BvQ43CCdtheSU/g22uXota+pX/5FBpOHGPxIUgqgiCgWfANjdd+qcChxZf8j96GjqlZoGFP8knkD
juXkOj2DLwpOGawUl+jSCc57FfFpdoEcwDoEv3dATtihyGBQDSfC/TBs5stIsxFEq5CPC/Jn9MuY
xJVw9DjvlCFx8/11r3rf2gPUdPL1lVtVheArsIvUkxtLbU3z/b54+a+eCTPU6lXxB1tNLI9jDryJ
Nb1u2uPX8jlvEn1leY+kIP0jYSIx6I4/Pe4XHLGEcmJwmnSDM30+NAaiEwK1uzeG90pYJrcknbWx
qLIt8PvhawvSYUhkRcBgBwLUVSYF4oajF16xmCuEuPyG9Vw/WgBEXxTsxYAOBW3wH/YDogTXGrxQ
+eSsIrChQJTARSGbgtej0VRDqtnN+sqkDB8LchwlMcNvP0vq9QXB3TZ3K+msGtEq7nAQ2JdVaynV
WU4qBfzXDDPIRTkY9z+OzXQFDeiHmIJbj6z1Y/NdnudPKMievrc8RGhIrK6HSycWaDviRos2zCmM
FbezDC6nndEWyKjF7Iwp/31sLD7IamKwU/PEW1qb/WzNWQpADkNKTJUYN6a9aoXlVbk9/VlYETA4
DE47mVJVvXtkrRsuVa9iOoN8H5iW1C2pIjoOHANeqzAUzPC5pqhdX9cfjnoyaLEaOmNM7nYobWlp
2gQWC8R46nPxcg2155QsCTQQUPse0FIWlkKvhnr1W9mvj3OilEATuhsq7cFbQdUV4PUt1Jrkw4Sl
SchnFGhU4HjK8RfV5Rk5Lt149/Hy0F6vpXoNkciQNDrtf9ByEgQW6iKvfT4SopbNyaMSzkiOPi7Q
WASsAXu2nRsoMISrRN1y/UPSwAL59cbwj+BCVRmzRAXOvR5ODrDc4btjhwbUP+ujG5yJzsqw4DZ8
Zo+9eLOu2ejadf1PQJ9MTQ8kOPxGyjQxXJCwbzLLJOkE6Bp83PVjz0FPIGIAiDofYlAhIUlQhBnb
ElmLEdRXXjN92uVnpv8N1Tk3GWyESa+IFDl+Vz3E0osfGsIWpvO705xDvbO+QxLkBEWSaYl02JH2
TbI0zJC9vvavrAA7m3CU0HFt94cEVDCYfVRRuA3bBxST7X0CYHJIVET42a4mWFuFWwPk+JsOdOGs
wSivLxEgUbQm6gl4E+CvGDDDDcN0SXD4Ql6Fk8CFsCj3GegIf257473qSlTfQYe1N6glkJ06FgYV
D68LgERzcpVXzGmGr3pEinWJSNkS6k+N4+HrLKGCokWQdP/mKD+8ItSyOGATsGUW6wr02bIP2jJ5
w1EiVZkTWH5DIfODS0VyAnAxifv8vUHjqoiHxhZcJHyGBHEdWgEisfU9qgEIO2Sv6BleSLJG9425
ZG0KgZLb4N4HoJrR9bwjLADq5J9vBaESoZQhuUEXQxabhQc3t6G3dQH+QR/rwbnAC+Gn4LjPTY7p
5QNJAllpPItMHKCOWAL56xzX3B5GfdCE2a1ykbJw3Uc2VNI0AiAcozlPDSofa4xqLjDqV6TPGyv0
6aIw1vbvmz7PhfkDwOewu0ZSY272Lg7moCwAJfoGiLOUO1bKW4SnwLkPRWuB6cGMXoDedb8o7NNf
6jDDshZYbAgVh8j1pNmFmjcKcisZICk3Vxz5do8FMQkKp/g7wdP5k7aa0nLxuFHsdE4ulxWJ6pmG
dwa3pQZMoqignBu9FjYae7Up+q8cfpW1+YlPOyIGBHrk2je1gcZCsQFCL+LZy8SsgrYpzFJzqkPb
+w7LNkCbvN9JkfK4nSdQ50pfM8O3lxWO+kUqGpPzTv+MXCU5mMk84GFtEJKt3eKo0s9C7cHYM8ud
dFLkHS9gdOesHm6HPr/tPz1rt8apHbqF2yIsP/7JRzzpV1KmQ8J4x2PsyfkRJLhg9lJ0RVtMTBlY
Oglyems626CvlO1su/Yl+qRGQuvH4ONHjzbRW0ION8nV2EModMzda1uII2QxhAMYWg5IVR+edH8p
Ej9UpYiL/cPD4u/FLaND/HUSfwuUFTS0gOnZC1nXWZIas5s6KOxu8WIPoIOgbP8DGk9OB/UaSOed
1URgKL42nK4fL2i9JiXYltFa4uGZ4LisryF96A+QOr9fLmVv9FHsElYrR8x6ZoSgnhmM6NJTZUNv
r7eYV5n+cXQLSNYH4/pbFH+z75+GHRjEUsUT8LU4wa0bmA7nPWlHg94hZNpTMlSv9pZssN2nQz9Y
oy+0lO2FShpJW4LORXHA7Y0e5wWpOTFfe4DPf0XrhlzQGTIsFXKeONfMtrzzwmHtysphmVlEss90
KHrF5wot4ftgTdW0tmyCbLHBpV5zlRkaH667ZDGk3n7OJaGGwmIbfZkWImdOLoKFhNFmJxJBwJBI
caQLSsOsgEl3W4F15aBlIlGuMtNpU19owubmkOFcA1kNfw3bIJeYplncAR6bGPPZUeYL+xFY8EYG
XZcZrw1sMJ2TtteJTftZ8RaecxP9B9DOl5nshOafvDE6Zxw2kDl97FTGqZdoEbClzhgWO4ptAhTg
2pwRp5MWScZ+kuORrUYDegBMVPeZactxl1a96zVO8139AWegf/553i/oyofj5DtJxhlylX0mC/T+
hYrRJyck40sorBDxniJ3yhjiuN/nbkJwHILCEcWavjHl73/jVMhCFPHiSoC+lr8m0WY1LcsdtfcS
rT63j1jJqXT62LFT/FVPT5k9fGOLHMMHIA+iWnSNoppQ82q2KVT8/YecGTImGl3F4R/vHIdB6NUE
cCP5soSea5MUgHCOi8L0NiwaBwcDC+oGZ7/pZQfI3QB3ywlHmmV4t1vvY8C5qdMB9B3uCTWeJTRZ
ojCcLlZwRGqc4OtJeQ+5iD0yLAZQe3iOESzpOacwFJiJIOwHWxojrMG/WeGUw7JLp4RgSNZXS85k
DMxqdH7vSdUm3RVOogvYjr+4tW3fPNjimixSk4CvLWbXv+DQnu60MWCpKCXs2TWVCVAgAi0wUW19
2Rr00QwGdLftfakzSEXC171aQSnzYyveZG2fD1a9BSRtH+kDyMDIA8iadnV0tCKQJHjFCp+F1Buh
/z0yIkXweTh75IeQD8DHGnHwggOXdmqGdDu3/nm8Y90lChRrCutGp8zyueC0dQAzIBi+IHNdrS+Y
vIP6PhO7zjsK2GZPgmf6lLAZY8Xv4nftNZzmbIy8ctf0zohZADUNqma93e/rGAA9cbChuU7HQPPQ
EIiWyKITkEWVO5jl+K8BQb8mdMzW6VgCXf+L3gaIEEaBeGmydOq/GQfVGXKgfab56LQmh0vlpFlw
b+MQwdEFHUHYCACaQZX8wjvWVleOudxvGcwhm9ltr+EW2Z6vOfxhYQuT+hR2j1kIrJ4uHJJZqiMi
CGJxwr4Hv2IBy/EonbcyByoc0PLMODlJcx+NnOcfDUYACNM7KgAMKcWZzSfXp5B7xvfQwB1U5tE/
bG/JIa/rfChai5MPK4S2hsfXB+WIrgftEkqidSeGNAHZmpfG3bOXSTIWuFayV0aSobJJUcqJkPnp
7FuwLoY+opRgHSZWBegwBQWKeEdE34YBbDWugiFCmtZCxqFUzhU6DCTUI+zlEK2EG4LpmZfPZEqy
LafbpZuEgosS/yYkorLBeZT3lh2oUs3Xpwz8+fkpcEXQkcn8RgKkJIcztDryHu5dfEG+h5tc9vjo
EdVKQO4hTg7POXYZx9b0n1Qdef9RD35+tnnRHvf5i44KFR3EGQB3qIyqMh/gsLmhcC9Oqkk/dBkZ
JhDDfPALBVce1SDfdxlgoqsWomuH8Ij8N3VCP5EQRSLGPxxToniSdp0haSt3lRDQJ6enkyzwENgm
yML1Ufj0kUPkp5LKc/2WIyomZFciMLkeInI2m0QT0zlwyzuQHA6HaDbrI/Mo2FDwEPT6SJU4pLm9
JLonJpL0RgTZs4Nli64FHi85G2wJIoYZfWcIfIIJjzlu7p4WnOcaKWYE1yDSp0rwCF93Bvsk09Cj
MbI1J0C0CIjomeoMveENCddbRowfsZ05F6xeZuH4bdqH7sxCtx3fOuDR56O1udcgAXgEGnosyzXw
/8dUxC6kQ77VknIqQIl8Kl6pnMxkMjT8HqT/CB0SqX5dKuCnQKsc9UDzinY+TUDBWfq6HQQR2SFc
NcbxPGruV31lCz/2BpceWb6FVKTV+Aymd09zlBoSqIWDCpibsFzFdUC0z9xjMgfHYsPsOY3ty3bC
dQeUlfh+5hxEu+DHMvSpWFi5CUo3PnnQxPaw18PwUlxvrgGVWbkFvJBkaxMMVOHph3KFpwFNdXpq
FFuEpROdSQabLES3vblDivz+yVw5+7tdHL3tA4Voe3fdhd+x0+lRUrX5KFqcQSTZDJp82WEinVze
/FfJ0l/78ODvy48D5vfSBZdhEgvp+qCyElpBc3d/wHi/FbAelLB72d3paYad34OqRWnjtKFgefgS
CjLduoeA1fcTodR7MqrGa9X/0A7nBNwzS2ZokX//w1uvNgWj19dgkAMT3gCZeo1V6m0H0SXnm1Sg
3tZfe1rGzn1EL9XVkKxnc8JPwH3v66fN4PwVp0PUO9SOd7lHh+wzvjzCzOmkIbAYALZgh0l+bJNQ
cTbIueq+Ek4yWpRg5neNU4Bo5YycbVrtUAd7aiFp5qnd8OelrbjcnEaQJ4o3V0EDZDxffXt1ZMEX
Aa5WsA2dFty7QOtfq/iej3sWWgq0GJx09uKZEUZrrx5J5S8wXWJ65NLxYWT3SZ22PhKqAFY9NY0M
kpFpDergnezzz6zrzAuv2y95m/r64lwEXCBnHVrPm3pshYzYEMysjiecMkiyRFN1SyHyxLuzjPAM
p3KCxANMTTK80138esWYfkLhSKdZJCmW3FzbGNG+MoByb7m+fxr4tkVv48QKEg80ORxwFrV96VfJ
Kw2vYFb3DEtbs2eC29CtE7a6tHk+nKpPeoRv9H4LqsIP+JaOlEDdwEJgYQig8h/mM13pNRn17JJy
eMC1BukbvtshpYoK44g09wW3699gAyGKitESXbUGZpjzhEUIYQ8l5pf7uGwhvty82ysomMQ9jz8a
oRm1uySWlKBbLK6jwPCej2Hr5u3QLKD4OM27H0jDqu4bQxMmthq3sr/zK/6+N+cI1ayMOjktEG4h
zOX2B+brCooIWCTAbGj162ET/HAMv/po7TtdXwOV+xTvjPA+L2gfitBx415eXpv6ud7oaqwxCgQR
broq5LFH8NJ64hPIjWYo1Y2sYpylU9SaBsy8aMWcXluOn9PPuaJyhI8i6CZEFq9rY1cCvYIIhiWk
DthAOuIUhY8IWFhtcftPmNM5rWkNwMK6q35ZLdup1+aZKuxGABldFrcXQoX3atuuehdsTO5HpYpP
1bY46l9QLU/Va1UKI4swYwYNXvX08VuF5b4ILbcHBQnQgxdqkc+Zyd7uFplzfc5Zcyq+p5Cnrq9X
cNFufrs9ViwkAFgqpCxKSUMmhYfeDB7p+nX1n1lk0FFTpvLVy3fUvHLvjl79E4Evtfi43RIy3nlU
cS6Y6a7zVymInZ/+yndkpDvjbHpNi9pDHeh1TzntfmaDaxkd4ztUsQyoWgVCrgW+nolMFhidSMGg
4vOlbaEar57xaPs8Ao1gdWjcJk/u0O08p6NbtJad9t+Po6kGO26cfcjhFJetOuhW9jh5MZlGJORD
v/8d8h+zjt8kDufZ57W6nXdZDqEbvVu9TO7F9EaNleWoVmiDD/zJku5Gi9n4JFWH509YvxicNIRK
/Enefg2VzL5eYmw3C923Co7xmheLYhQJCPNNyivGGh1Ad+6HMg47HDrFktITWR2I+UjOaz1EwUTZ
Lwoyh6ZuXPUGKaM6p7tciRUtRsocixOKi9eIpBydmI59ZlRcDGA3zo07oDH9j14xJmkM5MjySbHJ
nVq7zpE3AoxhaaA4QbQmvXMKJNa/zNzPpMnr1oQusKSfIGRABwBUKIL0C4nlIWUOXpq4NPWU7+R9
4uQ4rbpZoHEmq7hffrc/0g0FVCKjn7MW5iTIdRN8P2GLmrTPv+WJsRgoOLNXI9BNqGaqWnxCqwMb
/zxnzvpVUHBTQ/P6A+XYHl1bkQ6PHw7APUrPyEWB/VIjtSSMNJO8PSsef797VBrx701sYWKVOpdq
cC6TErCX5fL377x4JCy61tOrpRZ5m57JaNRRAf91vBM9jtJemLfjrYYxg8MaUwFfuwe4Rlh0PdL+
29z+4u/yl3p3C9wA93OnUbWdzD/dLcB3XlAzdorbJH9tPtdj5tSwbarBVfGvj00KrEO3f1iDP8Lb
M6yxvka1KnyB0WviLl7HdJitrm8CBg+sAdXA1UHMxBy0GBSm2Yi59OH+9HXwIEDEUg77N9w8xdNf
w5bDFIsH+FOMAHDWNSZjQUvn4gv2keHAImJsl14CchlyKyo+ZfGEVSXShycM3qG0u1Dm9bi1W4sg
G/0XZGjvAQJQL1hMjsUcmYzTbSbMIrjfAAsU55c68Iig+edJBfmflYkIORVEw8vG/3jRguJ2t2DT
jZnjLqx+kY81QjhQ1N5ptNrgRi71+RcWPYCuv1Xv2oNGU/iLrmKPCo0s0zkTSjth0NrAoHnBvBM3
n5LHClDDL9DJjpeE0mywphaIgoZZIcNjMEcAdclLXEhncH9JvW9uAxIZaoJFO5bqc7JC06Ax7N6t
cBYdm+xVcRf/DCXN+4FUdsTenaBA/mS/oZnzSHryguOXEwIKxMGBE9uBY/ZPa0voRsFCrJUXvLKa
HLIdocSDsd+BQzIcnecPxlKCPY8LH2hjOGrs7ABmd0eX0u210bBYr86DWzvkx5kj0+zS/RcNUhzY
wwcx1HSUtrcDTtvr2UxposCk8U8rdl1RGHed1eLLBK4LK6gNPH2hKm5Kl9J0Ru2Iykllyg1RwhG1
Ng/ixRyemxL3Flo/CBoQJoUBmL9JJgcSlAAhtMOTQfoDT/KREvyc1QDNtN4KKG5duB/ctgcjforG
hIaYztIl6SGjUPm7HmMQF7mJNu38oY+7m5/OqEtAGySaQOSntsmJhEQb9cjsHSlMrETpAtJLZLtF
IpaMd7K71LBczuC9mn+MuQTrTRnGqZIMRc+YiiEE88TakPpydic6kWYJQSDHVMhW6Znb6oyziv1C
A+PpvBYKS6vrC3H51LJJufJFg24lZDmHyRlCCLQYUOij6B2JLMLFeeGBZzha2rO0ZW0Gjw4HrNOY
Tg1xe9pjYX0M//aALPT1W8DHyQFg8AEj7V3LKH+OCuxXn+WyJlR0nrM0vLBEiqg7zRlQ6ghL0Hdr
jXQzzA0/7yQGUBlszW7+XZ13qli5hKxTDAh+q0sWZZctkLgKgJA2UtvJAfFbZOd6no0eNp1Z15+Y
r8NOyAc30KSkzfThGNj0T2bvdN1eqoRgm/WBO1BZfS+Bbs11SPYQOP4YgP3Ypcxj730LmKhbtJfm
5/hBbuCEBhtIXc/Cy/28Uq05ZR/ZKhjUKPsGYGG+eNxT3V8oqaraa349BG8aR8PiEogKdjwO6g+I
Q3BoyLSWQ+k9aHlqy+aCEyB4gSWEm5L+4vjDaNsD7mEJFQJSAOQt+3e8IZMHTFBcmVTf4ojrThcU
mkzvQHWDoH6C974G3FXQP3hpcecY/J2nOKk2RnBjuAyv5ua2IfSX3DHnA5i0w8WiSHu//O7Jf9Oz
QytYIC7nxn8DhwCbBvgj5nPnJfXwKc7BddkWXjyUhRx5XG6guBR/DhUZulaj03dQKrGiQwPB+NI/
qKPRhYYnEH27vZMABhd89gj56JjPscx6QzTO7fv+jxqGZk1HKJuA84eXcHDdfWdVlNrnyXlA8Xzs
DGVtMFP40hmjsDhpANRFLriNHwUEEGghNGhmTEPFL5epBsIQF2f0KZ3dtRukKKsBtn0yQkQzBTlr
W5tM/K3fBzCbba2Qc1iap6TYYKFRNRLDgWMdQmhIXQZXqwdY6BuyLbRIM3ycISH7We12+y1oKKeg
NSW1R5NarAFoLk2y0Oh9Zlf2P1W1SQ9N+kMVI7L3+j14jMi3GsY/GwVFUhwY/sfSmS0rqmRh+ImM
UFHB20wmAVHA+cZw2AIqoiIqPn1/WafjRFdVV9XepZjDWv/6B6iQnQvVPcLPE3wrkXGBwc5HL4zQ
MWi5F8R0PmLiGZNGLmiIxf/cbbUzYVJnSVoIjf2omKv+nv59Bk8YU305UYGvhE94NR0bKOjVXT20
GewIhYBDPUMbb6k0NtAV8iGYoSkUnYkhaHbTcS59G3Lxu8f4pcNc7VaN6EjAeif1+BJhisUGuQCR
XF8SpoVxtzPD499XCqj3HkYqS/oPEG5/Nvs9l5eVu7qP01s24Yp/L2dliqztXAvdBwI9EjAxal1n
xjAoN6Pij5ssR3WPdFqfppOj359qtZl2RGf8kjVn7QTS/F/RUbz4x8dGqIP1RiMxpgDEADO5wBZo
NrR2W+816iJYmypxAU6v2AjMw3NMRQV+fyhoeBD4fGEsOmfiB+58RLKZeRA8KNXTFvwzvcfjuULz
FoPlxa7QQdi9FiTjbCDvjD9FrzfvcCF19/1aCcXxkhiFqIPv4ovG0eySSvSk7TE1zBIIr+xD4IEN
apg/mmexRu7B87WGEV9RdE2jsXeX465Pgx1l0Ebo8fH8lwaaaqhMNqKsKwkdRpxf7BzpMdpX6FFb
h0g25Fdti5A8AsgakSbJ9z3myZnvs4VXU38K50l049sBNtzLpI5Ome86TNsZTqqZRc1Ek9Xcmj6f
jBq6pKJ+J0w0M+pIKnKscPhwrVP5sO6Oobnuk6lBy7BuX+nW+9Tkj1Oz5tpZksD1g4R9MY0ehJBT
xD7BVMlNDHc+oIfuYbRjVnevBXnMfJbBoPTqOwN9+thteJXJBdiE1cZDvcnu/gy8j/ocDRjaUN3T
zs675bb7m8svrp5J/ra7la9DlTiHvaHZ7boVwBBdO/0P7QWzaeQKhWuoUXMVvv7lTMEq7l3NYRq/
TMhv/RI8zrgLOsstegcQjt9Q9O4ybQW9DSxvHc7WG1LJb/p9urlOCFmHE4e7WHf186ZE7K2PDC7y
cqIyeFLM6wiZ7b5NX+1HluyDCfWbA4dio9+Cyi9fNjkZ2Pe8dtnW02mo9ZRGBrxz4MDlv3ZNDHaV
GIVMkCIcr4xxIxVeSTU6Etxpy/WD6sbBUn2/ITVUBXJaFHgsbjVj2/es9wQTyuE/w562mD37lCF/
hiY4lP+ey79v7ByMhFSz0ZoVGKBg0sfkMb6tIJhSuQb6GB0SdgjUoMvQwvXUMkRw0OfMmKQxU0J4
JavjwXOqng0x2u87ynV1Morz+R/jxzcWyY4exljjTGaquMPy0P9PuNa6cg/csc+UAdTF9To9oolb
rS9dOrIeiOi17QDHId3r+8oCpr6L5XnxqawOHGqRjgLn7v69feHwDCBsY7sVv5Zf4ahirTw4gQqx
vAtrqfxxSStsw06a4l0O5wYTwhaSmHXHQ+g9cJ/WdNbFSa1GjHpl2RO1ZJygIA6p1n6IOHuw4phL
t0e06EAFtN/8LH+HLUESsPq23lfN+Nt9lcFRoDKlD1UpB0RvDQiEBU5XQ+l/bAmag/FGaQ9MY1NQ
nzHK2EZdYDiN32Nm929+diNRpCfBml+m3447E58jFsSegeWZiFG0ITVxOVS7MV/VsbOjGiLCXqHd
fT8RF4FikcXCpAcmsuGMMUXbQ+NUgla+I8PaOzPl6uLSJINTsEBp9OWZIRHyH6fCXETRcYwGSGqs
0l56F1cxZVLo16gnzsmxFxvyfiDFcMEiXmQO1kyRn+4r9zhEUl/aRW4nbXamff6LHv5wBsIRfWR+
FYzP/eMgNK89CghxfohIaQpAyMRRpfxAy7iP7A3OYK8Ah3aecrehwq14RNhGr3i0+0b5+n1NmIei
hjnG7zOugrlRiAW5KjKKmn1EUNx/lk2rlUb6kospOBa8VL0eXmXKJZH5PmkJq9WTuYbryZBlEXqF
HS1WMGpgwIMgaMJFu8lYymlech7u1jUKvJdlWQkHlz9MGNcvTq0RCLoZYsEfWMHBwcuA2SWMktIb
xc7U4sutIaLvwcTauR40NLAS0YuBJMs9dvJ3cg0ByeU5Sp6bTwJRWUa1e9Smp9ROzlbCLLYzRQ5F
qBGuI1zZH/nSxOcNBACt8x+XBTnQK8C80UMhwd2HnToJLp9q2u+GDxIIvXY+6hY+FIPe2S1OsMWI
i9z6MDy4OpA9p2EPT0j5S+PeppNt+tD51cnyVPPi2soIjrXhH8GtGQo19hgSQTfZ0N/uqfzw2ocB
Gkw+mjfBQVER8ZgzPwzwltaENd/Bn6GcsD1Yyrc87mwn6AxokllyxLdGjWQdsv7IhKLi4o65o33h
vy7hRmrfKG4CTCMmq7AMDte3gLkByal/n52ZQtoG1HPztxqk46xZfs9z/YG7dTnhsyNaQnszM8Q5
rZrHFKAowPql93J/NzfToxwhH2Fk9Cux41Abc0y06Dn7Xc4yprVWrGTuTG9+b9Ph9NLjwYeClsoF
59mr2UO+aFPZUDwiK2DIzBAkZ6SmBFgQ2YokA0KFy2rfMrM60Z7hrQXr/IWLGFh8RK6RQ75mC1qS
CpNiyEr7oNJ6GmU+eHkyCSniQotKOBewicB8ehgBPCEm6jUGqniXWoNe9HjKB3fPYFE2o5LwCMh1
ozL6jJU3rEfhhDAdpe4fzvu3konQ38uYGdPeG8tET99SiQ8zsm16b7e/RehP5kXVM2/pGjz/umpZ
YOz/UB2UEzEY1MfJkFw3JhWX8/mIlCO/fjGHuHHYlqYa8ujx3921xJp0pg82AEr9Ts8fA7NAJavE
40bD2KcfYKjQTQZo6aCZymUBGIwm+J/K+TLbfYKQ1vBjro3VVhTTndcWSZqw95M28b7MOFJJ+gTT
fSukpYwMRhnsrbUSrxfUzOaNIeNjsc7i/GgNbI+6SjZD+9Re1stmi9c0ZB8dgpx5el6szPrgdu+p
1E03oUjZym4qFqXbOBxxvIXgfmCHavQuzEpMoMoPLlgkON3+GN4hTMCYkW5NPGwvVImgt8pGDc0b
He30nwz1r/mKvMH+uVFJVAy4CNrZe2/28NZmBDS/R2DX0dfATedWOvMb59eRuOXLG/6hkFuqa7F9
mj1sWyw8L0qmNg30eDssjrteKdZE/6rElqCDZO9jFtfNuUIhPIDLZVW0LxgU/p0v3Gh6VHRVjjBi
A0w01MhKG/hgnBfPSHEyoX5h8JaaTmvhOH3G1NuX+dWjrbKOzmkL2R0od2KlbYxndKQ5tTtLriVn
kzrSbc5pRsb4siKV8k+3+YeTF3Kvw4hhs7rCOIEbo5mfkvHxL7jPYBQ+qc5NArgVYMFh/eOWG1OO
K6nbv1xBJhBMTgktK+gnVhwkatauzDzhEIT7x4axnDXL7K+Ic6c9cqy1h+41uf25v7FHrCz8CAdZ
qBq3XycQhkuIQzmnPXN3D0zNcoxATebODSZZuKxcW0EnKjhgeC70aMaozsWytpvJ1c/2V2jXkCxo
WxFqugw4cdgYmjmqQEt3Z8pEeTsS14dT0erJzjcwzE8L+Zv10xkZtpSjG60cDT2cuGOuEtGVphZD
KHzG2syjZOkXQ/M3/YDImFH/bR0v7wXsvMqPmqVyJ2IDamaCRYnLOA87B9xVQuVfArv7JU6RMmpp
/sVH9Wfv9W2V4QCIvH9xncLcliuqDO0x6n/t223yGnqISjQsbBl60EOqjI5xzwKsBt0BaRBx+XbZ
/TjtKD4vFyRK12peWAgCrmSPdfitXCgRqwbv8zVTuRME9NGFWpvcBQTAPRJj4GpBR9qFYLRSIRvT
L9x9VEDunr/1hNP30uT35WiYJ1XUUOBHojMF4O2wpbLN58E9x2UYQWTojheXBTXUqY3nLjSBIwD8
JqdQYYNK9aK3UMmrZadrdS/I2BAyIdklLYeXIn9Pb/KdIZ62MCPtqDWm8uEp2hkNqDkANVPCN0B8
r45HFRkBNDmrIo2nwAQcplIu0JBt4JswHj5utKCKejimUmHhikz81WChemfF3gH+UZYTUM8Vycis
VIw9/E3ufcJ4uaaY2Z75Z/D2EBDC9vybdxsllL+hoFLhNxYVZKMK81x9/1JzJg2Psd1G7dU/rAb1
/B8xdLOBd8iuU24tf7njTF+eI/4gJ8z28BduAemyGJTaMxSv6Nv3E42hA+kVVDmkXoy269HkE2I/
Dq/zJyZUjtAcRgVQlIyxAMc4/MWQ/2a+pxMqLmIy2S/srRn46BAwgqb8Z+ZW64HJScE7q7hK8IO4
WBOYjprN3JSbW438LSgrD8V+KqPJfQ1ShFGq8n7MwVKgYc4n9nAFKVthHpvb+nUsf4oA3rZAx1Sd
lR3Hk94cfMuE7dQwQVcu+bPfkqRNNEpuCzWTVcW4q0oGsoCfN6YI1lPNPLHQpngudfOD9mAFaYS+
VfEPu2OmTtfVokuB0T9ggrpQlvBK3cUfUhrU4eSFvbzZG0Bx2nIHoxQiFBqO8CVksai7GHaiInhg
O0yWLOsxDyl/vrqLnujltD3Fxnt20TghyrxX7odJGiIlCCSoTegFGIwhgGIahHJETZ8Ae0Kw0ukD
W74S5pqN88iENAabqY/agpP3G2IV6QR/bBCGBBOwgAtcjAu8oNxq323scvCTUY9UuepCkdzkkNaU
IAjcomAZbR0mxVC4S/ppnsG/QKK+2BbOr7HBiXb/hmUMm5Vt8/H/L1OD8qpSGJiZ/SNiQY0mWhb0
hgU24ecN3xQJGg64dA0UKRrE95wtcjPBmn82m9rcbqeU5xd3tWpdlL0BEWkjynFVqlMJ8dwGfATX
rfe2M6yxczpghSEp2KWMuSP+se6hjvsPq2xkcYKWU7ENhqAlKCZrzhvFr/wqfbvKfsXxFSbk+NUx
aav1ZAFbjStME+ny38eKx8Mo7mNAtv9O4Yp3KWXV749hpqPh2t2Jr2n4PLaRPf44lMkCYJ03jkxy
wyyXXyoWKGTG0zGqCdN5Yq2NOdbBpwbwm7b1aTA5eD2o/Iezo5rr+zf4X23BzPPhH2uVvOwPoXa7
TPe9CMMss698uNEPDu/i1PZdf7HiLqOk/dln606y5CmfKPGxrNWXpO42Pt3nCbyNq0WpcPOujflL
5Q2HNHsX3nMZPgh0N1xvcDe3/nzo3cI197tBa4vh2nrYcUB/4VgYNWOiAXMb1UvDUil7NMntw5rJ
iLUsqUbtoLdah+0AZIx/r2qLo2Idf3EokU90UqDI7DTRBh5S6SPb0E22dyufZBzSEy8/hp/M2t0s
Tm70/BkuZ84AcNe8jcvEOw9NL6QCo026NmIJsWmJ55vAPvY4re013gI4X90sz+Pp0IH4PkzQa7Co
vIEVJVnkLpj1nmWCL8HHlBgNRscvRdaLswdY9YylJ6z8cXL2myBkfNS43hwuocAdT13hVWaFkA5I
6tTmwEnKH/EmhyrR+xy1pqetLpA/PCj1bl8H2bV/G59S89ijVcFrRB6T1tQlt/q2WvzW/hmRWF90
DijTIWjQJDsf2XQ80Jy7ALbJe8qO4majjXWPhMvexh/GEqJyh6MTnQ69MAork1VinOlG0YmX1q1n
pnt0aXs6OiSr1RLjcYgaQO/ONgRDfo4B4iJa6j4Y8gPFifKEPF3ME8/ZPurH45EyFv/CDHbPPHPp
CJTSE2OA0GoLyfsrbN7Oh9eggW/xjWElXVzWNizx2nOj7x++7LTkkoZ0DnQXh7ukZaJEUfneOHAD
INOUmYOQdjTC3lI5PBGGIz331B9RCszv87vsgnvWNwFGWq5TuUOuTdMcPuyET2rRads0/6fobGF3
JF+70Ptuwhp3twQ/pIvEwwTgjqP7D4KoSA/wePgEFVTYGYPBZPG6s3jtnrvsZ9WZGUrr5SQ5+M/P
TDJh+KHueaU9x6mE5njRFFDvaUXLxTCBl99yM+d4Hbs8LtYzDg5WrfDxyzJiYyb3cQTDddiXNVPh
Webo2rRvboEqEU/TefrRgHKOg9qsv0H7smo35jOfakrzS9Hb8cAWhgN3O34wZhFwTDbXKagaxWoR
Z8fNJPcxW54X2GZz0z+TvUbps+F+IVMBzkHvSioQJxe0nug8etkoVbeV8KG/iN52+ri4NL1IRAWd
Ou0yabZ8HIil/inMafcXxmaAci61VOIbf2sByA5EBTrPvYjYpRKd4N8tOobQ/lYWKWghAGsUhag1
AcVRNk4fpz0HiHuEz8qliSZ2j/Lo5bXAmsLNe9SFg8yhu1pNYHdzCjJPo6ciX1WS1tmC8qJ4NiRR
YPWsjzDBQP7yhO66HYh9hyk22Zvc4tylymzkzXfak1GDi8FSjcxnGs2SRLAkM5hB0PRIkcP8idd9
pfKTm5oe6GZBtqLT7WozlL28KjhY0Ed1E87xmMKSLuOGRSDAhMDwCSjqgl8lDPKnCW7jSaOWIZQK
lvUnYaWcPoLeWkOLQGPCeAON1ii2R5BbKS7G15GvdwSwdmvSNUhv15ANFRP47i27ELyDC8NvOhDj
HzKBs4G9ySkUIYKIjiLyX8n+mzyTr8+QEJsgmgCYcVR6sF+gfn/mnxoc36phEFqd5eOPAV7hNPRQ
BWOOf+MmmNLWCLYygCL2FZLpGP4Ud9dh7nw4q7/90tyY1mvP6Kmad8R7QFVjk6CIm99FTL4o6LE6
yJTV+BmqIpD0aELZoa1MIJvGW2jJC9cZMimu1OeU6ShOrPHl4mqHjuEAdRNCkrpdqm+/6FPc1WCU
D+tvBtd+O/rrYoLyCYwZIThm+014iosmXZQ3eTCOeJSQTRDHBQx3ljOaTa42uJDQxBUkR7cHj+yD
9tQ9PccESZk5VMklXXNMvLcmjn7nIyO9HvUaE1S/j/kKt2aLdWjuWQnvpP2lukcHvP+wsQY3q6O0
bm/KIzObMhqkTKnV5T1WmCkL/4VaF/8JC4nBJ77vYQlc/bRlZypxncggLHpSmNZ2XDijP+gVZCC2
4aPGsN5ARRx7tt/bVCet4Mj1q/yPgNrYpS5HMJfZSb3w4xcquomX4ii+0FbS8c0gpaLtUacF1ySP
gOxtcNnjIO735fHYC4+NNoJrQcc8ecPaU6z45xr6dUUF/bngPfGj1sPbAJt8GLyFhLGiuuxmfYDs
Armf156P4bJ85CxGwvmlj+AHRQWn+MfBKBsRRdhZ8zSVOoPjigu8xx2noreO4J2fSIVpjM3JBEf5
2dDefwNeBhQUEMnvflR4dyqEfyl0qOf6JjWKayCuGGcWv4QnZx6xrhPz7k2lXao50ekFhRGlk6v1
zFNClYKzCyxgSKVJ222LwkxJU8a5t+H4ogCA3vi+0exVtPx0j6pXYkNgXfRQCX8+9w/n/9XytB3q
V+GVLTO5o6oDb5BKejO4ja4O70OxHz4eNg3iRg/yMqPny7yeHXRXIJbMXMa4hVy8fNdJLR+fDHDC
nsermg1FX5MaBXzD0hl2zedoSDDaqobEHiDr5O8QGsQeZvKjSJwc5/V2CjxX8QukD2K8jYYir4GF
4QX3Tvl1Wf8msDDV8Q0YASRxzhm0YfxMzYzjdQjbr2aGKbaZfW25lVszJTUbLINwzXAfjSTg+mFr
RJA/0UI0qzb58bX9wL70ZSLTfn6doj8mNy3KLAhYqc3for5pEi+6qVqgFSxaLg3KOxiv+IXbWjfC
e8VMzYbB0EyeX27Rts+d794Mi6wq0404zdAcTFaqLva3cVR9WHy6l2wRQ4BVzbGEnUHOmyK8+8tt
cCxMv4ZYq1UyMZ5O/Q5VCByB5zz/yZcXhE5D7Az3ptTAhbQ4YUdzvmjjNjgt5TajA0etgu8G2+hj
/XZy8Ndc/mhc7th/yB9+rz98OMTwhE/U29FxyiUM6Lr8WVlqP3JzoKo3MHXNWw91zGLDjnWz5pRu
GFjzCxBBpm+ZtX4tQhq6QuC9jrkKynsmo8oN+crGjun7IS5NHRat//TIqqCU0L7QaXAi1uTce0Wh
tZ3AYOpETrAmFmD+G0MDWVvB9mszcb1dcEVWTu7/iNl6eXw3Aoq3Mlf8fUz4SVCo4CyQiXz4Rofl
usrMwLhHr4KLAVjpaS6fOMmWfxBqZ+GuL3e97fx7GX3MFiMhfHfDpidbUDGKAmPHDvOUE0SmIdaL
QstkYHlXC5ddNYsdqhx59caltV4GjkMo1zg+pI6z7tYyCJzl35+hpAYObw1v8NnQWV9xcLX+VWFb
sTu7kFDl3GpFPxmQAJxQKnUYAXOMcVhg2s340/XWlGwPLQh2+VoBj20z7GpBG9SQ/+DPiny2/lq/
hwzP+iqkkFPWWYnXxdJ2Xk85F5hi4zBs7p4CM0treYeDHkr3Ond77nUzL6j/f/K52G1X+mmXoL9I
PC9Mp9g69pLAUpCdKyOfKsiPonmH8t1i6secLmP6a1r0DVSOACITrzBDK3isiJAYBYNVON+5rWky
93ikLEQJ4yyw+K7rHw7FgME/nq0VzmWyDRP1pUGggjADmG7rCvN8WZgKVesFmJY7PTGFVT7Vxo4V
1l1zvewyYvzy6Racs+PBGkIPbfeXH/r+hKZd+ZN8j/tZjeGMPK8UYIM8c6puIuJrdRS49qaPG8uU
WLRZpUyHQFM78QWui/KKhFxf213mCx2zdwAjPzNax6c5zDURDtubMnPucRNUR6T6zRhPUOan7B4T
viftF6MSkzNnBVAc4zlaiNBYtbk1wbzTNyIv6v+7mGd8GCzUABhTZO2JdiIMWltonjUdzpfLdT6D
VpdJ0i6ZcHEuT87RaUEo0Krr4TIoO+sjH1/CRyGcNs4Rc0esixFqgtj7OuoWMNWwabH6h6j5L1tV
XTcYRoxUNcmykj6Vspl8HbkeOlYTqLkw1MB0+rUatKTW3TD/raMHDrfj5GJ2BT1igGzY5+7j0bcI
R/rB8BSh5DZxuQHoi+idXCk9tTjYw1w9x/dHHlPbvEuOsWA9VV6y1z3hqIq0E4CP7ljKwqqZ9+KZ
CiMH/9FAGehz/Hj0hQ9+G4bhwXjL4OsF1rnt0mPOvZtsjTh2y4e58+7hjpNLNZH87xvO2VqProlm
AjMGVG6nlxaFd9xYBKOGBiJxMm23bK3jadD8BuSqwt0GnUcYIq6/8dY9DGagwMyNFVEM+2XYSFz3
/ZDXDj8+gPy45dN7wRmTDNgIrBPlNFwv2VDF1Fj1QQpZOjh8Dsd8ytYH0t5wDD1/qgLf+R6BCFPJ
pcp8QRq5kGFAqsIIkFDwJxbvqQvBMhD8k8BpPsNI8hnVL6bN9ECaqWKORvRSNPiqX2OqCfEKxihs
rHQcEy5Yz0nRmQpL9vgkMHilivkh9JnFl3kPCYI4/El2kPSS5zihV+Qjt4hmoVysW6OG6t6wh+Bg
8L4ITjSLcX6xCv6/7E4PztZ1iMIgY2ill1NHi5ZkIsYDNI48q8E0hud2rf+Mu4hVKQzEC4qPGZEc
5cS9X8TUGUwLIqNBz/56RyP4ww6ySwvIlMv9gVY77Y9S0LWhuBBAsL9gGMawi4rqn+xqQCwymFYK
edVDA3Mje5FfvXtY1BoUH+JMvsSPgFLGJ8Nxt5zhcVp5yx6Mecfisz+sP9iD6CqTtgzeMOEudvCF
L5GhgGYZ/zgVw1e4Q6qywtdVnajvdIxC0zgH18UAM+Y+JPMlmT+sxwEDmAfMDuFwjHNfIVegduHM
6z8xdS2zu4TGi21s0GJsL6B3KIL6TViDFi/2+9y/ZR4MAnyUr1sJmWJ5XQD9bXTZTlLA7bjROOny
OfUvK+sf0NgomRpPTcVr9kaQCH/sjy5TOA0eb9aN2NY1sK45RD7dNdN1kfo/wKMmaRXmbi7nvCKV
qNL42San8YPvTfcOIMb4Y8QEfii9fHWPwInAGHa/BUjRuuYPWOBe2hHe0wtvBFRkzq40vdy+JJAD
emJrtY5EV5jvj3iC1cgrWhG70cURXWzL7M+o0inKuSHfbm5/uCqiFp05anEfLhHQQNvs7zpcvNXs
y9XzY9reznDJRVw1vHjQWV6n4GG2Ewf6z1DelLbqtiQw2OwBz5j9+HD4hayrF1S9UW9SrSgUQqjR
iO/BExmPxDdXLC8joYaOfT6y7OKqqgHjXSB48WCABFPKqZB86JiRTaawZBV/tjuNYQLr1rQyEUoM
kgoQ8yv7jVyuG0Z5WmvKBscysPRBci6zjkfOC9LlPHWWnb4YMnlWVANFH2YUenmYDAJbJ8aDRmV6
59K5o+bD5hXFV9kQovGrbMRXeOv3f1LjbpDvEkNQU6eRa5s5noYIPYhKk9/Qu8UhycGi6I/uVPup
eo5JsoOU5hEMQEpHWL45PnY/gJnTY68O4Z9F+aUz/Ik8uAmD8PqXeFQS+ok76vyzvgxV7fVAkxbX
OSYjl4kHN436lEKfoJSSfwF2kONe3d2NPBBP9gJDjWeT9otewr1g6F3Gzy/WU1LhTqkd4QR4kx3E
dipIWKN//MwudwUDZR6PuSHUgy6fK4H+ALzKwpIPat/KPyom27EbL5itXc7RBZ79/Yp1Y6qwuQ8a
BtkBvXt97UtDj98d44MldA07rEXbgX6lYTjpAMKsowuImPP9YJK6ggRCltnX8oFUtj26BKWE74wW
vfhYeUwOCEcUtadj1SG+h8X2r/RBspFLMyPDm8Yc38id0SVQVYVjskY8KL338ZziGRzfn+43tWDD
aKMjGq10goVe6mE38QETjPj8vNfhHOBLsOhAV5IXug6iCXlrS8bJBLMriwTkIfQ5arQCk4ABn069
xBaKPiJNTslrDoskwp2XLg5gh1cP4F8iX+snacEr5juC3hAtideK7/+OKuOdDnvwAbo+VTqsqVEP
xkUtjR/kH4Qi5K5T+xS6DyuhjecTxkjKIgKU0UxjUCK6ddo4zidrk6FZtibnw9Dvt2RGJDj0TVyn
OirYUwFoz/sa2aT6EhoyJi2Kb1UsMNqAilJOasrhBHMT9CEA9tWCCSoiuRPv+Acyl59AoZizMPxe
1CTM06+Am0H9wSPBvR38t90Xb7iq8JXIOitgWnyZAslFyyZWhsfKHzOMUBRWKFD+6zY3chcXUxLI
j3rusCzS9aeza6MNAYPlSGKdNI5Pm8msiB7L1Uct80h4T5tLW7fVKAFSVffsMTzInI/QWkJbD8Ji
T0f+PpBHvW4FNUB6iQegyWtcvFC4Q2U7HUFDqHb2yAXA4B9Pn2HGfejBrmq5OtlITytDBA+16yNT
mBUon667Ozga4RmiQoflN0ApZ+urW1G9T9pdMAyw4q2MUrbOWTZPteAHISB+fMrUxjFUQNNtnpTs
JahIb6sNY938/hH/dxP18Qwei0FYzD5VQWmqYPKW/Yp6Ym3t5ur0FVieZMBbdtTbQ2atp30ZdvsA
hvajcsHhPyuKUMEEw03avVH3bSt04oP5MyiCeq+w6FftKwQRmidoyhYhh6raZsIIJQtVnDUrx39/
qgqFebKMuR8dFY68RjnL96VFcKajXkvEFdvx2kKbAtFYDqZX4pDwym8L8oNHgp/hEb2BbFDMUrIn
qI5/+O0tmdUiblb2JxC6qTAB6qPFArsVe0L+BCDr/i/DD/6xZEjKDHUOa/E5mVXQJ4UxfS5LjOq5
zZWCprKRcrYd6KdK5MsdX5hZvIUKMjjA4nlSe37P1Dc5QWxoRvGrwogHT0X7LorZvxaWClV9HTTE
x4inB/G3AyGxGvVs74OUlIkinuXQaa9ecp8zHsCohtnATX4/DhjXR2Tzbdwa1X6ecBK6x0EDOxGi
HI846nMydmNCJl42GmY+/SFCOhYGQqMzWc9BL64Mmy/gWOh7+D5k+eFzc8tXeNFIuwPGuETd0mxr
BFxt34y7W0fgutTU6nUPo5EzO6m3Kf3BOcLWN59U/vXroWpdnkv71wDa8DqKvvNquZ+cTQtGAZ1/
wE0zHEV9un33OubuhlB94ulf2kLHVgKrcGKbwJXyCQsWeaxez4rf/p2iydAD3eSbVTz3NOmUwekM
zdvehkeAF8M61pzGUDrZEEfgkTmDBI1lzs1YTmmMhn8lPhyoGMULokIv2NYeoAbje9Fwh9cmBFJc
Sgve7EJrE8NkLa1LYHxtVANvxE7AAL3J8ragIKsCCq81AqZwYO9uzaiuoKGO0FFe3j5CZwJu8+Rq
fcfVmQCuTpfEU++O1/Qx4nZ5WBDazJpHgMs5re9d3QSGpKNhEyJ3OeU29D/y2lHK6g7l4LJDKAup
r6VZQ2oW25nTTJxlba4tiYe12xoBGjEwvOWLodnqw0+PECHr0wI0Wd7PZk3T6WiM9D6i+Qavr/d4
w8eGzWJ+likNWyO+f+TtiBvTA9oAoCwBqfqH6Eq0uOX53YV+FTvQgc5XZl+L0u1ETlAKXRm5H5DA
1VPnSG8P6oS7MYubxvQptPmAkduZK/zEypHax0sfzjFDtkQLzTLsrHUEEgXqk19wy9x0aJPLpXKR
kopVQnWRyus7yHwYeIC05mDg5EPYL3oPtpkcAAnljLf+2ZQoaUX5G6WL+8tpIg68BXpnWjiusx++
FUSzQHe4An0o8rPCmDXlWKJIklxtOhcNnwUnNhez1gn0TAy/0xo5t/Hkh0grOeYIAzP4pkMm2z8b
8gLoOnAx+cRMFiI87gcWbhAtAL/BWDFOe1w0Djf5gvH35MnV0vKY63AvM/4ZMtuf8MIY/KKghjBl
OK+gqJg2q8B6CgXFX5CYTRtwLudcw5OeM3CQFjCIjWuY9fJ4O7w7AfeImYbdxtpumOz/LVRiUYpT
fj9Bx0who6qVxXfNBufx5Dj0Q3qLbjI5pVSrMuJRg8/z2pRv8U2VARsMjkglE3vAeyb2OvgPbtGg
plAxGobaYnsq459Zv83Ji2Ei4xOAeCKMqHj/m6Nj1HX69z246jHtm1cTNtoc0RE7UeamrwQeFCPl
OSqBCEwEM7j26g5bwnUpFW/+nRv+i9o/hh0YDsx63YZw+grT8aFYPVY/DzXjLKxmuzo3izUakkkC
IzoCROa1Wf0RI9UnFpofObCoE75B5T9e4RUbYI6VYRHjjPLbnqiXmsM1/ctI43qdw5T8vxTxIXuB
u8zMtkNinYC3lcKg5pYajnhWuDJRQnzk78oliE+r0Kd4PwAuWVCbM++Rc62ldmVEhDfVSrPQhcjE
kT1pu6+/O74L5aQNiM6TQGSCnTAF1GELcY+ITFOjrm/bfW/ISQRuM/8YxCNusXe/x9Vb4DrvwQU2
lhwWLZGcWf+QzufDn+zP55jjQC4zt2rzPbmUFLYG45A5OZ9HizXbCs7K/hOlxEt614EIEc/yUWAK
8lDQigIEH5hFHVtt6IRWi8XNh0pRCCWBuquR0MPwhVJGn5J6ET/bZNEKNDadqoASEAXmMkS6ebCS
oRRxdo3QKkPBXQPMNH7RpkS3wG0isg3hUNs5dp2108ZbQTMhc6uNB0lbhbJA6cAe7YvzFh4FzBsX
ffYorq87IG9uZhjSZ1n4C0hO2goJA0OMQglzCfsQGNcRhg6NBODoYWLveMUoCB40gg7KvAORfeKf
3yGjWqtijIf6imVLoQxf/jLnPtNxuwbFQm35QhrFyd3LJwhOuCEnN1l+TpG+/lBE/ztRhP26iRl7
IaWY3cBCpkzNd6Cmjm9GiftSUBDcCrACgOldPUrlcMH1zdNhPf1EZITa26IlqnOb71xyGmSWigQy
Xn5XmyPf+Skqas7HgT1o5xqmGhMO5qYWzKQvP3UW5HWErBogAlr1B1pyoEoZ5IC/DFGeCn5LE0q7
M+f4LuDOAnOrxRO21cWmogYrLuaxWDqtCGBufXmBLRTBshNv7SVk04VS5LITJQ01L0aRzTHPXRGl
o+MBQPqZOm/bS03m0zVoOzfGv/9Cb07nPjSvc1xcDX/eo51FZUh/7ChUKTfxJKMeBaUF+Q3aL0dl
BbUiYyXDTLwvpgcDxNoeMIE1ShF2VULkZZJIoHOFoPQOw93fcw81L0ti9CIFf20Lj/hM7OgMVcr9
BFAjbojmxWNVmVkBoAuN89tYwedqn3cIihurrLi+vyAy6/+xdGbLqmJLFP0iI+zRV/pWEFGRF8MW
EPsO9etr5D4VFfdWnaqtW4G1VubM2bS0KSUrTrN8T+BeDv2HkIXvBp9LtMfUZ77ffKl+yfW8aSvm
FqOHAwAKTMsECgi2ozBJoHUnY3wYK7EiM8b4Ast08IbkjG09UJii5Y7RCHrjRlBD72P4B7kB5HAl
d5A/Gp0xhBgyewr4rNphNOC/AvppbDYXgzl1do4yppse0ggRS9lYp/AzS1M1VgYkH991bfvYUG/h
hNEVlc3NUSgpQYxVIKg5OscDvkp3FTFrJJ5AnCpgfqCaWXKYUGqPlNHmsYjO+wplNBcOgkWjGTxe
1iA37vt+rp/3xEuBgJMe2UXzo/Z7WpseAxsBMKQPIrA5WNX+ioGGSuoRZTCnOD6xzLV61CtIVRHd
5MxY+uEFjpp6qb07RO4jMOqIqcF9JsDY/M28A53NEE0RMIeMb6AgC3dncWXOxNDCKPZduUgSDzmX
rJrTgpFBdKN71n1ulPEerQ4f3bgfnZGkafFG82JGl4REKlGtPjw7RcCZRe2DMMGhBVFg5rH66kw1
8oJ6Gy079xI8wxtBneYwu5sLkngZBzX1wobfJE9s/bTq9Lk/740F975i1kxhnmslS6wH4gEy/HCM
xWevLKOXDmpjNL78ADopGSkgcJ/011ifEHvqfieE8YDXH+mVc6v/h60Br/hqK7OMngJKdT8bIzgW
jPXV34of56NAokcsyXz1dlb3p4sDdya3DmSBQpslZGkALsQlnvdcg0lHfz2gEVt6PNyCu+PKEO0K
Uj6wZlxGu52iiW+O/pDRQMrUgItRb+9Mni30eQxFGM78ZlWPl8Ix9y84KwBIj1mQX/V64f8g/FCW
9ma3wqKbiRZYUG3wn9tdDX7/0F0wuYu460l8N6xFN5VHvmX0IY9SVXIq5fp+q+jdwtwPHeBaNlj2
je3Y/oHp6tj4c05po+WGSQJ7Aj1pI2LYCqNtKkymfi4G7lNK7Kc6liZeFCElDmde4Y+7MYDsU+tt
iXnlM2qnxUSb0G3kE444mEDvKeymhi5ACErtjg2mVBGbSeXUxF7fe52sFCoMzuYy2P3TcgVPfClx
jjBpW8ImFBmRTp19RDXqDMglpAKW9tpW9D9TlLFN/hIo2H7vgT9ckREN7e0LcbX6BYsYQtxVPaiB
X2vAKVYAeAhbSMH8TMc+QQOnaTnnZfzrQU/LS5PqnBNDgWgSfLoAbPYEUSPSUnBCezz5QOu4rB7r
nLaSDoh6H9XU175dXagK5eSN4royvlXSey8uQ7O4xA8BZetxq0LtYxHc/C3NL22iZF7yd2+yb5A9
TP72iUNUH9KUH8fKI2swXLnv5Evehmbz6zfnJdIfr3Abh6iPuwb6D/MqETskDpTh+WvBGsjZrZTu
hHsNMQ2Ds34k5I9f23t+3Wfl3YNBj3ge1Em2kPeuhVu215AO7tb7OKI4ubzAKqsFTR/+UewEUh0d
RyMOiF9t8BSCG4X1Fgq8bCXsL202agacEH5UaF2TYck/tK/6lL7lon+JvWqAYZMnjkqHn/Rb+9Wo
doAzFjg/zEt0zxRl2kWfTmibb2uUaXwbkrBoUfVr8GQZwhh+mkWTAGZQKRhP8F/NWu9v5ks2SY4D
NIlXsaLoXQVxj3JSjTiT5JjgVJQWhffaT2iorOnBXrVLij5K7jH0/TPExCWq0r2owSgM/dp8/wL5
wqhelmF9C0B0gZW7dxD/5VN7pG/Ob/8JG5NtCto6v/UH2tCP7wSNPJzyZ3ZcpB3wfkwixRkvLwxG
YeydMkDIoo2kzEfM27FgE7r7JQD4XybRhmJXrUEc2Hx4x6bzNvzHUPUXVzkOca6csTMahdckeiGG
f5eSDgXv/ErsFkWK7PtvbfNYBuyzdw63r0+ZwvnDJPk6culFXTZmjYPtbG0vazyy0KxpgvQGX++F
UErftxqq4lQyDCR1ecLEmPn+ZvO8krOn8HipPyKQdzIhQv0y+gj0DMmR02HOaeEblD1sT5RR3LNw
36UtPG0eQ3CrrpAJmL8dRjLi/Ya7T86kyHhCnK0SnnPk0mmf40bOFaNOrjEKb7N/5DxYnaKuWQ1s
/stoNRp4dLAUZfpEcfAvUjCP4tRjvEpu+QXGAHulturbjNs41DtBHB8rTPfgT6lW5L8NBNwjmBJL
78zu/LFGwOLLcJjNR0zLp0cu0LTNPP0eL9/qSmY5ihbFyoW513nN6d1FgsJzdkpGDCJxrCJGARRL
KndqM5uGh+2O6hQa8CNh9mTzyAldgl2T8m0/vJivNstG4ehT0ZIMD8KA+NzMLpPWp9ErgnNj1Dbb
FOXP9D3LtycEQMxKXgwcFH3061PDRjifdtVpbwpiwmnEPPOldfYN9231Mf096+vS+0CRuZ40syZm
8w3Bv6U6+dhyetABbmQG9tpq0TAW8D+0bi+GIHzSr/B1/BNhesZrSPF1Ybp8i86jAsvSFgHd+uMc
Nj+4QfCaZnIe6ptlEnOKqWHOOAiSLc6WH5jwH+x2BrDxjrCkrFYsl1sdPQMYON5KFr7/SOdPRvlD
g1uiVtODWGmgaMBU1akjvF8oo4qxNjmg26KUoKBm1EGLNakG6gR+zIjDt50u3pioo3M3H7/oDZU/
kizEpXP++lgHNbTWy/wpKrOdglpIrT5wfFX4XHzc4AlJjrpa3hYx0QLJVY6NHCOo+m6zfpkHcikg
vPxNbnDf0Jg/yoai9uA9tqwT2PhJm9LwQVWYl2w3Gtv/viJAUThSD695syYH+t/70cCDW3Ybdu8F
u7GN6YQ16Wnsbn1O0xETnlzTOJ0pdRqWNn3CNoffPIwmJ5Pixac3lOHzIynF5uDukpP2nF6tCnXd
U1u9eQ4gJ4VnnlZ1oZbsu8ZierrpWNzh7bdClyfPYxkSrr7mWKRBRZPHFjfP/YgkT03bP+aky50x
RQbY+VZaPfk6br41pHEI99RRHW00IfdeKoSx+7SmBTOo5Um1AZZESTuaniEBw0SyR4t2R1sARj8Z
hbFdjXk0Ss2HvMxnEFCdyzH4MQbkjFiIp2E3Hbku1CYhf2MiSK/PxeTk0fbH6fh3MF4tg5Z/CqpK
I9+33n3tCW51VOREEYyKgbWz10a/vbAAID99MjE6pkvnyLD3bQoJqEV8Zdd9z4ypZj88UDZ6fZtW
7I8+5xY2X7YyebeiIi/xRyYunUO05w49wsmEj8FgAW8MLtEx+/SIpj9+nJK/8YWwsWgXJr5hcyzj
S+jo/Lxl00q52OVQ6lMPgzkAvyNL0UVgQTqBTUojUzqOODaOUu2qJLKOVtRGJYiJy8eaHAOvdfbf
eBJjD8I4DDvAfdOG4H2NPxap3oANXJLL+obZgiZc9vsO3OQC7/5JN88tauOqqUIS7LLTAO+NZZ7R
8Pj1aXpawYBhSsMfAWMogLgp9QY3CVQMHzKUK5B7iFDqHb2OeKPfwXQFq3igKxJ06LflVQDmiIBR
jmE6PlQDvLCh1rzcekwFBcKLykKE0zz75Ys7yaRdYEROAbXLZgyWd+PMvbrAJfaeM8eztcm/bdPO
6eu3YNNay/GC9BBlA9x2YixDR0xyJpUKz06gC94CUn1PdZv+k/Jgou29BlJ6sw1UEUEHzp5605Vp
WRc5qpDr7L5cCS7Kw54p1Ii3L/+25cDgylwg+yHx6YWlU/m1zDM7J8sbB0H17bziY0T/k1sB8RLf
YJ31RQS2PnfULKhWkhHYte7CB++hqe+fov7FeN29QSN9nO0PcMXNqlvTYjg7NOLy6+NuIVTV/VEr
B3yT5XPUPTsyLLDH8AonjGuHC2D2LrQ6LR8m+/FkD6oFk/M1n5wvnNGNc7xnE4n2jIK6r1EVwidd
dh0J0JrCDSzcwuj3g8vTu1fWFWrG+g6brMcjyzTQq5hED8xJd90EvJ2yjX7QAi3ZQr5U8Fp33SBA
scBlZD/5BdpK+f4bcdAcrIy39dTypybC+WvMtrXnpALRIluqq06Qu4DNQwcyhjOX9wI/GPonsf6A
qEinRYkC458ALbbF/QyS/M3+q4cpcJuejKXo+W5GCRfw5uS1eoUeYZeUmOxlJ7q07o00aoA9KEOL
U/TXw9DGujR2ODpIg/rgfzBr6EjQ/gcu6gRysH3m0ybmEeysX52DiyO+2rijJ6UJOF4TqYJ5ntpT
l25G/L5GnODupGDbxTiApnEEHw90ns2KkroPbNIH9gO7OQOrPWBGwPHHrJXdvtSHkfA49QxZfQBt
1h6/mur4Mh/v+SQXkAFWwtben8fcWBvaOoz97IuNCrblajqbjWFZsdOxQ0BoRdAUeB59FRsg27zF
oGGMHaCg3M96PCbfTQqFm40MVQRMADe2GFiIVxDMB6yoCh2tX6bPBnQn7AWArnxILLBkCotxiJrL
fPZDLg1hOU8kPVh5BniT6ZJ4QAiWc/Z/OZEeNppeo8mCIbgBOQ3pVSpWvld9SJ51oRE7hm/RGDuI
o8bu6w+MQ0+bYe7zPNBNXXgxxPyui8E856wTX+mSmO855CqQb9TbBCKmc372bgnpn6B1hnZrvrk3
CN7YJRXZffM2LxKNpT1AcxNEbUgUqSlg9XrBmwKVwXl/LNA5l50vn/F2dG8uNEmUaYXDL2dLgtxv
ZtgxMVloJXd99l4wEEE6hYJIYW7OhUCTIjtDNdLTGyCl3rU6m/eQAfST6XE8tPW0GhHpkmBsBwxu
41H9nGBf7JyCGJZ52NbOEfpQEVAgcmAkCeA4VKtR4JFEyY+FDjnVBxXr8hNGwM5gsfvW6i6+YBeF
7gRzJ5Jk0nrc48NUTQvwsReJCuauH0p1htyKR20Lk2YKYgzwNLGP1rg/2nYD6Ps0whcVK3FvbDft
ImNUu1YcxWEgV1gXo48Z2FHvhAxC+F2PzNS9SuYWMC6ydUGbrpnOG3vmv0iWC+6QMOLUmcLlDZpG
kgzBW9VHUEycBDplkNK8/0WiPBfYO3ct/NSzT4KfJp24AL0nO4xztfhzFZBgITiV+NphZuOA/1mm
idiBwDbuwhqf8zMRY2gW4K7VDkC5RwDw/IO/JXJ1N3djikjHbKiVd8S/G2dFylUJCr0/5SqWY5Tn
8MqUUVTsN9jRUCJfVYcYadMsIuxHwoMZxw+8S4E+W6zPg33Tox1UtsQ5bhyRRccxkd+d2CnMxKmt
NBCLUVzloCMjD4FxJYnBpOgo6y/i4sf0iFb3GdYxNz1mutdSzGPHgWrn3IKHwUOdw8PIUSGbDNM2
XnYWn/EMQkaaKfaa4RHINipZJ4N4IdrU5jgISBvI+VKJ+XFCLM1gKRqISxKxb0Ohk2UiZwSouKmI
0JipsbLxg6dVSbIyDoPk3OKKO4OIywK1bj6nE7R2XP710HxDWoYaap4JusNBkJGZ0bV0e/IJJnsp
Bcw/56bgXapZFXNX+QUKwAFRqcypIcZDgDdwF5FdFaaGZNwoF1lQZrU74lf0IZ4ZkQIa6gZq05rE
INidPwZuj/DwQZj1/fDqmnMwu3OngUwuBxe3s4ux7UBs4Nidn2klhQZPT0WXJSykRk0lDYlTms8u
0xrKq+kY301VaVGn1MYQDL866/iG3318R+Qa5qvUNJMYl9A/TW5tsTrhUIraQ8TgD/76iwimxhE6
ydGhagCPYgyml2sKI6CYq4j9WoyfDyBV1FYexQQeJ1alT5CRemixCK55aVvQLJIyYAmR0YoCFNVr
Cyd1PajmKVv4iwFcb/PaB+bLMvVU8Yl4xUoAskoqz8bx4TCdWXHzWnaIyLc2mCaokkAF2/iixbv7
UnOc4I1iNsEh4XtQ485PjXi0pvHb230U89C2N92IZ9YhvRV3KVxcwNi+aipxw5CAWKsMKr+jWwZN
s6c7XYSDRsA4Bs4G50WfkrHh69xKnlF+JRf0y0wITtWU+mNPd4LsbIEpN1KO2YVDwUMML7ul/tuw
b2S5/WPJtC9aiPvwdn1y/2dVLE6YM/KhnJ9jYhhytWssNJ34J+JncMwzuCQuLV0MVrv0IVS3Pv11
rdMinBx8qXYOHL36XwTFj5gZTJ/6ejQ/+SWCACv+qMiYw08BrPem/JIpZ9jiGt0LMVRZjnkA4G0U
BpcikE+J9CgphXT6pf3hzejwcv5i6NPWssZ6nWWdtI3o/emfAfTqUXI0CcOpDPyF1AsF35Y5EjM2
TAEb267cvhM8d6kBh6qJ6ejFSqwHm7bDH9Zm1sWsD1brUFvfF+uPXsMpNp5Jz+cAYt3Obuu/I5bT
40CByW67RA5PqZ0eWL25mtVGyrrzQNXKdMp0IMB52eS3NTDIUdn0ZQAteWqKnfHdri8kiLKSrwln
Evac/JdeWyckAJ8GYBnmMvwfvTZP/a66mixPa0A6nmwHB519GZ5TrJgI/loJM3+8DP5Gxy9JhuIO
WRsf3iXjL3eEcoGxCEOzBwkNWlcyVa7OMEWxL6dfy0s4r69RZZvJebJuzM+Tg1kDIfCrk/AUOE/V
eum+4i6MRuZHjsOhgcJtxAh9ehX5EnHs1TgEoM2OmF5QYXMxsTjQ25xEByOuQUe0rg7rnUJM7EAS
h+OFu+h+VLKYCo2sn+UY2edw9KVq1vqlZItlAyuTxYTTPks/WQ+53t3x2Qn6GjEwlUbdyV7E7qNE
SK34J+4pLyAGpJTvzxmH5wjgMyF02s++WS21scY/c7HmXvZw6cInhRkVQhW+Aq5sBPfg1gM+LOql
NxJ1rIMYMroPtYNEz4J0mM/S1MxONg9XNb5N8RNN/nRU2bdnYsU3OfoBuRsD52+NUQGrz4gbx2FQ
Zpwv7CzZwMUvHfVkZioPbnNToG0xxSCr92luNdv9PZgvG5STlDBMQres9TTAsCljg0huwUVj6UAr
7JMXhWhM+rLwuDGL0li6tZJiAIVCraOHAwSx1ShNRW/pOPhKJFhBQHnI45lo1PbtJo04WjV15iF2
wvwC9gOHFzvQGRcJwEEGn3w+miPZLuSoo05iIK2HQ/DokP3tM3ci0QpYztrp79ZldpoSzKl2/D8y
4lpqNZ6qD1RUE2sAMquX2v4KjL2v19vfYn+0wO61HjMnHbYbZCqhREL6mCGM5tL3SrV44zWS2++I
p4mx8leb3U1Ey+BvwoX9U8NxmcbjlztLgw53h1QKSqV1YzGeyRkVDKwAM6a20WUttyVYIiMH489t
7IOtZZMeFjieYTgDnFGWApjI/gk5BX6kjheZSSrd5a62JqDh0Kvpr/fd0baBqyfvfOsT3UejOn4G
dg31UL+QBrQeLtq05rZXy3eQcS0UVoW56x/b7u+cYQcoYFeaBPl2KrMunU5O8iXNdE9H4t/s69eN
UFZTIqh+KWQYvA95q464pgQliPfJgOXRUwcKXzAt45M6zifj2QmxNR7DPIIM0tgCEh4vEyfbn2cm
GC/yYmx9yHHB15+XpxBEOWkAB+xWBEHmq2hPk5oYD6+XZKl+teKYvRhDYcNAC6EH9T47J/xhhsQT
BXWplvdZr0HKUgOP2fjvfncNniB6TGbebEuMiPPppcZ/ODbm2MOD/1onhDeornEwUP0bljRdpvSW
gQvHaiewoKT+xM4j7Rk7SkrcOH52QoZJcCMriFDsZlePH32NeK3gtVJeIldmw0zSgh2PsjJkb8BJ
ou0GEqyDgpdiMmmdWXDcgxcdjN22beT+KOqzykZ+yZErnkRP/JMt0RRxpPEq7GNM/GtGHzxueVzg
F/RMVNIQC88s1Nw2a2rtBJXwTSNiROqvdIgXEn+n9OYTUQtiISgr/Tc/hy3+CeBnKn/GAYYlTfTU
UhKogFDPud6CxnjKfmueB/UWJH2G6LKwLnwgpCQyIqBl+0vboRT5C4TArRFPmAvVRMNwnDXRjVQD
3z2JK1AhF0TcsI0y1pTG4TKqPyzgFoRI9ePTwJAp12B2biLYEveiKS6nK1p9ykYAIlGiHS/afvtC
UZThgRLSaQ50R/Ly0gaPRlsf7HHuVNklg6D5pWQ1S3BgtTDR8j5UTEkOiCbU/M6JHP6Vcfc3wWWW
2AHe4ox9BxSC3SXH05Wc2gbRRC5N6ANLqQ7JYzEbMg4zCSZuybpp/KVnUKpULKE8xp5Ezs2UrpBH
nPdlXxfKCq1PxyQW7DulgSFZfcbiFaOlAKE8JTofZ0nt7h2cNnHUFwTXo7Qgwwe5PlUdwvZZV+uB
K/BQFSp1OW7JIjMHjQJM/7tnU8qO9ZOz9UepwCuoU87pl+OEFUiQAfN4i4hQrlZSjUnRW5TqdxfS
Fj322LdTXECwuWkxpye3KUsQLrTwl6mNIKTnSgL5cGlnw+56ZXEF3TE3KWOFeSK0Zp0Ndo0nMmEo
8QR4Z9gSQeN+OBIKElb2OrlNibISx0Xus7T17AeSl67IiPPu31b/TGH4pZROEEvokNSQ9im7Pw1y
PbhKbSP5XjRMrrEmunFsmGUsNKDLjGqaIlRKyjho6eKCjEAlXvq7gi3Febc4MB9TB2u5GG+co/H9
qE9ZPSyLhD1BPMWS3GhTQ+bwicWmioaGM5wGIxGnFQnYpO7PaOYoLnfWHNf2/gQVJ4UxYbFqTeNN
5m6TpZbTkQ+NkuAkMAQqgMpN8rGj9oKHvmPV0p0+Be1nBKF2F0sapgRJlzyUu+MaL1NuSwnopNKP
7Z5rXv2ZMM+E44cdhNecLiuvlLiAoqbox4WVFt8SqxnY6N8xCAOxhxRVArnArCjRkkjtiXfS0VzO
1h/2B5ZakqYf0xtSj/fbdonHHlGoYhrKqBJvg1RXfPoKLqoKk2SNR1lp5Oit8Ppjy2Eb6hLbLVw9
ufDBn4YheriAyFjfyALEnERGGUlyJ9Dop0snfuRVUqr8TDZwmWl/tTOrBN+KLEh5MPhQMiFv5Prt
4Cwhcp0KDba6LKBq9DXWlRf+rjooDZZWKkJkOFMsePwK0mCgwfAqpmwGA+BkrEWA0fFyjv407A32
uYmCYty4Pg04isRVcjop7oPQCfY3SUfo11ygt/2cSxcR4+9AUCnStM3LZDDrwqcA/W0QAwn/hmGk
3xkjxCSehn0G6MC6aBJJyJeORJ7Tw/Af7ruP+K1siNa3Lx74TEXhH+mNuMcQEYABQaWuWa9Nj3Pk
A5+GhUxFx7XlTXal1sqK87ZfqPO78Ykj0ZDBDIeYIyPtRpdPZQwpJtxVlY4MGpe3i1hzpcxW79Xo
aGgwFfbgnHsqjpkPkUIcIRAguadMmvv4F1t/XmOx5TNcea9W/itnmo1oK9v4o3664AU8hTzSTjw3
UEH6q5c/+li3s7ly4R6NjNaDXTiPan3ZMO9kWStGPt31c+KVQPLU+4BTRtpw7vmmr30aGv6RBz3H
iUQ9z6NYXC4JWixYkX/E+kUkLv/8x7icxrvc2sxZVIh14C37I2a1hmUVunOetDDIOAWMnFGUzns9
GCtG9FFU5FZ4t28Y0WLj+9rkjuVIQFnUGm1oXflVlPMnjaHbLcUaHiFiYoYfnoTrdl1n3H/wlXJc
FCqJEpEgOqdxrnY5ehCBv8ascwzQ4oFO2gVvyrYVsos5zjJqaGA3i1xFomjFVQDbKTqe7b/D71Lp
lz7n7DrIqTyPSUARKokfL44Z4mVZ8ztgphgTBRtjWjkW08ddJSuOeIruU4ssh9xxbf0YiYMaPaxl
rEbQbmAwrVbTkto3cpn04qI8iou5ZTD+0wCVNZ64mI9dTNj8Xxna4VbJd1u3pwkpq/zig+ag5nfM
+BtRQCRJ5bVAjt5rZ92larlZTCXrxdCIf3KdsV8+TbFw9OOLpjZWESGHUSeQJLujyQ5q9CwQcK2s
kYRGEZEIFTXT2/4unFhGpBFSQQbwcZKsJcE4WH+BcaWtkCLWiIuHhl8q7lC60mdGOxxyLWW7lSL8
ATRXWtXBevKYoMkks0MkcH4HH4gU7SQCxRYanp6kGchrktKmq6ATD8J1cgit+GFG8BRo+2RUrvLo
xOGFBz/mqvDMAbdVrHEowU1n/gBFAufgvjbUMCUWisIoDU4G2y7b187hXHfixgyoTmSSD3/uOzHG
eJRo3LkOP6Lt4C/VZntgfUh6gmtQt1TIKPaOYYhOuaHlI+qNs4nynloj4DA1gSPHNLOBzG8Ay3Y9
Y4POr6ZRxl+6u/jwCSkh1xwhuKMgvfX9nutzEOYU/aNL8NiJ4fDSoc4qcZBSI0K1Bm4Wvqwf1+s+
5zE/oBeMisP8oUMl4dFHeptU9mvV0mvrQmokUnR2AbaByKp8GNHkp42uMHVY2LTav3kcd1WVhwqL
MExSKXb9I1krmEMJj+YRGvyb+dGzYGfKuKYPtQfiQAOC/+goot2bzpP9XLOhqt1EsJP/GZI+1WE1
FbPXYn22GZFo4lwADabdRZaIkyhyF2azv/a4bRrMQwWBgC2M72w40JjEMHMlrvqk+4sh+z163euo
TK6zkw8Z4okisj/tL83Gh26oDN9Lry6BS6xdq2Us4b3V5VUfOL0WALIDCoPB4bWgySh7o9tnjP4I
LmYTySlblQUzAKZ/8NqRbv9uG2dzCOHrO35ztLzD/EjKFr6rU+qv8MCwm0eGDuXsMAsgFwx0btyn
OuJGo02jofV56H/abQlb+Psws/VBiLHc9xYFEobpOb9IWT+w8mv5P7yPZgM3lEarg+eJQvPm9tSK
A21p9+7utSEDjIH2i/J9OQMIbNB2kZb5dY8dbfAlld0eDHGVQ+sYEtSymbUDTkkGE1BIEIzI2Yqy
D+oseazELjljmEWoAMNlnOM7TkONJvBau6iCFGPb5Pz9NExGLeJnmKFYYBqAw61/PBjYf8mB/6GN
eAN8Ia4hk8DEtKdBIZKVUvYFwWzQB+OH943NkRSAOB7dVqwHfPdx01lKZDLt2FrQa2VOu70Os+ae
Hihp8RjTwzKLGdBFt0nydah5KNmzjIgp6tdK0Qle+8JbHWjU0vidk1icXgUWXiLDajl9o4Ptgebh
S91x4P09fjrfDq0k9l6sb1YL4GB8JM0VcJ5WhXKgr73G68MEGeyP1cfqgmcehqxfDPatom8r/g+p
zYF4dNAyPoR565sNjMN7fnIGVTAb8y6mVOHvR9OFk6hxNXlcWuqBur5ntm987g/MBY1C6a5/ZXzF
fk8RtO+g6PRm4zy0ubGptxwPghSnYO0Ieo0f63amnGWGlGHQzjkh0TxYVGa8qS8tWH/3q6P7MKsR
L+JGDs7OhlJJHck59Y6OevgdEMczAaNuayFNbnLa7WDQqJwvIF5a9mYiQNi4oEwQKNWwIfOCG66a
uhMCYu+k4cOIlGnNzbhRJ+th8tlezQO/nKHpQI1DwBkeKakPPzeDGcbQOLIb+p3SxNlzzNyLd8PV
kn6wkIq32PxJ5g4vCQCVQ4nQjgM/Sj1JF5PRiQJJixtun9Ief6QspZzHGd7zAipdWswT2wcl1HDE
SuWEBfoDxWTnd1QHCqmSzUvNiuX4b4H4KjHyhlkzBOrtaNXDqKm8aEQEHX+3eajpdGSo+JL02w81
6v1K/cphgq6KBaSbnKFhmu9p3Wh8bjs5bTAnRY5Nu3Fog6LEj1HPf6iSEEyNL8QlmpuDCSpoej+J
k6NlW8mx1/PXDPxyNt+3d59LbwHUB0iI/HQYKBP6Hjh3PhoJUeluYfYozFER3Y27AaFSdI9g4Nuh
vu0kjF/2/Saz65rpyPZmQ06Y9OeIuMa2V+15Pq8+6et4qtY7PkYYeHcz1ek2YbkStXuWyagHCkSl
7wb6dvvlneDT3K2v/VW3xW6MXIh1ooSAMtWISUzY7Fjg1IcENFvrrdES6AHQxImBHIqOv/KG/BYV
xmubkp6QTG2GZrq2G9gAofWZo6H2AMfEyijabjvMaWkpwi9XZcgbMI/GjsmCa3EcC0MVZanGiClF
7BF+R302V556+LIXe7aHXMmFAFNi3OFnLCZPJgbbPZIkqD3nTAg6NYAJQxLO3Mp7T0BNmWUbvMbu
xyT+ad+3Ptvy4UQWvmwTXvIMxK5DYkNoXZhS9zweZfqjs8PCDyohn2D5iFHSnw6lkYDIvNyfeMnz
W0idHDMdDQLZl9IZmFoOE4J3IuAA098l9z3IdBTuNnSwhiPfDTUivx6nyjfTankFoZto4XowbmA3
8OF7ULk0iPIubnSAQln2dMBy1jdgPvbhh5CH2QTYiZEqDg8GXBN1GN3ZvshKGNr0TKCgP71VqmnD
nDFJuQa6zQfyZHsO6eEY96zZnCF3QKJoitGHB2h7yGAvGY0oh9DzZdCfZh+mGlc+x9BI7hTqH1ua
nas98C2Ii3MscIg7jK3TjuQ5NszWzWBxs9gt6iIKMDE2QFfiXilhQF3OfqbDAGDBWu07TSQrifZU
8OMr0cNU1I6ZXCzMNqQwSQQbaPBoidaHFU+PEOdPTMUNXhUGWRdFMbMuinAMzBAMqh/PDOuTzhc8
+imaaiFddw1AFE1G4UAdyXe7iaW3wv83GAKUMLxDas9MnGtiJk94CBGfR7GBzEd/uqIu8sp+9jjq
M/lBUNy3n8H1LdT19x8iu1R/DM3QfzEPp2vG8WLBrgL+cPU/AC7YQxTcCqY1AylH1Fl6dCSzBbya
coGZS9vK7+bh5gCjev0PZyaO6gBKDFWWPdUjA/T8dHtCJTjTdENdYksiDXgjZo1XGJJa2bayx4DR
Y3ffHmg8bsftjWYLROinHicgEZgHZiDhR6q4qBjavd+kvQJD0G5jrKMVxb2NT8YTTjBYN1vWKbDa
DYv4ZucB5ndIT66DvbmzaW+jfof5yYvmCJjubVPbG9LHn83n5LOFJPBEqw/4xOyC+YzmlONTV43/
jb5xUQE26TBOUg+T91xtSfO5jOD80iTRHSY1G0v543BDxj7nISI1oc9dasoBBnaA0hoAiGLtQ2KA
VuETaCVh21gP5AEIf39NDrBUbrOPNu52IDbfM0+z4TOphwym1nh2AV1mN6sNnpdSrelyBswvutxT
qpM0+C3DE9Peth60UjkGVYcW8s6jjlSe2jF+ejvKEQCdIwdUS6WrwBrZEjpICxQj+PKMcfPNtUAI
Cb0bwyHgCfCNnqxUOMyMdxn9Z0S5c8bRQHXxDJt3dXrHOC5hbtQxDva0S5TjbYdBAYetXlr8qi5c
h73Cgbgaqv19e9ZcSYXCsEqvrA2wgqxGAV9fu2Kgmglo6xmFLt/RGZJfCLubky6O6ZrJgmcxMJoz
gdt+ZP/aNEMP7clEB4zuNhX0dXeDBkCECykEdDAYCQ0hnyOTBGdVsZa52n1d2g9oBkHFrc4qDwde
Ehe6BmmJlvLXBn0QbBjGIZ4q4BmrxXsm9Fkla8wi2iRgEsY/pas6c2uBCUAOfJrCmGqaQzTqdA7T
ztBgcIp1GqhuCxqeEEe7votkqZuy4SjBZ8wRqxhL+OMqtEU4sC+yJKXrH4Bpd/WGplyNC+ZG9NSC
cyk/HeCa6ueDo+pdtmKGJhbWkBzW3N64M9pUOWGQNqUe++vVNAkNJhFMz66IofiunTnsxho0I2mc
oDTw7A9HF6sCES1jxrb8InHlpE/mukUn9h7EVTvuq8z76sD5yBATcGK3JBTzvAhpmuM2WvJcBf6j
rBLsHFIvTpU84nrsdIj5YnTKEHiV9VcNtQ/xVKro2VLT3WqDjRVsKLwY2YuY17uHNnBChQG5rdyt
BGxFLSD1Yr+J6eOQeyV7QPHU8CngG9MomzDC3zazcT3CMm06cQ3276HW11G9RdVUiDGAJoyfqRlk
92321f7sZHcGKiU9w7lSCCOsGs4gigvmmvSgfafxAMSwgXlyCIvCpz7qGeXssg19GHblCauLMfUb
duxaf3evmSi2PNA1PkYUR1eel9UbjbZCe2D4GOKx4rq1kyy7eodnoKFVuXZtsBIfQcguEl5iOTFS
7xN12AAYmMgnYc5MI2aKhMdjQ4cn5goSewMu7phNDZcNSB1baqAg6BREXvIewKoPa9jCMwJf3PhF
rib/7sXa4VI1fvyd5oPBQVM7Rmvx92euwargLxzWnVTE0sERoWlx4DoxvSxqlWF74FGACZlFsLct
qQNi5Mb5D979JfsA3Q7b+5OtBHKEYq5LGZi05idwgj4hKW8ZMGE5Z0BW4CrVo8puGzB6rW5PF4u4
Xt9azqhlKLWzNzPsuGHw0DAutkHSBWqOe4Z07IU3glstWErLd7DYMI4qXIgHGqS1VKHHDTNdKxbP
P0H+eBxnKx8A0gLqgkFwjWhnnJb3YTNOmruj/phetBNbBAQfCOk8PPDj/VJj+0463rGtAZPw74XV
9+iqCaihhZjXQLc21IQowXWmhPs5/DBbHGyKYdxd9BRgPmzEVnjnqbyEy+ucxhz/lWBwbIS7LkrZ
A4E5rJPFj2eWQS2c94VbJ08NCz+L8VecXMaMsTV6L5Njy4eKqbgY9pHiEQkXK2FcUNpsu8BDAMW4
VCRrbuMOJC/ekAfmqxGt93GSACZC6Qr77n8snVmTqtgShX8REeIEvDJsQEScpxejsDw4KwIi/vr7
ZfWNE/d29WlLEfbOnblyrZUqPCfTEjQPKiB3iEFnti9oIf8RgsncerkQPeaKsDf02kNmtR5sWFFM
LpCxhluqAgkjbG46gFP2vkrgI5I5aIxuw1nFhpVWhlRDvAxg9MEpd2JoGZg3DUESoLt7VzZPhVMW
MdDKniqVxuRGWwV9R6A5zFdZTPEJJSTEIu67nD/kq5Qo++32BYmZnUBrrf97COHFlGNaUZIo4ycY
J5xIUjMC9kkXntM7dWO3g5JsSSFAXsNob2fnTsfG4iDRmjuOudvZsMf1mrYnYer2pp4otr3V0b1w
qtOVJQxu47ZPNtX1UlUAFJvuVDSjpHYhBC4CKh7Aczk16xGfkE2mBXOQgaLmIVQCnzOfnghA61FN
oeAzaHOJrp1Di1uksOFh80p5cKdWU0pmrRym+ujAfCCNhG7aPfsCjeVr31etGEAHdgkUAZpEHPDn
vzJxcKUW+yN3/GWN8NXDoLajboz4RGAAil+W55RFik8u0+wkn3w4/tdvlB0yIwzoD8BynQDzzBtx
lzmxwiUXeADZ2GptLtw1X+MTklOzAzqGTd3NIAYFp2tdO9Ev5v3QP6WupJ+3JWxv05yejp5SHkL8
HDJnb2r+TkODQU9UKzasf3JyVBX/fgNyf5eRKnjqIk1BcS5KRZpvZFhyDdziqcHOhlvs33+G9j2Y
HrjXzDfrDjgdHgMKWbDnG3xF0MUXJ4LmlCx/33Bs5PabTeFuNB9tDQsVTTgDqCUFObsd7qgjFtBH
h2DP6pnRz6dTQlHvbFvx2povXbjbAEEwDag0ZYYjevsrqTYxiPtOS857S7on75Q5mhYx8Fqlf7QP
kJ+/tYsaUhD3qLNDoOKUXTJK2h/e8+9iOLlfM8iNj8k8xMgHmHeqb4dWrE02LYQ1aNlQn/DtvjjW
rb1V5mdv+JXklDwTX5rP9MJxNqY9sPEGGujlCNo06UOlxpcaUPQVmFp46JOAPtbT6XnGnTwmqmSi
yScgz+VA866oSp1XVNTA1z6tCo4fOmwkzsQJokutPs6mwBkdua5z/ccsq3kLWHw1LJfea4SXpkjL
uuuKYsEpIBnPAIOZMAkpxXlUsf6KrIZd0Kodg3wrYsnQP3feaTboyVQUIXeExj2cZz2Xo5tF5/XS
c8mEIcjWJEVbcpesy5V5VidsyFXvyAnDd/BOgXQaDaSePn3hPOLXG0JvTVxmaXIrn5zWGG7xXU6Z
AxmvaPweCDxZH5QO+RDcjuAQtCHqje54CDwYCT94WcpAIY/q8o1JyKDfVr2Xv7v4l09MZlTBZi38
a9K+8NwvDBOh7dNd8PR7X3xQHk7F88cdqHvxd1CeUCZibVB7nSq68wNpcD7gSbdAi7RJzcQYk3at
0R7ftUnfuXfcz1fh65WeDPtczXgVMyzpIanv2zEzJz+u3jQjz4M+mK99opb+zXDv5+DvqO7FTY0W
PHDs1Z1i+uqHJfM+zOn1lpT1+mn+fl+bOo/OF8Wn9B9+jnT55XUPaYPK1CsZPNmljOl8xrzo1sBY
hpONQ+S0AbHcMeDlFN+sCAz3jpSmjz/UzFxmLY9/+2ZjfnhYjsnIYW10yVTrPW1BeMui3IwKmrc4
/4fbZ99r4/j3hI6ENT3x+eX26ii/zor2xLLPY5kWBEV73UzgkbLbD6H0g8HCILuVwy0hgIEvMYd1
wkZkSEogJGqNCuBGWcKJoNHoJAaknNeg779jYtoUnhflMJJzYrWxqtm9r1CKixjw9InxDMDvGXrl
VqLMX1ich6FBbPjD+6gThF9AOvTP2BtgvvwPZAJKk3AaonL4din/AJeWET59ONwJVzOGtv+cJ+YP
hy/lO3nVlMZf8ztuAfaTJ+CsKUegEIwfffcUwb3gWcLAF45sihUcdKf0rpoc5lzXY318zBgb9+6H
B+tb1aBB3p8Xv/ffU6aMUprQJujdE+GJ5VPs8gaWrVe+tt+2X793LbkwZDfoZOnz6LcslsXu61Qf
91bSg/SPG9hosZkvz8UTs24Ud8Zag8uJ4VScdzZmH9O6IuTxl1QThDw89s7D4jFuXunaIB3VCA/q
CeMMrTFzLALIOhNK+Jhwt+7NTqg6ZApGG9pwCQiGYhrBuuGhqWlS+MYbtML0qX9hW1FJCpCQvpO7
MpeAodUSfKRtF//eexoOWya4oNZcImJyYuZ/UgR/PdJURoAKjbONas1vvRQ9dSQ2zOn4J/ziR0MO
wDEFQYUGJA0RypC0mlAO0lsGJVmkEOmTKW5nrFRYhphbUfhLwsFENhnkYBbwHshxqIsgMM3JOw+E
nf2OpMB68BD1t8ok6oTXROHJ6txTsjPiFjOmSmhTt3zIA+2pJKZHUi8VPnbApRb55XcV3t+EWjNs
PxZt6MUC7B4TqsTt2e0iJieaW/QYpCwhTBPiK/eJZQFx1NE5zKiXGMX4VNd+0ivtpvYoA1qLFIpf
tf2YlN+utmKm1ShjzfBNk+OdeRVwx/22k1yiO+SSLyQOeocJrPRtbP7c1W0LQKUbFHvk9VRU88+s
txJy6RlmDr+UPGclak27JLUt8ignIWbRMlEYuocMX6dpkfT/9YD8YxnZEcM8AiEFL71MzjPe7sHx
34xisDkaB0fKPXr+eU78rxbcpCNuO/YzI+HKITt8wSTelU8zksYk4HEPwRRxXW9RVo7Tx4i2E7q3
nX/coXsfvrLIuAxrcUYOmpt7gvwpKrCIkrY/rZ/jsgM3EScp5CsWrRsZ0fmCeYFyRUjUc23K0DIn
UdiPSS/HyEkO21u6DyINfkTfljozeyZzMWn/B+a6XusoCeYfnDeW3eU7vE3hOx3dM3mjzFGCEJh0
Zg8mmbI0B0Iwrh19Bnj9r45+d84D4jfObWA1iFD+QH9qStb2vvV0crQh/llwvMaJ2VyVhsjGsGXC
xhqMi4YQRizwTdbNAEbrSlpgkFCclqBqPaVZYd+hZiWZkdq6xqrWTtP7uAIsGL3b7na9w3WL1Euy
vzjj8mLpScP4nusQotdaYnDx/RiEvYwn/6JfKyBVjB8/MLRw3WQqxQ9ONuC59u9yCdO39SK9LhEm
YDA0aURROPn9k09JQ5+EiaY/lBb9Shm6TagWcVhgbC553FoGU4kCqRyiEgIZJ5O00NsoZMlsVH4J
KuM2TkP1oRhhJ9G4IV6y6lliSPsFnpDJ7jhrM8Qho2Kk6AsB1NIkn/YUaEfx032OXzf6w/BInfJD
aUx7ASIMAgDQz7dIkZifyGhf9hxvm6IyuQjhbZsK77dZnKEtwh+ew78NUxVXVPtMSQBaVjLECzbj
NXn8d+IwpRxkhTc2ZmvmEnOstDyS6RPTYJlj0mOr6+B61Iktmd1JBn+DFdCJ5jecR6j2UiQSc7Q8
yoqqRVpDsJdSkVQMJHnaSenFNX54CQBE/rFVgHDU1NxM5wwlENBj6vd/eRc1Z+QcXwXQI4F8Pr0Y
rH7o+bIu2myrlGc8Baw4sB6svcWmZNVLoSOwx05Xj8fwBGwj8FqxhZ9AWwpQ5mAV9j09AG/I4A0e
RIttvgv9/diDDoOTteDVMEC801aHmJVQ/k3NIZlYx0V+mQj8gN7qhxbPlelf4IAMs/ujCdKdke4n
iw0R2UTWZONRG1J579zuExRSREmCLMYXTmTvlI8qlLenuBjR1TPjb9jpcpqop+E/uhDDCCQJR6xg
qwRKQMEeDlzqqBp8zDSfxLfnMd36isvwZtEoBNyLnIbGTb0PzObAdWDoY3dTnKLmd6UtugkONneT
kTkK4Aj9orgO87yAlU1pyrEinamsECmujty9nhOGFDRAMB8VM7jvZDOiJJy+opAyipdhE/4M8Pxm
2L03PFhTH67PASCWFEaoOGQXDMWmRKJUPyFHZakAwHDwh5CK+D7Tk2cfysH4/1/vj7Ne/fB62EkA
bV1b8CqRS7S2ENxV7SdY0P0msMLuSW/nQjyiWcjbdBqXHBw0jipoiHG0PQI3CAWII0EneaUud25r
kh5kUOxX9EOh/4JOOALywCJ0emX0CwmK2sa9JCYzA4MByQBgVTymde5BKiXJLqMpA8x9tmIlTNRt
+9+V1lAc9WYkReT284vPzaM2BgJjw/JuqHH+si6+MjUYUBaghYEG6i8oogGMYNehsCKZhzWLnOTr
MoFxexoRvWOO9hcVGEQfOYKYohc/51tuXIlyXWOS7QdZ+6hN4QS81oWrMuXYDLIB9RlURqQO6j2m
SzGAF7agbq7ZTd/ReEgdDuusTdP0DJuBJk4/D6jnzvb+iKcwWmwe0WPyl6kZQcgQYM5/dgy1Ppox
5Nv2X3OpuwrcXwZFxOY/uhVcnJRoHOhhWGwTIFMfWpdpywQIz1+B8LC+kurjdIIUQRo95QFKn34M
/5zWHOGR+N62E+mEMQiYMg3ajecPT2OA4G7ij7uArdkBfY/5AApghmcHahM12Jx99tcu6NnMnyK4
Fxx7DDc/4ygxfzMw/KBjnWMjZbfYjX+CThgMuM5wMp1/yRVpM65pyZt+zAal+vpOcToBYgqT1y9X
08SUZbmT5tNUstVOyibUbN//UiwmRAAh2M5PfTpld1oJwCSws9zp4TMB4GH0epqAPtuHHjAqzwaC
P2HmMJdESxY3yGqipE8tScZ8OrXYi8fVLrgHGuFUoBW6Gi8XhZ6bx5gduoUqiJDoOCp69hytnkHE
/cg4LUKS4VwGZQiDiOZj28eeOMDnDNUgqZDq+jK/GhB99AnKAHvbQe3DMA3MQf6TTZt/VtKfKOvq
PPrMT72Od/8u08vouz4PMaqea0NteEsfYjTAhvCvcR4ch99Nd/JymU3rdwdZYCUtBuTdQrzkgh4a
TSRPFsBIW/LWLUNs/Kvi5B7hMOs8h1ShjMS9UxwZjI/s+xXkkavbx+UZ6bVzlBnj+FPOOtx32iUo
39r8E4NJL6aroAz/zW9/I4MZt6J/gjWAaYcLaQsCV8bQka/H08g4ms7uC2SUYs/9MHcTq+N/FaLk
bKq7NcqOk7h94a4MbOv9W7y4/LbH1F97LBOyVlX4YzEUKvPu4js47C6q+MYR3uF81GnKnZUeGVE2
sZzSaUcb0+2QcX6CT8CBCLDbgSXMUU+nDCL10khaDfl1ifTIM9zgQzWDe8v49K8Ttn2NvtWIqZ3q
Cpr4cvXwtGyhtL1KgXgOLMDmp9/3295ponmUycxtNwdPTsfr7BM9/Mb7KDwo6ZJLmYH7anTbfmYl
XzaGgUHHFtEoRWeHUiFEc03SnYUHwX9wacH5AtEs+0tIMjrgLVIXvlw5LFlMiIjYscBdJ/KxenBZ
7rgGMHca6AF6Htj643fwinS+v0yJ/voYgrnZgHUbacDIgAKsvNMEYI+X2xD9mAILXwBiJBYRHPM6
pYWEJvjKtC04YfFfuTDRCka+zyZ3S07PFgD5/sPpbhFd6AMxqsmRlhKUMhdOatCDQimnFTA2f49H
nnQ/fb/0OGfarAyNw83ktzLeWcdz+cE7fyKCoZ/5m76LoVFYUGNcBgXMujtgPNdi+l/3HenAQg8f
unAE/XpQg1RWHtI43qflSIJHRs8V3rxL0J20IWjd/L2sFD24KiYOOBb7E9xRht86AKvMtHUNXtNR
L1GfPUblMB+Z/yznMmRKZlipE1zJgkpDjyzHWBxHjzAfNlg1cYXJI6z4efVc2pcxPjyqg4CU10OC
Ht1ZvRk2y2SpjuU/mIbEHfKe/tnHGcC++PBWG7dcvCAi9+LvQJzWcANzekRmIs1oBtPBMZK3WvZw
374Pnr4R3mAdMJcLr4Xc7bteB2EdoJqH2XfEZ7l4N7niwEBz3Gmpxj3iaWD5txCOsWdMvgMr7ian
8MN0E9FTZvzR/RKMcVApsb/ez1NaFK48XzAxpiqw9uhRVe4PkyvVhhvCnwGeLYsNXF/+1DznQmUh
/gvcoorPJmd1LeecHIknPDxSA5GVn3kagrOd3X0nYDQniyuTyUArKll6zGwbanxsw1rwq2kd0nAB
C8K2myWRcYjKr1JrgqIW7mL/0wUSnz4cmm50bXI4ZEAtJFjujk/hvjpjzZ6XHMAOfgMeL+b2f50D
kliAF6zFCcirn0GjGkVv017lfsHw5mWPeH7lDd/OAQScwpnoXlDA045iY2gs6dJbFXwnzK2pMrlB
ORAB6ZgzJgTywF7eNKc0hiJ++7tPY7gaWNiQw0FdzfFJsvjOfJiPZIxbIsKfwuvzTWkjohDr2MuP
QpLozHvJNZQZjxCj3XUFAaeAedHlE2TjAjrzi1LVQoLibQCDXanQav52HbXVjGKN1JKeO+A6/zX3
7y4Wmmo3vvh9tnwbVfjTM2cMlIDbKOqPgjPvwq2qCSRnnqOAwftTTJNpXLjX5XlZY29JDYGR8Fdl
Hg14ADp3nhDXaciHPpRfN52bsL1pJby8H55IizCBohR6yIX1zJTYGs+pvyUiNkmLFmtB4y137h46
jD3mGTgHkyVLwsMBM/xhkN6htPcXckA4i4Tmv9fSnWNfrS6kZ3yyjEg+/fddv24qhwmeeDZ86c1M
JGGydhnNsj8Qpsh+pOL4COMRfgw/UL0BCcs21VEKyJtprPKa9Xtzx6AfGFrBrLd/YOHz44e7I3gZ
v8YUOmpI1GN8+o7ozqBNMCVGDLK0pOhESvoF0+Atu/ySWGT2wYWpkAHpeB58kk+ld/LegVi5khmA
jXTZAHJ2SQnHgEQeAhsFrhLNRE9mxWJnS+xhHQ5usU4gFYFvTg8FVgpcEGqvowIIsWs/G+zCksVm
EWc4WbiAJ0bWgN/OXnhGLxyS6cOxxOQG7TFt/fnHIJe/L35TNdtPdx5h6X0G5SAbtkNz3ht1pt0O
Jdhu/op2vy0NpYw1ooI8sw2CS3yLv5Ee2betHlB2THKfhzB4gtIUiw5D0wfFoq69avGE8PBKmvgx
aOInrDtiAkH9rnpR4ePYEGURZtTTS/AOX/PbNAueczKRUQ8i0Xv4DvVA+qG7cbnqU4NuLrExyhY9
6OP31W74ilrj7lgjmWgPxJKIEsYZ42JnLy4+xwjHV+XntNbkMTI5ILJGMibm6nLM0Cq30z+eE4fd
jUBlsdg4zgRGMFkRN1Jh0RyyU6BCNM4va5PVe3IksaENRteW4XeQRS4+xSdsUA5tt+OmJ2+/EXEw
NF8i/0xjh7c90Ws13hJuC4+t4A4IEPAC+gEm5xPkjZEbCCjA9Is09zlTuYC+c0AtvP/BfIfr/3kx
EI5LA9Ak1KIsc08BcjfONQgmXD8JaxNDuOP4qXnQEKP4tTN5G6Vayx3Kkp0fpMgRLxyOeYE2LsJV
8Td78gEKSyDPJeYbGJfIxgNjxKOLlbVgJfJLDDngUocFJ47BC8CW+IPuabLdv+1UFjiVIyGKQphr
b7PGSKnRZ0oEFtCBLX04zAWjfLPSBkd7yHNTshy6eKuIJYuENOoYsaTdMxzpj2lC9dgdsJlC0mlu
NFUKDaa/kCASOm52zY4lC6IRHnzwTZRTtCJtorVOR1R2Uk5qcPzlc1C/G7zi6+kOc+Ya94JfmgRy
+FMcLJQ+lMithHlWN3LJJmnPjqsyOpGM9IlkCMYmlU9eGUB78XusK1lPd2Ws+sjW8GfHb55J7Pi0
ktCx00yeiKQ5wl5IUDJTserurxZeuL4TgxsymeTA90Y96+YwGogCgz+t2OAK8U+i1W5wig0Pq037
ByPFNSpJEjiFQ48ir+du0zP0WH887KMHdAtBMJKjsOufAUwkkm9IGZG8sjmo9gjw6siKyuMuq+fF
M8p5F1gMytzseMAcum9lOkzptV+qO6JA8ejjEUOwZnYvzKShPmfJfxxTGSMzfAZXkqF9Wngd0HcN
LmVOMOszUBYRBQcdAY6V945am3J1vDgdpPPE5+PAKoQS03DKJ520WBhkhgn/R8+rIoKyHJ0rc9bt
hhDctdvUYwJk01SktmOztNx6ITyQD7PHvOLjXOh9deugt2qxyuHS9Uc0oHMPUOLkNT1O1tPT0Tjc
NH5sYwsHzvAe9XtuY+mYsW+u90nngkxkhxBCRLVWNmy+fr+6qG94u0UZxH+rHnWq2YnFclq/AY6N
He009biG2o6klzfung73Z7i7uM96VOfTs0U/q5o1MWja10doYGahlr5abvaddN+JMox49x3Uu+GN
Uuwa3bFT+ATmd16PqicJAbMzmMzqvKgfydGO885OtQraebV0siyI/Nn82l/2cQR9/e6uwWsXnt+D
qq9u7+H55Na3QV8PtXxz/dXbtsVQjnyUayP96PUqv757WXAFrW6ibl+VpBFtJrpHYNa6nKXNtth+
50irrl1HzziOaDlFENSamLKjQ1PT/bJxe5x9Rs+rzLVJeaUnX7e4Bpcp76bqS9hvhY8nQ95GL/qq
1d176EBBWkIzBzEX9RX9kmf46mb0K8MdIvXvrKfOLebMUEpwb4/PpPZu5vpsTPUmMqrBE0q/lsDw
uZKDWf61DEzcx+zywg453pVe+PQoGyxTawLVdVF0Bl/3Vcy3O9Np5zgdG+tSH3d6Bx3BQw5af0X7
f/kQ6V6TS4965d7y6vbAyif9x6il+0V73nmF3zYIxXU30DV1tZJSU2XmVSWs3s+6BSPpHT6ZX4vk
+d8XchQL125DLT7i7YzxGWH14YtzLX7xcJH8BTQst4OvH3YXgjeuo6frBoQZ7I0Ztkqv1ilwUXQG
s9mvNv/NvSXK+4AiLnnNeyRvtqIbCrWF3AsDKTWBMryYBYDfCHBJMdBTR9BbX2utH8gkCckqC1pf
cFWTNbMjoGOBZMVYwUQdOxI/Zj4UDvYUEDoAG4qI9ALTAhnryRrImANifKUnChrCzJFFePFDpGBR
In5ICMTFGyhOlEDS5z2xODgxuMW+DHABQYgTM/XJAmp7ub8upQH+Bg9v7X6OLiSKI55hzgQfNLqT
rnoqniIKMkBW+gAVtwa+Ju2KmkxYDHXIvdd3lB4vNel0+LuluYhirJZCexf4kvmDN6KJrf32odkK
a2Tqd20fQ2yPrBEmzBx4HAOkMWBijBMR7hfS5rjPxSkJUJNXqhWH0RRelJu2nac4p1zgna8eHzJ4
sGfMg/iPoIRowzRniiXB9+Xsgd5Ai3KInoQgaZeSs/1s6xFp5W205Mni2T+btLbUEtDnaQLnAwGZ
uPkU4XRot6/NdQPCLzf8r4sD68SD3Xefi0ANfKmLGRX0IHgkAFdsxo4C6pdsvzsBCJ3F0GjXwrCG
rp2g1pcsv5ksERGDfXoiudjDmiDRpwu4c9GnWS3vAOCVwfKBrpjQBtwipom2nEUqbHc58b+0h7lR
HM23NR9Osw+AlRI4d9Y0HJHjWXz6fYwz1xmyVER/BtwjWsPxEzIUyobYVWDvCn6e4GiZ/1jLWOvp
uAcHTZus+ra2WF1tGXMIcqMtu/O9302GmzY2+LvgebORpg17I4ZOIpolt9UnOLpiFU4WJjQ2cwY5
bgxJ0W+nuELbeAZ7nOLoU0kg6pkzOt+93cxfNeMxzI5uD3kB5HYma99v0HB1BoU4+QPUANgTGOKt
XkIuDC+yaskzWmeEw7jng61SGNJ6nPOX3dp5VyCquw1rQA5v6M+YntZ2mRJEmDhCB/D9dfHTAdY2
KEyFPnOawPDk1EXFXOoOBDBuui081JdOGgQy6mm8VFJQlD7e60XjhlOwWjx6zBDyAZ2v6v9Hmg2b
n15q07QcuBDw6DjpaxgLTn6jJfiJbxOtjO6z61lp3+EzAUGaG5rz0lyyQAjPHs421I0v79UQZXNF
256/RnvUBVfIvQ/8eUBT2BIo2U5pSw97VkjDruvccwjNt8EO2bDdeTvb83V4MqPrpv/zfnnV9Lwp
TvG2QkOK0OZ+pIYx3k5+CjRK6J8e5sEp7/Hc+d1s0tZmOgM33Q5EASssMtV+kuHf9VGL3qJtHL17
/1er1jACauplu2MElIv/LPyonlJknuBbGx2qbAMphgx5exxhoqLZqNTvOa5hSNsQcTMV/eKno3ec
rhgpIROLvxAQTtGD2MmAH/bEl+5PB8oohA1g1jCFB0pzm4dU2DL2Q2tAjXLpGsXo6uBCO7UMS3kO
Y1oYKfRyIP+/BbE1G5hj0F8VUHRxQ3uTUsZtFbIjMm5zXHzYb5c2VVg4PpEAe8Oqba+O/8YHGQj/
3YG3seyAGiHUs0t1yX8gdUqcmc8ZHF8BvGbhZXBO2p+5WcPAqq7jW65ITtrfAbSeS3LCHDj/qXwE
A7r9RG94Rd7WwvDfCm5o/fAIO871HQJYWLN7KDttr4e55sWKHuXyXIXH/tJ6bZ4mdX61bz6udgKT
0RMrT0gkLFYtzrzvafmdPQu3/4w4q7+413ttHMgNDiF0+O2l2Z1npLd58h521Lvz9PRqcOff2G35
qOhMSsolM8ie0fXt7zh6nWMPL1qd6TLl+pRTEKv3aUqTKjzPiY6nae9WON182YXcsdZmu/hMT2T2
3j+WomBEY0Ddg1YET6j4SQjexT18ua6Bxiivxi6WaxPfPbdL/S09BbqrZ0FF+pNqh7ovLpbQjpcQ
J+DzzGmzvPelG5Wb1qjcdOPyGT+tuOhFjJpBgUIrovqHrplBKLoLWfBd+X1E+wAwBixBPQVS7bgN
WbX3+e0NP/x9GZJe5NVUBDJigGVQwvcJI1C7JrK46lF6ge4jXkB/YxAfaC5LqEIQDBnzJUIn2kac
inQfz6tmsLZEgrOlXNqRQ3mwSISFQq+DooGurHCKOFQReUw6MziIjvtVrE36xgLVBnA+0RanpG1n
2lyWQA/0bnsjTmg6sWx1SM6YCFBYrKZzqZ5QRWvRXBJklr6SHrQQYEX1+V4RGGYdE3IbD4DAb/rr
isbD2z3Py+ETIHDdo4IgnDDCGGkQyFHOq4pRcns6KX3WqTRMRWnRCXpEQ5pzLTqf0kWhO0C348Vk
lkMzojPbZSeQNlDsTTiBeQrkFYBfg6XRdvBjuozo+dSDmGb2Ot4tlq3Bf1BAWwylKo9cAWZvPQS/
R712xbqkh/x1AhWBpUPDRFioolQxAii4X9dieKyXYtqYxLtJ4zAfAVYO63GbJhQVYBGBfJfe3iCO
1Dpg8aMHDtdJSFmWJEbCJklaWMJscl7K2Vi2Oe1hcG1S0WWJXUFnBwYZzqlSGL8gBwvDtVhEYuLy
3y3/QI9huwOXINOlbAAKAQWg5GuWL/hSqN3kM65ww4DvKdThQ527zlFkRho+AilZhwiKUitK0nIO
szfprDirME90LgcgGNtIxYitDaiVJBdWJiiusB1ILEC6UBJtOavgnZHtbIsfuviDFlhrTNfKbn7Y
yNWX+Z3EXrx/+nac/SzXuwMGH0RnQ5SWUOdHfFnal58oZwQFXU93D+1ytjeZ6SpHq+QeJ9YaBSUH
AnWtGIl0GZMHSw1fMwxBMYSn11/ajIzOqOg4/0heqyVsO0WixRG6G/9RdLiw9qErPFbwY/FOS5AH
QJMsqQFsYWqIsO8UNKNOwde5nhC19r/oPvHLPXOzn4CdqELIZNH3kzrJkkzRSrAvcGJ3CGdtR9UQ
gTGkwjIPNzIMCY6JBdlgx4456vwenXDCWsrNIqZjm7w6zFtQj1Gikkwn+Qs85RTcqNAxuRk9awy7
Wg63bosCi3BxnZ08yj7cZqS1Tb9Jp3rz+qJusEhDT3Q0UzxkGi8jCTuKWizDRxN+Nccf/SzxiECS
8Hc86JFiDdPUVPBrhHuBRob+RHsAg6SQvQZHD7Ec64yFIU1OooXGkoOfeMlZMbdJAV3UvULMuBx4
VHRnMQ9i0ROO560+TWjzJ+1+Ha6n45Id3BUbExRNseiuAUktZSZ58yfkSJH9ClQQtnusdY1E8TwD
SeDo8tjrgs3zAL4nEXLoYKzzd0rSjKmb/GuXXea8f0XhxLuJ44e8Ky7ZeLw75g9r//Vmn6l6yo+c
HdWyp3roNH6o6SFLITWVBcTtl1tF+gHTQhxzw33rz8GD25eSxQqedYI/tjMIjJJ+5X4IIw1sf4qq
gm2ADiyGQROxr9n/0Gi0df/ub3sqvX4UXHX0FG79HM7NTQWMGdPNmx7VDgyF3jnr6T3rglTJUxDD
gYLQsO5vAZdeqnY+FFoyAW0raTxaOcmsiUBp+grpxsOzanNKGQDEMd9mLlxOuJFbSwEmceVpOEeh
Qbb5wQ4me8uEVuaQSKulc8M84xpPYXYzvBqGGPkodOL6UM5ognLGOlsDJn0PqTCUsYikhQ8QDRoA
szgHtmHih9z9Pld9C9oOJxVIEw6ua14HHshXI0sUV9siwxoHsvq1JCFToJuAgwZ6uJ43BW71bacf
MdeHLks72Z/gbQg3FT77anhBDE4zS9eG2RAnHV/rxqTVbY21/HwvbzLuMzA+kHv6NZNw+LbQFT/k
tSaUf7v7XaOTQQdEIUIm3RyDDx1IYxA+W26b8LVTlC1c3EUWLY1AD1tkQ+k7MWtwDVX3FYzgnuYm
KCpxEdDJq+BuZ55lThg+e9rClLhWI41m7td9doMOGNjFzxfX5pewHRVss0OZTlubg/WDAx8NZnrX
TrWvBD5/e3oLq5/vP0R0zNKIr8bTtkAL4Zlm3CDLua8QANJfDbTRO0D/4PdWqXmwBLW99UnHdc15
knFD2bGvad994G57dptkvLLi4fHnTHuicrKbqobGOfS+k/HhQjp55xzmLMbZZtwk+1uByODk7I8M
2UBGChiGAtbpHpaFt2uc7379oj/0/KgbA6d/b2lf5iNCDWZJbOErYbp2A4Ujp+Qa6KZ9GdPqZ6aH
8+QfGX31Fp+Ts+bAK3qwQKhoBvoqg/1pwGmDg9r0x7jnycNh02FtBRjK17mM6mNQmWxz547E/dwL
21lYPqE9npy7ah3Ox6G+UyfaUj0h/zy5lYy9AAzcLZ+/ctS2qJnYgZzl2uyjPutHAdmQ1Obff16F
9NLQ1Q26g/PJg6x9RqDof4eEtfpAEQWNIG3i3gpkUb4WuxY+K7E47AV8UsZu9T5ziJCksPy1Ae22
iM/vsTHS325ndE4uctLx8C3PIJwsqJOJKFjNATofyRsg8qrr7zv8hAzOpVmSXphloj4r6RxnOe/W
/JwCDmhogmkFh+PNqUKiDDBdx3PuVLHtHzpDufn4LZGrq0twyxSH4tu0e50A3PPbW5jQX2ec1asn
YyX93fjZDfFkyAfnwn2Ps2NoXsetuEuIfUw0bV7WI2IzIdjEIKGAWgXQV84/+tjQElC+3v7R2N+Z
1VIPz1y0/GypY0rivIdAasP77HK4vyKCdpuOKshvk4fWx8bjmiIakxV2e5oPuh/XXJbwBt5uNeHI
1Y82MidBxd8rUjzwdGQG6BaOs04EBu2VEQFpNz7FkoFyJBrs3l0wPjwpfU+LjIaI8GodK8LkkXSZ
+o1AQz93c1bWqL/hIX1oG108Sz15FnPIBYRpGBQW6wKvwR+dPjzhVC0tt0A+LN02iL1kZxwb/CH1
FU7mnY7cTXpcgOBkQrE27cN6kAvbuX1aQj225Y1LJBJgST36BhcED8WEbzj8Dlv4YItjET1N0gq4
whLckf0RdPjyW30FGk3MAVaGJtJDx3bc8+YDGEN/DPntUrRl95BiCJEhqxIvZ4pCxxcYJIO100cK
elhViibBiQYNHlAfTgjxotKcOc7b4OxUn1yYBeoAQuD0ib8pkv3hEs+Bmo4zoTIQZiiVw3+QGDU2
RQNfWbqZHW66xNhSJmMNDoIwsCHt669F0ziHJ3J0xBVZJqHVlNHGkLYS7TT3Pr/Ov7QG5gCzLo9P
ukU0KZ5wwgsffq/flnKaBNKZSoNSDmwx0yEp4khMxNiAzM050PP3O+hXdyFAEBeEAS+QBpGaQwtw
TfqLZAelA8ddO3RPXLb2gLCCj4lCWTRFCzU4Yet8j+5BRiRwLMPBHwS1cq36NFR1t5V0/Ga9m51H
9dBU72nbPaJCnVdhlXQgsg5bwDZwS8MOkNE/M+lxqoX5Wlvchl8U/5XdrE8hGhdfW9ZuM6QL7+er
i2rT9UA9h0QSpgW0kw+kiBWMm7czFbrfm3qItgJ3TUYLcJpSnzpz2AmO//wpvX0fLTbPbHmCE/WG
u9RRlIa8nmaZs5vpDFFk2pP79V9UZ3x6DspUeaX7Vudh8sEZwqTDImxUbGygmqvjkN7PPv93+6nw
sqwY5wfyyXM6jT4dppk82dvr3voxevNwABqkDcNyySGJMTyQIURutgDX4ozLF50IrUVa+Ja0YeD0
TI4JWiM22eNAo51fDk3w4Qkrj2yUBpyQ5R/SDuOhmMOv/+ByMfl6D4RSY7Kx5LHX+IkskSimeOqh
6jzwmOL+ngP/iHsYk3TyHXPJusnx57lsqSJEGuC3lVBYaBL2PH1wgYRBI560538kndmSqlgWhp/I
CEAmb5kn5zlvCDVTQQWVQcSnr2+fiujuOn0q0wE2e6/1r3844rKKesIACn8QoLRgKpZcgu7cRwpt
G0ANxnfeO5Q2I4/WR918E/3jfEKhZdriZ/Cnwsjyr1MMnymLOpJ2b7/Pw9c1g2ukxDhSMSKrMEUQ
jo0ClgVrZixGBRml+MIDGKisRxGQ9ibuy+6h5d1DHbYPY1ZDPGUeyqygjHO7iZ/xO/5ceRrZRTqh
OoaPDOxSg/zmLjULp8SOdr3z/77Uc7EUpsF9pVbWDvslIi4QaUHku5QOhQr8rhT2z8Md7bAq6vw+
Te4lWtz+E0rri2GPzOhydx98sqnQWxurSx5/e6fnHWUPgAXc8fXHHOzb4EgbGogAgw5VAu99h+ny
GmeeGA+K6CS8LkLBX/rXVfsmyOdtzKD7j6Fajo8yyCCH+dXTtvdptcxhRCJD+WxL9giUHM6AY28G
6uMiAGZWy3EtqO2+NpamUB+i7/zNcmOM20TypAn0sArEaP1P/NyUnd5KIPVo/okPMRU0oFOD+yLk
AB9jRahAjAxhm9lfeCA9nApS1GBFfCAsPeAiloTnHgQTiYrLmL8jZsdxy9ZHlcwL4AUpLARGUCIG
YrwLS6XwX2OWF9sd5aBwMxfjydOMmouJ7+wpfPhaj0xMdoNLOIN95LzRClf2HmXZjOOTq0Alz9jd
dIhAJfYuxjpAUGuukFbFzPVv/HRw8wqLDWchaCAjskQXbl1EvJFFgpCC0mVxXwliosbwgrLJ2sg0
TAP2X1AFdkpRU5NKYsFuLUBbbbYNoFVuyqzmnAL/nYsGSoSI+UcuNOsH+iAMpIIxCBvsiT4XtdK8
j+hKkjK5h0+4iL1PiTRhY4f+YkLhkQXJTNq/DWhk7LWw+bIl/Sz+QTBYiCqy+9icvDtLWjSeNr2c
NWe0AmGZ5D+fWHXzRYdjruwolYeVV3UybeBtf/7xRAAMhy7Hj6CykKzL44v8y5cgeuAgElMcekfB
9/4TDRUPsRhfkAUBn44gJY5AmaMSVT/kUQbKDLwFv2cIvO0UEaSsL2sR/h0HVWY3R8NlUoATrMH6
egZPGaKE2JUon3wjxnoInh591ct9OyhcgnLWJMNTPoHHSjFBBOb5njCflX5MN12YdrF9jsUNguhi
IZK0fz/jjnAzK7jG4KjOi7n7FQaMoG5eI2ZK8Ojw9cWQqVwTwxbNKy6BjilbT8zjTSbasI4HjjIZ
JSN8rtWJseo550NoMgGWZ+PKH0RLxGpcaIYW5fjhkQ/hZX7hkM/G7OLJG1wt3RO8uwupFlTpdhqb
jP3WAwLdimRtMs04KM6QWAl6HcgId9fk2ZDHWVDZ6965BoXTO5G8lpwPJD7dgzWFk3WieHXygqRz
WWWLITsuezDvRrYRVCPJAXL3a+8E2ZActvUjfPu5dwMsZ5RJeoX46vfxE18z+xmWoRS9Tx9Acqav
9saEj0IjcW5wLard504Os3FzZUz4gMgzHTja7Epwa1pY+VI6XqM+uE0J1Y4JleFKZuPMH4XCqTyb
V+P7X/X35I0/f7l3d4fulXzsATI7eKh8gIagx9Tl2gboPXkC16TTzIfgkSd+ExuIK5HnPTo6RsJD
pv3wA06Uwcf2R103s0usBXLST9KonL1DsSE+JnpkRsbO2GGED1DJ4+0ZCTMcsNTeff6qBxDyb5gH
eHIjJoF6mNmcK/oL0948Vjf3U7NkT56A5YKpVzPBsKUOspVDy36wkhieXkM890JjJ21agsrcLLpG
agDt186iyv6Om8nLg/M5iKrI+FMzTFP6VTl/RkpSPJE5kB13230mVdQs7gED4naZxhpxDNY1UL3L
7LsZRKPzlXubWe/J1T3oFivBY6z89qtxxBLRl6cXG24LE5LWfs7uHQ2Dz7yMRbWUWvcDNi6PpGFv
mCgJgxNsrF6hPK7m5fz90/zowfNhKxyst70MxZf9sNyZDKDoWAh7Dqp5xpCYM5NVeDQu4Z1OGgEw
EUd/JIgTKaVjSgOmd1znTk1/RB4pKTJONX5eQuXYrMv5F9NHcoR7Z3Cm4Z8NXfNYXmydzhh5I9yB
+WNajtNh0IHQPBAVO/KsBZpYSItXcPVrBuV8mt2ImfnAf9qm+whG2ORfFkTNMJU8DryXm/7kG6TL
AkHTYvAmCCO0rfVL1OvdmvZS+cNLUj5Ws9GWyRgq6cfPIHVa3HmAEyEyE2SKec1PAZL2CUfq+tts
H/3eRLyYJcoVrTTxkhCmM6D3NeNAaX1nme6upw7uhJXtXhHGU/pfD8aQIJvmQJ6qAC08z5xwjLas
C2OaVTtfmTenMEgotPWLDfhuHli+RCWwplOrh01KcDiV09MawN6SUDp1Ph9e/ctO2YlXbX90WgHi
1m60jfw6P45Jvg4qbrEYzUOK3eiEXlKB7M61vRDH4kjjtx62Lw9A+RZLtUXhxD/XLGj6aEo1uM+c
/SKM12Hqo8A03aWbYcJLN7+fFa1yh9nUe8lv9pMRb4tS+WBuDIxxRqCcw4SBYPmLdK7JfJrPd6h+
XV6Zf19DmBOF0C2ofdADPCnYeTIQLcO0BH1m/ol1506FRMD6xFgPeqhDoEpaAb8wAW06hvCBwIRi
tPeiIRy5z9hY30LrBLkQAtb4NqbeogJjNGrBR6F8pDqpUF7c1vAlA0QQ8C+PK3of1WL0n8+2WJQk
FGiC0MmskfHCIg04Lq1DCc1LEJkFyQmU981IjspZ7bAnvPxRcFGlrHHgg+aYOjRq3sy0TjiKUg8g
snWrIB8ruPIarragBvdnorrUaKZpgIDCTAeSAARMZyaFCsd86kGAMuw7OxhZXe4Av3FBmJ3NwOUp
s/FCgFYnmuS/KpBKTnMVNwRYhBQjFOQTnmt35FLr6LzlALLiDf/cEXXekLN+zTnv3XxhJRQ/cBKp
tpj3BpyhuCyKnouiF1+krYAt3qQFCMrWDWsxmmPRA4i+Qd8DWMHOMsNqWx0/FL+0zPgXxH+6k3qE
FTjbj62cWidjdBe9mOFXm2whkZC4GkbFqqc42VQHmgDar87ZK1bUOW0oTiJMElygLrfxK7/CDRla
i8aRlGLaez08ksEYvygVOjPZDQERmW9+YfSlxmh8IN/4AvcWuqwWy6AZ7sMpPCJd8TT0svE553Y5
d1Tc9mfdjNlOfhpaV7+M8GSw+nCEbdcqCwBc4j7EzsJ/ECH1IDiT9+hDoA9Hg3GjIEwhDQsWkbU3
iXCmVFwrpPkW3o3eadNTxzh8J3OqTy+EDPCZHHUqk5ZBGTZIvgu9DbqrRVA6KkbTAXm6jdUhjsEg
pvl6MAwl0kaaCUYehU8bcRyA+67/IWej3BvGMNcqk/Eroa/CrucCNW7Lw/LyTYbe3BsormRiT2+i
owPIR5jdXoJK+wEBHr18BkwqGhY1vIi1CqcFm6gPVwN5bvDZihFDWfvXhq0fyIbCvPOk2+8dit7T
wW5gLCeD3ei6fq7053lEeVrZNb0O0KPpDL4eY/7iNYEo0Co/91Fg6p4ymGjKrBoSrmLdxZDgFqvP
GByrgAHTJvzvKGbAIA1C/D+SdiTWguRNnhN5sMSxuEtGlKJDxpEUqWEvk1z9Vj1gpytmHVfnD2uh
bhDcKLMRGilxqs3ulf/NvaygbVUGAZc1RRgCWfdHxXuFFA1EyAlN3g9ll+x1hLTohLI/AjxmzcmF
cxPJ2TMiOZNE+gwC+esXeECLBmXMulUo4XHlGdopMSPUS9MUfuamrpznWXvSp29vnZXBbg5qh/XO
gCt5AEftvvOinY8OGnN4kkx/RuM3xGu/BCS4AO+GJEHDfgUyWdeldY0vv/ePgzlK39oAoy3UENMv
B1G7Mc9cQljCVwOshesmpN0tSV9IZypGJg4GYik0IznAaQsoM7gFMpvq4fWiIegrxOJWyz4yv7Rw
0Szl5Zk/KhGPKOBhaWKR9OUh/8CWHM7kSXd1PyPKbrqn0eQju1fNV2dvMl8N9yvZ7b7FgPczLeXo
atq6EZoX5w3hHeq6EaatBfzS/9aarfWOQfYYRV8fSYrXjiGgIVkSiqrpMIZL+Vy2Y47IB0NU5luR
1Hvp7ka6waamet18XYWt4jnV9DhfGez1vYU/dFjj3/91saRMbqgsUvfe21jJdeafBFs0mw4mqfOE
2CxjPoPjQS98nNvSb2X/ZdrXOiDCqHqtRoh3AIvq4FX691X+gtnnGlAJQMPqcECm+0FOOK4VwUVj
KFDPb9F7WwXdXs+d+9Yowvv2BrehjCA0SMtUDx9GCFTDM/6qnO2+6L0H5wif/5W4zWWM7GQhCMW3
1YhITLDpXDinjojBpckvFuN8USXqnBxFGCg5sjdwDoSO8m5k+pcJU2ZuXBbKU+W6zPMQ92K2io5U
k+COC83Qee8v1OTpovy7Qoe1imk9JRedh39f4ClQRF/mA4ojUu47523E9S15P+IrFeQGMkWG+CS5
NG6ZTpQKZ4wlF/cz0SW2FoeI39HqKkKY0H9bfRFrnwkkRtbM18saF9eK1z2qSekONUIKa5TXGS5M
Bpx++LWK3cyYbCqMG/Hd7MDwJ5nqpKVTUOlLoHsDpw+aPyV4Tb80cW5gliERrYFG+5pZqR7d/c/V
At1SfjYjc1omn91NiZTevpW+Jjs6oq5qUdA8aFHJ6YsxjUqHYPgdmpjjS7aff7mJmyq8LIYdjG04
PjN2F5ur/tkVhK9jmmsQkkzklPB1yqGYTmDFfpj11+N8DiciMAp0qNV7w7EuZb+PNedlUKAvRFdh
LDARg/CRM2qChw+NIbrVEzmE7VxYWCKQtf7IPXwE7sC4ld/F9TEjNu3tPXHeGVja/o4rxjNqgwL8
JegYXc3Sytacbr55nRVQImAs2WGNXhnGghZzlylrXo7MKcVHuzsmrPOZkCAoHXWhsLyTpWR0RIam
eHlPLtSMmpaplwdAQWDFHx7nkD2wNSWK7+IRhnlxOPnwGtbC681lIJWNH7E0r3ZZ+MVVi95niHST
Saw+2LR5VJHcgvEPkxGA+yGHfTp7jBHAqCEzD66W5jCgYpSBqZarbQXQ/fIVxfO9/I/t/RJlTv0n
B0U0gr/FmLjdpPN7eNt0Wqz+fJGZBIZsVYC/ZtgQOASxi+7pLjkvvzkOF4sXic67r68s1eVjaOvL
7Cz/yIussVRGEdQYADiMJJWoQV1Rut+1uiUD+HP1v6Xd7BuOY1IBIRLNu+gNhjB9ImsH0vPxo++s
Qgsb/xAR5E2Vum+YUzOiOOinIVKzf5o0R2EbPn1s/TQwxLHORA97SyXujx3pOh0tubodYsbyc1Fc
o0OfHlywLKFpA1AHxITMS8vwoncWicHfMQ9X8FrygJVASD88MCs8lI5qogb8RUrr/EQUxtPmo/a0
0XquBshXHTXmLXTqHarpZcN8XN71EmR9c/KrjLPQmN506zFwm4ShN6uGR9SQE/i8RqJSXK9YkDTg
A3v49L4/fRPcYXyQLlOTPe31IJSW4kwabV51x+73k4WDapbFH917TnrqoknRgnwNDxcEGgzahlGj
e6/U7xpbpotIbr/F2+/UpMVq6xm3l/iRMgC0ONHKPLoZ4/ydsSspkjWA0ahNRs30jSGg5jc8jx8j
gSyHf72jNQ79HG2h9kDl+lUnGjtg2YWp26Y2f31/JkON5xwfrLGpz4eQ9VPY8W9mzK7C+Hfxman5
vP1Hv3om38ceS+/nYIx7kISJv80U+GpMhZ334J8O4eOOooJxhRncZjXgT5zjr9HaXyL7huS1oO2Q
Ym0xvMI7c00o6zFs7+onH9/bWc1oGe0U1X3IfvRwXxkbtiy4Gc77Pm7xo3Ya6uUOQp5V/0GiRO4v
vYOBZKe/X9XPsK8GyZk3mHgsX0R1/pjsIbeARanOtTwRi5MbXx2/zGGhsOWLJmyQMBvIQp705yOH
FNWRMxpa3XdRGkkb19XHmtsPrwG3aT0VHeYLy1QW6sh+IBWefaBdUXzyxZ9eYVpm6kjQHjk5EcPf
mY7BKUsuuiXDyyBNCqi5j7TkBgtnUYZyFcLcxfh2xW5/+cL0dBFao88wbfLYm6RaVXsFw2unmuXM
0fAESS21ItidKYQLJQkuC9Xb4JT9yl596FxjCmpPKaJGSiSOuJM6FsuAgSMk5CsixjFMCDyXMYTR
ViS+FtvhTIcZY2vhMNT2Ao758OpZeNnkx7v/HJfrF04ef30wvDpgPiXC1tSwWCkjulEG98593YOV
ZfP7eDATaGb518bGnobAmMmI0CivFldfA4ADIWCGqdnfvY5te7nLkvSvm9f0zp6CLLvxlrWD+rCz
O3FoA2cJ2SXArMuojShkpCL4vbfBJlYj2NTO3UYzv/nlBPBfQDwtLG0DfTd4lXdf04DgEkgmuw0q
4r/iIUcfJvsen+ntZgwWgja4Iu/tgtLP/vTJFTas9TgKhKNja9B48rughpyPXIRRXBOC/FJULm8H
KGWAzWBX9UFyLxNt+sXe6+uhvD+DyR1SH3boctWEgxOyBPh0CLJ9ZZYmwH6avebe2Nliiw/pa2FC
vKU+x3o9/CRkfs0YG8QXFO9pBNNtkQfKBk3d9Ipz15euQDkIY72aubWNhAMhamD6DbhaRvkp1N3k
Nnm9O+SVbsEn0UG6mXVA3GTbHpISWDBTfECCzAPZIV8YpYBCYAQoFSAHGD3EXhEBKIf4k4L4sysR
46sRqwvQKQW9SIlaU4IjQPy41wBQQEClV+tAXCKx9X4f6+55XwbDCBlj/Jre0UvcgzqsFsBo34N8
BkFLRlGH/t15eZTTznvyBOCI9FhKbrN8NRhLnuSUkelV5JR0q+uCvh7maqRFsr2gIGK6I4ahJ85a
T0czhelx4dxmjHpr67T/oL3q+YZCpocQhY6i2fToUWdKfCOPngjEX5agwDVhKq8e2x7ZAsuJo1XI
82C8CxXeDQiUM/6sg7UNQozBvCKUSXT6TMw4myviOjgdXTvAovwOjBngWz1lmEYCi7pVY3nTzK+R
QYzGL9UcA0JpM3xble6OEKwheuNwCtMNZD9YEIvPkluvJc3sAVMX84QFzZ6KhDuoZhdWdy0ERABL
rAJ+Dr72EJzmui/3cCTJVAz4abq9cg+Re9ZONI+FIEFNxuUMBQBI0J3x8vX3EvMBmpW+4SVfnL5f
5tD6JuUqYasAaXFfzswI4wqkk4hfS4bLYnwsbe6/6qY7PNgY4WowPVjIjmCfap6y4U+TS9wfFFfa
vBaD3S0Yei0GvIwVJrwhelAGb2C+mHIlvVjgC/HZxcoEkoIqIFLQdpgX2Dfok3AH8C6YfJMWbjNv
0CC/FZytCgTOJSwvt688FPQzvz/i3VMfoT//90c/8/IMdbEFtIX6H+81EA6ePYwV7OqfnjHp0XFi
/AMzZnNbpD5qoBUDoIPQ974O4M+8YhXytEJvioqJGaUMGWUvX5A8w2/Wm2x2ZYrB58RfjGeeLXM3
9ATLLspm+cI4VQkCj9bFCyPCk2OOzVaD+cQ1hAaU9FFGEg+pAcRH/A73QiTzA/NPEOwEqn3HEYLJ
zBOKirJmZDMx8JgY7Kh8Idi6UM7BjEpC0ZgGfGxZDcBGKfWQDzyXUFWKiPBN2OWzVxHorwnrix6q
G9mjAc9TNf0yakGdm0vExoQcMhoSMsg+1bRQpqbpIER7r6q33Sn+fcj+cA+xAPzwwO6NdK0y+Wlc
aP89IjRbobE1na7xRmbQKj4XAeK4Joi9QuNV8nbPh2i1mODfwkET3e5B+eXgzA83MMerPOuZIhT4
950wy3ozRVR82NhsnjIXkxb2shuApLq3G/ON1n2r7miaT0bT4oDujEcXS9DNV5pU2OnxzkxHxLcy
LDOPHmYsA5FWMKaxIa3xVl3gAd07DK/gmOXxzVhWWlK9Sfqx7hdHY6BoLjCtxT8PN0l4ZpJHnvKQ
aSHbVBYPBtPydijUOVUAKArcbv3r6kArd3hS0ePhl7x54w0yJ/tw7LF0nojrIZZ9PdZtwbu26up/
5JZ+rL2FwmHtwL8Cf8VQcW+KfMdP3BHyd8WBqzzCOXyDmsEnQsgi5OzgiRYNbB9kGwCN0WWcPvbK
a1z0y48r1cE3RRbfUhUiZnHTUwGEidEKU7/SN0dinnAesKQSxs3BZ8hOdweZ71iVBIygsYiLI+Vd
Hcu/Q4o9xF4chAN4TFb286F3unmD85WH4O6NSp/dTfHYN0nyAETHwIhdPLpgfuIjfpAgAwONcDIj
By/i06wM+pkuxYAaRRqg7daTRmYfhp/7icuRJ5dw2SFT01Z1Vj5G7vNQnWwrYTDJFwEx8xQm2mjy
lkpYbvXOJmcHXtgwNrZA3iw91vD9Nwf42tWT+6w/94X7r2GjeQLudmiC5O1ny5h1jHXV+jUWpLI8
0oBmkGq+xIT9f3HqD1LrEpfnf1zgSQFj9UQ0NrN576KIjPNhfIsZiRkWuKWQ8OOsM29SccaziVPm
fhL6xXW1HHkD7v/VQfdBQVHEoo6izLt24auJR/tszRBXfloSqtI9gcKPc8kryP7bk3ymUgOqGUpA
SAciiArNGSYcmqcbDvRAxqSv1H3CeiFBSo0lKo7cH8L1IZ8F4Tfdo3AFHGrHW+FKzHDt7x0DP2t0
go/ebZ4rhgRTgwn1+4hI2PT0ELojMPMjyMgCeLntJTR7v0Dhb2mcve1cmT1Nr6d5g6S7uFLzMswh
FYuycUo0AZEOxZqsBKwKOlxz4yaGXme+BacCbRUKZZxUTXs4O9NRFzHBuIPY+GWMdyK9aszoFZIW
e91zr+E0QIwh/tMwljikUHZSknQQideGY5SLc+piequF9XHg3HAFgjPLBYSZcbFIJxvTVMLVkny6
rDqSf83JfWzm3htGKpyDP1AN/n7GMM+hQO22+TNgzYI6hrQ5nPUG7qOOZDA99Kub0y2pGQqeskhz
n0FtuHA0qfXL2tN5rINuyggtBDfo0/jLR3KYxpteA1UAqh5l6AXlD86OM/ZAEoI5PfRHTKhFdvj0
W9jdwF/g9ICFL1QuhUutTwX/qE/SmV1ATh6RwScctz8PiGIcWh9nNGWfw+6h5rdw1DSjnrxzWF/I
5qG5wI5xZYeqrETJAqQwEOfGEoakcIvjBD+j3hnuIMOxsuZcH7I8rmYoulO+4BD12b8Vi5ETYfRC
MR2VMI34gBYaeYb2TGTcXHKzPScl3ezHETHLG/ZZNRq2GHlRWzCqix6utPgweSTqzjE4wdSog9QA
06aA7v+QQzlzpN56bN6DqKf9VD3SWdKfdF6F7UTfPL0jcjyoS1z2hU43l5EuT4v2jz0cXS4WIE95
ifkS4DwN6ufvyH8TA4xm4xJXmluuJETAfEZhLXavKZ4rR9El5/H6k6pf6XO43EFGQrQGr/pqGSUp
aTVuwzSCxwJuZ6H4/YbdGCm0nDtlDjT/9XBmLd92XtkEpyvv471ZEWGBLkeFNjx8YdtpIVGGYFkv
MM413j7nKseDVEQV1RveVTDsFp+3/2EqQ338xkTd1zm8mqCVQ/D599uSSnJmJ+LgOIxkXJEnDc9n
tXmnQNFIsINcXWWXGA2roThv0s940O5B8YyVW/js4waZFlTYwwgUlY0CGs2/w5g1xA03Ne9pBgIE
VHy19Nk3aBH5mvc2+sCSrDl7vaYOuZdyazfYyCBQgIdm2qbhIN7jPFcRI0g0nE5xC1+1hxiqHrhA
dE3mXrCJSA/VMLll4+4R1wTw1QG6J/rN4S6FaMu6SK1bbj8OdKsZLVDps9BBk77YbLFDZoScuiyh
9sxLga0pzQIVmPGaP4jzOwxhy1Cyj/zBxa0Yu2d1kFM2UWXAOnkyUqCxp6G2P5UzGnhqh7jfrTd0
KuiKeUQwIvtJH3S8ly2wLCgzaDOzE/vsPOeZO7949H/eCxtHYI6OIp9gCfT1Fr2liJX5zaevGNw4
Utg3BeaDubDTHk0XZ+8Ivl9IQC75AzI8F/ETQsksHB5GaCfhHyjs4z3nAc8e/FJIWIDuoCEqBzrT
VmpFk8b0M83oPX/ZbTAtgJTwsg1a5AUDPf+LYb3itgdmt+NiARZwzrjc/MCSnDJxXUDjvHuYg8Fv
lJ/X1W44MBM5FOe3ZBN1wCE2h0zv3riHU/KVysnn1J11AOvfF5Xzlw7wIhycmTGNSATzSU9DMgKF
+46F1tW7P6NiDkfTfSaZAnf750iHEDDYwCiLzmwLMRrWkOGh2vh4DeQX/M8gNJrnTA9l/R8XjZEv
Dy/qRjQ8s85tMxtsUXffy9bEGuaG2A6PliN9UUJ6S44tspsmBEVkyzwaTEauuiJfHDbCXgh0xWQX
qtbmYz9djC403GdxkyK2okFLSSaoIziHQUEsnkiY5BNCU3JCGFgE3l5thZmsNs6JGoJHo9kfOnwK
3EjDOOvnO6EEXjxjbOKWrzALhpvHTPIqCnZ8g/yT1DGmlRfckG3t404FJerjTfFzgaCF1MB5zagQ
+CyCAUxcOI5YDGQZYsP9J6iU1GfrkMYwOHgVLhurie/NaFoJe6hieeUcmjmH9K5zqNBAEA85NLeB
u8BUbYleCtMyGpTdc4PnmK0msou/JmTogctsNGNLTmHdvvlF9nX7wbSTPM4QMqzHRXraCmIGeHp8
wJIJ7lQTPXj09aFH1n/iteuLgwcxjgHX6DJVypA5dSylY3yjlqknT3TnDxYa+zAAvu8I2xYxmHwx
6GYG5rwX70llX5xia8zoFEDrnhsKaxOHocp/8QUtyCaefpJOglpIyi1Vk7iRuGYyzY30U3n+QmIl
bp2r/7aS/Z2PUXgXu4SHvKip9DRr+LTbHfare93qGBK6zA4iHDkQz3pNZCbyojwCNX/gLa9wuIPh
B9+vIC5Z2KbhEAbhevracZNrp8MlJDyRvMUM37pObvAwHbUO3i6z+uRuJY2L8Q3EmpY69m6Xhdu1
Vte6EJq7BmWoP1p877v6kYAc0mMp181rxJsgIkQ7UeIkDl2Co6JmhsLYvfZu4Zs7xRRc+7oZ4W80
EKwQzHpgoE1vmC250GlqyOTmWGrsIdyUUvxhAJmbh1tUKe+J6snn1tH8bHGb3WsrTaeDbi3DZtsx
3EAfYBu+KcQlGPWTdemNiOXE3w/fI9Pu1YX6788qGpJ0nDfu0ARBdcrFkGdo0cC01sFSZGC3i3cj
Fqy0lcXT4ehzmTsxqYNWD4uP5tzuJlVI1z/Xlu05hbN+mby9Lz6TPVafP/kZKJGKg2BZZ3jCMt3N
fqE2s4vP0bL6XSTy8ygFxL7EQWqFhb2YCq3UfHKOAxaz9RwzmWrGHRsoA4Kn3cybSbeU1ywDa/n8
q+Bw57CNo+siXz1m6q5WrHQE5wI/nOYgeXwx/xYyemQT6bkDPHA24+ACFOjrApgFffIAMK8mH8LF
q8kootgIzRgo0S1d2EgMfqNynUWDUGBSEPKIlvicuwR0O5a8Dve4UTSKNPvhjKJ8JkHKu8yMKD2Z
uzsB3um09TQYfUzLZ4p3m6V3T+st+qtccUZzHWHygfXUAMjiOHfua0GFNZdMY6mabwypwOZdfapO
uxPQtgGFZOgP5woy14tTwd7TsLlQ9s+4Z54J9R8/ANp/zJaYRQOXkYuBamg4oRbFMOETjX4mw7O6
O+D+ocMBmgD9+vDXVOt8B5UUDMovFeAEdBqEHpmSd7XWuBEKy0A+zjtiweNH2+6vxyEuU/cYQQnb
B+vOq+LnVpopoTTV2E2+bC/wPQ6MlT3+63T4KxlRC6xXzzjpZ/eD4d8nYga/v8zuEGw2wzm2eCSX
3+wtIyKvXRW/KoooLVJ2cE24puWiUxzjzI1TsYhiNM4G1uN2Y5UHsqV1dj5xdbOHL8OzlMfvH+KS
nxPN1gOKoQOEyInimVYEbw+0l0E/COzy4UHHDuuwW77H7RQKtvfYV4s6YTvMENZqigsLjpO7h0NE
b+q8hUMT1xlCM3Qgdnb81BLDlyDfUWIK+6XAjG+eoEQOZoP9FQLotsZIvbbTyleegaZaD4ptrJpK
3rd928StfR/+4KxtJOhdkAFn5eK6gE6f7mRofIiHKudKt3UPGjzvlEhuEvgL+mc5motlIM8Zn0tT
VkNFrczeNh92ThGyvi8zLbrMrhODJ08a08pXACOXcREWijWgAFFdRmH90E74xwXeYW+3dPyH5vyE
+GOGbWtXhqOcrgcwVSAAl8ElE/7dC2e63qOlu27e0Ac6cIHvXFp2eymUXsRJKI1t/OQtTktWWXF1
nqmrLPmOuqP9aEQ8diS0U+2eYIoMy0nlcmihLKwE1nAZ+XzYN207iYzovqB6Fz7/lj+8jIA/MJ2H
3rdrzh1emIxOL6weA+niJ06rMF+JhfbQkGy7WjR8bV7hFxEKc3MxEDQqi2sCrXhCyGDY9CISs0jg
PTTwaae4SkNjlH0GSPqpyNwXZ3rUuBV2kzhlwvnANvNee3L/7yaP5gypmbWQdi3t7ofBnD3lidHh
hfyf8vDUrctsGNV1cBPU27T3WLACZObGAKvUmcv3eZ/hNxkOP8HjX25a59/f8efm3DBk2EDCYO51
ykxOaxkVLtC5K3Wx8OZ8OfXpwve3r5IvMaVDQT/rjASOEf+5caMt7Qi4Rz6wCG2Ais5TLnReBcQn
Iqc1mCMhy2XoczUvK/mcz7KgmPUq9Kw+7KZsaTtYqsIwrkv4+FPNH40vnOlnwv7Cl46loOyzQzN7
EIFRA9wFRA8myjyYe7yfcFMpl3Is6l3i5W/Yyup2RwuOvggTuUF8fzjX29YAlGLSxXa/4E4yYUZu
I8RZsOKD7xFLMCqESDis5fjCyTHcQqjnI6+dM64Jmmml2F+YfHAgxbuA1PBjzn0pb4fBI2JWccBl
5FeQ0/s1pik354sC5g2vwTNSG/sNWkXXmORryujqmCN7gfXfAGU62gRyKDzELdPv1oGUMxxQhWN7
AsaZRo8FqK5odkGgqFCQM3AdefBGYxQSNMj8XYlPyfwOb68KDHcxJiy3cYYguwjJ4WPY+RiG1wVp
2Gk/xL/4jxN/trgQm7h/kOOG2qTCZ9CcplNWHsFHsxfL9zr5gGragzW7fZm6HyXUnQ+Ks2DxOfIx
JFzvsynsV9gNYwxoAlRr8pGCAzEvrqhH6GkEEz2PKh4mDRqHBGesyDzlozAzYhVZv58uByBIaLww
+hSkxK3Y3ESmHR02uZYqavFine5HwCYDESmm5vGwCNmp/ea2ko8qPF1EB+S6yWS3hhfEXohSBDtR
DhpC/I7fFS1/vwGF0EHXaTdpsMcVlvAviixECusRt0HCTzJHNtW4HIbV5oV0TMi2GgwoS6Q4RAdt
hYgegTkr5Q9YzmMkcABG+w6RrCG93sHHcgCBEA5QOS/EF37GXzX+VosrpIuhBbg4IDSyxQUVPvlJ
vnmN14HWI8t6tjZTttGypv5Jp/SSzKH7SMZIVIUfQA4xPcMjzvSFBKMA495lelAYYKmirA1fW4jq
HWHOJbQ2VJHu+xutr5iS9OMUlM8uvCtuV/V2kCDMNDGgs3TDGpV2vdUn0PFnDyM6l/OXYrfLaqEm
1xF08vPv5j+SzmxZVSxro09EBALS3EqPiIq9N4bNVkARRUXw6XOsk1F/U5WVefa2Ya05v5ZdSlmO
SgC9hgxs/s11ENwW9Blmf8XoBeAzQIVvQ4Fm/gfi8jcejg6mczuAHuDOrGzGaORXy3JJZxQsLTrr
6d1GEjWYsdF+AnUCOQvosiRl23uMruO3r4omKLDZOuK3oLj1bbP+IKLzhWkBPQP4J2FH6EXPLNjk
sPw4gCOKk8inqMh55hDvuzc9fTDWXLfVy2ONy1wQssgEo+RKGD4YkYDyeqfe5k2VMwTp3f5gqMaa
7+qdXf0CsblqMBxgDGyueO4iCKAAdyNG0J3/2b+WEJdsB+HtdAGwOj6X1+XTRbhNJHLKbQkK9wkt
OejB+IIW4G4Lnh/Un6iox+3/8gxhTmFgHSyHIskAGwpC4JpkIOR1gw7tfYOOXQpru5kiOuK7huGB
lxjwmLkyHpBPdLOLqbr4F6g5wMRGJoG+F3o9KKt9GxNCQmIWaMWPAdR+EwnfW+v+iyvQAtuN9Q5a
KMPNsER7AhsmqCI4YL8J8cUwq3ERvJoB98zxEfxg6Oq5BoTGeT/TqGhyVVLTsR0ARVTQUY+4WqKn
QJ0kMtaqwExAKdSJRHyy02zPX5stjVdaRBXDUX/6s2toV/Km/e+qT9hkdwaxqvYGnI7NlRs9n2xw
fN/Z/X0hYrFmOimywo2KloeQSbSqQkYbKDsbyROYXovCSSQzKRFQ9e8xANpkTeDHWxPBcLZgnnrC
X8eakdIQzJ/hP6yDKmLcEMNMcz663/iJTT2IHqzBk4u/SrqB7vIqiBYJW5itsWR3E/D9ND2sqdsm
TR+hE3ma9C4hUCMTSAjEyQsRx4gohS39OYADeAVwHHCCYPyU6MIPQg3E93JchNp02EKqdRGZgutu
h6EAASUlOeMsfrkIHe2l4SzFP82pgg1LuI46vr9IAblOWq/x+qIq3PQJbqA00a/IXeBBovmdJ3Y3
hcv06vi6PyAiAdjGpsjjiJYdHgYHLzfa2NsOh6cZlpkJ/N0V4L0mBqhASZDPPsD+J0QDg+WoQzTo
ylG5r+NHSLYHxxr5EDrpL1viI6iqgpzwmrhbIucEI9r+S+kBToPDJhGBDGgbbQMaKfcw7smDOVEw
vG8W3KdiD0+gz9TYCq0VHx7r67hM8C9jTVX8Gt8vYT28VFqnDtS984hwF1x9y2W0OhrXgTpSR300
7WdwgaaI6OHl5pi9cPNtFV+e/k5UN1DYjToMrRrPGHGFQ5Xd7jfLV/+cx0JEIpAg3RWpPcvM75Op
lYpkVIdQrgPhSIWvDpZ3LF7y+dEg4iRpR5zS40M+nYOpzvVNS7Mir/GGzQjghcdQ7I2HfCDKLME1
DxdsZiLk5ZJi7kHmn3mlbXCrtcFEpxRGINAAa5SM00QGXl6EIr/DmonUzQxFf2O3gJJTaSvjO0Yo
eXyQv5/27D5zL/8PP2uYLS/o8UMJWAYYd1DzDY4nNGIQAzVxb8l10i6TyHIW+vjrGSNsyMo62zN1
+aVqYwZo+LKgBTZFyDOQzwIEhrdqeNvZxQruoELAjKvvSiYketrOQaqAbTLFCYDOGkIMhs9Wp7kt
y0gvkIvR5IakLcnPTILopdGd7dDJGw6DHm/Tz2Ob7hM04uq46oA578csfjioBb0qIJATBcM2C1WK
on7gGVPIfDCcrSp5O5almwd7dI+zBnNf4xy2QPBQlK+ED2U504Mo+KKFucBMt8ffURjE+VdyJ5Sj
h136wEMhDlzOUb5Hot6hI7aOtNzVBU+pRj0DGBHbG/5PzjxjS8DsIMqdWRJfib2ArGNIQhy5rkIL
jgxXgmDd7pxFIcjU/LIgV3zCTCAhikdJXvik8bUrHTsJZvLWrr1HjP7kuSSACJQUHRTvKQAfZIWF
Q40feLh59X1QTZ+E6pNtjnLLrSA1L96LvXCvqOKlUojBPydhLoMC+cohrJrGNS5P+vJEfh2LXtKY
p0Lyi3UPKZBN1Gs7g1qsN+8a34mlj8mtzVRXIxwqwOL7EFFc2Sf8ourCr926v/f0B40g6BgsuGog
osOueBxbnmY9hbDoVhaOCWJ3yydSyegNxJxBvz/nHadnzvN/2VPrxX4mFDnr5xUhhxrX47wdZQCQ
V6cvzzQgu5uLjB8/wFV2+6bAvoPv4j5r+j7xPf8gS6ENYpheoD8X6TZNWExkF73xCEXwS5SvFHPu
Lo7zPSFR3PJ5UiYfyCbSb9B+C6gZdgiBL25SiLVhf9p5SGtZTZFiLHq8cojLKTAb3egoL9LnpEJi
owxvV/+mr95ZdJu+fY3yS7KHyUNWQz291dpAkpAyKAiSP4Fx9y5qOXhvOn4vtI/b3qxdv0GdG45r
3LNx/zHtg+gimW0HwwJZusFV9q2c/pyIjA3eULcPOxBzWYS9iOSA+BFxkycFRE7yOm1YuxucIvty
Lp3vCWsdAX3ObVvj8SRlLzW9/CjHqCOr+c1VVtkWkwsoZW9fnhA886FyMd+Bhkw6Cpk5aGaA58LX
Jq++w2qFbAz+j19B1Zx8JQW0/EIpLNrd8gI9OVYC4Obv6XIXQ1edvBr4FOet+GQd9FjUARwzp94/
fx4LZpa+5YC1slm+lwoyaJVoXDpYm+UFHAyOpsaYQ5ZYets/IfG6gah2EEiKNO1FD7xLGDQ+EwET
A/b9zg/cpaz+S1wNCofC/8JWjmZA1nzTJLlnIiX0SLQdFe5rXHqgbvVARbeEPSBq3Rd4KEeas9kj
SkQR5wrUCNUcBqDaXoCVNki8LrYW6F4WKF7P/TcRDwBkikQWJRlgnUb0Tkw1zhghiXO6ONmQd5BP
BXS8Y/oqx/3v4BOATW2uHaebEQo3aeFesTczB3CBWMwjin+PFZzSRfyd3tayYX8iKai9JTTj5jMo
Rlqi05ehj5SpFPRmGjG3JsrbT9Sbkeu7yeDd+TygnQjVJkqMsiOu2fC84+dJQ32k+fBpjuAwslAf
MUb4ECzVsmbA23F4tsfe+BXx7fqdMrREDgw+rx9mvjxzD3IdiVMSM3WgbUkBmJ8k58TZwiogqBV6
XGr2rIhkNBQ1ElfZLXyV9LPyzwhuv/Z2f0gTB69h3/nN1LGgx/unzv9EOgVYSC5HYnxbt0ymLEPO
tR4sEa2cjfEl4USgGghTMfEKIK438ozNqYwUNDH9lpATt7fOExgxGiEVVHhAowg7pRnkW2+Njpz/
dC7mPNzfc43YYEq6FVkVWfwkpSKb53uZ/LHfiWJkmnfKRKKtQo6eZ+FU/xLvLLvNXNQ7XqdYMjvE
nU4FHln7rKdTJCOEnopcCrqPtvfZHX/JAyEX8VgEFWXe+0D/EfGqMMyzPn5ncIQv3jn+EKz8F9si
O6wZCylb3FWujhLMAJDzerFFpBvG0FWFOoXIHGKImnG94XmcIn4K+AsKnhiwX24jxDS6d5u0oa4K
NplcCmYKXip4tBCGfvbAbes6ZrGRxvB0F6IIkcslmILjHd+5t2OOmCAj8ff+PBhARhQSHFGjwaMp
xItdk56XzdcIgh/w+lQL3bgaiQ3IE5UCoeQd5mkJ0wq+YwS8EA5NRlZqNa5TjentFu6mdxjvkklF
FVfr9BFf9nyU1VLkcfQhDRFLA2kArSXXkTpk316RYsd7SOAPgWraH1+vSEPLBYJCCtRN9HghMgUb
TPMEpcstFDnU2B26wVDUdPw8cg/52AgPuREEUYci46INXvS7seUIeZlTz5G68Y1Q+F4zxxGt+tyT
cOPz9UIpMcywR783T/pniDMJwXMYPjpfS9oJPbBTY/ZAUnrkvkqJTOFQRhOrJXgnyuHjO1B4UdmI
J2i34AmJjZh/+8Rw3w/ZKRoV6jPnaSMkl2MF74QH8mKC6CHiQFKNb59pmTeHWJsQ+YTgTVX+bsz2
DJB9T80c1H76mcWPTSDjb+FTlc/S7BaboxLGcUEWGTfsF2EAUmHnEw2xZiFY7JMHJD8RWMtnpmsu
YPY1JkcSjY6gDf9U/gTqRsZY4t4Zt2PTNeLKrfgqCKCYFZV3Wfw5BOdh/qKEQuxRuPcwOQFmNZzy
JCSQCCj/XYftXFmKgMX9E20Xj2G55NEn25TgmBgiO72m/PB73IMboQaBp5WHrSRG6HPu7OV5oXiR
yL7UKflqcZ0x8/E6l9Tp1rhkdL6w5PxAYFycH044EplEjIYgJQGcBvIE2mGSid5GHAK8wsqlIkxM
1JkzhieuRhBodqzDWUoJESIkNvW9Mv0RALtjX4CKIgRQvLI/zu8A6YpHiEaKJXAgKFbV2U3KhYhi
SckwlkeHKsXEjAjJAXVmNpwTWSJ+C23AV7aYwDgHDdJIhfkW3QqCY/YwwagOc88RTZ09TLLI2hiu
xOoZPvgeI6JhjRKr6Dy3VyUYj3bWEF2ahGUUIesIkmmdSPj+UUgu+7CVEVoQw9P2Ivgp+6dTpaOK
81gIlcVi8vK7hQWM+cFmL7ERrZc8pKRaAmqSqY2184XC8jAXrSEtuwbxJIP12e65aKAGS+5mZ5QP
sezA+VqQ0X4fO7X4o3ekNnqkPIu6yuvi0J1LBKCHMpjzk93DdvnhbReJVOIWqOdYX2x9C4HgGmR/
PF2xx+IpCsci11DsMUIOJUeido0wtfPy3PE4iPhi4BKq3kADOKY4if4ZU9aNcxLZFnf79EGZ8P8K
JPKEhFcqd7cHY0AmPV573hO0ooPb6MI9Io0fDIIit/EgOL4tSyURES67zZvewjlSxUQdb380If7C
X9BLjytw53lJFebLpwBSPRzIBXnEpj8SOZ58GTlhVzLFFKIFhRo3W574vWiFUN2dV3ZI3vxYRDNa
DqIKnS07D3gC+bbxfA1JBRuMOUMcY9YS6gAO6XVgLNWqcR4by7s7KXXuM1aHFqsSjxgcq5QQB995
xG+hRRscKVJr3JRU8AryJoYK7/t0i5Cx2AYI/DxqvUHAOIsIDwWV0RjgeZ+JWxHfLlS2YGr2hIUN
3DbG+k62/s9Z81TtFXtdO+2dT4G0P3LH/hA9Y0zii5E5tDl7XOnrm6+nEIg+aA4gEGtp+AHWNsPv
RMDF8Bt2zzfpwuFS5EkqfZYMOFNKjmm9ITPVfQ41v1krHBhcZaP74QnBRkgPE+1YCfMQ4XpjX4n0
+ewJP6CQZEc+2YVvmTCB5q54onDhQ5uZECUErrsvvgqc+CrB1TeexL5I70A+9gs+wNUUfKAfeARo
zUIj6m8KKBLryijZ4oOsGCgv8TU0RqsXZZZkM/KLXiID9Lax+ym5L+nHZ6EZQN4iBJDsZk4pxQZJ
FWCqV40QFWAY6Hs5ahIWW0LXkWYUcwQaJMD08NJn4x4fJcYcXLmZaOLNxkjL1h3zomH/URjESU0C
uCvxOBeUz2IFdmnZ4GVeRhcUaDq+S07tQPSE0SvWhHfxU1X2f1BsVLFA7u3KSsQP44/HeE9oKdep
2BDZrpUTobPTr9B/WqnyBXZ5rD7A3Y39fPESi+R5guOxX7MyBFANGt+CedaGn3ENaI631xVe9i7A
8A4UzzA+TJQhXiIo0BrTehGYwea7fmewUY/9y3mNfsFruqPjrnXfScdjAY1skc4YKsf+CNrlPoR0
wd2hD6WpePf5sxFV8eryGMLEFUstP+WDwc4QKQEz9LUxiXzl6B28OR/4SEy+Ww1djKwBwBWBMsNt
yMYtTA/V+ut9SOy4DVcKhA/a2Wz/XBd7a/omr2l3goLjW2CGpGItGfkB5dmeSBVhs9DHLyjtfA5m
KYW4DUN1ikd/Sd4MeUAi6mlezklcgspC4iBNyevO3T7rDFVPetj3yctIyz8yt+hkwkLMGh3x89H0
UrMzEhFGnB7ks4siCxw8QvHvfKB7DO85EiKb7Y8zkntO4ch4yFA6O6e/I020ssdb8D6OYGI5eBYr
m/bBIRZ10FAGOmw7YgYTsMThS+UU/OEAwdwbp8AlXV+8IUJ98sZYdkMIXxaKu4j1EL0BNnTjiifM
npPuyiDB5M5tAKf+CNLS/fjj9RBYnUMBb6zoLeTiG//ROzanwbYHhiYimrFoD45fJAMoUPhd2c4G
A2k6YXvjT9oFNc2OSN5BwnT+W4gqVYDAvB0pOfTigP854/Toausf9BCsMIGCZG4MQoMvAwwJH20O
lZVzAItbHF848xKrArVH5N+LWgCKuAiE45MXZclzIdFp0bYIkPdv4kZIEvkrGi8V0oiB5dA6TDrS
rOH5eg7GY2RECHsEWS/4VKYBfxe3BFlQJtNwB/PNtT8dWNJIVHaIRtE7L3diTFGTuOQtQGZz/vDK
wxf/LKUborR6pEUwlNzSCPaQqdaMDuIEXl6cE/aoS6KcxdC8ZmBhogBF58susgUzD24MRAWzA4mO
vPzHIS08YjS0wWb/mYBFA+JRbwiNib7oE7IoexcApdtgb0LWk4rjLs43OzJF72BC+2DLUHmx45hD
yOJb9XeM9wSWssp2g0XP/p1Fmk7tZ+7N5469uWj27NmMPdi+BT+XAeq4EtotUtae5IXwx9YDkdUk
0g9zgh/fQLJvSpl5V0hhvPNRcCCR+6FRmqhGJWIsojNQuA4ioqDI+uaUjRdizuXI4CP6zNulNd1g
XrJj8fEoc2kphz87Ok8L9LlPd9gCCBMY2ZtV4HF3m1rKjwhGNKIGGhu+0eD79kJynXnEnaGMI88i
QUDwr2xjg1SPM9cYITalInI3UJeKo8XRF8oDVsteCGkLD+wdJsIu9sqRI2nf92sOluJcnD/wJieU
3kr4S4UCmHtV5+gnnYqqsdfkx2nI18zWZl+8EiMice4D+SSQzH56Z7tbkfXiapxDmEaOvWkbfVmT
R+KLKU2NaT7R1317t1aAkj6nR9omWSBuHzV5DzmZ88WNNz3K2bFFOgxPFAWhL9ZaIdRgoc3Bz2sk
jtThiBGSxwWNTITMZMQdjnBDXz9jdA+aiDKEcSdpEkF6oq2fYZE0Zz4T7LoxJOmL2j02rxA6afNz
mySDKhYZWwkqL8fkb+cknO/GfA88FATh+3yDyJru0DyhmtARtMUX/4nln2WOk5SHHJuNGBO4GYcs
KPM32XoPrP8ILawt+js+DEQHMeVGyISI+Fp16zLeoAcg1w6Yhvv+6eQQHc5bsMg04fym3ZGe1ah/
87kaGhdVk7AnJsLFJsQz1zkvBiU4+ZmhsmkJQK1QbwysA7v44h1Y7p0m4yd3EKHCyNbWuwCVArC5
OKNI8CBsYre97HfTMkFLzCGa9Mawee1kx3F6roR9XoJSJK4rvYfPZROXCQpyD3SExVgDzlciFjHK
WJfsnXrUnYkHmDAmcC6b5zzgpIpl4heoYeDBGolxtkuMIaZb/hlBubfDDFch0kCGbpM8USmR8RKj
+3o7eHnvT1w+Ilu8W7Q0kTcu11MsbREDgr6Du7HqjQseT5Axj6URaRXyk+dRnhkAf5kQgiobRRX9
BNWix8xgrJl/Es6UYc0HBj7MfeZnZ4szGUct0hQsW17G8kF/s4y1tHPxxZl+b1Yf8+WOrTACV6La
wmIvwVfH699YzE87pHTV8MtMs8r8Ozo8wMlqD/Jyp0ZgD3JwpNXZnIIr0XEx69L+aYfyCvJTHvR4
zBPrZJwssh4Gwy/2wgKD/CBnLpjjkMg476mIPWtT3AwXDe1d3XPuQEtiKy3ohecRgNiBPCMhYX1J
tiIPkUSF0VUZ5PFnA21Mdu7kPdQ3BqZUFu6DdBFtODUJWynM1bRAV5YPHxsN1InUsG07Fr/SZbxz
Wc+NsLfht8Hvq6d9tI8btfDvi/NzJhPmo6c/zo/Drwl2KTliEn4MAyQ0KLYNQ/jisb1PX4SOfJDZ
lRtknRpigfD9TzXKTc3d8pjUr5Cl9UUOhth7AZqrnl+dFT/PbBkJ22uo0co5tTbPFWJF/FLsuoES
1bQj8w1bXEd18NlYlVvwephI2ajbqHm4XRPIGkmrmMsH38blVV/+dj2Pu89K5YIN78YhhyEyUbhL
4aOZlohORUZC+CHDcM8tiW+6wn3bLTo5ErNau/rLv24rDflvSLEh1OaFqpvtGACr71z65LX9AFYI
HSVzFN5JuC9UYEjAoDhn6edWPV+G/3ZWxGw1IY4/BORiqhA7g8XN2HoEicBY0/rMEUA/ae3GuiOU
Lib/2ZoWKLgk6EJFGItUcC6dhgrZLdai850oDya4Lz1LNc80R34bVAtCJGDEuL3PPK9gFfBNbuYS
M7EQUxf08Lpg0ChjBkIG+ZfYMyOYRebuyfzjbLJ9g1TK2nK17tsofS5xSM4hwXes4OTN2q+YPLXR
BTMxiVRIfphmArT+fc+gtfkdoYDjq9lDHw7+6mkbMtfzwVHbpKA1sxxT3gdpCbNO/DjItFhfXQWU
PClgHH6cJywne70bKGegSmgRzg+wjjPJIGCtK5XsjWa9m0JmJjobTycGQmZG+GyuaZuEeixJYw0Z
T06mXoZXmk2LwZ+B94PsRr27XLxOnwEYQhzwjFA2L9v/YEI1ArO0gudMxPtfUVtehzeaenlyOgIu
Hl53dRtiurNZgRvLiJ6Ytt4E+nVLEEwEMzfJ1hEbEs6E6AXP00Rh/1TGVfwkv5GS3ecRupCDn3vk
hx8AEqxiUUTfdjntcK1HLcvwWeblc4GpfrluuVMRYuNnai6gYA1gUU1Mlkcl6NJk7kxoKspLjECD
Wya8+6CR+jsGDyRBExzACnRyATDlCyATw+cJ1gKgXNRYWnMd8vtOUdhuxMnnIf9Au42X10b+5Wbo
sYjpQKl1cx6PQGbPJDWRynNYiMAYUm9Epl38Dzt9wCKGzz2GlOxEAuNA4kyBnLow9yK/BrY6Cb0R
eO8Fl5rNm9c+nG5B1OMPYRL8Kp3JHBFBtgG0keXw32+v+yCrapfIlHQDSpzx6JjoarEQE5qF9kgE
lFr8gDzEiVUzfV5YSSWXVJJsDVisYS54jVSit0xH4UvPC7pPKlKPieH6DRUugif/yxvPWUvK18dB
NSmmfwKR/TuNKiNylYPcf+XUzjLEcABR0jDEjBTxtgrIWMC/2p6LDvfpLf5G8rYKngHKWo4rqAjW
bt15svKuizkPhAHzHt0JAundxzzkpPWCkBPhACHNHglydQv7MyPGllJ7MP7oFLhYR+DNpVt14LVk
lxwfEyPoB7S5JzcEpyKsogUEXMkzecxwwYyR1GQ653zHMTnkNltlhAa5AXuj6A9qvzct6CIJeX+x
ujBqfJ12z+0KyABF7ZJQf9m2q05L6n9C3yZ6rfWxTIdqhaQXYH+oMuQOKRzykan9ipn8DLtTsapF
0y6M8vg+07GNMMaTFq/5YBHL0hRDTliQR8EBpC7bswGODsC1vAG4POby+o4udP6EViTjbWL6vJfA
eu1j/Mmwu7RzPoifYr+mavCmvBhx7aJSPB6r658+MdIbVkW6gptVyUrhk9CF0Eik7AMM7UhjHtx/
oSr7uwt+Bxl1nMlCyoVPg8lUwV5epkXp0YB5Y39eEvw47bGf9Sn6rOnC9J48/yPaQeRNN5FrV59b
SUMYj8P/VExhcZVCsKAWWb4iA4cYKhyQN1g78LkWgamzEI3wrwhORhpqN/9+tGatcrL04Hq+H034
ilX7JTwm+yNgSKORgnZNFlw+K4R+sGkoDbddnxAB5ggw1JprofFgGMT1bszU2e1NUMm/vUpdF4vb
An0KaHtWDPXL4EUsVChNzCpQeKDHypDksjHer4nKiZw+vee4gIPfEeWqPpDeDgzkzWC7vi4EQE+K
/kDLqVWrAZRgeCbUKdEl10EPELinBSg373DtVUiwj/YZX3prtInfjtEYsolkf1B6+9sOzGdsYrWE
msBISu3CIyWtE7MKcsFs8Clw1iLroKCZMLvu/MzCGrnP2xaJmFZ07cJ686nchkwBnRHojVtInimm
Q4mdCftFaw39T5fkq0b6/vYM3rPdhJy2lZp0G2W+ktjNtHmdqi5KN8TmDN1ILWxzo4Wsh+WMyKd8
fCeOtk2+JPYoA/5vwaxJSt6cZDNVpr5q1gG7gHWZOLgcFNkAMIxSyPXFxnlsIhUYig7ckHQ7dLnW
ELuXBUix/Q1LFB/o8RHzfsl/eOE9lwOoTs3jB+VYPHHnkBiEkmojkgzbpXksEn3MCIpwIdbnnI48
4e3hfWD9+X5tPI85qvUvkLTIbNxnlvM5WUi/tfHLGmQd9/KZssHE/LAVdOvHWVrwuyFVJRRg9jlW
fKVH9yGGXeCwJgAFZTkZvQ/56DL6bhTd9ZMdUxPoU4+J8Rprqstzz4KCZDqD+7WmN9RxfWLbhXjN
1k6hFvWP97gveYKnwkNomvbuxwbB3guV+tsQds+BSGoC5xcgDBc2fDfo5o00ngvBcOMr6AkJ7IaD
e+8qTWT4K2gQda4lr5XhiGh+HM3ZvI4/L09B4oJM/rOmIRXJVAaBz9Jr+mZmMzBKqN5eAUnAN+9p
OJS4atWyBDxEYIodffw7lmSLI3c/vzDDED5l7UKNOuuZDlbE4gMT3riMte3EyAYiY5pLMO5Tvgyg
3YTNRCaoHotmGX2RnJ5oY0yfJDwQTEogDq5vMn+gAsykGN078ntZbNKHFJYrPUVDz1XbB9foCCQe
a3iwpnhVptaJ8CTczK7m99aYM3/SSCfApBpW2IH7FOGS/Oe3wi5b82l6vbHkQYyrE9lHSgfl1dki
FU3BTDQ3ukl97M952oupzFCVDYILWlwuHdfKBpf7cK0OZhVJqayJPX4VwVehSBSlcbgQmWdgzE8Y
dpHxxPNx4ZlwgXiYGDwDElBI0Xilr/0FAg5k5pP2LFjH3tq4ep8lCcqkqMOfkLQB1wlq9w6ZQkWn
E/YfOkufrpKoPc9cEOKNBN4FkS2FdO+6pZAF8QB8mInSaHsBI/rY/SLuQax/+MRzaGreUBtbkf0O
NWFS7M90TsDXjGmBORsSkH204wuoor67+J/jxcf4BPeC3yp+E84G8McvJEzS6O5YUNHbDHebCRfx
cQcmAXIDD+UAvGE8BAnkdl1a9O82IZqd14gLxkRjJCoVgdoeAVgz0dH3k3SEGLxAwHZj1giuTEYF
gY+sdtAqFz6CevpTHFIe4TEwT9KYCioEUEFsiW+yYSav6BF/RwiZ4Mnl0WUojb+UpdmEoNXQeOg0
HYkJh8hhKEh6hsflwpx/Db/JvO+kivN1lmZLMtYQn4e4hcDzWGWffzqFVfXwk/sdKTubXvBtCZsL
f4SESmnOTEQbiqzbH3X4vPpXQol2Q6tynos59Yp0c6/uCDVcvtpNSOVAPVJ0TIvGiheK6Jzx8OE8
ROf69xLqz1geccE/BtdeiAfd+CfSfg8rNemp4atwdPzwPa9A8cLxTQBybd+0sECgTcwkRqr33gyQ
06CMeSPoKP7KGctXqI83JkvDh7DAaNUADkQ847i0WZIeMV9ziPmonadMF7ZUTioIUjSZwuiSk5hj
cbJUJsTszidXA3YO6H/cHq8lt3eoE9KYmMLhKvoTXvTCXP/gBH7BQ3HJlZCL48+aKzCc/aB5OMJG
gVJwzTiXDwi+0SGGooKWD59pk1+mPHO570Tiokbu7i2pOu5ZK9Y/yRuOAj46IryrnPWQ7n7oeddR
FjPdc6gxjB6p+vbZFSt8vCAYJZ/dJSr5cuBm4DP4OTxYNSSYtDEkHqM7zZ4jfLkRDEOFt5Pbe8+p
hq2GZKfbWKbHhAfz6kumgEqIjErhV9YScDKFAljKQThd5cJMiwVp0vLEv/a8Gz9h57bWgog2vwJK
54FE6v0lnqdzsXsCTlBz0szvs/Zl97E9IJuTKLTkHFjwzRhUQ2uiTpqjNRaRVXz+1Jvze1coNnq7
aWFuH2Z0bZysjkpEbjl5uGgSqPbgohQihq9/ubrMBAa+jtrdMYRhg+2R0/5mDkdRspGoi30m/QwM
e0vMJqlysYQd4qj9FaYYjqUVDyff0152uFUkyFwmvd1h9/II+O4WsnszTnds+t9s3epgW6pTPUCA
mPWpsS8dHYa42hcnqsalXYnZ03tdwxdXtUYHX06CHr/G5qHGX1mEf6ADoKEOmcbvLUJ7PgYmeMJh
5ECk1eQGm/sNOede6Q+BsJA2IhclewmX4sVR8bb2gr7iULKOfNBakziy1EgihIQBf+exQlPKtwp3
xJv+p+eUpD8sSCStE6lkSU6FcRqjNV+9l1PQgGiJoEV2gvEbW+XNVpGvnwUdTlJEZQzbX4I//pXb
QrqII+4N0gFMe0Ge+Bpc3zSWNWTLubzi152ylfpk9d32E6ndjOu6JwOw4Os0PF4fyJZazyXc+/W0
2e3bLNWQg6Db434WRvAfTFAg3/wXUy2yRR6QR+NTwJt1QwsdJOmknZhKgSKuF69Y803j28WXCJl0
S5ByqFFx03MZqaHA1X+zTHrVEo2m5kugaeKYKVhRXSN9UFZzxWSLuhfElHrd2gWJ5kskfI/mZ0y1
W5kF9yoov0GvCt5IlCjXzQOyj592w1YqL1Ggl23AggkH4uSLXT78YEHRCcO+jq6Yq4jgO1QQgqCM
xSOAJundg36KyhNeD90lIwRpK8CvAKvYUYvoezT5RNgOdQTheiA9vXvnPBkOiNRKdYcQ8TBHUUaj
Cxe66b2D+iAXE4kqYIUUkjJVe27mfZjFiJmHkpO2H69NszPbKicLps88xsRsnNXz9bTZAD9ACLZo
kGlGUdj/ftD21WC03h5eI2WO6NurUuSgAvGBQIGO1t3oOlgzMcGt3ulMYA6/RApmZjLjQOfhTVCn
HAzU0YUtA5OWbgZcizkZnKvgI6mOTSlsYsy2t5SmAlIYCX3Gr/Czb9+FMB1TseRvpEUTFfwtHMQ/
7IXNlPyeHp7vfPIgmYQz70Dorpah5SLpF6Nel2jPQMWOmOfxjYBGkQvf2/ffE47ZEWlfQvnON1pq
k+6+vN6HPQ6aEdAOuzLo8BVZVin0+FzpRqi/DEKLZ1T4/may5VDpe8zIf2UqP5PO8Zg0yKSR+YKc
0X/NopF7mSlqNbnJy2k/uLCn869XorjPhD1v9NEpD15LBFX83Ks270nRJRXl0f0j77a0807sitQK
pXib7c6gc5TsN6IPOiu5Z+6P8PAZUwtP3jUhv8tASWG9XBPXJWKex6T4+A8VST5+cLn2EDlAQlLI
jU/7nV53K4fMCuU3Kpc4RQolVtCFUW59uBa2UDfeYlRnyBrSu0U8pECbP+SN/UKl3e6KWb/16Dtu
9aBgorkw3FwxTyFn5p/zC/+hUe8y1FIVLlgZVj+x21FKwpWNIHbTo5XA6XxmDgb2xiPeavC8BxI3
gNC8XS1ysp5IHHr+VbgmzJuPjO17Ln9uuUsaI8gRzh8/9QCBBlIChnGvkmacQneR7VFiPZUi7igE
VzpBb9c7+ULIs/j9y2R01T0LXB9wk3tnxMO96l0iMaZ2hGlvdmPOv4GxpwPjoO7NcTfpJzmoRAZQ
itUUa2qDVGZWl3Bnv2y0A+0HAs/9H6ZoeLMCBevD/3wmdzImmY1GxPV27IqiXQOk+esjS0a0jX4a
c7ZJXfUYna0CAnejYu4O9bq/lSuLb0/XDRuLCMONKY0UOXlhcoJbsw7lJypfIcEI+98NZ2xNnBmJ
JqbDBqdjNUSQkC+lE1C3ctBXyte736O+RgKQxy6MJ1gzvZJshs+wutKlvadIo1GpxBjIRpS9Fpqx
BUPvLjHlGYyBGfnuh/zn6D330fk6t/I3rMypAXOB1DX/Dt5SCj6gVQRk4nAcCleJctYWmCIRbg2/
D+97TSRl0ccu80h/gAm8FPKQ0EnQUfYIO2hm2aWWigi3q4llmGbrZ2q9Rt17eQVjtIaqiK7hcCdt
c0Nn/Oc+K8pF/j7WdOWiEAcdrdJS2+jI+B5nw0i/+zdKCTbrJx4ojHOXaV+Nu9+2n6fFhGtW3iG1
EG4pNjR+oBypY9TsAZ9g8IRAXykjeVoSvBF80R8cNZ/23kQeoQQl6OYWVbr3jpkHBZ77gpa5uM8R
rbyXAEki5Op7QoofGVY8Q1R+84CBPddHPWJJgVJdCmfIbfLiphwYN7v5DiUl7hFbGfyIBBERq9YE
MxVp1HDZYG3nL/w+wPf2PtYvQb8nQoqUzd/ol3ab/O/519Dx/I4RjCIkEeOvlgEeo5h8rzXJNZWp
wmZMfzoTT0q4lgEptGZM4CnqE5E5sxSS/npeP+6Br91c4EYO8Tzl58LYLdn5gOLtXeq8hJCtmdNi
0lB3cQO3cxCRozKYIFAOdsx0JQImlG7MJb7+pQbTwmPFPnSbQwl5ykH4cYTckzyDqfkVNli46p9z
SfTFesSGIfQU2GHWfBQYMuIHYDo4PTl9+tDiLwDET/WcT+Qa74jRfiT01maKI5+7ns+eJn2HtXb6
EkEC1H7/az80XqoxYUL6b3xnHWFyR5D5fIjUPg30/2hgTsP8yHZD73VZH7HImaVv/EfSmS2rimRh
+ImIUEHBW2ZQHHG8MXSrDIqAiIBPX1+eitNd1X1ibwcgM9f61z/8sYFKbG1sNhG3mGKrXCJuenwu
YMi4wNeMyvEAABUXdI6qF7ABo2Cr8NTG9kyurMe5vv8I8KERBkt8UwR5PebpJ7csjBODe59EPn10
RVnsshF/i2UN93Xon2I7ZfBK5xvgRFviUCfa8xW/9PvrzciSx8+8wolk3ZG859Ww326xE+2GQmFT
61CqMBE3+nNOLxke2okzWvnDKAy+sGLFwAcux8g231KQ2wTCQAVdCvHRd/q8gmEmrd5rhc9w+3K5
KfiowTfZte7gQIDuQ6bm7CFCZYZqUxIxiGq9C70BTkuzPt1aAWeLrCt3hKcevvsHBuyRDres3qQV
Hk/kNJjdjAezxma+tSWmibOEY28DD2VaXqkHMMn8GjHQOHWLj0V0sdVw837byscYzuBDwRcYoRNm
prqtGxGZculj44oOulkhuKkhul+ox37CkSAoulWzkJfMv5ta73didvrmGrbW846vRY2WPzb7hj+y
04EXd7AUVIcp2vZtFag7+9v4PqzOVGzaXXmuGrxOV3IndNEUTFmMrzlgJ+bTAVJmntz079VNI4J+
mZdEnY8+mGEfF/v1XP7gN0KFg4WXz0RcO1lOroiEfmCCxlhUZIILbXlxpYzYMeR8jm15ACs3pyPk
1zRzuIObNMmKTYTvr+zykvI4jOp5RZsqb0os16H0w69jQCFfsM18fNBYIZVjvQyw+nx71B+D7RAl
PqLsH0yhcsxXJPPG7qO3o2FZ5eCDfCyqW3bt8HshxqjdIbreYHKktU6HAqfwIp/NRlvgKwRJZXCC
zXKQvuajP6Vs+yOBpERad+bEA39L8GiHjQ+HBlrK0xr2rCSQarsPtdztzz/20lwmpsoAdpoUVj4m
2+lCi9yX2VaG67fqgcN92AE6/btvZpVIH+ly+wsi038s6/yMUJ4cSy421S1VXR35tWIyNo05RnJT
LTAWvfcqttcCiG7oKY2rKu4bwObUhVW2LQMmMciydpBjMAfany4awRJg97BBMNgBAb7lR1LKj0gE
vpyLR0YZDHRgrmhcVwdMCb9SwoWqgV2i+wfkiN0enTkmfUzrevrn8vnayQOmcceRIDOq4cnDY6HE
+4kdJdHxQ1QwNVu+/0CI+4seOyeAZJ8MLC+Z530De38mia4COWqjAHa+9ATLDg7ygd27vEt9/bAL
WGQTfgiu/mCGKThsskjFYHmEVRKDi3F3fTwnfY1wk10rw8SFN4iP+2upEYTMvtCy+CvCvhavkN5r
zPBqsKpIZRwCKuCJgyDN5nmNryMgSUScaMVIo7cGqHnJeJLwWEEbAcOPduc3pEYwSqycSod+6omZ
Sw4vfrBJs2CQn7Hyf7SWXEFUEzAj2LN2hfrDfM0ZTVUr3THDzm8k0Cjwuf5hWnI9IywdWIgYEhGt
bdVLzcfhcLqmUOGMtk+gmQ78ITEF31cO0eYTxuqT/ngyOODBiOtWO3+kljT0f7nZL6x0dHyA3Fgf
HKJhT38P3LoH5NHLeCWxw/LEL5iUfLJ9cTqMWBcKVqDa8OT3Gu9FfshwFmdBCXQWtcviM0lLi/9R
kc7K/K3zpXGo0qIhDX5MmLdTzEd+1d9nuEZbfYiU5CDiuRWLDg7MA3Bll6aH98DqKIZwK3jgHQDu
pS4yfC7SxyFK7h/50nH2Vgu2SRyUIdV97GG6krCRkDYvOJvRgk7jh/lRQ4KEwRPIsvwXqjRjNMgX
HOwSXCoUUwX8wRK182kyHSi25ohmkTheDIY6vL9myLk6e+jUH4fIFGngVfAN4OvhmnlluAgwTSEB
G7CycuhdY+ehGJSprxMYn8QegyaBTp7aYcQrwobA0Xxs4TTgUWwDKtDBoMd7wBuDdWE831ZV2h/S
UWZAnhkSufz88tp9xZP59kqc3bbPfQpE+5klFzgjQLZMkE3C7US2OqqGTpfeqKDRhOO4xCAdE2Pe
l6kqW2wsGW804hl8PawDCjd9zkFvuGoFyYBb6DmDNZcCDgnL+Tf5B0h+JnGBTeMQDzoXRJIwrU6Q
L9JLRFLLsAeLxxnjpwQ9iyo91pkRvVn6Ad9WN5orfSfDcPxSOUfAnCA+CO0sO0UF8Qs+5QXmBpR9
6F1WhJKSLkDcl1qZ4Qy7KP8G2rlWMX6BskwlfpZ/hgUPsYboDl3nA2ZY4VK3GZOrBkkCVmzkxu10
jI0a1hk7qTPfuMB+fyuWHHjm6zSJAp6lEcz6jfb14sQucnpqYTHyllnp1eS0GNcLVtPvgpuxLe+0
Ba+KkSy8bpxx1q9qN8z2SJmi54xPP7685xiUMrOePNy40Qmn5tRA3DpVoZOvlOu4+cvAaeAxU5ge
RgQxwAcozi1neQJORJyEkcf36oGv4hpDYZWcFedBNit3aoQHRxn7GUeIiyhKAcRtRvrjcY2GzK/g
CWj02rvTePpEkGxIUIUh6ZCI911HsPRBLQde+V4U7FkIz9+HAsiXPiAf1PpHhoeuAek9d88vwyg5
7NDFMKA/p3u7uRET+mUcOdEO3G2AESow3NmwIEh3OI2AIm4qQaQJVaGB7aFxBHRMSqwbW3LX1aXG
E9TfSKcJ7Jvkt+ditBhTrn4k++JHU7ZObxFfGNeOmdSkOAeZSbNMXqsnhWadbvs1dD26rXyVrj85
IWPHqPG0g1CPlmvlY1afuazZ1QsrTiD34eKBX7H9ZMqueINmmSrzdzr/jg9J7HMOUn01uf3YsIdi
xzJHbYzXCqjxUiJaac2vcroYtCYnwmoAaDiHcCMAnCRLmPnYWiZtYp2TSdbY4cASKjAB0CRwu7gI
4Pr0V25MR/KXuePLCO4e4WLvwn8oa1URO95opKd/2iHasKJOGLKQELX8uVge5PBWfm7piCxtJlnM
VjmLXUxfUDPwB8SFeAAopkA4M/6stCmmx45qtEsER9w/CPtcEIQGOKXgKeNTKROoDKX70N++VspJ
L5bCMV+22mBcTLEsEZu0+9s21yQsZrFqNGHEcGQ0GTWTHrySkyU7hy9S+Q+sw9exBWokeg2xO4Qj
JpI4rG2qHlNd6xkku6FsaVzDXUk6bfdylWRO518iQIU7G3Du9nbdY/4dzU5Ug68wTvAfu/exysKu
SjZVHjvcPXqS/1hIwt0J2ioy1E4v1P0QMysLDyVYfmhLx0yaaZM2AitY/Gayr7bwfRg7u1qJqwTc
j4XKMwtvsoSJUcEr9DOcQjl5HKqItHdWsYih0qNapUAavWzmLFpyUQg8g7/ocC5+4WvzdHun64B5
z4YxKlQtA5ZfwOobo7HaZfvKhC8PrPpgMGc9phkawvsPfcsfNiPp0xpBghFDExEdwVAf2QcHAlL2
PnJe44pDxt8oqNn1nhg/5LBvAzCcx6VHJhozLXCP2dPJLySo4mFk/csr4VnZtIUhA7NDEIAn6/+T
xUuMrZRCx7nheWlX+YbMQRhw/Z5FLjh9B0A8kguKYdyd7aKHpqNGnISMMpsNm7+XtG8H7mg0HXm4
bpeK2VF6pHQ+D6SaMcvyMcMuaP6hPvxiNpRMPpD96f7l71+GA/gDOsPY0EIqeXZ2lCztlPlg8z38
kCTj6TwZkKjWpGaag1XPvoXfSKuT5Nb0yzCzmpHxSWyGesQuvYwmEVoCWXhzqYQSoi/+4mcB8/C5
HMdu8jLSboOXOZGqtN4LSiFa/coDKVKD7srdrLDHoNepJm+meFjX6MmenJ8S2wCIIpAOnosMxm49
iYhRx9wZmhUo/QFGQjma4cJI/SBPxifzvZY+E6HqQxqi14f+cNK2K4LWdhK7wT9WOu1SelG5qJkH
jP1pp6y34jJgP9xpDSWAU/SN7jWNghRiSE+Pk7BUFhohioM5g36qFT7oTnjTjBlWam9hyl3gC3mC
kwutEHEQHLcWoc1CyPXREoNvIqD0ugOSf3xvEv2L4cu9XeEH3yDoEi6DQObqiqOZmA/cVjUf+Nmj
BcW9YMemQpbRWYpX74W8652zs/w0HmdQ+YcL8wbuvje+hGBh1Y2hlewyiJqQioHrh+Q2kJcK77mo
V1Fn9jaccpCyv5eXwJe1K08ClxAHz9JJlmDH0KIRNb13YwgAE/F80uK6fFb+88pNWjoADBBjat+f
qt8w8ABABNOGgbVXkH915PCGvz1MYSgOqBsGgXr9fq3HDx0z00Z9IHCwDjctrEjRq7i4Mzmd+Fe6
afR8B5XsPvkWwRv+2UaaROqBkZwSZCdrFNBkKjjTPFTcMjEvEkYwQv0mDFlDu3U92xspCA9ISMkJ
BHBpSJEo/2CMUQWjXwtTkyJUGI5wBgTe3GON3LCW5aBS+DNlfPDCl5bh3ekAa0BvL/Qw5VFZMCo4
hnUQ8pcuVglYSQJT4KbF2RLSLmIrIoSn4ujA7OOL76Ee44JIsgZ0gdLCdWyOSfQ/wj6IIyjaJKME
5mEzlQdkWM6wfcXXeU+PL/h9l+86ZMxYGtxGoRVRC/PL7L+dJHzJxC11RusZOnvGc1CfoZ2mB2XL
Y2jXzoAGmtQb/R77awyjnkdulKK7/vhwXyqUkFReqUXYzzWv7cnVpHlNRYhPgB8J6aYgnfyshMU9
nCjjAWpCOzXY+C6AqyRyPQujXH9YZ9CCsM6KRyZJZ3axWT+dDtq4vgSt0ZdDMJcguAwn8yDALgat
CKw4MF7uhQDw7pIpIpk/zrAluMKlMzJyujfW9prq/aXfM/tl+TgOMZyCzmNY32UC3mGc8SJBRMuA
0fLPzfiCyXtppHoNR2J06ekGWc4Whzy9E8M9u6H4Mf0PfsTG68g1Vz0I3vA5hkS0I/JHBB+RNqE8
XTDOfZWKEr3pzfOnW/a8IRaOTtPppsyuBQZ5+Ng1zIbgt+AKOcv7y1iyecMkCd7kzuwKQ1Hcwshp
hDSyHMkTIxOa6TLfhZyyfB41OlnN7xZvJ8mU6cJITvvSguHvf2m/2PcdsJrg67OBkofHVHrDwwE1
BAOzIT8d/6WweUbL59f9JZCmPE4XLK1PLnyvvpXsXq3zVK3kDSlkWeL4M2WWnV1wTpqN0Zo4vZMx
zFZFivWm0VKZNkbxmqbYXrAIZzW8L1bdi10RBnwKjGjlj2D4MSLEn2jwqfvG089plbwAXJ22fxs1
OBdLf3l/k2JR0kfFxbeXnUG1eGhYL/GEkRWHnBBuTUkEzjIdIFDwYPFAb8Xh/mmm8K2I8osyWCI4
AS4em8EGkCoz++DRC6zkQRkLoMt8/oMr32IJBduZGc5HdaU5U0mvASx+wes0eA/m/P2n3W0/J/SK
JwlclzQHTmqPJyWzJXo/HiDVJFhOUzG3yHoLDWg3w7OOvZYQQPtTQyuFcDSApPV4u4PIfL8Wgx4J
SPhDUHCnCVF/7rdinth51ckdnvZSGrQ8G6IKbJu/FuYN1ndwtWJV7DkKOsDWyXkEeeSUI0BcwTz0
qR1iys7I/cguA9HPpE3mrYxhCnMcsmpn2WtV0Qpnz4vCjelPqH05ANXvDQnS18skhKtUMyxnxVMz
tp1HuRkVm/czEMRN8nfgJWkoYsjXQhRMCZwhFV2zC+6ok3R1GDxHbDXSJL/NdS1y6XLowjCGPC1o
CDQ7ZB87Kvk08rk3EL2fjzCspbvwJ6SV4Ucbl52SKaiomzma8MLCeIxNdJ0c47lte6f3kc1wgUUi
3GEPTAHEn1phS6IHVsu253GRULyHp0MoMgG4UWIzo/HnFU8LG+VdIDZbCMeCIUr1jqDdploPaREi
3AvBX2npw9bt44YzT47wXMEPDRi97++ipurlO2MG+ASGIKE1xc6ZV8NTku37N+GcQ587eZEN0U37
pMfRxvkfRGTLN17mqdm/UCDgWPFc9nfD3H0C33IYMoF5rmkjljQGpeHJbrZErsuBTR4POBvJGNN0
DlccBY4QZ/8mZcD/F2/G/DoVOIzwZ4ys55rZx40fmrD6errHp7ZDUEw+s9WfQMwWYDDXJAzxLuB/
8kbiQvAP9cJhgxr2CDwR8Hq5MeZLO/CeWbp8boo3cGq+nz5PsYP4AV5xJAkXy0LjhzEp4jcfcFHE
j1UBWyXfRpyEpSF/7Qac5VgobhLfE4uFBBlOvOTzX/axj9McEEpufIVjUiEID5k1tpXtDytiY/6Y
XPAhgoYGHEsJzOHbzdK/irck79jTsDG0vVB8sOEFlWSwGnOcijssmziZCVcv3odx5CUohLDBVl0O
Zmj7YKUoGLhofnjBhICHw4f3Y7NeYns1b8PL0xxs5hFR4VNK/0WGGSkUlkmoJcYlRFfk3bTGjwLx
EtkGVGC2evjypOaQuXGSOJHvcVyLx6kUJCxqgUo/Dve5Puf+IlLNGn2B8hgSKMrKmjvS/uOCRk6z
+CN+dtFd/7pD1+jqDCWKBBkTw5/EXhGnMeJuPI4hBFrIPfxTMBh4fa/agMeycvIgMy7e9xKyIilj
GzHeobShkyys28nk75gHULvMvWzDDXL5ZUhNhC17LBh+jxcJWfw8C4q+GuQo23mGBL4fQcpHsoJQ
+MtDjNd/0oR8kdsKlhgI+O5y2l4S98jA6qIiSknXQn7r8SreHMxavOIcpsG/9/V4kGPWUHTsE9tC
qiJz8z6zOxgpN1HosMoVrOv016UPQcRtV90c89M3hAiAdXlsvi4v9t2bEFSyhSViM+bxFc89V57S
KzwppodMLNZXfIiAShj+MUsPPyuZz84PwfcX957HiTMVWU7n45eyAx3BcZYbigYCmMz9IHz7Y4Li
TC2AVwMdDR8nMXpvJCFUz7WYXpz0/HAeMSfRx6pJ89lAJY+Crg8pZgP4rkm5Qd1qlA+8f5ckDNfx
4pRDOmtRmORWjFOGui2ySdSbqOWkPmT8/aB2XxhA0Vw+1TAblmY/CYFNuBY/8IpDBvPfVQ6V5NJ6
DYkGJi/N6LGghsfYZP7TL3dfd4TBldejQCKkE5z7EfTqcAyK3CGW/Mzy95GJq94NF4BuXT5Vkzn4
7PvErIpgDyNk0+Cui2owRmHN08uziicNNS/i/Il+ObF62x18RiGLT20JAbdRYeMIrstaXbEvexxJ
4EnWouftdsD69szC3l8viBSc1+sEo1GqQdhLOqGlYtTEBsAlZDKkTs4Fvp3fVY9A2zVQKvWc63Lm
ANH2ocljhY76gqJTXshXshI2UFgnMe6ny3u0dtmeGUqJ/Cjq3quguJ6M+/r3Dapn8IN+fcXt4h/g
QlTG8TMNoJmyCI1V0wcRWFV2bS4wBhQtMpRavizkOGzuSn2/T6dbDD4pg0g4zS80GFdVMdfY06mR
B2cXLeKxcArK2/FhuUwuICqkPmJMzCdtdMMwLNrxStKVq5xbf7VNvpZVTmczv529jx3iYbCMPIOl
Nqkq80N8Xe6IUYA8fa3OIzcn9jCbo1FeTrAMEcY7Eh4tlq+S6ARbfEOWIMVzN1mTdG7e1Ua/Dhf5
yaTW4vShP3dTOnTZQzGoxoIN9IJijWIUSS9ULHx5osQT/0Ijay6vI/rS7ThB9lW697s7s5zBtVn8
GPuJsC+pJm31g35w6MPdpIkvjgsea/wQWgPFqFGg32BgO+0vgcKMhTSegImcJO9FZiepny+Xue4q
PZkDbOqBSoieAoa7IA2nJwW4PowRYzHoCXaeZ4/1gFqVQoCdm62zmc3rDY/ilx/3PIxF2BpLK3yu
Uxs/D1fsuBknekHcQEkTjgmxZITekLqEGkZ/0nP32Stpydj0xRwOfgn7Fyunh31Twe9SYZIK3dfn
lVNTAoj0PM5CjlmAPR8bCuA02Jj4Ds5Xj5tHNRGR1QUJmotPVyiIRDA2+Wm7ukWwNiuYnD0BCJY+
E92HBaG3vFWEdvItMjZdpplQLoO98DOQhceNiEgaqWbbTnD/DktdJCsHp6CAl/CXQFTyZR7EmDn5
ESYk1wTfItieCLfgyJuQXBnZd5U+D3rEg2o9RyZ6hSSV+Z5GhKMHxdtAn9sKJ3CEoUfImSDqiVBs
eYneODaWV/sSHgTWNyG+NjDDmF+AygR9dUmFyJ77xlvx8L2s2gm3QRRM/UvJTgHIw4PNf7niM29O
tkaG84K34sDgclGDmWH+sLg9EDPBp900mpIwM7ZB6JVbjajdE8MujJFM5gwwjjBwpjWgxY3cy8O9
oFvldO+74anUvRs4gFiinFkNBwxbPiosyrF1tAw9qhdnJbYgHkIGRNhGEw3G/AyWbgl0gRwZaJmL
1umQHBjNy7so5lviSh1GeijMNCmfS7T4kbWiHuNItXk2lIYtQgtXQ2t64BC4Gy/r/JllSIH2EtMh
jGMq4krgD0CDzKwR5hEQeTubpJaY2ubjlIqVKavew+7X3InW0p6HUbRlx3/HtiQfIWJh+XptNfuB
rMZ0uJw8lyBwTLAF/xr6K08XtUyC6QxOF0wZ9dN5H0CzptoVVfTL5vjLjRu63aJvOCuKZhj3TLTn
4vsLW7mTE5DclczsJx2/bGLCyHVDdciAbyVZYG9flFERZmhmSIWNdyk23KQF9mDkxTv8iVBvcuwW
uDY1fbsnCSkwZRbWLKURCilq9NMlfa5OWFzOGHcMcYdE84CPMQy72C6Iq95x+AVCdrXEOPQzhf2/
3xMFRIQRR39I0AdFbNDPvLfLrwU3MSKukLUKkARF/rS2B3N1I8FbGPpiI+UxkD1lQfcDbWzFroKF
IW9I+a3DzUEUCyVuBYs2X1XCuyq1V9/djWfUi08IfACbJISfcvD1UatBRjCV2rDa7TnhoN1y2i8w
z3dqu5PsXjJFrCpDwTR/sydJdS+/JFAaoiAkNGWhfJfyaYL6q/7MpbHJviivehw8Pbs6JP1bjdNM
NB2OF/3S/tIfVQu1t+nj6tXA0N5EdGAqmtjYPH2pyf4dulRb1KyaKFsnSDD0kDz4i3aeIz966scH
Jl8/BDTSGsPg3xov2VUNstNzTM2pfsZxjuXWv3WxanUsMB4G6T1aX58yVhyEL0yQBjBU1tPpZ6th
MGH6/+Rdqr4mhJY4DE5o//yeMWoc+hp5l5YsxMFoTbZwkSGBwEIlhJDc4xuaIZYLBv5ReRwP/dFg
/Rqcf/DYDPYVUYKH/R1ZTR5gXUMuF55zy0sYtjuGchtg9NsXXjrqachcODihr293NCUgil5F8Z7d
nuvwMrBw8iExbOQfMX+RWagQu4q16FxCybipRmU3+zfulgf1qc8ac/dbksvTN3TfaAOfNhb7Q7Mj
py9bd3o0pwsCLQGbGuzWfnk4oy/qqDmItcGSVLPPv+0ZBiA2mNR3byR9I93q7R/kRSx7+wpDKLyI
nva0pc7HEB6JkwgNqj54H6nYc/JxWALUxpxVICWmspY2H+uUbEYCWGjMPh9v6DQkMlU+1oX2gL1Z
3SAaJi+rsoYEeD9cddmScwYlqZs1KWSoa8+LsZas9JXzGvrdAQqMlHlaHbx3TKdofYYMS4wbp++i
sBK836DreQ2Ru+NZZWY5JHTvqX8HpJbY4Ac8+qzryMKJtwkGjGPcwVloxenlfqbdsb8g68F08IS5
C43t6rQoEBZSZztsTw800Y6j4+NZrt98IQcLIxL9hBruOXtvQROmo7XwnyJvnYWrmOz9nti7bMXo
tvPhdI4xh8WmBuzrfi90bB5OTUT8McIC7zQXEQqBf3e8xdyOvQufubEgih9tUaEJ3yxHCLUXjOaw
4lQNtbUSOG0w1ZgIuLcVcATlPWUo7adxmfNVOB+JS9TtAd+YWkHCt3aTWN2NWQEeUwB1sDlvhOPK
lIwOCCgcEYNTINsA654WZENI5DFwEmzE10esLqPLI0aIrIWEdFH8k1b6YnamAnTXT83q9LV10P8c
pgnCw6M0/yrTkg2cN3BYW3aqXuvu2rIctBqLn78T9fALrZs+y8KZsD/FRyn5GGsUrmYEJ3d1XT+X
lB77tbF+Gm4cuBPSw8FHzQ2OrcIABSeVaXGfHh4h+OEk1pXdWrwX4ku9gFN2dOsdHiO4qVBBGS+H
2vS4vksepErNGuBoZDBcBZH9bgjzko0Z4djATre01f2nRZCUfLfoZKZva3j8+6XBYkS+uEFQynDJ
yIkJW9+wmNlNNszcH8a62d0HmU4yOgiteW92btQ3iEKo9OUdRaBOhtL0wKB39+RJEeflrMJ9YnKW
Nyw28FRivV+YYJCmR9AeUKXwjsVJon/QcL9bwKLi5ICqdOXqgBJXMIzMcW67me2nuJcfWK8/q5jV
eLMxu9Bn4ztJPwVXF6NZ4/7ZjHb3ng4QzGY5NpeGDxbJj3F1zRfdHzBzb5LEOpcvNzcgwL/7bGO4
1+3nZX+Y+hm5sH394tr0tlRs0yxhBrt83taob5m3Fea289G/Enn/uoqaBXdALZi8/miNFssBkNzX
ApNesgXBgZP1OzCp7+L4S8wEtiAiKRroJKSYFHI7QYceC/XUEWIaJZ3ghUOWhElAETzUA3s+p3kP
w2DewFChQE4XKGh/mEoWHgBHwOwMP46P/dy/Ux3dopytIlYG5bagZXEoGW/sNgjk6+GROGI7sJGL
wJGadJfXRlrALl4Pi1U/4rJ8NusCoWJxpCvgqteXJUOUbaWCt7/+CjNDiAvH8WOrlRPl5vUnjjxy
DkdIheOAeetF4PmSOfjwr7605ZWcgVvRqXLBY4v8qNb4BEOUwhs4jTCtRODSaQeUhblPbWWHYiU5
P2zGxkSMbhuR3RO/8CmTgnq/G+FpJnzDUoP+9QGwm+4Wilnv4TeePPKaZOdzh/LlQK6mx3q6s3VE
Bo1FrLzjfgxjRpNy8FPX591IeXgZ4wMsXlWvRMcmBJ79OV6gCEQ4WEvX5aFkZVqbWelND1+KAwYi
fxG8xcc0BRZILRTY3UcHgX/dYl0sW/sOGXfJRUPQDekKOw/GmYaYB1xpB/sGo/DCyEQG/aak64Xj
G81gptEDf0CMFMzhRvYP6Sbt1b61fOH0gEQCfekb4onRVycHv9Hc0cCU4L7CcD8DIv9eFj+EP4Lb
qzGoipeZ9vd9WU9mVj+rgX4bW0MYOhCJ+fNBzm9UDZ357vASnkzsJaVPh0MVGd0gH4oCEHgPVDQy
ME9ACiggrRCH9f9LwxZgAdoPrB0EnFTY6jrbA16rYqqLS6GKcrJ3eI7NBXE5678FuBpeXaSVTfGC
ItCKpcYwhemqHu1h3DDd0euBBaGWzWq8WJIMNGUMQueMCbZ+z9lloeoz83k5p9XJgtq+XjPBc9my
HNgFIuPLasENHgsUHbHxYq/C1cRCMuC7KdUpBF7yKL4Hlc0/3HJjGn3Nr8yQiM3qkHje2QDWsjPz
N6KjFzkCUjhe3Hs8jpx2bBiRsZnBC54Tj7qc0tQaf9F0MZ1NfZ4mNPPObEYrPvrjOu5O9u10vfU8
Csi+MdPsTc8VKyFiFouQnT/++SCSAixSYBHizpfMcPCF3t7rCd8qsom61Bl+DfC9gLOC8WYcpDeG
OgwCndj/Bm8jD2V/B60WSJIQZWHUdZrDAHtvjRk6G5Hn0K3Xfuc27jI17vdYnzEk58Nszv/nPIBQ
VABDhxJnbvJc7veGgA5e3FJTyqWGFfGwXQ6lWTXlATnhNU0CdJB7quNjScY2jQvirJ7c15wUHB0E
m+vcuOeNQZI2Y+6aBvyK2CWR5/JpB+5gdWXAh0UaGlYDjQrTPSSL1Fp4i2WhFRNqNK32u54Yx0tb
0f3//GnEV4ndp4s4ZZnM2Uq8UWHdH/bdyOdSqfvt+cwxVMze57a8/ipb7XnP3rx9WR+2vsFj0ydR
sfqTxXimJ4zMCET89gM4d5p+fq4UO1nwSyTEscsMma6Jv6tchdq7vpzeS/T8UWar2AtMFCk47d/n
2GWy80YJiOn75zx6sVX0g5kvgQMiRu6TaO2MX062GMaBynkhWUO/YAnjKoUDpB2vomvlVeG70n3o
8Jj72CCGFNdvPQmHzo5F2JhvJsLpqrWyr6NETj5CCaTLfC30bQ+ixK4j0JrebAabreASbFn0SUYx
wNuMfjMqEor2ZIHOHSd2bviYpY6jgAShyiuwYGlgnAwiZwzLQ1O5RJUrfS5SPnnUflX7H/lwGpJ+
rKecOyb/JqkaAUwxG1NrjATjiudVnbxUXCNoOLBCYzOmRUDgkCMKG3P5KadHNXvu4KvPygMRgwcY
Nztt3mqF0WmXU0LjFaqD5Zs5IT5rWFm1nzcRcusqWcmn9SmfY5h/0v3xdlaI2Bv1ae5IrAT8+tV0
qtMILdcHE44PwqzPZ5prF16pkFF94vpvSd/aODx1S36uh86n2TB/++ENE1saCCYmLE1nwynL8C4Y
ELcX64bYT/AysKzE6yBjL9Ekffby4CBR4SsM6LlGM7gqshEz6dC/q3XZ2PfXAz+dbXNZPnRzX3B4
jyciwvWiakD7+EpyZuDJQo3FJgOZLCTgG/8jNI/GOA7O459F4gEx4HQZGpSrz0WWFmRtkn7YC3p2
WXls1yf9t5WYhHDDH+Q9V7jKdesH5sGlPWLjRHX2QThp9PScVVHcMnsN+tg+LEmzqPzoeDROYr3C
8GY8ZZDd8ehT4xu+H/vUVm1uS6lFljHOFi+DM2vN91z+SFqXwBVoKPEj6BGuh/UvYF5nx+2krgAD
dHhG5D7Ifrcdg04hxp83jzXg3BNAhYE1+orORWc4MpGZpOMVaqSeM/xO+q8Qo/rDYAV7iVgOdSm3
/sl4Q/6PsQAbUAnaI/Sl+AbxHhwbjt0HLcJ4wiAy1xwLg6LHZ4qHA+E2DJn119iF+swsCK6hG8s6
AmJMfkBL4fHiOmKMuVpfqDXog8EeaDCnsBRhwr7D9I3MDpsgKnTKEyIBdEqjpaLqV0oxk1EtD1B9
552Q26BOLC+Var85gaRwSQW9WYPCZja5Bnea7YkKFNM3qdKIvbCODxcEy/yQqG5UqdmS8bneShON
y+vGuT30MpXHoQfT3vthecsGB5vCZHQCBG9bBvAtYj32evbi72bTzNlil+Pw7uaLtyhRfHcZVcZS
Mn3Dmg7Cp76bkidKu5dC89XhjxFO6OdTPKRg9Oj1njH6mWHXCoKiALS0ELRUNM2BOg9ARkLAIkgk
KFExBlp4mDRC0mfW4gCCYzc5tw4KKTK4iu5GxhzlMiMqL7vdmDQwBWM+k9re6k9V/B3UdHOkJ8Bi
j9jB2vW4KdcbCcNe3cURDSOPTJr2ugBNDM4WDnNrNJcutn6SPVq/9Ckpim/O7GFvHiFE0+PckrUJ
EYyYNmL/eGWtPPabH2IkdNhj7wtdEeZcZnSRoxFY+WNMaWjxcYzDvNEfYE9LW477K2iyLgtv49+M
+ZB6aH+HHkQ9XAfHfrtajFXkftQi01ax3+xgbF3xaFJGDmsPsRL7FUGTSAXgBnb6oeThAgLZz77b
L/EYBhmPuqQKvAjmoXeCFSfcwBYRur4Gw91fbMu8K9YL+cf5g78U74rdjf32nZsLjHzoDukijL+v
fET7AjfiktwShnInBoo0uRIjsSGOpOYtFe4P9or5vrzCEFJX8rA20XQgI3+b0ykmhkgnMFIBo0kU
1oXuU2ckB4HbjNnvJetchkkxRx2JkidKGGtdGALHIEraZt/dkbrVDmArJyTBYbFzqX56Q31GW4wY
BIdaW7QxBJHrBWFvqbvv9Z3Bz1P1hgfMo7meS4gaTAazgyHe9ZAPsOmjujTrfILw6Y8eoQaNfn9B
HgVro+cNsF1EcbUm1h2C/BY3gZfgqxXg0Qxvae8ppPUw2AuTcVT9Coi4/Zuetqct63XDAL3VseJL
tRBiAFPFvgYU9F7/JnZft81JO4dHEjt35USPN4EXxP6ENcxe8YNgnoF3izHnMDfzDeFXwuo8GDhD
fSuH1+wC4XlB0TNZr5f17jpaobCdnm6oQY5MWrQOgP0fGgGnACVXaQQKMXNEAStcLdnE8iw5glwy
1ZIY6Kb6grITf85h6j4r0mH8gsoACakepVNl3tHTGc/RPuJAoh6rVv367CSFBrUJVdTDfxIINeQk
tHqK9R9J57WsKtKG4SuySgmCp2QQE+oynFBGggkBBbz6eXpPzR/27BVM0P31G1+6ryJpwVJbbbFs
lQx5ycP8WCRB7wY434jvJO0MR9wt0EiuKh0JKGgEVZ32/a7aFh+QH1s68YWy22tVmCnnT2XLKu8M
XtZLOywwZHlt8JYYcfvEoCmQEYOFrjCWU+Q3a1vJKtiAJYSUxWD3IoJzNN/0B5Y2QLhxaZrlLQ6G
L3IRcB9Dbyb4N+iDvKCRF+gnbVbKMZbJLrKKETdjrWznLC+JZvMm6bU5OnBeIqh7lwJ3ceYlMiEe
eli4zMtT9rkpoHeAaVZC8PhZcDA2fbfwNuRUEhtEZJPZF5Awd+IYjzYe+mHP+MVm/2sPP2CpkKDw
FcWYFnbK7E2IUyW3L0++oe+AWF6KI4JKQKXVhxBF76JOpfMpeqGME7KXy+WkmRugvw1haSfu9g1G
GdxVBAOsL8lkZNaBNJvHDuEOxKSY0SUJhb4n/HVEldVgP3OEniRK8nDvr5d3UUwZ7e6XbpDkegpH
AQZsU3vZLgAecD/kIwRt+vRHdjcvvG9QEhJu96sg5wje+SqdQmX0q9ePQZjERJWNYuxO94iUnKRZ
9IrNc8MHX46QQVpsPUOrG4Zlj4v2u2pxuEvpzbgg/pt/EW5Ky6YBnXznrgoiiHKR47OlNWGJRA3d
A+t5bw3niK/sgAqv8xZX6MtFHIGeLMFFWLLBvsA9H67CUcv8fHbS19Pu2+Fn1z7Bx8axkJjB96yq
xm8fEwzx2PkcGDF4Hygm7eusiFTe66qzn70DwDbhcYufZkFADra99L4gUxO7hVZstD7gMJRpaNu1
CcJGOpjLENie4H9rq7eS0UY0QGpXjJqNADjurmcGc3XvArJDKSoDp2dfdLJdzmm5FLKlZnHDToKM
zagmKwXlYpKALo7GPI1kH8UW5EkNRfFQrTcuv8zBpMRtrVgpUEnf5L16YuIgYAfbwVcIKQyfFanW
nU6z30kAFV+TuktJYm7zODIdbWLF0hWyP2c119ygjeQf+6u6h2GOhJQTuu0LdWHMoMYoIwAZQ0ZT
caMXV2Dl9I90C7Jl0SvjTp4QQlwZ09aFYP5OTPsTwjftyFZai32EfMxwg5XFIOV5t5ZtE6zQOxe1
db4u+h6HSZ39JFiXTwvAMd4mn4DedzDbr7Fj+4gTcBbuqcwL+ow3iSPJPhPPFZ2gmGEXCUFtljI4
dsTnM2cawXfKr9FfBl7WyX0aGx3L/y8hkvoEYTTExUMFo0vASZc4Ciah0swR47WCY2zsrw78ZD0V
D/8PeD5qYhfvG5zNiG3kzRGN6ZHMhFGMUhGG3if2kAIvs1mjDxHNIg8TQcgpJAOIjgRoZw0UIs8w
svK5ojA5fknA2YsUwLeBSDZrrQkTIJm484RCQs2atCfgq+0fnl60sC3lXQkB8Lc//NSVB9iYuJiR
KVMhhpz1mwAGo0vN7VOyWgAW8l5GukGN8c9gNIVBBNApvd/Aglzdz56MrRyu4JoF5buaWPctmAOY
H6ovlBzIFq7l5X65FmYemPF4DX8IsLDMZldE/daEfXL/qp19D1C9hfvp2oVyl41VucSfmpiy6me3
8wzfDXtDTRAQ0VW4Sj9P+x9uL26meB7NVTu/wS+oyK3h8Mxcd16M28SqBQ/THX48iRTZmJQMG7s6
m0Xvcgqlu7l5bzVzpATDMvhl/rx36FRqft9+3QvlfjD3s4VQ5dBJfqZo2m1GE2ZOHek/lo23YUT9
83zTbBUubrYBsMVQxb8NFsD1WBjcABTOv5tx2Dk30swMWgceAiT/5Da3AZ8ZgnOUavgp5nB+yNON
vRRMZurYj+RpFG4wU+pCVwmy49rBM1g2x+t7YC8Sa/lbr0kTPptpZu7e2pE7R912o8m0thNM32Tf
dMZbP/xyr3i4at+tuun351fNWFbHZRW1Ztzbp+Qu3JQILCUfLHr9IMWs9bXeA5qe7DoDS6ypey1Y
bJKR8e5hvmFtKevLh8571A/9tQpP9uEjx0y7+JGno9FCRlA1nzl0ZGwSZ8MqcPlF1UkM3WixUuvi
IIEcmj6jN5vl7N+StFp130n/5aBdwBtQqi6rInJIIq35VQSwtCLBlDsGLkSQHC9X3kRCXRUMRMEA
OcKCW2fhFTpApISWI8RlQvOIwVJQ9f+EO7VB4AlvOZz8y4T6R3UmDEJi0XN9csT+l4K1Y8e/XbDo
5pYQa6K+wCHTjmf496CbCTtWaaKaV/m4E14Hrqz7y4N7RS2K5/qxXumNqAvwWf73NHgUQZLwWEIO
0R7fJs90MP40E1FhKo/7ULSBTxMCo+ASFh8TX+7wl4ntr+CK2Bx5rUKBlAst4pibq8ydbgJvT4xX
8Q32xH5aMUAJM5ogkRmqvAznFSNiNEodVFBgs/m0xzlrKC/9iCnTR9PH2w7Hg4akZQZIAjT8Pw8m
GyHDE7+uwyDK2s9qIxFf4jZoXPkZnHuoNDnU4M3ji1PmZubhYWduk2hk3KIEoTyZBk8dGz9lWByH
mbTJHfiQv1eGCFnIOBZzonQuKm4wDq9ulU9hjR8icZqLBb1Kz4v82H+4BEnZvQfPhKciKdM3OxLu
ViuhX4/Ei5kmapIoH1rFVjQURzFi7maXDH5Mf4i5AB9whp3pAoMnrjloeImRQwuR34wSo3+HfaMQ
hvcJVW28EyAvl9WeOPN8lrJqoAgu4cqUqYbZ83kYJYABb0y00z6n7UEsni57XKq6+u5h/rt4gYSB
X5EPfFn9WIjo0xQPzNeyCwjT9NKLIt5BYS+A4L4hW7fE9ZewJbBLZoaQ3emEYlPBNLA4hzTkRtNE
Z73sh4hRIMvU6CPVFswI5v05u0Qyboh7Njq0flz4xxU60cm+TVxZ7KcD6iadI8lhXCPzfUcjrbH9
CQHRDy46aS0IFwQ+mHiYEHTrJOaeaus+ocpVnmYi1jRxlcRtIN6gOVC4DbnAcLSv70ZfNt93Z1j6
EOP4F28DvpD/dU48ezEww5LTUnpfZmpEbG1jFTRcJoSZ4isa7X8mMysJoYTpoD+PKDe3tNiWNL81
dyz6oUAEyycLuD+QFoCH0++BkGcOeCHH35gHpSAS782h97CVzsHA9DSmLKo/+kE5js4lOCSfO49m
DEeIbgxWU3AyPExOPPQ/J9HmTkYnlgbRw1AOnYfMOFCgRgf+/kChmYPrNFS29R/GP5cjg6AFFAwF
89/TVbIoJnuEPT/ESjZY1Pkm64hoNUeAPSRGCU1On+uhZ2vTlDaPvjxX5gQPY3SlJPjEeM9/gCnM
nb7Nzve7B2dBlpwD93oUoDTMW+od4PGXOhkW4Nm7muP3DlT2ZwRlYOJxIC/XW66DwRBMf6FZ1yXt
GOrD2t0PO/CWSfOmyuZfyv8bQpTXSkaga5hALpybOge9XbwJabQB6kNRckWcwywi4BILdcRooSCk
ICsJBH94GpbWzuDcgOaS0Z8d6zkbtbNq6P0Kc/MtnZtsbkL6eownj3LFXDEVtEBzagZ/NAuoLkWV
d4axN6G/Zm9CajGnNYD04hZsKLnH92A2px7cNujJEgdWWInOTTf8lVGvRaZrhuJX7IQKsp3qY5KL
9rUZ/OxdtuLpOickMBLHtFKccCjKwTmgty0NmVG1La+tmUjWK0T5hJ3c2uhLngC6TICKIYjqNHxe
N/xgx9WyGXJGJtWJwSa2P47ceelVghckUgJ8o7JU90fRAdB8cZUINqEFtjEAOkbPv9GdSPOjJhSE
5Nk1DB3pUbUfN4dMh+7IwSpzBm9WsRbzxZoLo+mJA4OI3/48HXlSORuTLV3MqtJ2o+2xknH4MuYj
xh5j82IAnt7tA69fczdfuMK/X+kM3FxMfPaOqyZI7dI0d2kUhgNmhxq0hQcgocEjQP6QIMRB56Ef
BkSQcJaRRF7JF70JTrc597EdmMFirFrQ9oIBbMYkKCeWWUKB74yNtuYwx6+ecprbbWyz8ZYQhlxw
w+ntSDBs1N/33U/wF5vwEuU+uHsIO3/RXJq9T6JUwjYQq/4VHHM1Y+yVbjBFsGHwmN4ik9FYtuhM
R/OY+I+7+ed5FaQzFz8UF+7Q+X0y8oEiOGy9zABJCrdr52wehL/NwsBcSGwJVMOb1ZhBnZ9yUO8c
IA3+dgAL3Irhw7fNoITqL92DzYW4R+XDO6ovdz8EqMHiM84s4QqaburrbupdtdUZe/kkc86Vp80X
XlBPUnjJ61mKuNOgZV7+FOLT9P7auQo+xzBrldS4/sl8AMxh4wVaATzcxmNeH+oDzOS3ct4+crhV
P0zO/HsHLmRpD4tPn7xWoEgjnIOO0XTIxbibFlMSXzTEBdbmdJIf3mngGv4Ri0YUneYsFjY8Psrr
sA1YjEyI1vv62o3JYxxbi5dnAWLDv0EVyBPXPpjeVRpZ1XGxnB5gw+ZJ+MX1bblwszP7wEnx+tlc
g6lpz7kbrKg4ih2Tr9uGvVx+juQ2uos3kQNoZ6HO7R5UWGCDuCBoq2gN00zxGBCJhRjq0WSg6k2N
9fQ+DcNuxnuvzOypZ3ImxdlkLU3oQnQOKBpQbay1t2FOp+EjDO0DzAufOW9rx8eBCS1YkIVoniVI
s7u5fFisKzhVpdcuG0axwjHNRurBbvMLPiOWUIpKbFoHduQFwn2jxwNsgBBCRBUhyGHHj+bM3BsM
xV9+RFmmdJowuusrFK4jmXhDhVhdF0HbigeZCQA3n5pThlz46rHHojrlQ6rZPRhSA2R4KF1aA034
BS24FX16RqSZ6Jmb2ZQmMYMGItZJ1dTowBaqv8iH0A8d38gfPmcR5m9rM6SY2gDwYk27reyg5Dif
c0fY2cpEjfJbqssei6VN/ExhcCVePWRpaLMgkjYh/l4WBcSzK+7L7ozIybXRJqirsRm8/bXngf0V
VgwAZQ+WvOvmjmoiRCaFYZ75KDnMLv4U2A8fCTl3Kqs8qFFAU8/aG1mv4wN5K7qAvhd01iFYe78h
n2kNa2twtqaf6G4j/U89I8w3of21TbCIYJmbi2aD3ucDd1K4rCJ8QvrsafDJrpePGUnRnJMzWBnD
Nl13eI6688fZ6MaUm6kxgrXNTT1yaZQyuYTvZvlEZz2Cg6ahB0LqENi7ebvgZw9L07u7qo/I3dZH
0BXZ2/1owKNY781xRQ8WQC5w92n7XCHxHXJYHZZC3a1S/rPk04RshuaVxo/G+a4zq3av3OxI4EAo
qEyuUiHdgZkzBC87hMTlTxL/90DQ8+/sH/c5tlbjSkMrkq8x9Kvm9blG7m5zFCR8nC7Lx3ieI6dx
2N6mREH28dIRtQi/rzKTr7SneyCiBwIqeqs2LKzW90ZX7W0+p7f5XXIHv/0I/bcFZSpYuedAgfyC
F25C+TXOSqLJZ3J9VIl7Eyr3gQ2PNrrSIYWeELBeYZvuW8kuO9efCB5Tbdbt61qVq4KTOaN+/7ZW
EFRzc4QQqpID91n2/RspkASRkwsV1H9MIfRQG2s4NAgepDmgx5B3phpjL/wkmGb9FjyNKOJVKmgr
tAR6dKvhSIMHjjo+muzIGooS6GlarAjx9F9pdKO4qQus25iLV0F56oddRKxjrMkYHAzXVd3dVOFe
LO4Wuumc03B7WxBbMddDFSh+F+P6FnQLByMsw8lkzp6tUAR4AGRlG+7O7o0ljvdcCw4Km5jh6dHS
DFiFvrZNVP3U/myRWWVgMw7q4xtJnNAchKZUKExISlPpLEQLD5zKWv2YT+OZzeJy89kpH1ZJHspU
wsZy2IwAfBomXHbXbjrCJPBhtNokpbipIZ8yCGLNMhhkUc+lyDJmErls9339/usIJyerZXeXd1Wx
S0o+YK6M74HxD/M6nkjoYhfJ7QAfPoWJVX+q98CTibSedZVfH3puw8snpmhA3KfZhZLuxTK37jDj
8iJp42lNb1h335hKAah1sjpW0B6DOuSJMzOnrgr7topRbLwEYf/qCGYydtrNG25hziD1hxEsl6C7
o1HwYqnKOM37tTZWXxgi4eKpMvRfoT4D43ozYxmmEAbzIfYdKFCmu6Tb9PUj44VE3Q/g6I9w++Nz
MPk8yXJ2p9Ucaot3oLW7D/FdK31EwokhpYcnTL78ghqWhmY27+CfxJX93gXPaU81kKHIrwuUezw8
3bXtcJvfvZKIQ4rFeN294XiqcRISRDWxk3LIM7sp1/jUHpim+FMh71LEDAywEPcqTeL8i456930e
FeTGWB8Fmunu1cW84k/PeBoSQmRPD0xWIDUlKgbYaplGTHp/aJZ5QQ0XIiVxgE3Q5KmQ6FSHvA4i
sdhd7CYshqyp7v3ABCIGTV3m/Mh0ylgPFUxwCdrQ4umibZA5TKAKuD3MPNmiWezzWzsn3MBnUUfJ
bA+EiFfYlRtaid6SEVd2QmAk0cmcrHjA+zJMsijcwdDFJQ1r+dP+gLPLw7HUOR3BfiIEqbKZd/pO
n6ddIhmgQ/WKBsO8930+HjbS/Ge6peoosqm5XJLcCcgGyFutPNavXoU1ge+6xbNS4zQkd0Z86i1I
pGO5CbXbppdMir9QyCIRUaXTDyL/LMIIxohl4/hF/aNZtT0Yjh+Ju2ms4ci4E/Xq8/JsPrsf2Y98
k/Hhmd6dbx3x8+l00/JGPOKZyvjGsfBFHVOFr/5U3rwvAjsL3bGck6pMIIRfIm4u8YpQgBJPCCDu
b+F/+J4QUGeFjuQFMVp6g8biJs9IoOXF8acmnvSrbab7ubSgW0UhBvB929+HY3C12gbP/rhPeDnx
cRFqO0/J1VTZcBGGhdS/cYfT6dBygJJFMS/nHY69GiUkqwTsHnMMZMxosgO8H9LpMSYC+dY5zYcf
D5/PccVh+YOi2k7UqEepxYzNmeetuyW6gSSNdvwIEbkUKJP/KEksaOoiSe135xBD+M5DDmkd7Bfv
SMflAECbh1LNhn3bcF7ltUrVtqGHmJw0wInoyWTWUfVN7s5mVIWCg4NXG+Hi+RvweHK7b5/jPOGG
Y8DLKa1NDpvvlcEEGJ3KTRaWZFIT5We1P6rQQiYoqJhKQgc6LhEEI2ygX6upJ6c3WCeQxfXFdTjc
oqp0lssREoaXJy95Yolqq5GwNpk1ZHm+1KRZ/yxT2KHcnPbh3mikGAXovzVl+6kCqG7ciFCN5O5W
wa8hD95KCfDpiJjfyC6MXXOqScihY610Rp0HOtlvQQjRXXAD2yM8+MR6Kg55SvwNJ9SOGIGveK5g
oD3ycpHplsRrmZgQsTJ+BmGXWAw21c15nYi3ZWfp3V3+Is29bvaQo0qa/iS/37hD2ULo1uwy/GGN
+cM+w+fkSU9MslTlmDTukYmlZOOmtqDH4DhwMvzIygQKg6vJ3fi7gMAewBrXQhF+P8KRvlqXEXLY
80eE+s/J0sIj+C/TsfZiFX5MTh3m0+SS4Dn4RrhvyHib5YuE3qHYTMjVypwbt7XPokz9ROu2siFT
sr3TVpnzGeeTsjFlzDXGb5dsOncwH077UVrsG5Y95lj293jcxeZ90qF44zi0LMDOuH2230i+tMwz
EaLsjF+YCSkxGTTapd7XEx0X4shKJ322WeKId9ocsGFyM7SZutLXFeVz6jLbdENLCxG8JUea5jko
cBDpYyi0hw4HLiNcd8ZVtRYJIxdwsvUYvz2CG6zFMhEHUtEFup1ltuY8HThLsnfiM8BjH9HoX+4m
x9sRxYq6qnmlzYJ7gBfao62Luvr+viPamDNsH3ujtO9HpVWfIGWdT0BAzTjvga85LVWty9+5i5BA
r+RzkdvN4rtLQ21FdANNfHbvrLeogW/oMI/1i5mNz9qsd+Xd1FB+O82VLHgN1Kk/b641OSCan65u
f8pE9itQOCl1XojqcXrLXjYrJ+PiglivpoJy/Zpn8w9oiexCjfe379UHiSVHWaWaM6AjS34hBUXB
ozitSOB1FKaNgFAbwiD61/cfCbbUbizJ+fOS6ycYZbxxQwob0GFD4NS7nt9gH15249x9jDUhxxk4
bciR2bz93AakFrEXUYsgEj/h5fu44OXjZPyaVpDyUxL/Jz9iGTOSGFBOiPgKrqsRXlqiB0G6icCd
a+Q7Dhhgx+wqWo+8JZ72d0v+AsqyEtNa9zOIiwYojM+57JegvKNphqF9l85WgPGN8yEWONOB8LXT
k1HwjPiXyiXm8GpglozHusFvRoy2SazFYPegWM6Np8TT7AG9mjN1ycMKJdA6812or3SDvaRzc+pT
okc2hX6Q8VeJzDyYf2LPbB4JOw301tO59Qyd48z195d7v8l9f8t2+b4Qs2q+GB45TQc3YvINEi9T
griMLhypDDbqonNYZAh+l3KOHNSzYYRAt0LsfrxSqcmucgxN2KaQHKXTZE5oXaTxoUnst+gV2Q7v
03TKgXU40yZ6FkrLbsYiA2cNI16QAunphOHxfj175ntC8vpmIJQUEQVAf71tHMBzs+wuPiLJjFuz
WRSFLZ37s6GIzxzLwQ8bJQObkA4xR2DvEefD51/N7gVQInpSMw7kwtZF1CdCUsLPgcgQm2rkhSvL
mlxg47eotiBvVEx4I44xsLkbjs7wE2zOxCBjm0vsSMMC+L7QJ2BlEy1Sp4wbHHsAA7rdcKVQZobv
Z0XR2eTjsP9x+KEK/WNN0eUIsziLh+J0ofz3Q5fZYtblr4wICRB+GD0o5wPETKQqGK+IICiLK+Wi
MIDnUyBC9Jn8A2ULBpk67oVByj7pMAXSXFTD43AKBVWDV4XnPrTIa/NvazpKxy1/C5E9VqzHln1l
yx7DyXxkZ7mdhJWDLsyuaR1Z3TdDzps4LyyCNJ3uxNHG410BmlTOiTt4MAuJsC7lrIcYs4zZXnf3
leHPiUiUg5u/OfHwa7pWv8eYVXU8ZF1Ht0GYxAoSc4X0TKEWA47i52m0M9fmbSGw9mzy3GjglYwp
obIiLhv1hrJ8krpV0p0nrILz2NNsKhhIGqDBjehN2LIbeQYZgQ1oJwpaotEF3ignIb4Q3rjAVcS9
uqEtKHgTOlEZxECPlluGUWH5I/CCFVWEdXyPr4mwG4mK6MSOrd5UEGL8mvELKuqz5pd4IqlLAEKx
R1ACXReYSvkGzl9udIqiWWf7uEyJ+Rp4g39Uk+CMWPbM47FdaQ7SIBYBkSggErq2fXfbOn8iNQnO
KIEwJt7GrGef/XuRbsHd0ZuG9Keav9UgrFfE34Dmr+Cx9j/qtVvr5+xTQp4gSWCxxrGVXJQ5URBH
cRlWZFu59VjnLSLwhfTdPipHTxGJkgQTfj2V5cnD4Iu5uYflkTsYN6GFPx1jFPQGldsm1a68uRMh
UOC7STmg31Q8dTIlbNgik8ZGyBKeCtc+IwxJCL3pfYbzDtpN2Iy/zt5BsiZbP0sKGmHZhXWBzCcN
1MmoE8QciiZBJbYiR80Gc+wlvKO3S3vk7cJ7imGUGd44PikBEf8qiEHCG/IZgRkTcCcSTu58tKL0
EK0Zxe1cTHiTK0ofeCSMkEJPgvcXHYXrO/stl9qRl2aTWamYjnD/gr9DnnFoxpIFn1fgH6yJnoCU
sqPL8YhzzCUMBH6HGBmuLyLUyPNxYjedI4Qxxdv1Dga88s+aMEbSQ7hDhc1ZOJFFA/IAV5nmYIMN
n7SkfmxRLc0nb6I8+LKR73lB1MT5XIgzf944J5BIE0Scmifl0q2pXxVdE8+5xjaiGX+LDhiHZEGj
xdg/5P39AxzWjNnwL/H2NBxa74ggE2M7tNFG8AbQpxONjHSuIOVkZb7Z3WEQErVJ+hejuyXx1xEX
gXERDklAOeYIhykMI5H4hv/br3lkCQ3zdQ3egRzXegi5ROpTvc7zQAn8rxCTu5YVRqxScMjzi6hu
h/QEeQKFQAfBO8vrtB/2ke0U6rXHy+DCtnjZFf8QDxEgqjU0rjgGmuVgg5dE3LBE+RDpozkcgJY9
uzx+jXmoBpykoKS5x3hQe42YVSxda6hs2SKnJqC+ihCU1RsrsxBdk3gdO5FgDwGPWTkpqmO0XkPc
4m4W1zmX7oyr+P+3QefmwGu5HRqnlq8R28IYYFO87YKKEu5EoRSrObXfpNqJW15cg0Qf0vSs4Ekm
O9X98ksDWHj7yeWnOiT041IWPmWWPJn39CjuE3Fn/bwP7wtHfUBXSkZsYtAH0QWpK9IpZYnf0VQI
rRs4MIxiCUcxwBBIV4ZdWv1gwnUu8g98bboZBO59U24QSsjst6dI6JIJ/QdNQvrBozmXoU9rb/TZ
svmhsFhVqKQhyAnRUyBqC5ehvE9a1/dcMDpXqP+F1bj4/ik7TFgNU8oDDmvT/3rQw9mkrsZ4HlGG
wDwr/Jjq9vn7UpmxDeIgc4f0pd/N9AGx0EanFHVFA8ImhL1Jb//Asz0Ii5+PLpB2HE4hSFRjbdbX
DqW2rEkl5h1piXSYjw4ZFtEKQmdT6OaGM429KQBscwEV31SxGYd5zOqGts9wRXAIMIq7TKigoxTU
eMFLDSYj2DBSL94OWawb76U7+QU8fflrzQ+qjX1KcggqmwQZ9XUxfAHkFxPA/d4KPUY2BmX+Ni7u
mhPEcjgKhyPrDPBO+vciX//A8GyZh9ylaBJAP71eSOpFdIc2yWbLPHg4incbHtFuK6AP9OJORwhf
EXqzc/RngGjfh/0IXyNjTjJxSoqxWaQz/XypaD2mMnuDmiJZRIwZEO4ZE7fBrJGfHI3tqnFJayZc
ScQ8Ibbg2lj7s+8ccxw3ZYKYw+KLDt2rNxY4VpubMdMPE/y15LVxHaXc9qIaneqf6YzGLIBctu73
4oMO7+HtqYpColTtj7wDLBF4qvsAHBNSnpDvc4jIuXxTtHoLKMCyMYqTtGgGASJaWsk5nNiqBJXN
0URBkcHG1VqkpwA+O+dr/7hs6n9DZcLqCIpccpOit92N5ohYKvOK8unvY06o7EpZ0VWkBy0wtHgB
R/pChcAJMQOSfwIdyCFHtS4CqPaMe16Nu/HLkj5qnASU1C92s/d+JVYJTJC9KSsT8UIxyV8w37GF
ugYJVragVtb9XJCaPPaz71IMdB8sOCaiUOe4EjZyaH32JH0XkUJRG85nMXIkEVaMJnCsXwiyItZD
p0iTHSZJAxEVxMrDcsZuLPj1jOZOap3ZMV8iMjW7cMuw8CCrx2Q8AlOvTUXI2oj3Zk3negmE2KVa
FyJ/HB02RxFEMWyX1g1cjRmja9BB0BjORu0c+dMvILpMREuJkKTVHX4ajQ6fIpbSI1lLzDUDoyHs
ns+cD/srWbLzYEtEW9miT3sX7EUi+qE+x8GI05TwVXwdyNgYrVtyKDKcAJWNuTR8H8gccZMxWhfc
zZfPfjSu58U5GWup3dxoRhS7CVtN7ZXiIvyBrHbWXbaJWJANkVDi1FyTT0KrM6fFkGIKgVGQLnlr
boTAOL/NgCAt4r0++4QWgpt5bG5Wtf43oRAv5eJ4RNldjlGJRLzBuUPG1ob5ngAUpv+Ue6D1oLUI
esj4oXg+GB8fNhh8ILHg8er5EFB3lz8CE/CLOMW8XVYmuzz3Tg/cnNQx8VCQ5YIY+3noyHEwfhgi
SbebIScivYJQCOyOObZHhogZzctCSvTk8tRqgxmlSMlgsMWUsBZZXsOOzmB2CTQw5HcxUfFBRPof
IfjcPovcindvvvxm4NP6Yupy7whyReKz+55kovtDPqLi3+A9z2dkd0Ono02imvhCG+IJmekp9lg9
wgzCLg8BTYsfahHQsMtQOQHm6TM0C9QaYsQmKqAmiuEvnqVRYz2nkmon3bj9RB+MUsNoyAEMfgBG
m9TaIJUWO7jE0X35ldBzknBAadAaaF+hJVMB0twpJ0QKb9A85N0/Xy/IRSCwUj31ANKICdJNGun6
fv8EJFeAU3YOiKUNe1uoTssACAdPJ/JzDI74C/qlp/ecThwia8Rc0vWtnOrbshisWlSOxfOcjjbf
z1qjjW7VK6MbjWkP/fDMPZCsrrf40fQFxjyS3arnK/Wk5LRKK/trrfSpFVNHtEqXX/b9npt9FzEp
bGtZY5PcaBEdFSo6wq+PCl3jW7TP9fO1m5wOakufs6fEJsKEwTCAM/iO+72L0qOiwlCxN6HGjr5H
Rn7+izCJCsiWq/JxeafMsMjqWJNZcvDDEjfn5GTo1SUf9N1puG4I6hPTIuvGoqNLbF/3TBLPubMR
u37uKGXNrDPrZXtm4bWh6iWGWcAOupCkvzsQp9k622cd1Nb9Y25zZkWm46+FlNj94gmXWVCek9WD
NaISgvHbRdpVg/EbQRepJCL8nCIIcYp9ZS4yxg3BD8kKE94WFiE54yfLEBG9Vtj69BgW5n7z2yuY
NseX1wUzQsX9w5EdgW0H499ttc685eH3U1ikc1HAYiQvpwbV3100MiPMIW4evJwMOimuK4cWiIyo
SxMtO2dWRjsrKj3EJdxfQllj9BbwnuugIMVgfcZkNniFC2yjwQEHfpR8MCpWleg9bs30ALhJ89ym
tXUj3u6QxCCacnNd8FGEwl8JhrkWHYYup5/YjJLuK9xkWBoA6EPyd4bGKyzJ02absl46/4qnB9Rw
RsBG9l7Ug0VlIVvCAqSH9+MlW1PG/D0yjulGRNCbcdqATcPWwAjCHBo5vuHJECXw21j2x8u1Pg6m
XbgDbgAvHnRmZaFnmg/DkSn13JJWeBc8GfBqCcX38F4DVDp/DEpBbbuAyMhmbsAm9mD6JjNkU1w3
Ntn2j9QWZeeGACgGKIuawpgPOiT8wvEzcFsQDF6aSsuLeZBt3PhmzgJyX1BdRBEBv89RmASIwzE6
uh5SN/dSxjFlVZAJD0ymSZRU2j2Gn6mS0V4MnsBzsyBHX7d1xrei3I63j5jq1+iJIMwY6l4Ttnac
r4dU3SkEN2IuW2H9JOSO/8ECtL1JlrKVeOuVv6cKCP4TkjgIiYKB5IOyTOHrgINUqVgFX8Apwaco
Ae6FI67DHRC/Xi6KvidBe9GMm5I9J9gsDKeZ1au53qiqXHBFFofhaI0KLB9MHivWNnq4oGm/Kt1X
BdqFoYzJF3AnnjWsAzLWW4PiAtnND9L2mU7a3nxwxTlrCvlU7X7e9immUAMzFaiylvBjqeQSgEMe
/1TVLNgmvDIF98XDctHTPG1o4g4CBWqGJ6+u4eixHIS9SQvgwyeE18xT91VpBbtDyrubh6oU6NVW
n90P+E1dxSE8ZhzbL9n/4XaSOQG9yQZe1K95IjQwg9KB14EySuYJNKkZwtnIP0Z7QW3dezZ0j57Y
MCePyi6v/AjXwKgzodRgy5AeviCxDdEJomyTnRL+JigjbQbuXudpJNNiiZfgfQmC0UhoIDHvDxZH
E/noL/oDH+/JHdlw6XyvA/Ix4L1QfhJEav7U8fOvtFGw6W9LQiGmuZli92u3FM6k4KO7ytuXoSEa
S+2gZte38H4lq/JdrPA65Qe8chL2s0vjEbF3kBYD2dInNTam7evppl8k3PgQMv+HE4SjDDMJh5T+
WIqUSLeVKag+t1vJCsGtm/nynvG5xU7HMsqd2zj59LbKPTx4RLBjcNBIpaEbi3iFJ/Jacjv9Dl4X
UMMabnbE/Ko2hBjFDeQDqGvZhbzhqvqoKWKX/LHEO4FlWJsM9lCL6KuoEYMVGSvb3UGhXSW5zyRk
wI/ZDYmfbn33zZHiOQnon8FY9jmF2PQ2PE86WMmkornAakPg5Jzj3x1uAjwW7fIauuphJOjZRhOV
9fnmsgN9BCMnbfvODin5NzFfCF3UAKxyoYfi3OWXD5821OqFAcJ8LIAJfmRvKWbW2u+h9dSDdNu4
MHCrr4oYwu0lboo9dkjgNy75Ccv2tqG5yx8GIOHVlQ7vk3ZSRR967Ipjs4wylL5dWLwPge9UBQus
XWipbzYTKoPo0PyPpjPrUhRbovAvYi1BUXhlHgTn8cXlkAIOOKGgv/5+Ub3uzVvVXdlZinBOnIgd
e+/Qbkz1DptJm6xV++v89Tzydcr2v4yBKNSXV0hMUFmju4sbyuij+qxXVmhe0tT6p1DDEImjzbrt
gRE5SNvxuR0//giNDPa9O9WOdGf3hLtUR59W9B20sHajkwvLVRRMHG0/DC3t1+rno0Sa1M+g1L2o
c2HIk/tpJd99ETYRA6eos3hr6J19GUjouxmcqhSObMX8O1R0hJGScAXr4fGgCTWmCXphzktI/KZB
R4MZg+F+BU6P4wcTdiq/oeX/Qmzzbf9d8/GLXAaY5DxR1oT7B01UeugEw5erjviwyNDMhCblqgHN
JPfIFwzT/g0BMI4tZpOrkTEBUfXoKdrFrFDC256u3mmOMJa3fzj1kO6dxTy1gl629yUqvyxIceAT
g5cH6iFIBTAKDcNNUA+xlU84GYBnMSDGYZhhcCjQemKVH15dsHlt2htT9QCq6mm2fiEuxtvnhCBH
yNqILJhB8Yy196qzQVpoVzsQYA6sFrDPAF2FzbEXdIb411mL59UlSPy+hGY2M951KswxaFqN293f
kZXSx12pkGdLiu+mdOCoAG7XITP8Fj3cDXEjxk2CMt3pBNTrXwaIJrdB++1cB3mUTU5/0nadGWP4
MsljkScUjULmw1I9fo7r8IzjC/4IabM1eYiwZwBiDve0TLuYL9DF5/8qyS9dLqpIjHIpmCkct3wK
Hg7M06165B86rJ6GCQ/T67TlGARSmE4n1ExzsCDgygdQzduKzkvcOGgh6Zaw+HvQxDBTY2dSYm6i
koGRVdiAqIHDldFr2KTMy7ar2R1fEKzr+/Nu2nP0aXvaWhe7ExNFL3+vneEywswGV99Mv5XDSPbS
5vMdful3kPnoceTIaA32MieXZalGeVpMTb+71Mi4iEpQfgcqo7GFPuExEC8W86KGGie6zxhZypug
rsei44xr3eQ5O3tgDqgRcE0SRmc5y+mB8IeTyxhr7zbEBQMPtE4QgCSKQ/8zuTLBHb+AkRliNl7H
2JGUs9PaYEjECJaYuaJf91oYYzpcBrynRWvXYxAOjA7VxmsAtodqM9G0IEPPevvPHGZLv0AVdQrb
vjmqOdeBl0juT9Mnz4UV9Ka15Zjd/ZXw0DgoIvYNmCy7lBF/CcBHPmBCJXfs1tfwgse7glW5OP9j
4Y8L94Wp783ORp+4nIChpMQ5KuHrqE1GTkMmzPF7bAKcBSnG4vuEyQ6sdixdS+dBI+EZAzbhXC2a
kd8OXBnlxgMRC1B4hs/vLakW2SgffGD816syYMYcLEv4fv6ihbmSOHFXIoGg54DVW9Ajs6WyZ3Rm
Me5G9/4Dnf6xFcGv3H/BZrlfkayrm0GxXPYfLpNLBREmKJPt1xh1s0d7Mzz2Bwzaob+GDKCfkTyT
pRdTCqfNRNsLi+oaSiqeJbjx+sa+s98Mfm7bBozxTQfyYsujkvN/7uNQrJ4I8Cp7+woN2Addq48P
issQnCZVwos/OtDNtLcQrGE2Pga0BHzYwhdmzMokBdiM58OWQSD+PSrnUMJKX//LmMB1dc5GkGUx
o3PO06q3rFxiIiv1jTO1ET7wstz2fP6s7Zuecw6J9rBfur1A/QWvX9ockcYzCHzfPD1zZNQxJrbu
wxxsHmH3M0F4Vd3myITb4jEAXYOBGvm4e/YYTXjuDPFihGqP3KSAidGyTRwp0eQgwXxDUdWtX8JR
r4OXc0TQUC1i7ZyoIQTq3zfFucA7PRKNXY0oQpYf1gUP2Atr+D9Vd1ejO4+WxsgcmPvG6QHntck9
HP2RMIX1AmvGiet5bO7n+i8t8Pzjr7cA8KyeluFa4GA+yBy19oa7QII10LocdPZrvIk2x+9WWpXl
quM2kxI9CZCABGdQZFRRjyTfM33AeXmPUcGEAmx8PdCa6WvOoIb0Mj0N0ZC3vWrCBI0oS/OQzKS9
JOZObn9tgSWuoyJq75iFhqQX6IIbZDOAK+xE77lxrN2uLwNPGDC9/S1xOacluaWXAm6yKGiEAdiE
D0qBAfPLEMyG53mWKoN8+MVltuU+Q8SLt6gdmOQyJ0x/fWNdGLbcuAGpFLYc0nu/DLlZxEN28/xB
7j5uy5zaa8rgXfhATotRMG83S1/He/+eg1xv8Kl9fd3b16KIJTvKQ/zusdDi3VNKWoO+Bc0dghOf
4jfQ/DueIAiGx4SYwiPimCuDKzvDCKByS4uxqrsqWez8g2u0YWepxgRC6nY/S4U6lIpBwBu8vwog
pbAUlwVtTpg7TgloVc9oX2JmQjxzb7HZb+gL3fzzGkwK35C4WKvxdVR6AHrrKuiGxmHT7/bf/6SK
mGSGRh/ONEcujNUJpzDVOAeOKWSgnKU7RyN9zAxGTLkUbR245JmDcgT6DUcqvVuGlzKSJMH6Sqc0
BSUDkJi2kSFzOiebg4EvOcCWGUNQcNsL+sGW6uieNr8ys+sfOyEqGC8jCiliGp4FtJ1A58hs5co4
6p87g9llxQiV2y+m/O5igEY/A/0x07xoWtBrY3zKWEf/CKuocreLjbNn5wyKPrOV0GD0MAb/U9N6
xRZ7eA+ndWDgKLnnUPnX8Tb6jSSi5hgOw4+gvOMNlLRoZIAicOZn8Gv13z7oMg0/JrLhkQjnB1/g
B7OaWVfPsLc+YePyDtjpN8XrIcnohPq4A90nc42QgZxA/DQcRszogw3Uq4bFZ4qlOT0HLd9vpto7
LBdifAGjCnI5KjlfYZJsGXwYtId3GI8prBjN2XMxxNo9A+XOhEL3J4APKZLcOeR9l0Uuuhz2sDBT
l4ZTzAABOZfzdvD6iAxuE6KOp3Psd6cPBQsBH8tohHN4uDL7EvjomjB6Z8coyZqG0A0QH1TbZdQD
MPSLN16pV7v9YgxSVFMuwlz7xvz+hmE5b5xPWIP7PWb/hiPSYFL+No1X/sLvBu+6JgIX+7XcGjSY
rkFv/dm4QDZUbaRfRT5emBBMOtYJKob0n4iAGeKdDErcdwgTrSmHCwwmkOwg36n3X/Uve5Jt2Scs
qSbako5b3OxYNh+4Efx+YxwJSwJfX9r0J5e7V+4MHL4dlLoaDH1IaRNUPl/mvxH9vsPTrhN2DkRj
vFnx/ET3ebYvc91/IZm44wL8CXCAicDO0Xf+6AorrpIyd8Jj8BXPo4sfb2dVzKrYdIGv8eMUH3ni
eXpNIH3MRM4JGspxqgYDNhW7ckxzDTAJQIkqGWAPhwPVf0B/yAFX6bm5m9AEyNzioAc8jmwxkdZ3
xyE8jLIQqAeKrjJqXLg7jH7X+t+wYowav6eYao43EDEyRmemTw5SCPfGkvy14+lwV9vH9hHb2iW+
keG3/6CaxmEFXEdekFQMuipV6AjiM2DX2d54v9Hi7ZCsMfmY8pqywJhog/cS8Vh7pI94gnClKY2S
fP7dg1w6RWhMCA3nPjULRcFcHRWhUqZwpwUryucnAtgeiRaR5Yor7KRDIdR1HssHrXT/tmTSKBCJ
n4W0klBbY3f6EbML6avdv/ZjT5HFjEdoLco8o05gApo2Nfo8wwqc/18Xrewklx2UG21YBSaSkczf
HHCIgG5nhFQMmH9TDcRnn85ozWABH07EDuQeELsNwd0pMU5R6bxLc4bmxegRAbx+UH/S9q4Oz4Pu
VdMWP9HuM6r2mxZxLyjp6N4njwarZ9I35qxcZ83uOqOwpepYIGyFAQCPiEcIi9CG/FfREOMCfKgo
dCpZ9U+eEmwddJA7VhqzCE+qXb2HxDqwRXBcwW0XjLaVzE8JcKEH8T3D6ue7CJOl9tHcF0wPEsxN
yOTZGmLbS2qdbh5zfz4TZQuZQndof+IRcjK9jWKRheL7cLLvBUZU0FR4Y7gfleAinSvbYwG+jbXQ
7RWBPpL7gJVBcDXaNrDlRnXYuKjo8i5iV0KMrpPLv692Z28mCqYutqYef5zoJ548R6mJVgxsL1Vb
TDtxqH0FI4egTv8ddLPgVGk5lckYwrsEcmXeHvE+MG/BvNSUNsH5gYgZfiSd9per4Hbc2Av14+RA
t2TBCyS2jGJgck18rz0MG/5y1RJPb8aU4XFR0gDD0BveJBachff9uJsDZiSg36ig6XjhFw715JE2
mMnOzqMzA0BTXaZ4OVULXj5jGvrqZYT6G2tvzO9oo436xrI7gXS1ZLq0W2ThpbJLDZWbYl/hScot
JC1S0fZ0YCfbmIRsWnEL7QS6SPeXQifGtwjFIUx4zN8xg1+0USJSMhVx5+0+YMIIHKrAGK3JD68S
lJR5wy1mE5C+0ROb3qboIIgIXQcDjZ9N5y24ry/J1bHTxSUWELrlfOjsY9KDApZBdYwCEztoPpGz
EsoBDW9XfMDfCn5QJthdmzo96GIHeZ9njyng4PMUbu5JVq5obsBDRgNhrtH2wqRtzIVBbm1WM3RK
Ss/LZrTKzw1q2XTMGGqauCrnkse8XWMO9NIFsJFvKvC6MKcDReJ8ZT4CIuebi8mTaGQlmwDcwEz+
6kCFNhNBh3Gs0l0Mo53N5FP1e5tFNmwA5il2+cRud9JjsvOIAhDwGUIvqwLJqbK9g4Qey3n/xJrd
NqBqXKqavO5WHXauV7vu/+bnj48coNOZq4r77vNZa0qUK4bjvh49b8dHa9jdM6kSYvuHBAy/OXKu
9hwyfgcrKd17wm1D+2Q1c6qGblVbkOrRS2jNxMTymKKiRLMPik1eT6FeRbDX2TriWvVBZQHJOaQd
pTH5YuWWWPU5xv7UBR9FwwWXz/gN80uEaOH+8u7noCjGHW0O7A8Gre0/WAb9QsB+Nhk8w1+IGuWB
ZSRC3j3s/err8hMGTX2hr3NDuSkdrY8ZFnz51vLafx6/GaRo2p4R+pgbLRNkU6P8h1635+fjHg7v
6bcNRowCA8SBUHg8bSb85cL0+f3NPeEKvm5z5DUBfbR83PqmRIor9ENs0pDEvqyLGl6ndC8YEkC9
/IXJOj2JsJQPyfJFkoAWQdocmOyN2eegvJvBefqcX7ZMBLPfF48GHTWhxqgPURZ8pQOIcSuXXfQf
dAqxoOw4pAEVj+DOF/UbbtynlMMJGiQ3es15wD5FwzxAUqiDEEetHRn3ZX2xb3GNDthvD1S6Uqya
3NGolXTr9bW6a8oRyABNzTy2m6tPKHnLfv4kXwR/9YxRHX1HneQ7MmZYE8QQh8vS/qxUXD+jJ1RW
/6eleW1fgEGQ3lXiM9zOAqbSZTSVjBEjhc/4liFRvjsnOuyz8+xKcowGrdfPJy8t/rF1GPvFQUAq
2NoEN/MP3KGW3kmBV/EKvEwLzZmMA5CAcP8GWdiOoFkjuoA2tNj/7fcghG/vzMGGOdzN7SJU8H9+
8+VQ1/aXn31KjQFY12n+oyeEfjJL2tIppr0GYy46r2+j5+TGnTtqGMkttTuAs6cEZsBnFVqcGjS0
D2mK4adybSIwS0ITSsybQnDvdWIOcQ4LTg+28hcL2QAT1f9jiRhodQe1iv+jD9aOtIL8/47uxnke
gVQTowvJXXj8HzlvNLLszDXXT2JUt68ChMDZJF7fhOmwJzejmq7ckgytFlBUlkb4+9ooCdAzCExP
7QOLBT60XAADzVBZ+nQqzAjMFZQRkQNuLr2gXnYHrPKcGS8lbVULE7INQD2dmBx9Aj5nHvpOfIJy
j/KhjaybTw+ygac8JuJv9x53oKaS97fXm1uiwzSWHfffduf99Y6HZfvlhxVRdOewZE8foQxpjfeD
j4mG9AmD0C4S4Qs+/GkVk6fgux5XTGC6C2+KyG76wq597RFg6Df3B08+EFhdH0OogQyV2xpENHgk
QiE8+5xrvTHXSFmkyUPCwULmSXBNuBtaQ+Hj0Vql13saQA0IrjNDsWgGs61jsp+aN4RgSrqyuBQe
6QA5J/Xg19HxiVLG90XGeeLm5C+Y/QUda4EtbqTg2SBqYVhrQliF/Hj2RaDP0r3E9YqGSkhW0Rr2
yMTUccG2+DeO4emiVUYqAtx0DzIGzdo8R5hUrT1Ic88nyQDmfDCucEzkQH1DDEA/dKUYb98p2uea
2s81ZhYz/VCPsQLok1dAu5kaFNbElqebH2E/Y5MaIF+KBWCmG9QZqCP2RLkgOTj/bfAXj2Hgep+I
5v0SPQaUZRF4NlCdqC5bKyYcM7w1/ZDQnxjfQ2Z1N7znoumiTItff3AdTgBfGC9unBszxVt0wnVO
2PVt3fkMSELeZ9Z4BEABT0SGlMc/hjLgnaeLByVUl/GN+b64P4ywP5Qu980rmik1HUPT4ST5cnXk
cWRqlHDm2KDvQ31xx59KtTqfmM0y/HyxcX1f7JpuzlLb01GrXOp2UHssLadwI6T2HlKsMp1PjXXk
wjD1rvBoSUOZZhWfkyLJ/NaghZAXSHl5Hr76ECXoU4J6wbFq97GC/XzGSlSNN3i2lE6eDYCqo4pu
ClKFyzof3+e0dJEgtgkszz0NhzPanKhi92c4Ko072Vb5zE7nIANfczi42j4nPBdOv4+SovkFOh0K
HoyGjvPVY1YpDc2WiZkqTVEmWEP6AIYrQgahoY26zDvIqehe9EamHrf9T3SJ4Xk/KUre5A9Wb13v
iXDFFKMQUEbSiXaEKuxFW58N3Uu0fZ5yEGGZ/HVOKWcaP8yxiQbxc+ws9eg21Y8cPiQPdHJZejmu
JoA8ilea6UWbog1D84wSTPEgg5B3UtV9Zr0zYKa5Js/lup+vHXkzroP0al9cMMnYl9RuRnDQ1PnP
XAAPfLsBNp73ZvBkzvSiPSYKG8OciYz1H9NpmA7nFTp0rNpwFaiWPkeCpf79yBTj5u/jMwQ04szt
7NEg/o6XLW4Vv0CDWozVFGM36NpwG5Undi2BtufkhszCgPLiNmAT8WRJ1p/zW0hvDT0TQMKw7qA3
8dvHDoS4JbcfMaJ6bNC1WmX6mzd04Y2g8m+Dz18Dh2hy3rNA3B6yU073gh7+MMdUE3q021P988s5
DzdYmoVoT3FgR/18SckLNstK3E8uabaxelwDmBmzewtEWDAbp8ZAPQd0Aegk7bF06LX8GnqnMsp+
dEDbv8GNjLSf0+YgimuYQQYfZdgGsVYWp5RgQfsA1os6rZtJb0Q+NN1MOBK+Sz6vkogGE0ICRSoO
6hyP8sfao7t1mj9dKfIlfxwhZWj7rf21n6s+GRHfotmD2KMIu5NP1EtYL29rIeeONqhIRAhdtC8V
GK53andgJ4bYwbElAE2x6EecABkGzAdJnDnGqZGaTuyY4EhR3b9gSQuZugy1CIs9R7w24XiPmCoF
bt7AyqE6hPfL3v8eoGl9IJ2A4MPMhT8FV4ypu+Qw6Usoyj5WEykg6EDhVFhIVC23GM1ZYonydh79
1v7uflGk4EdP1p/52nCIri9oj82fRb0FDggt2MXBJsWHLBs9ZqCFgsPSOOC0FVIbgNDiSiPiavf4
BMbqPPsE+PyR0JMq0VU4wXA+MTVO2Ihcuz0mwY0u3pmXwOJ0QH0dKyiXYchRYxaJQCQGoBsMGs6t
2kdZQP+VNic6ArQ7oltgAJC8ICpodAqMzWL+3jUBvKo4GZ/BrYckx3xTdSCecyqppCHPKrYCpoJ8
BAzGJD/EMGb/sYBKhYr9h9kviAYKZRuilGIPOw5rLRD887aXp7n4g+t8FRYyP3G1pCXTHcp5VsDG
fhI9MHHQPJgc/3rtT19D1Mf4jC/mGcowH5EM7AoPjwDvktAdL21cLsROngnMHaaH+ffkPDk71J5W
HWQT0UCdsSXoBMxPmkjDi7YW9iX0s2hZybA5He3VI3gFRoonf1Am18FvVh9oVzRsga0S9fBt+PhV
mtVWHvSIZuMFg2IM9pcoNGeKQ1uXQg/0o0ur8xQxPgAJASwhXv0G1kDRlRb8hoNRz9IP7UPOMLgx
IyxYTGMYscb4dLOZouNrcTnTdsrw7pd/rbi2XsFvRYqLVWsAT/TwwBsf/0USbCwjoT0hm/Y72DEg
Vxg+kxcnaWMb3nV4C/UjpWUb74rnvNpi3Evxg+legmJanZ3iX3KKMucWM3fcNyD8ktFMbsjrZmrh
NDLc3fClf2mkV5IUiPoQDhlzBIb82la0aubiSsYv2A/oKkCQXUGITt598EFrtdbcn0e+X/mVB/R+
tfJRi0PaM+dv0C/A4h5kJMB/aBWbvzb6xSNMaX7hCDC7Y9//m2GkR0k7R9fkGZMF4aJ2ZjXuFJ89
ghU4ePaBk4+PjrYSyulgQ6paYull+CVlxNtiKvcBQztMJQpnTl8nc6gWbnEvPI1q/rK6ryNjDbiF
hI9G2jGbP448CGyGsu1jfp8ShUPNL5fZoo3qc/ja5ZCF3QySmcPcklJ3ztCI8Ah9ujVCPwzFJozR
tCpar3EepCupLCUUiOszHzcs56LsRkxqR0+LD3hnsVL2ODcWq4yEUZyMmdUHnnVMHx1TCIPfH/Hh
SDf56dNJzS3sqFITo67nf94ffE+UnSdf5oiAMCG3wHC8/3GgsjjrbFzDua1dYG+ENmDAXsvWl7Vb
u0vYgQ5nkVN5D/frsz6YOqOHMnZGD5HzHUSE+EZ7isTXvzAhqGaEvXyJR410feXScXX5d+GUl650
gZ/2JTq5n+TstKxOMKGT5M7kNxmzIqZDV0hKHQg1+ZMR51h00hwEx48enrBSNjFQFsgpklx+3RyO
Pf4JkcujTLWVSL5f2W1XfkZ+inmcIaxSRwc6UY6at21cnInwX4BKcLdmMwAXbuRBOtF1wOaXiRyo
VR+BwZx2hvmw4U1ud20hdWUePFJoAkru5i6TNYOcFfXFjpZckB575YOzhxmzpzACISvuRate9JvL
N3j8K0xumDa0Ve1UVHcr4SAuVhjiQ+17hFCv7NrpMyVg2F+l3JMj94+7RyKdkLNyz0B7wFVUt+X0
sFW4TXF6dkseeJdTGsImghlZDaX7Y/bPnJmS2ByjKSWbGPQyRx3cgutCppYw3pQol3l1sOGhZfxb
5phDZSWPCfiO8Ua9Id9xSl8+bCEKBV/m4pBHs/9oQ3IhmO5qce7K3SIUsiZYfwh1lABrbZfR8LIe
+XVnQ53w7D9gZ89tLLzn7DaRCTtnJ5LnzaJ2ia1y81gGJzeI+K/8d7GcOhwvrJ4NX+I9dFt00oBH
wAPpOXPUzQ4PBIcb+eGnz3pyo9l2O5vgvCmLLGCmEsKJtpXM4a+erSXHhUPdiRzm6dECY0fPuUwf
9jAdbGyQ4sIjP/23cpBvEGEdXBHsVQ73QVs29rDCESriodgRXklbzJNYN5NDPL9aSXw4W28ce0qf
i58E0W/G/ITAgCghE4K+7OPfkTKKh8oIF76+1oQxSwSarsuEVPvCSXCKuosPRi+ywDVsZs5D3d6e
LFgS3UBzwNrdDVYeCNqXMtN3poJsyTwNYaO++1/H1by+cGQWbsA9igkz1tVyOEs4T8hQEV/hPOvJ
h+7gAcPX7OLnySvWw9xvD5vSxv1rB0czQTi9fvqb3SO3NCZYvSbvgeE9hjfn6uD0xvPLdYfnI/sP
RAdJqJB0xFPoYh+AC71G7IBy/7ZjK/Hdq8d0WLbyya0SFP04H/kXLJbq6dWZtQJeb8AcmJhFEHHq
BuAu30DjuFZhenHayl1USGU9hvJWkEfKNUuGjXUd5lAOwBjzmDHmbi9q5oJnMRCGXR2eSKwYgSZs
qnz8mX9xcOkduwX7T+tjdeixyfofsFTwLD6FrGRiqYeuJjT7D7YP1+2z8ySk4BNmzyAqjNjYeLBB
W/GZB+wWaP7LtRYTYn5JmsrIsQWcJhKYvynUDY9ckEwQWdvPQThDtjV0V0wkc4dU9oW9x5FjtUq3
N0dek7jmcZ9BnFjOkH7GCqGIN+jacl/kHsmqjLY4XPdXaDB4GcYAseeBQGxz2nWb4QGzOAb9BKON
TGiTqCtx6D2BYUsniYkNh1Pc+PXgPmr8BwZQFfgzcTc4RefBnZlT2u7YMLcHtzRZe+Tdrtwz7iUE
U2uBH5mIYp8wTQBRUNlx+eJgtT0FGkeMBHa2nOESQCcTzio+Kapb1uVTchprhk8ZI3nwzdrq0XaC
LZuoyyFXkYhJ9HQ7MTU6BBcoRRJhLuwOwrETJ7DA6NvP56NRMJm0rOjKnJHKL0eyDluwjU4jsWYU
vzJc3yKX2+uTMvrcH56YBYxnhuaw3nECm8PJUb6HlN+VDI7YRzh/L3BM8tWTFbNwHfZxbePkaaMR
Fj7Dy/1G+uBNiToPokz2YsvC0MuJYyfxEmzhY0UsshEqPp0LdEYcAJTg1Ieezs5rhuC1uTXPQ+Zs
mH0xXCBigUtGbd5FYiPmxrES4yHCQvPysOIwfrutqGfBvYfOcA9V7+eZg0t4Ci99MYCGYOsa/mXa
oRSBn5FqwC3LfMpd4pX18Ef31M7/5BO9YolHfHdOLtM31mQovQGim7QMAamjfNg63sOvi/1OuPaQ
CjSlJx6AEngZCeESUX1m5Clh5hXc6dOab3JGYmXFwiAj9L8Ox/AF0jxoHqkyYrrIWDRMCZEFLYSg
2cfH0IrnvyFCqFDfEL9f8SAzR0AP1Hig/uJZ8yZbb5A2Gqjir7hM0lXm1TjgQhhIYS+5H4H/pMsJ
dthEqi7WzGUsM0JlG8h0Hx5K6hKPj0FwCEaHkVMP2tZnOOegmUzE98x2bBZS7XIzDpI+RSvVx3XT
wg3LYQjcUWNRnNyoY/E/NpDjMAxlEmnkACq6LKRtp4CWJR+KIHD2uEGS+R9xgdPg4AxfwYjAwCnI
EsQxu0U8QTjwWXf4S7LDONSsak2QY2CVFlT4czSz+/q5fkwIbTDkPj6kAmfbIjPJbFiG1sefkabQ
JJbVjJKROrFnY5aJfT9+hPKJ0Sz9owNLorDBTJ1uCVEBItY7nAHgOxeXZr97CeCs4/YmD4gTnbMt
56CVE/1NtfIKcp/Uxo25Kw/37rStOQfliB1Swbris88mERZzPZ/zbtvhDU9jWR/icQbDy8YAUCI/
UDbGWpuJMAb/OXMdeyO87r03T8d2gwlZBKGoIDRxYdvtnfM0JRxwgEp2qrFv03R1n9MRuoaYLMJR
pRSsIO5mYcUDeYujD4/cw+cTO1NOXwuv/dnMdldkTT97MxBWXH+oMtCkSKjBqQhx5HIMfC1EmD4Q
nRTje3FUtbtUJciSrQajY6ZWk9wqOJfQHXGUf2Lv3N7pAYcJImuRWRfUJsTuaTj2h1Kp805SqfOv
dARzor18fEkc01npTrq7E6Z5K0niYNBRdJgj3a+YeHOWJQ3HFjnHXnd9qW9zBCgguVLHX+0/GRgK
38Xd7xsa+7KmP0RNjkBnu4UVytIEAkUk+uUM+C+kyxbD4V6yZ1Ji90PWw71FPsbZhmFfHeI5gXlu
x5PjUWPhEhzJg+R4PlItuN1xnrwDUvX0lBgp2R91q+LAykvKDqTKHCDBMVJT8irSLyFxcoS6/6pn
SXs9qTkKaudeqNJM2CnT3O9N1ZB0jMpCLhfrPiw8ZcVLyDdD3tQ+HA5H9JSU0/Jh2D6Sncknk6zz
QrTqOd1xW/IQfonaW9Yp5V82KBNJ5SjJCUOSOko5zpLiMpjZQcKhh7ddN5WqQ1JLiUTQzP9VECwv
9yp7zD+T3F6Sd8xbJfmfZPZloqyUYXb+9z707N3fimKG6Jnx4tROHIiU0WS+ZXLxTWx4jDRP9PDk
4+tCYttGQf5wK0/zoZFpPoXwqEQO9Y+D5p3HbQ/Tq5TBJ45JNazsIZ1u/NO06hdjmn79DwxFlIoM
xUlz7B4qNFfQ54NewfLEq4UlWbuI7KPapQz7ul9IZfewnre9V5rFRaC5Ov/WYaHuhAz8nN5SnUE0
WSA/inET9TVrHgdplaW9gf4pAn6dAymWKZ1y6bqjhu+oJkdvpbgAUQfW9sfT4erKCUUaa+lDqXXk
8VyQlmzIDOX4+k+ej42ntSzoukCvQkyLXJb5wHP63y6dJJRiP6+Lsw924gn6EjnHZ7id3q1HqPiv
8PmveNGo5B6qFWGT9y+KYwILGvIEjQm+Q+iJtpmIdSBt1hfLWXIIiY+SRd8tiuTKFbbPta+PmLT5
r0DeAt+Gz/R2qEMMRz3IL1JcUmI+PPZEh3xavkr3ReZDoeHJasLfLpYSWrAANlhcJngtMT4Xj3av
FcusQTKjDsmq/Lh8tWIW1OAy2qAiFW6z17LIWT6zkiJ2s5vNKNFnTYIih2m1xDumbv77sM8x85nI
EqVmk6//PsrTQktIPC3HHU9A2FfYizQP+PXKWXnF1u8Xtf2Hk4UM5oYn104Zk0uDQ3wBgBxpQ0k3
AFqVf11KgOm5hZ8lPcxiGPhMBBa8W6KITLLkhSnnoR4Z2NTasC6AVM/wkoi2mLBiaiB/1EcEtvtc
AmrKzoxJ5OVrY+sOnmGWEuApTDF3jbXkFtwC3TGDr68E4gmAj7xdeZUnoADQAnac+lByEAZGEyX0
IbNchgbaFKk6WEqr10KW1wbkTMHC8ulogD15n44dlQkO3A7DBfiuLNab+4rkXT+8Nuze8HzUsVr/
7LsMR6qjDu2JwRMz0U2CK0Sk4DA0ab8pc+CqsuAbKryO/1l2fHUva5acru2tgf3xv/g4GTPRvhA2
72RrLxd1JZuEdf21aUtA3iz7Lei6jce3nPl8TjpOtk3sCinaCurkMkE+Xu/ei4zDbYJXK0dacuR3
og4pMauDKCQlrsSr5798XAJLTuo5kfxB6lfT6QGg9Bw91AmfFyoyEfMb9iie8H7ztnWYC4onGMtF
klTIqJ1xz3kFIDyHoygV/lXFUmQpxNhuKr8M9yB/+c0mfiFgyJNOylTi/24tCg95JV7P7MvrEMp8
qYUlH6U9zF2DmMVfZMwN3wdw5AG3fOTGPGT5qjyJFrrDq8v5kDnH48Tup1E6CeI4ZsLI01nKa7UH
EinkGVQ8TLn3JLcEh321PPVbI3Tdfs1Nl1/ZvJugyoNRkrTSbLHZUp5arTHj19wKH2PnN7zGhlut
2tM3rscnQADqSrfXr1aIG6xDm/ujBO0DMgnuwG33wgwLLAIESiHNySabMVChg/sB7a/vkLwPcroX
bx67u7J+XAvSbnLFhCWXOSKaYqWxtoy1xsevvC5j4Qx+fby5LP6PJ7m7LEPmvzxcdSA3p47yEHp3
WEeyA+QmfTxZgKd+BdO+i91JK+r41DCjex/n2zcJPqou/ElkvdGGcZhG44O9eU94EyzLS0gyj/VG
QsJ67yOTGnV9+MjYfnjKwByoywwSoKsuwXkoLMiNcCCTlsSaVvHUwx/l573d+ngJLyFtdb9IpXjA
JslHrOtfwuV8HsRl6HlL+Qm4aVFnVPI272Pr6jI+TQfb7ycl0pObC7P7zBVf4w/Jr99BGfdNKj6q
EtyOghk2lCztQevq43lT96IMrFQN6EyXGM+IsYA4kdy9/0462tMkbxmifBRxbpv9+NuzRtihBA+d
/XYK4VaAecsyrN1TX90XW32ADQBbkXM0CxrnCiUxPJnWNaZhPmKoMwsAajgkIDwidCCH0ZXrAqG1
Odu6zm9AP4+nkE/l9BNLvLvTQIUmdDDzwgzm1bLZvyOcmRkDnhOCIGPHSh+cSbBUbGPoB6zbFlLW
whNJ3cZ946bb4cBUYnzGgXJx4uXkAHnHjoIKEumw5Ah3ZkIY65ptImiCPnwDHl8XumDKfSwkRx/n
PAY3976MHGKnPNxrfOo4twXauAQjEIy2IwIMMNw/kI0UOYDOH7zjNo53i87GdpT/gufUQAzTxW89
+RAldoSDy8zspCXiRhIn/gPztmilgNUSrNmwYTbIPIk/70kD4loiFQLH4swSfFGgG1N4MpzyEHUF
qwPLufB3Lz6NDSLGfyjoIY6TBL8jk4y68ZB+chdkx97YpI9AIof8GRayNScQxctkiZOuX4bcL7bR
k5sg+YXELQrVhA4z91vemWwDb0QSrQBYyv5NDgeSMWaSK0RPbQdk1ACK4w9dMIR9M2YGJcwmSQJP
zLShsn/HnDRYHkplwwDXf5eEbTWHDNdOtBLgWs4XieMCsGxcGia2ZJqSy8kFyUeG2cZulz/Ll7gQ
fbzGa1AxVI5sJnMiJ4I5yKdZamJFvM2nykRdtsh4liCL8jIFI8xZUPIlaZZA7Ewc5AQDZhQk9ObK
1bDWZelyPZRdy2Wy3vUCiNXW7iXOQLhjwCl+iyfWILkBLDojMuujHB/AmcfMI3ce0SfC6NpXMDCR
pFwwUsl+wVlA1tIZenb5A/doIJ/4AIAiWTz0X3IjKQm22+1KCkqxuUdV5b08Nm7ccYZ9N2WWwGE0
YhhruurDvR8IR3HhSlagBYKyTI7H+RzPTxtBmjxygT+ZA2iLMxApLHgIB+ZjwRgz1p1BGXicSC3A
BYD2CljTdl3LCjNs4PdQoSjp0tm2F13G0H5BW2tHwDsAMjarMxRNgfCuJa2hsWfQRPtixyu1P700
rv9i0TsU/vOQKSrMrSCNoUqWcSOUzzIYHQSI8qmgDqcclrQM2Eow3OOEcbPUolTFApjJRpYCgyJh
BvkgvO42ripb779+xvF45qQ/CAjNVnAlKZbyg6fyR4XNswEGIWn8Dx+X6pjCWe4U65VCi0fAljrI
qT8KQIdBKTDxqXHqlkLsBfgEYv4/ms6rO3FtCcK/iLXI4VU5ARIi+oUFJoic468/X8lzLnfOjG0M
Qtrq3V1dVe2VfKVD2nAQ4VKh1t1rhL6I0bJsEdo2BE2pG/OlEQamrf1alS0KI7YOPb/uqqYtUlvk
vOfcKERV74fcvCQckp2iPbYS/O0HmIfm+SgpuTmg5UlODCj2B/2zSK1kAb7IsTdITi6gyWvM+Drg
QTnAs2EqwGWuVKKU5uUDe1YzYNIMzLOqfevAS/SP/aarXew75sOweRK73/EnYVvtvuhUjBUmKCLo
xyAEi2AkzyQILIb1eWbM6uPB6jZXJ4M9nYhy44UK3QcRBx0QOV9GJQ1JiETi263beH8QLl0C8pZF
XxYOw1zsfrUi9b4cE8pcfq4VqT4lKexx6zJSPKQpV5yD9BJW+RcaHmUlSnGmV11g9Hxz7Umf4AaQ
xYzAboPKn+ZnuVezFoX4MW/4pFFU4BTVrwZ2qvao2q/6JxI8BLPIYmn0OfUHLgu1pIR5A5w+9Jpq
5amJgWSYenXQYuEGkF8/FgwN+L54XFSgcaMXkBH4jfa4xLTwGoPPGN5PFyaE6GE7943Tflx+GVXC
N8wBPrp5xcIPB8O7txlARmbmEa14AQ3wG7IbNIXyBAzXZvBZt+FOf4uQSBwhR8yfQ4b6pYPAhTHr
YXO+t+89weL0dub7dvmELYbTiBsTSOQFxp5MWhPqcqiNuL/TfXgSgSo4FDI7bNkAby1YOPRjrLI9
s162dHUECWDcmkeoD60MBqScabk0OyeEnZx7Wjn43W1makmWqBbYfs7m/YfTdAsJcTI2JcpxxiqL
74SsFTkjcyz5nQMOVySB3KlKDI+/L2CC3w+etKFSx1bkLbYut5wdUfpAEuKPAscHkSOmBpq5A0FX
NeQk0iB5jAWMKIrd2I2izqTDUBLSLbpxkyLw6MWnzAxsxikymjvFKnelxHtHPObhAU3gsRwMzHSl
xhkFQ8r/VtipquW60pOJAgSQ0KO/tUrMNEhNnipL4ByScBXG2XX58Hoq8R1uqwVqQUiCqMBfTsvX
tzT/kH/Hqwx6GpFnbW1BtHhe4jEgQDk5TV9OMH/Znpkk2qB56z0nU6mMNsC8l8nrbngpsg1ujH0b
rMU8M3xB+UABbEVJTyFq2uQZtIhutJTW1m0uwIimBGZl2p3Zo//AxfzKck5U8FDxC2bnAoJYeasV
hgNbHAQJV6ALJCxsfAIfpybnhdNk3a1wyB6p9quucLIYKsNzSQuHF7vOMBstD1JxWwm6HkX3sILJ
O2QvzWhk04LO91owdl5godKSqG3mUMZw/CDV5j9/Vd/DptikJaahFGzZtANpZ6sZqJYlVQZvE5Zd
9rWPGw7DcJisuFoV1O7sgBBhA6ZaMz4ZUmvLRONUhaRYSUAF9ywawYFqy80GHcZjsJxUgJ+NUcmc
EBR4AXY08TsZgYYtZoHbtAlNJ14u80GdMTgjFJjf+BlEI8QUesWY2Qc2u5qWLF29On7lTAZp60c2
cxpA6xxCik1L0Q5MM00wMdOuwqcHTmOvIWYrzdmbIds5cB5bHktKcJweKinVoRM4x6XRnq2UldPK
GmWxJPylpuuKbSBRUqPFvmeDW/zfkBZlZs19TdLhdZg/pPZPwoJXUAvSWScHqzXmyqZnmrJ+knCh
PiSFpDUOh+02152Mm0SNFLq7Yi3y2LaVCTJFne0YZ5tXqD41+627YH3DB+5QfiYexbjeizSQNioe
NdrPg3xcCT0mzwzMQYXUltEB9Mk6DDUxPbZcr03yOuaDKsHPs0CCcPs23w62IKK6j/LwlNqMoALj
rYN+C4xlTksQeAL8AQJYNNpxn5YQg5ut+uVBP2fICWuQZwg6TRQaLO7zhAUtsDNhJVlUdCggiHKk
R+Mx6ZLL+hxym+lsbznbLV87mzOkmzzkyumarVacmwUvTapMc8fQC67oPlnD0FutHQUTXoTbSngA
5yLxaF50HYcSsqzKM6dpDPNEGNRW158WxpY2Mr0csRYGgzMZEH47JJYwM1y1xwYsXxLAYLVqgNzq
huID6D5tdnRb6cwNucWEXehykfVwz+uhCK80T9EJ7X73MecCwogqWLxxCj5OO0aBkDuTNJ3L+shf
TOtTiIUuyNZUXkniweVVBCUEcioJ4IJBQBt4LX3MNCW+qBejy7Vak+HueUZ+Eit+U4FEa4ZcgCPZ
8DIkNe6KDURHp5bpw2MhWsMb1w17UU4zb6fcGPyb/7Q/4YtfxeiJJZHTZRJCF2cij1cCRYnBeeeV
3AhXd4urcAh3c0ojwsyYq5MkLMmiYXGDfT6/L0/rK2vX8ZC5hDC5duim2LM7l5BLij0aay9D+5S/
MLytqXXGAYKvSUSF2LP6e1uX8Z+ES08QNZ8vWb1IaBnsQ7Sv91p99mSHYEi2zZssCLXgWIivAMQM
cnMliz8/c2cDF8vHX9GY+3NEvWYGO4sJb3BeWceZT7RjZJSVHIzpAE6T6BEKvKSmOqEWPWdaIRdC
EpKAz++dJKTQjiAzqFvEbUryTLkB5sgiQsrQpolFYnl1KUG4GF4V7QIoM9th2TuF9Az+whCYFfc8
RdjHbUVlSAHoMGJWnHoTwsPIsDlJDWODzzJwbk6Bog4s4YFMeUg2zTCcoE4D6xSSNyilwj9tUojY
cZr2FbyR6TgUiYuMudS4Ft5A8LYJIG7my6miyLpPNwXrOeBf5fkUEH/tfRE5WdjjyH7C3Q+euLpf
7NZrUubKoL/FXR3ZBKNG/TvL8DMHCcSMWov10p2GJazPEZjBa0MZVkUPiDHnl/0OP93fBj6MR4OG
/uHqrjbIDexre5tMOxwH3ue0C6vQmPbtae8xeleNJ3wxsxAdaH8ytQ0MPMUK54iPFZ1cpT2PtF7C
u4zB3dagMjiIQkXT7AojBKFTNkOIxMATiNCMbnjhUmBWmaqwQKeAs8bJrJK22fhQ0NhsGKWDhybs
Ga4T95hO146G1k/f7oaxHlBN0eduIHzugRvRUGtmLB45a8xxkbYFaJdI+cui/7VY2T+aoeoXOoiT
mRBTl+FAvWYyJhi3RCQi1CkGBhdNPDQZJGuufxhjeVgHtYo3xZ57gKDCpnF3QRRgMpR6SvTEeHZ+
edqXhn3jK3ZNpMMQbLEqRL2sA/hKNbeMYxqDjBUajdyzTaKn9I6pL/wpQYgRPt7id1E82PTaYInW
ozLxhYPP8IUrdFB7O9kwG71qJn7053AaSYxaR1JAm+6NSSPWNXW2Zwz/ZPhr4t+hL5BEUL/GUr+h
P4TU0aKVJ6+9oBKiGTH6PT/npPZcSKmtn0a7RiLRMHvLJabQVPe3trwfe71YRTD5w7YDxf4BeM/g
oqG6nwxo/5jZfD9HBI0ar9Q7emXaIV6pcwzJJva5LZuqgZfYjqQFN0vfVV38xlb5yWq4OQ3z27nC
a4gbSPquYcG+I/q4j8RN6Uvaf5w8fcfvxWu8/YzfqMEoVebUPG1Edj7jHDWRiUEzNGAfmBLRkXn4
pZU4NvchzorkPLQ2TPVlcOWn5Sk1o/jb1W4dLRStiTUQAuuetGdnQu1lVId59hBwSyhFtV5J1M7R
iEtYJpOoQ+9b7R4kiaAXycH/OOqEnOguw1h3y6iUIXPrTdQByntEv1/8gQxs32WX5RbH2KQZDAlo
7Kn01Quvhp+nY0aMfTvhrwJPGedNo8fpa7RplIxxDquTHu/RMl2vxuHu8tX14H4Rrkp4eTcQfIcu
EAOJGM78xmU89VA6RaPfK+834NPY6JzxicRwjWyN1NCNDHHwO4cUWuBAPIIyNQ7X9S82ngfQqsAh
xCawzu1peIiLfeZh0t5S/cUfi3lKBgzBP24XvoIm/nqdjwVvvj5mXJY1O0uUmsHnoRNFi0u8nr33
dgfssfn2pkSarM5LSIZIjDyQENrkmEvyeTD3G2HcfKObLZLpwZ/Ssn5y9xzJl5hhCL+INJM3haxf
4spCpwMuqjszev4anIgbW4KNM51/NZRAkPhFUrydGUWM84IzAG9BhVNkuG7PsFlLtqAQZvel1A3s
KNSDZB1gMYM78S4zLt3noA55886n+WsKpw+CJPssKSPWtumuK8bgll5iZrPtUXVqV1R5Bf8wS9KN
s1qp1iALIbuBXkBcXjGsAlbGhafAv0ggKUEeAtCmXMPoyQINEzqGZNbRuVIWrN7u1Cbl0o/WTiou
Jx1KwBo2YQE+RQRg5D1eSBZDZpLCBFmRQAZkJAdSnD0VF5QTpURrDoiZFU5CTkveDWEJhCUzvJQ5
fDpQb6WEb7FWZsTJ7ZTZ19JECffOCIEb21Qe5O5WSIJC9QjDBAJL2B63QclnTBxZ0Wr5e6iE+QT6
L2PL2bkb/D7VS7FTcERztEh3iyY5a80IcVFmm7yxWb676zmmMkKN1tzeCKrBSBz9Ms8c6slCdPSi
W1/2ycrZGYFImpn5AtxxqxFBiTSW5/NCN7tNhsu/2w8aaWGec6jQA/VcnK2FlVowNmwqom9gs3D0
0O2O+Q4iIoUL1d0Ad3HVoO6h8mYBmYNBzq6YdWa4WgL4saJs7mwsE2aH+GxoBbba/L5IMM0TlAd9
jxKJyRN7zBi14vmf3/O7jpxWLkb752GfDMfp+v1lj5BM7xOCNXfABDYHr04RpzuC3z+zhhhPRxGg
9Q1bk6UDVbdkMmxL31GkApzpwEGZjHQbQO7Eswgm+hAqDgZAWDjWQNUuxCNxERsolZkVho/fB4Ok
df9NKMV3xSKO8e4lc8a5udtVIT3WdpjNVDIhL06YRBNls5orDEmTgpG9wYQReAFSUUUCw9FSnHSY
DOmRrZJiww50I4pI5H41RsuKs6I7uwVd64+wA9GKexvSDbUZQ1TGvJBIKwayVLkh4euGpTUlRRu3
TsbzyiSumRIox2gVkH6+6Uk/A836uLWwvgOTdZhgg8do0UfL7TX7DMbARRDFGiqaQ5uNuo1JLc7t
AFPsPAUT1YnX73e70BO6uDKXyCnkVo1zC+736Bbtv032iokuog/cS3HZEEVmieueXDikbMHZI84s
Jl1MyTSWPjBvMAvIi5hLSdicKorlJyaaRKM4//ckgpJ1NfZQybd5frpKPUpC0ww6SNt+l8un1yOH
4NROzsZkpHY4c6+JfqrnmUEIV1RWnfCBv1x3yG/R36b34NtF/l1w+SGeaPAz9T6MnjU0G1gAgeB0
ZcRKjhEYiu+tLTrW5/yndRH14c1WqNUnQjg2Th0wuaD+W1nt+ieWj5bRC6oX5FXQOdEMru4dbg8x
cSDq+158F6IVdMhgGzyXKsbKXh5r1fDJ4CeIu6qWtAhpsHhRtMDIhYTPr5BWi3eJ1Jca6K+WE9OI
VBssVhR+QCNKorXT7KwtirEGQZCQSTHGoCsKLBUiVP2qtlS6U29RyqiYJxe3awAQC31b9Q0P8CUF
XDVc6EmoD87Qohx2KMUMrYLKKnPKRfLwiIYVws5LOI4Xso15Kh+luFHXRiAS5Zbq76GgVNrZsE0g
+fCKAo1VseIQbwqIysE60HaaaGuOnaSeWoUJlVSQ2nG4edDoWyuIPhxj0ybkChH66I0FnV2oWBX4
kQzxoT7efqDqlI9HKUCF67FhsFERsj8mRFBNwVBAtaxw8be16EDYI/JK2RgEswG7QKdiDthP2a8B
UzjFDxYIH3GVMlmWGbAuojIwyNGIzNC2Gaycd3MElPBYAVvzAabmCqiAqMusBUe8G5FV1X4WyKBG
wY88P2kKwAAq0hTQ6JB6UKEh+yJKq/8oGEOxXnh3kzPaZJO7IAsZXi0QBHY7HpCMGMpilG31cb/O
2SeIDvX6Eoese1iDEOjBYKGAIDPnxXDZBiEp8vh7yzeNgQaqmDNjSArd6pWd5rGqsQJ80Vlpr/G4
c/Rqt4kv8PdvgCEq+inEgpX6ZbracBX/eApbvyFWq5qJfGS64Wpu6yFnsHt09q/Ry6aqZTvTpzvn
6DKYChdH5I8WzRC1ydWqAj/nfQNoCX6F1Yo/WAXaBJGCsZt01Wk2/P02eAw1aZouFoCNMN0eYCAU
+fSRFErJDGNxpNXJMlkKpAuAG4hirL+G6AGOcd7/K6VflhO4jEgV9BY5C5EYw59gGzE2g65PM3nY
GVbVbgNWFmSuo4+eiDOPjh9O8t4/zNQ6Vhvy7dCWHIt8UEkzLP10J+h8brAh03poGfMq9T3XfnX0
s/jI6d77rfQ0VP8IqhpDEwznpwtPst915joZ3TkxlRakaGMtYx9f/W3M4ikzChSGJOMdvH0MK5rf
Hb/H1QSnt2SL9Ikmezn5Y3k06O03XV35l73r6ERjYmvckAwebNnVb2VLgHE9OnY+U9k8dF4iu62a
+QX84oFX+d1zL6L5d0q/DfgOWKU55UA0irejtaVmasFT34vOqF5C2Ia+vNisSkEdGJJz90mtdKeT
ph+xDuh6leGpQexEjyk9590/9LgRZm+rSazjM3FKaZb9XCMkT6sfWmj2xZAKSpdg28di7r3hRoNA
QYYUCpkDX12QaZVJulhYImrrtOoYdEsaCYPSiY8kiOAX8My4ufNcj9QdcWWfhhesryMhACNqvsMm
rVT8zhjcLwo30gI76PAt7QsPR5nJzYpixoDrm6YdkPOSnAK+qKWivrCHgblBYCHNFCwrRI/9gDCu
CHfIYTBCnOI6dMhcxSF0Jk0F6a4dgEsHknwXEhwjv8/LI+adRxejlACmPD1j5iIAFUmqQFGVv8WA
DkMncg3XlGRLdKc9MiT2FHYSkub7sqpwBsqhvus+ubcHgsTokJD+50/n+Nh+EHgg+jk40oDR1s7f
jvOUK7dMzhVpCgMt2c87M9zFadKy2+gjsz0lbGLmOVDlwBLF47UQZN4NkmGBOcoXDKhrgbxWDv7B
31FGVlzUxaRRpUCoLi1gKLPKxlM+MXdsy/rMBfoJK8zeUCk+owMgMFOo2T02gCsqLSQ7a1Jn6d1E
hC+4rYCepTiNKsv0txi7Aw686GBd/kcCpJjD6VKlE29Z5FnKK55M2EZvmXeJhZfrQ5HAsbfTNfbI
0Bg8i8KINHQEvE8y6hJdUBvppFJVXAE8Vbawvth+udjkGOwRIr+SDLAq8otPysA7vJwRLzR52hNh
4hwDhYva1S/jMlegEnNWrdFUHzL/EbIQ0dV18Z7tasjra7PPMweYx2I14qGOzE4qESVeuXv+AZIl
x1/LWY+CBepiipMK1fSuM/w/82SqQzblv0lfyL+Ildu2lyJsIck2g0Pfpm9QsOiMQTWIJNQ4Q0nn
SezYir9lBjemJHv8mHqJ+EtKABy84usBb1K0EAJEkYsmYDDY/HIz6I2RbzoDzm+6djB52cL4XzxG
AogFFQrVrfkXjWi/T07sfeq+gfQnYKgV42yFAn6HCWJJDmAB2DhsQfpqmiEyG6rIGqOgliIPKCPg
VhJxgAvDCV1gmwdtuOGvAJNByqFVN3u1uOYDpTLKdKJd4jHn5C/38AdQmcI4JkdAyoZgGcggL5Bz
pryuatH7AEmjk9nX2fXJjE5hwVmov0P6lAynS1xqKPi3Jt+C5RRnaFnpsJTServ68woeAfsOtuyJ
2g7lHyBFWEdGORiWma1DjYfOnW2BGO5cIWTevMYEOpKZtbHGafhCxTkolePoIUFyM/IfFghIocGd
wg1jVqhl+BRNeD3242zjS9pYfCGfQ+aCWtFi6CqOpZx6UjeSjeuYASVepf89MxtTzUWayVukc2SW
/hH59fFHfcVDkfZj3S7+lNIPzfbMrUyaReGhoUw5L3Oy0OiB7y2+7K0KbaGSX25nELmbHQin9FHW
w3Iy/anDWBPLkcwPldNxuW8jZ5EzsUsCnEogcYZ33H4vv8uLU3WKYgszZpZPVZiczkr2lucTn7zl
13scOZu2uKJvOE1T1htb4sZjwnXvGNcKzETSdJjMatlHXHt3bqHXrGGuLTn+xXy1KxbOoVVTeRA+
JPEZVqUytmLAIPKDXUiPOKd+2RpPQWY+yWBIpGhWguLTgyEHuPtFEpT3uEHN5Nfdn5pTZEP/mFxJ
9DSLUlpKL3Y5aaQfTOWTJkan5nNtK7e44e7D3KCklcpjdotF8H5RJD9rn4brDj+B2tRmfSC4JpsS
ibtgME4GyxJMLc4Og+zglZSZYmu+H6Y8CJm+0j7PVEmq2IFrn5xB5CVAQME+iittfC3NWvKgaCcM
2BV79qbSn3ZbLnU6tWiFCCyD9mwYMwfbuUSXaNM/5NV2icBKkeMoUNJS3y5hEsQt2ca3abmsu83O
0d2lj/mKq7ZCKUkwZY8oAgES0blyB/ylVLmwSSSA9mL93Jmje+oe0bWVrRZT3F9o0OGIF/s1Pkwd
r8QaFfmdIl5Vv2JndYQ4ESiqifJRmNP9ZD7xTp/rgDYESND/0gCBmnccFHxICKUCbHlm1BKNyeEF
9xAFqRH9VwooH2p7lnigFBecVv80r0EGFJGQm4Q+Egtd/ZWCIyYVUj4yR8UHNXHzVmx7TKXc787J
RMbK8CBiO8Nh0SU1/dWtjp6M1PjDylRfW2y8l5nQs82738XOX0f8ZRBQPgYScDTmUJ+IIKojFMH+
/lY7WPsJTVZJanVELbQOKlxUJikaifu1ZYcBrtJmd2W7k2DpjNkMEyNAa4i22km1NecZicdWNfvH
hqBUYXO5mitiOcCYtlK9Jv1q+A15T0sVZQOPWkOEA8k5FB/VFFzDjobgoXoNGE3pDEsulGSLz6gC
k4Kww05GRFA0B70SdkVTlnIEgXreUlVNo7S9QRQRH1paPDp2ksvbdRpqoiPeRoraHJ/yp6v2MJIj
vX0eqDk36qTnHMhI3apCqB4WLw/vuEHjKWNbuYwYdc0nQpkS6+wuVK6IEfzXJtbl+zu2eiJeOV+R
c05dCZKYUUnSfOU2l6xD4w318yGXiQZnnsPBKwfD1O7MmWNVKm3KS2++LnOwnG1tIyrBpz2WEauL
oJWT7jhnSIAsHgaZgy4pahx9NHI+uqrK/xqxqnCIVqhv9LEIpl9Wl3hVOAlGBWczx83S5rdAWtHw
khnS8T2QEUBYHSsRGwAjKXMViPEiYT0z/EPg2p9KD+1aZ8AqyRM69dQ7WkZ/gil+ATIiKxTuCSmH
QFR9MKpc3VBAB9wXBP3FO6aaomX7RwbRRaAvmR6c9I9+x4nSyiLl0uPWfbqSwUkjJZ2Gcj3FdckY
lWlqPYkoqqoVVwefjir5qoBuDlEzJH8jZRkcBrssz2PBcO8JDxD0oDZjXtNrteuhFY3VDYloOeLu
1/0xCPAtAHTRN1GO4rlP3qdUqTObvAiNyvpJaweEOnrtSo4FIwsm4NM7ZyRZAl7EslHCIkL/AviD
ZQ9uzXXd5CnH4q+PTrtTt68ulj4Q9y+Pv5J8a5bi06jCuRNGwo3OEhXtR4sFXFtf6B7SDaIzcYem
d7EvkOAEAP/V+QILqsGmt40LLFSwACopDawr5piAsA6hDQIT2pRaqOz1YjpJCjC6hgRN4zQm+QZH
yzxshqwKqfO+NzUaK0GTWQ+lsLP3KnDzK8BgKnce/m1RCD4AbHg++mWklaxfB0afo84yaThNj1I7
ZdyBhzDbOy/37hURSeYyMSA5dU9dzR/IAnQA8bl9HcA8fYt+iruKkCzWVtgoMGje5kbRZGlUnqS5
dHx332iLh+6oHL4Wr2hfR0X3xpRvUJ2To2SD6gdK8ZeZwDz7uuQFdwbfv9GpmTywMn76e6Yz4ALG
GEWgIqS81m600m5yNpjbDlZPErHztpf4bWdf+0yx3S6OWgw5obqkcXi2v4sbfCc22QKoyGH1JkdC
K+xmg9LTXqMoD44XRskUyxKtW3VNpyAHrfSOc+bhPI3gdg+KVmt5SmGEPTFe7F2plul/Mor7FK2t
MjGSGxky37VLVMRTC3nEHLMzWqXhk05Ty3w9WbJ1dPeFPiMZWLW1ZF2ii8fQSuZD7wcP5CdRFaZB
dA8boI8H5y6WBucRi0MLSelAe4nS120428RbpvcwkghkG9ZYObyi6mzlEDgNbjyCoDx9pFBykbe3
FEcHN7pu6GFWb1cOCANt/ke3ekPpeHBmkwYVxdaYrH1GcMHsnAzq4QykFKi46nMLzThJJvvQa46X
AEtbRLyzW2LUHSOZOQq86ygGsZczn1sTs6XqnkEHF+vduwd4uJq7JTOkeswmxX679y7Z9bi52LnM
YeRYK509bXfgZ410rJv9N+1oWqvBDrp8w8KFsJoWhk/h46sahqXGZRqUQfUAzZvp/WrcxvtV4eeI
ERgUxoNb2HrN9IahYR14i+pvWGG4pXmHeuFkeI2hek/xi0xqP0+SLchjYWHwTapdTK64ceOvueZD
XGjWqcGLiThM3oLLbCamtttNvGSx8iQIrxhr4tN1AFIevqKis2GYw6Z/X12iUtCCmbrRNAfMVx+M
iuHfFkcELy56OBqvXqRVcdRUJqSvHwMrNT7oBgS8iUqQLZg2BW48+KXpIxlY+PgbvwHExAyRdV5t
b2jDH/iDFxwOZsyD9l/Wk6EJDNfrNJ2md31aRzuXEc8uk0e/ZErpZ5tQj549DFwCVDvnGda6rJ4J
rRntKaMDMueDi1k1cIyJYzXoKM1yumYRY86hgj8cdWbv2G9u6MLSIZpwAKD6+tk7qVpuFMOPSPAz
R2uLpPpPBPf6VSdZWxcmH6SSX5Xl+LZwyxpYkpLpqC+rDspUeon3zbj2Tot9Z6LY9eZpmB9i7DDj
4D0LzlCYIJIYAwrhxAIOj8LvvJERM2ZthTYtp1WhXcLj7DYudktuuYtEGBbBi6kr634Ne6ymv+OD
4aseZL1H9B7iJJV5Cn0nel0n3JHMY96tedECpyPu1H9xdfIaP2UU4o325Rc3RYxDn/YBSR8yZNKM
HJigm7vGL/ARlR3mp5GgvqJzB59cs4XssOVOeZOKWYZMcvOPPZjHDqp3r0BfhQ9v1JEq8q/Vpq/n
ovVBSlnN79u3XUPW2AimQK8mLTvRhz/R3nugxmzi1kP8Zit+u+/OF0f19l3D4PDLkLCWVrvDWUFJ
eQ6q0SutYBlwsqATrR2PjgUjHNpH+5k88REg8/O2tvwpqvMtreQSx0SWvnz+3EkaimF1JO7ZeQkN
qY23RFwNJY8mlRgQ0l8w7BmyILlhhCDHx9YX1f4tzJY4r0QFUOUKPNeL940b0Tc9U1dm1NOVWFo7
6eka/JTqj3SqMUH+3K93HvBhSVQ7ol3B+w4PXSFQ7w5tFm/7U/Bbk1Ur1i5z5IePEX3s8EMBCr4m
ac6aAubDQeqHhcneVeq16xaQAtZ7b2REkxcthoL/mav4oW0CZ12fitJ4iUqNZL/CXs+rk54BS1Nx
IMoywRJIgh9m+edDEVyLETOt6VycvHrnEFb6J1tSSwHpFSwdWrDkip2KT3hM0RWCf+S1OTkj1obm
e1Lyb8ELhRV+QsLYa13UbWiSBRswXWDYbGdkWGf3vencN2Hl1i0cnetYdL66/UpIijsi7CcFcBSo
dhC81TOqxWrQFPo1KMxn9zJqYkIjGajy99KkEl88TNQCXZ9Wn2Po3n8P0MqoeB4M6hEjLcoi1AO9
L1l55uoqNFEcqaqq051eFMI67DppThnehDOUaCSDxfhtdRlVBoW5ALRxn7Cd1tt7v/nDRBAemw7a
O4nMJOAuUoqfI4HOjASptKiygQ5MmXhUE4SkvQftiioMEWMbHcc7UiqNNSKJngGCH38Po7p9dWga
SBzy8Ff8yq6H1yyo0xBo/1dFeoqiErFZkXqxEpfici9nvFW/oBe7kUqSkl9tI6YDo0n20XlM0e28
gFU4cvD5dB89f9EgPGgWfFAdKkuvnQ1QGgT8a+fdtA+p/IcgVoZZG66gR4c/xNOUmurkFTu3oNhh
/JWVReVOyzsgEWRKCV2GJPOl49tHslr5/gIIbGgIcgiowXol+rPzT914RliDmQ0mUkHfHaMU/8Bx
45jKeNrqaFucgj9vMPX5nm1QVd02gjmuqOQb3dfWVwFEBq15gyQ07ivhWOUkR/oM445bUwDL3Zom
NGScispkSo59VEfmls+75mNBertjZLEfNCYPpnLxclyToNWlpwTkU0dIU5sUoiLA1KAWFxbNXjag
COJKkZ5wu3kZsePKMAUcZKiban6J++Q4hl9XpINxY3T5bvj+fTql7rtb8uHcbUaHEK+9m/FSXVn/
2UYtaojfq4M02RNVkVvn5tV7pckl3I2ekwNLfGpWkd91TiO9fAnlSa+CGrqwoNJ3UfoiX8BiyWQl
Nov2N82fwCyx8MMCO4w+eClcvN28qusotc0t3CCQWU479d5hBOYFlIiYGqKKvNfI27FvwmcPDuiC
0pMax8SFjC4n0FstvoAvAtctW0yGPFLcrwky8Ch3qG/cC2PL5yAYkz34yMfjVzmtQOrf2WDxdKqr
N42QzJ7hGqr5FBf/A8nhQ0/8DZEI+34T4gFTJZ2SLXbQxuoYEb47LdBX7eEeOMSYBpjUgmrTlBzV
C057HHpYYAsAF3pesvWSAolod6hWvK9EeEeRQbJZT1vtiguxzvitwqxTdhYvzxD8JrHt0hvFKRf+
GAOx7JjEXl7T0rm8jV/IQb5rY4ciCwxmtRmVmTxR2IjV26DIVEdD3XDtWweKJeMcnAPV/ECaiqac
VEKyoNVCdM51BXvzMBcXVcWSMNt/uW7LV3kq9HeNuwQtcva0tQMfWXZoK/WSRf5uxARuYHkVzMAj
5AfXttxi1HsQriqona2LZ5T4U/YeTQpUVHqhZONVrwqehZfsOcDC0XmkJ6y0VFLCJDiRWpSB3VRg
DjiX/Yo9eHZO/ITHkFwdCF5ffdIsVO9fBKsKu7UQOSDCqGy9/AFF+cfaLbiM+574ZzL00iY+K/P8
D24NOY8euExvlu/Vly7gux2IGAXpoCugJMcBnLN5cjC9IZGXhxN4BGkttbzga50JnaUFsQni8ymk
oNVmgQsF39jyL7a1HpJqH2Q4x4hVgcpc4EwDtuD9qc5R3I7AVFSmPvgVFeUv8z7eR+xO40b6HtcY
Bm2ApWqa1InQTZOyle6G1aT0O223Un5IxNv6jHREkv0JEHnTJAZdJehv/ctKPVWpsx84Ikpsx+TD
4MJ/1SZWf12wEqAMbX7Vu1rXP3P1ZeV68VpNa0YBgPVJK3na1gtKM3qMnieiaqsrYVmje0Qz/bBb
qNi2/rqjbq3eD5qscxAJWyHoZXJ45tHnBVF+F83K79Nq8q8ye9Nfa1wHgVzjSahU25IwHhXZnpGX
J1VGbm3Rfd+AEZrm9/f8MKc/059PQHnJO3ypdoYytCq7/LJ2EXrosk247tlwH7QJjpgl0PNu0SYo
eFWE+ZvVdFDwjmOh1QrlhVAdAtk8cH5lJcIF415R7iGwqNF/0q2BRPDpkX4cRuWO9wFEYAafcWc6
hlValPwWl3UbVcnY2x8XxywAv0tYRNZR7l1fBs/M3ANDk83wI8TiwOvKbhKoho27CIuh5Ky9M0SE
Kqr6I2zPW/TmTn90LwSWU/9I3vjhHi6S3+ElNSBTShuTPaI0EL72flCcv0YIQre0+7Z0brZJGeIu
WgVEbDT+1hT117oJw7BFljJ48vUg+9mlCJDX8B4JksAecMjjIpU3jHH4rPn/i/OmFBTrtD61ijUX
dBprGUiLy9foykTWk4nOEAcmKNr8PipRYUbyqeT+ypLr8swYE6SGvANYMuNvrBe+rynYAtkiCHOl
QJqXh+z6/Po2Sojp25cuqrqQnisN0IvTDEmgu+uWsRmXo9YQwgo4bkpzgdpvg2FzJVB9pTLmCPME
LSRTlMtOY7VeUE57Ioi9+fMc4g8O9Qzn12NHaT7kW7qookLdGDNxnG15tJJpt8jkvYOGFMAomu38
aVr8hRw8/mADnc3Kv2oMMDTPwj9MtirE0z13w3ClXu4JJ33pnzZBARtm1kg7c6aQp+HadZknmFJQ
+zRq8VqkfwDn7cJIY8YgUBByzNYS9pfBbI4W8pyGu+UgN/GBmkSfa7M4xUWrEJTZw84BreEeFrw/
ew+s2ObKpZxd886RPX+eCU1j2P8rAQdmM9yNGR9ZFk30HKQflunLvAyzuPCbTbJ4mhwgdndrv+do
dyE21EnNyEwxncBfICOVrKTTwXRZ/CFFRRM+YkM/AX4hX2RfHK1JC3GPJaiSaSBUbY+lYtXkzm9U
YowL8wdwcNvMCuljRZJ39G+r6+8rAaNesMlLwy/MMYtAxR7O2xy85uBOLosYrTzQqMegDJQK4M2D
2+gyx2YgZscBno5QxZFekvy9GSRFN4Xx3zQpWn3EJ3WmEsTrUdktpK0HU04MpLRva0H3yOXrCqeo
3m397JibwPhCs/YxJ8GafKwyqTZAHycH973VLMSjtywz6R0Xmmn/3TAuL7PJlDbGTUxqvfO8eabp
ZFW56TvFyabNjNnlM5xOpvG1poFbTeP0NndJlZyyU1+UfSZg4CLOqKKsUxyfhw36Oh0AgS893Vpw
nq375W7lJ/7QjaiZT2YcfJlMbGzAwPxXxXgnJaQABK3uhZlUl99P9/H7JFOHl3+Tq/ZYiBPTAsYg
RtPx296xTt52GW1txS0yVqX/8auYo13dW7fq7fm71K6P6mGVg2RHew+a8+/ynOA86fLmbbwH051V
WZa9snfGHYJcAjfT6ugOJo7xCjg8w2Sr4NkSMSGyUhMKEyr2SbAsGtqZHexRCE0EkR3gcRRoIEjl
BlMpwv+PTQaqqA11v0LuYsL5FlvhDhb8GNH/DY7BNTiSS5TdpMgeXrHvySnddAlGbLTCzKWp1l1A
Wm0X51u7OZqOmuCZV1PldXUEBqvq6KfK2PFt0vQqS2IKrpCD5+B5MeqjGzv3G7t7s1SV7RbkbHWn
Gc5KA5WQVJzXR1lATj2gn9regPaPYLZpVuu5fSbAMgR2tKbqIeXFGwNMsNuYfMBrzUdAbH9JegrU
EtYX2xHvQvuQBh9P4x719wNCchtrLp8KjqSJlmJHxhPIhEkT1PMh0Vo+RiSrNNQTvcs6xbxMwn3M
TOkRxsIgVVdv1IfPBsCJ0Bs2DsVAX2W2qmm03jL61P3SmFDDYwTOo0vpQI72gjrIZeOSFKARylIC
8eMDeT49ErbAp/N5sa1/wHVPMeaFEWGU04ldGr3+M0TLI9UYd9BAnf+WaDYsEDJE1i31uRxiIAnY
3tltcoR808OPjBPY8k8jUF4skKhw4JMeOEy4MAPMG0JwzBfebzuaSrjTQqHHzAw+PH5UKTwPJu9i
L+1c5oiogieIiwjuwMJanOUQJii2m7QVvbdTgVe+jRLWNG+wicvRenLk4Moc9jaR6Sc4EJjKa/Sh
u0aFhPia+RfpA3S4AKOCmV+0ZY6JDLQOXRJCSE13Lrgm12Gw5SmiHlKUijBfSB9pwY5FNLqy1B7d
ElN+z0GRpyAe6kipcLTr4MYlAB6WYvBKX/TiZVhYyZ3bTg4vRud2h+Kbaj/CsQVDmMw/YSrLuDLI
ueT3TH0+kLy2As1yrs5zFy/QlGnnxvoTB58cpVfvSYSo/nG2xJSKpqrMN5TLrZo0fLhcvce8RYnM
GuIq1nSPtk/MlkNWfD5FgtBPQYOCq1nx3++AJYFJJ2J09KglrtjyNufsxhQEPF3uncwzP/YPRsop
mMxsRl+hoHCgd3VmaUC7N7YIB0SGx1x1BlmwMmLpCbBuiQUNdVcQetBhQxvrFyKRe+j5qbWnwoHU
ABDJSkVgZRwpED88NPp3/LsGZY+8IbyMMDTF4k8UWBWcfLwRNw2vx5upJ3MJBbtkbegiUo7CrmW0
LDDMRSYxcCXhKcJrUQ3U/I+lM2tOXEuC8C8ign151b4AYsfmhTBuLIQQAgRC8OvnS+6E50633Qak
o3NqycrKMr0H4UdYeKwHmadFJKfC153AY/YwVsSM5LVq5BtYTf0TtSiSJEX8cxVPueAExRp4HCzm
+t/J7QKdcBb1EBSXDf5JpZTUwFcjJ12cXpd3kTQhn6aP17PH5u21Gjg5FhthWCxMzIHglv/IKDhD
GAyirTNMKBQOl1Bx/3HAka3Y44DIjZZEUh/Rfo6QozoRbIDUpFTI2avItCB8pQ7fUqFB8sk9bdTW
IX1i+dl3bs4/6SJpjXUlQqS2FVT7jEn2zTUHGzhFhpJcjXMHP8rp7vo0CTJYgbyF41LjUHJo+7CL
ySy9x45HRgkWmkAY3h3RnyXFojqhCufsAtZP1duTK2IR/Z5sEhXsOt/dGWwifuMqnR+pAECH+vvn
SeOVLmJ+FRNGgvVhUhP98Zx3GCJi6T3QHtUf3hkeTszeBX0BFKHsjj1E0+jpgVZINqc9+scCGkuW
hC7QJ7VQll86j0joUETDBqLdxkKpul18+mPhoIGJqkYJOwhuzWsNYRxnIPLFYQqDLoTLg494bKFO
177jCMI0J6V7RJFFCA62e9/v8YjjCA8AiFpfX5YvWIhs1RcQyd8Y3bueSZfDeP75kbKA6fxv+aOr
oHmHBFdl5D6CqLgGwn6aNDxP7Mv5we5C9ueJ4/aWLb7phwU2TxKp4Omv4QvwG2FuEocaca5koMWV
hK+pOjnyxQw/odePgQz8m0DwJhPnXhaVl+D4wygc6iYMQ1wNpr1AUDQvoERBEVCZMwOEeMJT6DGV
WafPjbk+PgUL+qxw5+AcYBtUoQbM0K4o47xRvh1srvSD1H8PPy8Ca5iByFHc7C3tf3e75aJ666q8
hNIXQSV1FEl3vGi90hAH5GIBOujj1jBtqh59uvqOThq07aa9Wyha7tJrQwGTwtTDqW2eX08my9VG
pX3jndRFx1ickTrArrSgSMLg5dRGL8oAZ4pyem0Ltk4ryP06wH9MEsFsuU9zYJNybnNoUqoAsJj0
/hBfnHQdiS/2QxISNDKQC4cbxkGCOeR2xcuZ3om8T8F13qIiM7ovUWxf3vYn4oA2DrLG84LUgIHo
UbRrhscpyUNXXdkYvxHl2kuK2X0Ak6ScUCIPtjPJm2Ska4Bi6JcuoQx12OVi5mM0NEvjjOkHjclw
mQ+gISu/QhjjYL3W8HR+GG/L8T8yRTYgkm6WTo2pTpT9AceY60o1mL+Q6RHExHOaF+iIoP+XYIvE
JqG2VtpjL4dJBzZ/mMITq3sBPxrDESexZlw0b0JxekfpmRY2GpinAa1Gw585dp1ATbRdEnXKAie7
Tgc/udJhw/vjyoGx8XvA/f8ONqbuIzaIOfwcfmKD15qCq3BmEP7BgiqFfW8ZdZB/6dGhq/MXj8Gy
b1aTgVNjxEdfL6NE34W8eGvc/SvTbQtjFLW+zqg/t4NuEM8qvwXFSFIZCMuBcWhKCl0XU3Tm4nGK
DMfNuf1S+YXRR0c2S7WJAXagDuR2ewMmXE368OcKZNWuNr3josiBzVDCHhgbMIUv4O9GA29zs+rU
I4j65x/lxl8GcJe/AAtWHzL7Fmk2FN6ARp7wxenpooXzRwUIZFaHHTCUJ0PFgTLQMUU/jkujWplZ
j7/B/IyI42FxWkBFAL9XYwITq5gEvoG1HGgONwQbu8egmpP1Wj5Gj31qL9R1dISZly/h21PivXj+
m9jGjTdHupWsjUNGvqTJCOqIc3Uz7zxJjMSYYdwpH/vMzbE7IctoTW9IrKTGZuuK6t4w8mkxZZhi
ZhZjBOzNOgNPbv558vrJZunbGDVX/SDxzv8GAIImkq9v6zh5QxjxSQr5tTZPZ9K0GUgSPKhS+7F3
83dXcwbKGYkwD88IAAwOIt0c+fjud5zK54w42bQw1M0L9f4PPjsz1AdfW9SXGs6T3rTJccLTbzlF
18jVzNEBkIWNWIzvi61brO6Ixz5/yqGYHYvU9UdfHStkjAtzX4b1J0qDDZw98Fp/kyPYmIW9ISL5
6xjN/EUPsuVqVx/RkeJWiC2Psjl8iizqr/thfCVozJ3yk1d19lT6gpJR15opbdzwygApzCt1t2im
wcUIC/BthegSrGxo6EpOe8a4tUhuhIB3B+T98kVFqjMvB4ZE2UjKgeimKZPYb5mZM/b9vmiCHjOl
qTTz2Kjmr03L2gIfQ2S8z0+/3X29MO4TeCv2bRGHF1YlHWc/DfqImHoNjypoOHWTNKGHFCQdFRF0
GuktEC2qetEyugOrt8ggftXZ4EerwxkHE/vw6KgzUEn7xpnWGzYlnsEEO4KXmiBOtwMMqsGnQf6J
CQdnGgMk1cnRh4WCUBIZATK0kyYh9ZtCoCjxhDaEsKUs3wM5WgKEbdh3mBX+2hr5BP4iI69wUH/I
CpDQ/jAsdYjFJY1ngEzHZsxBDAoxUYNwtTxviPOJ1J9YtLlkOZiTR8REaiHwGti6MDE6TGBgnIkG
mtyWouuTLy6zeXNX7ktwV3wrpcWpaoZ3Z7sBz2fPPO3kR80kV84lcnjxrE6F7Ikc1w2wlDaOrvtY
3aiy1QMaXYiOGVBJlZU2WzYen81dIbLOetAT/w1F1T0YU74z5yAyKFkFdatght04nWQTitzoVPgP
fxDU3PjfFpbVz3N4htXeWfW9cwALBQkHEtemhKum3R2h16S+LvfNXUX4eEd8VsIPgxpLroTnYOOA
qFtswxfj0uhZuJNfXczXOrX4bEBrEkBUS0X46SsEzng1xGP4wFNqcr8FEC5qgBxdhl57jGZ9G8+f
m58gwNwHywV4M4GKUGlDEFqy47CuN2fGfM5blBGJxZF6ZPDG5rFDCSKSZNydED+N2uvH/LzBT+2A
bibHPVEwYXhj0j04xO7opvZHTzOBmE2vbdf2/qaUVQkEySZfhpT3D2GDeIZBM3aGxB796AZs18QY
Q5+iXOs3MjtdprNsdl+UNFJOel8duL9DdM5jI/UaxmV+j7orn/bYzPWN/SnUTNLFTWMhj2iNxSPN
P+9bPTA76Cvmac7QsBFSEnFwNZuVKc3CJGUUet96HCHKQKoQfgcm+FN3SkbYSecNRG4MhjIrXZhG
N5gR0pJ/OlerZ15bRuI2QLzsDnIa5mnd9BPGOPYR6bb5zC5S1n4cnKI4uBPSB8cIuvW0xXW//QeT
GLqV8dq3vGL/GNXqDEVLK7NaN5A5Oc2zzZkWlHlr1/Jaaw1La3lPOi5pyZi+9oVZzvsrbGHixeE2
6CJqYlQ+fVPo1wHP8Qj9ErSukZnNldqwesh7v+wdM912byQ0+j4QFzNHZ5BOrNZU848fFgO4Lyt1
59aojsK6OTFLg84TcZ6fXzHKKnZKK/Tv4e+O1kSCzsZgfGCQWuG2dtnoaiY2M90qY4s7fzDiPAmS
KZoYN4KTzHjvyhAcTWPX1sf5dtLnvIUMf6uM66hhFCzCaADoSz5DZwalh9VpMkAlb7UNSlzFa1W3
M69hZSiUDxwGctPfdfrHjQ4Zu2W1//AAXaq/RvXvsbnD5IySzXHeg/O353qOzHw7OszQ5GLeaz+m
e+WJhEf/6KIKwv+aT/NcwG0y2t+NntFkOAy2kAcOfZDudNIcToD7+G1/IF4GkIOe3MbZb7k5EC7u
ekSEG0jXzBQoLEL0HPZfBQnljZVLJxUDjMHuIiAxgcQQkuhM7hiXv8cv0ngn280Ttw6iVDKIg4HD
k8GsfbfqDIH3avbWOkAMjQAdKbpBUmUfot4BbO+UxiyiYS3YpXaKkhojdW9AgmG9bTz3He/pFqmx
uAGERIPw+Ltd1Uc89E7IhtpnyIFwKl4TTskU4tO0os8bbZNJ8g+KVMKUUMzv234san/oQPxTge3M
MOx/SFzebagyt/GP4KwXqZyHVOGbqBtOF8C8Jvw8LZjahMtCbqSeGZNXLKEi0RhsrBPkQ0Bmre+M
fne48jRO+G3nObyPYfRYTd6S9J3sbXgK18qA7yZzpkrotkA4iwvd8yr+6XPawBJtJ5kgPnCCf3kh
TSYivoBeXgB7VJPlRX/LDhxMBf7qTl0OXPL2mzPnasaTtrXWuLJgyrLanOweZQN62XMi/6BOvy5Q
Z0qxg7AfAgsxLmnyHKASqyo4Am6hq26X15pmJiLndd3A70HMlTQtnB/ep1rO/zKH7I1b/bReX7nT
3McZkIqUlCNaQftXXDaGZYvHpvY5WucoGpOX2WvIb+x8QF6NJ+rOm/Onc7uBosNZ01i4BCIgY+0l
ZcS8UdrDHs5xRXSSS80NDZX587fl6k8qG3C7YYgBh/p91C1h9RmNaX8+2Lx+e5s6v1aa55dVuzvZ
V+z2lltm01u1gXknBJkd/ipISwyDtNvfSLtfd8/XfDCom8crK9lDcYVZyID7QL3wG1Nr/kcFObEo
zbtZjW5pFihss4PBXdevNVWk19V+kJohouMlbED/uXjNl9h7275ajfEwfhp8U0TetDb8eaHRwqxU
6JqsyglI/a9NPz/pNI/5zLAiqxgY7nhJ4m2gdbg+rKA9G/tDhIXH1EspB3WbenSDTrGSfbsbAIHa
GQ+rDcGsN+WtYQKQ02pJ2Qt380PEw7JCD6BqryYQVtmHP2JXZNOILGDvL7yZuYwXyq7FEGQSILZS
DZBbgyGPawmK0Kb3TUYLNxMWn1LVBosogZEVQi84G9QKeKGbIwDRCjgzZOA2z03NKWKgf/Mq++e/
TTs27CHPblI4qCLwFrAmudiXE5fw/SoCG5RjRqRlOKCYHDNDuYnspe1q7o5YQZCaiWRsOqIpQMJ5
ifruZtQgxAFo4D/6PSE+oy0/Okz4C4VlikRbfluSHJIdjGjc0MgRZ9P6+ozjima7DdPCRD//ogEX
mk9P04ZGNPU8yFq+Vv/65qoZQCNcSS2O/o8Fph1pen5P/cD08RyoEJ/R5pDoMOf9YfaMWiR6ljQ9
Op/8IIXbpF4ltfOMFDeriE1TcJSILsGln9wV9WhunnxJwyug+Hh4vG4gHdkmguV9t8lACWqPZEEn
5zrdRT2jP9UFVQuxwNtBNmCEBeEEnuE6ZRouKdP2Owny1C7vyH8fnYSRNpCWQWfsDqDqHFGIJTY4
js1FCgVk3Qjxx9TNmLZMxxEFmP2BCaMdR284aoXx5rqvvLd3joplw7vII2WxmW1OzoXNBlOvMF9d
87F/XY3WGm81PVrnOUU69463zzcNZnnrt/H+0RkasoeXNLPgGpsPDc++LqVNkcEt8TupyazlHUnd
lHm+0SnSRTI8ezZA+cjd+4mx4am3rCielkQXhM8QCrsoUTDBdDyYoXpREBW9vYgk+gU1YLRjpJLi
g8Z6tseKrPczKWMp3eRPiRB55Y5UM0D4wslHcZD17XgaU7qx0uX2m3muRFcJgdXJSsFxGP0Mn29Z
LM/Of01mOYIarLCx2NV5QMxmpfXsYB6tynAnOaHY0Tk7DxSytn42igknENyg+dejcG+hgPhir5ld
3vvqFm7XHJBCnr7PzjVoWRen55WTzK6IZkEKmDLSZULJrkXN/W0xLspXO5j6yhUJsZUWM8SUELka
k81YEFHoARsqSrwbk19WHO0CzCdoklStRBvSjHTEjICVUDXhnPZc8wftSti+68ke4ZdvJDSkoSJN
JymbMeb99UXHsySmnpZEWFvovUicSgPv6EHiJw8fgZgKdaiOS5AFqIWsCecdvrffniTLMkxJ+Ahi
kEROZ/lYWfHrbxAVq4yUsU4urEkrEuJXDw6t4SgI3IftPzXc6VlqIuYDtsmLrvy3dWO2imAItcu/
jV1IGxGG4U0+vThYEDsEoGynOu8cafXpo/gvYdN/q5Levhf5uIT3ab+zN2AYpJtimIxeprXZSBSl
guzRBu2ou9sRaglB5Wh8wB1mCrZntZ2KSbXFDnzR24R9KdVbFL3MHRmxBWkEYYMSJogqJRiXAQD/
C4HkTWFsBsZzpc+GQ8LbwZkBnSlpY6QI7agtvuANCPy4XOGngorBqaE3HmirQFoIEEWyA91pz4gy
tPjVdyjZiA61ck16kKFjb0uHm+nJyAjkdC9tRdBknp4AC5JF8kONhZH0qjQbmgHrEFDxXrWDJgSW
L9kq4KKFgBeoZIAHxszlvU4sXI/lV6cJugCs2ZclnrWkIS2TDWMCxYPBoJppQs5R24qGNdfmR38Q
baeU24cthqQ1+ax2QMI/rkVbt81IHebQwmSfJLMuCFGL7BnUpL7qwXRatYY9LFJsM/8ZvYK7kg0b
ZRyHTllmLSdBFjxG5+gyf+Vma1eMNCa642UBs535FaZke4UbYwDgOcA0xy9pZWZcubpmWsMW493z
UbY8YBCljHMnoj+YuYl75Tydozcid91vZlHP6JDwBuPLmoiaP3YdGgRgQNHm6KcumcA6G219vqxf
wGqEcoBBMGkJ6PHHCy6DoYupTjyGWwFyIe7+raYo5uN8qnkHmxxYRDnoshSLJQyTW/Mr/9oGyCX7
pbWfBvg2GTbcFoeiAagjHVpBNSpnh57TW8Eeo+2+7zVs5htDErsBqlPCQ/ys8XMIn/4hFIf8bZ9n
D1jlXYfwE3a4fqtBwwK5pxpeJUHXDsph4oFNQYxgiRhmb8dem264JCxmQsFi0pamzT6dbemP7Tgk
YE27DU7WshqEX9+tYWfYsNLw6ebmDN2fM6YINohL/Yfxzcw8VCvLy/r+ljhe22j6CONN4bnMbvTp
Xwx3gduYgpuQf5K6DGgCOUaFW1+6LtNzW6v6cBBo0pbiZrHknn6LyqVukVGymQoRXn3YpoNYJUzC
TqdanbFKDyJ0GHQFi0SVAUgDSqJ/YPxk4WsMbcMmLec9pR/EFEk20Z0WQCltVEMZ2fuiGr5+rpip
lnNlyFPGzeezTgd1iuOkBPcT+jAAO5SbboBGNFB8SelJZhpUKC9q6dE/EGN/jp+8XkzM2Eu9ntOG
tYZKfACI4b8JC0igmUDFpxhyKCwzmzh3T06LD7gGA+eAF6j/0HPMYKrXioW2UzsJCjefynTssH14
bLqbC/MWFZ8J0B9RDmPXQPeR1nfyj8khkoBjjZrE/m786m/SSrRnPXM/83e7nRMbeFLyxf2iizLU
1cVhhz1WRyqUmpg2jo39r0t4N1zIZiFygpXdpbjJ3KQFI8TvWQty/as8IOqQxZUoQlPRGTWAr4ra
+EiSbH6v4ck9Hwk7rrl5mL/XOHsHLUhOIyxWm8ujHfm7Yd5/iqFB5LZhhFzHUdAjH8G+tLl1Bszp
jPefiiwQsGJIem5mS5+zOapwzqSIoreI7QRsYnetS9i3GjFJaXuSum3mEyOJdVlzpi/rEzUMRi2P
25NLeN7Jg3b9myfBysQ9rx9wj619Yp7ChOuTIlZq/tq/Ks80OakP2g9UwQQgFeUSFO8Pzil4GuxO
2jJfzncHZcbCEptWvY3SLCy+6z5NU9Zvz7yEXNzixoUZh92TMfO61thFFHPY9m/8483rkLdaaGDS
AmnGyxY4ZM3o+smoM05c9/eXmbOT2L0b+zaYTeLGLuL0XOKMgFttNRfGeNHIZztRZW3u/m4DxqTA
a2AP2Ay8jIYXozHrWscd8dYs5g0Sc11S9+qNuEY1ihluG44QXTzwYq7WxfsVHJWYPb7o5vLbkSqF
F++wu3jn8O1yQqIcEGx8Widc18WrvWkQK6mkYktFU9JKn3dc6vKyTpbt72S59Q9OjV3A4yzXpVeG
g1ktNsodP5lQA6iAZtiF0FWIo73SA7ThDlGHtNVc1IW7Bs711UM1EjVP3bwasbZOd3jzuv7dG9iI
iA7smbZqBQ+q9DKXD5j1faI/G4kAJ1sOesbB0cY5RFsOC6w4qaK5cN5648G4DIkUzRkdVJPaLB+9
PfB+dnrDK9iNLcoFspg7nduF9uUMaz9pudt5O4LMyDJp+kBJfqyk6U3719t9Ra1RPGzOjePf2SNp
7Y0EYMVDUBpaiagWUtahpSr1K9I0jVzLmND5n6BcRhGpHRwXvagXNQOxVrcj2igKlNjpBBgOIlWR
pNt+R2aqSR6CgK4nUYpWgx+3GbgkdWpIY5wfHb0Byj0ut+Jm2PQ4BDYzb4sG88jDwzfyA9Q33sae
zUJ6BwoibFi6JlTg3tMOagvtOTwvRpmRI5bAhNmeIJ0/0KGrkHg1tgjYtlE7PhE9X4nSEzvdFCPk
DQKMGGt+mCcM672hShqPqANJpbZke2Ymu4aH6G+/s+WdM8Cm8TukBB0cczbKXFHabuCUPTIFnhzv
29m91zmf0/CuFX6cBAgbiUUi5D9gJXjiBDb0GSIKoevb+veQLMCeHRwJ6UJq42oWWhBe09gd+Ozc
vEQAgqPE1kp11mAK2K6HW/CTbHllM3VIz63rKHfZ4vbDrTMKgKA+8ZosZMHKPSmAkEucYGrxS7mb
2AM2G/q0IQFMVEZnAqzMRaKVteCJjE+/xb4VHhpGRi60pXZcMBzmFD4nFRYCUYiXOoq9N9Ovkj/k
9E3knPCxKEWQTZh5QMYyLTEhx12N2KlvHugrUQ56i/gYanDXzcXprHXDDGPLpuX87Td41FRKrR6d
lcQ5Hp029pvjmEMqefEJp4vRGuazJn6nxMnrxho4gGJWjPlUEwHexJws4ES/nYKGRFKXhrPpeC2r
9K+zcni4GI+xwoy7HxWjM1kYfBYyfrWdDmi0qwiXqGMw+sGtUWRFDApLTFKwYnohbvLMBxbjjPPW
NstFMS6MT6Rhn0D3M+8aVP/eiwuSs05/df5usFlVevKJAPFB7GwOojK1k7PYolvWh+6Dqox01Euc
6WtMbAMLZ9MZHr56Xp0sz7gG/Z9r8Bw3vBxZ4jKoz98u6mkQs78oklJWJQOPqTM+Zzl9JkSUSVgf
vUnMIO8hIMJSGlDgrbe39Yla+eiUxSyH9HZAK4PVQaoAj/o8uS1YJ7zs29sBUpTsv2hFQZlAHkFn
O/Ueszs9Hs7xFzg8KOcdj9zZPpGZt5cZuWxJqwWOMt6X6/6w6x8oyTb8w1BT45WbkA6MC7O3vk6v
sGTmWVCMGuEAPP7tXaI0mKDJzTf5UsHHTs56V1GqZY9PW+FrSf2UBDzI3Na4ttwa+5xDg9Oh9El5
2e+RGL2H4KzBw0V1OptWN7w6Mbh7Q7q4Mi5RFvTI+hrcn8J04AGFxed11A3y4Bx1dqwepieMKHVw
PHKUJ6EUcK7uRJ+sCb0YYRykFerPAqfGk9huW8AbaEJPMBF4exnn3Bx1jFWPpBowhWo8SkLAMZkm
/UivjsIRJxabELa8bEO9IsoFMl/3J45aOk2DN/NqF5Jj5wcGVT5wEww6h51DSoV+BI8Du52YwC5P
grLd0y3nAgDOnKMsAE0gUWqQdorYPGPlPOrHVh7kGywbDvXAO79sFS9aFp9CaHbhpSn78unyMIMe
/52pX1HZRneb0Gfsf33lXs/AAOkcih6WGzuK1FtXMeXp+zY5T4QD9JzGUNAAG45Iq+UBWylxPC3e
1t3Px/2g3NI6oeYJ2u94uBg5bqMyfys8UR+0hfemhO9o4fgU6AsrqbWpk4KUG8xJaXJlqcK4ycfS
xmiTezcBuUBXsOTS1t4CoYAm4Wg36iEBMlNTVgFVQMe3QZqIehvZfdNMZ8kMETneGC08u3/6BHGD
L8rbFCsbX0xnJS+7MGNu61IQ4xube5Y0PgQtRmdIVY/+Dknm8fVY8bq/zm+bmyOxsp2vJ6lrwf0f
F+rsuMHuphODHj5yWs1qIvHucVlKxEOe4596DIURZulnkmDyh3Zfx2iO3tHl90lLStOlR+UyvA37
EJuY5NoPtKAdZxuIKzBE0JF6VGP4dCs/Dd/+wEntzO7u8+AWdbwTNIA0yKbgZXjTfJoSpp6J4enz
c7OgE+bTjMxVMN3R4SF7+f4YpQTAiNkjY4C2OljJkmJbf9L/7k9Qai+9eE8gwdB3RdiQmBiuzM9A
wpfpvkueFBu3uuIhUlhe5KPfylP5/Bf25eDwLDnfl14nJ5RJR+mIrYDcKmVCfj0mxeEobS2FzARh
HC3NNUVkHjzTJm4Kk1EbvjAB1M2DUX6+q6LUpcSIG0ZxWrHweQfMwz/tqMcQUNp4V7dPi8EAwfTO
mMS7Ne7Z/QUhEC7pF/ce6psGgas0yV//2sDcXYso7V9zUp90LcrnBOsSykbdHVkElIARrkFla760
QborE24YTQQshqIUkh288lhMEpaUgyiBW3no2JZbplSTmmdC6IvXRFmgMVMnW5fazGvSHWYwisCw
osLpjN5Mh1Ko2yD2Khif/XAEcb9R6e5Gz89316/Y785vxGXSTi4/c0m2X0c24b/L+D5GTwAhvKP3
06QZQk1ekrpFskcp/kd+RMqy9xXE908mXHOlPkh7uY1UwJHDSVhV2X2Y8poHNXD15+Wnsp/wp8fq
JVf5Q0gGedFdP7coSCFiV5vGEypzx3GO4N5gevyRM4XZT3GFXnYIUuWfZtkC8ENX2KTDKiiZ7k0s
6tUbhtQYygDGPlg+wCDFAmUp+upN9TfdLB3ycxZnWrAg1bTk3Zkd/zJ4u9vfdt6HKehU5p2PfDjN
hwGlXFc1uVo2f71TdtU/IWvPg+haW49qxc8PYnqCAGDXkAc1KN6oNKGeFYmvq/2tBikOC8b3tNWR
1R88eKTLm2nD3voU58YQx4RpbiM8JF8vBEog+PMSBt0jPi3NO6VjR4M900WnukCTQbrRKvTRiIAu
dSTETgXlHXuFL/dX6unf9nAyAcsp2UnKG5VE9MiS/ktLdfpmbBMm8pH5Ue4gNWBDfzIQSqGOMrxf
yIbcmMb6kZbwkR+14V+m47XJotJh2eHnLPGXJAbYWSy9StZrxfhoLKy6kuAGO3W19R/gqxq9/t+7
oDhNOtYAuMXx27fVGSo5f4pHyEffuAzaa/jbw9HizqLNjkPaV4apV/1y3idULgGGFVzXKJ2jVGFw
ZRLa53oj7Qy9UoMBfimTp0PKVR8BoTUMArbc02I88qITdOhm0nbWdGOp5L9QlRFADHQ8/tFzoFMR
cQlOgXkfJypnquRJWQxGDG3Yq9fw4WvEAJgxlbAG3HcgP6PWpjA2Fuj8tGpTYGVSVn3O3Z7swdQw
oRhOzjg9pr+cA9b3w5eUjI2IxjEsjvH32q9QORWASdyF06PY9h8P+Udac7QNgaPB6wNLg+9Lr4K0
fqQXoIZRWiqg9vFLGa2ekIGEXyHzr2uVjiNdWn8H7+Alk3wB7B1RwXN7wAMYO1YScIBwNgf95rzR
rTuGxejUJhpejlIz/UGICsAAlqjXSczkiTQL592wDkaF3IZZY2zk1aHuzlpJyk2rCZZJ6E6Htamg
8ulenBQcToQIcBS+yGoc0iSlMWtoEAnWXRZ9R8WBwkJBaAr7jOHlgqYl5NqmqFQ5OaIL6rCl6Zlg
FqYAyPJTecRE6FXHwUPX7QJKSmvoEKhpNQ8RWCn/XQnmCIqVGDs4CpfgE+QUioh9nEOCICUTDoOr
wu/pdS3vP3CItOeT/D2XoLgQ92hbooaU2GfnMwTn82/kiQ1VrGyIAk4Gyu7zrkTRn6SRUJ7IDI8f
XSXvKuViHPsOvNDOwHqODqMlQIWTKX43fMBBOfHpRGrOk3xDMudJEO0UP2yiWcoNCKcFq+J1/BuZ
Fuq4Z5BMwV4s3Ad3u9OdEJ3mb++I04G5SLDjis5QYSySKe4FV3uwVH36z9Hqvt/EjyeSDgVGNeWv
JJao1+CK5RPxjB9Donf6r/JEBBnBPCH8k7PagvhVXu4SDIA++CUfBkz1DSxixnvJt6cjwJIRHph/
MnMeOyvEgmltzuDXBJNO90cUSK3qgW0D+/GTTakcEnEyemDz5EDfBByz7YTkWbGDxpFsF7F78y5h
/ZuJtXwx6xA7p7ktWL+PK+4OhXCTSxFfKH2mquhcco/0hXvWCpcT4ZpsTD7/ZLEjySc+JYlD9PZa
YWJ80E+eWkqRZDMrPV+WMTbYew52dIYOEa4Nx34CO2BFuD4qtCzb3bujJ+mBJJmvyYAhMoobwEkA
umA5nULF2oOxNn/KNpPWI6U0NkvOElUI4SvRl51Ozbf7m5HGJJT5omuX46OtdsCobNnBV3OxePs6
VgWXLSSaCS2CRhTrlqHwhgq05CwLRCrGZmOnHufgaMRXPbo22BF80F4Bl9JDAgNWBrwI3ItgKiEW
G/CohFrE+5q2bUgACPhwYDfWZvsDORipDytJHeezv5SVqbdeobY4SYW5YNYOmCQbWEgZpz2IyWKS
gNXid94eBVfnLSyUmmY2PQGYds2Uva130gfyH0grI3tIgDh8D/cJ4OMwSEg3ChbLbbep0XLtmSc4
EmCQwghPXaiOsrEaLxZgpuRWq6GHT/NLCP78wdx4MhMZ4A7JGYjR7369Ht77DI6wjVnD+KLwB5Pz
zexrKtxE+Ak7pW3e/AFUYYrfjviKiGsCT1GOp+IAWH6cUOfMxz2K/Ehnk4DWzc/V97gRdiIPsGa+
iVbH+TKZPijAqVDLE2YLBQ+GJsw7a0hnAB0ko+GZimtiV1glTvC05EgRB4PzcpPO8QAEBrXqNO+R
VdsXVaz/i975yxW8L+2a/clt3UY8+zsdDQAQSK1AUdhwa/kFSRzTPQsF6Lcyiy/Qu8amsbnDkjow
mqYMzn+X/9Om8K1brzOq6GWgm6Gwi1+IMPzilhBlCA7rt7+xAXDsIEuTLoBG3tct9Xxadbqid8fT
iDQYkHb2oN6/uHj1qGMf1lC8DutqGoMDjBnae6b8uh32ljHIy3ePrszWhsES14FRoFeEIhhhait4
Or1NbxPziwTe472q6SnnKhlBJsuWKbsCE0FCclnfJL7FR7TGOX1FBHB0YaSLh3VYvYM6JRDiQeYR
Iej02168xzEWhRlUZChkx2/vOeqFLYYfRY/UyDes55vCGSh21+e2ODsVvG9UPgFKRX2p2YMZX3hv
NWBQif7bRkwnASGDUMYxVg4rA04BwXosT2RgOrH/AXgwB6yFkBsAB682I5/idDK4QpnQRwuWJ0uh
nZIJ9HRjRUO9I9HOlzlasGPopYXzCD4vXJs5R9ztDYJge6IMK11SRdn63NOZy8XQyO+c8CDyiCkv
y39lmeBVsq/uYfP7Ht5CwkOlTtaMygT4MxjHWOCmDnHv8xaLK5ZaRNWnvbsSb2LTD+SG7DxQhjZf
j3FDMSo8zykJ3FJuRjcsB/fGOMgB6/jLaivsbIwv3n82scNG0l2Dn/IYeJmulQBW6dUpdO9BikHn
esfYEg45H6ADpZkhuh/ug/8IHysuF91cPmAvh9//BFgwGpR/yV/S+MaZ1PXXzR1FIsJq6DFPxDQp
h7GJKzBgWV0UQlh1bBguD6enkg/mFziJyAEyOHwNwa01mJiANlNCH25RNbCKhWfVkYvEgQpvYN9c
whbLyDwr9pSnYs1/xkeuVDUiUA/KU4BPYlgS9rjy/I4m27+BLSWGDz8VZIgtRJG5w57CVuokt20k
+DHwQvp1BRS1wBgqbwaSJlx4QJGjDB4oswmhP5GO3PFhQ7ArdkkKJyTF52DADRAZqvKWBB5UsoKm
DPRD1RnnpwHNYHiUDVVCGwB4wCji/2kc+NCVCHAEVwhxgjXhP1yt6cC4UGMsLXouSgSjGR3wtNm+
KrVLGEeKGUImqb9fQW+RlsYNSyJDQUASUlTE2G5KwkExHmiRcFWgO80Vd3CK5pBXBHXjPmG+EEe9
8SXQabDPWEwi6Q+G+XF7ixZYGQtjP6C7UtVWUY63H7GNCWO0XGwWNqwo/wuFYGp1kWwlLBmv9Dej
Crzxqn8HlKNwSP7OJgcbageshUDiAbDLjXYSTdGoE55CTBDRQVNJJO0UjkC0eEQbwsAQ5gbXgKYI
PlJhjOyCosYEGi61UADjNyVKHEjEeBlqkODjHIc7YU5KPsTwcg4iKKqSnj57hw0qODD2tEkEnvHu
DPG4+X34Z9mP4DhmiAqZg5MGqaMF8/dAobA9kSMRq5WJdNcPgqFzhY1wUqQPZadO8/McXsHHn7c5
Qr6/gMex0y48WO6kR98SY2fZxhBbAT1VBo+XHYxxPOLGTApY4KMQ5qgFUuMzJaNHnngPhspAoIJe
LXJGFXZDbUIZAuWM5EmESNQy0SJliZglKFoYJ9pTdSUe7RV7pER+OuQK3uVzdLn+DDwZTAmmQ2XU
nxCtMkFHCmsxCUqsBrxBZi4g0oUVHFhMqcWzpdBLqAX0+0DnDIoWOm1qT5WeuBRLcuTJGj6Q7dVr
z94oRX1Ex7wSrRlAHWBEppn7N2bcmK2J2h2LUIJa9KLOji5aC2horLMdgr9oUkld9TC8OfXZEz9i
t+jOlCYUvd9oMqmHtea83OkqX6uBHYU1e9V1EfRUEwlzLemt0sBG8VYkWad2W2mkIdeyfwQh3RMw
hC4cS6kBt+2FzC9WEg7zSTPciXb+A9XYPVoRRUhEdJ+DEgfCkjP2uuwQWRU25847vbE/HcR02lTd
MEjOaKeAr8vviI/0AoeV+OuBcSIMYXG++oEEiAXOQviBkQGe+Xa2DCcpMCxUo7kXerYQ5WxoBADU
ETpFkW+X7iuCwR7vZqiFl6eyYrnpVPN61r8cCRlukR5radXWProxYRFIyhcpGc5bxawPODKOsF8N
dLkMSRjBZdHa4Xp0CZomQ63GPiw0f0Zp4wC7mYZUTsp593PkRJ9oOVUB1K0spPmThPgJ8hMM2VcN
JTOrGzQp8HScHUovHHy9Z+u3Nn+zcmOpMHO35nZ68XtIoRXGYyVguvHVcBQo9t07bVI95zWGFgcy
/5WST0sZ+IQ8D9iKRaDY4L1FlVDdaIeVtVpUrRRX8wUem+D8cS4yw0pX9IQbeFjFxAvMlUuz0qRJ
qMTXCbwdA71Ix6cFyDREImBt6Gl+j9BUafWb726sVcPZqasr9uCzDQ8M+6T77G09V7Jpb/8M9jFT
Fj/gw2UpVWRQotGsuLoaHwTL044JH8ZnGGLUZs3rjz6/WpDwAr4Hx29BAUTMrKkYIsqyWl7Ho055
ss44r/9SyAUMlvnRqcIrJQa4lKRd8C+jGjXqJWEw/AuBptrX9J8FLY/KYcd7jGg9Sc2KeKDpXDc9
r7Zu0qaQgJmP7lH1r7+HzokHi97DrG+1/4ouXDa2CDae6sMXssQRnubCYlIqDbLlbacw4bI+1I0G
m37cmRFe/iuqoNkxt7QKuZfo8fQvfUzLdiIvDLekyTzU/ZPWaAV4/6PpvLYUx5Yg+kWshTevskgg
IYQR8MLCI7yn4Otnh+i5dWe6p6oA6eicNJGRkeey1bgRHwETy5PZD2QEIRqRLUHL8qgSt/PLPLgf
PVzIKN3Nv6n5nRKvNsJbAr8jj78Mj0HGWNlj27sUki5byk2wYfcqbwWl9nZBgdMswdhqNr7O18uf
zVPdOMLm9ZnDGhTmR1hONedov8/mO3s5eADk3Ld9Hbw6xVmZ0u+Rpt2Amlf0nuQI6pYbqGNltRQe
7Vt0jv/6t2i3fPRvnpp+qB+MmGnDFvyi7Nag7+FVse+oJaXmrkxf4RZJ0MVz+IaQHh+iQwQ1aPE8
t17gXkzdBd7cWiWGnJE9XYNqI6xTpPnQ6ua+ttbFO/Xra9X4n3ZuUaGzhFI7zlhudR/uZ5v45r2H
uVF++OgfoSb9QbBUEUdpJzG9E+0HBXhbKueew9yCK+L4tndLXgGloWBEF3oLGkgQ0Yrs371jVPGR
ZQVlDTdjWkPs8giAmS7lCqPpNLAOsHk4hZBR70x7JbSy8OVQo5FNXU85hKMCWqc3WnXzNPbOEYei
p6pzRsu0NDm0iOUg1uegSIAGAI8jWysMgF2yaT6Hz69NydRihJYv6ApD45fomWfTPZpVq9iB0v+J
yvD20gF92G7tLpGa6rK+rMU4skcyjf6Sbe+gyuYD/l/aPfWoyp8ojl79swGT9E1P8CfrW6eLAptC
sqTwZPDWwNlEye5RhIXOEfrynGSJGa+AEBAABQrJ8cbwgtr0fQjYh/sPOL9HM2ZWXXA7s4/T6O77
4P2H2bQj5vybpjpCFViVH6MGfTjchuRRfJfGiefTpK0CcSKOLKQVMsYefRUBFQqfzGs3bIvu92FE
7BUu+aikFSuhzINa9GvNmxZotFfPOH990GIBipx6JXc8Frefp+JC8k8uYMdA+AiGVFGDqBh0BPSO
bZSG6/yx6U87m6i0FpZZoIjBaCERFyXyhdgXoPzgLDkD6ug4UQQ3794VXcKSywRINcbAGPAvQ650
038xSg8CnnuiRnFtV6nHwUA2csMiAJCQf+XNxd6ZfQF0zgRdoGyeGvWjmh2R165Vkil3GEfcRDfJ
hodUtr6hBiQ2zD+4SqeEjHVQHcNmoxjVIh9o1pdQOsmGNl6xX7F3iXoptkm+ZKxuCRiGCT0J24P1
EaWKaGYlfpAwTHIVaEfpqkooV8TMCKHigs50QCikUg2DspcLE2wTmUwFXWuE4XhsQLlu087RdoHF
osRtLwC0IIcT3JLZteUnaLkegjHvnV6XUXV7ptVt4k7/hzJRMbQn9bpZJKDzMPd2rXnpXd1tj0I3
u0rVCarTWB8xwMuw67F4BCSCLu8GBBWQSDIiGvCgA5NIcDzsQhv1a/tLlfgWYV1IJzfofW0C6oOt
o4rGBCgYpqnL+bYelA4gkg72QA1wZmiECyDAAoII8GhA1KrQSDae9uve6WulgxsmmoI+QDeofPc+
OLv7CU0GJVAnguiOsldBcMcmY6w17dy9upsu2af1xLNSU5fgWATL37k4nGaHSKJIoI9H0umBcgZu
UeG5filebIJTazd/oOgZgZmF6aBysXdc44vxm1mLdtH+6/1tyTXuvCtsBTTvIzAc3JJVEntVeTLY
Dd69RufhHRE43AiQLqhfLmbudDjti6LOc6dz8dIrqccBToKiOwB1HmLrCxHhHBx6272565y7l70J
hQWn2ykiSTER7Lo1iQ+nJNWwdOC11AYPH6BR8XFKbQtvliW/EEFwOJsWsLqVknX9KtrEU8pRxAsl
KIJGJgKBkHEQcrZBAc7nJcJfWe9BrYXtsa9dSCGHMbwXGDX7o5Gj9kdRziNOapAvpk0BvlT36fwH
JMdqUnFXu3vEUgOCq/BLyRkqNeSH8IeSAJ1wF1P/+MuXvm3eCIfEvDVxDQ60KO5DBYRT9wEvVC38
B2czKbXO/vVu7HDD1A0EwMCwun/cA8CAAPQja9YoQM4mGqH/mv36wuSeeueu2lm+eePWe08adeMF
V6TAmnxwXsxExN7jFrGL1gLE9GHVx/su8IXQL8o90W1+QOUDWCiBxOlB/MrN/mrmfXxIqkgd7Dgl
O+cCFJLn81L71nuCDyq/qUbF8YlO2jTgbUDBwXHZmDWKLXO21aRM9AHSWjfOtLvkWHzoNS3CiC21
SAxDCVj1wfSss7Pt0HQ74E4JJRQv0hrTO7CeTEPvwUNnFQqilmcBw6b7aB7mxSVkJ/AZYT81sxKA
/b2IPSdfgqJNMG1fmm8ApXk5quKGqfgLyYbREzH/HW65iBZZmY6sChsFHB8D/QWlmCtj80ai154D
4OFBGlD9D/cBoCb/BkdjAXyx3HfAhwRDzIVNIWoeMyPNRHCIog1qlIySpWvs0KRDz1hBYGO3yq68
GD54HR762p7QH0HrObhNZvG1b6MpQEIaA0zRDUPU7H/h328m9AXJfpQvzhHo4mJjP76AIyxpBuxh
SxohQR5xXcOElluOiiWjvLyR00LMpGG5EoLr3BKGy/emXtoVISJWFZa+Vm+LalSgXsGk7B9ekuwT
0arUnlewMRnwQGmkFsP6ldk6Ei9Qn6DAAYylQBS0DsPHH2Bly0ciVBCYCaAQIixRdKsD07mlLRo8
wUVUGMIEmo1WA7xG9EQge5JwwCcqLoBAQAlfd6qnweLjaeE1U2YHQ97JprBcwpSJOICUs/LKvMhw
PZ4p1QI+k9MxoKL0zfoPSLd7mFM8FkVKMveqdUjkZFLzOaZ/EdqOIK1SUz1AGh+quP/K6RTqA89p
ib2vGMGkr6Io3FQ3WsSKRCZKHSaccTJ51UQEidDytQHGxtf4ex9eLV8xYcxfQnmEEGtLApvNh1dl
nsEB8A0Ejxisn/JU+q/IndHHiunS8XfR5OG9XkpHjJWcIcVq2bm+CPBsYYdEB9QlK1IChzVaZA9w
SlNwFeUtyqZpce/nYRnNRZXDHXFxKw4K5hKjKaNrpxNd+NY54ApVdhFvBrvewvjeqYQXOGu1pNLq
vEFK3wMZetAqOiE5j7icwa5DxYbhx7BDSEMSRf1Pt9asr2oYG6J0p9JskJi/4DXiKGAGcMnbSMks
8NiEXOACX7IERWvfOowPY41wRZECRTNmqDHHVoOLtPhnY1KG10VbIjAFumD/JtA2xeqfslAP7xg2
OiLbVu3GEs1IBOaS3BhtikvVvKwa9GyfyceRooG5sDqhRrzp7HuooTF/pthEjCK5Mcnx2qkmj+6z
E974QkF0nXPT8dO7QHVAf9WT0j4aUVbaoYEE6baiBPHRkUNoKxNd2FURVJiaNVSs8ggHIBeVClRB
4LdAEtwpIBhR6m/WaAD7WyjFr9FNejHfZfFmPkFMNJNXMttoYVIWf7mVrFNazR05uCz15peHSs8F
IgWWJAeR7gNVP7YQ6EaImL5kyeO2y/R45YclcukJ802Tk/UJ7jHwObENde2z/47vMaxN6FW3PqgJ
/7zaqOWoI0LowU2VKgXiVfOxhP3PJlo1SB2z/gKwSxjcPaKS/erKEf56H5K0R1RiqxD8VKj7VFqk
2643AVVBHp+JO6ufHHgDYTCN2mwgMVdFB/+FMc4BLaELJ1FoWqgq1t8YWKVNs+YN7fYa2jvo8lY6
UvF9Q/2CXJ0OaVkFxPFLnVIP/qp00V8jBHQ0gEpQks6s9IJR5kHtF4KtXw1QOnceW0udVygPWwIq
p8MinSVFsvS8/Q4nVf8+TEMmx70tCN1no4oMcWF0RG7l1AcOZsLqBSiIopqWSOU0DVQtm2KXvuAt
sQyFdsOZDhWFXXCFR/CC2pxSrC1UnponkMexWxw0nCepTUg/EVFFhYRz9h7W0Srqk4xWmUCwBtF3
N3RtpfEGemLNWApvedClKmw0pZ8Fj6Chr5Tnv9ZE/V4HRF5SOvgvDk2kAPtimfX7+FIjT0XSh/N8
I064BoLdaxxE2QAZXjwqT1ZO75X0+3eQNoc0CymuT0cd4BU3F5CaeJneg7IvDXe5w7qhmYgqdSne
ly2F/oAAn3G9XwqzxtBSeErUUvFr0Vo0bIKCA+wIBhwmfQQfaHS9sBOJd3iPK1Q08g88pIHG4S68
M50KmdqXyWJRVDXf8DcK9nsc3T6W6uMrZ7RfSz5pM0ShpnNnPsmi2s2GBlOlIcwMqfHS1j7AqbaL
PkOHHQShGLXr8rzWjyMz86Da86/tcptaFYzm15tPEVxuZIJ2qVMA+mxVqcYyZmYgIRsEOTjKFeAo
Btbs7DuFyHGZmSjOabRFo2FwgDji0dOMMb6BTZU/xm5JpHZZnpH7HpbIFcYfNQ17SBvhBpwS4N4F
8za/IfzngHfnMLSI5dYlZwEudKPNjoD7M/mEpBfRtVUY3/1PlzaCbl1qYfE24HvLHE4NgYDJZVHl
YhaH9mZYk+R3EeWpxXNdgsjNbses0PxYB6iD6vk0N/HlRTPid3RrV/0clCzqAgB9BeLgQh+JYvwB
LHZ330ppRiPpiPPrI7gaJpqlhWgPosz4H/A/lFrQuxPXhqldVm11Y6gamDJC1oS2EKBBBgA4mdjH
xObNkBnGzm3HBaB3/var3fuaadj059+sK2w8NXqCvc4aC05BlaKDmx++ww0oZm5+WNzGuYSU449k
QeV21uhb9vaTJwHhHztYic1VFA61OZy7RZR9grL96lycO5QXPDKpBwzOoJSnTvjdmcWdnQZERxB3
vghpRqQdVZKuXNkVR4DGY5+Ik2E71Eo+AW/iHlFrQ7OUTXuDocKZzVjFNmVr9nPrGRx9/d6RoJWq
CFVcauS54YFDVB4DgmwG4k/8GGKpaBE0UNQpEyIivBTJs2IXyb7U+TTtl8jCAOFUcujXaUW6j6vL
lGC6bAk5OK3FJSxMps27844Ym5Sk8GOUhytWUjFk7z6SqkcqTDlDcZESIR1uvCohZmqXOG3q+/sa
JFAQGbAU0F94sEdwLmOll9QJSxAhImvfDG4UeMrjrJmH0gpxDqVDEB1St9hNIkYSkP//wjQVs1TR
OCW3FvWPBayRqbNIqIfAfqOMTMCicoriaaIg4QAxzadGHJOQ9/saIqoEDHYQFpLGAZkkkkJabvr9
Pvk2p6LpNUi6+RxYBgpZ9U2VDAlWyEHOFH2EL9OKwWPrd/rUihT4bHFGhIsk8lw83B/60GMiRpdi
EDxyPk/1ZKJoKtriKWRkKLZUaU5riE2QpzAvjpVewxzJyt/8sMUF82rhA5gtM+1+W3HsLVZeHFO0
iI/sAFJnCj/syf1KTVRcMJQ1BcK6dVVn4W7xxLY0P+kRZKVurxo90LrZdL3XXPxgaj8wV1hXmqfq
tE+p6lFSK5b6YOs8hhx1ZP3XlIyQdVeViLgQo3uZi0u5cdXXtljcHVRcHfQUbzYqEKgrwii9W8ll
DXWijQY1Jr0WPEe1gBY5KmkPfyGbnCJEIXKj+EFwUdpAy7wldCgYysC+gDrPjHR1XME3OA+IBGgG
LIPU1d9idSBE31NMyWKwO6ELIX2uhQEM4cFRvFtCcuKSBQopAboGKmbCw4b4zPGB80WasihbUENh
RUMpouwnNFAPW78nzEM0ahIc/arK5peWeD9/xoq6nAiWKeyjHdgZt0GZkLfTO/JPPBm1lsNla9Si
Ab3TYd9yKA2QGi6Mi4EfVEhUZVRScTQhQqpPrvxm7+VM9iIJBSU7XQdJN/VyYAbuIF7F1XbMpcDn
EDNHRFZsKZ3hgr90iDZQSHA8PCiKjjW6K4S7Fzjw1LGpZEMDIV2stk/NiLq/eK98sQdy5MO/JYGA
ZnIPNI9OnVLwRFzZFyWFcmTACgGSaYvwyhJnFfxI66wyWS1kw5OfmasVFYesEMk3cnYNvsePrC6a
lT5QDYBqA66FemI1jpt+TysPozsRJUlFf7CiMM/51t/1hdHg9dw6y14hbuAmQGaqHv2duiDtxEOi
f+8HOfJQPkmfpX+XPVo8F6C37QQphFuT6+Peo4hTxBnPnkpmJDY6a/O+Vtf4o3UUU1nFGqQD+uNA
fxeAE4Yottx95CbooLQztvMdJnWZ3Grxe/YRpVm40j5GCVzR108ItoxknLHbs+a6XQgh3IBPy+zw
HRPFUFQZQ5CFEPOwRUHPXhqN2+Oa/8cQhqKDSg//MOTR2vchOiPcLmz3ziVAzw+RcWcG+mt2yVi2
9O8RVcL41gdKOkZ/6hcL5tnjr1ChvzZ0WvBlXv+2xnXjRC+uRhNcvVm+PYNWq3niU8OH4H4zuUy8
bZRzVSsQd3WKBky7EYz1vj7iaEyrRx2Wt9V4dXBT2z57EjkVYdy2UUkiTECsq274Ib/wgbzd831+
fxYOTjbDTDRT/YPGhX4yyFrGS1Q+Q8bdLNw2E9pRcEPam5E94KvoKGVccUI4tb/CRBf4radpj9Fq
RfVIA8t9m3ZKuoztkjkb8xdh0SjGOm29puHWjUVSM10G3oThoNfroeu/Q+tlzWUx53zLZXTXSEg3
TUr3T8scz3gQCLWq75+1oq2fex0nLqzFFRdo2yjjUnU2dU+Ss716ovlnj0baPUmEnVPiL7I2LHmI
6CwcXPmbwXKy/oyNyPmsg88q/tnjojNuGy5EQ9c1dP/Mb0eBvjnww5meQRrV4brz0MLZgTFyrCBj
3XpMOeXqZzWffgIVAsbjNg4+StDk8e0eM2J6PdNnWbie0Bz4LLW9XpMJSS2KFTjZve4atSkkipnT
quEZzIdEbpelXzebesC+6fc0awZ5aUQWmfpkVpCc56vLy2coBOGko6idhIjQIVJA4eBkg8FlXP0e
TQXmhl6qSLNnLWQSeZwoNfd6g9nM1wPSxldhSL0P0gwookuMpiXitrrWC3oUH2PZXT5Nq2tpoe2x
xt+KY8/wBkuEbX0lXwZqXNvtZPFisTmxxBjY1WZfpdZAlVihQhSqsO7UA2mM60wcGrMY4F106yiF
0CoLNUTsGilpQEPh/7QUtkZB0Ok4fa+Ph74k/NkBzAeKkagGvVDGCE0iREGsEcX/wOnHIHmY+OaK
4MjGmshCypco7RHJpoPD32YeKaYlPMKUit2CJY8xY5BaxdmSl4Jr63mu62K4qiJ88P9E7eZi7vPX
2IhpRl5hnFTpkMN5EC9R//EhLuWChP1Tt1z3gG6MyXZwk6pBl42G437QJdOp/mS2Yt/XdqzonKIB
w8hCTNNsUG39BTtR7EVYnw3YnxAqmBKwprWG58FDCNu2ixEl6XJdu22bIecgtZo9fzALTbOnsQnM
qRbjPTM6PB8hT2rFUaBGCWgVxwv4o/wu3WDdZpN35DqT2MUw414xstxIO8TArHsiPXR5b+xm2227
MbfL8UCbq9ejI5+MisGGA6S2mGCCtZHul3aVWmsuSF0vIgKnDg/Oiw2XUxgzDTa8qwM0oyrf7H8f
RFcJdwz5azxm6CSHSLB/OxknWGItnBoA+CFGyg6PHiMiR2rBnwFm0Dn9a4/IhKq/6GbZfs9cs1rN
Zs9kMvFMpmPHW8tWt5Gbe8nMJ5L4GqO4+Vuk0IbPx0jIKjKdAybYDHx1NqCXbmbzi7nLC2UpLlE3
yYWyzlhTJDqLTeb1ojLCQEjInzE+8dZ8kld7pYL9TabkC2DLp5bx24x4d3Wy4P8ND8Jsto/YZjYr
ivsmtGPh5bUQetuFu/DXpfKnV/jKntEdI55TP3stKBDmPalW5rppJKOvVpxy9pC/Md0u+oYsodwX
d8qe5DxQVlIoo0cMlEzJboF/JwBRj5l8NtEqQTBHdxHRhaCwcG9mfMfNgCAUnnUdBr2iFshuA8Gt
Z8o8RK1kF6qq3YgGYghMRN4fWooVPkuYAorYO4bI4BS2nEKRQ+r+dnlFbIjGB3rAm4rKRKHSVWmH
/iz2y1DUEdGqpwjNEpjMNxQiLKIkioh3+FRIV27M8WRFWVvC8hV0sYutabgVqgOqRQqk0N6PWFQm
q2bL9HQyAnGZUDIm4mNpFFljDwj0ddMNM4p1RZSnTI45zfFQwi6sCIken5+6K3FZF5FYbkWKp7BM
MCUXqtcESyb6VL5CKoWleUKgCt16il9FKiNLKhJbKYLihVQMCP0AVUnVWK3OXLzPOwwXdVEBp+hh
kTs0whjCsLDyjS97Fel2c6w53XhSYcDEKXSmwZMvtVWQkNCOdbLmKCdMgjScOFAtMYdqMtSDppYB
Y51HRBulzLLM4kkM+KNJmKXIuhLm+D3Fx6La1olVwdtJ71gMm+eRDjYDBX8iCWi5FJspyBberBwQ
/DvgkqEd8wqtxNVa5Pj5lHRcfDxiUToyqX2KYKiyiR6xKGCCsWGkQI8jN6HvkAtiV0SRAghNnqCD
jS8NmmOMRF6j0RlFy08U81An//HzMBcJZ1zBq/qy9N7ySDcYf7o07ViFv9ppCi15kovfu5/izViO
T+PamX+AI9wZGp+k/979ySJkcsJS22UwjaUBFpTqscpgwTFREgQHJtwxQCH75sfAigyQPuTbTD/X
VDxp/GsK+pQBJxpkX2xhqDaalYMK5XJYN4fEBlPc/WHAryBO9ISAh6zem2lSwC8MGQgqb6P0Jmo7
uUyNYcRH5hckM5k5e+IE5ijRkXUAlNacjBSX37DqsPmm5vJilQwoalPwHfBXOryhACOuQvn84y4Z
ZyGQvEuvt7huKOXadfiDvBHKjhrbxdjJ7GMGVwcRJZZekYJihAsTX9Tctc0eC584YaqF/XJP/hV0
W8uhuQmI0sN4+Ato2neY5MJDFOrNKA2mRRQx5E0mXegeIN1FYikyG3Oww8NQ489ZeYaMcFP8p9yg
QkXFrujCsFboa/aELP/fGLoz0tHB5rF9Wh/tEOy531tr6AQy13UbPQQDrWIQzvmGCRO0jOkKi8ZM
0wUlTKrwSVRGHhrP/eJqzgXLqogt8wj86KJHxIf3fAqpBM1XGs6OkHp+X9Ib1cxlTR8g1L2RZbTz
nQQ7jE6jOibl0CQjmYR2OJj1NEJJAtma/lFhOo866DQLS9MYYSSxqZghwM82Dp/IDWV9mAwhwFP9
JKD+iPyZO0TZMT2huDoOiTpkGeDj6uAU+MA8Ik4lIsNitgtpykPNVO/NTaufNssEGDDDVmHAzJPx
wveEqZAxwzgpU9RDTR3YWIdgXWRNNeBEstqXCcKmPA5IK9lYzjs4pjZMg4HyB6Zd3JtXpgoQYhSi
ZS3SLqzT0n5WzUc8VMbWsaGad5jMFmrezKVjOAJPmO3LdzjfzFzRl25fxy1bDgaBMkwACFC5yaSn
RGmwXiP5zS58G3Wm6VBNMuBn8pSBj5/MXRWJOyOxcrKQNmDKrH7Ms2fQEoOMvDzK3doJjE9hr3Pm
uEhmyeg4c8u8ROdESRLEKFsbj/24cYBFIbpm6t69LBELmfP95pBoRTieXHD2MdyONi234Coqly6Z
GjuzqRp6Mza8uaxw1A/mzxZw9rRJeZG77sLbXS75PsJwXQYCa9yNdBmWw5075Aq7PMJmL4eYOpOO
eideVMuWT5+XHQ0zMz9bRiZpQ2ksKp/JqK09x4OXaFZLL3v2nGzfHoTkXbZpmwOTXIYUiBCQF5DC
XDhD/hoTR8LFtWAzuFdN+WkSQgKnc/Wc096aN3swlAvBKqyzVkv2gW/KVPxMhAZ78C3oBM69U21i
IXl+ay0vqLpxHWtNsHzNbXCka43KoAa66NKl/sTut3x7TLMxBUkgO3QlVNHEuPMFt0WV3hudDJmZ
p75PqIJz+7m4FKdMewQRPq8D5fk2+zhDZQg76qGozajWTTAPaUYkbjderWLA5Y5aKFUlhRCK15Qb
XS0UTeF8F1H0MiP5GEIDgYPC++IITPTpcAKVmnn9PlpbjMizggYFHniKuPgJwoDKcJjFSjlLHGpx
mT9mzQjEFUYN8GEFOO0OeYjjTKS3EMB8yghLfJiqy1m01lJ3B5p6iOfRwUgoxrWlREmq/XJZxOoi
LYicQ2sjiyQqOy2WvR/8xgVyg0JA1fORUvvZeBE6V1BsIgLIMVr0YRtLErMaAqYUz5CIbYRBpfh0
6eeqLz5ZLKQ2UEO1iOBInw6iCvos+FPLL36u4owM3apaLj8U1KpsK5aH5jKFZLNyCoyUkulqpfuZ
2S8kkEZYTaE6mo77q6ajvKGmcqHrou+DXRHsKVDhrZApU/EyA191b4p1hcVx9VwOTYa/IFg7hjYD
fl34pJBMgjbeg7xqqrcpeis6D39REfhiBLJgUkaWNP2HinOWyv88AIn7LlZnNRZeEr4fHlg3dzHf
oz0N6C+CDNIN3IBSB4UpbydF92CHfECw8WrIVmk68G3dCCS7rJX9P2bVm0mhgLBGQWy2HBIR/cPh
bDMVQviraEdXEagu0t+P/iwISB7m55vU4MIjBMKQAWXyDIeb68zTodagL/TcriMenSySsRSGK8pR
9UFVLhz1eoFIQFXKmOQ7lEEhg006KpWEOtnUh554ML3kgZlQ+kn554xOCX/8JsrW0BfWdtaf6F+e
pWMEwUGNO+gKDx/EIQygwCpTFpZwSjYMlW9Ij/GaXDHE+BAiE4rfuAIZZjyO6Ufs1pjtpT2mNuAj
aZMSelIW9s5vLynmJ35fSBVaKZIktWpu2lfTvyzawAbuQ1IJkuSJp2q45LU1vnG1CshCCSKvBRAP
AbiAYSPhiPlembrkK1OB4EnoIBhJgpKDNbZDjCgaRMzmJBktOn44AAfDVCuKU/S2Xsvg4qaPC9la
f4Dd1fQz/kpi+weiNdMLTuaSOVQ8LM3c2to3t8jQRs1vwDDKsgL2DA60sw9KwDsY2K5ilQwsktN/
YFpxn8HROTrXTpkxy5q/VU4OxJ9HDLucjPzlhjfE+PPfZLn6WAqvBH/Yc2S38W4a4yrvrq2tC9FM
IFRIhxbS2/LHW7Cv8YUs+Ia4Nnu9nkEMoH9mOONGBuZAepJHqzfoKQ7e+RkqKDRiaxdbjN9we/76
5jalSSCw8GAgUtkX26TUokAK9Cb+JkJj9JpnyDtlGaUmWGc0liRsRoNCSs0HEIg99bCAguZ0wAEu
9Z+uzIyMmYyx0jDSNyoKwp0mTmC1MpwNf9WyAgc58NQorp7Q5kXoUQERxJ8+Ldp18CZVmGMw36SS
VkeZ7janUoBKHqItKhrIJiCYQAahHJOvF6Bzti/KHsDpiWnh3a4Eclk5+WAerBYch1/g+M3GnDgx
dDk4DDlhrrU5C8n/4baibAbrD2FYOupyqvuL20NW+CuWZfU/Ej/Z7hhkLYVOgxvjVlDWs/pi9EC5
gr+hAyGP10GPgzgJUG2CV1EppI/9k0FWrsmyiWcp8nUwwb2c4VwNoA9R/xRXT21r+lXUmAPNjpDG
7aRTVWcYzFAewRuy5B8ppL5SNJNjr19J5nykOks0aV3Ni0pkxcJAEmTCh0yky9ug704uTpgfCsHi
N4loAd2Hf+a0REzU71hENrS6/tgXqB4f3unrVF2xpSSXm8djyoLId44wHzpnQ/XtCUCUHC99I2pV
o4+t31cGrWeq1BLfz83J5ZECdrbiiZEJQ2tyaeFHNGhDMOBTG6Jvm4UcqLIstyRfoqKQRKz0LFQ6
JKccU0limQ+8pRToVIBVFq7fgIes6mO/vzU/4dwjCPH6CKSDeWSUCOIV1cY8kBdScsUq6g6VU41I
WwWZfwAq+KugIiw/5S9zoX0mT6B/o+gv+vTGE00D50EeQDZbtgwPMHXHuCnJF96ss50tCx09NGoy
iFXTpR6EHCf6emSf9XfGEFmNnlqfkHbHINcYEH+3T23N4N7SNy7NU7jKXVn2XE8dVHrnkcZz04hi
VIM7yvBv9BJFYGmBJaIYAkyOOVCegiIIwRxTFMGuZRKnRK/66tb5KAWNy6UeIJZ/efeHIyIdEWcl
8QfhgbJjVt8XvvEL4nRYqd5p+0Lf2zeP8Hr4dTYieoqWhKDUcgqriV03hUqjpsN8UIPsV4aNq4Eh
m+arDd0nLPvl9RvVhJbValqtgGoyHZY0B7Wh7NDmlEfio+pfZ4+MuXvlTbcmCsubmM15hE6k/qEH
ila3Nl2MyGD/QTaq0Kr0QUtWtKx9+IKhrl6vNNzE6kT9cGr+PFGs1QBXzKBuVMsfVhrW4EfcYepq
ZxdpFPnQyCqBLTGA1BimMwSHDgW7Eh8BZXEhpTjwHkqkWbmyu8vJELB74foo0pqjUzHcNIs0fY1a
AV75aBBxjrAZqqFr/RTw5GJ2v8i5zJ+OZTMlUyXrGa0SZE5VVuPk/Gr1d8iAUAoUK2Gi0WLUocf0
EMPJ6jpz6SJ0ULb+VznFPvALHDUdPc4E6nQYaL2Brjm151wGWOBPC2XqSf5CJ1RNZFdslGyYrkTY
0iJy2yGDO5SQM728SJQDXg0MqoaLh52w1za4QDwwxZniqNxbqGZJ4OdXmrpVrs+WvaeJKBOGkzLJ
NruBP7xOlkOsaHJmA0GCywA0fb6i7FsLJjtrInufET51TWKxQxnm8KocKtxPRGNQpeyYqi4lP0/g
3OY6RKFa/JQ/Fj8FXBVKG1RJylTia3Z+DAYIk1gmRo+SRwfjq6E04G7LdMNEjeOoZrZdm+BRhUvV
FhXZSH+pYv/F9RdTuKBegJf1b7Bg1Fr+u12KLxOnj+C4ZJhCJOVDm5hNc32I5LEiyfjo2bbr8fvY
Mz1aHLA0T7z+CoMEpUtCLI04i+IJ++GVpJC8+xkRhMyiP8/2QEbZ4MVaad5LD40ffumCk8xkiS63
w9hBek6z+EaNrGbzRmymhiVXsx/2ncbkK/aDis+ItjRGcQVchs61FE5p6L2brMokyGZV4EOoCAml
lrimWDZ74EMRGSQXJP0npQj6b5cq65iaKWHwzG7DdhALl0YqfYd4x3tGSIsJelJoRGHNhgHAJruB
/wx+5MsZzvzj0A2EdfWkMZzyQRhsQNsKzGCbD8gjmK1ITE9FEaZiOgE/Jfp2rjyhGq8A6pRYDSX8
B8MVSDvobegfSG4tPSmnyrJvnbhttEPeyA4NxskraVksbgQX8Ah0FGh35rionBbQKK3GtHJXXY1a
uxLdrXTtooG/9dKZ/O4Nj7GAEye/je1osxEYnIQ7buCts0ocjoyhTRCrZELVU4OGOwrahbaayh+Z
+Hbm23Fqc6yJONJprKbzbdbaoMZLrCKdmhdP3Ek1L8Keo/X25gUtSzU5BnTgrdED5YvmNwykHHwD
UqeuS66wL+o2hTuL4iJBGVoxmHU6Jwl45p25APBgMrqTa2Ebc3T3SXG/BpVNzZ3aptQVAjYdX3P1
/qexhFWFnGvbZApFOGo1ZqgtVIElTfVwh7ToqEtmPlm//xwSMcAQxPnIcAeTuWB0nXetkX47JuXo
z+cKyLLFg8xCo072k2hhxA6LS52St1Yv6u8lMl4e9CZ1o8vqHeHqi2WUKWPynV8ZEq9GWIsSAi2o
svxoIzLJoU7KpK+0KZUB5j/iZxXeQItWo6mepMqkLCPDu8s+zv0xOjBQGtDc+YVBrC7QgcvJJ00j
903oZaeiTRGaLh9qXyeDamW2m2MS3ZUYLfTIq1lIZo9Uf8XqIFxjdwJWZRtN5vMCb6lPHgWO5ynT
UhilHiriHan3ErJzVrMHS5QRjEYvx3IcL3aRSeMzlOBrw2l1vBVkms7PeGhlftYKSR3IYRhSgttJ
EXFMLcFEnl49WWxb6xJVePaK/uU+f6HIXgeCaNSlsWq2bxUyLwzvj+0Gv9GWKnyRwXByrL/W803z
Hk7Ymop91KOt8LFljcgkJtyjQjvNJ1H2QYUEG8czRLGKp6qQ+dxN7Q5AjKCcdpXxuqy4xkboYWhX
a5UIrDGLkLHwtp3JhNiI52MFLXJdYHJrZ++Pdm7rb+jKLlDiPdGodLAu1bA2OUBdAYI52GUsh1Gn
A27Bk/jBE2LP7XqIE+E9FWUizTPBLrtFziuYBYiQuajYuaFsu5wLRY2GeUjIF6BhoXagMo2oPQBk
aqVQViVfLxSJZce4k/2w/PXxD5t5IiVN+wDUNn5FwpRKqETSkiQZxDkK6kS3YGKEYLWW7AjsUhKX
3+MiyKDup6PyYhHkgwtEB+KNE//Ia4iTzI/ZNzqchMlcim5CPlXGPI+kgKVm5Sla4xA7Q5XWOEL8
gjCuKr0g9KzANJMXUHfLMcB4eOxWx6GXZOGWKR/j4FTv+zPZ7UTWbWODqF8Ca1E1QCWvKlaPPxZF
ZkUR1HdBdPmfnCsBdhVeo94BkIAGYnMjdTwf0ku3BCSzHco2yyUUOQxFL1INS8gDjEo9CGPlYA21
JRCGx4CobFmXnsTUKVuH+co7D34NI7A8G9wXrZiOJIZqNoTr7D4VdcCsQ0tbr838wcWeNsXXox+H
ZZAklch2Kt/C0SSIg76HpUF+i6BM83MUTP3SW6U9+o52jlZc6aH2tAzd72+0YlOQpgrpeTBiOdTa
ZuxiuQs9L+1/WTPlp3IYuAGDORb8G/mS+vDPo98bDetNS9N1GryDOhMhdVVlbzFFjIBWOXoMMYjp
03TNsvRJuVPoSl2QFeJ9fgvSpkz7e2iq2PNbm347zyS5uiFyk4hfCWEenh2wBHhknaHga1Aj+keU
RzDdFNViFa4oFDAQ9EOpbAcOks9wkipzP0420MriYD9cfe/MeEzqKIor/9yrc7JVL2J0hUmdhbqI
QBtVRyR/SfR1dRiZkdUcziAstIUoJBOZK88UN5V83pYoV2MK9C6sjzfqjuMZI7J1J3ViCXoIoDjM
uPsbbBJtREEBUqxUm+/ey01+31M5803vI2QF0Qd1uheRdnNCZF4KRMErSooKPFQY18cZlzuoVPLF
imV44YutlrKfmEKJjmWJTvIfe6XMJ/8+u8aUvzu8Y3a56qULhGKLY9XLL/Z19F68oBxkJ2RWb4Jt
1SlZZTwWQimRqRAOoeYloPFJGESnDXeYMLnwV3HiXoEj6+xbRYKi7WqjqY1fm0eWvWjiUEnnFHS+
2LaxfvHnmtWcAE2V/UwXVwQ1B+sDoTqSy5X/0K4EKLJRJCrQwSV4QfjBqNVa8riZRwtWtbGaF3As
JuiMnAmbEOADeIct3XFaQxKi4XL4NgMLaaKdxense441Gi5rwI8qscgpLLtN3/wRDZM2nclD+QrQ
MKCtXrfb/BgWE5K5DL/fIUkGLaLNHVfSAZrpBEGr0RwGgSdikSmiN2qAASTwFoLznHbv0ipGwq2n
Tp7AEihx8aSFZ3Ad3WGNLhqZFShgdkWpEOIkzDGlk/eOku6FknrRu1B5r3pKQ3jKiKFBytY3sEMQ
OvWpInZSHDhSq6f4zTdk62VoYWFKvHchhRttFTYQ+3I7FMCpwe60/EM1aasdXHZSveYv8GY95AL4
8sZEpIABL/qzSPONO4PCdDMOTfBh1EpjJuMwJYajfvfGzKULxzYkqgQbSuQNKnAxxJq8GQ1qw5rg
WGYUVkapUYKXkRC1l2QBtEtlvF9wehgK2Sw7CHu2adLs6qd/WauKfq7/4mgw713qrsJ2M6VY9h4s
ZvxDP5jj7xUk8UfguDKhKiLAXzMODK3kqlWQE+HqF8cnnDqBLmB6TPbj2xm4KWiTSnIZ6Vy+Ay2L
/6QvYkva0PAatGkB4qqGdRC1ct37lVStrmKMFyXIEeiPykBv0BOJqZeMpWnaYDxwObVTUypccAMH
g1keE8K/igwuuncywJbqp8pkYiasu8/Wct1TBZgHwCmTXSE9nhqUwFVRnRKVPShPnIKzw9geTEbE
0RvQFNm6aK5CFao55G2YSV+KkRrnYH+lxIh7FQRQ9/gdegyQZ2PPEBc0OJ4t2oVVSdMBBYNtAgV0
5gS9FphORtJD9QT/owQMeUD8KuTKa0ZF3fQ3/QYDRGTPJJ2856iva+42xmZCvSJzisuo5p298kKb
wiQbxXcobfmYwLSO5yYCw0o+j9uqBKWgsjdqk31qfDobIrggF6R9JPNeRhVdGwQ44tr6b/a138RD
9Ik/miVc9/KDweCJvq3i2bjMauzVWbWzG5YQ3d3SpXv0GkFuclujDPGwG93t7A5Vvvg0yr1C+B5/
46/7539vxos9O0mJC3rV3ocGtX6tu+m/U+6jIpVZ/xJ8AN6lOysWar4t1/Kgg7DGvDGGGbI1qIhX
vGvrAEEkBLyj7YOCGdIeO4jEFf81rKz30ZnZj1RnmAha5vFVUHkoQKTIN0/Uxnf2lVHIFYrLUxud
p4Qafeua7ALaGzsXaJWrOtvd3wXlsNFeP+wjKW+9jdzeHMRil0disVKTzh7dzu6BXa3Luw0eqwMF
mMHOf12NVwADzjkuz0suZUyZiVBM7RiHznWAWBU6EafWtKlz+UVJY8/K11z0KN6IlTQuZpXg+wOX
sjouNIxdkWnempjN//cIUb7d3cXKMWSkFBaZTEPjxJZmqIkkFcD9kVAgoKHriqkCtOa3Pyltd1UK
ZSmxexrmelsv12MWXNUo4iVbrx5jP7pn/858HGADp0KDeIq66YO+AKpC5QvdJLSwj9htjCs+9rfk
JxbltiOE34t5xrRV+xuYyvJ/qAwARDDoJdf8xDeHJq/O/Wi9/+PpvJYU15ol/ERESIBA3MoihPfD
DdGYRggnvNDTny/p/Z89MbNn6G6QlpapysrM+s3QRkfp+MHC6GbwuNh5CRzG5rxCQjROx2hQ10t8
PUhEyzTQ3A8zek8ghEUCkjUtgsTamEZnVM9S52JLvY0wqdEthndvP64xZhz55X+yGi1vb/3lLz4A
P+m60j4M5wix28WYVGPnYuD7nLw7dus+TP8dEPUh9ozywPIq/67NRtPuHMFpK/gnKemf4l5zV2eF
zFsC55sOVdHht6nFM1gzM3qQ/uFTFTGFBnIiVrNKGIot/9LRPaddV5GMBCOan3IT2UUstufc6rBr
gqap3R/oGfQpfDn56je9Fs5itlhObq35Y88vUalTGxUfN2fVSmOCASfulXU3uRDlgiuTG72d3ew4
pyPgIsdihVIGTQGuXAsIIE+jvi7/ZuPjRq5MBf6xCOUny74sELZCrkgE2CLw5MSR6t3FURPX8DV6
cXQo+P0SDuNgEtvtD6zw4XmFHQFHKBknBgvVXkoInjmlH0x0rnNWMxI1c914Oklk9q7N2vArJ973
oFlxPK6uM+vtnIhEIK5ME/CBwU0I+SWuRLWh5Rm0Nnh49AbCe8SFKE7bPojScSxbRPkpW1Q2cUk7
OBvbvzdZ/d4pjmPgpPYiom4jJYoKMkFvPlWDY/FerP6XagItPJ5yXC1ItrdC9LD5I6O28DmLp8Qm
DY/WgLIpPH1XGoNRG3zc2PNgf3ABfClBr/hoOOTgAIigTGzXH9BmpfA5f87ntFsUY0ORMYz0K9QS
+CRvAh9JbVlV8xs1ATmYYZ4GUeERTO1OeSAnNR1oVez7ZFemEq8S6QOGcdOMn3gFslO7+6m774mP
Mrhik3ZwBjvo3I8g468VTr8pPSjmMEjEU4PuFhCvE7EjDU6wqFPlVAdktaP6sPhHsqpDLB3Z3Xok
bhAXLltx9ANsrxtd8meoh5KE12YS1rpWVGonKMcRJUO1U+lBOvFeCcrZ21HnZnHgxFvRR0Es5Zcw
fkxdaKsjz2pxVI/9E+Jc4foCsdR8A9fCVta/ylfXS//JPSDt688EaymUuwxKY7RcnNu7nzRads5t
q3fkuOylLFlhWPJgo8S10qOnbdHXtxulkTB2cc4F8IFBu2VQC9XUVEgSQqZVB7RCbMxxvPdZ2vPp
xX8EV8ZZLUceQH9JRDnFvcRYVTIquscMx15OCriD0ybiEGZGpzdeUQMkBMTYRe9UiU8LeS6jeAQI
P3PbdzI9eRiDrRGg38YC9aUklwiKEgkxO0FMJ56W2jIfvDbld14f1/x7rJRL9oQ2rx/hVmkuL1k1
qLAIfOSZ+ZB5KVYssjJQyY92KHus5+o45KURHUXZwQyqKjm2JSr3naZyxrPws1G2IKV3js63zt/u
/u5Hdn9aW5ogFfG86iy5unaFCHhUaw/fPdbmu3XggiGgqybHUI6NDp5y1IOoYMRV0tZD84XdAb15
omVLniv0OFImqgWjiX3zOLhvVLo00z9g8uXQXuBCHH0GmnVKMwmAwMg+PwWmYVQ+vcvPGfdBurPg
8bIb7oZqYZrySk5vP02i3EOhG5V6NopmXSgy2dandcWFUL+fLa0l3LQxN9jPPuGzdfHT9nKCnQAy
+wsej7phIb6fUCvECD+DK1d189hmTHqkao2ZvVh/faJBxtRrcJznkG/wicz7JRTNn0HRqy7YynjL
5Q/A8eLDh9m+fCWfOBLYcPeeK+XOzyYx7e8N4t8v8wjPgi7qE6+BRWTSbtD7TJAzvWKIbkUsZUU3
emfurBZWw4I+rLevQ0GtdcYWSSUw7Tx67mZwrdHx1aZAJ/NBGjW3M87T8gkXw1P3a5a4d9KxjY1K
W+59aKmxfjA92csV1MT+zAG1TP5aB6lceEvILVHjB+kGhI81wzIBMQXWq8pCN2dd8Ym/ajvDImA2
JICT8hdsIk0YAqjA/IJrxdxmHzwQDKhEgaY5LndqPhu4OHl0vBU5lr9vdtDpoEQE8EtJA9x8UgY7
2geJb5B2Jv4OSp6og3YXwgG5gbeB4Ze6p9jsf/0nvRJnyGEl34t6H4bbM2ArYrVoM0xDgsSm7Ve7
mH02T1zA8gfnBz/HUkJ7bymAn8jG/If0vqmQv75uB/BpIiM0e0aYzbN1Kd5jM5AxV1Qrf3i7rswV
yjgr5OunxV6RsXr0dtjA9rVpatGqDGLE5dW+J8rC0a/FJv3ywgfn+sXbEeWKSnTyyHCASbwa7mUV
f9SCnskZomrvwQMxAUxRdqRXxEJRSsRmkDjLOmy+0ljMHrYGN8EdtAInNOn8zbt70+xjStW9YWTT
xdiU0ai3GWmGWgXjJ2Ezv1hvGqU6g6mNm/L2iWIPvkxsijmRnA45LVQdc6U5vn3snQ3qFHuKr94C
C8xQpQhVKiy+/0MBWA2NYNvd/VpnOoVVyUdwLnGEzqlxE2o5Or5rcKErX5pSEskwHbF+mLaZJC27
o22Y9O7vs2mpyX6Wte+/dE5iAmq6fy2j2NuAh+9A6tE4jGBNOSEkxsiEynEhoAFoBmxbCWtbLKiU
gRtzmEt5xUkoKMvuNjzOrnfzb9YlDhf5v2J6YwxBnO/R0GpsAMNmm8GUwYnnKvqwCIhSQbUp/yKn
Lr4Wu39YAAR9sGsY9+g4qIjQZYtvAiX8Em44oHCU/uNX1YemegjuQaKot2HhTS6xv3I+CVKkGxNS
88u2wH6/mBWzfJWM6O7I9/dBhJaBimA01UT9acPONN5y50FbQNvfErII4pslbcHgIGLuLQkyNt/N
20wJqBoqSUpfJ5EHxBD8y/fxtiForEFjOjiCwB5oPlRlU/6KQbjkxSxnFVUl6eKwpXqGTY8MqUld
72Hw/LYeVOqLWxC8oz1eZyl+HtgesnOcfINe4pg90zBOJ7E4SViDq9geDnUDX39wjgiN15gWc72F
qiSUbNWpWvOgo1y/RBdJnQfY4TjZWBCVcCsd8zxlTl8JzVQz/kLwhARKrv9XcBJ1CXCeDlXC+PnN
J/E1no1myAoWlJgN+EqILKBHrMKaNlZtoByr2li1k6pMoTZg+mW4dIozmuyEH6faskPc8U5dmcjU
WlQKs0ieZBn7tKorFDGeIc2f/Vc/Cwy80jBD8c//0hQKQ0GTLrnFvBdCg4XH6cqunSs3yGj+xTM5
kIJyvFESnDrME1AEgHuM0L+FeZ6i0GrVnBXV6O5yRkYY87d0QpSx4hbmog4xsgrOuCKVgcjmKIop
nGAp8fu7ZvDZpIL2rbtoiEUBqfPkIB0JSFASQZvgL/CoR3klluYmNWI6HHDPHZ//yUepSgFuR+2z
oPGoBtDwVUDXx7+wGK7ShE3rmWMjkuPBWviQQ/Fv6PgzkSLbLxfK73e1gLxxoEA7UoU3Eg+Lehg1
IN0IdVZuFJd9eu+JObHDfiCkQk9dH8zMd39Qg4XfYUF7o+Ss4UIzwmcASzeRsjCe6XBdK7Wb1YdR
ScMjFb9aDYbWLngNdZWhFozkO6iw+zrY+O8YnabkO8/f0ugyff7WBvn8xCbBNqq9os6ALBars4rr
IKKISgXlopAWOkfrII/+VHdci9cX8DzRcdf9NcUpLQMMCzu7QUqPb/zRuO3vlP3CrbCrKBkh8WJ3
2B9CHOoX5iodkddeMRBAXbUbjAPG5URC0ul1RKViJSriVQReId/VahJge4plUY0vNjl6V47sZlTD
e1lN4TebpgubESXjQJvlxoPzUijHOWnzLvoKiy2vJutsbz8rBUlocQAJ530yLQPif3KzWJCuCO5w
yYhZ53MV7NjqUStEVT7wMittyAStSPmE9tkRdEg7vqKZbVuTZTzymt40TjkeUmxaaEBBRHuZHhC8
OjFd3ON7/CaByVgkwc1Jtmnn+E1gfj+ckKIHqsRQpjnSPbKmtQAEFdATcV91Xg+z6YUcnAZiZSxO
EU//A2NKnNHvgJxNPRl1VHGyFax/THB/bZ6rck88WixoNzTgw9y6oyNOe1OVUf2wJFYrmZzARPLf
4XNAV59hgQka3ii0lcBm5YFee+nhq8b2yP6D99eBZ423GjSQC4YXp29PPcRth7BP5YvyGoLSJk4x
DKnOobRTj55IPKQY2ge1wjsRCMwOvXQAiadzKHnXoJhMusz6LjGD6KOqn6CthcsoUjvIyX7L2WST
Q+JCd+gcl+rUYffhTVQt1xbEU3Lp21P9tw/Nbh0XLsce1zY4263M4R1CDNaE9jgT4J5jtzo0+neE
Rhze3cqwcQcZUHlRNbtd+MKQC1xKrXB1yJyASti4AFgXagYDPAVKAxNwwiE34+U/JwtpB/74/0LD
as7rVwhn0pVO+PabdBuDbqsFsst5bSPATgaHDEEH9ai4FJGZJcji7+5uhITs4n5WSFBGn1WJoJNv
OE/4R3zulP7J+wvxdkBU2TGcfLGbn4KDV21Odl9cWsWmRue5PjptHzK3YG0hsNVvsUCauwLodb2l
CLG1PWw2vK8g4O8ooWsphXjOXqkV5JeQ+eYAH+GEf6gES7uRQKCNDlY4WGvRqxHz+beYQIAyZRdD
KO0u2v5V2dFBoFpOJHcOOXVk8XatHUxBw7rPnvGhO33O2fO9RmhS//45s61O7v7DBzG9RN/iXtV5
/1MltMERPoSDwF4HDEyRMNQUQ0JP9YD2aFQEZ38lApGbqhgnS/orovq/3GUk4DfFYnULej5FQNIq
X+TfGqQUvxCYaa2schplEDrS+hLkIGtjTTPhIkyPENERmBMMUtdxvK7fR8wBzNzH13aI+qICKxTH
QxVUWA3Dl4NMo7PoRMEwWq8Zii3iXoqoiFQkHOHEEQdXsakgG6h4iw7aeLAfytYavbHosex1wAPi
OrCbc7iR9N9h2epUEnvhj1rLyQ8XakH/BXQqQo8EEYAnho2l0D8dJwST2kPH9EDl4VBcpb6l8huN
J+gOzQfIxlXHok7AFZ58C04oUSoWPU43rn075E9iJrZwRRy91UoURFqWtgg5dChfuYaVghXELXAc
/kvbPHqgK6b5CkRo7yLNhOYj2sVmFVKhjrE0iND+w7tkc/aCaMu8ojEMxT4sE7r+D/Qr6hqtSd5p
+fIaUGtu1XoYfSjXiG/d2czGbUNF2RMpyYTiqko3SN+pUdKQjo1Ez9f0fyjNfsV58obIp8+ooDMe
9s6eJAyPKU2/4cLpkcp7RY3p7U3DV5kt3CJSTQlXHoClFNeHtxmaVa6StugsIPEQxNX7nr0nhDKI
4vEzBuYUoUYVNc0r3TYqbG6Y6h0/oTeWDIVb2PaJDYhOv2fnVsuqj0qeVdIB3ESSTaGMgr7qoTuO
WPTz8IqIMOsOoB4VRap3Kv8JuOXi9d7AoT5/xS0ScPbpVOjqwXF2gh2kPK/mK7uPUX2CAMHHGSrJ
/XomdOacjsBugHGggbR1BeERFZx5AGQCl2IBDQceuuItXQwyC1//16LsQe6JOX6aaBd1giEOwK1i
4o5+MDP4IT3kfGoO6I7wLaluBgPwTC7NiTdvh1zwdzPgAitOOVTfdFRQwIJKRxGGcJzpjQXtzN84
/eUYRUyNkHxMWhJdneJcEO+p6r6ajmLT2i0CNZhbqxP8HKBOvUv9i4R2goA4n3kZOWE464s2cviT
PY3xlCfg19toTifQFoQLJW6PWa7kjQIXkcASIhLDsReLAeFHGycBbTOqaeIyBZqHVWAr4OtnFouA
s9Wi4KrUUoEQ5C68LgDG5QIEvwHH9lhPV0JegAgRw3udHsEG6i9EdPGAEt4XwAOu9EjkOMJJOzFb
Y5BUnhaKoKikAAx4t0rNKXJI1CHxNwVV2ksgRWGbcE6obTLWjvONgmI6f8dN5bLTr8RRYQ5LUBiX
IsA7ANQTeMsAVAJJdEptEGA+V5+uz9eTk0iv7LSWVCK/ziEYg/JLdWmdEqXJAbJZJeyHQ4JNm3lE
/ON0vjt36JgD2AEzyBtaHiJBrPm3Qhrs6HlVfoNXytHLYNlUORyiWtt1gcA1LXT3goOFMIlEpRhL
YjlxuBJamwjjy3s0tAG1sRyYVnf4WELMbt5umkTYbpKiE+VNBZmq1Q84CdupQIAvQQcJgshJeD+T
BOiX9jdNKqa/sN9v/sccOmHYQH4BoTxBTaHFJoNGwUyCVx50BZme4t1K6lFOByfuBJ3ICcL1sl2l
oRiHkYzTROdCyyLpAJzjyZi19FfvZKweHoZVC01J1yQEe3YI8cki2MNFpiXXHJbfdIxCh1+img2d
in3ka2jcSpAdKp9EL09XNfm+iXXIASBPJbngYrAuJRwkgHHtzL9gFdFpEYIAu712EfQQYgfAiWJL
R5GjZELJpyhfO0ZDHufII3XpfzULvghPakZUD2vovqW7FLzg3oqDR4EF/mwcHXji/kX/18mxJ5nE
H7sbnI5j6EXxHY/Kk//pnDGOxWJv8hiNNRbANIbLaalU9O9RiJopr8KV2mOpRfQDTwklevJtF81M
xNG/X/qXWKH1GYeTvomhI6DNRnpyjCr//pNpjCM+lq46394lHI/6CtwN/Y9/UNdSi2n9Mhl7DQcG
cixapW7kWC1iQ4hoXxod5DM9B8JjX+mQSlBEBUTNDGlPJXT90jlNYqVHeR59R+X7QUp6eY3MTtT9
76cDSjD0xAXF6j8Wlv6tH1XxnRsn59Xb0FTQFayNJSI8rwOFBF2ZptcFFEQcMPkME6TClxPG8hfa
yuhDKMkjxkECYzFqlJgKoozkFpgFw+2juZW49EEPtFq/PpRTdUl1WWbbblLvKmsHmRAHOn41d9D2
bU8GhdjUkd1T3edzcLgf/jkFU3Uk/y+Ty0F+xvMBIZW81hoiGhI/Df/mEpjMBG7ZgPvhoUmae58I
U/ijB6k8TLWCcdf46ynrEf7RifRd3DdTi/j8m3BqpCSFqtBeVFCXxl2v6fiiVbu/ZR1obLQARa3j
vtnFAwG/myMoGuWkKUdGxLPSI+C+SQVGOuz1c4wsriAaC3IURnKLlzMrSM9vSOTFsAcaHK0mNZbT
iakWGawjXgHo4Q14QC7XwBWRVcDT40/hOl91Bfd+RyWhu2MhcKd/f9OMlDRC4zDmw9EK8NF4letZ
MDqMvuxP9OAUqYigjqnGt/E4xuVcz/8zPbkCDeKQcoAI0f99LPgfP69AX3OkwfspxsAjMqadlYgw
e14UhfSL6NX5K+6cCo34jfUdKB7fI0857pkXdNfEM9835MsQuDRVNO2YLERDfJ0315Be+D/TgP2I
D8bfzu7XvtqC76TlS/wIORoQISHOEA49t/Ka6akpajvxoboxDSnQwwoMiud+DUU9pepG1K05olXM
sP5NJZ7Od+zYBuG3iPEsYxCFYIrPzk11ac58MT1lGAbRblAbmRCYpYzdw0f62ibC1ay7B7yMOfaq
dMc4zSsdOhB+X66hE0VTxhtqSDRo38Fz18JA70E+uEP//PtWOfvtvqRRjEQZW05QblYwKKPtJl+O
p4u4gd82D1CGKbpj7p0id9EcwowhpMSrV8pVKQ2oxtOEvS+rGxG3iE/qYR1uSZ3M6hOYbqVl0j5E
/cPVk9wKd2NlRhcO7Sf1/pskZOKB6Zd4EVLAqiN4PXzDWDjxFi/fbInDI3UwTEClVE/vDhUngMwT
6C2vNGD5a4+umP3fh1Yq9VDEz934+GMEFi5qCujfaHLFmZStnkmLFrU3P0UKqyATepdo2TM/ZGt6
2Yb9dYVFJj84yZQJGWAyLnt6Y92WmrIX3BgElMF5Wm1AoXwHn7kV2r1SR3zMP2rinYBFvAZF+EML
3emLSB1Nc3iie3u9YwMt0u9F7d++A0AUsosqHeIROrsEpUm5J/GdfkZPD9IOj76yyIewHeN3v/FT
dM8yOE5mFhL4Og9wXeeJ1mgaCv8Stp7RT1ewEaq8kMVZqq+BNJx41jzx0MJSWRzP5ViP+ELzjz8M
Td6iICDq9au9TwdqGpg4uopoTW4o/RTHIXhoJSi8lKYSMEHmT385oNERuV2ZhA/MELd4YdrSau7i
HK7CvmuHnTs72Fctxp6iXVQE+iPxrwltvjwtqLZxvvJbVF5le1eUdSpPix6vs0hkcZnCc1SOmZfQ
d16cKcIY9LveTVmnfwEE+2RHBmt5/JrRFoRTcr/Qfq3W0s8O+ah6Fqrh74GFDd2TEaEHnPjqpJCi
P+IPhKJI2jRtULR9deVqymphbDM4lOWoQGpDFx+a2sgSUnxAWIwevqhnXA0abjrTnlZyVUV4sczh
Pp5nZGL7yGIyAd2QTxn8APRuHqw+i5/fQ36BP8VeWu/SxJQjUhuSAq2hHlTm62P0rO9MyaT7DooQ
zrogGDnq5SzHKtmcAl7NWvUxEWl3x3VT1vCwMJT3GegMU4WckA2YV3ZfPo5mxyO2OHbLzBLSOvYs
dnw8UzHthfuuHtmUNb4nyolDj4YqDKqAOk6hbyB253krgIWxQBayOLQ4krh/UhBFG2yIouMbvsSN
vcZMWyTNzKaVJoV/9dRsVydnGpJ8g73W8l8xg6xOh4PCKa0kOpSDa40z7UrwVXMlAuCc1ElG30V8
mHXKwli5Endq3NhfuZMrovore/yLQpNspGra0iIEJeq+x5RkX6t5Ru/cNFAoyMyhwdNSFPOi91Dd
x6sMl4TqGKSGfh91DJKLnVPuP3aOXtc2+opFWQQMpGkF3Sj4GXHly30eCdCY5Ru9/hlfkA9dKq1h
GfiAJzV78SYl2I47ZhddnLH5vQwOeK/v0ZHUaUOiJio0uEEBPW7MMC5UfdkKXpRGwUY4VFC8vK+E
m6dmRnOPR3TuW7jDP6L70GrfnYguciq2gXKjt3iAW/atrgkHGNUwgHnaswUmsS4AVTlB6FwCnbdM
UZ8MZJKWXJPj5gJE7VJZSbwSnZq6iCHaxeB+9zPcmIR+5qabEHBiuH5pLcd03R4XzfXsCfPv5J5H
Oe7TMqKthDid6fRo1wJ/vesAHoDqv9jZ+8/1CVKG8Vu/+EfQZLcyzA3/jAc/zDMvmz6PbLoNy7Fv
zcu8FNpNeoyVMSBo34O3N0kGy6/HC84wGCrBcryjddn1l07aTAaN/tKnVcExzCc2TF96AgCxWfiW
TjAR/2LeGGzusCKHOR7etvQIG6n51btZbeIWNYSKS0W6PNyolYDZ/8yW1NbP+LJj9INTUOMfH46c
pTPJASCes2xiMCRReXWclE9OqzrnPHPP4X2V+jafbPXTFg5WYKrtbPCJb+FrIhebLRgstjKVoAZG
vbo+nHd8ivnfcUs3iTf/z4J3nEAnxSfo0DsvXjCNe+0DHgj5NK+o71jZwH0v95PdIC965XnNSbq1
9YVTf3zfhZcGueuyW6XL03JkFSXnRmZH88zq5giX8JI4Ran/XNq+AWsUCTBcT5xi6dCG90D10bLX
SbE4G5EpL4/8/PvgZbf4OJUPHvrV9b3UeqgNmRqbXQch3zU7VXACf1SchjkowdH4AaZAlQhv9eMe
rh3ImemheX60c1hTO0LH6EzUfeld28418XiPUlJzjFvz8fZuAMG3qGaH5qdnwAygVEWl3FqnBKGW
f0VZ3i6KTqNzIoWzgHWrWKvheTa9WcEl0dXiiFAZEFlAcSj6JvS3XWDEZifrLntlStpvr/Rpls0Z
fZWjne2KfGdcg1rd3S39/dGprKHsk+ZcKAljFAlL5jJIqGtrmJr8PKKHj/s4/ma/FnL0dT7cay3Y
df90aWfoDE9O+e2+n/9oqEUSJtfqoz0+28GTZnTYMmJa2Xm/3ceMNtmZIUrs9e2CarNzAfqEl+2Z
UcOabkDLksuEDknx4S0PUHQREJZ/S1j2h/mwb4939OFIu8PEq33mqFheNoFRf61DJq876wsi06eT
D8wu+8wHyzpY0rR2K6O7NsGyMOp6OzfSORJLbkgR6yp6Fd6O8MxwGtew+oqoftziI8EHh8eesJRB
NtZ4tLhW4WTcCYzZ2WEAxfQ2O+97nz6+v6afGq67+2f+3MphjikAYUYfe1G30VI/PHw1J7zrLg0L
TFxKkzu5225Sg3TBRtjc1ihnjY8fP6GHeDa6EyR7IDUQUSHZ0qjKbzWm2JwZzcNtUO0VwxdMRyNk
r7B8NieKe68Y/3DKpBzJJoam9UrrsvmhpUpR9zKeswIvo1fpNBpIZO/tU796CuyS96SfVu/oes9z
s9bd2HXHxafqPXOPF3fwnj1Xn3hnRcfW+d43JxejbVneY/usRhc6EtjOp3mrOh9IrDn9c7xbmKPe
qhJNU1Lzy4AkvSPFks4xj0Yfp5ktKuXA/LTKr+B2CJ/vYLfzDmfUDJMLvMLWu32/eaXBD7TwspN1
3TPBge0W9mi5807wpQiHOeow2CUAqDl22fMvln9Z9j5pu4EtwNMtc5TCe7nNM/+NlcbstUooJ2N3
iDGoMdpF6JF/9utnux6eni7TxfhnbHZPl056/TfMvXkyxBKkpSd99gwe01a6bkQSwRsJcsakAd02
SNxIzjBgg/5KZrHc2NSeD2O4xsGxtcz8A7VEDGQeg593j1IZeNIDddOSzZfdw+n6DpdfgVzdO7aq
s71XejsHtFlVp0BDucqeeO3lDBlI/u/x7qS3KblDsXidRo/KOIVk0zJ/zszD+Az9o3Xt337yWryL
xmV/cf1Jy8i9x41ug25L5xnmRmkzR7Bxp37bzi7KFZ4Uimh4WfbK80NtbXyCpPtUq9Muu801xXCP
vjtsS7V19mgXZnjI4/p1fb92PrfosuzUyu1zLbZ71foKuvnrMTTW5snfnWjeXXFteto0usaLLODR
qp57fCp73t1a15at+x3wsDEqN3qvS//MEV92+EHSFHNghUmpbw2qR/fa1hZzCm+/WTqzgCxP18Hn
QctaM7Sy9bnu7WC1I0NZGw31TVmgnIHsev4weC/HvNcpuQZv00updVaKjokqyBzYV2RTH/vnSCMc
tzJ4VFjL+8m9ui4aM+uUBdXRGUVro5Ma/yrwOLN1dpeqa1ddN857jyQEl/Lz2ADxe/cP3CDl54kR
3SHRLl3j6X9IP46UqUjC94MLJIaoGNpjpELgZ12ySJg1NNtdwbue1aFE0Y6sX+3fKQhjPkrDFmX0
WzYsIi3lmDmaTLVKEMoiBf7tX8VTAz2rSZAD/BlFQwBwrIXxSmxxgoruNQIWHk3giHHIV3wKJ2EZ
FUQLlzeKORgr/hW4RyhWWkdfJnAtNDQo8JuqYapHGsfNlLKd7Gul8pDmCJkgeavte0iwRgOMd3FG
znAM4lB3MBbvUl7YBR7uZBRL/oltprLd6LcJjD6NBxTxPxShIU35Yv3KgwfW/0gmgtLr4GukikXw
wMRSnU10gdyD1DsirS1VTdTHScZRnZPkthtIl3TKKxs9vf7LXDl8K63il0WFqw+v3qYpRV9AUT8Z
GiTLNseuU5vfGeKzn4NEHB01mjJYe9Njs/vqPjePYQZSNX0ibdm7J2zep4XZbMBKSQMLfhOdixpB
8W4SpKQkFAePiOHjpIPMza/ODpZ+zc0mO2B4ZighImkaT3DHSexYlmsQcqbh3cQWit2wyrMAwuJN
Vx+Qjo7Jmp8RwOC/0X6weK5u9nJSyz9RJYTzioFiL2sfaYTI1+g307ES5/LhM73beonjCz+XNZwd
OQ66dWTQN6d+CJ5GyCs0bkJkiRonjZBQ1MLnby99Od65EVpzzIbQFNXaFYwSsNzhfliBs+sZxXn8
gRkRW6L97vwHrSrne4owkG+OztN2cwhHv3S4WT6G5qHdsIZJHwObAhrxzTkMb2yMV3rWAid1irpT
qaK0e61oofQp+VCb7A4d0vsJue2/w8waLyeENd5n0diTI++HV57MHHsbNklnU2o/6qERTx7DWoCZ
OlHmhwQc45ugMbbICsDYTbe+D69P4Ojm0vTjtHOgR8zGGl+aF7KCfcQYVSFHnSii/CLGca7MpzYb
wmOBWnU3SjrnPKx9vAuxZhNTMwM6wEukFpuCxQFZjoVTDwwSDMrad+4d87sWCLx7+qkdmtWwDK0C
qc97Zf47zvfUY9jV1vkaqkfyCCtPWmQl92bNcpBU4EVA7mwBHk+oV8ABBRR7tB6IqcaN9rHq2J8v
qZB938YFFGVCo1djgcAPcvajvOYSLpcIJSuO+W/p55xFtNBCaFh3eSRI36u/Wf89fE7wT6FkT2Hu
evIey1YxP3SXiGndVSW4cUoFlea9CtBHIB2W5h/8Fc5sgNMM1CGo+nm1aWVeETu9wxZT4M2r7pSg
kVadgDbEsDrF8SEcqPRzkCxmE7ysCmugK5SCxIuK4eY44fB6r5aV5sdw3HoaujuxKxyc+sgfIIr4
v9BKh0lY33t55rwpjm7rUZJ69apXGxapXylFed1PO42o3t/cibzwQ6LnEZIq0V6f7GHwfFbpzn10
LCqvcU73uq37pDUWSc2s+Vmdrr4RQ/RFQR2ciLhBD0O4szD43v5rduZqAmolNESELLanJ3bmE7DV
ALrU9LR68O4dSjwPJ3itVsSC5sU7w+pwbxkZZ2DmvdKkRsCA1LbsVJFTndhFXjyBnXcl0Lh7b9RH
x9mxHJ42t8I3f60PzTA5Z2kL3DOXfnnZKS6IgBEb92iFjND0vkZ8uqm1G7mPb4yteHzXvwJp0fIi
6XKSFuHHZC8uP8MUyj949jqbVq8eNItaXMPf3H1ixAFJ5OqWyx5+g7a727zukIFbH+fUS/zKwYHy
grunybixOD7s8k9g37A6OyNIn7C15UBDDg9pB9E4RYnZrENtVue/YvxqL6EdBuaoFCwpBF286smp
frwUku+gyszX+oADXuqZwYs2KO0bBBskNen408rokWjSeatgJXWXpI9DePn0Db+H+cocW2WnwIFi
bS/eqHCSdm3SgFnzkO9uDRpy1eHZVWefZszEj+sPb4nCu5NXpPhk+H024bhVs4MWaaENOhuc6Hw1
sCk/U9GGUmYsbg2K9MkD5KU2zdXatV2vuJfhG+b24Ypf6msyeg3eUbVdjasv4iCsmTFmBGqGr1p3
enkTG1Iw1wyZIk1ybc62C+X7dZ1zg94ZKA0tc/ycZwiWBodSCOy+vzrbMoAG9uFg30YOBlDOnWfu
GEwjqg0j0H+UUOdm+xDtx0JL3vKfpIt06zGptn+O9L1Y4pHxIdZ3G2cmpQl4VWktn+6/0uBza1YG
Jmx2dGuuXVFjFvPmvqnD3vsH9Ma4LsHoCF8zc2aZfsZxh9KBxvP9KyKxN32DW40faMLPgEOJjIDA
oC51iXfbGNNleC+cW5T8yzfy3DN6ac3JOC15Xusc30yUWI+wlgeNhVWg4fzGXUCuIfhypWVA3QyZ
vDRkuRX0vHdzvKyNZmpEYYuyMRDxcVSbV3dh1j0jaoG0w+Q7Nvccys+2VeOA7+bl8Igg4j54V7y8
8x4lhG6srYZ7Lvysa20LtJDD1w89z/B5Y8Vta1eCh3zhupLutQ0EZowGPbpHy2Elcxr968hEO4OZ
ROnQTIcXrw6Gc3aSi0tJycABkm+/9HAU94jN9z22/O1zkw4z4onbh8jhDu4bHe5Ngl/8P9j3WtV2
unh0KhOiBvKNtFuuNz/LVnIOwbjr6jnLIrdAKC3fxFg863DAMzFFk59UV+x4oAB7ZMAYr5HqJGTh
TGjEbUmrQmxJ50S4QZ75L5lwd6P36oXzWck5Tk69zZ0W8s03CCgaKwRdD+863Q3zcYHMqDw8h+Uz
kZP5b+9VZ1xjd5c5zB9pa32IOykGqW+nvOMIIdPucK+ji+EVd6f18+/2U7jleUIJuEQBAD+Ebrca
pDs4O0+YPLhDkomAbdBv0iO7uDl8yb44Xev9k/0YVPIP7csT31J7SdDBNAlKt4OzFAMc0AKXJh4L
e9E9mrw3J4/IdI+f836GQv8RLDvQCAfc/2J3aFUXu1twhZYXXAErU9ZQ+Lx4BdYPpm/CKnGuCGQv
cCoQLEAycJqcJieO0nrrYftpORjghMktSu6f5mg2lsMNNsWpawAS6BhlvBlAB1ALEGsLky8gTOeF
0T54r87UEJ0S9ZlOtWAXqJW8Vhl4iWYVWwWh196HyTmxQOZGI2N2IJhjm/wtec14A9UDetlKPBIB
9vDF5nV4u7qc1EedUd9OnuzJ22e0hMzNjgHrAVWj88iBy6pwTnMC3CveBemCDxkiiNPQUC2IeZuv
PE/x744wHqpmUN/y6LLOLqA/j7RdyGBChLxilcTXuLSBiHlyBgBtT6dxWTwst8DAdEnGyCO8kmcX
n/C30Z/em/i4TJKIcBBckLabB9T5YD1Yd1wDNp9/TOLSCb+sHDS83BNnr1IABH/+0d6KfKRfOO+q
GlZSY6Uj1Rk4nrr1uPfCO2ooL5vHHZIytMGkQ5ou94vsV0WcG/TXReXjJrbLKfdq1RxSz3/L3vmH
oJMT67fsMVdLCOjdPbNvbdpo7R918ufuR6r0yriYwi2zYyUKxqr5jn9lvU6EXeueZljjp+45D97u
nkaoeHER5xbgozQTLYFon8dErSawFuT8N71MkanzGc5uNiUkR6NFjuSeLt6mtBmkRK3u2eIEIoof
jPa9nF1fKwC/ezadQw8T1gDoRV7rNs8Ynknvd1RbYfSddmiYS+f2g4d8O3PLswOEXbGIR+n2iP9o
ieMURhUEFeQwR9QIzu3lonRbRYBbh4GsmAzINc5jvKj+nvvIFCB88L3V0FLPSTGYXx6ccf5AkHxB
2r+5Fk6ZkqpjNNQ6WcSpN4xiJOXtO+lWO67URLP5TXD5kOqbdxuhekTbi5PBT8PJxh0+vkEnUZnM
iZlvh+nYRCIxNyvu4uOvigdxasTVwpu6mGHWfsDvyLpkAfN87h1uzjQJm+kWVpThEHHj9rLnG6Wm
fXd7z05lRqBFPOEhEzPhdSNfs6InutRyZ0oqQ0DAU5g2Xpj7eLCbJqMrId4v1v7U/yaGjR383rsh
53o/3Enqpy31LNCyHBFztarxqJm0RsmTlLTZKLGzotOCEkWjGByC2gB9TMTH9Lv4Xn42RVv+r/gF
7iEsasalAOw5avQs5EbFdxmUenWkWf6DkEu5ZSns3jdXIJzi5FHwFLUK5XQLCiUtAe/QCihV06Te
EF8hGH+kAKCI94DnLU1kJtOEaLgLyfcTGX/vtriQGEd4a1/a2nb/8Fgtpf+j6cyWFMW2MPxERDij
t8wzztONoeksKKII+PT9LSs66vTprspKU2Gz91r/+oeop8AXIVAOwiWdgJz3w9a0XL3EE6kudLo3
95wzYymzELa/ZH39rbyqMso3RsXncU6aiQRt3QjZOek4v9u6gz+OaebzCE8QD9BccqxaRsTD9teM
qJQY2Wir7vEyDTawysIuM4fbNAWTfPEgArLh+jElEALM6cnQnD6dghFlPCEFAv+ze5qfj9lVg9qH
Yvjtmxk0JqMCLT3cE9IkvmvFU1RjAM3X3BauuCvTphrsc2x48vTQOHMWJ3rFCBVnLKOPIrmErvjg
cdXMzrJqeSvO2G2O0T3mLvu+/nCa3uJEgM2AQktZU1/8/u4DQFCIxy3jRo10LAsv+ZqrywpnkgcX
4zv3tj2WBm71IuL7MGqqAgICdjyuYAszgFybI8XPYbz3lytQMLx1Eq3xV3HYUwAEtI3UNalRuLS0
f54MQyY9jhmzSV0W0U/myKYUzW/1rb5Q7CmOf6LAJbG3y6fWDBrmujzyrNyiNg8Fej/ZdVR4fECn
JIEcM2hcQxrRrG+evW/LevcD8IQCsjabmf4g5/qynG2VY6OlPYdtMTGZ1Lv8sIHw5ihDZShqasJp
m2ZXQsh4CIGIL3YrejgDIpyn9ImSsTDaRPTPlT1bMaMFVOK8IgbYvMbwZVwmTFATwD7RSkL6bXY9
YKrH1bRT8HvjnZnQ0cbxlJEjY0oma/mZzYLWPlPtHtINEt5xz+EhhirRgYCe4mUmI+Ar8IN+wUdA
x5njLz/2yKyTyopqhaj6Fj5QGDxo7695BsmCZ3K2S5epGmY0xTQSUaPDJbD37eEmRwZynGwvlIht
AC3KQu990zq7J9x9HTCZLcG+wUi8E+LrU0ZNSole6BKIQl15uhgfOjCzoBmgwCkHtvkazlgSUkfR
trThV7IdibdQoaHju8+7I5tqt/7r0loPqGJaS7La+GZK/FAOnzfJUmfvdbGeRsOFG/MBgOPDR+4Q
iuSq7bX7oJXGY/r+jFc8Be0WLdwD+UHfiIrhpOV8Rm89OjvdozjDn/Aj4Z4inD/CQKgNilMKN/d4
Xj9iwhh4bqMTJIc5a5AG4JGHCrimpr53fXZ8G1Me+CvgEB9t9VRC8YXP+gaOB5/x5D6adF7spABL
9rXHq5YS1hIfS9bDfu9vTnG7MOcIOwfTfd23HruuXOkr0+mOiPfn3/2yprAQAiwLcijPIUjGxUfs
U0D8lBXco7W5u5gAkO9rjvp6DyWqVgksIMLcCYD3jT6fSAWJu4M8Qk6p2WqM3ycEqzUH3rKbeh8M
ynTaASr1bPSdtW+m11LYes5aOjkWu954Y94W1RC4q+t/rIaXzgeYaZRsivSR1aqyt4JbvucULeoN
JkyFG4N2wYMKpeN9x7z2IVN2WZ7FgfMVVOKklxz4WHgIORJNi1aWGk0vOjnCbN+wKC5eSg813bjl
hxv7gfUtLm03OJGPE8qc/rG4m+vHVwuvy7bxxW82QAEdnPDHbJmWEC0fMDmF+t19mMxiyPBEOUBx
Ns1RLTARMzoIe7q6fXcW5TJIOEtH54idrK+dUQFYUQdc4WnYXTgqYrYFX9MScsl1Bddy+rKnkK7k
0dR6iq0QGSzUKygE5FlQUqswxEsbBnNd4mTSK71K5sfYb6Sa2+TEmr4FUX6ePIZqJIr+NYa9AMdU
IgMBf+OrYZUzIfVdRsywp/cJ+V5fLV1TGuD4od0/8HHLeVZ4a0if7vQZcqhb7wAs8GNgB0BJcTfL
L7Ho7TO/Ly5Iy4Wo3QeIWj6PQmy+Reu4jpAb8I4BwXqQC70H0AQ3pG3E6ydkfcGtfNwPdu1FNkkm
CQhiNuFdEGoh7MqvAn0M4fCEw/bmDgAZhqXZrq2BluN7hnU2jgMJ6muBpRAUjimvihEYBCLglpG9
jAGDwZ627kqpNPCtx0nf4ZFMJcJnNACxtNhF2gQopIW/MEOhE4tLKutT5HyNGXcAsmCf7RDKgF7O
WE24O/Fu0GwyLeFlf77UQvyAZ3oYV/54J+urqfE3p6Jr5aP8lmJiWGOmhQdohGhff4wgcC09i1lr
65Rs5eaOqZIElGMqb6ejjIyBHjL5dgNu0IcYW+0OYerNvz970YLiH8OkUH9gPIBesky9zZFa8mJi
YoNhitP44qzP0qmvcD76pW65VsU0N7Ey7n78OjQeellpHbmuQk9yGEaH2U64fMLUxPrGH2jc2DWz
pGTCjjeWlZkYH1YHsO1n/0VT28ABRH8jq0RIINKC9rRr5JgfiFtDw7tsk7N57ppUW+vzqsHunMNt
6m8ZrrzGwJQf3v2mMh5jhUHQx95gPvM24zbP1/VPAZJsGACR8CPh6lJT0oCAXiT8OUW2nsGd0N5g
QAB3vJudrBuoF8bzykH2YKQOdRRGKE1LNSZRhS2iDXDa0i9d/dBxOytoRLHEkJSH3fVv91gLb5sc
91JnRI2xDs7FkOeEIudVeA1+Dq0F52A4Y3IQ/aJUh+kSJEY1q8LiTSg8vh+ZYMuQ+EHf7V9349Nh
kPvUiupGh5YNoCqe9gVpAAwROPq49XilQt6gvdNbDA5EKsgfu09vh7fpybmdNC6SUSrmWlnmLjB0
NrAH1Bkd4qv4aZqKxy76DURX3q4FRWZWjHApWSla/PRa7C0mrc3wwZ2xhWu/Zi/b0jnQiKyncboW
LlmDx/+nGj4JIRcTLwXFEHC1KLZfD1ZaBZY6YZ5Kq6JijcFn4WrD6zXSwwt70tsAvdEYOs3wcjIb
EziUe2S5VOHwE2Fz5UZwGr7nZh1ctcEcHwPloW92l0RvQ3s0HlZ5AXtrwZpiSY/6ViO4DXGu07I5
4/Uw0LYTDpKBgI+0wKgJEWvSTI+idN9MiH/sO5MXnpw9vbe7Gd6mzzjrtqT/B4ykcL3bH9K9OLpv
PfuXv3SxbjED0xOYgQ4uhJTPpjMwbsuZSsXXYRDWPtakUVBgUjq8JCmiUswIA4xoQF1duH3q2wxD
NqyqvXvD/Ixecccp0KHoHViUAFDH/XcFUI92TXHTG2cw8Rvm7Bt66le/vAzs00/i0teER9DmgwNC
1O62Jkt6m0fd03KAQrrNoPeu0SFz4NfWaXga9v8kpgw6ZU1Bpaa4SKojcY/8MIQMmRMv7wqXTHz3
OG9LqnBjkb3GbDmkCVLMNPXesv5aDNNq13Oezsh522DENNImzhnGP7rL95iimgQXasLJNSGiUNS0
UyaI1PQPGRPKPA6g7Kufx/iNgfLAXkEBIEIS1TutNn8PF3BI9IU36GQdYdXxM/oRUiy/Hp6uZocs
Cd5gE/ZR074Mqb9Zl5RDt4wbcVpOGshDDuSbybBM/E9uPFSLNvMMtL+4qeAnoN2wu2npr4wi11Wc
ptuddvfNuz5/eQAjNNjHy/ZjLK1mEJM2f0FKtA7zIAsYPh+7E3xEe8uoOd++9e5sktu0nFIZPQFH
WusM6dXd5aDCMgDlzsgfTVKGqlcygak4fcZuFs3FVt2KLu4lddzTmlC0ew8mwNoAdiJTeOT1+uzO
eFU9xYwRGSY+Vt7g2AShv2gUgDNjX9ZGoWpkau0eC9pnandj4NTgY63R042uWzMiP+zBxJuQPomM
wUOTVuG3tZBQT7kCAwmXTIjWKNNAnTvDZHclXeZjDsvhywqUdVA/4D4Yq/MLbSZ8GKbpC5Y1o1zF
2xKL+wiiFVpm7iYY6vZFl/Fyun2WPoME0pVJVACzirLxBqqcU1Jm1uwEXbOAVYYVmwZz5ZPpTOXJ
twdu0AqylQjxFEJ1WmoSdIXUURK2pCEOwybuGoxoxggLT5gbNsFc4IlD8mMHmV5SbXozx7ZyXSIK
hkbtBYHIRy/UwAx9X3j3Q4ET69+2agSQSy96oaCILUGbVqbp/ZC14ykzjonXDN96e/6GcG15n/Vt
6TVBm4zPyJwl4wKaCE3Gvj1P2+RU8qEkrPaaGDVNHor1dk//wq3BO2uXGrlI5xIaHG8FD4GNrM3H
RZe6YtkMwOZuliA9YDbcJGpLGVMcm1czCR26kxQGZYOnmlwy1rRWMmu3bh4V1ojdPebQg93jVsAl
p22BR755n9bmGjojoX6Q+w69gV6/tBp5hXZ7mDWyvIf9cfPpx331LEWz6gi1wG3UdiCeo6ReCAkJ
YN86DDmtcW6/qJCF2d/b06TvKH8XPAznjaeu5PhOJPWkbLid0mjhkYUerp9bSW60mh5OKcwtzILt
AsFiVlL1+/QOYkj2AYahwl+quGQNnMoGVT6+nP0pM8HiAFltzADmCAS/y5yHrGYI7S27bBkapfGn
w7+rk92lmPoAJXU8cfKr9TUaQa7CkBVcOe4gmsrhnTDItmBSUwpulyFCt4ETxjhcmN0gDu9Trh32
QLhHJ8cODWyWCLu0obcRlKtWK8Wovx88r7svniBaUWj3YzPXlNHKe6FIbeoRmuWULLRiJrJJDidT
24oystZ4VIkMbHur3IRJhnhiPKZsHuMIa+SMXQ/U8hD/b9A2Ai0aeakh0cPCFcfVYTVs7QuWJlFC
ZPfRb48megSHPhC/38qh+kCEnCLPEbToZGI/kSCfYEy+q9y2Y8mnMU1lhBovT4xqtGDuAlN5/TTY
HIVdjDmehiAGZRt9Dt+mLC9j9LqvTGelhArHpfXkWTQuKluE3orSnUo6ko5AMcXM/7OnANbU5Wsu
aGJOnSYyrnUDoje2fznVnhCQy3GsaCD5lMp0OIiLpxSiDyBquGZsd8zyp/wVqYUHy+s+BGc0Rk5q
OLibzSmSk45+HTYoMXY7kUM1/dtNHMfBTYmkI2y4CViof3ieHbURPLUvK4LSguMex5NzasF2WK9p
ucO460ts1Ge4S5FtXvy4nFGN+m8KvnYQq8vTVyR+d5wVPjASLDVuIjNs5mTryK6vEkrG8glUTYmr
HAL+pma51Trerz4Yft/Ybnxy3Utn34saqMkfHimsCg51jaif2K3EKDmR+I4P3N8+D0rZ0+A8JNM2
PjVgcdO+1y/G7ZpSGCTKaugq4I/t92b7EZnbcrQ7wJh+WMmFVlFS4VH2hPgd35HRQcwWWcDuxraP
3zA29WJf2J0UZ70bF2YH+7Qz5flRLkU+raMdUAumHG6cTG4YGn+GcYuw6aiYF/N1wi397LmuB6jM
Yh2nwdnTAGxgtd1GUrFhfGUMNkh6UuA/QXss2q3phuzDCwakROwiDXh83A585wTBR1s80ovSbgzB
hNi3nae+KSAsn0Kogxw1cer076b6ctZ5QC1v+wTAOV4fzsxFAtAmjjPqTtguagcAC88Eh/Q1r9XS
Igaax1XkTEboQlXwGCKLcuM3P7lpuK7JSvzsyXMEoX6ic+zipvJFLXTznh8jDklS6MZ9e/3EA1DC
hOi9LpXsEYa6uK1pbDdEEzCeoLK1SPLRO6xoHmzsQyBiGXk35hpyMQSBFh3heclOw9Tf/yJF/IVA
IDjR3htrjRsQFBqDDYlPetHuaqhSeV1p80jV5gd2wAS1lFkiDqm/hvDWN9Zt2k6+h0gfBszyS7X4
DTtatd/tWLG/7QzOLA/b0hCzGbzwsYXhfmTxrsBGoKnV4Y7XC6xd7EKedy3MkMN5i6XAL8NYspgM
PAxQPhqyfuI2NnmSy9b1p6KkovfajVPpJHjeuG+eBGSjnhvoQ9o3m+gfUWId7gtRlzKj4pNxnZGL
8M4w1ABeENkC6+tGV4UEZCLfxTcM+C4YqfStDLFxLbDijceTLdk9NH/83F1/u5PXElEghm9oWpo7
WWO/a429cxniDAqg8IRBBHoiN+VZg42wxSBDtaa00vxdNAFWWOhGaCBbybCAEnUfilb9gBRAdAIi
6/pgHWHWSyWEgTlMfDdseAjjl5UVsipeXPRYLjNjWJyNGMKd/8Q1qApgKgHsiw6YR7pmzLC+TnN2
dWxZ5OyhBV2vOVPYY2iSKVJAlcyWF5KrEYPjMO2odTTTMf6SGN3hREt/hRRnHSbTkF2Hl6YnY6iE
ckf0xslQ/lvln2WKcFviuZYh7hFEXWA8LsFq6xhbqi9XXYmkLBq7ovpEdjeWc0jggRfdNVeUsw0p
Xjgc229vDJIjIkm5TaxZx52S1cDAHqOJ2gzjwhYHUdbV4/jPNOD3Y7kq+PdqnJTQrGyBywaT4ngP
NonxZubHCdHXcRyCUvaFOX3RHnMu09952LQuULj+GWLUurHEzNQguQyGl+SKqZMzVnfQfxKXVxFf
xzbDzspSmDZOPtYJiY0131MHzNsTOGFhFojYnasc8hapudmf++uzW0B41pqTa/A864pTxZcjI6S2
VjNYJlwMsiK+kUjvAQFoWuWz+/Lp+0Z/Dwyd734574xSkKpeQjFHa++4Hp4Uw23/4Yk6BsmLFsNZ
G8OaYwv8LJ6K01GczcdMCD7aDRqs2TtuO1KU5gH6EAzIzka+e+/OcbV4zp7rz1QBBFu99yoEwgzk
RPV5CN4EnzWdV4iKBM3yk+XaCL8up5nfQKglAiyyaneb1ZVNG+1r5Zcw2nbsNYt0lI5ydhVOVzRg
skownfwje3NHeAwxh5NnOIWKNSYubbheY0OJV4/G53rq4Q33gfmSZ2WMESIcP2l+GCTU0UDzxQzx
a8U/vhewxzkuPfZX/IiBNpBwJ4ynXlY3ymi+ulTbkqfY9F+YjhP04ZNIC8V0/JxNkWHhIHMQ/KN9
0jJHLir9PLx7snEu3p3GizAQBsJowQp7MN5Q6iADovJuTISn2zx+PVSZ4GMORtRBSnAWD2/Tvu6e
NOlHZdTwwUvoH8dfLhz4DWbhNGUgEmTqNKJSzwhg66HsaxqbVeqd/Obuu3vMBiC2bB+qed7V+3xX
IsHpMorOjt/Rd1x5LxRP6KLinBkjxkhYXeLksWsxuQLRLFY1M+6AcdpC9sPkOYHpPYha7CYgwTP4
3YSoGu3RxztvTy6/6bmNUnsdeINPDOhpBNFH4cOk47qPD3itl3/vxGi1jQzewL6NaRtE1F16aKlm
Q3ExEjC/MPRWXCo0RdeHe6nt0xpr7Qd6YAxK/npLlccDBRWE0tVtCUniu+38YdKtjga8CWTLbGAz
Rk7jgffmK2lwgqB6PE1fwef4YXq2TOYZ5NTb8H08AQh6lylTO7O3r8iFhWVRkObJI8LwrKJxr8yg
a5uM/jJNf7oKoEaF5XxldvApJ/lClKLiilSiK/0LGOEnu+EwaOD4H0U9C6q13tKYi1VEwyfrz+E5
SY3+goEiWeX6i7gyStxtRtQoeYIw3HG+alh0s1Do6XhhobOl8EVqcZp58ZJnYC9M4LOZhRNqZsmL
O8M2nr2GdFtiNQWFjSlnn22qxs+3JE6K3TJi4I5bHNgtpw9kUBYklrjY9AkBGh+ejp67Uku1gb1l
p2DHl7xKOY8JKoMhZ3Y4kWP2+o/Rt4XpAAn5jd1eaa4NyszU4cChluVMA76CXs35RYnQ5GR92swR
qCJS/mSHj7C87k5seS4Rpw5+z0+zGb8tcZkVEwzJzH3j9Qm0gBoRL3ROF7FFyGjmGvp5SMlIelQx
Fy+/De8EA9X2MuP4Ab7BbRUevC2W0SgcHMUXh9OuVntSyy5B6DgtgQepIslXu4F6i+OQfAYOH6aL
sAAEDpkn5BeIy8YL4oN8YGmQSJVBBBqLlzsoPJJCuSb/yhX2D/D4nNxf/ovvgAwBQ++fG7KMrXmf
fFMZ4YMpJzztPJWPHLGmi+F1yLH376AD6KW7gPbDYRP/Cn9yQoGA9VuURvLy4tEnhy2MQWwOJWBU
SsdabsmoMi7RdSqpjMJWgOzG6St+afL3oTfrP6MZimssUvS5WIt8rWXo+ANj78u9DNk5lyGs8prG
dGTgnQMTR5LPxceUfkT8a3ycqwUgBOJy9AlZIYVGLPrJGICkwNj+Ec8BEYHljnCzHjswNtxNltxL
7iAwdoGDL2xD+ARQfXxmYkyp+bq/dyakU2JNN9GPI+ztJs7EYyxIcA1VbWYzKKNlNUrgHMPRtzox
6c6EqZ1+BGEqJDTZKvg5/1xT/ULff4dnm7755e17sFDEafjBH3f5GJfFnE9WMFXzoX6I8QrDOIZr
4jKMpV5i7x+LdFdqqtse8js4TwrurDjiYhxu052JxuvIJZJrcA4ln6DEOYuolZqTgtcXb4Uj6CUX
JOcyICPUOk5OpMZgDj4G10h8hEAFHfGz2WOkcsXmlb+suLhvMVjSOiOxPy80sf6Dwey0bFhFldWS
EC7UYl+D+nSN1w50pmuwP47amvUa/3tUQe4DvvLzDFH9mCpaXUod3aIiA7OaC2tHFs4vcox8OVnE
HcmewwuYmyCFhRvTO/DzIJZKVug6vAJuhxAUqaHHmm0jdWF4NxXHFTiRQ1TmTJ0YmhgDnCdfLG1x
6GADodCIl4bhP3ajTMcRCWoozocAVkvfmcwiTAUZNB8nuc6+V5krT2esqk3MVTB8a4Fm4vknm4Hc
Jgp8sfHC1WhMu079F4bTXUirzPuKsQGbvrTNfMfeQo0i3QyFMRYh5QGzDWZAUukNh9inHqTZ/jKp
EH817+4BMrowswrjyWa52q6aEBOfQWVWJtwHKBurPhi1GdgMd2TSRLeT2oe/BVjfxuFFpLh88pVD
osEYObHPB2N3HAQMn13EF54ZDJEK4hbY+V2hHaV+9PPfOTlish5/ftVx2HYp7d5W9UeD3fIKHlz2
1P0SrlrIWto7IPiZPvF0Zz9HWfS7efU8/VXHslV8lo+5DNMUblm8kx1W9hVU9R5wFe/uIWMmhO/i
xzFl4OnvpFxOmcqKiYgEolCE0RpwPJP8O2GMVyKX/zDTQYMu9TFFdZs9mwaMbVGm+zLH5pHzBysm
ABabA77PZw07yhHzdighEInEXJn3/vta4ZcgrBDWZV5w1xOkLip26VfIJ+LFNZ8vHQe8QyJxoAcq
uE2Km7okVMoTgWk+dOI2EkfYJmJFiQP5dEots5AGXUKgIZbTg1OniXWJot93pwOk8tTurfgA/sYF
0k2ZVYn8uCkDawl5lc6RzVpGmTGSKv5MQUmdSTXDjNmp+PRCy6AVtHH79CpNLozCDjkbM+XbUEBL
ZCITGw+DRBxreQV6eklO/jr/ZqsyFLvQ5NGTcHHlK2faNlplyQqT05DOyqp4exJDI6F14rYmtiTy
X2Lc1TeGDReS7kLG1Qj/V33jNOtj4IEXJDdTpmji/dGjNW+ZTaOI3nueAFfbmgzVNngBSLGINIyK
TLxNxe6CgnVNzJb80T9/h67ZDxCSMsoeT6Fbaprp2QG9HN87wC2yQy+VOxcc476Iz4m1aA35f2Ly
BmjaFfkuy9pZlmbDijLtv+GBhf5BlTUwf1J47CdPuBmA41EF/x9nd/v37SvFVLGQGYBUX2nAQeLk
F20Fc3w+5M8lggBRPipA4UAfq9ElbKe0LGCSWApgjcBfUseX8DQ7W9gv+9JenzD4E64dPHX+gSO0
jju6RaTsn0lq0EIASrFYhixld6SqJDIJ1+V8wdKIBuMBXbMY2JG9tRN3obHY5ly0KUdzyoEpCT3W
VK6RafOTLriq/xLUJSvoZI6lEfg60jpJs36dpDNWKKtBHC3O4vHji0MPKyJkSZVogyQWkC20ydZN
/04Dy/NJHy+Dbu4jRApEaJIq2w06Zsqvr0tiA5sg4ch0q1IKgYjsqEiW4MxXCpvurxrjPJehgPyS
qkZKsRevJrbBsl+B6TBNNDNwAgRFZhczDTkBEG9Qc1SWGKf+ODtY6RFcIdZe1E00RMt23Bp9Bhwu
G5qnpZyecx5eKS4omn4Gsj4ozL8yA/4Wr9OiAKqsU1TQj0jJEvp7g/KKBNQla4ZDRkoPrqhrDzlA
zMea/hLPuDFu9VeD+AYJj26Y2MgJpWAqSLZ4P0jFJY5lZz2UPNOKIIIe1Q0PM1wWiM/4wQkNspA7
JngsGBdXiYyyQl+uSUCbggd1DDuw7THUi/78PZQVAwvdoihcUjqOpCpaxhanF5CZQAhYRmEQxRZh
jqcWuAW1rhw6wCw90KAzS0WALDllDjgqis/mYsg6kl3htj5PbiyjxBr/vg5IKB6VcqfF5OS3E6+p
w9lfASr0l932xTZbzDCl5WSzx8uap5sVwct57BcrsZHiu9lFJLmTfYT6miV4EOsR2RRksxGbJTo0
tiB2+LUYTsmRLIbguw67Hce27OvTf+QI2cnEi0k8v/7lYohNmCwxQDspSoVgkhs19u9yu3FFZhU2
ZBZOkSF3ZMq9ojQWnxR+iOBSXBLBqu/yvgXDEj85FNZ8Rim8xReaRpyv0XPxD98pPqDMKwAFwGGK
sRTVwrwgBIEqjA3JanIZBIUUMHBAnsJa0hWSaWEiaSvNnB9D6gT3jZsvLvIbvTd+mJS0DzGEh2Ij
ed7cMJlQ4C8pRWjDA5IBmRRUS151vZOF4E7HFOOcDQPe5k6CeadT14RDFGgaPBnCoUAH5erIquS5
/dXxnLtyR/BNN/g0PJaCnInIdCw2iNwk3SW/iTv1L3e7d9FrtkMNQAFJHkqBbS81usy3GS8zOmhO
lSVw7nVYBfLE54XW3YDK9rb3YW1+0dAEnVFvlEy7wPDubc66Px3bbn133iuaoG/w/vC5kg2aOFxN
qh00oIcNYQMdFgMT77M4Beq6JOr7cbj+MQqIy6hJR05Mm9E7vJmDQWH+wMY0Tz09R1p+52wizmiu
zBVcWhfMvdswn4GqBswi2bn7QAIr4GJoLylMBniKD+u+OBMm+j023D4WpeD5qM6vuttkjAY26xdk
beHgo3KrTdV5Hs6xpeIx82ZbxwMB1KphXfDsy6yMv1UZ9XET1qn9nA/8KTstyU4NbaqYySJnGqGP
OTT2sM/iVAWYeoQwuIBCOsZKxor1kEG7oleATE2O/Wx1cq5ofJmDTtI1qjX+SDGAoC49/S0oR1Ml
rfrejj+5fiLtJbzOGfQ2U2PgdYWSckdPi58xSPzHRuePDh2TiJehtd46KWpQbtQZ5Hvt0sJJJbh+
9Q0tV8tomtHgcIHcifX210Yy0aJcmiQAygfIlbBUBzjwxBeDSffVR2PyCv7UWXbH/iR4utkotaCs
ZrBav129JK5CKVk50/eNUJSHj+J3fZv0FgVGJNlWPb5VnRGs3lm+TeyrSAEb3lmabkLiriQunoar
wmVgh1dC+rEhNmIaNXBR/kM10JPtJps+l7dmgF5/uCphhcYZzDOGlh3zoxoVGQMxrIy3jpcInBk9
mb0PXVjCjAFTNx3Y/J0ufhHKMJvD8kTNfoV88vYQK/HC2GV87weV7KxBlMyxQL5oysbsMWHKiMQx
ml7xDN9fMeS4UQS0js2v2/oOe5DZEWddzki8m6tnzUL6QiDknjft/l28CJ7BJht9sI1KJpt8WVwh
+iLAjbp3/3kNmjTRbf1W2CWaBaa61+AMSnQH/IkfnGZvrDr7+vkRVYyftARbkvuqfLHlNKd9iAPd
rk+EWpNePsHjg+9/51rQiWuLZFy7aVeAU8vKe5OXXliVl0BxHYS9eBC+TRxBMFIT98+3Se3F/0Mk
gVcittA51JJe3I8lyJHxGmGOXzhyXopSODt2R93RZiLJu007r4Gk5AddcC5TwpdBI1Fa4njG7FNv
QfyN26PKKzEGk1ck2I/1qoZfDyDLLZcXN2cNwMwL2+SXnbeBqiZGrzlvvbwGfJNuvlMURB5YWyuq
ntWI/VP9yZyHasVI0mNhXEBV4pZifa8O9OY5zHne4+VmnMrJdWOm7JCXIMl3g9e2sVnn7LVwJ5ks
POCw84uZLqHOnXp4bYzuLecbpWx3Tau1cUoha8LYrInaaurC1CNy8YmSj/RD6Up65HfjbRJBLmhD
PRVh4OS+xSrmiG0a+KL9/Hv0HEbQ7RLa0tt6vO3rYPF6Lv8ymDDNANVgr/2X3Icn+G5Vse+f5km7
QajxPdfSQZjgcHGeZWxibpv73DRwfOl+3c2E2/C++6/lt5jx+psGxWjuu6fZxurhWEUmwCnA3pBq
FaSdVIaXo5bGJu7B0DyKtUNrpKLZum4f1aLI0bXaCQ+CaqSNofrY9zpj1mKVmu/BpMPuiZqrobqf
3BogwxY7uuwR9QcaSsDnXy8bXUEOkuPia1ddv3Wt4C5IIsGHlJu/ti3uM+gZtAUE6nUFaX7UOplq
mJsoGm7yKOnR7IgFPw0VPbVpbuJXgFF4ftYvpD++DJ7VQof2IU5zQyEQoOMJABgQSN3mOTaxXCag
oqu7/EjptZ6KVRmF14WT/4vJAv5+61aciKOXXfxxUTGEc8S866IvXqCgmBc8IfJEW7BMyZdmMVpY
UGwwqeCR4KnpwTpTZuLO0g4LdI/4XJnq7BQ8gSJQ5EJxR2Jy0Zu1i8qLvfxiUKtz+KJROAULWXtL
+8Bq43/lcAi7cfodNX8BvwtSA2BThn9w5LuwBntT16YdEj+77BgMGxMJ6GtHya6/R+wokDR1uv86
uF9gZxoIHi6n9bCqHUaTeLw8O0abuo1DAbq/gbUOOPcgEk/HPucjA2i7RfmwOs1+TqMmqhXMQGct
oIdS+2KdV6B8tTuZxgAZLwosHBmVL/g9udeJ/u76g6dPoDb7KXcOqY5iZw4Z2XWsYuRqwvT58DGY
hun57m+oDdNgE/c1Fd571+Pf9hvaTB1f+3q5bAJCr9MlOcjOdY6aiFBh1NL8aur0RZLAkmKwtqg8
cZPDUceW7UicLjfCpHD7E5jSAQodZhJsy0A/fbvDf3G3eQhUBGsvohI7VtNs0coT5uBA8rNy/Q2D
j1m06r2wjRiMLtMMBee2zRYnqs0HSYqtiTLrGJ1JZ5IdlRkg+/Ovjtscu0hKo8H2xAAMA4GV9IEo
XzN4Cs9RaedxpRj43o7ghnvvSSO8+BefEErcn7atu2lR+t/gKjPUBwEqzWTgvrtmybxtjaAqfcEf
IH+M1p4lC3lVNYRexTHF5Xjq0LDqvoMk4G58sFE/vfgXi3VDz6WX09R6WC1cuYo4H33D07Lv373v
LBvBezq0IG2Nev5rkq+7h2LSPFTh7GHJ3+v5bxtdp7YFMLI/FGTuDU1UYXXiS4CjYhO3SvLYl53J
KWi4yla8Pcf2os/BjKGXcRmK68ZtWlu11fUehKD2rcruW6X7GL7HildM8xfkSPltK9jWwdlvBYXb
Qj2Dxfv07PecxEytNzRJhdBFq+N/KikxTJGu9EHPGhiPv/WkMvPvSB22cH/2Sc3skt8Ktx+EO7s4
6LvfDBhWK6iFweaEXhlwU0RJqEAHVy0hFQ0iTxfvsxEKdRo7aRKP1Eu4am6RN3jJOg+vo8Yin+Gm
QD6snYxucTo5rxtiVSBRGHmInCSu/ZafQg+9TfLDBekfgI4D34tDGeszHfWC+KhwNEy7B0Q5LeeE
Adai5fDFUcvHigkBg4w6UqvNBGXGp3K2lRl5TqmNBJSaOLMZMOIIxBX+NvqUxElXqshuKwY3PGcv
dJMNa4P0VD6hANa4rgDUDRtgdSpaMUXXcHMSf85ME4HLL6VZRkDyR1vqttHABYQifGxfjgpgEUMl
EJmkD6PDPI7tFqt0nmLRuUHu45qiHAOi1vVgYYOEAH9EH2d8AISpSZI9b5M5VUCtYWK3+FAuVNh4
wj9mKkR0fFNHc5KMYcqZzhYTISPz+la6KqZfU5RprDaJieddMo8Se5lVxNCoNIA0ZeP95z0ufqm5
2bTZmU8uFkC/a9DR8Jz82rwJm0ETRmg/gWpfW1CDsBnbb6xKVl50Iwoi6E8WgbfRX07BRda3mrka
AhFJ/NRABwyJ3rxbGFlQpSlhOEL5YZRCb5N+ho2BrTzoM/3aaMTALzBAEZ0daO+WnQRmJmRUqIHQ
I62ZkLyEXcuh8mevVtGMG/bPCkfQWe6UP+NI4UP+7OgrD2seyJ4gowLTLjJzEfBArcBxvya7rI0U
xkGJLAOJWgONVX7CMCxyWGaZDrVQ1jfp6SWwZGILsNgjdQzc0s7sPDx791lyUIbHq92P2qgznAHx
bYJLknOn71+eiNWei8RGb0d0IEJ0IgQXm6gE0n8B5+Pp73yH1VCSexQLGAXBj3D1r0E/7Iz8rtYL
cYGDkToffYc8ozvg8aXinLanqOU95wJs48WC33tXwwh/ExWQwQTWGAkanlv+He2WKu/dZYCw0Qnb
ITH5wBSn6/JKI9TbgKgjbILA2RHC2BH/cJs8Lk/fYlVyCSYjWIYv5haIu/kwPOCLf5mjuENAAy8X
g5XwhJHlEbPmkgaECtfhCyee4YvFbAPd05V+6G47JLhoBadp31KGOcQU9gp5tmlWcCCqZp8Quu6I
Voen58EqPkGS/Yyg4Gb6XsY1RGnqL1+5Y3inbaLaL3clP+E8SuMWFoySfZrrd+8T1a4E8/UcHB2g
1cDcfdsPIhlynRzxbYaIDan1kXtEpt6GrYv3EtKpESiDsu9u9xmFcWxdkJBfUAvG9HF4CmFgcp+1
FpI4jieCKXtMZtPkPU1RxOZ2368iJJvWI/6PpfNaUhxbougXEYE3r/ISkhBC2BcCKLz35utnbfVE
3bnT091VgHR0TuZ2iZ+dLW6N3h2qi8yUL73x+MJqmdKFUlez6+3se+fooFnV7kufB22WNNOtVtyk
QcgIqY/Hzr1gco1OWJp3RKUOa1VLuR9IpOcFuKbWBQ/636ZPsA0WrYNbo4pJnh7hNEzS7u97F8jY
cZWzYX5Yoq/f2LzavvOKbl2k/k+gaOzSfxX08YeoVXAPb24ehe78ANZUMG7kpK65Cm+SfEBIUKOS
pLLakTHHXSglNZ87gVrG30ozXXBeY01gKL3hs8gXILbgyNWbxpoYgzmN1a6smenPeIxvTnVyIYFK
77gO+unuqtZ6/nrzs0rMfr/a7U2/8UcSTb9pM38xavEgbUhx6uP2jTQNEos+SgYf9A7UhmUMPbh2
tIp2/PHGRTktQljnEBEDf91m2rgYhaySML8Sy2r7q2CKqY1OPUF2iBH0l5SZq1hPq2l3djJsDhW3
K/nhx4L7HIixwBl4fxirrcMFWzuXZX8WrEhmWXfWHDF9lMwEABZRiKO24wFHDKBWnTtJPgDXArLd
XnE/nEv/6/FfxGy1S8uzVcN3qD0qJBssViWuHK36Yp0Nj2F5oe2t4hbUH7LV38mOHMN0sWE/zIe7
dwJGtmgkddOoMTPd3nlNhwcL+gdV5aA90M7FQAoYEh7cfLa6eYXWwI8Ah5B+DMDxAuQAQCNAF0Wf
qz2aWQi1GN1I3V+Sb05UFAPu0735HlfiOtD/zVsMGUgFx5UuN44QdHSxOS4P6i6rKqNb6iS1vmsm
hfCRH0dSPnsAXZpSeTV+wQfuz2FScAagR5m3sm9/LlnOfH4VVMcggwB8FrIaHNh5xygLHPKdYKUn
NZQG9aAKyMNfKPTeX5x2d/sLAnsG5/oxSVgDc2udCG0UqRwMACfwAQq8RZGqGRY/f94RinkOFM68
n+TUX5cIX9As2pbzcgoJ1EyO5iJFLQ6SizyHGPslIZoAJXQylUgVD9NrlhxXiW16HvNjPMskXkn7
Y7dr9UyWBWQXD/1fZYx/Hg2y164YHsfBjg1We6kFuny34VCJEGi3Yf44bRGLEK9gh2+HKBdi0DnW
RO7oKgPROswG4k6JXHMc5hV3ua2MxzK/GLq1IdfRddUgN30f1+/HAOSCcugiVEe3VUsvwL4urNBf
mZx46bHrqPZPbWNRidb+1Hk6VJtgCwx9V2YAAruOsVDOe6P/QOHDlofdhPbPhUxtovUFhk81mEgr
QrOsynhzmBC2ARdzqzBOxOAFJAdwnBSN3ozFy/EdNmghpyo6Aja7ixn3PJNlylkxho7uejaNIlQJ
TLgXGLQwtLhURxWftDV0rGgyJGMjGYibfUUYDwkODS/Wm/1+9At0kpOKS4wjVTIhAj4ZYcaQ6Vkg
ewvBL4arOQYQMx+nGW18ul3m10inYUUC8J+2ZpLqs89ZnBC+F+9OG/jAwoPiWxidGZoVPLKwOa4v
h+bGNByDWANeh33ZGlNnkHVANZKmqOCMOST5x+o4b+h3tIQu3gjTDgiUH2NyYCweI5qcfpG9YwNx
jZmfcM5Vj9w+mFkr1yv0Tkuwu+TNgZaDiKqHVxSPnFi9o7VaccpFMJk2wTnOjkM+Klgcbj2dWGWP
WfNhSFi32KVDZw1SDz8FE28XLTsf2nUg6HftcICuBlzMv+6K6pl6LVcztCx0C9Guj6WdsqCDDCuu
IanlWGEvXXc8MyDCmypuPDODvdO7sWhdxmUYLx4uWhdD0UtGYgRkSjh0aNRiBHmwGt5GPf0nt2ja
SAx/6BOFGxzgs3lh72HqzRMDVNb5afVtm/Q1Y8gOApGCXxALJxbgKF00mNvAxrRwkdOaRIPD8JF8
0hKEvkE6xF/L0it0inSveFTdXecYHCdw2GaaPEzbzUSkwLb2m34tNWyq7WaeS+CteszS2jhshFo9
spVxm8hu6ha6h9lpcCUqClehPcStkFBRo0R2aY7ZEj4my3vLoys4o2TSGddIz69zz2eoq0rmTC0a
A6BWW2ul0vGPSpM3okkh2iFRd+uywTqU+CpCZcAuwXQtGybG9iUfHhqoMtc10LAtmvUqM64eQCU3
4tQrNOesvPBFUALdl9vCZkGzkt4GjYAwivFMpxnWLaj37s7lJGMD2ju8FcHKX1wle4tug1VvGIHd
e3wMcz1Stg5igi5PYEDSq979mbPl5vZAbjXJUr2+gjDF12SiRCZzlBztjUkqCQMT9zY22V4L6zwE
SpoDKuxbERuHk4np4rjh6+drVy6bjbwpzz5WhdWPtpXd/5RNb6hP0F69GEi0jX8MHCZKBmWW+MWq
e7Vb3ont72Y+i+a3uyGxIgKH0vwilLCf0Y7QZrRgTZfB1kT/o2UhNmxdQw6qNXEhIodQOWhCjUfJ
ngSDRafeBep1D7l1RM2yVL7OyWEeS7aFRrtGvzl2VxwYQerawBm9zd4w+2+LxQ/m4Y777MV497o0
bsjq6H0Nm5m4+y7zeTPxc2X0dD8nTZA1GmIJyYeH5nvBUIq4ZPgc1KOTlYbIAtB2Ynxeshfycyg0
b2ZvbZmU4uB0uT+mjAIQ+eAzjHliNd04CKgaEvZMLmsgzzsiEhKZjYCwEeBkdnL2YDnITmzggIaw
n1wk5B8nKFOoJyrT6OgnBgwrBBN0H3pTPFPYnXCXTzoXniN2RJQ79vBo+sCCmjmTJ8s/2trxF4DT
djhcLvnEZp3TU4n7axsAKxlT5No2l9pUcGrURC3WccTuM+BDRUGHkYjhd/QeXQYal7VwMfYerZOt
Kgvxh9Yqy9eYIa5hJqG287y1JpHI/GZv/+gE/bpzCUgd5qPaiaFG15gRLccEbsx1oCKmhxTpr82p
1Q5MYpUuPCyqmXSfxkOi1ejt607T4ZvGG6M+v5kmZ0gZMaVhdTkNW8Y8okEpk+XlDt1M+73NX3jZ
zKh2nOus5KCBE03pQ/aH+s5//4Da8XKH+OgjrtwntN8le+PFs17QEyhiYWKk+U9cRvsVXKaDtizt
gEz2W9gMctSYuKvDfx9YBhe3F/R3BIXFLjr2jdlBMeCjQpfqfOKzvYsJ/1nOEWliJypo2rLVSZdh
yDhU9fn0w/pX2Sl0yw4fQ0VjKPTmSW7rNcSFaPN5msbXCnczQlsYOVljfy+G579PvPOA0kneIjCG
LeRE67uLugQsDhtJ649DIr23G2PNH28ldWVeUcQrDiVmnqdaI/ZzYGUSNDjmVjR0AC+K9lN4GCcV
/4eki/OPPRGD+Pzu6U8UJUpb7J3blrfTsUT6CBmStQRpj6yBeQmOMoilzzFIMtEpWuVBNjuXoxPr
D/P8um1ebaXn49ru0ha30eBxuqlqIJ/TqHZYba6/jeoS1FjcPEhXn6KXX6UcLvmmi/KDVbrva+/A
lQ6RzuMvXwcF8yLhgknSyw5A4lsrK4FTHIbr/taefweKLMDWkPET2ChRqzSZeJIiJ5CcGwGyhwDF
5E8QEWmqRxF5C+Wy62+sFH14Z9dBO0YcAXQ8wlsUQjob2IumWPMY+tBuUXLXkxYTqZpWKokAAvsp
bDL1d7Lc4XAzkbAEZk/3ICSG0LhR6qsA3zjHPm8fPRBzFRCUHFhJKMadOaEB8TTQZAdEDgQGhS8k
+Rf/OTimr1Bi1gpSTp/ASH+THBmFLUlaA0K6uXK23priXBoanV1StyIivKM3g7zB/1GGmf7auz/s
Rf411ndVYeA7nX274Wz5Z/7bcIYceqh/+f+Mb0bT4nPYMUSD42WS8/Gw8S6dhs8rdvwkBGQ7eHWg
KwJlnuZ4bXICEydlJwUICm4su599oljTJHnEOuZwKAvvw324q2ebohTL7WAoxE5QY2C/bAWET3lK
b4O6kdwdLm0zFywle07xD+Lz4QKAnZk6T9yn4wAJIqMMjAVad/bVqkPcDCTGye3Z9rBuDdll+uQn
CyChm0RNBaaWEuOrU4/jEicFJXiYJycbdFpS2+2cE/YD9kiXKYlmqc1AjRNhE5JCrLtI8pBqkKJA
hhn7qm4j4iFjTiAYoHXGNOp8SlE+Bug0UFWA/btLn7LPr5jaH2kV/mkzpDUeEFAHJKJBmKODXww4
f+MsXV7aD49UypSq/u/iFXuAfsDhnkbF7zGxq1ox+Q1i+9nayaQV/imtmIs45uYlXHrOCG+hf6sG
TtNlyvTukzEeGrR/lC44RgIeLh4AdZxrLgY6JuRw8PkGB1OEzYp3hMhnuTi1C1RozFJmbjgAX0op
+0GVabsxLIJtjgEx1SrzVaWE88zu1/1b9ctsNpTUxAfcANiV6YOu0oyDMSOQQsVue1JjMcAs4C4k
CYzYMEwudkLwZSd0Q0NAZcpJyqSqgFkiDl0Ob1ouLKoWJHhyUL0RrOePLoQIDNaPBL1pR+uAfV7T
Peyxi9iVlaszHT6Zg/af8B3whH6D/XnSQteqEZ9gHTvwwTaF7+oAOEI4XY8iPkDfzAnxsTh+UFE5
X0D3N2J0+LZY8h35xegKiTBhX3DYVdDpIMwi1HkyqUKzJRrUCTMKSaIhrDAo3LN/LnBJzBjoso1a
8Rk7Ce+k0MH/gmw3oyzmAJcc6GOg+jB89GRIEXk5dq2UhihNf7jhml0+wzy/BGqUGPEaAsCbNoyh
hp+PYwyHth1ywUjeZ/FLSxewR5u0dawUOiAaZ7KcnaRhflIV2nB8PKsXw2U22pJhtpWAVRXiz2Wj
WtIDH1AOsjWy4ikoKBBymrDojD+oaGecy3bC4Lwj94moH4SGS62s/QRZGJP6jAWmNd6WplJRTbNx
C3bIOzw7nl2dWTwWyjwOzSAwOYcIUmP+jQEy+MUvEchaPA4XC47aE3OKAQ7cjs+NdeZXJvpJzMV1
mkzEcUhdzaBiZ4KC7IsEC3mSA5Bl6UjnQAUWMrpXb+eiTh7hsZEHdfJj0efD2CcI16ir2B86jI7l
TBNIWbb6PcwfmKJZD9GI6Tqc94jUany9g1H0tE/hF0vYC400x03HV1eT3xGoXzsMlXgX6rmi8BpF
rEgsbfkBV5I4N7oOwFA8807NgmukL/8w+V5sMapfPZryh0WFjCKbCaiI/BDdy2mBRLfbblOropED
x1C/yinN3YUU8wJJ7tlctM7rJA7p0wHrIOKLrGsuVJ6oV7hITeghtTadORs68A6nL8eCmgp6nSSt
Wks/9R2Uw2dAxwhF9sujaEaOqHMSRfcb112aX/wOYss3cB89pIaa8sQwEVutYCEX1EESGkuXhUL9
RC0dc1XYuwiSUcfFfC2CJSx2CTWn3ZFFSBF2OG6kcHSaXVT2aP6RG1ODe9yD6Gfx17sX11PFjfQG
tA/cpuiYsefxDtA9yhYyirptb7VaYYAAc/dwiHnWSj/gMNJI4RvuvS/ZhJcQFwv7QBFJJGvIRnRI
rYNvASk3rkfJ6CYM6KV6SAsk1UQjCxz/wFd70P6au4ylwB8jGCZ5AHExv8Kxx7lhqs4CeZF6uvun
uyGbZIm5u2hBwznlQvpgF1+7KJdha6GwjgzAwnbMC/mR4tjaU/vMcti5Z/zYRIxJjak+DGcmb0RP
diWmE0AQKI1aDZswlD+dy3JxtRImdunnLsJwm9EVcDakelh0cOQFDinZ3jLtcHRNcvdOG526R46r
qjSsjl3eOpfBGjztdfzlYomgaHHV+WgPa0CuYvfvr0D5jMMDvoB1SSgBflo0jYxjRSS97t/YHbNO
2WSuKk8MW1WW8CzorBB6k6mIoLmJlkq8SA3XHqtLIhOD8uMOLNSVmb5rcSv57oHU6M6qW3D+cnik
+wdRwkWNOtkHee5cg8TYEAhGwvgwqlncT4wMGnjKYaiReQvWW8qi1dJGjZaA6mIcCG1ErKhYS3gk
LKunvq5NCCZHoCYOozGK3m3xPlwShhN7LL35nJL/ah6DDrXlHg+UQ4q/ZKDa6LUTIZumGuTDpk2L
/WodS+Wvk19D0S/OtSv1JXtfN5dmQLvwBDK4zKsMDx0051S5DMQDadTwMZkB8C1RdmHCRX05Kttz
xWllPLT4ibfdn8dME7S4GoSlzMaz33ILXcJxHLpUplw4Sv5kCg5TDMdHv+jwABKRa31oI/qA0h/7
EFPE/ewY3EkcDBJ/4EL6KsaXc7pLA4UUAYUeNy0v+KFQjJ4JfTw1wkUyDWlxwZ1uRm/Q4sEi5sHG
68HohDr516CPVjsSUCCXinwB/SndMz91/Ap4kKTf/ThWNMnYKVxprhacDH5GZxrnGwiaQaGu7JOq
mSqExdasc3uADvnuMmqdm8qJZHB0CWOUm4UmwsnQVIHD5HRjzJFoB0bIw0BpSgJLMrZZuViV4rM/
oy1ZrXpBPObp4EEZkmIS2zqbktTIgLoxonPg6nHpvO1mQEfOQ4vQlO6AA6LB08i75Hf5TZ1k6imk
uvh0QSMXFeYqfrpVFPtiZTUJkhvBOcxi5I0PKXl+5i6FAw2ro5/C8N8Wch9yWQCSxoimKKxe1I9f
4ha/EN8MbXxRULYinhIwWy7Cy4Fb0bYI3RfROaa0RcABLhDrbkBDPbZj1NJ8mk7EUYjfBvCTq0Ik
Gkvi6bgJ6n6guCWcN8lLlD6wO6QfNsDFTtEX6n51gd64dD/9b9P49U+TS/faeURjlysEqGfV2uRh
lAygRnmHyEzvIXvFnshTrcej4inhdq7eiVsFNX3HoTPWKc8VJbfVqtlg30QVcvU1bVQeCkYpxqov
hMagpUY6zrxa49AG0DY17PLF5VDoLMpzqJMFmu14O5J/B/b71L4hZ1KlDJiETkPaISSzUCVL2O5L
uvMIsUWJp79xETjpc6rqpGN1700CFMNGn0lUvDUK5X0GPGQuiLC++MVVi6277N41u3sTas44lrcD
HHSXJhYkGzsKTi3Uw+jVgbK10Q/WVoNDOQfLRQifwXY5UiJccNho5GWrceBN5l/8UTqEokGDb+jq
ALWIFLYErCl1ZnDjvH6bRbcIl6ZHCL0C7JalYgQ1Gb/RJG2Gow1HjvWDFHjhSb/bWO755ie2+w9F
640RipwXWVOiqOnfkQOZedHtPdgSjn4M1KOXRT1QYNNDYEImygjtc8eZWBzpPLr6ofVJcSITExWO
qgnJ6Cl+aaTurP8yluUmWv4SJc4kInbZIZCGmeBK7CO3hLO25KsqwBgl/qds4zcN6nhOIec4uDRD
WOXBlAKaBcNeT3Ul8TfnqhyVD/yBNc5/ojk7jE4nUd3+4yTMI9P3TMsCQNKNeDh3IkPkyH9LQI66
CmrnQxvLId5+WCMOB9U8cImOvHR8ltGIE4JQWoaJIyKh17XacK6klYwmI3YtguSyM5kHHMMkFsBK
yAh5hpcoeXOsbHKX56gU7fewGLGBtOyHAe1j0D39c4Jq2IvZYiDi8iHyDh6H4UoMkDSGs/7M1rO+
SOpsiGVQtJiZ9Do/eHy1XwwboIiwBP0xCGNMwwTNRDXM4NmKq25J04XKXmwXiDgbXtisqfzDhOHK
mG/Ys9lL2Hg+3eLfosUgbdUVGbUdI017nyGzJA0VueeINyQWivlLVO3sBghdHu0myPDGwkjPR0YT
T1FdY5tRcch2fBtyuNP6XE0uHSvla48AH9wjGZaK9rvY9OJr9+4sJTWCTgiexo+7xq/MlkyR/IoR
8ufBIbI90wJ/G7TxnARFynEqnQB9TtElLqL9DEgc93R9JwNWTRE04+Z/psa7zoITWAnd4FOuEiGw
YfXQu29y7EV7IKVrZ4RR9Dw8mLjUojoSDrlVIZqiB0MBAIGvNxI8yep7UMOSphtAKX171ZAQ7XJY
DsmVjEuzHZiXeli4gjaVIKs3r7oPMD0qPFikR7a4OdASu39W54Je3YxFJXaeaokkfBBn2oDF00ny
Y42VrRr5aZLcyk9jvG3VlC/YH9aihI06m2vUKLaXAj+8wTUnGQB3rq6jDMElp07cuKJ8tAxr1OlZ
xkRTmAtmYGOHy5/5m6MqU9XGKXE6AFAN21XwtsrxbDuho6T8U2r2J++aKYg4yvQIs4dhPpa5mwD0
mtPxQZ//VTStNM1qVDw7K9ULQdjwDVoc/NhHT3s0wzM4p2kR1WdSZi0zFsfUBXZaH0GbAFvI20nd
hSgbuOl8lDfqz97ducKsaxIjPDbmbKxPAekde9Q0L3azvIGAAj4YRgm19gUtdsll9AQvMu0BBzG9
8bAO7/Zo2j3OygF5+vjQK0Yx/lfa83iT4QgPEl2F22AjHRrXMFwusZPKf0fOZt7pyDjIyUh7OnSX
PAV8Ej9JkEhzlZjHWvoZRRTZiFiDIWpuCcTUqInjaRoHaqwiELcEXmWAZgm8Nu1PdLSqc1DVt7Gh
wpHGClTr7UvxVaYEm/WOvQuVCUAIR5P9tgxqUj38KiNBnsCWXm2ku0B1Ql+iWxu7BlXHAzsEiR5C
AvA1UWgq7+vRbmjvBHak8ZCFSDWo5m8/vCa4KpGTFhYTGm+m35SMYkdTiNGegKE1waKLKHMOuc6i
zwRETj4QO5CBt4UsFTH3UOyiMhk5OzUyGAvxnTzPxT/FnfYM9W/EKYF/AFxxoHuHdrmHmvWLILjk
Msur8xw9HfIajvbVeiO3l6r47eAzuPM4oDaVtq3Q1/RXhMVm+Y/Rx2hc71aD8Slskbp6TLp036yV
n9vINRiy916zb4ik0iOMrmS/0Pr0JQoU69oETLRuZqVPZCbz22JuEY4IhM0UOVI2CgJJmJdJMgZp
OrJR1mhBTWIrmGfDLX8gvG64LXIirpkuDqozCCWEkO65Ax26BmFiIoR57EMbmovQjothEc3gFwyf
DIgP7gAyJ1ZET4NfEH1Hb/r2nz4XcgrIJQ/nDei/uaDma8p/HCNmpWwnZpx6T9X6g4lqPBQVSn9k
/jceJLnwcON1y4EIuik8mqxUF+QDwXt28ysqQm8Z2C+c0DsuAw4ft+a5btxnh79L1hqBRenwaw7m
d7MxvDK16sr+0eJnPQEDvkFRhF29e+S54sxt8JfZPpzaULTUlCohPzk2lqDYJpW66jP1MOqktN+i
KCyaNeB0Na+Uv9yxe6jWarhkV5OHl+vEyKFIIkl4WFFJRUIMoavzU6dfsOsA7/Ladio43UyB32Qu
YBzjcejy9PL18ppYVgpsMXvz+eCl8i1PRMcLjYtxZ2flnSU1bM6ojBIEbyjrAs33ra4N/qfySbb8
TfhwXvglq4SjAdYwSIQV3H4xGLkZ3PwdI5JLhFyQBcu1Ii0KVhiI3zfIkaYKIqDiGIP2VhzmJyMt
WB4ZvlwKhbTfbXAHJH/5tL5y+8RykYpOOYAAGAR6mHfeB/Viuzw5e2pjqnEBK9Av4dzjXb3phDYv
NnoY1ODLbam75FcgqinfqCb2gyqF5aDeLfS0N2q01IuP8KAeu4VVHHHa8SvhJbklSrPSJfuRsQhi
VOdCiZQgQh+dyAvxzNvRDnp3fFCLuzorvVJedCmiQqd9k8KPhRApokJdDscnPlNWnvvF/z6/jBV6
J6xNx1I1KCx2SQlifIvEZ+01effHtIieO4ZPbq4qDinW79k1XntzKNafdSMkiHIT+ozCizVkZ7Xh
032774g4nTapV5O7+UyJm8EUL2fjG0n7hW6sbrac+X0i1vhANBaMcQfTL6Pcf6QSFmaXNmgVJ38H
e1BYw+GKi1ibEyumRXk/xN+PXvtAoCHwg0sTVrPpwwTR3waiETV67DIY4r6yzz6R7Rb5kM6Z//pa
pLfYu/a0fbCvyYPA2zdEHpp/NsvZC7D/YzZ7aF22bKklfnjJbU3oNIpOmZZO+wI6imRtPkPsOITA
3H0gBxqcjfnya+EJ5J3FzZvcDIXmlBEU0JD83KknZ4gGvFeR4Ej8X+FNv5A6vAJtlbQrPGtonz0Q
kSOdySG8Eockdc4prLqVxXb2Nn+0I3cGlV3tZn/A8D/7QjuhprFmPJEm+OQxA2Lw6NjP1YvGg9qZ
ZqROFV3oKT3wja6LmSDvHDzfei+FktbNS7JmKfP2X/57tvVKFpecZaRoc9FMe6/I71YAHB3wm5sZ
oFiVFFCSk5b1JpOjGj/zSmjQJumj5d04tEFSzc9CYNuXVgprALZQlnyNlr9Chn69r3QOgm99xFt0
UE+e54oPEHpw1x2FiFDpNRFQjonjL68ZvGIReNCmk2236/wAsjhpCV7/OpC8D6BIxPV9pM3XQp9k
V9QpzTG1EEgTahvUkoko1rf3HCJwBRbxEdyiTmH+KjLh1061GV00/RojB2HT1QgqMqbQwYhsaxuh
JFYhxgAB2i/x0iLi6vRSmgpXKnMdEcGJDoKcMP81L5ewRV7YZzxo62mTYZZeGrBYOrHvmDM3XizJ
MxUkkk1e4X32gBJsUDPenmahx+6hLV1koYrlkvMAjCAppIYT7wBS9SAC7hxzahQhMGoU5TenwNYD
KiowtAgpAtip292goC8Rbha+GR0e7OMGJl3yyugmn18D8ccN/VcOip7j5+wY1wl6L5r3AXsFGwEJ
RJSTYFV4f7MWzOKWEGU+u8BVTR1SZySj+9TN3f7wm4ggvHswYCubbEn077C/fqw8eM1WGIDkiFkJ
1o1SVYc1kMDa/uBd1fFIH4aG9d92xcXMu1hCuPNFRLYggx1vYMnU54ClzD1guzhH+6jJpANnPqHN
w6BKZhjtL/kAH0Kgxouhy86+Ga89IjmtT/jILgn8KN0okwata78yBG78lJBzlebMfIJTRsnXoLTZ
CkIwKYxqMc68hq3qosCbBZzEwA2fg0ppSIA0uhdkT861D4Hk7LuQc9LuVS0ACeIxdLJGSj8h+Kth
7aroM3bYt5iT2Jw61YO3jhjGiy5p3cZTc01PyTU981XI24GG03Dkvy4BEFI54EXn/NRhoOCK3Jyu
q0n1LkiG3l3vRM03KhyFMHLOCy1VLoLkaqdebXjuvvs4jI+k729IEe0du0Ts1fOmhXQ64PoOmZOT
O2afqmznu+SY7pIakY57enzt/sGN8ZpZydnHtdEhO2RTl8NqdWXhTt3GaI2FaPBl0B5pvOk+PSQP
X/z350Xlwp9xprBKHHbyc1rk51PcuBsEz5r+SzI9cWe6UJNzF/M5lcoB6P3Cu3vQUm3bt96zD/g0
V7NC6dPktwEV/IZTHBCbKkWxLPENCgeKoUvSJIxK76RMqOQFSItMmpwhf8bfWdk83K3m6mtXoDOz
92yXPI8CW7p1ttEvq7lEo8wMCN29jeUTqHGmP3PXGY5OuDiMc80DtV2hxhKrwJ5L1QDbChV77Ddi
onp5opv+9O803A3dNNmRe03ksrFIa/itdhLbJEV/0VD62uti1sPiX9Xag6Yml3YlnmYYn7EG2Q8m
X7ChNccNACj0xFjXFAwo9QKRulRrHlz2pkej3IOwWeL8Jg8FczmvrBi4V4ncu2M0pc3YUVwxi48Z
JCwDFsnVPgAI3c0HlfKTRhHYsyb0M3yR6aVrWIb8mk7AqzxOlg7xW/a2bqzTGzi6+uZpl9tuVhC1
ctyD8aWcOcqiQQFi1dizftY0gMgiJf/o1tL5HkYU8QAdF6V9uLWL0E570OEvdcuGwuO7mswXKrOT
Bj3sLXxZ8zMDeoE2r1Bow2ROBeUyYAhlqFhtmicQv7RTGRGPWkBY+HSaYSkumPMaXaoGukJsI6xJ
qn/8Pp7dh/10hGlIw0zkKvsNAI624BPSAhP4PNlHezdJkrtF3velZjBGnbcGsphQ5eJsjWiCMT7a
LgInmq26D+RLo8ckxiwmwbsjBgyEvd55Eecd9zVYEJbx7lPH0luQR4cCvRCNhT4wmolxjOhsdi7w
T29N+YzOhepiAXj7AAnUYkrUX9Ki9QPG6dDhgEwyGowBAGQhyQqOYQMSHgWkZFBXH7j5awwrRxs1
sZSSb8ogQpXDL517E+o5uPbZXv0yITallHXYBKm98/cWe/zp4LagRSzdYh/Iu72omIs9IatNVtRl
iMK8wDjfIqjkX/2vZW/mWIbr/lAVDCqNxZItOFUMzNVa3HBTX1FfW+VOcgK2xaa5LMRc5wSE+G0l
C/Yo+kE1SefsylCW4StgSChKqhlNGBledveCuoxQrmqby7mhj6JV0ozF8gjsuxRsyOfH1418+b0A
NGBL5GW/V/rXcp15TM+Ce8QpUOHj8SaRTJ+GtC8uc2L2fZ4ndBZb3gyf9K7uhid0H12j2vDbPzh3
Fi6pt2w473wXF1m/N4li3Zo8lvJ6YznImOk3qDofEvCc2ooZ9dtEnoJSAxvvAbf3/s4CpyxV5jyG
0OqolJu/ntYv+ATV3iu4W6UuWB8dIi0sEiJp0hixSU0pZgOtKaZcXNZMywUSD7fh08HovokRmpFu
2EBp8csrxppbo5YtMt2XgWcnkgm3yZ1mlJS4fV7jE6yQvO16F4CIYzLqTCC+QOVUJEoNjOwb7Owg
yayDD9DCGFbSInVK7piA7lKAOrzX/cvZ5tEhXM8GT/DZtbNHGx0EtSVTwjywzlnROcTcm7zjDSHz
r4jdaswyJP2PVW9+HbQBsAOxDdUfXJ2iFZuolvsz2KLYZK7C9g/MIpsamzZT7vBqUKPH2DjKhhRH
IUBpzA8o9F/Bk86EembxCdxxWAuAlk4GesFwuMWn2TS22TqRiQMf2gdr8bT3ARdhgyVd3K5al/wf
5lYNbaa43nl43QT9/4INImSge43yPdjYTDzp95/JhzdnIzt1DQ4i5/EHlm37S59Fq0Ckgv3ylih5
LsSli4pQLiR3nMWdc1OX2SaVkhQvHA3CqLl4DJAAZje6YhghA3WTFM5n7tQu5WWkimoFnxnaSDBf
YsHpTL40VgY5B6Ay24zpozgKeaC3mPfiWQU3ItsEz05I6v5ppp4cSkn9CDEbsLV1x+zWyCuvwvMw
4NjuTpFIsC13KdA9niY46zqYMww2nxcjNG4KiHjvyBV0LuwCWOgKFg6qbe/Qx2DnkBCBO8d7l8x9
Ey1X6YoqF7Lvzh2701w9w7P/aAIHIjG5+tJE/0wiJ7RdDm9UT1PnnXD5uWKL4dsKwcJ3loDwBRsn
wi6+EJ0RlD8CYG6ZaDVBXSA8Y27usBIRE192EiN1nJIzEqk4yWP0HKHGIihaxoYkPNGw/1zzlJpk
IfFHFDzLZdJCrlIYvMhUvJlbqm7tOz+3ztxrkvMXd+di14AueLp4tc+Ke5LPXetP2zuvtcQDC5xR
3eAZRaGtO1TT8N87eylFhv2zNcyjsPpaD3xwFUJH7ThW9ih3SzgJS4yRngpcoI3EfCKwC59rwxPK
2ALaBgH7oZ+9pLVlxW1AJJIBVV9S+VCgAEGo2lP19y86C7i+ZZCkf2KinP79U0j7ju6SBh4qxLlZ
6hBFUU27dXeKPrVIFhPClLiGv6don/5+Fk1KUDxajF5A/4WuIYI6KWwoxZ8znF/044T9wlc/yeDG
CrPADiAC3fCXC/pTXP2m6xgWdbm6ITFRqCjYQZoEKNOCYYzRj4Q4gHwDDeCshpvkP/OWgrGrdAaj
++pHfwGH/zbbvwUqjSJ96x0svfNgQ9KETHoXq/KhrRXo/bAOfoEhW7wmZJzl2SbEwtOsTkiSinLq
/Ua+PmKpiQM59YSUotSFujSUIUzDlyuinQzm2OmMoohifwPAsOncIzZECnwgBORuC6hSEGn4MotL
gjgBjwjBWKQcEP3e88pGAA/lwXfziiMwLLmclmkGwEKVAYA2fRPjAxTjvOYyPLCvnPDVYFeyMcuy
oEryMKETWWnyDGKqkBdc26U5b4C0cYdsoxfU1oR3J7ASjJfeQ7hr1uEa5kg50hw+AQFYa7oKVZmn
YZqqX+J1wRKRDfapTv0zg7jWxnONgKTjNJfi/Y5ptPaO8R3sQjnRs6Zb6D3tqNU5bKxG5xvUud4s
aXsalRhS6TC83HmvFFX/wNY1GUGCTyfbWMuLpvtLtqG60smVgHpGF1FQsyj5DhCh2Y+krjtNJFEv
/mVLt6rykRkOjKtYNGidt/F+1uhs43q30VnHlxCzAW4yLd+qqwVc7RYDvYFL+F4VkEQNSOGEc6R9
Uwr5diZb0svaZIw9KI0qFfO9anZv4Q1PjDVAusLMFk60X0/yxmIgHO3jnKBbb6EUgh2R1WT7+a7S
4p6W7evmVzwqJevCsIVJcXBGTita9IldyUGOxwrimk/4gAxtGCPY/Vk/htExuqQe0ND8iTbslIi2
pv1P1ZZWGVh1DViJZXjFAeyq6FQUZeTd4RmjnqMYgemXSJDpL51brzF/a0CqQ/tZtDAASJuGWCLl
sDRnPcoC80JpuEJmZEoDoOXM+BX33L+6GUoKoTVY7YxrPpuOO1WCr8Po4FD154CrlvTR2B7k8wPF
5Y34xgKBoFbHZPc3BbDgsrtgfcG5aVa7SLsK3lFh5cS7oF19k7j7K0GRzuGWPFwyqLdzTKk5+REL
4r4WKiQ2/j24WUzzQcr1ZhS9zC5ljiJohSLROi+iO1GmyJJH9Cyojb7nxoCE9UwNxH7LQMHWfEvr
8mCjsy9D6ksoNcIfgTi3k0JK2P3H+5XMzULt7LYBZsB0BoGiDW7JI5sGz1hk2zb9rqYANG/7lDzo
enm8gBXgXNEKY25nlzVv8SEF4f+Z6IK/FjkZeEvCJJXAA/6T55fuzYfaKjNpQBNdx26YnM3bsGnV
w+POav3fRqmdF2xQ0zNJUOSSGEDpVqHVFDz54nKhOI5aslTdDenTpaRBfFnn18sOURhkEA8RoVsX
0j2iC10MZWyjz5C2UHjBQkWFjvUPhW3NXr5rqDhbM8Yex+BFCJvhgbISvM9wmcLJipUVswLeCXzo
JsXx2pUUnVQUD+gBgGRtV7DWOPA4osfY4rtgYhJS6E8L6a7HL0Qm86OYzEsC5JbOFKZaEpOlm2wp
l4rQO3Iv6KIwloi6U7d3nXF0nsPyKHysVLp+HepdjsgxPPZ0bZUXdC9EmwGB0LJy/iMjRh9oKL3V
4EihmJ8SwI2dBHetnTBvgTB30gZTsmB/VFQKqEw/+M7QkHD6wD8AKXOaskuibdGZjVKVPISrZfeZ
itWlisEQoXllZkCFcmXoitvsKPpJlPlXATYPvpfJdPAW0REFtW5kTo2jmiFohofvyKeGK6M4xaRh
3ty+znLiZdH0QG484UB5v/7a5T35dJ8eGj1OGihiD5BAkX6V9pVGixmy8HuVmIA2Hf8MuEKjdPEq
6RoiUtg1W/ub4w7CXFUMN6OY0KF9uDvcXMiTBiUDRjf77YNKx9iRDxj71w6fZMFytHhZJQhm2s5w
4gdxw5XSp2cSL0TZyjbicnFakfg0ImKwg9iYQxuTBNaDKRjsb0lo9wJZDVF1LX2Xyt8Y6o09gEgc
+YYI0W/ZNHNb8uwb6Pu/oN4nYOqYYPsOCR2QP8uEUnDVm8YQotCeh+DGhoUoknQg8hpMbiy1nJRp
u5iC9rPCmlWyDgNcHFCIjRMc3XNcBR6R3ETqMIocLmaL5ehWqd1+8YOOiX4ZY2efFBWHwc0ve5Ne
E1xHBvD+j6DgzexJpXWza12KymEdg0SLNDGc946GChWWP/exJpNIsadDY1g3oCfLLf5+Y0KL/2R3
p065WpuBgj4YIvcK0Fee17TFABCMNN2hPiILv0qa8NlBXEQp1K72KOeo5zaEbGyxdE/+o+m8lhTH
mi38RESAJEDcyhuEDK7ghsAKK4QwAp5+vqRjTp+/Z6a7igJpa+/MlcsI9CNzd/mp7zOTh+Lo3awX
fAenGb+DVpsJAj9HGaoR9WemZs0ND7tz6i/4qgBTHmIJuvYT85bBm/PdUOeiFP5QnnL1r3/Fx7q+
HXpqj1WBt9/eWGCaAmr8LRke5JgDpcnNYgT8abHaWKDv9PVBXNuseV97acEbeCI0HUBLxgmY7BSB
ghr3aHRrTKas3jE9T6kqXusSvxVWbJNuKDo36Z8Zx1XeQrU6o0W/mGo++KcOXl2GYBS6bwBZG6xD
H+ewusB4sOMfttpMSeTRuGCNp7LkgbkQME+LaTvrDdgGcIjd5ujjeKUkDwj9KYZ3FyQSB0fK1RxK
28hwGNq3AihuBjuZVhuoMnpdWSFxF0/DbwjE+7aoNh12B2cEFs0sMsIb1hZHYRdSvNw6mF8wUmeH
cflb1zHGsxLYmLlf12BPrkACIkStXeAmkajZlGboL1GvsIRlgCnqdEQJc8Q+vkShs3nDyuA12L0y
8s1jJGB/lrn7hJehh178L+IMBreOISXA2oWkEukJw34/Azy5QBfSRxrHQrLm/t2dzvDJ7eXeqXMs
peCyhQ2OF9FOfiIZnfGj4QRUTfzHsEzmGmht6AIagYJckjxajJRNY8lIPeR+qT2rLO09hHr4um6y
X5hc9OpotrN8DL2gbTb5dgk/4pZumjM1NwiNEA/jnt0m5oy9jP8WIp5G16K6jx1TqVQnWPrmtCE+
ifMwX6BgUHkBHtoPkUYBUdEhsrxynK1kmPVCu1Nb1xEjtf7H6qwPI3obvNUmjOV0E8tG5sY7ulgN
5BcuDL52fi9o3MwP+Nw5U82biMsvSaVjntMNSLI/m/vBvbJ4Vpuqyb+0Am2NrxDZC+e0iS+I7rTH
bfy+sBxp4vX0SscAGDlZhR+KT96CQG6q/cgueNLjXU/HABtVPHqp6ABCJhBaz6mYyxzxvsA/K0Ry
SvcsLkV4RfrfZSuqCXQ/ic0UriYw4YhysHt0cfZr/oB10L6BzGFYnuPnQYNwArAyOxB/QjK3DPMV
KSENPNq8B9RAmhvzG4eTNNUH6LSZH38k8jqE3TDrgX16r+WdTL7cvDloAyowPYXL0bI/EBp1KpXa
vx3sx6C5MPCfGvQ4irsVV7S26j5JFoWN71eEn4uDHQqkhCoITnyw8xbWhFWk+upBRQJ1Arqpdwz2
QU+z7l80huoMpFg1Wjy92Nbs5xydD/PoVcYNjULtkzg/17C2wsYSAdYSR4xtBS6n2gvxZeEUYG8n
BecTNgGQSbEAmnzl5muer19YlxrqtpwPlZBUcgEVLjFXUvgW5Zv4a9impu6dZq2luuOFb7HAnzes
v17ctYFKeKFX0gQZbSyl6L5l1Nr5KwHajgPKC+Xv8rCPWXd3Sp6EwY44rTmyb75yMKrB/eJ8+u2v
2ezX3G1wpeUM0CXjdGEgYjQZbmBX/LX04DFiDsS3LyGFr0/Zu0+bcMhkMrFrO/rkvBGi032CZNqp
koP36DfiTkpPCqWSXgoQumF0QWmMUyiMCSp8dit7ZvZAoSvkTvCVX6DXX76Cgf7fmfPPOTKGpYDF
2gCD6L8VHESpI5mmEgYMrn2d6LAAvqQ9wSd3f+QISH9Sa9CIS6soszZoI6pDzyDVBvHbbB1sR4zo
nXlt75ObEYsmUo5/0CGARti5HJQ5JoncRfBT2gQQt8cSfhDvaGLrfxpeg1iU8/yZeAYBn2AuSmFM
h2X1UmT2uPiB94rcyTpuVipZJZpZboRC4a8cZ86mJ/0WPdT8buuoYMRA2qDTcIF/DbZsDYABuif0
SwlHLvpHhkYN4zP+sQzpuY+EI2LozYNJt0LjVtFjVv71jsjqbZ2ynoN6kSpqKbTSi61BHyVwC9d8
Wjq2ceROL7A3BE9fd81kfqaHlfsY3wS8AaxCkxIIHcV3Y14fqkHbO6X3iAwUrxziw0s7zwx1J322
SH5XUBr+tdyyAa+FI18sNSz+cln44xJCFM+t5ugCAJXA15ALrbNX2N95i0dvzM+i6QGSdF3OTXza
UnAxsE88w7x6KCAjTzW5fEpfRws5Q2Zuf3H0C28O8Z2NXZGpE8AvKM2KBQZlNDiYsgWLzBXfs30F
rloWVrPf7hgdMWbkztYo1dEew4RquHf/sNl7sEpBBGf8JLYuxgJ7L6eWZXh+sG6zTsizqcI+i4o5
GxQh9uNzusBEIMbAYDgGd2P+jbJPOGzn4BofiImHolpjh8j8bDX+nqwy3TW9b3S2+bZmWEXNUKfD
4puiS/yZYjEXV0An02fHxSlOmRaIkUlpcI7BHfMo3Wka2Pe9oZ+Te3uNj/yMY9AaK13K/W1RBM8N
08/S2GNGyCC6aVVJb4EbKoxK5QIBRtvqHfP6xhGSWR5E9elRwUXTeNb2Z3yd96a12wP84xciCnmE
oCemLU8N+RrRQrY93Co45fC7ekg4FnR24tvMW4QcNCiGRJxHwnSnyU7b1PMXe/SMKOiptLFb8K6B
2HDTQ6U3qEtq+AYypeWjK2959C7IN3CvepjP9A77+ZoKvNCe3s0FnMo7KVtsOrvH6MOO0mRkqZl8
Gkafi508Vx0glAw6164T7HFYFkKBxlP1F2JrM3H+EK/xFTcm1f+CFYkW8PdH2E2Pjo139TOr2Y9g
ivH8y76EKShJ4uJkfzdWEKGYodrRvGURuj06Ne1DmIcX7/1gAk305cW+Bl8OFO8RQ795yhb5Svim
Wlrzr1WOygUvKMgagyP6jm32AFHfJkzeDmaTRx3Uj/BChDWNKVGGLrUYPgQCsqGalKEkdSdDJNQL
CVB7HxOXq8+CDCjovabBQQjB+dYfF+k+4ATlPjn76DJlKELfY7o2nYA6oDo16YE6PBPgl7B3B7Co
7eUH3xSmaDpYN5M368YUQDfGPX9vjNsf3J4wRYc5iFsBhJ4XGmR2vzEDDcEuJ5N3rNvA4BhGcSpd
ih+hL1ja0PPc/loo33iigKPQBiEgEd9bTnspEHdPjr4hJm+dQVpPnyug3CxLuvb2jQKcDZ/wjrfH
hIC30jbvfCR4/diAEAKxxcc3kooQxM6lDnaLkMKP+dnn4b4pvvScTobp45aufj3tuwMUg/kQyF4G
Bxp+Qdb6uT4gNhFhnJgl0modNY5ueI/e8icJ/Q0hZPgos6A7q4s9ng2kEi8GbVqMvWDMmJAhDI4R
0IeFUX0xqwWniPQTN84L6Jkk3TNMZbDK9o5QT2G1dpbCE4ZXk12ADugSvU6/FIdZbvd3ysNIpris
BKglx0TZHVnDUGHg30goFHF7DMkybfdCGJLtKfgW8AdQcDqNdUth2nzKCiTSdSXWSBFUEWps8i4H
vri+s9PC6i986wJs9ESiq8YLTpqXU9JL8CuaK2ax4fniuQd9rncOStv4SrBVgSkN8MQcf/jogh4X
9Cp69ReBvnz50ATm3wYmV7em1wlw1+w9OYIVs7HmjyaoT/k/yX9C8mkw9rfhdcpM75014zUFOIu5
lXKXhORIWyD8BDjULAOmmcGYjvqHLhJ2Jxh7A3RcmJefeTeU6C1tBvPX3OZRc/blWeJ0R/GE8Ogl
W570ChG/if5c9Z51JqGLMcMAPPKhfP0BfDtsZZxWMQUtwj0Mvv3NzhtK4SomFMtlgCcorni1d3aH
Q5bIKWa1ii9NSH6wf2DIh9YUEpAjvB8hAcrDK0T8FsGhAjyLFPun/ASkgDgEIE8u8Y8nj2nOfF5n
YNYRIiW4RtwebMCopn6SgTN8sr+vFbUQ6hBxB7gSzwXvn7QpLCwOApk3ovhMRTViTf5RNSOsY38X
PA+uJmULFxQJEKKxmTQkSrwW1IbGc03reQCWWGyU2oBcYZZ8Ev8w7kpPulWzpJWxzRA8BEiKa42D
4rEvchw20HSTDhvWl/eEaSah1bWnD5p820+C2YTSbynuBHnIEVu96ZNrE/LeRBPSNFcNTOLhywmE
mnvnFwjwOXkuxQYsMziCET9ZFFt+D59+yhv8JDHfJeL2SPSBiCKUzLt63/gwqQHP6WF52GHi/UVs
sEKU1Nilez8XBrZOdg+R6vMgkXFeTg9uXRMbH4oZU+6qA31DSQn293OVQI7OtbVEOTv2hrDxmoiR
3KMLaC5Eu7el2GrocIC0LdYJbbqQf8AD4J2f44WAkrJvo2OCaddNFr/Jyxw0meaaZWV55y1jw82G
yWBOK7G3L8PTUJbRz3Y09CahpHQt0MlKQBW1G4UUOanC4TFW+9pQtiiF8LbxXXtKkUbX3u6XTkyl
xweHv4QS2VP7hEoQCCWUnFWsLOusid8YnpRcFZQcky9TERK8SBdCysOJfneBdVlTV7cBbDngN/4B
oY+xCsLY9+q6JYpwCFZwgAA1lMyDFuBtFapZj3OK5EIXWAZTYsYEJXseo78mFs/39aGfc1mCFuYY
FMBOB2XB+r5unAz+H0O6vfHFrle+p1VyDFWUoD7b5MPlb0o4yPI3xZ41+u1Y7fmpf94pcSsVHSBM
+YtmP+lkYZWP3xpmYMP9vX9uh4+AH8n3PwIK9A8fwcCDPbeepcwnmyN670Mfw3P+mQNqBK2XdacV
71j32RELNkj0L4j1+vA4UffAk66zIiojeq/yoFMb2RnOEKwFSQZajHQflkwCuWwFwmDeWyH+Jp0E
COANqDVrdQ0fgB1yUR4QAjEmF9C45uYhEB6eTLoVTIKizugBbkTd4yrJF8wenl2WbBONd3LiXOLP
M9QMNrG7KGcjeHfMPzaMBXEEUiCcyv0DN2kZyKvEWoXMJJqjE1m0wnKpIDcRCGaztjn70NM7rHQw
SmyWxvsTx+nVpJIYIj2eyRfzwANY2FnHv9WA1vaJh0TAJNATk8flWZu4K2p+M7m2QdgurI3dy9x/
5UZjhMcfaaMi3K8oKdxFv/KaXHGu6zvD6pxT7yF27t+20frAsCCvAXp13ArehBMYwvVC21cC8QEt
picGu1fuLEpI2hXYe5C9Dm7X7sFvh8pL20deunmcqnejMzrwVzC6MnKVMP3Gg3TA54sw8vbOsJzZ
iHxxLmEFm08I+mZ3BQluzi3wWOOQ8+HPhmSrRt8p7MK0BwxKE0sBy9YRljPoL3KFgITfBkCc6L2w
sBSuzRXSFAb4iCLSjejnSCcxuxa2dHikmoHWh7Dc2nWDRQyI2YmhmziH/jvbT7cHl2wQjvQGmjHp
a40+FYXAcTxxlIFC3JaH9GvRAB+T0n+hMHozepfIs9VIKqCCrUQCwHQIWjqzdmpJnqHaee1OPo7E
8tPeKXgj0/Gf/2aOxEwxPuve/EY/s+vNy50Ck5ibAudib74hkzGRMlTUcuOF1xvfyEBwF4pJIAJ+
gO35hcfE4IlZA/zl6Ikjflhykj/8bHTScVhWFDfZJ779Lbx3WpVwQ4hXdb8D/ukqwzPg098nbjPV
QY0EqgbPAl/6vC9SVmUDDMN2oYw+8W+reH14NATSO7hVeFxBb+gaJK98B6X3Yqw4uGOqBUOYFvbK
ZwdoFdyfZ6hExlqE29z9QNMRB5wRJKwnOILdhrmLIb1FV+I8jC0JZzaHYD4uVwTQhsrsDtk3U5Ah
fMTIXpkBpJ5cNVMS4L+OdV6YvMC7a+gjGXCgSZSjkuC16WLTsZoq0B4xMeaL92TjPKpmZMCcgXM7
1rU29ytt9EZmYDaH/+S4hz6VDQSJPeaUsJ4WTuFd/govgVVfeNxFQQmx8B/JglO9Fw/2scW/0Hoh
F3FKJG1Rz7nyfkadZc1aGWiTt18m79ENxsag3PQUq0jKzX7WhEtcJmLDhzWAgVimtQT1gSpjPP2O
c03q0X2EBZH/HD0G6lJ3jt57oO/dW+2WwXtQBI900XGPgUoY/QvD98VUHeMigfz9GjdFRDtWjCv9
5sNVjAedblRKz4GDyQ34qoX/+mJVBMfwgX64TbsL3GUsoWM1LDoPgf4wCT/gGlkbwzHOEkID/5hU
Midjg7MfgnpTfAZ3CnixwIbikPbAILsCIDDvD7vbSinwb4z0pwfcySj8IdB5jL4i+go3YSoJeYRk
EHzhkIXT4P4JS6QAe4W3Bx00YP4ArqoQ627mfmeI4kog/q7ZSpkn0fl4Ney6B2uqA33mgtsMeC47
3A2eHyRG5lixUNNXjPD+B3FL2g3F1yEv95CMPMkOgSjFYcLEAaTcEiWanKkSgyaNATOiL6medegt
L37wQg03PtvDHKd3IS0uBjRPO7b5nkcsmXjkXaYiYxZHOcz5ggHzixeWchgJsPf5rto0S3KLcHul
oFN8mhlRK06nW3/U4n1if7GCsyNzPUA+goR5SzrW/CJv+2k4DDq+lzEVv4ePkwiVDm6R11tqPNYy
vAOYpRhrxhj9/wRwkOmyipvKLba9D2mfY7pAhjbTG02WjCpxWAcydvf0n0A5Ig2DUfYSd3l4m3wI
GBslNx+73/Gu9hoJvZ/c56XmMI65/Exd2vjS9zkEOfyFiQrXdyZWmkBROOqQlkFX94DgBYdtAfmT
aRUbZHrM7v1qcvHF3grcCiDOKQeY2OGP1TYFFwGlPWDLgm+5vO2CHvYqlsgYdoiYQpTPbLUwq5Fk
tKBQS1kp7B+RTojCX8IZxX6S5nq4ZEC65NMAorYnMgVUPO8zhc4lpm2e1MYwtf4ofVW/h7JCtNii
bGgirqXsw29ZQ+o1tRk5cuC2MzmdTz3uCCEcgwezT+oIXKOYertfWpsTtCWgBoRl+6RB6yfa3XUC
oZfNHh7g4jeKlfuGqajisxJkC8V1CB1ZhMUDc9ABaw6nADSSJzxNHjTUW4m7eFrVhE8iADmouSeu
fzq3m5aMoa5c99PYXbsw61TyohnjDeD8zdW5JiNiWLvuPrvDlIIjJ0PqV8WkDsPcArLWadR0BGd/
ZAIxv8WrgZdgbhyQGAcvW8bxzAxBlwNM+gankdBTEXfO5Merrj5U4oPfjjTrui7txrjDmu5mIu6E
58EyX3dg2p556phk2y8C4pi+qgUC+ndIyfUOb5gtNMzb+Ev11sLqhNoZXTS9qRylGnC1CmIlqi9h
9qCyNHNIIHu05/LEyFcJXFtjA08YUsLWJP3wCshH5WZwyKLjYSzNNIlJLeYo0l+sr0DFLvk9X3Mq
vEPGmgkDkzzprPPkWNgKHTQMYEa2QkeWTfSD/XGK+g0pTAN9DGIfF2Pkkn2XIlW2QZsGVHxnARGS
Z4hjhcDHrsgjKzbDFskoUKGfQLM/3oBDLSzydR4RnhAwJLQeQubGOQ898IljeT+ZnieQZU1gfSBr
q+HiMA/wAzgpfhlic9ELTonYEMMLZpEP93ic13Rz8u6uaIL4Z8ZqxsZGknsnmDjRjE0Afv6gisl+
3vLxPRKVG/0zNtKyndV8GKhejHXMMXJQy9s0yPjF7xlhtbBeIK9ZeOJsUniiIkaVc0FN1E0d3sLb
itKSH6fT38XkpGKkCBHK1KbMjbCp10LFe5HLJb4SO6K9XLhKGDQ3fDDTcRUhbhXDPAnHeC+vCb+z
BSymTQNdKqABL0RkktuG9QlNlDqM0sGZ8cWqaYjL93EY34H2WBRbUF9cZIl7ToU4XSBvHYIdBRg6
ApiZGCSRaB6wkwyxzOsbY9icFrsTplyWDkNNBSa3l8NyHJDrALTLBdmlvRGGaWafhwyeATvgxxs+
XI7ICzP+yvQmBUylyrXOaTUe7jYoM9lqZZf8gHhdwH1lhezOwbDhs1wWIfOtsUSHnIawS0ECMLdk
H1L9u8fviZK1/aPbgavkt2b0522UWb0Z1sj0+363JN9Wpw9BJ5azzcHmmDIqYCKDsj+gW3//qevT
pDcUd9sOLhIE5tR2NdrPBBn9+qJ8ZW5jqGux0Sgphe/eRgVocTH2Th9wmUrrKaJTjjK2XokRkIzo
B7M4FsWSlOgW3E7NGTDBzDf4C3gFGolzopjOeQblaMOgwn9Q9gokTB4RpwJ7QNO//UlVRbGnJU0q
f47eDvpzLEtFNCD5CVCm71juqAFcbpyLHgxS90tRzmt0n20BBtdSIdxB9de0sKFmbItpxz+hnRC6
UU5H/5gexlTs+baaCrG9WqFoWGl+hS8j1HVKNXYgu53pfoEPrU33Pz0O79uKNBCaCBxgptcbJ744
IcrASraZn22ufJqz01rdxkJJfBKTegjY6b3bFvdQioSnq2DOIVYx3i0SBYa8G3kN+nkEhJwGSEyg
s7Ij/WIYRyDQcFzLWA3ZhXgJgukdKmfOtEg0Nj/zErEWkxpEfIGhM4BkiIXQGm2B76+wnjLqCGCB
poctETAMAyoS2Qufv0jW/el6W4UjtHgCNNx/2+UCtgsZo5QzOBwItrWdsc4fUNJvfj9hoD+CCCVE
4oMYJr5Q7WPbSk/hM99vGREoJdunO+KvRc65pbUy+e6F40PiOxBCZtJkVYaYUjL+GS8hUpwNrJO2
4AScGpRLu70xmFU2LqZ9e73mDTRMcW6E1YSvHSWPMaNkB0Qc+bCqGPlTJO1jEEKbxMUu5zE3TmwY
poKl3xg3U16r/VvT/MyJV7yosA1uLi00IMgNX5hzH0Qu+/pndsuEhoC277bnzxXcYI6+5rbXuMah
NC4VY49mj5kiBIA8uphgjgi9N/gDfjlXJUFPUhHAwqcJBDc6TO7GwRthrACouqJ5R4tVofDT0gfG
NHWguU8YmVHrr+w/d8oOIBV4B1Yj3CHoWuLkhzJWGMkVWoH0/deB7/nFUmF0nzx4L0kBUAyaCxeR
kw3V1e8Ww/zjwpdOnh6ETScsmc+sR9XAPbuOoVRAYaCv4UTJOal/fDH4eMwl2rY6B0RHdwLVy0zW
69wvdl9KD7EZePGXaspJCC0s6KUak2X0d8zpFt6zMOnYc5/oHIlA+8lmMBQQq3pSAyLQFwLPSOPG
sWkxrIE+UaaAT88Bh3fvVMrKCwUhNUEqqYLnyRS/J+VPult/Nnj6U9ifwT7ucdYxbMRP+AD9jJgr
hitf3FqmYi06BQ2+uqs5gDkPYx7A5aMd23wSRuyTJ3AccOWj//IrhjMt59UXrRx7wRWchOsm8B+8
2bvxV5tMYlnuSSZaQEm1ZtxAgZUBMDh8R3rGjOLpApqC9jpqyE3G292TBO9DuoCyU4qlpT4TGGj7
C+FevY1yKqrHUwC0DuLAzgIsdC+EV3Rda8MO0Vp3pzGhdUeLM1SGXAi3674mr2XBDPSweWKUAeJC
RVAu801rVwOXdYzDph1oeBBhGaETzHEYtXY6hRrhZ9SNraCbfin4nj5+EIoMJ0n4Gtz7wbDGPlIj
2v3p56bGAFWORgE89N/+XC0bVDcUwIfRoE2jwe3jvyV+asEBilWFpTjHkAdPHmyA6hbq9RLR5aXJ
U+aUI5wVqoURN6OVYndXbB0BTkY2aeOX6BjH+raYrQ7QMNmrpHJBVySqP0g7ALRvD39x3DyZeyV7
VGbCNpRquQN3hkahZ/IFNqo9QRVgA6+pMPNEjCxoLPzjQF/fOA+W3/mM4Yrw1G+UjexBrhZrw+ls
ebYpCqIx1dHyMqqtRtoOVPMZK30p14DUHMa+v3An3jkyXXZklCMOU8gVAgqGLmIsAPMa92Gm+uzF
V7MbAsiWaHN5jJnIH/AhgKbNsly9IEs0GA3MCyeuMCdusqk/xw4EVgaYmFVAchajzTtGqWyzfL5t
14aHPkc1ffMYGiB6jhjem/hjcmYzCtibYgbZsMZjsxuMGz6sQXODVMv9w6zCbRAtr3M4F2TxwSO/
DKhmRSAshfLwSi5gSUmRQq9EX4kn44MT8LXakmxjL2YZR6K0iKd0z/m7d/icgNeOzD0uU6+IqP+o
A3i0iFuh+r4yxxKzlSt8/f1gmiR+HElcBdndxoouHf0kix2zFRqfQc9WWs6WApWg1Cpu+SVTgcGL
jsIrt0QYWYtsQQwhJSDpO/Yz3DWoKwIlrKdULfiFEXSlZ2kXCwuyCdSk4dCgbdKrfa2MaNQbnCA0
OPPNibKpR0KOMrhOqyOViHiZ7t3DalOTPWHtKeRuXmuI+BE+BWI2voK63J40g57E9iquBHtLAxd6
Y3hBS88rLY+tTcaHzz4V3qRYo9c1do1EiO44Pu7dBhpxoD7aR4Lc0tefmB/hxBG3yRcAyWKDsbzx
jpw+A4QESxbKuo83qWgHahpS9ffVZTIPvVfqIQJyNsxV6QCVMVYfhnUmcAC7xyellQmAQbJeP0jt
AcG4NN6pTtktpgaWNUZdegIs571X/tsfsXfhGNWznqyC+YEE7QYUF5jBByMK8RwIi5G8fAjHS0EY
GBQo93s+OHPUkOSR/vwa/FjcYdrxaAEeDkuQGJjaDBkTM8MQZcdhcKYcaXIV2xSUksmnpDgV2JcB
ShIk2sEx7naNLS5GPNSw0C3CIsPqajVn4unAmdYHkLwixDVdxq0IuoQG1wEN77pkieJdKM7KW3rn
JV+iG4lINaK9Y/TX0vBQAlmdycNHCt37e/utEd4tJgT4UYEGXMXsDUy1z/aDCHfZCW4cA8D+jpic
ye6OmiRFy3WTMtXylreRSeMThvMvRGqn2qxuc/TANTvlsGNi64AI5wXpHNMOvneSBj223xsEa92r
UsV7RKfhzpr8iaSXlz6bd8wMT+j39kCTUC/o/8yHebFe28rVIMlJeFtB+GDbamEkcdspQeE3vNYH
qP86WUT17t3vBP/GWoo9h+7PyKg3E+ngkTffQd8h5AY+Co5Uwk+AlRm9sCuQi5970K90SPFQrxsB
UCfkllsisXS5Q+RELHE0jGX6Y+YOXGU17Rff+HkwppzFzuCGWc/LhmjciyCQyIzeq1GBc52UC4k1
Fr9rDApUelUE+NG7NvKb29s8WdNks56cGjMJbfBB/+ZZasxz4cssUzVu4a7tk/nMsD2QvqNDNA4r
9W7vR6wXOnAdjYsBgYnJh5VjcEO5+baQWmHBgQEtE2vjGrb8SW2E+36YBhJT/aBsoTC3qtDeD6Ds
Fe74YzV5ngE4INklosN89vvauu121mL1WQ74nPQJMfjUTrAZ/G8yzOfZEkJVfOnUpI2+BLJBbdxX
XX+DjgXZG3vzMZnsgLlYMdJ7iuOFlqkbNibVbyWqzw6QlkTovaz2kEHDX7He+3u/tW7E8OGE3UY9
Rm/G7fZ7XjMNv6gJnkbNSTOvYLHtR7A5Caoe/YFFrMQRp0f4IoNmYsne3Hbmnh90PTozMo6PS/ax
NfT4fyHqCxgX/xIPpJfusaDe8c1uui8HjFVCb6kqwaHOIBAHmlZ6b3w6BnVIzpunEUZHG36KAXkp
r4UdJW4ugloAAdNc5/F9VYzZj3Sbd9AM2C2uNgquSapzf4gM28BKCgrm4BFDPReumNPEVIioOX4Q
iWNkfx+4H2SJAgmAPbDtsTrSJ3Bc6YY4kHBkZXeQz8Xy45bIWcRBkmBsthEqbvWMaUcvRgYlB+nL
6sVwB/nQKj86t3qkIEPHKNw7TXpUA4NqRtqY1V53xilyh4706Uuyo7UB54OdhrJo0Rav89WIzkcw
s0RqCv4bX1yqFcO3MIfYz1owGD+2slPIYGUm1a8wYmNGoweHrAGZrslN+uBf0pPXxA9BC87+0X8h
wRL3lOuOoZIoKT8fHkTxe6T1QtgCur+q9oYaXubE/FgUibRSB2MO1IRRQNWnIR++nY95Z+LdwdJB
wzJEbFFimjYyPPnSiJ/A26JaEEoSxa53c9sUkaB+VF9tuzmT/AAKYpoQLCWmhMkbDxrcKhRrI2YZ
lKwyl5SagybxBtSIMb8KJiMWVyIEGvnXaMQ7eiMjk97h4cd7elDmuTHELPGzhhYwx8z7/UfGjXwX
Tie8c24UNiPDUEvf4Kg4PcmaE6Ubc3wcy9gOxeC2xdQaf6j96A/Hzso4fDCuuQfPnH1gw8GRT7+b
zvjOjcuNiyBQVWG+Zj3vxBDBTBuEl3WgXlqH3Z5Zmb+Y88wIOAHJZPLheMN9BYMWxWVnhjRrvlj0
lBYMMgl7XAz2J/IKsUyPmyuCWr28MHasywKBrjjDHoanvWx0pN0BqkDGBfoxm1TFTWCzM9IRYUvB
+3V4TiTMDtxmGJDAwsmfWxuxZTn2sXEM8t1Fc4q/d9zB9MoXFxwxteKdd0dCWy7BRqjcZIwrdYMe
8XRy5X6Y/27TYEcGgXHPfcKqLzcWa4V9Te4dPL0MASWc91Cf7I+GRccyajtPmEDhTYg+k6/P7u+L
38fzauI3AhxwXL+YOnnv4ZFhxMmC+alsP9Fxvf/DCETQhOERoKsHdupRofkvr+KwgIkq7tR1RIPJ
4vxn0SyO/dT07Zcx7wQyCJExKWuSmTiOE8itpOQF3wBEsSgy3/162cPkqkt7fOZhxhl0ov9yOHli
HS/8ea9+zCj8jEA0mQFwOlZBF59PkrRu8T7g1GxC+D5zTuwixL1QE4XX8PXq8SGoYNaRmAz4BHeW
M/lqn/A4Y1aOS03XuE2Kg3FanjhVatZm5Vd4pZQjEQ1eR2TkwCY9h+A+vr450OhdXN2/uOVK929c
5Yj5OVIzSt/sBLeMx2jM5enMkHHJl3azF13br40lK/s0xmstebTMK8UJYI1NCgpDavL6BNsQg5Ab
Fyo+xz/5D7oDNdwPSRSc81r4DlIVM/Ik8u4ZwcGl6OfCSXsgGw7GL4yBIc9S/R/mT3pVSICIG2Et
URjwwPU4jPb0AQIdSU8OWeIXdS1OfX2SvGLJ82pEBx+9jKsNpYWfyr9MmXJ1o2ThqVEBe6PwDpDV
FL+VlV7haVCQKI5E4sOrOeuunVT2mohymN58SVcGXd62scyFmk7r1fQ1/7iqZ0fAav6GIZQMzADN
WoMHK7vPXCNTB188h59OK5VZk5h+MVTq8xqoHcQrZL0YXeEvt01tk7tJKy12MrRt4u6VuySYcAQT
CIFpsbftWHkEFQFKhgBGPTMRGjdZjDQSDbMr813uWodRigu657oyum36RbiQFxu8c0hOybo5LMLC
268QAaq5oZVGXeNxXHmld3DFwYMsQuE7PLyTC2bEhEFWgbSL4n15cnX8O2EbODrNkZ7AuxCWhs1S
YELhgRMmjA257b+OivUgfdMhQOPhvKm6xeS3gJxE1wS/hqEFACDFK/2RAPZC/ZPeGbYAAh8MFoXm
idsHkRR4IzCBZlsnSqcBN4ReC0Pz+0+e3GCtZaQx7YgLRh8mAxqhWWuALgfTBZhOyMxw3D6d7HAn
jGTxYXtATRQ8hl/0eMKsgPIDhQ5rDPnfDdxM5pfcnLZ9Dtt8tQCtgt/08MtZwxOpQgUn4C6OvWL6
d8I0lF0DfIPeQta2/DphkSNHkJD6pOkGhgEbg6DBD+ICSN0vgdSMXKESMRuy1s1YJj6yVFmKOB2U
kPWJ7+Y+oOVnsX7IeBHolfaxbYIVgAVsE1knCKXA7LhpTGppMxAj8lyAasJ7AWoNBYkV+yaQWNBU
AtMYsAnW+3u7fLDqlyKT/0AFAR22si5Lguvl7WMuz8tAvJhKpyFj3K0w5f/Z6AptgTad7+EZ/B3A
2LYM2DEWPiGGfGgJ7hO+M7xnJk9iMwWuPRIXAR0Sk9anwRh9vvhQPpeL4J47L4C6J0/+2zlMkbmx
K8LkVOAZXr0aar3qlI5/DnO7Ih61tk9BG+Dhhl8ZchBjsdXS1h+gcGne3jC9a1DoE5/k0BdiKYRs
LAVbVikOZRLyCkDp1ykwAX1E7j02b8xDpw26yVg88yBnzFrI+6ed2rxtT94LnQis5TtkIXR+CFcx
adKGcu1ySSiJ30OEAG+7V7mPFewRjR6TUwgrLPuI6Q6P/cfoKMYMHhcNXCUnzpdKZMaIlhWgW9cx
1UyCkoQLiXwv0uMKlvKaksbLjmuZAHQzna0RygYjDlgWw+7qvemYfMD2FFL7k96Oqg1G1IqHGfsX
7HAYd98tW0e/+BHyCDtDF/zvCivrVcGRak9PPUt7W8e7lR9M7LUGvQfHGtxNdleQDFZ/k9NRmSmj
nAc/gxTQgP72Mhk6PzpGhWuMjfLPOiWoSJP1F3Wjx7zbLDONJhqtTDsFunQbWW/vALfj78NTCVqH
97Op5MyTGFK/jO9XzEz/7pZx6t/Zyv/4cN8BJomt+XkRske98BY7lHCFMci2cfUdVXbuVtND2hgo
P+AN1NQm8+w1KNiD+Xc9vvQM+HRf+CCFQ0+NMvR7tbkp9axk3kvsDhJ3Hdy8tFswTlEa9oxzEaJx
zHUXZeRBS/SF1+YhNd8tu6TpacDJHeKDzh9hPrpQoapTPzRI2R0ogLRzpHko15kLwDi8jbPcLmdz
oGqWyQSshDExNka8kR5nC5a6xAS8jBwVq4fxV8oAnM+hbwqu+KZrfigymLUOwQC88+oFeJlJWyc7
hcKZIHaPnFsRyDO7hmZ9M64qhI0T2wv0Ko/fTjyy4keOwkeYsOTMGVCJsaH66aOF1SvJp9P+SXg5
vJMto4MG67hZ8Ft7QJ0Mk8RM2ATYBvoShqHMOoDWMgKimGaczs7CNi56BhT0jDPZf5laiBemHLi8
RUdhB9+C0wP1bmH5HNihOO/Y2CEpiUGx0xjIYdJlreOmwymKI39YUKs3pJHltHwFp37+eyliBxG/
yFYocD1/DydW0CR2Hhn181PEYvgMFY1/cHQDscnBk0H/O/Apeqab2H1mv03gHQDONl6d4klUcr7L
1qmxdVb4H8vWSTXzO/nkDUJphZK7VjB45hI94CMqMz4AVYZs2VycrXDsZKZvHfyD3wrQJAMnU268
CeCVHCpuFwXpSPExamgPivDML0RFuc+vPsRBNAyvLmdbHlUEdsl9Y/qTrBPeEkWVVzbhL3DGJnxg
3NZmOYXtnY4HhiAdjxp28EmrgFzPzNKuJvgj2S4y85JzBaTdFP7JE/HB1+VxqJN31hq8oBzN2oOt
nNuEJvtUu1C7/MaAO94b/FJE2Nd5CfjtuGzhJi1gfmPwCuXwFlYlhtwc5G+P84OThdGk/DmzJfkf
AjuLwcoc4eycqQRcUxiHkPsx/ZIwNDgH6D05Nrg98jLyO+RaOYPk8PyPpvNaUlxbgugXKQIrwau8
hPCeF6JF01jhhP/6u1JzbvSZMzNMN0bau3ZVVmaWHqar1y9TjVGVkesxeSAs1DRYHBICtKSV7K2V
fxI3QoN0QfmDkgatRiWOFfp7GgwM3ZrW/dnb/D3iKwCwZiTkJMPMXlh8E8POQundeCUssinnWC86
6sQuXF3xU1IKoIapDIdqfJEzsTPqrNnNWInWbcp5wgRdzIhJc0mPxCMvzn8du2p6/vM+X8bIy1Dz
y2dRwwyqNCx1Im75LvKNJgmFzmjCAuTLlGpUn4ePSSTRCauDl6bIv1/IbxscKljf8aOGUyiB2X0Q
mKUrltc+eLLyBSlsi9EUaFt/IAUFK15IBD51tyo9Vcl6fS52gbHTSMOrQm1WaPZk4EIFEbpQYf+7
nHrkP4dIyuYWCSfAETeHtE1XfeukGmmhgYMaTyF5ASUIX7AkeZaCM0ZdhLXERswWDj+myommqVz5
AsyJhR57pUs14QRr/cNUVkc3eGTomBljfn7xeZrsVM5aFCLK72vusfXBcF0BZSWm1IlNZLqNEVma
t8G0s9Jjk4Z1OEUMHIZTaXXg4AyWv0i3SXJkkg6Thg46jugdahseuaRmVJvz9JHZI0BzApBsw4uc
w/b22MCW2CVE3+2k2j7PvuT0Ox6xnBXvgn8QCQWlS/sxU2xBjD17xsc/PSYWnkkficlKJqxYmQxY
QYa++eUyoxC2NxZVFZ/OElQGzM5glGnhiURXhDWy9yVU7VL30/0Ss2AGzeret08/sp37aJ0HA3AM
vpScEzdG6zXTaP+Ng+djKO/hgDhOdc1YBf+GJBbfywdED8Ep0oNaMK5n9m4sh+TLtGTYhB6Rsu9k
QwyfnNIZJSCQdrOuBdoUCeJAVOKdl8UPkngD/hhwL6KxVNz6RwCiIrkcFPsde+1Kr4ukY0qlwNeF
0vwyvAzR0bELlVTyxC1sRP1XoAIQXIOQRgWGjzPCVXaGPiD1CItYUyt2JNsAXvzZREhMli96Nh4a
7caJKqXJcdn0TqgdDmS2GFbCY6x2lM0TaRGBKIk/TssdwjYnIPT8YYH9Qp6vBq8Z/dc3bGIyNiBV
QFVmZjC77kW61xDZr8ZCfMxLGBIc08EtlPGhRYpjUXk2oX3voBspb9+nFu+Vg4x/uXH46Yhi/nNx
tFHFHacUfKXeZ94YQbCmlgDKByGnJWBy0td6tZ6GTKsAwzySzwzZq0bYNnvGvxhFI1B/0umnhlLB
VscpqmcMllHj5VzOzCrFh65nRy/ultHB2h/9uk6R5/Q0rMCQpjSMy1AtoFer2JZhquWjysKuCbel
5DzZMcqAUIo7WtClf+AGUy/5Of96EZNrbt2RjFI5YCsjEjxnavTh1CaoWBGxMhuh6sUi9EB8kqdL
GedBrjJXI+M+w8OgOCW2Y+5Pf4PQCiW/wzmZcT+CS8MHenBKnLgGUYqyiWB3cEjEKV6Jb4Unw94v
k//rYvfstT84A4DA7sSh8h0/4+0HkvHSp3LmUxNQTrjP4GeeZmOthmuVjWVCllFCpiP6OKX8LZ5Z
Dkd0vHmy/W8WRlFA39SHdMpb4ZR8Q8ok4CtSPwJwK3BCbK9OUBZoRrltbCB8UT5qcTsarYMppEBE
+JM66Qgbz1Y9itE/gQBKdIk8kcOBo5ytssChFGTTg7zPqLA9PPjKBDzHjnQqgcrcW2RFreqi3H8g
Al9vxmLE0OD9R3MjNyZoInBA94KYnTxJxh8kLnxX35xLBWAHzID5Yb5CZ5mcT8kmKNFUp5LtQPxG
PfC+dyroW8Y0pIZnSuaazf+rrQpOoohJG6CIT99krArmGJSy8AuUXHA9QxAFoOkRdnRhZf7YhOQo
1dx59nYx4abulQmMVLhgNggJzu3lJqYIbfE2J/UkG7/21PIgqdtLbM5JCUAdvqBBOjhV1pSnTRrC
VKfI8OFF4pQTNsCflHJQwtpHODa7eFTxmF4mHx5RXEhnMOoaV8MHqkk1xxugni979/L4PAcshw8h
xP7kNqsxF8Va8WlkeUPC7ppPz18wKfLj+PK+mW5IFgN7EO2H1wDwl4Mt7q7JRlkHuFSQhiHUdfdc
bQKUMHPOPpwGMM3+ybheRWsamXuZvYv7hvgqt7BG62cI74kkh2x8hM5rOp1ffhhixqVcl7mdN4zo
aMDBjpEj3e/4CWdbHu719kr1f0fmcMDzmOjx4Hx+gEf9KKI3waXd+OXOkBGmC3zN/GRKc1DpAMzQ
JWe8Eh0cvTbQtGl7s7TIbJMVNGgBTJYnBQlxWr+q7qNDZKa2b70BNd7hJXeQBbAZWcLiJAlYudGV
lPICn1pKiCbnOeLdNoy0uBRJUIQwqPUsOQ3GrkNYQNewn4KevNjOMv0xR4qBOmQ5hpn3zTkthxUy
QSIdrvwIgp/kIrCygCgaPSWXylJyh/ZmsSIIv8rAK8QOY4xHT3CAnf1gIx9YHFg4y68cjZ1SItlB
NXAdEA2fiXekEzoqRGVXfXDw6qGgKIGfy1+SOt7XCTXFHTcs+XGeg6OvtO3oQgQbaI6SghtEH7qI
FYyLNIFDrwyTntTAmMjQhhKFlSdc8w5itmRrNElAhJAaHSXBxsCcc7Livjx+t0SLeXL3GCbN4Url
ocUoeIR0y9NcpirifpTGWAJ9fIaXwZXcuAZgvcZznwmub+89udCpkjfaDQooimP+h3eH2MxlrIPw
06RDhw2+/zfMuu/2zt8MN/6xzfBvegJLJrctAQAte9uG6w1rgrkoMjl4AY7hOkTAOVn8Ef+B/aDq
fKhhbx+I14nRpytGNy4kmOaryhDNC4syd7EPLcg5ViCmTSYkjXwPFDXc/tUX1phCD5WSbi1zMuwe
hFzstHtnzF0bKL6ciHQ3H7/BeOEQmSTL2EJ4bRPkKNV0+zfhbU18o2AMroxmWHJEY/7CmYEQZ2Ym
0t5U8a/VEc2CtbzVebx+6huogdBZZRzsCII2o/3kM3vccP8AvrngFoKD2+zwWzHaljFtZpD2vXi4
dJyQPx0BE3PUDyQwBD94lhwZ5eDlvz8eLt2asN4MaGeD6mxbFv7Q4TGuXeL9+gNt5mYbcRlvEExb
jdgIanTyGMx+mFWM0YndmQJD0Fs54SV6HV+zwflNJbJsJACiQDgUO959+IBiBhcLiKeFZYE6XWxe
DupDyOSTon3RPQ5P3ZxuUNUGaOIP5k/eL+OUFmXM+q7PMMNbZu5msAxOkNp9NYe2R/wY7/TnoMpZ
Tft68l6V/gkenQitQOq+ulkwdXwGhMf3O6MM6WUwk3Y08mWFx1TZv2NizS5bb8kob+ZDAmQldRxl
J9d408e5crOm5lfNreyX8EanDG4fnUTRgdiYV6B7cQ5ejtmnUeziaRUTuqfWbw3Gy/xJB3V8Y2pF
u/m7BAuDcQj1gCb/YbLrMPLg/nCs7nZEZ9GEvf91KhfoGKxf7wooUuVT2cd3zJyF99GpcsSrZ7aN
eAZnRkv7t+wzsv7CiDrhi+UVN6Xzxiac0DoiPk/FOsLmgYqa8co0u4cMhIishJaUlWiwVol4T7ws
eKg7lrEybpRXpgv/Ek4hUew/OJwkV7OZajjsb6mCpGEQU1GfXDfBDDSFJSd/Zo58ZKIJE0SsgpeM
QIcI5EsAIfMXueUvcaVF/WG65c42LQ/qnWqHv/4TY1ZoDYYc4JQ2kOoUtxBlArAoxlFktcq0JTBX
AtRH9KWvRiQQg5+oIaMRM7TeAQFhEBYFTofmGilauzE34ejR7+mYEe2EqDQHCRNiwOD7+RvjdSHw
vEpv6z5TjEKH6p2Rh1IGgwzRTaVhw0jHnfdpo/FHN6/8Xs1ZZU8kOQACDDTtA5MfOKzhEdLy7QgQ
UIb2BZftLOdkQxQEGt2NuwTlPck+e5r3veak5V3+Q9rVk8Pgn7q6TIUquy/opBqVpuYwTKGJRoMJ
CwCZTIxhoWOGuCJxujQpMvJU2SpjW5QNZBw42RFVCrdkXAhXpwZFwJuMZy1rfAH4wGKcfOh6VIvK
kkc5C4w7VauICdwy1Z0mvcBBZPEL0qExhexQANtKoYgvIinPyTfi6qrJVTpONIQcbxKOq2ZQjcsx
3lf+AfCWaaopEhCi+QsRRYPstc4BzEE7KvVy7uJvtfOhXNi0MebCa74wVLM6SFqp1rgxrf3BGXF7
OORURmAJ3FcFQ6+AdQO4gGWkGIYm/4YFwFlDhJlgGzGPEs4ZPJYAYgbELF2iVJEI+QBB4Ot/uYps
mhQ4ylewStktFhtETX6BHFRxa0ACJ6cA1bqkUilKftK1QjRjEUXlJC8o4uoAa6iMavwDpGAPsvCU
1jKfkFUEBI/bSA3RiiAWLUuaSXAQGTNAQKQrT4PpyxRcrXhK8mjK8cXLQHSP6atA93zHD+C4x0pO
fLqWQhP/vaIQSSGOS1IjpaPUjWCAdg/rPQ5hVbdl7E4+dNUrsEgkS9ckqwEU62TLcCCd/zU2LnAK
FRIdI9SlRDyBkMI5wThZOpJWC9ToaaKIYJcyHGlogSKqKaJogo1FXECvtrAHgK3Fu9TsL9ULSmJk
GKkxjU/vghU29ctwh3N9V9CJPmIG0qAsTI1r8CvyDWVXAqhIQNmLSqFQQUEXl6HWmSFuN3xE0Afw
+2N4im9kGViZkkVU3LL3iK7RNaFAq62WD3t7dRDXvlASljnjJYzK2mxbYA/GFPwhZ0cVOzv+lbql
bmVUGy3DfMXwO2jnKO7YATWG723ovjP2Zmh2HyhxGOQ3VymIvIDOTgtPvxVQSudq8Pa/AZU1KDoG
5gnfhTsL8dBllQOSomXdtVWndJRV/1NBlYalLtg5GvtX2c2qTpZ7Rlvqtwdm7hY04QO5mbE44Kb5
gKjllVZHy60s42bbWCBYKq2q/SUgIMJHnLzPB//xCHNoaBwNvMMfYX78FWPEKrjAvd1Istkl/7td
glcVjWQJCSZTLuz7vp+DlxBnPaPkga9C+MY1r35zePj8coClsZEYvTnyOPFcfn8Z0frGCUuz0yEL
IouAGNr/tskWjhC3lo6J7u4X1Qv2FhsXDifjPGES3QIYAW80y54Z5sNyu+Ji3vYYfTF+r3NrR5hF
MkKkGRx6e/qHNyioJk6R37i6yFfWmGYW5f6GNw5z2SDE4OUZ5DgjsZD1U18Pe6bw3YQt9omylQUn
+NnOh7VUL5wx0D5HlQPpa/GPkZCRZDDiSu/i2svmz87Ry3wzzYZ3PNpq6R3Fkzl9bDGD4uGwgobH
cB/TR7qBrJqHlc42yP8vFoQIsR+9i4Gxv6UWLjg7TOcqfMRGa4zZJ5Z1yf1n97tnv023OMEH09Kq
/nf/IfGqtjcAARbciYq366hU1bSqOuMtP3T0MDv6OBXmlX3iSoCPmJIOgyFpM+Z93Qj2HAA6Bqr+
sUcoW3QX8hzBMJSUaxRh5Er1HWncR48NiFYJyZLTA+1Qz8SYgMQ94xUd9kg8THlWqpVNrkOX6xDn
Vzvr19NHkPUNhLxb23gygUz5hdWqjfFqxrM9GIE0YOGE2wwdTm/RfcJe8cFUR5xETBmHQS6dyqA7
wuuC3YF8sduFEphCrsC7DdQVaGbEwG/QMhfpyL9Wus7Kndf1YXZ9YZHRLfCpXyCnlEdZaKEdhYdV
8LKxbMcIB4LS2d50mkOYO9HbbwNi8CY+3szX3D/sanCGAyKSkU2JYK7v/mDGIIc1WBhYakFebMt8
WRy7ViVYjiEA8Q2tE0IOUcY2cEShrMWiAYtbpWsOAP+bdWYnDMExxcHYDVe3NhbX+p6G025H/tr3
sbhp2tBs+YZgYC8i3unI0GRz6XpIC/AeFoIl7QiM9jBnTL3G5HTRGXMaACUULQEQB6bxLSykL0+y
tY9RhP4sqM03VJzAiDeYTWo9fENan8BKcdauV7sf4EyXbGi3Xv6ibMckorL3duuiIbjMBvQkscSo
v5ObiPQ1crM57Bn3lB4g5CpTEIiZfmltb0BV0e9gCjjZcgJWoKwAhb/TQx/wzEtAyN5tbE01gTem
gdYASIWEOJJulFwxEgxMRzY1fvbTWo/sR3XpblzCxZ8jA+FU86x5PBUiDeXq1scPajscIccKd2s+
WY2oivKP8KIOglFDtU5pBQXt74v+p5SSeO0WF8CyToWOQ9Op4OTqE0rfGNOcJ+ItidAHvFFePeiY
I0ysTM8VypYdxPRfTfIQWbX128rD09nHCAJyfr+de9y2UXcQBXZg94AvBucnWPxgoBSwIJJwYFLQ
0aPQ5CjQUGh1mzi6rre+VGIRjKz1AbOJwGoM6ikMLupD+3azo+el6uckDAYC/yN4AGKxKgf/Nzy6
jR9G0cIkeDGeBGfEWV9jBCa8OVHzYIdtOo22BQnyFFhnwzU3TqkNpQiyvhNwgwHPJK3QG2T8JKwa
6OEcqLHaDoe2GVUze01+HpRe9rrWW6+x05HlOoavbzBr4idt9FF+LLHEmLcxYUgUOcmyRzK96z5O
HjYpVNpn8N3HK3w3Qq7HfgSpIYbdZmj6WvZYH3L7A83qD+TaegRlK/nu39G3AVcVwxQ3f/Qg2Fnu
kybZFr3m390iAz5sx9+/ZY680yq3RaGqvZihevr7/B7pLIOj7aOk0UWn0r/H1719Xe1IOfb25o33
z+C6d1nHfNC6vLQxihKmTB+SlIWttIlvUwnwGuQxgCKUwZJc00qi8+mTWqfadsrR5EIifo7hnVhw
vbUkPliQc2nIltcV3IOn5EvPtLEnu1uf7NiG9wKdnq7Ahpyz6DqhTMWkFvqcVFqz8oOAeEcNwnlI
3fQOUTjxWpRS2NFElyEOv3BQ6EWwgzfghbBj8CrQy6m5Ie9nvC3UDwdppT5izYGPDWhcEHwU8DSQ
shEr9N8SkFy5NCL17kmUjWmvWEJ7NACk2lh0HXpzwW/K49XkwR6BeTuXv8ufOSwN6yhX9mQtRv+T
3H7qDRCB48CcbSdwFxqry88RWwI6O4i6sB0xmAxBF8HhKq7Q5l1CyBM04hnEHUyp0FRIsHhIk2m5
jhokbHivvMi4hDooRc8cTKwoMDfxQPVp5n2jL7O6zmPxcb4tcH+X5+xU++KVSR0O+AFGtijL1MRS
BopzEpbrFH2cKvS1gRqxFaCNwK+g3n86Kw0IewLKRbvgaNm4UrvBmuljXbk7yJ0mh45EFsjAMlSj
XCAk76sVOO/+70qems3kMK7hx2pfaWBzEpB+66/gfkL8xqtd1KP7QU1Ekr0Zw2lAoqaAzafmAyqt
P8EUVA3Nuxwg99+NnyntCxXGBHoUmuxQFTJC8ZBfUmZ3aS5xY+tUKPeIIQrA6T6JfJCcSf5Mu4DC
ODrFWu/6aClyZh3ZK8bDON3um8n1mJT3bJ/IrBtk9Hs+wsElfuWvnU0ShUcA+8ZH3oy4T17lhakx
oBOlXyejQwMYL6sJZk9ODPSd70Q4pSg8YmmV2Dx1D2oE7ZB43GkGZUL9ZSJbCcFUSEFA8wiQhPl4
FUGmoxGBLmR+CILVdIqFw7uBho3aO4Ce800sHxw0I1CyVtQoL6Kkbv53+rWtkv1aA+/SXQa5dnC9
Yp9A8UGzii6PJk7JoRyh/uCMZCpeQcfi6SyQDma3Lra/L+ZR1rsRJkYg7c6ScmUQIejjiQUCQwMF
l1KlzfQXvPKEsmadNwgAvXR94oibJ9LtleCvJAIvYxIVccw0eno1RQAr1vRGfBMawasBfjQDhFIU
gTnshFWl2xzjfbQMp1Yb34WPuw3L3i2+2c/BFq3+G83+J7FA0jzsL6amrCtCJ/4Za8gTagYGsSaE
p3+Tp0lx7zL2QJOCEaQHmi88eHDxCHgIuiiDHW/szQ9Rg4kzV6/1xwi0lul/mSyhKrvyoDLHLRFq
HbzNKfOZceCVJ9Cdmi0uDamgjwEFgo3Gri+e5TccrMr4Xw6qTDm3sWrC1eY4vZAB/V5anC0PUlyC
41zLnUWfEqbZ6+4X7se0FvXurIQsoZh0c80oqkTMLysciqzj+v6RNQvMoU2CCxH1VLhLTgB0gtSp
JZh+iKIClg1Yz47F2Ssa1ZuI9y3sU1ELATPxexl+Aw2bW+HhRYH27XN5au6rd7lxRVbLpIxYhF7m
On9hTuasVlRd4lD5oPxLwkYTX5kjBaDX/EY02qCTwdVydw8HzdIOUyNqsP1ftU1BWF6oC/DpLXde
jeYjejVq7KL/Tr06BXF6w0/0lyMmwEVcmobBJsJV6AECxheGqCdsQeh5vuZQ+mEh0/WMrm/6YGJZ
Lnc0DDbBlx7pRfVUY7TiXPv2jQWYLkkUyAiDBXB1gogwsxblGMyar8x9d2p02NHA8E3MDABVv/fj
r7cNH4znVUf+yyZ8+cncizkA8Gt35Dcjh5Uyd4Jhn9NkjqwePoXKnmH4N6lHyAyHxgtZHvtsWAr1
YzLzxDkp+sM+cRjzAgxccLinCccmsyp+8L5dZ/4t/jGC7O4ZQZ31nI0Ov2dK7tqsyo2O8iRPmHp1
YpnLVRONnBQlTFO74dBg+j8lN+sRm042C95Ax1qNPeyt3wGt1iRIaCInoqvmvixVNaaMVQs6RcOY
xgYrZSV/tTJtQogiq/PMUJuE5s6QCTbzH7Qu5IoBFh1TFCs4WdpnPLDu9B2arjXPW0unTDQM8VRo
7xFsoVxxNG/wlQ6xhVBdql/ldt49euN/GMPHTea8YKVbDnhBq6O7B79abxO+V1hn4X7m+5S3uJ2C
BZgspcooJ2HZT44TvTNrXGbMYmPIfAfms+1/NBWTgl4PVqF3M9WOsxBY/OdpyVh5tt05Jp4HLxdi
oebjlamA9ZO6lRpdcbHHZ5QMEraeHIuad60ZMqhr/G8XjWgZAMc+zbbRjXHbhq/Pep020K0h++Mz
b9nzkkuQlSGLZWgd/hesiopLmfse16b7/n0tsQS2RhhmhJUUo2P8yvGX4HLmrRx3kOf82xOoVmfO
zQGLYuIydRJSOSoGDvWCC3FoN+k5kHluKRYgORcuwScfd+DMe0d1XyNzKVQ1pOzO0UM9VqgOP4D6
uj+7VJ4TuFzM0U05xijHkQQgo6M7huSsf3k7pZBCnZ5RKdSADazq+TSk+W29+TcORhjc74NfFjEL
S1cKI3iboXT7zpnluWfmpM6vFSSdMEiYnTfHJ3Tn/JQ91s8YYAKLlZp/G+BcjAv0J7w52F60x5/h
kdoBH6S2Ee3XuoxYmrSeYAVbLJVK2l0XjHLOKKnZMwHEQ8x9Naez2TEwwHy7lPAttCStFsIQUBq3
zei2E0yRFBpSyAj67gnEgc7bPRWcPoIa9+mc5th8A+OhNqKFkoX3HhxZ7MIwJ+XvOqtklY7EKNLE
4QoWnQvQ4v+PNKxHCM6K7sFLB96XBNKnX2/hATF8rBEFVbkZgiFPfs7pCzOUWnLvHrCIzhb19Eh9
s1kIS9+MDcZZ4Cw5YAeIGqzbS5dwxGnIXAmGp3AViTBl76fcRhuJ9bUsV+5gc8NhX/dS90+L74bw
5kwD0IjxN9Oi1tEnAmJzzC3ZBNvpwaFeEZ+R8gbg+tuyiCWm82ifGCJ8Xty792HGCrpFCEbAD8Dh
GIZES5QCQOYGvK1bCDql+PHGozKgDU1AwYGS+RK5v2pyzujb9KWCDp6fXuQbcjcyr+qWuFPWSmSw
3eSEPz2lo9fEsf4N8ZpJV0iKNx09Tgfnw8Wny1riqjep03CABQXgCIaRXXMWKFmktLuc2Srnj81g
+0+sr28TNJ8IH286EMR5DfYRNd8dVZysUGkg+WVqugFm4e1ScPe3ycM2/D2+MDcAIo2LspLKwPDf
VR5m42vPGP6N11aX6BbRXaMOlxzl5EP5ZXgwLiXtLTdNZ1S5w0VWC8LgGnD3OPCxbWIULOepePh6
+LDedqlKh7u4uOiskCysoKvjjY+aK9R3fcZ3d+UrYw23USkoBS8u1icGT13UFsWnhEl3d/nop+SG
Nhsb0T99ZpIVLhNrFERmgpU99r1Vu8UD4hjqVWDD/9Z9BgzgSeBd6LxtwioITp2yvoKDifaNeiMa
WW3wZlDPRovuaI/5SPceSddLHi15fsXD76PsYhfV+gBY0RjDS1cX4d9lgFgzGKleEybUbk0AhGLd
V/04ilvFM1oq6AA3sAEXBapEq70PZN/Ox8cGmfz24qJToDEx360BU6gRz2WKSDaExowQ/wA5LFwk
QP9TullGRMMKdzYP2co2dyhu3njDwW0CWXhWKX5IhjY1CAWfR/SZ53P4Bx8Q8qpZpDWIKugmuxkq
OCjOxFVQkREvILXKhmt0tXdXe1+XfxgsqdJZ3F+Q/rJTvdtgDSa8IGxlVTCU/pp2Si65Mm11oIW6
09ahCSDbyJye4uLxYkjPt1OmKPCqX94F0qLOaxnilXeKn/UYShiIO3Jbxn4PSOVEEMjAjXb8gowB
nYY5yz34Rh9yXoRYooiiUJs+YdeEu0MHYssGR1J2oPMxogz9PUneBU7ypaU0j+oo2OBoSt+Qfok4
vWfpt/CO48SZfOjuYngCJcHFZ4P8q8n1u02tDlZsPAYUop8l1ZqrAF3DqSG5ZLUHlG2BnXQ6P49o
ntjgkDDLK05K8Fiv6wNyzYLdXYHZiUAq5TMBJ4hMC2ri9PTPfGx6KzD26COKFwHYA0Wit8cwXywP
4iehWLMAGbB+prNEl+Qyx3qfVf2PBKggLlatqMLQv2PMf/UjWuFNyIfaXMwWDPAphqbEXHcQTJGl
NV9c3ENVIlq94sUI4xCzvdrekZy8cFsp+JtcJNpB5MPovigeYAFvot5Kfp0KhXwrLR6SWMQVO7q2
qqjFYz1NK73qx2WVUuVypVbH6TKxPL1GJvCBsKG+0kB1OtVPZHOgUSHz7Cs94UpkGK4714bmRrZG
znEd6/NR7B7skdYh6Q4ol1BKsaihA0eNuW6pSZX2TCmJsUoCORgThfk+tVbVH6Vn6p/hy4HlQKeE
aQ0EyLPQ8eNLFwO8cCCHbG6h6jJ8uDXVV2i2pv7Rd+vCAoJUqq/m3lmjACgBQN5SUeGhWdIshrQG
kBjqS+2yDSd1hn384C3KkzpRFLT3Vo1+Mje9pU60an/WB7k8vDvUXFyjNShsSqEPxRyXEz6hlITI
C4QT0RQmRLgDcZzDd9rMEcPaH0pnqDnsFZ7tA9l1R5WAC+qpFQyIxvjN0sJjGbZW4BU1ho2a7tpe
G47+gwIsYiGOmYP1QJDeGn4sZjTre7iO1mu2gLsG4qv1IkLMhTyCf9C3ExkE+zW1TXqw5GgBYrN+
x3WJR+WxzpMhv7MH3ASiWkHBoycAUpMDBnKenIilqVqjIrSCSrOD+D9tB/TQWtjqY+o2wCRQDb/z
QLX560C/CdRnQ2i5F0NP8QAAUw84Yj1Zfvt6hv38CrJVwuuhORPV4B8lG4vMBP+VEi5OkuKrLcII
SV7bLJTTW3YX0EqxWvZd5lJt7N6AE039yhX90n+dS7l9Si0H+gcVj4qa4uMNy0hKujkICXWSCleq
bmEaPS1phITU+ahEuaZcGdADrtgOHk8sr39iS6jQH4HQCWJ8Tv8Bw0qd9Gb+Scb0uYGEIIAiFSHT
YJVySAABHXmnXFsakWqQlO0IDvoq1YF2G31JM8r+e0sOQp+aWKAQBarC84icwY9xATbhh+t07uzC
W7SgvUGrRS+WcmMgYWTxF+ARbAnG1hOKFihuQe7nHWjp0DFviaoFHtISXT/VnbX8C0denYN431vQ
0fkm1wFzxEbH7ml4AL1Ub1oMM20DoXj/JOT/pALsQI80kAfZg5rfqb37L0QF6EGOZGOQ3uArwkEa
sFmk7qFu2uBpqUXcI+aq57qdiBCFyyQLc2V5aGVQl1Dvr0ii0VzBM7hM0xGtciIG/SnkeMTqtGQS
NJ5TgzOXA/Z3s96NRYYvWxwEcAawMWX71umEsNXZxZaWunXx7vvujUFb8yPOhocWD0QvFn6rtIkP
FX/He3w7R+w7w9LEZP4vbLtgmwKa7T2LYVP4ypOipjmcnj5tmTtJf/gZj3RUqOFxheGzuG+dW+bR
AAZZ4Gyt9iuMjK23zgR5yobMZh7ZLjiX/TNihV+A2PyUmKVWE4PIs/syRNfFHfMG/53DFDuVGqMr
78i9pAlvXxePNUBVUOH7dKCoi/JNH+3v1dsyOZwzdz8lVXjNP3MUUeQKTVxdnGOV68KNMKIScA48
j4Yv5gva2AQv3b+Xas4ID5EzAgCYeCTDUunc2UxTgiXE6rvNEQ740zPRbG2nNIZBiGgEF7LbSg+E
iGgJsUZeQmB3ZXvgmTP0hP0X6cR9H9ehwePPDPCDlI90Zz9FyjNghBtShmcIgA+ijxy1VaKFDhhx
ZzwBDC+X5EYantsUXjzGaq36WQbh5vxYD055a7e2Gj40/yXBnNSnXJY6q7cdityDWqfCcUEQQley
yt3PjD76OREtHmS5XUXOXLMD9jZJ9ZqygNJ7eMA4quB4POADWkFj9qHle3lh+LJ+D3tWePg53YNu
zcLnllhyHzfCVTyGReGayTOzV2UMr8V7ggbPkSolwnJOwnMgwaKMY+F/06wPi9h5Ms4sMmYf+uEo
Mq+YibSubSaPQgbK+1nMn6E2gp9zz6ABcwPpyYOsc1wVw5Dp+wBdhrTGRIP5oniXUFXZgY5juglg
1siQ1yvEZesnaSfJC6kZl1DuZZ0nXQ46GvyPGwX3g6GuI6YuMWb2PXwEmJUPxQVjfRWXcc313q3B
udnX9y0ttzfDj+zj0JqOBuxpaem5ehiGb3F8SzD260EoxTccv3C38Qv2h4yNJkdAP0C/9dZTReYV
62gHsm1HHI6cJRojTRuZ8uBWYAIYTy1ob7wj5UiM8trji1cl9BfxLkWMAd1Kyc6Opuxwidr43a90
c7AQJGzQfLeYpm8zV7D35PbX6C6xM/vbgr88GQP1B3cfCDC63twbkwvA0LYUq4AqAbOaAoN4869A
Ik52DzFGW2QfdBEABukHxac/lNnJiT5kN5+x58Ed2W7GRJB5fcD67gE4136xEGevn8JNZIwR3QRT
LhJnikMn8MREhIdPMHhc3esKmiGp3CaRZNr4ecxRbNkwdRnOy/3oVHAHuzgNOAHiIDBHaIML8RHx
QiuyznSnuKNE86PfbJk/j4E8yKjxvwVTkaOIjIBtRYbbIpg8p7W54uN+6SKtIcVhhXGHu3tGTLCa
W4f+pYtm5SfjTnNTcuczFj/tTK5rwtZyNYMD/4RW9ezqJxnXSqaXr0ELOHeYIrS+gfD0S+vPWEe/
GE14+m2BKlTbXXDqf42RGJPxekdU7lvOSc6oaTlVL1RfDEYbPSODpv0yWDIk58W8AfwmKfQYg/tP
nU4WxdmippIxAc7+N6X05T7of+AzHpWdfecmkpG3G30wLYlQvZyTE3MYoUsMxY1TYrxNLWcTVUY3
eMIkChUYjJU7j8h1Mnd4ftHBmz9oHBHIiKQku1FyCXhYuBuQze5iC5rGNkIl3q/jpOWrasfrpBx9
MDFjYvQNzxX/gZUqFqoYhry7n8HkCef+xtyY3d8LRV+jmApBYdzsHn4wvIBMUAGVg7CX1BoM9DaZ
AV5CoB1g4kqdyeRpo1UdVTpGYnZKAyt64Tw1jDMX0Or0ZRrhNarHL6jUObMenxO8mQvkFYTqEtwf
Lh6x3cv4FZ7GhoutDra0tGX38al/6TfCnBQKtKZRwnnfCc/aBrfx1gNjG+MI1N4wzna7rs/z6RYT
I1xoK50bOLIE6EDSg2bvFcKtOSCYwQyMEdLy7RV6atCfToHlgkP3ZDr4AAP74yiFSTxe6V69x9yd
87RRj590ANJDem2ZN6c6ArZswZh9xKUOY7dhvrxA4uB2/91XH9z5gcNBOt49GLKvivyXBtVRjZ/j
MEUseZlhRlPpf3mR4QkLcDxrus0yVNlKvB1tRxW0URBA4kr/gEcchwnWM4xEP9u7HwQQ+cutMXlk
8aBt1q4CQS52k/sFO91G+4UTX6kDX6DhmQOzsw9wPdp7G1jZ/nEBnNU94IXFlbVl1mcONnf7t4oF
+UR+OeALbXpKKYOPfjFOwT1ODs1L5+8OUO087GZC4xU73z22c/URy2gKmjPatwHu5EN3gdIgbuJs
Qct5cEuhZ9CIApAjBPvtdtjwLOTfA7BTs/OLs+opvgSg3e4fJnwWpwSkuWNcmcJ4ECd5OZAZFWOH
wmLu0RfDKYDgtD6/Tp/ovgZ12vTArEGp4e+ovImvPFUzycMaUowxDgXV6AGazJveBjWO8HaTzzw+
ASszco6e+bAZYYUN3GqyeErAxXKS3g1hUtVR+xK8qeA4Gx/uo4WvDoIrTIabTOC1b1UArzM4H4ZB
nRKF7/g9Z/iQJTMF5/xxzGqACpbOLRBPxf1Mss6jHOASw3164I6FWOnVehjJgQFzvLubl/2duRG4
Zzn1sIZhyv7vCITO/FGErBOaSYh8Ng1vAz1/6eYQEwEnUFBCPu68zsl2uGEk4n6YLVTI7eiXQRxu
MO31mHKofcADnmw0p1ZqLX+VRhUj9WCEUGyaQNTrxhyWIWKAanhovaMlveWQbMo+93NnpIMLpgHi
kXzvFbN8n2EVfyFi4Xo/ZMj7RkPtSVT37MOKdxruoA6kAF7bnkwjEYux96AHafDeoXUfWiFUtjme
N5RqFNzdFJonZ0VADhZ1U+oLjUDBxsZp6GdUgm3CEri97S6D/ag2eQzOAwvl4jXoLlKA6JNbB9E8
B5RrFHsv8OesyPd1yGT9Q8zbysb3VGUzteMyIckAF4CyxAGws1/0XIEq+DCgHnK+UaEQjWChPpOu
aTqjA7X+YXEbkinSBKTfBvIjNIwkDfhZw6XEaxPVn33jdwGfmUPHMDHygm41/LShbUDIZl4l1WRa
cRpBWuZnmVYGfLRrw2/h0miDSEDEgLPX24HA1iw73M7u+8sILrW90aq4Zg8hdwHeSAU/4mpiVt17
wCS6/+6oHgjmzNUksqKVa1mt1+DTgZYtOzGHeW3P5F0Ur1Q7TPn8UVaiuhgcDmhQsmyppUhrqOr+
1bxNbsoxkjZhAXaJKITjlS8SHBPgkfSOrzYvxyz6QtrzgIjDxRCgZBGOCq+ptNmiVgENVQ34Bpz8
+k88vVUyGvaTPEnIEcXbB8Aa5aPMpZ7R193OGdPV2wCtwhyZfTx5UNYYSFBDlKDfRYqDVrdqBFAQ
MACgWUGHHIdLaP6i9lIXJjUOYa42xx5nUae5ukTinT9xJK2R9o3Ok0KW1pXfpvh1Nfy7oBR4d0LX
K84hsL/puD/d3U82MbE6fvtSHx4xRjlGULFjRWVwdqZ0weVq9LHN+qnF5dmXOXd1Tr8v/o/bnrDx
T3E9LlCOxH0HEebj9Mr8s2CzEgXzG67ePSlxIaTelhryxRpj6WR9uT2oZ6JMI+XCi7jcCBogb/LC
whaDBFRwgtgaou5A7Vnch7B2yKlc84fa1oxnXQAPUYfKUwXg0aGlK88aVAqjHFaGslXemi4plk+t
CxoKPa7sFvLOj27Y29VLNn0rVAOHbRZmMAHZe3AdeGolOLWCmS/wLCUFZrGBlPsU+QgiT/LxStM2
eTCSN5kSwJDWj/OBMg6dnNfGJABwRlU4kBHQmI6fot22SEHkMO32iRIP7ingwhMEN4rSnEk1LF4g
H2YctvUGxU3XaNgDu/7Rln8B1lV1ug8IRl0+ApdQ334ej/QTdJVEUvhHJlfyxzxwzPhoDgoO1SYF
dR7ArKbGTwLexT/UlGvpjTA2Z6FMHnabqwg+gbESY90A8taYl/ss8jpcUgF9gyNxTiqNWwqKBbeS
9y9MVfgMwwzZGj7tNOE1CGZB6grzB9UezpqYQIArICopwZF/CEiFxSC/s39ybbFGlOerpFnj/oFz
EsmixGFSYVFpkHdKTC+bIIlBRowGBBugBSU5rOwjBDpvVYLBZfofS2e2pDiyBNEvwgwQ66t2CSGE
EAh4wYBi3/fl6+c4Pbem+9rUVIGQMiMjPNw9ahmkIepV6i1kLcpZF0mBi//3u7wHwJAKAtVm6AYT
AeJA1uuOajhaNL/aBnBJ76ZyDvYu41Gi+WvEQMwo7i0xJm3Rw4e0JGntqEZ3WEx7Sto5gDrVEbJx
6m2gRUgacl9hOjlqAUAVKCs2NY7UHgLE+HXMVB3yAyyncBqBSt3vx6hIy8yOudmFsZrPjMdgSAiq
KNrSqKrMEa1xnFLg91Tx6nqHMD7nJzRzaifVuG2kzZRiOWQGCYlhZKI1ECxX6SFmy0XGKnlSYpYQ
GKunX+4Y3V1Q754HEFhcvKiH8njZoZOU8jHB2Jg7B1QEfH0w81GsyaN+f8QcLQZRObeRyCKp1oi2
ruydFkFkwqNv4KgVl7jMotvEcP5IixGWgRhYKTdWvLQzLEkgHSiDYHtwIokTdJc+zoR4eIilH5Ng
imOts7bZloKXpD/hBNTJAywH2CaJNQ0RqZx0I0cvFJ1VSm51MSgcWS6MGwRQBiZv/Cp4BSJiBr4i
HrZ5eQpsyqWzk7Uhq04ienvNNFPI3FJSp5Tx2jJyDuP09yYjrobFjAm21mXiTXqjeOvEEDWwmdEC
PtD8e3lVCf+goNh0Tej0v/FWfTr9quojfoahtdcc2ziYs1iB4aLQZtshW2JhUuoKMuCV+L43B46m
4uKuQt8lHeDuYrvA490F1E8c36r0IJS66VyGZYzjGFEvoYXl0IOGp5lwQBLphkJS+hFt2jTKacN7
R9+ha9zXfCQkqnOmEvq41NEzwUfgp2yBy0l4mI2PGdxperxQ9tS/4G6UzJcnsBEIaUOeseEQTrHJ
wJUKRAOJBthAqesB8L6gBqwsw4p7sAdgLOZztoCa2IPTfK6ZYCkAZ0D0y5L0jUHfyxpnMOfJ7UDm
dSQrKsPoQ/ibFeFT8u4pOA3R0ecRsFG9EcwYwxqxfRgHxE0T80HWgI7V16xnCJnT6dmE9MKQQJ0b
PGY0O3jJ80BT5Wv4/HdwnaPRhDEIUIbpds6BS48GqDogmUiB9QWSjgCeeCfJWasWBt8KX6Q7tDM4
M/4wxiHe/1wl7q3FPUxSea9gX2Siy6DbzpmlD4O8MRUUfgrgb65bTahpqHBhutRYEQo2TYAVo11t
s5RBk/hOX0+McJwkbyvBDoC7+0MeiSTYC6HKsxskxXMHuQqvWwrFE2RyiyZ/laNplFSB2xQO5uyC
Lfgz09zGoN7jorT+6d0s4yhOz4POEjpRMwKHFyacY1Ff4yqLbsTGzy/RCMjWHJVCyvkgAuDbdmZD
qSI47AR+rZD0LZKjGU/LJpNlpoyd4PeuPkE5Q8rgZMGcQSP0xWQ1sGuL8v6FNsxHltJJvVuZ5rGf
IPqwUnFm4tK+jB1LUh1xLZJPVps6VnwGXhS6mqhHe/AGIlUWRSlrUAZBhCoweN0hDmD2GL3T9Yy9
wBa6WgXeLK3zL8SD+6yZAssrHtUilrz/4YiQ7QOUM/YdyD2XtlgkGHfsuUkKOK6IpAGxAV8PuFkr
DlAoj1yuco8vxzo3Q16vaz5IHnFHq9gra82MIifRJck2CXpnLB8l6Hwwqzjg6IoEXD9H+Hp4g4nM
5AWREQnyNcBrhNxoq0f6fbB9aKsBrh5mv8YAqOePImuovyo2geK9qMCE6ggQ4I6TcDwZOkRyDqb5
CzreIaq3pav+ejUouXMOFc0z0H/h1bXMFATx+kJbKMHXuQ81a90qQ5BE/cz4CBB2op7hpz+DQo90
vo9Blyea+At+xzvl1jTg4Uwbrs63CGuCOcxgmudDujkH+rfcbtDHksf7wdt3sMACHp74giGbrsY0
7lkNrDd4tsQ1BtOJV81kGIsjmpP5lWzrJt45uHyM0gIBSTBkwmy3N8aZsgIDMpLDFB/lDNtVeY/E
i+DcZg4o09tC3qq5BAVgYRvSEKwuXk2DFxcLKfmEsyqvSgPkO2b0GxPFE8o9L0tTwk2awma20oxC
JyDpgfgQpFUOa4YVcZTbRPgDNmasDTbSqs3BOecDYJzG2TzK85Sx3NHP2Yu6a+I2Io+jRUJPkeu0
EXiL4FdtLWTzr3SuQuGrntYMVriHJWLKY5Zb0NWRBnIdr7Jm1wiZnIcLHxGL4ErXh+OQBqZ0irpF
hDPy1ZsJyJx6ae6M5BfEZ0rm1xY/r9O4BplFtWLHHWhLy8YFM2c3gKtdfpg8VO1lvCIdetogx8qd
ELBm7FVGeQUaX103NXGTATg4mLAxlRQ5zGHlZWF5mfHdYUZ17vFYFWUIVXfIsiUCadltQFRklZkv
k0CtURF10gY4d7zCASz5bLLMOUdkbMR6HSkBermG98bYAHJ4GyJp5BUNG55BDciw2BGhHNF+D7NA
Wo8SQcpf4GbPMa3AOZX+LjY7Je9CVrlh0ayXFRscmMyBUZtgwLLQhDTfLQfzO9x+6TIXNG4UtURy
0MksR6UjHiZ0m/hFjDhQ0akncSf50PfwifBqWSXgl+rMasBWNV5hbCEnOt4TUxm0fqxadtzut+ke
feoeUthTm+3NPBaiH2uimBQlDkdHwgn1sxFdz+SKAUlXBQrdB5RbahiL41BGaq9nTD+Rs5G8WGcP
4uj0nm8Wm4cakj/XNH5LzfKdR5zj8+yY/lh+kXCkCyzRYgwYrcLieSXhVRT0Pn8pG17pDCy0XIW7
wqu6E9QHzF4S8g3eQJsn9ZwYFm+4xkP9apLyEXSU0rJbCGiypjDsLE2YP0C2IYhqZ1v4I5AswzMT
KsARQNSKpr2lH0ewgzXpgMbFdA7NRAWAOBaKw2wpbqsU6iBklAFEjy+tpNEIx0ote6VKmsjbjMsw
4SkzCLdECVaHvPzKWC/RSUSQxZNRZUAd0FbiaahlKSbAPtckUg2pMjdw2QDo3Qs/QUYBWLD9HTDS
+esMEhfiXxGCUN2jhaQRHlz2v36Peqwij7yDIGUbcxmQV2jB6kiZ53wM7TyVbGwsjill5yw/7I2c
2Or3IMbijT1C30FaDfQYpEw+ckiieky76/Wssvt2IKdXsQKDuLvghFxbeh8TsrnHXlUsn1H7PV3J
qovIFYKUzImM9ewnoyc7K54S2zcuuR9m8jwz8Sex659OcQxBaoFTJvaJ8kohTSLTgAquxU8Tmq9f
ugwkgfQ9FBQiJ6Mv1aO0a5TJphcjfIhZAk8OzmHDjBQoqVk74kUwdZT/4sRYSaPsXNnL3s4uS8py
IyD+4tET0wc+AaGMiO84cc/3B91uTNRI+B4xMNXdopJ50UBoRHLXKxUZJwQ1iV+iTZTpQuV/i4NF
RJOXHkP2SaCVu/JpPrfof6qfziqx5kR3aPN3J6/0GLg71o6WOxrujrTA/+Xh+ls2ccpEhV/wEb3E
0xFrQZv25qQ5LZWSnDOs4389f5W3PHKsuOggbhhEjcadBr+oiiDuDBz75aEcT4sFuaUj9mbfmW4P
NiuDA5BjGJn2j4tJeQ3zQDDGBxIg+TuJOGvGy7UpFHAUGcXYP5MvmXAnMNocMaGmCL+N1nMb+caX
moxjO6Z/BbBy8CiVsCVdfbwd9iGL3c6+LdD04ZZ06zdn66FgwDJSjUa4JptYrHMuE0HRAllIDbpN
z1ib779LCiVlrIuCvJbRiMckseyp13K2K4Qtm+rD4jQZF/ioFBFyhj2j/NRR8TCrtCFOTONgpAUo
BS8BwaRzWhbR4dYx7cYQV4NfNvEL44+JJ2IgiRUP9RkqWZnLdBl/WRIaddEEN+rEN+x7EqRJs6tA
oVr/NSr0SafllYc1jQ5iFAvl+YGuUFgN0WzDS/kw786uDPF3AZdndiMqS+cSlN2VNe3vQ2yu1dQ6
wFHZp1go4DOIKTeORZOIRQQLSccmQCZiF6jW3SO8MWbJQ0lYWxnSGy5L+YR2IOw/PoNQGvrCi6RM
v2tDRlODJJHT4oVjwgfc8zeOTwwdFQ5BPmN6IAZy32ON/FI0zaADbxIJRMgKJSJVYcHJXHpi+Pqv
PVi+bi3lxg/hGsJEZS2tpFIk4fDxARvWOgZVQm90IK0V/xygmxGTZmV4ifKaSXkHY5/J51Jeicqj
PXKxydyxWhILhfqDvQvD++/vb2v94ZhCM4WjCAVMmVmo5Q3qiBFKExd6QiUjTWgJskmT+Siehstu
JW5Afw+nbzYPlIeyWd/b6C7aaiGrkCV59V4rwnIlUToGI46iJ5qrhV28U27tBTrdfeIASh8lOk8T
GhD+izL4BqDHFomhxNCqn4B2a4ugI+yXQcnckEZ3PEPjusI2DajzxHfkTiFQs4MDrk4DCGmkmbz2
Harydvqw58EMCDfppCsvLXAC4b77Mde6Nzlij5VFjlMHwaEecNmuv5RdFW9MelllqOfW8q3Ry2Z+
X2RZS8fBEFDZSI4IRjmcDkjSZalHsE0br/oT+9Iv2VQapHiCCLjUEzJmppAMb2CCVUBsxrqziLD+
ivAmCOYAa/QLrCPZPs+wY1QpiXaRRvyQN/XpSP0xXxR+vbmNhRbwrmHVUZSUzXo2Pk3HQWI2Okp5
OGg0sW0XV7oNSnttKWl/NERO04k57BNP5pNYQ7mLVJGQnLSOGDCYNQVHpt5cb3AmO5vzvZmLQsvj
0zdVlHoR4I+HNtQidoJmKQ+CtTIrjl53zmtVXI0/qH48WNADZ/LXJFRxqBIEzvSkwYIYqZBKk0Ea
kvIK0sbo74rZnDanGkcwwZ5ORuxUEiV8ujsqRuW8KNCT4DiDcsWK2OFqIXizjnvkwbmjh2gOhbYq
aaV26RjhLfJo3Nx0jD3sOsdDGrTHjDl0GL2qLSczfvmQfNENWDkHdCaL09e0EQrzr3BwkefEDZOR
jZDkf0XPnJYb0jDk+JDnVF2Je++lswUgn3Cm7Gma4xkiMSdhJIBNM4cmP9zlHqjvaUrD6DZ94Qmj
5F8mg1mWRrAmJoiTmApNesydzcoCQusczZ22kncAtgqWn1Je1qH4G94qMzzYQCgXx8a8iM9hk4e3
SnfpM5qtwhlgMf3SntBxilozxUK895tvO6iDOv+AQs5+6jUZp4jnAMrPnw76Toqaa86IT9C8LOjw
QpBwYcHw2PRKxD+ItQYnEEGAYYd8btosVtqZpQGOCDCPiSlyGGS0MRvogf9lgV0i7ugboLiD3Nab
pQtBsMCNWFR2TlMX9i8BT33/okNRdDd5wqpCOu32yxoUG4gy1ImhhUW8PbfSDkJ09vnH4ggWbqe6
kScrQxlG+cEqeYuSDocfUITbjL8MhGMavHVWTJbkJCRwYNxMsSFRbox3Z7IQX1HlxTzY8QQioh61
rNJxKiRxUa4txN5P3/MS5FS4/wKEVNVsoE2i3tGkLflO1VwNFIJm6cWWLkkhPYUezdaCMP628d9J
WZk24MCNpyL7YtHHMbej10jT6mzbLKosSIK62eq29ESErwnOBBT8tRLgdjlNE1+Lzoym2MGfcaOq
zIsa13k0FUuWWjqWzxxmrards4eYXTHbahs8woJfN8dPl7s2zp7+AlmsCn0gsrDC23hT9NzoO+gy
wGREu26BgLzd4WzGVTaAVNYzhHxsrCgf4WE0x0YcVwrAPUV6iK9PcEiUK8SJ+dNaDzRLg8e4cxYb
4rEZyLAw4CEMbT4Gz5YqvAEFiJyZfc5Z1L//oiiHA/i6MiCe5AcHQ2w35gsALlx5+Hh0JdDpAuNR
8AbckZLrSiFIyZOSM9AEcsdDTdhhNzwZXMTtKCPvBlpkmSAcB+/ptGueOqIYaaSJIDNwIOKyvjXx
OEtutOmU3N4s7onG7K4AVvkA6cYMkjTIvETlaCK6QdfSIq6w8KLYQY0HHEohSHX1ZI9FjhVOwCcs
8vMdQaJi1sfIJh8udEC8hzj8Wrgpco7RPgWz41glvezvODVgw8rmm7puR3aXEk/B5RFzj1d7t/6x
1g3lQE1zW7fPbPz2Cecy0qsPi+0d4g4VFlGWkWMwLy6j2KRfQTq7J0YrcyoteehX+4KhlST8eFWJ
8IV7PBu2HMA0a1p1NGjgxWCQE19n5M1+DQWRUWjbtZ5E3Twj4O46J88pmDrKPDqFPjNSGVguOelh
uEWqax321np5ZW44SsA1nxaoh/klPNqrdRi+HuYV4fHLe6erCGXfsXU3Pxh3rRG3rj8kHAY+6PRW
XJyOY12HHOQuQ5orxQ6C2FLX4NQoDr9Wodv0zkAyNd6xCqDBwS0nzTX1ywfVjAgfjW4dGtQtlgxA
rX68u/JTzbqXLDBGyFvNdNWvYNMDS9AwX6jPSC+JfqqUpAB5kdLB8oIvmNEZn9C0oNpG1sMABHIa
dKwn+5ijmZ1kkP8rbWPtgr+U5ZNGxItRtZoT4Kl+M25Cq/3S9eXtCh9m/T2RhyKzJ9XJeeDxv1Ed
bfNZJMek3JCoHQoL74K4wCuTmv2Vk/2MV07rlFP+GTeQAvAvIEDx2d71NzDRYbBBJVuRp4ZnYF/X
4BypNKKN8zqnT1Iepvbp2JwMVq3Zx3nbK86LSwxDmXP5iVZnw745P6xNw1qzSFCGIUeatA+D8sep
Nrwjw/KscQceG1IKzoD/hUbIE3ACd32pJ7snnwRtOT7Fs0vaIQkBTHDPPeA2rXG2Tr3PGPY7RR08
ck1BYMPIkWvRBKH9GbshsY2qeDAk1HyU5ND+QVPOR7wZPk6bwb5DguJBY0DVcTKDYa2N9s9dVCBY
Uugv6I8ktVdYaHK2P+ZfZKJNxiP8iJFjgwP4QBmfAZ0T/OVwV2SAXlr7m1eyvAxX8NB5PMwFKGQe
ZEaL5JRT7TCEm5FQj+Tc9SJH9rlgPRY1CnkASU52Es2XeVmhTLZO3QsNa3xzrd3L39Ft/hnpU25R
y7WMOj+/7v2+/do5z9kCGmCDBFZTXNUa+QCAbdxsX7ayw5njgIrxaVdUJB788efofOgFasxEbXHc
YiljfyPxE/GUwcmljjistUKeWIdNBIupOzj5Vxs6z/BAxAyKBj08F3ZAq+AP0f7R+8ZBaGxDW9w7
g6eGpyoA0g5PFfKKCYONiLduG0dH5Hs06jOhu1gITgIYqA+X/O88MEE/b0fLq3XAEk0XsRxM94Bu
ENu00oGINKCjGZ7NL52CDNwgPxjg6EUCrVlfklPhr5lU20jFrdMJkIyl8Onkd5SvJLywECfDuNA9
RTlu3DRv8FMFhbOjzxy+4zR3UBE3ZMgcBAa5o7lImdJBk9CQ1e/aNg5KVpxSnjUIArMqXg1QLzLC
/dEIMD4OSrD5gG3JNYJjL4BRX9DxxyF7oTmPhTPCMoZA788cUFDsAf1OpJc80Y15IBxnojlQIvRO
3eB8xuGGnZoerE8nQYCMH2iOu8VtpCaxnNcApCq/WdMI3RZNBcBkUY+5o8rMLKaR0GriCKXW7/Ai
wsCBdiAgU4hhYoCcyjRmBmdbFQNkUPVg1YjIw4QqdN4BWcdnD50AWPlfE/NQIOVxhdA8D+iymEVD
7n7lPDGRcKUEvjreWFXbwDu1fVn868mtqeEJh6ABQkSuI1Q/CgWEhMnHMgru/eagqkQU2V1v7b82
XhkYIttDo8SIO027iyFIbDvkdTxwtYG4j8deVuP4hUUjpkZpvg3KXrlbMuzVAE+o0wD2PhF8CUuQ
RVbqNCiYo483YHim57fbYzwjzcMC8F6OChvwXXxcz1bgFtfWcJzxSReLW9XazjCcrfQ4zb5LBvYc
nJwjkcyt3l9Mjm7y+buuSSRoA2JeCUe3WXKAzTdm8R83ZUchMDv41x7rYoMZOcbC+1FxUKZ3n74g
tHEHbrBZRJSrhEV4mJjZh+vNmF12sWGVksVgZ5q8vE67COPwD9be/mJijTR4IN8cXgZDhjYqFSl0
4F8BgxROdmDAWufOUGI9BviT7Ohu0WexE/wBzLjmxib7jzgG5McdMAoWQ9RN+xi1Z02XhbB4jHLD
o0wl/BHlHRgj195HWT6JlCJbZ/xTz5a7QwohjL+YeMoSJgABs2n0CkIAjhIWnpQlmCq09ONtbL3/
LvkflyzMPwg+wGUmS4U3pPlMlk+r5NRO0wL4FtkgYdkiPh58pKzAIQBhg86uNauFDY8Jx6TkfMm7
Zxu06mtxL6uVhJlEYEnFs7Vt8vjNcWVvdkjXgD5Y82Wife3eLrwiJUZwuvMIqxz6CmeefKEdGXWM
MvPGXYIQTHOKPXCUhWLvTFkfI1FnjDO3twlqYzLt1/I71zEx49aSZJ/9Kze36J4Csi+0lJTPM5IL
L+WAxTTqnozbq3TYaN8+VouV6kLK4pl9XdzVuEcHMjJtHAQ6O4INBn6UvqxDCFKucE3O4hTze6as
+ujDFug6ID5DYbNgIvIUmWgOvFxi+5NejGiv1P0Kfmuty8e62vsIGIl0vMNYrow83n5128z3y6DB
TPCVEpj5oTjIaRJcMXcEjMyIZM2vTb9z009X44xmLIuOAaaUrE2TnTQwkp05qGPwZyvPJ+lGX7oI
XheCGrmdNf/xU+ZcMSIIUCb8jAoHyLC45qmjifyb+HkuWUjo3Zr1SmlDxGMKzDaQNLsOcQhmrB3O
Y7K3sYF9ltU5UzY9KTnWLEm8f7d/p421/gOtVggZ7IFslvAZr2aLnVRwT/4ERSYDMvdBi/Pqr7zC
ijcw8NAfDg8ohK/ZuClYSJ92WyKvZyEi74LyGTLLFyu5AnZevNjwxKjZP4YdwtOqMr/XHRpuOyj5
6f4YNLZkZm9gfJnGcoKekWQdA4aAX+3B64Dsm3Nxf7CG7YJ/x8AhRWlO37YDO9Br3ysWNcoVxrlx
t/9aH1Y0BMCPU2Jab29wcorph62+tY7D7cYcMFVWVPUBwjoYLZIDrRirbX+PVBZEegiu+5Z4lEHn
y7ai/Ve1oOoY3VLoebWRJP/kQEBQPBjOaBTlT/SJgTvbjtrj6wrevuHClIPBGgwq1E4slRsHLYlI
q0CWvvjGp2HpY8HHBcUqUihsc20IBAxjwgaQ2JW/LgO5SoxnAWoecRokdaIAbc4e/3ILkUiYn8KZ
Axv0F2+YZloO2y6Gw3P4I3OVxWs6MtQQCxAQHRkQ0k5fpz349l5Wi5unm/qoEytbh3h8vNnjqk+P
giqGA5l40XE71FitM44aH2SHPtERHjcluLK7Umu+zUF/8ccqeFOLKaEr219jv5XjM3AJoBhQNJiv
TQyceRsSirKZYfPqOChQhGey+/0HdY3t5917DnmIZWwRCY+mBzGYz4v/aASNaG/nSQopr73NmNJQ
71+Q/Ji4iP1+1B0esYe03Jlaj5KHF5GVYAPzINWpguXQUabmr9Jaw6WuFbC1YQDzzke7k70ZQMaU
jccokehr7lGMgJvh258U/2iny84ETlcJ7ep+1MGMIf0NhsRO5mHn3idZ4PTfv1rYYfwdZksGSzO/
MHTkThXHVwvu987dmhBBmt6Lyk1oBlIn3gI9S+gjdPD7t07YGJ7N0fGCKSYXXerS4allKRn1ziGl
q0VOVLKYixYyONWRXKF3ckOnMWRgqxxQVva+f7tZy16Rf43x7zAGP5OPt+N9OgzlAIAYReelE/N4
sI2HiN6q7BgFj2Vs2H35bIf93rL9jXvsX3gZfz++e/c+/G1I9N7H7D+7zEWoWNWj17hke1xGq1dY
QB+W1kjVmnh85MU0iCZuQjV9NENr7fS6mHh3jxiULMOLG7+g2JwAOIIGKCu+TAeqWqxWaSLsaR01
SvIhGd6iT9k0ZBoC6Y7JnvPVWIKxvsyQ9D4faeRpmt1sx5mYr4rl3AfUr/O86gTpmgAHM4rFhbkc
M/aY95TD+iDr2lhOeXhZcwiVGQWe1EvBe0oC22S2oL3CsvsL/WMt+PowdCKr39+5/bJ5Tpte5ZOf
vnndK75bo+cS1l+VjgUYCkEdhOw1FFyG6soDL7gOLoET9iszkOgpxAMNIceoPm+Y6/TXNavbJzdm
XZUm1ODAzLCwgIXLpmVpxTT8vnN5mqP1xcKdxQkZWHLpOKyJ/LIC63WMJQDNmlTXO4KUsqU8DqgN
doGwHaYwAP3wynJbURLNjVL4gKKNsaR1rTAt8/J25Sqtdim0gwDefUAdizcv67iOH6pjnWhvbhKY
WyEqLc/HqSTkAYTnsOyvNHvgba/BiDFqsJrd/eAxBAip7u3PHuIDpMWPH6EVrFzsYqMDQeF+TJ7Q
IaEerpxyDZMr44CaM3pSd2J5/zFLsHu2DIUPimV6UY3YGF/mn85xE9RRQXeqTDV+M9AChOGxsosX
/87YUGgid6uIAvUa7i7BtxjyT71fqTnHbXh7uwZmu7QcoVmvbArAHaS+W7IreOgykZ3tW6W38+5+
8AOCv713eIcz8FjJxhS5grHEzX24PKgCdrisxOFnSJ/0kK39b/vTKnW52mafDVsdP7BQBfQfTDpn
/rz5Wagt+IJmN8O6DWEf8Qkv8wtO/eYF+r9tOK+owDa6emcGEiAPqnH4QSIA+cS8qF3M9w+GEXZK
3RUo1Ber6Deug9AoWNj7+LmUyfIuOA6qoVyFpSfaJAWPJUJg4b3ha8TiFKmXVmwVYSYVMaYr+uuw
iByqyQz7atBINx0Mgfybv7JJ3LADqvlP7+7hY9vf9F7+Gbeeok/t5uJI1d7ZT6gCuK38vrZOn2ul
gUDnSdbbUJBoTUPnjNbpFq8kTV2lNUteFJW87bTqnYIm1sOaYHH+ZwyU1JN9v7FiSPWeLJHYZhYo
7RCY9s4c6X1iDqOkNSwaAXy35hXDSbvSJTJGJEB7i7pTjXAUwv1jG2t879G5e3sHc+Le0Vt1qDMs
xqwzsL6J+ZCUVBNryn3UyFhDM7vc4nyVYYisCX4gpOpRAomBaLOZ3QYdRjyyYR1daYDR8YZ99GfA
5wbu4k/VbjgT59iWqdI+PLn4Iv/dIIfXzC2GV0+Muhpz42NeqfmHVRliI6Q0KgyWucHVfTu56lJg
c2iGJcTbSLjbOEyOWWUh4xSJQT3NPSmWoBjQKmKXPrDvujr5mzGJ2Dx3b3OgtCvisgBpNGnFm3tI
yxsSnAeo2Af4mjDB8Rs/RlcQ+yebEI6XpVPgY1o56bh4leQIHaBcuTaKxq1gqLGLKzBOnCON9naJ
FJAFf66SWI84fQbnU6vIsC/kgvc9tf9z0OzSncXBiQEkzi6rDSd7eEARxts4d1VNCmSy/vOMNJxj
XMBceVHyzbQYYNrmMQw1nE73/uZoxbcMrXgUT6fPLq4TyOmauxjTFNRXqMZauHfvl2Q55L5FLLfN
hyyu3OPi4zPAnBOJB7QN+5eLHT9rrHK4A84lphFFH21EFkQDZt0z7r88f2FwVuLY4gGvVj/kH2wC
yDQyy+AnNrQA6a1feVXzhYLlNWVTIpxG7Q99/+TMLrSVnlHJrT4sgMdhrf9XSs7ttfOC54Ef7tZD
kEWdWAAiu+C119O4eGxfbxerPqyFSsbQZ4fvSI6kWKp8JBsJpciQqqUCKtr90KYpoeisDgudEyDG
0ED36pSaoDSVunVCdoGypF3qIfULX91K+8I0+Le7WdbGvCHeR2E9kpLk7pY6a6IMS9cc/A0wQeJL
9mEv9lOFFiVDin7NVLlfYYZkF5EEFsjaBkqRZFimL+GrmnulRFNd2d20HO6m+rer/Z4zKFfekKSE
KAOpQQFiydFJ3rVB9KtlsNyQtrKnTjeJuLuNyt3L8oOg82MdI33YWpfjOq0DtPx9gxrwZc06U4eg
z0nPyTfa/2Hbw6wyuqmkrnvKsS3GPOPfzaNf1HQpADHgAkqlfpCYHvqcyE+SNUmmsADp41giqZUr
A1k7BTGtd+bV5J6LH4eeq5RFr/bezmb4i0qX8vD0tYELxB+03f//Ik3Da7DNttk14o4MdtPS8I54
ZG2pyXsHYMWkDQkTDYh3b0WLyOX1/lGvJiMk5Ic+Ryvzu/mxXbo62tTuM7YELC+KwXIFbAc7az4m
ViwQLCRBusTr0TM6I0o6uwXwTTNyTJIWskv6BzLzoYCSC4foBk02sDi5+zUsGvoOTHs64zeGW8ri
/fQ+qZ6e2CzMicFlp0rhBwPWff5teF9QyFDDooUXrFAYuqQNgmVpXXo759pR8q2+/Atuh5gd4y9A
IriIPMW/rrRYlKE4kSAxwz1LFm2qM3ndAWQhAiTeeDKR3rkcPUwdMKAS6Kxgci/xtQiojJwTFeYk
Rh6L1XQz+PgcSXwpuJ7lW0d6vMZMrsCuf+XEdiJ7jSmfMiO/OOBedsUrh5t4N62w6dTbRoNAZQgB
HnMa+BTU50waxVzm1D/1GTcy2vaAFP95iyB1ujiI1vKKgz4ofKXVSMYtm9aD28/CBClg65J3WM3O
afBarqbVXsXbmfe5gWK5pXU+bMtKPftCzzvfLFTfseZJNp07Vd2M0Pz8zQkwcDsgWn/TFcMGwJ2q
VulqnegdoJd6+Lg8KJRDbqkSiT8GXR1NEphEZablApnwHWlk3tUQEjJlCQOnXkfrVHe2mBTlTEw/
oV+pZJetg4IRZvzGe9xtUuKN98Z7CeZnI2Pm3oU1fE/gsJwRQucY89jktI8XzWWbX4NvDcX72trP
GAVDPDpaN5pM9E0mLdwIqiv9U3zhyIPzBP9fOvKBDXpuqOXiO3nub8Z8E4zQAe0U6e8NlkDgSQ1u
AAbLYDFAtmJ9M68RF+d7XilgbzWhgqONAMWeSbJH8MmD0wR5wqGs4fFACz2p6pBbyofbg1e3HVAh
IoKqhEe2k1ZyVqizckv01Es2Q5tXPsRKIUNU21gikwmJIoBlEeISkBAUCB93l21jmhCRKO4Vplph
0EQrn+0Ed9FLgl0/XUBGnYNCpZKLQtKdJ9jDajwXwoRyb54ki+sMBoWHiYpUTGTSapSdYd9CP/tx
4aCnBAGjb2LtrMyIaE2CLwNgsZrC1hCg3h667QzY4MdBs1Bv0JdlVsAJ3mEpLgYepcGkUxyOQNgx
4Zl0qJuogSgNm32jjaiEDhYGSu+cdU7T69LfOODIs2vvyiBviW6gzcN/ogRHYwE9g9TEMZjMV5pV
88dYrAuYZkSFsTBgUiUM59ps6qLaz/8UFoHY9PwvQHkXEHw4PxnMA3F5B4tFjjZArc74ZgESD5Ae
EycEKO7EyHAzvPgryILehIv2eCZRmuhzEip8lyQQ0AdyJuf1IefcZALsOnlO6wEPISniDKA7rMCZ
dHB4m6+qDZSB9yCRD989uL5MK6aByQOcQPGCnoDOuq8wBbDB/XVL9DTWWQkQr+goxP/TIcKhwSx6
IVYurTTrRC5NpXaDmC2H6yjSB+VnhUUFjDvENzVnOm3uPUm9wW8WiXiR7XElfPKxgb4FMmdgC0CQ
QvUpqhlKyuu9EuiwyLEatE+VrDuh1Xv4L+azWfKadaII4G+eIlOBqWynIK8EXHDXGj0z6JYvGMqR
U7RFzEogrJRfJGi0u6BkQxzfBEf1anmREkTaGqdCw8Q52RohI5KhVJayv7Xw0Ol24KC3eVopTHGC
NUZS9MyhdaLYCZKSh+JH3FP4wUJ8JKlUglJ3v3dkmbApOuA5BicH3aEA9xLd74ebwNblrvH0wLn4
O55iM0CJiFXMFfygaE/YBFEuRpTaLTp0oYf+ZF/+Rd2nhs0eMT3zZ1YGAUcrDXZv3LBBvdPbCyWB
g/gKeRaMDzjj1NtWt2E1nG7Pl9AuTwqD0XRLJf3KZPNb69w29KoqUHNEY6fZCEXtvBS1Ce/bNuTk
EgACl3uDijiCmj41JOGhYGpWfhVL3f5bdv0QY3rTcJ4xNfcHTdbLdmq0xuUmezZfQFen4Ls0rP4W
D4Nlr+v/+b7fs/Z+f8IvhnvcJa6W3+NC67ZejTFdlgN7uMAhXYq5YSDTS8ODXDGaMBY4j9BlfdPX
CMHMPIdgC8v/yZOsd1cgYThBshw99poB7SHfInMksbEW4iqwcnAgmUpx8hMWSq61svaAbgPqQC03
Tlk3tMBqcDf2/QkU76UVFiuU6YVlXJaBcbgZTr8QGyIuX7Nfavm+uzZfnZU1upXNazJrLBo7JpMd
7U/8zkoTeBnZzfvgw2Yer0z3nc3oHLQqMLSYXoAfFmB0jxkdKBJSrN+1CuXJ13ShNg13PJbBGLfP
GllugSnfpqaGnJwrTgzxIf97wLM45A0HC9rWYAgL8vKb0gbrlKRyRwK7rEES4jfITnGg4SB+uspm
SUQeMSRO74SUhoi5hbLEu6JGrJIuSct9DTYpPQYP51g2KpelYkQ0YtHn5ld/hYWSo0OPjJ3QBFDp
BLCFg7OILCuviYGPKBKAruInMxhCVEZOMSk/hJMonScAzjoYdGJ7+VP/saf/UcUl/iRcW2Q7DnFF
jVcyATMi93HMRKoU2rqMlrrDZGYzAFNm7qxN612SXCQ9/G/SQ5LjeBKJImejajvnWzg0+BLOmEFR
Fr9SChjxSbU+MNjzQfobQe3F4IBnfsLlkpXiri9kxdseX+6+YF0QWlNCd5i+WHaq+WehJI/uYKUv
/XcZmXPN2rRKNm2BFGNAH1tQ9zW4Bog7vV0spQnSc2XwYaX7CSfjIwUXDiHbAEpBo71/4NRKb5Ew
gjfR3a05NWcJodrFVgWtgbsNsRqGJsUDoveCZxZ0L6iB1IeQr6Fjk8uybSmWGcXsruv2B/r1mA1u
Gx6EyePyG8IDyS9scFEzDcZWvub/ynf4dghjH/ygeF517i4sI6zkYNtwopCUQbLQcTiHXcspuib+
HxllxTkQIk4JQaXOgG4NVjSG1CKK8QBS2j0JQVcsEUjk6WqBqoCno/yWtdIh4f31PwOZ30t66sA6
QM3F6+mE5GCgWyF10w7YHsZdnrKcbm6hv10yhTogLA3W8cudwIOpOjlsrUicXn7733iKn+X3ib66
AIurcyLKLbk1kF0NyuxVWQO7NL1zFcwTOsqVhAhBf+QArVnFNhuRdo5FCpPkCYgH/Jl0TgxHlQOY
RRubRzKFMdRfWeHP2q9GYiFquncmp6ZKzlm/ZE4ulZJoZ5zgQbAQO07y5AqbA1q1ywFCXqAGXRYc
kaNS3LdY+SMEA6Gw6x5gZ99ZpyKi1iFqKHzhXq/TW/g9Xw5hTSQ9LpT4xoEBFt2+tJ+4sThyAxV5
S8zV3QBjlxaGV0OX9rTLxaSQ+VGnSU9d5+xFLZWeoFNZi/zNiItkAYXHW0FeQWyrnL44dTX090M8
X+FRNmkp5HOMaB4a6KQ7heGlA2XEkSFca73MOd+EtcrvECLDza4CW8SO1V3+/flWzPmCMiIianIa
R3Mu/5/eAVozrK9FJfvGZ/AiIGTt4Mpd9xRnNbJGRryCyMAw1nFGQsK6lB6GpIikZMgMO7vaBcgT
tYw1gZoOPFuq0ATfGZ9Z8KOSJjkGBqNoEpQroAoBx4Rdmv0CkowoVKi1bo7gKjqlLo3EhUmr9dtN
PElCyIITZH3aLQ4xCjD+yipw2EXWO70ZXEu5h1SBiU+97aDc0cXNEyoFHDYZnOswlS4wsItmDivs
WugiZ4etQ8jD2Mz4j6bzWnYUyaLoFylCIAeveCOP/Ashc4UTQsIIoa+fldUxURPT1XW7ZIDMPGef
bWZ7G1B9b+srglWPJjoyG2CaYjEz/Z2i73zjEM1nlqUJdSHn20V4kIhlotz+fjxAQ0M42sOgn5pn
J3DAkPHuBSVLKILg2XApuRvcbCjgFMMaj89/ui6htv+aiYVTEKXcEpWfRuXcuGCWyYYZ8xReL5ut
0JWJ8AkrvoxM9nVYYLyELVSZQGh6M9KpQUZz5aaMp5ldXkJjFKLLqJ3XnjbqVvsDyKG1gwAWx1SZ
Bu6fRn3zoPEVYiHxiuleRQ3MtYimS7GIZMIGpl9synJMAIRZHizt65Npgbh4kt1f4IHIl6LOvI5m
5QhpF7HmJND4tFi1Uaq+kpggzORDyg48lQSTz+V1YtI91mhZ4dihXZgm9GXtVLgXYLjDl1wCCZJC
P0BCY0dQcJp8LTxrezo/fDbz1x56Wu8d9IYz+roHFBvC6JLloKHZ/BBKdRgpR7j6b+yCUvk8eDqP
x4HhSkkK1vv0UazfZ1c+CS0S8vFu/ZR0RuFOpGGzhnJ0pkhWDCeDfRMfpSVzeM9ypfi43oSoVf7K
xwxDvZguBf4NmMPIVoY4EKKsAEBLl7kU6eOh0Ul+yHy0nueR6GnftcE46KqMpkt8IqeMI460+w8H
0E/9mR+0Q2IMMTw80TIDQbYHSr3oth1OMfB6OdXYFUhuAfyrp6DL5NtV0I4m+Mpih4+dV7KoFZP9
qj69vrrS22A79HU7GI1akNSsjxez820fUhatCib6OZzWoNO+f+DVr79Aoj3RvggpPla0gA1Y4fjV
0okkvjyx6h7WUIPGyQojAvedVoWx2vGvld5q1Y+XC9lX1pFsJX89XR7pDcN+/MCHdu8cvwK0bV2K
fA71Sv5xuFHFcP4shBROVz54HHJ5R7AVX4JEGPaEw1BM0usQuh/ci4YDDoohBUXK5tIRRWelOwqO
zQKYRNjE/DCRGdsAjAAnC9VXLwTYvVKs0GMdzr1RAZjXZhzbHMSMz9tYP2TzExoGqG54ShMupfJM
KdOqcZZkllCa5tP0vM/YeU6f3B/NxFF2zo2utFOC4zKko4DxWGAZRV9btX3t3qpWaQ9gIsTMKbgl
sXYnWQOLLEakOgSfiiXC+C5Fo4apPEv8+GLhvHZRoz9kCh4HZmHNiH493jA0exiT3rRu2b/NX3/G
UTdGk5CJ8x62am93hfysJL6wcQZxifcKuNQnSPmusDuIzXUyWhaGiGg2QZjMIbQDfTqW2PfflZOF
2jwlNW3NMFZMMHrMFUJdBtzwA1E/s1is8HBM51NILHFrZCQJ6x/e8AZtituA8yjUi0lFtVP6fTJq
2VSoZEs6BIZT7wdwNAMqJNXsohZDx4yOd3EFhBiterMX1xA1mj1M1qO+W4rQH7vetdP+NOI559Di
wPuu/v4mE42QLyEIis/ovEuDqohZHCLY0lnjpRUanTLv+NRkp2WK3nRmA3PchGEIy7i6JiTT8Fc3
+a6szIZanQndbIRLHbDud/6hrW7uxT3hFbHNgtXhsofcRst3qN8GY3MyMDMhF5u4eUiMyHA9uYlo
tiH199sgyIGS7Z8bfTICoMGuDah3MK3msxwv+V/tScKMZxLAHgNZv2VAU3jIFf4zX0Ay6tGgpE4e
mmifsYctnVb/F+DxftlPYHqzt3knVuMo696GYc/07VQRbLZBUKqz6LuAKtnps9SdLA7f0pjglilt
LtW82/Fc0xfxC8zjJ0IkttX2h72okO0MVGdEdqMoQgYwvqeVQEr4CidI+YBTJxgOxDI2s4mitdvm
YT6FjqybR0xj6Hn6d9kjPPc/q0I934HHheYk+FlMBFRyGCtFZ9k9puNVc1dZW0iFcIiY+OlrIcGN
nBhZpUH846YPzfauzHYpvCqftxWiD2GS9O1z/SbRdEIvAYSdWp1Mm/FYZJHbKmYj6IM9lJfcp9+1
yHZstjh0RkI9mAZRa763EU8YZvke45Ex6/n9miJmfhm4lv2oX1tXAgJjU0KrjzksROTq74vscCic
VPmrafDA239b4HlUvk2JWopjlUQHqLtb6SLgdzoQMJ/Rgn8CdMsWtq7MV2JOiUKZpkZDP7mXEKIq
q59gJ7atQ8hhf/3eTn7GoHCqlkipV8t/veWTpFbz3pawrvhoGJRcoDdCf+7jRGhKDttcl83DYdCH
4cK7ko/KhpOv/lm1qt/diwXI94jM+m2WqtVlS2noYKoZqdOunZWFWz8PLbOHESlr35dDp9sh8cIg
k0QThUlAE+lftqYGK6s3Dn4Onwe8iWlWMxsLH50RYysAzAyoY8vYJdIhZ8uZWcugovO+YjKE4t1Q
bv6GDl+7EvemjwkVCimohmYxMopTsmpwEOrsH169Y+wCFe2rrPCrot97eZjfpYw2XlDCjYzCXfhG
jIWPR4ZHL/Z4nDCFWVErQLvC8advAbLvGEtxsN1BzMWpJ722FdwR/wNL6mWFmH6FRiChZWPwZbQF
VA+7bIwkSOnF0SXIZrx6cUawb5FlW/nZZ1kq5jMGlC944ADeYQjDjuxsfj8YzqMgxYS7YYzcPrXo
SuQ9H6UjJahWlg9m6g0TgGqI0WKiMCX+vuGhqEJJHEbL789+E6dIOFLPyHtGZjwBNFapydHcZMeI
brLWM3Jm2C+IifA65qwc5b+/ettyCht8Tl1N7S8Xk/s+z5iTR3ppF6zKl0dKD4ImvBJ9mQuaafOR
Pi9+1nvDLN8Y7DhsxybYyFmp3QGstqfxYgqiv3hFPH1lfQLCvH+c5MJhFp8TuyacGyEb7HPildl5
7IZd/+mqS2HriU09G6ZWLZ99vXHzxBgir6yW29oeOiXH8gAZfedwtD11fTuf43GwF0DxUqwn5lhk
JCYnhrof07VOv8ZGRvPZLHIWxzhycJjIaCQE0ZGp6wOwFKo96CHSpsTvk7W8FAEO6zWhEX+hO5po
JJoiUwDyYB60pG1srT3jWaGxK8rZ7/69AyLe4zGp8bzkNOXAPJMx/CJHbbqXS3OAuGlkf3DIEI5Q
3YdU5JX3+AH1jfTfjHKpBmEqbXWkvz7uKlm0vvTWw0MMi1rVt4r2OkOR/tkvKuzSp3+eCDI+04Ba
MnGDBHIRqV9MsYWOFMFpnVhrplW2tG6A0FsWKsNtGwLkIxC7mC8mAnhDQuYVGzMbD2tCwtsICwAB
noum0R2abwZ8TrbO1w86SKiV0FCjp8nxQrwEsz1GC86pPecIAGEVWDGTF8Uo1iMG0wzqzUFJ0zR4
z6TS+Xbz5BEcjB5efgjYRuikGAr2lmMa5zkYAKqzDXRAIYNEtfJ2ezzgH4MeZS0wa5z21wtetSQC
50PyicOA8Dfv52hcR1bmgBzRplKm61f1VJvfUqOqEZjFk+QgWvZ1RMj6fz4RPH24TNL7AachlHS/
lzXkYXQ6CoQuflOya9fGX4zboyAX5qkPG1ioU5Yyd/IfMQA0uJe7UuFl9vCo3DL9Q4XDUIdutoSh
YELZH/bAHhGhYrDEz+AX+m9ISzyTfU4JSj12N4CaPDMG+wekf7j7f60yJVgQ731tsflRx3JNbJiY
hbVOKVBpdDBjew7deFFeOA3ZDJAA/iCm/QywmJe/hFLEKtM9AehCvcNIQ3ufQN7JLwl5UHh412HL
HldTHaJr3NbMrKzh+aKMSaHTw5ERQoUcaMw65D96OckBoVhTZmykGNRLt944LOufxZdKGLSPybKE
oyiIE/tnQPPDOUbbIeb8ZWOqIcqBjiQ1KLKkKPKNV8JJtLH7b2Y2FQFaW7RGYsLnXk4ntdFxsaT2
3VECHA6dTVJa9rHU5R2b2JvReLlG9hE2fkJYPtlzhfir7PZ83YB3JL3zyBUBzScoZvljdPCnuAVv
emmF3JTpvo2kyz78CCfXDglMZUT7/GgxwaMTeaV/maVL8Ui9URO2+l04cY/4iFpAaxM0GIBqMhvP
9Mt+o31ip9unAHpWMsZ0GOD68beiiV+nmA0kRuHD1Uz26u1hs4fifbuqZ0MgQjaJGGK8FpvjC4UX
rrbsJTMfETZSAOoZaBENfnkQ9p0Js5PSmyhex+alcW5i4/M1h4wptIZyflUve/AF5lhf2iJmi6zz
h01EeHZosJGoZ1gBw99wfAXGwQPqb7I+naCbtNxKFacY/11pmeTmtXWpZMQZH2KIBsYEAxqadNpt
vXyhdwwvsjx7z3MM4uas7ToHrJKyaXPO37fh5BAvW/MxgdtUmRUgPZRdM1T0k3p9qvanchskaLCX
ANaXr49d1FZBOKSsRURLQAdM13KG9XzYrD9MzP3XAuRUl6bVmVq1ng5YJP8MYol3qvznTJgkvO/I
sR0640NGYJ8wmTakn1XnVu+gylj56/n69bPixCi5ST9reFeo9BI9Q/7xm+ZrFeiaIjO9je/dTiFo
BanlLYMNAeeaXetxGxweS/6DMabUIIHzoVcQM44VdN9NMNNZfvDzBEMX8KtwpjwJ60/FK3BmULxQ
9trdy8WSFbozhuuM77kcY1u9DjuGkqFNHc5IHiAXB1H8xOcFbNNrCpwA6SE/11Ab0J1CiuLT7KTK
zM48qrGurFJyIq0eFLLSHa6Ke0dZKmmf67vUwi0sUn91D2gGgFiNF+LwNc/dute3QBqY6/FMrDiX
9FWIpok6CMiqIeNOOD3z3NkYqwSF4QUsa455egBRrDgRvmvHp34neFGxuBioo7bNhT+gnxPuRKbn
zDsi+zCxY0gD+wnjqNNb0uAXFpBh+q7urFbwdrRbJgQuXyM9ck0VW6bUR7+64inFT9ldOcH2aW6J
efQCuFqydfTm+K8QuKDd/dXMF3xtRv8DA7c9B5gSgru2Qw3ROOP1BHbbbSW+CqwawibwEMWhmie9
QLU7EcagN9jxlFYnwXArHCysuU4toZLJIvZq3RQTKMi4rL2REe0LX14P57dVoBdWu5BmivXik2zB
x1aG789OFgdLjCHx94Z4kpNOaFaQVxsHZSsFhGduhcks7G1GMsbM4EW5Lw/+j+sPJWgFtcJ3YDKA
Cpz4Wx2r1YC/f/CdVHccPdjqcEdrPQhrjdJFx4IALF6A59l0dFJPHyg+aDPFPFJMJL2AaedudeDl
zWgniELKLCUuhbT44ABlRMTPJ+dknkCmeLKhQNejutUe5Elgdu63Jtex5ww0mBnaoWUcjS7Q5NMV
yAdEEFp+7ggGdFbwQ3gcCeBkcqTWrmGoju9Dcw0YSa63NYRGQHJ/K/bIu+8blAM4a2WYCchiVhyy
TqGOmxDF3uvcQTFZeNJmzBhECMFSVoCCsz4ZZ1aDv+VJDJ2obgw4Ca3whJawCC7mA9hb4s6T5kaq
fXUHmmP7ob00BGWdTy5WGcKJsUcTRHiVyhba3gcHGSlNuiR6QMjuC0+4ZopPE3oqjeC/rwzGnW83
sM/Z6AL8poQ9yFtDObrKVhRANFycB8LbJhHj78tmYFCSCMR/wxCbGmMj2NZoQC4iuHhNzrssM6KD
k5RQUcbELyH1QOF4wswalaFlMbsYLjn01/hWi1keXELQAsiJMqo8EEbVTJg0kR4m5ljYTRIySlc1
HuFYwml/+wjqkbAcESC+gPYzU7xG/vfP1AqRqwBafyvJVrcl7i34yPPkAOSK6RrgjQH0JWyfCkw+
MNsbL3HZHNoUN/BdiCkB9qIBGmNTowvfEPtZ2k/0rwrJGtQqg70ww/lDXEkFAdpDbGA+G/zrud6t
SfkS4jQfO3SPKhN2iLuwra5EhONYrQ93KuovRoftTKheFg9m92duBXG31+H9a+TnXtB5NaRhildr
OBFTrsoMTyMhv2dFieUveGlCWsEtF6FAcDyuHB+4aDFew92CR+cFkevEzcIHAJ4YmTLu53Doc9TL
nJQAdy7GCU83OfMoMRHfcEMF5WqC/z4TzDuCmR9ezYyFXbpdK10K3TtPmVgPwtbhAmEh0pZF4b8Q
SysOukCOIEviqMI9A3Cdvb5mmCfoAcm6yYmOqm8PRICzBJ8b8zI0GdFj+pPN4OnAdbGPWcxAiowt
YRR8ilAPwRsQVS9KFzwAGWgvvyHyh0rMgUACGRg5EdPuzyXi1gsjLcjIDIGVHS7T0IULvwRVg4xB
Af+iose4ncfuacWHTcFlodSj+qfTTOmlRYYGCpeFchZ8hOK0ucQpVeaTexuZpY9YXwxW3y4Ka+to
T/Augrpf7yY2P8GKYXvZwKlb/4EJCgEKbkpI/8Ah/jVZCLjWPUoEWoZ8+9OADcSsZgLdhjAtmEtr
WDPHyBQZ25LW/6tfqMzLRUfJT1UBVMRFx9waUs+GILx16IB3Tjr9BYIbQ/Gfr5HmCB90WCZitutJ
s7neCdROtprcmidLpLG4ljBt1R44xQ90mPF5eXgb7dd68TqSB/iPXHYncujKwlMFE6w6os9pjH66
TVih10loAuXKAQtnAhgpFqMqnX/sCYmVM8oHYfzHAIHRZbNe5I+bMFMFjyb6JN9i1sOMONu2qY1w
ZNzqPTqxdhXShtVCRBgD6UD6G5xZWiii4yNUysx/TDwgih/eG1RWlwnucAJ8qUZGZdc0BKxc8z1r
W3ewL4AI/j8KINAR2EZY0ufC7j5FQcd+1Qdvd/pDbUFR+8S/jt+w3C68gp0rbBkPMCwKZ+ekwM3S
6MkejSdTNJ3SViso2vGcX+RP7xJN9Mv43H2N8e7rCqPydvsBiChtwCgILeQrzMINGdLsJgRpsQhY
3Dg22oR0uzy0nb58QX5FHfdVLJpTSI/hhFSCr9N2RPo8nxpe+NIFK7jUl17eB1dQGgohxSNvCn18
JT7MxEqP38TgkzGt5PH0+qTN/CBl1R8LuThfWjAoxEpuzqdGsKLWbU84IPG/L79EKyBMNIEgKZ4j
/fK9Xd6rnwNxk6kehknfVa2JCGQGtm2j13eSoztrEuvjBROOUrILRCg7Al3X9Vm692vv2GeOWB3I
cl1D+oNjBy10whiafeZ27cPHXwk8/vnT28guRvBNJGyeq4NEx42IYR9R4XliQkUotVOvaGpJTIwp
po3gEQG5PHSCLiaFFZRfHfKiVfbp4jJK2YkP5+i16MsiWQaRDt8Ggyq4a/iKhlr00mDT+yFgjzav
z2/ZULT04VRDJnsJZzQVm/RHUXWBZej60R4txddCiYfQw2gvwS+z+xqf5L2oVwU2zRFl4MNsXkbw
ZBCAaCA1+v7QobeaeWcgirA3C7WS2kCLjgO9B739iwFw/6OdP3gAMYrdIRR7aH3219WrZx6HhXbu
pqXWBblB5sZzFfSYyZDBosczlFBQ40qGNZBUbvGQ/kXvr8fbMdMDWzHjbUOqnVFcfF80fmS2MorW
vldSNqBVJ/g/oBSkqKFHJB+kkUyJ5Ql/nJgd/fU33ONO9WW2VFEfklZKmVK+rarxwcX274lHsRVw
iXOuTxDkAjaKFquysBxneMlo4LgO47c53NezQtJQdmSWeowR4MHwGf1lMDAPTLjhzmoYw4YT7f44
BdshfT73wQ9K/R6vIovuMLg/tokFynfPFh1qPS14zWQ/YLlCMKFD1noP7wdt4Q5bP31b2TVm+vHS
czLfDFBUQGQvCvr+l1KZvFYnPLTTzkB5sk0W6bbye1PUEsQalXqZmoObTOYP6BQ5cAOjW7erb2O+
O9B5lz9tSz2d7ipGvt36LZhLVkkOz3hbme8dCT925cQn9ciONSdSOnicOideEcTN9s7FOXEBX6fC
+s7eQS7rTy/BgmRVEB/28HM4Rsyy6VgjnSuaPa3PkyZZnk5IwDrirDLQnqp4RBKI1Ta7KfE8kFC8
c3Rj03NzIw9+qMy4P161GDtxqTWxNuDk+GtdRCfedrBLtbdCE05DK186GMsi0blH5DtviMCN4Gtd
3Q3MjnnvuffWz9pnbLEueL/sVs676YRHc5ckBhjcMLdUT/WqpcLQ4fwCwoO4GdoxAwIq1dvzaahv
XTaaDSsvFP8cx2b+4b8yE179rQ9l48PvK6PAo+X2ogIhEPZptJtmmR9ViAg/i0WRL6UxvLYO8oX4
FxRwzzXPTAzEN588SZ+nUZKn0vkNdP/S8oExYO6w7KbqvdqwyGI/B7XUG7BdVGtDv+3x1tpYNnNy
7M120QMt2vKISucIFHL3VfV283AUKxQWyZL5ghfKEadlqfY7j60mMR7kiRkKxi7MVJ0nieEMa4PE
Uhhcs02htqt1Ir5Sth3cAQF6Gc0GCCj21WW0bMUcqtlnCxUKX6t9WyHTB/R+qNPXKswW0cBkhQwx
8sLB5cydTmqnjxjpzIb1/FEamu/eWcayV2s/b62tHFlxB+ODPNDDIcKWCJ/DcvWYK3RwWo0NIJI8
9d/t62DVcaSXeP5/7ziCr9jzeqsWn7w7Lz166+PYgG+yVnfzHw0kpA/g1f/E6mcJywHtcxpAyDKq
1uZxo4zUJjtuC4yUNaQHK/bP+a0FID3GTnvbQudD8dL3uRarmvv0NHp4/ov9k/3GIqrKVcgN7/wR
pwa2cWz67otuGsHWrXSWY8jOkKgGKBaYalaHK7nF/GKUNyOFoNEqevv7EP0XsIoQIH5aQ5aMKDZH
Pycea7/fQu0t1eIvZxXKHvto87COIa6M0bqxzNduhDiltKZV66uw2DAIMuWMNIR+yXABNeN40bKZ
Elf9mz0nRhIbDEr5gb2P8AzpMSfOBvq0G5rPzFNnZAtOhRyp9mt/TVmCgQA5z981msDejlWKlRK5
lQz4BO+RjqMR9C64DX/FYY/oN0LM1MB7fY78Wis7A/Cc0efff1k7mChAHaFrgmgFW3ea3OYDIARN
xvuZIw7yBVStwoCOHwF6AxHfB7KDrTM1eQQoCF37Op7uB7aCSwlHzO048I4Yt13hlOQt9LxlBCMt
dLjsgs2mBJIneKTyAgIHXGxZ2Ob3Xub4SEHZwTeBPEU8Jf7pn+/0L72A6L/sNNTFlwTCE2RkH1Ox
rwZkTpkd3vgYJMkBqDbCWSGZLRn5XNGHI7ELFbs7cBv7B9yoFphDOvAYzY0KRDGpXCo/jmVaw9F+
w3CJTlE4XvKR32PHhmiHokvuLPjlYkrwu5sFz6ugzk/gt9NfMvxUvNHhUxpP2RDKdZGdoiCLx7do
GzVgGVFrfCVtZ8zoJoFasDyAljk2KuwJcoJSIr+YlyShoxbqvd325/bGHNOlwzy6Lp2svDy4oeXE
5Y9+k200FBj/CoERvTwQIiXv6imxS6wwLhI/rI1e8G6hg74ieyBA0ycv8tb7ocmRaLd94I7PFdcb
GqrOfEv20JYGOnwUzub3bybO6t7jHwQGpg9kFsirltgKFx8UdzaqTJn1GFQYJIHgg/IoCFM3MolV
89hlXcX6+z7MQSd6IMOM0E2pI3jNAiGDTREib8qeoBbpLZ8Peh62uxJAwodCHbOyPnWCwrC9d/hu
BIiABIwPz0Q91w6AeTR1a0Eq/Fl+E+uz9479cmR2/PpZg0Nzx8KALBDm+R3ClOEdGLAsV6fx/d13
FBLbjDA3T/2+G9bTIgzKZN3DkL5ZK9k+gt6HJqZCJa/3oeBlzghPGC0sp+9Y3xERp06TS6RYKs8t
o2pGwEb8MZ94NOjvCeo347ccyXqVOmqt+xgWnD5T6zLxBbE2Dj6XF9UyuzA81Aw22hLBCPmsQ/Xv
3VKjCHXheKMmq1rFhCw/PHENpYGT7q/QLENBlzHlr/VLnSGHaeq+3tfXz61I06LfyNPpc9d01qM7
qc8bG0QuT9lA4tSVkDmb6Q7AaaAE36f/5laXTlpF5qcT/mk/jOf4y6QQsqVkFGw/lJWt/5WQSf3E
3OPZY76ZeaPO+VTrRL7HnSmjxE29dxuk4CYhxEJVKPG/I6akNpQOaVVU3id12tFFahv2mW3WBknv
1EPArOA5xk15mL8QqGegF+MMslrUs+IvClle4UMofKkn0bp4u5NyquQQzSUtvuejizJZ/PJbf2CU
/U3WrMq+PSaZNF9+ZbeDyfA4/77m44PzjTLr56D1EoXC28l7dtG4/WBY/ZMx5xAB+hg71LPRUNZL
efEjq2w8RmVNTbgcVWDp6eX1QSoswPC5jGFKz7V/stsn6rQ6Fur62Ttce/1tOI2HdgfR8OnVQzo2
sclW80KlS6Yyo5DCtkOJdxLL7YkU4p3jxZRcs+xSDhbp99r/ImP6ONLw9MGlvbG+2QyBUV143+Es
milIsOLrqFsXn02Z4vAiplbV15ZqRmXxIlHvHyIJ09x9ZLOx0QIv6e/EHr2CqOcOIJXrKvj1dXTa
MzcD0wKFBnBapuvKpdzZjiiKO91jAHzPLLmGYuSQ/VPsR6026DkdpK7GuDMJqfUxI5MY84EH5NAT
lV2T6cFXtiriWo3y70cf8NW91LyHorNgDPzdbhWUFiKIkGmnFpr43az6nU7OdpU5447UUR664NUh
FXfidDqG3OP2V0MEhR5ElVZ/Uktn6SqEl9JnqC+P8PGz3oXXn2g/Icccd0YGUkVQsPntuTKwyoN6
+TmdbERZLFkVm9mRXL/rhD96tNpqpR5XhsKeVoGd9ucoktdEKnKDIHAh67zFf3QwtoDbeT6iPpYK
1ii8fXv8hOm7rtCfw3NaD5YDtz8fmyO30VrJrJwPqQtwQ/RwzaiIVyfN0GY5LxnVbEuoJ5cYgwlw
aXs10HbDVatXHnuEH84F3ZfsFGFTjJ2Fs1Ld1cR4zDgUv7pD5mWQQqMAuMJ5Ol/VL3GtqeCQA8He
ENLx4f6ljzJDkc1m4QU1I0cDccW2sM7IBR8EC9hwKASVgaaLt5L+7sHDXt0YwVXmYTgx8glDfmwt
E2cBiFD9LYBx88KU8MLRVcLcgG0n19pQJQYGesRZT65jzORJ7ZZt4mbaF2edlnYuNv/NGAz1ln7Q
GVbergONIZwNqhe6uDmxnrc+ukUw60pPU3/EqUu2ZMjBPdk1E1rXIZQLd6ga+FtksEgm0zFH24fy
bABJk2duFkG0kAB1/IDOhR0USXzQ+vhp4PNtDHBUTue0jPvoZfo8o5OXtmr2wT1AEO18Wl081fBc
RaunuiHZjRklkoTIvW51tCzyvs9FSqwJV16HifVginLPeSc+MMUzPVBDfz+0vHZzVoRZmzcwdWrt
u5TyevSkwOZDa6B7I1VPTbph5iutz7LQR/qZojh3e/YWmB1mCe0suxgjCrIwn7Oc/vEp4ncJLaX1
rTxwfCEZTdaAnrHLDISZJulnzWloJig1knUy77yvdarmPYuuD6/8nHZ1pBPAshQRtLh44JAwf1vb
e29Js0p7WDyMXQUblatD6VLpSVAXLHjbm2dLSpZumjqfOUw7P+hfuHLi0U1ndL/pHw9j7vvoNU/o
O7VNhWnP0FycDk93NlgcuFOx7lNtwNo0TjC7EnhRH4c49OUEJTHCegb+mxdZQ5vJFZSXMoB1uasN
LKVe0+cGC7DaMGRm+5yYzLR6R+EXyox+Hd54ADdXmITRTT5Ebt9NLyOs6R4AEmczYOSDT8fLvK0g
rcRmz33XmnBeYJeiB4W0YmausMhTCcAz9pCIPe9h3sE98HhhtXFc27DVcyref9lgeI9eQdd/1LYT
oh3OATNWo7nEf4/ZHdBB/9pzbyqQHqGJYgEansBfOk3+Gb2Wx3BM7jk1JicvVBTUaYKNT3rqa7no
zzC3wgxjiIinbwsnjN7sA55/ytAojCP77PU3nVZlYmj1sG9jsb+YYy7G5TkT+BGP1csJ+nt++ucA
sfAbsYt9F6zAYHTFP3eAcqcPh5e6TIzQJzyJhZUdxPOa0yUfw6uQbmJq+9Fb4bD31TIIgtsqJnNv
DIKog/SK0O5/TBOR5GGLh4heBC3a2rWGpkv7wFjjn+v0b7rAGID6GhzPtPPpEGcY4HdqaDQsjN+p
vED8p6fESfHpawHRoXiB6AE+KZoKyqP9jebLujPE+IOHTJTUWI6tZTQkR0i7DEkA36mGYOaGZD4J
K5X9aPUTozJtozEQIUDvLwUopq21qPIXKtIv9KAYfP6DTH+g1LSqqAaU4AhyPI/09ubh6hFtAJ2F
0fcX+YZsnb3osDUnNMTLkqAhv2DQyiMSgQm98RW6akJYehKoqvLGO30gBkftlnkI5VuC5Fp1YEDk
Jt+OKE6BY66XynRoyAGwIFd7qGpwjWiN9kg0I30rOtAYuRtyAXP58Qh+Kuzqb60CFhGissaN5csG
AJpMg4rgBgs6U/Ih+O0B9u2RD0uINCrh6IyJO5x75HGCDIRbNdOTzojHnnxU8WrBwWZGz4jAY2go
xEGATd8j4fTUWoDPGpdRWUBQ2sk89oh5h1axqVBbCuN0ShMvxYRG8OyFqAX7Xdj42h4P/WCqLH7e
FeEPOTQcO1eh52Wu+0O++z6os9ZSVO1x/pj7JXftRg8Nk39JCCLt2NPPaOiA8a4TWFX5dnxMLaG3
AGr2XZQldm82XCyFR9ySdWVFS28br3rLl14tR9uziRfHP9HE+5DgOAM/B4mIiBEQgWGSgxaNoTeN
aQ7NASNtZF5CSaDQejGiwOp+Qls6Mpfd9fonnhdhtj/Rp8doqWJ8QgrIfi/CJXCzGRHwygXtMdBJ
F9IFwomx/rtCCB4AC/zW4RQF02aBrgblKtLQ5XUpcp4Sc01SDtIB4eie6d1yObK/d+HjgkIGJbhf
+ZMN3BFEmN6cKBjxcgJLTpHwM60OxUwGI3uhQzqiZkGPg0NV7dCygnUDvnOlSlbOYgjGu/7rELLg
7xstcULCWQZmJlhdpOc4uGAHpeEJ0p9+QTR7pCMA/RTLMQ9yScGmOYFs/ADbcPfcivEuMhqeyYfX
LALoRF7rtosqKGcgdpzyPITb3hLUDrjMa/2XXVgvjt6+890CdFqRFXtP+0WzqD3/siBFA1MY8zlb
LIlFI6rLl5CUHLHocnou9jjm9ozl1IeNW9h5ot1lC1SwQRWpDAmx4YNlR1YCuABeYFbuAiixaifC
/f78nI+gWJgj+wiCpG8zIz3FmjdPGZaDyTx4skAF5vZarHZ2c23yA2qSdMz6rpx/0owvSUfBPkvJ
uzDNreLo1VQYr9AIm+bjjDgs3b3ulPQ81U9nud/z6C8+JuRKc8S9YuGKb2G8OTTh5WzaDRZIM3EB
S96tb/G1iOoQX+UM+ASpEh4ITHtuMhpkpCaMkpG5bCSGnRXjRmaJwvGBZYp3PXJ2k7RQ+4p9rTvw
aNW0Gl7AY9dZ1ZSrwRkmW+GiJvpNxH7RUQ2w6pcQ4QoPCJAhljSYF5DnwGQdN/800yiah/4LlO/e
aTfOEH2MH1Cj+TAzGFUY1KFcQz48j2J5FlfiX9LIUiTgLHEfI/ZuudxPda8+eYyGYX55e1rsBzZK
MfGHmwLf2txFHsD5AG9UTOmqW2eAd4jkPPpV3IXQWSO5S8h/bPAEQoqvQX7lTQWRqtPO2465jE7T
iVyE6/Y5Jyx7dL+fmYDkSGMDBNBKLILkfV4LecODrFDqa5csAG/L5GaM+9T4MmasOAsDmP2NHl4T
1X0UPptWus/bfe9hfELTlrG2Iowo+5hFSuzVROUJzKao/4QiKhNSmvffi6wDk3lmKKKO/tg9liA7
FbGnsBu+1ZozcIw1U4IWHVNVMWt4rsZ83KHFYj4T/CZiS/udNcEixhqtqsqjSQRYUY2W8LFQH4R6
1Dr1pfePbhne3mhMWS+wAjIh+3rdOzCn+OH1MQttwI/UzDsqwR7pBTsm9McWJ+FB3xti2SUIjx/k
2bTE0ilJTbHzz4uv/QQF+x9LZ7akKrpE4ScyQsCJW2YUARHHG0PdiqI4oCD69OfL6hN9TnR1d+0q
Rfgzc+UaOFf1rStiRXmtUMLBPjlUfjYfyerO/wt/YLTZh7aIJL/jV0hqGxTaDrFP/mWSph17nAPy
L4sXXLXo4vmsj3PCCe9mvShgi2EVqoT719LmIwXTZBMFfMtoAeqP/1m6ebu5Clz3ZvCPlSRGUPkc
p93RTt32nc1c83bZ1wJOMy/Yx40kl1xBbtgkDSFxPfs9dPP5YlWjMtcLFq/GlYk7fTx5f8ntNgq4
VXrRbWtTx6HuTG/mx1BWc4Lb9Sb+sQegsrCjmb3u/uYBXR7hLGxpljnod63Lx9HdJ0rLYgaPf9rw
3IzOa0gdyp1U4/o92mClwdmNsewZRgnGyARI82gSSFdAoxSxDghebw7xq5r/yJQ+z1+lc1WD+mXX
FiRZhBdLyD8tdFZ/TqP9ZV8XVAqxhD4s2u4JAxj2pTgYZtNjOZ6a3+lsQEdBjEzZtht3ypjAbmz0
m0JEJfm4X3qVfWn7FY6AiLgHiH7fKp01nrn34w1vz1ffuN6dXnia6R+GBoDt3MZscMZ100wQow83
AwOgOc2sCYOm8MKa/fKmGgMYzEbn4m/aPr1iAVpWhD+RiOb+x5yXzt2mn0Cu5bwWSt8+aYuuBYA1
3xzgWUXd/qx5uyOYPMaJunJkpna+dA0woRh1B6aOjyzIYVfsVZvlb+D386C2wPvykjDq1xw/Zog6
8Dols33dhe0FVnHY4CUAg41Jmcm9C/qxMf+obIwWGq5vFltNb6g18ti1hL3GNi/KnJY1KXbz92qp
cs4NT31vgLYdCzxwVUlRWu/qKE3P+BTbxID8kVVfZolIRRyLIBWAFn4Z/r84ESu+HvwbhHrK78WH
9YMpTT9qReojFrk2tqyMJaoLhvo1gQHbJpPK8zhn9u2MgQqeQOkrvPwv9k8Znbvj07ik5eoO+9aX
5mP0wIUTmMqnb33ZGnEYL/uWud1KQbbG3M5Ll3zyy/aUoiaD11RbRSj0QfDOS9IE0Fm0ANYHmmTi
lkbXCN3J+v7xn4jGyV8rTJ/GM4Nvz706/iT3PXTr4OKVZ+uVkP7C+VEPyV7EQ5/eFPzpPLk9vRyh
EdMfthIKnStuBGID04alpcPq6g01SI+bv7RyCTbvmNz6fK+IYxxoC+OGvYsC176PeElIJS+c+FO2
8MAESBgcwEi3tFg+B5XBghdnE4iL/yafUQYTFsijdP7YW9x1+KfgN9Ox74iMpbuZVrMadvRYW4iB
1G9HWB0SDWgxRo9tBIQNwCzecGaz8xc26xO/YY6lETrYDR6Db4gpBzrqhMycti+mIiwHqLfCpOGz
sv1DgyFI5SCOxyZUJwSOJ8WnSElg8ybaTH9f6hy7BkrK+sEcH9YD2oS+Sql7WW1SP1kOFP4lBXhg
djj/0/l+M9y2MLwD6qXAZdIobbdsiuKKzs4n0A8N3Wa6eNMVNlwqkfXkFu810U13QV1Fht51teEi
XiQZ2LXxBZXbLyubJ7IOrD6oNma6x3z9NTJnMuJWFKETTeEZkVkb9sfJhFNBNPg7OpEEheqQD770
64H3C1qkKPXMHX0GZw/mU6WPKQF7BeBMPxX7W44BV12Dm6MHl6zci92BWwXTCvNaQkW43muK+IqF
2wIKCJMIcig+EEoFeYQyW8VxH3d6StgGEf6T8Vpfi5S4WIrhA+cPZxILmFv0wh9MCxKStLdUCKo7
21yQqxFMUzqoDS3YirCsjfnCSNGbbbHzuPgqo0UIFdp5BqwF8aLhQWQvgbMKcy4rECOVDp+/uMdl
s0TkHI7j7K2taiZTheZdeUMft2Pe0jxGUILlwsfsB3dM14RTq2KnBPKXqzivdfdXv+defdkuZGSy
cbUCZX+ZX33+84tDPNjwc1S7nL7El5wTHlFvuuG3KdZ9SGkbtvbXWMJXbjwk2kgVmk/uQAniSq00
Uq7PF4O09ddBXHZakk2Ahd3ytoF2yCItkASgv1tET3hQsTvg2scQs7wDIXYSCZIRvqmsRbhNQ7ha
oQjH5Ffc2Fik8HLkOK7s5v9P3tPG7WMEHgNyWjq6d3KVh2H9ndlnpBRwlrw+4BkEc+M1fFjPUS9R
VgOTk9/r2Rvzhra/Hcxmt4lodL5MCh/D+wdXj2cbUp7uiO2R0OhgBhKqcJ8/AokCblEie6vHrsti
DK5i30zEVgQ3DvFvh5mIS7geDgAXMK5CeouH4lALL8RsKQsN0le6g1NHal6BjVg5FaLTb8eHaJ34
vlaSXoaNkeAMItCKYu2inwcTk7XmvsIB5ufuM5ADLkfGL5P6IvnEZFrvlB1qRAke0HGIkBkBbjv2
b2kfvYTQOh0p2bgbKfxZOSUgiWLeyslBK4UiRgzmEKQQ8zBmYTOWQCG2+eOM7DQIbt57ih/U075N
Na9POsuhxO1ugBsPZQai9UEOTPiDJHj9Zd7u5AEr1uehf9j/uDh/+W+zfkjK+ZDXA+XcRO6AOgqi
3kH9l9w7MHPMpNwlxdhPu15/FLHfBPJ4ujz8uYE/m39QoQYxoA5inJ0IGWd+DPRhTEsnltoEIni7
KnnxVojKvJJTKV6+aPXlnwFU6TghjI79jmacDwkRUHvDnk4Bh3k4B7vLchZ2j0ylYBlfMdU3Vi13
tcAVmjWc2IewZPSv740RA2/g9Eq4wCMbawXN54DsGk6O4LPEEsTQhjCufpgzw624qNYb40s5VS4p
5IBrUqQMN8CO4slapICh1s/GCzluMzOw7DfDIVyaYZk0YWHdJlgdM0Pjij4XbPY0ueJdmneQ2Bmg
pq3UhLP+m6Pcq02m0EEkHHADEMU1yBndIibw7tY9khlWya1u/PKeuwE9uHVd18lz+nCnNxup2Uz1
2osbu+ekF2pxsWidXfF4RJ+LX2UveQmzGl8YWGnIlNH2oU6vvGpxjtpeOf56bxORGAMDbgocHaKr
x6dWG+IYguOslZ9N6gXIpOqpRhU9ocM0a2Je3Mvy7Q48Bm/nSaE2cEWdqovHzPtEs2qR4xv8GjGu
/UymSmQplmbiHyvmG+8QWhHOs6qx7TjQfJd2iDiOBthiGB0CM18Zqi5L1cMYinMD2wtYJSbHTgwM
hIU2Zk2KuTcS7or7gcBM4lkbT+7F3U6cgF5hjzOVuwmfrcw9YH+AUPNAgwwRFS9EEGDxMbvzQKNY
euGi2IslsACZSG5cd7gEGYSYbf4RaIgp379snAt1T5x3Gu7bR5sAGKCqBv8LvxWipvVAr3iyyawz
TgBqJIcyNIvYXtoF6tI1ekx5XB/xTgzRZEH+l1JL04DDlgCGkkmW4eaGWNfiTIj56AlZi2RIBgNT
0zj+OG3nChkn/dnbD/wPQDO2X6fRhjEGIAsnMzxy8F/5AvJjxYsnqm2DEsLUszS77TCnMh7TwwIl
bsBvcooYKp94+v3vH2AFeIPRbEiWQdqeVaim4JVj0pfXTinZVRtmXa/ZockztT/q73/pvmzrIJow
ki+Ixy1QxomLOm4Hs0502oLJ8RJ7DgvXq60yBT/TV4q/9mpxneOrBS5Qc8ThVyhJzeIzkh3UuCWH
LKRKcgkFqQ6CAwwONs+yu//QsKMtz6b/+il/769GCCTG9OhjSRuR1uD0r8sEiXd7yufQoFW7cprQ
BeLV8+Dr+1qB+5NW887xkqDva13F1TVLaus1L7YoOqMszCHakPvWBsGjVIgHqqzq3/wSsf0Make2
G/K7Gpma0IWr1Osdg+hf/T4ZO2J7dhXoucQp/1JRNYn15nPYo1ddy/JD1DlNsO4Npd3/q83rW/pI
W4iAUIINN0MA2/4Ix0727CoKnvacC7jqO7vuCATvldDNCzOuMzyLoIFeigrAwEsKbOK6Z8H40SRS
KYRm0slxiSkXwN82C4ar2ZniA3HzNo6YSWLvQglnFSfWxeBGsJQA7TyiHWGzAnPCLJBFDq4eK1bL
tGINJRQFgyoN36O0arIX2vidhGIyK6ayvdkcu7n2kYt637IalRJPexjtcGhwqqRyP+PPWD4ZsLQf
R5h5gzRhPu5DrCtPCyLQ2pjOdEQaC3p7M2blcKjYIR53XRskhPdqHT4fuLEwP9PMrYni0MLequQJ
6SC/pUh0Olab/6HXaPmwvcBXK6eX20/Ioi2Xh1i2AAX6cCnV9CHW4YFWNeknNVj1Ew53fxclWGvI
egB9aeRj9VcuIH4zJXG6wMSmD5Tog2yY9tsoMxcHrUNEt/qv17Ml9AEQFb8JwdTehVUFGHcaNYus
t6BrXEITQpld7GdQ/qDeaQU9oXP5OWEP6RmsujYFbHhkWf1A48nmBNd1toab8Pmz+OT6UjBu5nN6
tV+xN5uFK1tAGHYSCX8XFc5pewpBshobXi4o2WVJKzuczjjNXz4Tu2iUz14J9naWZE7tg8OFBKOf
tvkcZEowOWyo2bJ0sPrB91zpQwkOhzbI5gdLPpGePrz2tAsYegZFqyyGkYI0NRYG2P1wTnWBXFff
HEeN0rsuVLhZb2OxKHwyk2Gqct6AvkZnaK7qSFaSMznFfqYbgF+r8QDsDhYaVhg4W+x7S/7PV5f/
y4u+0WvZgR/WiQA9kR9NWE10LHAgLFEO5x5nqp48R91Y9wVhue+KhaRS5H7OBPvbPwIY9hERRRnU
ob7C5unHIK04pIV0I8wdibdhmz4vYaiZbNyXcw4c+D8OkYl4aiHlZ0S2dzvpgtFFXObildymvH4m
qLpgZ1vs1nNzwtS4GQ/ckqgtczP5T7gxQFiH54PDD+y5mNaiAIrghjs7tB9kTl1p8vlmCV7GbOsd
n0cvdMnGc/hw3rfx+o3CFR7oCCvGQVzHz860JUNNgYTB9ZGeuG12lrn124l0QRFLCLY5mHNBKEfi
hIvvhVV+Mv68nE8BYHsP1zQ1KUraVKGZlJIHDw3bTYbkBwVRpWoCMi3k6CcfjzlZVjjNohIvBkJp
iP+A1c/U3DPr+J7QhL7RRVC5BuSFbSoeAfxLWwy8rFOMC5QtNps/n09swVYylwQKnNaDhx27D8WW
wIQgpK3aUpvl1Lpg1L6XEvseZTYuF9G4ORtMlVnSXcrgfPHoZI10M4c6R7LOjUKOsEtclcvVenDs
wkPfr3cMlAuWcUk0GNa00Pv1+B3LuPGEJFKTsq05WrDziYKALM+VwhAYujUiAYQPC3hz3VFajKWv
lj6eGBC6599IuPR9ID+WYVd8aC5+zzgX5m2OXD7G/hMPOGZini+jnCpGDueeT4NPC4NrOvXSipgQ
KDGI0ERLco1be/6Ft/NFAE3xpGmwOGHeklhycg7wZ/7iWNJuIERAVCnM+jgpJTjFibOVbRxwFtzL
qc++FmjDRPb3ZHNr+xVUhll6vsiPYxNyiCrOtGwI08eqozd7VfPCKoHDDMKBDA+8bDTSvHaDBdTZ
fo4rNlMTGpE170Y9fDvGD3Ysul6b/SES9xP3A14DZ6h9qjo9w0kpzacEtCG6sFphqtA4SbPFQghj
qXr06rIyQSI0JSBV7ji4UV7KthMRhP+l3nHM/4N1yU6QxxdEGwg+bNlxzLRohs/KCO1yXkGpO77Q
q1uS05k640vPGD8Q3wmLQB5Sx3cPZEj113u6CL7FqX2HIz3JhteozTGV0Idx9qrUrqWiM2Cy5pWj
4VGZ9ZJa1jhknOu1ecHlgCq2zBLNqcIq5AHt4zxpIwOK5RL9WFHJFb8Ms4mT3ocQNJP2ircS07Zg
d5/Aa2pDjSgRcRT94MMU3DIYLA/NQj5G2fph0Iw2zzvw3pWT0zqnLxaotfFYtPF07viPGyjRoMYG
QFmQAqWTsmCwOvtPMpKmaj5C08JnqSIZ9NtMU62b14tJ9WLxR5opXtfNiD2yplDAq5ZRbvB6PjQJ
vq0aqxGIzCS1wHzu59xJd5yHEHvJoV/tOwa83FCx38lsxY19iWVpodvDNpuiH5WEYnF80MZvS1I+
IQ4MXiZJMOYJWAe+NioASjP2WK34DoF/H97jMglvVJO/9Qrd6eJ9Mt1fsu8IDxYCL91Rmk1Ak2qC
iJkFmRyrm5N01Cnvjkv2BIq0eDTFmKlF3hZqscvw6gwQVhjajq1lAXj2ZWfFppaW5lL6jHLXrSzH
9IvHssD64Z18s8uXsV11yfru8AGaA9aJwuuCVF2G2yrQ+xiHrTbLDCeQZ1oFzHikMLtcmcAuyVvZ
FkwtjD0VvjKMfspxQ256ia2v6IQ3P2xWp72Fd4R+3vdHpUYFgMpSmjP26jH8YDZ6+Cv0NZdzzg64
lKqjDenST3PqaXxwuQlkCn6PDvcW/dmBGEbkQaOnCzSaclvw4Is3dCky0Iw86ZwTHq+c96IYsw2w
NG9wRCd+9n5pgf88pzBQswwXuYONGglxcuM0Bk2Sy1Xe/9x37tFuQS685DYish5GaEN5LX+UETBq
t9nyYQ9aFluwgMaQ9ie9NAbGRFR5C89XzIB8f7PqrCpcLw0OAxzWqVQ8W8K14szbGOsibJsnLUBD
+7GqKvk858ofZqedjfXlTbMDQKgtsZoyRsDttw85DwT4nQIMHukcQStuTpT4yXfFEdj8VZ90R/nj
8F5Hzb+oCX6SB3c2Pn2r9zXG0TOpo8EcmMt8cb9dvM8cjixbEU7ay6g/Gsx5+C+q+7zKv4DQ/Jx8
w8HdpDLeFa8vbg0FUAnjHpBzwJ1S2zwPAABIozKsA54+JL4WZpvMwYBYjy3IaWlOW/ClGGKH5zgc
6k9jZq9WcMHjpnISrnWXUA3IrovWeiGkbFyNW/DYQpw+3f0+8YmynaKppOLsOBz69OVx3Jrhh0Fd
x7H7NaacfphsYUHmpKEY/Cgw/PhlXTz2bLgoYWLjNDQUcJg31HQsnv9A/jzokl9IQPi+jYoeeO0J
TZh+pxVhMfVgRn6I0H/dP4OsCnV6+QEdg3QjUQ/wj2UX9Ly5z8K6wg2SK9paavUQbg6oGYLR46uw
xl+zI8ogNhY/55y8AD0Q0YZI01hsIGO+xrrROYLwygttw6BjqTL9Yv0evC2Fl/aQzuiJNk4ln9xG
RciNNMSoTsUTY59xui7rVoZY3+yw7r1azdfufEatgj1joPBGvj4LLpj+NNmFv+8CCxtqtCBCCKWM
sdWrICTHKXvw1LJlJtyp4bgLzwVIzeZEK8shsEFbg2onQda/JILUIxD1PXL3pG/Vj3jVLUAfpKne
s47i5AHcg9rr5l/jh8oeFUcIdh7qE2mSOa+AlPRixMCF/x3KWcB2DiFDnIB5cN2Nw9fH1SvgOFwh
UTR6mnkKXZtM1UQyZikgTByygmDc27jPHrF+hi9LSBAo3pSRAMDaZMaClVOsJ/4uG9F+8omLt/pp
BcebTsL4hhGfwY5NC/FWMu3Sr7QN6j/Im7Q9HfEduyFB4WrRkeAw1qUpM0Ts/uSg5UMDpegZ2f3I
g9OjFwR539Tb1oe/FS+Q/vSrh+pttPn5TYeB7hwCI/NjmTzOViQR85CBheJHxkfH0ae4zPEAwvox
vkfwx/v3bwgkrLtngn+y+Ojixn/b7R/evgvgPr7BZQ0IeGavW5GIwF6E5Hb6h0+LuFQMNlZ7Ov0N
zEkWUJJbzYcBLQ4TQHH8/Q3C1npV6O5727AWUbazkpA3lhkhbaZ7ZrcTSUKa4HOnEbVrKPosSIVH
PeiUEAt0y/NKU/bCgT0bYjF1gMtxs7dbts7A+SkPr1keNxE/G7GY3Vuu7AP+RLYvUtB2xun8Atak
/Vrjea1O0NiyOnuNRj3xMngaTt9zklaS3BabfwcVbQr6+dOUz1XzJHPkRgdrgAwlovR4ewCgmWId
OPYaD9M0gizMLg262ztbtZmDCa7qedu6//tijAw/3R6QIGWWPRMibdWC48faWDGnKgXum/KC82fM
Bt2qcBQNV+cONzBPzinBPNDKR1t2rT+z74blsT9pE1KItyKxUzAlEHgTgaUweME73O9pSLhD08uo
cpP7AV2wGelOKyL0xGESIHVPs8ZL6JB3Dz+PfvwdXWf/Ri0aKtozApw4PrTgZqVMFUC30nXeppy9
EcrexkIuscF22KyDzNPxzsFrz9wBqiOL+UrxSvxigov32QPnIEoAqb7g3lBXJ0jk/wYsEkgglUZ4
F+CAd8JnZCT9K6+x+UfEIpxCdrsGSm4GBshTKxqjA9g+cZ2FmDPS857+IgasZgEISKfKlH+1PofX
GO4eFc6hDqGlNc+yS6e2XoZ3ALsNvq4rmz6cRCcUTC/0NY6NYEaMiPk+3sADiR9/YePGGon5SNb0
tNqX0Xqdx7ITWjYtR9v3jQx3KK75votNGOMjljjIX1lV95+eZJygK5XFDiv0O6sls4cVFgvT2j+t
/tKCNPODAbix1tk2M4aLAw5T7WACrNQgt8f5Oomf4hCVtHO3jZtUZvSAnNmFPXmdmxiiA4kfF8zO
+WAZ+JiJsnE8YOyB8Hl3uFetbt+4wQGKuAcihzLP+MjKjXk7YynQXRR2vtxk5o9WUMOgGhClQ55f
B2ohK9p74yld73tIz2t2r1w+XAYhyuKivb6P+RHnAy8IHhxcSWzpmAZIIP15wCoZDn7YlTNyYiH7
ZZ6kD2Art2Me0nhiUhZ6CqXz5Kgwjomw8E9tHAhNXTeZSbjsHCXIA2BN2VUAVgp7n1S88JyH39UN
Yi8ni1gBgMLienXiQsEh4ZlbKDLvysQLNZREbNgHvNJWmLgdi9gQuD/68a+ntXXWO2k+v80X1RJK
CpI1u6Sp/ZvrUQpiCEOG6Aks2cT78ud8KIgRcasEI+vGUnXr/ZJVMrCYpFSc6EC+DRDejwOZCXbH
deHW91maJMl5nfjMUj2ILl0FfBnzizaXHl09+OwTuvJg/j2b0XWPiy0PlrK7M3LSWzxxbajpyExN
nMiTBEQMGGWBtTjt52B6JV+EL7hUGH6ZrS2uhcxNP4/RF/SZX7PLd0y7QIIL+KsJLaBixrJAAgwY
fZn/lZFsKzv27sv5hbKOMwIchtlPNjPmq+V9cqCAX+gu9EkvIuSAZQKrGExdEScmErj5wiAEliKf
edLDTFycD2xQ6tWXUDnZvgTVUm/sxW9IyCKVGsCTSC6jNSGJrHw5Q8YTs+CoI9/OHiJe7eBW5D0a
C1YkbfbLXqxKVhL+Z/k+qvjIkxh47bPclpu/WRS02dTHP+syopVPrLj7kKpIszNtpTFmKwUuj4JS
RDua3fnsT4gtPPreCED9b8uLlfxeYHTCKKbDsOCLuwVD9ga7r8+0aLLxuLy9FW/jdiTHje5NmpuF
qqO2ezCI3AqDJbHtXhSr6Hlx+SWdhlayFL7Y3ZLskCfLeNoQ/TfbE5Q4CfijVCK71cguAH5WvgBA
+YWwP9mFtB0NDuDKxmceKumBFR1WdmZX2MLK5PwZXd5u9xarryEE4jcMr+fL7rUc9TG5FgfFvdCB
97zsi6lHNUA0a555mTDGr9aJp/E3Bi9uzV8fU8XjnVw67vRX5SWHjWxXajJCgFOBWUDwT/AHCFtk
Xtc5CwW/6Tu4x+s2a/vvkT68PcakwzfoZhc1UlNMPOL+c7S/8PGqS+X4scqbbYb6GXbowNIGAJZM
Uwxbx16IEOKNjaJcaNZAHbT7yljD+B44gWnp6uCiyA1qAEKUJn10ix4DI3983xUz0NwBO6RDNvub
WUhWEn5bzruA184mknFTdr4cUUwB2RjeWqlbGuiDtweibvuL2gz6k+BH62vUVyv+crjjFH5dkL96
tuKzX9pqRbgJ4izoXHzT+8o2HKay8EHjAJ5BQy+h5X57CSsMqOtu2HSst/nqw80MHVbnzu5NFxxf
e8BqgAEq8xX6KE1mLLRfBi2frwN2j3Sn7YANSuFXG+bLoGpGf9/2jV2iBXKZ5UiX1edbXkm6gsrH
e/otOAD8fDdgbA9AZD1+XmM8sXyJ64fJfdafLPiT0FDa3KnxZw82TKAjqnCEFYqJ/B/YfKwuzk7e
tR5jNAMGymOVJ48SeGVaspADLx68W0SiRm/5ewqLS6cn/0fPi/9C/3iil3ZVWPZ42p4NRnX0phC4
a2OlIbMjv42OWqQL+scCT6bRxsBhPJheTlZZSP+2VS0Tjhz84NEU2zs06F8IyDgYHD7G9251NuaR
paP53Zmz6h/k4ioeqMasirMldp1mPmlZRXTU6ZWNaY1xN94HeIDhhwd7oDt9WHTtNWSw13AMgy2S
jQ/wEOOi8QJDJ4rw0zbxMRDFwodpy2l8/pvin0yBhe7DXUNpXvexdTGW3WgAPUy04eyIThzEwIbk
VmqrfxoLep+Q3tOEdu3KkXqNT3YHeRYO625zyO326IjHBkSxDo4Ow3KyfYcb0hLOZibzS09E6Bo3
BZqOBG7m0/wNzFWz3ez1LxwemmBADqSFP5rXgTOd/ssPx3z4WSDO6q8uPr6eiKfBmjJKDbQW/wcL
6R7mK/hzG8bBrgzweFaXoF9bzg3RnY4VAVYRJ9zs7MXU/rNePwY7t/S7mdtYrZMlBso9zIuSVwJs
TjA3XcX9Yt8z/DbEMoU6Db5IgQUTVegVez1T24ljPhkrF5Pyfsf3nRaM1lfIy0XAsLS6/BOzVt1d
nULuSgAdNuhIWCbDmc2igpshxJigNO5poE/qkuif9tPS4IVTQYhWA7saJ7xmBYq1jSCIa8NDCFrZ
NQ8lejXgOcqqqVF5hFDg82HisUQaEYgmKCWvrCSNxUHuwT5IiCAXbLNAR10CdD8GzTB9HV1c8yeH
pmLvdj0UTzTCtHqsmE8DjD7sT23TK6cpkTlV0q/NXd+pp7+R33j+gVblcCDzzMA56pCqs/5OGBy/
VIIR9i/HtYF4Q3PWGQ1hMNt2/CiNffi4DgOw8W+c0BEll/UZkb11UoxdC54dUBHTQkrYE0uLOQZp
xxG+JX/5dH0GDRq3Oi289OkS151GjGTLwZjvbEUaGKrM4jo9lXMZpvcZPki5VHcHx9RHKkzvcw8c
oR/JurMO1ut3HPlMosLPgpvhf+LY3jwZTE43O6RuV9g9WauPw5Ggj5nYWU03f8kbt5eBqpzYVUI9
WfsaMSmkN2vs1CebuoAFlZ0ctLYZl/ZK+7LzZdkkInRVQzAVb1IOQRJvgLLpWOD9HR2I+rbVxxEO
rc7XOaV9AI1u5TJ0dfHI8ZeIxOdidagJ1sHu5cvG9QLCwczcXa7fvlPGuw1RXmg4sHdcMQqHOE/x
kRg3CGEsXqFgElhsEGaMsdiDW7YuXcaKNyxPmipp87FcZU14H8oHSsHBCA90Tu6UNoiGWd8Ru+DD
xuxAj5q26xRxx2Z046H+x+Q1wN+UEeON8hPeDjrZbqJkKzqtZpcNz0SSM/ADERSzho6FuAzWkTww
2Yr1Y3VmToRA/biMP5hsHLri+wCiFysKLk76vz02vhDCT6M9R7t0fFK5aEJwW5DYu8/F+Z1pBoWW
bPSwWrHdb2X3gp5Fd4RQuyeZgPxGHNOcvXj7dTRLVyGjqBow/XXh0nuvz8Gt45zNzplC1/kHPb1m
y9QL+uxPzbJPFPd3RTlpkovJD4UwEKr9+a+/ekO71k3wcVzevPPHfDLiV5pu8FRiwyIub3pyUR1f
/RggAO/Rt/ZAg8FD6dYxC2N6YQvPOuFB6WVwAfnFocfEaH9fl2Y8SDHDNFlg7t3HjvY/Jem5SYq+
DSf5wzacRQs9fTawhYs5Rqd1chCrxz+8MFozytAEOHyVS911pWej+/qRNKOFtDhyYr1cGDMgMhxm
kBGNn0Kny/stjBgd2eqSBug54sNtgQBqAcSB/oW7VviJ3TZ/+u/4Q3l0YXNjJXBaT1Pswi7Avqy8
GkhzHO70xvnDpjlREvrRjbepher/I4PmZu11s5tP8C2+OwfwQrcpnf/6BKMkIQn61BXbaX4KHUBc
8HulCK1/qb54PmDxudeB4I0pOwVm3lb4Fp1WnacdpluGbZ/eh/fov8XD66BpJBN2Wuxi/vYP0AH9
5DyQVE0m5zsH4U3zDtnddKvG7fQCuIy3IfG6Z0oMy3iSY0c09AnyrgML+8boigV0w+76wa3TwqoS
AAI1jNwlyAn4nMhN8DYbx+33TQA1PgT7A9utmVYkAFfwWu4yytEWKSt8RL4QZjuVEF30Iw7VVVD4
eFXPF/i12Kvw8g/8z/ymIb18cJoTEfI1FxX8ECZMs6TtFFif1EFaVKk1PMw+9WTVHMn+wW8r3kis
RFLMEsPd31vgd3YfKpIgvCpHGYYvDxSyHQcnLxuwSN2Jje2V/BB0m311hN75z+f8eDugvEV8Ckn8
aUxMmGkGsRJ72xiiACj5jx9WdoYSA+5+zA2olCe4021Sj7UDkvQ41Ifhsws8aj8S+DzK+IRIeurx
57wBAQLOE1TyAxPgtH7ww19Iih5DzI1OCMY91Afh6vmdMsOozjPlicsEusrwaDLuEZA/uPm2noKq
sKW1W/Sw5slcZx4wMCnT1o/6hvU20RmTE+J55nUm2SlEOwr1gcLKUPsvdn2SRDAcDb4hFOUumQs8
CfgE2tEGBtYIUlM2kQ3f+4Z0YSP3mMhK4X7zGGQM5bICgt+IYIw3abwyZgG8Bd9CniLXhLEijeCa
Vgx97JnJWsDDLSWnjHEcjgZ8qYUPehhvgEjLEc+CfY5tWr4QWhOgjZD0aeQXGUkhuLuI0i+sgjZn
V9gdPh6hCiJfwC1BYQghawcbh6EcQdOe1QgjuYljI7P6EpibVq9LJawSds/46yrLpUY0OcKJOxJm
3bgnkJY1LIz2g4+d4rGI1R3mfQOuGMnPbcOJoPvgL77kpGJ9jZz0r4xezSnypsnTq4x61UTz0fhR
uRJ3egKSMCjMfEU0IuDBWje+qisI66Nrj0EHgrVKYCM7FrpKlYvzjtPvIQKvhXYNvb8rxY6dJdJX
C8dfLMr5t9+u83Ng/IKtb4HPTliy+NBDeTAVIxocybaGKdfFNpLyD2nKXBcDYECjVQ2JmmCZHeVn
d/dWzQzqAsEyF4iv9DkqaEsCOMOpmN6wDLMUaIYe2+rzhA7iDJ/15nzGlFeylT7Ol1Rt4GdBNjg5
UzYFzT9wJMdlq04S5X9UhnNh7KIvVsAEMaHpLaeP6MOqNo3YQ2C+DftJQoY5paiBwkZPr3vIu8Ht
5GLiaKFofRmF9odJCkGhtj6ujq4bGUANwRvu0RXbJAj4PVyzcaMw0/yJ93J/If1d3uL+fY2TU3TA
FrDLCv5k1QtKLkCLndHeN+l39jyQU/2O2ui9ILJ9zAZeWM9ulBnVLa2J3nHuigCo1f79cM+YY6Wa
u4m66/wVdiI0X2wrtHG7Hj0+MiVBHscGAqsI5ajprHaq4PLyhK/Pwb7JyETtTcFmupSn3Mv8Llz1
NjrQ+1KEsPTAJ9LMKVSUqp+r8SzLycmU+bFwSmmtv58p4yEri9dg9sI/n2Sc+9U5dZ0zlC3zgSMn
wrqBf1Yt/ed/HUzWYa62htvVKUG7ThPq0m/E4iY1mCLJssLtwPPYbR4H4YSBgvHR5awpFU8zw4zn
by9re7TypUyTzXDBHwGSgHPEyLLtBJhATMU6InO6K5r4r2OGs/d42N3CA2FIH5FihoCNh5Ymg47J
PkCOhKXlJj0fu0tXVGEcvMinwPzfxjHDcuDfazfRwSEjDOkYV1194HzxgOPMyWza9vMEUCKHaoz2
mOUpe1GIDNySd9wjHzC/BO20IF/YpWrDXfYPTwLJTaEMsPQEpx1G3Y5JBwhTjVWhIgsvJBSMuvgH
guEJrcSoIM05z4Riu1MRS8yF3XfiUmJlQBXwrht/UAzxmuWQAW6taAZoIjfkBfqQu3evdTvze5Ks
wepoyESu7bgpCQzRFLMYBI5ot88TgdMmr/VrBj9Vg63TPTutuyeAS+7iOEmA8udiD1oeBZpAZ/EC
hYrGh5lLZ0ehTAu4/ZrPrfeyOgAf6FDGoJ/qaQ/Dxu123B8x7fCNQPtJdNAtWqLHiM6lTRjhqt01
AVW/cU8EJpCVt0Diw9t0g0bE6obtG8Ez0/Y/Vu9svdi0KAkf3rP1T4gIHTRa8nB333GlhY+NPCzc
pj3NHmx83Lza0RnTZ84t9C2QLNlaTbC17Bf2V7EIL4KAfbMvuv9u++/+cvCd/oAIyPn8OVd0EtHt
aitdq143ayx2ujOc/1adoGLQS2vdzFFuDzB1fMWvlPaY895QcfpHewcBCRFsm+AOEABCTb7AAdRO
WMs8jy9IDYXzHvfQpUxmqmrCsQN8eqyhaxwmkMvFaY5viXIvHFCluIbck/ndfQNlOOATN3v46bkP
nSAMHq8pRnhwDd6+yr2wr1hOw2p+Kx5P3KF2O6PygnVbM7ABp5lQBy0mpgoQ365FElrj7alVwc++
/3vGM73tmbCvu/fR5ZzY92eNdKeEPI14z+A3Fvvc22Y0J4hPC9xiTDhWvXKS6Xws5q/PWZPh9Ucb
FCv5EBaYU35RuTfQokXnIRnyum3sn5Yb/I+k89pWVNvW8BPZmlm8ZRAGQQQREW9shglmwIxPv75R
66yzd9u1qmoaGKH3v//hl2dUONkdoWJ7XlsIyubByAXxPARZ+sbg85/DWG0QTIhxvarcoEZn3OL2
WoYM427TNeIwhe1oY4Adlz72vN9cOCh0BaiegjRFeQOFbsGfBh3iDr5sBu5JPsYSYdcSfpqmx48u
n2uYQivp6Zv7kMPpCwcI0hLUYlI6VagVRTMp43SEnNArFSeHO2lt95AgtkuTirHEvQUXQ9uDcDfB
ZQRw/Wa1UIHIO85vokexyrVwvYdc3p+kl961iHSe5u/H4LGNDqZJgPLh1WE7gAqHwuitM+EaTAsU
1fqYIHZj3LZqiVVWsTaihnMLEPGfT8wATjI3a2sB/VYlhXDTccGaE49p6ApgyVt2INWe5kzXv8aq
TeILfwjHb5pro7NjIq+cnls7XKuY6HLjn+hMj6j3ftFvaA+ATsgSIvFbAKzMS/6nOCB6+aMpTrYc
WH3BMIBq4DJ/4sFKp82LU7lSBWuYxL9mkOIKPvq2PZmuNDUVZhK1UGSqrXXAKTN/MP+E76sKFgyi
x/84FJVVVgDCxvZq8vU0quXhWmF6fJZEMkAb5AQtVKc8J33piBk2LiHKL2M6KxSY8g/zATyKB4yG
vlA30OJhxj1mgZdyPtAs5CJMq8Ev+pSgIBQdfjHgj93i1+Tegt+o3jICVF6VXhy6tTyhy7Oa1TO+
XqBKcvy2c0hgHMq+daHORfUoXj2XCnahKU5CNb/DLp+XQeUgXZp37kTQOfBHyInouR0KWp+cCvZO
BfeUhLBXHRaad6y916wNH+zptFtmlbUXh7F9mQ8G5ucn3vtbCLmln+A5ri2+HC4IQTTjxtqoza9z
UDyN78PutP6lSansFDx++VCDh6hoREoHLZL/Dm9drKA9HIfPKLeg8VWGBfOLDpd9eQR/fMTzHmb/
xmhAVO8FOZWsVzWG6uNg1BikMl7OEebZW5YBNxgu6SAOnZ7s96j+xC9qdlrXZ071Ay+uHSD+n3su
7B8eh6qf6vAUr8bxLtu7joub/9F/ZOAY7XgMEe5mFPibSe1LQ3dAVLvXRn73LTVnPCIi5O3cSS0g
FemrplEnLi5ImGvCZBQWcvr63BqMUhGOd4/h8B3RH9/SDto/tNiehrkBLhZAIyTuTECMy+X6aNIy
0uACnH8UJXzo9wYepczm0dWPffHblASUdFPsmbDMpRSjxS2oJY7bMW+mmTSwmVApFro7IrXIxRr1
qt9tWiRH885TerNrfHeHfuVpPgbSaqz8xIk86MefELoqYvlmfz/FX9Ddg7Xe40/W6krCLp8/LBJl
dbevCQw/xPn6cVMj+2+bzVfxIZn2nZmsG+ybkpFMUkfAay2PbM0RI++ZY3fwPTl67D4Aw59cY+c5
Z9aSvtOtdjKa2+z9xg7Yvdq/9IU7ws++YSd8T1q1SRPBJsGyQZEviaVDhgzA2LOImitFZz7cDKjm
23lzNTvLx0Zzv3sYncTf9Jaji+is3UOX/V/O+i7fKrCQy21KeVysGqVeuB9MrXEApcfzAW6u9N0B
AVd9gCiMJmjW4a/q2u6LmJJwaOvqt6CponACm245F/IcDvPvtNsYOBwPgw7eZqU1LPQLyWY1Rr/p
D3gXWHLVC0+k9GX3I56/n8ULHiiuJ7iJwWIHqde8m70Gu9T6tqw995BcqC3mLc/jK2eMP7bWNhEs
A8ZHV1UXsS86Na3lT55RlgkSo8hta78A6TCcX5010yoitsjtHfRx+NeBYpFNc2isP2ZTmhflWkdl
+UnO0AH465V0YEm3B0b/bPBDW0yz+cJr9/DyOkO7aQPIUyyBAjNIdkccU2+rW0heopJgrbxteLGc
vmzbIgLFoStllrlSM2v2OH0LGZd8BYx7MMzmzMI1Nj7OAWUgtrRmSAjUAXzJ2ERd4zjDQ3nS+Xov
fH3zsVcT/4uOrg9HpHNzqZj6GDe19erzVx5kn+YpAjT/1AkM1C4VIGY8qyqmtr1rDN2j3s2Zdqg/
tyzdtz5lAMbbWxfu9N3Wp1cYRnx9dIxQWFGwd08hU32s4C2S/nrgU4S7Gd/SaYbhK/k+YvU2B+n6
NT1Yz7vNescS/yeZ+drA+5+huN9t634WyJpqtgOKMYjnEV/OqCXuWWt5DQYv0dWMDsNc54b0W/2V
2oW9+cUSwzwBCPB8Q7wo6WRqBslnr/ue9nmDruKFbe4Po960uxEt4QuGPAOKnrg7JVRjzehvsHDm
QHx5Y74nxL1p72eQu1cnVy5CwPcT+Rx/3ESrw5J5Az8PRAMUCpxBjK3LHLhjevFGWoD3Refsftab
x7JdGIybyeHqGqfNkGdMY9DgalIRVQM5qqc/h9b3Z37IwHnI87zF3AGtHHqp6TBGLNfsVBWD7u8l
8CGaX2b1wWSu1RlY2pLz62h+8TlBgO8/B9bjrb/2zb+8JmZr1N5US8iQPkbXH6Y4IoMTOl1cv+zj
wKxcyslHz+hbJzIh78Z3gcFy+PEa/R1Vpa0tCwW3j3gCPlO11gQct3QCtIDbcvrYr2GhT2gm9giV
6UrI/BrZt9loyBZ/Lp5Ic8bxl+BF5rvYQqDmOL9w/uFV0AiPKObXFsLMSQlr8OkeCxxm28w+GMsx
e+PoTmHNWyjAJMsbBuWHQ92lsbgC0VMm1PZ3C2aLGCY5Qxwl1vv8d0kPWxVkR5l7WhzS1wdUkPjz
c+FdzD5oh7y7xf7ktTJIzWwxsGm0d9t9/Enp+VoU07+cGj3l+i1NXLL9Ev0VQl4MNsPr2dyy/CFK
AP42O2ZjZw7BcdAm2W3w/4QSIHts0Hlf7xIiJyLDo9NMIb68sTfYoMiZKoozzNy8WnzN0Yb5cm9k
tBjh0iJQSvKZR7Bj4C/dvfaekUzzMJllBrYYQsKTd06m8EI1gH8wTlxH6JEKCsTZgo0/3DPYbWM/
dZyfZgd5Clp/97z7Q9T6XQenzqRrVdRTQ7qPM1mMPxT5fRgEMCAxi8cpxnwuK9TfedIlMUfPDxim
ACUZhCAyLl2c98XPai7W/eR0+zMC4jR71JgVxkNrbvnFfcMhyIC2P62v0/EEBBRqJWgAOR+Aa4SK
g6av1sDg5Fgal8b4aqJ+6w/Ck7v2rWs/a5EcETLY13ANoY+0s7X47der1sNcwXQ3mrxvl9iXi96y
q3w6niS3Bh+dO7qm4ccvsa5Eyx+H1eRrn/c3U31FGBAyKOKLmhR0hYjuqVjaU1byS0UH7IYP+Tow
9CECFP8LvAwCnN51hskMmvmc5fyIAoKxMNjqDUdIHFBRh7SpmfHCtPP13WblXKJx9gX2R2vb1+NB
9gN367sFm3n53A0T6oV22m0b7Z1G7/QK+1xIpVpjV+ufBipWtmJ9ECDYdQxmwt9fZ9K32GGF38Oi
610xj7CKlfWWzb4fI/QSVzW2pdCBZpO+4q/90Yu0l92tusGjY//CfkA0UXURn2gYtMI+ToXttdNN
T9REHasg1wLnP5rvD9QAY8Bwd9Lf5guIc0uu7M60x+YYGICA8/cRJi7qw9p4gj+IT4qOt/raL+Za
jEQ/+nC2/hvtWyPz3ZIH3ItgfKFmheny210O8gGd8OC+YXxiJfBMX5VzXL6mWLG3bvARZEO4OSSM
8UR5fO9b+fHEyS7s8xzLoi2/bSHM+mlxwa8Lq9x2oQmt5Rj9PrZVBh7lI5zyEXC83XpN2ocPseHE
2ab8xQf2FTOFUn8+/SdQ71tRS5ppC9xvtQ772Sjp5XV4wo53QcvapwJU0wJORggVJDFz1D7MEe3n
EZJICntFafAZ86IoFjh5YLn0tF/ocbAE9h3wWteh1i5cZTOHFWHgH6EwPZnYjc2Md46PmDbtTwcu
7WWn4Fbi284x3yTCIerR5CHT/vZBzjsuoagqNLH0uQX6UuOSnNTz7sXq2L/gPtI/2U3C3VgW88Os
xiNdTy7y637NB+4hK/wLYAIZFEftAD/nNmws65iSyGp0pUYAlQpZwPbxHZ35MFhf60dw9SW8Cv24
G4gjcCCrrYvP2HdGvcvMQDLQPk844b7M05maI7IF3iHyNO/G3fnx6DF1B6p53tkxzbRjP0D1YJuR
/I67R09kZDTwdX2cX/4UrY9+MO+rxhuHrfnnOMdBX2UqmZ9zxLjiNumnN1TcncV4cdxp2wpLYOOh
2hWuR7MNy4JAg65Ni1+NjMK5MZoDJ5uu58Orzwcp6K/63MGTGrcwcU4ooahkiCbdAuKXiAK4WjiG
KnmY9lKGo9AECBu95z2+OirSkYviHJ6IThSBhyt19Cr1O5Ug1NltYW7pf9YcwbvrSxCyQFqDUh8u
uizjC+SpS3LdfsMu1Fz3E43nhAEQWQvCc21b3YOJ8dORb2XzFAxrPsRvoAOJoY6V4QsflAU/CTjL
YDtUEXMUrtNe9PFBkcInfvD6K8YzS+PWz+CHl9gTPpavnekHlWZg5yZdDu2jFZ3sKI5cqCebyyxA
KAPS/9FbDrQzM/plHhsSvx5wf5UgDnKwBUzFbzeO41x983b+xibPeff0yIurxJCLxcQ74ZSMDQ8y
Z03s668foQFte5cI27vDiMEPHyQ/kgF5cpOkY25ggyEA3bzmfLIXFQpfJSTF7AaVwB0vEpdzOVKn
B27pkz1hdPzyFHVLeQCP0qS7aQzTTntwvj5P24Y89dxsvnaM2V9NOkXgvuLEVS4A/sjm7vbDXQiz
B4akLsxrtmFYh8ZvkXaE4ud5Khucw/2FCQEReN7kukF29RqJpYEKermkMxHt2T7SRtgLtrdwPB4P
EZ0tDm34MTHFNYhzIyNPEws4sHBkUWpvFx5+do2MCwubYhx5x5Kqy4er6S3yZgt8Bw2P/6xptgWU
GRfYGKYQz4Siwi4Az0p192FbyDLLfKV52lS6YuqNV0PwdE2pNdSXcTDVt3pjYNf2SGEQwsCGjni8
ygfG8RZG/DzzHl02E+BomnwD+H/JWnnpBNUmAPXesAZ6OAsqE8jA1F78cFwLyIWAlUImVAC5zThM
IlxKyEXEh8I5cTzgpizb4JTw4Kog4+72r3Ah6rv0TbEhTiLzydY1n8J93HTxHIkk5oEa0QA/K8/A
NyxOnj89+X8mSPWu/ygW9AE62+5RdxsyEZlOvewURoCiiimfvo8fDBY40kK6UVgo6DoXOA2T/lAh
gMfShZ7MmfsziIfhOqOFWKmzc9M2fNgc6bOBVjpwcTuesVC+Nq+tvj1MzIhwVH6CzQGFjJuhe6gY
k2cZX3iB5R4vtyEUKNjcTERzKKnWJtmBLBPo+A32sGxwfy9jqPw8neGOXoT3Oxh6EOC4CH6LPnf1
3YWYlrjJCY9oE8cNdGggxZLJKO9U8BeZnD90Qmc3rIVG5rx5GCkTrhX9O0mYHPDdPTqCtS8LTc/F
muCdpN5LYfScCBWAFN5JGHHN99joxzh3W67asC+HTxYjI5BPO8a70A9Mlrsmk7Mllx1QUuzRmEWa
2Rc+qcAJQz8TWNnbJG9W9bUyBIComtlfnQBzyTZZmjwjIR+pdM87kdfQrk11HkBR+0Re5OKGBhXo
XwIlGarMiakvXrrkpdWuNeIo37dJn41yKXoMjAXfZRDlJabMMVNivszhzcE4OecX6B7fFj2/qGu7
e5PFw1P/rsDEUqUEYewcG+xBfjvd5zgI38UNohpYlMvzjKhVOHUaClVOTifgNKTUJCVEbZlKx5vS
FM8FH4u9xTnJeSNZA1DrQGuisuI1bvbi2aIWim4ck9rWLbOgBfUxTc+anXJCuYkbHS2JM7EU+47D
1rj9/bNJ3i+ALFqyfQuWP4tZJ2PSYXSY48HetRGN/RMbDe1Wy/qfcM1vP8zxtGEshJ0O3kohcpXF
1FKDxtlziwsIA+bJyms3YjkpjgJfvMF0YhDQtFxdZ5Ple7dQlmz8WEzN9Dc/dTT9NxxmrqrcgRFb
wTf6SYDZm434ZbkqQdF5KahVbbdk+MUZfbcqY5hgFdBjHIMrdg1RQaUqkIp0I4ezLN2YPQYUauBi
1JUAR0aPyYyyuAbre5vj8DT5lDybNfNc2LLiUnL+P4SkpG7pR2M/4JpQqyHhMk+uFmr9DwId/Vex
M74rFqPyC2ccyVpRdbnwhsFeyM0IBF24bOYLZ4fYNAzN72KIZaVLkVOhnWFzP5nn4hIaD7dulOdR
AZkP6kHsvm1RZJwl+jdQW6iJix29wTS+s9FHLufqO3gjM8TDWq3SPCqlIRO4n4BKxBIZZhUIBL1s
/ePS7SAH0MVosznIEctbTX0U8XnAifkFh6Go6w8clkLXCGoHixgXH1PeEtfezWQ4oZCqujbc9ZLe
IFCJJXgQMCfMziHzSh+qOScA2zQe0fAzr/xMC4Ftsq9T0u049kwhYHDwCP49BHSc21Pf07QV3sln
Rj56Z6i7lLMHnYh6XCiAxxYbvBqKodnBmJk3hXaUKuUHu5VcRehJaiCkPBcgbCpHFqImbggGoMJ2
dSzBg+TmJsMrNglZhrOBDjs9+z4sjs3SDtY72Ajm8SED81oilkWTS/QDpIkJwfbd+ZMRdHw3O41Q
A1/qaq6FsrDToW4frlgcm+hWM9+38e1kGHNrjH9cYTPg4JCXpJjiHAHCzEEQ47AePM0MaAIK9tqC
gcEE32L+8MWncbplQtkRDtmc6COgTzKxEvHBlN63xV9X/1S2SGDpZn5rZUKF54MKFgLpYFxliNxc
VElic5rxPdspEyVnhoBmjkqIYRO1NDMfv+P6O17YJqFRsB///sKLx82wMG3/sGWSbL4XwcFzaZ4h
vCSDRcBkxc1wH8dX1uS8M92M0pjJ0gkXNkJwWdvZwmi7GMzvNVOVGx4HwmTV86eTpeHh3JfjfyMk
3kvKsMHzqHk4lSCU5/LKGTWyU8yVw7AHjetHAI9JqigUzEvA8pBGf8KPcPnOFhUFTizlkO5WST8V
v9Ib6d6r4PWMF6WOlK6LrapL/7BobJzaIimEWm8sRJiogh0aR/JFP+jBaOfiyj+esTa9brCQSNB0
18SOSqUTwVoFoOE/nym1x9PmUI4Gzl5tdPg4Jz2vhFz09lHUSOxEJCuYi7LZ7qOD7U1oxwngNfYf
PcYOjZuAY3uxXEc/yxpZ1sS7LPcGH59KkA9TejI2qYV4LOwzodwrNJPbDy9AulEsOLnG1BFuYMRk
DlyO5/g4zfdlulflnBICLo39KYn4/OdGVEtydm9zY2mUct+jqoldIXzlCoyQeJEG5Aqwgw0yKQZU
gQbFYKlPvNFB3/dCLBaLGE89iX85J8R1/s3TlDFjSCzs6WCFKZcJNXIUeb9wrz7SwEC3R3WYr3kg
eIjKxGXRUeqOVim2yJr+hh/BAuadB9xjMbkUwXdD6f/hLo/z/YgiB86WNO6WMSFl2J14jb3wcg9z
zkWPgvvfRcIbbFhZ/A7shzurTplUMepNOFbHPV0thsJiTRL/xkVG0Be1pvQuFIg9fWCw1GQuGTa7
dVZAzHqbYfqNbFyrgqG1QeDBZFoKIPAO9ZiLTkhkAlE934A5tlVlQKltAoVpmEvzJB/pXlBgCI8w
Axnz2CXrzOCZeQtlWjBBOI3XBDkVLkwFKlSqU3Z7dxm4xkN6Ff487JGXuRwVxnJxRWemCgZOYHPE
XuY8DJ7B5otbeTBEniAi7+UumAOSbwIlnh84louYgTyvwHhFuUdRimIfhCZQ6CETJjYIvl6qUCqm
+eLB2IGXA8pfLY3FS7JhIaLxWTjiWEvKqMHmJenE2IPMgXpuOafqdm9J7o4WLlx/QUYj9Q8jCvhS
B+qrPruosSBBf6OQJicQx51r+gOb8rjTtsOhb/+xic8i9G2Tcl7Fb6ljnkUXec9Moi7qQtlyMlZS
fksKXCm7AV9BI/kS2A9BBiqV0YYjhl8hOCU002wtQMzHLGqIk9ixF7joh5+Mw2wGC0sw353pf0OD
44JSJxo5Eu2/rWIsgv7SN22MUHAXYUztwq22Zhx2EEocx8ZahwopCDYuB0J0TNkotxlFrm/bM6bB
YaizazI2j2TfR3SiyXsDpd9lMRE+LL2Idy0I4MwomejC1DV2VOtALVtFf1ZENQa4NFgU03y2gi4I
LMBMXk5BO8emKDMwpvcMkas1hg2lX1ZaqqJVVMDN2GBlg8b59g3Qwv2hYp7NnO20B249A7pVXK9m
wlWhKNDvFCEVrGjl2oeGXd2vMAsubDvPzTjqzd0ht3Wfm5G1rpJOIg+YzCPxQrgocyLcX1wc4u42
TyfkS38r9u5TN22NXo2TacDH4y9SgiwWyp/Ha1D8f62PWLxfajEbhtpmv5YuI/dMMI9+1DiajZKz
RNDMZjRiIm9l0uu2KYaA0Yhs7Psu41oDgiiGDiu8u7nPBOdEEt8n2C39sd7aHXNPbDj3yAQ7In3V
FhYb6DHipH0BvgPdvJjjRpVLlCTkjy5AjQFUCuZowMkF6Aea4yzkJgGixctbkPoLSx5vdMRbR8jH
6HsZmz0BTnQH8SKcR1hxalj+QNZn6bqe/dstCXGbgTiHUCCOItBt5Ac6DDt9/g5XVfixrVlthKbP
PBdQAs05e9EJ7bTK8cumyoA5CtHEZX1wSnkelr9nMCkOTnWeszXsS+77bSswpYt5YOzyyLj12Gl8
xkNEv1MhSiYOhR6Dc1n541PY20N/N3vKfwqGK++2oPWcPsS8k6qlzu8SYocfI/3KpnKZc1T/QlyM
nPJB3QiIeSCkd3IoAg4V/0ZtTwTHhLoDcillTnsbPyk9L9LlK6Brdwn7pMlLuBZIT9V5v5kIzi+T
P4DDOk8c4XMC+go24E2U8TJfPHX4SL8d9Tr3Fs3s0U7Ktdhf8ewzOiWdKdM7jHSPFq1M3nT47/O0
WtGGIa02EAuZrAKB5j8ZhNF+5C88hS6oRoygmv2FNSKVBk2BIDczeU8GiTLjG9m+P3obZLb4nFVJ
fJ6ycZVmlGafXxCNsu9V+h4be8qCk75hoLOpOc0RoullGqH4oZ3bDMm0pnlk3qpTurLsu6pwK6bt
7dFwbxG4kprmcFDhzzGI/FOAsPupfmWC2OuSFtfbr/8oPYAucu53I4qv8VD+flB5mAJt8HfMiXQU
vztMGqLUGLi1LKiI4DnKDf++yMACSL/CqQy9boid6jtitTDpt0GRWwarZLgl/1e8o+dDr/FXU0L0
LlVytYpVPMTIprhslN3+OsZuX7mQtWx1WH32NcvdojIgoWrUshtoMlDYKBzpwSM8Jbewsc6Uaslg
85wVsN75ht82dzdnW75vzfe43qJJfJmaOG6JzNg/UlC10qDNoJAruOoylgZKXU7jQP1QdjLAgOlr
MdBJzCONOhlV4OdOR9QLucCdsUG5E1UG4FLrhREG7uQLTon836c5GsOZyltis7eZmU4fjf9S1jHD
LYUVtCjODe6LX65R3lQ5Mm2f48/KEMuhSo0pSfKCO5pbmENksj0tD2ICy2dCAQohlnZqGHzD1pHz
q3uVtIPRkHmt6PbtM9FSGJWz5DApongAd84Bqb/k9fb6uvtTe6TiUDPWBUtDRjHTBT7I7GSPKMZG
JquUCmls5HF3+8H5eWgDUhXWXkMCLl7exW7o5rkViHlAGgIGBgneDF4huJH9qMGeiFuumbDwTDsT
Fg4nNVBki+6dmvK+egdHGsAa5oTxm3AEKoCAFcaPezJKEu8ZTUcdcw+W0w6TaQHnXGW7siXITOVV
LnSJbY9/p0nlR3feU20wVGSjV43jnhjR4Csl4NsfCGJUFLrnl3eyfsq6F4KncjA0xt29kYU34ofy
guSxYh9IOmDwnTCrVUHHRNduWJZIqJLuWBboee6meFytk8J6Nz1TwaYtlwEbZLwcxJeJIwjxmjEH
qVqKqtYYZOIeofcxEMOhgJYf3duR7ou+rF7QvLW4PVpnutbHHcWd6C5/okPnNzK+gjHHi4hBfY08
s2P0DuKw+YqX9VieIDABWDJePeSHK36Gj2zXd3YlyZ/wjTtXFj8uVsQ4INhah+hk8YkB6HcYcoP/
IvlgDlmUut2fMgMtQmKvThLH14MeUasD/J0SgUIgyUurVJjZgJXJcT2a1E0Im1spfgokLxziA1Uo
Kz4i2DH+MAgOAJgUOo78mfJyNIfNye7XF4TNoX1aEbL2yEc61t1Y6OklqsczFGn+wAfBU/YiEu9B
D3jQWxmHw3N1cSnVPxUn6b/scCr7aUTg9Noc4HA1Of/IJxCv0jh//UWHc1YwcTn90S+MAT0RcMIT
xiXvZaB1AHw+o96MWYxx1990QLZVdPjnCVvw97QA0d4YB/L8H291wvCob1Zn8gz6XZ1H3SXt3n/0
GaQ2B5uBLcaIVvCPtEnqA0nMGlkD+EbzZUOFci9jmtlyzEneucgnf87myt1orU3ZZxrljVzCgiF4
PJ1NTW8PI0bjTbAEmF6gw2RmCvwhTwA7aNvNttFlnAPiY11bTIbML2qIrv3BglG9WtvfANyyj3pC
W7pPChwgZu7GDSsIwxqacEG5dp2XfVF1nI6438wRx1CEber94pZO6yeVeSOdAQ6Sr9NsrIkf9TBq
8K5d4Tg2aX+9ESYv7hvLhM+LLGoeNfUj4DxchfvmoWxwMMcZohZgoZRnH05Ci0aqExb9p9AeUvwW
2RALpxf5ZNPqGlcBoNGGpcNL//ie8JHtGh3OxfAz2FNcVmHr5LTGwQFJV9btc/nzXrnZO2Y3Tu/U
cT/+XjNFDwp5Bqr006bqLNQksE97OD46IxKUOiyY3wRdk76OizMVvtIA6tcx3PY1tgHhAE3HAYGB
qjrXRGjx619pjPoTdJvGafrVe9sZerO/EYNDxv7ADfxNtPMK6ED76ms3AkP2mtF8oJnDfZkMIS/B
BvPGA7dlUnnDjynFH/tx9M/pe0yVRvljHfv6DIGUXnxVMY+R6pGyvh3/KxzpKWjcdTPlhyuk2b6b
6RcTnfjfi/IWoBfhsaEoqspt8UO+l/jKIWNC0pBYIkwm2ZxcJGxOGGbCRo/21zuJP3hkBF+tUbid
KM9LJmlIDTSKawajDMnMr37EJeWPmnHG24ZwKi49qZTvAFFUk8iGma8pfiwqnSmDVx/bDmzca+jf
iuC2O2zLZfE0kFs+cfZVpekLBTsWZEqY+tMhWaN80IcL1LsGdVSJ+RgxafBLF2QM/NNxKDfvmpbI
wv3hy0hW6d4oT+uJM4Og6/tZQAfT6G4SULXdgVXsGqqx3c1g9CsZIs8ZrNLGBc1RaWx/6Hn49jKf
Dg0toE1HwXAcPaOACsnJg+UbakhEe7f0j1YKW1ZMlaHQTq/EOju9mT1T0p/51WSFKJ92nhf/3DU+
zAybx7/ZD/sSiEFAx28LuigQsfpKnJniyo9ESnVp4DYxCy0VDujosx/GOyRXzOwXA0EvRDxH5Y3/
RZmwSP6GFR8Z1vGJZzyaXba4yqYhbSAnleIgftI8dk1h/6msun8LqZj8wfjgc2N1wOalb1aCiUrS
ERCBhe8utzBnaBx1Tipri/wt3ce1D3WWQfXVEW/5p/t2xnoTlDIFc2Ixa42NP74KyNC0T0xBGKBo
AlzoH8ZVGDnWCRxaGMdijj+hqnHx0eWJ78LZTPvwxahc7Bnz5ZAnBFr4b5RI7eMKYJ6TnQsmsirb
UzLHJocAQBvOumJAtzwwZSoPZmQ65nfktCy+RGhqK5rTPfmL+CsZkQjIzPpYoFkHznXpjQxJKZnQ
wqsGHBBOxZdEkdzUYdBBLgXUwWGkEARqClEw3KP5ZRgIouAwTIEjhcEXBSGzhJFx3gKw9eLFO4uw
4Eu4iNfTzN2A6ORIVGKpups3iVmE0LLY/Aw85U654MaPFBydXZjitLPoTnCN/gjPMwDCTSIGidQC
0RQMbDCGmnu4JXbFGUdXlWyY01PCAiKXMoLwz9WqhOl0tTHtA8gUyN56DEojEkEcGhF5gOtqkrb3
NMQn3JPj/T6iLDVJUQPhzWx4L6r0UrNjsHjK7RisriGLdMG4hZGC10eFZxk0/TxyCfSlkE0KSIpV
6T1SJrc/jAuk5LlR7Mo9sNXLZJyPCaNCPN13xITuIl9HY3PeZ+uewj+QODAhy8eZuq3DOAZPb0Hd
wwPDcJ/YFv4w3UDuvUng2DT8xYpCnAu2N7Sw4xjTNmN+9nkCq5FvhgRshybTRqL6pKbp2enhCNBw
mzErCL7506RO2SFbGioyMUDeLlSaIrXk32CcKTw1E6TfDVJKpmUIyIB/++zL9iLG6ralGErYjOwo
QefY8iPesRBAAwq9t1msAjBqbDD/zVmJEd9VJE1TsbVSKHBiEzNAUthiBPQb4CUQuEDfpk5WwN+Z
EZAe6gDLSQxAF0tXBK1IjQNwiYiE6wZvBgon3YhV1u/BNnjpAawUwlyMHVnxYNj0oiwmlgkxtFzf
BLJ0cYT61/LDSzVQuF8x/xQpCkPILETWX0kDDVFScn4gYx4F+O046qCFEz9UsuaQE0/wfzy711Zh
XlKN9zdmqkamdz17KojJlZe/mHqB80gNCPc1ihS9mdHjSeEyivV3ldffKwPeFNwBFJF1EQHzKcQ6
LqcxeKncX7dEEuGzD93MT/GPZkZnLIo0YuIWiGx9ESatPj/fpZp72q4ZYFgJGdieKXABjxUOW64p
WnCG1Cb1OShjaQEW/V0TBMQYo+rYu4iAXNYcSjGN05JeKctUXB4RSyCLIQmAR7tFYcsRHTkokv4u
HqOMtLs07ZDo6pAL85tys6EX8FpCWfBTQenAabuj4+szQr1muqln8Bw7E5dEZ4ADZq24TC/DkAkI
0li+9pR6nImIX7VtLBTHp8kDivhv1hJfblcUyc9UicSgtOKFMWeWxDfJUcEV4jjhzdNnCqDpqHyP
lz3HhhT/FHIgUZZRnPnqrSj9CXcpt1bKM9b9mjP00pisAgj22GED8Jkg3uq4unq0di+ymeiUJyRq
Od1ocbcWHKAu912tnP44L9Tz3deckbkIsCVEqgyJws2NfGCoh2PaNqoA+5SCcyoJ4AWLd/juyrx1
NDlz5FwO4panpwchAZj+B0D3/5Z90pY3IJ2omErm7WaIRG9mK+CSmwX4tvBNKi2+qbtExZ6+sIQF
KYR/AW9R83djc+ikGWfZCRCJFYXBGT2JcpPpoYVPuMqH83/3pz75XICg4Ww73NzM3QlFc5wXnhgX
LuQ/7HHHyA4NijEwWVCmu55IScUvEwXr8O8w5uNDUmkpaz1r/odxmWmbtYNXLXOVpyAEmWzZPYcj
0tezxUzVXKhvC2l1oHChXpuaEvkiHpzkuIQhEBono1SEnMiNTZPeB5yYfYHfK+iFSTHMsABLnS9H
fm/BqP80kYROcEq8DD6y2hiDsAEwOPATuG6X0Iu4nMhXgCmSkD3P3iBpATBcgfmZHSLQd3DmWBvI
/h0AzGwTMCl4TmLYKuxYuDONseH08BmvcWfrMw3Qj1wliUvIUZWakHS9Sqb1EjXaFO4A/09Zz0lj
/nsgO/Bk++wopgrYDztQcOdUu7Ne4LMqOj2WF9ePyPQbwuWSJ9gwvwf+4LlxtDOZgAhHk8fqPN11
pl6MdhbfSocAAFKC25molOHNaQDjFEbSgRO2tpDpM/kCwuJKbmVgI605iJJlCgz5Ibr7LHSTe5m2
kXWOggggi2kIy/rEBLYacFTXqECNsLfaEXjJkM++e2/dQW1GF7xhNwHVb9y1CSQZ8CxYHVz1bgT4
xj8xM0oEWV7f+R/vFwJph5QQ1SQHi2nuILjO/gac6mCTAAwUGbCsKAgSHiKz5BRicsotrYL3yM2e
xv+fkkBEKtrDnv2CsB7rIURj2pWAMgX6jFAjUpYVN/ZTqNtV4C/AU3AZg6kZ4nfqYc7HKqQ3hoRL
XXROGfCj+qp0lDKiHYyN1zbuwtrnEiYji6OQSY/PxvJpC1VpwZzQBEjFP7Rl8ZxU7eVK+mDgG8Lk
mGx5tfkLPWZb8Eik+IdqKXMmSKejAJ+qm+Ato9NlTEptBDj4jyTDpcvnOGJWS9gJ+RCC5IO/MdXp
mxdu6PfUcnq7qr4OuLJKuMltYN4P7Je7XVvc7Zgp+H7KGMpWZh8z7Fbg4KIKB+lH7s9D4OBOU4jp
+GTGOGgqGyggTha6WgsYZVAQc5y7Nerr+YwcrhBPXAb2UNs4TyYMWrqy6OjgL1Rn66ndGegp9/6R
zAoqa3e0LVDxSOWRfcLEC3I474RbB+v1vlPY4dmxU5aOsyVBi4kEO9yG3cgx+R9JZ7akqBJF0S8y
QlEUX8lkFhVxKH0xHFGcUZy+vtexb0V31O2yFJLMM+6zdzYkndoR5kFCMyDTBZADsZpnu0Fdw5i+
YvJ6BaSdvcVWoBlCGBdKxerEwHO3K3VbSdZWgyqFVntY5zLIGyaDtuPtdqovjsanTqjlsQGkxpJI
Y1iwSZm7PSPF7qtPx1QjE4ApVSta/sJP96ZABOyOrQ+hpyA4XSDg/b1naRKJALKbXeriAJ9COTa8
zIRYzwoGsCv39hkJFjP8f7Mlo/oU9HtLUND9GLPH/OCs9p8MbEUdHFtCoictI8Q+pD6kJewVGBp1
bUSGwNiw035brZHaU9AI3ZO7Te6TLUiAEcZSdv48FWVZELmD/sbq18mxeez6FjNTSebaDJB8Mh0y
cW9Kb/DHn704QHk8siZ0r9p9llGPyiENijGGybnvRFOVnJ4gqGZPqNazwTnGsNbBLUcyID5xRFzB
dKjTzwJ6/qTrchdoOHxb7HIGjsXpkNcwDKhhtLUhtBuAH1b9Z+h1zmO4hfCYbW9CfEnOpLZ+dMlV
5OvFFDoxqTzQ5U1TqYTv0HwwvPeface7DuzSrVUbgi67ldI/ekxN/TKAVRNe4hlHWHzvM+1DA1JH
C5093fw7dTibL/SuMZRRHuwtxcC/J73d4x9lXaVG0mYhFm1ySsHzAUlYhMdutwvYMCIarSl040iD
Jph0ekIraHO8CW0iaaO0Z4L4kBBBEfQniTkEvOcmwIOimLY68CWwTW83Hl8cf/2DPzb4ZItdcIpw
aE/ajLQO1iQnCNW8Vybdj+sKxT2a+zS1abHv7PG6vab2Rh2OTg4tFJoquBIJT1aw2zSvsYGaFBU9
r164HZZuetfnbWcyxdnSC/EV9WvpyON2X1IPTIAhgVGiCsyb7t0ULJ1stCsV/GccjqYli0VQuRcp
Ili6jL9LQPqoYGBnPgJfmfU79sT7iGz9tP9NJqw06ShQg7SxxA4JkuNFgRorSsuFgDZU3pvtWxD2
b5N1NC5AYv1ZHmO0JnX0Xf+PbiCnD+eMvS3IbmhkgcMPWdbOixSB6MlyR9wCANLki5NTremZwAME
E72CqgtWoIY/vQUr2kH2xBLINwaQ7pwtdRM4ega/1i57LBdKxpoK1aUndwKfs9S1HzGAVZCXw/X2
HAsGItJ/r+0PqivALD+V9Gbr0w2nvI3NoNcBdOvDhRyVBQIvqQWfAQxzwFJmIIIl52x1qrObU9CA
TMBSwDkATSiPvUneTe31DvJO9HUkkLzquRJMHM2LPe3/1tkeE2WiPILUDuObFLLmQxIMaRbKCPCv
7IESjp0tbttn5owr6PL1/ipulGxpPKwzcOW50xiML1TX9Vt6yQjsFdGj4pExrF9Ren7b2/MmCYGH
Zm79SanV3gKOtZBxeVHfUe+b5O0/3JdKKQcbyxRjv6OZRZm2e4R8HcDTzQIEkc3tN+2/aoNAqyUg
JrQY7zjqqXDj0CW0b8uE/sHve/wwSDlKBQU1fBahcC28MpYY20flBBmXffBz8aRjeP5xhZc+3TMT
B7IyZHZYvbuWyiJjPLpDLVixxUAMfa4q2ov6KyAFBp0/45cT8wvplZgx0yCzB3/Rmy12AScLWxEM
9dUuCBt7FGLeGinlLbIafAfd8RudmnBCy9ei5DsNHYA1Ar6IrYThNfDwPB6UfGHrwBDQDOaU2YRU
BCtIz85e6vG3C8bAiRPamRgV2oTcp/yAj4RQgr0OqMHeizJFDs5mW+g8oArz0GNrFN0dtsLqquHs
23UAtVAVaHV0IggfCrkREFcAcEBoG+CciY3RI6Bagc7BC2Wxu6ZDj1OQ+aXulfoIxRXwn4ngS4B7
gJWw9Uc9Vg+N1MYDqPYYpLXdXs/BGap2/0Xv1ZprElGqCKTIpcVQQRVXN6N9dEyKGNho2IwMy64a
JJT5bK+3YkqSaFwCAK+5M5gpvtF9IPN5jA/2immtI7PyBVbcE2rkwyJuM4nJoHxrhegULh5lT9KQ
gtT9WcEyIOHQ6IxoRhIysNQ0TcGmvClxZKtrI6IRRL1mbO3thUiqGwxBGO7NVWmeMFeFO2KXUtwi
Ccl0+6FbQa2FUCixeubmB+1naf3intmG3B7SkrTEUmJTavGU909spCMnnVE3PvIG1SaDmmF+dCqW
8xhd0ufL2RGWu+9NofY3Zj41TA1VXWMmDCqRjxeatBJcoNnvW+eWhuVacjWpCv1kIlwyW+pKhiAN
Rv4aioFSpAOfUDw4O/AzpZ42Uk/iQkZzc0E5LWC6ROStwS/BVw7/k7EHLjwiEqAvJH3oNwfGphwD
SGBgwOMEhVt3RbnVYdhQvT0B02+Bz9E3FqjUCbyiwqoXWLCyv7tFo7Ku8wv1o3e3QUX1bo+oAt0k
dQSwttlQ9h1Ss4UyjcSUQhy1PK+R/qqKuwFcFWr08tdmUKcCJs72oZwzaDC8AuETYwUEVF+HZ0sf
BsYzm9oT6Hj4idsznERHEUO+1oUgoJu/OglwCWhPNoQqdAYpG1VBDQo6eoRp2sUHGMy0pu6Jg2Rh
sPXCkCV0nyVlpEZ3vS7JeDgVhfStL6BLC8bdxpj/QkOkSfRSKiiLGcahAU1axdc9QMuxQ3GyhXcX
wCAEPKchXmHX5pc/ndHbuybkeduS3hbzfzcMAU25AIe5zd8KhEFxUfRvrx7Hw8/DxybfMZJwYooV
NyIhpH3l4lMmR+AwiugCdxvdKzjYK/UnKlssHc1c27w4/dLlALc8eAu4OS4gYnIFvOrqAyrHeXin
MiLp0HUahtnLuz8C2FLYs02yG3zRqSd4hyrVoDojh2R014bdqJGmmOgFgualGAiqll5p602nlV29
OA94Jte2Kh/OorvDHGkDdS16wnZWOgdaRwwjnnVVz5trkl2DrP7bpEg7SMurHoEYmRxb+mghlnQd
59RwgENigUidRgg6PBxspj25I5Th980u9cXuwCS/eZwkKSRyggGV7BcaaEpzpE3bC4WxLZ4+7H40
8AfQvsXVI7Yk7CWBonQnS1fLGJ+gItwa12SkjQ+T5O4mAB2JRjhWKSI1OolIdiWTDXH5BopzByY2
wyrgO/KxBekJxCjqixRGxzGlY1WJ9yjZXsFl2hKJwm43CPLekCI8AT1J/GAAEfyEgvANrM5jbHc2
H8w4463S3Tk5FaiR7LLBWDbp6oRDLjEIMzXb54jyOdcdpxQyQkzLV5meV+21ZHNbL4pdLIgUPKW+
T0WtqYjkRMGAfJ7iCKXWu4vdIFKarD5rUgzhH0aDrm9K3G+i3mb5bzRtjFJRMyC5O/sbSa0k76Da
NgFTLI26UXKN02/cFY8Gh6f7VI9TBCHQ00ZSVlnTYPhdlps9A9Sf2ZAECTGaujAFUpXb3N2VvDWP
g3YeBIZGsKPexnSeFOrgk6ckBMASwtEYCvlw06DBTbeKWL+tyNurZOdNkEiF41Fy7VLokBSLY8FY
wzalagIuDovSIVH8nN0V3cCJEayCgbR3UGSz32d7+bXPFj6EwVBVwRoL7ZM9uE6kNeUDTMJG0HyB
ZqLfmvUJ9nAvgcWjQP6Qawa5QYmEtNGkWJe0cokuSPQ6VK5XxCSOoqwAmoJImyiMoR/GP+wp269c
dbrTrtERVCjMg2HIBMX2NmHwFPhHCBcdsYDUBKUSCEivewd4AOCMaAeiWs/DZGaO9OmKSG4lqPkB
FwXrY4dglH1EyS7d05UYLb7jru31g0C0JWvD3pDM1gPlDnxwNAKYQWA/46K2yV9UaBIo+lpWPNa0
k0HOu9MH4rMU6bkNn85QNH6FfwxWUE8Ew+LMe+Cv/HMM5JW8o056CV+OO4NRRXSIJZYkPRDSG0IV
o+uvBa0z4hchNyfhpViSNDNO0cMjJouq3UjeVVEKdxyu6GPrhGoJkeMm9e8R425xPkQSRP1F95BQ
ZT2HaovCzAcnSOiIdAUgI4EJzAdbfDTNqtOQR0HsDzcSMdAnHEdtP7pF63tICAyo5jQw1K+RVwDS
JhQnqTe+UaFw6vAujqLkgtoXlM3HmoYKCKivByCnwtxEAGb2LxbI++wuKhT/EWNEVLnc8T28+O8p
KVSwBkWzT6tLQD8RnavjQsrllA9macIcrwYh1zYQlDJolIj7qIccHsDtHsfIEcc4EH48L4BgFPB7
uEeU4E1Jl2ILjLjgQ60d24i+QTFW3dHIrwS+3+jSe8dO8SmgVqPzH80294bDui9Z0jDs9CcmlBrq
7JOvM1vkJ29xbLvNUY1BXVOS4MzQ3znwakKtylD2rNDgIp2xRCdCM8Bm0cOEkXNJkFtjT/Del3B7
ws19eQSvyVkd8BPP0dNr4T0v/fb2DcvQoNM/CmaMewzxd2o9d3R20ZKLyrEFu1pNKQI5SlLSMjRi
gjzadICg5Mg0/UUZUBnv9JlinXjKYXyPDgGJGanqgb2XqKaPlhdVa3IAdjNhwri1J+6xnAgHDgBI
sNX7aVgsmqupZ/SI66cENnRaQU3l6ttvd0DRy7bZ+Yucwhjc4ExXb3chwJK+LMYxBvIlY5dcIY2h
cXWgCbiBPG6no3uP9l8H/H3Ho7cDfIUHz7ATyTfy4ezYQxeQkhvrV7J+yHoX8OgB86dWD6ARv4Z2
IYANJqLW6xxOXFJZU6/JPgTCIAVYKvvtOT0decSKdibmCoAtw05kgaeGV9qg4UryK48CtMO+XzB+
S6FzxCqT/OfI67UA/hoenIMwdaNS6dL+3G4Lj2yfqlVNren0HEC233qMTBAkAgzh4fGcSFF5xBll
U5kIoExDmYyxBFjCKVYmd2aa8YN0nZoTzgaDWjVgcYTHKWWdlC5wmjZdfo0vDiLIoDVDB7+auv9I
wqhs2WyfjNlhvpCY5ralCr1uD5Mdb8IAOqcbH5spcuZp5wUxFbV7G0yeSpPLZAykFrwXI4qaiaNp
hPve4rurkKjxgRw7oQt4xDJoRJxt4BI+ZBcpBC20DWHyBB3cQQGhQzJGSxkUKXtuLFOiDHYH43aH
cfguoX3/P10QzTCfGojz6knts/DAfHrbzJKBojTrYZBwlgy6BGTkmA9rIKJue11stlsASilwtYv7
3ZBY5RvidkkEn13ykA6pH9OFPps9KdwGm99PznGawr/AuDDBSvoSh3JeSMD2YFoDZaTguqlyX+n+
JckXfCFTYOyOOaBDqgitqFUz5cLesfsFVsgppw2mSN7Y69Cnl+Ana+5zf/K4y/UYAGPJIr/sUGFX
DPcSsMZCEnkXDj37AhKXQPUHp5dPhjOOdftuabQTuEpbjqo0jmyyD1gJ3oiJgJixMy4C9KUMMJKU
GJDRh2FzIoAGGt8THJA4aWj1aKizARo7l5EW7iH5lWvS7Z0wV/CPen6319IgRZRLYeHZ7oxTUtkw
qeLE4+Ks6qK1SJ4JUZF9cQ6T9Q5gPhUG7rONcRkbMxNbXbJ52Wfux16TgVJ8bzoXmvOMwEjnk+ge
OyK98RbGntMxJs8Y/w7umUkMXBuVJSCSR6+Cl6BhuQvpW5KSSieV1i1PkXAzHMkqYnhScBLi1Pln
wjEUDn5wNn7Gc1x0aTzLTB0zNVJo+HAD45KjW3J2RBJwzX/sgXHsxksQMz23B/8rLvkvApO7BSbA
sLPDa5KEc52sQS/rNAwF5PybROM+cdIRla4Znf4LXgpcNAGvInalH8V9AqAHCE+9gJSQV8Z/f7wM
aS2IXeVjYv5vFkca4D9ogi3rYFIoSlBQ02uuThZiveVCRki8gV8bzaluM8bB5IEtECcZUhgMpLQy
YaZ1oUYjdgsovDEdENl+KqG0QXGA2/H1ljCbxQKzAjphCwA/PPojQgPwWyK+xle3O2LvSywnL6ND
M+qy4ReSsdIcYy0plZDyCIKQixqlpAyjBUk2xp1L6HhUhan+EoXSZ6SXvvI8rD6Pg+xqzUqM8T40
vDDX+Mr1+sKsLtY9IRXYbtlqviZw8jrUDzl2tKc4N7S+6WHCXnwAH9R46E2f8TPou2O6tQTkms28
XrML+EOAspY5pXWOeebAYXDZAmxrUNmY5btPHQTFK17JdaB1xaJILFJzKTNTi1vLwyXPSCgCgdiI
+eHHadvNUKIOmkbdj9ovztSnpawp5S3pIa3HR0yzDLzwpChP2+OtmFEc4pmkNmOh/k9zXphyK7i2
Qj+kWucKiEXehZ23NrowIHLqtnvKtGKXuaXx+ktZiGlUR3bDWm+TkHflsXHx64gNa8Iv8HShVk9K
R6DzMkfCM5a9mXKM2e+gT7gLgnhBwbONdx7FZiqw3FfbhjRay5wMm1bUByNOaITXjGeuKyz6jNoy
6MYTk63zAr/JUJEckv9Pj42mSIqTNGL1MX3sFNkzgksgyPtlDwyg8e8pObDCnIot4HGzqliSeIbo
Qay5J+aVwcIsBF4j78jLBIzEiXDRKJ71ZnHMRJvfHS3kzgkYY7lm+RP3WrbmP4434QMVW18OoDzG
v6rHX3wT/XGxZjBXd3/ngQrSVOQ5Twk+UUecdXeJPNmNhZPVkOVjFZgiKzEPO+/mm4HFWFbXcix+
VX5ZDq+cffFost2Yt5YTzZLyLeGQGJR7iBNjG0iwyq2aTHQBhKd180FvtQDFTYuHB0HVhv05HpuU
nGVrcuaxYSwXLzhzGsZj2Zoy9IGpAab0pVImjp7thElkd8iXvKn4XClPk1HQsuO8CE4cqAjI0YVY
c0IigVqluCe2lPwWSAW02em2SKGJhFSc2SLke6qO2OoXB4aCO3sIYDKDTusKu5qL4xZSNhHLt2bC
BMhLKi8BsYCloZUcpnJbSQIlKNuZO8bGyDqBgJJAEWwXnRqAnYCPAPo7FNY57bco99ZcF1A3h5kP
sc2yYlhaZgxYbvm4M2vGR8vKyOXhN7gSWYejkil4cTB8sCz9LbLUZQL4Ut993pfYgOsljvj9A1V6
bQa7+B5Z3bnT5kABqmc9f/LsLfbIb1nZfnx4Hdo7pwbL+86r9ZvOCafViC/ODY5SGdn7qLtzDEqn
tnq7DG5xMA5byv8/iyCWQbzZHMHNFmPoLw7mnIxMhDgNKNSuwa5fdPLhU8tPay6nT6hGRbHldxSr
HLLy4J+DAk73Q/c8/DhifF7OOTh063/NQuzVR+WBFd/gprk7Eui2+PPQ584uoNrLEYWeXq1lsFXO
Y7rljojZaHMYCqFW2ePjP/4rdOmUzkMbYaVnhLL9xZ1zPuVLrtjYWp5cJ723Mqx6Nwd6FhagGja8
ahi9MTyNhGEuXFdV0d2ZSelZ7ups8BeD9h5CZhzVHhziCLLT5OBm3SXz+0y48Z7cqAM9a7ljOdnr
M7ehXEyRrID8SNb1gX0tGFqljeCMcZT8+Av9Kjf8/yplpY3k91xSiR+bWFSxqbtA7OzDLZVEqpxd
U2dLU7c7O7bVLpYFkb7Lg1hlLQ0LtuCag4/ez+9xEoxgi0Vk8k4Qwyb05k4LW2jQ6nbMfmkbBCfR
HIymCQg1aAfHWI5l5p7ZRRnRCtzBWtxZxIR1yNYFhaHX4gh4OnRgsFecdA4rm5c/fAgtOjOQDVrv
N7o7j0/RYqqNrsTEdYjU2YIFy0AayC3eHbH7N+fY+YR3nmA1ZJAa8Nr4+XMF88QIz4EBkeQ5eMIL
C/P1Cja38cfhEdWRVzTUcgbT65Kog8c3bnpf10oEIPyua4vCPd1sMF4Veult5+AJThvQFa1usLjL
HssvrLciqATR7XKJp/gVOTLqIVLN4TUz9rR2NeYAM4DLoqnBjANsOXw7wmSIwYHChQoW7sLnvLHy
EJvPDC+GZ3cW1xvq9R19btEHgTjqV++2iz5enqIFKUyL4F9730j6zG+/IpBY4Ry3aHt7m7nb3zzA
W0jHHvwZJTNaHahDSnN8jw61KKcLgDYLRQUtc3L+rqMceXBM39hcXRhv+zt1BSXst3BALyj2l6UH
tx/9fBZv1mNlwDDPIJQwTuzxosPaK8vDicB+qeGUbe041TXhLStKTs/h0TkGuE+okOyCR0QO/9eo
OlAdv6pMn0PtkOnnM777babMwJAQHax40HC/8KvYtHbuYAgJn9nIWHWy79QnQd7roxhXMCB0c2rK
2rtssmQ+kQhZRq+uG9laKTwPVTYfrwZ7ZidXScnZeMcRgRKzcZjOM3mvS8Sf41K2Zn/8rQthNiMn
bgNhHKaHKB6xd63uukkIsoaklxn58RimkpYGo7W9emkoMhdinunYtvSj5q7fzLIgj6O/rKA9H8gF
nEhyDQcef6F+v3aqPr25Qy+H+oVpQ9Jq+EMkyMcw5/HcsZCKcs7YBmHAqM4e7qkQ81RDvJbt6V6k
jxZ/tlX1AFiD4Tx97dkL6YHMiyspC61lL0HUKsW/+ejbg42MLjrFpfWlEdyXeamhxCJtSuZzrq3+
jGkR6vR/Z2mbGy5Xl1yO4JnqDW3M1W5kOQWcy3YFquC+n5JzfvsX/wluu5urG83L+VmDwOJiEZSS
ll+B8fO+B7eFArddSY/B80jWsTPsjEOOlEeQjd+4t7/ndOe9WvYbPzYngqAK0UrmpXtUxStpIRXK
JEn0Qv3cg6h3gNFBy4xecvyZ93Er0MJ22qXXDH+tN7acxGhNEiQ25h8S3jKpj5Uz0waUUb+u6VlK
avMmfwGJ6jPN9SvEYN0uveYke7sHJLMZpASpCoZM5ShYvFyZG4cpqcYUID+8qieL1+zhg6Fsok2y
B0vqVEz1fDr48QuXnH/+5ig42JX71NxF49YD/tm/0xjd65r9lw//oHZ+qhclQ1RSHn4xJBCFMbib
D0Ux9U4Aok47fuXCV14BGQ9elqPAU9jM1a/g0tIvxi9LN9/31422FkEO6mN/hvTZG3T+KMmjJAPC
UJ5wvc/JarKqZz9p1NhZrxoDkVDt0Q6n0lC6v7cURJ2FbXa3z5hylCed9buBS49g6qOuSHXNzu+9
+fzPbDrNGGnWa1IpnByCx/nCKNQ6A/T1gSU3Kt4hPuA13mUU94jaiCXudM05hcKshFJs/dEj+sim
7ZYjxa6DI5uNZiUyctvtqcI8lEsnip9wZGklPmkG+5SYeDnBmFCN3XgvgkiwHRxZ9rGET9WSwwus
kNzjnOsq/Pd6DX8vr/pqgr5zDYjdGak8DzStUCPSl2SIESoLGTJ4yeEnfKKWyMtMFBtQQoPv18nV
Z8D0cYTWzWz8khztMSI6/e+x9heYnekdA7tZNh8YAJB19E9DEAdSEuYwVbQBg6KzX50Tzvizqd4Y
NVeGXW/A+VshDNH8uxiqrRD1U3nGN6avpZ/67em2DuTATfmtiqZUdZadlrk/u8UNVQLCYkiKInO6
r1HE+ezci89zMKhG2K8jiA6VG50GA2mq4X1yn3DDbNvf1Z0grhm/a6R6lwnj4ibNbPXiKt8Cg0jo
oI2q0t17Jow00qneq8uQIQ6GJhXC1EbLp/Gyo/Pxymh5NA31EAEogJsQrE5+E1DTt+k6U4QFXj3a
lD2A1C7VMJJlaivpngE0+ncRWVl5DmGg9tdYjRfBZR2J3zF7zlL35QlpLpr1Lee+ZE72g/A3S9Ou
RTQludh2fwtRx5jjBI8qHlA/vxPEYwq8DhToJyYHFhBF3lTtEZidMtmpz6iEZL6DZwtulo5x7hD6
ARkFrYRwl60fPGAEiz/Ua0LJnBsDymgZ+8EAYLLLdc74WKddxxY/5TRCCSc1SOwpIQsQipy46JOr
LYSVlJRgDMSIVTqw3hVAD+KSAeShO1uegcrWJ8MlFMbnYQVCVMcaL1/fcPeHrlSAWtANzMQcIXWp
hFRDxJANFQuV//Lyk24swcbaVkLMKgGetDxQQSOsRoj6spBA8yTM+++gpmdxNmjbcR1MwmyO2uFX
UEcXZqkIMez1Y3qy91sQEQdSGkzKO8wlp3JBKY/ICutran4JfAdtfRDliG8Wlr75wJU1ORJkEMVL
zh21u3MG8RlGMJepIXYwjpyJbKj7+HqOsKNsUTzurc6ZVVthKHhFrSDfwGGxoU6IKYCwQbcYtFb1
NfXyN2Yvv9jsT+HyR1q6/Njmqugch7eFoSBTXpbdQ7RDgI61gn+TptJeo2l21rdZW3p6vQO6Bsmy
/sRH2jPAGdHy81bLB4NkdUZRGbEiChGWXwq/BEB7B3rYtErHODERnS8eqkh5Ud6jRfcBaRDc4mGv
HNBbWMxed9R8ajB7o7uHS2k3nMbJaXql6QJ2Y7w0fjmkFrOiP4srKwAXH0LVWnMk1Qk4H8QpsWq5
DwkGjKt4QwhXg+oWwSpD9eoddijjCVAOh0fG7d7cBbHnLTZwM3ZQ6VoifkmoluRuza8h8shGYvxi
RzzBXB+NGoSF3hEzDBmCVUSgCRHooYUw0mkGnTA6RHbNDuqdPVMJNIwEfzamaG+RQsTPPzQVi07W
rbA93AfbEJHvSDYuT4WglET28Udi5+Ic6PaXc3uNo05M7ociwAe9XCIt7AEgML8dYOgeVOngY8Ng
t6c7JiyunrVsLItRjufDekGdTifWLnaBKdxWgBiAWYW1cWHnQvhxTL6AYHxec1WGjxl6j8IHOASB
lIyKKtx17pW2wStam9IPYTSA4Ct3zAw1afi3Ja2oADBoVEKmml/6DpZksQ/A1HUYD6E0V2oTpsS6
B43AQ9DLDHRmGkSmQTjPb6jWIZCh6pqDpofRzbBHprrVHTo8CwACY5kPutr7oSCzmKjeQv51D47V
Xh1JFtAKL8rF4aPu3V5e623DaElt7jJcLF7rEeiEBaO6Xb5vGlQZDQQluGUKikUrqp0doD77R2Jo
WDOaTH/NhVivaih8g6CU+niZK9jx5pJAc9EtT2p6hQO5HcD7/MfA7RRO5Eun/Pbf4BeluXC2S6bS
4fe4Mh+CKsJkdE3mtN5Hl/WXDh5tsSZp5E3dOw0LjDhEeC9dVugoMbXah1tF31wIGw66iKm9CN4C
HwcHxjarqFSaDvBBWY0ekrofTD+D5dg9OnbjbBI9SFPhkaOYZIW9U6Eyn6z44+z6T03cAxcdxHNH
e9xmmuHimGTf8K57Zr3b4m1UacYGkc53YJH34Yj9BlT1DmjGij8P2l0kNWrudZltXs+nfT0kli4e
ABpOiFkmGSOH+RgEBB1uQYQVVSd0uMkc9Ga+qMTfZMWUq8iuVafVHIw4IzByqE4Uxa4aB4mWHOky
dbve3cbikzDR5dYH8MmM8MLVyBejOayuEUHBcUhRJ6D/TQecxOrr30bVzeHtHzLM0MXj35mbmpNH
6OH8+tNS5FzeMT1Fr2a/01f3ZaF8oXFBA2S/3roRtusqG1DagCTiHDU9I2xzUNvQ6DvzEGNHVGg/
0rqenfbKfa7RLW8tA7mDYQFcy/59rpiFzkfFh4UUQ+bfGDmOln9u+S17Z2iI698aaZRHGco7PvtL
sXa1ybBiIU1WX/awQxUbYVyqFV+oyLuPfkNV/lAtwXdV5qIrkOHDRVmGS5s21CG6idzerIX02yDL
7Oa2YCz9rYtvOnt1DRFOOcKBsK6fVM10uJWxkbm9zMdRvfXH6eXTXU7e0ty27dpJ4fPe5PYF5PmG
sm68Zd43ts+nIiM30aFW5kHd1XNdtaKGQiliWsH+ecd+w1JWi/T+hSWupAhOVOPSqaOa6Zxu6ljt
G3THKGa6mW+NyWETDGL4ZWScKvrBY1LLXCL6wnAr2WtNvTYBg+VXfTSUcYjKq4vI1RAZhmUOYAlw
GSpvTcgvoJcwA3Sf2PtgJNJyZPCyXMuENyMHPzUwpo6Lp1uv+7kWnrr75hbz8qN78w6z85XnYH+X
pw1mHWPP82tDo4DIgmhRllekHEHKoEWGkYGn48EfsxrUQ/beYr63n4M8EmrXPRkh+RX9wAcohBhE
VJoRD97yHpkc8Und3woxg07rFGDyq5cpJJbnF+wBPdwhTV9BdCCgjG46ueROkZC41bZ9I0tzmxxi
K5jen3a3cneRK2dC95KmjStYEWMCpdXbP1V/I5kfDmXumm+64Fg0iAngMD/8sVb4OagZ2sy3dd9d
f3cbPLyvyQ158wi4OUA/ei7gTWhkCZsqzd0uSLpBdwIDMEnFkfakuqPTvZ0+tzQqReASmvOzntQS
fvZgMOvhD3B59YmsH/x8S0vz/6w1dRsOMD58Y6w3iJ1RJmMQmzIHi545FYdNii/+/tFG6TO0CR6q
iDiNJ3tTKZngmAcDRh6t3KvwGcjZuLBc2ydE9TKZgT/EFdWm9Kau+O8cJXa9qbX16rPGxQALg56i
DgrCQorqvRg1wThGo4oH1t6GAVGG5YBkgwcY1WmpgoJjBm3V/JvSRWvQ9wdMOHU20HtWOOxuYAfc
scfrMAH2c4EimHrPAAnhGAidgFeCXhl966iw85uVLb2nqlvceGOY0Pm7lIk1IavmdoAtnXg7GLWV
cQXCRA4r0xurAriTs2EWGzCPfwR2Ztda9sY7olWHlq4gjZ7vzvyFDSxAgwCRXDHvtnIyZTJnC9ju
4EFoyWdBMNG9Mi+H6InfKOL9U+HkMhgNFQwS8PyQdTE+NrFuOh+bc9zieewI7AJw0SsAvwB1WUVG
FyqJOGEx39YTV561vPA5OPJIj3Q8w9bBkc4DeF3q/FJVnxNFqWumtve9Cz21VNCfZJTfCzkSwamU
LU1iVCGYJ7W7pTf05TxK8cbZJ8NjuLERk9JRKGgT/CCxZJs7B1ubJXBzQJfypJJ7d+YxiEROCol1
G2dF0hD32lGv6IAsJnuo1OzLC2otes/qg0Jb99cLqi5hdifGtL+zjwA6qNan5YSMFZAV0Q+Nhlvv
k767e0QGBVd4H340MFKeTTJvOJNaCNnFvYOyBSL0YLAYgT6+9c5A21fnVR9R2EklNnMwOWhhNGwE
FPZBtQXM77itpqtrFQQkPfYdQY1rZjg38zw9H11TYFGlgy+gdPc52mgfzOuUHkoMJSphTxJEoUex
36sPRfLCQDEwlGA2exD1Ug9kbBLYmvjGIBN2F8qOlBbF32X2OaXdhblf9q7pUNR2N9baKn3YLCBv
ebkTUHwgKG/DF3FT++RMuhzv7CQnfG7P35GEKsRPjMkDwZr3JvYzbDl9D0DgbfaF47tvUG6gxlm/
6LlG77DioP7rHUYY2OOTgRuuh6MO7vDpvJeZXffvVN3BpyrsesZgL0QPByrZyLG4z9JZXt1zTmpE
8Wx+mNTc++K4Xlrj3rWH39lgKJpq0MjWJ+8qt9ffpYNDvGkQcIrmNbBGsIKl6BICbmjUOGPoVr5l
brecrmofzli9ZYMH5SgNZE56OHzFz/WOZ2u/ER+vR8sWNVaJw+tQbPMN0dOe1IENRcOgQUvBOPcN
77alL4onPyLeDnGiVAGl89DiKMCt5L0ckAjyu+f1rL1Cq0+13GfduavbjOWYDdDt3qA30DdKGzvf
uMWPlp7cSpHZvEN9L+TSyEP3vwRhRtDU37beM+DYDBqYbuanxJcde/P+wNKvB2v+8DGRzBUzVUci
TaRx46Gj82i4c918+sH/cIrad3Z18/S5d4c5vq5mPyr6KBR7w4FVwda27miwEWwK4z9Jzm0kUiyX
5Is3s2F84aTPcM2AUnmGx9gKNtcJg4AMIxB1q86NkcdX30NzfNBoYcdLStf7fvb0Tfyo5TbBIZZx
G2kDxhm1eWIUsDG1zmrAxOoOZXChvLhcOocR1Xys+ifbIFH53wMz3850bnzboFBJokX0iB/I3Qd1
KJhVoAvJknN7eH26m/pHy9DfjlSDOxt+RSaWjdec7htdnlTuXY7LDcwuT7+ZOwLljJGSWR1bP6e+
ahct2+j1rzAz01YdPsvx+xx6Taj33FodAwMKlME1mEJadrU/6N8uLv9q9ZEH/YA5ZJqMSn8b5QB1
+f7V6v7+Zh9eySnvsgBCY9KqMi+YK+Se6q7pNHWZO14OLxdSBQKrEZb4S8DY8GkIde/VfjUwq3wB
//BxwTewEm/CALM6fD9AzBKdqtoFp5BP5iKQnRFDgefiJp0BY+hv/3Hx59PncvCuqUtMNpoTypKS
fq+a0OnahqKjPdcAbjmMQFtrJOq1u/cijYRR+sWgkjQ09JD72enqhSdyFIQrQn1rKDFTPD4BMiJj
qr1TZth8R3fijm6lIDwp0RsBSc/RK6gzXyaAUdnuZcU/UhBssDyfS2ewIQgfboaXEcbh6ReH5OG3
BzDMaE5yAyIkRNoJObnfBgTFiDIUwnN/eISwHzQyp1lBWKgVd1ZMUhqZhmaG7B8ADvuxzTPS5z0q
gXbQFDKVx763H72QHX361ad/8iq3SaVLsu2jfrEP0VjjRIb1yU4joXrYFHt3HhRLIhNlDvoo8kCV
sGXdRTJmevikL42BnPfm+9FbmYl5ZQj5uL1TLIRhic/1z2199T9TUNqXlnOdGGe1mfMn4x7wRs4p
vmRM/d9og2joi82ne2RQm/36tVHSguVG1UXpqNLETrDD5/r4xErV/QfKLYzpYmgmdRK6vBHMc54R
v/GmGmHzzqhE79Cf5V0u3vBw8OqTM8xHoqy8a9IQKmNRpy2F/IYISYhsKmZIWrwnRcst1zqPLLNT
WZhPGIGeH3XdTooWoPpc/B+wUUqc0ko0p/SmAeVK7IJ6BEhUK7cP8cP3CIaIHKbCWPGPpTPbVlRJ
wvATuRYgONySJCDggKioNy5LtyjO4vz0/YWn+/Sq0121ywGSzIg//mGLvjU1tanf0kBT0ZaYLtb1
dWDg4yZLWghedmgwLSfO2DfiPaws9szwE0NHgajLuDJ45IcAFFo7HWJ7Qt76bfesU6fwYc8J4Wzn
nWWmQ/V8U6em2u+CCB/kHQzTEoXfrWckROG4rXxRU9tK2uwm0+q61/AJ3JrZVVhZWC59lbZWFIby
ZL3VirEGJOn//uH580TzSdvhzWb5YAXBe4DclxRiYWVul+LHwb1Hanx3kbg2KMfYDOkMaO/vUkS5
FOr8Kn8FvFQK5IffnL+jXacirIpX4+/UoLMLpR0HBgh5mI11zPT3w39yjrVocFEss5ee7u4fULa3
JdVTEDJ2RP6Rf5/Zj1nI5r/SH5n0MzIz5Kf4uTevgJq54f33WgMpLLe82m4s7lH3mFJZ6tlOH6ej
zoiFxA52D+/xPbZnopS1ZkXXYU7JpDJpJNu89VRGZ0Htieb2S1YE8dDdZ3ThU8Pdc/NZgp4VujaY
VIrfQsKK4EvPoFD2YHOh3Ufaj00dlkRvsB4RTzS4lNhzmBGOzAFuTTyH/DMMxKV0RrgLklK5A3IR
+Yn/bgta4f/+qtyyD1rL3YiCRISvLclyfkoIGGAJdcwDyzwn4OSHiYgIU/6WlOBUurhJvjwe5y+f
I5dX72GXM8MpST6r8NFm8MT4AvlqYAYmZDO4PShKgTDobfgvyxyWPBJS6G0sDLnB/308eVtZSPI7
D59PXPHCwieVryGf/6swGgHo4tXQWvEu2Nr80mrl1zctCIaSES6gCuHCPRogE+A//LxQyaBm37H7
EN9Jly8M+Qyl38YdsLgSLrMYDfDDSAGFvEIDyhgEIIiBNiPtN1xXhttwPPcoV89eXb8h2pPu20Nq
JTLqQU/T4EGwO7u4JvC0mBqW6ayX8O5Sx3J987zynsT82pyXov2nROStYM0JTw5lAz7VdMA0B1gB
8J+fCrkHr0+sI3oSC863kHvs4ncCxtfuQpBjq+EboS9nGeSI2Ns6WImrOVw67MfUcLVCSiJaCQjd
sEVYVTihYV/YgVI4/BvAHc8TN3A7PnwwtnsqCayccefATJZ1BIlXM9WH1BVC1As3eGGmkItkjgvn
KJ2soTU2qdKm8J8izHwWkLSYIQIT9vDDI2uJrgXND+jp+CuOMw47Bqjovv89K4hFQFmYzh9cnnPp
HGdc87twlArIZCmEJHESZloFX5D78LSBCslFCMsxJNYsZfandY5+HVAMqqQYSXB7iDCaNb1LCZcj
ZZKG+SX5AuNodu3MEFFLe4qCLxuDcSnmcRk3FXOpLU8JIh66GDgiRtMtvmybGLrb3jo1+9SmDaid
DO65EYgUF9MlSguZZZXRnghRuN0O+mGZjj9ATLoZsC6w5jwLLQBgZquguwW1mfwb78Y1GnuYlSkz
F4bPaTa2w0+n+VY3/smYEnpwmpiJk8PAyErtZSLP/D8cnwd1+OkEMkEC4K3f6oKeDGbgNrw2o9se
RHbEB4DPRrFyYsk+97ohojc8OWBVsZfGGy4hYPJFMRTmizcbgyN4Mwa4ssKfF79+4cO+pavbT6sB
NgzZFnz2kWP3VYQgL7C7Y4sb2EZXIGpEkrIY9fsfslx5SCRZwtwTRExg31abuPhSlvkgNCfiXSAW
/EhYd5tTcNGDfl5jHdk0LDzrYIrMj/sVV+cC5+w3YhKypLDMTDg/i/kCqA9iVHDp1OpgXbSxbfpZ
qAHAgdP9ZLKA+qJuPoyyZ8nFY2iP9hbwTddQWnFebg5u4+2vnjwsj9mwUfUHwxuNzxMvXMCnWgr2
bytSud+y+envzc2/tt/s7tiuAWJze8bRgU8k81SgxAalPZXF8BaKGTh+8HTfI6h2+2kjLLk5jWdv
vJ9y7wkNNN1t3QdCMr6JHbaAcqVrvgc31BvY0/wxI7ipauHfg9o2Omw7O2gv+vPymxe4HiUI3J9x
CW9vijtmrMgUN98/jMLacYSsf2PkDA0is3IJlQxrD1xGkQ4QfEk6N8EqIJ2dK5ciME7dLdQhJgEv
v1jtKm4T1rW3vWfH36vL3cnWTIphMxIyDVkx5VY+cFPuPjgKMCeZLabYYh4JxA2+zZ5hsj0B/zcc
OPd84OJBEgc7pSySkCl7a1h4IaKhDXg5VAbIkfBxuaQcdk2OaKxlacOMmmxNbTZ5OTpa7iP53LlT
Ad0xeZzjRXP1ndyBZNwHxkAiJv7qZUkdHPWqZwDwQht9nBXqk4nnL0qBLepY4Q/KRtP6BzMA/a/x
VJ9t3MIqtGL1+nfVNjtfs3PDPXGE3+elB/DS/ALO1XfqAQHm7/OY4vnpaFaBIFzs7TwHPCU/LArW
vYwS4YIMeRg69Q6vhM9RvU/8I6RcEFZXGEDWRcXsh9flvP8cAEEzbRI4uf6EOwQ1TuhU8RSFu3C9
F0MGvjOcVxCN4h+MdcNaLONwFpt9Ef5th5aPcygLc8Z2uCVYHLB2slV9S/kMgC21C9+df68u1W5O
8UK9OxwGTbXKOcK1klApR7U3DK0RMvQwIAPwTJK2EUgAEMpJnuAlke/7Op1TUw33wXAh4r/gxZOj
/hpYeB7HmFfSI28FWqNEdZ0e5jM4suwtbtozGhxeyVVOnZ8oM8mBMwBF7uEbDhcvBHYgaRnsl+yq
xj98Zlu9K/kLXEjuFc8JgghU0o8Djlj6+RaZVrH+4j2AeBSNBK4n9S6OpSAQO1sTnZlRfTDcVw6z
cuwgHl8cIc6dslcu8xNeEdgJ8XSf4oBHbTY8quc/yGFNDkFYaJhUMJ5tozflBrJgIO0TpiCiIBFe
B99h0JHKkIaXOHVcXcTmJhiuEtQ47x7BEdArU5C22ohzcMct4i/vB0jyU7JvQPlWwZBRCr7vkqze
ITL9rPZsFYK7urkcTCB7PGgCWdckG2jDkw8bRMzKH27jpiAKwIsETuh3ukD7Hgqi+FnrON4EIuFO
qJ61kbBUi38xlzK7Kz6SiLHoKDo4xmBGdBrD/RdqKtlHPHGMvWGHkyfHIYSuhbqCTW0mdrLUIPsk
x/8poS3LpeDBSUrOTKGGEJDJOc/4m8/pI24mCg9KSkbb0VNaEhvq6ZcLTcMypEP6+wOOrl7RioAY
V74Nzz/LEHkNR41CpdHDiqubwAmE8iyOEdRSKEKWWg8M6niQPOpFkWxkIRkAFFQIBWBMk8BCo8TV
JkoBos/8PTAMfBcWqMU4t5jLpVbhcmxm7A6aNQaPw3D/+BDijs/cPYALXUBaw6mzkiOnzYBeHjEL
oixfhLiacskt+XR07zCZUSki/cBFAyrti+poEUtFiLflWX/AF4EWRfpCHwqVwCjE0PvGBVkv4CPl
m+0rFFYJM+ANGaE3Us1eJDS1oqr/ILB2ycN3Ah++UZec6elgWM1RnhJphxdFklcgPWKGHo1Pc4qD
NU4la5GTcF9770kPdRInM38g5Qx6AfbkU/TKInJAPk/3ldwBDYIKj/kZGcC4/lIv6NOGVB/bZRIF
I/Ly70k3GbxwwuGyCJmHXIqxzis/YD+Nsp3XnhUZ12e9vsYkhk/sIVVGKOlhTYTTzaEB4uC+2sEC
yySwJ6/3nUPchyzIo1T4n3/cZfs5uJCcyukOVs3LYcpeBo0yfTwnDlNEmFKwTGKkLmFmIofF/nMt
NIijKAxu3vYBT8AiIZg9x7PMtG26zE3Fzp+D24If2/TqjrB+CtdujIy5402F53P/kT1enP/NHYVn
mwNGjHhSNCGcc2lGacjbuOtpib5IGJpd4bw+elsOR4g0h1bIUC+8DtvusdftOn2o6HXKLJie7lpu
NmSZWn8+h2piIa2E4es6jPe8c+E2jeRIs83XAnww1OkKnXv70DgqU4O6DmTknaKVHjXUgiNZptA9
AuKVA2WRXsCBKzo8buMTAbUHbV5jZicfi36+RVxV79yRjkvMmVbvlKNR/53CFZYCdEP1Ful9pAOI
/fmH//+UBptGp0JCdvW+Tw+znv0HGE9Duse6CeJtq4jrmrrgyKgyOKL0YrrdIK8azsGbjU5npJXt
WVJ7j0r1om7dRVvuO5YXoOJMGGG7PFWTFgwHLtBsFDgEgH2VcKJYaba4k0ghbSGUTeopqREsMk5d
ZjbqIYS1LCsozTFORGP0H6MrdDCDjTIc6Fkr5fhnqIYCeCoyXzNpu8Vw3rX0v5EB3Ott1Rw+jx3J
REJY6awW1BKlQukzYWDBMBRnBxVLczCB+Xy9Kgasq4fudrnRXPpBd240cR++zsGIHl0HTL8ZWkvG
vB+WHMRJCVnrodhHMv0clxxHDgBagMR/ggt3C0+2bUFb+dYOJIv2N0z27JcYWOZ44r1WXPp2muT0
VWBtwbCRrDDJodfW8HZDSqEMz81lNMONtYVNULSvgKti8oyrEVXJoakwHCkRMTCM+DL2spgAqqM5
sP3trks9soy+8zFaGkizbCxSQuLzlFPc/Nuw5Sk+t3SFJ0B6ju2mLpjEd65jiSgZ7pBghQEMEFlG
GlkWLsbstLgGLJMcnTO3khZVmJOSYRQ03BXw+Tct6JplVmd4nwy/xw6/Lw6XLX4rMscoOCAZAss7
GQotjhW0p8i54WruL1p0ZZwlBB6j+0BneUUCwowvhFFPOUM1r1AseuwQtEYMhHxOUxMhyvEpllyo
Tjns39FNf5g6KbwzsQFPjMFiRDGC29o5EIMxgX3bFI53Nz8nue3+/JE7uM4lCaow4K5f74IM5sph
PnuteM2eOqHQdPUf0jRwGrsTMJ9xgp+NbEbxUbic4RnHIm8/cL7UO5wkfGo0kBTB0NmPSN/CKlyn
u/6JI4SdRZin3brXhWQvmwcsoxg2X6zgsIyX7yXLXEoa291wSvHCeAiI57k4NHBHqDTgFu44tC0q
SvrwmwelbsUxHXsUmUonN+q9egQOEKmax5yZMzFSpPRs3R/nkvNDHiPyTnAP2mrJPJvNCIiJATtE
vBmuP8OJtJKQhlyDWj4tu2kLfgQGxyAheqbzVQs/0V1gEvSplXzaDc9x4a6Vh4niU/0ivMh6gdPU
gU47KTbUICXd6O+zYQxHvhhRVWiU3lIIuzR10DWh0Im0higOlWHOKTgNeCGyU4w9Jx7yLkN3IfPF
E6wnC5xwDdYzk3FW8FJabZ7o0BsroSLxhUULvSbjg8C2jchGRKYCRR2zBI4+fc3Gmx2EWWlUdyv6
jVelMt6UMgMKDHERcgpt+eJ/a2f9OVGowcgrss05261KOmYrpxPtl4A6zDfpUj11nFEPGb4OknID
+Oa4PBBNJu9MjmYYyHCg4ya9XFkDMowf/qqJBwa7FxLlFpgr/TUQCFDEeDkrBtj9B1/41MiDf70+
VRQH6qMANLFiKr02kN5iydOMcieWhDa4sJ+cj1vHqpKbTAeNE5kICWGqS1HI2ovro6NrssFJ+bFF
50T27GafXdiyCvkbhd+Uqo1bxtp8oed7HBDVUPwhpPEIzgIcZhemfFh8gDLMGjJOeJtIxJnVWrjw
oUBnv8qyFCyY6iAsCzy6TsGFeTefiOaeXBuu9Yue0pnsKji8I9oxW2HqlMmJIW9gh2iAAFD1Ec4V
1TVU798+cl6LRnf2G/duwzOiAnesK8vTxwFZs05L4b8hR6IADByo3phm4CP7IO9Q9xgx/6jUbBs/
E0xWxkFBPg0ZL7PubDCCQMyxCZ7hEkP33FJ6xjJ1tuAONIJXJsJYhNQtbgsur0s4GMAwM7BtttGY
78thwv6FbGzRW9c7nCsTSYWb3klmQKaMTumj7/6ZJM0uEclHONJCnrYYVCrY36igv6ch1PIwc2p8
tltDgXMcJemc++gSxy0LsfGPKaM0kGaLWBRUeKAuXVGtU+Qy50J6t3nlgrS3X6xx1kRag3Ku2Zv4
Otu/rWThpnhcp2g2gOr5cjwB9L9sIhGlIaYnWVO4+I0zyj86+BLehHQpD5fQ4m82edk+w7akmeZn
hj2AhC9suVyGQsNhEY3OEVTFSPIO2pwbfy48MBvUG1YIlskMfHMKd3boZX1icrYaIQdmxe1vPOFh
VHIs/GFJxGTOL6P6J6ozEIHhWLnVGl+k9X2ntiHd+6fD93/rMSbQC4yMSJwZ7ZiV+ARIAY23pLkm
lfyX2vFan71DBBLlk5ESYndxzVFiGaq+Q0XcfIuvB4W/kCej4+yZjiloK44WuqjyPt+mr388CNwc
/vmksV3iCFnzqcpJ3vE18nZE0jjx3NxtzHk3fr1E9TDnVsHWNlyk8xaDDY6/bQhfcNk7Gfpr4uRF
1oGQcmZg3oCy6D4EENByPItCEQCKxoK9hH5s/MZYCSgMJzLYSLj1cE/Fgc8OL0uKMmuFy8shYz1C
BjiY3UfSdqAtrraPm5ol5RKiudc4+KDpnKWCmh4mtOjwJ3Vjeh21o6VNbK8QS5FlnNlhLnVqAkgh
1cWzvgk0l6nZhZvS+3Zp+Mo5EIilS0hTbIB9MjHZrrEYP6VXKK9TR57MN80Sd2n5Q46Am9yo/YB0
QrYYg/M236mSIgFIk2YEUgS0A317DF87iU5rEfoR1NDcuExwmE4e9eqNpFTdbj5iCr+2rLVB2akg
3opsJ/GSpclcwnBZgov3WhxtBDuC9clGvLxRq87azJV4m+jCdJFbsQ1xq+zhXyWflE0DTOgixaVB
SfHKRaMkoO69hwEU/CLxO8O6Gd2sk7xGqNizMwTOw5jAvyov+jXPyKl5/xTBcji12/BFZBhHmtCS
L8ppUlkaP4fw1V8Sb19UnthCL2c3HCGWDZ9k0RZYElF14wXspS3QbHtQeBZ7EfiF0pclKIqSPGcq
VB+UGIUkBri1vP8rX88TfHAomtgv8e7j1vxYa8TsVWifrS4/D6e6OxeuYjEUQmONpGP3PIHCrYST
0+gu/kQyt6bzhFdT0recOdheeSHCQ7JGzxmMVw7SwoPKn2bsO5x0PFwAzZ2owjRiIZgPtI1TPCj/
2QjrpcaSIw5/Vqhwq0RD5hL/2M8a97KkDTnpNWXz9SUxkhYW7ICxk2DvY5y3/T2vNbg4eC8B3PXz
us1wDqjyhosSU6mHkI9vjv8mUClffXskKGAWwKwIG8YEo3AOyiC5bPnTZLbElQPG74bDRjMXTpLa
mPP1iClx8CdBJTdeEZ74cTwcLBLXVQ1WvDzugs+HWSsWvxEOJ5xJWz05OYnfoqvFpIojD43MmqMS
Zi96dOzm8KP2WF7cRoveg6uU8QIccYAn2eIfm6t3QrUjbPAXhmT80uBGnsJmZ83js2ESSu2CKuCn
pPNqM2j+wP1YUXGSku4c2TkCm01q99CfjsDq2bp5enA6io4ryGK9Js/68qkFa5KZ5XWFzYraIQf2
glfbxSkYzx5it5iFlOQhRiwn6i4+Z62D0TdfA9Si4Y/DzU/BV3giIl2zoqIdQB2ncgecoC9VORvd
FCOyI/nM2EYFG36MxhvLcdnEdCKIffY765ENZoI/IqM+U5TRsfBuuD+uZWmJlnoN7sP5sokAZTSJ
v6wCwvw2rSZ/SQwhANc3YtvDuSz2eHJ1KCb5/tWHGnWLlY9XKrODv61PecIUZ/En4oDpS8+367pf
6xMSOTHvKrbShxmJ1vpGuBvTGmRAn5Chxp0Q+F1/79s0IyadEI/OxScJw/5nkW6qxUenrbjI3ILf
W1BJXy9qIoe6KDMWyzMWGOzBsmbk0M92/oY6dVIV7oRSyhkIVJ1nQr2XMThmipuNJydGDUie/4FF
YeRA07P8GcR10BJx9P05csnAMEQHI14TYRMXPBoyauTEDJhnElsmqeEpSwXlwWjtvSAw/lFqU8Su
wT3XQDCXANcw2RazZPb+UUCdgObpxJnKI8Lju8EyuaHFY5f+mSpzzaKOMmyxmAS5VZTSA2ZpOeYl
j1lGXiFyUtbnRgh3Fh0M/RDFd4sAOwiCOBAhvW0PZM3Ihbn5sKsIbUlQoaidHbDTUPac3XkRQg+U
3kb6bRFXYXYgpfQLx86glpyeKRftiTbMaPmfi5Y35HDL+De42HM2qYO31Pw1Cs4NTtgw+5URPevK
MbFDtYLWnBv0xKHRmwA7FVsQ3VFvRm3mREkusFUwq5IlFAmDsnsJ64DlxnPJ06hesN+CrPGPL+ex
6OlO0vpg/e7Te3W7czFCmzfduWyYhoE2fzG2EP15y6iC5yLGwKLz4lZ9kNht95r9t81iZSN9ULIP
ssVu1nr0Pvf4UHSyipHYJXy9ZLBXxw2RbLYqABI5UZkxtVnUKEypeaTy3XvFTfMFg0+GguGE6bSG
4yjVnrQa2Z6jl2HLLWjLaX31rwyv/e/yWcNgRY9/CR71bSg/+uks98/fMSZhBeggmlJR8peZz4jr
GtbFv6Nl8lHmaspTZd3UEYc2VqqlvsBV3xkKroJLVWe5+y2TojQEkgSb42XGIsndHI/Ueh5GljK8
gwx0nIwvhrKYX4NNUWT0jt5TnJwANlmoXgiEiVzMa7qPpnfofARpAVbx/eEbZB9+lg/DPZ5/ffsf
b6EewBKLGFt1mcIfO8m+UxZd8BHmxmK59fLOI7KXr/6R7ZrKfRON60AFJKZQkn5vYlmUUGBRrAOF
4MLnEBrMMPsQ255t+JjUO44L2EIvDKPgRAh4ymlmkN+7Ir4cto7wMJs9xh6MkOtBztcGG/9qTUcR
AuRe+RYAvHJmiPMcPSjbHo7h2I/+/P8YgZARqkC5eNSEuaJJqgDcotQBwKahwwiW54WinQ4jBrcU
uVCc0lPjfZm3tj+HKYYp4sUDas2eW8kD4VCIrkM8S2ARgNPwHSVGgAf3d3zhfCLpShKSwZF/9aTR
/QQx7QlTGjwpN1AhuEZAGCDT7eRcQrmlCbzTEb8ipp3XIxIn0H6sSujuqbwJG+zBWie9sxNnYvmm
gRNJCyiPeiC+tQL3biAJ80y4NwjKIisCCoZK0FRfgwbYVGx3IjnvEriJXQJMSebfqk14DxVthCFx
/mQiCr4ScRRAAEi3wK4YPB29HntZctsAMYzZGTlIXQAFTvEXZz3wHxLJM88NpT1PM0NBcfcVN3EV
8x0W6XWJqAwp1s8o6Z2Ao87n9wRfbSy7Nxt5Qpik8tRjS0WeNt+dBFkIniM8lfZhM+8jh2Mc1n16
U5pg4BSSDHEYZdcf14gNgFIugZ+lDvFYb3v4y4Hl1NwsjrGOM2iZDdA9Qj89+nFZIgctHfPGmZEj
C9gGsT1rk2eVwBreyVxFbhNAsfgxdpkLpHGBMoz9Hk9mrDZEqFhzn6O5dOFsq0ijfY8rBBXkshPv
FU50MWhysqP79r82N//3ocFtwsymM3kHdSWxhsufd9cpwMbnJ09jZOd6hy2+EOzNsBIQktC7qKIn
Dhlgmq8vM8ZHcKz7pttYMmwE/KdEoVV5rLckDI8bbf/ZBVOsBp/kOYGNxTwWj7DVW8KPKw8nfR4t
Agtnn0RJ7C02b5wyvdkRsRZ1vixgswfFLfguJDAP9cdVDf+EXOPC+1fkuUILaWBBqQD/FOuK5GZi
Lbw69von8lBuDNp5caAWEtbzRMg80sSyN+F8sIZYQsOu8VjGp1MsNNIUX0GI5usWiBAkA3YGHZhU
8SqQF4nYtNhkCx8HfQ4oHhNarD3TlICYn5yBPgnGY8WtFuAO3T0bqZh4CReH3TfEDgt0PqR0wA1z
xngb7A7X2SzjDyBIiOYO+yF8vXEVJFY65sTemHgP+HTfSh7QwOkG4GGM/nq9A58mZbjCySc7JvJT
hqnoHuN4Em4givRO0m2AiNL+Mvpj3yGsBb6QfF74PRfaDNn4GszyAFXT0OOGC2WfjUqxRZ96FH+M
57zUXPPgiLcQx7yJ9fMOoY9POxtT01L6qllrtcC5mZqdN2CgxnIeo1vQRl01tyovOuwFsO7SHdl9
EBeAPHVwLXBI/xt2qmA0XMzebmMw/DEQeZZZ+/RGVgxSFLE2dNBWw06Z1f8xiM6wI5NiGgZDRvvG
OO/ugtK+IboiOQZOgDQEmeYyxDCMz0418ttvnz2+IicSg70PTQs5dr0Dzs0CEtP18xRNsCBNpl2/
6fe5/BjZIEQPFZ2tW3UwcJWgL9lPTX7Bf5GNhoJOfGimXDJsLDtifk+XFOM7w4mFhUeTaew+HfXb
PnvKcdmlCPE8Nmkeiyi7Apds2Nip0GHhF10JKqJJkEpxvf+3/mXYKLh2pMHPzjRDlsceJpUyKmK8
BZgsdjNQR51A5cI4WAKnmPj+dcjXwih42Zxk2REbDMDXHsIAvWz54xJcjd2PQ7CVyyudwGtxu2TV
NA5u/5b5/7re3Y/DDasReCVYNrZEomDvo8Gjo1cnk/QesNtZ8+MuTfZGov8mN6EKMrg8AhKSSUy9
gd1al1IbakxnfkesO4kzDolxj5FGbxFjbc098TBeEF+XEkW637RwPDlqn2wtjuPBgPZLxtkkFXAn
av3pjjLxqsm1D8cG5UKoGLURQwt2i+UeJyVucTdXEKkQxPjYpHak5WI421jBOIRZDa2dQTp32sID
gT5DTsl/4PN5I8sZIikP7n8bRNy+0TRA1sfU682nE4MPyviQ3k9F7NDivXWVvmJy1Wb/l3crSQt4
f1HMAdzHsd8VAfox/cFbn72+qpGtKV3eSB5jb7K28ERiTjqjRM5CJr0bEq/F0RavvlqMW/90eikC
Vs3SiA7JlJTnFAN9KJf0p5UXOBHbJs89Xr1e2I0XKeRHrKHYlCf4KzA7BZWUJrJ5cRmTiEVo7IDw
uuhmNhtL8pw1Uj1yNpNtC9JkMQCGQLXmZhHtE3Q2Cn6xI35Ad7xjCD5usODpHbKUV3/OOIlvLhtc
MxUepNCJb5y3KREpabdro0bFgAzbBemJBUDeEwkSYmbLAmVLlBx5eSvObogynH6fVGoJI6LRDTha
1yEXAedeRqEChJ460/l9NPenTXfSpNclyZaX/w4mEikTf3AVKTvT7ajS8TeDcLURefTzj4jIgIwP
6jy+udgyxdOFjNvkJq0NBA4upUVIyyB8ys8/1KV7MD/AWA08NORL10CPYVTSseAU7qB0whKFrmLS
jRGTw/+V7mSBeg26FH9Y/RPA7y7bQMxTKxAL37sJUYAqhAOMUIVlazoGkocZ4XfjM5p2/v5cRgvi
UXXtddG0rGvI07cD48HtksoBgzrydJjGLOH/jGFVgKhyHoi7Xv/ZmVMyKG8qnZjg8UJJEM7R+Dns
QUWBbxnAqRzttTscQKKc1aknsbtlggYwi1WKlDkgRA/ddL0JsC21VZYteoBbPwpZNSCaUNe4wYI3
KrYyz5tUH4VllYyr5PCZ0YvT0WOougnXkwLtm8dMVG6q3Hbxf5ziAtjp44ZLkcIEPTGGQl2YfKL7
lJ9kTL7mYAxoPqhvx7OgxsancI+lp40ZmGNT7adAAFLZ1TwKJVwgJlAvuDbjnqbSg5Z9o9CXaac0
Y00sc8WDcmn76qA3aB0jF/qsrDjplHm48BcRB7J9yHPIto7XJhuWZHFJ6jRTBmnR2dookwgpB/xI
ydnCQyDuniyPY1jzzJozvCb8mt+qB1AVcFLA6+349MnH4Q8QaQwm1c31+GrmwKEcM2gZlTPYGAtw
nXVhqg04Cn7+MG/dFi7lWECTVSSk9AXTWUDdD6Pg90RYGcKLcbo58OU+gP0wuP1D4zVggmebFLOU
OZxCACzCoW2OA82TutSIyMNdnxKgPdpMeHu2wb1HsaX1RfxEdg66QTHerxaB4cFeq7U48hl2QDQs
hx9CpwGm8ZhK3yjbwNfqHNPQQpZsTp70LdtI6nkm6XSk/uOVXSGRtftQK6GOvAMKLukRqecnx5gy
9UBn77gFPnCcC7E5Y8/EU4g8b3J7XsGVAr8cbzAYYewgoJdbmfoQVELdKXAjUps9+INqxMxfiFvP
YdOotXcNmYAweZSIHCl4fx4tTK9Y+aLyVD17ynNLj6Eo3kCG8O3n2Oejp6eVGJECswQfLhUR7Zeh
8+Hb5cx76Yne9FzFrKeCwaoGp6itSL99gD7ONFcwXWNgLRORFPQxzAgHX768+1Ut+ttevqXEDKRK
gVwrqSgx/uqPD3vUzSe6loI/IzIFteiBUouSZkFRGAyE4OuMmcN4gr3KgjY/8HB0YqwkXL0YcNFv
mBuHL+QKNDnU9JiMzFF1H+gRjGE8tQGqMaLDP27Eadtdy2qoU759JzxMUkSSWgsscevM9z0klzE4
DgbrmkjvJcE13CeMeiqWpJ+xTfI49WnyaBs7UqDycJNBAzJLqRUMnSE5cTowpkJGlZRfoXmlGwhB
YM0h/Qb2cHjvvjiJcL+HJyVMl26/HuMfMsd2ljGqU/fE/G56XLYCfnqKPTtGjOsHc9DNGcIy6xYq
f1JndxdeHcrUbkP6O0lNuvl0HE13O5Ip7GVFRfX2FtH/v9XEgBfGioAGdIFWckjxkN7A4OJ4odOn
XrWpbu4sC4IXYcgx9eOuCtOMLVlxocnbGjgnb3XT0hXXAk6pjIzd1JtMJJSHCSZYIDyxt8ZYosX0
V9MDHAT8+oA9TsD4jCYYWzL5Ed6QqO5+uV8YxF/1/uYWuUFABxNodPfQLeitxm9GIpKWAlWBQUz6
i639EZGwZOfqfQfcGBXq3sDO8nwJhLJJPeB8jB5Er4gGawHL6LjEXvW9ekkBYg9ViqfQ9hPAjz79
MTe/iKk+pi9wyFAvWqzWMXeNZCYqAsopHyCaI+pEB8y5rZIFgavsHJSU/BAuSd4u516d6nzLw1RS
wn74D+ZvG1mJUrd2559lm49xEiu0uEv1xWmllg5DX68M70MqO2poaGuTIw8CMMUoXeM6hVc0Z/Pb
JXIjoj6DRD3lbI49cHfOEP4nR2LaxXbQo9+mhJGtofBiu0cnxBmCVcHZnVQREGNGZhRHDHAjFpP7
r3roJz4Y8X3Ge3XOOSjvATcNpntv4eq3Z7iYM6FgoWOPqKjtX6jmfG968wlNXlzw0zmAYT44Gmk1
PnD9SLuihSZAmYOSai9t2z+AnxE+j/RVDgoqBxn7vWLSWTCU8zAGz2AYM2tv0wlQnm5UBNQm3SEd
xabKUQ/gNgexDyYh4FTpZ5v3w6ujB7rq1rCdlM2wmrROuuriQ5FZvebsgjm7tuPjBN7yd7rAK7+d
gG3ieMX0Kd+anEGdS4H3a5lg1P+oVOscbS2/BbxXBtRci0sA2fw4uX39pqMPdc/pP6J6v9F9EjEF
76X3nba6dpfmdmKyt0rKAjj2zhZDXCCj9jGhGCvuTLO9fGW82Luu0x2kVkTtM9SoC/Zp5iJvfj0G
Fp5MCNidIVoDcLFvtLvrRt+CUdqvbp1icF0vLEhHoY1B2cGrG7rW9FuD786vtuE7/0JIO0dF92sH
5gntXOcZMbhDBNk4QVCKnnkruSDjnlQd9O37OjSF2uxAj7MPTMuvF+E+wyIEdNa6Bp+nX45rZXBj
8ez85rNTncP2Myw5Qy2fEAmzFu7AQol4S+BJ779hLbaG5Rj3hiPDRAu3AFzv7K7ZqQ1u3bMdvtg+
5pdxO3lEb9CMwXHr1wYV3+jRafn3pqqfaIzrqTF4QWp4B8eic7oFxdzA+rv0H5Z/JxztpevXoAWT
MK7YqpevBLq4pRo7f9/2m2WAmgH/v5PlPylPWvqJzunhffdBQYKgpdFUlH93rHstfcZAEGjUdplb
M4O42qH5CutlwHTCUkbepuftckHaDdUyIHPvW+734jc/gWP5n/xBozKuwCRfGgMpZoezyyeww4al
MUm8IW/ms3L1vS92bG+1v4QY6VfEgr+Rk/Ijqo1+A7mBCDuUZav73H76QBFIA0BSX7j4ZHxSXvLY
Pz8Yje9rnt3GHkzf5g1MNgxGKF690+iWOFRaTG3xm/HNh1qwayfvvl3hs6AaaTm677zvlN8yvbbv
3N2yhY3LdsStsjnpOuIyVwsbuhY//XZ2nTj9DxOBRw5PaalXDXIfL5P7h8Ts+hDV7DNnSYFLYXed
bIEh+NC4yEy2TWRPxgiSf6PfshRj2NqgPuLJYze7derQ7VRzUn/p68v/4qXLbC+kLGtO0KBHZHOM
d6mNsvHiP1hT+QeVeQrd2+6fEJqcxgzGzzXv6cDqcS8sD3QNV/2qeVgslTAe29yEYnU56K/jfbdh
2/EwqHP2egdAt0NC8Oqf5ty3255O5IXWI0JJ6ahH0vAvDCBnt+4xl7lSjuUCQith37b8a80rn14D
YxBLPfg+yAJ5GjAchEnHNo85Y5Or7TEcwEPiZakLTqrYu4rxoldcPf7KAtnQTZ/aenvQO2aXT1iM
3hk6feWd6yKyrL+9E0hi4W2vfllGByNa2MqE2fvQ369MGj4eAX+6WH5xoNup+wjwdGdo7GTsyXEI
orAb7sJyUI7qB/9Y+UCGVhk+cY3ZRyXGxqZnH3SJqSw+r+H12KmDtr0d9kr3DLFqfbDpOcTMgYJ2
8EToETTARMt5OF6wWlzz31nd0Ra7LwabQQ1TR3SW94tudQ7/ji+MWbw2A7r8CPOATQHv04UucXDA
p6cMW5kxPfSM6fXro+4oQ2gB5tsz4LbagARlWxWIdK6qdtTm5oTFTgt/QV2RmGB5NyQhDb+8+5eG
/zxpAwG45R0ZoLRgLAT8Tt0IG+1gT/BVMT23gwcTof6N2u7rn9AG7jsmlbd3boUEMz0cbRz8RXY7
BWe0oRMb+o9HnvJHF6M9Q6nKb6yMj9/8svFYzfDikDsX7qrw+e20+cpm9MFr4uPXbH/3CFo1v2iG
i71vliGhh497cDkGp13+YrW+/Yvtvw2gOG01NFmzjhXuTX//DvZF1D5HLdN/vcILtpv6OJz/O368
AmtjtX2592x0EkRN7B1MUVqTvY2fW18Uyjh7uvtu6+X+7QJGMrTq2Cx3/Y6P50HF4J15spIi+0s6
jNaUzwKcMXxiBkzPJr41oEh6+RhwJVNSs90BZFaylwjx/QLhXThywAq/ETgxCPyvikmBbzIHwG83
gvDfA836H0tn1qWqlgThX+RaigPwyjwqiDjUi0uPCioqDjj9+v7S2326q++tY5UCe+fOjIyIzF8b
IFR6AGDE7SyJVDcy/jWLZCFju7/2kJVr6FDWqQCYsJlL46ym/Xkb5vp0CPEDFi3ylhKN6pDBMHAs
yNAWX8YeLiASkj8+0z6zuD4RH5MNSRXUijE5m82EaMLcgd6CL4yDh4Vi6+w5Q8+3WwaVKQnjiTHV
GvU97I/k7k2ck70uEHWP+ydjjGyY/g8FxUhaq3TPM3RFE9pC1Xa3661raDM76JOajfkr4veQmpNZ
MhU5C1QfhpMO++6C2VdmDcMGl15Kb3HP3VVpxkhxwXObhhvRygFc6ZwQdE/hDFq+O2P8M23W0RUa
gGgvrlSJpMcr6C7BUJJx9z5332N3+0ZcjrQhwSEJpAgmXYfXDf+bE8j3x5/F9lUb/5hfLIU4pFGS
T3C1Pe5uCWaZaqRjYkmj6zhjPy/HotyjHuOvBSMADLfoyxUPm3UvLkm/ubCUQHi9GhA8WnkPEbYL
7+KEen8AMPzBrNqBk6ttRPI8LtLCWPdDuorGBAlpf3zG0dJqYEPVcI1nUQmGAmNLyrMA6mtg7kIZ
yCyUGcCVaLuFZlbER3PpIbll6jo6FQ9UlGsQLN8db1tjfzvjJ/nPccTYKVI/R3Aesn+q2rkFcHn0
aNLTZLfURbppj8EvwCNw2w932WXEzYQz8i/Zvj0oL7oN/wS0nf4CykEgE0m5MhSXHsDONGTbIHkD
CQQK4DtITmKc6avcmmomFTUV1EeaRJgwAicuF/QcOwbN8unmPnt51MtezkEC9nHbakg/zf1otzxR
rolq87drxIk8TadlFM7fDmBOQ45PTxuqLnMp5EitkSeEG+UYTzfLLaX8f7hfyfZqQ3z5mkM7h3IN
7HyZaTbF1wmJBORaGL4iEGGadhfi6sIkzxepy+bByKAUmJiuHE1WsDWT3tdLAnkP2tKO3ovuMpwM
dqF3JevMZIQP/EGPoSnzwdHDnJImnFJBdyYj5wpsmsrZcys1Uc3Ak4yOuLAbmcFpaUhsISxOabQk
u58/tCDA8/g1xQ3D2Id/3Kcjnxe2RxNs0k1QFNINE3DgskYwxBSOMeXevGXEE+wqJ/jrOPEGlBFi
jiiX8G2PEdONWkaHgHh1R5jDkaoLcWr6GXM1SHh33Btc3qnLP8bXaQcHP56S2nDvTeAoWTl6ouM2
LQ64YvxOkTjlwBFjGZQATggcpiZUcdQsDCIGkjUFoWTR0vYQydniKSvGphcoqpf0uIYbswPVt+Hv
RACWwDXtEffZhEniwb7U7izUfRtPycU8rBghUlvfDFxVBUxT4mnahJcJVO/iCV8EkuqQwQrC2ckg
oFAm0ZekrPPoVd2GQ1fUdrZBIGe9MBwj6tJSFbWWzFKG6iH0HNrcOwokZQzx3GhdwaJ2QgWDpnoX
EPaDUE1QAp6D+DvNDz7o0MnWTsMGnP5hFW3jtGbRXCmrDKCyfoJ98t6B0LR3enhBWxmZJk0r55Ox
Hinu3Ao7LEwd39hZPjAbpNloLZ5wvjroAtXKEickDQeWxYp2dn7BBg4cEZGvF6wER5fhnDMkUMzy
gA4QlvaPqNC0uWeYYtNsFcL3YatcWCIU8NItus6WuKfQuO4ZJ2zrtsqYi3p9vOfRWV6dc8upHq5y
dS4994rlM0JO1VbPTomtzNLTTv7t6X0Lj4KFfP7eA4TRlubp4t0HmG4G7a6vja9djwqkyPjSeruH
j3t7+erFlPfTMGZ3H/R2Pi53aHkJdMqNpwMbCMdguK/V8ADBuxV1/e6ohUxugKHEZBkVyf2JI4fu
XabvaJAqIVXr2f5uj9njaUtFOBje/fMUX5+sCQ6T4xjxcjcpmOVKyrvP7rNTSLrWxtI1eXwAhMu0
yw/tM3yop72UrPywhYhSptReVKZvJC497+mqzLzSZs9tb/1Aw3iFkWLyufkv9NzjaEnphM3t0+GO
P3OSYBLiTnzOryGkqCV8hPleN9XCHaSUDM4VK/c9apiVkCDagDltS2iwR3rvBl1L6ff8FObUPFtu
BKDB7YiPM+Iwh1YOEC3OH0YD+EVUwhA7Fttggs09fBysDcxFNub+H3VIulNR2O/6QkGHeNYyQD2h
eAOIvWHLQ4gpbVB9EtKj6NL/Vk8ilwzPAaQAcuXIkwlr3YQT2E290yjALg5/PqxSiJkO/D/SZEMy
9iGaPIyZrR/3G0eTMDPJ4LeQFQrNYFJbhlhSqFuHLZypUJVma4odoKMhRcXAAaWPoS1EXQusD+QJ
FR12iSRRWwZuobBhVi9z1DKCbOvXtVyGedpf7OjG2cJuZPTnYtu/k3agnxot5JinSSgSXFOYB+EU
OgV8AtVSAK7oC+QPpC3pfSZdSHBMxEdAmLTRRHYlY8sUb7c/Q3DhF9CBXdHwEJ6PxFYKKjv6dwQF
HyFMPJguSCk2Fzs+GZGNQQIZ0hSVg4G3lm6kl7aH6YYeFnAfTR8fFNGas8KgyU3LlgEENv2OcAb/
6UqJnuD23CWmc2NzAYkkQ4u6gHaou/TW6Z/mdFA8ICu1ZnqANIoEl8Tg2ELEymitO1CXBz6sGNfJ
Kv/ivErQ3Uz7EzrfeYdpl8zsqZgsQCBgRGaNSpc8kCyCpWMh/fv+dBBswAY91DkHr1Lgcd543nC9
bmPpfct88HDKBWwApMBnmUhHeDutYUIGQXI9m/8QKy0YW3zj93pYWKRf2oEkb4BxZLL4osyoWGC6
HP2FwPugZJkc6Fy0uwkfYDa7rPHNHQuaFowH/BVycohjX6cAx/3NXGD6JJmBQ3C4Mp0YLmO2HANk
DNKnf5AqrRi3snJpVAl+pU8Kzs0AectUi4vdUnWa0lmOiUBwFHgPzt4n2yaQnX/e1NgrlTSP4qfz
MpWBheKP/J5wSx6HVZhP2UIr4dUjQUeoccCwZ9r2H7NTXvXdw9NRcO5iSTNRlxIMs7ro4sBJ6IAk
g2fc3OPAbR2R4nBmdqBX/MuzG3kZGWRtd57+u+MQX2Vu2cdDNkdngHOGQxbWDK4cPAgzeIyDRyzJ
JaQQuqTgocjANq3Glg4o2QZ5tlB1s4q3AKZzDsOZfYDp/tOrC0N6l/at7mQTQqdtSzoGOIxKRVw2
QZp3lgoLyP60kcN4oXABeSv8UGjZXIB1kVaxmCWverDpYV+lv3cS8bEkjyyHDY28YgWlY7ktGTjK
S/mEGlCyJJZKmy+saNgeQfAWdookD6lOBwVYT9LTvSUA6N/j7d9QrCDZ//GEdeuFnuhBPvN4u0uw
tIUeMTgA+XQH9p8x6DtaC+/y93z5t0dSQi0wL0DXGZRabhuvDVRkXfFY9/RYTdXgQa2LvQZyNyg9
J0dH1wu4RwaB3ZWCeZaPhRg2cT2Tx0tFfN3bLyTWel7NHvjctkALfEpJBezp5TVgA2mRLxnRDDp0
GRFWlfDwVwNl6oIp3VIQlqIxzog3aPeIITUT2iWjJY6atzGJojZfzqEemwWrX3rH6cDesOmQS8+g
erkZaQtkftYLdvqOpPsnC1xqAzSNeMnDFsrh4REshbzFLe9zOsDQskTQBTubnslxj9EmVL2MPcSx
YTOWhMdl6eANXk5lmKwuC7pAMMVZMj8llSS52DAvzXYJUYOUr2dAB0L9h6wMEjhtCEh30M8aJ1Em
DVOl6TmxEXKNHoP86pL2dvgkfZ/zmYjyPzjettntjJ9mF5MWkxBG4LI0Kb8jkifV6IB+tqj7KWUV
Tjiek3onE7pw8Pf6dvfu7DPGJIZ1/Aq6/6595wHGNtbhLHuKh3zvjGWN5tx9zu/Jdw4iExUPo6/a
T9wCQ+aNkLkwvSJ4faDXt+dq0EoG6SsawAwJqlXpkQYgcDsHJygbIelCdMWbMbyvB6qMPTmQXxAe
cIUzX8z08O5+K703ZisFRo0ICk9XXtFA9fYuhVvwPhgmpB3/tOqOLtMLkn4wkDHpTG8P8kX+q2bF
1XxGWqywJmEPgZRUgODqqHEroHCzylswf5FWTw9RK+MTHKeEpZOYq9PBQoIMibdPiijGKWpcDhdF
QksTls0z+FQOHuBKWOXBMWr8c/4A9B5+oaQGHFulB1LKXqhGAzqu52nlFXMAsLNXjMusBgkkoVqQ
vwxSLRBgS3OeIJpemeJ+A8SaQy6hYEcLfm3Z7dUhL8dkY8fN01XC3YOhDhC++8kFDieXbDZuMe6C
lA/PQzWlBVZ+zUf8KaGaq0GZNtHVIYUHCGtlh5w3xJPVu7xJeM2SbiKeDF4534/vQT852x1MtTEw
CTrzT9ZK6mkVaGPpD1wO/pXnhQNpD75Sz1HCwXCQLvkZHif5FVNzWhHY5mQfVWRhDdTkseK/ZhBD
VxjFxNr04eMBk/RZMDWztaaHvGZ0CSOHsRVhiFjc866kmAMA2eumjrVYjyjw9Kg/+jamjnFuNWz8
/WTgNBEZpAf8ztq4G0XEPMVhkalAAneTrxePsTURY0VQVnEOhTRCiPokcN1RNemPKnCYSj50qntV
wI90/Q80xJAVjq9sMhhiAQTDDZWyx4BnT32ZzSAgoKgX5835wscRuLjXc2uI5JhTRRAaBukXQxnd
bJhO/7X1wl1ioN6pnIPmsZZ0hxSgQ3LME376/MKzyViGJmhly5txBa44u12AP9U5ez0+HkvqgCHd
6oEUReG2fDb4HA+6RoET0IwOgFFpjuJ3VM4rKABK1+x03H0CdKg5AjtCf9zgzgC1W7NIdPejKmh8
5GpqcI2PhX/MB6zHJa5lo1PwaFud8HgAW7Exijw0ztLrEw32UJdAQNjjWKV9XNZ132K3VgoYo4s9
FMXHHuXNhWkSPt0F2OGd2nngFPqyWWsk++yiZQwMcJeZLeRIwX0DTvEtQWf4/25+Gb1my6vbvroo
vgZXW6z6RvjQ0KHNqQK8T6YHz5TPcDxIv+WjOa8ZnQqaAawL5nd0HCoe6hkaGBUM1sIEqSi6uIcj
keHnKY9zaixCFQA1csXvtqodcoLjqM2R4hxS1IeYVwzMPSVmUqZPJjI/CPu3uHbbIfp5cvRiRImd
U885kLiw0iaQIpCTcTdtUdiJiF14fhLFqeXqHMUYAtstU6NkvDgJbGExLAqbWI+0YqmCEfCyj8fx
TKLLPx5H+st4rUlzGRHb+u/4rfNqC1N5hNbGZbdag1DBh6q9xih8K2Vne9ZbExRh4Gf133N7cur0
LhqitteecWhZHIYciR/orhCRUvzvtwdbCZHDHGFV3D0ZgkJn034673/4QkC2Kxx+MODVSO7Mw9uq
h2KPSH/ErNEBiSSXjjO1jDZGUkT1mj+20O6r4ERg0EUViqJV/vAhUm5ezqWdXR7bGe7luvorkexx
VziBRf0i1CIqJWV2zDjkBKORrEMsJHUYkSHNVcaTuLwNv+XjqQkoGS8g6Q/4J3l3qAz1VhRT7VAM
tXkL4seD8nCAu/lgRsC5jxiZsH5uGSke3uLf+/IL6pjnjIMbOCgKLaw91meMas7bliXf54gM26AD
utVJitk9wHRm2tjK7h3dbVw7Y3ogYiq5nC3DhiAkTwYjql3O/IthibEoZRL6XlkcljZ8I6tiygqj
ZdCmO73ZDeeDEC/kcG8doAJXf3vnWfhcjou8dc17czsV9HwnuBa0WVy+z2pIqr+biRKJJ8cAJ6sd
ltxK/qK9lid74w7RZa+RbbC+WErsvJtbQj6TR8HXLSuGf5If5TfQS0N0w9CW8g+qy7Z26z/hcSoz
JeSyeusjWBFeqNY5F8pi6T+sT9D7o9rGvQlaGmUlLN1Rd4u19ASJMyIibS5uafTGe9QmhcXcnwHj
xMq4FcmrC6umEKJ8oaZGbTACfHbQ5csrq2AQon3yKD8qUk7GdaET7ZglmTVpCC+QFadbrY2w3/g5
vgeEC8p69RFNGT1uFK+SV0Q4r80e6ZXfTt/d5Y5hDcqENsKIiCPxUYVZzGdULG3+ifpkVHVasf56
POh9zTs1M1RtJPrYhug+b5xV7nlLZc52kDwZE3iAwq7PmnvLBltX7iEuGIDFJuTmCthD6J6cNlwD
N1o+VyXz35BTQN1ihgOOK9xIVxk+CB2Qou9WMxe/WPGwYrEEb779nUJmZzfd4lZCeGBtHDONOT/A
BH986WLNRCGmrZ8Y6hQj9i7QG5mYiR2/KStA1AQ38+VfrCZbzoh8f1wGgQiv2rFoIy5rnSttbQ75
niB2T57D0+blwyawUS2b6oYRQmtqpUyYk1jNUXRygMvj+xWgm2bCfB4gveU/IZZJLUrWY5/dO6wA
kzXOjSOEHcDXwcR6a0KlxZyHiKdFOlzaj/iRk0fytGgtk4jW5pKO4xFL1wvBmtx4yTwzmUUpakUF
uLsmf0bjDcOfgMOj/szgZ1GUFA7PZD0A2GMiOlEmxqx+VDgg5VaHfvm4yOSClYIPr5nFTMQgZNMQ
dtDe495Pj2BYUlXjMMj8rm7SmuhJHUvk5rkSwZUZVQJ/6j8G5xHc/koYxTxiQrTzyMUGaUtAxHOG
vybv6xH6iT4dQmuPor0i/V+OL7xr138jzpVbxz0I2ywgkiwuDlDG41iRJzV6jSruEg0AhxlOrBfd
JyDK8mG1QSRaGu/Vqm3cM+wIQCeZd2HVk0ckRoAy3rCMtSEDnuR2wZhtwSNHEOLeMyAtj71JFCZe
hq1EBv2yK7gLarIc8g4Aj7rofEfXWWdBZmYIIbGxbxM6uGLw5Y9i4BBZBqJS0BinBt/wv2lBkN17
ANNiI9SYV1vQj2/lgK1AmKkmNwT4MG4dMpAu3VabNjjh/skXZVTsafmoJlxyMYHHRDnHiywurYFP
Wo/FLR51VDO6i7J+ekex+098ckmWEPmPNYiKKqO4Ca/mE5kEqKw80ZzJi2kv7OHpxIFilZgHblgC
3QXFuOh9bOUivGw2J0+I/onoBYxk+/SSRIzbPHaptzJd1x2fwL/oJcLppBZmFQdebht8v3TGRoLf
Kqg0DC04qoGd/NvClDzT7xtCUcakExtHvFO+TB6Az73MSxrPcQOQI0xJzjSUDyhNxMXWbfs4iv0a
X8iEYQHyodIMj1CEZIsZzT9cI2h3NHCkpSVpbqYXD+Vd9jLh2W1+JPeM0u9tfj+CUuJ5RiOI1+LN
ZI5LXIDd8RO31Ys/DMD/BKXyWLQEiQ79mw7hokNjFO1SBAu3dQRGO04iGmGIGwD3Yd7jBZMDfgkb
C90d0kRToFOEj3cPpImaFe4jRCqQmWDK6DGhDgfajC3NX09Y2fRaDsGTrIbLIoITuzeqD1Mb4s9V
eNi3yiQS9KL9Ar0LZg20yvR4hsOXTf0NnR5HWB01uCNUOnQsO6Z+nx1aGongXDfasrBSWzoGX5ZQ
K2kpssIhS3n9JC0vfM40rXMBYfk02PSQq//sR+TMBAakLl8DmqH/y4bDaNb5Qxw25JaDqpi0/es4
72NrtxBrzo0gu5yfDPEjKKCsYQDU8K1adjleDBGd8F2IQjfTkyUmw+sfMh2od2B2iSyh4IL5zq4l
O/TLL8NjjT9hvacPpEeQ5wQdqPmdlvicokTCuV2ICQCPIAfeEPu4ysAXnVEkC+KAyA6qWNzY8E6k
L6RVFnfS4TRujMzi3LWHgznG75RgtJReMybAiSqGhc/bgIbmprCay+mCRSshzgPrps+KIS5GGMuz
8zgZbgLXBP4tVm0yk1VwJROnBQnSSHUhaSOgjUcdC4NH5pRTO8k4doaf74dzYfM1JlwyGIPE/pz/
BWYzEULwydKhpkN3zzNRPNHCtPgAIrb5BrJGwbOuCxPYMpxCG//YTrn4gw6yoh9pXcJPNDyd6AyC
Wj5itDRkDuhjgD6wgbq4B4tBA/6YFuivQ8UBxRlK0k028HvcVLIxC2ETonEwnKprrFsG4hsTUqw0
Eq4L2c1ykkjHv2hZ9Kds+4Nqn4WJoUk8hLLBP3wRmeUoj3Ce+7Vxt9KnZOuTqLNIUkjzFIr8YdZv
aR5PTP373ZT4vsIWgUYhDHgPFhUtVHRXocp2NwnD+N1JN4BFvXvmrJX9KAUJlLd/mwgReQytYKWV
1kq4oW3SQOzlyIhJJW9YskBEpQ838KC3T+13ECUfhAUEA3AmYhTpEZ0ehyAoZo4sZHqQ3MBauJA7
NFbIODhBZUMLZigrmOXzb2HT9hdSo8QymrfEOduwyw+hT3rv9ClFTeahuyKawWEATkYn4ZGyYP7M
0USmALkS3AoqqymyMfHdYXq7hxLVNMX7iBwdVZD0B3ckWTQEAOCBeRmjiL8dCQekyM2ulcD/xY9A
JpFhUAiNA5sr5eygfIXFTMPgzuP47C0E6fQWEmiB470pzUu5nf+/q/8BXrapjWBPwwCWvvdZ7DgB
JNH1nx1QHXZmmJtHjGagxbvZDVs0G39kk0bDR+RnYocqQS3FuRKkHqpubtsU3yjahkTKozVYszOI
li5QvHeDR9saEKiJrvhWij1XpGUzCAgr+is04n+QOb5PxOKT+zILjQiqjsJPegeBP92k74QiWGcy
gBj1wtIOxG5haTIA9WwHKxvyiUur/xmOx4e1WMBTMbtn46JwrA4pzwJWJGAFXXE47EzHADOZzpm8
KHKwjYqUwOTzz2727YP9upjCbaRxymoM+cQEbZJqnq5oyYkUuNy74hhGL2bWRY8jjJrsbJIAaEgd
1KhhxB33Wl1ItcZhwXQ6PoZt1PbYZZYShAoxZDOQWUIzF7utdMemB+oyh4onbQ6paFmekiZdKELI
/Wj0voi6U7BT0ebcg81APBh4BQxk+iIMfZ9P+cARVE/olL4GHUaBJLNQXRxyCxOmL9VFkJP+NOaq
wrBglQXH0a7aSoudklCUyFXE0JyngZHynKML3rhlIxwWr/UvTuQFzuaYNgEnLiIX7j2X2JFbIHaD
HN9ypoRwr0l6OGNcKEJsG1SHEdo1KmkOIBYvT58PsxqKm/vL+tL8GuDDMU1bXi+9We+5yji/gKkT
LkIh5p5zuehl9ER5cF7qvkkGnp7jnVfZuJkhkpqjWUbNhtjRhCHsbV6F4YHdQ0lEy42n8E58hWm1
vVdiHF8N5MjsmxUNDOnRM3N4mT8d609zRfnG9Gbvj+QZAoE4CbyvFgfyhjssDSZWUNMx8t0OaxB5
h0DzgmOSaxyfojjECAN+LWZUaPAQDyHU4M6o9ovyfIGNPIGxxheRjc6vww/5qop7GhIFPPLgYc/n
Dq5yMqGdM6J0rdQk0ejaB++GeIn2zQf21Y8fnxHlQCMgEmgomDp3aN4c6SyDlO0XyIFi4pErTJD3
jmTX5fzk4WKjQVHANGIYFR/8tgISfPT1O5HcX1EJY8CDbAG8Q6ojQGrO3ZeFPTxJZGFA6Jqh0Fhy
SpEthdc1wisoCoMYNkGX52VZHFrp3iJAMO/slCBBZd+pqgkNjDM0zm2YRVjLJcu29U/8pGQ/rjLq
sXSqTkJvh3xEkk/SD4ukiu7MvIqmF6HchMoHyQVMc8IdQw/aE47GFHnPXVRkoU57lqMU/EIjecF4
mk5rlt1H5B/7Jx1WV43FG7EHOTrBBBF9+4exI5GLmdsiuuMaSBIr61K6l0KLW5BirRS4XQGHAGqy
m0PvEsGE+KihH5CqBaanQFe3bUZbCocKynAcpYYVIy9hYF3BWYFyDP3v2rFq+53ena1qY/83o1bo
Idc2RFsYOw38vNLR/DczD82eL4Ngls6s/e+654d5MnQgAtApRNRMIY6oBsic6vX4n/vkAKyGi4OX
ZzTaJM8UUcB0ypPgWTiYMcTSG5PWM3kO6RVeBQzHncNs2uC9Sp+MBxl9oWjA+0I0wMWARSyxCFEZ
NWWTilO6g9ZIJ2XgvFdmTsuIuSMrGlQwumiC64aMdsPJlvWD9bNLzy4i0BQk1X4RwLLyEX3hnIB2
mJQGdz3s/3v/IC+aQ7FdXEHxz/Dbzmir50I/xAYCBt5To6q5MMed6oLZyiyXfSLqO3gX0lDO+ZBk
BMqYRg22MNRrMotttbDP02hxGGtG90MIfv2LktY2EZkupzVCWRaFVHOVWfehelh960HjmtYyO5Zn
vIJzc5uaaLBru7a3CSOVjPGbGhufSRTQPR+E3xFxSoSAKMgtPOJoNTK3TpxQjz4CUJI2buCBo19I
QhE2u0yXmU18rNQYlOPBSudbS+hXIoMmaSSJIxOWNv4/XJGol2g0C2JCLGN1e8SvlBCZUZjamCsj
JB4nqpmcIpejQrexXIOL52GpxDOEKElZI9Vxv+SHwebY2QgHPm5sxYo58rvQ8saHEYzH9V+MkwKE
MzSEHnoCgTga4zuabgbjzUayfVqksxSBJRls7c+5T2GZk49P4zmUYnJDkW0/0ucYMEQccjJOHeSG
MTatI4smO+diBikjz1iQm5R22hGRJGIciAS9lDRVZW3GgxUcsGrSC+B2+ZMqwxsXqB8dCKpFCg83
3SDYDsmgnzeLttxBAQ1aIvujyErb1C5IlIEABM/FqJWTFgxkiNJOavL23zKfx70bvn2kmlLKQaGg
yJLVhfWMCGMQX+aUgNoIg4tfb09uw12OEhOZGjDuzkM3COEhQO90tcOUFHKD5x60EkIibbXlXFJD
4U58BCjRzN5dCkAxfjvDVeClZVTspvFxWJ/MPy764u05be9kXa30Nh2QGg+MAZtnHyX/NKuIka9a
mKQn7oxzkJ4laF1bM1S2ZNsaqiuaLRBOTxgPCbVLrCH7sCK4bhKen5FbQypwjmnAX/CyhPvBhBfc
GZ7mZ8TMHLpcjgjNaRZalUeavOjuBAyw0RntuArSZHVRuQK0SFArjSbBa5qsitS6wqCHL4dpj9R+
uMBXisGFVJJwzjBHodDKyPiU8SbF0wikYAj0woXiQgWfZ8Jttx6ift554Lk4b7rUI7L1seTqk3e/
iLjAQ6QFw4c9ExobcjMa7VArxlkmnGJaxQGSabEO52IZK/JwME7jqKhN8dfBmwR/aXTxsEWo88JY
2aGzs0RLWrqcrKCTB/futSL+Vfe+FPRRhS2/DIFeph/zyGkpTDyKdVEig9LvsPaCoUZIGlBDnQuo
0B08aScalLxoMRtY7lZLfJTwLhRjsWGG0tqJuVqSXwgZXhiWuP2L3PBgPsnXkKk/3ef4AW+A8xK/
V5tCHE+Kq4VzApDK02AGEIcSGRNVNfrdUpIHMn1gxRdcUM4Zjjox/kDBhmGL5uAdCKRbxYetSfJ0
czkrzzZegJLM9aj3T6MPX/GhoVPkugueRJaR0SMOljk3rgF2KpieGkimRYJwmiwkepIwTMFjwqfF
4UAMUK0+WQXZLvWL8HWx8LnjHwzZS2oe4WQIEVqQ1LBXWZyJVEeURqcRRu8C4++4jF92oRDRSH6I
WQnx1BhXM7hHts3yJUmihc4bsz7IRnebndy1n5MOzi2qWNmg828lG24Hn+1lMrbC/s+U+wAtUAia
iByfRBlYgtsMu0d+E7UTh3ODW/0G3y+yh85o+oDk0WXqJXdzR2FTpRqQI6ualphx/hPvz/IFjmM9
Y4w0cWb7VRaDjMOXpU6e6AWyKQhL8Wbzc0PfY+KIYUBLMA9BesVe8xRSqZvgRAA0InRmyw5nfUSF
IK6WiX2Cbv7gswCKDFwJfZGmVzLqWCHGsF69EOz6RzXLSf0P9gBnKioBaTcV680J2X7IqwhH8xdb
ksAG0iSWWn/6nMJvuP7DzGDO7UozhHPCkiB94nYIh4XDlJwQcvDZR+Yzn7OFoMyI26usSFKjVkoW
zBqgggJ8Y8/SwBDiGRAm9gIojIkkgWrWtjKBr95g/kIYcxdE0Fnb4QzPJPpQnXOUZkEGQoZTE6Mg
h0kCXIhHGrpo2O7/EjHDOJmqDPE7me0kOZ3NRM5S+aghNEw8VIkZrO+AabCwsz2UJMG/7WDj9m2X
KgunEHgYRFcefQv4x+K4FWCOHZS0zw5rW3SznB6SFAMMYyQXw1HDZowNHjYhfOCLod04w8iqp6wa
To8MtAtAyeTENTWnMPvAyGDmXBPLmE29A7SR1PPtkIWiv4hYQJD92cYyb0vGFZDYUsrxUaRzBORm
gaJx4900bTnnf1MQvozUBscgb0qSSiERQDJhDni7ItOv8dxAnhhQVdmrG/uMX+WiksLrk/vIBRNV
WL2HHw+Q20TNhh2EFUXi5n8HhuyM8XBs4LGbi4DryKQKhyCGLMFenYer1QfIyJ6BW85IcQkkdnYA
f1y9aDAAO1AFYJQ49cRdA4uA0cj/eoZzRZKPWzAyRJt6izXX2H+ADiPSh1NOCgHW3bNxPcCkMg6L
KSf6IWmbHLcEkNaZKxtC/RazgAoLg+uAzI84XVH2930i8abY8VYy4fvN3E/NtTAwovzC36hecfbx
UhCVaRuSIA5QEWo3rEi6pbH+cyQoTJVY6NqKi5xNPloMkYLHyVM2hVcoxhKYZ6JI99D5moMVzAbV
pCrtG1+/ZZw38V+LX4gyuNOxznIUrGo/vhvrJp+MYjRPxvxqzyn/fo5NMQIq3VifvNHf0/pTMy6R
3vrJxEthirKcPbnhI3yd65Lx25CoQSdEqAx45nC7JmIyE6MVABFujzdTmcMhRp5vnf5gF08Kloxh
AQywxAB6b7xuPu34eBkAuV1Qc7PPn+KDjyck483XXcfpBQ86pNf4VZLVHXWmCjBQXDH/Oj2TGQbY
5b9BCYJHpH1sGThvHiYQ4Hfc5cpYv4b4tgYfHHbNNq/W55chAua2ub87y/QFcc346saZgv/d8IIB
5bXRrO7TXlB2ox7BCMjIf0Fqug4Vk2HlBQwNqKu9m3P/eocuLlJ2f+C9TP1hVhG2WHDd+H2MZ1oy
r+0MYVRTQXBqi8ktpEFWU44uKjBowYRL4zwHa+fYJN2zWhUPoacEBceitEe+89fLOqnWe5/XyvZM
D2efHyqI61Nu7MH7mA30HL/b3XxfYXdUnhev919zc57zT9BvOfPGbgc1BKO0aSWQBtQ5v18J1I4l
N6c1OsCGvqph8+VN71cMQC6v/GUfmgB5/8vqw5gxPrZytp8Fd6+Fy+3uQyHExJG7RwpB23GDfpb2
jfn0sddi2sBeptb+8UjOCXHZpgIjB33xbkWf/g7DJGyS2rly8N/L0VvzyUFOVkuJzpp/4NdwM5mp
az7nnVF3RCOsZeHb/mHsbQ0LDF9dgFIQNfvx5LkBSlyhzLznh5v/dlg+ZTmekyjPtZK/06ThpevG
4OsNXK5M/13K11bM+3hwCjrRgzYZJFP/qTNa2ft+Yd2hmzHqZaDc1n3j2oqOdGJxJCXOpc9587L4
+/1nVPqVX2k+/6JnfEY157UIze/MM4ja7mMf7ZHy9QKwo4O9X9NuPTtvbfeGpRU9FsohZvWptCde
ir9vRbR4Vb/PvLyCzJ/6Lm1svbvF4qNtVg9bvVkqZK1qAL8EMdiAbXAgFH3Y3m3sx0iHzY7D0uwz
/gyHdBuSUPxX+csPS9hlbb8t9e5dzrbm7vFd0Ph0ljp6Esi/w+tl2KE7Rz64L5FX7Bg4QsHA2fD3
dx3qouxnjFBjygynt7PXTNb7y+qOVMb6AkqxL2880q7mEm8qKL48pu7y71JZSmXfyqTXtLAUCfp7
omjzHuE+8H3E9/vw8AoG3fn1PXoJ1047UWqocHAs6fZ0MZH7qm6vn9ZW+xV9WyXHNsRHFJLm9RjX
NPuiJd4OdA2qFsivjpOL6t+sujduX6ZVYb8C7RQeS/N0CFpl2LoFLY++B3pTJFn/+h1LcLxlqrCy
X/Z+3Dbr0l6mnfes3I8vV3hk10GoF/a9k540k2XavzFFTWdTa77aH+vsTOY2l7TDUYQ5CkvlHzc7
LgZYt7CfRJUAlisXQnMTSySM3KnKwuWb05MPQZa9F0dRFdb3uW9f62Hdtx+aRxRjIPRYMR/oj5x2
6X8PSBnfG/53cL60N41HQqxCtKqLkofPtfx7/uuLBBk4Rp9ogBQKLXVS4oy8isSUVoxHK+b42pKi
kZacx9oYoWr3ZQ66vhRr0gVSgBO/nCcMksbxB19sd93uuuiCAWoN/6wZ/vFqMDT3Fi6XINtKpmDD
x9Dnr0Gp2s7rxR2pJbRzBgXYXc2jwbx0FfOFxs890E22eo/xnQ796rRCsfe7aoOAX1vMS+9FNVN6
UCYWNys6IfepIY22ZpoxYIe6L1QKnjogZ9a3eXBfkq5YC7FYV/ek4VKa4u5KkZIOaDEuHg/NKJaW
9SkdMrX7+mUcf7amz7yCiFFQ0IgsOPhYOnNWcfJe0SpZOgmCbJylsL1RMVTu2OPtUQY/axenMM7M
THqiiEQeaTzhkRgTn798hkyF1ECKrcFCOxhbX1+aY0O1k0iZK8yPNxYYnZ+xm2RSlhDPxYTq/San
6nSdRxftjLmCllx6teIufmhxj9waa0EsjTCAF6NTqk2lYiimIFpHP+rW5tUiDTrNu123X05I8MTh
s94BNqELBclMmREPLVBUWKumtJsCrjZW6dbg5j9UCxddeoHKGx8Tt+/izwW/bxGRXBUQLRYdcuqH
3aUGMI6t4EJbjQ7Wzz5fX9wYbdfcjbIIrrPyNemSXlDJdHtDHDcYMHYi39dVW3kM4bXgCVi7uNEf
H8NO39S1t9F810zVVe0S3gMClMX3QTq9YchcDosKdib1Bo1M+G/giR0GFjF12NeOsTKWT2QQLAf+
9LS0SVoHcYsEo5OAL8A+uYpEcz8SZtoNcu8TEJd1QO8YvkimqxFrX9g3tL1EHtPfYvQuUwdXD5A5
HgCGrg/dXDVth9aIFD8QuAAvALPfL2gK7Iovyf7NWa44gGzZX2+n83HgDmNVhMDR+CBTQmEw70I8
UK0vpZ792T2tmBNb6TER4X8kndmSqly2hZ+ICHvglkUrig32N0aa9ooiiIBPv7+ZOyrq1Km/9s5U
WM2cY47GfT32i1etykx9EVm1cYLJ28Gd/qG6ejoGh8drT6V0DspcJxn1ucYkhCI9TgH4ToP7JEvh
Kt1GmXf8tMJXavNnoZAbVxhV7TK4MUE7o6PgCg5gdYjIpcG3EOIVMfUakUUQkOJ0Lrh7g1nPTeXV
ogUlynlXFPla6Tc6PsNnKFwY/B+1qwOpP4OOIcbPOWQiyxbbNq5ve3exuuGLwXS2Rc9+BmxP7TPU
HKt6SAnVUY0Fl2ptgaBV1J0vWnKTn/ZiaDM9nvu1mKrwkg50eRjQ0YF96RLNWXtW8ErfLmMsAx+B
E3WkTqYMeu04TSdnbdOGAWaZI64pj4mDm1tlZY2oTaweBzboGejEhHoImZ0RbCfUX+gu4H7kFnzZ
nR4+7Cy1do8xV/q7ZX9A23T/Qx2XuTqgfIMSsPzZ9Cpr1zq0urapqZ4qvvO36afrG6habev+6ORv
ssHqvZJ+GfusdVdy8fLdaSTcHOY3xIUyaTxeoE7ufFzxv/6TNG2jYwezGTERYKUcmhwphzc57Ms3
/YsYJEbJGqJfpR6ZGHQA7Dec99PJcBq23myYllMBiEfmcX1teVyxfbT5VWaZYkjdv4wjchebpFs/
S0BozpDbPgOQKU7eo5yzrU8z5nlbUQ19b/Q+Ys4LiMuOBwBH7pL5tYlVSuvwpKTExiJVRTqkNB22
Zu2pYfeouxWfmdn4UL7KC0+SHZaXsBLGH+s7lXindd6y1igFrsziDH9Oh5VW6lg3FRQhrh0cIdAH
AiFAlGNu8Z5GGZ7uiP1wyeBQI9x9+PvtQ1TBZojzsN1Btoke6tuD+Z1GHcO/fV2Ng+hGTWU/4VpT
7zQTcqAI+Ea+DoXKcopstsWxP7idxkS/MuSFykJSJ5mnkJMdDWKjFrChM+hJ41sKw3SecZ4bHATH
+y06xmwKdElAeyWYAjtQH1Q0Hdd2fFfttYadPFnl2urlV7T93v0SfopZj6QLq6TwZJn3uG1rB6u/
3vBWq6wRts6j11nI2K/U2d6GVwjI8dVLclq+9ql/hJ37neISlM1RERXV4ksb9nL4v9opYDumsAzQ
xsPl+3Kw6WN9LPbsYKhfqxFlbuY+Ey/NfMrMO34yTkmuY1Q01+egZUjJ9tUDLN6+weOy+ZhD6kaz
ibZ2YDQnFGUXa1N/nY15xpHWynvsorZNWsDJOg2NwgF9+gBMQ/upSV7xPyHx33LTXYh3z3L+VNKf
VcFo85gNKSep22H0G3dmz71N7uhsza8cEZ/ETR4Cqt96FnUTDd2IBibvP2AygZ/Wdgu1j+5cHhQb
PadoKH7EIluZ9HtWso1bjWGDxWKlOJxYGd3W9m5rlwE1OsNs65tNGmzm2ffkNXpI0DXQGwwMIKn2
m6bVoAbfxtw3krYGRXKRSNvy2tpbpOKljdd2I2Aee29hM9PXUeKNLniqN8whXFmy4W796viBfB3k
ptc+kj2WQJf/XXY9s+N2DC/7jqCedBO7I+4YNF50N7WTORo6to4DO3WgF3uOl21oFAH20C87b9q9
mJ1tYb5wolRBOhhefvtoi4kv48Kt1IsBG7TZBNzzfWww94FjA0uMc5optccVcR0iz/weiCZx2fSQ
gAs4tUwgU/Vz/oo8R3yzJmEzphl2vwZfjLamAdFNcynkKaC1eHEu1O3af2tBUds9+qIrFfOVBme9
+D5UN3jx0avfZx7qQfoJkNK1TtYVPjJF4vy1BprRx38u9GDGXVgV9AFDUTqCHKYWzgFHri+hQhrM
Hh6sv7HRgXKYtYJn4WvOdn2PryN4cI2SrBOzobY9jNE175AtOVgIPT00gkH3TCgffIxq+tvbN+ko
fANCA5YfbA8rqHbM/QISTb1PShgguYp8vtTpFEHeJMvHbp3sSuUd58GA3el+hw269C4GKafhtTX7
sGye7BI9eF8C/qRBBW+fcoest9YBbuPXN5PDM3dyPvmk6b1fu/zhvjSAo+7JuumDXlCTJvD0p5dD
Zd3tWXPJP3a0nBzjb9j0k0oVpZ93kRRaVTJ5KTxjNkWHvaXeFOelg/NBwOUEFbHDDYB8yTI+ky96
EwoBFM77d2vU3RR5v3C7mzvBLfS2GCuiUHINbGm9d0N1MAwz7aTp9t7248MUdKo11IkzFKEBxvtW
zf/Ox83Re3SH9TXEGaWD7nSYpv1ZIme3e5okcx1/hvUFxaHNZp/8+aDwkc/uSwUXYhe7Cir9lSSj
F4ZQT5Wn7tc/p34xnG0XOeawfrbeoTnDE4RzNHzvEIej7Gj7s/ZAI1+1N2s5BDrW6EKc25TRrcnm
HZ5MKIXxhTxIApRt893Xq/CZiBrl0hVRxWjrpfpvuUBj/naIjXw1g+0XLbiqhyY+TqrRcq9uebht
XgpRXlJZr5pff6OCi1kBI8pvrqQhdbjM7aT3eM2fQ3GayJFjvpG4Bb1kdyLi4iDfmtVE/2KfKsW3
vNnf5fOk0Jl6qLauLnnRkHOZDvGKlhdu7ll3N7tAha/7T7XVJCSYSYhBp+5ySEJUZQyd1naTxo3j
aVNs8QBsX4NC62eovrbxqTnGBPx984VOweX6UcXv2HjgMVPDSd1SV0NR1eBUOWyBKYbgBKgtBgV7
oMSf5NPxcAtPCcI9x/eXc4JokcUz46IyBlbS5VeBBt3sS9lpmy2Ksi1NfZcaLNl0c/V88XHPN4WF
iw41Aa810nC0adKmELYO16ZKmT88ghRfB2Z6/p1hbl15H9lz1xEe5SfrovmtS2h+sYtBzN106y1z
mNbaCN552H15BTZnBSQ/RatDzPTuhMNHq5wZn+ABo47nyCSiOzTsO9dWEehO0RukSaCVtCs9f+vn
BDbN6oror+aiC36XhHUrqhrqRYvQwyc1fKAimrZ5oZDUh4cPP8VmM953VR6dkqnRc5Ji0up17RtY
NPSX82+z4TxfnAYUTyZeMfV7CHJ+3hnmvpv4bT0uWlGaj7vXuHOa1k36xTbj8zuKX+IZvbtBFta0
DUtaspn0N4Cg7jfN+PEdMYK8qzWMnGfQubsIpVrZZLtCl4AW7sVFjRbN6R5P2NsYDKYTnJi6Tqez
yPBL6rofB3sHM3NrN6PfKmOkYapl9pt3u3NiZAB3QSAah2EPnZudmuEjjxLNS16BWB055x5QBkcR
4xOn25g1McwqT06v5/f0+YNAnNe7ScBpZDQPBvOwpp0lB8qerXPBgNTSzOjMOryiZyA9MXs4epsW
ObnNy8bYfP1+TgSTEkV1TezsHn9KMFkA5BaBZ3U641r7Kvx3DHMEY9acGOZP7ba602v0IcyDAJXm
+N4DXtRZbq91cp2SPteZdXL/qodca25OCvjX4XK66wQANgLaV67N6nh9nAm684yO03n3y9eMprRB
y5RZRCq9++mZ8LoRxzS/vmihzqbvKdSn49btC+K088PjpDW8bRnmuVO3uVNbJ+fMK7ThqEgSuoSV
aUcoqO3+OUICZnbDJAsGJj0XxOcH0Q94NHzHbZ0T082Qsr3733pUIRI1hxnYTBlq1/gNpvQYGc3B
uen1mrjQNrpTA2pKeXHvPxHP0xjBuqgy98JRmgQFpkT8dugXj7tf6SF99/Mjn2bkLB9SGhDZolMd
thW1anTbM62GIohXG9oeIDum3GC4/bJldQBOubUsbUMjCgubehl8tWkbo1OiEJ9iXet9j+u648DR
5pTfc9534Oi87bE2L9zc/vbf+P6IaqaYXf02w6oL5CyXUlx6iPr40KNr6rWgHnde4qjH+YvUZ/JA
wAWy1qFGwmwL9UIu034MVxmpaDTZYNFeSR97B6v9jF/cG3gE3t36pILHesRxaYGiXviPWtX93gbA
/jveM0xbG4nw7x7oKHjph0mI1zAOmg0lU5KcIxuDoYd7sYYb4GO1Yo5ZrUuKjuJrQ1xDruo/sYp3
GAJSqaNRMceMQJ9Lc5Zd6SlEZwCHCy76scEMSnQ+R20w0ZhiUaGIdqASXhjdZ6nuKzLA9oBBST2A
CHp8nEiJke84j1FapoKG1UAW1DAn9yYV+j6n648ZEgMA0JpDv2v5c7NScQ/tBnI9SQmCUKXTxKsP
VS3zH6xhlrlunXIFSxY+O7KfMPdzRpIU8rV/LbFrwK4jVeb4TAKOwBU7TB5kFIPCnfE0w77jc3yd
bgsvSheEDsDUVlmYKHrHJyXFDdM9juWe5v9dYwk4wdmabu23v8VG7mC2gzZJES/wr5PTgbSB00Af
p9gM+xZrKhMp3AlnTcPqYLLtTntM579WOwymZZs5pDe9zTv8VcX537SC5CmlDedG/wNBy+NaLApu
TxN6lmW8cc2kwu2PB6gvnPNiDPKMjxplBtfj2W7ya24H+JqHy8dpafxM/jEf/380/HS7177C+UmG
J+e2qZZ8Gm5xaJ2dQDJPwO9wKJlUh37PdQi4b4yoyUPIXh4IGx94ibxjPB0D7QfCMiIhUJzOptvU
7qNLc+JKmOVvdQ3fUG4/P+XJk3lZMo5oCfvRad9zf5rz/jMGBQIN0jBtxsAQ1UrorCVrL5n9CKsO
NBNREPGccO7whRAaau3qkyf80J98HzmkHFcJ/A5decGTlWwAE4JMUVV2Ri3mS+pM7HHnF3Yb+Z8K
FnA8Z0i+Ln6lOr3/5PYleEl6iJuiyEg4ODhteZhIVKAx4V2wBQAYwW+hOwHFA72LCiibf8cKgJ6X
ddyTZh26EWUIVnOGDYd3OaC/WS/vtbXE9ao/j33KcsgdZIdDWYnhV0rvwVBU28hVc0MAc0iGT+Um
/bt9tc/8y7B1KHW9pvU4qw+NxoRTFb18iZm31QJ3TRUX5I2nojPcxlKFkt9nEANB5/FjWG++Akb9
/AUuG1biwQiYPaRoFyT/ZKmlCg9xVTet7pBKvVCEkTAOZhD72uHOr/qDNSe5NknBB/jnOIHJe+yv
X1D5E1X9QKD+eKIWFf40sgVMza9bX4NlL07wHLow9KpaPUGQrNIIKCGOzwF2SujUebg0Xj3rvOjx
dAcqEln7nzRClFR7qFjH+uqSosLTgUBeCGV6/fjjoURq7sMehXsqLCubOHQ5W2phXv2lvGxBDxEh
lDuhPjicdixBaPeA6tuDwOhFiLEdtyr0UehDcOC0jWFdo3lmEZyEKOV3fDnAa+HjsyxFZwBVc6uS
5RGba8Jw40yhNyXNAhGg/wy+vdCQy4YRuBLr6sUlwR/+stCt7MIRypiDYTn0HTgvAIAdv0uUqzoJ
KUiMJhB5hRITm+w79fJBiOy8hc7nAwWGnQQcHRnQHVBwgd7wCmhQYcvMsczeP5hXzoh2J3HuBd/V
SjJhSgRAHo8B/eFnAth0/6p8IBG09QxmHQG8HOc6DselQi0T350SRtRpNmDKffpVgC3xgvkMhI5j
I4SxqdZiZYLxyc/Vl1/cgtkOk7RrnYmFt5oxOQmc/dmclnj/WfPshV9mScao2JhcgI+5C+AzXID+
9QVW+MzGYCnZVcnDKIWKVwdjwkg+Tj8S9sq0jzmLxQwJ22j4CsCGJHSwCOdrLHNwpDe4HBC/wnUA
8iaIlwmENkwCEfhBEYOlH/813nCa4AIng+V5CjcXXbPLWDaESMrTn/9AJ2vBvYLmYMIRoJ1DfwNS
Knud1w1FQeGsEL9itMJe/EDxmWNXArsMqnSMLkWYNAgfAbJh+zwdbpraQ8cD//kvNTWKXi0bhvM5
xOOen4548ME3aHLTy6eHWySQJAwoAqZxPtjdGFX7qDqv2LkdOQ5ebl83oBPMfTiaf7FXhoWFjbj3
MKlgF2J6KyGCPlYm9aBtqDTqk0QsqkxGbqLUAqz5YKXDh4PY82cIIyLHFgdebZdbMlzVvAIKBLdD
nXlGPShfX2f04+RwxO0L5NvJOltEkYlKDfqaBhQuPEvM/yA3xHwA2dVVHzMmVnFAgYV125oP/oOx
KfHCNowhAok/RAs8JvjWphwbx3JHonakuTJCfzlMhTP4Fvj3o/4sd3HO5mQhiR+64Mod2Ig9pAcT
HHPiKxQXFjK+mtcIXQlKquefSw+ebly4c6ypEKiwL5wuJ7li2/OV5rDDfloMiJnQYCAtLihEyF3R
vgN2O8y0F8KtbH0ZWgAVMuMbyqtc5FCQ5lR+cy6WH0jnGfcLtMHHlH9by4rpDs49rHGhakFxI/UK
tIWR6xBGDhFzKt0QLjAkqgYIGVMWMqBQyQB7dlHNGE/SL6QgWrSx1p1iCVeTccNij3vk1/kA/7wQ
zgbiD36SwPHe+KKOplNwCbXEUs96jVm02RBqjy8aFdGUMUQ5uftCDeFiuzs6E8qQ0atPigvv6+Qe
+9mEMQRcfm3PWmdm8dwRO8hnYLfuSSRHHQBSv2n7u47D5WjL11jshX8DB0+CjITmS2IXdRs0EUrg
RMkfgSBzijk84zYKHJ7EZRS/sE4govNQUVGmCqkQB3OqWZIm2tcPkiaLzOHxwfBWSfVacfgP8USC
Zy8H4Fzi0ORESPB42EKOezoCmZGPQu22RzPFY4TuFZPNjtxTwOozdEHCdyPF22l68LiIGH0MxVyJ
qwKK+dSkEvrt2K0Rjt9j0NIltyq+g7lduj38pTzctf00xIScu9cQNQBGQND5UEOzYyGDVG4GKZlK
oX3nw/uLfeb2NjwbYjxQpcR4ussQFkQtxO198id+/PNpMv2VPCnqxh7MOOwR8arjeZboiCsv0ryG
+zNnFUChg7FH6mqPWdOEv/Q35LDPASSe4eYSwmGCklSqBXqNWHwd2Fx/gYMwzn2ojaxW2DC5VTPw
J9OLPzuEQcpqgk8Mm3PB3cOCNw/RfcrRILg/eZl74RLLvNskqGWP6uP8d1ivW7+wdpGSicSrK0lh
BbWDvccznr8rd5+kDkj6PPWzxkeflEvsSAWQ5zrd5ynsdw/NG9ReeJzTaN6dqwJzOs6JmJN8sUrY
bNCOYFD3NtIG7LkTJtX6SYe5bMG+ZJDdFlPSjCzsId6zE7KqrNBt2rC/DQXJ+9wRwmIG7wIQxwG8
dktvdG2pnQnT60rhobGthfE9e9gj42cD/7JWeGoquvDd0ECHxi+/kXfBNtnUmxxGNwZFPISFf/xK
r0WCyIQPJlpeEoDQJZJmE65QSkGFPu3sW8w2Rchv26Oz2l3tET/F4YrSpJEIecUL/Dxps37yH3d0
t5k74/U62m3aqyGZnNMXyQbdM9ZL3h6qGlCf8LNG4EesyGlv/IRCXp2tYAa0c2Bk3TjM6AEycNWZ
6CwQYCLaYKhZ8FdxSVUM63gNbD3QSgkGb/ThRrAtOc1Wq3zhfoIcLBTjQlC32Yym4TWU52IC0EuN
FO5tdEuScDoc5WqE+b1lRrORu2r/PjH8gd6zMd3WXCiZKDRZxISR3n+Hrh1yF6PGRJmyR22WO1r8
FSBRUppcMDi7aY+ubnDyAkuzGMXdfl4EwHDSwkcblR44VGVdn77RcE5Y17xc3tgAo7nFFWZFz4O7
gjTwsxpCOdp6o11AD+pC2T85orYsDZUsVh+GZd7GBHHgl0Lb48GHYORplzzVTSfaYmmEm6XTeQD9
a8HjF8I0t+CMDnBB8FWPqkiYNs9FSiCQ6ZPFwENw+92KFY7c/2098C4zOpvm2DBDTaOwIQZhyxpy
i/uwboJAMaWGYc56w0iL5w906GdXWQPN+Y1Ki1AaB58bbORwlSmXtBdzJr/iIdByOk2Fq/6xteSW
4y/uGFbpTnMtWYujo/hcGC9H/iMjPoKzmpzzymMKvSy/NlneTMgs3vkFJgT7jyRlDlEG9Neo16WO
qE5EBIT5DkdQ1is2M40d3qQVk6MXE120qHMNgADKCVN6hsrM8s1yRmlj2vGtt+GAp9bPt6TxMdin
Sp9L1gYNeiEjnW1tbZqFp1syMC+F5EcMAWti0Fxj+qrN4HnrUnYQZ9QZXbtuY1VS+NZhW7fhhHSc
p+6D0m07DtKaPEBhdFHIesW+AHIqSZA4Da7MUXfU/uUAMP19WwugjC4Zo8h9WN6YOvJdiG6/4hpB
ODxPtsbtamCj/OJdYN9xImYJz4VWw9rKuXrddHaU/ASkoDmlHamsuDopzEIp4k6uzkBOJxuNXy5l
TcmTZYStKK5Nhjm9qJ5y161Wt9ztgMjBlgpvzL2sJxNzSW+DdrRlOd5nAmEkNlPFV81UlDEfq7iF
gau6Qgo7YdlT+ymuYV2Kf+2t5FEy7DJH27NdXywmS70Y+/h8BdZY4ABptSnQfptda9CCHFnQjZBj
LvgWf/wpdUdFkQRO9qf+1CETkqncY+KUNmDK90yvYbPi/TmvcRu9qf8YDD9toLTC4rr8CihTYL0w
OnY/uJkWFnTs8xwyOcVEpjRgbHlslRS4HREo/3kD8koTnL70PZXDfeg3AK1UKa8EGkhG5fS2jucC
cjD+ep2Ly6FtOPo4f1t7FlEukeNmUIP0q6fYnsYkJhD/oHE93Q8UDX/kE21miG6wwoLiFZyBLGu1
SGCyfXOHc6WQx5/Q7lKd2S0kozs59HjpOI3coOOzyAMW3i9gcc8SQ7cFUB49JU+Zaal12aNP7Az0
A6nblXWsyuDqHC9UbjA12ghKwuLJ0JlSghWUpgN8y/ChwOip+VRi1NqlZiUQqlv3z5syjHvVlq/r
8AHw57XpGYdF8HNZzTFXg2nI6sw2X7AKegO8fJs373uj7ufbAmfVIGH75jpzYYoWimiKlfk7bP2M
ykq1OeGfnutRzcKz+JtcNS08uYwF0B0xnQjd4N9AZZNjDJPBNjQ87rlOg3kZr1Yu8xxi2qJSmXNG
21FoFjh9xjx/DN/8/IP+5UgJF2VTSj4KpuFjCHVk8qf73TC8o7C+t73mQorL0pZE+/tiqW8azUG5
SqHJKNbeOjIBEmbc5HJPUoifFNT5c0Qjntt65SRshgXsb/TrmNM2e5Q2rBfvCY+I9tbn3zHmRlR4
1K75n7sj3Xu76fGGxoPnGCV2iVxATJHmR+DuCQGG08miOInkCZxBQM+KMgWu0Ft0oV3rLTP1VLww
sf85TGI28tON+jd8cbEa6gzgwtNsoLrwF5z7BdUD56lavF0uYExRwV1IOyt3NGDqi3JWdV5eh8yY
oNFQ+KkiBKgptuJizP/hl9I/hYzFF8jeRR2L7hfpxF6aiBWMF/jaXrjvRWyYHX0RqG3c5w/w0WHN
0N6VAyb5JfxSxrg3MYOWHuiMwdCDx9SeS7ckOYGxpArRyojXNeJ6slPV/SX5BvQwbCSRSVNm6dSA
CRRxvU3fhEcL5kxDYgPst8nqoCO387MrmVYUPiRktgUUefPQVBepUMe7Z/w34xFBdq77L8ekFSJN
ikqf0jX+QAnhGg2tKTO1l0pIFjjTSjg3WGwX7Ff7XbgLW+hn2JJGUdP5uYzRSRkcLvSjOjJH0bCP
M8rdp3PNrGvm/l5Ajl92ewLklZIDewenBcfheGJ1Iin+RP3mEVuNp9AeJzietK3qFXDUNhlaw8vg
BOs8JSUKdZTFBcrJfiPfJDoabxyR/E5q5w+LM/2z2S7JV/ghWyPKiMK2adNgyQ3w0Av0h431DI4f
LZPBLQBs4Wc1Tim1i2cCCqCrqhu0GjSPisG9Gghrr10HkGYirqH9B1iIKQCprh5QtRavbCQye65T
98z8F+AhBKs//Zb7xuBJjEz/h4O998uIimFlb43IRQ0AEo6FBAQ4LKFq1Iwh62I8ZMPnAvhoWZfS
EhMLHqTVEhcKlJ/ScL6t5mZ88bSGY/KpaH3UsUPZps9uSdDDoyUOodvZ+Y7YnNr6blKocclvvH3D
r+yfQ4LCiWtg7XJEw1EBSZduSf/pn5P+E+k8Pog+/B/82WBmMK9dzckfWq0rXscPp5Xs3oJO9kg+
kPiysQO6+zfrxPfpwEwPBZ0iBZS3qhRK/jtLL7xCM+6d1WPwFtCPdh3gLSaW6w6jBq1Az7uRR0Bn
f6ak0nmhCJbkDqEMeYmKQzYVSXiChqK5CvcpTGWKPgpUxPUsOszVHYBTbjd8jVG9EEFA7ys2VHxh
hLvj3r7TBTXV1G8TBHu5jqIYA8L/wEEU/Rf7EQtN8qHXWOvSxCPB5dmdqNkAoeLjtWPRVPUaqink
i/aM+43mTgLhYBrhbEYHh6ZFA+XRZlgnBJjZ4zjsEsS3dsYvXAmW5+gWLNesIwn76K1S9Cre9SzS
GgRnPpcApcnS53+XvAZAMHa5eBq00XVgRCnNF5a+zErw8t3dgKUmWARpXoH6pTpeGDjgIuR9dOv3
i4URf7aPhzGJGOMFctFFDn+9cp8OMs4GMm9x7OGJPlSb8/1AigSmkQuiGKo1tk4oTBHJIhakJMDH
HE4I5s5PNQG5SpqcPh8OUQAlBmZtQiWAuSUzfgnzAkIbW6kR/HZNm0CkQzMiqlAUlein+BlG4dIV
Sk3cDYBY3+6Hn1Xy6/ITF7tAK7gCyQFn+MlYoHdgYxitHiPE6x2HCuNXAPxZl5VT55yPk7C1CcU5
cb/HvZWFxgJBhzWeGgzoiRBpe2CSSJV9IAGGyaLX5VjHQHBSEDEienoaR7xZiNQIsZ9fPrt2gO/I
qNVfrYzKqdW5xbHZHfFgqJ9B3zSPPHqdz49Ro5QwpHkJvR4NrUvmsiNjmtFutKFx4Bbkx4MVSNxu
xPAZJAxYGgDyzq4W05d9S0ewVY22Bz6GOAIybsNJRXizuE5ze+jIwPBkH17c2NjNJQuanBi0iVAC
sRrohm9UeN+jgVycGYqBEf2lsDDCxl7iCSOqxFITwL5jX9S5qX49Ul2pPby+HH/A5Ic7UKuzxCBe
jILQ2gK9xXO1bEbT93Jq3UMPsNRpAbwCIIpty4TvSofOOJ8bCcc/UgHC4zFWQA5pRNnesZac6gOR
sK3F1wX0SHjr7TYd8YKWutffpIUzqgb4EHZotAG7xTZDWLhbhvP8YGk7yRdkB9M+3jgfaXPQOzao
FhH2l0uQCKctFNrL6AtVOfZLkFdi8Cge2TrLdgmSTP0IcHUj1AaQpxikCxYMpycdDVfX4Si5DO+p
ehj2zxOIOb4PqXL3gjzj9JnB21PgsJjvLPZ/ovJhHQ3/9FLhYq9egNUhT4kaGKxs0h7v29bjV2Ce
l6Ge2KuARH/jCU7vdGNH7qb9EA9Jr1lyILAOWrT7f2aufD9fDPwXxtwGGD+5i1a0cjtqM3upC1Ef
I8OrWYBI0gVdx86AXIxsAE8aBiRr178eJoA4KxNVF2XVE6aDkrKExe9zRfPT2UL41g9DqA087K+7
qkZsbsR4HY+F+pdyC1BRcJzyH1+2P2jKkf/K7X4yLPo+zl0PpJVe4bLGChAbMPWZgA6JTaK64222
btcMwtqZe7753GSF7VVH7IAy/qbkfPti5aAfo1PJbg0+jAZOM48NfBs8c3xkiYcCe4OM0oZ5ktHl
c1g21O+0AwdDJ+HHw5D4IVra3yC4Qoi5/BFnAqxF8A4gMHgmM44Pd9Tlwf9zsx1vfI4hJAOOTM+Y
TygPRGo9L/ZzQNgQAzg89SbYBlDNUiPtmPJcncZN9UVOHTytbX/rab86y29CjVgOEAoLA4G7CwEB
ng12uEKfxu1+WkhrtyMJk/2fsrafO44yfjhVoDiikL0DeGdi9+ysRQLdaWLQgJtVHVC/AZFi74r3
JYdCSrk4BkiS1Y+M7mHPYPoEST8djSoRHPboprULllGrPT5Jco2M+MJ8fHGwZCMcxc9UtLoTEfBj
dQEac7PYMjAJGX3ugAU4dOjD4DRTtO7Dxcatv2Bc/M4JlUxcU3RzEvL+92HKiByqyF/ZfB4MqQzZ
rEDPTs6Df05csCWMmEjFXpGFQGbFpEtoBVeDDlWMth55IHc7Ej4dGCCZgjfiti9je2SAIzjh5wO3
+ck/6lTDDzTOANKc79kGy5UXNZI4dzkPLvUSV49FSJj3Dp3iBsFhiGPb8T7cAzFIHjfYJVwXZOfs
DuLbRSFNrf/nnjDcNAej1VlD2N3xaoHxoCTgvGXD7h2+1HMz20n+8qIxpRSfYLAEHUdj8sHBw1dt
qI37HQgYaHetsuMusILg3AXzFsJuQw77vdgFtXb8ZOpxAExGKOwS0AAgbR44omzxu3KMgQdsTJO0
bisA0dhfNLyEApIhBWIUrF9oVsB6Xrwia9432S5kqbCCj0dtH5LocARe/GNvcFR5aMWjLiYb/Zhj
Ro5KiLKmNSw8+LtnqHJNZvK7jhi1cPvxjrFtkF5U7NTMPaGhcm8TTjuvWxZRydAepJLSQUb4l+jv
qZ/CNGf521JzMbKRk5yBhqN7y8JlLEawPb0aRn68a8QdMrPj/gDvL2jSGIrH2OxS9nF+kNrBT2TI
N+SM22PIIb5OPaq3uF5Sic/viYVzSz/5JaEEHwUaE94pobpcu9j/QIprhiSUDYlcQr9MdfBmUdEo
pRswZBmg0eeFPnXwWnJ/cP4r4FxI7/uegTm2mGMQ0AqM/WEAW/XESQFPmvVcNM7U1aitw8X3V2TR
QAkRnRtvF5yQ916jmdssWmLXsXFvvlAc2XKLJmUlnRRfGenFUVYBUmzyMCnvZyFUZwnz8DFs9o97
7Adl2MgYSgB5t45Gt/4stzZsyETGkzzWcilK+C/4AfhGsP+OWcYMoj1c+FvDy463ppBjRzys/Z55
DYBK/+02APWYFZpM1Bj44Zj7VCQV0OtchN1yjHvUmyDrkHMw3P7DGYnZgoi+5+vp1uTc95nfrkK8
51593G3mDM44KOOYKuYMjw+Qg+G1/grLtzfg6h708U7AnxlQMScxnDOGjMa/a2AYNw+CCRylYcVL
EX8/cw/MaRn0DIqqClcNJppHUn5CQJclLCT29MOCZ9MQhhSfkAqy5Muz/viuZdjYPQ75i8DgtzhC
xk1W5Ia2jUYSq1184v8ABLJ/cVYX9Qv/tGpB9XiIwAaOUCOFYgLL3t6fD+RuJbS74FKGNWfk3VbM
r5niUuHd1eKVKp8eW9YFv7hAg3Sv+oSMFQpLmIk+lrYlhpxE8s6bNokOHM6zfx8y2+6weY/JTnZu
iWyZN/F9umLXyTxG/kDRdBhoy1Qy0xhAYnjf5Y+2Y9lJWCfguxp8qOqlz8Alr93nk/1ItB9+JQ4G
fg0arw8aiRcJfGll4YD8k06jOyf9W63Tl1pT0L8nYogGImWJTWbOFuTdogLEfcxeavMBIXtQ7hjI
MI+hGomFNoNPlQTHAG6RdphZTHi2bSpK3vsVQ1GToMMeAzDHC7aDi/IgpJB30scbmaJT5nMM83zc
5ahOXr6M5sL374QGyhGshumdS5WECYQ826+G1J/kwM8GhHEw7TqXIQwWZx3FgBQwVV57Ll6iUrAY
aQyi9tHB9pLJ8hJGCN3B8rzzfiEHEtIIr0zFNCTTydH/MBNk5E+NJLscX6A/dT9zaD7xU8HwnRpr
uCkzUkJm4kXwk1C2gkpLSZS5qxNRawv6dDOAG4T3ICN9Fd1+pZQ54m5ItFflwbmEcuRwK0eEMmbY
3QGQN6YhpwzHOPEZ8zYNsJUebi74Jj+Zjk4wHS5xfFtkBujENgZCWP8Q6ALzrw9CxZEZ/3k6ewQo
ApPQGfC8Ix7x4TbUMSbtuA7eKmvC0qWCIl1exv1HA2BBbnCGsxn1FX60v87Ps7CwteHI/rk7pHDJ
H2CG4O+7M3wg+hFOufzCiHNZAJ8ls4gjl7FYZinrujtQ/AQyz6mWs3boymQTXyjgzTlv86gDB1nC
rZpgeraMFQvhhHntOpIx7NEEoaeIxM0hgBEc+T8DoLsPnDOHQijitx055/lmNrXL4h4IJwRTlm8O
LjVnZHjmSIU1wgKSzg4/h0hMf5aMYrGos5qepW5uKC6g3BQYP0GwGo+b07GwxVjmYdzx8cZg73gy
O+qXo743bk8PML4DeVWCpjDO4G4J3wJoYoEy2YNL8bfp9TCIqmllvQFzc2b9/GOqOKa9YE1jsRyC
mxZMxcf2gQ0elwPWM64ckgyV4UiCuy0xRCJLkG3Jg40VF4ZcGriywHYML8sQBfBoFsDZR0YFV2zn
DqnI4UeOdY1i5kn/0HMWyAQZJA5tzgpq6Gp+7acee4F7hBrAshEZI5+ntoe+gf6A+SJDM+Z8/pY6
7i539wTcCANSJvWFn/vfeCE7koclWRUQFmuOVR7CiZLN5mIpFeOyXv8+e4aQr4iJmvIHYSzyKtk/
ds+hlrFvLqlDzPBPR4xtCVcjrQ0jzn12tfbCzWRerSBdOesfyQNT4re0vz1p25jbYmv3B9AIAU7e
It7J3PMyFuaLAizZTAU4cLQApAUW5KJESsTEy5sAg0xoZEuLqgGMB9RdH540l4WIwk2MfzQMp6l8
Uui2UGqwCMvYYqhf3m5nyLBuhZYczoQnQsOLjZRRmFQdgFgMoLiXcHsVX56Q81tIEygw+HiYpfy0
43PwR6PiHl7hUUOX0CfqEfO+yW0HVQlvRqhh/AuO6aQvIau0IzDfxN+Jr0qtMJGTB+Uf/Te/n9xT
mf6uwtOx7N+HIottLFkXHa56d1ZZoybT4dZEPDZAUyA6Df+kplwiZyK2GYBQguX0WtqIylxSEzlQ
GVxjHqTmpH5CpqlIEsRFbsc2FbRn3sFWGiHh32cRZzSscAQxo6AWrc5/lo7GQAuccH4TMKMBN22+
hwvxj6Qza1IVW6LwLyICkUFemcV5tnwxtCwBcWBQRH99f3k6Tt/b3dVVFsPeuTNXrlyLBxZRJMQu
sU1UhyCN0WPgrg7dtWww4jtJIreGhPNAhxXFJqOnL98LHwKNWWDN8DO9DojNhBeZXRJ2JT0PDk2D
nhcHalK7g3VnIXK/uy4zo8uAMRF3vbb6CzFsW72RpVzoqKZR7VPFb6XpCv7Ws/gw4CVJuN6+jhSX
ODvcWMWsS+8zQ7lCQxCHGkpqOh9KusRCpHonQCAkTGg7088jS1Vp19PuB14cLMBMuKLZAs2dVQsd
m6FYVP0R1+HVM7Ey0f2R7QDrmLvtPcUX+APtoBgt8FiDNEhu3OX97klzGPDDgo6pPk40oLuOT6uX
qorsNUYmx/kJ21iSIxUxL34DHYcB5/AsZztQ3DNctVyzIWhHywiNTMsIVVk4WqeTeJEO9C+hkjYk
/KROBqtsgXKuwCRMfLeJoy1F5xuzacLumjMzmSJWI5KMpAvumn7WrPPT/Mwgg3/XqBYuCNrnNTQX
JuzQ3NTmpj/aXpZbWheYaXGMKYiQMsAHYfy8ZlgXWAKuD/0Bd0KKwitZl/8ap6eZJc8e9aF3f6UF
d0KiZGlYIYQoUcL2+f4yEkgfBMyWebdggTS6s9EWoY8UtjvjFHlFxglUgsOfV8bLJIji3VfAwqj6
mgu/EosWLpBfKaJP6xfGezdv/JHHGETSnyB5J6KjdkUSQVJM7gGK7H79us8AUyhtpiH9IpYm0dOG
7TbLjtCLRjwPTolPH0hzI2qGnI8LpHvRkCGj1gQ7Wg/cBZX3mUA/HsM0ocrmcTiiNlND62JDIGTd
Q4et648BZC8OEqVdFMIoaqIIdjmb122nVLZC9bobLkq5zkgnqAPmQccg/NkRe2chU7gkM9RqFTFI
QeYpiS/wuH+ZwQOZ+4mhGLoYD9DMI5SIWQI4LXq9C+BdDhoXZrRz2YQiKcnxCYzhSVgnooFyFzNy
A3wvSPsQd3beR3R7FdZy4937OyzQHevYceSI5xi5MX7UiSYBBdWJOMyLvTFwKuiwNXycR9vyHkrr
Jwcm2tokp9mGFhPwEKnNDLBghlQPKDs94Qwm011q6q0JARTyA/ARpT1kdRTrfnOKEP+Xbh6ZC6YV
8W1ohMW3TwaHIOPXJ5t9IB9axK3U84tiBOH2zmYuYOgI+xQ0PLImETSprxu7XsQKvrgSvGOsmfyY
SEdC7UTpCCd2H6M/WBcv+pgQ7Gegwx/AWmov50QeUW4zpM9B9X6oQF+LcTF/wrH+Z3qoBLIA7hwB
+78BMPVzhQWUwNaQKLFDlVVG160iqZZ86qzPH3c4NmtrkiDRx7wXZQMoC0XSJWFPwjDbe9gCv6QG
4sgA7CMEM3aEOBun9olzGorsuYh5dbNTh/Mfw6wnH7Qc1HjCCL7AI6fLL4meh4Inae0IkvjPJ7iA
zvqwpSl4KKIeEEUWxG0sNHVSGIu+hEMtFpNC8B/8A+cBp7JKQoyVEHAd5AWGGe2PhylB6yAq/3eP
UDV9k8t3OdPKrrtflNIj0oE5Q3AuYr3hqbNvHtTSFXyTIbljXLeAtQN9O4YrKxxT72QPB8qCQd8o
FiIbWBWxNu0n43vfnqTfAAEfYNqt5dULqM+Iit88Lk1ghSf/UwfmRpPFS7sEptuJhk7KUJYIsYyg
YEFSY+K+N1fD+5CWdCaidtBlWd11rBa0u080JAwvOVOZScjROIFSUNtuqJjisDwQwDR2/aecbTcP
/sKIyDB7+KUPpS4SfI9yoWv807YkzsM7ZdlOf+d5aCLjkbtMpzKaQEiAgsfTBQkMUeqiqaftuH3G
x6kE7X4dnYDCBqhnjktoaS5Q2+zU4yIC+7WkWeFWByII/VnOV4oXkHHg43Cf0sw62WBEtHMN2oSe
vs00+PVIU7COGm4ykVwgileIqQ+Zt/+7YLbkTJV1IluIUX63CkFeZu8BKM6annW3DXqrnvQcOYhg
/EQyM4xrcnsuPRwtCzwpCMbQKEdP8W0THCqZPOmRCXbSUmOzmRCyIPXqMVFgxWOE6aM1AmWT9Sw6
x6iCakGiA2/6IP3ZaOqPWfeM1j9TsVUAgCcYkHjYNmL7A48MFOLc8BwdSFs0aQTbfY1jkMoE1rCz
Udbk1hRGsUdsPL+dlJ0Je1rlJTjDD4KAY2YbhF97WEhReTtygBGdQCI8MEqyHfKg8YV57Ika0Khj
sJ5HtrlowZNmEwHSQffu716Gihsizik2CzwyzC2UKS8r2UD7dl3OaWIpnwUsUMedxciDWubBhSAn
m9MSIlMt3FOni359y0BmsDoTUE40/gkKkKX9Bt1IIaKH0D9rmux9XhQNDKktSwpuAD7BKeWoOzMG
gocqurueS9UFxHDGdp1ewfZ2APNcR+hRXzGfkB8VNxQyeye8Dr4hm4bRnQnt6POhckTwLhpwATXz
RejjcebqKHUKOnv2DqALDjKmOIOE5Mgbe2ZQQK0iA2JLET5AVe4hgscE69Eo+A4mEwhwQGRbpGlH
yMYN9LFFe5xItB69SLFn5XI8vBwQDTyzaMah1ncc8jDOzuvoHGMB4TMGwxzSnndHvcWTgOCy4JCl
YOO8E80mjz0Vz8xxO4XRMOqBuKnjhCsnroFEAbO9N/T3xz1XKsD8qAzB+tlwUJSB5kUG8Q+NREii
VAAig4jJ8ozDcyGqhpXv8EJ5YO5FISno0VgVcSUa2RGdBoKf1IWXIUUfHbNLuP6XMo7W8qQAMQW1
VsM1TRCkxBnRTnwmrRb9YDfhZfAzjHBtLvSp0NekNCeOiBDd+WT/LKR8ARk9AGaS+6IB4tiHECOB
sXAczivWrrqofIFBec8AE6/jDNEcEj6kfiW3oe9vLOiP9rcTZp6RHKEq/E5nMwMxprcYLcilZe0Q
lWHJ1aG6+53QggYvYAWSJeF+NgCuIMGiX86QKb06ZDgYa5D9WyIFMOCm3jwLOCfgrj6dYPZz6oSi
qcx5KWnWHtor/HCICe4w46cFu1hcV90pSkm9WjwZmGEkUAFteP+A1OJXoFfAMOKTdOZRoJV2xKJh
O9CSj59jikhGZcxwbWPu8ZbcnSIRewRbzhIAqmjRk1s7PTYcEC0E4DmR0Y/045neBgIDP+jboS1I
euwqhaPumXkCOEMisUFLFRRGKrCc3leGbcn0DIzycURslCdEeHRYNiG6pExFCA9f0kqZU6i89/kJ
U5eml1zn+8irhDUVucQYJBc2WdfdEG9p9PP16QKkWMKGry42TNz4SHQ50SMynEEJu45Hima8y2mZ
I3QLuH6e3ciK1J3QyiBKuLcxQmF8X+0zkmMJdxTW8mx2/0NQdREB2vDGwBB8I6aHKjm8EoqnDutU
YEeaiWdy+GE4/FPc53GeuUP07IaxG+GkTjdJUOU0nnHrewiS3va6pOIdrFkwoEEWzIc9d/kLEIyQ
IicBp9wsDyhFTKciTSP8IVrveRbqky5hBml6AQ5g6jGmI7o6wOFdL8h8ZKy8wJn8S6ROYryyXiN4
w8QTxRJNC1oEHXQkeLQ1yLYyFD6gTJzoA6lAfWLOkHMWGIFOyDPABJvFk44G/18QpJQIT59obcB2
EeoU7i4zAsYYOtg/Q4QBoBkgBcW6/0PNsKDe6iuDUaD5O4/qgPaKPj5J4v+ipUlsFXdEZHmlbOSR
N4K7zGgX0Gjq+Z/5kyXLn+XFJb/y5N36vYk+sXbdfzthMCtRsFYW/yqf3mrd28N+hhniXCzfHq4F
43FZNdmRLK6Pyil4fRsi1iwn0ebEg5Tu/vZxY3ltewwtUOEaHkSjx4CMDmxfYWWi5PpjrkgqpeRe
wMT1aG+8JqRSTKXSzxvQifaHxu4HZOH7A1Tm+kx/lt7GdVHrE++GhRBURGD2Hm18zz2xOXm11xFf
93UOEwhAH3Indm/U9T/iFfALWwXoWB9KG4ktAzVCJQldd36SpzNgYwJKAvLyNgnjDEXBfnl5cmxE
79qlMNYXVQLkRZJNbGZ5jV/HRfRcScoySleItIljFyhtb7A6/FwPILectsJv4jLZO5BtPKL/9Cyw
QgdCR+BzlIsxE2lRADjA8cbuLDfiHu8hew0it6Bd5WMm5EgaaGNlxsW9MGVgJlSgbBiJc5obG0pn
qYRZ0kywO6gpkcjuf1Lvrzu34CNSjIEPEHCZVHTMlbC8TmeYzBysgIhPrHjI5cHBBJKg3KId6H7m
fDrpJxTAg3VeMaFhTMuBOX8N4AYsOP674u8LPEmRKmXxy5cG5WgNVMeD3G9fXiceHsRZ/rHkKBLd
ltNN+rRnGTyTI4pyESdoYWO9jhjZiTFJjXaJ7Yl7yKjoZ18Y58l8K14yZK4KBSDfe+ZCMKwgV/LO
0t/gkhseG+5gvCf/ftB/h9Cg3AEJsTeLRUUW1d0T1uecq8GZEQdQK6Lv2HmArbOC+HPq9LONnI7J
+IPbLQvhgLxG5h7AHUdATVsNbRbgdI5sKAOCU15EG/nUIewxwjQ5cYrSjPrj4Oz8PI5pyA5ASoe1
4N4CsAe5Veruf4GayEN0EcCLOni7I8RINcFzIbOnYoQ8Q9WMg7ScJARYIDxpwuEmRALN+5bVyqba
vdZsq95onR/gSzsDMGSq+qglrAAQjC5DYoy9pC87Z/6bmyVURgU69IwfsjE/c4Nzp0MAOJURCKAc
lqzP2//dA04UDFRC+s8nQQvZP/G/SooxRck2GN2LTFYRPV751SfBLsi2CPSXPlciSHL3h2OMNNDd
WwRQ48nNsSz+zUuemCZBlhqGsphWUhq4J060f6+w59MBck/W0vJY+Jk3gCTNlGMGep2GERV2C49Z
qKrULTKD19DnkNGuxh5+V+YlEEeq6CRYNaTu2iEVntFmsWYM5d5Cbs2iMew/DO6h7vuQV9yLyGnz
7GlCdceqEXemKVPtpw8syYeXfH4/zZpthSeStNGxSIRpHNJ4vTLfArgsg1pEMyAi/lXox1J60jtI
pb+pkrJ1fZCxyOsu19wOees/IqUKfdn/onjAzljjbOYS91k10m6oQtSEaEvROGr/VuoSRhG+M0Md
R11+n/M7b5120A/NIZ5IKxn6zair/2iEE/1FhBTRZTxO5UUiU+hHOGKLW1qzJulGqwkuiRv2Gnfq
O4cYKISUAYeh1vJ52unwvoWsAK+38QHdtyTAjKywxSTbYwKIjDYl6GGryPunOOdy/i6jx4ZcZcLM
y+eMbuXb57GAT5W4KhsANM+nN6OriMAZVA5gUujEtCaVPqcyGCZDiKX/ia8MFF3QIRUlLww1J9Lw
YZpI5jKCKuR5AwVxQOzE2A6kfO+vX/wkslkMCb39l8+mkeSl3oAEAIAX/IiK+a5CQa3RDyLmMcpw
FGvZz5HchrU8e1QU8MidgQ5trzBqxM6ocgmNnwhktsRvM1D6XZqifjoiq4WlWDNTDODKY8CeFezp
Ln1SiE0m38rir6Mn1G+Z/mQaBioynIALcYN1xUCK0sdHYMarL1q3+XugfYNwCd7F113zcGG4oDAY
pCs5z57Bpf8NzDBoPHgzjo3pjKv5H/58A/HSrEIVFqNwT7gabhydrRHMYn6m0hzbiloSj5vXex5v
X79hIom2uzXoIvoUlCVazWG1vN0XkFqdHAnfxde7IAF891sP8TYk4Lks8HTuHw6Xc2VwoIUcX1Vh
Pbp679bpON9lSR//te6FTAO1W1SRv8Y81TwN1S8mm8CyrKgYIrmMZbn7rP1bZ2ZMdANW2yeGOcNj
R/8ZrcCgdVGW0SCSapyJeV/bx9a3/8Hd9jn/XvqltE/9uy/2nzLYYCjoQzy1APtlw2vg2rtmVJAe
ONZXTOIMyI2CCiihco2TgtkHwmbXzbCmzPw7fWKtM+WQMhT/bg1oEeNgxCxwz928t3fHeENqRp83
gjvMwCZMaRkDt5gZm+RbyBVPF+L9igo+WWBLDsBlwExERESVjp0NfZ3325vTPEcfD/39lo4wjZXC
rRdi5dyBs0q6dwuw3w1ZW7Ja2LAatyNvXgQrU//dI25c/e/uTpbGzTGB5FL6ifc8wwvgDfDu+GD+
P/OYKDJrBohw1BmUOBOxMzr8tpx1z9czevz/5nVySpff/UaXjj/kgO9cU8LiqKhE5SZ4Gd7nun42
U52G5v1YP3ddzTcggDOxnC4Mru1Yf8JGnZswI9DQsYMnlBM0qDZZHqqf8KEDlTCmnJahhUTnRP+7
LN4wf6oQFQ2tjXLmLY+Ubck76pThZYIgkgkVb/Z4eRcIx8DzuM5YcTdDOOShei1CNlWIjONHwynM
axA7nCRgwMaqGUEWMCPa+cUnrFaoniDZjtZKDEECE4vRRfkjAaPtivL/RkcbaPDuzfIJAGIH2jou
7fman7D1hVXgyI4pZFQ+By2DJc3EePtqE2j37asJSs0vEDS2Rm87SBoSYysbmXv8ZvPB24oTfVVe
gucooVNSxvrXe3yZhP16Rv77sSzHakj7EQbL9uCIrCGlnWnfYZuHGrIA1Clt/1N4XMLb6D+JMhWq
OX7yQFJuUBRBUwS1HqmfIUqjXy3ISDR78Vv1jLbPkiE7nhA06EXvUU+L7taUlQWaRDKDTDFjAj3B
VXkrT2RQIs5KUjdFDK0geFxow8YLctL25enHDuJ/Ly9rxgqHl1ozaxWSQ82U7oKXndM6rwWMxXcx
i9TXwBwUu4qtTwDQ/OtOJFoAwWRkCOyDXN+LumjExF1CBoM3E+goFW+oFXbkmWvikMgHSMi8C++f
lKqJUzCM91X5g/VYl+OahS0VEc9QSCgv7uLRf7ynzV/ejM8ZN+reJnrpIy5tL4tOwTfrm0eP2McL
NJK+ksYN/uc8bpHQ1JAWYdJPpetCUHaJ6e/nIAHhLug3vhTX0AZyb7C32Af8p7qZft+j2zu41Cul
GKaoU/v5oraDz2v8TynWzgff6/TRi9NvKHehuDBq+FlWYbXiHRSoyHm5gvISbKcGvbU0jotyeM+i
e+vbRYAb97HQAlZuyzJj/i3pA1GwgY7s66SPsuw/KnoKu9RlgWAyb0BA5JUiVT/UNX9xbX2tx8sw
Lz/AvvDhyNXJCjLGnTFHZfxigJiLsm6TPtMXF1+5Tgt7WH6HasTvpOvWY85MspG7CUeUfIg2BEPS
4267lBJ+/5BsPp/ws292/Wuib9RIQezLf3f99xMUq5t7LzO8IjPT7WxzgxmtPssInbwiYgUTjb5i
TLiwUGKoVtc0zq3YyKfXLvJ7oseaXX56dvBNIxtVRNXraizxVfZc5Jefzps5M+dljjJ99ejMq2ai
28G+Raljqak0j/XboN2a9/CGpp/tP5G2uw7u95lRL57XZU0pk8YVBXl3oGi+vefcHO9z/5GH9+yn
AFrP8/W39LU02q/vZmjXTG32Xz2vyPzX3Usr//P2C1SNQVDa017dmp+Q0LYn1Hff48YYdmrP1EYJ
CuzI46MhDoxujfNi/vqigBY37EoskXVOcNXL7r8VyvH7mWFHKWOjtLeykVZATnvd/W6ANnrpGnZI
17I8PQ30i55+qYUmurFPX0dS5MZEMQKMHdFFiz81g7u9ZJagI1pTQr3RY2RsL6YhglSW5mBjoCF9
zrn+RRjGRce/d/u76zRMvFFZUSR3qeU6J62lkOUE43RYqT04Nsz5ZwHzcggcs38XyjT1IWQlJNC+
KWMrpNl1FpxIdopqZ7+Y0fasE4NSFwZ2RYn8R7OCIv1tX307uiF69FF9pnVontpUOUj6w5jfMOCj
dlLn924PHj00HpWwtVjlqDa4tf2HJGODkyINPA4mdJhcU9Sa2ghVSBYcxGUHWrGtR3gLKIPEab5e
xQRw7dqQvBjIi7tz0Sj9ydwPaPi5qYJ317V3BOZyTYJAUs1Qt6L7tJmolzza11789aubVyOtj/CW
4n9VPBUWhAmk2L4H6+53bvFn2GphagZagHYJ0h0Konb0TPAHYOgLNr7dv7ReVkyM2CaJutTokTuH
ohm+EjHlS19D0PPDfU5Xa/nEicYtGo/T9v7aVfawNmHRJ591IfK6Jrnq57F9doO2O5AD+oYADqkH
fiLPvkZ0uxAHkYUZP90yZ9KpN/y+fQ7Dy+5SBHKYq54O28N89BecRHtOK84pW6hLT/zPUT82UDUK
DLQ2ceV9R8Q8Jf2risOn3jw55znJheY/zrS52pnrg851nHTmUPwVOQxHvf0sS6boaZXX3Uc5PM0g
p57bXvO+kfx+ie8oArz9mofdOjXB9//JX0JDIYnGc9RhSFKY0jeV0JETNyTYpnGNQv0EZbViBrLj
Pbhrrvfh1SChUPF6MGOg2jR8JOgQMXTUzIzErZ/um8naRaa5SFS9mO7AF2eEBW3uljIgA6gJWaLL
gCBySb59paJJo3JKAvH8OuVPuxNvrG7rVDPGjL9/Bi9lBu9rRGJ1afu9Dadbh/hFb7fj1BPe1nPE
Hf4bguD3moNmpBJT5e/UD3LEAgDODT7z5mneg6f1zzSrXV2BvDROT+/K2C3AEWkkjlkBOChdahD1
MiDfYwwqZBY94Cr+8czIz1CFGhFv+YubYUhMP6YxidxlxglGUUPvHiSKruGy4+63JI18WAdpYMZY
+cU3z3DfixcnKJlkQD6H34g5+JIP4iqCNldJyQFv+iarsJzwaGHfP5gnpL7gaOUXapt7SDkVpZAQ
RAVH83qIsnwZKX1CjjWjDkucM583wydIC+6hcQpwvsOmwPG9kHeGA9lOx1WAN0YiZW4kSU39NCZH
uE1IEO5him4bpxnD4mEPX50vDNoVkzPSLe2eG9Rk2ZQWm6+HE9kwg1/upjIw3YUYLc+Y3/FacFPM
6bF44DIzgtCODHC9gSWLQeXos4APa18P9VAoFAbpNqqJftlPTj0CJuIW555s8xQOBE3sdvRvmuoR
yCoKWhLsq4wW65scjXzW1b52tSP+pMfP8b3Zz6n5GTj9eQxNEND95IpOiNBfHlNSfBQf5Nm8JpwV
D1byqLPiotSefJFKgislW8JCgaRGElasGSCl4o7nUku0GZLGIp2S/SrIhLycdkciBI2uh+TJALYD
3bmerJCQZXYL7sBb7e4ZSmCZXf5t9h3EBkYGOFN1ltwzLACPykkCOo/11vLj5VPVeyJD0u8FBq+X
a9J4iRfKjgo9GK4u80jOyJFvlLmoD3lWyEAZcom+fsNvb0+z1ev410iqIhZrAjoJeEBAZJJYcw1Z
/BfA25HJllWDf7REW3fMnnDmCAxc9aRqXetF4U2FEz6wwNViWqwITt7H1iyZFvT1WkbmSt3Nft7L
z9JwO2B+elBPHz9wAtBwu/s3xk+/ToFcrDxvDB3kn74jpi12lGAei/S76/qs3M6onGgRv5loQbbz
r4YGhenNLeAuFp3MXiphOWQccFk3oGluprvGuQE51Lz9oJqxyjSHN8nTp9PIHTE5iiRT52Ci2J4R
rDKapNMW5W/brU/XiKpMc/irQ7en65eYDWJPTsHrsofaMQYZxsFeXzEkcZ6ckH2FORWu1oZYVGCn
xyudEezIJD+b/RivhsyhSkhO5d65Ybm07pYuf+UntOFxZmSJoCIhq4p1xgsKkBX48jTQCCi5gPcz
+vovrtVvQvl29s6Qo0NFOm7J36GKjHsBzyhNGMPmMbLPVLgxcgdDlkjiQuvlOrVhL+AStWHnUM3t
NcpVZvDpm2moeiwl99Nn2X6dS6Qy88L3yaNwmzHf9pbLv0bvRTMy4DxyafmPPDq6Z1Etn9vwqWyW
BKArYqc/JNTAI6nYgXyND/+yNPnOrlyTfPWzLBiSS22iZxqh6fd1iOqXQS/Ce+Tdv/IlbU9hrw7l
yetUzh4AMBReWUIazhKujq0sA4yQnGxUXWMFqbWpPmzgryD5xDZsxnxgNWeVp7LMb2juDW8/9p0F
+O/Z8qjMgDffXXcOje3y85+9w8A9+1a7ue9a1DLkSf4S0znvqaJUwKTnXxG/+trEPCl/Fek1Esn4
2YD29ry6CR+34PIILz3PwKm8nmnsx3T2Qc3ZJlV1m2t0e0YqgohLm6iNrToJH64QTBwCedxcPUXh
2bly70nAmsr7D2XSe4WV6djfnVZ5fK7K0fSKNZpoUHj6ajH5XmMtaNeY1+d2/zYtnPZ9MK9BByxI
zFVe+TD5DAwW3EsjhkMRs3PiPkqoyax6H9ridEvocTWHmkfMzXTIbkoUcOlWNHmk19vm/JPcXBRz
LyWF6jJ/hS8csXAgQSIDVtPLrbGoCcPxtVyncL+MktPu5ndteoVvSJbOHepM/4HNzZVxXv9TNK6a
37iQNffTzTfaBf4o4/dm5WkUrr+aOtZ0OSVsAG/EsJFd2F19DndpQ6oVhb2vPiIliW/5EtDv9EBq
RXESvS/aRfqYuQlhoHz5+aV0VE1m3BdJAPmAo2HvnQrdYxpEY17s8eEsX6pzXevnWtS2Y4BLgaw7
KN534mfHy3Lk1BSEqF6fKLueu7CPakzE1RAs6In+8mS9Rj7p+dtSst6mDewS27W1cYNhfBZeLqSo
j/yc1ePs4e2ff3g1cVk/AAj517N+Zl9FBqH4Z64KPuc9MgD2c0u49niqrMpNxaVgmuMS2GiS3x/B
CQYtwiFuWbvVY5gERgIujb7YjQ4qIJTOhmXkF97AnwxJAu0+hvQjgK4Z1YDOki3ILYnTm2qF8sib
kTPyGDjiEYWrQC4vj3qZ2aZzlcY41Z4tpN1HJzqUFfkZM63MkqMe79FHQYixDO+6Z/fWNp3kxyDh
EqEYzADyQT+h3P3AhmQ687ahN2NDq0RJkr6R09QTINKk8OEZ0UwhjkxlHmxzh6nidk3UapwUuR9G
Pwouxn2h3pLxjzRhz2+3nagwIYwsTAjSjwFtBjQeVCEnnR7+VgvVWKaLsRMFs07Ranbb+kfGMxPo
LCheCP2u7XiD1KRnzQxyeeUFdSa9Hc2UijKtX/uXrptbHtPan6lVjJDBP9+vgLI35q+93mdiJH51
DSx4S2gPQ5p6Vn0AqSRUlKALtYcyjZPBSe3VJQWhzkynLhmBu3tF15n04gdx2d0j1s6k+OH7xoWC
0Qvkhp3a6eVM1HWiL40q5KiBYNsj0TV+hBZQcuFl/sUrYd25S9zlSIhy9zphK78+grnVpOuch/6+
GHZQdY+KRb2ag7ZlO7I8UPcZTicoGLupNVKqsOj66igvQlKGg47cm5cwpfcS0fQuZ1lg6BSnexVH
qhuWZ43MHNrw/P0G7Pc6NUS+CUs+rLx2vTOqDpq328d5dCxRjoctiR05g15HU0e51rugNctdKUdI
+U87AC12DG7FOT5U9/I7sZlybQTePqR0jzLesxNobiPqSKMCnSkmIxH4wS3tF6epf/Y6jY19A35l
XOEEuxnzBVk6J1l2bkBrToJEURrlQBCM7wXlalktytFrhYo935j7HRNl3eU7cV/z1L2hwX+44RWI
NqHzGdFyY/O4KR2cPcNrsPIoxV7YkqxVit0t5L13gWa29777o7wTYfOT+ojwLCfGsHSXApXz2Rkp
fdDnQQTLD7Pq7YaqgNG0TSlGWRVnCFmqlyYjdNXr2kcOX2hk5TVoWTY0p673E1ZrjxlqtTGD8xtm
pDpBjgkICDO4M+sd1IN20yu6GXAZbmZcb063R4zhKRseolr1B0NiUTJuwOm9us6zU/KDPOyjIf2B
XeYu2Ge0P7yKQEAGRyHSU9zLdQBAaaLX4TcczgiPuBy9MozN5BM5CG0pae2JlNBtQffWmjKk9Af+
U4UUCCvGIzDtav1M/zMMpPSD3idA118KGfTGz7e+9vv53XAGGJTZzj8JX2ilh95kY1swX60VKNrv
Bd2bKZq/ZDnr+8A+sKK9ilGsDimiZ6AWMazWP5vM/bVZ4mgmZ+8YZXvaG9k0o01ThNVzWlygQj33
RG5m/ec33fswNgZEuUcH17d4G6RbAA43+IjMGvpl4+dhtwzzEQ9o1dm04A/JJ7TnPZ6zW/5lL2/J
e+Rn5kYTpD2+mMXUXO8/tJ+PCfpfPl9M3v6VNJ5SEEkiZY6nRRsp+39T1Vf4F+EeQXx/twP+Mc8V
M9kWSDDsQaRyZRNZiKGtX37HFm6GkvhFguI1doyX4QWUpYMB0d0HZULO2c8f4eirxDsMlixHrAib
IIMksn0cmPO0Gue4D9/dWGfaqxPumnyFnVwfZER1n55NySGON0IYZQIaNTo0qDPnHiSVM9nl89JJ
3WCZzCb9W4RX1JU48Dhs78NvIHO+2no3IXqV3rGGiuV81vvnkHkb3a+42Dd+Q/B+1tuk5yLCxS1g
mkDWJzaXNhi5e/3ZNUNix8c34AHf3B2yttAH2W0x+XyflNbbsctVxFRq+bGJRbPxA50oG9NHxKvO
ffnfrWkO9jNMN/FJxHpAPBi10OK4TOVut23wMRgUMH5xzRBykfDVVLdc34lX5nrHY9QwYQRUgwuE
lFY7wQ7+n28j+SGKLk6C/+DbHSAdGi5anKfRJ4bGxuwih8tRxAW8tbl7kyn49mKwP0CYgw9DTJC+
6PN32/29rU0GTl9MKTUVEp0Ppzw8sPq8nyDso9bZeuJG8Zg3VA+BCZLKv7MIZMI4+SBdXu6OWAxt
s/munouaAANNuGkSXm+8mo/ov+0wn+XPkvgIosjLp7cW1LEwjruTf7QLIWwsTrM1ZH1ezkIEAVth
3WANTOMauBhWI6QuY9rta+O1EhXvxfqNPCjNXqbYE0cYo90lQHnGJ0Uau4WCyhfW0BtJmW3xazmX
5cvfDgxPxoFhba3prb9QvPx6uwGkyHT1pk8FsQWav0/bn6n1Sl7GGhbF6bq1ULYd0vjj6HbU2VMG
nfAlgimCxCPN/T7fddbA6yFvZQG/gLmEBb3zi5QhzzmMjrsLt7gLLiJIOVSUAjFkag6QGiUE9UNQ
6AcdjYPoVJnH90LgCbqzHt1ZKpHQXFWeXkBGUuNR0B1ORApC94+7XoejjS31GX37RxSbchIIV3YX
Ku70vF/kkGvo/AyiJPPrUnMz29W4Z7ysDJF8+HD8+jnfXqXea78wUq+bhBUeF75ig4BycukpFUFf
MY/p8onkwH3PaK9bIhAGmNAd4QNlHrqgXd7OyBz1XAzXlaeq/stm7Tuq5YDg0lnp0TGv3JiGZ0yh
6kGoNT2c5QhYtpuhGz7cfIbwc5uZ2zC9soPSdDTHJ/z4PtgWmu7j6n0LDnCPKQa9y+g62aeVhV1G
j6B+TPPNI1JDzteRjci5bCHLaX89ddcEOyuwSr+TT1q0nnbH57SjORhHQejaz1pu9uZyfL9Zhqtl
xiggQ6hv93tU6e0CTeFECBI9+Trp3Vnedp+/TqRQn9Jw7bga3/Jn1+DOYf6n0E5Heu0eLJvF/eer
OTWICUd66u7jom8EdYgi1m1FYRiVoqP/GF0n7UD7ecY6ouy9qeJ3EQd0O1G6QIXhOsXvE0yeipdN
eUziMn7EdLQdYHdmdfjkJMqje4ZSphFclpeTTnDK8WtFJWWGVyDRmYMbn6ujjq7E8UOm6twXFmhs
rIwZIbgPTAYfS7fq104zLQhhtXMLezI44KcBrzvobLj6QA9bj4AZs8tFlOXiNcdH2G6Q+vXlwq5c
+CVojuaU4ySqV9jaSZDyvx7OGlMzlvnD5NB9uQ3W1tetHuIwet6H9kThD8LiMXErgm2Fs/sbPmVE
YXP5exwVz9xkk5QYBfvwAtqnAlOQPz7cczEy2FugR27vmHkW/G3Jyf8RDdP+G9YL3nmcNq9xL757
l+Wzbx8vE/ONl1ESZmGv3wNQGpUrLnrRiWq346kHYuqudng/hHH8JPvVUPN7POzc1+RGnGajT6sj
pov+fZAN0bgvPQ3qHva0/pMwP1VhUubktZAchsYMxme/GKSYZ+yn2aiTOKlXDRSf7iS7VfHnzHXu
yZbtuTXGt2ojj9s+Lm9/l6AddKNm+sRstt0qv08etzz7Lk5L91P1Aymi57ByRt/ohaufW7oKJ4Lp
Zn4TVdE3tP1bmPV8ejvXvddjEH30jO7HYmOREFI5UcjM6SL6VXQL08UzMnzL3XsNrS5guVEV3Qc4
20x5SquGZciAQWiMagaXvs6v2m+RIGHy1skyFPhd2tyznkNuQy6eBwVk4ePVuwRi8/FdTswzQiAA
BH2otFYCys0aXifHdips5FGKQXO5TuYjI1D2Tla4QTnqDpDW1chDSSD+I+m8lhRHgij6RYpACLlX
eYMTHl4UTdNIIIw85uv31Gxs7MzsbDcNUqkq8+Y1udOKgzf+/HP7wbaSk/9aOxQWo4iI2rcnyU51
7kkYv9K8omaLODxYP0+ElFR586fLMCVAQSzMkxKaqQ4m5PY6EYy8FEyX5GBb7O4YNwjFEJqrnKND
jBmDaGrT4FtF6LI7Ix6O2dL/vRhMxLMdwR3DEhX6GXnyqCtrtvFoDUeLtjSB8p3EfAGHRMJSxFIP
WWPmNXCSGF4j4Ld+qLxCxBER1MF/ojknjy4O+s2zeAf46MB1RYIeI6bQEY8eDweEpb0zzG1Cc4d3
9zK9YX5GtHo6zZy9UDwI9vx+yrwYWEKODKSy3KBt7+ZTJRpCCAGMFYiFYe1NX3hvB7z2bsclFHvk
y97tDjyHwi5Xt6gBaEFxUEVag2YDM5sYJ+BNzF9C2YSJyDukUl62/hqMyKe0Fu7jtOIDWH1IUP95
wUwmcRInkeCtFd4ACSaz4vdfzbWEt8pXRk2I8SFUW44+jvKeVETAHk5b+Fc2ByWvowr9kKBVA/f5
w8mARlqIMLmFA7/3NISgkUZy6HuGp/dsOKHvnm7izduLcbDBv6bGAGXga4wm1tCqWG9d9J478ItO
lAoobCq39ZSlIP5uKnczREuGqX3GPZYCM/jONhSq/CPOUbxjZMdkPcYTLhzJsYj1hN4I4GEm1DSZ
I++BQF15LnnSWFjjM9iDVAnBseFfQfgSJE8OfAXNov0DWaBkreBWwWhfLLYbn7qAFIbnUHIuGW2L
vNSHD0nIF4UbKwrbNvBu+3w+4ZyKIMBwqU35QeAG8KXED6w9eami4n66n2TA6BBeOo6q4Z25Mynf
BDkSj+p+oB1ljcexxvZQ/DA5ecV4N9a9iFcfkA71jtGO0/J/vkGWfBT7vn61i8trLb+WeDYN436n
CN+gq33CtlwKCJ0PERTYGx4fZY/PFJy1p3uS53DEYKu3XhdVNVd6R5UEJ1RLcnZFzhDcbsP7z7+S
DwgEROGnHoPULQdR7yi7EqfbERYrpfOdbyBosOM/uMzLJTIelUwTJhO+AmzN+oFvm+AeLc+FUBGT
MvQSsGyxbCD6A1qqYBFffdS6hHFSjPFsXbHpOAes6JRVz1YUuPRxzhu3vynXnGt9Sk6CAGyyzlnl
cLCcM9VWsJxOhUsGj+7b10gLhi/I13x43mBmsQuizRaRMczdhB4bcr9YFtSU8L7XGuC6QRLEx+ld
gxdpz+VGju7s/5OPl0/xh7W36kRbkhNjdZ7i44yJWeR93HhM/9lj4RXNx9vOuY9HM8ZUGEAOlxr3
3IPb8ysyoPLpCBKl6tP9MWyr+UGgVT2zGtDzy/5JFizTEUKryKDOVulMZEoxF5aS50o+1z+jXTp7
jvMf9e4TTpZnOZf3ZwosTqJUsb/GA+cH+ZGx/TKiKDx8FWBipk/8H6V5Jhx98P/4u/59AjPsgmyp
wRnbv1CwvAIsaHBgwyEGreoRRtkU+iHPpiDYPxEF2mL4YHjK5qe2efaB6MUTcV8GRDs87aFh3aIa
e0BHBkJ3RxQBTDKfTg7WNcJ4gbFLAWJyErMSKgHSHJiw9otr8J7eT65b/lSZv2cmcTkBPr9CZfMS
cy4ZEmXAxEn7CrILPQJPp1Zt2+f4fXVU7vBeWMSayF90Aqz9i+qZM1E70gPBKITLcNvDPpyYnS3R
zdS/b2V8neteChi/HFCQoYGeXSxlrH1Biu0H1fzIaqBgMlOpnZK8J8iDQRYY4vR6hMovUton2K9f
/+pMKG4kO+QhUmxkCQ9Yl/blSNFM/YOKEoufoZ9NxW6ozkeLCuO4uVICqgmVQ0ew5CpftyhfsM87
3SBt0mU8gFshIgs17SDR1uk6y73ibKxHh+9cwgwH+gL0KoicHvEu3yUb4LbadnG+lmki5xXoCw+A
jPvyjS9d/u+Fxp4DEIhlCuNmSKt0JEzlURBhViWNTYfgiFsyjFVjzOVl6AypsxRxt9gkf46QeJTg
biRQhPAMYQ4LW/1kzlXZu2GahQnGCgU/yDFoDljJhyRf8q6dBF6rN+1yx15zsxC9gBscgxOpAHXk
dqg7hNUrgi0HGgcmFXjyMRw+Shx92lyafxj9HsRwVjozfUGpsBYZxfXb7paDHjU4yvOEeaD2mKS4
eGPN3oZMBB83v7xOBkz2+qip9wgg5T/IUoIDhk8wWKdLrAjTy3EePAaBtnMZqq5t8PtHso6a+ZTZ
1wVeJdzMfKH9QgctDJ/wwifqTkTHWAzeVyMvSmPm6dfp67oiGvfeTodqJKELvoeD776FBTSkVbu6
BUgbx1JHdCKT0Q/Jth+472o0GPk1//frlAUEIA+dkTH80ZRwhEz5AfcJGD78jpwbq5I2GLpHWsVG
86cPuA1IQz6TFAzm85g3bGRVaFI69eveOBp4B387v1j0K8V7hGKBPtzipxzXAASydcWVUfFbIpxI
ueCRYaemKWGREA9vJHke3T5+ii0CZqEQzmuiS39p1dJ6fMntV9QAVZvbLif4emh/SZ36/Z70V1Rf
nZs+xk4cevoXHp3KGO1RrhtjdSOrrU8keTnAgyLdfZ8TvQpK8o2BuhlAkXYLPfciuS/U77MO9++l
WkffLmgLQNkcu31a888HwJKWo82dIaccGLUnEa2TGuP680ejB2KECze9kjR7t64BnYzKk3c4o3XB
hRsvYkOO8EPYfD2Wfg+XZppK495EY9jSaAMVQREfjAiGn48mHML59L3nyYyvk9dwrfdB/gqG5LfS
bM34bPfKhSqrMvPopaCAD3u+AemoXUSOavvyB7eg9I4y494vxgidDTmqZQ6VA99D9fWfx0KLFN0d
kcPiviqfxy4dBglzB/hNhNNp/aEY+f0V/KP0R9cEXYS2wDoygGl4cYjZK9dol98TmA++uol6DTGt
j3Pv17l3U0VmJRwqw6MGuD+xIQtaTN5L/Dfov3hEq1nVTIZm2C+0LexuKrrv36BlON//gdNCNm07
h2nNBeInCgzE1QGTkFX7SyQP1utqHWb0qJA0VBd8DZBh+JwSZF3JEVbkT4hj/NXzG9wUjNzjEeVq
1YwZVw0P+hDZNYnWIGUGwXBGSMqU2VVgC6qZQgW19Vk/cvW316jcdAsTjZw8GAipqs/j1WfRv3FS
CgLwmjxfnjFY1PSu6vSihjWDOYzBtSl1Im8TYF6uHeNcni6coafPz2cw6wSv3paOskV0KTQ7UMYZ
eThPOkAWPHyBP3zue68Ff3y38esDZA4koNTLsKBjCOpZv/wgPLeeX6rIx2j8VmlIGQdA5aJzQ69Y
ROqsTSMDQSfoyzkzHGJxL7dgAEfm42F3AggpZj5v4fSufa1Tzx7fJ0U3/7zHd5WRHpu/fnpIFmt/
oxTMdSoMGzCG0H4bGbQra8clE9D7RrdetJ3w9TrrSSqGMbl0nthDYN6n8J7FhvzP9QAWz+OQvTUC
DkggxNBjRDRicl2DsTD8y7byMh/r7F2y894N28VHjIoBaX0o8sCbfJAhIUym1dXAk5pf/Xj9yL5x
6CteyNVrlLiC/yLZX8lmnJLDgD2uQun4XR1vF+fwHjpFz6Sa4eSLVWxjR3EpokcdDBPO5ft1dx95
Q4XRNm4Fd0eXnVuPY2lF10FlgDomMOLHRnvjFhdJVLxt9CZzdf02pjfC0Wuc5uyMCOunS3IfMXGS
28GQX44KT8d8jLEXaxC4S6Kau4ICzI3jGg63Wnr37+adh2Zx6jr3weZytrpfmt2R4myp0bq2cgie
zp6zNywhTlPW8XfGH64vR5ncdKtCPSdB8fMl920RALzKosHQK97htww0zV7xHwhgVrTfmVWsr0Jo
YUM/HCru9x7rus0FiXpqSnD9hktNjFC5QWGAQx0D6QnaF7VBhC6PJm3pfkaO3k51gXYq1kN2la81
WvKl1SuuMWHFtxxg9+tdshhNP/P0Eah2mYzbb/AcD3+nysvpJVI1mNlDNu05pj5L4eptK+X6+nKz
UWCOHP4gEOXu8wuW10mcpNsMiQtJJILWbwXvS9SlOFmXi+a7vbbejSZtc7uFkq+BWiK/5drcFQpZ
UIVsoncemfNs+oWtxDpkuyLOeVCfi04gG/IzrJmaynZvriTdkiHLPQIZgcjT6aiGECPk9nCmJmP1
tnw8z8z2v+ZSHkxYft3Hu20wPP4lZZBRD6kjWniDv4OdIr4oI3iyYZNOKrxRtLiqJlI6HyLiMsrV
6BUPG7d1CWCcVlSA9vy1M4tIzm0VxMcUAMiQNNYC6TqSRD2SSmiZBFT3jV1NcsifcMcftFQ2rN0L
FolhkXLaKv7nMKosMawwdUI2rJsWmTzS5nvMnQ/ZOvQSKW5Y/YX3pCdotR7Z9f4eyXyls+pPoRI/
J0A7qmndlDA/3rA7KVLGHhhkbBXiD41Nd3VeI+d1jXXu29VtXgKxGS7HlD4/2akULQF7QX1zS0Bh
0FICbC94ztsNBbhhc7JOUm8YflGEPIKB7KmMnLkHvlG4q2dltWC32+aJUWuHNGL9TuYaQ1A5Yez1
xZ6+RiJwVg5yKcIkO5DtakVXoSfSSIQh67WHo0mmB/z6pvGANdJIs25k496WAY0K0joaiM91rw0W
GSGLOZAwdb8XZZB4coIkXg6KDZHZrl04sCZwMr6ac+3Wpmln0EWVmdJY/hex4aY9v/sf1hgeETjJ
N2P5spWvUY9BDlXHdQeftxPFc/CZaxTe8wyiXLbPG876y1wa+eXFY1sv/pBC9DyRfxo4obJ8EyX3
ssnQrhGIPB1wMfUwvF7tKp3QzSliOfnN7/O3zviuHOQY3O06bej6CEwAsggfR3hnSPShLDHtJje2
OpTH8jaR0/hheA2xu6vtG+NC8MIpLJtROdOK8WWeMoPvL+6l80tz+qZPsAs8iFljCK9n+qQG1ped
0apB8ZdBrhzAYQH90iTG70wFR5E5pCmDpKEE6jMa9iG3Ng3f8UpkcYNoP8Kedm40qVIwwRooZ+Q0
NG1EgkiMF6eFOn+hj+CnKgRRDldDmNlm1Ja/FTXQa3gmNNTwwQS5uNyW0UldXCaLalLC74XKFmXu
dfmk4teBs1PocPjtorfo4zHBD6PfgRGq3Pw5tGYZDO87R9LfeJ8muPT+t4y71E+rmbL5bkq8E+E9
G5BjbSq/rodBA7mI8O1LF0kfV+yM4ztANdVe4w5mRRNhdsnja+x4QPR6rt096Y4gi+3QZg9iG4TL
032pEa18cVswiNACKWf40v69Wsupgo/uEXaTghR2nklFqszjzn7XLpnF8Ds4Lim5iXS5D5kaw2+D
yeS+/QiiJwRXZJKoyJ/bJorbHafSbhMv6790IUiktJI8djaEkPnhhaXty931u4kK/wJviF4PqZa4
wTDNMOmGGM+RJicp4dBNAAj4KcKcw3RV0rNb+q6nTV+sVo8lu9BorhHOioLrZYe8WMP56nz0aQXB
9kPDjrjNmbTj2xDJpcfM6t6OjZtjQra1e4nIVnZtaV4sIfieKVMZpgXnNVP3ARY43z1llS6MsYDQ
x9CcGErudhRbTr9/zxHC5hLdqDz/PsbpwL5JMMGmBg6+kmMMXYQvQp6LcLpQfUoNQxd1TLmTKod6
sEwnNW1OaJYJE2Oq3VyayI07+uIiN6b56L1iSiwNWN2NgiJyShB/lJnqCpv7ZftnxJ8xN5N+6zal
aHjdvFcdstVUz5nBiAZG6NCrPPv2JzWz5PZH9rNN8gfw2Xs/UvzaM4PsPNBtGmxQRwyba9dcXyRv
qOExAppqw0OnJYo/YW04Wu7kgV1v8MkhMHJxIT14zIbO/Oky5igp4ewtHxtsmaowVdxmN0YMeP94
NcIjupMSAjQOrDaXGa9dMq7iEQNFKBenB7IfEWiNhfNb5EWhAy3Hwqw6eM2QZ4I7S+gJglgJSTrA
S4PGUiujuzZBY4fPzNtG/cCckmPXHULWFsr1dQkCVcwQ5j0KWNKwu4nkXtOfjo7Pz1+BFz68J+f6
Dq552K8x3x2UwJCNcaiQyHz9tlzoeVAfMB7V1LV+PV+VXY6oef9FE2LcqeVID/LgR2LYjhkiWkQF
4pE5080pJ+/A8A09vLzjgfkzAiZgZxhE1zOXSjD3xtcNGa7ufe+ms3orsox723dxM3w6tna8Ba6U
jIsO5cJoZ/CBhhCQna0xe5Hvec4wc1Vsy3++rIpxAyryB150eIzkX5GqHtFtj7+YiGF7cZm7ymY0
4JQIoEu8ZvwE67nbQmvA3wCNI7NESEY43U+OXsh+5REONwFJRH/3ipUHLkzJXbL7LIRhnJfeqIkv
M0KsWFk635sMA+JK8OWieBzbP6CMfIvpNFt2js/n/9AnkvBY7Y4NXb9gVgBeA5dvGSwxH5wOcegI
UKwgYyNmZV1jZYiy1cdqk5cHc1/CukYzYLdIJiHZ6KhO/3TN+2qe+WXPD8tHNGDgApsoB+r7woG6
bdV0ycUZ6bhLE1dfwXa1tYUc8qzRjDEWWAy28M8T9mgwzag8rPmCz/hqso8KMLXEXudzvB8vuTeY
yggLWqxaeMRFU7LTIgiDxuZbOsf3clau7liWs3/+IoBfYkqamCve9Bfzx5cV7yZefTJ3DF35zqEf
I1DW3Pi+mcTDBUuewQrXDSI2rNdt5sU4IY+dCQNY7OI5uMnbgrkU8WOj5xZPAgcaR7uFQg3XA+jE
yrZDerWJ810yhR7yBNMjWNN7zvwNh60fm8GPMcnpfYDuXw6JcxnsIQm+IvIxJDjjx6+8NBBxAjQ2
oCIxjMOritUtQNMgGU2Ec/noynRMd9FaShZDRxSX9DcTciIwxX3Z7SvojgibC79l7CsV5Akdazaf
NRrKM+RCvpcky8ZesolG6RFnYsNakjGPQfY8KImWNsOznelY/d3+sDOJwSxUu8KfPy4GPIM0li9y
JVqUltgu4Ac4YwwEgMPLhkkwPOaEuiIoRRybJzTgZ2KoU/fN9hpXuTdccEbvT0/s74iQYNQPJgSK
+II4gkfSUcy5AqY6OIRhckc5XNhoFPlw3HosaPb4qkY22/0px4YKLwtgdz8/GMj+rVLx0JbohXuH
/IaGMVueYSQt8EhaApEsLxV+Yfi0xzqLaIGVin/S9zhjMpSBNp907hsIXfAll8tzBysDR1XhGi3i
Rx8X3s7H9Gr7HCHjwS9DDXSC2Zz1njKB1f3PX+OERmxxY+WQwSFOaJSi9KTv/p/LKsZTpX8BtbPN
EMQ+wPsjpWrxjcV1AqLEyOjIu1wCVqNcnqaw12GGhjhjQwT5JwEF5nhjhoaMAeXprHB4NEOIjtJG
3ANMNEG7z9ekMz1M4075umLOt2TB83POxiIRXgED4fGOE7i4gZSyvAThiwxF8L7IGAYK+2FA7DO/
CV94fEPhUVFYC2OEMmGMBgkOMUwE6YzcF8dG/ilULS9SADBrFRNCYFEzFMMvHUd4fF+Igvx3ZEg6
FjJwWPkaplqxqTHRVBHmA8MXnzGWx9LD0527sTL5vvxPWD5yicyQC39A81n4mZkMj8+ZKdJvc7D5
85MOwAVTGNXYkJ40PgFvBlXk6IgeRDuimJowiLqtGXQy5KptdaUNZ5ifXLsJmJOBKs1692TTJPrI
ITOdOgANOSbFLO5/6XXL6zppgJGhcuDgl3uo8oCsDLsYrGl52buNGjGfpf/j9zLUxx1SSFDQyHMv
+EeM/1n5F+ezRf3brhGIjRjZFtmYZ+xusGwZEgL2OIn8jr4vglMYeiHuou93gvbqnKhBMfsc4O9S
W+tC5YlUV/pmzRWJEJVA04FhBczMRJM87SXfCfuGhdqTLQPczfqS4Glzi1UqQJ4gK1PXcv2TGtYA
5nukmvaL92vhZJnNTqx5jNX+fZozjTHvYZYo+xyzBUFdAiBf0iq9+VRL/YXBpvdFkMiwVg00OrJZ
xHD4BdwfCFO/UYDKoXMHKU9Em5hQy5dMP1DS0bjhSEkPJRhRWKhjgCESs1+I8FRUB9DtM4/sbLQb
TLjE9RPp1lz/xVLsfKxXxKfOTcjzh5JdHsi1FHwp4uvgYH+OZ5GUR3G8FqIP3AXhapYdCRxASUgd
rtGwchE1gboBWTCmw3sZ6jVZUPDMnhFz0Aus75rHrJg0+qqh8tVcHGeSzUPFaM5VVjia6Byrzxaq
x4vrFnSqf27ikxJSl+ZzfM8WHzD9qyD6XCc38TWRgBgisZsJX1DVofoUG7y7GRyQMSlMJU6c8GJW
LIb6yoMvY9DvGjBLLh4bbe4KdTab6yd+YSVywciOhb7ePFMIA5vqiX8MgVaJg/d0ELGhB+upTXux
R+zjBgxsg1MKtglpXPzcDoBZGoPPfWUIj6zjx2P8bOeG+0wxQVMGWOLx3Kl9+Nry6LORCJExgw98
AFX6dN5soqrzzBmKjarOTupcBt4d+WpYxSD44hOQE9vKUAOANPHmTDmX/MrcK+FF+7fDYBbKxATw
ZYlJAuwwRhRcHwTt3CC6wRbeRTgMyJQblKGCcs74xsqPCmYChZamZcABiteaUD8n+N7+o4gBDfBt
/u3nQbDN9LL/wdAphXRjs4knKhLZJ9eUFIS5sJucBKQsEkhf1HA9EZU+eEHSkr7UYBSHW3cONIWZ
pmzbCPrOqsTmyZrkWZCh4Yu0gNoXqGNzPDOroE7iAj1YqTf+TSSHxgRfXsSVtrCqsRyWBmQO3CoZ
DFacv6gxeeTKYYjeLg2Vn9v3x0QB+1ogCnr04ytJkfa6tZdMCe3kthZ7VjtNCvaJwNii8Qdag8Bh
5sGls9ay4ucqM2IdmiBzD6EFZUKPoz+h5p9FjYmzOzjEzzjvk5boDKNaDuQ1k0M83bedtamxpbVV
9AKTf5zAF666Q+ydCZlK58J2ylBh3clzMTpzypTDGqCd/pLmo8eCt+EiZOwIzEczTuWnGpaHZ7Fn
ewCCLQ8YD6jo7rVpLg/sjKkHHH/Duc8RNU4YvAIfEPbEwUEIabNsZGvUox3yKoRqwFTQo+/bEXKc
MXNT6cPgtYy0+HGoKrB9I+a1egqOy4xjBieQD4G7k8tRDx++3QyEYLMBDkWbO2ZXMX1acdyDSARE
fohZ4W1tLNQ9H6UwPHa74ZTsKK4BiDUEikFYTG8rFPLwAtjYM6fH5/5EVvK0DQ1fmEIV0eUHG5jE
SEi6zeEc3l1ILqT+PTf3n8vivmim/anS4Jd+LojS2R/dPnxA07ggMbFAbJi+VAzV8cLdVY1Vtu61
xWoAfwOSnemb4fqD6b8qO8PAB4obBsg7feQWkntB9aPYjzq8phNYmyx6qz2q0/yorYzxAApM5xUc
LT+ALcayQ30NJSz6RvyfkWj0NjqXII1pWmBQo7l7bDDrjK9HuQbGUZG9k/fhXI/51rQ/JxMMFsUS
kh+YJ0L+nfmgK49/OGA+u3klSlHSsbPg+VP8KDTTEKWofhxtUcLSDfAdmnXnO+9Zgyvb6PETfz+k
HbCjKLLvLpfrhpJp1ZxHX6yT9dmIhCrFKWdy0McmkZwQ3iHbs7Ih+BWT7uq+8B7mE68zVMt/IPKc
bcvLIRyMnMVo/tvB9drAXZttpcNjoyTlRk8qRxPwF3p36wvDqIABd/F/nyEeFEFHHX5bgNO6NGYh
lMEZbDYnOwBcZq6QC/DR3la1BuMNcYIfZBHMOxT8DImMzd+CQGnrgmAEqcRjjxmPEn1b9zFXvBdt
ESnE8IvhP8P2hrdz4mjhtEht3XnIHqxepeUJGk6pGSdqD2von9NYBXGZpNIxWo45gw1GfwQpOy9Y
WGQF7YzNsYHMTNTvWZCe8xDKU3bELUqcQQ2GMVC1KMs5fQdWQplITSWx+XDckCnj49N0cxhlAkT8
PsaPKhH8bhDZFTCKbWxm5JsDkBwO6YYWxS5H9mN+8JpkBR2dZ3kSznXb77z+TF6GgW8fOY3zz+nP
RHIL1MjFSp2wB0v2WLKArog8EigJxxVDp4v1mUDNXe4cwV8/Tg7k+ApaGgcSpDOYTLvJrA+9yb+E
ohgg4SRSkW4HWjMqZIcC9XwiiDouNoIgZBQRrDxGskLcM0weHNur5/HEOUltLH6hDBLHLX6LuGgs
OZsfE/Z/aWx8rYQG+pVZJEVwQFJAbGN+Eryads+7odM6UeVDr6nO/IInVkCyBHkc9mnz/OByNdnJ
cM9QNpGWHp/wd6DKZKK8IcNeBIEzaWaj8G6vJWIAMCuUPDBSF5AxuMzFBenRyF3l8EUGzkq4OF0S
Zidh7qSk22PE08aS/SFJlhPV6a7Tf5MFIIoj24savEcBv++4IKsvejncIwFvsdKF09jaz3u8KZgq
WCBi2qK6TVJ66BhDaTb37LwDAmPM1GwO3NB+XsSw3MO3ZYXCemzx1x+JnqsmoPm0qaBxWD1I9uBl
M/HhYu573AG8Wwwg6SwYJ7Cp3CzN+b34pEJvJVtaLMJ0noHzN5Pmba2+vIZxRRaihXXw9zl9IUq4
185rrbEhwA80Jo5um/aCATNUY5jWExHkEqpAuWJl3FaHw91lY1mu9N5bMT4ogso6QIemMrNuCL4Y
M/pcX3NmvByMrVgFQHLAnIi97I2346I3i4OMZCiFi/WJGHQzaWXc69REPFivZKOcMHWFeUJ5TV0T
I1dujkylCclShOKLM89fAcJxUwCb+WQDa/EOqPq3z0nOvOdd8n7fzEyetn6dvWWbnYHZaWqH4a2b
ylt2Y0jWfCtzh8z1Zo893EQcC3nEsd3DusZDahICK08PsvOMVooMvxrAzxXUUXQJKLYgoHI7GnYX
8Y8pfiBZaPX8cSL5zfC58emBAevE4xVmPJ8Wd1G3/uBjM5fmTqoP3hPsafHgHY5MGJnaQjZ1Nvk4
ACqR7c1gCo2SDQgGNDvA/GDwzB9z7KUY81tdMmPh7ojVkrButiZHPUaexsYj8Q5TsCSLh3XlYbsJ
1GQxhc3cX5aJZN3gdgRtai9AKvjZSmBo/Nb8fa3ZPZhN9J2wEYZB++HBzfnD4JBUQYI7ltMgBKXI
iJ3OPUzSaLa6J+FKRxMRwPimK3FuzmB9zF+kkXB8YGqJ8JMrgK6vd4Sib1VNwNKnV3CJzkIs+fbx
irzsItgvokBM0Eie9BOsoOsfNB7aRaw9aAbPJ5j3TIjZLqicKJuoRh9/OX4oNjZidstmb4t8ljMR
UFQUKowyAkK1X/e1Y0w0Hng/a1ocGlMHUD06d9sLjFjsHzxU2pk9nbaN92NGaxwVPHIA+auISVaK
ay9Opkgi6N3oJT3qx+AEOmcIkSxrEzatMHVQUZAhq6cro6TMCntpNzLl59VH4lmKkvp0Sh/OiYqu
kl1IvWcpRFZaQtL9l/nSOApaWFy1e1ew5sCsQR6nuI5SqSHIENa11EwnwBaeLJ4Hkcc8+ITKZQxf
+J+g5IrriXU5kiM44IlTZxxkzp2S/MY1boKYJmABvAsTDJ9Jpi4EoCIvAU+U3n5yagCwGkxI3LMp
EsVSTqVSMKZwpmc88e9L/efFg1fnFaAyc3boO8VoWi6pM7vVP4IrPThSogccS6pb/HtBWSJ1hcnu
mOQxZMa8Fm1PB1l1mR8ovdEbt+/V8jljsuE+psIlmndxPldHdvkXyQH9xHz7qPJmy3KSmI5MXgNJ
b0KVHJxFjMUHdIcjBO7l/+fo9e8ftRdoRLSgtCisjzLhNW++CM3qng6lPi7L/Li3vd+vcVkWCY9R
bdnjBo9g2lMIg8v7DLdb6J3tzYHm+Zm/frf7K8RMYTizf4bWluaIale1fy/2ligAwo3DPyO8+0yf
FgCpwS9nL7M/NlGXS7MuMeykAecwIM1LEymTS5Jn7liVYNPJIp7QgJuiocRp5As0QLEOlpgx+cPg
7oFeEEsMgKNa+GOho//nbfIj//yswXLwg8QLFRV3y5G5PzNcGLpgABYNNb+i8elmP93KAPFCwshF
x04h25kbTBM4AsFnsMpismbl5QKogyEKMIxoa8kX1/o5VEY4bhDwYMl2qKFSehi8BOjUX7yvbqsB
baH7EJlxw63G54HcBvCiXh3OdA1fDIofkmfk+AUwwseHen1ZAip9yGXgclSFPYzf0wEFA8wQoJg8
wbBiDdROyEUmwKh+0rGI5kOPQS9TwZrbBknYGjDh+myV/Sc2Fs8tUwAoALdpPjVmIOUZzk1dMJrK
Sz3Ej+jQEIhyTciF4PI+aZYBhV8hdILmBFUJc2y2cC7Jc/6aDeNs19pvLLQ/oR4V83Ix6K3nSo/q
xSe89DZmW71dKpibwXCXNiYEuX3qpbLlFmE1v+rYIpl++jvwHl+7yN3BLxNoo7NvP+05nekJtb2O
3p/agnqaE2SGplVb9ucSBJZRo5cz026oPSCygduxdePJz0aOrLadf+F2sJPoFnqeHCG19cAzpXXK
o8axePG/dE2cmWzRWlDUQU9FSNyA5jQtszD/08eEM7SmU2KfM+LUgdS0f2wZx/IngykHFJEslI8c
jpePr3Nc4YEAXPKMbrKtYjcyb5nbHVG9Wh+vt/PzO2iP+vTZOq89+hSYvDxRqF3YLnJYLiZq1V3/
FQ0gptHxfWZgEb8teV5b7m/9hqbIc475qrAPgvt5VOU4G7qsFLC8zzGbsUOoOBFA7U004uwajFJG
sJ3G0D7Y6xWcRSEDapE+V1+0fiwMVM3O++pCRaG6HHD6HpHzjNGBdTF6/VhhruzlY3PMpILaKcjX
wHzAe7S/yp6WhVfBSIApzdcbEAEAl11YprynPQPhdsHRk25TVFzMupbYRVGA3I8UpbzHxy+FZPuZ
ategf+Dc5H8eMY1lDhgOo+jtyrA/Huhe7TdUV5pffnjlv99+V/m1Oh8y5ze8L01SGmctJPtWwvqC
Ejn/eOVwrC5rZMlo0xCBBwX8DouJ5YtjDwPqipmtS1uGVIPJbUUX65a7e+5hEPx0ez4HOo4Q4iXj
kWLxpoX9QcvKc7xgDm/JHhQlIF50u1iI1dwMFGAMP+C/Ifa4B6/FJei+drPJ58quguJO5/sj7VTe
wKqiIn2aNtSGxrn2dvXz0Z2eSWLu3DE+vVjCiha93jhNmNy04Tsc/A0mMnvOIKqXb7ab3e3iP/Y3
fBm+rny367mx+fxUP82mKgIF/UPmPMYy9qbMunuUGR1zlg+SwZm01PEvMy1YmN9dAWP9XJtW+wuh
DoXXtDkOM3YFKe5/pWU+R7eqwQWpHQTBsxuT8LOWDF9ONtWS+88tFb4Cz59esbk896mJiKgbWepR
4aCd95i6vh3e2eXhYPMxTlGcTaXlXeRVpAdzhnaP5ljoYxg48mFEZ1yPryc0qqeHd/cbIFQ3u4yH
WkhRRakO1OGnQb5VpxAeYGj0WznWg88UfTA35r4B7uEsftlHeBSuuWrAQW+AjW6/Ec7IkFndLsAM
bThtomECsa7j/g6x2hj5GibT2bHdo6IeOWWcUtKDviHIo93C1gEiBPCY/66txyZbKQnkrLCNtf2V
TsDrpv14GN2nQ6bZrr5sEb8seP6sGYZj/jNqiAzEwwzEtH17Oc3FGGcMtet5SvJ5Y0mAkE4XMWfj
+zLxAHXdHFLw29xAxVaw8zow7S2javVGYegSOIiai+23+IcXsrNhrChGvNNGQzZJoRE/1HkDC2KK
PoeOu6Y7YBeaFlAfkVj/9X2ADTenFHy8j/fcvHftjpKnOLK/R4Mt+kz8njSQw35NkVbNZGyJ/HsI
a6ellIIvVnvmIYUZo+OmCkOwmzSEpy6/5+xU7DhphogrOu96znOPjKyFMq+EdEcFKK8cBL/MAijr
VxDlJIbp3ONdeUYfgtIWQhR8a1EfOfTvyh5+csTM7o52sXDbA5/3Fin2daqoKLFQcK6lUBsBuOEV
9/QHmV9aJngdvr9fm7PiiT2Pzuj8P5LObElRdI2iT0QEynwrM+KsaeoNoZkmICCTIPr0vaiOM3XX
6arMRPj5hr3XBgIQCtHxA7pgN0DBmVgUGRq6Qxzuowqtt2v8FVFtGW62bjbqFQbzy708wNkAtDqE
kz+Bm3O6Z5HNovZRrZFccYO70gaJB8DBAauAOt6hmQRpcBa/HWkT+fn8BuxxiXVz4J49ZvbrK0VX
Wumz7vBaNkyOlpKTMy3prXpZm7fUvy9LosJeis1rUv3WAnYEEKkQtkOFRrU70OmNAN0HjiODt/2p
xjiGzCCzjRdK3INQEt7etyOBqaaI5Ia17nPe0wt2mkxFK1RtWy6mwMdKzfwKQXJa73m9KkYSIP/Z
wVMqrQ8OwR9WHB1u/8GUxR1EIKhNJBfBz9IwvOtmyngf4xOLZeasuddOkVrTB93Ivbrbvy8WERQc
QAc/H8SClqgj3DWTrzgEdE6oa4Gvjc8Rkost/P5Ot+Vcs3QKZN1G40yNCdaoOdx5QVUEteZBxuaC
BBjBv1M8abQa2pRO8Z/6fCxdy4nNlnSik1rhvnbGWt2+kRi6/U2TRzrXvnaEE0Uv/U34ZgjAcJR7
M2I1pHyl7NOmbkRNjtO5nEn57I4MGhE9HLOLyGtew9EDJOhS2chPE1rjga29vIh1exr/MlOTeVrT
uQQ5EtUO30TnFIv2sY0PE4JGeIPOm1W+6numhGYM7G1we6TfL2y7z8R5BjCX6KMjR1kUfrYufmSo
FyKE+Ynf4RphJMuXt3jf+MjUPWa3b/P+pblGYHxlFvzMGx4wL5rdl0hXQBUGp3FUg4aMXcqGUQP3
oN18KWwpeFJqX//uQia/tN+bqp0lIPaeLq8kpyJcYqw1ogvt3gKTwcv/YHOYfo+PV7w6ALQ+j9lV
qcMrnXqBUrYg6IUWWCb7FAsGRCojSPcNXdrdBlOIvGnDFZmumWkjp+oX6beUYW4bvrMjQD7pxvj1
wiPLYD1lt/XYpD+yo7kS/1KCxBMgwUFfpZBuQ06+rbA0thIP+jXi4B84WAw/XZHqI2wOYPJmSlC5
IpqTkoysF7kBOVXT/0ALGADaejxLT7ykTyJSKpva2H3adWigjaWcsLsYWA2jBGBZa4pylpA8Jczt
eXiGh4WCY5J7k6/Bltz2lKLE5LNwXuwiEeHLHFepDfEb4lqJ3NbweQgaHhT+zaeAlxi+zLxYqL5s
SZv7wy15O7Fy5+cae0HRnTBqP9C+4jQc4+vib8Qcjop2wxGt3X3R84qw9PlrrwS9mYbFN3Wt3fkj
05/vEQb9Zfj7BLCkzSfmYwR2iynSQYxtfIC8Q7qAF+kvr3BIKd7UgyuZ/UwWMoi15zaJZxkgsdaR
ouWTdGNh8cyDNloJBeN3P+m2crmalivtbU8UBy8LMdXPzyoFIEtVhLTn7aADNj5Qra2JuEAblUHT
yGefCSxnGyVXMWXPa/fqPAWAFtkfOkfNi9nLs88OuQwSnRuyoweEL2v8qcS9NMwMmjIW7EcyVdtr
uhtcLYAo6Crnl3PRl51HgU+GJi+ek0rrv6RapKxE3PlvUU9184YGbJWvUNxqPssn9lScE6HAEcem
69BeVTv+qkZhA6cEZ3SIl2h0ugGzEXkvbqEVc5niFak+uAnrUzWC6Kj2+hlCm/i38DnxgMzSXWC1
e1yyfmbgPvl6+9D/UDvglmKRUHG5g0lA64HUTHTElA0ZdTb7WavY9/hCpxZX634RvxuOOx0ZvKnh
zsepg+hlFIZOlJn8I39Xy+FrwogoMcP8AtYsTSwBHSEj3x9eNsaC2DkMgC1nNVZtTMVh6iOY4+/j
6SzdqysukJ9ukGi5il3RSUEe9N/7Zss5LtnDod/SkG1KH+Zl0F2TAOZV8MJkuHxeav/l1Fa2GFDd
EMY2+p2QGjGrmufbB4qjy2NZcqxoaPMNs3An3g1GODXX1JL+JLt0stUbHTDnJJNUiiLoyqwjTxJ5
IqX5ea6it1VeqfZp0aMtfid8aoyfsnbO8Ki/u1lkyeh2yzFVl97VavgMcMLdVzTjxwnW73vA5axu
EY5iQjKtO/sXGQ0iCVvs5x83Hbf6Ud9WN76qvk3HCpZDFNVH1+4irmsRdvSmvGD0azWWU5lDn7rn
mj3GL4dCr72+PNRj7bW90nMPLvqRsZWZmC88f0yvUO9dtfUEJ6k2eqeYprHlpA2hSSi0WfyXYNak
A8a/BQ2wQAM0gpLm4uwEVoiXhRWyVdkJj5AVBZILLH6Ml3qaHgRmkVnP02seksYJ/peelakAdIeF
RGDtd+RW+8da5YgduQJ2fMFPyBAaxwJslb8n7MaH9dxXawGdHYU8qqv9+0tUZ+2SAevHLFKEh+v0
Yw/DHIhutWR+WChMyZ7o4qF4frFH4Y/McyfJnT4dqTt3KWwFm68oNbAWvOY7pjhpAOaZpeI4yZ4B
3BoGTdRsP7Xf3ncVPThNheYige1zp+OA+rk/3UR3P6qHkYs/g1/LJ1ZCRxKxIRihH8zNBNSRjWZz
2Xo6gHYIW66s5lB/0tfpzbzTNtgV0R4Mz/HNg/wniHccl8J6NOAsaqZJiIaKWfA6pg6iT9LY5sKp
OfPPTpdGak+HLQM75AuqaKrcfYR/GBZtIndeIfuBgUR6Lt0Jp4BI+bSYPirSUuWOrqthbIQFqyLn
g5Zp0yJJoSbnjP+HIY7uDhrbia24wiXy3xjiVVeZK5AoxiyWv+EBEX/RtZSLyfqIyuOxsJ7M2gDs
5YuSbINOh/QzTuyIC1PRR3TKgnGeMsBVCd503R11jchsgVJeDQnEKp13us+/6Uuf0J2ZBsWg7xD3
KvGhIK0LmL6DOKTpvJpMII0GeV8/fBr48lrIblzhnsdtWjB5lp1nT0+HA2eKOcrrn8G8CtW3Ob17
tehKq/6bfiyDm1kEOXzf1PpYQ/TGLecNhYmzwXy5bMuConH0hdZ4WJyKx1yjrZKdGGUa2jGUQMW1
rSmyKR/diRYiqmNwJk7GlGkSRgRQ10CqFa/dpQAKnziHYYIntDg3VfJ4EDnsUb9LFra4JwZHjT/D
14Rz+/GS8jSQ8zmf6C7rYGPV1xvRfIT0yg9xrfYXsZxPp7ElpbNmPWI2YMiVRLTOeCyqA3Oet7zE
qZI7EuX4dvqbLVgx6L1doWGh1GCjOI8GJu4iEJCJuUpwi97aKcD42eB1r0XMttVddSStIKyi7xIp
h5ysdkRoWy9/8rEeKyjiebFogOjQNLHB+OdcTAF8ZyHN8cpS3WdnfkPCEBr7noYTDT5tG9wVE2Nm
xuedgEHqLLX0aPqYLuB41e7r6hbvAoRRBVJHxHFUqU8e2pX08hieI81CBThN0c8HaWWNTtnMbbR1
0S+LXf0OmztetU39XNZX9BNCTo91H4PBBThrZvpFv64ZQT/iBqO/+2+2lF/Y6GRO/H3BLbY2pJsz
h26VTdxW7lGEoVhjaI4AnY7VEJyXOtdWztyBNDU4yooboQIv+uRuo676Y6efZ6EuLoZyNS+mgRRf
mK/ILOOnt0JccNv1UdBJb0I3bO3H4IXkPt/rLvXHdRUJqFOvoVr9Sfj4HUZA2NhincH741u+j61y
xIyGDvqZfgnFRfhg1FjmwlZBj81QgMmVsZ2Mnjv2A0N9HhGXEzBQoYLDeGAD74hXnuU7MuzMNmEb
BdZHC6XmzItI8Yt8MXYZFTBn4Leym8jr17CdMLVTUbkV2xzpSRE2wMO4d1zWaLz07jaYwnhUJCK4
g7z7QQ0/f6ZBD3wOjIeH7qzP3Uc+EpbLxyZLQiTGorHJlZ3X3U9NSnRTmPWsNksJGykwvpdrgIMU
LQPB/k1gvWTf6Vljk4kuemW0W5QnxFdv6Ng2+rEDBVvbYNY/uZ02QcaU2/h+bBPDBLsnGn6Mh/Fj
x737aha6uBz6bd1/R4+zmGDQRxq64kdLFqihV4DEX6N3brLoL/BpLWzXVJBKvEK2VrdWNDIGuvWz
WUcUPynvekS28gap/QjMvQyTc5uHBh2fNorOkaDU0xFVWz8cY6BvNGsezR3zwHaH+OxO1bd7IE38
3CLF4/t+sE/SVrgzIsDum4gXKUzaj10bkMBwJ5jGDYh0Eh/lY7cuR8pwD2ix9F/XHYstrksXES2r
ycuDxqEJbP+qI5pxGbyLDmOmr/6sHkuwj6z6YM++FhQp2CY7yCZULCn6VeDM23qHyFsjxX74Q4ql
ZuawqPGRFl7OAg84a7L8TBA8sUX4EkTvBWi7oH7TXVyIfWTnzVVyJ+qcOQntyRKFe/Sei3st/4qb
AOMtAOLYmJW8ZtOE3aR+ZsllvBa64lbnzxm7necRyPSWxt4/PlWTxXOw5GgVq1sp32kMyyRWIXJ2
eCG/oRptTAMDmSdXqDm3n3IuSyFNGDUZDqqHYBvnO7rQt4MvcCB5ztIdjlsWQajix7IGKW5lo2gL
9NotlbOEDQ0DFL52vNXgWhtmXoobW/mZaW21GSo8PoRqcjtUuW0yz5myCIEzFANXTywxLNeA9VmN
NDIt/i5H8cx+59RZR3rvE8JgOu8GvTI4DRolWB/qbLRhgiDSDoSmLnJyhbbgiDLMFaMxqTKorSfb
OOzN4xi4nk0tHiUqBYV5FLmsgDFM7qQxpygjbW2YNS6RhcRzoVCLHfH9YyDRe3lZ6vwbSRN89fK8
+pqxwUIE13fWX8yVHn/gFW/JZgE8foctA/8XmmE0XePQjZOZ4IA/ftnD6OY1wP455vN1DD0CfTX0
bqgEI1Z/h8IaIiCh7kDhhD/aeRjv4OwZD7wvxbqMZhc+rw80kpbC2P4wr7UvysAizxKt+D4b8QMX
ROWq3clmgDCV2T+vmgGCiu4c6tE5BemgX8b45Kd+SXrGqCS7aDTxWwQ5v4nm1OuKxQVdKNWjQ+jA
OZn9oYRNRzYS1fUItAE7QAeq0WLTef5S5HBl4HYMHC+Cj4AxS5nfHO+4dvBVYynF7LmJbtre0gC0
7XteFMs75HY+nsxis/nKNy2B8PfOjN7ho9pGTxgn5B0TrWW+7zjgufHGkDbSzbJg2slEGvw+IMeI
s7r0VF7H4sNrBK/+WGh+OYFA6CqEo4ibZHLLmEU+0YXwf2sbPdtId5ddRbwi+JZBPjqXD+nrptF7
RuxFEcRZlirltmQq86ZSe+i2DFul3LKFHXkRL07Ay+R1ehubWl08QECAlByjMTiupWxO6kzC9Dq1
4xOOQjBwT1MF00akTPsORWqXTmrMxz9pMl/xk/7wXhUfYBv8CSTDpxWlq8/Emfzy3Wc8k0MbtHdf
grQDXmdtDDtKqK7bdjizX4yGmiz8NFb79zRgrjJc1nhioQsCsXMwacCy5HSINg+ZwwTPDuphqBye
BBamNeXuj+eVd05OAk8VYo4Xi4X2Zgdiq+gvEk+WDs07qLvlmFjUnkvZp9ZVo3mHaLtZSXuBTpNp
rex/NLvnXpbEzevOEM3dFm6PRcKKD+6D9VjqUoFyp/I/iNV8l3Z1yQhyS1Mjz/ZbfoozWid/P2oU
HJZcKhNpc4uJ/sPhBqIO4dNYGmvwassDQ4dzfL5bHYogWMBw5hLF5/Sa2l3iSYr74gVhJt0c8yGo
vkd0omxjqJYv5NLZZqhpMgq1yPxBCFd8C7m7Pt6/CNFq+NMwHbXsUhhbvJRfYmTkL05kdOJQxUtK
EabeHJQ/bTYex8bD/SQLOroUIbTVhu0wHx/mWR/UVvU2f5r5zHcUZ+Vst/GdjJ7gDbd6TuMYQnzd
zvr57SZbY8T8ZQehE2k3BCJ9VbCTLTzVmq5vTAbS1a2ipwWLyNuKMhz9HMutd8jj6rFBdgqTMqo6
8moUboRUHG7T0nli1aFQP9TPFdc1WvtC7UbWrRsCqVuPUpvGcEoZQc7ViMxhlrfmntnyRlJd6Gv9
TkE06kysFomMhOLEmNqCfME+CZMtkxwKUiAG8zsfjCCzQeluWUCpmgb7D8YJFwptCUwvDQyGtqhZ
bAPhIvapMSecNojnxoYIhJIoEMvLgMLNUl9objLdRuRiR3wu2R5C7VsL5eeq6xeqMMsO/G4YDuj9
7jY3hS5b/Ibk90WlYT0lHvzwhrSynym2MXA8YhE/rn/q+OcNEQvk5Kz7RiDKAP7IB7NALNYe9tFa
X0cWO1ZSPSr75r60cGvYKm7uql3CwmQN5n2WNNWS2dgaZdZsaoC3+wABwVETPqhs0RmFpfxT2Yye
NOLo3HUhuD8K5bCJO/uG3Aot1Ezx9nvYEKvtVLMF1I5N6gyz53G7xaFZ3qI1jQEzj82e2c2+sFtT
HExu5N1Q2+UZyHMatLQ7d5doTKCDXFLMtvMBGQIfDBeBubb9qeySecv8rdkf/ZTRlkheJ8xuTyAt
Vs6zjvIU9C0/AsOyY8bIOpLt2k3RZM1XL/6Xy584o0oNVZre+Typld0JKMoEnUfehBeEU5A3I1lF
VreIDbs7FJWzX1XMhc9DsmRZfqjPPIV7THYjbLtCaQzFZMFHR4YI/SVpGmtWPTU0jlmLcuBwhYlZ
MB5nbvtl9M5qdSYgiRsc7WSMEM/Mpotz3/rAqhnTIzizP2F3QfTb+MP7aGDbGvGMouQ+aNzBIUoW
qubLeYy5YnumqS79RG0LJNz1VpsxPaXLog9nnkz8od0oPvF/+yj72iN3Zd3IDS1MiBHhqCQLz9n7
I3CgP+L9ZqJ+2u7V3t5uMdfGs71+GhD6mIrGjauXjmDLL/4qmsyNbMP3X1poxfg0VSr1YZ09rEG1
2Y7o1pSInNkHTrJ5N3ylcym8VBfNGCG0BBvD8EfUgDLe8v5x476ReaPVtb6/Oxa4lrICHGF+kjvN
CAExGusRTvtCcVTi4Nmmilw48cEXAuwxR+V3t0TyZWevjIcTbDh5F9mqzL7i1+Izvnp4N8ToDAT9
pE+c5mNxSL+psOjHkeReh+Pr1jxBMLB1FQ9TA9uhxVNPCga1huEyzBmenJmm8w4eCQ+EZUCKq5Yp
s8y0uwKmbPYiWbSUnJuu5NzlPm1xbeCbnVpJ679EoLHbFpwQT5k9CfvfgqUKpXuB9hQWhjdoQU3L
Q1mO/+TQs2ziORDicEq1GJNqxRvGilNPH5he0DeZn/0Ltw0pBPaHUSu8Lb8lnYmZ6CI+JpwUf5w1
cIy4THJ0TNLt68F70tXhipFGyiZSweW8FCXnjt/m45Yft8h5+4U5D25F0B4JaZNZC0Oy8mC+o2N+
u07p5isRJ9DdaQ8I80CxgsfmBDOURbIajh8PhTMnLa+eF1k3D9QQBG78sMB+Jm4pBRm7rsKEddk/
oPM+1tXvIFmfsF4qc3b9daByb9BhMCJdMQRSFHcyB3/PwapNbRnO0y7dSFcFMDsLzM4gW8G+M8qX
rCdsHlhHgAuR0/WCwIzmNH0cB9EqEYkeFUDoTon7MXKqVWvYiopvmaHWrKVi+LBznn4JrCzJ4tgx
q4PlvBVvuJzBQ7npkYGfqlnZFtbOI3HfqL/jNbrspjfvnOuixbMo5q7Ee+C90Fp+UApu6/krkwEg
miKvY/pVFuH9KhmciR4w0pgypFHB5yzew0KCzDoFv5StjGukraVic2/dGCJiv9LIMmLiOUoVHnqg
4ZZk7GE/ThP1VvUuc0mtwN+A08DhE3mNL55orS27E17r1zqRfASUn23x/UoJjfnN5zrDvLpdGe0S
jno+FmETE8J+tDYA83k6Pbj9IUpufD3eidY6ciuiY31hULPzHR93xMCZLQPxHIuIGR+Lh5cGQLU3
LDHypGUXczA0PK2PtxUPQc1IhJfxiydTP4kPp3/jRfYNiCuwwDKNMFfkDglw+XyHYVeW7ef73MN1
YSGSvy45zw2zdIHRLakYHFT0d9Mv4zw5p5yx88pja05AAYLcNzyT9RA8WBXJtsQmlAXzh+A7Fpwj
l0FBjcIgjT3r0xVXI8lVtAeQBtWsWHC2p+fCFfGrKnDH51QfUuKwhmeEdS89+BQZDxBvZ4Se93Xc
WbfnhBfXdDqfMDEMeSaa2i5Uc99fr8UC5EixcFN2yN3y9VrAjteoobLl5DoWB3ypDf/ljBuBzI3w
BoA/hsJEa3Kf7cf/JJVFgh5wFD32+GQoI98l70vkTuoetVXJfQ3aYS24ufcenfgy0zEemTGrE0co
j6SLaq1RTSLlkPXFFIVOtSCBlJgwn2ZKOFU3IFjCqVVWBXsR5ZgngGx27BQHwl/BJpBuhHaZOApp
h04OTleAcA5JXXOgi2ZWwYaOqLyCNAlwBa47RXWTotZTv/MPuQDD29aN2bRztb/PYLWSVfcw+W3z
aKrDsWEHxGe7pNXshh2VcmLOTjSLtva4lUwiP0HEOiZzYkaOGbx5w1L3feeU0rFDLwQRD733FZzU
QAgXf9d76XQOTWuWQuEiO09xi341CbPBonyF2xYmNWjrCsmIQ+n1Kh0ZLdqJOSJDXaaBr9GEcofk
Mqd0QrtewHFC//1Tqz/TmPgAzicCgydr4oRyCHbqLKO4/WIUgdI+tvPxZmQvLDpLbK6xGb4BQxzy
+RP1k6+wpIPhgMO3tLVRwtCBtWehqMyEm7Qd6CC53dzs7sr045n/WRYw5Laok5BUUfzcHfbZtKoT
vDmoNdHIBECEUEJG3jA3EBJxqejkCz9GJstUi2NnWGm5O6UceTHLXX2EbxFjkIacEV3oqHghmpux
6rg2b2hUjlm2RJJOUZzeYjgVZdixhQGtxCf9XNVleAempcNsCKThp74vlSEUmd8Jb2siAR85SQ/P
UBiJIaQFv9n/Cvh8BG2vJ+yn6IU0RFlC9/XEOss9OHkE98JXlbDlrEobjWAn/9lu08fKSP3kq2Td
yOcttdt3G9A6qFFQal4+OY2Uz7SHOUnXpK5ADpFKNOimilC6r9YPyriHjdJRDNnsbg3M1fSpaHDX
79mSDwdmC0eZjCvOwjCwBLLzpDBjjoocBAeTjpjgK45mZT/SMirWPGgWHMl8W/oKBSTV7QPOP+1m
4UJ5YcHacVRgigH7i5aXgbtkvk4vVqhoignVQ4rAEu29ra5l6dBxSHCQECPjk0E0C4xQQCVnqyyS
X2bde5SnWJ7A6Ohs6Gye7/46YT40KS0ZKg61MibTm8gvc2K83YrTBXgXwBt85//0kPyhvFlbkN6U
o5xKFMYtEj5y3NhtsKyzyoRVPsoCuqE7PqR0bCcZ34LokS2O4gr+VufEUO308ZvlBkEYnN2qYxd7
xSFbcHfuVLqt4sD9wiEkMhJInFyBNOQmlMPi7IM6UvDfv2B+8CewivoTvl6pO0FyIM5WXF4LLJid
LgR7xnFMGrL14UGrLF7hEvg41WaAEaHYRb4ZWTRHKQGDSUAvw1QFHXkJkMWTInOCwJ6uFSs1LCIy
J0uHuJX3qa/cJzsNMKTc2sCLGPgfaYk3xpJ2VgDRIIzfJpc4PSROCbXIKm+xzRkQMSnAgjV77jSP
YA1dt3gNUyEn/0JmOJEV0N8PwitUfgDKgAL14lhhTfgLapfVY8eEpThwNfUTVz3fgQ2nqV8L2+LA
983TCsfHHoL3T/5Xefpv0UM95/E3cluczMTfmhcMcxCEhuTW2cmbAfQMLJmykHefZfSr2PCT2P1z
X2o4yJnFfzh3HJhPYssDh4/V4xlAGYGWjP/OMPjx8Hwj2lUYtcBqRHqlOJxLpHjxt/b9Aiaq+04u
Qm5B7+rrnwFE+EXbqCMOynisP6wMnxd5SnP4cDvZVmjzWFi/B4pRVzgUuovmH41uk5golVCaa2cO
N7iXf6kezZ7TPTPZ9081CTSym5hC8U+iFDggD5ZX0silqq2XI/KoOMi70MrA3TXccuRyhLwfLqS1
2tNv8lN2Ue3x/1NgHqXl1FfODGR8Ilnm2SJ2EVcE5bozXLb9XBNQRzKaRDYo1Pej7prHtWFXxhHS
zKJVF1bb/tztSXmDGLXKv5AVrsTvAgUY9OU9WpVZjRqbHT1H7wfuCr/9jTqn83HgHpjGYujWBOLK
0eXAS5rx5w1W0zqvECqqT371WUZ9tGuvxr5n6tMiiGF7yO9LDuUVJNL+s5pu6j9hFbmi3W6A2hEB
5cl/dAH3cX9J3cPE2mfhnC3hFnqRq2/kjYgMmiPTM0JN+8oo2NZIMaofVYekBnb0Q900f/NDotfe
4FGMTmzYsgXv/UW10hFMYy5fD2G2vPt4x+bq8uFmqyl1I/ulgGDmx0E5JQsGCovpBoPT54f5Ykz6
0vdkVeDMBpErbj8kZX2c6r6tH7Z8BhiBXqx3haDm3lcdoKv8JTPQ2GGd2J8K0Y2P+iOICm+yk1af
7xpN8s+0cZC+qmf1AIV2WrlY2vLuxFX5Vbf3Q7LprvW1AGr7AInJYonVarwiY3zOY/HTMPLlvLOh
w6O75sPR3OM2Y6JzXI5Q5cq8vJ3WebCgQV+VnsMJ8uU7Ae726wfimy87gksBELY/H7wNANd3n+7A
uR2H0LhqIIlol2WnyBx++3Sn2cpSJeuBoT2i+IeN+JsVY0sNQPKa88L5zhYNJccIjOnQ56O8qjYS
COv4lJ6IUJw3ZMDcEFYg3WYvrO2zI2gcQkn4p5RxwXM/j34Cepj5ow7xNTCffYfZjp5r0/k6lcO3
iDrawl+zEJg6jDEP7OSR+6OIEtbpLiPans0wPIkb2jQUI2x/PotRVQN9HDuS6qStJeQo5WbZOvG6
VXUeL295xf7M4P0Bjh7RIxql+Z3I+lHYqqISYcosAYKa2EQS8sU5U689/wS6rfUjwLCy0viGyvGb
P3ergUqQF2nEg8ZUySr6gBH8hhRQE+E6jI01DAy0cHwhXJVcispFTQa/044UO4G//vQni8emOVBr
HhmHv+EgeE3s3YWtzjRUmLMzzDev3+K3oSwA5g35NHIZbrPV6tYCUeWTRbsnQ3GHUQPMCVn1EJA9
eC+rya0JSkZx38+larg1WG/EVbr5/CIwUPeQElEZ4JFgLTyjEvvYf/HHUk7llXk4ovgh38bNHCZu
JzuvN5M4TAWjiP2Olb0/Cb8sKiIsPB57A4XkXqy9U8R41aLZNAHpKKa+5L5len93Jwu0acvfMbwm
35AfyQCCgDAIlI01XAqYLUuGeaC0oO99j2AjHscp93odZj5S/DVG18829dN9/4fTAh7yhXtCdDJU
Q6KTb1Ej2nd0ujPINutyLuwbDN/u9JqzoNtxO/DhvAozAqCqW0bCmHAxIQUWJgjCVEBYwDXITXva
Fe41LiauspKU4GhbriS7/0uWDe+B5lKu23WKpjS1oVmRtrsWHZQNTgOXj1FWZnYZuBsiZgFNzmCf
08wzQbbQASm/3GcmjbXfIIhmvDGjNpNXJxhfo7QI+0lrvf2nWxx/SfzEayosnwR8bGSuFWHn5TKG
VcqsGdGGZhmbgbm1+8bkVIfocuzkjGIWLW6/jb61zBtfiJk3DqD30hdbqmW7hm91eB9HAEkLr4Yt
6ndC3f9A5WLRXE7+st9pyPdioUcDcfT6p+OQQWa+Rh1Vc8PvEbzCbM89g7gNyY/PxODx1X8RmOuV
V7ROprKZfje2rvqIyWgxJXepbnOXEj9F/4n4q2P5VuyGwxsNLULa9trA0tWpX1nvm3fBU6mpYCfw
14AD6MYO9F0ypmrOvyPiT9zBLNFTBTUDBgtC43gCeCC6yoonEIXZ2I4KQ9bNvIr6r4RSEUnx03tu
jdgEaiAjtPqlPiAPFOPQ3+tpJzFqI556l7+Ivtu9xFQEtPYLSxGvBFT6I7VePLLtOinW6EmqTw8R
ngo6zbcnoPKf+ASMpBdllYS1J3MoXMUrfWGFIIOxS2XRBPJOYdd1v6EwUwS8Uih1NvezysHrNAsC
mJ8L1l1DDjF5Zvw9ty2xk3Snkg5ngR3nM8Ut09z4ALCwCS//btjPxVOeyfMm0L765ZO4od8yIXzB
pq2s98B/0RSiCEP41Zg7tJjXyq1Pg/0Tbx5eEQ6bwVR4Ix3Aw5rlt2GPwfJmheiQxjpAXrlUzdbs
58WNWlfbyvvG5gbba5c7ewgzjd2cwE53zBtgz6CHL9xRnUVLdqy8IUAqhbIYCKPDI1ahPpgZtmGK
PppyMPnb7EAiIT1pc2wg4SBRjX3alXXptw7NNrEWn20tzQXKUExzh2yezYcdozx+gWr9SivAGKDE
LA0Es7sRQgSkGTlbNi/O5TlZJSt93RyppdOXmVI/svQgstqYl4zMJw79X3rruWfYI0Ayn1UrhoLM
M5k0pOfnUaVt9T/z1gV7Cat/Mp058lf+IyRuu+2Rv/LJLkmrKmEgIMYiOgTZH6MMcfyj8hF9ab1u
9aE7DH4EXmFVDmYJmnsU5BggAbHnEFNLnJEUPn/1v+cv87PmNPJeI5qX24cF3lG4ShXZqyAeHONI
RNNWcsQA+xLmHfWPKZoeZPOUUf+dCd0IOAg1NN3jfDpA0oZheOEn6BrcdkHHj6udR0gfObIGl/u3
2sfbcpl5zY5SnpE01nKjGIOocJfAYJja/TVflZvX8rl/8iUpCyFfUGiRWss8943d598HkXw/dwwH
qOAZPNQTMqfo2WLgC8yo/o1vGa7gavmYjKwJMCAgU3UmqNoYQpOGcvc/P9E596dmi6Al4KNDD4UO
in0gKxKLEKKCgXwc0C6krNS9cqTzYjuG8rXr1+JFxyvCa4ssBisP29qMGHZzxEjYfp5+A+o2Peu+
sY03gKfnhNPN8r0Y4JpF8MmzUM+VPWrnxcdJTpilvkWkw070Bdt+P6Fitpk2Fl61LigwRTTxYz5e
2oXPUNg9cb+yVbXyXcee6ETmkm7WX8X2Dg6XzCVoFIwXeIZqmQnPLAqKi7xhcY24drCk0LiK4+fB
tSYNM1/xRwz7/BcnsMOUfTBxnjOMYT8wfxHJxRM3V7/KbS5jOJrM6TAZTRoh45uuGrcRMiHnO+n4
9IRL+Q1NuLIHjuoD00e/3vLlpnY2V+b1TSKQDOMWljLlm9g91Am/LOVoUT5W9wX0hP0uI0T9L5Fm
cNNW40wydfhWGs6btZbOFEcJdc6g451f8B4en4it3prd66Yc68BIbNIVv/BHtTP1T3MGr8B5uSiD
N3RkUwkN+gDvH8zYIjtqPhzTDdFm4we0KQ/MQSdYQ8/tQpl//N7PtqyZs5ysxWIzjP0rt1Yc3FcF
iwncU0HvJ1B4dyhDbuWtXVTO04eA/tgzAJt3h8doZFHm6Tzvg0n4cll76XSkhiPVAesB2v1qx49d
9taLltGLbfYwYzja3SlI5CKTi97RL5fJWoYHmHCvIB+3CTkODBTsOolxJh6XBRMG9dSy+d/mHG5H
hB+slrM3e08HePP4zFWOgrMtLPTveoumh2LcjOcEgl3iFrt9QXIG5u1dZ8smYoGlYO/RGTEMVtfZ
4nNs3W5JQOTUbl2qRpMpg0ua25F5GW3Vvwkes+byoDNqTu03R0y7ZFffEHUj7d4EW1FtstgyCXLl
MJO8aLCyYExP9fu5sJ14qJTJGWkXLLn2mYd3aLT/JDu4EYxDGIEzeMCPyh6QQcfzmOzYEpAIxyE4
0Nqs7yf9D3OQ/cZ8Fq3HuK84LL9FGE5zAz6FQD6QeJh40ch36Y/DUTqy+Xjsqp1sAzDxjRU4xf9I
Oq8l1ZFti34REQgBQq+ZSnkJORDwQgCF9958fY/cHefEvX26q3eBlGatuabRKW2HjDllYswxoWZS
qvPhXtHBWWs8GAmhGVk/B9T8nGwTMz0vdvVh3h7vE82v5my7EcN2ThkuEFUz2vAdz14D327Y1G4X
mjiBcRDBX9GPoRXQqrPJCOPcZK/Ahi5Jalp9HBiIRwYv38JGYpufnHNBmPCuZCD3iQwf3we5HjQz
W+3cc44yCyj07553GNE8fGZ+O1b/sJlY9Xnv3QGU3pgh+186yY/f2nv7Q0p4SxuJP64uBYBhjyMH
CKpkPZDGW7xVo/wxYjz196oDFVWcw20IHLJzbfdRPWfm6D4ENORdE3AQNymPV1/OgC6Og5IJD9M/
W7YHGDh3++tP0AbqumGdJi4NaKSXrep9fJY3CBHoFrma8JdBJripmLt1FELRoOMfzXCddspDcAke
wTP93HAFd5qUdCVMUh6w9uNcF/QeWKD6TGkuLmnLWjAMN0UcCTpmfvNmPN8DCNYp52Lz5NLZjX7w
wxabxd5W665zG2MwwwM8cmd8gDNzjtEOxweUQK6QhIvh2ZNwwKPT+MYHucS7adjF9znZ4LnsQSTu
Ts4rY4G7y2ztX8PekEOcsGKEkAe3ufymjww6KEnEXi8xF2D9mG8f05eLgrAVQtxGsAoVnepleMIO
HwltdcESCQSBNkfs+i2u/xD+JUgGBZN3DK/LRgoTKEChJ3E/8T/VUxuzcKCvuWTB9GCPwkwlo/no
rZXpnIJT0FLQGB5le3kof5FVnD1ghF/8IqDwwHtkT+6o30HTGGo7jQUk+Nagqdr66t6yx7ilzAcZ
2Ex20lcfy8Pg5Te4sc85ZtwkF+ScxqdsP9t3I5uYh6d3LjDedkBzgYDwk/KoI1eP7CwBY10chdev
4JGZzpoKDqKOKTWIeXKWSNolza3TWDazFqZRBGcS+56ePeYzzjYGtKdxaiRP98dZK9APuNy++X0M
gUcBqgWtN5UbymuKP1bcdHzrYeo+jZv7uX0M2tvseIZha/rbtw++opkfPlITWKC6dmnMrdqaM1Jb
59sJ9wFFPBSSBeHHzKEcEgMH9+VUB0L3uTIvc/Z78SihGxw5/PahDUubc0tD9cwaqAfJkTwDP9Cs
LQwwB+Dov8Ycn/qP06NF4XRsDQ2xNMMlm8uFP5JQ3PGH/DMNPw/Y3CCMWY+IrSkqdwYuSEbgubHu
93JTclZ+aoNaE6TgyQ39ZU1xB28nVET3yaGcjq3UTK1Bj+SIGNFUYYTQzCc9Z50sXlj0CZK7z/yh
vhEdvQu8Bxjr6kxyijhOuivKpOqjv9ju78s3Wtnlsesexj+EYT+3BVFg7+G67sK3JP5rHXDiYU8G
SsAzHDJaAYoHc+YhnU3tzw1jqQvqSezUgePt1Mq2Cmyu33TJ/uaL3RjbUzWya3tjo953nSa1r7zM
GwX3CeNCt5Gu8zcj23wfdjME67QG/asH9QW9myW13usePIYP1aLaf6OEOxXU73T9g5Zvh7chilVq
LdpN7sRqm+iD+4f5ckZYOicnsy1ByjhBljqGlRknemVbbKqe1+ZGM3mNMjM9W3Yz/S8y5e/ouNGN
u2WSY3qW111owwQTb+e3C4JdNNTB6S7tLSSKK5O78D06j9p/P91B80/aP8k/as8IAaLFCKgaYQlh
tB93nQanz15Nh+uPYPPA0eNWI6BAp5hqVx4Gc+HbY17+grkxdZqBzen2o2Y6y0Wv3KTrP5DSewYM
844pDkMYPBx3bIU5VLIHDsKVMWAKst4Kbr8dJHJENrSrA7oF8epfXPr8mqFrts47/m5kR6dyjctZ
J12reVNiXEE5A1gGMajHJ4UM4DLoS6+z5qD9im/9U39XvmoSK+C23Eo4M6zA4OHjp++cW4KJ4D3u
9vdxq/qAgKBj5hWC8q+FlaIuoJiH3vRspz1++8GxojaLQhMliVU5Uvcfw4ft/uavGkpJ9mlKVIw0
PyCTt2TtrrFNYD4vtHf2hpmEmW4H1PWoRv1tMo03QJa0atO4ndnFeXDWxHVdKFI4jvU9k7blq83l
u+UVIwv02rh2nGYvUiXs9LjcJs3sokzsQK6Ur39AOO5MJxcSPMam6rlgKUw+ymNwDz7qTEodNDw2
LAoE/G2oHJKH3nWySbQ9owfvUrwhwj1CnPrwWG/5gzcB4u70gXITVIT/GtuAqCzavxs8cfgNoeFh
nNFlyLc4DRlnk7TwxS/+cXF2N7dxdZ9k0RBIeoy/J/eCFR3a/BP+f5PWw9kuz4Opw4M+vJa98T+O
Gow1JtJcHCzlq0zWxOSeXB20exzsyl1JM+DYCt4i9An/6l1cQhHWqo8yFqewqUeZkZ/6J7Z/myBf
rPi7QyQkCjOu5JO3sl7w8xm8MqrFwZyb2zblvjAdBNXw0RpsFIxYFFcVKdvZC4sFo9osjjk91N4z
CjNp9e/Oe9T4EO8iNxvZ22IrQ5aQRAjEvGo3JxrGIVk1QrOX7D2LuhRkk29xK2mnTZ9SJ8LI8M9K
SVrgyKFhaarpUb3Z7luJfdSaMWBB5SUzEiD/rjFOJifUtPhPfSQzA5aI5vXRkRKLe8Cki/Wij99W
YBa3upttRlPWf0ITQ6osnSp7MYUb9MwB+yGbwXLF9fBMCdNDp4qTBi0NE/7ekJSdt/6cX4953f7f
H7ibM5TGi1EcMoho8OO4+ZDJk6rhwMcabmZW8Zs/fIsRCtxLVbf/1gkDOkW4C3cP2iLWKSkM3JFP
9xIx8QKHYJGlp6jdn/rv8dQaWlScO34zY7ecq0u8STC/U1vePapYsfXfiOWZjvFy+PDkVNAB0Og/
MqZTIHuXHbl8++F5iGdGeHD44Dts5zoUyZAFHebkyUv+QlIVmcHzx+hfcMpQGzC1lXCgKd/pdVkl
3IkMEnz4n/ZME63mHHruEzOI5gqXB7wBiQXKCCYevYfUGbwqvFScxxxeA88TmrDUm+UTfkK+I2pJ
sBh13zmtMZWdbkLo1il2OOMwrdvwtdAjcI0d5eIFXXEK+azFpyHSTWw0edNy5xRSKDM3DiZslB16
ObUGnXjLX0HN0KiQPlcWeLz6YN8/2eu/Ob1Qtwj9+5tjpjU8fX37M6rX7xuTPQRQXGVbnPy7/Xvw
Gh6zmzAkmmYGDszW0XmeK3BV/mACwnjNVmjIy2yNNyM/QltK577X7of8JT/xBAjdRebwxZLQW28f
nmWXmauLhBnmK+gWv5I2HNp/H+JiBzYArI+vulPIy/eQ4TeH9HsIQsHD+LE5qOQCmPID6r4LwO6k
4z9K/B/BGYVB44WbFwYs+krQv4/5Ejc05Da5XtKs6W+lKSqaJYkpUqC/Ojc7r5X2ooTPwOyWxx91
aoMe8+gd+am9hO3M1/jx/7ECMhoRgBP4OZ4Usgebj3GHuvCJNlN29A6xlfMuaI0Ktg0aOioRfmUv
9gRyB2JJrSETf8M7RBwwYAXdGLQA9GgCysWpBisU70NsRjzA+34sbLmEV10hGicHGE5uUHh3N+uJ
18qLRWYUJz/2bO/N6A+ui8nj75ZtsYBk0fDhQTaIsL8/4jP0cDHZP9xjI4Dbdlhguwol74AU13Q6
NS+KMuTZ34Zw/C5OUNlFQ7YzTUneuNXVC1CtexkfSb0UWo3PDLYAihkRoyNevsTSKGrvpmr4TVCm
RfZs8yWM+Y5ZEAQgWrEWg2qOKnH7/aM+U/VjbWqwworlWQYu84+oH3D7B8WSwphhpVx78U1p32y1
+TfB5Ni7OXF86aX2bIk0AGSf5p8trDmFItnPkoRCkX0TNHj4n5Az4oaHCMR5n1/lMP7nZXLMHJAx
d1CVBfoD8SGv7BK4oGy3o/6Q1acGiHwrTQUE8GJxdMfLHS0GgnL5mmuEwmjNQfeSYhpkEL5rEb9I
auZbg6I/+QtqlDTkoBErxMNfcUvClkifFHx39zVAaQHkfUsw3kNshp4cPJ2pQUjJjFxpdq1m5LER
Z3GGD1j6AyYjdwqEb2gkzKRgGcgZTBaNmadop3YFeSW1onGw1FpVjdrEMnO591jgi7qLtHhEe0jv
ymDrIuqFtwgowGBiOgUmat4vVL+zN3iRuJDuXzLVh4HHbQfLCTTGAE4lKH38acs5Ww36PTukMimE
2CC0s5f2stNS7hsUXNKpFd2gizGnWPI6P8/U8oFnBAX2xKWzm/NYMUAVxbef0ZOQclFifLlcnuql
pRZP9zmKmzZiHwhx9t/zFN+iy7bfwf4aQ+O3gqpDziq2JQI/RlPCqaKacHYNr4drGdwrjSxMxzjA
XFkpzpau8uS8ND+ZOsWD7wBXR4Ow+AOBBmquOb3IFM9Eq4YzQp36cyb4drYcW3RDzENc12Q3kKvU
vY+bT7/bdLfTpa4nZcGpLAq2IfpLyVfahnAx4Bqu2+kNCwr9P059XgCMFJhPm21ldsmGJKi55U+r
Tc/doqnl+Ib71NRh8nC+z3JJ1QbS+qTX6YY6L6kCh4zum7D5G9lNYU7d7TafM8mAn8H2gPVhqdch
OcKkfwVHuWRLgXBCfY+WezT23ubnLFHnx3K8839qnxTV3avW4kMg24Zxr7e71sUWKzqsOrHvDPoT
F9byqN+HJd3i0p5PTtW1wPOL/lkbdfK3Ca7XG/dH44JeaccJ9Mbwmuq+P0E8npjOi6NfdCj6OpRu
/b4ZwX4U1Ys7cM1wf50T9QOv25ZHH2Afnozpc4hX88mtmpw0R9x0J4hx4w42TRPjGXKEx3ODUGqo
PLK/BmkV15RP1JOdbUGESQAjjzFix2nMYTh/KrvuGw5tGJqxFx7qck4TRaLbVfXB1oSNVEVOME3j
TagvYByhjbac9KH1cHUYwoUS657+TCicLNk9j+wQdV4k8eBL+9RlFqNJ/QkNB9z3jidc0qKUBOcV
k48+U9OziFCvH8XoOsMvy+gDPuulb2u30n9f71j8poARNsYPOAv1+6eMf06vxIXWbqjRLtAGjjdi
VxxLXDB6UnAasG4FIKHTwxHDfRDzMks2cPrS68n793nO/IbJ6cHivRzdVwDtH++zmuHMie8D1s3z
pD0PzmJCGODHoavbPtwJFmIGls0OyiXsjElZvBOIPpljvaUqPWOqNPOKSm+pbZupOMi5o+3msew2
3sdpNMJ2yOex/Kcy554FuxTP7K2FAPxGuxhbXqpQtuoO3GEggID9hdRBPOSrCH9dMRuwxFGXATHr
gAKQRTVAkminPQj4XbHGgnx4O5S4MllvwgSHMOM0pSqMe1qY59RwYz5yPLVx1Og9vXT6qVEN1hay
9R7XZBsRAflYN/d8cEHZYBQhw7HD0MQ0iN+FXovJcHYM3obz5j9p2kIb5ykA07qOTzAxBP5DWTtY
mEmGDhVRM2dc6BEWLfnTMQqNFzfbsW8xhCy4QbDK5dHTRVkTxzPxIPRMh33TDtMlUh7ZyToATl8d
mX51g/sYpU74hNXxUFOXZmFip63sitUvPQwmfO4+646afat4YNRXmwU/L8/BPvvoMZ18zC/1NL7U
VoqLUNeBJaGLMIvbD3CfjieAwPe6AjKtJ7rhf2IShRrQf8yR3ezqHZGpr+T7Z2OZ+o96zbCEUvmd
7ptSo6nZo3/pr/Mb/3r+HBiC8/bsYagTdGqI8JNuBirfRa/SZIfDzIEKijFQegneRwcKzwX2VoXp
LT5usMcths4V0vb2jCqmO2sPuCDQv7T3Tk+z8xCzeV/dpr6pVUi1k8DLjAJM5Oxbl5aC8uzOrAeG
m2haik6Nh0PzD8lv/MCvEdNJ/PuKVrar23hI0eTA1MP2aIX9ComorxIpW/LxaXZvDFBpPIkPa48e
K3sAjQuYDFoOaHHFPJHDnAfPXa6HI405RwNgng9Tq6AxbaOoaqgMyQOlL9mni+Pa+472d59BuWPU
cO6UIUtCSCE33FLbOw2tSbNcE+0O3ZNmr4RnuUtbCwLksUy5kia2juGLwXklE9e9jjb1O3syhwUF
VjfVHHX7nUlj2KPeXpIvHoL+ebYC9u8oM2d1W5jQ4FwOuhSu/4zhPnuiyzjSo5+zV7FFbX93LAo+
aGVopomVLU2qF+YHfWu5QXkDRH/HXfMxbC02s+vX3fW0v07HI1vatWw8d1jqrFkSTZGvd3JktHhg
okBZbDDa+8o902E7n7r/mjCg8sBISZLBEsWWXEPol051q4I+eV/Q29oPd2tvNKsUPvoZyurOMQlb
fWo2/ZnqSWvB8p0BrktjbWMdEcHhND8xa2+aQSrFJfpy877LbU81jgIDe8gDBA7wonGGUy/6mJb6
fr1fA//ELSgdlcE3ROlizXdX51bSBjCsoE63pZ6eXYijFkDmvVausee13w7bOdwu7b7X8DEpeC3M
c2L0OwB7LHvKhf45Zc4aMF+cep/gxBz55x6HnwXOfxvnQxtSIH+iv2yNvpPm7BfoDFvmI6/ygvd/
YYO0PnKtjhhwAV02EbKG9tAEQzl5+DSQR4BjPYg9hLfvbI351xXnOsblg82IKcr747z+bqR0Lrlo
VscZMaVjO26l7WQ/bIW/uDd8MZKDl6x5qJ0UEjBkJpfDoX5EuGlVvzNZzNGH7v4ijI17M/32M9l0
vFMb6Qr/naK6QHTHeQG+sJnzjg5zKLtkHKMW5FzBx7v3FmsTiajLJujFVtr7+3UrPFEM7T/07zg8
A4q8HGjim1V3k4JgAIYalxoydvPjtcevmrLILm7+uiHMHIzIyiFC/d1d4GHcdwZHqDc0RrYL75fG
dcsgg/NtK1q0xHGHqTn4O8K21MS3DK0Qm2bOTxpw56inXi6Dcw4ETnPsmvydqZ4eYymTT0/5dHF4
8Qb1ebxvh6zgAcM03M5u6Zfi9g8i66q1YraMCwUpuYrc9nQCy7Atp+Hky0TF6f9Q9WG0RbdDF+zM
Yd7rD8CQQ1dpkz0oJfDJjonXN6GlRKfzEbi33UpNWGYNIItZkvKKVRXr+h9/2adUhiXMnJ8chHXA
2FQjv82rmH/p68eUV7Txvb3PKXwLOnc8yC/4kNqoOYKnsigOKCA26viMv+o9Y5orq/OSKrwxv/Sr
M/JBbzNVN3rFeslcCw0AHQyl5EPf3wYfBzSHXwjd1XtPtLJQ/4eSO/7dtZzV/CZNsIVfEYvxZzVu
uWY4rhsDBjfX0UGks7M7+HCGYlpICMTTiJvWrI3nIhTKqfQWjeGCvYwSAhnkcudozS/dedpFnCTZ
5y9uHATrdHibZ1bAVmGeFvRff/1jSPl8wLy9zVvlyAW661Lj9K9F3xYMQTV6TLEOXPJvLvxdVoyY
zrJPuRlUKC57dC8UKFZk1vOuTC4b1ealdjZqcnp76+iE2QqgSIN7ka4OfADQDJzAb+JYNMb6/39A
SHeYxZ1unfNJFjRNoPPMnaHAyQuM1vBM8Xu+UOlSYD2HXXzLmOJuQMXhVeh+polncwwi5LEkIlcP
eyctb3gDf1d/6zKHeILF00qnew0vTtRhDPxw1mC9LGLqO75n0p39nKb8cIwXnbVH6VZtXPYqUr82
OMeR6hJnLj0mJHJLtIdU3BXsgqdXYR/LAr04aEGO6ujPoSLIgJE8PZSltrKTmAkO81TUBfAFzxff
fSTZtGMRb+jJe8Azu7hFGeGxx210Y+qE6aFWY7nz3hbchEahP9EZf5PJq0LRNm/PTn9MdbDXNEW/
UWPGS84CMGoJ9QR8+xQcGtHzHH/bQL0eh0gDcyZ2EGNGwC29Fi96xNCQTLLfdK+1bsKXx4Q+3KPZ
pmn4prqh8lrBS6u7UEfTYkOFgJEvimKB0vgFVsQ0GFHtmh8HVVWtE3wUhi0EFkLLABuD4IO97gki
unzgH/9R1w/Ec581tOsGzwJYwRasPhoHfEcoymnzfjpntaUop6nBtW42BM/3XqG3rqgBwYdYF6jW
CfvQWR+8GtNB4KpfBDiIBmixNk1/cGqLp3uIsmWDn9a4iXhnNZS/WGniOBguO6Sg5zyG/J/CmwKt
xSmSDLTL4/QLSjBmpGaB084K7wkwRm8i70k1/wSGblXhNjA9GdC5hUxMK0Tt2GKMUZrz+XQoxpUH
SXPLKz56AaOPu5jbAFaf0qjWFjbVfhe/n53o2/O+AT0JQvjJ1UbEdwerpqa8fLLDx0WgvHyV72PW
t+b4r+vJdeccNN8MGYA4cWmOjEj3qu9BdTpxgMEAN3xXAHVQF6gQJYBozVuvrINFOO5rrRuJJBfZ
6ibwtH1SK+iyPwFuM3tT9ZoxXrXHQ9Gw45BMUOpjCiLsnu3wfK6alFWd/K0NtqdczCjnnFb5CjGX
cT94WwMMY42sXfYu2LLGluQttP56hje5BX1OM32iaLQGz+4T2CWdHI4NDJCSnTZ0gqYDtsik/2Zw
3Aj4MchTNGiErm4b3xydaEJNOEom7mVsMNefURmDNyXoil8lzmHQ3n8O91JbTuxRc8Wi2DPZw7/g
Rtx99xMcwHyd/YQLllP3pdevAaVLB5vr+wHiD5hiBVitX9S/o5gC7zleg6o1FVnBrstiuWN//xIe
PIidi8JBMrSny7RGhjs6xaPJXWh8bNmrgoCVf6G3G15oevQBiqXyvzSLwVFV67YomhcWhpUe6sVz
kXFNZ8Grpn2nX+HcpNNnXnFbCy9Ow54vU855S3pcKZwOHNrLnVuYBScP0+b6I4LgqPoADd4V7O00
Y2NL8rFxEKOODA91zxTXtwYx4H1olIEzN1jH2ZK/v+FDUQhxXeFeOyg4Z+8saxUs9U+wbQg5wcSg
cfsHbs4tny9W4O5P4VWwyZCguR4oJvMIjgRND3pT0cnW+Dn+5dsg/q2UqClj4mb/ITLgFnYFORcB
yCiZzbiqhWMBBlrpYw9UrPCMfB3Hx6Dey6UmxrEhPTWOM55pEACjkkIOXh0w6WHiwrfRVz0qeHCP
KPCEEjKEsXnFz2ZfsuqVpDFNTRliLRoZdcARXATBjikAf9piG9QEo81QDEv1mthDLGOglsrn/CBX
0h8oZefpWqbouMQ64NMX/7AgERRtIdS5IvP07oCxzu4Zc06C7JwiuJWQJMSWG0dWAPuCc5x1YPlz
qDCqWHbSZcX64qj7rpDe96tGWnB/8Py5ZvjXUOty+M0r7j4g3PowAwxcLrd8PSCkVtAsa3VIVcZH
mJsOXx3vhI0bMDaooSebKhw/4zTGc18sRHNUP917nB30D3HTbJyqupJJwhHXrWhi7mOQR04p1kTV
Lw5OUGSxClfa6DK1OSPSdMyy0tuCMyupRNAK6rsDWu1RD8OAgLZQBFT1+go4zfWaYkzXiefvZVAs
PiGdr5fOsBtWwss4BXVN1ie1B/yaY0rPlrxr7BnegiL0KNtjWAb126UnHqefGQ2jP1iPeyIOQIp3
CEWG0Ezi61HyJ4aGUspb6rNaz1yNPFO8g3/hgCuNySpRnJNiqWDdnmYpmK50fDMYlvLopHEjMb+c
6x2yLh6rnhi3nNBfOSiH9uKvM+4k8RmfBnvPpkOA5gyOjq//ZYfY4Gusfir1fefTz9M3e9IYhF8y
G24DzImiE+ZbzRqvpN8SeyZJZATcdNbtNmgungcZFyxV7E7TgNowYLWwVNPDTwCqsIq8T16LsR1K
UVBva8oQ1Q+ZSmxM6tqQ6R//kwem9I5Jn33FgnzgVapUeArDcQwNoGsyP7KKbA9YlS3YlRcRZwwg
dGzNOa8gArDlLKnGu+ghy1a0WpeSBb6txmHX52hZVx7EZu18QjMIB4F3colYzsBvFCZ1AFRZf2Qc
pyx2YxnzXSom7cyMKBSZvlG77lyxPEUZM3YQmpsyJ9SUCedT628hYNgzfx3zrQlH58jus2ZZ36Yn
vIqT9pVpGu7zCk+p4O4VavYOxjE7FPPVPoMGATIesiyV57FaA7elAuG9RxSlAXt7zCoJjMoNii2P
SD4K3i0UCc8MU+U7JLIMh7dRT0a5wgOYuYQYD4ge5oRYMfQoSaQUAxy6UVMQt2hIJTJRVW3ZB4tk
VVceN8DUqV4bwfmIR0fBhwoe8yLbcEIVNUuUx0p5kKdhZ6biaazEdNRDnpshhmFaIJ29GEaEzvjy
B7JWrsuyRNREdvZNy07I9fIRY5OllJguzUwfOO7orPKIhCgncsqzk7a2In1wDplqPcJf6sHuaMUD
P++dUams8uHoVG3p/ZxNcHZL/0aVHE3wvhD32T39Cla9/h1/REMnd+iY6UZeU4rpIxtrKyZ00C8x
eRfEe7lzmHv+c0nKUfKVyRHEFMQ5+mQ77xnJsim6fvgYEJe+6hakCd2WryUfL9w6N1RJkm8709/1
nefQtQqi8/D1L04DMjFB2zGvamoTsXQgfec69/00RMI8049HWyg7WAOv5SWdfTy5WkVHC/MqkzTr
puTuTzr8zDSlZN+7ocm7GrBsySxPb3noo7AW5h8iDmjUjuTN6xAnpJl6fsuzkmX5nR+8Ka2z+rN3
Qq6mKaqRfMW2qX8hq3pxqYmvdFP5IJfZBba/i/zvkPhlr755hBqPN+Hq6Iav9InX7msSbl2/lyJq
2EHuFCCXHC85abpRkvS8yeQ9g7M++rmRE5W9aPCeihBTOj96ilH0xEGJTKIEs5FB2oxDx4laE5La
LMf6ewufoBkSNWi393IVtdPjRQ3JZxtNk1GLJOd/IU6+f0ALFOpk3PDZ99GnlRwydi5TYyCP/dz/
u/LyR9h/ia83xJQW7zhZ3pgNgu6u5T5Tlkd1Bkm8D1RQW3mMFbF2ZAPrX82k3hM6DZ23Mmb2LA7D
Gqoq2seEoZGerDaGgLAppkxgWz1Ro82hwXZjxaPjM+XQrEHXGa8Fn9E3RPkm8y2pJVwpLFs9ksYB
gDEq7gr1S81Cmb/FuT54q5sXPlLsnMfMEV8rG/+4sfEVis3zd6UmFJ8sJ6XHl2ijTgtcegHzQc5x
tNnIUdJZgO+7ffw6fHfXR2TgMYRJ3qopo1b+WSBC8X3/6EgK+pTTHKlbtK1BrdRXDxc+fmU4E6fj
/BE6FEVf0P6E1j+JnjLnb+U7OYoS0v4midM4iaHFw5Mot2ZP9f71G2v+EPrKc0qzqfDqPs7gBbpD
fLJZlV0VIaHWSWejJvfZUw63TY8kvvBblWUO3IPL7Zc3RR5Uhx1rugnGNMPTwgxI6eZFr1DolbdJ
+cUmlAjGPSZVSDw4aGJF00k+bmMnDp4/fEonOuvxCMhN5SbJNLfgTvzldkZA7ZOoti67eZrDmGO4
MdEmjvI7ZPq/UaOhDUldtkD9WKD5akNmOjZHAt9j6dvOX1cB0ytCq4IvCNtPTyRuFZOMbA0spwcX
qTmyBAMg7J5wuRf3cLiTf3aQ01GPSLvx4FRNOoIQLJbP6roaNlwnPyU5OQEslNF79XCwifGvUU40
YtNnezZhnywbzpsEstbcuIow7Ax/atzIx/QTG8ndwsyBAVFcvwB9C69H0dJ2GD53nyQEUyLq/EFP
pOcslJuc1654YgTU8xP7GIQnGJ/wQRADyZ64hINjGTbCR0Fs8x/goj9MAGJv8ATVdKoezkdX7STW
sKeaaacb99R5/hYbBDQwysUT1QqxbJ/llfdHw8KoNyp3O+bJG1zwh/Y6J0gFqatEs0VY2teRwLw4
D4ehYupRN/uep6MSwdBR01WnqDY8RYIB2A+0hwGzRULA9T9bHiIGG2wOiqnx4LPkIcSZsr10YA60
M6Pmn0mfdOBUUEItHlQuLBIUxMyypfSHxkOScVaWOI5C70r8HRm3btmeSyxomlx7TWd2xuVaXv/Q
7TF3YpNu+HzYRT6JFjjNDgSIYFoenFQPqypQk2s5sIbg6fHVISbbFF6tNkU6jWZo3xzshf6/Dp5R
DrAqhrhsHUTS1NsE5UTKXx15qqx6N/K5Uq5jssaWeU4U4uQ7NMBpnOEfJ8ak2xSDe5/E+qFRPkNT
5N95079zOi500jaXJF53OlWuVZcDHGxS1JVSEi/h56ZoJzfHKg1AhAXEtKa6vGXe6Ejjje4Xwe2K
GOIOCAR0juI5zxnqd5z3XpbbfiM7st1262AFOO+vsKRmT/wYM3EiosVdNTJ/8Bu0a3Q3o5uY3cLB
nZGEsIbhEwRg/IOdovZ/77inbenGX6c9GvOYydY7c12csyna8HQnBquL54ddl+i01/Aa1/E+Pgj2
dkr2HlfrN0JXm278rzMe9/qn4UNZyUkI7icUY1Smd8o+yb1n4R/g5sSqy1Bl514/Dm8pdXFBR5GZ
SR1jCU809CkhGw6Xq1BvEtydFKjH1wk5W7+4mgN/ebukRN+rC/WfrA16FxmrsaLyDVVaL5ZWsdSz
rJojn3JzRymRtzb//15WWCf0FASBgqm2RVuiBl0coakTdv7DogJmNWwmPLnenMtQpg1WMvy/kLqc
tokqjMFkTQ0xuAi+W2NQU+O/Hc1+4t78TGYpfA18Rv1V3qi4DznS3hyGTX/Q4soyMYWmebwMU2Vk
PkuBFV5eWb2oZx2Vxh8+P393239j0P17i7/LYFX26OoQHp65XX57MUu3GSJQWddk2nnjcdPhKiuJ
nh/IeHFRQcHN6WYYBR54V+GFh7Z1OXUJjEcKK8jDo+jh3Im997iIx4bkroflJCk5/0hWJ9g793nO
9a6tM75xSY3VKcJ6js7FEAV9+4cO9n6lzhWLWN3IeMz5FUxhD9Q1BJZbTv6OviJ/4gBXkwPLMyQA
Bdt0qhSMtnNjHL25W+X+kJimeNarVbknoZE7H4DzTBPL2a/jgP5sgoP411ZYRT4fYoXrOuc0aSxU
EL4TNeVbaaj0LEbcUjukR/yHyuTOxSkJcRikO9iXAoaLDULLCfasTEpWp/WSpV/+/V3VCAfNMCFB
mZl9imXQGwR1dAjeNF4ASDOosSrk4v2zK4RaNn/36+u3jjNgF67b7JOGx/4qp07n+rTF6B1yrdxh
h8K1cnEEiHOed9h2u6MBO7yULJAi5Vv2EERn6/7fHwDuaHeU/Uc16XnJnVv3RvFB/fMkD5L6QT+J
26Lh9hTnNyp58obKNXUnVSdpHB1K/xTILp0dnYE+I8tvgOMvSmoIsorkw4u34pLlbmCmfzOc6DWO
2FJsENTMDKjFb4AfBR3f38HrqWFEhcKRN/kE82RXwZQJYWEE+ark6NWkd9h5TAfvFRU9qZ2rnHcw
pNDdERn74McPFTyPh3uO/nSliq3P/Mr5TUUBQYnFdg4YeVICjNd/s2YsqVz+va0waXO/9/iAROgY
XL7Jxckx0H18hI9vu53hCCCtTnZZNsYs3Zcn1UexcB/AS/poCZv8kr91TSWSnGeWGPZ4wx2xnXNW
Iqd1mk5qzW7yxPps+rdk7zT1RrvIFfE1a7FSu5yOpiR7g8hM7pyrM+wpZzXA9RKxMuhVS8x+QxhT
JdGT74hTrle0J1p6vf07HUICiAoQmv0iNCTYIVets5VWPhWP/EFO6Lt+fbwOMs+rMjEZZnCmPlxJ
7mXV6kNKZCoZW9ifnHzUCd4uYvztrnnXRnBzATlZi7yEvIs1ALkrLRiGmZ19o074CL8Q7ulUkYF3
0GfjwkOVDAkx0Wljdn5EaU0WnY8yKWkS6pGjRa4brhU8o57iW2uk5IwvCbPXYNOU35gZeMA9oEAY
aSx+4Ad4OCWI62NMlHyelKKxafhtr0N5bEFqCf4j6bx2VceyKPpFSGBjjF+dEw6Y/II4ZAMGJwx8
fY19S2qpq6vvPceYHdaaawbhZzAiuewcVWSIYjhxvEd3KpIR6nC+M6r2MQem4CKJKBCMJemSGAb6
9/l9czmWS3yiN7hVe4hlGJfloejVumXVkpbJFvbfds+ugy54xu90aJdw4ZAErGqvl+IJvcAyLP5N
xu7vWM1fxweWGP6byBMNWwQdibqR+7eMi+Gl96GNooku5gQutMEVFfXLv62+4NPOPYUWl6cI0HE2
V2nGYBhDDd1Iy2fPbCS7RYGOTJn6odIBps6wZl9BWNrXVh8FF5/opjncO0w69DIBks5yvPT78AyS
C1M4W4aGcrZL/AFhpJwTNZVW2Fq43dY+76vNdT8mUhK7gzEKc/wrwh791Jd5B/ijWW7Z2jdQTrPy
yaHayENTsPxeILJQ68AteiYVZ3Krec+th2wBk7A27gf0e1YXEz6oL/D5B3I+EHFnn2eqA1rzWJMj
SRIXMaAMmtK7/6HS5OdPekLZbu4gwowzWpdzMuQkc+64Qh/UHYFe959z7Zv85xZjWTHcEihLS7DD
Ted+NWoYzJSzNGZwfXy8M1Fpr2tvuQUgfU/BoxY3CLyjw2P18aX9e6H5XQxzQHGG+2XDTBUoDbox
a+7p/IKPO0yGszc2tsKaG7W+Dbtpeqe7VJKtRYZjtmaZGi9CVpFrhqAGkIVFdnQ12d24fOkZ+dqL
s1H9IwrdnQszYAuzBaNYFn/wc2v7x36tjNPzT0vmZ2iQVm8SMRgXB8Eoehn4PqBsxLvSwKSeaTXV
noh18sa6kFdR1g6CD0gRX2+Rju0d1FF3DI0aFj9taAds/ROiIQOzPwy7X5iO3K3OxSKOR8HxRGxn
0NsZUCOuLUqCxfjxbMqz22kMWMkhxglv/SbyrnfSOMRbhlFu7t7dLhZGOm9SVb8hxxnmCQPup5pk
5Jz01qH9s3oYyzMUYTpmE4E17/FPfJCDihcotE/MWqY0/GgsMPRL2PQefpKc4h2rHYMQ5qhQOO6s
DoQZSGD7/oHhPGlb1hlcD/+6IsUcw2nRNF8wS/0xyiYLhS+B+ybdWlp44SneN0L6Os5KwoTIpn0Z
JFgRK8ctaLYsyQN5KruPTW+Pv0Ll/6zxKncHEwiovbW0HAJs4YpmbFvaHNmYl5yBg7V6aAMJFy6I
wEyf17i4jPAu2AoqxwVbgOg8QSxFixMOsVVt/YKUwwbTNCuf4t5BUtDVeMxuSG5bn0qJTvQHx5LW
/x5JqzyqcbJoww4Clkp2ic7CgmPWdx6nL0Xll2gygPXFdj8+ohh1INGcKrgquHBAI4AchbwKAtj0
RiX40h1Qm1FYrpQNE7kr6TWxXBGD9F1BYmgIz2JV4M+zg7tI7td4fxGxRsOBCduhghAyqYEtpxSL
oz2dD4ec4uQP86rpfREm+427Nfx2PIe/iWAckaN0Nt9W6Q2ssc0qZaLJ8NwsovZAskJD5PJnN1ph
0dajNYj6yDH1XkobNFrh2ARIylZgL28u5suF+mCoqIIptNzcJ0iXmCJ+DV459SyPtpnsc00G16Qi
wm3IkdcYIqeQ5mx1E96vsIrkVMKEC3r7XJ6i8/n7BfCu7CcmVKNk61YWRicE8XUuB9fbeY5Zt319
N/DlyRe1xNa7TgbUJd6SNSPaA2B9jig4SA5VDht7ZI/sMSv+YXK/AzXlIUiaxc33Eb2BiOqiujHk
5OLjXZmpgPMKP45KsAdIIupmrLzt6yIPcVgCaBhONQ8z/bmWnpMncxcbTyR9OH0sn5ZEImfP5umC
/h+iT2cU079S/XKSw3Tr4tOZS4AYw9rj668WVw7dPnrvxXmNPtH+zn4LEgLZTGQkymHOU+2ENO/B
wh8SRqyaMkgtJRAGd4ZMVY8hnwUrKmM/cm97dxoGzCytEqYRFRC5NsAWP7uheqRccc5c2hipbQrQ
Oz7oid18tQli4O719yMYjtCsiMhyK0DmgjSxJzGiP4Z5WzA92Vb19Aycc8eLRVmoDZYlKP626EIk
7KKEMZvQl64b45pp3IHed6qyq2+g01iSEXnwtsRxW6MioDhx+c38AMLu9IrjUn/vSGN3UEE424is
douiZ48RVggT0JVF0KsVXGMwuj0rzrzSouIk5UDanGu8lYsVdfYvfVuc30SebgFZsVXaPE32FWD9
dVabx2cKewdyiHg/5/jlcN6qeE8ynLYKsr6Eck3xeHXZfLvseWNDnvkfNjH96qkyt8jGNkTQl94N
3FruURsXNwbK1ni9nUlcShWlVm/9hWd3V2F93l3OFdpqjq8PJlReTxj/mAr+WAPujP6MAIe/Hq/t
w3zgy7FhkYXiqKGUEv9lyCGJVs9FPtMQremD5O5AyIeyeZJWstEPyUnImR3Zd0ebffU5al5wjjoR
TjNbzMeK8AeFAxU3T0QB8Tre/fdUMFPPzvawh6DqcNc6Eu6wNlYWIDhfVe+IHeHUVTAJFuVLR1Qx
hpWs+i6tLThtprhLRJX3xaOIm2kxABmjAeKWwOnMPJkBwBvjbUgm8ETsBXaNVgUOxgiHgI6ftcsD
sr2DbolrJi5puNPy/OeMVAVXNVc9YL9fQkviYrrnY8uGSGVrjQTwZGtu7dbcnWwYNRmsxYLhMvfY
x/jgHKBK83fBw/ObmdYBewF6W8ICMt4YnhB/BTZt+XVADCULehRzrR4Y4jt7qCMgSp9pP95mVNp8
Op6QelcLgdjxfRpN1VmGh/7bb03+/pfk4JGlsDpEjCHQoA0D8U1yrQhbx6xsqmC62enXrF1iZ4Sj
aB9EiMOHN8YOtdiw6Jz5VC1mHzXw/M3MSJ+IP3zoL/HlrAEqSC51szIlf+z8/87pWXhPeDm4OaZs
8CqzYlWKMKnbH95tEqZcc/zXjMtUc5qIoBmndXGYCpX4Snbv2b0ue2cXvIYC82yjOCWcteVgwptu
/4W/nZzHeu4XBOQgD2OVYF+bclzRk/FrCUjHmwYzASRoBNlxLTULfhMeRooJmQF2X5tekBBdKypa
MD0Et7bmAQtaKfN2yX4773lhoctg+uRDdL4vasZiU5kS6bJR1uWSmsvYBhWTudz+MdNrgq2NbGuv
gpfgv2jd0cr/IAYNmQuKWcs1Lm1Axrvz/Bt4CtKbKPgGh9pS49oiZBKPsZ7DT2St9v0v1YIKnJoW
lsy2YXE4NLxzfE85xx1E6pz88DTUVHMqfd8E2BDxTf2LmXdkr0aaJVnS9BazSSKyS7lPZAH7AeNI
phT0clPrKPTfH/LA9G92YUBo5pvSHtoMicmqy+4xPOspjYpVQm8WumR2+MUlwUr0K0ZFgDWPHAwD
hT//Afc5c5K90rvKC375bLvD1++whOIPURyhOv6EA05mVyz1X9z6CvsR2OFOQyr/+yPp4PjDcbFg
LVHE0T4OLFlMm8DnISoWHluwH7ak10t/eVrayLNZxSpZryC/dYj1gX3NijkJCeS8ICJf7MQXzR4Q
VmnIar86kIpV77YnGGXt9Bo8+gZy6NaRl8jPAhTBvOFyWfbgjY2d0ST9YDGuP2yc0MbL1wQoANMy
YBbxD/BzqadwSNeyFDLmoeSnt3h6SKR1rUTsIV5iPs0CYlgZbBR3OKsX5x6JlnxFpA9NAd9Uv3f6
bfBr56QRnDTYedwwEOEU7r0iBQz9HG+UHmqi4ZLEUE/U3TRvYMSbh41nLl1lcONIw9eKa605FIca
a1qrSTFS/kQPm7hSs+PfYP0FpkSz3Hflo8io7oWKJ1buJXhNX+IGZQu8Qumk6Aec7dx+OHKLqbL4
ONKyDW5032Zuhcpk4GzjAb3UD4coahGvXYIEv156TbEkaHYmrRYo/OSHSd83JCOY+t0uIkI7zd4B
tIhMekLAOKUYsoPZcqzp/NEM4Tgrvf3jAg++yB0VqOLikiUn1+johiCbLfs1nTeSntu+cYYsoisF
rFUUpOfoLNxqSivX4ZWO2QO27Yhf+WmJtJJqi6JzHH9O/fAFbCorJGjp57/Rl0jrlhOZBzOBoRA+
rhWr8bW5RCAA3JohcabCMqvcuvwPWW+glEGGhfqhGqXZQ3iKPvjmkJgghIzEQRhzFenocHFByAmT
C/0jRkTOw4R/PjDm4vJtJl89yIHLep4wVcRCQADQI7CNEVnDy13P7FE4MXqFDwNRVP+COf98qnWo
OJCK7C0QtQ3OZ7iNpaSXCM97gKyt8V5TqlNWPZIuZH8rFcJo0ZYNuV/gTlAhUWrXNmOYtB+sKwsZ
hOglHW7y7AEPZM+J9v5isIrtxnFrlhx1MkTP34y8EeRi50S2wD8D3j7NKw9Ghd1xTNEv4HCGhWVh
pDebWxGPPcyjhs4XPu2H6QM9r8A2huDQ7Esbw1/Sn1/+0xPbkEiucCXKnQ6rnoHNNTcv9tyOTBNV
B0I9GPvLGREIx8K4e4qoSYPC4Ro3ho6GcWQ1IRXUsg/40NEHyxyH4jwXG6lhFKs5fDkmMAnVw+jE
vurFD66rr6Nlg6w/1VRL7oxBMoZpSns5xxtXBw5EymFyQ6GA1aGMhxQwESmA2LAIito2kvVNlaCl
4PfU1sDuFoXX9+8JB4hqowc2KxwUOB5nQ2qW2teIzYDSi58YzhJMb6ng+vxWpxdeelPwZq5T2uug
SYVfnuQSZVazBRJwGZXEdfxRnTx90UwPFl38nr/mtN1biytTii7Qa1dkDd+dGn/W4ZkakJ2t8iKX
n6MEtDQhN47Nf/dFkc2TmI+YLQR2Y9ynNxkVKESgLvxENUEaFniFvzVKXi6NJNcAQbTHNrvuCXwm
3m93uU6uBy5NaBaihsQSQn6JxFttcp09ktv6AU9mW7j3SZ4O3VxFTYNVJgDsTlphr4v+UYU3yGR5
9dpp6Q8QGb/R216eNxETqNfu0ky3GTYEMZ7mLTXZO8VbA9AT+dxDQrhRkqc7sO4uPwLK52YwZ+JF
fzdyRzDf9Y5JNnkD0NDJzhXzuHOCHBNvI7hTl2BIsyGAtrNVIk0JH+uXz2W6rN3TCMnRR0h1cXsY
2S1bozuc6uBJ1fn965a5IQFZifP7Fzd7NZZX2r7j0Wn2HCToH7vv5GeXQqlBaNujajDHrA9VJ6H2
PX+nGhJz0SrdXZGmCmzNZc6twbFs5g5+09BDmZE9ttje6wqXKjAfHwWXF/xb0xHfOElDny0hjnof
nvrfGapu0AYgYPUSw05iocqMb7/YjEiEUpBBGP2/AgMvBl6gt5xHZEEgjIwujkQdOMPU7B0KYzw8
Beg3gcte7pVsjo/egexjyMi/pNr12WSxRO0/HZjKH8e7rvFHQ+xaGhcO/GKc9rESsWsXlIkKHOE0
LewtI03dx1kIJzgC8zSX48il0/9MEN0ZGPCb6nS0Lux6UerHXyTF0h7zOCq8MkNcagOx8q3xPnKj
wdY8p7o75LQ2SxKLZ7eEk72ksbp42oLiokccIPaAJIejlsrw9eRW/zB9GscEi2qbt2oOawvPglDa
Y3uKOvl4HO1rUrq5bZ2Hh/XlaM9aMTr/ulBiZH5oTy7eeXGY/wzyIrQU5MMrQP6LyeihizRqCq7o
wi4jXHzGLnnOWLGj1TauFrVdBf3syxn3peovg20E+sxRx+0Ej8IklYyFJ5wFaFr060o0OEpyNa0v
PvSgcEBEMpa36Jh22MwaPW9gkGYPXi2OAipzWo17uoNmJpPjp1HF30ywqwRj1inGnMcfBk3mdzYM
7xxWoH8C7rwwl7qa24jiAm7vKBv4vBlsRJr0Fm8NvKA9JVE9pKv2b3Je44cJ8InVau3TWQWty7k8
oWVlMJHPyVHncuqM75jKjTPrPn9N3kcqUPJ5QrAwr/xjSRPTZsETYKCVgQxxElVccBTnRdhP76vR
huOPYe1txxFjjq9iJ/xY7cklZZGSZOn2N4PsPTBlKAwsukUDMTzm7yGUmw2yZvXTYLt8HGCfs9cn
jQVG9uGJWRXIz2Ch4GFRmjLHmKtNm4vQop1JqAELbMO+TU8+H4dXp/ob4uiZPicM5FH7QS3HL+Xs
ffwcfhlG++AzKzI0GTeLCXjBaBUJHFZQT+/jNBMqF0gAlCPheMCFCGjGfR29HABRhQYVX1zhxSL7
JTYkMPp4j/QhEM+KJ98n83KomrioJwpr4uztBPKPEeqkl8FF+MmGQCTpmWEcrmt4sReg1TenBjsX
AMcdc6Op5tMqoZ60mFElDLgHN/OZ0cve50OILoTnzjgQyuUXbICGhjR7OTozHr2QyyQbPYVfL87V
+/K+7BdhsawCGc+YEmkWFow6bY0x9GpT8ZGeIU4WlULFBbGdUk0nL1YoJYoz7y0wkqOAI0R0QnPE
Kq45IQlzc9mr2ACKhgvwDbBpo07EoAV/ZkiT4yVqP8CQn4W3rwM2bPWhkReBrrof7LhbLncwI/ZK
XMBTLPz1B9iimksBdLj0snwFKL19FVsvChJhmkpzQ0uITyyaE5pAKsOrc52fnbM38JfCi+ftliAN
57QHoj1wgAUxzjeoTjBmNRXiYkDZKhT8VE3WmdpiS/3Mz2OW1C7V2eX4tEYTFSLJEjSVkGxbFpHi
SlI+xfugo0/60XsvTRQP63CKeG8IysCBjckajE2mZn8XvCmWXBtPg5B1sn7vL9HhjRGls0wCcAlw
sv60mj88gA8cGuk37auH0UlhDdbbI9cApenxvJIXHy4oA4Df5N99l2OcGE+47d8SBLABtyQ3Hz47
NEWV/d5v508Qr/k43nV66aJzo+c5G43VkvmMpohb2gENiPKFvPnwPX/+x8EDCvbPHl7TkB5jg5uu
8SZZxijdX8IZPJzeAUH6LvMw5tnJJx71wiE06Og1KWMiViWMSzhE/7bMF9JbEzyzZ8ZkQXg+mhT+
mDo3m/cEIk6fmIYj3tsQNq8Xs1DsHSYJCBjxwwp/vmTf2L/GePXesdvYmo17m2tojIacm6jZiO7V
4cU/nOekiZ/OTXzHxvxhX7hgrqASZFiYBqcIieKt249oJGMMVCe9sP7jhhW+ryNLTvIjZdGXCa22
GzgvqoOfL6eIOd8W7N7SVYmOOIIf1MAlW/YLz0qBmyEljj9sUmaVBAwkH4eE2GUzofG0UZDypOf0
MadSnoxNxeI8os2kl9E89SgGaa+JQPxA1ji3acpQeyYv4WZ8tuXkiixs+Xl78vqSOyMEQp0B0jJY
l9AxVcLc/5EGz7F0te9HDnVQjYqDdVn/y+emXs3njyUrs2z05x81LEMK73rzcmZc7CfQzBzxtjF8
+oO3ez8SmvpA3C1sEXXaLwymACXMrfd03voeGJZCFWi5wRzoTC1h4SP/8K7G2EP8KYp+WgCr2VDb
67CCBagAxZhQVIlpUrg1haMKoiVnTNsjClnNI/udHdWYBfPZAmHiGrIXVeZc5J7rr3lBSi9d390C
i8BJwhXWWqDzpx/sToYr3i8ZbvoghrkhrMpLtw0GiZJgaRBe+P+YAE6lKYCSQyS3g1k4mKvqc9bT
ILWrL/Ots3lG8ITYvU6+zJue/HIy5c1RQCXKgfX1Ivg4JDQI76570FL+CXNujtWbGZXYD93mYw7C
MRAbrq7UG1taLDY3z3hLJBJcMQPszHb2cSq6KRmwCjm6+VvX/tCR/O2kCWHFgVmgqkZgK+Bm48kE
GI225BR7fOZNmvHsuRatumLeFkSQ8Pfbf2b6b8IWRaLUa8FZfEKJxMLmTbb6IX054j3JA+fqvSxh
yYS6+bsSFdPHAjh3ezMV4jqES5tG0SF95U9FvICtYHCiygdfZAGDGcxyN4PD66djV/Fexlrb0I36
FK5Urb9J7/QNn4f7ojzgkUGEDQdPUmOjzjjmPSF5gP/IZ//VkkfwzZ7xOeYG5GxBOq9Er78xRGpg
NT64ixRSwRj7sRoKVzI2+1R4ZCsG8JLEiYQ0xGwCxar3fQI93T6O4frrD8eT2Se9hgp22W8Dh/vJ
y3o4H6aHtd2bo4kOh/bHyiAXYulKQJvOVUrhMmn+6YgnoEb6DhSs3d+S3wJEhTlcKMXj+DYjAYr1
dk/PK1KmgbsRUw9XF/eMj0uMigH28l/rfoMzg0FcJmfbuNndEgZbNnsJfFPAZazhkDbWbhwWlocy
6vTG14opBz99MVgMuaipEfiWGPEqc6h0UiiFfBkuleuW9GG/qIzB4hNVEzqDz2a77zOAD+TTSzPK
WZ81dabGO8+61WX62o1tcStdjur6BZTgwNqLfsy90boM4Oy1ByRkULbZ/PVfz3xrNPEYE09L7326
hfLk/ndDcIKh8DvOedFLTMZDZc4zsjmPZ/Am2moqpLdLkCxtj2Jc9yq2HRgxRpedgkWBEpEhNWq9
T4XxkNDUAR6SuCJoG+W8cakX4m/SkEnMOfMnczqgqIPfhlJ10YZ3FHUPgBRRJiCPhhrBqmFEA5+n
cxnGtS+0LBb+V75MFDvkGmaxd6owxsVube7EAfL8o/iBt2q/kEtml2Dw45NDuowI7SVLgCHkhbH5
CHU8kxlLtFdN1LFk8DIA6BCFTG3jh8WkCMTH1/zdhwoNsIeiDnqBfioDBdyBWmYGA7DNRNBTGWSi
SZF95OL+sg+CkgMdfgFZfmKKAsuisjtD9nA4JuekCM9Ra9D0DZLeoSrg10D5ObA6o0v6OtKVnTO+
HABVyKQcdj2TxPY1NnoGUmjYIl8YmpTT0zF4xnZ+p1SCUwHqhfOpkK9SdBsXnFHDt3PCaMJprRVT
5If+wUwD1UaEo336PmLPNiXrgwsBN3VGk2B4MR2IN5rDPvDH0XfJSBvZtQCyaVZoIyBJ0ef0ADky
GnvWYo/1z7T9Z979klDqJvpmLzy0bqfKLvm8NwZGqAp1URYzkSZZjIWXb+p4sCiTuz+EJA+cGqkm
BxSELsXUvPsRN5jgbBZz1ZM9Boo+buErTL6R/F1AbrCK9DZ8JnjLYvImdOBXBkjxiGj5B3DgjUPy
sbjtXiEZL11wy+AMK+jvi9XjVK0K2fhlYBzd6nPiMHt6TLZbWTB7COIrw3YFhfhGAbT/gRe+qDTF
BKSLSw+vsIxqxboe7tE7zRd8Ea0AlVC9K4asMAUuUgk7gKABXKKVhfELqSXMse27GYopr8Clmbe2
LB6KucbhTjHh1MI9ypkhMkJhOMNDciptDTXMETb+m/nLIwtbg3iwqhlBxOpe8juf+Oe0kARukBYQ
warwqhnX6d3rOz337sGts85LsJ0/0D3vd2AwQxDGTwAzePtMGLUCl32xgWWpkEhBdfblBhCbk8YU
9lJraFnfKbwtiBoNezjCKQZNO/LZmslTd8GYP+dg9BVPTcB2/0HrF++2+KbEpSZt0EsYymCC4zAz
03vhT8ZxHuIhKafxYC4E1SrKC+zlJlLAlI3T/+I/Y6i8JQDXzXqumSUyxxP2lMpm4I/pKxl8Ymrg
Lj/pjXGhGGaUbg7s3MWPA2lUD8oEF4Gn2Uxecy15LnszZV3I9ojATE9On9592vH38MmzMTPDp2U6
Dvtr4bUp+CS7May8EUPrMmY8sHs7N3s3ZqkLL03exxnNARXqVNRXzEBBeMjNwruZx+LpVTNrSFFh
dOhnnGXBZQKb1uqZ9ZIm6/QKi9nb5ErnzUCz8PDA2tCn0NQd66VqquGt0mXvMpE9/DABMeMXzj66
nAH7r3+Jgic/QDbkJUPzIL1XTDcYfMz4lBxptB2aO3+G2DJYDHDEAM66sK4gRL+JkTWpUN0+JKeF
GMACt7oDaNwoImgaX6CxYW9WL8cvaxyJ0RRbGm5+jww05lY4YBsNyr35+GZ0GZOcurO/FDgvslYM
Aaew3f/aNU2yktJ/tMYZhlY71Tgxt/qHhLerJRemtCXTEMAbMQRuTyReOo8+piYxF0gOk5Oqn6c9
x2/mxfhalhVRcAa4uwp0redPizGu9I/4xMlzn0qwALA2DC8qUmBdYmsRhhHwdrQjxyU1/NUakvDz
MMkuMsUQWP/MtaEOhoPjS0vw3A4xeMnPW1wWl+WXw1ZlHoXA3cNam3LtxToQdCQcffZDu/U4OWkS
4fM2gB+1V+IyQ1yRbC2x/Utgo1LZcPVfplWkcqcM9atzO2qWALoHizeCIHazydyjxtSN4bUW5nM4
s1hNQDmgFaOZvXmkAzACps1i9OViIYn7c+VuAf/whv5Mh/EzhFlCUToT0qwc9+ItaPDmfaQsng6n
w6j+O2dAy3HJcEuMQn+rkUPMvHul3pDx/hf41hioTV9tnR4iLTTEnK6/9Yv1+Nxho/UsrDIqki9V
O8ZaK8Zh99l3hyHQNRo6F9xKOjc3qr1qFseHPQyGnEuR6hWId5kBTJgmNzIDUOjhmFFO30NTS9RD
r8OjhCHSY/+I800baIyWjgAKlHOT32asw93+Cq4dZqpZ7/D4475iZWoe53HPI/2FRoEliT3+1k64
64DliO4FJFX3tbXqRzRXdD02EyAqGyWhePeenNsQPbT1NRazzC3XE5fUlRf9dZqVFJVMzhhLAfkC
ZammNC2cMqvgP1KcWEX4ZvpBU8fZy2nyM8+rKkJRwoUxnoL/Tb7OgVs31A5Kp1d40yQ/rhcV78th
5XB9AdKPgGw+Jzw3jJIqNPosrjPJVheS/fC22bURPKp9E7F+yX0arjS/TaA0wtgGGRfNPA3DnhoC
Tz+qHbR67/Q1va5adpvZB1B/wBgRF/8XDzldfGQ42XDcSUCbUzDHoJB8trvVTG/2BV8mFj5UzU/E
0zadXoNxRfDHJ31X1CbiNWDImuILjG9XFOVHZf2FkBE3dsdVCprGMWvhgZqNrNrFrYRwVnBU+z3Q
xzCo5spRoj1CHPZlbtYA8pbcGYwJrHfwDiRiSLjcHhniCY5Mfg+JT2DlEIjrWKhPHragPGlrtIFM
7mU+zAPm5kvkVHmp0A9V4eJKf0V9/W86Wy4qwO1b3IPpv119w8pvNvD2P/OnjTvG07luciw2nZG3
p5V06aMm54zBojmYCNiNDsHsshe8gd6ETEcatTF7dhTIx8/TeAKo0FBBRZINzU0VrkaZGfl7+rCZ
alSb17H7+5dQMQbbxWP2NHKf8Ow4rynjUQnBSFAXAjZh9Ru9DFvFxlQRATZwkJ/ZZyEx3Cz/YBp3
vIlm8mbuklvfQF7L68KJOmB3kxKRIRa9G4yjO0xN2M0Uz1wgP5Pu/Kuvr8KBQ8C94uwWXNLwHK5z
yxrC06Cwg6dBBMWcJFRuQ47rwl0LcmVJz+o89rD/Z0iOGS+D5sfqmp/rQT1LNWoN/JaD7YLxMQOP
LzjzZcKBka1HEAMvgQQywST2Pefrpfi24BEZSqyscI1LO0vZYwU+Ti/U+2m1anglytwl4XY6OvUN
JXuZpyp9ZsXxtekC1J1MzvA1iEgNWKFgW+bzFWHa3gsCZMjhocz82rwIuE+Fd3C36j+Ow2bVn9ZW
HdyJd9R5lUwkiXKls+UcYaQB8MH3k+Z0mdb+jEFpJWoDFtTHEqFaQ7v/hEwwgLIEaMX024O27UPb
UNLSZG48ZyJm90gsAxd6/103uEYGN8J0HRYvhy/4FGGJMb7FVHSssQ7XeJyouCic5lSCAwOnez3v
7q87OqWx/ebPVMF+uN9SJUhBmRWT/Jj/S4TlfOpBTRpG3LmcJc/lS7Uef2813G4DaTrEaxb+ZaUX
+8+abYfk6HJkjqwljF7OLOcjahDo8PWspdn2WmVKUC4FRx5INnAAMB+1qzWQmbfCgIQXJthGYgIl
RJh4BmdgiYBL7K7NiMvg7uzKsPPQbVKp9YAvPtF13cWQwGjwuHppeei91OWHRFy9J3azWKDGx/lY
2omXDxFn4A2FulQMYFVCyTpUHwB9sEeRB9FNj4jo2kK4KPi6oQuoFJgnJu3T3D1hde7JMyh26RCb
z6c+Oo03H5j8zFZX1/Ujvswlju9IwkawQaVinTm46QT6GzzWKXKC0bTBsoTPItBGAZxW9nk3WOWJ
zFzk4f9mPylUMpw4ATOZfudGpxKaavdHsPdgl30ceOwMyLqg/SuOsNDfzggYxqH+gDt3n1eOZFK3
gyK9fPqeNTzmYg5SD8bDNQ1Juw4lDu3cpY9ltGtf/BYtKgUyILJ7mUhgC4xagHqz3pVoQrZNn9lQ
RhPPeNpo/fJ03pUVR+qN6LI8VOHeI7voQ9iKJae5mNJJ8hXyCrZOFbbWIHsu8Ar6LjAmzBr7l7y/
duc/FRKF/r5TBtZhPaO0IJhjVe++VsuprYZaKNQPgHMQajsIN4EcWy4AxKFvMmTW0LAKZTRdFj3I
IOPYQ4FkQJC0DCN1A/rOgskMaPVwilwFASw68n8ijYxU82Wnn5iOndR1pyP+pFOBr9T5i74qtGVp
4WTZ4IgWjuRFVgA1uz6mYXO1NdK4kBRXeis9lQ+Ij2BGEgRtX3q2PHtiVC+bB9ThD7R7HyeKGOyi
ovmnnYLYS6d8QeJw1Izp9FMb09nQGjI8MrGAcGezq4XvxRUrdmfbN8nB6wLojQYchXLsclXo1Z0p
F1T9sV5XE0q+cCmniTP0sKT3kK2h7ZchCb+QjF2B8DGKuJqZn8PDM/zXJkN9YwB5hf+UdkPm/otL
EK2bhZCkaRMBVhp+Hd9WforQY9VaJuorXSjZSHqEQy4E2lmQTn5xYJoGYjZ8BELAX1iIt9ljhrYP
3A9FnFGhAssk+NVc/K478EwzGy3nl6C9wB0cuxlVkZniCTDJE9SO5upwaLe6ESx6LlLjN3SIRJBo
gh43T9L7OCl3wEUSLIrjAA2F0HTy5QbBRNXN1cJFyS6R88c7YV55BYlGaB6khr/brTv2DSQXYPsh
ehZYYPPTV38LNcZu/hQoyVg/r897LtZSnzP2wEMDwUS0c8XTYSbpmDCGA9fgFLbQMyDEQ6fvBkh3
G/BVIjatNwLbrT5XdjtRUHe1+1bsDqplNBcicoCs9AC4uBc89xODyRT2B3+9L4jtI8oXGsfM1cYs
WrQIJjAAGnmYIS63vgFlDGnay1xIDv03ZGkoQ7mxELrp6y98AI4xF0d+j4ZMdQgxetyN/TLcZoW+
xFBEfVpcBEYHT95awohnq2M2NXvhDgPN2EfvlatBhOiIQhnvvbnQ6gsyxRjcAUZNOI5HOs3FeeyE
2Kiv1i+dt0wv7cI+e/IR0ruTZkxlSTOd4h+iJfBDXEZV3iX6MTkzQB94NpCzVn/wYth4VoYfmX7i
sRkyR2NJgNqh1AN41E6yz7BxXri7LHNdkj6nJz7/a/eE53loFmN81oTbqTMI9KMaMa7s6UvKtcg1
3KGEHJPHYnqGN0bHHBVbBOE68WHRwKWGpI1DCrUGxhz3vxzuIf+tI0W0Lf1N8xZvl4hYoyKKMGaA
DZf5EQUeclRtsmSfrFn9u+gytahbsjTtT81UQFP6XOxCvBro+DMSd8kkmvAN4pTiY55qmHzpF496
Xl+gKm/Bk6Cn6osVnYo3wdPicCgMhN/kWo7TAecX4AO2v62nHe4slGJ+QoxbSnByXDRTaNjhz0HC
Bc3VB2O+nh2cgOy14Vw3uj9q9jjDTCJsoBQXqDpZpL4LZMdvFSLHesnZdR3r7qnMhjdalRNfFucb
JnBdyiJXswvMRLKP7FVlp0HaTKIIgeh1thySZOz/+hDpP0aIlhdWIGWzP39mSAJYD0/TsMIXVgUW
Xg4RDipCX4trZ74Io/He4nEqGHgGBcgHGzAyh55PTHimeO/g5zMn0GVk6o6FCYwb6c44FOeIhUqU
hxcVrJykmucaEhsXHMGCPc0OFJZlS8HXSpJGPxIVgYHHP7cpZqVe2eEeQ5AVwxZWeRcblrBIYyKD
dyXWSlP9GgLZlxolU+hjHIiD7ZBNimwgCnXcdHokjhOFQiA4g+O/ItgSRvnpTKjoBCq6VLg6tgmy
VXbJCJ2nXUFxD0VyKQSVatpwxvdrl4VO0oqSCjuZvkwsQHSHgYwV8d3/KTa+EVplfyEdRwjdLw/M
aL0RlGRbQDYVsWhv44ItIHorTfwYokUBsM+mAsp80HatzfSI8rDWVfrYw2PWVVBSYfHkP+MSVSeG
O/EPn4otegKcDlyyagh+qAImT/Dhz8Yb/kcbYqa667jUhYxR3KSI6Swwzx5CuTEwh05QKU1F+p5+
dvTZZ/iCUfPVh2czEfzWwX8sndmuqtq2hp/IRBQUb6kLQRDF4sbosAARK1CQp19fn1nZOdkr+6xZ
DIXeW/vLeSGarKhlGSAeggdH80+8LgqX2xmQ4MPhh2WN/B9+1IfxQv5YCOF1nJMqBtePmz7zO46A
t/7tZj+8H3+k73EMK7SQ7ilQMRTQAnrfPS6/hCDHmz+cF8EXH6BPCU5NrGuP1M6bL9gOZmZoXkEG
gSUEBZqIeQMct9mBWJYatfVIfAkKViH7b2QI6l08Mn4YhyOFGCJiElaUfW5ymHfnixq5XdGEZmVJ
S5h0X+RnUpTZ0yHIpqIwRYE0P6G2RzORhblbru+EH/fSPopkXrPBMcOLHn7T+xwUukf0BkqafMFt
9esRSAtLJJHnghjOv1lEIZ5/5pDWhjHYJZg1Mj5E1CalIXAouqFSph6zKel0oF0tlcwpSjaAaakX
2ExCJawREbkFkc2dGZV6AY1/8+UEhw4UzgzupXF5rIgfY9CHv7M/1gbSZaRf8QFY4S1FmUHUenFS
I0nksz59mPC+Lzv2HemBRkmqUzu4eiCFaDn+5wqii4cNAhJ5uqwcRpyEnFLrn8xDkJkYs1xUiuxt
jOh6OHJUpJEXriOh6MS15jdECExpzEpAUhjyGB2XL3+4YEJc/366vP3oSVjgEOV1BCjh70p8MHvh
P9UtCtmohm7mbXIRt9TMQdNmw3fO8yM0CmJBFGRIgd72DjIVlXd9JXD8Ck506O72hDHOkSf+4Z1Z
PoSHqokKkfgiTDQwKObN29u1M2Ij/eq9eF+4iA6AN74m90QAeXd3UETkBiVvb3Brfj17jRfKUyTt
OiA3pPLptcAJsH1gCYUglaGlXa9Y0BmrdQfYYxQXolF0LOKgqBCa/bF8uR8ELwO/wn0lFu/Bz5jw
A8F/4/UU6qkw6uaVseI50BUXqOQoBK3YH4KxUVx1B6+XmPXExzmgGkXxHpGIEajRkiK7223Ta3gp
qVB5a8fhLOUi3KorROVOCab20TgpJI/Ne4UV2MwBu4hTwOLws4XfR7V7HKc/Emj5vTzsgfzBb5Yy
RCCQMA9zFzzSVzrQS8CXtKNuGqpnrepnRb/CtDQ+FkVMOXBAqCmegXha+n295gE7V+fKPKLLMTcw
m+gIRXDLBdMqbtKoz9+Af+kanKfc3+OghFNB2xyWBz75p0ktBn4zoLUbGjbIRrOHZ/Maj0KsZu06
TxtzpDdLxRoTlAm8J/Lkq/TDM4t1ykSYIYRdQGo8E3sBdgsxw4sknF5AWy/AOtikBXMfsB3xdxAs
73j7DBmyUO284WtrSydF7svcSKKkCTxaQ51/nJwvhJVO2dzs0m8xC+BUx6Z5Q4HHoalzNKOe8HOs
LHPJvqZ94mZS7HngwEzzmPPEXpL00HsVFhg3WSOEbiI8QeXOP/AGLVQJgAn7DrvLWdIfU8FcjmP2
4vjNR0Vnsir+viRDtRFDbW/RMmQcHpnlTbFz/Y71vu98/rqS3wJkjGl0WqHp4aS97YWei14iRw6V
DSsWePNsxzggoUJ3uB2WUiz0TRB0q4ynAEORMWaa6ce03hIr6c3K/cC+0taJQPACbJSvEOxkNpo5
NzNJPPxgCYfSZFxEOmaPKWFXYiwUqJtQxZYut+UH5eADfRRPOIw0vIL9Zbkxuw0iLlOOZRsIhYGX
VjByDPqCh8gA1Sf8AbwlPG6yj+4Qd46MIt+mdI24EXTN9TJD74BpD556jBqi5wy8174mFAygCP8g
WixnFJz39/3A6M7fs4Cv74yLgEs8yBi/Pgf+D+dFQfMjZqyEsT2QoYkudEj30XhCxuFQ4AW5zYRz
qT/votFS3g7p/bVHy4Gdh0NCdl0C5YdW+zZ6a0nW78fb27hl5nBd7mtEmIwyNwuQaZJ0E0869qa3
08OQKX0RcJTZ865e4/NFjFhl/Qc++WxBgc+MLbk7FofhBrrbZlcRCgEkA97lr9skCsp49s/o5atz
hFWOzNVBVMbVyYRlsuQKfh2kMwwQH+0TDZpQekNMoJ1Dq/LQlRaY+wFuN8Wu7a9+oOGYUGKeMiq1
3ZHFGgICYb2nb+I1S4+GF2I+cUnA650Ay1WyhbRqMVjRbAcaKnBDtdXY262b25v1sdP93VwZB8gN
qaSvvrQ05Sr0S6aBCae68D1frRLsqj9DcOLTFcy01tgEOfOy6AwxtPHJ++s6959JEX+T+/Hif2Iy
oxWu/6fR2N30sX8jyV+3fx/WeGJSpyN7sEWRjMwajdosvdm1rLGO5sk4ajeXw9gtkR4KQw5QH1r6
XqTOBXEwoM3jY5dxgz/hIPlUWZMK1ybdogyldbuupzLqzJd92XIXS7SL9kRbL0WMdms8mRDnb/dC
3i42pD5chYRmzPyICoGaFhKkr+BR/pfoQ7KfzQnp5DSjTf7QNwpF0iSskPQDIMUgiN1fDhqbT59r
lgJ5C6CG0roPGNLOMrcmr2b9XbN0NEYfmxBcLlBJe6zmd57nqJLsR2MgKRpAIYdl381T+W09EIw/
aQ+sNwC+UnIb6gO8Umw/k36aySby+8GWw6v6Oe3L4VW8DyXNeP5JrCITcDylr2g1EDCNpys2Cjau
DlkrHCKaMu67Bdlvd1Q/mENkv3g6gwPBVUxMS5SMlQnelCFEurFcrEcE8o53gCREFBA7wImbJ52s
qYcKzOKErcZXJvr99KUrwq2cbrZrgQLKAwTr++v+xgS4UzDPPqGPkSkC/OwMMKnLbBxdR/otfgaw
LKsa8X+Fc5HvFXUw58jyMkMexinymRhKboDPgUq+DqioyPBQzW6WTZ9XM2fFuiA1oBycH5E/kQtJ
iu4oN4TOWEH5daxtvhb3BzbEDwSF8EakgsU6AQLF9nc3UZ4jvUa3AVEXJpxsaxwF1FHMxu7YfRvf
NT3j/FhwxscRSB+M2S9uVpX3YLq+eTf4OcWUeCw8hPT0c1Jh97Y6RkJGDv7IsSkThExtztdCQd8b
mxxn/vPv571Kg2JlwhU0CbAf1J1raXm3H4QEwVYJYW5NkgEIfcNZgMCMiAjuNl5xSOfgvSzYmHlG
w5ZLRrDDQv4MOocvhOQvT+UtukNlf5JvOOLUWbSoKJGAnTAUjVXjWVO8ZEt71WelgZGrCBGlKw2v
kZsNXYlCkWjMt0XkR5+25mFI1O4IcVaHvewHdHmJJqWpzjLu5Z+FvI2qNpWU1oku7el2eHrdHm8V
ug8ezdkQ4mMSTJDK8yZzcj1mXP/y4PDkd+aT5LU59yduRR0ORAvCLMAFKm4RROP7UamL2Dm0aNmt
t0sQQwzW77HRX2f73wRL4GCdRzgmnqL5x+mwKp+up+Hmi+sl+nh03JhdbjywKnuTmWzLNwNwWwbz
q7SaGxMWEW0XYE8g3sUDvhCnSa6OCCbgUxdSndUE5T8MhTN8wZ5DXmEkH2Lhw/I2OsjoYo0qQmC4
W98cCCCDPLbbvCJ/ACEp4p0AOQXrWrG+U9cw7Z0bhAZPLtuXw9D4m3ebLFBDrlKwdY136W5LG5Sn
l4EhljdkXeAfVH66Ym4drIA64UkBGZDaGZC56GIYZnrTJm4vxoeTHpTfJDCCJXfzQjnowUvv1nyc
Sq5zO3TiA8WIgMSZZwrCoPIJfViTa3geo02+xVBLLrgT5jpKbXdn4TDiW0IEMP15O3tsfeInlkJ8
vj2rjTg3LVrSaenRCNVoqRj/5xXiF7mqXYX9tCVn9EvdOm13QF8SamyeSZwWUN7Ut1Mi1KJxfBqo
NhwRmtIQND/20UtyAs9EMQJAokE/ZPycSZjGqCQqwqqyhL3j7SIUz++GNG2T4XQA9sKSuP6gr8xM
QrNT3JfeyJTvzucHiaZEtwDyCWVyjxOujtsleP0R3zDG2y4ClqcMBB/n1ad5kONj2mJbEaC1RFWz
8Tn0V7KPpoFlqSP3qEPxEMsHvjGrtVQRPar2HTTz2mgze/KXIEXn3P11fw1ncil+a27XaJI+ZjdE
dhmN1415uRuj/dCCrPqgfSKktDWopFg19rcXlC/9yjKV6bSGFKXJyY0PZ3B1ihALzldXLFhmlgGY
TdamDwcrFnsa3uki+1iKIQDzsVk3egP+UjOXiCSZB8puYL0WVM/ln18A3Hn4HIY/xVNgwHsOz9RP
DhRUoBBBLxsBzCjkjMn5Ovlq8XNJewaFDp1rHo0BxprFjvZyyvUElTu8mmUnUiOuJ/gkpPocvORM
jt/OfQo0JogZhC74W3alBTBxG+logkseXpnPWfU7cnZae4QYqEOmjCr4t8DYYY6YGxkzKJ+xRgts
T5ga2aAwU2/YmyocsAkyQXMg9EGgd/Mlnj4gCydc3Xxpm7uI0LDg8bUalz0JMYQ5ejsa4ef3vRi1
0F3MrzaQxButb4963oqmxDp8bO6x4OIfi5H1g4VX8YGSxAer6EhxMxuRlIBKe8c6LzSFPchhZN89
cWgMzc5r52THx1+EjQUzNWmUiGUfexI+wVzZU0Fj+ot6253arezchAvm6uGxw+MBm8VGwX9YSnrT
MzJWT4gF26BMugFvqtAPjlgGMV2wRaFkCFn+iVIWij/xDMM/HiHTK6wIJfrdS9SsvybjP4avsYlh
hGwdIUmFTEvEH7Kbo4lVUIMgXULPwCXLdD7lIWPMwO7AVwiI85lNxFFrSXOS/70JMmEEf5vMb2bY
YFy2QjDu94n9mpMLS9xClvXqqJx/8Hdoc26eOIKWPdorOT8HY23ZWJM4j16b4RDHtOLe9P0txM+d
m48k/mFKZm1+LWgQRGR5cyDsoGkwB6XSEk0eMktclVP50AVwq3j466CwPhwIggzOTJYW/rFBsUnU
jPkOy+jh7mZEtSDzZoj2mG5JbhLizD08XfBdZl+DX1gLrr1/uMao93Eb2SMeKcrJOWWx5s8QXAkD
63ifbwqUAF4WEtagu1jISogf8oMAH3hMyYLyJrnOxXhDLw7A6RSMqM1B9sGPCFTGcSrqj0TiErzT
cexeT4jdAOTGhE9RpsZ3hCiAoMY+gZBxASSMNkYXFCpS3B4o+9Bm6m21a/L2BwmGIGTpL23nX803
2sSnCNLagBSwBxvNH8XdiPpfm3ZJ9FH/d9yZHA/0UzEOiiHufSoTki8GB4RaPzSPuYVo9Rk8Zm/a
q2wAqmL7eOjD1U81X6cW0T2iQNCkQ3FiAW8wPmD/eGNNkf1fBWOZncQvR+dU6R+sfujzVjzA0y8O
7RcAu4AOBvGH9pySegx9vBqQObplbOJ4JwqQvRFqEx/tDX07uq3R1xKYhpazSuADOMV93r0BDs8x
Zt+XQ/zqWjLGTnkSubDyHF+1isHwaxSci815wCEpYQkv0n7s96zHgcdYMsqViIt6/uUJRp4Dajls
pSfSyNbMYBgWGMzgJC9GLpylQ/jwWyzcQGMmAXPUWZhO9JwRDErWlw9IclzyEMSp8ldBAoCVj/VQ
dso/oqZmA4fEVSrcupBdCLzmIIM8ODeOLFQd3KrIA/k9+ZcUWOsL/lm7KHXg4ReyBvRwy2LGeQ7i
tXqehOdGG77NPNMHNIZiUTl8uCmxBngMegABIR8PclAh0lSWLeBAs6gSwiIYeyDnxxvGtBBLypyF
BeGg8BgiijVwZeP5AIECMOrzljMsiwwHNAZoo0fkv2cwU8zI4QP2/1iYMMUIl3Lw33ytcsOxFiPz
PXw8dfuMx0fkfAh6ftAzVLHn7LKsIsI5jfTEa/eA2XCNY+71yTR+ATwiZID15I0NvQLdJI4XaAxq
53joR+jNsVjagJ30IbN/6zuCOPaY353HqVpmcKgiRUtaNouX9SWk7ONA2v31zEgoKr/6ZVnYq2oh
o7ZBAPB3PhIht9iSFemTRMftcDFEHEMejjxGW692ByaKUXIx0LwwJJC+hNl04MT9HQTjzmfPqIMs
6Plfoghh+yfnmzmg7VXi6TI7Fnn0r6W14WVnrAiGcf9PXiA07OFABhZFFF+j28v1ATM0lrUN9wut
a8dySoKRELwEmc3RcuGLyA7iSEYXwXfUXwn/3DWdBMT1s1D1iOtGE2ANFndnaGPDWcB0rPDs+1XS
bcVbh2qKTLAJyZKYuSl25QfEjYolDZcpgzzN6otylaOxHQKmXrXVXrjDrwF5EYTSiIZmk6dhSOCh
6ovongJt2sPaETk1WrUz3pwrmgSiwfDXCX0PAS9L2HUdCU7aciZ9Q5moUwLK0EMkeFf+Qb6UsZOq
od/jizVChovVc7xEsufcSOqx0UImk/RzeLHT4SGZXw7qW1fD3nEyRRUKclxZV9Fnq484gkVQsAS8
hUcceoPC1id/1f4KKTPYzsusCGnqmFoa/f6Hj03LnQGeepQ69s0b3nUJ1pvca87Y+YMNj3cQGVo+
vWDMxkVDgx5JBdxtfRRbmTlAxckSaLGBa1CcLvAfq+Fyz4YbMG6AItOlyJt/RBgf34S6KJ+Lcs3W
qEgJ+a765lgEmUxm+fy7kL2CM2Cx4+FiJECliZvbfWGoaoNBT2eyf8aox9D+ExUDKOXK7Ma5eYsu
YZGWgBn5bNhqxd+TEI5ytgM5VYjQnDifVGHC5sgx0gcU74irB+W/+VtMENVIAWx3NR1iKWiA1Kop
ZKv+PT0sgDk8iGjEO3x1QsGbAeEQhVSkL9PBPWDxOYjcR3ww0YiIb/BKxrS05Hfkl3xAkkQwf77K
E8BS0Kpsy7bgVe7Yzqm3yPy+z+SBjr7n3F2EHdzeZjatzvwDAyuaYrICbtO7Ozr3/ITbCWqAgG7z
X4BzXPMZtehPSA6ISwIlQb4Rf4AAXQ48FVpvZNAUSO5JbXOBzzKQcU4r+/Ez3+insAN4rzkdNH4V
wOF1ej39EvB95IOVojd4Mf04Fi25MGazepo7qp3vGbh9AjRZaz5mTZPeL2LtmxMsOaPtjj5SCrEM
Co1eDjEH0yHpL8BqRmmiFgqfVArs4r43nlHJY3Q++egEnMjxF3CQdS6+/8mBvMVjiCBgEAPFgHi8
P+6QOj58TnfSu8oUHKya18kuJeyETBhZ2Xzo/QLsZhbigoQUxEAL7EYeQzugCllrmIcKhEuqNkHJ
jVFFoKx8pR0lRq29A6RHn8XvuUMFf5mjjUeKybhg8/ugtHUIt1tfdJUTCZiyIVcbPTy3Hl42Lc0W
Kji45XdUqqtrbBXD/RPMdoFMl4eXO/UG7EjeJDyZ0AlyjFMVxXfx7tBkQuwZ9Rwpjf2O1vB/NtKi
12w4wa9Rp19GoiN3Qaf/oKIpbVCMhiVUJmewhIOwv+gby0hyCkYE8NEJvxNwKVWtkgugtaa3Alkx
A9xv0fNyZA90eXl1pSUP4qrTZgHm+C09QAGeb/t8Yb6uRGTmNXggGt/zCBCEebEQ9PfY1Acr6oII
gUM4MMYlxZDLWiGccQZjPWgQq40z0daXG7vzWgamvFtgJby0byZC4tboe4sEXpeTRKwsmWUbgm6a
tLXQ0X+OPU+1BpUAX38eaHYw/mt0cijhRD7sNc9TFvwTpPHnkCKhM37u5srxu+F0U8jlAOXL+cEt
47eaRLBNAgmBhcLu5DHaDsDSSBxEuvqbDRV6R3CCc8VRQfwxrHJ7iW81VJ5CNKvgjVp7bItkB5aX
+RkgYYtqm8ECl0g7V0yFSL6M7CpSxpdQl7tNadPvsxiDNCyzBIIZ5lRUTPAARf0adyeqbxIEevY4
RS5rF+ua/IlNq+OP431gl6COZWfI5sT6zt58sjwNhUkdtvXeXDeF803GBL2jVy9gqBSA+R+DifCH
boY2l5B8YpqkuoqWq4KuXyoxNcLECZW10BoRk8BDjKMlQoG9h/4jqlYfoij3OcRM92WfLg0/JSCd
s2eFB0KY7tCBgXCjYRWOkT42HN6TGic7XAzs9bQL20OOj+zpSWQXp22KWKhL7/s/yHcyAtWFYsle
31QEcHH6GNc5yw3CV77C2TOgrcBnaV6PiCXpsw3aFUWNz8PXL4I7uXMhswXJmwhcZW2107gEKxPz
vyZyB48/hz/wynVYRpxhTGEIGT/EfburNmxPMjpvZG49UtckYwAy8rJBaJGGQzcBmGWe7DbuzpTD
iwFOs6E+4ohpx/Ub8x0hRtfJCRDUHCMgJlPCbbi2Flf9EmYu1BnslaZYE+Y2dC1fLFtippPPLUmj
OHKQJMnilidvVngQ+uaxm7Vs3ZhSjH7Yt5/TFsXLWfhXFBDJjgQbYlVmk4gFDiuG8OFBUzodaKfb
jypG0+PbV6MJ/RpoGOieJY1yvim4Lqw6RNJMKYclObgEF1/0y5XbGK9pbtbRD106eTwYj/jyL9Z7
Lj5GFbP0ziENyhusxWOZmxn1cNms8ycoRCjbJAJIXCS4cCSMfVUBxk3ROiEI1ntfg7RZpSPYnQvM
P2KE1TXB9OC+vjh2+SQof0Ow/sj8FpkkdeKsyj1Gb/+Fp1Q4wLv509+5o8WO2/Ubdqc+Wass3RZA
9vBiMTtTlPtYQKZk4C2G4nwKirIEDFoZBfz+JaZ688qTQFKF/oTyHy1g7V/ksbABuyk3YsA2BqJC
OuEc5Nlnx1vzivhSCK9+FGPWhlFWU1Na6WVooacjgnMrcieHnGolw78aitONT5ZPW6ypsq+Gwv+u
2FOyU2lbah0AZk38fGT9zSS7Wv+N9eteYrJcFVQ1Pk2cyZjrFZv0XWEQAqi34HmQohPAob/iitOh
EFE3OMn4Iz+AlLLTxwMysn/pEb81KpEDSvDT4yBkxs3sk2vyInevDna9OakrfbCaapr5nHhU9bFA
ijOWa54n9GK0RHXO2YoAacW/D+aiujeORvfpcD08XPbsSNr/3NwS6MDIMRW+09loxncJUPk83U9E
b+CHNB5WVDtlkJ3hhy0Mp5ztnJqYJBDv6+g6NlARLJbJl0qjEbNAP2BpBxjuKBTsiSSFaEc0KAG4
xC3vAoHN4Qr9Bvyqy4xKUSaVCi8DrH5nPUKV7EYGLGK3zQltsXCU9AjpakwldVrtL/yARHrtFa86
1sFx6AIWkgjbWeNcPwpn5c8lRA0Gw1zRf0nQFEZGKAoGJ7Q6RoUkwHnC6/4iIgFYggg71DqR4lf+
G/3kOPcn3Odv7lHagYEjCTbizcrRjtR7/hsXVxaUZOwDnaHtIIROxxald5n+x8HH7043g4fNOMUC
RNKlyLbA9Gmx4OJjQA+NGtkh33aGk5IJukzhvm5u+rZ7JHfH3mVdGiKSx+9jX8Ciz/DdnC9O4Q8B
dC/+by9ZpAlanMU9R0jp7+6xTMBV+wa9O6JQ/LsnnKvclMKiWDmKMbJT3DgnZsnVTexF3FUQpsBx
wKL4YmT7vpiRNCEqFdiIXqbqX1b9PcHlrKYXDvIJCXc1hg1MiSBsDIeAe0fxV7sisviRJ1MMgLJ3
PDG44hLCEm2cryzKDdMVoHq0m2fb/gtdyP2irYqH/j48pg3R6x7KRIiUjLaI8bFUOIEU78IAsvgw
CICv6uc7y/LHUWEFRZ0vQXjgkFhJ4JJgafhEWclwlAKg8ODzS1wF2REnGGGszHXRe9kGpKZi9SFH
kQvln7pGhDYJSYmMOn/aj+YTC7EAX71Mxh9Wuj07NyqRKVokPDjAEkZJUnXfF7cRf1opkTEwEZkV
ArHDFDkEzqfUQchmBtgTrgFSa84Z7+PjWGDFfNM3x0nD6/BHajqhnjHBTXMRTY0sftrhM0pBdy5M
UdIxrhBb4K1BhuG2sPAPhzmEKLKoI2dq0bkF2fDKPyYdQf356tLhjj2K/US4h8lWdn5mDRgbvxhA
3xa/Vr+whAhwP2283R3TsVCk58Czy11yCxk2YpGz83HGmnx+MV0LEoUak98qVhguBnu4BFMolsYI
0wDbMF6v1fOFdyMm4CvGLkMwlTGc8uFAl5HrNmvtKpFXA78mRcmF2YFZezkNCacVdWBiV8RcALNH
OPoOi0w5U1ck4zi8qABqtc0rKqU/QNnv/Ek4pBD6Cm5ZQU/RshXu8O7zPdvZkhub1ESqhQAx8TTe
7D6h5Hx5AvJmniSJkAjH6G7l24pQc/GRQdgRD0d6ajQIVbZ1/sSgJmSmh/Z2Qq7S/S9ZPThfuHvw
Wi3hySYbBSPvRQs+ATIzAjD4sdl1wQAwHKTZHWIlbZAFFeQcvcChuNeO5UpaSARGxSiG/j08jFTP
Y0okuNescFYaAyQ+aTmnsTQuGLpmz2S3YcYV2Kak3Rfj9eXMgwfyGvGBImHiMzvfg928AKGzGm9k
f8IGJswmfw0jzqbB1LevtdVLhPahhvIHrAVCrJ2Rlvkmv/k5J4dVhzwnW0VXZJIhyQQ0dgfe7FfC
/EEbzvGLOUOxPracfhd0F3EG8kByVEEbWd/c6N/h2x/EJRd/6uqVDA4l+DzmJACBSTLwHs5wdpte
9WUmgpkx6yOUuWiZsRJ2PuGPKmH0OI1FnBHh5D6AG3T/hEkM+BUACCByHLG3E5BKudqTNfLNjgjy
TEBcpWVrBVED6CbrwRJ7t0VnEsjwutu+ZiVqJOF4wkxgBI3NN/JCjaIdcQt8Cf8DxeTf3tkjtNjO
A2rI5IjlikFsVgNmiXO9SVWb+L0ofsyg5tlzcI6byrp2C9pBh0b/fP/DHWdV8EcYKowENQgZDq0N
mSveTIKuQbsOof132pAwYbMe8cgeeLTc61HWe5l524iBC4A+lVFRRTKtZn1P9QbzukdrAVE9TKtQ
cHjzsw0XDmMRxnEXp507mFcrFKZRacgMvDu+OVz1gubsgZu13I8849ijj9VZwt7JOYxd8e7WlIpn
U7HCGKyg3N8EEqQqU2mksNJi1v9nMcW7pH23FdUD6ro2CcLxM6alS5T5EwKpcsMTw8REzCKYFY2Y
LDkiVrvgad+WhTbmPzFAs8QT99ZWb6d1blBorZYHIj3yZylp5pyBCm1+FSmKPLbosBvUJfzF6c5Y
cEdb0FkURfZJQPpal7nKhoquzHkAkG0uBtt9Cj0IiklqLQ8GP5rIzrR+9s2F5rz41+jqDuLerOrE
fcA5evviJWYNEdInfUQkdXQRq/ZvrPsTB7cnrNiClxnoGpxWnqOq5H26QIXfKRqZ6Nfa+IEyVvav
b8lucTUeV3OH/0q/H8qxCRZ47jgOkUI2XBzoX+9+x4U4EDo8Uz0oxAR28W/N3quRSgKXLqTFhFAV
7jhWYgSFUc+bjucX9FtQmeRA6PlShmYgr0SviYpnjRQNHfw2QGdmtgQ1nYVjc4ORDAAMNNcVGi5y
+mvSYDh8mBp45xEnCwvloiJFjKtLHAC5VevUGVikuBGF0NhP62cSRRz8M8XjpJcCQW8NNA4/sgcw
Jr5qDUFivgW0fRxqC0RPI7TDf9kyT+E46WZIXggaYlto/GGUoYhYCmfj1xjjtkBlpBOswIg0AJHX
lAQhNMEWI/4a1arvd+BKqAL1O9HVnEDMDYRNJVfkKZ19HRlqhI+O57BxqkPj19saR6ZQf1BchJ0E
MhnlGmXgFXO1xnQJAUgsUc6R8g+otV6rp07C09BGjxkCQD33PapbXhZhfhg3xLYNLmTl+jAkcZg5
mAj3BYudtXyb1xVw7bqYvp3aF5byLkDfrVVIbZjBO2byL91kbAQcYE+vJlzLVE2iA6w9YTH+SmVT
rO1rXA6IpVKh7FpANHg1wn5JosFY+k8QihBO2JdhD2xoLZ7l35mpymR+4C9uk9qIqy0V6ohjQcyN
gP4IWjDICUWakDPqEkpt9sTAe4Dfwfh2oUlFBEVRh2rcgAbEi1UDXH0BTBHO9AQXK9K0eKC48HN4
9Ildh5nf8zKmKm4KxNkkUr4tFHAyg+WHvyiaS8zRcIhMCBNLRWDtMl3wjfFx5nyiJKiic8elzrfo
XVGRmjUHH8zunGGrgcVyrj5/EpobZBkkABYzQUMhOiEqq7/4TYl1H26u29604J0lzQLum3xVm9pS
Q/0TOfZiZOG5IdqgN5ND31hL61JLJzy8b9vj2Q7Nb7z/7ul4xpERnbmuzjiqaDb1A4s2uG1A45SR
3ouIYYNGqIsRpyL+mEkCenm7K4kgrdyJvcnzOSYd6GaRS4A5XdRP3vnW3vaywf0hsstqPMmYVpFA
gc6ZOYp7Ec8/MYZDDUvcahhQ4mV6AAu7WvPOwAyAT/O+QwgZWjgUIxbDDgy0yInRpidl/tVOO4ot
qQ89N86RlkqBNfGX50m8EU0DLaiZqwuGV23KA7ShQprr6goDKezMzLbuGmesMJGtU/8MSq+h5Hnr
TJNnNACxo1PgS6HoxFxwa7vsFtZGB3KA2E6YgfYh5hJOTN+prR4uKI4A3fdrYw1xhynm5u18ojVz
K34SkYwYLJaEegh6d7NzNuEyoZaJ8UOHaqT8e/leJkvV4idhqmTOJbGPjpm7N4no1cL8Lv5SV3Mp
stiw+7Ua+CAI4eF8Ridr6qvpfCFKcCNcRCZh8pie8pFIkYB2afm8symiJpMf8UU/g5PEQrNQaH5n
ralvNeKnndCKeD7So3kkVgY/C8HOiY9lmNuYB9Uqc2gYQakhB+rgD7oILyTA3pxrQCG2N3tYiDCQ
STyZQTvtCA5Qew1KOL6/453cv8VtNTLoJp+Y8x1USBfac1oxvPJEn4nbAn7w/yOiW0MbH83nL6zY
xJa5ORlnsmVOJzoGmUdAi2RUWbhxBNAynVaSsZpeIpwjf+jup6txof1FhX36m9o4wUJh2uowsQxm
qMnNfcWtP6ONZck/8LXwESbe3jTt0VSjyPgL0lDNIBilwv4K75shVgwodXIA7pAzn9UR7e5Pu594
TERPlqInqNxpyuKfmxnWSUrasBDi0Yc3NBMcUfw3D9SYnmlHYG0JIx36fa/Vp5LN17SBHGMo8btA
0IRXi3gRCBQZ77n92b4pziMCgB4HPWFt/+HBQ+Hqis7e2DmXPO0UzhnOUAvWt0VjNljl3nNgEJ8M
FMiEJtMS7GZHXuDW2AJR+HzN/NAwHUNhLGQ5j72Ezg7egt0ZDoO3lB6/fbn4Ga9IIhWumRlMbn1z
GwRrxiYtpsPXG+RUhDLdeI6RAu7J3npNHXfs0CX49vZgDnA0HHseOjxpP0l5cwombK9vp77waA61
YxAEsmlJ1tYXwUQa/2uS3DncnSxOSiNBECnW49fLjscRj+A7OFd9Ld7pzpm79NzQHhvmJxk9wM7I
kjl0CqS42frcXcr8NNbzCEGZuJikec1iAViE14ByBiguXtsfXSBcczEDP0GvotSuPF7wqbvJZEO4
hJ14Jlu9RDU4ZA4pwOZlczeV3Elos+MDfXowBQ2SEsCp6OL+mejzq1mN3aIAo20SdeIggQLwDfNi
iWHAAIf8uF6TeLywHIcnjnXBA6He+CzMUEEyQ8tHj5Hceq2H9m0fjRb2akUD7x6bJ1W9dM4dexYb
cOyfe4aoQuZMLXpaZPLoeHx2xwaZBBffzSdF6YtiB30G3vWS/LjPGJ1o5bOqcEchSiI2G377q62D
lFQo5KFnx2sx0Sngy//suC+XU1dlBkHqlJyZK+P42EegjPUZqIwI7KBvko3POMKSt1aAMdSY0uMH
EObbQJnAZssNh4Nw8cGsZR8njM3n+7J/gC3let6ceWrpiv+D/TWeYoftTtwKrwh6ZIKHiIoZwGhm
4972ylBAQOZiCnCnuQ99bte8LswLyYjwBBZi8yK8+N8eFfRS4Dmft30WGavwCMbPdhCP8/EgIejO
U2+J71LVcapyvcTIlfhphIS53I+12SfcNub6a6UfPb0kal87J0Y8mR592Fw9Nvy0z2nOM6p7YtlS
Sv569IgZ0Fa8Wnwf3yUxGrvwXHD5iMMCTTI/coI4EnYqo4PTT6D6J4qRnMl9FBaC2O/bPnbOgNfm
yQsRc1AsKaamDDWqkvPPVmYP0S7H9JIU0VjPrNJ7YRR8p+qf5OXAX9cDhfTmcpkkOAUadwkPzbAu
AEiUVvOewfPi/zxsxw5YeFLUuvMkv+2nLdlD+Vq4g3jNsIkaGxrUWf/TUGcMSFGceAFIksGkhZFY
9MyLbk7qLTU/va8/HB4cbeCjnnfOvESca2Y4tjd6SD2RA4hFGSzNc8BDxnLIr/tMw9s/X6wbOrzG
xlHV/WC39cXUY/BAJM7N5BviIFxpIbc3l2daEYKEJfrstCxEfoKNm80URFUyE4bSAaBiGBNTgqN6
fQN09qwKdoFPSttesf9tENLoohGRVAwuNpI7wCVJ2J76Dk96M8Nri9M5eZ/Q4zrYd5mPUeKFuHhB
CVGW+QGFjhibfUPcj87ZcMT4A/ojuIitc+YJQ7bM9cnVeeQKRJ76JuCVCyA3dMpReeP4sBjS4FV5
BUWhKDloDriusvQwuDsOZQkxoiWhWLkFcWYrR7qfXdDn7ykRzaHk8TROfOR64fyeMfpxfDQY5lRd
/puab9hu4QijEmgrXXUuUQqEyYLxPH4YUs6RbUfUgL5171/R6cUeRB01AprLv2jyyzUs1DqvpD/k
CoBw2fE9iwsIrcT/ba/cqCALqw3+cYd3hY4MStBpulaMOAaQGhKSbhfRG1UvHKv01I5n/u5LnXu3
iWwTp70TvxgfKMVO6KaxmNDyBR5lLgHh1J3a3fs/ks5rS3EsC6JfxFo4YV7lvUWOFxZOgPAIJYiv
732rp2dqqroySZCujokTJ0LZxu8cxenFiCeqFpvMFaXkFbIAqBF3XqGmshGAY3mW2RgzPzEdNmC3
w2ezm7zFW+2P1WdcTbhEnKJd9ongQVwUDjZL3tMv/9p0htxUYuOHoxY5RXHyKXY5NlHEI0vIjS4p
YttRglAha/oUdLmRT4CQolMBYk5qpHLC/o/yquKG42IUmiyq4HFXzNDK3bQBoyrIW/WIrlTkUsrb
GOE/KEeLrz7pRIAdyX8lGhFEB9wOrangiaJBwLahWFbkEt9kyhP07nBHCuzqZpgZUgXeSGdcposT
WFVw2NiF2fWPOodGwIgmPSFRh4mIPN6OuZoUOkpcQ1SBhBUalERrfGnNI/Eu4fldCamBUuFCMZqz
yVtPjLYdlnXOCl5EYyf1CZ0UMxxoZHdHLIRYB/uwtOR4v3K3Itrif2yzraCQe1GJiHBRoggMSGNH
47XlidHoYdedgoMzKjTqhRBxRDIcwrlGbCuGXIdi6Alz8xPx+EijubSpSE4qgnoJRxxeIDT+X4jC
fN8fI7rXIzbgLlTAYiU2TrWM3TNqHaJYPzdNdcfzzx4C53eI5m9NnsnU4rnm1k4g7wz1qSHt+ypT
eV8zQmM4Yu6qh7l7M+X4asRP8DVKhT/mNfSb5xRKozZ/ORi5IYjaV7bH7OLM2QHkoGButr04+9cm
ZsAQ/tscv9G7alTi1OuK756U/SPf70NXvvLs88BjzirHVsOLrtT9yIcpqWFsrqYAfxxHs05Ndkc1
XLhzV/PbhV/2dWzRYTOyBu5M4wm+xeI57hYguAFNkBYaJD3L2GoyEje+7Lr0RAqZjKaDezkz6Zgs
+XGVb/nXZvqjWvveGk0Nn2A/ZI6xBkVoFutSAySKGSvrFMXweOcc7D5FY/XgThOakLiWFa2ENGdY
xjntKfs9Te8itOKzjc+xRhggZqJPjiTEIEHtgfsoBDOI/XN9tB/Tn7FYv8Uj+XTg3cYueYna4X02
OorFVh7GO6F4wKY8HtkoJtA4rjYcBQ3tuiOywGTi9Q/BODn4Wyxvi6dPoVlA0o34OUC6GIomyG7J
KxBhohQ75wSDGy7F2NL1UeHpJ1tuDmUAWGBqVgxvqPXkXcaTzvbbR1uu7OU51s+OKGCJZARS3QMQ
0z0ni575LxE8mikxTrRq3Ct6WHKZZtPrmMS+wvtoQV3LS7zDEG0iXLe8fI92j9DlwyNhxnINhXfj
r9yhByK2Or1MvHceZg+KoVxIVA7IMfzONLIfZ0ch4YHvel4TLyFfOM4QpVunZhrNGpg7SyYiKPg2
VZ8poRf54QqQQxiL+y7G49CVyyFAFhIcVCYfpfhUCDfMaF8PVEs5MdL3KX1fhFrYkqpY8FlTMJGb
x2RNDq4J4qB6yyW1W5apZgVW3CxIwUyPkQhcPBiUjERRKIQqqAhUtmyZ84k3yh9USuAa73p8z9Ec
eZo7YQmPpfKk8DXhI/QNvgU0Jeoq/ukMB44aCAIFiD2kTlgVawZiXIUkXbeuTZ4QP4F70gnUMALt
BWuGor2DUscJYzYGxvTFlyHJjQ9Psns0J/C4wZaSCuIsokFU8xNXiqFPokVcS4x4aNs5kfD34DrK
yXhIHcy4VIL/AXPCQT1D4V6kK4ePgLgJnciLwxIR2ajJIPI7NDEU/2X+LKBlXcHVMH/Qrlpwlx2g
DzWqiHwcSSxlvi2nkuUyz1Qrcd+9IuNpUqOpG3FQEiruyExoK7+xa/j0LRPMSanChFpPnVYmnbaz
mzVUCqqCTG/JU0vnKOrMAslUKjBHMe9ESvE2WZKi3dY8cFqPAVBm/usHoTw71FqKzWgeBZBpmrMi
UM9p5suxX0VtHu0GJSvpVfUey9WOLTQOrihN631Fj0PUUvynRQ+Tk/zWfmelStXxZBKtKkaJnFfK
f1WyyDzi87YyyxgzPN0tMgsrbFEywEhTaaA8qQpH1tVCYlks6/B1BssamXdTEOog2wlM8YbFJvGg
NU34or/9r/I1DoNI4Np8ccQ0QcHx/pJBrrD9Q9CYF5x+7IdPIOESsPdZgYq0SHo2eZTUJAPUdjHz
04SqDs9zIy/Fs36XN8va6qkftuvqaJC0pH5ELuR2Q7GKM1RiKrlfcvC4oEeEeijshkrhnbLMOy4I
DhSnWNdzlxCnGlDHScSDbwq6vabuZ93Bnla4v8iQd9xHpj23ckkQ8jnbIqPpfJh/71ZoxkDC0Ohm
E9qDJCENb3uGRoufvM8a0gZ4boiTHjGu628+CSLAs05/MAWCBIKjzlCpzUOtkk16BzkOTy5MCAXd
abVKxJyKX/iRPtaTIDz82NTWbmsqcL6G7hA6UYimIRUO9xHnPMzKkE8RMsHw5aDUhdmvpGWgPQmE
VpIGqWY8s8qxTstO5yGrfB2rlhz4JY8lg0D1zQa8y7oyeJiwE084kdWdJqkDjFQo32mmv9SazL5M
aGCRwyb67sD/0+IUU17ngRYaFL6LK8Fc+qMV1qAQsqeknnXTB1djOZwT+FHRUVP+bqJ+QT8l6ZwI
EqVT/EFg++qILTkZzk7RfPHvptqOB8R9UopiStTRh7TDKM1Sl8sniA0vYtiY399VKCJrEL4fNRby
JnI6ESFeLIeKmkxuH+x3CH1GbK5QnCJCBNxwDMnYmJ2whcEeDjI2QgQKdTKuTevsKHml3XQxggha
XxhH4lgot1XxrHoDdyw0j6SEzWUYscpR8OKpvpCbDWftTky1wYMH9OnoxWjnh71C8oF3gv1ZL6R8
zaSE7vle5y08DL339QnuveBlzRiZfchQF7eAG0FeB896yPToCso4kUTPdxJTWMINmvNHiO4mGwlR
bZgO/lRsPxz4y7l47HEY+ofumbSqGJMm4gzSw62c9NEgwiNOi/nJO9keAk4YgJ/Y7cEmAStajrhq
R+2PXXW5pZbpoI9UU3V3AALu+BNCW2jIEnfPfZXK8rJ/7RsOCrmIbSibVrGKKOdoeLnxJGZ0pYwK
ownqeMiTcKhgdAL/nJKEnlncns8mocL3jw0dsXBP5ZUJ2jPI0cfY9hNzGsJs/Bq26Vwd0S+KWYCo
mUm2TN5l6Z+aETGUK4ZOEXdI5Rgtn3C0ANjUFCfhUhEptFrF6pdSslWaWT46+oTjH0PnBwRf+jBb
ZPqIj8e8u+qhDllJd8DPGt1QGEGgpVN2cfgwgHpRQ0UKlz0yGRztAcl6EIm+LiPH4mzqQO5bzzuY
S08iuNtTeQmXmgKEBlAgxhm5A2TOUwFdpQWA/CgoQObvPDNsJmg6CkwmgbZzBru/ufxDflHhmfgr
BDfjseXje15P3niF2mhOZ/SXDgvCUECjfwAD+sAdLyRs20Z6oN/Ub/7aPFM20nGPZK70saWRNmZz
OxpBR54bH6Sn62rk0XhhsAs1Aoq7mOSL7iH5WP5rDVzl/pDFhFMNlaTarl72aHln4IjlaoGnwmLS
UKFRiFC1JDjm/GD4epBaxgCcj3gGCK9eTIbdLLF97feF2EF5jgzbYWsrNzxVi/VTf++Bzwo+qQtN
d8AcmWK8OUA/GyhKmlZISDFwUHwftxUCHw+9iIhUoQYvRqj2nwyw1qOsdlhGASmFB17gL7kMGor/
g8Z1oMPvAd+ycc8lixwp5ME+ILFMnVqLIoCSM/miXssK22/5GWqAGSDHPwhPcvklCVwy5HPhzYR7
2oqjamEdYC+Ar2MGDFQ69Ewi8pMYFfd9oSAmu76UtIX/BazfmmDCnA1QJSG7BWPTUv8oQzDAEwT2
6M/7/lin0fKfkRvEZ+1MvhPQgZMd3Uy07Lw2LWBSPfYIpqFTRjXDChegATWP+VpCGlTW0ycBr/s6
6zULPsjjliULhlxJ+FG0nm7JUtdDuSxZAZGxk/TXUkUOPyzy3kNhwCmy15ecRZvZKq7RljQf44vu
Yi8oG4yde7K8fws9LJCfIdQf1rfFY6so3AU5BNznrxKwL36Kja5rGMFxISJkF2+sf6D/MOom/tRL
8chTd5hOj8De2IL1ycmHaqb32C+gQP5CvIueZIvmJRcDK4uoORVuB9fRkajIKABw5r3s5vKwovbx
7loWHamqnfFS5BgAANDyWgM7p25U1v4vW9uiHPdJXMax02jC+7qv8Jcqz/TdpArwGIdQ+vM67KAj
o+ZknJ45ArUsFrMO0Qe5wGcnEVXu2HOWK0M8qkK8AXdJOEBXh7oLQBARUXiE1EHGjgJfonVCsYyf
siGHgL229C8sc7J0Q4kshgcgDQNrFnlLOoYhszG5eMGBYAUAMRZJW/4xxFDnUPIn/LyhyDtPfIEk
HuyLK0qXOyqFbH6Rgicqalds5mwZdrmlX5ts4M3kPur927xcBf4TKR2xwMecL6UgnTDZTQ4EX3PK
Q6ASeocyVnxsH1sc+KmN9gkfRUgLFlPZyzI6dxNogz+MioLrzSlOd1XFN7EDgoaUxQ2PQC+AmV2v
mJtiraFsIfvzkouX/J1z3CCQm1edcsXk6noTw/NYxGGHWXm5cHO9REHhekXBkbBhaGbTxYxxlBkJ
dxZZ4dlEwQRq4klvd/DbIHSLBR8xi0newELr8m6VYDJwxWbMkd68Fr1Uli2nurcUvaVjJm8vGTB+
R0fpTterYXbD2FIhiIAnUR1FWd+PqOZB6Awagq+Xco4cU0IU7+FO5exQcXfAxP7p5KF/D33V1WzU
FivnISk7nn2BdczyhKVzGzV+3kG0y95i9sLHmMSDFDGXVkX/FHrYT3jtIGelIEiJuhxRk0edBXew
RpGRqV/POQO5PToMIIreIAoviEv4D/MDn4GSe/u2t+CnzPvWzKVAkq/U0Per4jPi+lLU0EqhNmVE
6g+FJfrfO85jVxnPdbDIu8pXgT9RE38c03whRXpeEL1JyAwraGKZotJ8WL9IIzXY9I9VbUTiLggV
upVp7Hv+FzIfTGATGye3lOz1GOOzybYU9S4FLnKkqAMTA7n9UF2EtwZvp9odNkA3tcWmAypz27k8
HcpLxAYfnIgPl3GGMwTgNUWXycaeskbnnflEC5QI2uyPdX+EkSZi1IIS/1J8htcaM5HYOttB95MD
2QIruU30eqL769tdI0IiuiwqQsVHLNuHBgvXp2hQ+hRjbMmKTFJUQt9uOEIPAKIgPACVKdXmqDzP
cgABO/iqnhC4jECka5sPQbZwDhQ9xK2nJhyzOR8zhe6MrYz1b03hKMpYGl57yPvViDHsAIJXCjVR
Nr7FI/6FivBYs/pxXfg2HZeCESFx+PoHECR69R0gQseCNc941nMygiwYHkXVK8s/egl2b+MeYndw
DK2maOipxeCGpeRpeHU8h0pDP5sBnSkYROtEND5MDumMjewyMw4DhF9e6hMyETBecV4TSekuVd7n
kfaCwhzDQ5eHCWSYoYWrpOJ5FJMOchXfRQKl4F0TrUQwokaxU41lX5IGV5JTzpYkU09rEBDQ6QEo
zgbQmpkPXRYws/9FrSk6xVPR/wPPotmAPN16Xiw3nX+Sjyz9KcFyhVk6nhd8M6Aq0jXT4o5gkPMQ
3MYaFB2m8A5Al0INzt+J7R9EyW0TrxSFfWWeNQzKBlftGLDWudsjqrw/rpRwaG0f2q1PowqvOjid
IFUJnJlDyjSekz90bKUJWSs6as8r28U62LuWv48KB7CHBo/MjlGnIpDhQiUIITmQUK+04Ac3tEAZ
jYa6Vt5PoSnwYIx8fk8ft60R34BWHlz3Ri+LZWu+sQDN4vBh8u0c70NIkh0GrruGY2T5peyiASnf
kjcA+I+8igG7DJiuydt/uOCW9EsjylumcwMvUX6MwJy3TqmLdosDZ4H74V8XUAWU9EYcSK+tRh3/
43+JGnHH+spynHkD6lMPJInJDkWmrCgMfxHnEY9KtKtrbaQx63QxM8qhuJQpjNH1B8BNdAm0r6qm
AUspfFJZKGL6WvpJOBcgMHSeumCf3l38gQxLthpZttiDcRk3AYP+UStZC0sMwP8ylxcZLQ10VYaF
ZYRjhBQhmPXlUNIoFUaR6yPQ2KnrDjjTlQGmYyto+opuxcCV259hTBJB5XeP0Iu2Gp0wI1kCghFb
Fjxrs5Et6we8SYBCTZjlS8R/P/KQBCNau3FOM8UYcU3naYuJB/neY4/tf8wL9jjds0PTC6oqJnrf
bI1xuaYAvVyiZAU2iYuJ+rCCL0N9TE0pE57M2d8Ahlhz6faThlW+v9EJoHMSk/tDTqV3BAJK3v6a
+yY6HlR8kGFyl0//KbB/6v9EsPLQBBmqLwuZHTpLp4iYKycq74ZbB6Lp6adYfA1kPFEyIVfN1wPO
U/6oKqeA55onHZMd5mC4JxBXxVxIY9ZhE/BfKfeI96RpVyGxTIicLrDp1BDcY0KBcaXrjhPUdIFk
MHEsU38EEnIjhsLGAUYyzVSUeoIWZxhunlP9wyF4e7UD6Y54Lx6n8qOCy34CTq2b47XNuIL63RbZ
7ZmbFRpAT0INeYbRPnU9A297nYCCNU5VUUpqRp83wVtTTFq+KBuSkymSQBM5kZz1Ox+TCaVQv10y
SmH5RTin6hP2Rznu8G6U+U0hLACpTYO3OuTMkzi5uMWglWmfesm/eCcCHgVgTEGETns6teibn/hD
mEfAiYERwmC6APArZGp4mq+XjnosgrogeAotk+yGoWzRAuzRcQ3ZF53J9jpl1mnumil8fHZMSjKs
DQeDPWZynsns4GyRLN+8Goj/j5VGf7wtCd6UwgJJSjjGjVUbN5aUF2IvkdyVYgDye8q2T8tE+9+h
DGuxe1B+AaAe4EtgsLpfutARci6Ob6efGQSfxRQIhNAztGL6FR5USSu5xIlZgbApWReTEmytJJuU
TeESuvMT1dBQ17S3RgJAs/hJM8x2buTy8AtJ71Q5F8nFrgCfC7VH4IA0xJAMdIEulYTnX/y1ag59
+q6LsSPdOGj1UOyyP6hrUJ2o93p6Rk2DeJcYnrdsBwUpF4jO7QSxivfi0+JTiOoJz4ZvILW7V3KS
/pqDgbhcRpyyGdpwy0QlaDInKfNGDwlJ2h9AK1ND9D3XM6FdSA2SQMYhFNayf2AMpkYnytg55FP0
T5Fkqcb62SWY6NaRYGJMxagkd1+MgtmhogZSOJLlYeEOohxE3gRVmfjQAIh5hvG+yvt8mOBE8lDQ
ofPBKgA4+3C4S9HJnGXKWhyWge5YaVJOE1mIf1+ZeIMMO9xqXo4RAfHaw1n9opPfsFvQsiMl/pCR
nWLDhhOlRqUCmVAsDJJ+wVGfJAZYm/hmp7+8zMm7wL+a2+eNaPwN52EtahNTU37CdBarGeOd8WBJ
XC5HcPlY7QZtZwoRcddMp3jCwAjuPLAkWbC/XUQdOOcdU4yYePed5XlEK44kXt94u1iLWWP6NorB
PyH+Wa7NQdpZMLZtUnJBJJpSFAyjhuW+u8O7Hi2uOmmoBDH4wRtv7Am6FPh4bn8hbsTMnxHp8Bxq
CJJQcNEDcFz4B2LfXeA4DEnWAH2/7bc4Lu7VxOhtmfmNmdDh9kHRo71Y2jlwtQ/M5lCfm+8YtuGy
MTTtkmTEStCLmTcK6bTGQpAJM02MLVqbdZFIolpWiW092KihtBRyqzUyDgyq6UfnVpSg76DcYKnw
TNud4P0AAh292uBwpvO9X65aGfn0w1FFGbqnCD+dVyVEuH26G57imxz9AyV4gVyKDDLgcunpY8UK
YotDnR8pNzi03BcqrVGUl7RqiQJOz12Hm0s3T95hKHRRmW7DRTH7PF13y68dv7Ek25U1yHAAD/GP
vHpS3kTccSA4IdDlFQoxLoCtifDuui/wHX4QNADSHHpeBSLxLP7wH3HEsuwXQOCZEpyEjMI5Ic6Q
olndfSN31l5YorI4VujGgm/z5DvTRQRvmB5B9yn1xJWeJVR9Cg8bVyXQeM4EM8LcJTUS9doxyzmw
4JUc1BvKGds/xSD16yIrx6Gg9LiM8ygZ0buniBHAycTBiZvk3BIdUS2VhwIfRTOENbsRgZ3HPlHK
qyVzBsnoQN94PnL8Gd+HXEno3SiGFeglBaJWpRBlAQIWj09pTl6BGDFj3U7jNwLsFAwhUXqJk0Ln
q+xOEEMV8BmQuG+RNXbGOpIFK0OnlVrYJbCMzVfCavNXAQIfmsTj554oSnpaTDJ03dVF5CR3rI6t
ztsyVGe0erWEWLiGYWBJ96Sx4skAOUT+Ot6Kr3WZXhL6eyHZwe50CDERNxjqvDpwhKYRaDZF4mBp
4IfgTrCoQ+dKZvhYXheuhmqy8S/Vktbx7GPEwt6dTYDfwe2E1sVC6jx1UccBZoiGPC43k+lHYmKk
nE8WsPFf8lakB+Z/Ib+0LO898QRWuSCisfbLnDrzznMkXtMkW2oK4ZrkBdL17zVH/yIeJbSxWmKq
SI6rEobCV4v0yMiS0qLBzwZxOTB9JdUQ2M45+T5pdU/h+PQWRvw9QGPJS740peWtACVIoYlmw5cQ
N+btE/G7MUcMrJkyDOYq99OBEkEkE/MyGAONJtpxGHJWJHi3hXdde2T5DAR4aJyhCx51Iv3G86jN
ThUIoACMAVIBA2eGvhlwHK8Sj5S+lIolt58NVnl5iAtYwWNKB4JZS3CzLyW6InwnuyvR7Kp1mKRD
kRGtn+Ykx+VBpUBDAdVRPTFo1q/aQa6DL9sPmhXcBAfz76iyfUico/nqb6qLwUcAFC/mWA4pTI+B
npieNEIkZzewBI6C+MOCEiMOAp1k4cHYBinekWJ5ZMzd2J/FPWcW9ZV2HUyUBeu5rMzhVdEhJ+2h
rDYqJH1xS3TetJjishgyh2flfd0mmyishx+ihR4MtWD5guVE9AWcyp7MQ+l/VeTq9ZO2GMP/hI9x
3fRc50a0ZjkL2QTW6XUiIhXoovGbrMDjlwyGaRXuj+RPbiWZxil++jJ4KpuAIakk36tGGy95JFG8
PMoOue9ldRhAoa5dWz/IMALz+umrTlxZ+TyliJ0sCU4XkNLaAnRqnpS8jrjZUzwHMATo+DOl84VK
RX7DHDTnaI2I1++9jf7V+JDQIqB5UhqfJwiCxcC0AoEFzYz/uYqAjKq3ObCi4x5YRhP3pqskvCnp
jFZLdA+e5ve+6JlNp0owAKd6LSnPHkRqeIaPOWETfOGmZ7sbQk19KPfNl+2sjLQ2ZH9yKKFJumLb
tGaUOkXOcwyyA8rGKgGLbQqEQVEz7CZiPeAwsS9dAaRwyudojMLXB67hYqOJAm5oX68GYkkQSFte
EmOwFrbUSD4gT63gi9aiRPMFMuefz0PLRovfBfHVhkWgD95WkNUYaVKBoqDHqFyR2PHsK09RRDgF
/N3gS3/WHZRAcgE8ODpzWvOJ8aeKxICGA5ZTcsMkXOYmDvS2kSUmGauH8kVWYluzrInfCYM3XTCC
2pfe8V/W1RB26pkZUwtJPldXBHnlg18gJTrlEq9ECaH+GJBZrBVdf7hbCXDgQbfzQXBOnp2U5XJ8
Zf9olem9/OwAgH6hWFe9A+OPplNWJ4YnLM69ZxobLEykQZv+8Lk8MGdnPtkZR+Y6nUIT1KFfMKXk
d65rGgCdFuuq/NHY41lKXQYIAYBKkfUQ5Px2zGJo5qCUScXjP6AD65M0Y+NLgLyIgSCYgqgCb3Ns
XAp+1l3j8xziK6dmfWUTPevfjOvFxqKCl6HPY9uFWUC4c+Z/tJb/qAPCpSc6BWJYtBPPB4Cz0DIh
blAvn9SIrGR/rK+PaI9ZzVZKxYY+i0A0oke2PlmdjLLJXLuM4lN1iD/ZOwx6G+HFs+rJweJb64s6
+bLLrpzY+OL3P9iDylNZTB3oXUrA/m4FHcLZoFdwQnTiJ1/eymYza/QXchoyH0C5jNlkw06HqgoM
1Hujx4/I1ZJ6kUm6VM4QTiAMQ5UleOc4mDKDzPo809lsKaIiBqXzoDvy+J58xhssRsvqnwiYxF3q
zOg35mmXIdw6aJNmXtFWr4PRZ2UVDH/dGMSwpXeICUUslPGObtbyJuB9XMzYY9em2z6dm3i44KD1
ePqo1kNMYUZQ7dCdBX+dQm8aaHTsMDhprrXU74l2QfSVjAwKKKO8lng/nN9WkkcYCXAyr6hxKJ+x
Xoyj4jLkPXcS4+8JzmsCoELg++YS3G7bO2wTYfgDxY5OGLQc7AVGb3QnKD/UYlrUiwlu9YeEAM0L
XNwhplOIVlESsgn+YUYqs6vds+4zweUfqz2XAuVukr64QNhQYD3aHIOr80Z2bjHaXntCZlfa9j8q
g+FpAIY2mVKLX4o3Z/MPESdWQqqqv7kfXKgSYh2A+Qe+TwnoxHFZ2Qxse+Hjo4mdAvx7GvO0UnZ3
7N4xxZJ3vMhMY5D5C3qjLSQ8Ekl6ejnXs/egsF49Nh/kHSQbAc0bkpqMLqQeiRmODt89CmYaBBq4
WqNCDz6+5L6IwTaHSm7SRTzDalriuiqcS8hhNg7Id6X7AuvdSunOorLZR9Wf3gT8CoCcAVY0a3WW
zip+giD4gE8sb9GJVVC6OfnV19IXd9v8oebtvL07YXTbz5lvf8wWXVWMcWzhWC1KEpQUR+WHc6Kz
OCFLhGA5561ZVOZXFR3+Vkw5ZpvXBBSYztb7KmXpT6CGCYGYpBKkAMCwZK0hw1Jo1K42tjWQ5YB8
ia+IVccXls2Y7gjsRhAsBO0823VYWEoynIC3fodJcFlyL8jjonY8qTevohO0EWzxRS85VylnT5sd
rGRm27UDlJALvFXMZZBI58WnJRu/3Kvo6z286Q6nanueIi/jsD/FUKY2UN5h8R/1CmbT/9R4kIhm
F9GhfkVtucePYOlfPyVDH2rJ5hvioJie8vFygJDSze3HTEc6mFN8CGRP4IcfPb4rnIZzt2P8P43w
MPB6plAhm1s1vofstNozscs5Cs/6ObwzJuxbB+/n/7FL9dk0+Ug/e2y1sbeBGuHNOkdH6wgu5QmH
4Ism4QRxow2nuXEw4MSz7aTy5u23PolXPg4YyWs7CKbBM5uYj2zM1UG+l+7ZffhoxBkv0fvW6/my
569QWvr506VQTpvuTsHPA8hCI3KK+NrMn0TT3X2DxEG4So5xvRyE3QbhR0bXb6A/d+wf3QuKUB+X
pmYVjLyL+fKGZg/N/pYmCscadAQ3U9Q+P5shgwLef50e/JMj5YzsvoVEwEt4mg/VpJG/JSlAesjT
3Tm/FTP7W17zo/XLe3wKLITdUfCxz3F/PQ8QUCYCrG9QrYHreCGhCH1BDWDCTJj16OXUeOyJrP0Y
6x5mr0ED/TEbhA8PbVQLynedXdadOmH5CDPix34IGnlYPHBZhiE+M9/xeVfHL/x9TvjpoYmAimuL
fKo3S7oSZ6wvnys64VeMUIn1w4rzE6KX4SIDkp7CkY14J6g449moZuts5KLYxqI6MrBw0MabifZ2
uaI2Dsc24qGsIbkNgn7rKVz0BNP1Vp7hM/OgMfrZXdEs8KG2MD8mB+Vj/ASH7KVMOSaDCFktz/+a
Z0ahzhff7tbC6BIXmwcXnsUwlrdO4Zti7Yddq/zdTqJRwF6rd8fK/IQs9BmZtDs6Nq1z1yfwpMWw
vHWG+Vu/0Z/f/Kc+d4c2mErfPi6O2imcFFLFAjkezPmgJCs5VxDY756x+WbEHt6e64SoYVv0vLH6
y29sCqUNM/B33MGvhhWDUI97cn6bqX/j0sDAyIbOixHHlDkttQ9WBPOgiccacvjGOH97aDE9WbDv
SOG4Mk2SBxhSuxg6x+UohD2HkJP38ai04gPp62Pdg1H6QoB1liI5HT01dGytD5YWV7zWMaRmgelt
I1yH/zSCyM4FF3ApYTWV+p5/NQ06fHlqAyrFFzZFtaouu8uumSDIQiFcl/fol9cusszV5yLsHiWs
ErdU+RhpsxIJgDjiEK5fy7fxGXLtvlq/GGJagxctsnhxR6QkLE9xa4cR8d5Wk2BSYF3LTmxIyBV1
EZ0ewY81YeuaExTY+Sa7PZ1x8GCLZPeimENz/CAfj8qcKwkmsr0ujnbnPJyx9WcwnkELwn1xYyes
EMExAXUoD9xGT50uELPfdtGvHPTk0Y6q9ph+0+viCSn7Iw9YENy/slc6NUZi1PKLf/EZuSDnuTlt
T4GoBWEa9yKMUWyA6s65Rbxj4vduop83POPnoB+3ybgYF9/1yq/jPwRL6nXr/TaPDF3E5cj6ACsy
j0XFDe9JRGBP1hibEJxLrY938F7oHfSdDyqfK1Oo9z04GX9eu5gcVdQ88ntOfu9yBLhRucXbc7VG
oGQc96xPjiWIzsQNLZ6bhfkmShjfsrXpxpBlcMSaZ+1MLTzgrc4Z5zWLEBOf51A/LmdxF/2FX3eA
HHGPr/lnC4sPMOvZVMAD67HorzvvFiLiDTmp5WS9jc48+TMFmS2HLT4WnIdCrEiyhOx447DfnD/z
2/YbQj+zOgHWsZ738vDF8D8M10RRMoyR5+GRdNketm/LL5q63/2RMcKcp+gQcG05GlfnF37B13vB
eystVukwfgZsO7BPgpo0/HprZBOgSy4B+9gok0qoCuDNEc0DpLghYA+pEPokjM/iksK86sfsAHtn
q9vULK7vwI1rayDEX6SQO5i/ipZ4MM5RS0iJ5udgVOKEbYADfbNvyqTZeBJV9wRQqpeJ99tKCS4W
1Pyz6Lqm2uw5lFgSuROX4njgDdITmrbMV/XZCcVczuRJfzh1DCkmHQVzhxBjo3fmP9xmwsu9y+Hy
kNGO/VA92X4inruJjxLjvmf+CkIKABnbu6iLBq1Lgsa0p6+y+jxi1dzj/YjqLsNmlrXtnouVFJzd
pLf4S4mmwc3rkrveYrDQp6i/hKONpM+WEqF05jQQnZmls/s/2k639zWZ/cGS0F3sBt1SIWjL1hnK
HyPrEX7RU1s5DXMcFqStFr2Hazh2j+hTYI7ztGAd+iypAPJscFg1JPMadYxXYRebrLJMgF06BFZQ
FzTb6EC0bKIZeQDatDfbcJppStNWOPSR0RkdnagcxCOLFZRds5VxAp2Zh8/N2G837Km0+TjmGJ0T
fCOhwdhHb2ZLjiCTSyqq70ieso+IOMcHyeOhwT/wzyGdmVI49lkxJkkNWVjg9efhPJkHwLZ2P6Jg
7S2mu0vR2/Xjcy6NCIZztzXfLGawD+B1ds98LNhG8QbIzUzLLoarGU/LJ9wQtAzWl4i6CtYTzeI3
nKFApfbXQ5QRXjKtIEX2nPHdVX2xykjzRrI+qvzaVm31C6BBdHhRqD1QDP5mIlOStMWHuHq2JYQV
CKMAVYM1tkh/a8TCYS5R6C++wS+4hnU2Tb8x4evI8sn2uO55c0dyHvmsrJPbps7fyRPp/89+Vh43
4JjdFvslaAC/DGL+qJpyhJj0z6AELhiwntUzRpNY4bJu+/V42LAhwalYPJ9N8KF/4KI3wbnESZcv
PxVfDzZM+sjfVcf2KidOfTjnaJAPoj+/DRHGxT0ZY+WQv/Xp0JJXttIG4bwc+n/wcRDxHcej4o8H
8eAf/Jt3ifqboYONvDcPpS2yIOu5eVkImxBWOuOnfoVH9dk8g79sUB3JGKmQgElnqpRfEkk7Fa90
skEnKoSZf0sHpMNbMjXvSEIjRxO9sQrG/a148/sjo4Y9v2D8kTSbJuhcrsaKnzzz5+hRHQI6Evvt
8hU9MnUtLK/ReRjmx3TmXOLJFgm4Mw2VB5Zcr3kMcf4Rr3CJpQwOkjkpJkg6ZnhXIDsctHmyCiSN
i94spIzTg8IRhGH0sMGVUmaU96xHZPR/7iefbU4FSsLhuHovxjAB3Q4XECi7CR1KinO9PcvvzmVx
8H+0VEU7U0f6QTyuvcWL7MxbniDWS+afu2PvkPw8BBXaZLLhK7AmkefxI2+CenlZMiS7RNJCWkyi
fvoZy2dUuUbbEwpA8+0z7rxnda1+9K/ILCPmj78ZbQN6buEtvpe1I+0/yZyTQdyHghP/Lc8lykm7
Y7zargoEuZvFvTwVzxCdrWhkT4J7OA+PdJSj8JCM/ZrFyU+AP/UO/az9ad3GDQVvcgJFiAcJfa7d
7KT0vH3vfynUlQtsFlaYk7/lKkeuj8fvlPQROJpxjkl+XEjzY89BjdqkW7xBnRGWey8+/sd8Bu+0
tV+LWznf4G+RNZ4I85wDHn3R47ButmxziY/8KgTRdqYRgWYxt+XJJiTY8odCot7fistOKiDyFu1/
JJ1Zk6JYt4Z/kRGOiLepMs+C043hDCgoMom/vp9dHXFOf1Vd1Zmpwmatd1zHfswh5aaM7i+W2xXw
TO3/GJT9LEh3qffwO7t2kvU96J2fduliBNJLMugKv3/L1s9tBi5WG42be72tFH3dLpgB8hKgXwUo
BwjH0oGHh+tX8Nl9vC4qgj4pfDO9H6SXdNeQzHouj4gF8133+cu3BTI6KlNuMrTE+kdtq5BpUdXR
FxfU51L7yf2P015GmUN1fPaHovjHw24KqeU8VuOgPD6YoAze+YpX2Jzb9xxc/5BpslNAvmgpwDfb
c3maAJsFVVj6b1Fk/fmLje++Yhmu9vn+XrOQ1uJsEGmanPbGwU71ePfUZZOyeE7x04PKpr7KB/YK
Xi7yzGI5ff1xQp++UcGuxEP2MkSmzvDHQNXfVHs2n8nusRpaObpKkuidB5XpPh/MaNetiE3xSuNw
JhJa6yszo8epFIyN37XnjammBYvT7+cJ3u/8ymvOjvJNvo3wbNQa3S7kSJnVlcjKHRJeMU1Ev2PP
gJniPOeEvvMdyk15e4ev48GsQyz5KEzfERy/MyZ3EV2cT0H6heQpfCCcxFOr1pv1cw8S89nSvmYX
m8Eqv378bvOzs1uyGYIsI4pmFFnJJ4kaFDE6qqTUc5jrk+2I4AYOizrkiaKXaNX5mo8jfOcHA2O+
Zy1b1yH3WS8kiNmJeWyC5fpDk7FtW5PqNt50m2o70abudNtYcLDV7O9zBhFifLBlZaZL/NIST+OX
xpyQevfPvHIrj8NljID7xuxyOH5HTMPa5J/7AFbjc85buM+x/bgN4zkfz0FNd5mW3tJVg3wGuPJ6
YFaGDvMe5by/H5HFVtncpDlx558TobiDiiKI1xYG+4fr4jY5ZiusMZ90wSFy/y1IiEdBQXvT6Iet
a0Euao8ICOJhJwvgmWYMEr0YVn/Na04xwkMWvwVTQNQxIZuRa/I1L9kV5b+OJCWOBmJDC2VwffWE
6wFV+eQ6rlUuFm7VA3qGC3+BpwWWjRZhPf9hsuSfVCsRXDiS+HPqfWRmBGQImEUJCkH3QUbqjvg2
/vgrKZPffIQ+DMDpHAcVpbOYduL56DcvLy9QeYaX7x+yCOJq2Agnkzn/14wX5LtMckv+CYy9VywY
7WpWO2LGpnPAfRkKe7AgF/NJplhGoe38Ey+keM6/+SDsOUsTv9ghac+TeTlcSPUf2g0azJFaF2wD
JHYX808xl5gyahoXaXZ6omWf/ZFbiQbhx1PjuYjBg4mnZKTkt5Dqux7vDoGgwdTvE1x5+pAjdn3i
jaHRZ0rd7mIC69Gfp+/FhFkXnxJgPGmn3BK8bff5Fwfc+C+t/3243z+JVkw+WzKD+VoVBZHzmj/a
3BHkY2zBFsPPc/pFAAz8vloRuTw+T27N8XPkkpisPz65mKP1ayuN/uITP8+9+GtuywFRGkdJLOx9
CBDSILo/XnsDU8vzDrjtNpDnPGjlep7SsQAEf3mdWQfft1k8ZzxCRJa9/+677oy5iI4oHKGVzdaU
7lP/d21JhO+2ElXvPVTy11p77z/GbI/I9btellRlucXq47+j2B46T5sOHLUNCb4ksoi9TCtXpZex
FcThXXu5JJ5uRDBkao+dpyGWqmxFE7XNk3bkjXRCBJ2D0lpPZ7aX3B+FtSTzrvLjj0bfMflxL7vc
iTukv80dxguz9Tu1UoiJPk/s4tx6wxUVrCphhjQSzACpqiXVvvbdIh+MJkOqhM18VUYDX2SGvSiC
GlHTLLk9/73+qjS4R5QewunL21YfWrSrkDZZOmLqfgEq/LS7F2sH7RXmAR0rGiUDFan0vR39TqeI
0dj5+bLLFTMsl+2Wj4LJ5R3wiLKJwjG+9HnOwLS+pKEBgnjgphEK2P2AKKyXm/vNFcACNy2VH87H
5g3luPph3HlHDFFXyRmFT68IEoeNFgmLgAfHzphEusyaGLuHyyCzZffZFUDKoumzpl2Lime2575V
etzm+CUMjjTkQrT8RqBM6/YW78bL+5HzPSSgcJOZGTJNgmu9u0VCFVNXCRCWG2yNOavmx658jtX5
cPOOuk3iPLQe/Sc9MzfEzFuS9+wzGmAfSEmQicPEedJ/JgdjH27hcSxv4+B55bSjCKKnEKdxy0zS
Il0yx3FOMFikVxZgPQ3YTk4Dsj8Jrw1k5eM3+3QZk62U+9Pj0KJBDOVhTujlxJvqNRVB4q4Jxy6o
17lZF2GzflBtzfb44qLD0BTcw/tO5nrhIrTyY+5Ux7dR8/B42wMj18aL1p6YX5P+VK2muOluJOrL
yv08QtZa62TFsabTpuDPbOA0M4m4tj3J+wZ3O7uOvcPuoEwcpKYm/47dbciJYn/9elutn+tUVKg9
UdOdK+S65zsspve43k3WV1Nm45Cs5NrZs9PTzQmpjeT273uq1bcm7yoz2WVetb6HcdAcwaAwtEcx
VluhmBUhVV9muckuUUbqe3O4pKhKD8rLr+03E5Un+iU3FSZbush7fkek18GlHUUvFErE3Nqu1crN
bCri6AsSCTwV2Toptbgx+2hD7dLQnS4Z+UwUeEYOPnnYT5jHPjbhZhQwJFaPyyBfftdid+0bs7A0
XsHDLHlU3v8hlZ3W7Bt/SmNEsiPPeo+B3np4xarUnwDXcoCwGbbBZFYD30BC5PbV2Xa2fZJIkLmF
dg8k0OAsBA94itOwgDXK9/w/m6srqTGPa6bG1VSvrO748Z6JOt2MTi2F0BOdB0pjAzznfrHK/eEJ
qNvsbSE3XvBysn2HFAw+YUvIK6lliMSfxkc0QZkUqoe0EPqVkl5iLzvmIRhd6v0UWRutqX4B6t6m
gbzsq4jczyIsmh6bFe0yUbZq7BdZ2z9zRLP8z27FLaPG6iP4WiJMtMcTniw47cEkKt8S8xE8KSbg
vC2WL4WIOLKeZuvGnuoiL7enxJ7A58fIwj4e4IHyXDbM/C1u/TZkriNEViZV8q5AlDo1BI/MGceK
Zve1C453RToODVmlIc4aXHkHEBCtntE0TIJEy4wH3hIGdBFPyzt8LtftemC1at8cXQ/Ez4+3eM1X
bEXHbxT7jE6QDQAoQKfzRvueflxoNQAA/uGIK0M0LbkcfQAdVHlaxM2HhMvSzZdolzfyIXJVKRcu
kCZSN+KNLORiQbF+7gqjjqR5QgBpuu+bXyt3Zf6GxJIFtL38KoSnMXx9nGdUbAquYbD/FSNJA1+R
UAo2dYY6RrWeX7PCl2QC3rlRRC54u8ltYxbAd1g/A80pHwlVJoQs8b82cW8idgZS1/2B7oyOLOXs
47+rKKatj1Uorz98lrXLCCNCIjmzCcGQaGVjKMcTFl8OnGSNWqCXa7azc5P8fYZ/TdhnJN8/4I0G
FmTEtY2evcVrP1HetlSxJwLPZKvntbG+l3rf4WFeDcIDrwWHk92PGo/qFlpq2OqAh/aA11pLDfk9
oEJYe3uczmpn0BHS/BFEbR2MH683oYKzCYdRp76jAX3qqbgYVoLnJ7HV/6yqS+U9guF8BjydX4og
3U43gPuvIA5FhWSP1GyiDxlI6JnMCbr9VMuJ1T0Wg82BVE0izhql5zJZjVyyyBkBE2JPn0Q0V1aO
y/LhMRnmPlm+8Mn1+m1VTh7UgJdoceds1UHpoGawGQWIdE3M8bp18nBIoSUrGiXvbm6wwP7BuCqZ
2sPqHgOlmiRqu2O/XifLXEn1hM75j6U8gsQsgzZq9K8l7Rr9rnGoxe5gU9rDtWh7GFhT6pUlu4O1
+lovSLE3bT7f6ONzefOJDW8TDBRjlTzmdbZr/JplkGVvg4TETMzv5RvGOxLE7a+TnO/b+xmKYj1V
KLrGPCdq0XO2mPe+b1TE/mPeTIIPZLMImx9bxPzBaHAa3c8gfgLsBfPXaVr2ij2Pj2LO0cF2icJk
1znj6zdMEYE4Q/W14mxQnxaiFpgHUM/k7x0+9cl6su5hpJId2sZ2bDftsfCH0ZAFHkRs1dmZw7Rk
VD4aAFaFEp0Kh9yVhYydTmDCtHkA8gdjp1XkS8f3OgPEwhvtXydgSfA4dkNswkpnMnPhU4J5elnA
VRHDXLnh4d7C0RWLJxmP0nYmcGUbrWQ/eMEEFXr/VGzuG2JoPSJBfLqJ5iTYXqSAG7Mkz3mEihOl
yQXpEIN6i1d/oA4Hfzz1mFbH2w/hl73VncfEhWEoCQu67aYYD6WFRFPDLj091+Tcme3mbUzDNz/P
bIGWisI+CNrT6HJn+zuxzpnvk+QByQG/IxHdJAs2g8VTTe1Isg5cGOuJUW/ia0+n75R819jp40GA
6s43ctiHdSTU18PJHEHZb/n4Tj1l5lEyqQ60mTsTELMg+ooT9BUYB/MHEZ/ah/fjJx6j+WYU1DoT
ihxIwZ3H/V0nGHuHTMBtTRBnarU53YCOdqRWKW8RfE5xXGdm6LeHGlhdbYyR64CubVYkz5qtRwAd
ZAvfm1JTap84o/BC5dTG3lcHTpmxxuKb2vUi3UxtETtLPjQsR8zjmvjoAIEXsuWeN/F+HsU7N0gV
r1izYY/OrfNyutt9DbgvMEIY+A/QQt/qn7sNtFswtt5GtohmwRfLMcGwt4PbMMq+yYElZjeClzY/
59e6WE88eflyJy4Eu9UceZnMXFaxYabySncKS795Wq1G4+wSnGLq9TR5fnBmOwGvEhjEG+hKDFjw
MnYP3o94c6qCh1q8lryHCEz5zkdItHkt8E1kmj9vNawrpzxcULxntDZ9A3mNcZg/Pe4kwJhPmJh9
OlemtxkJC2MaS9oFYC+/2X6C8vLmcYAi2pDWuRd7Nf98uxIkYO/cOV+irDuD05RocQT8XVAbeHRx
FkwXD8Cm3oKQcPW75RUW6x5tzrzN4RTwPjU66iQaZ7aW4X5eq6dYUTJQTwgfiGW+xWVklQ5lHOj7
6qiMni74DwHRPDmHG/5ubdY87bvjAXXA1ykuLw/c1btvhyaRCHTU5hFUsVvTQYUKevldVAtuSaUw
35Y8Z5aWNWnT0DzxIrn84/HeqG+3f52YEigrhNj6NZvP6DpyM+NL4AKtuCvpyDv1vkyH4mh5spYd
Ud+B4W3412WQOR90gcCr2/Gy78MagWkTB8kgfJW3qElz8ZrJ7hJobsZR3elNAA6qdjTiiV0EeEll
Cl+OCcMXdV8S6v63sAG9EOJQbLwRQ2GPOfmrkm/PVPRYYQBRDE9myZpArj6Dj1FrELlKYYlgZzIo
+dQrcqRbHRrcHDKgdAWaSRrY1xW58C9jPEcBxKb11B7E+38tiiMwkSb0L7C8q28V0lMfL6da7lKp
tOpxiQwZOkSz4wGycEJTgKyOlDd/emfsG9/AY9RE+7ij5E+6tcg2h+rU4sus6GZBs1ws23Vvew+4
CPhkqDdT+k4PS2bK1kMCMp1UgKMlPX5sNvbE6dHd1Qa9TeukuyrMvT53X6vOTsWVzKl9pZO1ERCG
b7U8zNpjbTcr6ttW9KHthlziUvDgqS+dqEuES/1/0h4aoEy5164JsyBParomJXmbAqdlvKDXMl5m
q3bO+uDlXqfKS1AtInFeDJKiHe1gdtQO9rQsmCqlQz0ZKlvSKHyZisGRJ2loQn4RQ7HWAXo9AlDF
kTWwPqLdcPXdf9nGU2Lw8fYj4nx7Y0mh3JhHzqpyvyuy4Sm4+VlfBtTcm0IvZkGmzYKPHvPAuf22
XxqEZe/pvtaxl1KKFvtPI3HGcEtHhqSn1fPgo7hpHma2nGhIpen/mywOxiuquW+hOtEQIFokZJ6a
BDtHmAtXSvEePd0uqvsAKE5Ld6Xz8RjemwXVQLvUeKpUD+1+en9dGC0U/sxswkb/0JYWG80i9dpj
P3r5qdts+HN7yLfnZzYP6HR4wMF1wIc5L62xGztxGv2nv7GRNupdGSkzJlOBDH6tyRnZgzNlg5a0
wsycJhxZOZh4vK2jel9QvVddXsEvLMRa8zfdjm/5hbd2MlwkuNHXHwYyMGW2jnJRHzsSmKEfVy2t
SH2bsRh+X4gV+yA7Z/6kvrUIJXLmnBm2lQ2R1VZ9yq9QdzB7n6gE/B+fu20FKAeMfWwcagw2jLWN
nwOETwH2Q1aVqQ9JnK4BIIbWOxgcBxGYA3vjFljDfQt/cdDAANVQLO/rJ6qiO8vUgS7ddxCr1KyA
1IjTMGBfWjUqieUWiswwk8ji+BvAqQF3HmxGYEoj3MJ8ravwRYET5WICJt3j/HcBp3/b7Pb14ijf
VufZZXR5AIgCkxGowrE94y9KPtwInc290R8Cf55YQoubLgYtdB9iry1OkkMAO8cTmbEUwJmUGJDB
SuCD/JcAqd98LqRBtFjJypcAGQxZIGak5SMK6/8RvsIvZuhPKaOmLorUGhS/1PWk8wFKCUrg+OKY
lX2exeR6RXGYepRmjv/y/eMMVDZhe6+B5+CBGLggPyhKuw8Y+qjsBeRHAnc4NXvAVPk0Zabfi7+0
51Blpowy9wOaQVQ9ArMGvGbIhzguRTE14ssRBQe7F8I5rNcb2kmgOX+se7KeDxdtIYDMYbbAfYtq
ExRZ6uYYeWSAPHWL0MAYnmv8g4h95HkGrYGbYMdUCMtF0FZzfP3D/77+AaPGGr3MfTckX2+HaRYl
nXhgvuegEjEQIxM54CNp1qckTI9tDznfHwC0RBrtdcT4sBtT/IkYiCEV9v3jFOch9SyvRQIFKr58
HqQm0Cm/ZVQ+8yvJrYyBKm3ZBEHiqYHmEkW4kK6z7YeU2tMAPFQbcPWbd6Myp06mD12wm8ROqMZM
9G5HFHAwMGKtWwj/ClAQ9yf5YUqrzNi6gbmW7+UAQQ+90IjZRwif4qjvYCTcDn0ACi1FjTXxsWHQ
98DPt2a/Ieqa+1AhV5fw/YS98kWXRKLIW4p86OxBrGb/cE71F4hKFTl4q92ip1fze8QPVio8nhVm
MQU8UhvQvI37yKGJgMFnaKK0LUluCxPKJ9DyDP3ZqryhBtjiU41BWnjfCmRd1Ixa9EguUJz6fYsF
OWBuCId2z+tZBFYGk2tH7V1m3dVuO+UQlGlSic1uMTgxgDqt3llolf4tbsmCTzC51CErGJfmj4+k
iTJCNQ4RL0xtz70oXmc63xQamvBjyvlGS3ggsIJMmRhEjxRKokxXB1v2R1smK/IZaBlGjd+pJQNS
RzPXkxyEZs6XsN8GgaYbqipZnZlRtATykk1wT6BkOFk9LdQ24b8PGiCjdevV4/zhk+E5CY5C6YMx
RSVIGZKbH1/eU0vCko7H0kpvUvg51dfM/qAloCfC4HnlJUzOqZavBeALOfz1J8KgUfiVKVq6p0ay
HC+foC13lWCQFwo44Lhluzvghs2iA3rH1Jmpg+VBr1XWgEWn50tUB0KrtaZQnjoPyosXIHu0SRQu
a4x/MEbW1xrf0jC3gKnpphis0SrwVo/I2ybyw+YFomvDHYXlFImc8zVeYTVnJ9ETj2Z2BVMCj0Mq
66y3TqcByFipcYS6KBbNZF1ZopAo5wEyvH2wKUDuYZoakNFKF4mNT8C662NttEI9oUKzq5+wD1gy
1GRfMmaudOOsDQ6+5KAlDO4eH/v7+IFPOf5s3mhPXFnhQ2GtFmlVzFM0UVuDRU+ht48X9tBSD44X
Dc0MXBaT+XRxIN+j1gf06kE8On1USE8v3r35LjRKcZm9Lm+6POsje7VSODw2VSR0TFi+SFDg/YNm
4zPccY+gyxE176k+k/Vep0gTZbJltt4AuDl5MQccdyqGw5nVN4T+fkkGK9MHsSFIJxe5cVdbFGIJ
oCbPoWVMnSx0H47lyeYV0Sp5SZEStasxOFDho1z+ceXW3tgcuBSjkl72cAaWeHxPF8ARHj+nWeze
fqoBa6O8gMPPFB6BFda7OYFZEf1xGrfI6m0NtGZRnmiGidBYsD8ihKxPLf1lU3ek5NtsDfn/s4a3
Aga0h9AytdoTuQ3RSlZSPw1j75P87c2HkwLOwP8VxsNE1jOv1APFLUypIBY5Sh6G6VV9ESqXks+9
dWowVXhEPuXZCmIyhw3QSUrQRwqvqJ4rdHc+KGVFNXV8IHgRtHyj8MBeA3JD1IB+DnrL5PI5tqjU
GhCGxzEJlE/4oQT4gb0Hu0+azeMLj2K+TnGU/RILdn4FM+UI/h6/6886g7GY40Gjt3w5AVXseVxF
GF6f9PcWOt2pzyBHUUWFjJsd2arpuyYJH5P4kxIovIeMbh9qlTI0k4ULzoaYJw3FVtPoqSejwumZ
WHa9MZdIQGXqUd5+HAnhJbI1G9CCofKwbVQZuyBmGJa4kZXt4cJt8XSkJ8SZWsjKfl52eznZGjUB
YoefkYTH7J/U+a32NAATmjtGIL9kt2hvJuif8nFfdOdSA0ycMSj0nLHMoilRE+nwQxWiVxcrydCg
jHcpof76rDvy3wKh1kFc03DEMtobyMaVH0MUuXI2rURsiLE+2iYCuLVm6GYyKiLPrSVvHx4dszQ1
j9h1amiS34VBn4txuJYN3of510ZMwbKIcNkgP1eZnmOvPGbOW+/jx6RDlz29htIqWWCm7h0IF9ic
HfJtoSwDV4KhVlitGa2C1sLQtHxaWCc8XLW0XKOsQbvMjGiAOB5pXgKfz8KZEfNFhB+Dqxgot+Ze
HWtj/DtUDsXhBFyzoU2YBxQH09OuuPVLE7MCN1AZsGMaQyie+hYv46Cj8JrW2oUok+tWfaUyZQ7Y
EWgX4Pc8VRIe2ENXlGUWhHoyTylEELkI+7Q+d7bIrKdfx04RQ46NbMVTZiekJSkVHjldtci8fZYd
TTYHzNZ97KIp1E7uT+byokRtCiwhVk1Aj9x/haMly+duYI9Ar7mAKLxjtg8qt9vDvAOO/uwRKO3B
HEUHVnJ02le0oyfJQS02OB/gcG+w7twoAVmk2K9SD7PQNgspJtJAccM7qPCBt5uIWb1FqjvTaGHz
e7xKquZk7SEO24wPu9OfFHp/CN7IwjpMvAZ2cMi5T121Jm8IjrDeFmeodXcyp3fOuctzJ9m9j/3z
8Iwk7ePwbPfHPDmnnCbdEfUgLVLopwKWekB+UrNI3yLghyw1HMwtTVGZevcHzoDUZG8cZpYQPCN4
8TIXR3BnAiT9lSfqA41YxzQgXsO81O+rdsmagxTppXE12z29Nn4ujwFW1iemYy3i0sO4MjRgDW6v
41N/Kc06u8zQRznNurf/Gt/TI/wuqVl2ZLO20uMHymmMY4U9ncD5CTQpWt3F4zrUf0bJ6X/n/OfT
Uyk8ZZaiUpD8UKTSBiqnxViZ+VxTPI+Qn8/JS0LPgmrPGPBQdmSlxwBGqQ8wJLHm9tSjjccqMNCs
AGvpSa/NI92jxH7cIZAf+sSBxJyP+KZwuErO5QF0+tcwJuAMIEBixHN4Mq85QXrKeNmYyAr0RjkY
DR7K1h7ARCBVscb+a8EtzPnIFELyiYlDVKXkYmwUzr/bz2QDFawVceJzdNsozBY0EC9mHIZMdcWR
ZVYFtxAZe/ewZJQO8+MMHzSVwWONmM0lyxlParTiZrysOQKw8tkZ4R5fHX6G20SUBWEn7IL3eWpJ
+3zb97vbj67OrzI5t/vUAlekfomnMNwWqHqp/azXP7FKAooNqMhSBv4kbDKUvNEcP9FBJBT2Fkfe
Hk40QtM21FxJ1DdSNWMqSPcAJkhd+9ohGALOT3R62UD4mHURI6PPDGeXnvXUecNQPgN73l12vEVq
zxZTr0RT2rGrpBGrk7hr0W7H9jMi3tkmTliQjLAVNHAsJa6wD6TLRBD70YsMtKmFfXMKrUW8hJUv
HkyU7QYTEOqi0jyQ1AAVhYiIzEk3FgJCfkMTaMQWBsSryMYAdrCXLpHljqZLdraWuo/3XwV8HVBV
zVXXnvtkJsuMRaXbtzgob+NtwdCFyFTlsOSib5Yx7PLPr5l0n1GpQJwu+my5qZHpKHr3sT9GEvsm
YIaGVvu9FxTWVO2pFSn21Jm73E7MC3k0RVEGfkfUALQ0MqYxkOB7fdiSmLhkw6qMj1ljURqpA1Na
ZPp0+VTqqKBw+7kAzfAGzl0doSLIrJ+aRKhKNwcdC+mcmLoFS9FdLEjfGxUj9BT/9N68o0GdkkB9
AAybrl5WiQCMNitupxFg9jNY9VTZlAg9znWK7nXRKQhAyYNWNHnH3NTZuQ55/mhUaOOO+IYHg2EY
MeFvPxMdbdx8T4fxdsGZjdICQdmcOw4SnY490I8W2yNic9kGQ9tMtIcPleVPtb59MHoucr8TqY1B
4R3OFZDexxaTBxm0wb8zkupMvjhxWlw9xLO1yvfW6m+qB2WNxuMVIFYwBlzJ1hTcWTF8JsC1n4Vp
wAtQOsiFu4tknjwScpiov2P63soIw78MkLiE1NXM79mT+ewyFvWPA4gA0UvarCkPUmkGRfvwCmEf
UcfTAYKMOV7C3rDzYNDav9wVO3rmllzftJORtIk/2B5DTLIQLjp7uDzgcsa8C3/6VcWjOzbFAAqX
eurEpBb8lHhJd48B1WCJXGmBnYGG4MFFV8Ah98H/8ULvRD0ZPeHsHeoQqC1TfxoSLKjth0sihh0v
JohfeU/mCeFjQsmBcdkYuE+b6GJrBk72tulhRT+CxwodXAZ/RcIfFoYqImtVExsMZJ1Bpysg1sTM
lWY5QpKLzjz3yXVdHTZ4LNDlgqcNkW5PaJxN5j+wWXF5/2st9EsUPTC/8BJeRXWrpEkr6P3VK6LM
2LhzQ4svXhIz0F94A2ifOw19hR27zwXfUxE/j8C/K4Jua979IWPiUB8qk/l3GSsQVFqPALjRXOB2
sMx+4teRDE/MSEHnEYaxUDIzfgKcTGhwfss+PyMZp7g/cTBBELfEVdKXTeAeRcfOi0iFASeibMJX
GsQIMm50oNMPzsaYzmmy1hyOPPupfumMHzgzJ4loddYoDCAXs9LGOl+DHdl8umM664YbzkRTfABD
4vHIs6IYNkKKxi84Vcl/Q0LdmWjRqihJOez6m2eEq3fZt/I90wgTx9jM9+k+vx6C+/xuH3Z33gga
PUVK6HbmvvWXlkcQ5ex+SLY21RW1GM1oDg4nD3FjdxugliWEaTXdjVYPYrMPAV5kyDiTUOwfnyI4
szs+UeSLg3FoMMwPvP4J6TJ2Ftbey8H63bj9oXNgknBWZUHrPIEFwa6gS97jv7f4jpDATCQPE5a5
H8GZFOxVuwccC+emwcl2rdECIIWYbWYVCww95VcE1Eip98Vjzj5E1iqH3cRL1l9SITj94y9/2oL5
I+LCojIyx1cas2cbyS6Ob486eO2ACrW/+fBGPmlP7o7FD2W1jEet9FJ8G2fplKxuH4VBGEfzZSjk
tx1Uu7R8w22wxfZuErdTZ3wZnzBnRE+WOnhxTPhuS/IBPDWC904FI8UmFg3xkpuy3exGWzidsId8
12Aqk5Efve2Zm++ka7Mqr42ZMEk1mwHjRxOmu7fXoBkbnZrNyPmsGlQqlZf5AyRqyJc4ysMhh9kB
cTd+IewVhTPVxkYVzsyHBlSg0hdvt5Gg1YRt8LmSWI4f5sGKkVuzfsU6eJB+gBzuR1jTNEi4R9AA
3/aC0u4f4wvL3TMDw/vrEF5/rdqAGuOZ8p1/9kL7KAilx2pwBalBm1HplTfVvhYToQkoWQj/yhte
OLe+CNfFzDSFVstWXGzdRlh1Kd09bFoG+h80OWezYMEY23AWCnGxBBogkABS7vq4jppIXn5ALHjQ
qRKRmrJa/JkYvah/HZkA9EoJf0MIgV9Zky0zuod7WKH8joOIiQIiZrzpw+sBDDgPNmQMlU7lTfRk
ezAbn/rzSLRukncajfTYk9RFy0pUejNkaBDjBhmQE63h38sbNgHYlVwniSnqSKEnRpUjoWbcwboP
LF74bdS33f4S5sTuIlAAMTAQwmWQTYj3D8eKEe9exhR3zizMRKZlrB/8MoAD206KRSwyCdruD+E4
sqSDAcbMmPPP+xLJbCqjcw6UzNEs3EeHSA4O0WD13OKVGwaHfYLk+XD97XoXbl5g8CHTHn9x+w1P
kHaoXt7CvIj/AfGsuO1hEmBrRwDSvEe1AhrNuPcgSe0fMg2aDSaN7+ePX3134/1jzc3/24IFoOSj
Re0LNs+5gYWwiVD7MROI4YQ1ksGNHdYfURNHWshsK4kQiPlhjxt8w4wEOv5BHgBAvf/CgkVcVdzC
4ymWv7kYX1DvVULSC/c/QhZrTdfJDh3w23+/5jUL8lj8eUuQJA00qNqDrPsDomgniJpLhrjTYxXB
MGh9DoJNh+EbwXaHipRWGuIwkd1Kf/KMip0FIEUdq8PevPZa9tc1ctURu3EcL9Gl/sCR8zl3ruyl
igCVt5iNI3x4fB5UCDTRJBqeeKNwnBBKy49S3efwyT2jZz/deFtGGY/nDf8hmks4yDRiSSS+7G8a
FFsErhST4bkqwglW1lZl8lrQNKJcgVcWw93UbtYtHhZRkffSn+seD1Fc0CtklLgLZx6+lHlH1/hL
n/kMZQf3uc61hIxJ0NI5lYi7SZAeKwzeuSNpP7W5/8XrciEppCzwsH37c4kTvPB4ropnK12EmzeP
9jvc2zskkAQtWw8wtjryl9wnMyZmaK9CbfVZSISQFBBknSG2owqJtzA8j4z8BF6sVLB6bGAI8mYG
xiiUlmnEOcD5Lybj1WBLwMfMhZXaShz1eyiF5Mj58oMcECoH5Jjz8epFRhRRCeff7b2mFUCZXDKg
Gg4srv/9bCVHHSkLKwIWhsZX763eCG+ITrnfZHs8B0r0IK43byg/SH5xJ6Hg2Ewp1lUeulQsCNB7
krvN6VfMm9twy++pyntZ6Btn+3Y78l9AvwLtjHF4lxZcASoGGN8fLoOhLTWL+zoJahVU4wYj3dJ5
IPzvg4XEyVOvnzpnMJFYL5M76xB0G2TX1tRqdvd1ta2EeadwXkESzFZCPY/pUS2tOBhaDeT0cymk
SJMIu+VCcuNjYrXbqf+DaqitPttTj3d55k/s8aoxZoiEWWT8kd+CcjMyzvnA8enfiQJ7LmPjrvec
fDNxOo8kYBQYJFNsCytfv5d9SvRQ0tjSczGt/3BOYKuY6bFazu8+xBbk+WzH7XueLJJTviWD+rDv
77E7YEBCxuSSmyP8A7H328pM5dgsA6xFUXWW7BZ7tRz98JogKgArmIQ/+vzYqHcC+IqX/4AJkJME
2i1bZNbXH/iSO4tQUFDY0N8IfCX2e8jU8k28SR04PZthbT9yZJ4kJogBozRmvbdwgQqfcma2t9mK
vKAuSBB4chc6MICbr1fcuhvtx7AgBlxeEvA/AId4CfC547sCd0ECMCUuAcODHOGeuB85KDPndcr3
WI+SC482JojRtQ3lDc4D+KkmAK3dw1U1PgcRtzmKMGq1hcsyBrhkLzZm5+8Ktjjd9oYYa964jM/p
gAL0/EJaCW6VWF9sX3DjeAMqxgHMFyE/OygqPoMQihAhMxV+JXLKIQ16mCA2HIgQiHgdOGCxUuDk
uqT2ZTHH5MoBzpTn8s7E5fxLEuWPE/RvQFYDYw7JH3jPCeC5TKNyhgsd4qy6sfnnxNNg06ZQHRvW
YcNjdhRRMVZc6ITDpN0Au74ujwt/p/TkExEaTH3G+EIB6ngrIwrzerc0SHZUb8ZLaJyaHa2J4FWI
ThHC/phe44ZH1wpLATfVkDMWZLXE2g92ifXw0obFZXrDIHe4q4CuMRwz6AZ9JciYgCeyOYsd/8yw
SNbzYjtDo/4fSee1rKi2heEnokqJcksWcw43lCwVEyCipKff3+xdp+v0Od29li6cYYx//IF9me8Z
+fHTGZCIElcGXbnjP8e5qli/IaD1uGV9oGborB631REF9lKOv0fiYtAvMY0hBpK7gwcpHJJoJAQr
vbfMaD56aEtxXBClfQ4DS46BcznIOd3Zvlzb9NGDUQ6Gff+jqUWgfErP4ueZMi1CqlQvPn/doREM
+lW5a6D0RcvvopxXk+8FiB460Zy7otzxeaHIjgfLkvKB7ymPGW3Tq7crSuN9u+84Z3mjgwlmOACd
yqr76zPSu08f60izWMINtFrkn1jKcOhx161RSrECqIF7MYaJu2amLtM1w7e1tkf+ymDqSw/6jJvZ
rRLhKzEz6kZ1HhtR4eDpwGRbomjAO57amYouoaL7vj24PzCfh88TI8n5e6Hz7VGXPm34ejRh3YSB
yHd5YzC6ykUynbLhWSjb+x9MXZVyWY0zJj4Zk+SNeUDkRhuDnPbfmDyCDEHs4ndBgusEnxrme4/j
nXYeKxYoWIzh4Ldri+5anN9LBgivE4Yd0Qpu4YEM1fFvr2B2M+1aC08T2HkM2j5CBfJADUpfgXIP
lT41xLGKv7tbbCyVXX+pLHrUQEuFKvHAarlR1VB58GvHddhNk/VzzpmyV3cR0SFRzCyJjBYDy4tq
KZ5JI3a5HjMvpzq56bZgI2LUxdg5dzh86LmabX3WJVtk9DHyQBvK44G24nDCpTFnEkuS4gGDAIoC
zc5U8XndGru55PxQIAJIqzHLVTkowOcqpDj2HZIOFEooAju5b6X/5Kaoqfhxtc5il79xsfz3K91I
0++WAbW81/80+BdHFV53NObfSAvODOWAy8EdXelzxTtul2BRcP1ul++iVm19X5F0zbWMmgxvS+ys
dvCbp9XMiNPld/+aGFtli9I30FbPbT26r3VPmXxpZvOYr/hTZhpedwZoOlM7O1rJs++Vt1CPtcM/
JedYXubBALcE3GB2Ndw6hYsa+qkJRY1IvrXBKntYT5Cq7AjCHqoMONB/1JyH3DUgLygQ/mTkhWgE
cRxco6iFy1Rd36eKlgHWEJNuVPZ2s5M4B8k0GRqLAl4J2Nbbj07mHBsUJA6DVUlXATuX/T1Jhi2c
4FQiRsfqMFX57QSsuUgYUg2/fy3yEXXJE0t3OLFEC3ZZNpe3/WEdK3N5OjDtdidPuCegZ3FkTKS/
x+qNiva5SwnX+fvhS72gTkXVdsxm3xkjaiqrFpwEjfw136LFS6YKxnqUO9merTiYUjY28zY2xg2V
AdU7bXqFGfiwj0KKlJwb9HGKcoTodEMrbMTeHEqcpse6tSGkgIUkFm9XPnKB8Sx5os28W/WxX4Lf
Kk1+fz8OVMy3DhlG0OfM4Eiuaeb/YLF+8Em7ifrnWaHM7sPM2DPa598i+DnfD2xl1DIcewF14pPM
XSvn34kYk5T89teFfY5Qnx/hKP31lr0dxylsSoi5B45LnT+4Ywt3LOdG7YjzEiSE0f1YOup/jGSA
7NDb3zbwKZnDALDMBjDX1JvzwcsfAiU/5LLEo0COGwIV/1kS4U+yeiH+YZh+swcvG4IQm62/zd/W
BydMfDrgZKCuqtzPqYVoWnvJ3AyrZQXM1bdUoqCGBAH7iG/Q3AUIU7231b+ipZrkTjFMWIxsB6gm
1VR+ePWQ2fTXhSQMosY1vOMW0HGQ6PHXLe5HgxUmy1zUHqOwpc6znNZlUKwHHsZSrlCNfhJbgZNE
ku+wgPSBSoqSDKNDY4a9PGPdV1CviZhQwRxokSFMzjFJYocICyymKX8S0wFIF0PR0mcEO2E06sJD
8+mEmP29GCG9JkzOfImYQYUyCIkI+aLUKWfBIC13yQzuDUvrRPZDztDMdDRHd19QOAV/PlXtiDzX
fwUA/QjfzRjiLjK9M4oC88SDADUEkkNmKZBtwL0ETZyhpKcsWsatusc9P/CAZmUI5hzExf88HpxJ
s52MT5rNrJ8blsPxJUi+M07RXyADzT8dQRksAs5E5zdveaie7LVeb9aAmuVOH18sdfZlYBhyZgPf
9YK3bv8CBXAKdI0VBhuFG9f9bGpAVgOaw4fgmpf7ck2YA2hkONqOxRsbI4PHiDW3few727vHGS1z
AlEU2nDAwPruIogJC7/eEtSW7fbiHyOpR4BJlQTl0GGTBJi1raHKbNGF+fqu2wiQ9+t9vetzrcGi
gGBn4U0aSnsF1wm+WcnEyQyFZRXAUzv6wPMASV40rCJYF06Cupf4LyZKtuwLpAJngvAB3xkpAW/w
QwxCvhbhOZC6yYhoSV5+rA3x16wSTAPtdqtvX2gObk7J9PELbQq2aMmUFRFHfip1C9ZlgyEH02dX
PxWW+Fo0PC65R/S5AWeiqwy1Vb1INasvNBvYiUGZwbmXf8bL+uwBPkrZ25wZf0yJQYNP6FEZB6vE
6dDwP9BV/IP2CqgX++19lfANCLMlNQvLp4OOk21kfxy0A/09HNCtCOHsYXfZc5+hEX/hqG/x9YHC
Bsg+ySYlrnkYWQL0aDyTxiEajeQoafT/HSUSbi48SGhzaNgiAmvIZgK0eDvN0wUqhIommPSW5qpD
ZYrisPZOdwd/xRXxzqvag+ri9ugHyTTWwhS79ycUaa5u94+SyUOBsjuNsWGmqGEKhD7XFvwQS53P
B4zH8SbBKOpCv4SxkFgJLWORiqgEAH6Axx7WIfJOLIDaRhNQzgjkXnEMC/n9j617zmyhTbZ3g2HH
mQGQ/mbLk5b9CltmTRSXFQONxvpQX1L4UFlIArd8sAq5ciDNMbUDW6k4MRImVLLzwn3uSQYfrEDr
DIIVnIVjROvip5HKLgonzkg+HQfIYFOtGNPipIJ6cfiCpQGK3JFFSjY5DkETDUf/3xKvCRfNrXPv
oVMSpoWmZfC8HT6hyCUJ2YY8xORbKL+AnDG0uVC+8Eoqs3K/HabE0opI5NuEoYLLWQc/4OZy+jNA
tVT3qTvGSIMQM4J5Ww1rnN5S2DvzRKAkiffxs499QwBd0FBhfofsmzyvOyA2aDi6bygp2IFj1Mpb
JAWbLmulJTjq7RIXmN/dcdVCjWbgxoxW97GHGJcfO8ETyCsmEBJb9Ocsuy3RwKuaTAQW4Zmxmkff
wqc3MucSmVkl8yeuuEFQO7ctHlV84hQ4nuLSTEEB515b/lQfO0PJoRQDk2+BwFpHdQ6iO6UOcTCb
C1mS/Orwz/i4MiF+9m3eJ/8FNl9/hguMC3q95GpqmRTl8x8cFs4Nlr7mVCiY7p0Fj/B2zs6/5e1P
wqERDzK37yUPG2OHG2Glm4aClrKRix3eK6S1S0bjw+9nMF/Dg6Ysvogv6YBDBws5zKd0m60Lc2AL
RbVe3Ldvh2kxCpIJqvrHMWJQD6FrhRbn1NveWLXQKc89mNLgOP8WDMW2zdk0QibA8ktd2e6cPNwX
wVGr7OPo6+tYJKoxGfA/jtBmhC3BF7XAsG8dMWh1MQANEyBNFS40M/6FNEZVQZYO0xb0gEIVk+8K
t4cYCzh/KAQQPw5kLsTuZGZ83NFFGtfQMQhcXyowk1guc9lr4MVhS7PMneu/Y1plti0Cf6ptcr6B
OL+ddKsp9o2zBGNP1yA1TOJEQSVQOYYXwTDpLbLxZ/w4DPzWrVaVIy/qhboUxGkkT8cf0TZUex37
+YXRkvBG+kzejc3GfItAltb9XhtX4+juVsCr/3aiGLh82CKvsQhurbEWPxEoB1kQngaOj8qVu6PE
/+XpidOk56hjKYT+ZqJgd+6catwwDbvyjApgybUYOY8LFzkKK7YgLliEOwIn4f0MoRFBZBrwSkNF
nDzsF+vGlPgu2OF+O04JqvQzauuBn1oLWCiMqZDt4fxSSzb7dVDaGcOagSvDhXvAPgKWY6XTBHEu
aghePk49LJGtQ0NGWfS1PgCbQJAh4CteFXeH6s3WprRmOmnWnFYgyVBCMBRxPld91Q+B0kZVkCwk
3GVUZyc+aLwcDEAiTj0QKrcKJBdGdJy4gk+JnoodfLc/7omqCtNS4aPZ+TpgDy0Nr031xywDS81i
DCQHv0a1TkKa/SHAa6OTm0ljXTuXbpT7D4wKrAP32wIGELG1YKLsQ+hUh4iAbqeydhtddB4CKOWx
7ZJJf1p6ECKXjbuznuFvUdh/UcCJT/jO2xXDZHyKcFqwgF3EcPkP1BYO+xPSBuF8+GXVM8XeSdCJ
cv8PHPXHV9FLOMounQyct0vxbJKfSCUUDft9O62x1/4E6aSYJC43DY+vP0GKN/4GL688GnFjjR8j
eOH8lPrh4X3fVrlIF02clfZnh2ZL0ADBkRe4Jmx7Xp9mp4IGTgWJMcAy9elmQXfelE3/1w3SkMLN
KTzqIDKMOCetaMhI9vDYZaPeDM52KA4gEwAAt74bBqe1NWWkPzFBkPK/J4kE6blANcjHBncFMQb1
P3UrH6T78yAbO+BPZWmXu+/DfRkuSWez3N1eTWi/2fYP7uNcmLzvTnes5Uphoig8vR4XMfJDe9Kz
zm9umNrdkrQWwNlHsM3hiogdjBn1EDRlJA/4xDPv5q5jNiAxPkCczQeRYuyu/r+rxz8LN0VUYDxM
7Gtwgqd3JmCeSe0eJ0lUvg/nNXt4cwaP4bRZmACa8ODBxYS1Ru2DyXumLSY99nwwN+A/8DZoP2GP
UCGdKqpXYSOaUhZewaD3nyByYEZM3itsLLw5KkzAaju5IHQHsigu6YRlWEosEgPGBLFC2P2zG8+D
uTnVXO0Idu1d3rPcN91uqlNeDfhyKFK06AVBEZvEoQW9Huq5KBR1rK4GUwSR2s8FkKLd6kN94lAE
Q7k75J9Yho8hpcO0+6C5MCf5z+HPTKw/xBrhXLL1YeJ3YcPOhNxkZw7TTGxC2GCfkXTKAkEGBkOz
eZokZEIeA3wY8JpczLfFSXXuQ7GWmMrToCjuHTrCY7ggwueaucA2AI8t5wawFn0aPCjq39u8ta+D
AODC4z22C9p3TeFwW7XjnKMD43WygaA629N7bWNA9jZYTA2ROhhZgBaNhCFbTeFnWtzcUDjolEU9
iFMe27Gdsd//FXUmqhXNSXDM0zxuzWyuorStRg+uqMbZGtzxJXQLZnloewBVXwQ+KPRvRki61ZJO
SB2jyre+wyg0KFI4w+BhoU0pOd+2nNZgjrB7XQg81BPnHOIN4opBTs0OupbQSyhI6kqX9Eguimvf
eWEtajNwZC9wQrd8UdwfsRjDaBFLLpKPhWxn3g3BLbWv6zUBUO+4uP6I9GIyI9GskJ5AZwbBEDX3
To1vrj4toXRIw73sSrqfBltuuKelISSIMat3qKts+ZJhxFdPDSrFxPt3owPzWC9PCI2YMSFE2nMD
JM4WXS7DZaqDH//vveB4xzII2hFG11AXX0OeNR8Y/DNnzwzUIX4pjNxupfoUhXysFNsuxi/VSooj
pGKqlV8qykMsR8pJstFra0ZYB1QeK5+q9s9nop49bfxcgBj1kMl0iFuv17H2nnZqE03t3SlBkQZB
HQPpFgmL8OxJ0bwx1X075VZk4pk0ZmJy3dDQZjS8+HJZhQ31FWLbHhh5zYyZ9RY/vBnqk74HFuJp
3j2oxrIrlkI0pDmwbxS2IFip10fUKMON/wyfS6ROw61K5DojRVi2VhrgiLOKRNlBvfcKz+LhKl6F
3WuzfnuJy4aeaTw7WF6W6V6YkEAfXZe2ZMvrb9AE9SUNyAMQUiEcs22OUrRHrK+4C+iGWck55orf
jWjbUAIMNdBqk2twxo4nXFyU4KUwIwhqP7fxrnYfXO6w2PhQ5QC2D1yFyRuUMMZzZkaPFeOWzt7j
qYxg6H2c2CsQnh9fBCPgJoivGCgo9fANqLiIpfNtaK7O6ITRTAjvPEaXwevIiT9A1v7j1SHmXhgO
UJS8w81O3IgHxkIBUHJluOqSccmKXpI8EM6J1wK3bGZB/Q36V8y9c2c1pS/0n6hvTTLdKhv9FcHj
GPdxvW4ke8eJROnoayqC5BuRd2/sOH6wtgp64Ex4alObE0e2NK0z7CNYQhB9G7bF9w+yHDwPvjpH
GoNnjSXIdZjEJ96eIMNF5kAnu7+DHH1bY/WhAVxo6ZYKEl+qF3S2/NYhnFCH1OSPp3+rg44iZPMb
vS+viYIBdc0lBNpxYYDSQnGkhoK+lNncaBx/2rmZRazGSW6vWQ8Yu9GOoesKIsOWp/oESR+EqoGo
le16k9Lt2Ax1aFux2YAqgNklVxhzFIIujUUN/xLz5AWgcRtT5mBVzED0N0K2MwN55M0IS9KHT90H
XKaxdQ79+WsvQjX+HtR5PA446xtRzWQQt24bumwvp9qZAMlh7MVtcIADXzPTU6DeAuHiRgnXIhLa
saq2GDmkZFvsW99El+ZEI3ATizFOlAXa4QMFQ13m1MoShk9IsKwmlpasRJEIkbsdQnBY54sajTq5
IZWjEtWA0DpWuO4b52ZjINRg8J8sKP4hsQMsRVPGBHw5DR25DU7nleLv3WbIyZBuzGmKZA1/5oeT
W+pEbKqqZ5FBH3+dime4eTt7cYyjfhopKtsAxQWa2Z9fhJyhHi6KGGowvKdSGaDWE5XuF4HI030B
vX8tI7XWnYd2L0QMx5qbRWsMwqxnyTn3caKOvdF5pvc8Pp72gKMZ/9iD6cacLlcRtrFni08jh1hg
DgDJM9b4MO35sGHTGpwUv0lxSULAlBm9uAfvs7aubI8T7S6HDekCAGTuc8HxaC6P8OGx2+K78IEU
o/7q68DYieYMJT7Y/jYsF+4gNqV0lpetLzGeRvXCE727ha0Achwe+DBwapO/wUfDh0obHyHXJwPY
erolxDQuAR5N6d/s5zQmJcLX57jq0zDPAMBFggk669ruDkSHAAbg5oUn6tfBisMtJvwLoFMc/ns+
pygFPZV+f1fFMu5BKhWATZ3DJwQWTXUwfbmPDSmbw/QKwgHzB9AGrTTPiRTQZYNodm1a0QbbJR4L
IctQU9gBMUf+oqCqFkWx6aUhHtyzfvD0474HD+TYeRUhu1LQsJQEytly7D5PP1o2QRsDsuMITrcy
f/qCIPwYl5z0O7BrHeUNlsXR8TmNFi/0B0CggCEoMLF5BcdEG1eOOGhUBtzR8hk5sDOYuM9RF255
TY5XOu6ptkZ2bCVhLNYaiAcUagBUMhGF35QulDDckkEZg7hrQ1AorkSqs2ccnTBpdU1vcCWGsT5B
WICkwOx6VGMd+8FrqqZwZDymk8bD8m08AjqwPLURcIbdisEdrV7vAwqBcQtDO5vE5BCozX4esXCz
qxGtuqil13w7ckRWONRDVsR+xEIbT29Aeo84S2noCEsGiOXM+fIyBijCjwBy+hQbkExcNRp015YA
GnxMYBpSQxNDdB4l3ihDXFw5280dmTPZxETA6dPcLa9wnWdQouwW+5fzB2tdS3z/wc9RWAjcKIv6
KTT8U44g2JNtQP2Pu5D9BjCmsoeY83VoWDD1/W0yLnL44kmAT5bgzgNBz6ojZGiyT3bm8CkD+pP0
w/1ujqBDEZ8g2Z+V4kDLkvv268hkdSfNceENIpuX4RrA9g9rJWa0dQxHCVxZwmGQPs5W/biw78cP
yuNdxncR/ONjbdHsMkoqmCmDGPFxvMgX2Ygd2wEybb40gwzdAGlxIUqQNECxoHjKvG70crKhEnQc
d+JAAOEcjrCAZSmBjbkQUqzBBbHd/h6om/eq8OGLONSbO+YifN5fX9w9t3DAAz3ThiJBuWMHVsAN
xWWDLUhggai2KNB42uQ2veAocgei9OV0Zdg717kyHW3cjZ4bHLN8NOOGdTnwUb0tmF9vSr7XKgmT
RTrpOBu23QHPf/sqOiuuMcAdznVpjRG8T9TMhNsF7BospCOetPGQm8UU6XYS9qjJyM1llzNVhKb6
cApA2dvKnMpzJu1uP8icD3XkfmCD0/CekynIxmZhzvMdr/DySSvWdRuLHbBX2sANtfex5aQV5w6g
haKghhdrSQlSFx9KpzsQxynslxjvXnib0fTMRqAinCBfoxmGZorJgcfRO72HpgfvJHyG3RArKNoH
5tEmnwdsgdGXU35FFbDoXTjDFsz/byvObHZVR+kL0sAug2UNsSxziom5HMzvx2qXh+XkxvLk3/kJ
IMSTJALJbQ+Sy6DHZ4HiAEGoOVVs6R6hvfMj5BQ/hcueLG0UonseIbV8Cv7t5H6fysnEZ+H4BKzl
YhhwOnKTerpb7Ay2ozgY+avbCluzx4j/1d/B+upj/EIC+X2ZjXF6YO4FyhgIYE21DVBxIwBC81iH
ms3G/40QkNp7dgfmvLN8AnLN5VyyWLg+PDxp0MuhfttlHk/bJAimx355b96oQ7c304P3dvOyOLfj
zrtf/62AEa9fssrRp3Ef4ZYF7u88jzzBCjAGr0qq1+PDyZxtObrTkgt4kPElMQO4b7EdeHCMMXf6
28o4Tp0YCkNI5ewUdL8Twv0wP+OKetk4FaGCQ3u2uHFq2LWLdWSGzx8nL5V7glbm3re5DxVL8oDv
4aH/0BikE1CTH00Cu4AqHlGFTdFL5hSf42tGwmgXx/hSjqlgOJsj5jUv79hC9xSCsdL/csj7PHSL
yhZaGYYyF1SrNO3i0tKsIzZL7BboNmq4fYtylMgXJMB4joRAhLjJYXpl9YP0YsT5JtHt1Ecl8PF6
VHXPUIlLwl2RF+azHtTUG5At62JI4sxamD6I6QxYHWTHNxyqj/cafylQxLmYr0xHeNuYSK80jvX7
6DPTqNuog1SrBzPGiblYVNpBj58NjTz1ZETZeLztZXv0KZjl9Rlr1fDfwEOZ2OH+YR37ljT1thVt
FLRyHlDPF+1VDYVfCPFX2Z/ENOoxYbozHPB5z+5HicaKORa1pQMQo/JtRWHzc3tu5O9JBBMs+pa4
LMoniLpwVEaiM9nj0Mofcnpw5pEl0HcowFZ8VAG+YmRxwlXogddS2vZG0BhgiHDU9K0MVJB6RBMg
SWbNyCf5MBjiesTtG5kYlDyqh7M8ITAPMJJP4odIJ9t8QDdj+Jv/5g+7zjlH05bCfx4heoIo2tLJ
ccQCQY9+8YBGdwwy8PB7jIHEhNwAM+LY9rRxGr5W0lQsaKRYATZiCXXNMHE2Asla1cGDl6vFrNoY
MsPagPmuScmwuaMRVKUMC/nmfF4bvEmsD5/vueJjf84GS4owzi2VGSG3Gh9STUKCGFmxP6lwQR3o
HFCgZuL3Lek8zMS+lzauSaQhnaFwqUqpPuda8LtAV2pCPHeMNUwG5wrYSrtFH6JhxfZ1MH02ImvE
Kqc4xs6PEguuJO/qLXwlOgVbWuj0otdX6ExBhclmusFza5d8FxpEB6mb9aaQlG1cDNnzz8Y+nqPl
L3K+NO9QaF2N9dbHAJ8Tj+sxzmOwNU4yjBJUdFgNrBY3Q7PCeQ7iz9sZ8uaYV1MPVIwU6PSVwMBy
XsPs6Y7BdB7i0ajtJFwrJqrsKTstFode8Jgp+H0oHjXnvBhxbc87WFcLbvh8lezZLUwIvD40DjR0
o5sPykLrpZvOqxoa85QCic+g9OM7iylz+hDmM2if6T9Xhw1UXFBVzkzCuhwMhFXcbVGyAjUQJjs3
iGwXNZ0ywuZ8dQ9hvqUbOAjiqmZEki+TgAfoMJkHLg/Bd0US1PHKyuTnW7JkclcgAz0+NbHsX4JS
lxf4n4G+peQOUUry/F/Od4cHL7cn2B+Xgk3+Hg+UAA4KJugUNyvfcJ/zVsX9y3pyTM4GmInYwimA
Ay1zXIKqZijc3Xv4z6lCNDAdUEBBo8Q5m4TphD9JHv6x4qSnlIYwyyh3qi1vXDKYBs+gBNKu9IQH
74NJLeKl2v4OvG/QzvXzDxqRI35uouTAqSOUroeBgjIn3dw3KAyZyAXakkKDGTJGUeItvTGD6QbW
Z/WYcWUS1IfzeENJgLWQhbNnj2uHGZMD/jEt7CObwq/2tSu7WB7SlDSc7YWV+u/Ra0dNGObU782w
vRg4cYQVTrBcTMwRhZz5fs3oGGntLrKYUU8+aHvrQjzWoUkb9clEV9iP80m6AdqmhZ89j7x8C0bW
+YOtxvQZm5G+LGaMIUf0b8vII6guYFx89hVCJkoAXz/cPGhaVm/6dY4UGFg33W0D/D1ZPDgTWdNQ
ENhUCnA0HzCaIXqh1Oe/BowMkol6oBJxf9NCF/ZTKeEiD37D3sRBcuHgjPHDbpRiW5AzraLjCucT
ZvaPXwWx9sxtgDg9yptCn1ONDPU1TwWQh9gwoi9VwAMFYUWyKNmtoh4scyAyKqsbmr/dk2HqqL/+
MjQVwYuiSQdZhMgpLe9cObkrLzmXhs1M5gpg8vtHJdVjCoqYjTQ5dHXIIh5cGthMUVuprNnbpF1S
4nBnhw9OrcivVg9vwFTiPUq5TO5T7OpAK7mGgI+gaFjYBvE60VIgZR2eOdwkeFRRjntf7r6wwyyi
Qvv7xb+sdvvO2wNdpgLSSeUSrwo6AsOSn96Xllx4PNVbJ26V4oJ11PzB9OOa61YF7xNGNjdRZxeM
ZbFMxKt3QVSnQP7UsDwVy9bNoVhH+Gml1IfIb35bRuMqGjmMg7gKO7t3FYFvqGGegUnsYDNKsGFh
SrxoVpipUrOwslap2zuJ8jZhsDAsDwMnhSS9668lzf0d2Q5ClP06K4zB6KsySOE+ljaPx+yFFK9w
SsQYjSszTmdgDYijetLm09ppZuec4T1BuYVF2M5u5bR+Wzm9N14LHLi13T5wmRnmOIGTPscHePMU
1e+IwIaQQ4gGaZfNPqckVP3i6zyeEyV3B7INW0tbKDcbIt0zslSmmnT1LDPHgEx/Iy/Q1sn/ZT37
tYdnYEWgGg/GcPHvfvVtvQmfAG9h4acT3WmWFZJRmisX+uaPCzmlkoHmo/kE/JGJ16qzRLJzPLEI
chQMVyw+rHQI4o6FPhrH1+JOz18z0EPlBiHXe5NvgyqXgWc7ulUMmnjF1RQXj38TmgNKUwI5jPnb
/zBEi9bc9ExyHhj7CcYrwkSCU63XlIy0oUSlEzZiEnHDUhDODIF4Kvbr3g/bt9a6z7HjgYEEAAzt
HYUqrMdQczN69NRSjspCSMnv2CsOAhzSNRsbXDSOGkF92IwNtaviFmw0ANF1su5fkX1oi4TBCLbD
pUckV8RxAEcJ5zPqVYSNtwDRZNBsKzcZipmkMYSzKYuqoBc89zq6U8FFepGAQwHDzJ8ZJ2CDAjgh
bKqYAzoaIdQfpJEMOCzIm8BDsIUQsjPQIIcN1XPHcKeEZYJx/vyJxQw2NTjqzKGqQSciWIpPFICl
mMjc5t/LwOsT+szOAqRhugcRNis9Hpfwf4eeNW290jMn7f4+5w87BMhb7LRc3gR+PlBNHY363nQh
R4eD2Ws6mDVXoxvW8hgO6a0LGrBtTMaBUn11qB5kFCu7gcpQA2d1h2UaJLgP/NEwsjuetjb5sMA9
UqoWEodosc92Faw9coPihEHGuVrInqDUsH/RVfecghEYCfFn3jS+jPgvFHSyUxbz7zlOvi6/LAUN
LPmTrVUBXfyjeefIGvvCC7FnBL9iUry8WrGbfK78yFexEyO4d/MO1yeEC4bh5fCrZg0Eq9nAecy+
we+Q7aB6juhLX7JdP7ExjpwsTjZ0ETp3Ys4YjaPzrDsSROWb18PuM6bxhSGHj08B09/9or27m7bi
XDiZhu289B7XX+NJit8eaki7O6705PKhI6woFbigEInSMRPbutHXN1qiKMQWBEz/7vLcUEXgkTQU
pQQ/zya/vKjJoIng4vbWw0TFvsvRJXHbUXEB+hU+pOtldP1S6e+5lVHWS7ypx4xKoBkBoI1EQ0YJ
wSz0wOWvLZn7vmLudfNhZ5AAIEl0Dnho3oZv01NingFT0NVgDmmld8iAmVda5/DnkwyW8iUHxGg3
fD9vgFbJVpaS2zEDaUE2mqER9weWNmYo1nbu7fxv3FbeSXmjYKBCipzkwttvuKaLxir+IQCl319j
DUfk7snARRfvIa4IevOGR5KtuoAV6cozDQERNE8PJwMyC0o4Tldzo/GDcAxkuB9pGyyxPNzMh2v2
JSqU6pwECqdCCLH1p6HOqF5esmy3JPTiPPmGRKJOtOFtQ7VMDY8RC+lCVLXTEqDyDToNFDWY3Ibt
FUtAbk5utYmCjSu0oSPwOG2xiESsqYehBjKkhtMneJKsltc4WtTEGIuOCrsUfK8w1/Lz+McoBpMT
zD4SCjsGtKLHA2s9mByYEIRtODbQKb8ThLm7OoY/QY27ajwYJIiCDH7vPG31Addlhj85U2PrAG6u
PM1sAnk5VDcqeJhoZ6fmuTcVCBHW/RQpoDqXdsPKPzF85KrDS3jJVU79Ahoxhbj18pDc9sIWgjWI
8hpIQFg6+SJCFGzUfXslOeVP/5Lb2rj0O5Rhd18ozgbr7ygBh+Hg4s4O+wGrgEDDAhHj3cVShPDe
3pVZh/rvzm2v9YBV8tyqoe7rR9IfQLCSC2cDTg5vt8BGgCMV3z4NlinJs6qXMxBhcMpF6w3AOef4
zi5SHApG8lzXAIm70ZsO8AwIirYThjqz102H8DxyPjvqFeAS0Bk6PMY00xLNcN9rt6IEye+2qNNB
EXJUdkCeEHkmUIvsfErStjKW6Xl39FX13W6xCOAe/YVQ6vp/NBaesOTEf9J7zD6jN4XzaHCQ57BX
kdjBibnq1jJuYPWuj5/D+1CiUvEbD9sS4MuW2GBc7CL/u+YxjwsmE3prcQRB27ch99aheCa/qeLJ
MMs+TkP/uxowhs88wrohR19a8skgQM9pPxibDCFuA0kENaxCgvMY/qO9J5PSqxYQ6xxzLQazEPfQ
ucJaYhDzDPIQ0eQ4OUUTvrlK1ZXSUDBn/2eLSty5hCcsA1nkfqvolGhhB/WpclU6SwzYy4C+jKhO
Xq+OwWTFUL+xZOSOqkg9YkIH2VI7vAWwkO1lnwpXKV0J2AjK5/vA1PuxRwSLtxYdDrTCJxYS5ugz
JKzryhjS6JOq3gNXhZS016AjQZzE0I7NjqLatEwiRyXszAmMwAKaJHryve2Ikc7DwQuRVjfzq+W7
Z8sj+saH33HcIBGRSMKjgHlA+yQL0n+J/Ggm2ual74ISkhIJS6L1AdAgkIG+UMUItCMhr6se/fg3
VGhUY4aVQNUTKk2eV48ime7ehI0NoCDQN+KXu7MU9Oihww/XrQwT4cdmGpCMBWw2H7CohgwGgEB+
htUJzQPEWydh3g1CaBMfhJKvFzZ/TKBDaQXcbyaOANMgUCDcYZE8l3c8epkEcGsk4GPNx4HmGV1h
fBqMxiNfGfcuD8rf8ZtRYs+tpz3B6mKq2HEo06GZjL00oblNSJQL9QmBpcCsKt2DsYu2YG7km9/A
PDi3kUhee6fBSTVttbNb/HR4/pQr6ESAouHLI6nAoxY2Cj3OAQNeERWaL6JDuniUi0g5vHGB7R0j
OTS1s8EbZUej4XthN8c3oP/B+Iv3/+VvPsPHx2Hx5fw52dymdaMyw7O4b7EWzb5lYjrL5OZUorbW
JzqZu3ciKQAjaOBN5/twQJRo5l/Y0GyKQ0V8WyfCbxVKNYaEgCQiCRDL3Vib8XMrfzxZGoIl7shD
0G15WV+zebQtp7AZf0xnCxuNFK+fEIgVAfSBjR/kmK5pw1gU3UUq1Jq8y96RTxJAqdrzj5/4T9IK
xfy9DGHm3Idc8FeQdgHXDR8kBG+tUF8NwNFRxH0sxlLsW9YwM1eQA6jK+hFlxvfQh9U3B29hcKzQ
FjHJ23OyRpldbH4nZvX3q8ZBu25VIWP7lDb0svySQHi5W3if8Wi57VoUTtB8zn3aibhe5FcJOeYe
KOJOBcIunfBt5euP/3MkOEH8DxB5oADpgjaC1nMgui/az9fPkmKFV/fTZZs6GAWelb/uT9l9ZwSa
cUofyxMFU3HkgaBkPcFTGGMxSyIfdgIMOqQ9FHEs3+a05caI24VoSp51segdzM7K4seMxyOtfpPH
6rF+rGj0UF7xkzFtmwN2Qpv77nA/Pn2xbWDeC0eJk57axRj9lt9dAX93I2+atTDekDf1BLj8vuDr
vrG55IdVL7czPTfW1xvRTwpv6h/lGqpp9DqI65m6zxucE9/z17padzsYcZk2+6zUDa+lxAKIYU43
4Zj6xOUBct0MVwXA4O1vcSOKSfBZvnF/d1/iAzGuVlrMS5QbdWvus1RcdmKQy1pGErqVj33hF7A1
43byIhaKSojBI/z7+/Q9u+3+f09AaKAgPIH08uGcAamMf5LVHkrJqpkDUu6BlIOgUGWIIQrojYpH
STcmReEHBM1v7zN9LDjfuo/J3nmAuelWIsZRP9THBiS2d6rg0gCsR3z68HvIR3B5YBfeAB16jLwP
UtBRMgQp7YaGHtvhjZJZ3Vo+fc81mQb69jNXsfsB8dl+d8ZG56xmTMcdxYCIzctcEnHYki7W3Kjr
3kpFd42w7F3Yg78H7YZQCHG5Kx+LfipZ32msKPfxLiJYZIIgzrlPqASEL+cfdRfjiI6kKgy/sA3l
v8EfYL0pgtmucKL9g09krLDWfCiPv+9Kxhfgkh7zxiJFphblDhtHA/sBsInz43dgKdzuUHwAYFWB
pzNOzy8SgPSFP2WJlhcSItpjb6OfngndtqOeyEiCTZm4FjM+CSSEB0OsBJIpeDuVbHHFc65hmqgy
/RFywlF6t/nV52v/Y+m+dhu7kiiAfpEA5vDKnHMSXwjmnCmmr/e6PQN4PHa3W6LIe+pU7drBvtmq
F1vOwGXXeMrfkDzBi+ucu3VLqE5TZJW8OrwyaBn2E3vDr+H2lT29CxEse5fhXbAJPPza1rWTMa1N
eJkInVYy8zNwWoAjwQIehfMbiFijatEqbeU29KtCeZbPZrz2WsYfwRuyNSdz3V1ioYd8hdlhuFFz
Lvqpx0wN2Qxeo1frMNsu8SEmvY/w4mpPb1S6Yoxn4rNvbxcWwvU22y7/1tmfoSPw6b8FMU8/7pL8
uiRvsLv1YM4ORvfWFtoDQfHGvvq3AOc9jlUKiCo5oh7A3OUsJn4hvh54r/DTnzAG8dxGBiG4w76/
X4I290Kp/8bhZxbTPfgNc1awcAyXPtPdQlxOm/y9+jf+DgE9K9Zahe30DIFrpYPn39nfAnjQDVUq
h2a6Hg522aT9tV+yEuMUSapwaQdRJ4vw9AtSCnh+5GC89MeWBLoJvl4K9ZSDFAF3pPbi9CJjgB3m
xe7up3ZfgaI6u9GNKSKC3DLSVy3/2u5Mjc7CG6MqazMTq4jrDGVLGjfymuo8j5EP456Z6Q9ZSJTn
7dH863vvL8ABVUqDoPO0c3tljuA1/+A+wJj+y/vXm0nFv36Dz/3zex3d4pnd6mSY7X4WP+NY18fq
y9yCz9UXCrU+fS5Pg79G8vzvcd1kWU+fXXN0wCs3t0vxKv5Miqi3j6bHr3SYWedy58Z9GriLfnpH
3i14t1Qem2yURrEbZjU6SLKLGBH1PVfUgFcXPOQusEnWWt2WeiV/veNZ9/DzkNXS3aJZN2KECFV5
0zrhRa5s1zbpQIB4cGFiHdFVWLVZJVpv/7vh48m8fc81lXkRKff2v2tCCsDzN1B277ZZ350AMUKJ
N56Mtrx0rJEW50nmThVlogZ7LZJTNNHbODW0G0s0tN4pgkKk6EP2rFGjfpOWTVbpLHJDkoc5/3FV
ZjUJGrY4B79/v7d5Zj0z61Kisp9qT86vnCZhg3H8cbNn05yRrf3Kf8cMSf4Nvv3JPX1s+GhnDTz7
Ujzc3BnWJafEuGZ0W0bQSEOZODcUvAN6hWWUiHDo26oWKaIBEvtNDlb9Y7sr3gATd/E9Zi+L1EAc
imL/bP7ptuJD58dW/jnbju1qz8sdpvNyi6CW3bZNeXdd8ngTzadn7+7EzuU1/mvvsLgGHlBLWQ/K
gl2REQcLaf/NXOC9xvhrVnunF2TBrefz93U6C3LVIKX9yMmqs7O1m0jYiwAoHsG2NjGFAb/yblqp
XbN73ctKn8pqpppgD+IvtzdO+r+FtCc8YpV7y3rIY8gAdnrmh1PJ0xpZ0Jh+FuHx+RXsQOATn1/g
9Xr5/Xcv9awrDlj2nh2lA/R4gUH60gqJCmMD4XmiAqfKAkN7e3UNw7Pv/Pu6ZyL8mkAS1DIAP2iR
duyaVbz9KLdJcFQDFV5+tzj9PhBQ9yy9AAaF0b70ZnN6lK9G/gPBG6TBFK3UVO8AW7OHeXfvnXiV
EoDuWSpATxdcObeRy4IFdVUKa35bivNRmrRH31rI9r+aGDzZDKfn4aALDq38TePGtdNOQEnwHCpR
4uKK0RF1X8Ipq0dHx4on8bNiQVFnBjpkXhcMGhyIna1UVkPtgvTohJI5lSboOY/ZZDT7jQZfK0Hi
BCh3UMY6bIXxvLrMEe2CeTToJ7HI9MSrWOP5u10lF2fVZ3HHOrLF1Y4YDud7TysDv23uwDLUl7C/
iGRevC4R+J5Gn3w0nn+UI+iUDM2+8Ob8g7TklHv0QqaXSIUpxiFVTNmL30rXwUfbzpcpWnRgzrvS
4afwfGCDr1uHjhCrVaoX7pDdhccONCAbXnlbkSEfgwOe5P3jeldM55FwECD5BiYgi5iONrn1hJ6X
E3dyFZuvsa+q8cE6nfELAj7aUYJ6fgkprUTvYhczBXye6H/+eFW1Js3L4I8eckxy89ejh/+9QTCn
vgV8afwnYnIIVwdL/NFRmY1VEVL8deFjvzpVib1ciwEq/+62J0Cu6JWmp17owyOkVYgVwpZkPpRP
Jn7BjgqMYx6MY7bZjYWKnsYSHoaFC8s4Y+DH8G9x0wNY0Koqmr1DZjwknCwArOplSqZnJpqyec18
WBtuci/N0jeb5EjzT8r8mrjTHt/M9fc9jjkroy3SbPD/SaTgn9y3H6aoemeSgV+/X9rOt6Mz4dYw
4uN2Bf5+CLtAbC6rSSYUeHm8tTALYTGDays+cEuunWCc5RHLpr0aGYi337FMQv/CrCOcpcZj4mEi
26YyMVtxJAF0Ho2slRASJnQmHlBj8TnMvuYfHMszm+VLMWWUnmQNWunep8M2oGVqW3xb/KnEZyea
UXvrTHoR3uV2vhvblH/2TcRCtPRGg5B9LCHssy8MeUuJcv7lDFh/8n6c1Pb/DOFftT0m8aVyBzTf
/dOuJPBFtqGNSm8z3XBC4NveOstQTLb3LRdcmikvZ5H3wPsRn1Jj/frp44NJuiQopfEoYhvEqj+V
U5ttaSkxOwcxxs86w5WZbzs6ZIosk/KVLqdagb6HWDDyEVYlhvoLr9nyW1dkVklmXBOJqjeKOyc+
FNpPk6clfdaFvvLcurXX6D/kn8V3CyVwC1qSmOBSHyTTmRtPj3nK8txN67LBS/aG1FLgnLb9/4us
kxIAMNmLdCK5UGvTOXUegQRS+MUQpnQYRRd8Ae1Tiomg8zMR5GhiEALnfyONhiArcURmoV3W5Mqf
j/M3HYc1il6lNRltHDgBLZNhCPcCWdhQ6u+UV54NnmsMLjZBAnj43ycdshOzjUcCVVGSGXG+KVNH
zznxkqD3jw49eeMDOwvi3k0Yjkx0vE9n1gYJ1QJApn2dZF0bqcU3lD+tHIzdVNsbT9o2ZPm26G/N
SbvhZUBZzrFmHMiuYP1St9zcI2c60jVynZcTFA6oECuNIcT2OmIT4Xh/UPpmbhejWvPVKhuZWAtq
ZjgTIA4677esn924/MVYSsIpswcW3Ig54axm7Cf49p9TNrF4WVQudn5RO2d0CGdNc7th61ClvSl+
G5dNNgaqiWeOAQSSOSGNMVnLpbthcoDBDx6lK7im5VIqvBev3hetvce+xADn5kqrO/f5lRLi92fF
j+yjBdQSnXs76+0Bgx4eIDaAnwgPvJdc84M4W03v74dOfJyafSzrZu9lys2qh0et4+4we2JGDZ3Y
d3/764AzJRsiQ0LZ2lxNUQzHT5uOgFqpI9uNVzZZDh1n3Al7EjyqWfh32z0j4HOYLh768ZbLA7DG
ATT7Fgmm9+EgKyAlXl6wy5vFe5PpjYibMl8XgQJelyMw1x79QGoXCqDw0OJbPoty8RfKPj1TXnvj
22f88sn4PNXC0PDoRWgU7Ug9UrpEfYQZNAi4gso/5v9EH3NMR8XnZ+G5dLIUJ8JdTdg+cG0yzEFs
7p5h10rbKQCp33Up9X8uDGr0Kt0+DQxZ+A/LV0E54SeaKqQKdmali/zNy/hZPLb2HGYejS8K4Vhs
sIuml0QzXAU+E9OrvrkdV5TcROF6KhasY0PzNDStTjDvUrnQL64zf4h/QWdjwt+ONTmT35+pIWit
cBmdQwuHzvT2CGejs0g/tjSDNff9MOxbOW5PFs/ZemxiCLdT3ckcX58l4rr1XEW67qZI96foIH1t
M6qeCtEnpxVnpdvMJbQbblaHwVdBMJfD2t2CNiBH+ze+77u7LtZdEnMg4ZdTEYK8d9CX3lmo78vL
C/kAhm+t9fA+Q8jhqDHSJ14HuTqIw6Cuz95t8m9NNoMA+tc1597n/GISjmQhXhxJ9uSLJNpgDNTO
rs9D6wFP89mYApi9wfk8ZClPAeDBDTz0WV7RXPbZtDG1H5az2MgKLR0/52DpLulZmye51t+0yeTX
IiQIXH+1IUFFX84jyba89xnfutZd9+WxWNCn2aPl941X3WG/1+NBZGLl3dqunr1DL6TDmH7n2qZn
6wU40mVJ5RVcj8/QS02vjfQQVgHje8/dflfmtqK7mqfWVx+GfqbKB3CcVidxy6Jt4Sh9XImqDowC
F+9lVWNnVA23NQjucT/iPkireTdMXfuFX3n3L2Nqjuc4MfTHkJaEnowpVvk2q6ugTj/pbumc/vy6
QKK/7shIdSVAq8LMfLbpf0F7ymX10fnW4fPhvtyjNjG10zBDPnWy8YFmxlpzePdC+KAbXj3rP78r
aXldOYj8Q07z6MK1zH6gJm008D9zqF6zey8x+7ZC7bhk1zO7KYuuPQHRZfmeHjqe8P3i2Xkvn3VF
I6plaG+rf4NXO7lIt+Ld+MiMXP+WE23ZeEsHM8TAY1352I4OWQ+jkC3SZTBD9dMJtW06fkzG+lt8
FBXBvYUGKY3cO+ATTcazf3r9f7fPfngbxepKy/iwzn4jBZ5UR+DYPycuQa3KaGDmsW3Gl+H6ei61
OegEw4MtW5eqSN/RT/2Rv3cDZuypgkQexQRS0lOKzbnL/Z8eXtO8eP6CoF2v6kioA6o1wHItqsb4
gDkEwM5E+1lOTF+D1ycDxPZAK4CnsRrmt5Uno2aiT2oVCf4FJhBuPrWF4Hwsb0fs11PjirxZ7rjC
bfa828lgd+BbJn85gdi1zc7D+ChaOveTw+R8JxVh/uXqdtHyRFuPIIAnPeIjCOutHxDYgHUStFPV
VOdVSY62A+XQCcNYu2OImAzUy0v90H70t117gXaESkCLO/v+ZCdteWXw8vijuL4VwNgCPQewrC87
iVhhK9AK5nbI+usNveY3X/2zR+SBJdMJJdd9imwm54AzDeLRE6XTuB00hbdwFchCEuY1+PDtUxh2
/EoRtUQ9DtJgXyc0OcRvAlC/+q/xthItxUvm3fC1aCq0AI9gsOHRDY99y+nW1S1LEH7OqeAJH88D
bzNrzFafwnUf+8vP+u/zZxqsptzThYDtn8y4B52QyCwMr+rypnEN3M4BmXif0tHm7lSWtK7myZ/M
95RVohIIg93QP1wU0gTikWTP80Kj45Pt7OoyG7bZ09RZvh+zQhDG8ekkkksNzRiHAQTlaR4aXPqP
ZajGvbb8Yb6pWYmVnOl7MHdptExsp96+4yvf29eOouMpAii/r4Hk6Uc8kbt7kr17qF5gQMSjoNXy
yGxnsQ5PHJbxQSX1i1mQ0YN/D3XpNnfHOUL38dxKu8bGwtRqsew7/moZIpxXjDdMSNaZtHHfcG78
PGZ3BiiXAN4mRqdRSA29Zr/TDxwbOKJcEWiMOHlWk6vbIDK6NOKrTVW3cehoX8KN2OIwY99eeq/2
i0B81g8vX12WFPfeZ3QvVCYlAMIseATDeb1gwO5dZ/caP8TveSqVSS6Ncu9t1gjCsil9pb3nRhOC
jm5yz1XUybGxxO9LB2/qewVg9iajBnhh787Ob4/vI2EOo4AXZWybv1fmK3c05/tr66EF9h2ZUQ9N
DylvZju89IhEKTkMkKHAvc/KD0gbLf/zuv5fIdNpn2fBQ7Kkz3syr13zlkVkfgdTVmyb3xuozE0u
0kdjzxZhkB7cGkF8xnYhzF0o1+qziJQFR1V9rwdgTloCaSKHa4ypZoMTQRdDujTBS/QCHsv1/NWN
sAGdRd/atxC6z6n000fMHN5FrDL8pGBawdkZWvlEGQiYECNwcve8nbF+fWLeFUXTnsyDrK8Nn9WY
NJf7aCMx/dE5txIWTd+sDiDy+23/9CeLGCJPuE2LIhb75/ddj08To/dKx8lwZMyupqq902rX/nrP
TrBjjMqHENvq7YlpN+oCYnsyRARKQinr68VlcOwZTX0y747eW0+cYmN+Fgqx0WVulslfxl2rH9qM
rNtLRYRCRjrpf3PezRMxfq5iM6fPraDmv9qGCd9+PfxANkhyEa0otP9NKefZRGR9AE4xGHZS3QkO
07f7+FU/gW6ktrEZM/RwlvgRmVhtf1lna2NuxX1TI6IA6MWChOft76d3Y+cyP48AA/l7L/nKPYuk
jzM2jz6W9t/i+PsdxOZP761O6TE1t0xG64XjkZrvnyBSaXHN+3wdGHrcBuGVON62Nm5yz12CZENu
pc11bTM4lpNiA+4C1YI4j5RzO0zCxxZ34UBsdxvoHLf+cXGZBp3ZM4AhbFx+xjCAa2uTzP4tmMTU
vtPAglr0FOXQtSdOhld+P4VXF62G6n8daWPt0NQ7A2u++rGTAeyW8ObwDdi2UAABbkm2UJvCdR5r
vnKJblq8eXhwbbpq9Nm10yz0e53/UD5JIK9deOCH5q+5qaNmPzwygIU73JDWy+jYc4xftq/dht9i
NGupE5iA3VbPyrPyaT6TJq9P49S8DeHUaZo8NJgKRlX5Uk01/3IJKTwnTg6hOcbU8nsq7Ybify0R
suu2x2YzTLiV6pfio+IfnHEj4mkV9NAWrLVKn8+2sIt3JUK9LECJzHhdlNFR2M2+Hf91OnAB3Q3C
0GgY0cdD5ql+Mbr94271rXDqlTQQkuwazhqkJOtVUBH5ka3bsdy9nGoKfxiwaWuixYEn0iU0B8xd
nMjMpZSunynWgsyvSV0aSU1YAL7jpcjyX+gOqVDlyBbAJViPiJe9c+s9yaA81va9s4FpzcxeEPL4
XMLiZaXFUKv4k8tnWQnymko0YkFsKHZlDEfpPN0PdKW6BvgeO8+/vKHRyxjz+uuuB1wx6+tuGvhx
ZTZsJf0Xz+hQXkh7TP/IBzL0C44M3aEbVwFSPcswpxU7nJbdRic02nU+WFGQmW93vcKa8kYVB5YP
br1zsCtwDlEuTFvoH56PP73nQnOiVLpKr2LwLm29+ToQISNqbqHc4+P8YrZPM1aJjxEBORsem98p
WMU9o6oAA5GX3mPFXuUMs1CxR4fUS+41AK8sC/tDO+EGOw0zcySw4fYJofYxd7UYcZ28MtuAJXcw
4f1bbYECEmXJkjwsIQ5DMXpVskT6i2RxgsxKy0FcHhkqAOyVc4dKbOj9rtiu120vuod+MCvg8TKd
sAjQ3zJ8YKRyDIJXW/g3/XA7cPq4DCK1T1m9a8ooHGq8+ulS2KQhLcfDNBmvG8qPL6Xu3ASsvGqh
2jp7H/HZrrwHgpZkcB3EQ90JmC6sStKMj1/SN6S0T9fVRy/ZVQlCY0XPXKrpvQ6p97qbHlzeciLR
p0h1TauoGTPtZRzRRVcd2tqtfx7+aFJLr3aCV7r/6P37+Dc3aX1uS2BdbGhiaoAeXuUkX+UJct2k
s5OABcQt8nCi0HyK6EvhuH1EziUaML5vnSsrQ+VQAE1Ro1FeNqJl335X2tcuwyfSd8jhQ1pDpA1x
6jvk+ZKN0w15laXQcIcKQ01TeiGn7ptycMbrXFcGSnu32tafJOSJ3rb+7uyF2oBW+R0d2j8FwvnS
lYch+/3KujRxIB9cEfxzM9Ixtmt6wpTsp3ZoeKocm1LWBjvNRqL6Lj4FWEQknDmi+SsrwqcwoHPp
3PwU1x02HQvOUuVTHSEdHR21nLo42lyz6QjPN/l7GSFIxuU5eLlldOOyDDwGQa8h4b/gV8OsdAKu
TIWQ/A4sq7ZYXLlYp745bNOPc8Kg7iq+ZoEJU9pe4D3fF469e5lraZl3c+U63NXl67Fr19cIwkuX
uunis7iXCZeoB+LpuKMvv6X4ybTXucUrU/rLLAJbs109WQ6cUJ1FzIxn7SjKyZ52/C2T2Qtg3zZO
vWQzLFfK9BaEdJdUiNDqQzSQ7jq6wZ9IDGim4QHdZ81ONuDtDb7NzyzYPy9P/dD43RLhOb9O16XI
+DYiUL4bRUhMzVrPvD2W9ijKHPEbgCbOiEf07enUh83TI3LzI09WzCgdeJzG01Q5lLw0A9wBr7Rq
dnWgwYVR1HV7eWfVEL499LaPuIWCBxOMcpQ+CpEOZz3R73cWq4cGyxyQCiax0xtNJ8/y7rvcjhJV
56unbKSat9Wuwbv13qPiLe1mgtaYaIU730pMCH16HGtthsmKncF9BPtl6vCZrX/POI2TFr+/pobv
EM+GdUbh1Vrj2yTk8L9QK5ITMiRhD0qCyGWco7fvneeiYRdbMNCmoUPQjo5++R2U6H5V6JfrL5lt
PTLDr+yUSMDY4yr1yDMwbaU68eajJr6QAg3jkMM77mfzkb2KvJNdlUvxluJd2dyXd4rUi7NK/+U5
izZOVUt8ujOxaVUxQevCX2EjS8+u0UX3V4gVLBgUmX0TtzpffOUYELGCP3bVgkK0vJ5FmWcFMU6f
Wfz3+bvxTQ5OjEtKztVPjxi0FqsG0kPBUrVdKYQhvueJFFyDt2yqEG2pYuoIR9pCvI5IvxvE24D9
enA4gtCfXe3bdWgwpFDudJKjQ+PSmMgKxUcvbptBG138g7bHmOkqGbHOT5Vlull5bjhezyINDTc3
T2EL5XRdYGou3Pq/Szs3WIFBInTICOJ085vqpRGUzUN/P4x0ApvCi6ytQFkSz7Ha1RK73u5ViKQ3
m5NKFQ9Pbi1qqrC+WIVhZGfXI6XIoR6pDX+8Kvke0vPu6kIFSvfBo3Af6ntbqca6se1EivthqKQe
FQOHQUvGfGpOVVoTKjiIy/x50vbtB3GJifGuVg2kwjf+NooEjK4wYFnqgijWNrWdN+Ov5mB6AjBr
K+wQgm5vP3yMzpJIQqW17Haw+boUbx5Xz5EONj5/FS81sMpplOqrF3InURHbVyAeOHdlne0crxH/
yW+mbng8iKmL4a0hqsWb29l+5kOBoTXBAa/+d2Z21v3pvCBem5mG/9PC2Vte+/HhpbnuJPrrAQ9T
a0edhe+wWcYd717aeCOpoyobUiM7DyLb5Q4wxrmOHz05D1w5KqHqp3tqJ3+vVRdg6zUMsJGOkGBA
Lf/jJEvA9QzAOgKUUQf3xVb9yuSZQVUKF2kE0dWPZ0bMnjdEhHZt034WYU9us9ZjzgkUPxC3nxR5
7F0BPqTnz25yFq1hI6FGalCQ0Ny0WKfrqQbBPnAGUtLgBL2JkaJo+cKPCdBtxtjtc3G8SGR/E9ts
07HpekwvK37g5xEL6v6PVhUbbgAY+ql4QRuhYqDcc07MXT+8WM8SnUddvM/4092Ix5Adyl7zM4tk
flnb1B4VhnMvXmNkM+LLuHJNXbeFYqo8WdxKgVNtrBY4GMd/sZwYwPvcoUIZCkfd5N8s6pfDNBvn
1umb2ZxyoZr8ufbxVgTJVxK5NA+4AB7Mn9hOClkdR+EO+UiQ0ZU1hJwG21oNDz27boUr0QYc4Fv8
gKvf/Wf9U/tEcnlz2edQONcexEDWztH8Hq5T2wNKLgHfxJ/QTcWQNoPEkqSNHXlZcVuclO65VIaD
XD3UnUSy6bFV7FdDlCjsqLcnneivdlH+w3hdQEw/D8HyW8GAlA8oScGmAe5+n90Dkuzzn43gwWFk
WGExM/1yob3Vggf7UI5ULBTzn/auhqyauZbgm4nGT/XFDhgFpK122gJ3J/1Y+zq4r2KwEqEdtUnl
Vk4wRDlXlRZeGv/eDpqGH2ERf2Ly7q0zVt63cb2Xj0+J0OtsSpnEwBPU2A1c5Fglh/PETLJ7aG7i
yiM0QR2//wLgK7aFzJl3+Z/yXxCO3H/OP5bjzXftUd43HngDHrt/bgmVTesp65KpVyfZC3XwerUH
cVq3XTm2kuhRTaKeAoys+uU1gNQjnmTaiH3nMsnc3PjlY/7TiFvoxbuLUxvmJIZrKZtHXTFddV0V
OdPm3ZQUqoVXqdHPtdW4deRUAwMCo+t0yQluxwwKn4A6wNyDOu4i7vOTB08lhSteiJR0LRwLR89O
GFuNWR2GCd03WVXCYMIejo3UJC+HDuo8Px7zsfa+sZ8ayzFQX9k2PDdwBe1PvA9BGwHo74a7hxrR
LdXKXvnkr1IEhL6yxxkpVDNNXsmExkKLia0R6JLT8HRvjOo2XrDVeBludijH2t+/DAYsMrBQk2ju
OPTH2ouUzs6DtAHJGIyY6AZCgHWNfHw1PblpTtMg3o9vCyHFZBxUwizZWckw/pyGBSKcKrqKbXfS
sTgwuDx+z9h1rN3YBnywbSfTau5eCRhZ+W9rskTpWQ+jvU9R0crlH2RZ1NFy9YjWOw8+zmyUi5sN
qeHgpC3ZSW37qYkYc5h4Q3MIVi8XdtunEdp9C77K3J0d/ycTaseKdnrf+RoHPXsgO/GbMug6rumA
LXThBCxQe1eKEWJF0NTYTHICyV3FHTgp66GNY/03Xd+Ww5WfCj/TYnxJWFb6N4y5y81QW0aGtogn
e2kBKGP2T17zdfgw4UwPazl/IcMlX0bx7sdetMKapruvEVR5u0g9+od/kURe2y6HxiSr5ZFFDnHw
biODo9648WBo3g2n4TflC8kew9MvjQ6LyDxSEuXE4Esti4zHmaZx6f3MUe8kM3NrRdnypyqBhwUf
sLf/JXOh9qH2pn+W4/wyY1oX/XRl2McJJO5TZ+qP04Y/7N6aJuP59TpzaG0720kjyuuJq2zzONBx
FB61Z+5BW6GhDz43vlTe1u+vths93UYLk6Zy7tBxxGshHLh9/kwMEuufsw86JC88VOdU01mjzYqt
vMgyXJe4ahAvt6OzvyIzktxNw9kcsxywrYmXGc5mA9C4sfpmp4khZhoIjxuEDb7T+zvJO7JaHdNa
8pW52u8oqtzEElnGVC6fSx+cUIkgFuGuK1V8dxKdf8ubdfeh+wcPvP0c93Nu8Kf0ylRuxcZBQtKJ
fPE32rLdKbtJB4Ep8V8m/QvD91U29Xczqnf4h0vKaPhncGedUDtyO3qOXJ6hCkQt2kwFAh/M516U
t+B+mdSfXfIJ7unr4qPEwsv2q0jfJQxpk0vPgzBlSgRvITcvWbCNb+2TN3lC9AvRHBaCkx/mG0K0
ezcrnFroYWEqb9vzwAyGYtlYWjuILTrPAsn0pLNtBkYhN3cEP3IMp6TkNJFAqwuOS+Vh0rWXVy7X
3GE31Zgg8z2bbdQIBkKGPJgjFPZVOs5CjckyJsMsPGKOY1WcZaeUF6GXi9ZSOME19uFFEeO0WWRG
R8YXXDBySq580j3VubTyxrt8LXKdZZyVtCwufmsWHqV0g8Kvj9X8agU0o8J7wJy2dBmmXIrnglnp
a8NgcdCWEVogRb5P/6aBjLhyqnlfkJLdAu6nNDlG0tLHqqR8TeYokyMVK6F7I1S/9Y7sDOkmhRif
p06RYaGS5nS9L0Vsm70G9NhzMc7I8KFLK93bn8CTetu+ci3YVk98XX468U48T4BqDVYOsaLfk9JU
r8tES+pjhilf5p0945ezZa7fhnsmnUMO58UJrL+2jmbXqmBrskhasCUzXGfLe7P3u3qun/up1n2X
A5i8hyc/HjH4CVvS1z6ON4B4C6KZUQ31VM9ajJRNUtFxVPzkoRPBDENRNkUjYz+y0VmyFJk+Y9nD
L5oKqYlk5vjCukKWC5OvS++9eNbG2sdGOEN6ltVSv8Rkvn2tRDPW/dh0VGg9Xc+CLQ+z9ZLlUDQg
lsuctPDG24BFoHvjfOMEx1i/AcD0gImiVhSL+FFTTQIDsEgjUkx2Q+OoyLo4V/wdWfwhd2epEy5A
+XmSvHP4e+PtGKv5OE7YZ//57c38TzbirslAgbcKlI8JU+46fsr23jcilXghF2tLuv9NFtYlvS9/
6G3QBah/80j7wQ/MTpR9Csl45ZBTVV73zMb7+CDdt4YshjvJBhrJTwe3+tTdddFIrnZN2P9dRkKB
VO0NE6VNtDlm8fyoRWvb0qGXnL+mqeI9OH/r/AVHoUqvyxRW6mjLTpqPYLRwbzAYRd18l5Vjjx0i
SLfOc4PLTdnpfEBDdaquuGNu71jE6jzsrISbj8K3CRz4Nn+qUWPPoc4MRB+z79yXgRPCX/4pk+jb
3A4D4LB8bJ7yYsJ5xrjxcsICB6n2G18+5X0gFdRTrfn0hPia/rGLOQl8E9hHJNBSHSxuJzwRPisC
nJag6hgzx7XukAHiurGr3eYagGjPDZo00oPVuGDy8/NB2Y3G2WBoQuDzz9JThOrsFazrz+fsgcDp
CSpk4M4O6xe2fqyv63TExWK0uh1vqCnflVgr0Xq10CU0s8TPr0IityTCZZAmJEjy6qa7Z0dA69KI
l8LC3vdLGpvEb6p3KlnORbpX4fV/ZfkYdj7ajqik2Pc/OL/HM7h67nMRC8y+0Zm4+7ZRos3OscA1
3gbmNkjMBQpss/cWdFee+Hd6LR/LSBl0yOrSvTHhsNvcVja04Jf885ORAVtHTsvY7fOo/TQmf0ZU
HWPA2C7Fa+cKR5DgSRchE9NAHRYfW49GILX6p6yKEjMLQKZ75ni/y334Rz+H6/ate2sqp9pD3LbM
DYtwna+a9dbI/o+Ca1DhT3Ggs012Aw/2LkNYeSHNuYU9+wrRwZQMlNAgBH6222l0xNUiTzO0zcer
8YJL4f7lByLTonCK58Mu+rmyeCsfp/vpe47isy4K1cwFlwGKoH0gXwDeQaWtBfnYNUBr6G449V/D
CGfsXwBI0M+76Mox2PgmM41ZMO6qz04QbndoW/Ebnu5wC+TUs/5SwiBK5dKLHSSu2cg3G3DrUZ1/
cmCuYPrtJ5+Fy082yaamuh5HS6F+aLnlrGz+3zKvyiXu3ccrn4oXrz9ZMSAyKyzPR7jwjYgynMx+
91n1mKokXOVw+9eflOM2OU19BOpOunT85B7dLRu7sfOcThX+isnSxDKq5WZQMgQxTUONWy5WxOJl
6eKNO1ZCdcTxrJTDP0ad19IVWADh+4UwWFaN3SIRo5YxD/e1773JmhlWn264fg+2Tsd7Du/z3jI9
Z/YWvDiw0++Xn6mMy0/5D3volKd753+FiQPsPVU+lxKWZ6yAEwZWGjDJ94M1odIBiTT/Hex/0zwu
WsnVpfLoS6Zvx62denZKv3eOWK1jWWGOYzfb3qaNhtaLtdZ7dhvyuYaRPSqhxTMQ2u/LJm+LQb3F
XY6J41JLsM8f2X9ea1850X6u8qX0rEShahXfACAfBLcC/YSZFQD8+0W08hmF25Hup/XkaFM74c/m
U7l39Ujm5XpG7rA9XpfPc7AisA6+CsGjJPq0Pot9TVhd4DnO75W7D06eW8AbDRoqESeXFdL4iM8y
ou8xS4g5lGPSWBOGi48ZpSPMOSmfA95tAPmFmcPmYqN7Obl852Mj6TcvagOnlJpbi/epTiLsZLXy
FV0LT6h9c1fS5eWA57Tpt8FhEGB4/M+5QsFj8ODCeYrSf8LTwLBQTDsgFiMoQKiFwKZbItzdtJBV
RNrRo3Cp1fclWvhcmuqwzeVfS916rb6FZ423cNrhO5ZS01t5y9yZe4siba/9scxQrb5ypQvc44pp
NJkZKi5w9vQq2Xk6gpanm8ox138t4svH+BstfGHPNFO6nO4ub5+9n/8EFGFY7ae6CBWPq1P51LtP
vzr9bKT9aSPnyRrqbJaYp05pHfyk3/e2gb78LIkGc/D+J3ez7Ti3qAqLZM8UIa6kZFfQZvHbtfUv
HvKo6sjOBVNitvoo4HigpJlhyei0qkxIoCNNGzCBSnowIFIuTCRvg7ttOrUO64HDrmAHvBRqVA/K
aNMjuc5OGsch2FLXmNvPIThsAq61u/QikSPX5jevLm+R7H6Wl2rixKDoO0vlUFOwx5Oig1KZSx9g
BCLF8ZUQX0ZqiSF4fIL1v9IVRqHuo5mVPtULDwLz1rZwWJ5nXXuuT8ECuAbRrFiDpcKBAQgJHEY1
TkE/uQxTOtrZVM54ATDC0r9XV7FcxiBg8m7ehUIfWTYVnw1LNJPmkD1z4drjVGI/hBPE5eRc4GrN
DPu5zUanBvp8COl/FWWPzrzeyipQfxPmmuZtyM9XpyGa/RTIuAI03TqKBztbdEJcTWuXYWr2Nbtg
4XkoTn0Mv0lM/nisdkpnk8fcYxCJ5ePtAOsO3v6zuVVEs30uY2w4Xf1ntV24tfoJv3nIe+6CtHHK
tjtAPJ7D9Ek0pLh8ijfCqfD8UAsFdDx5O9Hfvyq3oGQmhgnIr6skHqx9qzyA16ECjiivTW4WZbL2
gioWRMVxeWOsThfBY11Zi83+2cxUDObsET+zgN3D5xOx8EdiVIgs/92OW0Xfm4DmHnBZRy9qJofO
IjsZ/KZMRAq+W/UeBHVNmCmEcj8Y1zMkmd7LTV54LIVSEIYfeBwxjjPz4+FtrSwYMw09FQ0DdN0h
ZmtOCY0wB2vEMJK2XvrWP4E1Y40Hs2it5DQA/wKPJWQtxcOjIfl+aY58MJy3R2Naw+KWRfX44djh
H5nib7lnDdzAwxmH7qf6bt2rqO8RpYLsDNd5GUj/gZrpMsZciesED1JGQi15BNlzKfjTpu+i5a8M
k8Bl86d2A003X5Vv7lKLfDRmjIc5c5zb71JC7kW4FHWedoXN/MDoZPFshfpg6N63nL5wMg9lF/Lv
eIK378PATRxntkSFoxPfEbF96sl9dl+57JmzJqtpE8txeSFAn7lx79KbTYincsQnRYzHL+Lm5lzb
z9Hs93cjmbZoluXIIJHFEGgSpYfHmhLOIFeuhofMjCPZLb8ZBTja+hbc7U+Lk/a1f61TGINCcOvp
geBn9yK2ZvFF+dv81tKFyWD3C0rQRPbPPciQDsJn+SOYK1CesMgrBDkE+H3n3iXTsNHW5+hYmWhJ
BQh5xvzEyRyDzyK5by/FsyuHmmj/ncg+lrcKHFXby8qhovK88XewsJ8BplsP1fb33HMAYTaYmSU2
xUvOpLLL2rggHYOVrs1oH4uDRGODCXmfeQ6PWcStOvgFUvCqpjCNH43o8t6M1Fggjc/NUz/Z6jLA
rWMy5tLnbCAj2HetzbAbEbrDYnPrh8qtrqF4axv/I+nMlhTFtjD8REaoTHIrMzKoON8QDqkoDggK
yNP3t6vjRPTF6erKTBP2XusfQeYrfh2MLGw/MPJT1m5TDeEKlhqzeoFUEnxxOS3JwBlEH5G3bnbO
um/WTzMlXQcGjP9+NOnaMbA5kn3GiWRbAru9t2+yQPgANL/bS7qlrh/oB4TqU+EFm4gK59Ga64fn
tOmBhUK7B/UbCUQ1cGgMdoB5r+SC3Qj3oyVqC90+RkSR9IWWVQRXloRkDLnRZBAfVOpGBg2HBD+s
LeAnOtOFXOO9BoGp3C+Pk2bzC/t33owM2mfSiFxFqMipGmGdWeXjkzxB5kX1W4RmMyFnPNEDAgXE
O8x3yGmsVkSdI9bFyYPCOJG2QnnMckLwtY+NwLrGeCs4F5vDA70h79BUZKwQG/ADANaNZvVCyXOE
4mBZogVB5Ptdp9eR98bHayGA+hin1uaxGg/htGvUKu816RPbywEKbPAIfuzS+rjY1Ju7h9PSJYQT
rY8pmgouVudiXr6M+9GT5OEuVpfPDeLOlzUjUst9d4Cp2uJxABCCFiP0vymYvfCTmUWPXWkyIGuW
K7fdvKGOyH6BNymmuPTh6rcDXgCAcEgI/xYyecb8mde5glZBl4FjblsHwGucnxaYFFPJyCoc0VJ2
/sw4KXmVc+ae0eG6aUNMzF5Fz0xla+Dhs9bvb0Yx8R035p+B9SDJlYMvgcFGXkVvyy1MS1qR7pZq
p5tyBYaJIr3k2MxE5wuC6euhP9fodOGb3g+hMajOGm/buWgWQNQrmGNMJ1sZZwgmyJ4QGT8O18MN
K7qGm3TyU3z+BYXTmX0Bn0l0AA22N8RVXIFUNw1AfzHCfQhW0MzfmaRH/22x0dLJURGK97Wewet8
Q/khRDYifUciHrBnSEQekxI8+zrfOdEl7D4MxlSHyCB4KK2p4lBOnLCjiEnTrSxC3rwvr5LDeuU2
nDyU6v09nTb8iLKCHkqbGhgvkhaVqK7rTqwH/pCoc1IBXXS7mB+mNTlqdC+hWHgcSnG0Dx0l7uwv
ER+8F5bgqP6kKQgL2OMFBPJUEhwL68tkFuYRml0BTnND+WnE9SliSURgm5hG4Uf5ieni4CjKUaWH
sywcTJGC7kk8pxaxWvu45Qw0mQyvWXgZ2Y+JODd+a5DOS6J4ZMIFdeoPSlf7kMlnPDRTkq1fOa6R
ZNrvPQ8OrsaHQpYv3wcBfI+nBWX33ktHtArUiZGAwuur2CAThOgVwZffFNjiQ2QXMS3BiCPRyP1b
kuLxQCppPmN9Lcvj164JrxNsqxmfhghqzi0QJ08HEpBMTLNkzDiiOAVNn9WHNz90YyIsAYlu3nB3
XSMeuSHWGjkDs3M/61eIkmw6yMaAYnwkIhwR723BKX4iRwFhnwPCCbBrf6ZAVhEQw8hXgoGL3uiy
g8UOugUxhWzFXLeE/pn3xQ0Q5wO1MIh7STXW3BaKtVt8iE/nt8ZlNDBBe2AFYWMRyflf8ggYBpJ2
LYIdmWtJLXw493XFmOK8lj3wujl/VAQQEhpmIYajoApTH6VAzVZHxC8iJ3rxwEwFYgMHCpCKgc6A
GIX/ZqfAdAxsKurFh37HqO3DqP4LfDQex5qRhf/twKx57lPnG32dmi6W3obJULSrDKk3NGqYNvAa
h60zymljSD2BTQyBCapZs5MtwhaxNYGPIUhhtoBWt8kep73mJTImDV4XQoBI4iZabuTdbEUEoV1C
jJtjGjRcAhLmqscxRwBSSTKSRNKyFtdBL0lnfKuCuFeIaLzZLC0zwlID0fHXLp7bu42cER6CkCUQ
MPZ6EUIFIE+CGNbbWgC8mq3ZI56Bl8tFAa0e/Jj+STe9zhZUtj6MHUjUVHLtGr3k+jErOFtMBg99
U1MPyTij8rebN4LAMEcXHvhJRnnSQl6lhKIMyX57+dh/A3Xg9OJ202vt0QylHL0snP84cuk/QuCZ
cT78CNJq+CfMiCpECVt8ilbh3bx8JT6rh3vFIUUaOPoTB4+vWIwI4xzSkGMJSSzNB5UrahV6IpKL
Uirgzsxk2qDWQPS/RukcwQzRRDzF2uYxbwDFRalj5RBNgg/5uVCO1RmY3AS7yLbcZTFwbx52RK5/
PB7ZlCdIT2T/EWFR5kR775m6+ELfFRdGPu/xSIwYRzF5uBCwFkD5Ogtxcwq6EwEga6CVb5DboFIX
LCKZ//iGmoQIR+gPRGTSKTWezExLtNIALXinXnYFSiFuBu4WG6qDO4d5+ec+HTVCSGLgZGXVYUf0
2oBv5hNgkO5VAhUlRdFr9p9F87YHC3CxzgMGXXcTZVInXG0DFAs/q/QK0jtA8jRSMXiEntNfCBRU
xHUsMqmhm1etx2q96ZE2z28McCVB1oTKoLQf694EdBcM805iKucXszRMqFtgWvkahPoCkoKyu8/B
mP8F2lHsnZxDURMRIEaqUp/TJyIDVif3GKQNxkzEndK3gZYnBDeSvX7yZaDphNMdqKRwfzHrbkoU
7xWIg6MFlHot/8k4dKizJB5qU5udySu55NVXgvtU38iMtUF6AYomRZXuca8I+uAWrOntJocLBueg
VDoujj8YBPqWnI/Oq1EGPxJfHzPlUE+kebWtAWEiGS6A88h8iyBFbGvo9z/c24DID+vtZa7mKLOv
kDPTEJuZBeYxbo1zTzNSfvxZungeriGx6RO+t+cHE4PxVs1uJIBvBXYbEQlTnC/D1aFPeczVlvqo
H6EyKQm+oGpcpUqgkbHABTAwm1BH4JLO8rnCWXUWHUfwzTb7/R1uKuFj/oDIjAzwWnQDL5AQmiRN
FlhuWDWiUYsXkdUGMQ9HxbTZiyGKNIxZGgoFCm8WegDSCqWYVvt96jRzpnGjROLEY8Ot+WHQ8UcV
Nnuq417ECeSHEekUfmEq6JT277s5ettMEV1r52eINVqi2bS/hjqDbwdXfcGz6nzwWpLDohH15pUX
57WCkqwv8OmQqPn+vhA/vcR9QZHJPAO7UTYEfucsPGDZ3o+aanYK0iCU5G2tLgeAI3L8fdLRA35Y
xa40o3cgz433NN9rsZZwSkrxMBTlKIIdq9AZqssrpQiYiZEkrxV6kEG5noKIZqTpn1+6QUoSNkOD
P02gwMNRNWMUfgKBTULAzwvu5/zMVSnx7fStiif7E0OiOto8OwxPmRn+jEwXurAbGi91cjlWcSay
4poDldTobbHgbGmFeqDe5CLqUzR5YynomdI2N3NsFOibzZW6pAl5+sWkAj7Eyw7jPpG2qJqWyMyQ
j+zyI1Ld1IQPvI0F0S8tzpBjTusjk/lfvBFl9ES34Rfte75htiYlssDQjRcCmRuYzQZw6evJwbs2
gEmw36/w0FYPu1qgB/nqjsz+cH7EuKV5+fX4NjS1C50qBHzR7yIy01TFbvHj4+rndm7mL0aXjjQM
dcxkwyKNYRfmBOKDBAowoYbQxCw4iQ6XpAzF3PZC0HO3XnGTsAnpf7IL1k122psYEkIM+AZ7kFcO
FtEhn8GMRmkHAA1DjIZcILyiYcW37Ba59Qnp0iZXiICS5B5VXt4CAQ3ZVkZjMAGAm98EGZSH3JF5
hrPbkuay+bVFbl7pp2uEfGc07IgFgGUD3e84nimiwhdg49/O/A6IgY0QbStf5BX0bTkgjRZ6To0H
KOlLl0fMeG2Vs4Sd5+0RF+y9ECr+EpZqYGfOnyWpIsyb3FY00Y5rmjUvCaYs8Nk3ipXMxapAwSVR
xD+GGFujmrVJwM+uQH4V8nOkwSZi6aeDqiaoeaiadbGk+VhkCrv+0O6jDNbPAGZ7rD5A2I8FgYBe
c2TFikpfxq52kP4oUKcs9l+G3xiXQZixsmJ1EZxB//D8VybCuxS2zoumetkmhUF8LbrTuIpu2Hr1
1QcCulPHGo73KYkQMyxkov863SOS/Tk1mkOWjCK3yd9f49QKYbVZ2MkS7vOUAmZaxRyPNc89u48P
GufjWJLO/Q1HKBViePppr+t5eTwIm38a5tMVApXARnbZITVlGVvShVBnnn1EIODgaSInmlOiFqHm
iCrWfN/QLkNbq8sfM8DHyI7UTsx8ogDTe9lYi7jYzQLoF4lCiKrToRTV+BzZCVCp9M4ND0VjI9ne
EIox+U7bgff2XoECo5sCi75tJQem+rr54XuoDtzt6J5CaG7OABFCOgJtJYrab1hx6fDyuIXIG981
PtIw+zUTR2tts8yiHIFZFEmnojiWgnuSkDMLUTACEHEMyTMdTITn/MZfKFGQjl4vQ79V+Dk/Kfj4
xyRWBqW/aITJOOF/1n16mbRcARw7zgiAx7u6X2dAUGwJ+Zx0h5vJjAbxMlhDwdxpj3q4dC65ygEY
iM9tQKp5Zt9IeKchmu8dmX0gxsbW1aLR9OUU/wp/W7Pc1nHn9TaaO4D3934rDaqrmhfbzyIjcAh8
d3dx8Xdy8uJtLjaPFfVtLvmRzveMoNzorqucZBvk2gKIwy8CJl9ToPhcAuDQvdCdPvbuFtMFa+YT
6ktENtGV3KVbIJ2waoouWgdjVXwLBt71MNzRqpx8V/JM9svF3Uyn6ASGMGh/96tdu88JgVrDaSkm
aoA4ad0srz7cfUltWG4RiCebOCQMPXoIlvkZN0yrrI+lcBGUNowrmAJeCuMzyWx2L37sCq55FKKp
O+IBJ3o9n3y8AWMDs8Ub9Y4QPUEYt8idsx2boM4d9gQ//9cjAuyLKrBABCZ+uS8LubgN0sBGMOdX
PrAhL54fqwRJxA5MoRMziY2HsUveE3LhTdZEkZ575pbw0HBcv3ZLWvpazWeYRlMLYlihx3xKFIbL
Q94cuG50r3QQGlKZR6M4r5AjATBTIjKBnHmNoCeuwEpfeMY+Ths0h0gDoCTs1v6dkfEh16iDEj1a
iAoFjycpGs1Yqd0G/fm6DlWXjHHvxUFOhCg4NZaRW+a2L0N1iwhLnwtYNGJ19u8wL/wnIsWj2Cn4
/tozTiE+T4j8GfCdTeonwD2XCqHDf+A0wCVYMsd392llPic9LBVw1su+A+lQZgrROkO4Ru3i0B+B
zPA86VMOes7HUWciOKW6oIqLHVDIV3wKwzkoaajFNNkBOwhNM01Bs2EIh8rFxs9Uuc3hycHToFoi
3rTMrZ/4vi/2868L3zGMx4fO+p4Q3A/4d4Bxcm6kE5gbpKlpNARo7/F1e5SODKOOj+GPnV3QHtHV
/iGZpqkFKEE3v0SDwH+A+oHuVf4M5QNdvBK6XiofaN95u9yymHSF/kehrmZkZXQADuf01AJfi9cc
wzFJASj1Bvy3xnV/W/RiMpF8aSqNbwtkXalzIOTeRv9DtAQVoM0PbR2zkk6YZB001IHvdG5WGIGo
/0c2I/x5fQKFQSFB6FJnVPP+3ZHQtPKwcWHOkWm0D9RoeuqDSaa7DJD6ygLbX7UCsCW1aKUyjsJY
iY9TDnPi0m7TMthU1hCLSvFXrUc0oIIr8OE/DoTz0G4gTpUhmFR457hJHYhG0gxxCiNnmLKwDzkk
B5TOqHNVR+jXuE8jXf/M5wrYCgObEEpqsYRh5d98RY7Zc/csjVodj2x+7QQ4hEiqiLBHDMoiKIqn
ZX4I5D1qUp4xIOalR2TFecjM/KauxONPyfHPFhKhD0xqL8RbdeV3++R+ZztCA8YugR6Q/nBBsd3Q
KAAn2QrVYEicPEWgYAXHMpJWE5babxHekWfwWOuo0m/YTji+RQWvAW5LRZMEF6IHBeInlkfR38cZ
Mz79nNHucW6P1JJPs0AjQXL1Rb26QwHQu28xscNVQEksrvMeI5uI9Rxwwq2zBNOxOXJkBfKZD1cQ
P1iVXRymI1s+YLyZvNznEZFwQQIOkHFYUbdbsA2B9gUg92xsPI3g/c+/oQt7EaKqnWP64C9ny6SP
zmjWomqeqMZlyubJHvHClVAXcC4VTGqQne6LNGR7Qk8z+53v0w9MuKP/bKS7ZF7w0CE4OIMNAAzB
4J3ZMz6UyK5+OLSxgff6Hgiwwt0k0ucIEer2F1BXxqbVlylEXzH5eEVjwlo3GFQECgoJygyG2lVm
H9LHF3h3JDDHJ4HczD6rbgYNf0WyyFYaFHczv1gKenGWf0SqDI8ByjxkwhWEO81JlKos63nPkXzJ
sLDkdeET+oSUN/B6CWj2bokvxhMx8HlksLF+oSEQ00UFtxuzBlHTCFLLfbn/Bf0KAb2pCmZMlOEw
Fxlf8np5VjjsW2ABHghRIt/Q6Ye+Y8QZ7Le7tw2ct/l6LQQbVwfa8CHTC6oOANEHAo2/d/z9GBi/
8To3pYVv5BY2sMeoEU64bOiKgVtPJ4O/epntRtHNx1stiTJFdnbnsn1s1WrGzFa0BOdZ+lmsCvzm
Jzc+ORsRxA75a2Nxdg5dCYMXEyqZ7JbsDpHdcoHB6iFIxwc6NCUGkMbsH6mU4OEgf8TpLV6pUXLg
Obcd5FzyTYa1cTkqf4+t0hmZavdgHERuVnexu3B4+HUmdxQcqg898zA1jukrr10rDOXUp5d/8H6Y
8CA6WqguB7Mevy/CgtaPuK/b/N+YzxbE5JiXjUKkmV2zNwMyrphHL5WrDZwfve+ujPI+80u/5+jI
P7hd7j4c+ZL1F3ZzmPSP7ARM0hyKPgTUgEMWwh9AHHG7n276GTJg8PaBQf7gvPjrbkyk0ZFjAmIj
ugRfU3d6fjm/z1PisAb8F5KPJHKuzdNTtiY/Ro5JzNq3DglmDL7t6tULq+EYfYjXzt9cdbR9zHvL
FzDLD85GYeozW1qyuc0W2ZqZiqok1Rwi9jvvt1fAM9YWvDWB9DPl6VAxGsVQNFtddDNtB0fPcrO4
c5XjKzkpiKO0sDmSIPAvGq3F02BLDiqQvq04HGY4iN8HtrD8QHS5aOFoJtyPgmmAJZ0OXZmnwL4s
Rji9+2R/YUIw7yEXUrFkcPZH1vVwWXN10C5+wVL6R3KL0fGf8nzjLS2NPkvLAfbhyyvDurh9cnki
op7Lc8LIUZjkCVw74z0BE2QlLdFd3Jf4bYk3eV/JEPolHdoFLvi/17aGo6eRBte+iHyTbh5L21Mz
VZzjLZIZZCaCN0EoVcCoucD7uO1kboewOjDbPOI75ZEPQmeAOphCompgkVvqY9d5re7BuwDxZNVI
Xha8Rz9ikX+7LU4+pqqkU+Gf6di6UdBbmlAVh3zds2luFG6UlHv9xsMlxMv8rNr2amMD9BlKrQci
fShzaN8laTGXk074qPEshNkXqc3VHAYkXiwJQiPYY/E4tau72zdvEZBSB6NJmsSN4ynBg3slz4lt
t4r7LhPFRwRmSmxrwXvyPrADbB827gUPiAnQ/0+7CXepy0nt7Jn1Qkj+HKKZ7yWsnTevKw4GIiE4
v4b40jWrT5LBfYJsqEdddG9cHur1LQGJdojMNbR9kzDs6HykpHYaa5g5cIE/7S0SLC/WFF71bisK
3SqUwuyL+WcPZMBf3UOngvAjnSfr9ARkv0R046vkMJ6q+YO+MeI9FqCloKbI2ZxsQYcHeHdm/lVm
g/SEIDrsG/JkYL0CTnBUhcruZ9M6iz+lXcmbB+FzjcDVdM51g9eLTnCmhKS3ytYd7UHjf5s7j3wG
hXLMdUfDRJxNCO5hAoSkFKPhv0j+D6stZ/cvaHeiYpB9Qko+lNANcRADXGjJFadxwSxHsgVEFZlt
z9r6DOxG4hrEwDO2YHPmUnR1PuvP4XkoEBZ/vTHEp3OzZYZxzjZ0RqBiwSjuOR8O9BW7IRshFyVJ
F1kEekg2m1c1Al0GkOdsOaSrAWrL6TcUWeSE8WMm5KlKNMgCgglaRP6E268eVmYOPYpBnCYcTHKn
T90hl8VtAqIzVs3LcmQSeO/waY7rv9YZGEfZuyyHi+9RjT8rBCjwC1+HKqe/ziGV0iUfpuU3HjWA
EXwjv123GCw0slTxl1KnQz2u9w27w3f5OdHU8G3NJrrB7eeUddVM8mwcC9VDbku6wauGKKJqbalM
NMwAa/JrrCESrQnx0RmcRQUT2LnM3f7AJmzUfC+/YeUIhXPDxOU+kJgi2n52JlFyQ0L5DvAWNULe
detmySukK9HQ3FwziljoWAkdS73L7MtDuvwh0bMU/g+8HB7667QY3yhyGwjJxuQeAy3zQdPPRSg5
H0BqXnd8i3TOM4BCE32XDdz2ng5rCwG7xM9il9PcxXQjEV3+RvldLTsPNTW6DZDzevEUcPqT8NU9
a1uz64IbKVFfiLXP0Bqsf/RIK8F7Xs2lCbroClVu6fEXMnmSzLKvVr1YSSgRnb98qv5Efi2a6SPF
0V/3cJm89k1jKkkOHykhCH9P7po18DK6bh7zDgIA3w3XPwQYjFDvX9Dfx1RJE8AKlRBqitGVq7Jh
zx2Iny7I532f842ccticCXaTfP5wtckzeThKNIikkKlJQ/L1QWsUV6iB6nN5fm1u58b+ngScFFw9
5MAQdNFnXU9atwlTU6OcYFyjnx/gYgt5DPj9E9E29Jx2Vm2E3JdhlMdptBhEyq7ZgGgx2yC7J0Wb
L5QdKglN2cNDEynToiV7qckWbeQGJRHRfUIkivc76cqsFEpG0S53O2vWDwQn6k9bShRB04ceXSe1
qS/LsxaC5SGcpIkJBfFocxOELOpij48FMTxtVL3CYk6uCI6aMuGsmDzRpOK8+FptQNUdb5RuVOZw
o8aF1WxrI1sJE9CbZAmy7o21bvGsaZaGHI1AlXnGPTgRl2xh6TO8ro4O0vo6cr86IyJOyVsFKT+U
E4rpQE1fFor0EKuxoDVsAmp410mk4lm+gD2+hMmCtI40wZvM1AdkaHy3td/5HUdkorWis0xVrS+l
vdtRwO2esmNMen9EMsreB9K0PmiRFCmRZjAIGPRLYYH4TPpeCRAbjxJ5PO8ZCOk/8YVObJ1nQLKx
hWK4AwAICL6nyal25YbWQvoPZO/B+8haBDN8sRCOw+kTyEffWc3VoELem3J88YZ8ZVHrzF9jIrL2
S/e6jHkUxvNrwNs3Yn5pSQt5mzpw2ShAhT9D8+3oc3mxFuYeIRy106Sjzjh+I+nWBRSrJgoFN53R
ALRhF7F5MD/8uUQNtHmJQw2VY3/DLfk7phxZs2ICWrOkMVE25dMlINNh1T/iAhJNOFc61l9+95ny
LnCW8NuTzdo6gttY9/WnnMiSqS5yzJyn7ACDkTF/aYZ8MYuzQnt6a5Wvlb7jMXuSsOHQiCXjJVcT
xvQpwiUyS9HjTtG43vdEBO3bcwqSCCTBMwJ4yLo4J82HfIuW+tjpJ6KgK8CBx7R9d65rcQXoPtLY
ESji1yNXNSLzth8zClqX3cj7besJnpRp7aanJ+PTMvc1XBhw4quhBQDlKpbkMEZmEVEDAb+K09ce
HnkXHUSIYWHJ08sfQk39wrFLQ21UrVSfwD54/pFZG4R+enx6vIPdfIBXEJUzdwbvieyVWLVxJuXL
LBsvHu04S1KvwGf7WNQrCFSj5jivKK28U24oMdeE9c/MU/eKMG4je72oZ7HAjZeY7Jep5A5eNmlC
ncyOYmLdQ7cx3P2IqyAI4bGuMptB5oLa/OkCdaKbmIEI+aRaVTgsR4c2Uvbvqf7EiPpISKBDtXhf
IrBltIC+RakptoStGuleG4oeWaa+6tDbknugkmfxE3287Au6h1SD6Q0lPZC7UfgMaq4sfkkNPRGI
cbF4zoGricuTFpywzvfwzK28QDYPdvAq2Qv4YfwKibgKBoUZjR8CapGZrZgjqxEi7t6ub78IrSKL
kMatxwJFplBfdVY9I1YUPVdvoePv+s2xrQ8SrOF3s8FcMFOXjwnK5RfCz8ZlTnvEI5dU4i5UD8R0
MsoSKnVzFC4tTmQWPZHONmAreZIZAJPwC96Mx4Abpsp4lJNEUpBdmyc94iLNSE2K1QPj4tuDZETV
j2GJwd9F7PU+AN/x0ZOUgiMubgT4XAHJ7nDY4+ed5ugELJCiJ1Jh4Edh22GY8mod0hcLEWCEhKUN
YUaJZuLLHL++Ib9M8eghrcFayOzqNGt+n9h1zPbOiWniLnUvIP9AyP+XzjfebdltlS0JMq6wJ8AB
MeuaOVuoh6UTvIEfOxtjy6pMliwbOS7RbDY6RPSLE3KmgutCcu6TC2EsmYjMUBes9KndYnB0ykOG
VCJ66UI7P+mxII07jfChK1zK0ybu7CogHmZLZeAwR34BK3ZqcH+Z32Z8XRIwmm7LyVWzmo/ZR3PE
NxLjpfop5mXGG1WCpDBtLXpIUbhaThmVcOxp80ug7Wr2Eyy4jsoHRm96lMZawen2I4I6wHfwnCsO
w73L2cKXDS5b1ntH0zjTIhi6jT6TY40XGGh6Vlu1CNvub9jaNOe+qjbcLBn9X1cPBOMagKDyjgFM
vmmeFB809pQpi+83gDoK278LJdWH/uTBxjU8fJyfdz2x/vY3b9ZGlQ/1xeMix+waRktUJHhOa6Gh
dsjfcDprSPrzheyZHGLr6cMzRL/gQ0uqySLcC/UdKMOVwHvGcBS5AMgopWJCyAez8m4qkYrRgY+c
sa0r/Ay16z3u1uXh4vS9F1IY59XQr47+FVVHiEthRw8uYwdVfxw81/Aqm4TvQaGlZnczONcV67X5
bgnO+ogp+VAxFreIaIvk4pdPj+HPevlPkyjGunR0sgsNAcAjN6Bj8e3kd0uX3btk0WazbP5wp/yr
Hka39HWEsSz+V0yhuT8CLsDZ+Le5/2tn2GEIQCBkyiP+H9Az9SlnU8/lqV00c+0gpmUcBk6O8JJP
fk0BIt7ECdgl7ABt9g5FAyT1tOtPZWDE+lHHY11Yzr1OpHeCOQ1jnrtRcpWtAWbKPqpl5loiBAjM
YWLwrjhu8SrsePTexJLMeS2arUr9Y0gRILyEcBBeZgUNTxdR56bKprhvg9EJfuOxua9JKsOguYD5
DovVbY44Gws0Un7SEPzBTprTpggYxpoFt5UZdNIUQmWRxcxq1D6Mc9nid8xTZpTrwuUrB1h9EUcF
jUfewZyxnDb25qzF75+wb6IoXz4hQ/VTnwQlplqsJCYhyCOOmoQ0cp9ENqYxnvTwEfQ3QLBfeNbO
uJ8/PHN3Fyxr8DVLXGpQ3gyw0WXKYiTYVxo1UAFHaumy4xPnAAp9bPfVFJCXnbbmvuWIZoWmiKcC
lL8mQtWgm1BHDst7bi7vkTTrWGRfsNGQnin+JpdvVSRpgm0SMDaiM8fq/1OHT6AUbg7k6cMjKi0l
g2L078gkzblvknTZHACfJ2I46wfYgWacz3dCBxoyVhC7cjQ/HX1xASGELDRzgnsvXHi2XOZGJgFn
pCi7yXkCSyjYj9tlJ+Nmh+rOkP/QDIubhGj5NWpp4aQw2KZpuadjDdtLtruF/ZcPxlJBcDC2gu72
3BF75BvhJG3p55/7sCVrHzGo/It1ZI66Bhl1OQ3RM5/zc/9cYUj42d2ZDf2KlQ+u5oLZtweLIEGi
g9lgiND8fKsyUzCBup8VsZxF1BKwdkUQaiDhFtQtaqV1/fdKfof+gcQhvu/y7z4Tl/NP9CnCUe7o
WZigwzKGQj+uHp4+1yYegRA+qMK0hMi426izG7fqzeW3CxhwMcoZ8Km2eoCrPBjR+keOFiJ7hhue
HRSgfAWgZwH9M6WxSNly/CRxmvLT4HEiD8CXQjTclraq55ovg2JiFODJyImb+8YVHkvsgcgeuQJu
DjIs7WuhIYa/AKVHJZDAdLWxuMcAPZDqIiFkwrXeFpecXdsoom/LSyIL04MsSmu/Rk107jC62IhD
rzG3+wT7ll1Suvkpjc+s8TLUqzfoHETyo4QgE7um3JWkYa5pGy+M6AG2r1OgGRilG1J36MUWkZgg
D8A7ouqcgWuiYu6m+gJtda0a6hqHSW5IrZhA+GRVGxbDhDQhOih4BQ2yCWDeodtiYDhUbqXh7kPL
KwNJ8wtfZQQ58DU2aYgY583yzZSimQPiHzQD6gi1MuMAkRd8PoQEQ95p295CWiAEzs/c8mhSBgD4
Q7POhAdGaKU4+XNRWJHRiIVEpPO6Y+G1Zko2SU2NgoMBkiULw8CCNB7ChQRX8CgQ7UMziLW1xhtR
CGPfayYF99PtpPptcGVcTdnOqPGYvpGnvqOOtXRzm+bjpDMGK06OzuIMchDil2GJB9jU3oZEpGcw
cqkLWA+AkePJhD69Y0cmWrrTY20j+/g/cVqiekfSq2T0Qo/5WTCbH2UeEqQ5bFXY2VCPTGpkyoe3
RXAt8uaBN8DEj/+pv8YXFmbO26rJoEuZ5SEk3TM/fYTHhrcVRfGpGbfAfliIFrCi6Gk4v3jvEK90
KDaGCPVea54xIbnKANHBJ5eCRGIsw1VoMx4SCoMk0cNlkagg7eiBF2jsD8ggDKIvw188TJpjBjpG
hOz+swPLXFcwjd3uusFy8BgQOUq8hMD0PHIBxzlL63bo1UY0nKTMRB8LrxN1yTgiWMJCgh2Iqskh
L34YDUuWyRsbUgQvAJKJ9QY0ifNym4dg7wRy8XSgzygstrfosku3qkcVMGPOghhLf+D/4MqIInws
Iv/uf5jPRRycQGVTwioZ4DzkuQUDIn84kHvj8B784LEm0qmF3OIGQaxF9xp5O0vpANziooVjwfDK
9dAbzBjuHpvGVvwHUTkRpkzsaJT98TO9nNyvwl50DR3NYDm5hsKIzJwHmczBQUgi4o3vRkScfUQx
Pf4/bY3wIUSUziP4tpT+2M7pbRwYD5AsEXB+OzAhAtzVT/f614EDEAXLlyP9w779QY38QIUNQKjk
DdKOWMGqjSdvI0O78TBGdB81Bj5q0FTYpTdOUmx+Ypv8/LDpWU8C9zoXlD5DLzhjgmQdC34MGGtQ
DcYlCuX+7+qhQuw+GNfTzwIZMkj3AkvOdf6Z/nbKumcJ6aF8bKBUMfX77F2szBVJeOvnuk+I9GHk
6fN7rK37CP9144ZQlMd8Qrkhweu+hNDljftWzoUu+hZLA4slmTHrt+0noAVEHud4yVu79kuGWQcM
lbMmA8gAGLiz8ETkHZCORWTtv569ku1UZe/UyE2jvRgwY7h9h/pBW192n3XJgG7CsjHIXEbBGyS4
jF8gADrQKfxIzHT41y0wKWmbHbpgwksmIGUjnx5UpHSll0/6f01Ee04d3LyvNeRM7o4NEhBkpwTM
Yb8w2iMiYPTB1a5jH1zTyNe6OUZuttQIwSV6KUcIJpXDa0bhLmLx57rHGguuCibAZwabi/98XAH+
tO73j8/qMbvu6olOnIH7NbeUJZsVCaJWf9oJdXkK0d6Oq2VJII3XrB5Iw6JcGeschLRvcDSLj5j2
0dy/CndzN+FjpyExAjuHquV3oqylSZl8Z8W0Wj3JxlfQXIs8s0hDdL1/d5boHB6tqpkCbF5OnxRM
v1pXWSOvHAHMDNx09cYN/TxJATbXq3DgCysATWkWQtiGKZJ/glLOAJDBj9eV8wqvPlt1xMz9DQFN
t/K0JIuyHiOHJbTAFrYAIpABS687vtsPGd53UU5V4LyDuMbwf+A3/sErtHpHhafFT48cOST6frrt
gHpFOgC4f+VJeJuEbYOZArqMqCSMBPEVexZnIXG/iao5gDno7tiCmi+MIGggQETB70CQ9flmtC5m
t7tFICaT+cfoI28K5aXKKXp6zVGCmy9ib2lp4u7mjWpMCVmOveMS6rOkQ5zjgIHAZifX0XbHoFd/
A24ciAsKw0msoaHqArjPhYFAD+IZefpJ3t/tzARayndFrDGvT17jE5lLZJm7EunC6MdQpQifZbWA
lL5sv1N6qRNhJKL4NL552I/i1a63Tikq2uD+uzgpKosATLjE2rQjJqeeaBGZZhNqh/z3vm8N4ZM5
nFrAWxGtkh1f/gson6jsnGfwh4aQkhpwGR67DMtUIJOPBng11X/mCM8b2q9YmfMuAkGCfOGdp06P
5J1lFbKSAGU3BO6PC8ldbBjUTVqc2doSqhkwipQL9NB2ewBU4pOBQZhlKyAvClcaUKU3W8hw/1vS
w0URMkMO6UPl16GeQj9+vDpu5h0BQAs+b6iRY9/6dbAdmkUULS8oHgKBoeYOHMJ9kgckH4s88cfm
CUZXH7r1N2wTYRewyRKY1RPIE0Je9EMrbpq+yVHq0sWGN9HQJ9VyMJEpTHyv6MXojgrkfjiIydaS
jh8041UId2GifyFQikfXwilCV/adBDEmH0Iv9/gzLPAeOrOEamsUjaJh2J8xZN03RCqaUOHEAlsg
TMva6Xk4Z9WnKyEux5n9tXhcCBxASQ4gz2XNaCQt8vPlfLtYPeatc3/OEKkA+WvGD3QIRO9O85/F
EoxLJvexz3DlboXRnyuJHMGLDzAOhH0Xsjzhy0ddZucIll3g6O6Qk74szTO7WoLNLwkCtT++5jBc
G8Sbw4gdkcDfDv1t3rigq4Npxz9JHzQFZfTaSSZPNF5YsleeEFu4Yf3fUv37hc2S5wAE761yL/nX
/0g6syVVkS0MPxERCCJwyzwo4qx1QziDijiAIk/fX+6OEx1xeveuKoshM9c/wt/Lu2JSLUxo0TGv
9VmsTe1O/GtuaTvRDnDliLSgVKVEfcgUDdowE7QFKAh+lRo42MQ6QniMgsgqH9HVWd9ok+zW1TIP
hXuGUi/yFFU6J5+rgVuvu/F3IqJcfxi/M5dKC2d5838Q67qjjBSOU1cyxNR/Tnhu11zItq9Qysrk
iXxlNvCx8o0U9+sKFWPfrsctYaa7fh8fe3Dh0Zc5tXQTQaCxkZq5BzZTwoysqoleWzsoFcTeXBxK
Rjy0Ms/tm7gt1RNOGwWhlWwD5AxIJdDJhjlfXUCjGWW7vnJskLDDBGFheZPOZjFrE9XjfZCrk4fE
JjNYVuADY5IiScNvfXbGRUt/FLOB/fUKdgoUwRWR604WTMHx8TnOyBkN+/gQQ7LHvOP4SzAAj9f2
dcj83+ma9KlwsUHWw76TLwsIDkADSXgZ/WaBwDp+BMpBmxqiKhAg6hODN3HKGSJOcp/HLCxGMAK8
8i84mRJWQtlk4XtEMW3QQZnxuAnmbQZYn+TLAY5LnxI1LTrP1cnA+R8bl1PRAdVnpnaJXCASNU+E
EpqhlhJq4Cm0CRzjfIAMgVUsOC09R/Wun4KReTeoIn5f0Cc7O7x1FxbWV/2NTlQ4sVlgwpDE9G5j
1oTzRa6m+ANaAHiPuyEFFxzivD5wsplwopz3Z+rImJ+JWmwnykFHS0+fL4AaNvagh4LZjOhvHv9S
dfRNwTqgrB9unrydy0pLYPt09+3kCZkWV8vHpfBwN09W0lFLyMOqwou6UTeF5qNO0Cg+Z/kXTadP
kfnBUkEsKG27zM8CD//NZOc9RBz2vyqMHjXntTpPkM16rL2gx7qnJS/2SWZeb4eN7CRPKLcEbee1
gqe0ObXxeHrV6OYo22dkYqgF5CX8ifP+BLokvvWAfroJFWKIVRghvjExuYFgcQGAwIR9jsGhsWRB
J4fnBaKsOMn+tSOYhxutT38pJ2+hkLq7zPLAfg488+XUrEEFj0JVCLzD8Q42xs9C3h1Pw8LBKVL3
xmR3nGi19xhv+THt6upqZHqgA8MqCajrl+DjHEeR4oNQmB4nqOukjJoRL9UvwTj+QiwqjgkKDBa9
8yuwIznluTPm/Tm9tjWDUzfS78nFsLPGqrAHsisvW+r9kh4gqXpz7mgmEbWPjCGWPrydgGJkCRkp
8ywnt1HuVVgjkP6EZL2jThoXCUc+tvdzopyeeDJpl3TRkuE3uIdfgKX1+84RkHAGdzD/RAqIICQb
78f9BJRKBj4fGGad3H6AbeJ6VV8lnlMhO1jxTB8mZ9IUvjyW/jilNyDf7DIiy0Uh79ElvWVkCnRh
e8HkkACPZBBSkxt5IGfLRLVG/4a2/I7NAdEbojTuF/5gT0dqxerdEvlGzMlCedsJj+MbvG0DRcBS
vKITm0O5C4lMtHK+uu/4R9x9spOebKdR53dTrBwL1m9haiz+1J3oBt6xxvUvcTEi6yt3OLERP/Wa
P4bg+cE7jyo+KMkuPk5QNx9zgkPS2YmD45N+luPbNnxVlGv2r/4AN9HuGt3GdVziRuqnRh+qNHc0
vnykkWsAGIty3zYa53s0TVEgyrBOQfJnx61+HnkbRr1EhlrkWOvCO65EFNQn4HDST98eUdYBByin
P2TkgZqP7/6WNhZni2SWBgCF9WthItHB4Y+WJWUaRlNDHKUSw+tcDcogLRIDFgDTIoPzHlHFRHkg
Sv8bkY4DDkD8rpL9/18kfgRWSMf+iSAnPvdEIHaJQo7fMyZLBDDQfREgyy2rDgNvVfrPI/WgqcFg
KmhGalptTlePdohJ9broVu+RwpGEuRePZUXFbktFDighchL4QfHGF6BeVYBcnDaj5Mdve30J4WHj
WFDO7pkwCJAeDF2+SUuzaQ/A5Fv0S4s8yUvWd3VUR1XfBbPi7OpDqXHaadGgeZmjYvNkG9CYox6g
rzR7zBhETEfsbIubQ4Vmyok+QXSaPrwxkgkky4wjfjnsjzk0uG3MmzuAVfeLkBLMMNRYjTn8ET9k
hADPUAlRM0zJbFoRaRohoEt0kkIrJrfe9LJqyB8CX+PJPoNmLGEBfCYWtFVL8m+90mnmuGrUrTwn
v0Bk14el4d9JrZ/hNQ9Ljq7PUbb5rG4qVtYd+cRYX3No5Td8FAS/BW+J92DMUKSgTEdC8/f690gp
XxI12lCNCyJqjiUFRgULbsiBcEUqxi7/eIhB+pQCvmKqC/hyHmw6jyj2xdU91CnE4VubxGc9BUMd
M25yruc35XVaf1/MCJZOqkfp3kv3/EIcFn05l2+UlPeq47yvBgYf8Mj3ZafEOk0lrzA684dq5nDH
z3/8eb2Sfgyyjj7FAJgqKcgqC4f9ImlfcrbSX4nBiuyVGbJDjjuEnnqE0pE+Xjo/rD8i6gWZ7thE
JKD6kNlhxSrHR0XlNzbdLD0vNPebctIf37a1mxG2ewves21fwAopYVSYWO3XgE2iJRVh+gwgm4Xg
7epsUHqMNfAaDimw3ERr3iZsSxEKQmtAPg0Xa1R/cBH8BGYMND7LbBFl0zq9+Q8hUYeDuh/19pfh
z0cBuOsjtDFcqUZnevlT/gXOl4priBgyRHrBfWGmb9q7vhNtpo9fitWt5VMx/Sf9ZvYlyQzEjkZ6
4TffyOwRpA5+1gMcA2/Wv0gEc2pplnDAysjmtluIPEr0Nvqy3l4/9oDgvX2HW3FuEANt4l3jYnlS
lMW0ux2pBkVyyKa2oIoNIdyTe8fDBfDPngqxeg7OvyFRDr8qekNZ7zpNhOvrG8rHzjOIMloOZiWH
W0ddgiGiczUdokO1A7nlf8/4SzFENZYc/aDOfyDFTrFsIoBRnP/6nJCEK0l6FMFE7dhwEdgN7AvZ
vd1MO0ixYFM3rFuUDHPKwUBqLYBo3+kHqXLjwFM70pzoNR5QPg6f30ZCaaZC0gi4q14cceOIuTdY
WVh9YykuXhYfjtXNTPmT5mKTeoLW0BB5DjDFMAIjLB0i7FMa3kbl7u4f+igaOdReXBBfThOmA8X+
hQDonAFrIlw2IzOSxoxJk+KT24gsBfOQ9zE96Sk1EkRHqFGdsH38wLOoJFnkcHGYkdsv6uBuJmw1
A0wJjyFuP54gRE8TQ2Cik2bHLeHqSth8dlz9LJHE2UrycDECZpIoBT8DHyMdCvxtHbFbxPnLpJ7L
rKWw+7iBUI6imQMkRoDHdQA5x4eVuZLznr2h3nbVpgp1VqJiBrXplhCPXGL5r7fhos4NbGL9WD0u
zjbScA/yBHangXlC5LUgdSgFIycGxcpX0oJBV96XnJBOQvR7Cy4T6jY4NnH2njXjUmj8Kd7k05/p
oFFd3d+boH/ugKOZnWLvXqhMQhhgiE9hD0QCiVhjdGdHwScdVliery5D/JMsLJZbbSrPPhF1UMNq
LviWG9aymnwAhoDawFmpLrWTgiYYkp5ln+2G/YmFbI2mCsnj5SSPoWz6++sQJmelbOqKtee6eGIr
HRDAlQmYMxQuBV4OnHx0DrLyKFOU4meiY3MWAb9goESDUTBlZwczuXgP73eUF8YWaMzOAm30CHQd
prUuLc7S9QpFM2unjuKc3PYZW8Brqgwf9L9ITj9BZk2ySL38etDqH/cWwN/g0Pgit3R+vjTMkohe
LA2piBZpEbrM+ZnzzTchwS8SOeRkc7CfvSh2xZH4Ov1MwUUPYcfNPzhksBYaGQgbJurg7+ahRB3m
qI5+LjRFx9AJQfziNUKvG31ZpP067hKFENRPNJhJo+ucaiGizc4aMUXiWtDOQufDNSzCIpVGFeg0
8J7LoLRo78Fv0yWqDhgN5HGvnG5aruW0GPVZ81bKoYMhAr74bQZifzgjH+KEPwh1dz9w7rHIv2Rz
0lk6BA7DUdx0fxwlvsffwFYQDgZs3qTTUvAScgib3InluKWXdYMFk0g9dicyUcATWAzpuu9zeuZc
iFSMDXz/4TC/5bi1ViepgbY2NMIO9NIeLNHj2KZdWBiMp5y2S0iK1ofjbSeoohKyLaDFiJO8pBX5
CPj2nGzIzmXNVXadsI4LuG4i+4atSh+eA6Dyw6JDLcIN34xM0Qc2i720H5APyg8goBRJoyJiqvGF
mLOOaJVJtydCviVg70m1hNja3if21RTPFKm1fQQil/nAF1iT8ETrTIrB4IfVnwMA7D3lXt5ZhCFj
H1MIaVYIHFRtbU9BEwKUwqKEXQLOGd5T3XvMhDavZhg5k2b6Cs34S7iygCLO7tUnkXeOPw+Vhhz2
aQgeakpotrQOg1+Ziyx4cZx0q9GUiWdzX3WcbV6VGHBBOzgXsZUzadwku2wcaQpSDl4afWLE3hh2
XkPy5hXeFJK9vCcR3JgF2Y0OgPmqeEfuq4w9EyklPt5ZsVCT7ICiEMjYRrRBUVHfCqX9h4H2/Hf/
eGdKWOgR6gsk5Qpq/Rm2HsHTYy41gRMBYcV8qTFrkcNiFAR3km2eiixsjhLcPIuBMkfThdSGRDmB
6ZhJQYWTmJ9eKx2V39tB2SdWQpF/5zM25WOVbOQsooUy7HB25t4rriP4nPQcVYAmpltHKIePdNYR
9MZbYzHOXGIz0nAzv+zhb9/vCW2djcgCggN8hOgWdIXTlohWxlrEgBR3eGrcrR6Qqey2KLcVnhgE
Dho2USmRa6cvunlVns8Fv3k+MxAv2Z9/ursvBliMghKwmz3gFUPrxsuZ3hLkCHDdNweqREnrHrq1
B+AWA//HgTr5pa8djVScrIeiAmIQtBxnLJ+DOJhz1EzJRiZRm1hqBMdzUXsESR5AUOKgQCLL/1HR
8rYB57VwX0fFkECVzWNncli9B0gOHbHk2sJyxmjICw0c+XWUORxPC9Aqjq7jlhg2wnqWRZL5jxRv
zbGNSXBYVesrpjHW7Z0BV5w2/GaMhzuRgttOs2F/rv4JbZLD9T9eEDMHzZ7EijOpEQz9N7poEIva
NGKmHN9hbTA9JBIbBJknHyFXHpERwWAqLesHChYbheR3ze3EyuefbfpnrA1YS1Cii3q5LBuN499B
wli8SRWF+vVa6+7MCXZKPxEDN9jzvwRrVCn0dcbQHswHXx5dzKb2ey1NWJNpNJCQPghbxVajOQWK
iZYONrgMFWc3ATVC4RPVSwxHPG1ONeEzjkvXiNQhgbxxOydqDvxLv7m/RkRDDF7ucw9zdx71NzwS
mVPHSiicJ6LbruEg5a0agwHpKnmP4IkOBWVRjsLkskWWpQKHpEwN3WTfPxiH3+bFtsJZavPdKLNq
/d4gJ0doPBgqbfIIjAMIdCSrtomShuxUtkzh+EIJKbPylPaOiwozQ89sGcE9sSr0Z/yeuv3G8v8P
Kn/F2VBEBQwHhwGqZrbfl5s5SNm1pNmoI+IfnJxYnz7oKAj5+AmBpU//f7KvmEE7NE2dzyW6nMR5
9TtEmgDCPBE4w48gIm48fRbdvOL7GM5v3PnZkI+feWhLH6BAdUDwVvSKkVdr0yMyfSa4DoCBp2aD
eBc9NhOez/jf4JLgxe47+h9K1Ln+YmoTKh+VZgecCdZ99bFhWyjtIJWEo5IqPoIoTBBvGRuNzJzB
7lWNdAJQKjzepPrbfVAwVx5/mYyHjFiImckLQLz2WgL6mSN+McY4tMECmvo5RapFj6U+KYaXJcYR
llS7Cx5jqABh14T9YpPPnb4j8xT4j1gDPKEyk7DMi8sNgZEqfV08IoMQOdiYG12St83ROCAb2tdX
AmDGcR3JPlANU3C9yr18DaXhvCRwDf5K3HCkIOk/5Nlye8DmONpDbd+uEdSzopc+zBaz2bSddr68
L+ZgeKh5rsMBH0vEKoooZoF7Ab88YXVv7kdI8luqdNfIHGgCKbb607me4JEU2AVioVBqciJgvGPG
JEKLjBANDzT2yvJEyQAHt1SdEWvyA1jAlgIQypCvIB3p2+cIHLfpeZnqMAB/N6xyMiTmAzqVrRuV
F3UTB+G44ITBZLwDqLqCJ9NdPeVL+PwhhTO3FX/Qp45gxTcTUBbCUvYsAhIe7ivuGi8DkSU3qiPd
gFzom20serxfAJPDFkMkBudrVI1Y1NkFiyO8v/d0JJCCOu5TXHWe77ktfrtjXST8YKFOS+RIkDRv
9qA3I9gfR0OWbwGQsZXfbV7I2R3pwF6assq3KwZilLPAhoYxRNhXI6wz3Iqc5Ek1wQeOMq/hSBgU
Qc014T3amOs3KoOUJnEfU9u/pKzSR1BucdAaX22UyAGOByTsdJk7evTziLsH0y6hJIyTTged+Oi9
pOURHCBXLr+WjtkFcg39GMDXv+SbjrAAGLViIsEz87K6fWvT2Y0JiswzJVsh4JZKLiXSLI5OuVXa
uIGtRfJhW36s9rD5x0EsD0XEI5suS/U7HD4dXCMfV2hSd+YGL9fWNTVLh/mV/ffe/EN5mnG2/JA/
zGjPi010+rpho1bmPVYFxhP2PBB2YwYG4KJhSdRUsB3d+IXsjJpBlM2Lmt8cSaukeq29udsLcpvh
vnEflk4xB2SHthJpJZcl1mPuXe9Ek6oI/cBVR/uJR9hnWh7AbZIMqUg2OxMd/QTIVpxyDCiMEKON
pAlCGlHJgsYF3SeVmI99Yy0AfR4I7+oT7AADJGIuzR7+D+NtrzRNaMcfTl91I9cWWDarpESKFPAR
4yI1TTjaK1q/RYTtSeQ7azBYKJg5WbJyq6TiiZYnafI5sbAiJkROsliASdHK4AuM4wqZxhNAi7LI
IHXS1i0O1wNFV25BT5Lk5T7wBpcmP6mJfOD87e9pUaD9RfMJd/mJYrsruR0vTya56R7CkvgP+4OG
Fnk2MiloCgYNzEUTFA3pM7gM4dtFcBg8LQbEAfMv/iSc0tQu4MkZy1OmndljQfapUPSjgPm490CD
lcUZzX2E1MHmw1ShxGAMY6S67nMNrxC+rNOFTDYcsOh9ZUTb5AgT6Istxi3mROmwLlOcZ89y7LII
YCZdUnFWwOHq1ZRzaCGEHd8VS+kC5yb3AZyAkRT4HBNFw6JKDa1Mcn/Bdq9OfjxT1Rgbd/jbS/Rj
iwqswsFHOf9OlqJARaYLkYy1nIAEiRxoQms2wrEKOQJayP2AJvdP3ArRFQQAgBTpF8sIgAo7m3cJ
9BJoVeWQf3og5Xff8egjwgMxmTdRdiNPBeO1Czp42/7W29PA7Sc8xqiVHtfwvv2ctqi+qaNDou4I
Tw48ZrNpsHCCYvjp1E05w3oGHbrI5EjwuCGGQwiDb7rvXdBnTS9TOovs84qMRZqeGmuGHTBkcA9F
UGyZPjcXtyHhAtGlwYM/cPXh9pySgB09pga42M2GQ6QMDtvwACxFQpFKcj9FF5UbzDr3tTQjfjyq
AwIPMHR94o81FfIkaWLSdQ+tEZkpfSo4tX9WFIHtY74GtHYG/teNn8vLnPzsizCw8K2J03KXwEEk
DODJoooM1cIqD0QscWsRDPGy3GZOmsw/VWFJ3ONn+LMP5GVAmZKAfNDI/FBsDOnObIDtUibfnOyA
8O0euBs+VhFf6pG21I8Invud4KoXJEEAKoMSEYmXCJldy8sn8TUEKRKRw97E4Zct67kVdR8icpPK
JxT6BMiEABR2/oGrQnwUkXRmM4tAed/mZA+gYv6SYcJclqdgHFuCEtcGpmnEACgT5ZP+cqSb6LLJ
aEQVY2MDL0iIMoUTWNhqr5fyy0H4OMIA7H5hUPU1UVCyf939AjOlvc/XZr0xvQbJqaYPWPAvP2vJ
2Mb2B2eDUsRewv2ciCPrrWuSTb6oRTPfHK/XJFvwQ+11fN+3G6CHr2XHb2HTVd5xMMk4p/MGPojf
bIKJjWYpkPrgWDDZE5O6vSpQe7CPsRPLSWB9/1Ux84Bgy7wFJBuMSm4bFW3WQBKVmsV9dCYHRXYK
Ljy7fRDkSJg5prD6st5Zwpqi8YA/AUpCI+A1IWMcPzwJ8he/ik9v+oOJ9AI4IqOIj3OLKq53Z31z
Xz+BeKp2DZ5V0ic8QI5MfWn4FlsNH/uBtcNFLyB8wpfgs+yWOGsn/RUKXWaot/NMga0ihVyJFQ5k
OQDQvCwkZNkr2M9tyY8nP0ekMDVxPxi8ebcKjPo8UvHvn/edF5RUjW52yCOJ+Q8l4n2PiEq+CTfH
HZvtzzqjtGJxCg4DMpu6TUfcBhJWoXw1iU0C9qf6FqB4V3lyBsqu+njUvs4W35RT4C0zRg0B7uwL
6CF4l8GCt98loq5PiplrZG4foDzUHm0/4U8wYFe0IJj7QRUIS0zaFCFASgYngegU5W2oRn3jYjAd
umLIQkal768fosYZxRH8ZkvWQiP6vDzlIOI/OYp/kERV9pldBVEmCpc5wLu0eY24AS0Lcebe93A3
RKf9ZsSkUR+YoCrnpAuHk7UeFEFXhAjVDYsTPAYEqyJ7n4lnQWYYzeejp2cgxducN1g5FubxwjGe
UyOTnIfMOY9fhtMRVgVUM5d5IO4R7hZmVtIHqlQhYFMsGIRInDFvfJbf4WvajI1VC1dYeK++1TMI
WqC7OsbxdPiGn79LDCquIcDt+Xd2K+FaEROG0BsmK3SEpAEg0vsQLyZNbqRqeZjbobWy8WOJUN6u
I5F2wlTNPimHgmw2J5Kf1STLxv2PLxdu/YfJiawbkHWud9b3b/jJAgWRqobCFVS92dHWihpUo4qZ
Bxig9un1PxZnBXn9oNOxSXXIEfyMCwIrQeSxovwIqOeO4pvPrT5DycQObKxZoUZktlyAGMCeO08E
uGQZtyfT73uvhOC1kTZhh+TScUd8NOZAeJeAwmlaLpArvFBFRBVsFIkvzxVx3P7FsrCXYwsBB62I
YkFzyp9W1AujKn9S8P6B93p6REUAWEwqLtplWswbskYJEzkhJX5MaaFgOx+xOYu/iw6a+it05CU7
Xw9jzBecYfSbN8Ns/IOvw+3Hbr9iUQHyE1Z1OMYF4WEcC38HdSI0CrMGoSCPk2EXIXMkShUHLWqf
jX+dJ989XgtaOuhZCbAUKrNSsz8cVeLLsvF0F7GpIomES/lDBSZDwn1H1iVnLKQ6URej5EHkAjqz
qhboVb8DWys28LFZWo4g6rGjGBjCseDB3/5GJPTKGG2xnrhgIUqkY6+EihIZtNCZmXPWnBa6kf2F
g9XDMY792iu7hVraz+lr/jcyoMre4uU1JiB5LPvV9s0D4FG/zgl20nKWJ28SQi+zSEek3cAaUKDU
4t5KGqR1XoGIky6E+XvyjD5ARzj92TDZQ87Q9S9HZ7BYA/2xhzyJayUSDJnO2+nRJHe3XmNVoCrM
dwHZxpSREasVPHBbd/OcJCKfr3vM+xFB0e7T8jRrzS94IoSb0KzPWjR7rNesYEjKbDIoajYnX53x
qam98ojGmSgIB+m+8K9BPb8cusa/gq0l+OqVE5+sCL4AqsB4MQG0x2fEeIk3A0IUBS2wOepJFejp
NSsntEsFMhC0oOvk2ZtWJag5siY+4LZ8kV8DiIz6djds/K9/Zg5MMAdFQMRk895mvZ0W5GhbDjrm
dLLIULJzDfG0f/0ncxGNWW9s52haQ7ZpvuNlTM7x5BXWhAmfj4BNyJgOeJNe42aCBFWtmbmsanIj
jxnhiRYAZIICG2EbG1sQi77A7EqGRNSgfReTU1JtDZbTK53YUKlUGDg8eVcSmFSSOkgw+sthUdff
bXvQYv4C9/Fo8G75VKj59wM/6zlB/0QC/fSBgK1l4ALnlITOFzSy3/OEwsq9IsRKOLdqmFM5t9WW
1UJzczUBFYbypt6Bg/NvDGQ/c/lgsNDs0n//oUuWVj1Wd9Z3Uh5cFrKlHt2QpedxOe+ibIzCYoHi
aaaQTlDb2ccGs3vWTtX6xC7wjRDFuqhxW+ePQLyQUZrk3itPDE8AGEERl9NrMNje8fNhZAOfRTrC
MejmcX+Fo57wc+G5Y+1cMXLbY5Ka55Dr1uBIQJStzLvpC2qvtpvZQ8QZWtIS7ybcc8oRIH1695G6
vXrvHVd8zi//Jzp+KtJ4oVhghhSbXGaqlHvW9EicxpUGS2wx3gu+BkWFdGTYZfuWAygrdqvnikLs
DeGI5Or37BXRWMfBkPrXgd3DevDvg1LtRSwEEhtU5ZBH/XEPSyoWav+x1HT7cRJkDXlPGMvNdMu8
4dSo1MFtGiFPJEMWQzGz1GqrBFs2UvD1jHLeLIRwGtfO3HT5FbCmC082CcRsnKSrx9IQYBEUl7l2
Ta0CpfKOuUnw3vJTGJfRI40vk4gGNzVB/eEIh4DiEN6WTuBC84jiBbea37f6hDmHL4g9gByiBZEy
tAGgFL7SNVDlSognOs79km9HdlR6xUzmNP0eDtlmuUuphD9/VQcrPAGLxx+uH2SvPDT6RLQeNWJv
J8mKQzh7sCG4VxsOsgp6GJrws9I6mPSorahcKb7Ba0pDOj/+Rd/Xmw9b/pEQzIhGm5F00BBkgf1/
hVhs8LZiRuYcWd+fNAPLjQXOfE6w77xdjA3+13ICxg+ciF+XoMrmJY6XY06VVNoQMfXprBytKvWv
ZaT3Rk+UgEB2jf/COQEuw77U2WcOVlBJYBmS+8OuoDjqY0m8VTWsyN4E/GWtKdBvyS4Q9n0lAhlF
bCCefvY2cEY2S6KILuRYPRJlDeNpjqTFe42JlgyoPuxi8olqEoFfLgBzx3CPXOCLq9fp6XAN5ZEX
+zYuJ3MwnhEwio82KZu/1GCgu6aOhIO3pJyU7lx2TfAyaBp4zDQ/XF0dFoIM9yFrNN1XAQywV0VX
xL4cf/FcogjgP8yApUZfX40Jlz5oQ5SwX3Qvb+d4/gN+5Un4JZ31WOXjEoUrGxTN82HukexKvHML
TESQC2pXDI+OgQ0XTRl0iiA9KjtFFMarfHa/IN08PCjBEO5gyER4t2DDQ5+ELInsJSZR1Mo2h0XK
t5IMnso4ZMFglp/46hGqHmZ7YDpaDlk6QCXMxOALUhhfG0VYosHXpJX9R9AjP/VojpTxnsHhz5yW
LvD98bMrj3eaDUGl/GJyjgQbTAhKeh0xrgBkXbwQucn1qGy4f7eYdRmyxZjDAzBU2Ryv4RwvBoSQ
QK6ouL/jKexDewNK4WzZktBm36dfUHvkNjQVaZNriPe8O12mqE3LTWqyU7U4RUjooDX8R80UcnzE
A5Dh9aRAaVVAcL+DF8+8cuG7vv/l5PGTcrfdnGqUM2gSdI4gUQ9B2+OISIvR3cNhzebu7q8tOW02
jMFG9bWpSWArg8O48irO2bcFSwXGWhbPxdlr4lltBcZU3fD+3f1NEVKGxtl9Y8AzkxNwGc1aF1jN
Zo/T7CP9K66BpJHTgn2UWW1NYbYhFgSsgLIpqjkXOG3xZV6HZWjtwMO899+T+zJnZRSHHbgoR2c5
b3zSXf61V3fue0Yg2xQFFmPQkJ0BnIklilY0Zu2LxREZVnnxmFV+uqIUmMjXW9DM2yUWnIR4OUw/
Uthwkh2iH+EZdEB3I8QeWNfpschdzHalNUMbFSLXmCC6Sgt2jq0cJJwDeRYJVgXxHgxXufWMo2ou
MiIpNhqR7mFSXoJgNKKSlOv1s4bccX75JiRuBQxIWKCcNweh/wdDvDh7dqg/zCNglgCeuFi494yQ
OxJ6x1eyosQZkJBq50jPEN9EWJOaUP+BRV0sxNdXKN123AcEUeGrgKjQpiB4EUNr9A3L9Oz0NkQ0
sPZVO/IIO5LALq6xK/e3QOEgw5CDWZMQYIVZuZy5ydlKr/Y/SOuqOOfrUO9CjtdtdA4FsCdZ+cMV
xxToLAXgnUNO6ffT6/FeeOfjdYSlBUZioxzeHH4lMGiunfOunZopEyXad7gC2d9gXvELCkeB9NlC
DqbbFDEU4X2l6h6gbumxd1JDhNHnrz8XoVWGxdYEgNnE9lDaMgFS2WvTBGdpc6HZKJCaVaDglJcF
nD6g37TkAbgHZ0d4M0+CLyG8U/Zsl0T2bbJgY6rWTDh/yE/SUeVJ7jGjTq91KROMqvHWzx3uorXB
xgyadGHb3t9n+Qx+xqnd8Az+fQGzhjyOP6g4Pju61mNtOgBKaP8QQZlLYAXRsc4KvBMSERhqd7va
iqHlb7Da4Agbcf7qKW7Z2vJIHtjhOLe/fhlgVOIg6ZCTj4aQbSu+BHfwyqeHCIO4HOtJuVpGSLUy
lHz+E28uK1SEiN6iXBOJB5jWigXOLzhFi7WVsztg+ZN6CbYgKvG2L3fGo/C1XH3BlYZGjAg2GeqH
xp5s7ryXUGf8RdG9ICoAh2KvzgPqsoWrvEXidR8tVnVyE6GlLvDqGhNnzzWA/9Zgdq42n7EMoL7y
qHbhyc0OrZ087AWiMNKhdXzYq6gM/6FhcdJ4YKovKtl3F9Jx/kHjtOkAvOmOGVxG7NwJcOAuosXC
xcr2iO8BUWysYe+dengAx2LR4dJQDUe8s9ui9mZ460UbSvzE0Hx6OvsHYxbvKywuRGXj0W6FnFRK
L5MtpxAoBF7n4ex+nPXsCJXwSkBYiZHzckZnRz1ciLa+je6o6s0JtVDYekAvsCD+vLfTMOoJBQfi
Rn4vO+Nr9BGioTpeicgYMH73xGsHlirQCeJhjKTC6mwGyjQXwZLJYsLJzUH6Rf1d+h6KI7EgKvY8
/ZyuBuFnRWoPKvEjbxDbx+3IXSN05Oqg9OR68VQnCGKA7fOHxwMlgVlsrv7+A23TWWnj3BIp+vhi
DQIqwHJyd1kwbQ6Dc0xC/oN1nEUCt2HAMtgdh+g+4TS9KXsUNSLMaViXBeRH16fk7ln7qKRFKnP1
qc4WnHDy3fEUWsCfrPaq//yXW7aWxZQDeRqzziEHsyI0ZFF6j1dEwEUI0djmQb8TCXa0Y/Kt4w+x
irLznP9SHTWEBq14sbZ49zaw5h5jN1N17h0RxdfWSoFj2LKaskRsX9a+xw+RecBRTAdXPoDY9Y80
pPFJOot9dM/14x7zNoCNEpgTZKzInb2x7f6DB0WzUw2nwggVsCARfUSKvOvQHsBbVjFOrvaKqB2R
zYeRhusIQm1N+WudLd7Da5ju2tmDPCYykvj3h+2irETIDKZspU82qn3PHh5LzKlnwpQK3LVHNVKI
ak+IdnaJTPfl+WtBRCVvWxpOj8jAMfCrbJs91rkfHxDBAnNF/EBgzYyAbBxhwe7MQmQlp2qM/dVK
DWvKYYdXW/Fq+O/3pvNd4P43qq4NjlKUURsG+vi368cfctmJbLcJWfiMOJshL1TAvjha29/hd24u
8+gbiJ7oxxk3R7kkAZuyrn8FhSScgMLjMuOafaZQz5ax+izQ+MUGLiLGbnwIjhCDm84JpjUlRZ7p
YEXamiu2oFx4lCNKqvfvSGcd4UH0cKnwyh+K5XX7ftqiYwuxKsZiWgtB8LsTaCTm+2qVR0mXoMYB
FyL2EHQNrJwn83RPkLi4YsV5wlH/lm+JDhdUcWh5eg54E84bPtUD5MU1gB5vRzoKOEiYiEgAkyGV
/pUrmKGZ/nYiSB6VphY+HCpGiOqFSvZAHn4i7ZtUSSocFb83M+wB/VEoz1095H0eZW7l1puzh2S6
o7ZkXKRf7hBZNqTe42n41wNKhiF0BBlLcBd6ipzS72O6Zs1hSgsJvxj+5he3w5TNJ+r7TkcVa/Bc
IsIK36gTczYO1ZY2coxU/q+/eg81DMvIJSkCJauTMHxmYtJcFB5ayWHPQ5t8GdhLTBQ9Z0Ai2JPJ
vwgGyyIgyzk6LxGGwY3t0TBDklLodqNWMl+wgkDU3OxZR5fu/EmCQc15jMvMR5rcgpaqroyfK6/Y
EkaEwNrSLLf/BpE5pgXIfznkeY8abgpa3CCL37M+YR/8rdpzRpkPRETaIgAH/sgfXSb3kMJF7hXz
kU1FaUtpR44SlXj9fbfvjQejD55zmMXv4cPINXAp3DyJ6GTObFxWEuLTZnme1v/XbEciIYDcDZt5
zKU95Mcgb00Yeaxi2myfS6qErgiJhBuTOqREnugWgTG+kJXTA7c00KdigUMVh5qPzuSIfieEXff5
iwEafqKe0142ppCAWuHvnHz1479MkJu9hHLmH1H8AbcHMpMf2qE0BiCL1RgdE6A1YVofZ0mB4RTA
1aPYg/9xwPd//P37vAckNWXwQ1zKhdjy/EeDE2zMrKYprYjR0pBu2sxOcTFtvc/ciGSXVnZo/8NJ
tI/T8Mmv3Hl3oqYxwjqYY90zXwWI6p631VLAZkgTl4/hQPOqpJnWGFIAKjB14PEMfjY0FJI91HHW
QSbE4eL3QiEer1OUeviIqDpZEucQPEHa/dfaGN3DM1H1WPfIF+lEDy3XWSfu8LE5x8qCJjbIKgqw
Jh8oOzlafoMlgwQB4kSU4ewiCVH4oTMf/gOwmyInJvXzjg1bPQgetDlUJGHvz85S8Q/I620EQ4EI
9NIg64CWt9sDBlHny0LcY2u/g+nmyLLfLr/xxvAHvrB3NghfBpMeWGRHgvk6O5Wi7sfLttfdhZfl
Q/4RZ2NR3E79bR5cYhoNOQgTVOuRskplik7LqFBzV9POWR4OX5cbhZHEgEYmnBBvhk5Ufl+07dAF
yJtyUvyOrj1XX+cIZPxiW++Vf+HeGe+E4t/35vyqE/ZRrkAowA1kDnIqC9sC+mUmR1eL5ZW16z+O
zmxZUXSJwk9khCAI3jKLojjrviEcQXFAEFGfvr6s6BPn9Omuqq3wD5kr1zDBApceA1K18Ntgxw0a
a4kxUR8xs3kiJMgVVajhHqnpoE3eh2LE05ArpQW48jJPSHuWiSu95HjWyxacB/tgWKSD8ocDCGos
DTEMPyHusLYZxT9jV2asUtCts5i0UPtAtna4Q0025CljZFPu5QRr+P/8WtwU5t0F+AZtUerA9IL1
pEAe9IRH7yULHaR5nu/aowmZe2fKIxTQjPpAEoNcsSvDwpStN2TWUg+aXcr84XvFn2apO4fBgChh
DHDJBmDUa9oKViY8rHqA0dk9+sBwBNVZPXdkgyNVJ8JkdWP7+l8Gk3fWCvZnM/J/TaTx/ZI44W/4
TZwLLRJkup7XgiSgjc4FzB3WfP/cjdpt61U7d0omWvRH31Rcfk766D9UN714UBCxNnp9Q8INtEpM
fpKfU+aOrnqMUm5jBWSu8DowLWg2uKjfxJQ51PhmTtST2573UGO23Q4VEqousAA4mI83Snv7TTYw
YzfOYvi7HAP7M4oRpMAf6/aHZSkVyg95ElaZSNO2QvnIqDBx2PGyOwu/I+bRJdYQvalU0E9aMHpA
CNZRF4fhCqQMFolYkpwSr978p3lDfplhJWGTkhUUEDH2MPwgGDK5lb8w0uAdTQT24+bHIehrAbm2
3FVY0Nc/XVlZFFWENPDuURw52dOCP9OCm05FZ70ooDv2CU01Nw0r7ef8MVaddbhms0k6ZsjSJ67F
Yq1xARCJAYMFI7+aAL6adODu1IhrLgcYc+6dMkc0FD2SaiYKsMS8wGNjocSPnS7LzCXkCYoy5myO
nE4JouIf6DK3OkAAKiriJuGgHmhnC0bu3SDpuRf6HFIsGUlTX33Fe+eHviC6JAFuMD/Msf//x3hF
NYhYn9PHODvvJLi8Ng9Eaq9lZczO4JWb+8spu8MLYx4ChKCbaI6CJAxZ1obE46ZtXZBI0Fhr/Y5E
m2QcZxoMz0+/7Lpd8vvcK3R3c5O8HPA0sliYPaGePaYs89ekmDbDzukZgxji3v4cFxjSA+SlzH/V
YTn6qg6XsI6JzUnbDym5v/OqryBVyJBVMJMVQRBPntFwNRMOSY4vlRFC6xPHTd3P8HO/UVewBYbM
VLg06xlXlks55pFPb9FO3bmqIcAz1+chc3VoQZVLhC7ellSanW11yAki4oP5JTUdL1liv+jd+ZxA
vdaBsubeL2DfWZOHA9pCfAKQ6fqC+TcSCFTGtJbFHuYQA/WQ2RvHPxNXs2cfyFshwXYluMfTo6TY
3cbfyj5fPHUwBCigCKKwppua/1xcEjTK1iK8xVlwq2hl2s7n+D5ucc6EluanLPxmpsAcciHR/RXO
CU9YGFVLzHUoDNEdWGjZT8Q9klDx5QaG9/REqw4N56+Bu3IX3SFSMwRUKq9OdTuBAVzirCkIm0nq
tfD7fk1KPLKE0iX0AJAZ/ptKj9apvVY9BZpDBjaJa6nKRBgMfINDhlsH7elj15N9LMywj/2ZXtnt
KbsYSgSBT22HrxVx4DVWssZZQ/xuU04EfrlEE6MgweWO6oaHx90Sfvb59kKAw0U4P+VaEL/XScBi
CiRq+ssEcIcZO7Ge8ceTL0Pa6H04kTurJ9nXjrb8/myMVgxeeGv24hatAXYv83zZDuU6N7DCyHd6
3OxucedEmpRH0LszAVCEQV4sDCYKJHeVEZab+R57tAh/GV58z5lhKzWic3UOahjMmJ5ra7mzW44p
cim62kHtUnTaB9z2lufDe8poltrX/vgm+YYIjcIecPrvj8kvpz+XhAxW3n9K2EpcwFH7xsBghayG
Rz16D2LAXY5TxD1ZwCqjQeLnq0aAVxHOaAkrK96r+Bn3JlNjMCebb5puXtP2sMP9DiQDSMJahKeC
6ZZFcgM6rkSIc2f0xLj6Bs++6iic4MyxMAVh3NG2VsVgeNs/vCzsUuAZ1pV+h760AMjUpRwV96bt
Bc0YweROidtEbUkFlcXieAXjxiNidArXGetDZUW5zDqFpkPkEnKOaYofHzFOH0/Dn4UWV9R/r7UT
uHwTfLsfCkQ8pMLQljoIzofCAElswhJaG0RNRElO61UR0TwZVH4UA6zskpL3dEBswLScMwIdWKeP
jQYosIfxE7lAxIQBrioTIQ7QMeD7f8NFSrCj89+LKwGYB00ec6a1ukbXiG7n4mOGPiCcEghB+88m
4AnB56QnByjGRer59ZElvwV/F0xS2Ig3tq9GOx1S6oSGLG7xS61hKpb/z3q0D87TLSivx1BZO2PK
HeTLo0MNVZbZMmMAj1hChgLAgzxPzAmDepfjSDRoT+jLvCWxikCgQrAB6ab9FO8u6h63GOprWo1M
yO5bpEgowcbYwwffGco57yBklza0HcMpUbDJJbsV7gvSvtFlaC5oMELaGmdbYL/np8TzEVe/IF/i
YX85hd7Tu9WJ3gBXLXrm3gSYAKosDw2soWK0Jd5NANVCNseBE1ED1lssoXR8IfY+Cym2TgzcJ6Vz
+jrK6Tyn8WP4hpM/KjXaTwvVbops+Ad21x5Ag3ExeDOjTk/E8b0xDlEH6TUOUKrufWQ1OVDvEucL
YEkAUXxSYIVdULBjOdedVhRdu/OMF4VPIxlUh/+2KPDFIZE6uGWBzjLztLvY9IxMJq5UhJiAA8LC
OpLHUYfnZZdgw5pQbiJ1vRN0rj3nFqIrBWE52PkZpdwDM5byQVJVvRzgiMdlZgEEOspM84u+kN5Y
hgvce3l/Ip2lLEtn14jMa8p3zoF+sYI47WmeNtyo6JS19c+90s13GutEFBJ68dTD7YgKnHBqufGQ
P/utfQMJ+uNJQYyweIDTuQPiXa86G21EoTeER5dP3zDIaal8g0EzJ1D8pdFHktlxn5jdo1F/Y9ff
vhBJUR5fC8SifTJl2SbJFB4sBFvhtQNqoWYk5Iu05UXpp/vLJKMKsNTV1X3GyiJZtboQXzBzCbE3
J85lzAIAv9MJJJCkvTMYhXPGNB545VaIc+/m7DTcsiaHKRrciTHHZGhV73AlHvwAGemB7BK0Ltkz
AYd8ZNeFkzEkPyLT/FImTbjmqYG+fpf3HaarhrbMIIghI/GEq5ku57fnjvChWLnoBv1i0fLU6Emi
D6ZL9RjOWYtCFMLSRC4fUhpJvQfo7sjGxFU7HaaREFQOHyBEVqFALPwinu03OI+x6mNfjRJFvJlg
w3Sd84KoCU8ZZjBXERMBffT81Q+rgpSJ4JlKEyNE5ElwTcL3LoZZowaMRWDJI3cMS1cub0wViFtv
zesdfQjVqTAJsIVjIgjuabWsZvnpY+wERQbv6VEt2kCDMvSFEQim6bAAU86Bp5d7qEIxdeJixjYJ
1IH6sNeH06VC7UBHHIM+El5GC0EEGtuFAD4cEdxOJmKQywntRLeP0UoJGaRH1Royx8/DnPGL6vmS
AfoLjqb1AXJcPezP7PgS7ShZGJywYLGkQSSkMYgRpAnIg4mh1YYEBRehBe88999g0MWUkp3+bE+g
CHsixWeT7iBfw3n4u7u98Ds0PTWA6grdyL4SEvQZXUfZ9kx6ESnCVnrk4AVzN6iUvQfHXrMnAEMe
FpOL7lCbNSnjNv4x1Cin594WhqtSBl5GH7cBfnxNcocbG3vKPMb388xoo+DU5bU3qAV67mrYJebH
hFmgLzWkQuWIeZVHS4S38NNDRRbSxchQkXzHq69NuQFxFp9QXFKkbhfMAtweXxNQFb4+iqy9cAkk
8EQLcC0oB9moZKixhoalh/epxLyRBIMnRKwCPqL2HT4PV7eImKZDDWRP2uEn3DAYZoAUfOftAUWH
ysiavEAstKc0pcDxXTiynPE2R0WHOddchhBvB5MuNNfeDxWIate2LgLvhitCG5nuqYF3exto0fOk
TRpyu5iwI6wE2llLLgGhzmFJcHkr0McNM8a3JFMXNItwhy9A4aT0AXKq00/8wlDNSVct2h2pYxDO
4gfwJBqx2V7Z60wq28AB59PL40hshlR1Qzj1O0BXKnU52NE4ui2MWuiA4csz07dwCOIC78QV2Xzn
JSpzsmnn+HohUKNEWqQQNhAQuQrfLWlgMQkbiCJlRpTzvAYgafAoLVAvf+Y1hY0PKzxW8P3P4hyD
eovpGP3EsJ40eF790cGuVBeKr9BkgPeBBcDHbiMdH59qgQHRfcbNi1kyuGd3kW5LRslPnNfVXc95
IeQiJrdYc3DtenF7d42eQSs4L1MYtkCiMFoAS3uDHLY+dArDMh8uvrt3w70DvCkunuQVkCJwCKcv
U3b01kirVwmI8txg3AIvSgL+Lov1WORUvANz87OU1V+1M3DcZ/N+A1jhYPG8Wj4JjxqONxYJ92kn
DfGjhyj8aE9BA2jz04KsWCstwzab9+8x49x9H8sjHr6LG4QCxUXPfqPcV73yKCJrxp4k/my/PLAJ
wWJccnApICv6T1op/LeZLb03Bi4KGMMq0flOlhjle9Xv8Sh5idxH21RsZc60vSMT2SvsR8gf2Sid
P+aaanVOqvNZ3HihDrtXp/vpTe4A2Yi7HSFG4iQyh7QK2P8eNXQx2xSayoCmLj/AJoUvSrhjYvd4
8uLFO+nu6jGuJ0qESHz8Ilwdb/Q4T6x004KKyeco8aFbYrXb7yy0ATp9LTDFt8BWmIB6/MCqX07L
rtOBMoHB21SnlJhjEQw9J8bRlpE6VOZWGN42wPcuuw+hOCKD97HwSdp5L3BqgTRz1GluJzfIAa3T
ddqMNQLRx6/pKQvfEdD8FPonVTomxgqOZ6XL6Le8QpxqnHRjYiRcQ92uw7JjmzxfKtSATIXQ5Mxh
lUAsSGet+T1CulBxsEZQ9Gsk/7g0T5oALY37OWUjCQqUGQATb642mVbCMR63xg/3Q4q7wkmQC8z4
cqIrrUyb7Tm+RGgxEEENf6AMfIa4ijVGche+sNUmPvI5aHOx4OwqVLRWXxLMrmF79WUK5lwCTOoh
PuBfBJIMCkdz/A0woeAxc7CxOHNcOM4ON0939D9cE8rey6m6znvTO7wBECjORwm+I4db/IEIVsOL
znAQd14L5sVuuRPBH1AOluIR9TVJbOfxd9XdlT7Uorev4SDNofL2u7vvKmEo0QpaXsIRoA4kkwo2
+yrhkeK8gp0ztU9qg0SBImFXH7QDdfXymwNWw8TeZRXrnDxgMEXhoQCROFLTMN4bP/ricnw+IDFw
mNil9vHG+c6kE9YVLx4AakM9NHuuTIbugTG8D40xODGE8wtAPm/xQ0wKVywXM6UtppF2FZCrNS+9
5A8D6QC77fvx6tMpY7Oa4t7F86jEP1dHjv52AA4LhymQzo7bFssvxWkOidDiAZlr6C48nRo2heap
Q9W7bj+w9dAUjTR8eESM1NskU7r1P5Y8QXe38Zt5FEObCHH8wuTwLfp/MFTv8y+YhkyhjDCNixGE
6YG8Wn0jiOc1fsddbLYDXUrPMTuvhbUJA3OgaMEQ+DssfV39KBMbsE/8PFgcPYCKy4C6dfU5viaa
BxYhjMZXqB64wDlLwLchnGwWeGAJcWml83GhUkPff1nvk8SDPBafHoaV3NpsTtDoh/dawFSGm3Kd
CLmnAp2RGLJOnMKH4IDgKXJmEJwFYQey+LZGeaD+T6pW/pSJ7mIquhCVNYZtTD+XqKzZuSl3EcYt
busAYDc0ZnRiKuBwj7A9oBuwbtRs8/u0F9YcbG6x/JGFnMctTIJRBGx7jEgxby+X9OJSP+Csh5VU
zLV/BaLSPFhK+gSm+JjUkf8Dm8J/ztq7ZIfHOI1+IlWQ29qYFNxsrWTwnjznIHerzochPUUdHB1U
RAhlY81ByYe1tlphIaFjZX5Hh8MImxE0Ndfq7KOWqp1it3+7lNprVjuKmj4dNsaaXaCa21rFYyq+
QrdAo0x7+r+3LZ+0wwzknW7wWhTBkaQACqwXQ6ND7cQocVUgc/QkeLZDaGpFJIz5ncXTgYXq/ZZF
+DWBZcheBPhkVsIgMUFopw3KsAUDaMtFEjxnmbvl+LU+1pykmoVBtwNQ5JbH/64wVUBj/nSvTL/O
AfRqsXmPc1Ritz5iKqwzsQpkcnp3WcK0AcUCRzVPbJ5gmUrl22Faf8NHXvXkGfrGkDHDsHCQcEAB
Y9ExyZuks3wsZpiLRjosvnzuC3FCdG28hAHzwfLImdnbUOJfUSZ+HYScsEHp2qe96OVeRpuvt0VY
DBiB5k/82Xc0qa6y7IISYMrUmspn7HrtzCojgPLXhy1a+BmOdgzojg16pXRFb54yWyJOXFtR34H6
Gpsi4jqC0kOEJSc7dwnIsK1ObnhwGgI1Xyz08/kcQNTjSW4k7MVVfCFT5PLD3gtOFfCE77on9sUr
eZVPdAE3r4SHoDM2ftmXP4LNIxr3D5N4yhg+8W/wQ4VsTO8B1LUrxk7cX0x8Qnwc6Z09bWPgpwO/
6IvSbgsjMmdcyO/gB/G7EdRWi2JsCn2Y94mqUXI+MI7Go6Wa/6KM/gpxGEoKlDMcFhKwOUBdQGv6
IbrWQIyHVhBBHIc/AeDMtLjKOJhEQHdBEwK5yzUioWGK8kD1MH7gH9iXGeuSthuc/o7c/8fEXab1
dAsDbUDziTzBD6FvM/T/4eyYgx4zDl5dF6CuPH9cRPq0cDaJILmv9o+YynOeoAcpF9eoXjGfxZAf
6sPPqXcMqB4Bxjbo/gLmyNOHVy5UzqwUkmKPEAuMATkC6125UI6tfk8MkajJk8RewIUaQjth1oRE
hIk+GpJjAl4o3hxOybxLc0xy945fGCIwJJhYLnSuv2ON/5npaXgqmM4rcXqjBP8ECI2cJK0RkUgs
d3jYNn6JrD8zYV5GrUQSqc+lw/QUPrsjS/cj1IiI58kilfZzzidJww8Z3uh/z2Hm4Xlx/mDdGONG
7/GWugO6mAAzRp6OMQfgxVmIp0RpLwJHaBtoqIyYdgScUdzUc/9YYQrIAWTQ8JEGPwKn4YWxf4DM
7z4wi7eVmMouDZK+YWQfcIFhfYSpltg1PdGBVTy/nj3tuawnmNm6+4ZUJmejoEOtuE13c0ym90id
dl3iCG/kXNQ7sCe7iC5/Z0iJXY73lFNT6AbXCcO1zoZk0ZwOS3wlWXfzhgMa9GRUhulemBWXKRpy
lzKYh7cnAsolqWjXHb0pvP8Ypw+IatjBawSXpaFgTozKJpkV7hczHZaTDssOzidkToxjujYf8AVQ
BZNOjd8DjMyro766ReVKxkltx9wZ6IjWnFaCf5pTNhdoLyQ18EusDLFZoqaBrRzytIInOp6XX8Wi
fu3FeYsgXuTgBmcGx0nHZWIUYW11WWQuRhjV+gZwi3c0UwyhVGJ3E4EASKDhvnKqijoNj6GN5Nko
NBk+aFWIcgrbNHorCCx7nBewiil2mhxv3E8Efh9pWnYlk0iQmcuICHQu4Y8rL0jGcF+vNUG9ROQC
6BhcM5lTSE1EG83L5sL6ux5RHd93nKbcjW2rw9UeNQFgWrXBAmRMNoC3wUs/6kz3m4poq1x187G7
x76+wVw1nRBnwtKCCRgiXmSkHGfRZ/PYvfg0PnzZW/8VEmVPJpIZdHzMbHzZ4Wc/heUOvJiD0KIK
rq2JCokJE1Y2NXm1OT1/OkxglrZ8us0ATm8F/lCg0gXOYyEnQWt77nMnubB6oaML3xZ1Hc07NyYr
m1XL7jQsBlsGdprxawHawMyVs5JH5XwmDx446OCgBbgATD+oQgS4wx7vk7CtQNtBLbWRw+97Ucce
nfcEPNsYWgIIlxQsgOfJaIGXCW4VPHGLZxYQhGw1K64EwHbo9AuYQ8fcWRHSRr5qdI7iEXqE4PN2
m1U+cwGlUpBqjaOs3EFW5Vxr9S+L7pRWkkDR517Ux0JLRA0AUcmGT3YdKMydgVhbvrE906o5Dc7o
4nPBd38AccgVo644UWyazwNUJlcJFb+EbncbftdvjtQuce6Gw22NGRIfFxheuGsFizWE2P2f0itK
7ucYIduq6gt4yeB6SK2qQHjhhvmikCvQTfhUeADLfGz8QD84aJmYBMJGH4pnFu8RMyCT0hmZtA+u
CPcR9NevTxONUZ72YG5xkTEGlw6+H1x3Bl9PLnXEkMQkSGkOE+Bi7U3ns5M7SzY8wG/K6KkIsEB4
B0eWnFcsYDyeKUY22IKw66jbhCy76YU/d8X3joSgTooJqBO7Mo/eu3QBrdUekQHzsQ/CSmAaf3jO
MO9EK/KGn8iwnTlA4ik+D9yKbxgP2FPd3TDuPGoBRy13ZWEdoL6O7xHVJuclSgtjCINRnn/8iTqx
3r9Enxj1RraA6MzgiD7gi1pfwdc2H8kEGBdfQshquB5woxTv09cZdl37yMzQcMNiYZJkgBd+FxWy
p94YsVh38vHoG5HY1diK6CuN8R6+TTEzBaYLVUgaCBDyHXOX3vS3ujolX04mEufRz2kvet6Nl8OV
N26gNzRfNMP+89IXzoSBrYduEWP/YYZTzEteaGwaZKOctznthauvdcXBgdchGn0KQQRqUVQMi3kS
XtY/T/NT5OXijg2244BoPifVtGF+UTK96KIBhxzzBFfH6HDU3nYYg9Rfy5RCs5lqBCdAxpo+Ydkk
fl7a6+8UmMZVhoi6eavxu3/dN1vUaK+5sU6ZJgQ1YQMaBZD9nFz3XwIa0NnBaGN1PQDTRSGG4Htm
DJo/Qesx60NTP2jBasJGjnouAsvkZdm7fKRY5qY1ujjPMEHz14ySk4g05j/riPp0/QsN8BqyCC0z
wlXlB7a2bwXflEA8EnRic8XTtVOIUht92ExV3uOV7ZvTKJv24XRxc+YzycjEfq9t4wnuV8cdTKkp
TmHAr/BIh93wObpumiXgHr/7NuriQUKGDKGJS8zsD6q9prUCoQIF89tTSjmPElwgdxAL53rgk0UU
Bj+micJWUCdg5XFzepzt5nSb8s5fzvVNJ5vh2YMdvkiIQJhooxVOsAqLQ4qOKyYU05/m9A7PgQ6j
EBaa6d+m2MhQAY9bDXELYlJ6cwcQn65/lCTQjID2zoMMjgG3lY9aBeOUqWSXdePfCrNAN6eLQwdt
USYbznfSjYSB9eYrd4J8YKzr0ZVZrfrXmafMmQ7FnXKf6wsaRb0SCvsFSl7HuhNy+oIz1NtASVjI
aE3W/t37fighxaGsy3Nrh5e+ucAHtAD5gJjDIQ4wHkB3ueMSSbi7i1scS2+QLVqQdMVl0jic0Fhu
ux5Nl2AvWHVgwq+Ca9Ruj81oFbMb67hLjsAv1mcl/LbnjB4Vl2C4P6sz9UZNuu/FaY8MB1k0nOt8
nIx686dYRIqFQNs+Bx1ihLTwHguXaLVszTB5Yvv6iImcN5g+fibMPdOZ0T/jnDbCe4C/E/MNvzjp
Pll75Fe/o9exvWozRVD2ps8e5NcQyrMAXMho0cX1+zzcNi0QClI4eDK3P2JaoUo+ZS51cSTpq7ww
Q395dzxmKgJjMIatFhoMQd068MegaYNItTI21Q7aJCdTx8H97RbKgBd3VVh0ppQHrP8RgVE44XUR
osKIgK1Il1dvNX8JtcL7ErhHtwRh44QpKeDPlZNB7Lm/EyFXyHXDT152JwbRBPyJx9Y8ddqWgG1Q
RwUIxzCZY1ePO6AccMTw1XzAMHwR2WEozgX6VyfGufTQ6XPlwrJCjvQLzA1eZSDcDeShflbDRkGy
wS4ltNB+LqtT/sQ7mhxIUHUAWOPQgx7A8ZaPfozf+Ix2dVJDdl4/CZspMQak750nmLp7tf/GYPw8
UIn6wE80JPDkS5reK4bpF+KY18e7sJ7eELnCw2CvISdg5M4O7Nh1HmiG0zAuQcDcm6UjTPyv8x9M
js1nhg3/u/LrP/B0dfEMU+jDZEK85yoc4fmvf7uSbWRdsfj4IbyUWaisGCzjeFvsVFfNbA2mkOF0
LwEnHUwilWOVz5IOkuUYQiJDZZob+px+uU93vxkbCKHQUPxyKTMCielqh1qUQfaBNs/G4mtkXs2m
GcFmewa/MXaJ6yqk9riBg6NC5wj4w09f5pXIj084Y4Y95DuMSUcqbfEw65+RPQF7eE2oTczJRXOT
CCoqVII3VMinexgYLSDDAmEN9uq2OoKxyHTi44IutYYAjl66p63srr40Jv59YY7YEmChhKoujHgp
AsF6+cb7FyiSZcFKvFJhkUgrmwBGCXuixV/pKN9+vEPhV7N8dqGGlLKNITFje36CJ5N0hs2xCjnj
Qgoac3SQ4tZEAxQZ3P9bB3OoUZ/8pfvTe5Gu34vsr+c04QFCEQsalRipZ1ArUaVClP2T8uUBD4lM
dzZtDRL6JLuD00H6WIyzl7f5f1oT1C9qNqZAoyf8KI5OniW8ZgYlb8YrGBt7WZB0bEPkoXqo7aG7
SYOM3V7YiohB7fy93VtcQ4zGKZRbBA7tXqPcaDFm6oN3IWfLppdRNi1Gj1hf8FJ9Arc8oHvoCh6N
OPCKAtCDzlSnmhJf35uzEbjkQ0sI4M/j8EuvmRAdPLtTO8I4T6Yy1f7NzKg6saxfzqnLg4creKXS
+nJuZPFdaCDeRBm3UOVpu4SZFOlyE1GRohh9f6zhfVAhs6uwE/pyGUJA8KnFaZHszqLtpHHHf+wb
+EJ8qJnA4qwzjjNQ15W0R6RRrF7WCsxnxlnElAJLBPEm0TfSqAMc0oKZbOCO9cBJ8ftneAYX8qXf
9cs5cwovHZs2WRxr0+eo+rrfv3pUwooJxcXm0r+N4D8XfdJXQqT9sFn6bBJYSV4HJh8+JVD9Ksie
7705IRFPw/Dmc0zX7UEWzpTFifpVt6AXUUPxTdcvjOCG2rJn5TQV8lNV+JtXWyM5jdCQCV7BDqpB
mlFKvQarptw6YdEwJG5xZPLuZxAq7QwrfD4CuxdoVmOMAEM8mSQRkSmz3xqN9PC9L6GWDH8b+MJQ
1+jXmcM/D9Da3FWHWd0n+m3vIVQdyxgXw9tShfT9s9C8U0jgrEMXUGX2fc1lhWXMz6UTlHHpfSTc
FWD3QARcOBhWQ0a2/fjijLHB+g/8Q5JPIiAJ2G6UdLuKhXEbvDY6BN9qqaw/cSsgv2YIJwG9bTlI
KTxrV4QOfyagRywz+wfD48b7ka2Yes8BlCyLsRxxNS7CDEQJOQHB5zGwC0wAo7Eoq4X38l3p8AG0
CLp1QAjjBvvRDJKyMUxpnV74V8iSk1L0PHgNX0M4u+JrjMOtddti02pGzWQCCgESCpDtconxOI29
4VX+RUBWkcUrTjvM+o/gF3cZ0PZLSrHbqFPbO1De/wclh20I4WLd6JRaGrk3/AS4GQRj87px+x0R
eE2kx3axAg7v+4z3UFUXpJfX5HihkgRNE1/8lnUlyqLy+T19yvJJF3j1AokETQUWC9DRWYdNaOIh
gROYGeFG0eZnVPhX1JaakP53WyZMOK97HHnjDnFzr5VEqd369fDhDLmsH0jPbEXGm061pdK/8KVa
Af7G7l8B8b4dPSc6mSyS2n6EgfhAj9pFQqVjlNsa0yp4IMPUBXgYOPvMKzigeNV/KL1iJegxqm04
q4iVdNZ8E08RGTP1HgH1aIrq6EtFv3ssdy1YbD3w/+sMN9UCgib3xSIdlOPfANSLBzxuU35zTpN5
gCcWw1p01ASCITh++nrQWYFlwU0IXvhUEv4Soi/tm00oOSAm5QxxtQO8D7G94CNJsA46QhW4AadU
/rG2qPDX0/DjedHVigmcTHSdF1oxrvJ6kQ8K5sY/jrkqsRXINq4awWifFnP0AhQMilOMFQwFGBZ8
xiosXnrt59kzNOeMFhWLQqqPPpcp42xCX+dk9g75ycChgcaZDMyIsBEXDImb6AT0V/2peawX/DJI
HghIMT7RHTKqCJhzia6jabuOMa1grCmqMuB7hiQDBQc+ZccvzWa5BBmVcY1D7Juvm48ML8FgD10D
03C/+IMuY6976++yJpMFbgsjY6d7PKMP4UZhA0FptJn9S2/w22UQVTpAULDCSSyd8bfXR/+p8Srb
bomEEfvi51ZKKqoBKCKaWMsK8p+a1hJz3AXpaqJw7+/Brm1yfJUBfaRNiO4WcaxvAqmgpaN2Cu/4
lAjhXx4HOQHsTv7XN2N09HznZCma2J+1682YYU61pbYgzY/T+zbiXzup+xmyCgKu8jEmE8Of6hil
owvrC/LnMF0pMaok4mu/pHafUJNvaoLXkevQVL4dBbPSH/xQSk+IDZCx4BdBLuLw+mt84pfubMwu
S4ORBMB81EFX4WH5GSN7H+gPef4denQuTwRWkC0i9Y8CecBOYFuQfBheybMwoTUY1NY91DhLnSBC
SxvB0KhoaPG1AVxyvgwrEDB4/12aXxAuSiej6MYucoA16s2XwrLhLDrv2j4bHM5Pl/qVPUKNy0FN
FbfE5C/6+tdhfaLCyubJX4b7furWYC4zSsqPg3dNcIV+MKd9xQQan2YgYNzygWRFrHunhq225J22
KTqpmYHdMgyWuFg8bCjGgGcKxz67cFWsH1+rvrnGrIVBHu8+6I6q1X1xI+GU5Qi9KbcT3Rd+Ckj0
7lJ4zap1ADCakWBuPzzCbY8Qkdo8tz9arS/0j/aEkQ19iDl5065e/RrcTdo3d92hdDymLGU6S26B
AjkDLwk9OG0F53jbXndDMYklSuCYtezOSjQ39faxxQ6Z0i2g0mtA496ba9SsLv6T+D/43TBM+fNA
tVt9Cit2KjS8atXri4gDLcMgoyOSqlVn4/SkQhjTjtCDsxX04DEt+tlc0hIKnSluj2YEaoHpvSYw
WQBkCNvlVSWMvlViZRAMnPmh4BmE4eHuA0nlzirVB/eZONSEKk7c+daM2Dhc0Kim6K9IQLxbj6aP
1Dmolx92x53bgNOR+Rt+o/wRGebVOobjjGXn1egLIQSG/fIaZzHqGCCZr31dJzBoSRvtzfSxIgaM
XKhQjJIpD/6qO7wk5mjy3xxGqksryoNF38EgWgMepOiYHnpUxyL1+UT57I7SRXdYBlKM3NGsGZw7
5Fnihs33WeXprOqKF7hTY9qDAg47ITM0fZRI4Fq0nQoG4QMqMJ46hwH2tv47onjn/3B195j9Ac3x
Wj9WneDcZLEFW3AVhTR5OehgIKd6iVLETwjAsCEyQUfK/pOSXnLwdXhQL2bu3YjjfYJ9EhMX5ly0
TGAJA/LMHn+1/8Ip6v/hFZmnx/TGkH357Mq938N3E+Mg7872xZtJ0n+7X56C9c0gmVbbe4ysD4mZ
UD+9snLPpg2pNJv39qLZ4mlndkeRXF1kHTo50IWtlC6FkxDeK87PXUZBwfTaxScA2fpz1qWYx+Ae
VsUCIzZJS4GWzpCc8BI2hh6rU4CGuNMw1LkEimRDILLi7n8uG6jazYqmhjqjwW/KWaLZEYkQ4gMg
iID199/oxQwJvwS6YI1C/0WFRebsdf0Zd/+MoTa9RMVRXVVEBxC5LcuBLTXjZVxcif6tVwoP/1Dv
7gvQCaImcqYyoOWDdA7DGYGxaNQRitMhMWyCpoIYkXlTMm2CQvB7JvBPETslo/YO/skbOdfH0gBc
3TJUZOo71MmXEjkwZwHcuRyS4B2Ytw5uwLzkJS26q1YfvG/Wm+t9YYhuZSbxGWEVx2HJbrf0Y45w
YyzkT5FjgTmxxbTohyDw05e7WMbPkBsidHIoMKn2P0CkEYls7sNDa4h0BhkeO4jwerzBH6wontj0
NWuiG3KANp099Fk3AcEbwij407367+GzX3+rT5BG5IYhdZ2/OaB2KfM04PXRY/kEqyMqcNLyuG8i
GewTyc2WRriQzel4bwg+TkmIdzh/Dufex0JkzaWK0VlN2Dq37KShJ2+HawIhxz2rnD2pis5Hbp0d
//YyM+EOfOhMX4OcHHXU2fCubaqlG4wbhs0zFQbOUKOJMIZv4IxyrKCT59iPKx+i/dN9vb18AvEe
i1SVmvSN9zD8GOrTM03yTBkkMQNJkmYYTQ2odbGrYQbONkIF+pei/8MaEilcxzW7trZIQrHP5EBS
dnfEDILuSr0k5jnosUPDewMH9xkPm41b5U6bL5B493E1IW2KU2yWU+Tj5wjTg+rt7fRWCkpjJNj8
RDtB8vXt8697MC4nt7/f01WMUMvCF64OM++3M3EdziekTXAB7fiIfLRmdGG/gObgWy2hA0AZnX0D
2EBNy5ojg214MftnPOY/3nn529OFXQmNA2+hyG95yuzFGdMGHKLY5oLkoCTR1mAWH3zRZlKY7g0Q
onKc14QdOOf29kvvtTYYvA9Bd7kRuQzBRN6AB1DqcXdj3DY8r5LF7SRtThm/x/qAJDxYz5P2MR0o
HngLLPazIZ9siJ3S6RpcR2jgrkwcCjvb3iHi3xn+MREE6JSJ6JkZOucBdDy4aJC88n53Vmb2d5yt
3tzs6AsRYFAZstMsvXbYLcLypcpCLkiL9JbbsKB6CZNdPqY7wmFQQyacScjQeXaDMZBkVCkMHdOh
4pvMkyDIYUwCUrCF/IfH7a1/HRGIOmjPehGDIRs6FBwD6ppVtfru2pCyOm6FcJDf+oruVI0LkUJV
VLonDckE2WiAMGFv+ez3yGHNll8a2Y8PflO1oQDILDTfPXdfBIbRB4QE0h7ChfvxdUTYhRfPA6y3
VTlfipogY0gnDKMf5l96+CIxl+yRQD81849wL0LmVQyuFfjc3OqhsgZEROP0+nsfl7cRe5HseUqI
q1x1RMu9LeTMSzbS/yu8CRPqEo5Dz5gQ3Ds30BRuLpMaCXwkYb+toMPOGZf4XuGFCicOWUqkzVm5
9OvncbODVrtj3k3DUEHPqw2rjacv/nw0cyS7hmXcEYExxDsuvMuieJCH3oSdPac4QN1v3cjFozgI
OsMPDrNdvzuhM74tv//hQc3epduCZwz1ZWr6KTcwxeI/ks5rSXFsiaJfRATIIPFaWHlv4IXASsJK
CKuvn3V6Ino67u2uqgZ0TObObQiXc0tbeFnqgbrrclE+fq0h9Nvkm63WzpN1T2mNVxFXBV6+vt5Q
+aLusDuPAHk5b1w8y2HZzd5GbXw+JO9SR/yBAfTJ8B0e0c8K411pfsll70ruCv868a8q86YRbB3w
NbMkyWeGPBg/PewGAaub6LdoKcCBwUmOJpvea4GXTI4b1E8T9unboCf6ouw+GZCuPOXDe34uwSDt
CxlTgBW4yn/sAmwcOhleN1wWMI+A6BGizgmdDQF+CpKxLOCoCdJVFhG8sP6Wh6pTeQgkW6SC9RHr
IAk9KvT0XE5rXG3IPIpQP29fpOqh7FIBx+v+NNt1FlKDEhI6tEDjFAq08CjcmZ4mrDVMTqq/uTyV
D6MD9nxAUwj1kYzL8ccsGprwOzQF4I7e8pZ8WawBCwjJFfjPLWFQPKPttGA+gyj3d+R7hsQRj5dk
tWTMIYGuKFZw1paDJzDLyHyGZ4Pv5nXwrTTsBETN2imuxqvHTLNVY7DsxS0UpH9Dj4CzgVkxB5Dz
CBhzD61nSEC9hBej/TBf3uMvw/0HDl27/0W+YL9RkDzGkpBUfxgp/RA9vhZkoAUwKnBkguNE9YRx
4bhv403NAFIJalsKxCiIexXPFlBhgbxdDoypgH8epoJj3/cwXMASxa2DT5XSBtFs2lwENjg+16ig
BgccAw08EkHmThZJ6gbyRQeoLCPzyxziBvMQIouZCjIFd2htXT0YlGMOa7B4aI7IVnqxbPSDER/A
ZX5l0AqSLqatpOcxheYDhLAxAZt9H/pgz6gvIZxM7hBSb8Ft9UR2CHCIbNJCWJ5+hSu8FWhMP0Gt
I1mdQIKxGe5hbtR6Awg+4zVx2ELwi4KZG3GyKueCaewIg21h24+gBebAA8D4Jgz38aSR50LKKD6N
TAiRGfHSwUOlWUAUFpxJgLbfuJd/RIaxWDyVd9ehusCdcUVqhGLdWFVi0ttNmNQusGpcNFglOWdX
9hgPbXuzU3wy+rTq1eydAYw4BJvgZHVZYc9FmYO0aXZdFKv3306Q6L9GD6uju3szQC8tJSwTgmHB
aSACER4A9w6LLFFWVhMlU6zNfMd5MVtbtkJUwgsjffQbW6F1xZ12ftTHS4G7nqY/Ft0dp1k4pbBr
sFxmFMULs+kGzxvcOHHzI6L7JqQgKvYwySv4uYTUuUQUC3YbDy7bl9N6dcOtQcUFo90AXM0q3C1o
wnogKBI6878LcR8EJoFjl4vP/oQ1PqGW/P51T2ZvCTdhDtfXAmPjjKSByAaEWSMYJHNt4MvxZTyu
7C9yscFfmw8CKG1KDgfARTguWIvQo43e/hc+dtpwcWcezPiVntw+x8xAAgxoWIXwsDwIlWwCYlUM
rE4nvwyXB//kdPueTWnfbnFEs/oxvBWIYtnJElscfQsEAhblvKOSPa1OgA2vBSiEXXAW2IOo26tx
Xzi1/vFLRxQTa0u82sDlfryGFD1RQcMf8AcoTNAyOZCwRxob8D25hl8mrNjm+E8EdhssVDGS1YEr
OXlTOeqvpLDGNYrSEJ+nHw7pb4ZxZxd96+wOXC9YSP0ZF3dQGd24RPXzmrxRTs0qA1c6zPVhAon8
bsDV3oKB3bxhlIis6keBrC20bcNc5raTDYsxds1Yxq7S0YABExNj5L+cTt8laD1dI4UeuiCyMuC3
UWlyHxwrS7V+ySN6G4z+zGLzzIcJw17E8DlXOfYDNOo0zXOx+ouNtmMoz/etsb1kxArvGao6rFdb
hFSIIY6Q075nKtx2HjHDAjBeZartHuT2XVDwVSgLP/Dsc15f/TByQGyu7EKbMIenX2sxdiAgJW6a
cUEpQF5KZ9yPPUT98dAE/SJIbkDkChW+ySQQnK+36+yGv9G5KEfR0GWqBVtVsOux2dquXpSuPVQk
J+TabJuDuujipz3yKBh2uPUCCT0M5gjMSBnzvA+vbN8XQB25pLP7XypQNw1GAo29nl4os9ENbZn2
r8fa0qqsV4ejZO3ViKocQHVX2PU8fInwnPO4f9AYT9aIytYGjMb9DueEqI4g+q0utjgPQHb/etsf
qhY87vdPEP51MlpAg93T/4FCNdZjQqkwuRjF5uye9mvmh0h+cuH/RG+BxSNOcP5l6+8oLnX83QYE
38KBAEbBXwU/RRkLDkZK+6EruYwpcFgtJxpLCiEKr5BxyYyq/e703KEhcFosGPwKWKxHls17cfF6
23r5Y/ufjNGuT1PWW3AuutAd8B0ezfT5nQYGgPGC9nxP1Bfm0hhQKnRwTKt0UBEe7+xs0gRzjXFk
CvEOKEsL2ovzCga/sAoWIu+soqBZUU1MK/PBGYk2De9d3CmBk5HsVSsCAQzNY+bLUAgfy4XuQ4Dx
KoISqgRTTh58/6iMz2ZHUQ3Ldz6IP5/pi6uhJVYJdFnaXEM+XfgLp/l1MO4JENl+e89IJtMVThLm
nsA2E6hWM8b1Icuamtssve2FQQTJUqs7EsH3YlW4Eq+/W5wPAI4IrlIect0srprg3qyHqL8hs7z9
G1rgKwVbiyvpkJe2Zt5BmUj4xvwN1Lg2R4SUPReqe8KxVSzlewo8Mr4GMtP1V9pMheEU2KPoTi/U
e2BUWB2fCWFGwRg1zt0klFZgixw3NEKE6jxtgb/o3LPV9B2VYwZOmiVSxHqEyBHVOxl5r6OAGVvC
i+Ay/ynT2gAUxeA5PgscEoYPNNQ3VIPzgnUGpoD6dVxhkwB3ADUcxTj+qnf3bTAXV37Uif/Gcjiq
kseKCQrbCB+YCR3lXIvOVzx6cJs56k6RFhum3IyoiwWe2z+qyhIB+TdfY87zctcplBZm2M2G18wh
AfkE1j8JFDKfEysBO+DCevOvqPnqvllDITY1HkibaBxdwo11ZJX5qTcZAZFq6FFmDTA9j6CaKiNG
9n9vnU59DTTpr3vTVkzfpy+o23eLSv6HmzUYGHPE67y4+082GoJguOSYUF0m3wsOu1GvmdA9ckyt
wZmIsoQBRtEHGwjQi/xmeLgLrgjkYKGEBy5+KGWmx3VGKlmLJdLsQ+WIHuDvazIrZJ6L+ZnQWsOn
tUrUBo/pZfPa9aMuvGXYjrU1VOkXrTGUdaQIBrbo56SHfS6DXya+onQRrOwBZro4AJB3glKGDoue
f1H53BVkN8NDZBwsJPKyS8JyR0znWF01jAABQYFydzKJy5BWERZr5iOFJjrHuZdQt7VKXhJqcTpL
6OX5380a7tFclxNSoyBqFnMiC+HmsCchoyxkC6SFQDhqUO036SMzmaJMVTOYe5xIhBq2oJGQmlBc
vyYl8cGPuboFvGn/GE2csb9r/4ZsoDlR04vqQEJ9/sK5coTXuWz1kxMsHVzROOSvm9IfIY1ScUts
CaQQh5oWf5dfT2VsAxVk2hHfQVs4pWMRxiBYIs2RU8B1ojAEOxjTluxIXDau20susCh5llJvMrC9
2b0/QIliAYjN6E9o+aaVe3WfMc0/V9ucARlUvoKF1SaVxfACxfrVklwQdbw34HOsxWhdkF6Qpygh
ON8Wmrk2HVDTFX9ftOSct41JNA2aZE7xL9fLac4fT3s5QBOYFLAfSX6rfoCHgKiRtqILvU7BnSAB
AA7QDP3Q+FyowpRUaIx6pPloaBseJmAs6ePYaDCghwnGzY9LNJvmMy620k9k+IImVIRLRoP7uM8m
cIrZl65qtoYrBHYwQ3Hc0KVXOMptoB38U4pREYIif0yWu/aFcgjeve3tFRdB+aPHIP69E+RC3Rkm
1Dx3JrUL6N5n0A+KLbp/qhqSaifAUvCXaCvsZ3r3hZ7ut3iQ58sIHO1NjVEgsnloq9+QJaNAnJxR
iNMfmeVBQJuGqB2gqyE0p3sEZOH2fUzrHNT83Rjn31+Jkd+8uE5pdlRtroOwrads3IaPsZm1l4mK
g1NlNAzVBvYnaH7GjRpFS5+UdqVfw6rV/gq0B++U7rRM0OjRhdYJbk4oEeo5kAu8XSQXAu4ASjb2
NSRWeLR4TLQG/lvQWoVREDSWM90fc/eZylkp53KuAy5imkZ/Kp59zxcuvIIRXI+flFD/PCsBRMWH
cY9FuAsEQFMyLQI6CExZw9L5jasQ1tUDzjzR0pMS946pCIkqEWYAF8F/xzRvPZZWWLJNU+GIg8ka
GTvocej9ySfgsO4gemmLgpBQvw0GVmXqmAuPZUZUXIzP6LRTmJRxSRzef9sLKZWMUCP2q4Rv5Vkm
wK+BVw4FI1SovfTJzZfSOwl3P/PNkPz1d0PbvdEoKpGsvMSwkPH2YFKllPbMpQPIDGpEuf7iTY/+
flTEFHPIbNW/Z/6jlViANhuj/YjKHkDuFxZbFir6WXXSeSqV1aIHoDuVIVIwGKLFoB3cs1BPg9nw
N7neJwX5hARNfu0RpITnBDYTAVCMvTrEbvIfvyDqSDzedvwmQ12fFeBq+JMNZgDeDRdGrEUkvs2o
FxycW+iQR4RbaOL3AjJz0kbdQQEnK+CA9rMqem21GHTvvMUGDNwQrBn1CS9XYP/EuUDfBd/mJbE3
2CGMMiBEjSZ8zXokNMPIdeENSvcJXw/cxNR/MAXsQ0MofH3gULIAJZezqhfj6U53vC/njBesIm+j
R1B+x1CwL1h/8QsPdfYwmb7UBMhhlD8xzuv/PYhKgSpUCzCRAZFMnQn0wkSAP2TAzXyA4cr+xEiS
opyZ6w7B/ZXoODZiuEZx8U274ykdxtKScmZEu6HNX/bbAiIm4bFLcdKZYCfivyd4W9xC2hCqjoZs
LzmlN7Fl6+7coVriAevCS5j9jL+zT4uPIckQndAw4L6HBhEyNVEyfYtNgIcrPirLe0QcmdegWWm9
Yr+2FJvNddp8jLWFOpKyS53rsz497vcIfQVO9s3pu5ypHHk8J4yIufoS3tp1WS37rMj9HaX+Eet4
InlxTUat8bMqg/xI9PeVBxvUK62e87GH+Tq6WNKyybsAmUQgef0luKwWkorqyYDz1HpEXxIfNX9z
Nep2NdWDMxllgwB9lUF6KbaKEG0JSnubUtRL6OEml/SSSote0FuNVmc6xqh0mL4TOAcmBFoiOTIm
YPBMoc+tk87roRyswY/wMWebvxZ36yQIb0qIKC5k1PM8DA6YUe6Z7Sr/wmHIBi1RrSwlo8mVJYN8
Q3XPCdm58douYjLkvaeLgRAY1t2CTxueAn1XkqZdHUgljjANM65EOJ+O/SUI96oVT395NouVioK0
DLV6Olx+kZLfFoX5tGhNswuSFXU6cpChIhAEnjLWPldoQ0EC63/TtwbG0EVSRbAGc+Xh9kxEneJC
ETPVnCG6ZsP25dAAD8W9OJFsHn8ZD3wcoW225xOSHl39no2A6Eu3eL+7a/rZ4tYZPpMiHOWKqW8b
7xYwO2OP9MMetL9HAFXGfBzeYRN/cvg5RPViPhy/EML2bXJ0iL/4ZK0nHxFcrd5zmRlPz8QgKXuY
8vG3Kw7aCs8lS14OPCnD9jyGKFX4YvFJlu6cvRJr2XLzIhenDMHX8O1CZHNxga5NahJirUXQLjXU
1X+6twB6VNSDCTbc6bthRM6iB7Ev1UwMLOYXs4FTN0pI9J3JyRs/llOgLiEU551d0XI27jV6YVvb
slDu0QirY31WOW3yBDepg9aX7E+mu+9cY+G+U8W7WSJuRItHOF7y5hJw9bhKngwdQoI3n5SA/JC1
yzoKmF5ad69LENugjQ6/1kmYkKAYbWf3wyikWMNTj0slW7P9+vbbORk/PpLvEkAcjVfNjEmogGqc
O/DdcYESp7JHhcIo/zavYuTAjNFfPsIizYD76zyhLq1gesxMODX+a4ZZCoYeGEj0DLbd9OKOpt/t
7ShcPgyiAVk2DJsdNcILFeObi0le6eaEewGOYYKQeNpfw7UJFwcPvXoLOdgZkd7wzuh33EYAHqsi
I4uVCUhA6J8lzRkg9cHMyhBVuvHeSJPl6IhH5w6xK50K6dAGn4rZMutF0d1Ht64tWDizl4dwZu0O
cgWBKGY/2SkYGD1riOPIZ9KlT0eDhPNx240OcRxcHLqz+3AQTcJ1R1dPLXX1OiLpuf0DkDWr59Gi
7E7xPaS7gcjuPWcjj64HByS0wfbTVYLKVY7fGbzvTUUnsx4/2XxFyMmPAw7wDJQhAjWZNv8maSBH
D9LlrhDLH0xmvBuQ+osX1xwZuPrvDUOkqJ7k73wd6hyUdcBY11Ii6LCevHxCte+jy8P47PjzlMUP
HVmVXH0UZ2C/EirMMn24Q6+I8aiDqh5pHk0QdO91cEnUVMdI4BZKiwCJGXff0OX2q46cvCh66g08
ihaG31LDQzVpMyIESdzqVrivhGsmmNznSqgGn93L+G3Lw92iSLwl7/xrXMkbHuDEChSmRdIKeUUw
PELR+3dFlYGaY316Wl43dfII7hY3842QvLVHWZ8L0sSLUhkycnl4cTdDbsXkAvNIC3VOQMpo+HKb
4zkSinJ9MYjWZhfhRbz4eKoP6EnhJU9/M7KpKektYKxyxXCN0gIvO81H0Gc3rmK+bf4/s97odiip
GS8ixTPAqMAH9Kzcrwce/CTIvLfocoxv4apXEy267QZ75iDojDP4EBQHkCmrmCOBEwurbH/ofuwT
SD4OwJDGqeKC77TenmOkkQuMrm0puqVvFPMEsOEvyPicH0SUTXyOv46YvqsgkMtBxPzyZw3z2myj
L2ojRgeMAXiOTAS2QwvDO4e6EK+4ZbOlxOFZ6eS13RFXrsO7VW1embTtTNRjeJpxgczWh3J6jTT7
eqRo72+hBgWDUBNhYVCo82p5ETMC1ycCI7KnJUOOdneO60TaXabKSoM6q856Szzx9AVr4s7o8b6X
rBPcfFz2OFMZL3wySEpV2sM+ooLzyoQqqCcL9H+YbsA6xpeX2m8Q1ayCJpP52Rg7LM5RScnQLW8x
1rt0LlvIG6Ndw1GtUhokL2psOBVH+LTT2SdtoRBRil7gExSBjnv8GS8pTHDgU6w3wgsMpYTmcaTg
eTMj0M9k7m9r/0D2z6TeCFb1Cae4B67QMFh82j05+nrlHJYEoQG/BYbPBcAv32PrQUF/hHEbUmhm
n9bHZKoGCUpoQVVGx19QnKujhuWsHyouSjp4fm9iZ9ZzyDcxAT19Ai/5QrC5FvsNzEOE3ZfrCNkQ
MdZmP4TKwdTXOcoken+N85R7jhEynMwxfQlJRieEhkpw8vsp8zgbchuChQKF4fmBt4C8vGb3qcRB
CD8yPVvr4FrOKFFvoz8lGGIb55+i3xFHWa92esS/kP4cqNbVHFiat17htmP35yXZeLPn7Eqa4R3K
ZmWq1sOW/e/J+meYgdkD3Wq7gVco3LkhPzCnu6YwbPArP4L5NSkQbBW2+K89KCk+i+tW859LHWIu
/zE4bLHzxvkHwHad3HI88dxzBgPn65+3ANK5bDUmeNDhmjX4VmKfTbnDkVMgK+aNXTf/7gdoAmV8
M74LdFH06Sc+eGVKXuOGuwIsOn/k/OucDPY9vabKEV4YXkE/E1ifg+zrSxCV2SDHajMQyTALvrQR
sy/dbCgtcDyGrlJNKu9ldnzEHFQdwF8T3mLtj2O8TaWggKDYm8Dwaa0qO9kVFMcRlgX4QEydavM5
KlDQguL4yLudWJoGPdrl73xUwbXpfOuxRGcqbMyLzTUd+mB2UKzPCEk+AeHhSZ2dyLXvrQrjSavp
9lM9eODpXmTN/BLR4W0/43Q47T5gxlUgAe9cZgrOY7XgBTLOQatnSABRmDSd7HP63sLFImCsnGmY
e+sbNddoD6tQN9/xefNKO6OPgb2aP7wypmK033YTQP3nXe+AAnuWuuzZ64Rj9djR9OtIwDp7sJNC
ejLkWksAlIxpKpvbuh/blG/RIlaMRcB2wnAehq9G2PF7TJFKTUC6kyXFiqG52H8FlV3ZhxGxBu1B
zprga3e4/Z72SPZj3ig8dwtuJjwUEN89I2jEJu1R9i4+aeJREcBC9oFTMKiAuHcW7E5oZHzDJ7nM
7ivB6oSp0qR81/DYMuFjQMXWTVWYEIzJm1Su/liwL1DrCuasGB1IukiP5U8YqJflhNn7GhU7X4Ph
fF7vztHD0R3J+YWy9/XAdMNXX8wqlBXZXE2KkfkS5AbHm22ZdHsI5Dse8qo2WqdwfuRHrJnvVIuC
iHvogglkoVDxO0M/fmNtRz+tRrBw7FF4NuVw5EJ5c2WA3PiK9QVObCD83223HYX1Frjfha1i0cgK
KxdCybgQOW6ZfSwI7SZlYHz2GC59MkKv/yxOkE/aPyJTyqhWAFdWQ0ys1wlf33drk1rDHUL87IfD
5BdAkmPFdtFg3xwROnW7NRzsgLeWDXEUyGA2rmM+ZtnWjxQ4fDalTTNfpW8uFZRb0grFT5HW0l+b
VsczDNRzej02R1YlLytaL9vgK0JJxQneYbU0cC4rqI5c9DYeiDFzoJG9XnW5vmLrMYxIFLL04ubQ
Bl3cbNhElIilXeet+/TV3QDqFXM1LjwfYLafPg3CFIsNm38CqQipBT/kjrU3XongOsr2ZMnHZvYB
Ssr4/6OlIuSrKYs2UWeYoy3ZxUzLZsx8XbA62DPoSTCmQjhyGRfHjkRTgpn4GHL4DsOwZ0MkrOfv
DSwTDKRddf905OMF7RMPgxd18yA91fEoOwfww5+ektz2Pd75BHe9i6eSVo0RGqYA6vVPCAYcEsty
FCI0yu3lTxA+CLTaMQT7mRPeKIv07p6WOLQn6GjKQJ+OMZU+0d3ekhpGGk8ia3YSE0mmooxB/c9g
DNAAMjfs/q5oTVj+wB/MrAvBNeIdALdAgLhRO9KKAWmAjmg9yuMm5i9ZWIjb+xkF84VB9DrXeC5U
IVUE84X314rDS4159nBGHB7oBTrUviPrSa9At7/cq2v3FXGdPza4UFZc4IpZSn95Xg1hHv/9rlMo
VYU052c9zB+pRWk/FGe2T1XNg4NncAuwPIz4FCTu+OFqeJQjxqWfbJDWtJwvG9wg4NReM3/Y3Cgh
GEQMchbAxwJb4CfxgWFunBK2WLC0H4luvSg5NoQjBYAp962i4YZ5S8oYCcFn809bPMovy14uU2vA
8aEppIGmBLbRzmxue67PPQfGKPqFKNZuE57lyxHw9IBqQaV6/N9eCZIIiG+PFK49EKa6b/XZAHEN
3fRnDMDI34gFz/9AolDOygP+rDA0aIFPB8AjvheWbXmgfDsdQIfApUAEeL1DwJTkk41xf6OJxqVm
9IaJiRn7llKTZ90tS37yXnfxxQxw3Dqstx+P3V5DpGX1HfgRZw9yvXl8YKb0N8xwselW6oH+UIX8
TV90A+hF6/g3OhCvUsK4fP1pBzzdSNdqaSIh8NGEMxjMR8O/D0YzI8IA678CY0Xokqhj8OTevwla
AkxeYgIHOgZPn2kAiDcPBXuM11j+zRDuVMi9se0laAQ6JjorlIm4u1Tj2QNeHCafXGhk3P2b1yAq
OUMboaTpxlAGh5sH8xPCzbdPVjmpMNgesa6JvKBEwwT50D9PkIgynoAfSRCUnFGXYHWp6n89AmVB
c7Ec4N5kLnvQSCW5jJkaSQnTXOmAEgC8k+Etfmtb2UIPzQLYQBS8JOjQnvgGIwu5j5FVK9CY8PmG
HQQvE2o+Q8Ye5AUcAf+wXW5U4w1lnw8PqmjU8ferSuYj4fOp/pFg1M0JMITZGwwuPi6a9reY9uBq
BuVtJV1pqRWbTOgfx6z4uHkEI6oHZSzc7a5jBMUU+qtBQ7AkDwWED9gPc+MT/tuAtQOBFNIQnAgN
FQuKyWGnwLHRNuclfY9O+/A+nkLZ6eeNDR7B9rOhVcx6E9hbMRQeBw9v9IaPdD1Fj447U5PCxl2e
rV9KHej24uvsiYaBg/cnrgB1J++UcU0JiV09l8XrSP5LCcW5wKWFKcNzR2ALJRHYl4+c031yuH65
kh0554D+zJkIp0r4yppstFAjGsyjlvVC7vV3RuKsMGnTXRWkpk1HtrZE9AewzlbbQZjzYRoxaMp1
jFZhvqH8uZC50c9Hph4Og2d+9WjoZ3KEnQAMOCp/ToWLzy1nvfFjgCUBsDQyBjmC94CJs6hg+w5Q
2px+zSzC8xbq2S0452+QnJ9dJq8tahNgRO57qNly3FsiWIDkzvm+EufAN+sfn/Zg/3bIk3d0t1yM
qJ0Yrs5YRZ1fm69MDK3sJn5zDZ09ng4nwCdgtjFYwksnCzi/RNISTA9cnqStMwVMHSk+twJEygKH
pR6OdBG/kQ6LuRuPU/3jnBrtXiHgiN3llPqfQPyo3SOWHAoEnu99I0dYX9Bc6XTenXV3qbc7duum
yzluYHu6IjFW3iMR1pNzevLXq2ZDfSAej07YwjmR5lQPwfWg+1DT+gYinhxae5cPV5S0o728h8Cb
DfGCQvu3/VEFtyljaZiVlF+zd353BjtlNWKDsfH+GacthozpYHtjfEuwEabUvxyWa6L65+PZrb2T
wQtT/cK9g5docemc8E9t+bkVfPPKx67mM0EZ7cNqIkXoYnxtEZFzE9EK+COCUlYeE01HBD8OQznS
k4Ehztist2iSK1QQn3qVa11yT2l/B602eVEhsMi+6BGZPU3HtKgkM3hcTgUTY2pbWrzleylHzQ9a
SJnqEUPW/JKW4QUG4Me+Y5WD9vUy11bdlBsWP+AV2d80sTxFQ3V+S8QzOO+Oll9Yg9rqTWYJL2FP
FAx0wpT1Ue/ohBEuPHdfrxWp6Um7e+Xgm94V/PKCZdsHjvP2F4527bHIrh4sW0BVbsTRvjxwZ+hk
a59DBWum4xkPV+sL5DapYzyKA4TWiCbQTKDGKCIlA/tG23BZXXH0UJKRJdsczQaKeT7Gh0+88Tuu
ofdr6dAabhFiRsTOGXUCiaYvsJPKxwngAO5L8/sBqKCgAmrgqKcIhzCFcnQseQUYSyRRoj+ywbwP
lih5g+AS3kyU/9t1xj5FSgGZMOBJd7AK5oz7sIHjQ+j2/NHpoO3hqF2PnSf/WS9TIWvqM1Nx4MOc
oo+0pdm+57zrYYjcJbtuZf+cydFzybdWWw0+YqBZd1ONXmaPuN/3iuvfvdifFIp9cIqemcYzcj7J
CNUaRAmxJ7i2ELd/XPqaIRQfGYnEEbGtd948oj6fOMHIFnJY4xpeLcoAzZIOQxOhNMmSRyxdtqXd
BucEgZmWt8e8jwI/Pf/N5ltCDB1C3Fw4T6AJ2LxlYArjmycvPo5orns2S5PCSxyOVK5Gt+gWFchK
f752qVKL6L4YBpghgDWUBlToGfG3i856RMr05VydM4nNRJ8vcCaH3HdxuKTItWySG55gXANijKkB
IFab9qjl983Jr7z17hp/MccofKxZUT5XKbLoaLCr0jqHjOYx0xA5F28HuDFBJW2An/q3oOG/OkH5
QhwUolrJfBhvm42EiqmwGnc0EwJUZukTfVmZ5PAYa/dnstUWTLBgZj8cCpWejzd7qHowRxi6Q7I+
oAIFoWs3nY81yOxGLnDn6CQbPV0CLOC2kbNAcOHH43J9ooERkazT/8MKGMJhcYSbsfDVxRlf0CJP
JtTTBVYkCSwj8AI4k7VRz3hyznd7TS7ex9F9nvO88wpSzvh8ERjin3GPLvM79Bw+2cnbaLDPAxSZ
qiiBC/PsiGR0ZJ4eKAqu5Ddq02b2dPjEWYMP5gsSfE447wZdo2E9ZyLdAdwQnjxudC+rBobocW+J
BUAep8VhtXnYtX/afQ2gK0jd2mQBX2FR/sHYVRyYAF+Ps7jzOqIVgVHW4TkjvCqUfarC1xanYHkJ
kft4smvjfqiav29GYjvlJ4R3GI9cUQsa3/kIkSLIBkp+TuDjMwc0J2PzasLLOEX3g+Y+LQGXQeMR
hU6dcyW8zB+WAcfrj4vgh1K6SqlZ4RVe4jJWoTDLHMX3SA3qtDUkjmZwiwkkU3iTU1wZHVy1VutV
dezNlKDHfdcLWuoJfUX6B4BHvIavcM+AtpxHzmkhoXBiu68x6md4bLZOtbpORzFMfC5aXNzBIZle
omzDclyP3qVQDwRXpOZMZxx07hSk8XWrEPNIPZx8d3AMYWUQt/PHBNpeg/P9QlTf0grAkIP8M2ZL
oRmns9JhhQLCeFXcxz5Bx4L264kX5PZdutMi5G2bj+2Xmuac0SXzw9z7RGcONGLaJzFiUc3hrhZ7
5/D1RzbE0O8Sj3K7/P19ll3QhWgRxoMl+xdaCod0L+aIHOw50TA8C2+7dQILVAkQtINpf+bAonIE
xr/D6Qj1O5Ngvm54W6iscOTuGESV5HX2sdmknj9xScIrRb7XLbmZmIrRSIiGbVeF14Qu+5588Ba6
+HJWxsCQXLfUp9tR/N7JS6h/1da6W+r+DffebTk1illC7wFiLe/Fb363PB8vwBKM4Hni29uhH2LW
HyBPi5/+Pbtvscf16SSLjPtci0a7DhIOMLjXC9H6ZA+P48I8zWZo1RELdBF1ASVcQvlja+B1xapC
lAWz7GTzdN9L/csrl2PecFoaMDQWj/mLSQ1/B/iOQKo2BFEPLkUmuddAm7Fgnnlvwc1Tz19/zH2q
oDZU8d6p2K7JGz1iNoI6CEMCgzbaXnZmTEvdT4ZHMK0vsynZ63Y8lFLYQqxxx1syfFnRcnf4qbDt
eFvcwNRFRO0paYFHjYo9T5u16Y/Js0zAE+Q4mgDuiJD0C6DIDQ3rfaYd71QygJU3bC0d2rwS0Oxk
U68wB5AJBeOm/+BBCr2lNPEf9qrlM/0eG4a2hXG24YfZ3MwLyNKg7vgpMJdIC59p92rNYdbDOeQc
94Ln8WMoJE9ePTLZHUwstgElMifr7cAd0tvTZ9J2DZbRA/B0GLJ+IOXUB2DUwZJFyC8omutNdVwf
wEWwZnrO19Fvx0BgecGb9JH2M0gT9KkdBCnBieHoYfaAhBD2cigGtoAImLg3LkWphmxKjaTgYdPR
v/MbZppKTG4plkiBCmTBXkqJzJJjndeQU+SI2z2X5izw6B7cDz8HotxDFGOEJyJRR7fP8wAygDWF
lJePOmGyTGoVn+pn+z5INmPRpE4Autkt77jnMVHa1QDOG8377tbcSN1OA+fqY6YEDRmbZsgbWzi3
sPXL1dViKD2T7R8zRBzUdo5CE8CG7zzY6WhplOThdxMFbB5CUXTFuR5+ZQKbZ/fSicTCOSiG/8IZ
+nJwzVKtMzxplMZzGQy9OdQeeDOqwZMPGsII2Rky7v1ZhMnubnEv/yHwV6ajrHWAYx2V5qaLP5hi
Ryec3DBKQkIHlqrP++LYtV7hzb5nPbTQiDz8vtPfFJaSqDZgBt4hA7CWZX+zxtAP8OErAFpwK/vq
gmGi+NlAHkiUsA4aj9a/DOrVSVCbqAau8ZXKBQaOW9JSc09+jir2LjJ4mrwrNvKyn524gYWx3YuS
6hfeCRRQ0GM33iMYoMLoznN1uRZOMa7EMU84QdCYb1+L9Lli3cFHGf0vTj72dtR5TIOtp9GmTYhy
zuzTEHTGhSDOIkKVaUqMW8iTwcC5ch/exWDs6qvLoXkPmgBvf6ydqTfRxlJ/oPqCUf7FepfxUqDM
h8fPRrW/OyQFWbGjX11KOQP7GIPU0RK+GScD7gXII0ipGkOrDv7V9VhQ13Rml5WOqZhmbTv07Qw5
M4Th+S2mAN3KSyn4UFGd7Bvy02MPp7ImImgWiQhCch+bEw9VgI0LnNtCc8LU2oG6HZJY4CDppTbk
ZEy/6Xt+Wd0STlNmmG6HSzSJqRy6b1uxGG2thMebHDGv8jgRvgCxX8aE18k9xheeB95aNLtHiVD0
fq6ZAtdLlV0HavMLMbvi/KJD2BGjhRrv/ZlonGnHirv2SgakhJk+9tmE4L2wLoJTz8hY80aowDAW
gnr2mF8nZ7tlTP228VNzm1RyGVubjCXPMSQdrzwiaRytvgAELVIJSo8dpINjFTdGsXvZIokD4ye+
ELGY8cpxMQZ5DlssNPsBhgljGe3ga6Gv2PnffAiLF0MaGACCSStOA6F9aMa0sidfmY/3WP1bA5/r
jlwPZUblXjC1pmoD46WvZbsQfE+DjyUKJJWht17cPDIlIQa0K5IjUnBqitzoG1AvL/ppFYKWchTg
eLzjHwUzGhqj8ETZVtAca6SQPsDSISUQTGLLk/eC+MpNFb69s3XxCscYuZfobKEzZwTwjZ/xM68w
wcPH/LK4p4iCL76U0PTyoxXcGZEhYkm26A6DdJSu4ai0GVaFkA+5UGFwoiwMmv9IOq9m1ZEkCP8i
IvDmtY0k5EAICaEXAtAR3hsBv36+vhO7sTt37jkg011dlZWZlT6SCrboNX7Yt78eieFlgt7uOQXV
RuM9b/lwbJg7wJ3ROc5rK4YD2ZvgOWUUR0FW5sOcKTn1VqQ0oFBwWJ6kPZsJTP2mW832wX78yB+h
6Z6j1gyhtYbHogo+02b6Hp3pzC3ANklvXagAdj9mqBwMj3dAVjKmtH+V1On0/u/pHk8hllu8o7eE
1APnBfD68dFXBD6aRaMGHgrga5fJLYHsTrxbcM5vJcIEqA1Iwied7DCprS9L8By6KqP+F1DoTYga
b2MGevPfXfKenWdQonj4RqUBcocr5RPqSm/WWN/s+hwnwuIzbE3eMyQIN6QAbw/DkmjzV9e3dAB3
YGQ0BxcmI4HygvFyXHO01pQp+NntvfEm63p9JLDNgFRvkTPXcsr7wFIpAwGhc0eiRWjyzj5Nmfnd
PbHtoCUt+xP67DiDTOmMDVsxwi3EBGcsj+6AFrX0Nd9i3PRc4bFikLJqBTECNHH6WcMeHQMJT/dz
gO9vecCewGhCK7YtDz5nKu3EkHc/fkN9RmA19BGgSvIPIFc0c5GxTBrTXgg7HDcnmhfQnnBaG/Vm
VXqdsrKN0m8/xdHWjOWlc0u0N95IoLLUhw+MlTikzaDgrPG0jXVRK6tLqkpkDe0FWACWGLr66Ec7
e7lZAF++z4AO2OPWl01WCaevAfjbreA9p0UMR/j8ZqgK7MPjU7WG6rUqmb9dk7CuoIFffAN7GacV
vBfRxOHqKbPsOMV96oT7BqkXOTw9Ebi/lHoNFOHqA6QGIvkRsayv2kjDsWasyZL6DKEdJ49iBuQE
K+CvPA3DuDaO47uQcz2r1jNdqfDrhyDBFgOEPmjPXXREsJDYbQ4kOimdt80szihmGl4IHrokYDgh
nVLNTnXDPfN/mGwFliyPwsaCMT5LZ+9IZtTya09RFuR+FU2CsjhiMY0QRt3+8anPC0CfojeM4Ylr
/GaHrht/RYRObuUhL0+RPjlMdhh6PVqrGViCDlZmyDx1vB0ET8UiHQbIvAJKcCopEfElsxIQlHEb
mxI6anRKvSyNFiHuoX7azr1P5lUS68TWmGfLMG3eGRzZTndIauoFwXtqBRn5KxU9lV2Z7lZFgaPC
YtWe1cYKdi0lGBPzthhhgSfvECvSV9C4nDDrm/HbQEkXkfXiG06VzDbFVsgpKici06amxo5ROVwO
rScqV+VEO2ZvYDoaA1IzInsvkaMxCw1pqENljFyUp1icPPS5WMJRQr0EqgjoDVO6LCidVLT/ixh7
+6UlZe6PdkEYRXGcmAfvwVCCsO5nO2BMud8q9CNsBCxVJ2CXDbgamdeKVfbxv5qBgwbWDHr0FWTe
1CPrkgynjM4Ccdc85Iwmx0EgZA741R5T5ZB5YN5E3YSqBT8BLFneTVXh/6oG2dMP2IzpIu+JFicA
zWNa7l0cy+UWo5yz/teI5Lyp9ckjabR90BMg8qDioMcjSQEYV9R1c0SOLtcpMIyFaylGvBVqT9OR
Ryz+5dIOKbmGAHXdpRhLR8X3ql8ff0Mq+XpgBENLoAeShc2L3AGQgJTR9sUvUJ6fowte2z9cD28X
9wvFTh739m43auGUGnyQmkN4BWIjXW6peyXq5OM27d0nAIAp1Wpd/9pW3e2oD+GEJQDPhRLj7HwQ
ry2cbdD62AVdxgqnm17R3MsI2wvMGSdM56NEYKLsQlErsKdvcV8+vAVTzN/ODeAFISFaqRuk98+T
loL3ACHokGTcKJNoIN6MHm5gnff2c1M0G8mPOh7mLA+A6hCzowvT8u6YxL+Hg/aY3uuNFKvWmr3P
LJ/vQLYPWZOOy+KLYvkJRgmqT01yIS3WFD3c+kZuapR3+NuUD3R9/6QPxt0bJk7dlDpMWWCGrahf
VNS/exH1JRxswcKnZu4xplU1w960+N01AoC76uZ0g+Q7Yz/QFFRNlE8/Ner4U06a6e3g7fSX1SPw
R2v9FPAd59UG+B0Ppjo9UdwjMNjdjjaLCRKdq/4s5HVV09XG7Y+7FFzok+4dG/Oa4XSIq9GRFlO0
weVCniT3Pof8wdoYIInBkO5vI07JTww5AOtGjfY92I+tsxPDxmrfF3w1ECS+aBs97VZT8r4R1mCY
rIkRiCTktavGsHh4Cn5eF+Go4EHjMyobCNEhSFdUTJx34k3jAyxb47WO7FcOtlZ/XIeq6WzV/W1N
GA1P9UrbeTgcIr0Sk+Gwvh9vcYpr3ahlo/peob2ZPNF7M0Hsx4+eGZ2GUjZp7lVfMYuE/w7CH8u2
y63bk4Vq88DatCwtONmjvZr2VkBXM3x9XuSzb+tveK2Lv601oSnqTewTQ7F4VGjRZJ8GwW6MLAVU
vqf3uKjTI0V3nFcsGtHBhIlOHSu7Qity8OvDd2u4h3eHDV5vvkeDfOAhPIGCVY1owbQT5lwewqmF
WqQu2zIPVEukTIZF5OF0sKAkJHtecHACFdQcymBKA+sSTR/CAiCycJOaPoc4zzCFnTD3IxDePOyd
Cd5E17cJpwQxzlUvyPr2CANUfEfhSonW6k2aTSyGxcM/sJJ4rde6Im8F5zj98UR4rdHKiGx5lffR
tMUDemAmgQDvd1UVXkzM6jAPm6eOEZnsNPSZ+5QfDyI++ZPhCZil88fbf64mTWbFiWrh9LQ96YEt
8RqQ7vLmPfOEj6PFcGibJylo1XzEH7R8yUofTn5fNZADfcGCV4zXflfMhBgOYSaQn7EQWMerg5xw
mR7vtT62AWZmf/ge/InpTg95uWrSmlDcTx85f5oCQq+mYI/7Ot9yRCWAuf9k8BBj8617ix/hLycH
PUFL2pwPcUVc8YYOkhyPb/w4EzF+7MXf5DkDg4Hj5v2tO9q2pzt3MtnhR8cCmfRBANR3zzrFrCba
uTzJ018XFzsgT2gmOVY/ScPDUV+fmTwYX4L2sjZ7T7coTRnuY8y2Li37hGUAPuIb6w5XqKMal+GZ
wa9cH2tnF3xEDSdO62NuckKe3uYFTt+QUaPnzcEW+NhSXfhAOPTiRbZC6OqN+HONyWwCghL+vphn
4I3xWGLsjRcNFj2U6Mj4ccWnqIErt+0POyC/HHfHBx6LXxpXz8m34WIt0LevTXWe0uBuDlh+pj8+
4M2OoU9ySNIaJsgvBNFpO2rUYWhgXXfAhAUjY8Qfegq7BP08834s3sIbS0tv1VtNjywwRT0Bg9pi
tf2GsE32ajisybegdTduG0XfGp0fk3bGvw8YnKiDAvcVr2sjhLVwezNmfdhnz57dtU8aVg1hHX/F
VpSAMY6T0IvBG5JXYU9v9kGzEAYWdB2EL6ynhX/wuwdrDNWYL2xBHuU5yzFOUhN4mV711v0xM905
O5lVi8SPgKQvPYlH3U3Ted/peoLS84z+M/8ueZIgxmjr2NTdJWhAX9X1apGaG2QAIMHpoXLWIZvq
EWxjthszKqo245XAuKfT9l/7ae2A/s74z+M1leYnZszIOwgB/n89ekTY1fMl1BjhANKT2herlhpa
nxmacmjOcno9kOCxBSd/fwt/vV3ZhEqO8+Rm055PdmKVw+8xBaPxX+vhgMMgSWwc+n9c8M8H/iIN
gRaTP2sBtgn/8hrsO5b1jnWhTDUlFUJ3hKoXl7fLd+PDMG04U3BcvmZLZNOoUYnWNyyiUEmyxI4F
CRC7Hku0+k32DMWJkVv8QL3SHa9BArTCv/HTwZ20haPUBY3me9w23AmMrLs1/a3Fvad+F8iR+miw
f285aCpyqSMctN2yhjuTvH3QlNEq71HN4V4FeQxVdngT8C2JQH01+XhDoKyfym/4Qa5uggyuDVpB
NdKhdcb//axsNNqRcIm88Rb5lS88YRlZL0mbqVNOS9JpkPn0RBXKvTwlU6ARdLMmeXivcAvEUDle
VLezbDsOMEPLPIJulhU3WsDFVaks2Hgr8OVwMyqVl/VEgEs+JqtfmeLqR8An6GPYiCU15j9FwTyp
yPtOvAhi3FmUEcKUoqgMt+YsywIHW4lm/cEzfztIsxqyoEKzaQl7aR2sEgAaZ7+XznOOJBxjnt6L
rlUbJ5OmxWu7j1bXFg1QeaLp6b0AGp9qiwS5R+1xxOoE/vxJQaParDHAburHxt+p6x+lTBcyeRoc
yW7zb/iyBx6yK2rXFFfDG8ZaLMRg9PYXaDwz+F0Doo+VP321uEpT+YG+CkyGskrSNE7J1R0A75Kp
Ih9uisZouQ2YW4EQCrYQDPS22ph5ygz6hTtyIl9PIi7pJdzy/Gf29iZznZL0i9pwT1ctBnszBR/e
jh/xbx7LivltJyve/5ULSI+4kaLvZJuisTcmOdRY+GKI98/tHPB6sbY5vj544nFITo4BdZTbd5bX
MLm6DmUItl242Wx5HSBD44KWojJftpnxpggzOHUIveygrZadpQtPaXFVcd0xBsZk+eOYdxi/kwSb
FmyceZ0RbiTihO0QmD2vDhOPqHz+lTzi9Jgxz4Cg9bbBJmOWxREzDxlFDs22RxzHkRN57YfwHCfE
z4eKNCILG+swZi4PkFspi+hsLv/scgHYhQtC4RIzZn1BIiO0GzdnfGizJyInli7TaXAlmTfkefId
xle7fM0WOsLIRvJDUWsYOS4GeVchm4LnhaZPoBtZzFyHv64cmjN06stnEg9Ubcpz6nsn3Gjq4na3
6yJuCle7YXMnlswYk1sddZkLu6jrlyj58Ou/Um2goqgAfvKoKssj5ur9z2SBytCU4hvFuudp8+Bz
vo7j2S7baBZFeRq1/uq8ZX4Zwg4FahGxOwsPm0tji9kkudIsYeOqkjyDauR+lsstTt1IJrGjoR13
uTrns56H7hI2WZ0OLIYtEFOLqDzyyBwjz0NBxXIAPRB3O3lH7qNT1PjF4XwjuwuhG1L7dz133zyd
W0FvpeIJua7W2p91Y9+vW6HkMR3/IspzqWFSUOW/xKxj+4O8k9tYFS0xMpPsNrvWtMwt364CUAFf
cpZy3Dqo2GlfNR19YAPGLWZz141KRnvGV4mUD3lGCGM0YXvUPchU+FHHoS+OYvJbkQ4dvTVX0RcS
EmGCjNweN0Jff7TGd83XYV9o5jZBOhhgJoPLmOBKYiZWbqzYbYqQuY8M7fn11fKdcnu+Pxvv8LHj
fC39nq3dsozST4NkdcA2iGXXSZa3hVgitzuopkhC5vLJmHaG2bJVkcRXNjCG6k+8F6zFUzPuSfGY
6eOrp+0mrOJfOQ9baTjvtuS8oZlE5LKCg68oZV2Eh3GYvMbnCSs5LjcWSwVlw5FRVbNafuQm9je8
g+6gKaFL0U8kIXT2rWLwb83QZwqiCF5jORiWPCzXvWJPNfdrwawW8e5cQsRWwxOQC2SY0Wx+XXZu
Uv8wxsD5IAy/Qy4UZIQ5GtiUR635y2MLAUopmpBADTr58UyT04j3ZyXXSWg2E0boP/nBmYyRWjzt
G1EIYWl9xniKnNd3Zpg29LlJpZobu1KoLy/8fNMKKSKke4xKml/l2WYC7DEpaXpgvMVvo83eEEzA
YsxJgGnqQRGa694DPcrf9ivdx0PdpiG6y2MXKdZuPL+G5hOXSb0vPiypShT9u3zDRfo/ZJx1K0mI
cctlDFYveMZ7ETss+Xfytg89+0T4RJG71wPmnB44E0DKtqiiMWfCaKmJBrxzka2/7qzE0wwnPRO0
zRFiBImaWVhNrry+osNM6NzbF/QTZpfg8So+76Dk5fKqiFXnPGmy3To/HuVAIrNSIQAZfE+2DZJN
EH2m1f80uwDNbAz/rQDhohd8KBuMQOdEtG8e86F4Pd7P3rWk7/PeKEjEcv7yzeoFaTuLGX0Cc+MD
BhZFm7HUrsvluWfNetiNl8z0rbEgqILHGvUo0gqj7B+eOdnHTHBxlxgqIp57Bs7XK80NGcgI+TZE
iKPk/uONgmtcOk0QeNFHoG9FG0QjBBvTzcTiiojinuKywrXnyjH0mkXE4LLD/AZZmoe01e+KwWUx
bvRMSCWvVJeLo7hbRuAwShcuImOdC6/kgdEi+xrOrSEisckuyPb/ZQ8Fhxw+RyFnWAOqLSfPnHde
v8dldCE/4dnfu5x7KHa1uVYOJVZW0iJbZ8DmYcRH8zMrtmx0eIUlB2Sd6aWQUJmIac4F+WyrotkH
3njsZcKhe3djE6T65o2CXX74uJKYbU4OHJEJxw83pRTFaZmhKSqqnFLyWQzhhY7KFLGRCR435BO0
PCuoNLP+2bmsAHpQ0L9w28McIWMynX3GH915XDXT5zrkNoM5xsLvzvhxyurvjXiROKpmQ8bG6i6m
rQOrtT28XIb/rgim6/tqXbE3uupmH94iY4k031Ocye3Fl6eDn9Z3jR/yk2Gtu6LRWE3GbaGZ6Ody
fCQE2TajncUVhKArWEzfOKy5C7FrE1Phg3G24aLuhoe3hGzEmcMxx94AID5DOqAFk8QOeZ0Z6sKh
1KsNge5fPbDHElNccMrKKMuucNhhAbyHzg0Mk3hGC1Qb0Ls1ByG7rfidBv4gbM+bKBm5zCTG0TEo
eB0sQoLQ+8WDrLyCb7h5D6c0sxgYUi48CAGgE2ZAa9RsOk7EIBzWFz/bAx5PUy/4phhJiQeD/EAc
TBU4YDIGN7rUmM/VMOEXprlKwEyXn7NCL0nK4ft44XXEbPxQG1pK5vQ8UEGJXZM/NODfoav7Wo8t
IwR9qAZp965pV2AFwdm0Z+aXvq1n/vsu/MtQStdAvDiuiCgibWHpMe5VlCV7WdZ7osBzOHYlU+xh
s/zy5ZeSfWzipfbX1XhtYxHz9P46E+CB30TbHyk0lOLxftIXSX1KZJdsbs1ZZx/Lh+IaMQ/19Rix
uN31Zw8wfTKol5zPMEQV+7CbNX1ORnNS03TjUMIJQXx01QLO1wM3dI8kb1tNIoanhrwKzoawaRFv
mYoN/TsLOdClo26OQ6QK/e+aIPKTBLMN6dPZfdox0Z/ceo2PM6wR9golg4lk6btBKpiCFDcKPP3F
kY2zmaVAjF6PYW7kwyY1Lc85rhNDzi4ubUuYuwqojdTY7u2Fxw4IAETHKc0eN2zdxZz8gsDO86WD
Y/QrmOwqyLYYkxqMnmoeiDcD2O6J7Hl38J1ujdKWwMShADNKo1NdMOU+bTBp+qH/rzsDDxSZdhk9
nOzIIBeBastWF+ye6LNMLzOvqNsAVhT31tCqyaFlAU5BiDnzGT+sykD1R+a3D8seJQqgOR0mDPqo
hd485yf25DQUgNlt78dwNAjZUBWPMqXmME/h8LYKaLXyF9/VM0Nl5RJSjL86Of3D225kfFKnNRl9
knAea0S2pL3LRuBi6/kd3klCaSgLl3wvCWG6+T6pLz62A17Rfj+E2rrDafGybisQ0Isaf0cotQes
AnyH/Bmj9oCOxfquf0e185nbOx+3RzMWiu+HRHeH2oKsY8ODM70hRn5LTgSnMFQ/LpBkuBphNLqK
GwH5GgcP6G9yl8u5xvIztIk3eCPxzz096Q/JQzQ0dXtG/d6w/Xt6m8L4jYhwoT3IZ5U6DYadDuwb
9sU35sDV8Yms8UIiCY24fFBVlQu9p0o6HCQlCz7xaDVsBotCV5lHV4QyLCgGYGkeYB8L26u6r9O2
6avQhbkIa7QDgLHywNv6d5zRsPbDN5FCzZiQM0QMT6CdwMQN4HCvn6sFsCDwM8SAagDL6aJxx5Pt
yHt1+JeUogy1yVsqt+jtpBFJTPzJKQjxrqSouehM5aAl7eQ3HP38fD+udI9VkaU9pnALIPAsAAeh
dGyKAPujLHtocJC7v/vpIAcSYAnrgOMlbZEWMGE85dIYqUDDi6VlmObB6OCMpnuLojVQHiw9FvUx
40fpSPLp/a3Mbks6JivDihkxbWNC478JG+ODF4FRu39Ffn5zSfCfAf2diDdBQ3eIrlWkCJFpoWSb
8KU7n7jeZ8Rfi+Xf8a3pqh6suoD3IG9GaIYJ3ZQth1GZeSYdpagNS4cOFmJjsjwz56KSHhZNImuS
MV28J55ZABNwGmnRFpQ+lLbySMOkwF8fcSDi2Eo2oC8xxJpX+HAhJ8Jpyc3smdWNcWEonhJgS3Bx
5ltYjPzoyugxK+um/i1fq42iZvlXM8fxOXIbZwWZ6utUq/Iq47MOqTA+YSJJCs7SQ3HDe8XLKIUP
b0buQk1GfmgG0Hk9lV55FDhUMVuVtCLumxQofs0GEJrgzh8ZkFW2V2XkQYs2XMUMuZjeDvt5xmuj
53ayEhdHTAxeBLIFs2+i4mKCf6Jnxy8B+xyGz4dYhot1GLIRBPUmjbOtMCWEdthkaYDRWvMhVvUE
gG8K1h2Aisu0KDcj6sh30rnhiJSXZENcRM3zinOioo7IAuQg1+EI5/AVVkSQwnk7vCM3yy4OOd7A
FPHbk3DvMjZvfbFy3Udbuu8o+aUVPh3LX94UDoKWW58MyKRxJWO5hPeExEb7EkHniOZr1ybEPX0r
h6yBJG4F/pnXBE3XQsHyqkYybq84rltzGmx7Stpj4sStROJLT8lm49278LF3tDlNFmvsytSCpjRP
uJrFfG0c1VQREXkKPsJxE6lnvWSt7Te1adhUUEGoeo+cqjFF6G4440zXJLIGSIoYRz9QRcO0GlDd
FaSZf1HEW8qCfGA9R6PARNiYgQ7/Ml6kN3DuT+gzsx0DAFAjVPLyNb/LLd/3YezwDV9oeZQ2gtLT
fyh9XbKQiH53wt62J11sgSEZkSSdsdnBMpn6lYzEzL+h1FfReZ2SUPMvBgW9WFAD6EaMoX5OlvO5
TXNcMyGtz7XjKk7K8/IKQLGImOWlfHd73RfzkGKUQHpTQlPA8yV0grXch+HyzqGMzzlvcRK/qZcB
4vYJ3rb0f6Vj8A2/4Wp7PB5oWhd8lV4uPIftSecehCbFYVgc/3kwvoSKtwzMWoQlvRYvoIE+Go0O
dFynudW4CKa05AFRKTCI4QbIMAICvFvMWsHWm5/OR4C/9ghen8qbpdkMHcHxf/K8f2/QpJ30u1lF
xTdK6fgO89zArsCaeiDSRkwSX5s7cXfl3sbL8NUUyyObwlDHvt5gTMOcgZlwJcDSnDhetjQ5G+dU
NkPIoe/Uv3vtlPu/o9yRlwoYjHeepGyyX05Am+gziC3QIwhERClTglH30fFy53gIx1KZWJu9zSQX
iDYeNt5759i3t8PXGWoAPAK5tSMOo4T3/JpKwn1UtK48LF1i/YQ6AaSskbiozvD8CP32WvPkKZ9Y
t3O7Hfv2/Ku+St+gQ4EnGPTe81AyOAXrooxZuMub8fGxtf3gjtqZ7/9cv26EcaqyXpzqPVcnN8v1
5bgNoxS/RhroYnFTpgbcbMle6ShMBhO6uT7qPH9fNsAQ2BdzUxoKzEAa+oTSVHIZls84eLR5wgfs
AWyRMRACBPkQ9hf16L0uk1tMtl3WSSt4awlWP0SmcH5ehppLp1QDDJGLjB63oih9WbPw8w8NYI78
XYS7N6ktKSVHAaRYQ5vw8m7HAic3gsOftQu/skMDmmGrHIpdmqXq+hachywiSEWcp3h6GOrGblYw
Xx09mWPKCe+6jqKvwQspR7BXxrWMNQbkDMMpoC9I+wASjIVyMxnxWdchdPZfBuw4cAZ+y5y5Qf5Y
1k+KPoF7fgOD5/2DA+sHTwthXHBJ/FAJMOAInR2KN11nBIF/XBjSEhI7MB44DTuO0cUmeCvm7xlv
w6+NYjr0gOxis6fodHpe1yQItbtOT1/szYvOEKeNYJcCiB+zvq5A5V9BcdGg00wRbdvd07ANZLrq
vIYvGNFISVbszX/Qwm+C+mWjsLOhcODIuvIqeLAIPf/6WIpxBkW/sUkPOswtMQF5gHsZ9/ecEvvh
xUIDo+0wqU3oge/1QtG23kVYAtID3VuH/Cbb6D7FCzSavuT1FeJVQPZDP/fDbDnGYwnasq8w3455
b0h4e+YB7cKueUdNWU/bsP54jB/+o7In40HeMLZacUW2QvtMbpFhXNIMsQtWxj+1w6vLduuKsuuk
wp4bzp8MR5ztU16FfSd1ysw/bFMfjAooa4m51bzRFfcPv3E5gfRycANRMSoaEtOdKWy0CK5/Z/Bh
Qv4+MAjKQoIsvi8W6oyyxBmZWgsPzclVliAP8YXIO/hjBt8DiBJoee9QTlyXfNEgBRlqEUWa1m24
pSFk/0Am3+wIxeapKDBEuDzNk/BX08utc3nL7kW44S9AStoBQMb9jCy2ig2ObKACszhRLoAREIDS
TZpB5lt8yQlf0gFoMZhwmcRLV3fXP2nv/LVg3NWEE1H4ixj4YqN9fU/nsilAxg3ikLaNrqWnOBRL
ikn+4h0tl3oznbMhPwYswrHKDSGBLiBwLrK2sHEoexuJzmYMzWvKWQUcyCaHqnVYUPHvn9b7p5dd
hszjizb+uc3RbF3N12PqSmrH5WUcViYHd1llB0UqECe9tIbIe/3wZwP+pfiOMEMYHyox7gVUK3hJ
Eluagon3yytfcK1pHd4jbApQFAseMqAcxx6EDTusvwVR259t4BiJGSGk5c7N23gCKcfEe96VBQBQ
Rk4BBSBTJ8wOyRklWQ7pCk9AJp2lE5sg6mWX9K2ChZubKYJZwNRvVud+in6L/FaSAXeyDMIAn9PV
N8c0ORgZTR6C32OxpNIFvAUII0T+qIeo3wm3uD4BWS9fHd2SND9cBeLjRZzlEe0u2FAtK8v5SM5n
R1Ls7IiR9aZctq2wGgE5lgD7SUmVwpmATSW17Wunwcw93EqKok/3qx1guxijGGWBeJjyy2OAaSdL
KEnCVnkVy6T5r6PyD3uCCCQi2iwEVJg1XAWXT03ITmrpBETmK25U7tUIArCHpXaAfMbjVb/gfIn9
RgCV9sF1HwcJmgr++HixzlGMh9Q+HDyeKcBNV+QFqY1IzWYlnwsGxESYFinBEy5eY556remd6GY4
PDhqUNxHTo/T2qFNROBr3whL5fmgQT0ir3OHexXxbIT7D2uYg5snLjkXgTDlrkckBmxetyPDHlYB
ksM83o3iC1hz9Jqx5JcskCXI4l6wgHTTYwNH1Ae8w44IsOFiaKMeQHlE4CB/0y4dap33uF7b1NdI
7zdYKtjETQX1u0K3Yyh6RY1fx1qNMZNZg30AQPRWOTxUsoKI+WYQxOh45gdSEnqDwnjfXvLpwclz
Mocg3zij0S0iqrZTrNotCBCXYNoQI/7mTP5Sq7mDBeMd0eSlCLlHdIJZksBCMH/ErWu9DsOv7vxm
tx2D8KDJ1atlw+oxn9b+v2q4sT84NboRy/2Eqp+PpKUMfQGiFE1cWHvrp5W2/+Xxi9zzYNNFZMZe
xKnCK8PS0fDvYDrwP1SPTDw2qgjGdth4Klibls39EZM11AbIwRBu3iNrCnmA5A62RNHkpgaC9nC/
XDHMHR05jc6QkxhTZfK4AZcG9wZIDSV6nzFU+nZHkn6hxN7ZtYOx8djyPVcSlkYzPuynQHuIofDc
7AG9nN/R4jozwPLxbYrtVghqBwkUSLQS8PAZGZN8IaP2LQx06WLZJYZpOMmZOTkwVCv1vJnNZcAO
TdztezG9BrT1QPsDhkBAlyZQ3YlQraTOtK2NKaAOI8eh9sxoUGNy9GBwPQQhBqfeJquWP31RTAV5
QDJ40dQlNpRK2tNjZRJVaBXL0/iBYT4oKHVZ/6HwO1SnhZiDl05M5IcS65NFJ7RYTFr6RXQIhiQy
eARiUdJFro4iH9ArPjFiV+R1SLpFY1ignaGz12JGPPvdNAweFGxUkQQ7IJ0EM4Gt+ATSxXOQm3Qo
IIo3pzZHtyxplx2jT+LsCPVU6L1hca5oidI2IxoSLIB2IfDSq6p25joN/9Y0KOXdZVxEZOxayZvJ
X2m/YE/c4j7Lwwh0vguGa0IPwgpMSRGDcYvvpbxBk+SNwAdaLvh4V5ZHSUmCq3DDwBfHrNjUBa36
Erjc/eUvitYrqgbKLfuGe4BMGknMoTsC4S68X4whEQJCC7sO2uB1UkkXJEK4tBz4xbBRGoTxQ0WF
T9myGlE7/Wv7E7AbXJGMSIa2DO/oUV1dKbjiBw0dfXwA4m7my72W1SyS5IShJi++rU2Pcr6kT6Jp
UmEhoZEWatPtgKJMucRXgyWWwJdN5Trx2S5Vh1V5VSQucm8wOGiyUCXJQCmkon/dhL37azOKUX0f
kigVtxnv8ip42nyWdP81mQysXaB141KjrabbujFSKSf+kFbw/JyITHj/4TG6yRM4uAQhooLqEAkB
pygtwF8MEXpvp3uIF6BX5QsrTqskgBE3j4AVB8JsUsXLw5i2M06JsP+gFpELNnmSJ1UV7IH8fJWD
xvBwlmGbJ6wO8+90hx0vJwvrh6bGLTbLDN/cnDrcnDQhf2RctSTLrKB0GBjrtE6Wv3QvloAEBuR7
rThtQg0wGBtJik2CcAUpZqf8j/5z4SYD4k6IbRxbrrNhg9qmkgXDGDiZ6toB+E0OtvqzGsSrf5SJ
F4SWfjnqL+EWnyajZ1ETFopFQVEAgbu/bCE/B1uBvtPwePWLHrcA6MElsfO2TnJaEy0eJCurOKn7
ye/HNbmcuryA9iRCQZrjHMCDPepQ7ifkH31gcxT49PfZeQ6VK+15BAuKV4OIvaHZVT0sYTtUNWg7
S+cuXRrGjPhgkbBhawYDegf0gim4ecUbi0K028YHnHXuAMVKn5YBWLzJac53YfsmszR1EGUgj0vr
ymIq2Bw0qAtFgby1kuU9obUOucskvHfeC8UlZzn78C7bHnjnd4W39ONMD/PmuLcRCA2IB3PbpQkf
Kd5jrfihsfMHt8Dp6YD9i8S5nxEBsKUJO3DWDVCZ5fkND8+ayH9bRdFNlVAO+IMCHBztGPmA8tKQ
YeF4o8sEyEYmejKIeHZL+aDneIQUTA52Fn560yE8TXMgAQENpowyhNgT1UMSLH48662NlrMpV1ui
3xX5wRP+WBUi5T5ZzLGSzHDzG4xqgpEnacygDvmXm7UffOdefthDA/XySmKg3M27Z+F2rw75DI1n
gwxFqooCBezaTvHFMNc1PbmtGVkAcyIdxEo/azvOrzCpxPnJUXycN2VOrkD8/dpd7X056iXlAZXB
h7GhpjNTYHrNrkPeCBBoChYqSmy0b3eRgidD6r/qPjl7rHV/BHTividOXDrM1faCNt/wD7wYYa1F
GQq0qqyORbVkaFV3jmTVJBlF0Og5Jn5j2nOy0Jf02VNG7RttkyfySnCU7l6ypggPTM82Z4RpPyI0
VjJ+xZR8BIIGrTdVm5fx0aWL5vRgnUHfoG8Lf4btF3WZWkm5+/4ylArTedWhLsG4e7dK073/j2AX
BB8/RyFMCpTWvPTAVGgAiMOKQxk7E6Mw/ZdYH12TeT8T/tCDrY3vVHkM+hNsGSGNiL1H2syl3v8I
CU1FrzCkWiKKNOkUYLivCjbW2UbgBuS0TWc++ACAwH1ClwnIgCpZRWS83qEvM1BnWTQnuKWPYPIO
AJseMOw2GkY0K3FUE6vsw+rITLe15lMyRUzg8CCt3X5gziRV4rQRK1O7U9nz1gzAfh9aiFdBA/yg
zcwKukjW8AjqX4U43+A8I+o3AUvSzLHoUXtD3mspfCembZ3vMKTGh4SJIVS035S5GT7kZayADKiA
OdcY8QGvexEZ7B7satQ5s3yHfBUg6H4YQBRtDcDF+hQrdQa+jb9p7cWK2J/o+BEBW8iNLCb+sGKg
CEoMzRjKTiPVP9esu2oMPZBmvFECkjlC5BldFingBy7neX4T34eVY69EP1Viytr7eEDyhxo/gJ2O
oTmeSesF/QZmwYHZTU9SCFNgaaAgSkvrao0ARhp3+Nbsu59hAJsEjxmNICcE2yHBIGjBkoQsSyBh
hi/V+x1QjunCGvyiZOKsqbFlQVfDICB0XFLSZDnKkH9tuUPp0bl6bwBEHng9lKCnXNyuyeDl7l0E
Hyvdold6XJGzHGYRHfPY+Xzo7yxgIR8UOvaDonHI9DcCG8UO3gsbwoE5giGo3VWFeiDrcFr26LL9
R9iZNSeuNlv6r5z4rptoDUhIHX36AjQzGmMb+4bwUIh5EAiQfn0/C38nuqrO7qrwdm0bsPTqHTNX
Zq5VzbdtGsEwN8PqrdX9oPDOSDSSGL0fVWh0/E9sMcrZIdsC3KSoJdJgfcyOnQ+nBzRyhkajCstT
RJIQCPJ7s+5gwjb4surO22rC5raEdgPUHKaGfvSxpPqDaea3Cyvot8hn5sdyw2QgELPgObfHr2oN
sEeQhIS0qKmKGucR8Dy8jZjeeMA1B00iGlOKQFK8p0ZSgoBZLNgIMsER/IrB1/zAOLdJ8iO1iC92
1vDLT7pohDIe0Rt4y72bi+AZLc1TZsL1L4jzlAnaKtr0P0UWz9joLdiT3t76w4ipxLqaqtwbr6IG
px+f3v32h9uhpkHJ4efkR0ppk+JA0dssZ//n0OCPNj06m7L/hwCgQul6bFZdm+LfVjty2GUp66HC
mt2Wfgbrgg7O2T851Ed3avaI+Npu6GfzlfqumlQY5JeY6LHxsuYEVrASgLAR550qJQexZJMNAP6W
47ecMMrbtOidgz6LXgX0+GyB06ZaiUIgSphhm0pVZI+pcyCNkKA0BruyNDwK5vKPr+7DfD6/wNBC
ZIMqtvNzSNrO5enxEZhAnBRT6ttdMF330CHD+9Fum1/PJJr02QNbYZc8UGZLcoWVepFhKWFoInXd
fn5mSp9IBET2gOTwulOma0oYRtfVuKYS/2UNdfsLznOJd4kb8aL8E2I/j16Ska/9SFojBjPkJ35M
QYN1Dw1/WmIhRe59laDOM6Wmff/+Nmx1iSsHK6o9lWhdW+3FK8PBuMMiSn8QVqFHnh/IwYXCtUZ8
k4mx1iSGZoZs97uvkSf6E4/EXvjZ09kyJSLdCDfwZEdWJisBX5Z5BI9ib+PjegJs5t03Mnrv3h3E
EI8cZFDCEiuGzHKMXO05XO7j9VgcY1BQOnCnwjhRRjbR3qdBK8begbEKUObra0VGZ4QybNdm/R0W
YTF732w7CyvgkjoICevR5RBWsLg8YoKzjrDLM47XkeKgPYy3PvxCyEgHwXn5/LB34oT8S+KIwAKQ
ma+2AOfLKacPfNE6mGTJOSTdYhcCSGKUxkoX3DwZHw/zL8I+RHkp0JiyHEkD5gxAZsbCnk0PSg1h
HQwvEzCj/hTFkln/wnFtjC6LkNCm/cDuAFHMdH/lACJaqT5rrDgPigurHqfZx82lMjpajily7k+b
sfcGMGETX9qenk8DedTkwRvIon9QXzLZJoiI4onAORI2rDZLaLUMhuV4IoR2S1aM1UnrFDDBToZL
ZgHUeMCw5ykRy4eHZ69P8OjoRSQL1K/WgKl4hPeI1BujO9tlR3t4nHW/8mWUb/o+Erw5m8eSLDps
ZeyIJysgyQVRWWJ9qDpanWxN9CBpsv9HPMIHWrO5UFGiJ6S9eeEO+5IkyHPUBUD/MJfB21tAVHmN
F/LykJDCAPT9BhACVcL02Rp3CZmQjY0yTGe/TU5t1IFICWGydZbJ241w+0T150VQuYHCQYLjgfAe
ykRGRCeneruNT8SOcUrI8O5irPWtd+8cuc+rK44zFtZuwgC8T5utDteA8fUQb/0R7O5Or9h1Lmj3
QLzYInrfLUm4gomrpFKc6jwsOXuiIC0errYvrHr0h+zY752anEJsGyRtk/6bADfiUy/duEQgLC7K
gMpU0gv4Fzh/81RTQ4BphxXYEtHI9uNwDkx29Zws7v0hmK/6D+zbGHQ//ACiDlR92/nHAb67dnka
E/Z+NrSV7oknsVlnoAw0foRjdEoOeJtkkuJidosIMEUb7jOp7lAwFb0K8TvI5xEpac9+zJ6IocDu
RPXg8uWYlPhpJJHhsTpuaG0IdYo8qW+iA3p5gOtGLgmZeg2HtIiv/Ysqrj6AEEg5Pg/hIa3R7XJG
uFFzEriwKndUnEIq0XdfoEm0GoAdze4FAxTGvPtsKuHAdFIannC+61T98L/usAX5nOT4wWTXDLw9
ifR0QuxclYNO+P2rtetQyny5hOT54ZL56ePD19xuIgTVnT+Q8LW4tTnviTIJCvGITenEMKFXB9WA
+J8NiV7I2DuxAFyel23hAYqdOaTyj1f2/84MJWWBl9ySkgd8acLMuNClE+MQK6WI5Lmawd+RM/bg
jpVpBFek94EaFaL2q8h7YSX64XEWgYhWpIf9cFeUsnXmpdcmraSdg2JYydMCpgSqeaOaZCc8sp1M
c3kj3YV2oUek1ffCUTTeiAgZ2M4xSDxK08o8tj6WAQ4dD/SK45k/4t80el9fj4gzbAlfzxk4UlgW
nJ1B1WXlAqTWd4gGniJu8egsWbh7/AFuAUhLft111sk5yjD5OttH0IWBsaXUMVh0lV96aDdQECPZ
dU1EkmzCxRsOK33lBoQGQIyRP/5M3mc2gLcbWWRW1SCkniIr+y/grrZ/IouPKNU1iLdW++WlAJEP
SRkjFrHDtZyS6T0sA5d8lTpdDEq7AwcOnIW91nbR7l33w2tkNCK3SMyshdV/pdKEvHKS5chhRRub
uM5WGGHq4iAbpIzfOoN8RDj0OmlGpHCTmkcAcsOnUnK4N+8D8dmLu5813n4xpvHo0GqP7H74UnNg
IqOBEAA4PS0DjqgsdhSjK/flCQ+7Cup3n6Rv9NHZDkn+bRNHb1vDXkhhNE45wdMPnJT6bR8lwqqZ
VDMcMcEN7tgwmW8oiCKv2/nXf/zP//O/P2//K/+xhx2nyve7/9iVUF8td+fTf/7LtP71H4fvl9Ov
//yX57Uc3235nu8Ypm/6Tcvl/c/38XKX69P/o1hdGu7ONpZPDtbmath4IYJyqNrvZM6hIDX4292c
v9yu9evtVsXFcNabxvJJCTj5oJqraNzrw5B9wZPxHwUcw9QTGVDAHZ/h3ySBay6Z0erhlEko7YSq
pNmFjoPyML9bxubL/unGjB2unyDeWb4hJz9EI+5zm7QI+1MsGFLPF58zqhtBzxeyXrCI/fb43C7I
z3Zi9xGAkoqNcPYIPwDeS8eNDKTviswMmz03AnMlWtRcwJ+CkfE2o3pz0UE4Cnk+I5JsuDslR3U9
qsM6LCfFwHna4BIgAMKuarARoEj+YoxJpIeKZkZ1fwNlLmJmq78MpGVrpP40kt6vXbvdn+y8tI+3
CSymcQFRvwGdjHX/IgwxqTAzzaH0l/RqFa+gb7ViuAiRRNj1vLfjfNMjkoqGNwHg+NDbwOLXhLNP
r+gvCgRcGwkENVznwvhAXoHSZZG0Os108wFfHDVgCyQ7dxEFTtE63AWbyISvcBNdumfyQFt0cSs8
Ia28Tu14mZoxRAyJg4aSl54TWBBjP4eWJYftqonwIVnEkzreJQfe0HeReOk2nnGTf3918wwJU/4Q
FYW4oqQESr48dsJmQAFyegjhSOMiTnicniK0t+I8NT5JbZZ+DUzyp2g7PU1LEhkgV0hbtMmPK4ZT
3+R5fToZwkz/fs2JHd5HQoW9xYmv6Cvu0/peWmElyuTakWjtpyUnKB7JxA0rxNXZdUKXqASEv68b
pFhiJKdDAD7oyuzUSSGFvv9LyAFGhkXMn17gPEV6IjZfnfSY6MV65IbniHyWdJ+Yqf74z6vRMf9h
xniGbzmeadrNpuv/OmPy2jvnjZu94jQ/By7K4GJELGAOBDPHwKw6Zs+C5hDptwiJ0HgV4eB38pgc
vQGJ4aRr3IimIRnMsUTJz5lqiwVEK1aPmnJKjpQ6BDTY4Ywp239pufHnlrf0/k+7llleqtw8OreJ
wyKHTCXeRMcYmQwOyThnruw+ltL6SBwcZ+YX6csUS/4oOWJMhNF3McR5H6S6w3WigdqDfavDocRn
ZBYkd+JmJVeGQ4P7t253tcf9vlB/6vZW89fGLxz7vN7ddsunoN/HrYoIykGadgdz5ME32kOzvSHV
c0+dM2qyJMSGnQeMEDBak6/Xlybi5pcOObEwlzw+PBPAJ5a+63DI6lDGSySDmuDun/u89bdm/7Z1
e3nlt5Ym+8ueeV0wLxHJZWe4Zlf2aikU7tImWhJ5YiP9eYq3byzN5PDRTA/31d8MzDcnLBItbuS4
0+WPIkEAgjW7jFEgC0qtTBBpB+l1JzYoCTHIwNuESChStlCywrQ6Wvy7iG8NzPNWWnYXsZmyPFhD
IgL88wM7/3RW/TxOv22ot0W+Lv3bcf3EucMGiNNviAgUr0GlFjdAMqKOpLYCuoD9LEZGONx3/M4s
cqGf7PygcD4evci0+LyxSZI1VWfuox0Dx1N5nmJmPFElF9QHngUSlidn8uf2+/84YKbl+k3Da1kt
97dFsi+P29alNG+TwxRxmehCvBZOfTLJN71Nb5FCwHr/V88G/2+MF4LyTcWmL/9+lV7MtvtkxFog
uyn6wuwLkJ2yDZ+Tkh01Z8z8txLp2mag/Rsy1B+XbpGw6O57cB2zyyLgabNjcnDGjC9PfZtX7Ldm
ZrCLFtREOrHN14GRhxiFT2l3XbETlhC/6s5V/OdOsbW4/tvic2w2vVbLtk3rt8XnuH613K+2NhBX
Ha1eD8h+XAMY6M+QVYKxFy7hVVFe4gFBqT73SV1K3edl3mkBHRmhZ4eOG6xn2Z7AMxknwESXDnk5
NmBjf01JQ/rn9t7b81t7W75teZbpOJ7Ruj/PTzvdaukd7XrHTneOEJmFuhUhbOR3LgnyzIMWJ6rN
WtkqYIj4pzyLApKuvy0F+x+m0i+t0FL5qRXr8lQfbKd5m+wgrbKTfbzMTrGZaJ3XiXbfJUexDmOd
vjWjWxOlouqQWu1drFznK4mWROA4Latuyen2l176h6Xa8luGazLPDcv7/Tw4nm7nar1s3SZejNJ1
6mbkOaClNEPHCCZVlK81Z3Wu+/GpZ4YtiknVvsVfZtc/j9ZP7dCJ+1M/baxbozZn5e3pGfZmovnh
B2wWfqjlfyRHFyeO3Zl0Z1A8vNi/3N30/8EE/KUbZOz/dPtTo7G1Txv3NpGRppU868O2OaygZMYH
76ENVMKt6AyxJfpnaFZRWlml8J5BschWzuc3eLjem8HnK0gZDSn8rnpnLD9tCHzgwX1oPFoZsQJS
rZH826TAVBYf1OYha9LIqsx9QA0TgeV0w7VlSEqaXL8dOCZy/kaI1wGWQSPTey5DBgzKVVP+h6oj
R4gO8zM0JofkwgYCZU18RGnUS/ec7U6o7QMuQ87yOsRIn5a9kgi7H1PcGznZiZimES2pYEq1+1iH
CTl0FNO2YjPbQxS+GMig26ZbkYaz+Wg7gmQ+MrPGmx3fslumrWhJFmK0TGvsRtmPMxrCGfWJtdjb
zc3M7yOW1nOwY6/84WKwp8hFe1wZ+f0y2pPhrHOMBhHE/vNc9/5xLf40x+xfB9moc6vymPFPNqFB
MCNUEN2sfEY3Mrj0FiPyeSqk2IkkIFd3mKy+SAEaUJ6BBA+C8khXpPvxdgynXWaEs22AWBcKv33W
ywTp6sB6Jmc+bl+yMjoGo127SXGOnS3G+9SCy65n9LanAKHCyO4MTNz0om2G77UyHyD+gIKnvXxd
EcOmpC1bv0LYTXQSVK+3agd/7oTf+wCD1fcdu+k0XbYdy/9tP1osmq7Xuu7svud1nEu0mUN0uWtv
rL+YAP/9NpZh2Z7bNLiP1/J+6+rTNm/ud/n61D808fmQ6JiVD6AJhTfab49/sWllTfy80XumZbRa
nuF5tuNyOv22dltVbZhFUZx76Glv3qxFtgWvgiq1EVxnf+k92fW/38qzrJbjGqZrcrj8OoPy/GqY
+Xlv99Gm8p7Nj4UnQGM2NEnWs//yWJZpqJd+vh0Qwy+70m9H7r4sbl5r1rhNyNzLGsms30hkh8ho
1F7gkKPAom9mxP7WAxeiXvLBChgrHYTdOXwzmyyMCqpb9DOiGcyw7Ow9/Xxh3kMAy2vEi5Fad7E+
9a6byQ49o9PbROiPnx/uxSfag7y4uL+84xLwrnNTqBk5NPRnN1UAnMW5uIEYFPh1vmOHIqzmxSik
fRXpEvbhNE9gSu/NYoN31domZq8XQ+F//2lNWmg+trJD2oDsGvEJ7Y4FSdtwlBQ9K+P3ZsFLO5xr
NlFoXzCqBlyHBMjhamJlq4mLz13N9Teyp914PfCHsMiwZ+KarZC2awx5RB6PYw7teULGVE81+UMd
fFx/yedpdGPofFpE73jcc08PuB44yOsMlrTQ46JNmsXt9cu35a6O0cURNxnoAXYpV9FufB8N/kFc
m2fUc+hbUMH9gz0AgolBJx9oEcEclzeJ14CpfFaZQ8uMufoG6Q76yeX/PBRXOejhuM0sBpT3Mjhv
lnDO6owgdrHo6LjQiUBoZHgDAOQXiINp1P1U4WWIubmaNdcV/uuKaL/RR02kBxn4lP7VwOgFkIy7
d9IY8mQQSjESDiFzWrukWRoMj4uj4KnhOvQKwvRc6LuTaagGB+FT+tvgcGvSz5q7EFtiR+tM0+FX
zjnRJupstWbLbTUHDtyJdl/wDvSDuqhgj9b91CVcaIK+xVee5LAIX3oF03I70NTkInxaC4SKSVpm
QRelkWKiqOfUlx5zYMsl9GjoS2oqfX+pEfqA1onJANgRT6BfbZJR1C7/U6Ognlvy9xaLheAbCfm8
hBDXaC8GY9jK+/drMja0SB85pLAyTvUZRJZDigTzcdHTGoBeR9Vdu/tQqK07WqxDn6dkmWjINIu1
FtUmTQemEGt6MdpMzkwlTajvSaHHcitaCzKIeH2DtVj0UPLa3XtOD6oRVdfWG55Ga0DfFkOs6eKz
bg8MHP9fdPxhPlAfIjKU7dGh1CTSkubvMUpcUC4DfIJP06m6hD6xQX5WVoxelokiQ6WiCpFA//f4
b7iAgDFsJX6620z8ifnZgN0kk2gUDdXjaNLRqym4ZhkyiqIGVm1wFZHXccZvXZAF0CiS8vSx3YUu
XGyfixfrGFyt5x0A+NwvotUzpLjmGDoFg0qS6DKX3WJ9yuAQIAWrM6CUACnZMMV8iwmCNkzfwh/l
BydevdeIxXxbJZu5ia0iw0aem3yzGcQ+wGV4qzh0rbDoOoPVyyw6JHLY4cmK8rg5aQboMYYW3wdc
uyKxwFKFxW1e9LrceABAnHqnwgcsgOaaqfWKj8+buuwZ4I6v/nnVcVMwOv2xXj3DFSzvfx1fJLEy
kE+JlDzEiCiqA+jd8CRAA5c/Lh+omMANBvkSoJ0DPLdPbyGE0Nh/UMdiuZk8ol61Ioh3+NePm9iF
orGwgA/qZwB8fplvU7y1Fq4SZeS814zcCBkGPufHNlCfN9z31KPup+xE71N25BEy/TrU+74giczm
XrIYv7/kqqrvK3q/nvtxoRoNnxus09W7et/mw7esmMsK9YYV3ocMUEZyMbBj91MjaMZbDEWG6H4H
/au7yTXW1wzyjbsF64A3whFC89R8+Bbe9badWZhczQjasuAwvoUQiQ+RCsDPuWOaTAY97ooC7Av2
6gwJ6G2v9aD36szEzK35/p4NmiE136epcFNho0SgmCfLtISJZjFYjXW/imZ9zyVMZbqFIeD+Qr0J
6OLtwcnAoNTPBgUr2/Ryx3qtxxrvy0YTwA6OmPBwwjH+XupOEK3kXqc7MmBxZT/ehJuY6nK812MC
BBeRTBbY2NyNJ4t2lLTJCSl0lP3Oy9EKy19wrRq2TylV43cA+CFk6YBGHqOrZpElnQqOOOOyVgNB
hbuoBKJeARdCykjDoHd8NoOcrtAQlVHOtwz3OjyMm/y0//cCytMihL6it++t6H6DjjmxDtXJ2L1S
27uDVCgkcP+amUqXjpfxLZkh2iMoPM/krMuRMFl8JjNHokVQn/jxkXyFbXB+2I+47fupd+QmVSRx
J82YbbpBg6uiB7R6mxNh2nlsPcKswKrRetIaE6o2i4SB12rYHVHBd8F1yvu+BI8jWVFNtsgCJAdJ
9Ozu1eHucaTFFV4h2xpb2gw3q8V95HaZb7qjriVkRk1fovJ8v3pSx/7TKWqB6H1/gnTY5Irfc8X/
kVOlb7XfiY+97//rGRSdE/7T6Ovxl3StlpE6dDUgxgbeLkeOWlo6lHRDYFi6lXIUgX1CAQu0A8hY
JMHwlJDY46enrgdbCY80bb4hbxzLshTWzkTqLwhVCDTfA4d8/1/I+zExqXTT78LEFNCwh1f83VXv
JHEYeqVX0jf6rvBlAf2KT1SWuIoDxVwjakTomIE3npIjCUiQ1yISjPBa/5oR2HnXnRwAUgFXjej8
WcX5XLg/YCkYs5kSFHhavhCzPkfeE8rmNOL7C32AqKRIBKkDUmjvLQTw+fx+c4WGkwYMMC5ZpIv0
v3A8hH6QmRFYVoDs6VXE2Fg8ap/wULWmYnBlRqCEQtkBmtQkhFqhESI0ndgR5h5CTIuUpD9SI1KV
9HMV+P/vtpYsPsEn+qz+yg5a/OsDqRihE90wwmWe7DgmhSiuUvUjOOOrwV+LYnmHxXHr6X0FlfQJ
dJ3uKKMO4rsNzBn6jTuSgS04UsAFZPg0Hml2ig4bQPAkWLDcSWq4oh+3eitiN7my4o2o8Sb4eEYY
SbGgLbCYP9j2Kk4GTTwtnXVK4LZmcWuvKyPj8duXFyLtsBw104t5nvr3mX7ubuMTUY4Ceac6NlnC
BofFKiFzId6F3xtKM9pDywSHRGjzyiJhqXMb3Uzwrmaz/r2DvDp8dQx8b9tsl5xHKxSrjpxS2uMN
/l1HDiMge1S2goVxR8KTokdeCMfM/cJaeOxKh3DL0sipDoTxKss5O763csEN37fkNJraGQlWT42+
Ftch3Pv3wCZPGpthEe9JkP3eJo+jPY0h4TZAl+H9NvBlL9DQZXqcGo9CPNhpAk4y0gLO9L4D8QbP
TB8eONdvnPTag76tjMPzkd3e5Aq35w3SEhtysDgSswrQ5ZgWY+3u5r33OfA4eBWCMQIrWiTIeXEA
568nBtPJNgPWPzVHGeLv2oqP1BvL0NFeuGYgWw9OfMME4miOlxB3sL30jOmeT8kA0nGqmKLOFCE1
bNdQIGcnDjKToVT4b5m6wxuDs0RzT9BOk5wZXhTkk6cynsAtP0ssroyiIf/BG5I0wPbvgBiuaNup
d+HAWQ30VBbmwWZwZL+SlNeBd/UEMibqUD9de1ZUEr/YBztORzexwxt4I9y94X6EMBlTYcGscumD
e1/cjyx4ezqbsELZnBwbvvWvztWVBH/os9OXXkM2LLhO1I+L5Jii/BRsR7rfTqXSJxpWA262aMqr
LIQTYp3HlHc0kbFieL0ZoTtyP7IthlQNEZK2wIhQg67pIjlT2aThMXmU7ciPG3w56JToHR35VtSI
W3M/O/HZJtAzXNIBy7SLxkhXoovFgx5VzbeCIxaa8DWHA56TFAvHiE69DSZF2dPK0CRhzo60HlgZ
oHQmaeTMJpNzg9syyFpGW5A2d7hMb1mrr/HSeSSLZTVfzY1HUcmAy/W3HLf7Oyp95F8wata4/1DR
XD2oQ++e40N/g4WhE0XbMltshEq9IuJv5qN2fj+pBXlqx9YXe3HqTGSSoC4J+5dOAvvrr0EJS+DO
f4dImoZjW82mgrG/IjL+2iw2xe18eyKtlACgqFXJdJzBj9ojYXY3AcAoyW+mmg4lRtIbRrcgTzaT
fMwbeGnXZ9gQTkQM27gb1LSPyfl7Pr4vEF9Nt6gREqggY5UiPhRW4IYaUUJeNcLT+wkx6HenCKy5
3nz2vbQ8RYsyOx4GsLbCozK34WxpYJ7jwSK9O9rhrjXna0o3PHjgadjVio+AEEw1b9psPEKobG2z
2a2zseCdbcKYTC4AtNXwT/9YdxS1bGAeXFXiOxgMbp1tb/EMp5L3aMa79ju0xu/iEtj2TtfHfBOt
ttgLB5LG38Perf25IeVib/3ACzADgyTTLAeSjGCuQNaBOkGVAVDo+hUMXsjOIbMxCrnNa2MWbnYY
+AvSDRqhhwpcVHeOPfgyPMqRL4Dy0pPwPpfnUJlH22D2yTZ0AiWAemA2XfkdG2KBK8wEkNyVPQra
4C2gGg8tT3bTNUo1t/flV4tu5TAoUyqNmdypny3q9no0o/QG2xw+EYS3hYvWcKzoL6veamzC0bgb
8/p2tBmvv7QGYS1AAfZ9h+kJpsoyX1K9zPbyGs5gSnA60N+TqIw0I0KxgwPV2m1XdKidCwV6lC0e
4AVJx4uAZHvOrIolXQVZJyDMvU/IBt52kdV+QZKuEeXIZZza++R6iElnw/KoR8cuieFi/bdfnZE9
oowGK2sW+tQi90R882cE1/yH5AOCq01CcACQmvm/TvnG7HjauRu36m29zqzu2N3DIWxQM2oWHfK4
KLW9kk7o7/8Cfdp/ve9vS82+zXbFYudcSZNRUJPk7rQZMsMxCWpsCeWazKLqldK+pMDv9Afr/p7I
ww23Rda8vs44urLq19hCSHzfw2DbrBpYYZ4AOaF9PUBaCcBAEA0xKDwgmVzC14XFgavJJjrfo7KH
qaxW89F9k/FD9AVDHGQFSGQqlESIjrAi4D9UPLIZbbYxFQ9TWXbYulhPRgYATgkoJD96AesJE1D5
IpQPyRTGfsJs4vxfZBYcNReEnop4jelhcbrrdbJ078koWLxYo+oUXefuE+g3MBGQHzw4OU4HIn6b
aBeZXTuxQmUvnNkWKYvEbJXZtw6XP+wtefxgBB+Qnd3dfBla9f0nl6CxbDZhDNrAZcWsnmXJ4H5G
cphlYixTORezuxFyDyNHtwcZbi08OevxO/Ssc12GlnwwmQuq929+6qSRkSDfGo3d6d1LwyGSK6u7
7adKQJJrsuXwhuaCU1GpWzrXvlEDnX1yRIzInuszFb/78Y2j2Ark560ygqzdQ2xRO0DO5Lmzpx8P
8eIH0qJ3w/s7R4GaA6xX0kxwFhbIc11JB538ZQW1/mkJmYZpek1F91uOwhc/hfsWjfXObljldaJz
rGBKfCe1yw0guodLo/wMxeWKqaxqvar5IXNcHuD35xoJGUaTIspfZk9+kj9/+4YGaS/Wm65bgYXN
YoeMrg3isbMULaS8veZwFZgjB9OdCAM6A+fItb8kyx8+vxnAQCg3fFT8/8LrcvwF+1wS90uzAwCI
tDDXbvtFdxnvPhhbQKN6vL4CFQlqki9rTazJ7QGLlJP8NpYjL79RRozgmz37mywkeYsGvuESzIA9
kNnu4zcqxYecrK5+aqWU7yxQY3Vg3SNUjn/YSmfhlVD09R6WRudKgMN9qcCe2Qg8XLi/R6l/jycR
CSFyZTZ9y/QZMeu3AWsdVruWvygQvGVZCS61o+vgMiJZLrLZT/hiaa1D/a5FtmGxySEh6E+22w2I
TPuUl2pVCX3Lf6gntbpwxenr77m9To8Q7GHz42KQTokvpC8ltPECxyZLTiBH+XpIjAOQ3BHFAlLs
Ni8uF9YQ3TE4XKr6Y8+NFev//s4z5DxmjLAy8UiHWPcNctEZWQEQxisJfOyjWvNqz3EqFEW5VhoY
OJNI69iwhgABkpWe9v50SmU4d5U0oBWqYKoSSvSzPB55OTLu5Su5OF4IZHJFpyNUDpWUzpbrVt2r
vGC8bYpn5WZrF2MlvOUfGkE5wnBsYO/JiJPTrt2RbRRCprvht3zRXyvvy0lJK1qAN8ih/s7mW7AK
bCADZKuxZ/Dg0aIMYd4THKAcvbuzn9xebXY/XW7P1bUx70PlAeoT1+wblkARnn1SyFb9qsYKtCD5
769zzPyHzDgiiZ7bsgzXbbXuluZPe8LhXK+OZW5XvWs9vN4oB4sY3xOQMOmyPw4kvF7jP29D1j/k
Xvxyx98mdb7Y3YzLzax6J3hxiBNVdhlcyO05kkLfat/8aGV2tuc4R2TghDg0Z1k9gRvYtW/tnT0V
bXuOMhhUF9fe4Tzc3GJ//17usz+38veQ533l/dQtv4U8m8a5aVQV3XK2O7Sz0UwbZphbQb6LsDMO
zb+YGZb9/8nF+H8m/W8hamPmb/bLhX1jrWvr3YfruQ5XgB+2VaFBmirP8j10egqq0cd0nOtbp+6a
9OgF29T3jmZ+KoCjndhB4SqgYNnGAFmz5JZ8CWMToNASGpF5pKkrIcKIYCrVCQmm+TSLlr07eJgC
tbSFKigV1kVVlSWtbQZl09HHDfVto+92hPA4ESzGOBpbbqP0HpMN4b6Td3cf7kR/rTRboD9OVq1W
gYT61nkr7MMjY1opEnLNK34SPEJTceYEQJMoRLsEJGxetIe1wgXxh5qtXq/XWGO8h52wn85Q3d6G
bsemRQqUEURShE6hQoVgWsNVqsyRuz10jhSZAUuJoT2F+1CSoPHyvZkBrihnpYTQeeg+2MSEFIRu
YumQJMO/CzL8SXW5ZoKgBEWRL5OR6vy5VN4fotVAb/rWqYmy57xcdFB8IzqEpQRudscQU3vIjxuU
ZnXeIm4NvIXdJtwLI0o/KKZE47+Df4rkVnMFzO5B4WquuKAeT1FCAUIY5/GB3YKdhVJwcboKrNMJ
LpBOLVe0Sue5QrMKZLeoVix6SIen17keRuk8CrWrj/TtPzYfKDd8I/mPUHS8owtXIIq6hBqrdjYz
pDJludrRZkQYm6zgI7VnAIS6KUAxHaDJuuCCmrC6LBFTivtIIlTSHBQpdKFsSOTCmcHnT7ev32WP
yOpoJPf+EuQ86ysCqZiZoneK4RECJzRHPJ13V4oF96vsRtEU1gyZRWipKgfzOxddz9dgIWnISq6r
3xHnnipjiYItlhljSmdhzuqtewPuF6FT+rqux8CDfPawth8I0M36Wnd3sLSHSa2f6A7FAaf1VCOk
GaSA4B2ryxRMVsRZAUW6kzmnJ/n+V70q5JUEK1lcJtqwB2wwZctu57Mn2ViavSUj/h2VVNBYQUOF
5e8hxng5FwatPUFdzhPzVHpac1iRwbXjlh4BaKazsFWaVpFapdt+t18NYqYxBzVnv90FA69AZ5ZS
nX02H30Bf/OanBClDyh0eWAYFDXVtNBcOwKpwywHR94BwFf5Fpe04IugL2nLiioQt2YAWWF4KfmY
GLr6SNkV37HwwiKono/R+B3ck7947g39y/R5rDJ05VKHCXTf9x6UiCpAlMfJBxSYaYowNMx0h6l2
5YlZjByaSAmrceajOgS18cSe6IiHc1Zbq0B9C7+HJdmbvRsUjqgPfe6padDkLrIRlF0q1t3zqzlU
z5YZ/YEkpvnoMVsFtguf9/oNiqtSTWANnjw0YfKzJ001tWLFTmFzAQ2HFbt0933yEUhwYf7ShXc9
m8ZbMc+jSYeAHlgBc7KJlvCF4dXqM4f3R2OS0tM3n2pMxlNP32LFw06YQR/9PfOIhbPXQUkCM+hQ
Oxcpde/arLT9AdwzJxCy155Eg/WlCoLvhqgpCy9pFtF1N4JNck/QqQfIlFNQhqwz5bXtxbm/hHSk
f8JFyqMZJF3gsdhVUKeQ1mWE8JfBSQClADXmre56SYiedB2qBIyQ4z1PzhMnOo4tRJTte5Rhls1I
PyCfb9yK1kjxnkfXwS4w+rvIeTETM7EpD9kFKhpRsYhcy+2traNGea5Yn7gOl24To1dGZflKDjnH
iYxFOXFCARXfFjr8bTjqSHGxYu+RZf6GzEuOl8M9u1gHlULn2xElbN1153PpdE6RNTxF0N1RCkT2
H8IAQYMyzawMqAuDWn0JJ27brDrXMvwsIKzF5m6hhbWd2oBW7jERx9w+3Kyy7fRzU7RbEFwao2Vc
AT613XNnvGmnJhXOEOMmjXCBDtqCDPHxNk5R8ou9MqTWylx1kE+bBcW5baza8epjeQ4qu+0M1jHy
d50AMMehTjT4kffHq5dqGV+XI5ty0caPS/sHMnnQa44Wl+iyiFbGu3/53JuRt30/mo9crTnK9x1j
FRcvKzMsrUHP662c7gbHpxmu05EdN/zHFznPVMS9gqANz7NR/AkuzmHarkB4P0WlWXfaLeqmyk49
v0LuCSVgNWxRdzicmKT3q7bqnC0nYevBfwC6J5QLU8H81IMpFLFwEgGzQfnlP1O4R/0hgN0jdny7
eel40XFkBO+daw/+QnCyY4qJeu3R56fAhAAGTA8aQJYKSUwYKWT7wRaOtHBae9GloNauu/loTm51
n5xM881SmPd182LY7UN3vUItq1NCKgTHxi26UEwx3bQpFYSIBnq2mMSC2ej2sgnyEFaHY3jpunDi
Qcz2eqA2dt2+NlALu8HBC48s/41HJ7uTjy7kF4gVBwkXk3pFz+5sBq/Qi3XuhModFzWzSyD+31Xs
TKDPKOCt8S3KbxutYW10nS9ch+2HZ3RcP/DGlGpAmwdhDywqoxniO/CUQGZFZWrjTM4odGJUdazg
V0opOuy9Xj/9DtOqYYTXVXtcjZY50ehtj18oGQ3qG0jgrhWQHBKURQCVOnTpxyK4AKW+UGLcj1+w
qQDjHxbQZgIRM6haC5ACGa+L4MfkFDu9Gr25rVKgSOklr2dMTcMuQFg4qrvHHx5SIu1JHtoUokbO
xwqmjQbaeh/NpyYVQtB5oCy3guX/JbIHbsBaQeQN+z6IyvECEozzOaxCq3OY1AEpdEvSu6wMofFr
jKbtuU05/8PyIQ83h4Ay8+TUH16fbBTKeNNrf6ymquW7jCAGG68o9c9JFzuSwGqfOW/OnEJOz+9c
Ry50boHxOXu00eBobwFeq5Di0emMOsxmtFpE+TkoAF7zoPo08qBGDuaTQo1TRD3GrUPcB32q+HX1
vhg3b91rkMOz1kaRgcPwmVAUpLmUAHrTGfouHabphWwSxBH2EDTWaUWRda9dUqcflHi9Z6DVoDz0
GyfVgRBr7LebX2DfgK0qMXVCbjIog937qx+3TRZVA/KAwOgJ3iXnoTMi1Bhdnit+3H+ZLCPMw0DG
fKfcQAV5CZXrs++1yWi5Rl6Jlk5Rte2HW8fvN/ru8BTMEm/RJr+H7IjOAm6adyHddUbdLLHIxz3F
2NjBhJvDY7B637yHu/cQBk4rAjSupOLwah7hlABuFqmnEbTiI3Lq7RZZFwgE1c8EmWjcDRz8PX91
l2DbZ6hdaacREWrakDhxHCk6eiTWZfJ/MLLg8qRAEdU8QevHPrgNTOKnRAGJaOkzNWi1/nz2+X8J
O9PuRLVoa/8ixkAEga8C9ppobBK/ONJi34CC+OvvM7Hufaty6q2MjKpzKjFKs9l77blmcyDb44CU
LH3QH3Ud1anMeD3/KtHKXQkBbKOsCWtC74jYLBnaLdn0GQTdG1TN+/5yLi0EHlntJYAdUEF4wWtd
TS67Qfs1VDvrOrjwCWvewQrTB/gnkYU3l9q0ws31ugtYk15LjipdzivHqSPVe+g16gGoBwg4AZ3n
BIGoBB7pWlaxCGFhUlNRjVRJZRaNRUuCuQq7Gu157hDXmZ2U+E3XLnGTrSsN6HLx+1xFh/kWY/Aq
a+OxselIUsUD1riV6kdWSVStYKgzYdJbvqtlktYXf/YNM7IhfFR45QrXXEdgnceaiIySbreoJ/f1
E6ZGE/mKUCE1rWmRg7GyH5sLKWVmYXqgO0c10MwpYlkkxHsyaL+pmU675qtCw1QNOvXw1K49IK9Q
Y1TtUV0gq7x5InN4M11kgc3QN8Jz8wzZRyC0gNP7l0ln/wj+JmBaKNx2vgPv2SD9MpFY1lrw1MnI
OfKb+MzNNGjUyFZL7/4pUhwWXUgCYE2iC+i3kuaaRAqL99RnmS2rfAd9D7i2YzDjwyPhbbuCc/UC
/ejc51cf9k1UK3APpOvE/LW1nzCO5rzqU7+sV6srrrdmtHd2jUp/GwlJ5yRDm5wQBqcIAnoA1CM1
SgKX6DHlFWb3CzaN568j0hTHhh9CGwvL8qxs0iZu/D/f4yEiA5Q/agFvexpoe1qZukI6U5Mhj+gf
moyoMXl33U+BrgCcAZmWTTBOQCz3UQinWC/oxwFCpT8tuSu/IHsX3ItAGsSr5CyU8LVsyQRdCZ3Q
/0mvqrgbsKvd2120qm+LqSU8i+S6AytdojaqMA2+tKGQxMdoCFXbzMqXlxibjqGgJNVn6Djufxsq
xjGfwLladbuoM8JERJdZsu8RmqcKVrvg7bP2fsL4tP2k6n3W/ujI36pyT9T96nls+2RgtWoDurxd
LOU5bWHyIgrp/amqKbntuV5PxA+9j6SZ9dUdIUgI2aeigvZcSl1ELiPbOuEs9wdPj5sxOAOD0AGh
Rt0CZAoVFyCagjNox3VuCCskA4Yjv58gF5bTv74IS1SXRBdW+xTJTblp/MybVPjN+EvnKXxSSCXo
YKsYlReJvYn+W+KYANfSCV9auu05w1yPgB4HMQQ1A4nHJwBFFbKqYndShd1yjJZA7MbrDtMHZiD1
TOjsl/ecew1fiC3hWG/pi1Yl5pWvwdLa9szybpwYTORMA58njT27RR2nIQSzlXaK0akbCtTUqNEL
uFlsGrVX4u+5IC5tNzndkB9rMN6vrd8TNst5ycmJ7ZvQVqeNa4idBFyhNYPuTgfUqev/hOAz3qJ/
Q4O2+3eBwv+D6iSr+g0zjZ1NUY1r1nW8BJ+gYwLws4bUK6p3XNQvQC6XTtrZcZU4KO7Ui91PQR4E
gmjoLibiK2kEFs3ju7BhnYnGF1ewp3O6Y9CAftxX8Q10zjiwaPCyD+wQl02vcT27c2tXzV2zFnhs
BIGd+t5Eu0e15NgTLtsSZAG08BOurjbGQFG7aMuejxeAEGy5pnfsRRKuEvRoA8jcgRde0mYDvQD8
0BvCqRYcIqoX/9Lb6fv6IxRBX8i7UPrzK+AysPiLSIx/NpiT2uS+lRUr7a7mEJwh+EAssYytVtYV
cigau83jpgsqOGP3pYbUop88Fx32wzoBYRbyINBT6cGJE1qlXe0ZWEboltAIkcDlFyV8ZAtktsch
Qm5fRhULJbQYUzE7HVbFaqi1UKso/hA0M+r2E/rUhiZKPdnLCI928X4HVZoIQkzV3BNSqjaJuAZq
Q53VuuzeRgI2bQpFk6fKpV7Qc6cHxYsubxfWDBYanrw7I0ngpqDPu3hMtCOttGpg3Jln4lSJn8R/
n0sKEk+oFlTxxk6whyid6GyVkGe5PIgtKY7tgWf60Nz1Y/SWB+wP1HwmRZVTs8tWC0xQ1vayn8Oy
XG0mND8lbBOpWa4GmhV45/Gdm5yyiJzgkzqQjCWSs9Gbl7wc8WhdcotY7YUka7GH4sryfmdHla2Z
9wop8LSPVM1Uhjo9lRIZtYDKCpHKU6G57ct7BqEKfJkMaqYaOkvw6bRzTyJL/LuWP1n14l5M5F8g
rFiY9KKlznt1HuP/oPfc0x0WYr3twk/vWWOx0VU3iZaXwXHTZ4r0pZJMK2LCYvTvWaH6l44BqiXX
9mjWub7zvVcX5/vr7XpFZqdcpKxtRbdeOrr2qpnMuEmmXsC4PYXUfQkF8uvXl0tmJMYuXySGLutk
+QypeHeNLzybhv8+srKt+1+y0P8dWfWbrjs9nxe7wj9JACgTbGwZ341nOD5eR7K/K1yDEy4qGda2
7KoHi6aBZqPRGMGwmeFJ9mqIZHcJZwMyPjAobvYiTOepx4lxLbvoLy9kDg4//n3Qf1ctlmp6fGZc
7zvdY31cHw1zs9lNplkjjS4RYRYymMAobjeQ/MUDKUJ9gzvLfhy3to82HYjt45q0t8jBS/HchnZ6
DNbP5LoP3dk6HDWbZIpSqI9JAoai84pPPow7Mlpg/ZMTCqzFdgpBN69JRsp7Za8ugpt2HrBxYOLc
2A/wakLvRICDWcdORk5KP7lV/Gco0R6rOqaPJNFxao5Z+9YKOleyyz6ODRJPDi/x9umEC2FOPBQ2
Bs2UKRD207XrJ+E5CypdkyIe4vZwU50W29d0HVZg5Vzsp+PDGhKezyUiT8N16tmyf7jO4rgb+/Pl
Niwc8t7Xjw6A0ApP/F1re2XBOv3wUFTUJvt96JVn4vEweD73slJ6RPy2UubO1V+np/g4KPbTnE2A
Mak4LT8DqQI3uBwakC4356Z56vvbsOa2rhaJkVkzRx2PoVS+/UmXbv/teLiiCCZtr+pVvltpbDwr
ti+JVR0/S7zH/rbeCB9wa40j2x581l42zYsBcAGac67XvbC5aL3LTaO17HjFeyzVPKZlJKK0Wtgz
4ukPVwyPssNPl+07UUP9Uc+0HahOVd9EeflngXHe709u7K79wdnqOatoY3ziyRTeNs/Z7snAPre2
6V/Wfn3pj/791FVEZvp2v/74YF2/3+7XKvbPlVVhe4NT0ljRAXJb7qK9qjbcFNP99nLd3kGkjxtV
tvqnaJX8UFm5/5+n3q7WKpWaU6uammR/+/yisj9cDbrDE6zJArdOOzg8jrcfu5EHLLx+3A0yq+5q
7qpi3+c0jOdFqUesPhwJ3MmDBnD1vJE3ZQ5ap2SdNfHV2JEUsyfH7trOxrce0ki3vkkIy0HL/kK6
LyEJdc9sS/i2hPVxOj6al6o8V3MMAjH8rnpvyRjpGU2fzv74gEDtg0y6VRE+LF/e3rJFw8fbBtND
M8LS+JW8AgfpRNxKX9eXyMRbtYgKHsB6Ejev2wZ9L7wyT4duFtKzeJ4vP3LSOPo5rzj1Mb8m1w7o
kL4MoX1w75mWEbvJETb/woJyF+GBlTYKwmkfuBByELanlxVGuH7jbVVvGxFQMcF6SLU9XEaICkuH
uOrWOs/9LibOH60vQtMw5w4nsqknEyBtnke3FfOe1w2+ks+nzqTWeAVfAs5Cy11ZBmcvcMiorCfn
t+Wo8JuOwRyYZCMId0anEuRgmF6Y+UTdRkyYCSJ+5ErHKVrv9BELDGqzqLMougMTl/wlckJAXRjL
wXoPVtU5vCy7y+4BhkoDq2iYmMPdARfZuNF6wvsO1LcILbSeddsDRx0QNWbEbIBZjWAtutFj+0rO
DzfanY3PlTqgx3g08oNV4GX8dW41RzG+4EoXbGCoy5O+mSruaFdfbJtdq9lH9skoenMbuCsvwrhO
2QantWGBYW/rN2JUgexn0QtmX8Q/r1YY9DVeO+ae2IE91vhDe7BIRImM9wQ5+WPUJUP8Colu5FLj
DYqlZh4ujNnlMsqjdUqIbfeIE0BC2pxfzIrF4HANvc5x2bSCwnzAoPTCWrPq569WkFQe7S8nZlji
OH+oh/jiHqIu/ntkm3SpLRwwLji5dPcvTePSrC4ezMtINt75CcF5s0qJFyxqh/r82n47cnJbIovr
J+5jew9q6ISn5VOl+Lpc2+wD3q+9W3v/Yq0CF2O7lywLGI8usrpW8Vq8esiCn5M0vIH1qr+/ayWP
Vq2eofxfId1v5fuw0tsB+mJI97h/xNUGDfa1bdfq1x3GaV5n/QJB03zFYsCM0sHi6zimB3ir33rZ
uD8XafnIk0UZwhy8As9t+zgYbc365yI0AoOKyQgWIYj6AvmXEZgvzoBY4eKFKrtM4nSpFd3DDMi0
+3liF9heQS/quUQQRdUgJ+UWA+kb8KRUbUcGE9k97EwoZL3nqocP1U0GG5Lh7cbI/eqH8fkWJFOg
8DYWe4PVo1B7q0H2bOMwJqJsbDZ4GxLdWgeI9IB9Vrj6yKYCXGH/SpwAqfYVuC+Ax0tMUCVwv+hT
GGS4L7smLghbagYiodrEhLYx0YcZTM53wEssBHlpO4U973QqU6sn8QgbBZpDoUDUKqBQ/LF4Xjxf
p0ZZwu4eL+PDmIcjeyWSzbCGu3PkLnCGT95jiIm04TYXTuFMs+6o3JGd7OiJ0eiydhGW1z4mYRba
1riCldfAwSbjFQj/NrBq3T31PXASpHB5aCv5bKhYBsWvccgg3ZeL2QX8zbA/vG6tepSOAW6rPM5m
3EUZcgjzp00FZ9Rr0zwHNx+TVv8QVBjCRDkAhDpwoatRDi3l/G50VtWwYj5Uth03ft5eX30KHWf3
lGZNi4uz7loEd3CCVmNBTJsHZzsPJeZUbC/WqxRrujb6+whQTWq72YMxDbf6FBy5FdwM/Al4lYf7
xJZbZ4bpBwA0fSRUEhzibfL17+Xz73Yu3v8tXyXZ6rfl63Tenuyt7Fy6y2rwPHdltYu7YANZDfl3
zXOEsyyDKiD3ofUDg6ji/1UT8NuHq6j47cM95+z7+WJxHV8vIAWXTkYECSiRWBbaq2vfDDDADprW
81y7eQgmNltg9nJptHa46YtlYLyz2mDDdy0CA0h3Gbrd5hvzYdMid/nCqExGCaxRVqpKX3HbwWnR
Nsh7GThHegqsrcPjVMLYkrRT6nGg3LIrtMM70Ue0XXVdBWhL03vl70zQc2eP8T1LZ4gzO2u6GMSi
AwjyuAvBdNxwSxGKObxOtOdE1BmZQt+ZIJKxS3emnbzeNsf8FTxLn7b9ku5n/SptkPq/2uP67KV3
gO7aUwsJE2R9Jxhrc4o+hO+JLnz/OVHOJBPxjAPzo1Sx8ay7PNqg0GoaCAKUrk48Uby5IGcJyilG
FYz4TvhSg+T9e6ABNX0r1EqPDJ99AoT1ahXu3p8327Q2mZda6x0ACNryThYWHQhGdPVV3jgP55C4
sQHlEreYTio68mdMBU6vpym21vEIa6oGhdDVqh9eE03VssKHxUPtGxZR1r6GCZfSCuyAnxqsLdP8
df+4fVHVdRhUeszwN6a4duzWjU2wigxW3FO4Q03s9aiqM+I5MD7wH+g+9pfPm25O0O21OzZYiDbD
Cg+FCxktbxafFyaG5ood22G+G1Zp8N/IN9569d2EPL842hBuTMkTGREjZL75XD4ZA4cwWMzlb6GN
0+mjF3pE/OBs/LEHDnPmGxlPt66z8VubRLgskO/gpmm/eFX+U6E3lAcGQc4OBz7ACLKfdSunZoLv
5og+/W12PsNu2zX53OWDi6DO5rc2n5vJrs9PFu1a+ELenPEVk1bwaPdoLI8cnudN+PxRpQdnMioO
4YLe1jmY5GOgeqqXQma/XncxO1H+DE0yOBNC7bDZn9Pe6LtN1hgiowgOWYFeIHUOSWy69i+PWbOg
7prYb8l8i/Hr2/FzPd/Oz58FCTdrZuc5Vj51BFaYdIRK17GxEl6MFpGH5ytIHqDCgfAEl3VuSx/C
7F7pRRC8dMZy7KngM3f4RiuPMX4gAO04sVtZn2gigqCAq4gO3nwtMMM64F3WOfTPJgaDDAxYK4Bg
4dO2uYhidLVKuLb2dQKrvAatUBIy6svGhlYxoTbdM5HvCwAirPMVx5J24/BCbmcN8gKVG8EaLBzk
onGzA4I80cXJBf/FJiEWdQeEQ+Q+L0zyTa0lFv0KMuJwIl41iPvhFGyS4p62E/p2w0Sdx5ZNbqwS
63YhMU79bK7ru+OS+6ERcu36Pl3z00y+zf2YFvJMbY3VzPzBsdb7vnX79mBWvj2Yvr05OPsCZzF1
HgR23vnzekwh5MCDchp2JGyOSQoj0owWHmMbsEqUR1fCgS/7eQfqByTKvEjfAI/NPZQfSIHApQ7E
F7kgGtM73bF4AKun6d6HggIoKOWBRTtUbc1L1y/7NKIm+5AJjN6NiegA/RhsffLj1vqHGanybc9a
W6SHW2aBMk0JEstBbApy4igjTsFqFI/gkVOqbyjVfGaLuL59wu7wE4kWY7zeWUYTVUMEvr+YoYdY
kweILQDZCD+5UkJp/vfMWUIWvy2T5+MudxbH5IpLIzdlSKf8abtCJiOKXyUOvVq4mgrnXrZV/ZBJ
ngfuKTx8ncPG6HPEbEVQCQkTPIBvyhU2CQqBRsl2VTUV9QtAmjf3mmlEsIj+OQ0i5Viiu0JcFo8v
71ceyZdN7xy9DHq1+ktAhBeatEs4IOoBs/wqsVRsJqbdgul8gXJh8ejAZ8R9dBdWDw9nqw5nGvme
uewbz5cpU3QvxQ6fAIlNK7NCd9sw3Jb1ZcHu2EC3Q+W3fHS9dvpapdy+NfJLz6O0bq5SFe21U5Da
LzHSpLjh0hfysVFiJ+LQJ0zHBt3bZeQVdShcEMCmHisG+wD/WRvSpJdHt3ADy2TTZk/8aJEU45H5
EHIM1SQkwIkletlnKzy6bnq1L7xu5NLDjisN3gyMkUg77JIJ1iBeQtHe2sxWwuIa+s9EC2zSeuHR
Go2SFcrzNVuLN+wXMFLOxCKEWnYN8wG5gmHFDs6EoemmHBs39uSKS6qxd7KDak8RMdeQtIPWYgoT
ZNPNHi7z8WgXPD7OZhf0yXvRmFKrfoMZsWR2ytm/ptBhbliVpeP4Y/VyHqTcG79VS0PHrucfBzaC
Y3rI+NQmn9vOtdpkLSDVL+qNHmNGOPvVaewKgoiQPwRNorFHo5XWPWgv3uvxww6uxBTMCByAL7N+
XAPWDc3o1s690LrW3Ual53AeecQJRspu6Y8/m/AAmCIvISXIhgX94fJ+ozzbiGm2g7ZT2mumIcys
mV3fdrfXeb5/qFEuQ6KB/4H7a58QWlwrqwH+5yRxF+ELMXNws+TGa9tW3UO/n0/ge9DgL+A/1VOy
gNwQbtWNpiG7xzaoxIfbuSKkeD0TGyf1kyw8anTJk3k2OUDlgWy+bhS0HCA3n6PtwFuKHuLQG6+X
PuhO58xmyXq+MIKDgxNtzMHSCzdFNz0+IH1m0/nhEoPxuCTjcJzgDYwxXdpC4AhBneCICCJNQo4F
g8lvHq8kbATLYsJhrKhKPRzRa0BDVpNYEwTytEsRZJHId6ARSv4xMaNPYNSCv4ms5GtXD1GBdiIC
uGv12ehx9EmweDCJwS02u9610vIQUFLUNEhwDDpfUK2GwyGP5JS8LbmqmyyU8HHJwBFv9trgEU29
oGAzMqy8A/wEWajIJBI6GzlMTGoybH2Az8BznmmChQQKybuXdCFyRWC+hnYzDFuToPXUQoxZH7fr
zIzwD2vc9pyd64RBvuOG0qlhGyE3WK6q9rAstosHnQTxA1QbLzATsYZ/v8KEu7G2sg96aTbbD4f6
Q3v0noaIWqMCYBuiURomEcsxX82oCTvw/ZEFtxd1+I3BhO0SyYNp+OLVZzwl3APIPdim178+fvAJ
dr5jjt9XzG+Y3yarFtfLcbmbUCkzvdwIEtm1jpX6LioGbst7NakeQKg+TYSvOKUPpJs8dQ4gZFwB
9tWcKFV50fM7aywC8jYijSAZVF4zpomPa3/1XqXDguSr8nkm7XNedLdkg9FyaRrhT8h97Ydzsb61
WraOv4y9y2o3uagch8zPNiYd7T/gsnb9xmIKn7V56DCVzapdp7V/OlKlNRePt+76CeVUf9c3RpvJ
4nGB6JFbNFyNjaHdyAZWi1oQCWaYkI57aKjA2SHyN5pJJ+vv51RvSjyTuzjZbPHTgv738Yf9Jb58
/104EQ7aALNepeZWa98qm+P25KTXlXXrrVgHfMQPybm9s0GbSB855NEeuyb3cSExz66/qjE1uWgx
kjNS515Bw/tstT0j69wWbC7c0bboYi9zGtyyU3hmew4JbdNxjl47N+e8U4FLOMtc9Xp63C33D866
sbi8G7Xm5WK3jNoI/a+LcdUpWGxnBnatG4Iw1nN/v+rUIPGdxul5ZMXDi1M0bXj6dq1rpqMz5Oda
t1j27R3CApBen3yipG+hrl5Tg1WP53qWEWC1p2TEWPDyVjutexzUOgtQHBu5G3rpG0tgarZvDmgU
xMyVY9bNRXdBEx8Ihl9cIqffexN/6QSbmsODhsUO2l7zbU2H1HlOi1lypTjavNr2l+mOdqs8zJx6
7Ti2z6fGBTTKBtO61a1qBcBiwXke16F/qka3nOkYUMolzJvzG+Tw9fARhj3nE06yP9SYtwgxM4pd
z3Bp6g9iZ4RYaWXnwQE9r1o9zZQCc/HIvdv4DdTSSzY0exxUE+ykAUIdyIQZeZzxzNk/pkhM8EBy
66drwM24kEzJf9gU3dLu4vq03uA7chrtVyx2x/C6YV2/vhr7Ju96Mc3uhQyfi/lkL05tdx9dasY7
M7KVxAFnwUFzBu6umS1ZYeGOnC8j5zS9+G/7847EswrBCVQpEb9/Q8l7q59OoUuBYb2ndNsRLywp
dZb1im/Wb0j28n3z6q7DgztPYImT0pgPVyfi2yD8148Z52Mb4Xn9uM+j882rLy8P/96GV2p/wVz+
eCa+Fb327hD76805H0vOY1Sh6YjVZCDtFadFMto720G6IG0FJNsQgUJgzLmxmq3ZDqRD2SKL015t
HSnvxWqvzsTdky1FZSbnqSr8BHH6wM1D+H3oq1I2ELJRJuOe1+WTTZQ91AIrugz3cBvQY/XFl9c2
49CMO9pkePQH7nbqcqzClAAm2TIqutInb+HRiVG3giu27Bz5V4L+UvpJ0TDNUJy0bKrdhegPsl46
sF2ROTLLLC4dokXoSwQEOX6I6KjfwdDlVd8Xz0/QnbxApMxE58k+RYw9EwTFheLzE0vH+enWfGtl
2am1SJbeMR+LQCWa1V2+JdGOh9+e/25SBUt5YPJHPl/SFay5+gqhgGEMOCXdd/ULmHiE9o+Uei6A
BXNTPCkZlICTIihVLIDYVj8Mrb/pAf8YWt+WxSzfusVucUL7KyEQo0bUFvGg7Wb6JbFNKUuBzyOh
i2gw0GHmIqzdyW1SDJ5fjMb1RfYlIlEJldLfdhNJziPbesaGvu4jKZ9cGE97ODH3a7FvnABk7uJ9
6YtTRqFEFjusxETvKADV5T13GJ/aNXyEGFFQU6TpKy51YyIGmYga6LDXZX0qSoeN8ruGR6DLOJSd
n0BAaZMh5peSjTPUZ1CauL5/y19i6CFV/shbTkSnU06Jc3rmTeVbxE3QKARzCT3Gk6gT60gj2Hhh
14uQ+wKpSnSz+E1idQlaRBkS6crgGlShCoohJs6heGK6iSn4HcJv5meGpL5Eb5Mb+bZZkh1bzvjf
9/gvjJHf7/B3E/J4u10tKlsW1OUyNKcWxP91kO4bdN8q1PvWD01l7z+sNQ9TeNMxqxjZ43z+3d7f
OxQX/5hsFuPpc4Ow3H6XvS15hXSUGuN+/3me0pdh//RG8nvIT7v9xrjR6JOX+UBebptuWpNtTjCJ
XmazAYQJYLcIisQteqUoZPs+QIEQDIKvwST8oULUk/p7U9rlwG1MlaumZ9Vssof+xDpX1dti46Rn
qmgmxoVVvx7DnIDRJK1bONsugn/fFes/CA4f53t2zXbN0mlEE8tvAEGxvHnrU1479I4JWWImU0K2
IliRZaXynMTVwF3ThqRTablTZCDmahXcSKrKt5f6MUmC1aZx2SCivpLstPxKDD9cZz+NG1Va3y+I
T5/eq5qItvGZ/vMIs4VbxEfPzcb4Md8q4eVrYw1jkwzXo/dqVAgwbWy+DNJLyYXctJZHcr9guD34
h3HGnpxuSRph6Z7PiBtWcCperPYKyx2AGlq2gDSX8PZmP9ooOFpx/dJfkVT2knQ/jcMs2bcL8tHy
INt1j0iyY6o+9px2pR4kUa3S807PqKRuyvcb2SSqxNH6FoF7FHGUnAJv0WzubNplcWATANzyCNoL
BheAVRxmXqoID2iUTW4OzZ0crhRNJVoKwSULEkTGpzA1EKMrffGH+21W/w5deXo4aqb/H9tub5V4
1+WlUGaCdKHbZwVgSK4nFaEmWikJJbsr7VtXFGyBOIdqO6wGxtOxd5iy50RBwkvQcEKHlNdvSQcd
3J1/8bcj1o8ujFR4Wv5ldI9YFZNgsSY1vct7Vo69+vdiuILJWFrESpAsQoDepxQHC5kSWRZwCDUv
BQRqyN30Lsi1OeJjD64AVvueDJbLX9Jx688vjSqaXn2GPtV9KAuRd1Eu7yEfy/b1nZxIhLalnDJ5
Pn3pLdU+wgsamgL6wt0Uvac4oneqpd5ImlidtfilZmczPX3hgMxKq1VLH57zfa6AXlroNHr+kzA2
PkOnIZmzmK0la5VrCEWbi6MKaY1P4IVfuYuYgUCp5nETRvVJi0vKTAmvc1ShMGt50RY3PJks06Hi
w0qSqvTd+gHf4tB1HhKN6pggYEgpKWIsH6LzuTfJtj3FXkmvKZWlyaW2gO0JIr9rurXEVhgXZtN5
0uGp0NMxSLebl2pRLcUaMyLiiqVqoaA2WjLsWcOW1ZvqlSoVU3ozAI/iC2t1unTutYrCtryJ/j6+
o14FnDTn4tezfr1fOmsALuoNmkvR3YvMaKDTBdDFTpKIWRWgLPzSp74jL6V5C9ceMTTvDp8WSgmM
VHGxxX33W97kzpiXA5A4yHeyPZz5aAdNH84x1oJX0n7xg8KZIuH5SDtoZFXcwj93S7YyVO4PFRni
d1NkdA9wTVouBhYHyMu40+t4d2vibSGo8wLVxwhlr9C1ddJi65eGmVH2ot8UbRpsnqdPkLVOe/8O
l59P2nV1TCzgfA5ANixwXsHrJQgQ61+eCFb/xnTDp7ic8Y7QWfXglr1dl13RszngRUZ4gNd/t7ok
epNmqaS6+kIejLONjkXvK/mDRBHytRKPl4wXHY5+cPpFqncgvRslEV3aiRTBg9QUd9ifCDUuiGoN
HZgI3Tqm/bsuNLYfUYGSUGehpmHLV6ZP2uV790JEf1ex9tSH6SwpUGgspjibih0u7jsePI+1yKO6
4uIWI52SPkfMd9U0ug1u2+i57c1MRHlvpBtkxtxOvShp2IO0ZQ90WIR8GFxyHacuNhGkiJxPLZ+B
XYsUoiR7SZmPaKBoZ8Pn8Bm6h6qnTIQR8RL+vdHIu5T0CIFkxwJOWRX9F5lsWQsaV8wT1Vg19fXk
kOiL3eIem+YcWHd2w/u29lEZyZ3m8oLuTfWfBXHYmOq/0uKaHzLcMrFzSqgq4T5zcFXZ83yk3aTK
c6TjvFPpVecmdiihyu1FZ6wTs3iEqkQK3A9fiopyfPut47MGs4xXNFrjGdgh/+bBhR6vx0FP5f8G
2Ynur4Vg3UZXzfRX0sY2g3ik/5OLuix6oMvxxwK4FhtGG7Zqb4fIKp/I1lchdHdbsPhEdzFr8R/s
cVD5qhd0697ohWMX1l0u66rOJWqWvfXdABkGFgYetdJT59rSYo3OWSXxEiWaNEV7mtEalMrRuW/j
duFtQkhRI4WnLW55Tj0tcRn0adhLXNzbyEYblr/Imld3aNHQ5eZ9r8THh/Ly1k04t27KRlv16YLi
6ZRgznS3EpI5lyydbH2XjtZdlOD8ImrHOAU55A5VB8ryKvtcvHNNHHQMnWrt9bkuYjpeUHinyfHp
zIvQ0foDuQrJBEo2URsU2jDYkUrz/n22Eth8LLBxFQlceww5GYODQP5mjMDDd7EghxvET/RvbTNq
HzJqsx4R+aKBPXbhmXczVKd8NkOLF8dkB65n+27c27fSksavXyY1t6e3ipsbAktlKc57+3TmdEzO
SDdisQbCO7F7X6FeuBvZaznQLKBHdzXTdKIRdX5B59SRIoWHeKwxJ4EHP2M+1OonAYZGnHaq6zZL
o5YrLVTbcj2xhhn2vgYTGVOWflfPoN+y+quZpm5F/mHBRQf3PttIWYVNX8LaoBdrvdAmmymGz+Np
vs9Iv5gKCIq0b2T9m6vsURnEgjXRr9lzJv7yWK2B34pnPCmshttnnV+5MjFxJiw9BWeg88PPFzOT
AztUrd46N58vTI2gnCQN+EdaG/EGgYSEi628MGoduQSz68TPyga54KHp1YJVx2OQ4PTFtY8Ra2sg
wSIxpqu2LLHZGaLjlgzAwQZm3y1nCG7UbbTtVgbcsm45bzAitN10oj2mUYx7jOpP72J30Ldp3zUW
186m92u+QgQseYIkC2b79O7fhjakfbOt8Z/wwCSt5Uw713NXgxDzKwawBr3GkAaGniP9XI+ADAg0
QCW30MC/v07jW+/EbIchRmnIQvSv/GCkc1Gakr6upY+zvB40KnQlpYhiKWdl56brDy3cX8owpmHm
FuAixJwLPl7Tgz4G4zTmTw5pLGFEzOFIEsETw2MuvdcKtobM8iTf1Jffv6tCsJhvbnrShshBV+wd
iSdQnyDhKGUauuo8CfrCIogbpIt0AvO7G+nytg6KDP1YZB9RaGRLTyvjAQoQKtC4rQXigjF4imui
DsF6rHHQTAn98xsBhkyPWYrE6YanWNzhG10eWVzE7gEE6EPe1AGvMENA+ePiKo5A80Tc121K3mp6
O+YK/ZyfDeQPxyzFOECh0zt221b7sIaSJb9yjYH0WfFFfr8AVhBDSKJVwQvqx1c6ybb0DoYA1DP6
KDHRm+DD/6wLusdSoPbB0BrLVVp2cwswI4l/RCySrfChGkhOn6CrhxTxUDKjsLdFiQ3aiuz81hFR
So5HEJAgqfYkAdYfYUz3/0O0wr3w+9Ui0LBdtWW1juPhXLcl5l8iON2di7NOhuGtbpZiqCSZSRvr
L71KN043XcdePQZVpLu6x/qGfnyMzh3dU/2CTgTEBemp3lo3SxJebiH+pihpBHyB+7xDDuPOXTt6
mRS+qx5xAuhsbuRh1R6y0iJ50+NOv9sPyJqGSxxpOfxrxxnq4mzaGb2yB73eI+MQF27cCSoQseLx
geuMOTSjpnZBFi2vjuKdeqK+6VWHyNb5gFV7PeVEhhUyDKSPuouKuEYcqcbvjg/2CHPWwZDohciF
Y9KHGije5X6965XXimvIcemiiJV2Ke8858thnHQw3AfNNBWNCj5Fv3jqrSzx3KR2Qss9lBExQBSC
Zo/EBLlOcyt7+bOqIFltr7j0S47VZ+hU4MPpRu+nuunSXZ16FgESZIEN77eIyY7iSHOWKiM9r3q2
nLlkTKte+izjrPstvx8zFtXQKn59kO6OO8SzGn5kOcNxXdhAc1AyQZS4Syd2PwiVaeBofN8ZXiWr
0hjgzIey1JOP9n6qR1UDTQ8rL2SOZAvOzeZD+tABn0yGnkoGHZlFQXdkotSgKJ8onNNpfzzA+uvn
8HU1GeoB38HG2kMTUMILTXotcXb5ZUbCwT2WU3JFeCtR79KQp0H8O8nI9bcgR4fwjPvTqWPTy3LG
r45C1wVge54CT+MsHplURJhvziV4tiisKZ6pgwe16K5hpqhmrVz2ZdyoLYTWTWWDqnL+5dmnmpvK
H4Y59pA+fBqXskrKZ/cx5TfE91M5rt/Dwq+1eP03MAGR7zvOoyAsHCD/F5dQt/E3JOq8L7LFlmCu
sbuBndHLkT08XKYbQqJXU/pa2CtDCHBl/mMGt67fOMxrmxb8areVvZlBPDtMzYgwJGQ+3Z0fbB8I
r7RrjZSHyw7gQwD80DTCltmeoBO6vleJttqHi2HNDZJxAu99WmP5SXoXum297Wc+O7+cvjiITdE6
QKqoLzFysIOaRxrGHsrvkzPYv9r1atciZY4MXcgUmF4EZ5pWHPIyqOy6WGf4kwJNSxH5i3VwAw85
R84tMAnETiJiMS1OBTr+uZP7r8l0lddrVuh3LnGzyJo2iPtpYCYhTsfbvFUh5e/NWYXx7IfL/rfG
gWlWHJtkMhun4W/43+6wsc7rjYc/oQceex75hHY7g9QOd6uJuxiklbp7+KIJtar8hDy6/wH28Pv8
/aO/3fCbmdRqt0NObOb7HXjCLFc7WJZ6bVjIDSoTSdhGtIBSUMoqeVHVokzrrA43kAeLyoqrCMKj
wDHgjs5ZeVggKO8gNM2Eb6vuEhkta686Kq1VGim6kAWdyiTBX5XqZFZrGwOV6FRecoVg9RzYFGL3
1BA5qKvoUfQPSz1FzQ3yC79Xlh/dzcQi156FEccUbQ1WTeyFZAW46vvB55ltgnxJKaHLKB82MSzm
9w2F14uba9xnVKiwyDPxMVdHEqKyEGtW1VokT38xee9GFDlz/ubXjKe5gUXpmeAjmk3KY5ffayKl
fnf5eTdwddk/o9dHsy8VNngIUIE2eicIGjjpUZiRBle66jE5AbyB1pBCCsWXxljO4y/TBPGnhf+J
0Re31h/a9V0RIl7xvsXWDaaegjLKriCbUac99MMVESXHpkmPQr0K9dRkMq9emJxOZXoikxBwZTnk
x+GOFlzRgv7I38vOpbUYGI/yH0CKhhpckxnV/Ah5+w99gmr1L9POH6NQcOlv0052Xm6SY2bLdVb1
uzon9hygjRmh3Aij+56fwQyJ+yx95VSmKhNePHMNW22YgdzwGLxRu2lDp3qN8bGdFS9s+d7sI8Ht
KpfLorqb7zGdYit2bqH1ODP6Su/frv7vPlI2TSyEb+ugrLw/2Rd8ihpJT7Mre+FfFSMF74IRpTUk
7iwxWWADfaDtGXeu7KkPZVtPLVO1+NTM2oZjZ6aOV6V1Ut/vUx3YdHiDgyuH2iXgFRY8S368YXNS
8OhpHw/1ZOTgqlnlz/JR9J0yRM9r1siuUz4Q8lOGgiibdxK7VXph4lpLkapFmzpsdAr9vt+3qUi0
ChcNOVCr2NyRg1mOW6u0lJaymlFOa005yNa7KlKYobJY0ddpCVtN/6Psa0VKkYDdQJJde5ZUVdkL
8qlW0zLFdEYdWmRZooj6BFZ57yhXsETR07HDowT3qFKvvsbPVm0wBeUAopxDIUrOeGnAhLTmbAnL
zex9PwlC9ZHBSxqXDsm/+mcX3ijB5uT0cNSaCS5lDsiql6fy3Sf3/jf8CyFma9ZffeP+Y70EIgJA
lYuxLnYhDPN7fw5hyL1Np6YduNWvBfvEf+VyoeP59ypQMnW+9ViqLAKOa6LqrsJ3+fMh2C+cfB0b
WyrlKMQZdHej1ZKEBZcWMdRtbEfX+nJ6rnVZq+z1nObFEc+gYvTvo6j9h6xKuie6WYgHFqpyz/nG
L7hWKsZ+sbnueyc8G6A/+A8Etr66z1VW3xenh7xvaE5o3fK1+x/KzrQ5cTVp2r9IEdrQ8hWJfffW
tr8QvVkSSAgkJEC//r0SZuKZ0zNxTrzh9tLYgNa7qjKrMhlzLj7LVzip44/jD+6Y47ftR3oa7H/b
u/j8I3v1pOWhlZ62ruptQLd2RXv1bmrPgnO/WLWL66s3c7+Z3yrujj30Uf8YDJJjHH6kZXRA2vWV
BWzKWM74nzi3/850/rqf97nQ/1hydhf3cqxuTMi15ApdurygplYV6ABbRNvrp+n+zppNi7Nd6J2G
+JuW5f9v1A8sSFGmrS3HcnwSrj8WPWObNrtTmvrzXr6LtltEbHIaFS4bw4u989TrnWY2HZc2MkBF
c+17vc+/P9OWGf4vOvg/gr/1xxYcqtbYGXvz+uKiWqp1VLSLuCA4np8h4qF00fCpdVchX7DAI/gL
MkKdVeIdqIOMAsbeJx7OyzJqDmGbZEVZkS7e+Zq7UqTYB3gY/jyDtrkrtfasuyTtA9x0hoqDyDcO
S9buw6ylbqEm+BJGsB1XUjZUYaKYjZIUi+t2wjL7Q+soy+V0R4cK8x3M6cvKwB8yh8rye1idkAZH
FZjCXqrl5qLHamnePxj14X6XQA1hGmEd/eQt0zv7InoFholwwhwLE0C0QwjgRyhEzTSR3sAeePzB
hZF+XLUs0DcQdrD/3RwIHWxN1JDkSPdLa9h8d8iefD6lNKn+vC3DRiK8oNGQWpUsP45br/md0RK9
pqAm6RNSKkg7yZKKr5IGbTJ2gV7o2UWJS1HnTDwKoYAJH4+4R7MEmqcKBsQJNHVPwGLZmzgrNgnV
GEFmHe7asowRzNbgvBES2f0YnSRUlmYnJJQCFs8atSYpMzGqoUzE/aZEQv4McjdTE42B75U+VZQ0
gvMJ2wKrPQA9iaeI5XrQX7qm9CmtFF1b/7bbUkooUO7x/fIlAk7MiIBx0W+aGQP4R+FHVN9hYsUX
Aqb9Knw7mSJAtiDKgg7rchCG7RMhpU3bfAnkEw0oE0xdubpqwbBAsEDvFRVmh8UW9SWxG6IvnJcD
8OLj6lRgfTha0E4v+lAvIuoweROArwsZum1+eA+JNMIpbxxSUjleVNLs/q+HCMtDMlvCTzr42ggq
mfvh95aIq9/FeYRP8ooApHdV9gcLdGfAzh8hB9kep3u6RncLUTxqxpGzfUMucSTwh8wfl+isSOwe
dPieunikvcnIAf32XoS+KV8WvmLfoQg8qYQnNT+laXLHjkioQcDuLyBqYJHRDOPSIgfwzWrOzYYH
o2wslIOronagSwQxttNAQImgBvorIUmkeSIQQajpeSwoVACYgHJyEH6SbyfQCRIrerEDeJ3xBvjx
eQU6b8mGUMJhBwTWC15/AKj+wn0xvqOyMrisRcQIJhIZk9zf63IHi5SaN/gtuithEcKn7rASm2gx
XS3ATphoxfY4S226agXIA8GV96zrPN7+MpbeeoJe7DLXwJWSNxUN7UweAMrWZI1iaXSau0/OwvWb
0m1ZtkoguB1WsUhhdyMsXfrcjyRcBD6NgXJvaqbZF1IaOKeC0UsZ+M7p3Hlm/hpBJv6/sVbYOgl2
FY8LjM1VCee4lK6WSrHyzr5qFYKHA1cnPZG4GRJi3MiPi7rmJhTS362VyZR3+TNdheYSGorHxQOU
d7ZQqzaiYcN0JWqFY0HC/MCTVVYJvPReRIHpjPKbpWzndNyOyOTcPo7jHeJDj/OagZELCpXtBvqw
9+yXk+hge3fGipXJq7mH1CwwOZeQFHM4GwLGRbSp1nrAQIL+8pmuI6mrSwUeqAUsURCRqjEBRYKB
ZAh6B+A463pM+KI1Wp/79U8HhMjaaOJTWL3wGZgTkBnZqQhVFEYnpG4/IaRfgJcEfO7BsRBCfKBw
quN0GTc/qfh+hgj9YE/3894LBsok9UR7eGBGwxoY5LPKl6/gQkqjUzAiZcRyM/NHvamaww8qryi3
nIE8+CDRwOJsNFxkZvYoweqVjW4jM2jvAjN57/unt5K1C2pLlGZXfOtd2hd7uDC5aDDJZyz/3n7J
SlStjC0SfvoNmDkZez2vETjUVrq8jz2/Lk94sinfllRfyQSq4Ddl+MCpFIMaHw+nLu1siNOwle3m
MkkxiJI/3m7Z8t2MT8MWBSkVi8Xwgt6ltt0aSKGmQ20yfZI61ZF2S9ld1EIYgfscRBmFaScv9fzw
FE7TscdxOIGcZS+aeZVfnrZEX1mOpr3pYYmQ78u9FB12tJkrwjz0sGipg13EY1Fstf6DpAxx9u8T
oYe4yV8y77+CIH9O0O2b2ruU2/ZCFLjdhbPFe13uVkaimpTt0NtAFqAqU0yIHqUr4bdIEkhgyKZ0
brZQTSrq9cuKe5pS3ImgpEghQG9pTFH2EJACYOaKV5GsVFxSEXuAUYLPgLG8mc4AAeZA+gRybdLy
rqpTFsRa2B85kFZO6FSt3aPDj1ZV6b02JRv48VjvdC/rwhUuf0fKAS0Fqj8+BL8LGNfdo+/Ca8Wb
NLCwiO/BUUKQCxLtsDFDTUtrstZeERp6mFWh/01x5QrFovtChaRQaV0LYM3fi0n7ZXzesDriNe7Q
t3iwIxSNkJJumn43FgWNlFyVQxVsO9QQuw9FY9WBgjtBHX4j9EcFRxqCUKTc8GrRj/CKlHfCIUiZ
FM/PTZ+UTbamCsJaKV0WWEXSv79IQvN/DSP8Z7L8R2GUHK9+6JQ7uWXQs0DHwvb3De9U9RmJHlPO
J1SMkknmANselRMSSjymzC1ckUwgAINOwBwQWnp2jxFy+XCpK0stSI9PZOjgKUi5aRIibVKn06M/
iXYv5eDKpJQ8KsVELZ3n6acAVXp1Sim7utF3pafjpMBrKoHRZiiH10spM/OflY7oUZkLqH9Jb3PP
8TPeBMH2+2Yp73nkoWmL3L3UI/VeEMV6O/1WG6/kjH2q7/mbBeSnV8IsVYEMGf2f1U9BXmJklTkp
2QPpJbHm32Pbe6te/0IF8dhdjgtZnETzesM9SMh+qvTd+UbOx3BhC4io/OzR6OVLiR84X30Qj9Qa
s8Ahs3lIvg+ZFRH5Sr/4bhn8VDnB5cr1qw9RiDDs3F/Hma58FlamksRRnL90MWt5Z7r1pxZ4sU9a
YB/iufrKgsv/GHae5BTIcC7Vl1iDB3oiT055WutJD1ZH9wcsDEI8vL9yGN79RTCmCBexui6Ip+5v
UYvCkxgHR06PCRTQ0n93S0vIk4E5MiXclhankTWji3rDcCjPk34vlMk7JNV3mz29fokWUY4nksl8
Fg3ZPeln7Q8bxc2HOShSC0SdikBaMK5Po7n2SqSTsRF2I8FjBQvZiwrC4TurxIMpEc0kalE7K4pJ
LTclhBUhlsf1t4rMCrnaZ0V980MYWztjElScC3uu1aQmB+ymNk5MxWRAG/9PAwZYtBEm9MRfRfG7
VdMhEhuP3RZZyN14/dHPcr0zsVqaHoS3pptVHu75Y51WbfLuu9zJNTwgtQUxdgr/2lHRVDqxQrEU
zdWtwt/7Ap7ZYhG8dzBPzTNr2PT7VqsClZEnmB3JsgjgB+mbsLc66jp+cmqXU+gDIlaw09Un+PiR
o+qIZOTE14R1VpmS8MozLgLq7tgJRMw2yTSjxOErvlX/yljvlS9dK+yizrpwcj1dceCxu6zVnLOQ
Y6kd0js+uDcdUjHiOltqY9BW6BHBe4/DzBX9FXK2dTgUoAVza08UNfCz42BCCb0qptzP2ZsqCLU2
wKayDcab4tGDXbdfZGEM/8rxELFI49SlL7ZOm6q9VLCyKMMdZKDPL/aAYZF7KNLGKa+yhxXDD650
s7F9VbO9NLTbzcNz+zhiRptUIKQRDtXjxWFEgRregQk1IBKqf6rvw1vQsuIhAqo+PbWDqD5VoS5o
ETMOO9KPKv7u5R+z6nfU8R6CMvJJ2mSE89lLGtrmijyAgqTO0slVeFeersVMbjf6+d68MlD8Uf6O
Mug9QGDIjX7baWZN6JmTRZfyA33clCEQzJSVy3xPIY7vix6NM1ix3NtnwjEKvXptGjLRCBzW6BCR
/ZubdK5KW/SfkEm1Birdv2/jS3PH/4uvh9eMR92oD8pSCDy9hWp1PWP/TUSk+wQmKqpA7X38GWFY
27AbOWtrrcOGRQO9dvW0QLtidhrQpOf3zx9ayx+lqvZAZYpFY2A5y0AOylnIzD9dRrRK/n0A7rn/
hFb90YNeGU3vtDUbBWAdfSa3dKRu/Kgt0ld1zXHo7+W+Onr/HZMVBluikKAEwRKKXHpMlLC8jcwp
s+pg6JJKOBNImDRDIVbTOLLmlRW03IV1T92tnVmYtE7jyQCloMua/y3aO8qk+ShmLe+K55pdkS6M
5qo0D7VFJjWZBkz1jBNkgr7pLx3QKov6cjs6LauJwphMaiTdUHwXMCJEn6TxHgyPw+OzXlO66erP
09qgKkrLZI+ta6Bm7/i96hxx1Fo78x8q7wxa+LTsCi1Qc992ok0qafW73qkIRVhKPOYpuRnVapZM
wZWQQBG0oD9iof1XDqqIpZpP+75lFT9TCeotHp1JAiKQPhFHwgs+nAC1Tql5LbuvVnruI9Kp3U7V
p1aze225ZB1jkzmiEMTx7puehDXjfcHT1j+oFj1BbwhzI8RAFasiqfFWk79q+7VaJSMmIQasw3Oq
SuI+UvKLR5PLo8zbU3FqzXp0Hj7W0Gp8+ZCU7iPKoT1IMsuKzsSRBPUlw6+5HjUzI9NNGQdPTHyj
OYyWQJhEDrTOA8QIf4vkvwSouHBYaPWgOUTdiypLg0OqprJhhh8o1Jqm4W5jMXQPrXUm4Hi25uDO
2KHrZ+bh4vqZV6QUq1cScb/9gB68DwzlNOvW9z48WQGpTBFgZvOotpJGApprWSmlFg6stxSPp1VM
t7s+NQanZt07t0fvwX3XCEo8rGWFDoW5FhCNm+2/KUFP6XDWupm/C1AT5aZETFepPrdcp+G7ahhU
gHIW5XwQjhjmV1Ep0wLtOIs2+9v8EN6qZUtvGSy1CcGApgmaG+i7Frtyb3SYn2bZt9uTMnptzr/a
uXlSy+QGy6Ged++uoEzgde6i7+GLQxGhZe8hAa9eCWXr0n3XTgsHub8Je6LVXxUlyMg/FAzefw31
/FFU/jFDFDTVv4rKe5/iiPWFgm/H+tC4BPhO0JLV1/Sb+4ZZ9MAHaSq5t+xnxIe5dXWdUtQrMRMj
p/xFwTkpmH8iPM7zQTZkmjUf4SHKzqtrW/Eg+6aeeRZCLlSYsn8qg+6UwH+XyoFrMbDEiJT7B2Vw
6932Rhj6N41kny/P3XWWXAcXxt25yKtPBoofI7fR/rww6Ij7p4YF638fVnokTNc1vZBGlb+yZEXR
5r7TOXKUvY8fsph7I03EyM5Lxmx4uoGWqeO8HGheg7ZSInM568WK6NDLXDQ6QuoLVfSmSV4q/LoU
uVAUPuSpluD8RA3ejMzF+bkc9R8LeDChUfi+qtFRUAA/76fNyIkD5FzHqux71CiyIqxhe/UhcTCB
hQosejn1YVez47h4J4HC+pcurddH6a1C3PyJ3IayaeVtAkp8PrboeUofQ2mqEiS8LCbBuw+YpA9j
5MK5av7VpGvFjAXggNDcLxEWFPUiaPmwEejpFiVWDVrGTs+7T43ApqO/D9HWf8kII6zAjNj/nZw/
BvbbwDAPnu2JxxcpfxrQQdoOAyTDHs0gamoXsi+Cwxyh2q52BU3KqA9VEVnGawWUxb8HWljJrH7+
riVIi5Ax54Z/wQ2O7vZHnq+AEw7AGNXLcfjxr3oKLxNlqPd+QZpIhTsqAT2OG3QzADAIXy9KZG0S
VBxAFXWEaGa0botjwqn2m2KRXkNf9WqK8wLDdaJUQ+ns6OgL6NsBx2l+WbPMWtUe66QSLa2Vyiw1
L4G+LX3Tf3/I/2dO9B8H/I+caBe2Vy+3e7f5MYlTSkuvf6CB4fCUMTRIwyOSFX//fjQkcX/91wLw
f+9o/bGsWaW3haY2Ly/KdjWqoA/lqXKRBetSXNAZPSB8vwCykHz/g+JRr7psI9WFjXsT/uFnqvTT
U866h94qHXhSm6EsofeSwKsiRF2OKkNUXdOzyIEHm+UEMMeBhRd5l/KMKxmKBRNYLjhH1KHoRArx
VctlB9qk4gtclOHwHUumphVkrUw2jETVaaxpDfW1qJX9Hw6VrYP/N4fqT2mOfelUVXixdDeIjHqY
bQpogTmoaacC6eiBtmjJCbA00HImhkggzv1OgEFs6BXloGEnOkcsT5lghwTCqEWnUI8+gi4jlXCu
6YsHbkKbFummkq2E5KTmSj+jiPWuH4Tr6y7R9a375Lp5oCF3YPyOaijDVeUfYLM3doeCQVhYWHAe
zRwqDYXzPfo+VDy2X/q/liY9diXMa+U5PqGRwiokw5jHyL+osb8/un9UA/DmoW/7yFKEPcZRfcf5
o3Gt59Tn3tXdU6K4s9ye1/THn6e2OcmDsWVMvePaceY5DiHHZWsu3QTLwqEdzHvhsN2vWn8a0vHf
Ljzj6eqMuzwmSdkhXBlO6mR2SBctOTjlcTgpjcWtXPUYN/LbV/u0uRqDEAnkMu74ij4oXM55ub/O
2zMA38Irp+5l/g87+tfmwH/tqMsMdQ9pdgTN/9hRMz+Gl8orrecQKz+aZ+bZm2PFHmGmiK/uwKHO
NZHajSzkpohDzNUe6KMssij/aaDzh06Y29+2g5s1dML4fIt7fpSeIhRbe2m082a9zeEk0WVkQrsg
stOBW0R7p1+SmzRx/U9tF7bd++td8e/9QQrd6jk4wrt/NDumeRNsC88ABcsj+UzSoImq/Hm0uw13
5/iAwVETpfB1TDoGkzwZBPX8fJ461bhGHZzLioH5Eg+41blc1ee5WS7r8LnLXk/h8hQ+n/w4T+O9
Pd0fl365qpy5s58f25Fl9lEfK5JBr40dZlb3m/A4wCv8sp8Z2bBtkRjGgpDcvY524SZIJvVTY662
x2VurU3JcCE8G5RJv53vEF/cf91w6rgOrZTTP0z3rxVRw1odiyEz0L0qNnK0ZPrYxCB9aVJ77aeh
P7bs+HoebGmXPQwSSF07RoeXeWMcHfeED/SrjjM3HYRoJCOxhOFiFaM/xSOoqoZNVN1mBSq9yYDG
KKsZON7Y3K4v9fzKWuZPjpdZsn/u2ucrLlvsgxOdfuRIQ77cVhBc5XM+PtT9HdKHaew9V+xtOapu
i9xe2clrXU1v/u8qH6OD7/m/8mSYo+VdDI7JsMrGvduLZ8XoFCfgPOjAs0TjcIfo7RGh3/r9RoAv
o4s92G3sb6FK8i242Xz7fFyi21rGUAmHZ/MaZYirP29HN6SDdUGif8nRz79XyGPzQuMr/ZK4MbvI
h67sZpG6E+u8PJb46sbGYVYCtm1XGfMD26VvLYJxkkcnRlradZju+k73bt7miTsuf5n7qICsNXnG
Mj989BgJLtdlwRBi9ukVv73g+UxLeW8a0m1qfJ5D5NoO6yx4PpW/escXr4fgObS3OfaLKIeNZYH1
12a+Tq/rgNZnwMvzxurIeH8UEKTec9Nt2nJRIwwZrvf+s3NdW8nbpfqyq7VXPh8ZX+qN2x6LwwZ+
Z//UVdOevd6dF7a1aoKZ526u1tKpPq7mt3L7XnTf02p1PW+cZO1XH7fqt9l72SerPJ2FiLST+Jwn
bjC7Qtl6w60zvYbjbbY4ZzGa2Ia9znYLu5gWwSwrxhXoczhOi3kTIu8Q87iDa06G3d9LmtJZu6wQ
u7HX+8uT6W4uwaxp51trYlsYOc53KEfTO3j4PHtfF3ItD3+E72Y796xJ3aKLlbIGvjq9t+7wGRTT
ukRazZ0XXPxseL1JqnUePPn1ojut2pP2sjVeM3d6pRTtzuOy5TxNz/a62j/ltA52M78dJTO+H+11
2s2MZLbF59dY7vFX6gYndvc8CfIxOxEiGosrYzY41zHKdRwSM4gtnBuK6RkDkW6YmsNjN7vBmbVz
B+o8HxfnYZZPrhjanyc2EoPtqOQRKoDegG42VMTtN5bHoIsOkG6UZMWwc+e3YtrWC3Cg0+py+877
FckqAIdEnw07WXuxbxHPWBY4k/YGl/apSTe2vbDpF6hfst5LnbwcDp/V9kcFoXn7fs2K/q73Vt9e
u+THrf2xbZ9Kxtvt/ilbICh4qGNe5WZNEkSSy1F4m7lMeoeTHWRJO7edaR6O2ZhzO6o4dvZiV7OE
jPnLgCzr5VowlzdNz5Mm0c7z7wSOUwyRqmrdeW1N+KsUPtsap9uRH4z31tg7LR1AUmwGrzHXeMKb
uC91OXLQ7Tstd/iJA4u6m6O1DIznnfG6tRZOMPb8Gb/NuXQZCYMNSQcpNU832GWDG+eGqy7d7IOZ
Cd+RbgoDY1BjWVorz3gOkvfd7vv+9prTHmKursnMN5dFtkiQb6V/sV5c643NNnXPebI8nFZXd+5X
C58j0E53d6X60/LANdENOJE9H/UGkmquOnthnpaG+xaY4605bo4ztpudYWt65pLNLa1Jr/g8QFk1
c7av432DcWesbscZJsAWwn8WBzY+cPngxHJ7PUM5EiS4Fp0RT8nrxQXJ7vmZ8YDvWa9/Zewgn7Ot
BlJubDTnyVyxIJ+MZeZueDNe9IQYJcwHJii0K7mb7jZrqNrbJ7aGVzwlLzvqRn9WsPWntV9P+Gq+
ZZSfwZizjBimmdPQri0/nscX9g5w31wGzbyxJq45dp2pBzCF9UEya2DWql9hMD4F73vEgVEosEe+
++YS4vbWquRblzX9ovp13P44nj522x+WXEbxq+2+fQbVG4pnRfp+6L01p3VZ/WIfLtfXw3lsBu+3
w3PbDetsUSKUbBcIHLLot90zp5VJDnQMHWThTr8JqSemcy/o8JbJ8BK893q/HWPVs1iRB9tE/83S
9zb50aFwTHQLI7+ZdscVnhY2Q1Tb127/atTjtnrhHBTGkl/lbCKXWz0+I3N8XB5ojEN2zBjYDULJ
ywMnL//WZt9b940rImV8o5nbx2VXbS7++y15R7stZGSIFgFjlRjL+vtlj43Ixiueve2ycTaV+3ZK
NhXGGgc8ovuI7mxv8QXdEKb9P3IjOofDhAaPXyb+ur9OR6Qrx9d20HNig/aHaI/wqOww+oiydR+X
XeReYwL9wUE3rn/8QuprhzAb2tEjv4z5V5Fg0IGYzTx6ksM+kmdlEiFrUr6iv8doQ/rcXPq40V7a
wYFGLgp5qlAmbWEClwVbOTphK1DPLszzIfpwDvo+l2IyNNpR2I746rfTPIl3DBLVQ/RYEMzu/QjQ
wUO2/hoZ2wh74pYq4ocL/ncc2NWgRo3wMMb+dXthCnmiGIt/sTexneXJR49u0LSTE8UxhGgWOfRg
Jt87a9ocVrY171ySpPElnJ6yOcJ1lT1uqCEu80uGw8TCpntp+5ShNJCtJrveZ3D6NIKP/PLm5+/8
6/J3xxrskFSsuqf2NKKvLDw9e4DBjGV5g+txZGLEthvX3riFSMn6xro6jw6XaQ/cOBjmT00cmpvO
jwx/uQuW/vk1S98K4+fBXZj+29l/2Ydfu/aXcSWToOnYXXjX9yBbHtzP0/aXt/txzV4a+zmDDvZf
vPArvf5Mk488W7G12f5HsSWnA6wsmg+n/eXcnrpNti6YN8ai6FL3ol25jxKEUI0vu3sPjq+59+m6
uA4jsN1efhvpR7n/mdK5uF86x2mSPB+dVzP7dXZeXfe5Mp9y5ACOUzP97SZfQf0Z4u9ejS7XjXt6
TXa/LqfXlOa/nM9j/ez2MNooEaQ13wtGxLwo9xYBzjtpy024ZRYcIKWdWMHwTOcpm9zBBtyWgftU
OsjToUmZHr529nSLAK0xPdVy904aWnNfzN1na72Yl28H6yO1PgzmfhHbRsX1PbG/6sPHzaX46aKt
S8a3KUzEA8f7Ok6sZYdHyEvYTX3keeQrYeWMes1C+AcPljS6vfjIlTaDI/kfrer7EZq2TTbI3LkD
FO9sbtnTAYsayDgkdZinO66v5G79rpwlhKd2tD1+OMmmK54TFlZrYRKkXpJrzLpc4gnWPBnVhtLt
0Lxn4AKsCF3+mTCI42/Ol8n5aX+IkOfuSsyisTEZFu0yCKbpZeFcJ2SjBwbEGGEhpUSprovt3aDt
4qSJr9u4uAw4o1z8STG0UKk9Dv397ODMeCIuE/gIF864wM8Avden3HlxvjffEvDmdHM79/cgROb4
7A1dYECsuo1Bk8y3aGk1o/1Pj/v8ydrj93WzIhxqnEByQjVlKFbE9fDjYEanbECpgSfIoegbXt9G
XdXEjmrAwtr+tqma0RS8DfOx95TsI7ON6gv418QIZlifnepYDkinQTDz8ziHwA6i4md3ik7h+PDE
NmXMELG2IWVUxexYg59Njaxuf4ssI9K7HhlPtEMVn3AP4ch0EEsNHB/BMxgXdexi7FxMS2uNOUaJ
ivqpn2SDnLuVdOISE62+EQ2IObSW2TgB/c4+knrSvtkze15V/XDqGVFKNjXcb1EWHld0VOzRUjLX
9S+3ARiKirX5o0V5AynYQ+yj8XgZ1fVgi3Q83s9vOXYxgN94ntixi2L87wSbGlQ8+7fzoOoQmOLA
0LS730b5xvie3vr44iCzi0aev7Z/tG/oYTWT62Xg4YkeRmy/5WLPkbW8hwQv62542vZLPH/wD8oi
mygTxEY36NHF9HXDxOb5/ESptd/1Ocb7jKptWH0mALdvDEG312iLZD/irvu5jR93RoQbdf6sR6OK
NeY4u2Bd32jev5wjQSf1MNxUn8Z5boPIUbFa44phvqhhwiuIzTr2jCnn/0YznQOLOeYk98ooq+OT
uUxusz3h11i05czvJlfgY7R4EW6u4q43xAI8/+7v8TdaNv64TtClnhrdwjHI2iPTmoddf4vZ525w
rSI6U3q0X57GV2uKACZDDgEw5XV4M4aHIjaCiMqMgVtYGnNSuvMM6w7w72pUfjS0vvxEhOxEYeYN
/V7sbofpbeyG4+Mh7sFB4WOBgAjdgEXk7ec9hpOo4bfLG5klyklulPxsEFynqP9+eUmMEf53Tx3h
EuFnKLNAQsynenIKxiVjQBSmGYJbfQPt8TDSKvbU/GKEJPEiAyUJP+69hZsGuVCfa2bSw9CNgMfc
012XlB84Qg3HxotPORJeUZdGmR1zAyQuV2NUH+O2ifdEdwgzxtoZTiqjij2yB5UzPDOheo0NiM96
4OXDHn4tt4FFTx7kaBCdY5PuVH/qI59yjfJF0ACpDpx9zHCGxaZsB83c3EVeGbve9MpAI65BMPbo
W3Ldt3I3IvIdIu8WH6w4BXrbDdLdKKlnexxijPH18NRguUCnZDl2kRk89+18sa2em2CDmGgvmBcf
rBP7X/seSmSDQzlk4x16oNzx1CI2XCcWfSbB9FJz8YzMoB/QywIMm86Pp+EhHx3ygTRU3WlLwunO
zXqyo2wI+wVi/mhRGxE3lWMMOgyoMCugkkKoGAz0PDDJ35pRj2QUC2FExPC0P45PaK0zb8fKz5AO
msyf3GOs/Gk7vyRviT0IjDjlDE9JMT0keIOpy4jDsumGbbaoqLmwhWb9fi22cUNPDQMbVDF2VIbj
4hQffQ3jFhhWGvH2ON7joEKnNck5Vyy33DF2g2kDT+9NSgyevVFxHWbNwKNtlfDEvUKjyw3kYMIV
vC3jFC9vSkN/agE6MyKAxwtjCbRYBPEBciQc3Ooox76BOZQqLiEqIQ/GHmMhbnSgI7OMPDygsqh0
+vYNm8OhTfzPIyIknfgnq59hlN0MLqhYFSAyACKUpgTPaVGP2iJOD3FHtQVxV0xPyHv6w/wYsUVs
bGbEFu/50/rYngcpkAxSwDOLhuZuerhq4fLJr899qxejPndq+rYVuaUsp/1LP2UUzZsWh/4VIzcn
apH6Rtkdd7RmVF5nu3rIxbtt0QXub4FVbsRh5Jttb+XRUdpboUFbBJuOoQoYly+r6aPPb6WDczHE
0NFMImeZveYp5m8S3qXKDt7O6+zJ+Wn1Igia47r+YiCrRABmesbAKOD+6hN4uYKcNxT2jlD15wGu
SgdAiSoGWkopsLtBinSv17egWIZGXAGgoWEAqoSZBKW8K+yxaQbE9V0+aNYW0452ZBN6kfHv+hyB
dB/7HT5l8S2L7Sw+BQhrd7QiYb68J5mM8mxac9ISKgWO9/B82+x3w/IZOMnKou8Cnq/7GIiq2N2H
yhib/0HCcEMLgGSOlZa5TX4OB50zO0ErOdMWGxo8GJk7nyaXfk23/Br8LN8cbujKu+91G3nN9NDM
HVQD6KZBzOIXb4ZDW071b9JLN3KJOej4c+N8cgh8Y3Bh9W9GqOCjsD2DibEbLYBgr4z4HSE78mHK
33MyyhlXZ2PpBHI1Mee9zUmuuApPWcxAeuf262e+58i276MD2oh4nZA23tOueo/I8QC98UyZVXQ9
9dm8kxGxzvWS6AYYdmUMPi5e8efs+iYSIGjT73HrikLksPCL+JkYMQlewcSUEdlGFPxoXyvaA4NB
xkApJYM18A4YaA4yxvJaMpUx66d5nKbh4MwYym2arfjf9TjvISZYLBx75l8W1n7mQYc5g+Qy3Hmo
bwMJcBKnTTC1L+uzM7v405YZ297yVmzO6CXYQ88dB8mcVTnFwNxdNsasvL7tLgu3XfO4tV/z+i7q
Fycw0EmxHVm4F9AUkm4O2eKIPSCBePd0BRBuRials6FEKIWROi573aJ3mNV39LAy1h6ETxB57uB8
mPU6xtQ23nZqLNLz3Amft9xV3fIMXfKxK/qEOfT9Euqn+HiJb4v2OfzcF5FyVzwvaDzNNf3a0P+e
XqIbE1ndJDktDtaIC5spvgy2BiJ0D3TT34I7Yi1Qzm45q9M46Zb7cuXUT/527RjrutoQkUlVetb4
HB1ZNzxEPGPCl5NMLnWUHoc13of+9BrMT8Wmt1/6WGqdAKCmPeATYB9jeT3O9vR3MTbv81bYcHO3
DC4uoaLPGADUDer0qamNBwRmRcYlCAvLqf+JPkkgAuSEbWU+8Z3pqaV+WDTpiBwJ+YGLuewOA+t7
YcS9HoFi0JA7Mr65jwILv4SIDU3qEUl3eJ3QI0O9dmB4NUIIzulbVZ/bquY+9qcV3d3+gDvbqvtb
BirPM4uyqXwyw40XbtzL2simIdGqnZq0DaMlnU8oN7JwnNULx1yxphq9+JbOkhR7kn6LdAaMDZCV
O2/zaeC8FeY6M9dutz7ccKIddojOIAR8mYWA5OVyH0w4+vZ5umMixoy98bW3pEMhDee9dnwpuTSH
tTM+UaFdo4KOChRXd+tk/7Jt076ze0uT5yDfEJa947QN5gEd2/vl+brxvIW/X/vNKvXX+WWxd79f
S4oA4OBp7S0IWtZpnjM0kMI4LZrTOGhmWy5zXB5686yZbI04xFViRkiiNsjS2a0DMpiU282FoZj8
xWpWVfl02EtnvO6ejGymgsadHNCk2bPY/S4NimeO3NoL4xahsOLp4qy2xcR1Jsfbe9oih7BqLvOu
WFnhFNLg8rp7B1w1O6qnKGS27xSVRRwEkY/jC7ZIt34+rcmr235Nskn8pekcmdaP3lf6zX1Jn6hX
OPjoCJEJUOacSbloxmz+iTsNxWr9H3f6YIkCfGhtJHjvjTT8/j/GczN3a52L4Gg+p3PcK4yVg/FM
6VGARbVHNh+lZFjpwGr7F6+P/khDdQPjxdpWRIiHdDZkR798qus+lDgGk9UW9fb+te3vWGN5Nmok
5KmAoFXca+QYVHJAiviYxkE1DG5RWsXNLbqRQF/7LpdrjdlIvzL6CbQhsNE2OlvDC2r1TGFV/ZR3
A1FClB6PqyCqmighMKZxx/gHP8P1QEkZYEl6XzY25FfEmoIEKPJhjg7P4HpbFmmSqvsGAxBnYESY
R8/r5Z6RT0Dthb/0n2B1ET26rcDkjLczdAVTeOiowCJ/9ehv8zeSjjpG6PEAeTTRJYS4ivJLjHkL
6Q525+U76kPXS+wDRaGk3OtvLUz29CL1h/G7+mp+Ht780eUnFZ6ZxvBPO9yvCcc4KIiUGlDsbGut
h6EfF+B6OABUFP2QXkpOblV8frPT2E5GOccclZUqru0+CboMXhj+PkVgAQiz7NAMcKIeBSw5C1cY
3jst/Bp2gDH1HqPtN0w80e29YsjTT0KGoDkXo/O1XyLu8Zqs6P6N83/QQgn/2tlwv+R68Kx2r2fj
hOz8SbSem6bsDsXx9uy6s+q2dFGoh/c9JgUWAK9WvSj8YRDOretX55ImXhbb3nOd/0wuK3jlWwdi
9s1tV2esCLzD83mHBQf4uFmMtwwwvxWswslxZJF300jpXSkPIttb5giApMMbhD4lmfF8rd4MG5+l
3lNz/PCy71Q5VdD2nQO6EGXd37uRby6Cw+p4QFR5fruuydGtfNCjdwYjBMwHilGRKu9Atca/UP1G
rvOWgyC+gl3k7zXk1hlPD4u8ZP3/CDvP3ubNbF3/IgLs5SubumQVW7a/EJZss1OsYvn152L2Bs7O
O0EGmEmCzDu2CvlwrbvWutMi24qPSeaWHHlE9aYuI0agvqXUTpOOIXq1tEkzyzYIOC2zG7oPO6XN
7N/5bUP5J4LbVOj4kFGUKeqf2dIpol4pLgaRGQcia9uUL1pwAKtN9w/kN0Th5J6WbDvM0qTJENoX
uw8RotqhrtgiirrwetMRYydF54D/T3Yb+FUux8BRsyWwP5SByX62BVB/brV6N9BQa2xUdp9x0zR+
9G1Ebom4KEEcKLwATDzhWH8Yoaz6MOJiwMil+qbhttbMqz1ROw6XdLhktAcyu+THsl6UNF+9lvAp
gxMF/hivFUQb+iEdGPKYmEDyDs/+pdf3irmmu/kWvWf4+/zgw2AroDGQcsSYaGvfCBZZt1R1J4fR
5xpvvefciWwbmxLz2+APAroDj/eaE71J/LVuZ986CQWR96DWyHAG2ZtKt3p4WsR1tSie80g/0Fif
UlrBg5U11LOm75SGVJVlaRGYbvReJx86yUw0u0S+cUokh7Dz3PIs+lGosXxngwGYmoZlj2b+A+sp
I2G+qtHSLAv+TeInAh1atgZipC7zp9tibCFlEAVK5j4vt9uwKlp7JAdiJw+LcWCbBGQn0onHKkQ6
1UHbSF9ULNiJfzGePie22rkPmrU2Y7iSUw81w9S4hAkQh0FhonUbIkCeVUzBu7zu3kLThciDlID3
IYO/VL1RXLjBuOpTYOmXtrwM5iLmqplvK1vpN0PJRrpOgkMu7SLk4EDdg11TLYvtNF/C2ZjEi+WU
RLGj2NO3zBzkTKFbJUu2UTqXxNyVAOykRYYDI11nkZezEuyCM92RyFc5/BDZQc/JbgGsxlwPXpH5
MtdPSSQVpcs2V3WcrZ+4b+4a6eilU2VuGnj14JehV7ZuRmkWcIHgZ5rT3TRiC1rbtb5NPDWWr6l0
vbUkBlHpF6DVYMizHyOAzzIvNiWolbEKAENoqCrsC7nqdUBNrjuiLTaBOt0+gQBYoAIZP8hMlww/
YVNCDjvZLdG4Ch8+rCx11LRpYyqKlmLimsGykXydBaBfkcYuD2tj2BraOsOFiNsOZR3Wo9Clutv4
tKhPZ6bQ3ER24B1jcaUJa3X0NJXrySs7W4sPIT9YIFXDjZE4cr7ycTGvY0iBCaWrRbEzwtoTR8KJ
aHoPLuTB1TXPYqxsXTkDMHUSiJeQXdIBK2AG6Q9T4eqTD34RpE5wzQx2VDZIjxrHH1YyYEtQq5DI
n27Rh/jbt1Yw447MwxQFc0hmb8w6zO4sCn2zHooXNT8USGjzpYkmd1jDKzSSS8KTSEGXTVCkFTg5
KVYKdvpwyyCk36mKUK565yIAHVDbrLRu33EL4H197io28qsC/LyesKrw4OWIGSnWoto4eiyep/w7
ZNWGinnOW1v9PCBtgDc1oRp9tQN/tfntobEMWgY2Rw5AuYHvldqZlV0SvXckB3GtL4uHq1SLsF81
4JWF8yio4oQEEOcHEtSwW+bk6y6kEXT7r6U/XWSBYw3IJTz+TK56xUjgIR8MMFG2KbmlQuchsE74
eeIFhW82i1gCUXTDbUmTT+A01ro1oQtXJb5A4Ld2zQDAVCC0J6Ar3URE+1KR64YYsNyUxgbUj713
bv9ZCTzOWO0ltky34wC1PEDGobF54rMsVLRV+nyXExV76AYopmMu2yRgAuv8ZfqUS5fveEb1LDZf
X/oJ73GzANtJ/+ripCA0ojTa68ERN0myy4q1oq4j+tPM3aBuRPKg8BfmR/n5ItdXs3spYL/EhWHt
SlrWsNcP16w+6ilAKgI9vxw3YejLOJ0QKtInVG8exnFZFKcmf+/No/bchclBhJaJllyVXXAZngfD
2oLVAUCyuMV3sF+wzSD3EZcNoQ8p8JAdEP1yctLPmiXOaRHpmitDOo7BbhJ3fX0Mx/PEXhjYTF96
eeAy1huXfOZ63iNG6WSUJ8oNkL3SPp/x9HZUMDSw7fNIIf1x/GiatckmJB8n+aiBbWunJD97ZkDe
U37usPfUFzU+yfWx7k4sj1OEumMdFedMojfATbns0r2eHsT82LRnFQk0F3q41kWvw3bPceiDY5S4
mIDb15xPUu+Vxgt10LbJOuo/UcZaoHleJrHtHh/mcayvqXhq6uuYHVvrbXgeJ1RCzcvU7kR8sUQ9
3sBFjcKGZ87wHkG/VQu5fTF6+ruWLVKm9Ngoh7zz/338kP/QLP/vpqHqpiUaqmYyhfx902iNZxPp
z1w8PziMHkS565eo8arR1ZNlC8o+Ldtw0YjLgZTA3g0o5Uq5CZhiIRudjBLj2OeBFwNx9Kti2mYl
UqvFgJEHuz5GnnLbjCJVpGNl03dP92jAW7FNHWB43XzmVMmzipf+8yxy75vrJvPC5F3ADcGHYF30
flVNFzldjLsmXcjqXH4sp644h9CYptc/HJGhWL90u/nxchUBILk7uZstB6UjGvzer8+i5UkYjAxf
/OoUKAv7Gbs6u8b+OW3a+oD9nDHhUbgDWNv4AYtd7fpd/c3DS5Dd+mV8rT+g3BV3fMsUW9EXjAZ5
amuCIxRH45ajVrAjyzeqsyF5Te9YX5xaQuD16AEIbYR4Dn0NaZhmwUKfgFIfM5ejvyN+GW3ToGCR
vUJYQ9FoX0HvA4GyM5eLLGPghxXkpvNVYxdVX8UE+ApiuGjO3ARYZvhUl5G6mUHTucZrUS76A9ik
njIJLRJlN26z6bUB1V4+v7SvEXke+ugMkZ8dfmhfYu6wb9RrnhvQSFF7LzK3juedJUeGIq+Zowfn
oToT0qFFvUffmqG5Y/uezyWLdofpOE1HhmWdJERtBXQF4wW22UHRdZtJdypEbR/VtfhR7PJH2FqP
LQBadTVYIycqg5v0SBxI58v70GfBJO1f3j8Td7Sra83B7+f1fwk6kIzZo/4fW7VuUDqimaZpWH+U
BUpJqg2VmKL+ukcce3ZDYrgauUiHUtaLDZISVGqBXX9MKWusHZmfA55pAP+D0dolifPPF7bW9ePn
cezLLVxT9xN2B6qrvJQ8MGHf9SiyyYr8LEDRWTMe6Aht1mcur88gofLVodra08juWPBnUoe2uOQM
Ai+cunAZHquEZkLd8EiDsScbDmqRV6/9sHhep2oRIWv9mJbkjGF+7n7NC3V7qLgdAwlKZcNg3Kw5
r0UMf6ZhK8lL6+sJiNa7MhGMAtTt5d5t21+osJzkKuiz8peltaJg3rmDogd3i9h6XsmrCJv+NeHe
YjbfWemiI4hjujzHI4SV+QnoC4gp0YimveqVl0fb4ScPfHH6CRoahEFWN+WiulofFuCK2gXIMGzj
uxF5kC37mwH8+1q/Zk6Zuqaxrs4zWEulNU0VMhGo6l3v0ecYTpb6/P8e+UYUncJiC8+cYiCJPaQV
+/2pb9lL0wdsMeygIzz/yyKs/j3p4H9PREO0VFnTZUMy/pD4Z9moDkkU4+NN1pq1m85K9nQCTMMY
bFRPooKnXj4MUBBPhaI7aDGiFo+yF2owkbsdoIsmqjb4ZJtT73blzpLWAc3f5X2ku4wpl3pftyx+
nvmi7xz8Ld2lXDyi/3Kw/+VE+o9r/f+/C/OPa93IBbnS+kg8t1HjsBAU5kJV/YgrBO5hzrXT3om3
mMkUmR3RjxNXKxdadEAqIuAHQNHV2yr6HkC6wq+vXcHD/Go45oHKWFBWNm64ISD3sPJIxz0ILSPm
KqUic5OQyv1TCqw4L//+sKL48p9uYFOSNRHvlSybf/g9pjmbt7J4U3nAUeuiO44QA4ULZuRpOWJ5
yhdxgpAXvNUZi+8IEQz4nmeZiwc0rWFrdyIFc3EFHAXUZ0bO+DL9pqAuzKRnVEr1jSFimqhMtI3c
ZqGhFjNEAIeHhgLmyKHQ1+KpH3hGfOyFhcIcUCz5xGapzLVLeHaxy63R1yOyjoc1+8JkApRBlNJ+
MOSk2M2LSXvjMEgkrwBwVRwiW9F9o8eKvbpcdDBvqwc2qoIhFlW2U4wuXyD6KHHdGY5MTQw2y9Al
b7hwTMUNQ8+o/Ou8gXyiUqpSGJmlgY7iO5LmnzeR1UZGugH/v+ypHIzRKaFxRNaJo4SznqcAlJGF
IffhlE/+oJeEKGzX7XNV4LHFZSEhy57JkaT082ph1V5B8Y3iq0iNVJiFLSMKqZXTRxDDCi7DetMr
qAl3ZbIpOfELhEeeQcROb5siG44b7WS/m8XZHeTxCNlIGulS77dlsPz3q0X+ywPxH7eARaQkfh3N
QHL/99FmyodqlAZhOnMJSO26RoTTLYR2XUW7zFpQyjUGHl6CoHS4kZlsAs1/FPOmJvc8g12j8J/D
Ags4xBWctuFx5tCy+rwUrdP38zCj8+RfkXKlvWf3aQ9WPF3FV77monS1rbZlfBjkl4lhF4oQJTfw
BFApmOGBQZFhCsQ1FlAdLSxECewfSHoI+iMZ5AJ8/46bgdGEiq/eZeMDTK3Id1bAPmxr05KOoCEO
2T3eJy7V11qz429UIdFJvyUbwsnQQNZPv4z9aYJSdNPBTveiE10C1F0293fJM0YB9FmUtHRSugbR
CjcHy0kNAJfawwlaeAqMEbbV2hF0ix1NM5UBuolQKpXtBsyjm9FcxO1PSOLS6RnK2Faw6oWOlkJP
O9Jgl/sQvpQZniDsiDbvjOKx0YGnpYSMPwHZ0L5yiMCHALSw/7KgVu0axb0ugws5/T1Q2dXhXKUT
2jy8G1ShMXQ3rcvJZTDrh8vnIcjc4Lcg7xqshkgoCM18aalrGdUPXQ+uXjEJSb8ivH/u64Vt9V5i
eWi2EmDhyo1GFxzxabomrulsVmWEVI43bkL9K6cjb5uWynz5fHis1WAAlDyjBeNTf0socyY88wz3
QI+9hV01c8FOCmvB9UQVSPb0NtZziZFkhCIEMdd2Y/FfHHCG/k+GEpP6PIWaNUUlS/PvV7klmA+x
qMzpzPNJM1fJ5CfylrMwGDw680gRTeh348mDtLFmwLWVEADC42ATRHs4c4QGqOZGjw+RYBtuU821
tpbioM2VJrbQZU4tQLrUsAHVRyPdxsq6RL4rvIDjPJ+OCTXXr7jGAd8UwVE9bWtB970FpJdC35KV
3tsSyDbgExxE4/WjA2SDIxmU6zYcwKWimYmmPx7gKlB9/UhSkNE5wnu8ZLOmlJqtWLYBqeLUMyY7
+Zrxgw2KU+kKrfw1uUSyqna+ywDIiQLYBYNTMyphucj2InH4n/JLFa6zahHMGAVIGQfmVdumA8wT
NeyOcp1WsClR7IG9gXFzr7JLPGWHEuTtTLC8MmFVDjU2Ze4yvQeHLnOEWW/kqveuXgmDZz4dIGsI
EjLJrj+Wg4zw00gdSb4XCvDCFsMCClWQT70ET7FBDyjh4W2Q1g4FHqgOe66CUN02IVpP7WMDbcgd
h1SJ38MNBcRS7tNolhnEgT3stG8cNlArdIyNq5DvOJ1/iN5ch2kRV2uZx4ppV6BLy3oNe15wxIAS
DW/Dgn+ATgghOzCmvSkZo17U2D1ibhsmN+gQyzk1nO1v9KYc6TKY9gFul97RV9VOHFBkc2yxscED
LTpyiPkiv8kheAauAiG6uCHcBHeOARSvVngAJGGO3aiJW4VOsIbbEQLbqnfSX/vTbDAREAQrBmQP
APax/ChVwLod34nMfT1fOCN6scrWE1dmK+Yz2Q/86p3R8KR6qXbwKIfHsLQwbCF4ZrVxEUFHit28
te/T94QxhMp4wPHpLmywwg/sF70Hq/T08/3AEf7DZXEbfrONsUdfykqKpDhUfF5k9P3oTrTnySSE
CnjOzJVIW/RbG9nmm0yFM0oIm8Z0xR7a69Ta9/SnYaftD+avdSeWOxznjTIAhH/PvtvW4VVziQqC
0/NFKvYEpeFPkQuKD8Llcc0BIIMbVrNPh+eDzzNmlunZIk+NdWqHJ/akBS2p3vvgi4Sh8BDBp0Hr
N0+SZrQRjp7pzJ7uJTGNOQ8s1BF896aJYM4t7sO79v5cgSo3J3BmXhgbTrCIsdxrS9TY0VkGN/6V
NB9CbM2xSycPF7R0Cl9pOL4at+dVeKN3UgA4A1UbyPDgnESemW4SlE8r6TaYdkHo9oavyvKLdjUQ
agbAHb9CUugivfFIf2AV9ry/ysIN5k2SAwYQvQ+N2xGCIZJ5XHFh4YLNNkC1sx6xX0ySx3WhmUjV
N9qWqm/hlFlzwUFbLLI3/qL9Dt593mFUQBm7puOaRxOiyQAlTOMqJIeyptbzRf3o13wF8ArRoV5i
hRNXQPG3oOHwWgqueOp0t7vq/uDwyyvmL98UbRnN9zph2grwnz9e9OyAUE1BOHtKb8htP5AemJGX
wUS50eRlb+o7Lw0esXetNS8K7SiE310jAqVzZL+1O8y4Qr2P3uAJ45fkqwjRb7rZevrpkDr9hSAh
VWFBHxZ57A6fGBKw57lsUPMBgNgD49lLRW64PE9t/GpODhDc5KsmpkNxID6Rz56ElXrjT7IrubBb
iFtQDsIaN277hSQkluwBpJvkgl9K7OgoYCYFKU+X2Ru7Ie97PgBIvGNrw5dHYw4HOXYHzK13eYZi
wbwQ8Ty/OhJQH47AJvvFJy22S5x18gYId/psx4/uJVsOCg5lhLgISd0Ho+lXChCL9ar0EzSCToSS
jpXHnj55dc8K9RZJ7As+7emNn/bMIA0X0lugLTN+1MSfsMdz3fOJetpP1iOW8gKv7fExgOyvIj5t
QiL59EcUKI7wySsXVy1bTj2rItMV18o927P+infttzgmr8hwG92dkOz3GBpstMajvsMiC27UIrrb
PJOFBBAGNMwHRnBR67LREmFk2iETEivPGeGjOH2Ebp/DePtBf9BF4sh1tCL2q4k2OnVBFvmILkPi
CavHDWUe8KGl7jkAnDZZsM1aq+nptdxinavSswpmDUyGaklz6WGfiLcgmGzaCtKmHNYy29h/s7LL
8j9qDP7P4PDHMtVGQjOMTx1zi2YbiieXDsF0NJZwaG4QspxB/NoLpzFdtd1X9YZpj/mAScyyqy+T
7IJfc51uAE6YtJj+ILOpMuE5gsg19Gr0hOZphI6Pv5LYhd8zrsoNzyO3X0jEGBJXcX5qS6fhJlCl
ku+QGCA+qRbjR2i9hem+3CBmLZZS5+u9Y2uiI+zbAO7j/EAStp72PJU5tScCjgXEiTyhShWtr8P3
6rTQxQ68KLE49TVzsSDw4Ep3mEsu2cb8hp+pFa8aVky3iYnvxOWvPG2sq9k7DAjVgDTU5bDHI9vY
hGzz0DzK8Apo9cjg0Tk2trBx8ETqpXvH+0NR8cOuZLfkWcJonO0RIKj6Kvsde2B1NzncUzzIH+HO
emV6hOo33jpyTIDh2DhrJxA+dP0AptIcMgtuATIuJaqi0lato6SbSDsj77Q+6NG78d/r/Pf8AKgK
LjU4XFAk+nPWG+54FdjXOdU8i5kr/m6WveTQY0PokteoaJOsJ7pqh/8RwB85L6wGfVDRMsa96jXY
gPk5fMLeiIAJfXrgEq/ivIoiv4/D9MHPLV+R7SLBBdMh1EzkMMRs++9bm/GfdLglmbqE19vSTEMS
/1zasihIY0sdz9rB/ErTTVz5MaDTAvMHVYjw8jI7t40cYZcPiLC88BWsIntLCq/uXfEMwzejccDN
D5QBviS6UNY8YQSnsR/ckXudg3jEPgLT0tkm/9pYJ6/y1RIwIjgAoVq6RmhQnFgU0rO+Sc9a4tZs
Eotgw4jUH/gwbtwwRb2qyXEi2TQBJF1EwrI0vO6qKod//zz+Z0v9c4u1RMziaIEk0VT+uE17MUqS
oLLYYgNP0l8hOac7dyKVM9D2/Rdt2NjLmCS4/RhdREyPwYoH7uz6vfG0NwVvHrhABCqn8ToUeJQO
SMvR673HZPd4IX8n3GqxEy9HRFiMVrbwPjoDghQ+Ty/ci551wMcynHnatNwQ4Sl+gC4zx5J3hOj3
RbMIasue9mz4+2LDDffM0zjXmsFFi8SiIX6FDJk8aaJ9Ag4+UTqIX3UhYkxZpHymOmD6bpR3UAGk
XpJbZDj5CdsP5j52CSy3QeiDuM63n/vXjceRtOY+7LCyUN8FNfsJK5l6beOoTKAaGDW3bQ081TLI
ezU9TfJGCRza3tMjfi6+UnLfhBdy3Di3vCBa81nqKFTBHJk9rPnxBxyffBn7dM3484mY/3HJowWM
ZNM53LRHHgfqjQuIRyqtDRW8BsZ6YuKX2uv0hq9hlguhJxzd7JjfyUuBEJ81L3xTLB4tz0VIPZWK
PVZnFpYxWkJ5ZIf2xu9bakvsXZnPF4GgqiEDOdpxFD88yHu0P4pt3WuMktRN0fmxG3cyEuPA0WLf
DBHrA0DOJ2OPQnnJccsRp2swGz75jYicl8QaOgjHJfg4UMj8s/8csM3QHIRy5yJfwhdU2a/lgJ3J
Lm1lBrTTzYASiacCNgp3pPb1htBsL+2eP8JL8PSDU3rO7wN19ORZIr92bvlPQsIPqvHiqrImELbx
Q70QgT2P7/Gh2iHeFuUEgjhVPuAT91QC+F/90D5OPpbiYRUqRQ6pV8uEFFwmeF0RLJuUpNtV68FR
IGvu1bfuIu0YcQQ3vsMBSoi0+QptuMByz6zCc/s0vDUvDIY95oYUlwvrlo4B1CvAy2YyMkxPkeVC
rkDtjd2e3R5V22t3RbIbcv552ofwmI9EvEIcgMIKC8V8Hqqcu0AmbFwGzLrXamcUnaRDb1AD6xoM
2DpmOsLKhhcn/Kx3obHgX7TTRazWs8lA3eBOsMgejuzCvA6v/aEENAdfyvI3K/tGqCT9F9RUVv8e
xfU/gLYlWaKqS5auKtIfULAcRuaoDeJ0Hg7Du5y7oE8UpqIAomjMQw7/QFe44xYlYqWxC+WNtq+V
ibfk3aAUK9M8DtDM5ciJC5dTZYTlhYqmP33g/ok/NYxZ5bw1GbdxD2rz273xeCXuGccAU4Luj3t8
50P+imRHTRcBIy5VXuxLq9Zye6bzlfAJO4H5NLOFI2s1u95bOPkG9g80RWSPclzgAZzL1J4v3KA8
7ZnS8c5f9Y/0MybTqrmNV4Pb0jfO42h31HGwIl2eL0B0ABKjX5oL5Z23Dn7qaIcBTalTXYcDdxg7
ZATzg7RSfkNeNBtJDzVL/0m5lTD1pIlg8XDMnx5C8WGTWKb/Mh6wPQKLDbcS4EcDHqMLldPlCxC2
v+PwgTh9w+7Di0xYV97aX9m/E2oxRTu09y3v/5Su46WygRyq7vFFRRm4fr7iE8DZzXsXyDgUPOON
fz8QxHhE9wf5Dacgv88iASfwBYSOHFsuz6jHIXxuYNg1VFEHCz7J46HPU7lY44W9y4zdmYO6Dj0+
HymHGh8phx/ZGiM3DcIi4tJ0d+AtEUrRH1HRY/XtSRuy/P5G+BwfDr3uujOA8ukOGRMM82jslZfX
SvHEm/bxpJXniDh7fMyi6H9/9mn/eOHKlkIzHDSMKv2R/SJ0wpQ1I/ZrrLR3gg8QuA4H7k55ryAS
eoFyYDlYKcCP4KbNSnSU92ZenAEDEvhaZVEA7ymsCov8yLNgfDnlF5WkKDSzH8CRCDApe/AS5DMR
ORueka7QoI/WCk/EfJPT/8kyfmaoz6///s6Uf3hniqhZlixJMlLLP7ORmkRPxHp6TGeoGF6wELri
F/AHsEdf2wIe9lmvq4JpECnC5Y4a9r0+6xe0qhLrDifgzNIBZ+LY4PjDuKnpNkpqoFcss//+WuV/
UigSVaPouiZyiph/KhS1Maxlw+TFolAMLCcJTyYdK4CglTvdpdpr3w2QF+ZWwmxUCPz2hXqG6DV2
s3CpsnDyyHkPp8OAX8dwH1/g0s1S4I29hwiAnzaxCBMhqtZKQ82OOXF6ZUrgYYm+IB6XGR3H5aZu
V4X1ybkzbMQO3YzNqTMtnyFuVaedlla9tQasXKsIJUWxjRMvp4n36ZloiG/GsjsCCfI0rKldxUsO
KsKz8FpfqzusNj7Wr2mPmsn64nbtOhLcZ9fi17il4GAPBkEx2awrjlET2ZTkXIMNG6ZyfKxMznCI
XgheGAI2Q9x6nnUSVxwIe64xAD1seMVk89WsUb3QOXDs3rvtiO99U3z2GM9+mltN6ujhceZyfPCU
efBjeEbeU4S+a7CEvxwqmMFqgA0kw9mpRXfyq3fLEMucG76SAgN0xSUNkuQCkyP5NzHH4ktyQDOd
ig/shnxGtAkePrH58wouCgJLZosl47DqZvvO5wisr+DAZ96XtcOs5Ri59+icCsUGpiUuOMiJ7C9o
AKN0+s5yzCt1G552jghGQBlDh8OSYLGyXyOGfyTEESws84c5S+Fch54+wY3xtm2hwEnn5uVZQAEK
NtT8DoUzB9z9+zULu/OfTCHSeUMVTUtSVUX/4+ioel0Wn6ownjkphsyZRL99D46Q0hqbyz7U50VX
T+enmvj1jqO89hA6MW1qS6DM4Zu1lvA2PTuDU710xozpk4YR79Xfejv+8nCU3tl1q7fHHi0n8wtF
ZW+k7UA3rFEH3lsgthTbIPG63MdoYOyR7wNFJExx40UIW/204C9GtUNTOTeMlqvhPUDU27HRae+Y
CwBfeS5XDqDEnscZJBKo3WQiCXDoL3EGhb8ll6jjn1OzQQfz2RiuwkqT83R97IVy9+zPzPjNyTJe
OxhLg2BmYaNa1z5DgOLU4anVbt24EvxRdHC7ac/VhMrwBxdfe4KY6aCCGCM1m4AFfjTxetCLb6OH
QXNPPZrG3g+YmXw8EQZ8QSo/7ykLxDValZcIsSGUwQFjAbYE3LqpK5gEugtXbmuOtC66xM1roa+0
aj2tII5Ewc5/GNWfG+U6XLUNn3X90e2MBLrLgdNl6gPWl+z0yDDpTjxsufwEW+4daTMBL9zkb/1u
fBoPL/vN3kweDsvnFXCz3dx5Coc/GZnh3C/ocJ8t9ZiVU18RWBCrz5LEscCBsIxfE/ofqtUDwfcn
6eVOYjKuzzdAthH2ym1CKHlWV9zH1o5cipJ2MlrtDcgynQWQ36G/KPv2qn9b9Pa9MJE3rxp+ZDDi
q3KtPzjeD9yXDa8ZllD/IJj4llx5d+V8Q2OYalYgXdjCRjxpvavtGA60k/Xa/rKNPo8dXsaeI6H4
DM9WjDOTbZ+r8ofvZZiDAKw5lIOQanxFI5YLG3K1XfRuRlLbHp78GJ6zZAEu4mWbjCn9zTiKGBts
JI9xPDfPeKM/7cOf4QQFkWHFuCjHaT+tMTswRG/EExwoKS0k/jJOwxEMNaj8loUbOaR5aN+MwANq
0+QV/1t/h5Lsjde42jGs8dtoL3vW2+jGh50KC34lrHbNzdOsU32pURYevEx7zhp6mr7bJR9Su8k2
8YVv4MoXhsqzwUffEKULlAo3z0xfXcBcrHX5hjIbZvImE5JJiYH1DQAb3GuP742n44Uxp+W+6xzQ
zRMHGCeZMXjFG4TIriYUz+X86g/Cx/TazgZ8aMpua55RRVg9OxqN0+OF0NFPAkc3LWrWwJX3Olke
R2pMN/qCx6HfnDnfGhLzX+o1avRT8dkta0jhXXiWXvjBvSNbPuZ5xMvoakBt+apiySlpNoKYw0Ny
AK3ln8iv6ze4pQFbog2Ab6S7UDVIotLU4bjGXryRuBwREH8hD8Z9jHRMpZxH/0BLPKh+NsMV5Rta
rw0A0MgUgSa6cKCJspdsy1qC9wlrsgvPGt8N9nLIl5+ROXk3O5CxPxDABlyM6l+4iCcAMaIMzSW7
DqbiDYssn46g+rmwno5CssQs161EUiTJkVc4vgjV05fFPYCRTVwA82fqoT8ilfrpyrfwrKz6kbmt
WOvvhWee/v2k/wfbCquNJoKQMIOgY5wfBP/HKfUQ46HKLHk49+TLonVPl0mzwtdEXNCs2kOH/vK8
QFQSixWOq0wjvWMhT+vsuWFLmUS3F71E8ZDfWwBe81JmP0ASJjeKfSVC+stY61bViuA8M3ZTgql5
ZkpY/3xmC9xILTObF6MCF7kp0BF4Epl5Xhv5BbIRvkU0H9+wEQ4VjsxE6owpBQ6MMEEWIdWOPwLO
yY2FvlPfyTeVWGw+UpoiBiQZKwHfG/8ptzHJfGRAq6uJFubOBTgpX00AOyI+5pF8i5fPGnhLK3R0
//7xzuPofz5JNcWSLdVQNJO/y3//gIU0MQO1H8YzDV6CeUsG3hsHHBC1mXIX1nDAOOKkT5KJSXH4
ljTyMptjlV81HAMZze1qXvi9hUNMxR+i8pAKkbenH0P4pnBwHjSzWtfiT95QKEcYgpR8GKnArYlu
YK3Hv4qMFYFjtsFSVTH11dBXI9za1G6SQ9V/VOKTuBwiZPBMPQGN6gqhqI4lbERvYDB6mIZvpRZj
PeNTOyfu6OsyOCqIysVQQQEl1AtRmbWZuLpS0jmyGHyK+slFr/AElO5B/WVGuiOz7TJei49zDiGQ
JOibqLWdascyvifjN09/RiIQOqNZpoOHvYpLhKkLxboqcc5qhWM9i2NV/2Z5TwzLQgfTz+FzEDOA
jwfNRLk3+x645cBY2YmkKdT7YPxq1GOBH1HhPDdj2xC3KsU1DYMLSFK50QfccWINmCIMu4TVOuCq
jxd8IVHwOQVkrmHS5igXaidpLrJ6bEW4DzoinvQ1ndqss5XmGIyvgl3rA07e2s/qD/VxTjGbYoFV
NwMFOQY65uk8ksVtPTCr6W8x8nZFTgDxXgSEMDUTH48ukDpQHYusVOBB8TxMGxkiZyCQctHRK8u+
ULOx4hwvrhJXfRW/ayba2Y1ZAAu4CpiacZLzswmjKRKkUBvgjJ7SXhJ4+jImeoouOWggLigFGJh0
v7hSUVDekvRUxcfir+g+K6MO/fkefRAwp+i/bXkYeF1yuVEIzDdOI40k0mxqpMchJWCHmDNySQwo
8n4Rkab/OCchR0i1EfO9zDMZERpfEsuV9iPCjSgjZWnPU9NyLse7XF2nBktQtlXo3O5ofnp8GtKL
Ku+IEtOy1+RjIOlKAlyj2NSuTUJjeJJ3If8lxICc5/FVJrpOrfkmI1zPwYS/mP8DrSfmJu1vsrpW
NZ9kt1L7RZ2cfMTmnHWoi59GuI9JH0vixah85PKuxx1M1oTJWz4lwUocvkRpNanIgHHg4S9pYI1f
hojzJ/Z6TJ+EKz2rjwZjyMN6J5TNRCwxYTvEvPEa8dnmDL8XbuApe22MwCdrsCTYbPJ15ZIZ31b5
kVkk62RXblFcZwzA7IC5sKmbA1L4ocTGSGAMqSZuTyLYYEP4RqeQVJ9VDIz5wzGquA/BY0aGlE5f
xVWIpwVbNmyndcbVpCGbmqBHEaRCZkC5EvsA3v1tJAfSnXQ2YevWSMukOsgWlC1i6G2uWnOkhPRV
//w/ws5zuW1s67ZPhCrk8BckwJxFSdQflKiAHIn89N+Az6263WqXXaXj07ZlEQSBjb3WmnNM7hxu
q/FQD44svSRTRyebdzXYvln+EXlzv9/pN624QIEZ90no8gA1/aU83Sdrw45h2twE1ldQyanDzoUB
dPiWNMeyWfbqgWMnK2g4IghEwlcj8yJfbEmXXagdyz+P6gxJut89sSFBrkRRBpkAhNfwYkJDHWnZ
R8XRe2hwLqhgOeeBirovgnIkkNSKS8doacpWr5lSzNoI453FPrNGmO8J2rLq71L6WcvRdjRIuyhO
AtvvStuUWWGXtHhfaDG1+/jSk2iNxI8prxTQq0zdQHJTaSbpx3ZcpJEbdMs2cqJiizogFbaCt8qG
fUQkmeYieQdUSo1Sm0vlEvKRYlzTYeDNaNMjtGW+JGKQ0+ZgJKSjZkBnmsdgYZVpIIo1kr6nJ27h
s0wqRLfBjRMAZmDS5TzGA5JNWkjMMR+0XWhY0ZYjO3DnyVtG06RtGyvcVsQgSgs2dCRtJytVxRJ+
fXiYaUR5KYw33EOCutF9iBD0ILjSw21nJLw79AAsjh1euUms+ZGDOa3lWxw9Zk1pzrzY1f1rE5yV
AuV/eM2rpxFhNMV1Ub8LSJo5p5a2ka0d8dJsNnNjNXpOUkacPs+Ww6tBasNj2ypPeHcZ9YXyd1/s
RQW00ZrHfNIshnTRMM+uM3Cl83ZuKN9Um2UNDudcRFcfckhbPD0eVO8nHoBdvMhuFf52Vr25OuAh
ngtE0L5q2YGzzZzGmwopXrp7QUpiEJCCmpXLF/swmUDM0Iktgt2DmgtsWYDqDr/qvD9I6syicaJM
o7vwJULDcUAJoqJKBNExAYsyKhYM2c1ZT9YsS8EB31f6mNxvTFIflCaomoTJVikd+Ck0SccvlJuV
71iaE22FT0oLAWEYc2KPjY3LqDQunivgjrSjvriJGhRWw+oRvUn1u/lYw9rpcmYe2jOR3UN2yKq7
PnJthHjyAC8gYEq+W32NmTs37w/KaS9p3VLYVUSEFPvisWWGGj8chbGX/ETBcJO28rdcfOqUw1bX
u5V11amZ1O6aKydF+WbqpNSEjT6A9OTfFfwmmfl8XnBxHKKSIRK6JOtgDkurXnA9FdlBR3wIssIu
xY1mHYNqUyr0D6mmdRVgFvS6Dsuhoou4VxTsPgmFHtZ0UoM8lIEGEiGmvb3ISiQ5A2yJKj/KAwU/
Z5VGWHBVZDrJuHRJBlWIFYxDXNV5xAr0gi5Es/YyLeZAuVlkRiF4awwUITu/33ThVRgA3iEUV8Bj
wJR7COu8vLFp98SPDkNmHSClMXHA1W+N9t7E0jZAny+g3SEpO5NfYQrF7VpKFlHpppQMCcMPwWLp
xEOFWKwddnq5DpJFJ259CoCciSo9nzyc+eE9Z2Ncp/R8mXrHblgdOrg/Be1QVRpmJiOyUn+W2bfp
gWBDP8qNrxhdFZdTTWwXWPAcblB6Dal7USnX0qEbX6p6sH3KKo89QMf/K+nLQ9OWA1QZj6dSa3qu
Gb7r3FxGp7CR2Pn60v+FjmhZgWNgLYP31OovXf+VWdseVwymA4ANHttCffgay9HOx+c2edYbjG/7
xyGnc/gRNUg9EY4ZppMotOw+qgZkL7xfdhPLDkFVf2v8Nz26RUQD+ohs2nkmUzbp+6JnC/qpIFQN
dEhnygbskumDhOhxMWZun108tbJDuAPqg43HMmGcqtEyTC+lfxz9YodMUB0ZTbXktcXbDgRbslQQ
sI3cMgX7qGaS35FxRj4XMdU6ymBX6XZs5AXpVfEZsej0BdA7+uJHC9cpieITUCNTqJdWThBT8uTh
Ovbp+sVsuQm0qcV59aYZMNh8/FiXnBs1QvojDbdc3mukEhSIXyUKldQP3CRiKMwEXMhyRmEsCcBW
1BcvBFRoTLusys61EWWKeaz6m2AAdEhQc3brAbleXbMx65y6gUcDwKHnWIO12n9p5dVQDbcq3qPs
LtDzwTiXoFpOWVt8vJclpi0LEaqCq2aE3VW/mWzJDY5Eye85OUCKG4mtrfMY5gPNTVij3kllW+Vr
28p8kfwX1BKWsTHACDSI8gE48Dw69Myd4o+6tCuwgwaLbHyskFco2gWg5rY5PCJXvGeoH5g41YhF
ul2H/FlGeGzoPKbZ2zEY38XlOkU/ypOp5X+UXkWKXit7fSB+yrI7EPCo+moTtoertHxpiX/NBrcC
8QMwaJwrKHeSUxIi3aE0U2JwGuPWwB2EDsgrJsGmuayoGRni1C9NfBMLlvCliX5P8jD+XQoB5xkW
bv/EmoLwgw4D2qht9UIWgUHsTxaTehTQhU4uFQ9OuojI6Ks1bB9jLwu70oPEvjOyC3ou/UivKHp8
8RLA6izchyvBp/t5BDQjqwegjQNzXcCQo/oywuwdL+zBEPGPeHPYC6JnH8/kDsx8fVey8+KlOGim
4fta3dMxFHDwxqTfjqmjPFskzvQ31fyLbUVSp3Ly33IHjDeWgUtLpagX5R9yZtMUDQHVfn9B696g
WYbcF0Bdj9RnMXlBgqx+F9VTOvli0Qz4r7X6nDxOqnIKKAy4JENYzNIBNLcCHYnQZlLG0r3GnWWd
hJe+WCbqFQJmSjY72fQUaB7Y80s3rkVOYrPhX4jh2sh2/Mo/FfEeJ45EXLorlGvDOsnJPgu2Sbfv
+h0cBMO66bS4cNEaKCEj1PYSDu6DRHxluDV9B04exCV8rq18ImOgF16myUFxNIW1lM4V47V9D8qj
T0I1cqD8e1Se9sCbSqJZ1GfluxH38XjhGcIawvcW/VUTD2Z8Lb0rfy6qz4DtNFDTZOrQ9xWjc+cd
mBFg8JXNdSmCgto8jN3Y3aTkbnQz1OdB9NFET7q6kNCqtF+6+dQaW5kWhX+LSWj21+pj4+Fb03Ym
2VspjazySqkW5WdcPnH8JIJiKq8FnSvlQi9DfOz/0m3QpoScn58+sybLVBTmY5L0Y1QtVUVQGF7R
I2i9COmtUD6F6C2rMY8EtBzHN7H6SEV0mOcMSIwlvFdcpVRclvbVsoEIihbAiGaLADAe5l7uD1G4
TcSNXG1D/ZVxryjsDeU6CAGK0/cUyNi41fFolu5ggNm61P1nbz5lDda4jdCBUT804fOoHDJcjOyg
+nVW89mtfB98X8n++upn5w78Pj3kOIACw9Ol3+XJEdIA9lafKl1223umv9F1rvut7LEDdQijkHh8
k0/72IzlJVJ3qrmL4TOgTR1gp7G7+EjSC3BHQ9xNMyXpxiymVV0eLCNcf+mkYSyTAe3T3mWese6G
l8J/DWswhOvKPynCJaU4plHdNZuuWptEKUKNyhB2z5RwnambB4+MX6bwhvR6qkyy7hJ07EtJ38dw
OoBRUQBBbGp3lr8sdpQKDBWz9N4hGM/RyQQh1klmbxMlJTy03pnOnySgutlJKcqO5VCAU38porkk
bQTlJQr3MWBJaeuR8p1fC/lF1W9/uXCs/1o7LVUxRUlhPPk7lZSQSr5cZv0Fgnw6K54yRLIL7RVB
NWX6Hh8wxhP7MRuXb2S2zUAYk0YmQwme5adsBWSjt6Pn0GlO9AMW5Q46h/QUzCajAm4gJ5mXOx4h
TNOahXSHAPaVXjXsB8kc6sUidGhgwZbYlWu2lMdkXh+xZSpkXQF13WLzJPeM9d2GvcvOdM1U0LZm
wTw9WYwvr9nFcAVbw2UTz+JuBzVbmrHLqgSqi0nApG1SRvMaQYMAL2HcLFp9wwrMvlJadLf/14pU
7ODFvGBlW0nfFoXtFZJr6rIE5AfaGNEz88veQQnQWfD4ya+mh94+syfQGCZ9PFYaghhbu4k51dwS
B7qIxSya62eq0eYFLBjjBmZm6GMEO2E7shM3EBv9Q1M4wWIzoiZE/S+RWjID8OmmhylsUzcmi091
Kq7NhsDN0AWbh9AQ8y9DT8y0yNqpno8mdeNbv6sWBIos2FgPG1rImoIvGgV2sPYc7fPPV4o1rSA/
VhhNN0xLwfJOgpf+o1/s94kSxFJdX1o2xOywWV5hCHxFeLaBBNEde6Nstpj+w9dAwsxwHelHMOdL
N2eM6GHuQ5thNu1XMxoX/AoFndGUjsSzmSMWQS7Kl9zMDaik1MlMnlv2uGCyZjitMgB+RANFs8Gy
+28aadZ3+Cl8B/QRiZVmis40mUNCyMdY683/AABFjfPgorHAF4L4QR48/TVkxxjEF9RM7CN0ohUI
HrbKjAoRhEUrX77T+4yxgTDvVll8bERdlY9rZM6AQMGOWM//fGLV//qQyCL6x4n9MXHVO7UdNb+o
LwF7TfSwkEcmAf4cpwPiYCw9wxs9RpMBfz/nnBLmQOtY57fIsvCUA6z9kPYTCQLRG6NW9ETP4Qdd
sxmKGbQuEt0S5AKcJGY8zNurOSzKgFEOIAmGuDw4bYQaDM/54tn05zdn/FevMQUtIdWQTV2T/yOh
amOz1nwhrS/mAq2Yb+8YEFsfqCaZf6DYQOjMVgq4DfaSqJgCE0hScN3oM/rEz9fy4HnmH7UXrDEh
UEWMV76dfWOx+fY+2pN+V++0Hjez+pmIpjNShOFovckfiIL3zc1/Ut16Zx2HO5Ml5Spdre/8aLxL
V2ZJlKaQ+tqv9tQd4g9uquj65zdu/uaBzBu3ZFXFdjtJyP7d/feYrze9ltQXpZx3jHogjjhMgzva
dA92RmSLrAcyHFPE6o4vLwTxGIA1rp0UfS1cumriUnWMv8cZbXDjLj2oUQ+oNUtsZuMcCULEyhk7
UPqhIckqN9AyMmk5It9lKG0DWadaYSfNfgR32QNb2oweFvReXKuoqaCnIeBoSA/as6N6BLTs5j3A
N3pnjsDyDMRtcOAbK4wdRgw+tval0ZHEJAQxwaTgmO4iwiL0lxSRqFNS6kezQnLdhm74X+6Q3wju
kTSLsk5ql2ppsvZj6WmtpGrHrqwv4omJWIMaA9BpOp8iFoV9hLjkhsr0qbpXLzUI8HO076/VG4M9
YNq/FNd//mh/o0H69+H8uGFDo2xHI+Rw/HSO2dMJjCXBU/3EPWSi76Vw+xjxsPhPa2E5OUBYmDoa
d/PBn4ePpeXvsHcCIpzccagzD1Ra7A2bzwr701/O3W80jP8+2MkZ/o8xnxd1WaEPHOwwGQSzdupL
KpYdsjZQV6OVKo4I8xDy++Fl+OrhhhVz+RovyuvjC8LCh/HtfzTH5iJv8+O4G3f1yfhi9azWSL7z
m/dYUjcmMIfW4eUvp3nCBfx84PzzU/9xB/mt5RmjwbrofTVsCLD0AlwLmLLPUpqquc0TRJCRqU6P
Cb4ogRkCxfnkOOSB4p+0t+S5eqeFgr2Vh0a5ZYGkXPPMpYZF8orQ1Lx7dGV1WH0TBlcp/rL4ab8p
ybhudVE3LFlRsFP/+9x3ie/XXZ/XlzBajcTAYx0n6BqTMSmuzboAWIqfDRZ3e7DU1TCQ8XzU9HWA
p4Myq3MYyD3Q0VJBkEEKdltDU0hpca7P1YncAybizJBwdqJWPren9o1Nw4luJXAqRnjeJtp4m+pk
hkxugU6N81Gd6zwtu8VfPqffbQxMSSdozmSx0/Uf2AdJEEa9iGLeZWLT3qHbyueTMzYf7IgLH4EL
LeYlTVPFpYFbnsiweGKpaYkxBf3IVABTQTJhszlq/9Wsbf/CXnk4/+Uwf15OhihqiqSoZMdRJps/
NZH5kAsPUx2qyy8/jnFJN/EL4ePv8nd91Db+MiboMNlY5+CQLiCSXJnnZPo6ZONXziwA9ucSIdEB
qwO3SPfrkflFr56EndRmAIsI/m8l/X+kWByxaULS0E1NZOnTp8vrH7eu0jzapqYBeglWySo6skIs
lHsQ2MXEBDsww1tTcNF1R1uLxrZ+ag8dDpxNv4wX8UJdETVUzKTFFccftI9bdQ0vjgE1AdWOwIB+
oZnuKvwqXmzYwHPv4NlraCMLxA8dvanstG6/hkt7xmF2CC8N6/sGTNXwgpD+psY7ZrfHP39AkvLz
Qvrf+0VpLaqaaOq/2K7/eL9ilo6DmdVwpoyZd5VP/vvw3dITRiByNNxmgSJkgUjMxd520eDJLmG2
quj2GTmX+YzspR1mpEO+BpB9KXfN7nEqT8ii0Ga8wLxegAje5bvoQiF+KLFPYvVnk2AH3y8YAYFa
zzRHFWzviMSaqqLfFFwMdKAFJLKp3d/bjTVrXGGHyqd6lqEQIdZfUKSkhKnrcx0rnNseQaXZCcbH
Yg+PXJeBstv9OxI4UMqPI7ZD7lhA3ESEAfTE2RptsAd1L+SQoPkEcMi7wMwG0MdgvG6ja9Fg/pgT
2S5kUorOAklL5FAi8OfI5x9340jeQ/aXdcv6uXf59UEYlqWa7NsUIBA/Lrykk/WiKNNLfm726nO7
6rgj/DcLRWT6BbwSLDPC52w6TQWSSROPFhYRKrUB2eibfKGTgDF2Ha70LRuyU3bWnsmX+6hPxTpb
4wfbBngNrFVxrXbVLjlV1296mpw9ENy7B4WzuDTvXHu76OuxMffDPdlJ3AHiVaZsSnbG6uFkT1h2
F9kTjzTN9t34IBxBLK7r3GYrtSXNxAkPJGldorXgdi/aXy7V/7C/fp6gadf7jysV4XWeBEE13ZkC
hax55Gq5pG/4q/QjbKxVumZeuiDoHolWvhP2LaI1YoZfsnVx9amH72xBmfmp+3xJh2DapBw7di58
8CA9/3Kwvxp//3yO/jzYH8tIbZRjVAp5eom2/kZjS30N34iQAqpUfvUv6ALvCWd7WLUnqaTIDO/m
ziSFVXGQXWziu/g3dbo0veB/DohGFegFVZdl8cdjMWlSI++sML3AVXXjNSNAbB+OucnWyLqIVP/z
uiIb037sT6/34wHViWHR07xnyvD8wOpyUuDv8ryhcWQrHypWC7g1FInMWiaLBS2YybKAjyv6zI5I
rOf6SUPsmW3JAFt4DPQiz37LnuiKUZ/QPGu32bHbYcc856d+Xm4EV17k63RHa528T8xYNlvExfhh
anZZzswKtjLKBoBu0M6noif5wGFN2wK7Jp2vCgs18NWBXT7eb7sGymnOTNpAT2x/r+2FPMFVuC73
IhGoHB8SrUvzFp/az+g2FQp40L8Dhs8MJKgikDL/EsRTb3XfvGP9W6b9zShznD2+u282gSqrGQUY
wERsS6HDJgpfAD7+xz46jvOp80sMia1+wWxF9ILrik4tLfsKw2iBboUIbG1DBtJiihKfWjWfx8dr
fxLehlfEbsW+/h5e63fCHvxXefk4GM89aPAn2tIU7cY7HBG9nRDOEqNb9qRUP4xizZl/U2nY0GKh
VclBI+dlmsw49rt9J1spBbZii0/xh3SNP+jX8NPiW2kskmX9rZ2zJVVtfAw//XIVv2rX7pP0GXHZ
fjXxLHxF+Xj0tmgH213yRhaFgD+x2OlLJE9kbo9H01Hv3KQ4ixC67ymSqKE5vvE9/UT1YQ0zjTk5
7vzHWvzgD8TXkQdJis60Wl85TvbEj8aeWg9vNCbI/IlO8QfZR4T/1DZwUkVAE8CoyJbQ4O6DRXoP
dvmSPuMm/4uQW//tGv7/b7KfDWE1q8tMMLjJzKvwke6DFRIRNvzb/ik7DtA/hFV09U7tE6wma0Ma
avdWAFwwJ49RicpOn+Gpi9ENP/yZQdJH+8I0jxaanX+K8+Yo7eDyO5VTPpWr5Fx+5tDowr2F3FJD
SzE8pbdkyahBvSe0e0/dxbwzEpFrW3wRbn++vX/ZOH/e3dTXoihKU7mt/Jh7RLqqP/BYpBew5mvh
Ax4dSAVu4GJFEIJjXDCttzd5z+VjVxvzyJN9Fi5gjb2SiYhnv176O/QMNoDyF2mHFk55nuxqfz5I
yRR/bj+x5ao6kdO6qPGpgNL79yOj9eOkG7u4vXj1dZBXerqMw1VgvmuE1vHBgDGKDNTsEwHtcZaK
U6A66NCt9EbccVjRlHo18t2Qfnoj2vHs2onrLt1Y+mooJsywKa5DYve0jSeefH+HybbTiXw9KMKa
aEMEb2N0Vtuzp9469FhIOo3UVYtv+Z2c60g4dPRXhvyYeTu5PnvFM8nDpCbX8rYIztCfhmZLvCrS
MFNaVbrDUmGG6944pMW9TJ8Hg7E8TAL5XMBfLc8KI/LmolinnE5ak+yrCP8UNAs7ThYJDAOfHteb
UjpYS5RNdqCPfCiJJKDDm7ixIy0FgRyI9tAycYy0FZlC90iEY3vUSUfobzV/Ow6ffekU4xbY5aNz
jGFbqcus3Ufe08O/aN6UhddrhzY+NPGz3+0S400MP6PHSz3C7OMItlzaYg6y8FaLZ025jt6Tx5Nb
O8jMH73npj+RvVeLH3K3a9u91D+3D2Knn/r4MFonsz/FxVYP1gWBDP7WVzZNAP9rrcqbrtuNwKqM
NV89o1HvKULvrC4l7SAkJzM/69o+H9cMgxNCMdKdVm8M4iweFSGNqyo+8OUnG6IYFcgnBOPJeFiX
5fBk5assupUJ84BTkO2kkbnWG/ZbTomWkwL7zKHwQ0XptSBGCX5PsY3H9aO3NXUZMp+IEbSsku7o
J3uw8vyVF2/GCgjiyBwnWPfaysDN3R29YKmNW63GmK/vG2vbHqmkRQz2gMAJxwMKyocXKxuP856Q
Arfl5xjVYiKL0h/FjEuoEicXJUCxLEq0Mkuvo9TdVAxui23CvDrb1doqDde8KkfSEBIId/RQKptE
eAoD5sSQk0jqwEm298szrxP2fDvSUN7WcUiOgros0TEw1E+OUbMx20Ni0D9Zt/qhUzYF5igEF/4M
7y5iPVY0wi35Q6NYosUaaYQ1E2Ja7xwV7SJOGnwePdkaIPzmmFq8fKbw8enQ4GfoDXlbhnTm8kXn
bEJ8xqFlQZZxIg+CNTQKgpAW/EOjmNfCnHVyhK1EJt3ETZ/HEM3JsKF17bl0VPiHnjYPUI8jnGYa
wutaDq/CS8BkF/sZl3hoObBRK3lmMTj59RL81jMdRsecX1Yty+GuAeTOH4ONbTuXk8HBQpKapEX4
cE0ni9yiWPENK95j2i9lugjj2ucEklmEZZcpCsFYvCgEEB71woyTwDvi6c6Xymkhva+dQ/GMKoc9
PmAqSLUcIW+No4Xew7fxtwj9YLnRNxJpjmPPKh2+M3YsyAbQRn55zAFJTT8vnoOJ0KVXEyGwasvW
VqTtCirijTkgjkzV5ifL7JR6xqzwuue8nIzKgCEOJ7M7hsliuKJLApENZI2f6VPBxnO6ZsAo+FG8
S2y1lCLT9c0S0s6Jn8X4B22WI4IlheqrJ3AGrIUEyH0+6UV/HThXB8MrXp+zx49lmMn2hh/IJcDZ
43D4lb9qeOpZjt87NXoTEE8TkwgSuiN/MbbARw6Uh+sAYkJQzoG/cZh85CxynJ3Iny4CKP78t6lN
1juuOS61KONTZ1MzfWK8cURUtN8+mJjz1jnmwFhwpbDR4oqYzh6CSDYuXE2//lb9AovEJ8QXb4WX
40Lgu5QI2fySg/n1tRioFiFoqQMr7UiQ6xzBI2+Saw8rMdcnNwinRgHhA3QctgPXG7wtTgcvLKPX
ckSe/EyDyy3XLSeU3AmC65nVEGBx70jokmeuxcbQVZbD1fy6lzBIcbviccf/iaLZtMXEoSU3xdwC
RcGjzYVzwwLNjDZ6Nd/ZaHIWwAZjyAHYyxiI3Vs2C7UJqK9QiD/mFnkrDEchyGWzhjvEcgbUqHRU
IXRApounc4MAndPIezC5pmo0NjMEuXwQOVFX2LAsB+k5nzYLY/TByBIe5fTpMi2c2ErTG+TXFGUk
zoVqZpb2nWsEsDI/hC8MV23lsBviHXBlVbcKUpK4zbFm9NzgNh16D+iDgid41n8WN16Af4UwJymA
q8wkD9e9W3+az0PioIydaJHzComvtArRlLNPZO8f4badvr/0yRCw+Se/dG02gx0iy6EHkMiNNhGn
J2+c1gbusOnfKnOJQS3kNSj65pxRWo9PAoU0Me/g0nVn5zbv5MQM7/xkNvYM6vqtgrsT9bxd1yv+
NADt/v540NfAsDirP71nDHzet/7co1ZHLeDUx8e5OVef6nt0q6dJjEs5xJSmuHCEFrv3D4qkGCF+
uOOD4jZhaWQ0zzkeZurVoz3Lnz5OEciZ7Mb5YuFTEWgGr5wHih1NWwg8I4sVeBvCKtgIcC9IPOuD
i4L5rYM3b4Pd1HhIk426h9cMPLkgGcrbwxkEd6AtkHF3dFn0JZtt4Rttnn6oN/m0sx+ffYxyT1QB
7b69RjPu3aVnR2tkmdk1Xw7LkTRQmxX6JdqRvnnNUSZhfXcgCOSf9fcDZQwVhg7q2b9RpWjv7GLM
+/ils3PEs1TMkdUBlqNZKd+JPqn1CUCkb6zn9DYNljYejer38JVOJgyFJyK0v/jukrGIiYLL7hmi
mGu6tCNHwCrGjQrgEqkws9QUyahLIIGUObSOcFfjoraIS5dQIKEgtNl9l+UhwgSGysv2YbakbmaS
cD8nhpVQTYRZaF+ZceJ6RVUp0egn2qBdQItIj81T+Rm+9m+UKDSMGQeiiKK4qU/9LqCe9NxOcQRp
IYyHYiShkjHhhLJWHERS5LRluykTl1KY4YA8NzS3kBfDHEMUzVsGRZ4C03vBhxWE09SRQDpeHIvA
g+R1LJ8xZNlFSDoBOz6srE/9Ad82vWGAATpC53LWfxhP1o1PIDZtbJg0jk/918S5wuGoLmvR6UZX
kRYcroHmj8D7E2K48qbRr/Bns5IZMWwFggibeckQtS3PMUVaVrrtwFgzX6j10gBZ6Z+VE0YVImZJ
CoTGzCC9j50y3abH+izS1mWlB06CRh/RnBm5jD74jxnwMlRv/CW6IPgX5Ff6osunILCE63P/E+OW
adrNiyW5TbpBLZSb9nC/CML0bgqUYHe0LfGBjDkd+VfqyIObKs8M2aBa4loeHLVaitXKR70PM2pw
UcKh9URE2ZfTRzoqPLOJ7uVBC2gf49IM2aQwrsjSkhHv8yt0rkH9yEuQhjbaawgFGiAY7hzVldIF
nr6anMQaVqWr40OkwQHkhvsz3xC7oAdnogeNfMEwyqIKeDxeSwNrrYJes9b7Va4jjajL76TvkPml
EtmL0ROSzs70Llkm7FOtn7z0HN6tLDHBosWjdme0CItEbnmIzfLQ0fSNUh47kMrdfTQ3LYRM3TXV
Kek4J8chWHDdD7B2/Ik+hwo+L5YPbdXzaVpu2zkYPIjTHhj+dst6IIliUbCrjDcCABtjrYEO1nja
U6cTVLeTAzcuoRbvVGX5mCJS15NMsjwXyqYOLjEWPVzYEzO1dB7CDMWfQko1D3SiD6GwTysvVLzp
zuOeUsppXM4UlEvcKNDv2wSm2KrmcPsxBXMfy/S5vTFXQaRYwIOaj1B0JlHl1AiYyTXpOe545oZ8
kP1xHLP3rnVz0FLSpPkPRSTnl1h8SodljvONAWHk8FdZcQ1k7i82ddPiok758gxqWQAcjw0s93I7
heQy52cMR+SfD0yAq7+jzH0GzM0SQOzpshquJKTQTuFPuIhgHXDF0hY5ilu0K1O2HikabNihnA5z
QDEsWU+RiRAUk+J5REUe7MjrrYzXPnMGc4neQuWyrJZq7FpMg0u6CkAl0KebLvRZMmVN1E/shIj8
JZaUp/UvNJuSsQfaBPIyJa7BCGxVuMP4GVlgorM1GAxMn1OmKqWTmPMiX3TWvVJvsUVLoauXKDQp
x5PaJc6S5RFrE+Hh+EIidiksutGhK8BwQEYFCK3urZXS7kb9WFOyUUEINyV+zrrlICCMmcbTdbNL
2lNTbUgh8gLXnKJPNpMjWF0U7SrpF2qKaH4j85SLHwnX/p5OTkmVSqYlwb9Q/oBJgwjO5wXeJmK0
csJUZWHTUmD0WB9ZuyFn2/FHeUPZahHqhTKNGw0eXsAc2EYMDtpnIB6ZjdzVo1X3jO+Gf8n+up6y
rBUcbOy+6xmvNT0lSAvtZ7KJHg/72AWsAnlOXya7F9zcr+XNeLfomoJYATNGOWk5Rj79IIEN/4Gf
g3aFb+RJiD+1ZUMOtrg+RMKX8VX1yEZsQlGmByLXa/CZmM2u2UjC0gJ1Fu1rgqcABMF1w9tOw6qb
YQ7j7msu446kAo+CmdnxLEecj3sCXVIHcWJualgVlhCvZWJ9yNBK7eJjPE6TspwEGpv5KqRzQ5ki
DGQc1wQcGyCSUbq5Iz8lmoNeYdKhg4hk98j3AysB80gFttKYMtsK+0tYy5g+0Utxo/Kana3BO82A
ufHAIQfP5icCVOkeM1nCCbJVVeCde+RTJncd7VVuLXbKQDCGRY+Sa4JKu1xINTJnCjRWcHJEeDdM
T5mvkXMaQWjcW+Eiw//euFiSTRL8eGAh8XIafQ3BmwtKaZYa4Vh4xj0nzKkjbQVr8Ywke0bNtDW5
fFMFKeKKUN8uOYSvHQ8ogmhyAXyNw0cYpR96fZmWH2phIHPBuqquxA9rX/qG/udQTHd3VA4uicPj
t/bFvgHxtG+5GprrcOUdir25NKsF6qQpbPXxkmoLn+gB6IikyVN1YbaGYRFDZnRZQgQy30KinFkY
cYmhMXeQobWQxrFmAnn1lxlRm7gN0HPz/JKcBlUrthOAfq0LepgnLCQ89k8MzPAs8BIKxglr2s0A
YBzuOG8f6lJ9Ge7cpVGw1vjP1uWEZgOeCnY53EfexLxhuVPVRd8vkpnMDw/dqKF0A4uOEWyOzcGb
EV38iW+K90WmLM9Wwq6hPnaeO16zWbFLrs1SWemOBxBJJFvNIXE6+9YvwMRNHoutjY2lWTODZpMB
EAKJHIdCiZPuWEXJyGUtgQVDShZB2T0gI9pFO/Tl7DiQektXzmg0LtjZWaajdA639VQJgGZe18jw
6X6N73g0aGzjDeKeq3s2N6dc+iiItHXBIvRL8pu9dIZAH1d3HrkK56Nf0QKVYC/UGDzcpjmm3ohz
bqbfKxKdG0xM5Drj/Jv1wSomCkR4HoPlg50tLLFiW4PDmKQBW9aunrRlfZuKV10hHM1J0luk7OWz
Jm5KcJrnv3QvfyPiUulf6tPAhvAP40fv0pLlwOt1rbmA1aDWAi0ueTPDmNXvjPTQThEoI/6lY/qr
bfvPti6vh2BCNmTm3pPa8MeQSOpiwQ+GtrkE0jxNCVSf6JglJOl0jmIMml1M74AnSDSrKBvJM6O+
rxyTsDeQGDzwIF8QEiHZ0T5daUATqHqAn8pnmvCUkLizULWilRS5FuaP4S+qG+3nyOl/R68TxKCh
NWCO/+9ur6i2PmyVorm0HzR3EbpZzBMQT1lz7RKf/Q36ZoDWfE1tCdSFkJh65n+zgURlFiyNBtaM
dIMHCGi8YW/qvP1GKc+YEVvN+rHyP0pXWER7tobvbFvYcLAP5pPgGcQy97/VO7pCSgXIyr5CcsO/
4SYl6b+REij7po9GQtWHtuKHPKeR5YcqqF59oSFbs6zNTMqcb5RZiHWYjRmNPR/WPcJMHBLjDD0I
rmW0O/gri4/2Q2b9wErzSjFJE5r6h8KFdRwR57TaQVSfOkp0r2in4BYNqkVKvV84TIUW/Ma7tYyh
uOGLdciCXjg5DP1pAXQn8J7sAtNGKNjxBAa+ixSYUmdAP8eLz1s21cDEMmLuWXIdNnMVGTA9ICCK
xithQAi+Q4J3KrSggKGCjYIeE27UJ/JRPFfxB6Sh+IPNCCA6HtBlPT344RjKKApZc9GBYDDmsWzA
e8OAYKcDHKcpCJank9HZ+b1iQlLTscF4w97e7k5/vlmV338uhmIhuWTEKv8Y96aMQzqxMmrGvax+
iLzyd+0QPpfYQGwmhFTt/QU9dcej7DN8y9/kJ+1MuxnVg/6JTKpO2JWxVtZvU5mImoG29RRWj8uF
Wc7j5c9Ha/2cBU83iq5LhmZMob0ATP99oyRKZGRqhjythP3NIO85JCgrXaBQiwF1k8qYYhhejqpj
0tTxyKWfzK/8NoE4BGRmOw6uGK814uzkKerh/wg71+VktW1rXxFVoIjwl6MgQWOM0fyxfGMiIgc5
g1f/PcOs+vbac8+as9a7MhU5DMaxj95bbw12nwdibIKGxO7hsZ2QJipUKca5zdw1NzC5rQxlRWxZ
amOhk+thSu/4u/knK2zTBR/VLLXJQ5Q+Y3wcCJ/7JBmSBA0MKGc/gO6I2A9AcWS1ZA69geLA+wUd
DIhJSOcJQikgd61xavWjOyHrE2FRdHuhg0IFJSZWgT0I/sbquIVhsgMDBIUtD38CXIj/XLl/O4f+
d+X+JTQ2nR5v2WUGgu6RWmi24BJoSYGEbNhSyKSvHcbi9Yf1sQiOoUI8AeY2dGvo+yzsEOkLwT+2
lPlPCkqXNFoU/loTJRciu+T1eg+yGHA0HBeImPPhn8uu/t0M+t9l/8sMKmVSPxvnOahoyGsM/M5Y
8EJyukvdAWD0U4uZrF6EMzt8V3D37G6n1J7AdatvSYKfsz8nSgxQEaJzGvMuys6+FaJLGg9sP2lF
5H1T+dMfsg4lHD2DhWXBKAB7Bt/p3PznF5r8TQDwf/X0v6AQtKGbP9QOMGCWQHnrgwVGOQJJKZUJ
onV0yDqQVZBdLTRuJpHA9EcHG4/Pe4V/wr+smx3xZeU0oylwBUTpCzbzv5Twb2eO/xmLxl+W+Xxo
B/J36S6IToiZ+glET9+kDWxC6Ludy68Wsed637Gi7dWwxMqbH1SMbnbmknn9qJJ/qbPp388OMwX2
FEOTVeMvOBs9Ly9lnMvMDj/1rj9BBvo9+2i/c0KAjVAHg8dK7k11O/+kportcGrP/ZtGYqSJ5fj4
Yt1F9YV+yvKxaj4nH8b2n6tM+/te+j8FFC/wX0AglVTc/kJWxFuRCokbcBUXBKwzSya0llmzDDSD
8PEKj6iwBU0X9rR0S0uTA4cThdTxG8uDQ3prwv6dEAFZluemCtuvI+MQSiv6NtBVAK4/DhtKiUmS
W5HITGo/qc9gW08kPhSH8nDb929sEdn0YZdnIhYIQxYJ4ub0m5WKTSRbGvJU5td/6TXG3/drcIq6
oRn6/6FZjos40fpxZL0hv2BGAooNrKWDUwbSWZwVOgohAq8NQduASsdF0FUwbrHh8jMEBTleFiRN
S1RwzF+3NnCU6monZzzMBWwZTy81icrUJRqGGrm95JmylXuIZf8+fD0SC4cdCxeEViTmxBdIAGXy
CpnpyX00qQPqA2fNWUlFPZJZyHTO9gAJWbYKl3rB7NzuG2IT7BrQeICLiP0afospS4Q1/NyBHo84
IkWmSEK8AAoOzJMvdtHUaTpYNYTs2CI34DGg/VwJxLfikJ2DHcZOlq3g0bCb2b/MjhMxc//VOtbm
E1lTyd4S//3f/c6oZ2WvT6l0qbTbXb+pVtCuA4ZsafLPmrjvH2Tt4PZhU0z6OJnjrHCnatO9N58d
lUISLzk2mMLYwf+WzzL56zQi8Gb/Dcj4y8xdVwyKpgeQwX5lh+vWQ4celOTlFT66IIbSCeont3p3
FLA6J3ywDE47t5J/qaK/RZP+dzH+Mt/e1FruGlkUw8aVCnXKBVQPepiK3bDiWTCorKVg6kR++dpH
7cYst0Okhq1/OU/s0SQqcPjnuWL2L/XyV1RldbvksyGRszdIZF3d+0QIZTXiWCbRDmLCF1SKLTzP
C5jV3f5LetfMh6PAxY8/ykL8cL4o4XdDPZesDXsWwCNmAiFYl8t3Ykk++JsFKBAr8WHyI5esO5TL
+mP2L2P9aTv+d7f7bdo5Wxfw3vL8rzlgbHRu6tUYsredFhyD3CZy/00Op+TAmxQRgbfBumb25A8e
g6hAOyZ5+ec61MQS9E8FEPPxf82397naZGpBHU5eZm/XkxDjY+XEnFP2FRYC1pSBg8HJsePgk6wQ
97FQrt42ZOlhgZ+n7PjYCCJHBt42sdgtOhAWQqsHgA0fM3xXmH3VrsFRayaL9vwwLDwUg3AxadDV
f0wPBDK/MOxzBDmXowdzqzWzC+ef33L+d9gtQxXpUjpg9f8jt1k0xixXDQGEtuCtjFgu0jVxftRW
YLTBDy0CiShB233QOjA2QDE+X4BjLDeZk9g4Y14fOAHsOcBly/hsdoVPLGxBpBScKQm3HvRXcPTB
Eb8r3Oa9AlPsG3a6h25ucXuDjg8dyQ+VVKAkulpHO7bDiQ1VmFMFyUYKkuWODFwQa8fNP7+18jdt
a8hThe0kGwHF+Kv5MWr9vR4lEGuFQwS33Uwc1vb6rH80r8SE/uVhSAD81atBZ+Z5Krl3ggcPjrb/
3Ze6YjodaIH07QEsA94Ixe5Ha0ctYzaUcOJBLYwQs+o0F0e++n2CQ9pp5v4guW0eSUOUoGnJzPrW
wYf41UKcBk+aQtTMuhwdae5Jg9uoDttg1CNVhMOBaOhecVuQ4kd/Jf2NQQ+zjytDhF2hD0yECbe6
dc0QR7GvpPox/GOHPEqWQGLB+sNSBRW2l4LSzIJEI1YVEPzVCtx9zrzzZh3RcE/X7ZZkBbznOaFh
R+M++lLWbQlnQOY2Dax3rpx9qNPglvol9zGIkkA5u5i3QQ6XThuoucNpQ4PMkVPrtobn/2HBcXVD
85UlvSGkvqi2GgyQMGKxuUGjy/CSZgFp2TULWvR64DVlvp05U30Rx54mIRnntHTaxmlzhyOXwoPb
LCu83wtbzSXKTTJpRw6x5l6VRStABJDjai4vq8O6WFlzgDWyfZuL+L3+zf9gBgOPShwVRAeblefP
6dxLoL5ZErLXvstgIOUttXUjzO4esA3pvhiNsH+fCWESkT8gg0ew5oASMRBKZ7zZKRT28/8gYYCM
4IE43hwQMjkw0SdqaE4iLvgbYFl3V0GWCpc/xlZQzU6suQBd1JnN7+BCJlA9cR0lTh2O84Ej/GqU
zi9kJVaEAOCldAHJgCcCnsOFAH84E5jK700AN0AnVwrIEb+DrAEzBPADuAYfQAjxYUgEeqUX8mX4
0V3QIIA2itTjsdfB0b7BeyTlYgBUA8uz4WTXt559vX3RBBIE7APVNZ0t8LyUgwPfg/aNWETydUNk
2MAZTNLtgtRv2Qb1AHiEZ6+vYNqhbLWn3hGv6qPz0i5YZYQG8YNASwtmBf/g4OulOSk3IDWQpBgj
7qfEpvzwaqT1nNVsGe8RdTM07wisC7WgHM9IlBcvIE8oasHdddGiICfIPwf4AA0Pt02++B0Qx5Rk
tOsChEl10JGlASzHxnU/yK7+zf1JldUg6UdwPCPPC78h3H+2W098OVtoKG1+N4o5IbQ+OGUegD+Y
TJEOfYGJLI+jY/7RHP0ieZGhl8uh/LHgjbvPQvXiGs0C8Y8kjjqYamAhLDyAkBk5zC08S6amL0cY
ezgBAgG4awpPxsOcvcNuhsBXtiBzV2lglyAHeTlNw+626ZToQspDR/byezaFDyxq0QJpndogcvp2
Kd4gausEW6SbU+EZ43GhdPvrZQVwM4YhUPF1Bh5Uj8oCtj9JDbtyVXZhVi4fDN76ZTXtvK5ZjKcp
atUTD147cHIXQvaTAcrMEv+DBst9gbZiktlS+j5cis1wm1ly/Krq0icyJcERSU+uyEvAsnO86jj2
m9gbdIRMlWo3rV8v6iu0oBR6gBLte1RJz+0S9iMIR5IlZZebR/1axFDnlvGfmwH9GGRTdMN7v4dY
kDJep69GrfuZAvMcLMWAT7IPiuZlGzL3h/uBd2OQwVN2R3z3RgYwU/NICvipiiNgPjFSUZMc3Ihi
leTyXAcQOTgDr2bewlG0NNQQzBTI5iwNkpt7hKq3CUvpTVe3Q+3hcmzmi5kctbwaWLTZUiPav0IC
5kEu+Oz72P0B1GJcN0ckLmsb3M043U7oShfy1rTHxQEQA9FEExjajwaG9yIRVR6XALHS8/FnPJGf
OIDnoGuUEIuAgikjxWWCN+cmXklL/FVcdN9MQjLmnz+Dj4vSh05mZ8BWjcvKMvgNFkCTmZE1XuIz
AX0fnjivCUlWwAiQcegYe/BjJmhuNO8gQ+CO+OiiTxArwYSLfi8TD0JGkW/Ff/5bRwQu1n8+cUDx
KPgR4/McyI6qHqoOKdBXg51lpZ2T/JPZewqbTqZongbdpfGuMFlkx4hlQYYqpYF7WsY3I5FZgk8F
pJA0XygTgC7VbKeBYwHonj2mzu36Ol5eR0j8Lq8xpLBIyIIFm2Qfebe8FEsVkzf15NHRWfgKYqAr
WDBV1kqwYGgIzpfTLjhOXuUaDdHbor5oZII9pmEFkHlMFzpkeGIJmwx9NKmiHs4YLOKHgJ/dzyRo
TH7gLcE+msVMLyacLEtmDH2HXgPJDwBtxD60fWXR6PxbpAt+bvWnRdsXQEbIe6LVymo4wWM8c+ax
M40dktOJ7F7cC0AGugGJDufLsglpkh9OmzwcWOboAAoPY/sKuTyPJ4yeOxxsOuFYUekixQYVoDYq
N3jgsg0J8DhocbvAysl+VsNmiOg7DMJj0O/YDMNLBw0lu+qZ4eFF4Ibwn14q634A7E6vB0FG5J0U
T+HzbZBb38xC/Ap0ciqr3E1JAoDd48qwHLYZyywQF5iRNVf0DDwL9Bi69GXxCBv/xt8yAmC7vkXX
TbaRd4LuhTtmm2NQbIrNfWvsp7F924y7Eb/MuKP8Z+5o7O/b/tSebpshtDnhvoUPcwPlyqniE7XY
nvJ1HeXr+xrSNOp46oIntUdHphvCM2VP3akrOw/0k1CltRVX4XfZWu5+C/kcE+gqMTVzVS6tFLfy
oeyJYNDyiwh1ynAIH3bnd77hPsJic11cFnN37uZrqvq+vW/poPEBu2Q8AY87p4dmLZ+u5AAeUHui
rTCR+EtXGU/JmW0iTTsF7VaIvBqOPoA0nolYcBimWBqT7BoSeIC+pevG/+0KNDq/cSb2DT/j1qAL
cdP4IFNX8aHxVytyInwU4n7waAlZUKqMp7Ta83Ekley4jm/0CG5zmbxMJ6QMLXDccxBllVstcoe4
Jcfd2cOdQa1HbgMtjieIjJ8HuqCicBzhFbiFOPVK4F34/vnLXTjIZ86R9sef5Ixu1U7aZ5t0zZ5p
e9tU2yK6LIpIfL5vLxfqUtrzGkMoQm/4rSjcgXrgBumZYvJ4fqU4pDWJKjlrP+lZDAtwnLQcLuTL
kuq7oZ8EOI64+IS8gAX34hL+8QLiH06xB9BFTtR/eMHkLO+kWNxgCEX3uCzKSEyR8i6lwPnaMOm4
6Vmm71Q+jyd0veZVmF131BB3k3f37fFH2vcn7sFj+hPvPD5fHks3PfNenMhvnJt+dVtsUvTqW93w
DXWnQD72YHpkWi+kSM7fhvC6ECMiPt82egCZCY4v8O4J0Wl0k6elf91UfrbhppUvlrnp7FupZmKk
aj9qRvMpCzLFCTPZBi7fC6qBzH9kRUG2T5Rihi4qDEXmoKyn0sogpV521ZO0an8yRkx1hvby3Eb9
iVHIsoJ3TZR5q782pGY2fhVKb8qeAmzzw3iiLlpWE1JaQKkyBK6b+WoMcj/fksz57Is4zRmLs6cD
cg5oB0fRGe45AnciQS226p2qWw1SY0wwKHnmgi8zz9yJvKLx8dVBQYIP/sEWgVp+EFARg4NJlM7Z
g0eMCWwKDz3vjtSqUfuoo1Fqys61/MW0Z/ZiuGCbQLPLvMjMwzTJGOV8SXrJ1xhMow67swstcsde
fB3zsmSv7cYTnJpsPsSMzIx0FbekCLgORXMbX9kp3XKIkrABAmBbbJj7M8Pqo7srw0skCOhHKjU+
UyLoU+iKxCHpHRQBQBNErgyVegM2XGIuu6BQgU/xzO6FriHOahxeADYbvsLFMmVCuMJ47iT0nTX3
kvYPOWL2h+mGv5SQuX6YwFxp02D0ZvF+sY2GEaIQhAd39zOkV8wVmos+0ql/OHTHVA2pYLGAI4cm
FGG5L8+VT0CG1V3Bnr/+kVYUM9uU5BsOAJLg0yPp3uUz2nFUI6Wjo+FmpRAcZNDTFpzGV65DAJ1V
Uf3Rf+5n7CNKprj1jh8YPMJru56cHn71Jn3oO96Obd5toyD1AYY4uDmYDgRLD0wQrDVzu6bQFg/K
txifm8TuFjokiwR9bfwyTAflw+IvTVhjDBBsMTyY5dnOJucqnH4Zbznz9h8lpJCsBpxGeB+ahxqh
IZhuALo9/+ac31msachu8SK67LO2UF4K20ACz0JUeNSoqDU6GEzE2Sd9oigjXpnexQncjQqh6mvk
yqllt1ph8qPSx9rOjPuT57UFG/RvdVFCmTWcPSjxOshif6ihcnMhkho1IakM3tFjx1NGakDa6Jwr
edhvQSllOQ3Efpkm24KVRoaKTa3QGkTnL97OmdWadR+V0aOyi0gLMnRX94/avuU29Ol0CYY+Hb+A
sIeJDJPlCi47Pk9wqjGqwdTuuhBN4hMdj7cqyzUtzaMpgLzjSXToIqp3JDF9srnyqNL7+gZxMCs4
sothAst7SHenPhkj9F+eCbfuqvhM6dFh83UPdbx6AObnS2ITfPaH2rlG+ZaezGMYVdQoL0k90ZOT
M5v2O/OSmHTJoQVvgeWBG45BDxKVc0BEMv8NdGamKlf9VF81r2e6hoHSp36J3AGGgCZqz9uNu/bE
wsKbkSjQRvJOvOBAkgFu7dT+hDzCmmykherpnktPOzA55Wcw9gxuisOkRzIsDzs9Jzk464+6JX1B
yiL6ZQW4FGgBag0bumW6pqKpOB5ATdB/oUGpdzQQnMD3LcLtC1LDOpPKZFIgVa61MI/dWci6XkS3
qNjcNsAZYOahMn7nAQrAIospgElGuTiYnOsT93hcljmb0CX97NiLaQAvJYo1ISB8ZXsMKAHlaeUF
pZvsJEqACYjvhiGL0OAzSsLUo86XcRryMFHJsZiMf5ucz/2p26qVqYtJkquw5NklsNiSO4u/CLkW
agRBtY16IlHKJUvdvYBQCLIdC07uY551ltyGv8ON1sXVlHfCIKGmIiY/TCTNYW5lN5ec4aOCxdjY
M2V345L7wxvMX6aIMereOu4mrW6nZM26TueJD6yYEaAxV39Fk24PKjWiQmEiZhQeA6bmMgDuuaan
5H7raJ/tT7lL1rwTE+xN8elNElH6h4XVLuoTvoVnbatpwATBabQvXEnUPDWEsQ+V777a1ifZEXLZ
mHIhjUdj7eAEMN6qED0P4LJb0I5nXpohypXcV2cLQG4B6RPjkgHB+/we//9/WSb4/EJdflKxnEj7
chY2n7D8clvsz1gqfHT72LjKIh3apZ2YnShjtsnFCP2d+Blj3IWb0ekY0JSfdZiv3JMi8IF/nDyn
hZ+n8e4cZ7RxORfSSJyPMbBuVgC16cQRvOgoMB1NLG9O4DSam9OY3NnY8vUOyKPKBOe1jkEGGoTN
ATW0o3nEEop3nJgClzDzCkCw+Ed9MAxP1ZlSUfN0Yey8cVdiLZNEtiyCacgGF9wADAubuPG5kLfF
sHK5mNvxAhw6poH2cycAysaH+Fns/GdKOImZlIeXZMOwE2IFU6QVl9ClOINtEksdD8aE/XV30oT0
A0YoU99vieMWLl5MOzYOwfEFiIvHAIL4XmGkbvXTsGWfj0XKQ6Q9CEbWKIu5bIO9v2PZo0oZKDyb
FmSoYaiCuKcw6HVBqcbmEkuicTBLmNM+nlMU/CrUG9fRDmLig9kBuqznPEhlU7N85gXoJUz5FSo8
DJ/f2TUTTOK/1VFGyZm5mF6q7bpVaQE/tlX7RugHBn6mvP0lwj18i5jzuYAC8Zdb0zR0AJY0/Dyq
MOs4zJjjdzHsnoY3+8xn/VBFTDH8QilwGdP1RE8uWMspOj1N/NJCyyp61BCSNsEOjN7EZcJGwVh6
GlLCrocaDHqCEy9E8dUbecRmByD7OdS5mNelUWhaZmxKxnGlDSgUgrX8JLxXzzOZzzAbcQXRGaQv
bCgqi3O5K+XiGFfwSP7y+fc4847+cxH1x314Ln1k1ga/liOlH55loBI5j55N1WAiYjMyWug5VAId
l2sx7yV0tGOb49TglvI4I5KlJtGqNVdTEmOVhihwPe0hJh9cCixZnY0VhqFGDVFAXgkDjqf+Vgtl
5yBzEhbCvfOQv+C0MWOj9zQ0xTqKEh77r6fdx2+UKGGiqG06ptiZLEG3XYSdQr3VJ/jqWdWfczMW
pxhtuL8ZaNSuCPPgIqA/3H3MLErAgymE2KyzbmEDYdDAMMbKp+3wipK8zwZszaIiGTBCC0cD7ck/
MQbhs3iuebQIs9V1OV9A7UCwCIDC0aTLa7t43/naTxaxWtLJmZ/oLDgFMK6o3xF3xqmPOHHwZaKm
Msn14zS4IvsD83yebGopGtq9dD8o4Bk18iVc5Qu+2A0xBDH/klvWONg1eoAFzgSBJSCmTsxA1jXD
jy8RDT1mgbxD/Q0mf77xIzsK2pAKGvzZUlmQYih8ABB1zAC5IjArFsZ6GgAb6E/NzEE6+fmR/QT2
BOsBzhEalWqi3seJx+TI1zQNW120LasI8yF3ETugNqCMRFB4KWNPf5kmm/Y027MpTt1kTVeFxpKp
hLJglycXdMucubahBnmSKIvijydqi9H1u6vFYsGwToOZywiBrumHp6UVqPqKHTzSfeSMjIYwafBn
JVB0048aaZXjAaCgxx8F+iE6xXM+nMpotiN45U9uPu+SZ58XMu2eS6P+w04BoZircCaNAM8YnbcO
WLEc6coLIZOCqUQiq45qluuv9iS+93jdLsusZ3su/g/zOvVMbfGFvnAU1oNieMfyrMUvVwpaJRu9
nwtDrju+U90x7JicPp8BMmhD5b6qtsxyknTiQvpwF7JTk+4rkSuE0g1vgouF/isP77wSCjOfiiH6
89PidLKMhOSX+REOd4HqYLKnFXsJmnbhgmFxNtjdPM2vovCGzlMerjrxppc/oECQs+QIb0fYgVmR
TEmZl7k6MglMGNiQ5xNeEsJUwgQhCga/DGkvOHgAwO268+isMIf5lf3dNGzOzbaMigiRFIy/zmZy
mH+BKszxKQ0+QHAT9lobQYqXG10HisTUTS/eDTea8F2+y+/je4sz9JPU8Jd8eXSrH8WbrFWb9I8f
OAh/5K+hcmOxS0XewbpB6EBc5XBR7fGACJCBtFJuxTaEXjcywl+IgoABSr6aN3xB5OXCifqdvnX3
ICUH5ObhEoe0J13JpLXrInAl1aQukHhiEsFKG6JxyOdYItzUiLTqjizf71EcIleWSFNHfAZuAVJi
RRIsobN4L0JCn8BGyPkmgZfHTwyHH3SYUkSyNxng/RSrl1rPFrJqlq8tLqN6IXa0xCWFeI1AUrBh
YxFzIHV7zUmgQDfvD5ncmWx164u5BhlzqLfIftmk4pLTLAToqxXv2X4S4JklLqEh9TScZ7zJ3UL/
FLt6x67qygIQqCf8ncStiwBO3fU1+Eboxkau15ouGQqsnwksZvjE2V8IyWOz8t27H29bmPch57az
aPuF/8yc2ozHuQswaqGvaY1Pnurl4CyA3x1ExJxUpRduujDcGxPONZAcFsSQcWJdcDXyKgbRVdbN
LUGs6dFtN/3jnWxk0n9vmj1jDZvaFcQDW2BL9QaHOqEfQmwz05Df5s3iisobKfBgcu4++Ob71NZ3
d7K6cwDC7uzoYUb2JzWAwGOn+MphTp8ACyL2xST6AlQ5Ymaa/YuQZ7Mnzgqvomc4EvGBG8YNi94Z
T+kityufjeZr7irL4c/1m1CM7peesoQU2MUtSPTAmnkkf5uxCz1yi5KpQ/oGNXkLIL4wFXajOLDd
JJyu5IDlcVtHqYt2ZHtzBqB2vXU8VIuvqHDZfq/KsMWEci8HNSRBaVyguCNZ3TsJK+H1MOxQB7xu
r5Vdsuz/xKMzriZiYLry2ewC5Aa3dUwGL8DM6qcZkbsQKO370emZa1+mCGZri/pwDRGoZZ3RifPs
Zi/SzlCDYm+8V7BoFzb3Swp7WpAb61wSuz0krBC1CZAja2ziQPfRmvj3xOpbX91eCyYtU/o+UjlP
WqU5UwK07rk1J0eRHCfIu030HEidHA9IT8Yf09Hm33Xw6sZWEUzI/KLzs450OnuOabpNrqse8KEW
EmxOPIOkjgJWr2rGTjvfZFOdqOBjCUufmtgwszaExRSrYbjCwlpYzfMzfGl8TduIqkUT79KSEWLp
SCOR3lTS6++K4FiaILAEfgUKcoXkMwsA/PD80F3Jv3cy0oXAmpGipbs8xziK027f3AWVT72D9tdF
n2aAZgGsd2+J39Gzn4daB9WhFN1aNOHsKxxgiWRd4EZA/SDBNmWm4c58g1TvoYjEhAKOALJyCjDD
AMeIRJNyLj5zhOKLX494WwSJKF+5iks4oYajVhLHkQLONNJvSdwSoH1egaJwTiKyHvCfmkhXik75
vBAkP5/Z4GToqPAPiL04Lv6iakV58nkAdVlKHrZq+ooMrhEOVnZHsAZYU0UE9m+fd9hh0AxFMwfR
x9q6DTAJsICJIpXQKBJXh+ChMVEujEV0X8yoHCxnNtwxGSP1eQknc+3IO0LsQk5cCaEKm00L+l0u
h+2kJb9JsdCU4x9Aro5ByVuQEi4J/WDSFuDqaN9ZKoDeQPNHqhlZrGS3fuq686DKcWkQCSBzEA4R
Et6fWASmdJhHkHsHBQBHDAehguAcbjCnMKDNmWT/AEiA/gE2BhaBKgbyxzWckaBaTt7fL6kEjlcL
mpsR1nXNoq7oFjTy9aVZripGeuwXQTO150u4GWKCL88XmaoLEJZHZc+ju7vN3bkJxefD719YTjgZ
Ro0bEyShmyc/yATxjV6gFOLKAdfAVypKB2NIov6f/p2C8Vb85S4Q3gyktQLJa23uWLz2nzquKcKX
L2jOKx+4DkuoOOxpSIzHPfocpNWvAQwb6vf9LX1TjqJbFu8XpwFHwHL43r8n7rfsEsZ30WNZo1f7
nb0m8EgsHsvHn3wF/UTy1n7TcBrRYUmQs1wRboVjiAm/9tgbpG9gP9rP7m3+B64e1lKgFlCRANdQ
wUb9mS/wjpfu7CPew8kfk+lr8nIlbC0kvpyzDW4St/1+fCCqc1tSpthEPeVl/gErCUkxgSA2quHN
d4FbXJdsuD+MOVQOYjUiVZgE8HPls49+GwhlxBam5yp7Ae1hx6vrJz2SJsIGLhzkhG3yBB3N2qY2
JFfm4D583iJ3Y1LLIUy3h2WMW1NhWXXzc+/BmtKVTu7mFr5Ks1ndJRub4uoMzpogt5lvtxBgLYAs
oAE7dVjtYf9QBwuaHWoIiwGuGUAgt9TGMuAn3hcWE2N5RRScTgaHC3gTLCv5PQt83o9qnpCG/ALR
P+6d+pUWPJRB8pauCGu08CSy9OxrD9eNBuDCbWpvkOw+9gF8wF5zGf3JsICV5qLCeQ8AHQ0gQcqD
JUNC0OQaQK/BaXeyQMGtIBQGHQtkHZ1NxwDMQsfjLwChoScvUkBloGzhV8RQDtV6vC6A/0DiAx8L
B7FqeChcNrxzBe/B53UUpYAPpIlDYiYF+BNSIFmjj4TWp0gX0NAs9oCSdPJRId9JPZAFKhbN4Z5u
YFLB4zTJ1o+JNUd85+GBWMEAiAf3Nr6MhXOfe1fDTvYcRsgQEDMkGfLsFRAKryagMdhacy+eCYzT
JPYpLTl2mDP9poZHvyQV2edH9bLKig8ANgU6MyydBIw0u+o9oIDDGXd0dQDqggzG4HaAAtVA61fD
LBwqJHpMSRcpBuwytRMil8jeFQgH5sJuUYlgxyFUKcI4YaBwsHJq2TEEX4nTEjfZwMdyz92qeL1M
Vn9UjqhBd8bSZtweuA+89GxEk333WHJdXQB3MfWpO18sylcJ7yp6EbLbX1y8b0DgHx06SzZvTGSf
SqECuBgKCDhE9AsKex7ULwTnJ0hWYlo6M0KEGBy4WygzIqG4jFsHoALDi/NsbHsYUEbKxBhMzBUp
Lo2LdVUuANaAPmBgnQ2ku65QynOTyYnQDo34rT08YS6ujeVwBj/GnQ1oHhV3BZzuNFsWry30UuYD
vSKxpcDlRGHwcM4Az5kC83OxtZPAq7UOTu5ZSE/BnQmNDYADGWf81BOvOWHHUa3Lp/UIvwxNOJz/
9KJz4MCiCyTTNbpUNBpvNYeWoHWQ5iTywnV40pAikAW2jSma9oIZR9+pJ6S/HL6BSBo00E/0Sdqp
3ejfur6Eh0XTsOj479i43BPcHFvuCQhWQlWkCmMBg7nHmKzEQf2UkD97ZcEz89KeP68rCqe52jpo
FVzWqLKtuTvxIdY9r4/YqXEXCvUMPpQb7scbq+8YtsPzNn8IMt3hOXQbxNV9th6gLxC+FRENwpGz
Wah9M5jKic8BXgxrmtKBVF4xOa25C58BhaE7Um5mIfw9OXv/xsedu+GyK4AX5WP8pOrUE1RB7P1o
C8Zl3iJ+i/SjeO8a78BcRDPpM4M/fs5CaG2Gc3cmdsqWnQ5IMgbKWSHjut5QKC477ogD3Qng0YcJ
CJ2aLMRrxdao3WCY04GNzGVLSlVTAaRxYMEzTpjM5Jf4S9vhTRd9+IBzCdRqsK8YUsSiGr+eejfi
jbi8iJXiENRt4pGMJwYIXBRnMWo1PNUrdq3ckgmEWMkQLxmjaN05JYsRryXujjuH7rDjTjQo84dA
d+IhTW1aY/xkukIJApn3wRcb3pqUdcj2RAPzd4yY5Agz7OpXkIq8NFOHposNTbsB3kadMMHQj40l
CEjjg+kHOCETEoun/k2p2EPyECWkd6Zf7HaZiN+VLWxggCtfWczZO95eMWswdipgbnFQw1uBYBi1
7Kar4gUknj19Md6Nl8nX6M7QBUbx2JJeGiAqU2fY5JjwkNkkVnf3dHxbho3wc4wJ+sP6HAHYbtmo
k7TGLIhKxxz7zMqYoDJfZvaxRZJv6056r8jhIrDzOS4QITlP05ELtL+it073ILqyZyi/GqcuMACD
lvb4Nf+cvaoTUgdxyFh1Rea6OdmTnjdlE9FDD4CHmRAi0Tj0gAXh54W4DEM+teoWUJ99/yHRj6Qs
cvt8OCO2cA4lETrrCjJ86NyqjgF6mcCgxqMmX1ccbauE2Lhix+DzdawQOF9MyCPIFVQ4v7UmX0gY
XXHyX5ywOn4glJrFtoxDr3J5HE830NjslzCQjHQNvFu93e813UtvAFphWiZViIzDJPey0ZU+9TdV
sXMdEgT7QnC7cgeyQDGHeFqFSjadXhynLlB64EWuKerA4mRZR3XUOV4w/xCHX+G3mGceSXMT9AJX
M68k6zFzKFg7tVBvVDKn+UG9fnZ05se1oEhPidgj5ilSli4XtPYsnlKTREM1EbbYlZUdw5XMj0Co
js69t6lNQ0XZzuWiiYErCH+DFeceNP0kWiq9XcT2iGInqK2eHR9kFTjCAFC41LIBw3RmJ+ifzvHo
YSbAYWCXokk5MK/cLHZagr2E12oS/B3uV0zs68wZceGwO505BqRFtdNl9ii8ppSVwcbe4aWInRzA
Mgp8Aiz2Srpn+vzaEa2Bqad2uGdDjKQS/zhtwF3a2+ljRZ4nJeJrn8IVYXNQqmBuselfcP6I7oQP
ED4HxDtz7/bU2+ByClmCpCBnitgH8hujQ2VwJrXV1w41oRnmRMVwoauSO0pGlS3RkDo6yOa6uHhp
7XKXI8QihQlPjZSxcjt9seJ23JRCILaqfiEQST38FpgrNPJkdSY2yCCc/uI11CIKuj14V6fHDUrJ
4Quq7ASf3uvjh1Pvufd7lCoje+pY+UfcD+J9xD+doCANVNlcUzMvz5wYgpfY4eAMFS6KgYIb/Zio
F1E7cmbJ1sBFQ4yM18DLTyImrFGEBXAVTg+ciagbv/KVz5x8JJZL0ilKNnRqGibDdttQEu5M89Rh
LwX3NChqv9JnrM37DmFRKI10S6aznUmYHIkIyD4ERFsSuBmtBWLT1DtLJ7D3n2kaTKEVAJtBLH7m
TohJG3715M4pgdnRN10KN/K7vLiedcpPH+cHbJabf4F+okmD/OHkuEcZ3Klb4CQta7+H9f30QO4B
Znmxu4udArwqeneXNpj3rVUR1qH6peCibUQ/Pb5AW9HNMJW8RvbxkNyP0bR/T4+R8sBpKTL+Zox3
+Fyvmx4SY+S1kGFGmoUwNIGK6rW7r1spoDFn89Fupts6LMYP6oiDV8IOF49WZZzEUBzti2mIpl45
3dHkJcy3zDWoB2Mw5aJHHSFLmLRilCi3j7x2ZRx9xfJye+eGo/r9cThYDgENy4veYW4z12T0m050
N63OeS/8IBqceFGdIKJyvEPU2wd0VVHfGF1Srztk18gRQlNLOJK4B2MnqkkwmQWH6FCHpT84HxH3
ys3DAZpZ87aVvDQ6fIy2hRs0xPvhnT5yiA+KLWwnazjVHM3sbSsKnSTCM+kcV4ql7glomCeInawD
DkU7DClgwt3y0yx4WKFOcetwFhjedcu+l7umEWuTecInxzWlfzc/Hs4HXDI4+9cwHEcQfpEyczjQ
z23pFd45MziaTcSu29apgrsZBV50sEzL47/h6YOX+QjgyzPZclofh1D/govXEjzDdGwn8HjW4DBY
nLsZeMHdPHDhIYrM6NQ5DT+9k71pepWZmG1YEZQzHe5I2q19ND/acM4VeKQ3bTi13h9OdEJyj/Pf
w3eGimkEDMggXoy2eGXZPn2QcEw9cVcHb4fJz4oVJGbIQ2Q7CiLenXJgQtlvEaQaVuAplvVBe4Yn
x/x/NN3XciLNEgTgJyICb24xw+ARSMjcEEhavPfw9Odr/XFiCa0EjOmeNlVZWVmTbsWJm91lud/c
VJu1t/dx2QH32rH8uSyXz5X2tV5PlyeV5udbt5vVT6lK10mdv9I9Orzrpwf6VpRhh/+GhC8VUeBu
WozwJcptJ9lVb+1bw+JPMXw/aAJx3NjOd5Ovlbqi5GW4a4X1Uf7c/HTf2udKrdvU13SoriJRsGV5
LKl4TdqcapV69tSVVlsFJcn+VHe5WPnuNCUbAE15d4lK+Vrh3r+f69lidzN+P6bb+WTnuXwr2vMy
7dIxzhXepKymDg2SPs/d6xxNIzPIpd4JrqxXUTH3Mj6PTtnONf1+yjWXu7dNapJZfc/P1fWlc0i9
LSWs75EOClyH02X6LFncjaP9VbSHju1PLiEHK/V2XrayqkeiWZ2r+UwjnTqXt7tJZkv8hYt4KAGC
2cA3YUHuySLLUDveaVYWyjNFq3/IJkDPySu9FiGSORC+arVWgXdZqCWfjdedzFLwIZuQxvGwUhVU
DKbzKg6SLTFA9pinR6xWaGcKErNXvoKNkFvBrPL9tGSW9algcWplaB3f/83IYN5WvSR5DVIS8pf3
k1zyY7/qP8afq95u8zKfN98UMnB48ptK4PLOUCvnUyzDCsUo4lhZVSBhgQHllwNcSZYiH4U/2Yrg
Lphdz+fHeUyaak/fC8AgSP3m5PuqLzjDIlGRBXaH0jFTIUCGE+CQ7Q0JUTbD3Camci8/85UsgBXc
Na4GJR4qsqDVLNWd+PxPjJP07ZCwoL51jSwUU403cKD0IWpYM2BeuOcjuBF8WAyqKqSiihhepcid
UAtc5eszhT9UvQB6PatjwlOninzz8H0YeJbKCQNKbT5Zg67jPf1xnjXcVLgUPKdYcyknpiemBc56
XAV5Owctesd/PstSv7KsnAg4hvt57uBttXRSmYhqMlV5sLsVjFethkQ0Pbj3i3sP4tG1AwneoQMc
r8s2hyBjn1Fk9339dRY0EqWyGijQKzRAaEaXJyqavgPz7Borh1kFwZpByMT/+tQdOfcqOjPvO+vO
5Z2coRNlgaZgRUJOXsoA/PW2g3S1a+j/8TXSvJWkHJo0NFrAxvmKIaH9B8JXhgSUKSASlPW0+RQX
F9GMarTF17mAhXR0x0GdTDv3ijRpMMkphwUFJaGMmoM9v+ej7n1d6MvPSziv9w0i51WGcwuxItdk
QOgYMYpzy5fvwFfpYyf6/eF3fR36V942oGlcpQhWpOSJCLgnRYUqELreMPSgDJQwMWcNf+oWL/KB
wwwNa6A9iFxR6T8dmPW6W/CspIBJ4CBOciPdXMmBpqWLGdVuelWd/8lKbYBFRGyfbRJtJfpSVNoI
JoOu8O/Nc4dLUB5H9zvhbIZ1ubSP9sI+RI/HKmfXFuC68zvNSvKnlCq3nKNi537rFe7x7VSX6LeJ
ydc9YMSLGpHK5jndGHv6i5qM1uuSzH10BymeowXQgtdEpXHePReMgW56XE9BpjbRU3QeyDI5nyPq
e7dFNSuNQCyNmwnyAU6k4hX5LYR6QRX5TXhHyAWflDQuvxbgQrGq2uk8KRRc3WO/ocwvzM7ykeMp
6MWLXcfOvwxwioVDwAARNyjvbBa1IrroqXrCW5DZU73fw7dIseZxIzfRet2w8BcVDMF7Z6iA1BiR
9tpShepiScoEHwdRxlk/V39F1hbOhVuBVtkfC7IDCjjTaIpCiQpD9ndApmftwEl/RvuBu3m0C6pT
IJAi36CG7Op5Yhifp315Q+03pA/XVp+7X1KrZwFRePu8Xch372Drr0S/0Ei0k4OL+j0kPBfzLreS
Bbgg6iphAAHrI5f/mE+eeJLo9MEeYHWe2mt2yX2SwyzOR8td/ZyP0hvyo45RupGxSTXmyEbetxb4
NqP9ORqD0qRN5tHt/4RiheyLrcwoe649J9d7VbJMObFq6DnqEIsxcbrQnkxe0cxnUqUnhS0cSOdH
L2U5qHGyBc9tpposjaUjfCZDS9Cdr3R6UZFjdfh0gEdTmp4E3yEW+NestlN0V53pbdnilbBoz6P7
KJsurwXq1/EcvuC7RaB7TX3tOwoSLsznc1TkHmJ7cwOSsXMfM808R7XS37xuBxp4a9eKH6VmmkYj
q4Xxfs1btNgcVHuRsCRfC+5IdyGVgozU3I64gamjOcPIVAWaTzdDYn7WeBsM+/yx6uJ5cfZnUBFW
oZ1HkLm/tX2wOdfszvRzNSWUHcF94pKxUZEC5fEIMvOVITJ/zsLeXeSoqUdcBR/5vpM6tVd2Hkps
/ve6F1qJBC+sehSe5ciB5fAmcRVRc2k5Y7TzenCymCNMQcqpAAXkto9Fn5exUB0V/0F/u2Vt4owY
nZSqXHMsysBv5QRDMnnGEpeKVTrFREo1/vf2yjWsZsqpUJ523OOOLyfbyQHHH5CaqznNeNzTKo0s
/nWJ0zyxerFLgtsXXupnj0tvJ2S6bT3FYdVbwfcLH2Uzbd6am9ZlCaoqr3wdXbefkC66pKvB/ym0
fJbkd7vnc+3GL5SN78mo1/3nXukG3emSRgRnaWnJ4MFj1iDt+AJ/U4fpfiSsefVz/vexU2g5j9JX
dYlm5/b9lCyydZTAPZegnA4HJG5wRbzu7uJcuybo6YbTuXH+owN96g6eXFzUXixxedV/f/qpCS7p
zohGV9aV4a6qK/FZRrmp1mu3iZcBLADpIDL4nFIegDjJnsdAJll36hVtDrLTGPg67K/bdKov+8hF
dQ2f0e9OePx7wo710DXH7HiaGvdl7Yz4NC1+FD+IjeL+Wp5UaYUm1Ha4bYCQTXB/98n4gN10Cx6w
M7mv8c/WfG3d3xYMZCjhz3ZEqknkffYKDuEFcb//vq6R2wEtZ2Gj4te+vYcrwF9w2gCalXFliJyH
gJ/o+J5fHvmBXl9hb8kzSWGRe8RlFiNTMhTDcWOmmQdUevaK68gY0djlZaC3uYzPzKIFINlrGGm1
ZGM87lCOtQzCIyAclj2Yx5neC4LeuebFC6KO9Z97b+6GsyQ63FWuvm+a2zxSb1639fu+z731nT1/
/A9ucJWUceDuEEgtloeg6YLPPd29nviXVOkCTAP9WboR4QRAD2F0zARCUOr3BFkuaTzgthqgDdpy
PLeTHy4ALLpJTbJcQWV5WqhMyJLuG4EyoRhCBYSikWfESo6JWIlyhoSZHGj8W1utB90D7DkXJXVQ
qq5fePfpdeSaYBot8v4Na14WAGAAGY1rr7JGuuq1/UNbkCi45cVszenTH9ZWDxN6dZ6CB5eofgXe
IXHVJovqfRNUHw9xWv0lwZ5GNr6PULDq42GmnmzkM+XM4FmfNbYjAJJnkXiSyAMfB6QKrGUXUv/c
rDBnzCKuyq3Y+ExG6SjRXNeEsiqPSq4UGFJzsLotXucbXIWq/O/Zs5YseKZRgUxCQpizkrTHvWxG
vxO6i9r648YVrJQB8gcybUp1va8LAyyHXAZjhLlykOTR4LYfyzoe3uRPP3WRG9ZvSdDBMej7lJ6x
n+0AVOh8Y0LCKzgn9GANaKYyH7AQ7Aasyv94CFkJg51r4Jk4bPdq/50PMkpp0TfzEBKhvq0X6BYk
d8wF0NAmsof0HSOw3XrfP23+0LjcrlucTTyOwqpZTEREg7zc9n/YCNBEW0rNQyP78YiMku2A+VtV
eJh2HNz7pdQhRp8fLnXZXzOIzENU4FIXacMdGKH7XeLCSRDIBZROw6GcbggcCLAFZ4a7MbaPDVP0
51ZdZNqXdZTP1tIq4VngjpH2QGSLCGVnWck32h8BqJxDrIw87ZMWoy+O0XEVr3ORPnCBMCEe4aXd
tz8oDbmtVDdP4ZeGtrfdkpPpKYdCG/35343508T0yEBPnoYrgAidyS1Jj/bsPBBAofdNz+UWkBmG
lqUrFPqEdE7hZE95qaeaQQJv1bUAWReE3mqT/gjzwDApxG5HV81e/3vPU4aduj8/D273r+980QQM
o3k9zP4dkVHT6e9N40Q/+NR3nEG3AKEPl3qxp0vuqfp1GhZKWNofzgwIPkpZutSB8nB7A0MrnULT
XdIgSRfiZCEGU19d71JZXSh8V81RAy2A0mOwacMFaN4bRSBr8LUzBNx7VoeOQ8TTP27svGxkgHFr
mL00ApdgbrKfDPmPoCmotOExdnqngbcbAVzzQyHeSsvF9XqqFBvN4INw0yUZuZiSvEjAMVV3F+NT
c4nwlaks8cWsKcf4GpzeOPWgRDzwc2uyFWIRBOGMu2E3Esa4fFA1d7rxcNW4KurFYa6tp/PJ0e74
7J/QHylmQWdKEpKtz2QPVCyorkvDDOhsrrKKaEkA9G+p6nVMIT0S7iACfQ5ve2NeqC4EWR6VAwHO
v9cOQgLplihJnp5c46l5SkRjF15zEqPLub6yFoqtbBqGIWnx4aydmCQEGiuZJtN0RBt/iWVtJ5aE
wopHIsW+hgujNnMEQH4I8+lgya5eRQrCEKZAwi3oMxZ8lUEHtDbThDpOMoRuCIRUlazAxXPTCumV
wQZzasuXcexloSS7Zp5DVH1py5GBt3ABRsagfcqWZFP77xXWPNHhYM2XQdvhgs7sCn4aE8JKP64q
MMJSsy6KRQQDn33stbk07bra4uUXJww2yr3lPEw4rQNbJxfs+BJ7Y1G9csWIpP2VfXcd1zzpDEzr
dH2RzGozAgsCXmSRX9vrWYYPVYsCqm0mriXCAYGsB+km5D01tQidRxYw395mXi3NhWXDrfvFT9ti
oZ7juODUwtf4Yh6SUK5VDmTOaGY60alTpFheh85P8FbL0Gbhpzkzdx76b3+KTqwqZtGDxWSGmtm/
manfWFBeQPXcNEdvEtkx1Ku/FloBoC8/k3Fi300lGzd5k+qiiHMdg5XOlFcs4zpxqL5jnuqabXd9
aeem+0WlMF38+sTx52fNT1fzuV2AiW94HF7TgiYfz5Gu5MUkxfjzZWVbcedkr0lAFoD8M5/9wojm
WTrZdvVbQgXsUukZ8pG3rWdMPIUcynn0Zxcju65jerFBKvZTRTIE/ThXaSar18HlN8sEPLaJts9y
lRNtCgrR5/L17SiGsAqK3bCmfZZYPAhPeVeSp0G4fpmQLaqAdfX5eUwoZVdqp7vP3qW2k/Weax0B
aNTL0egSlcyflM2zdW2pxJgmU1I5O2x7j9IvN6l8ss9ytrPuo5nvnMVMKbq/l/qbaFm7tca1440Q
cfmE0DN4DOZ1msGUHV1edYPU0g5Vvl9JhSMAlLOD4vV3tW0UflOhvk/ngCguFrtlr1QW38/+g2ZG
bb20bYjzf+bJVGBNkNvBQNQvb4dU5V6onQrl9BEuUj5809LKjOPHvp4Np8pJn3Mr+FYpvaLgGHCH
s1ffHcvUlu6p6mJ6mJIaXDOO6MDPy+N/i5GybpbQc72AV9ujr907Pcq3Wefm5/Rin2HB9IpfFGUl
tuWK9dVIRpjcKdHXZzx/VRRdxLRqUSAGlqhtFG5FGukW6qtG4qXwQgAWR0H+xfJXWoX0yRUHtCG9
4iwDhHv/iHaSmDlDRr/wItewl/+SUNJIVqqe/eX1QakNciDoG6VmtdTPblL4SfSWr+npGT/5brUP
5njOseKyPV3wcRkt+2g20ZMmbBqa2z2NoUHV1WhZuZOOu9JoyMgPaEUHqbuyvN8Vk6lSyKlRuC/1
FZpcdnCwp88P0h+Vzb81PYUskbkXGFhyEYFbZ71lJ1O+6J9aIB9nX7btW6Vp2UzUkWN7hBPX9TzO
GaLEP0XVVbhODZNr23cl9ZO1nL5K55WXkp+uupfk97WWjZTlPHdNE5Z341pXPLa76EsKQdStDecv
6868vv84bMpToYPRrc3R+lo2CQof1MVEb35Z1td1tYHLmV+OoABwY9tolarF2q5W+CGKQe4/mo22
7bPwLMO+/owe9V08/zdS5Wxw/pUsokJOM91cck9+lC9JzDT4Wc21Ti/osWxYQ3f3XkTtFNy28xHd
66bIoX3u38JNiM+9XyoEYkcZtR+L79tKcXBrJeOJXKBKspz+3mIzDmfV1HOi4Pr1Jek9VRociaah
3Ze/QOE8VvEzVYN+7OWN/xV7vnaS7yJHaoOVb20QFgjjddY/NZSbwJrGnO4Umdd5z6FyiWfDm4pC
9CuP9US1OCj10/G8meib+f1dTNOpd2vN64mWyVV5tDbD4aondKlkRCUZnZu5+rjH1YyQEwewutb2
5VGWYTCYVYkttP/CLtcuaPetVKULhyMozyWCBLql4o/bKyjMvK5Bso+Vc/dez7wRyWhD7U69fXP2
AaUEK6+iZfOQjd1Gp9R4tJTzSb8DZnVO9ntWPUbKbVDf6CQa2NCgsCo/qX792FenFin1w1cKiRfE
pGqPeq6Xrl9DXy9f0H7aJcmd5bH0/HQzV365v4lUdMe2u/q2zsppzwZrzIRO3mgIGeO3mmIftMbN
m+ILPnh5suov4yTmSWfbWRrCuYqc0Q47tieMrpjVnHCSVMCPrWjZv0N0r8POVexrKhldvjXsCepb
DtORGFplFgE2qvMyqNBYjpzH2FNRzxyYXjv4QmWod4/odMSciBbKqAoJxffOsrmIUupIqV7fy3rk
aLzBbp0c6yIfuKaKZSvo3Xj216Ro952buuINdZ8By2ekGdMNQzQrEzNa3NiSx8rlcy9WTQgKLCel
ZtEW1DnLlRgyAVlhrKb1NDgn8+qsvxxwxu3ZPGZ0+I9LPx1lf8xI4bGv3Kpa/D4CsUP8oGxfETIJ
kVn+a2UzLFVL7eLXC2jN2EHFgWHey8n3WW9cS/Wsuy+HiNyUPrBWHMuWp/hev79l/kIb6yYk9RAt
AN9vCTqUSEK1y+vidzs4M3tiNnIt0eFvcYVu73tjFG3PE7LTRMuGJ9pIxKO3dMTMHK36h1eA38eh
cXqFu7VUg+gc4mJtNiT6/aNqXc3jR5o1VuddNoKSnLV0dKoWOqs2CLyMn9WTZVHZRI/WsjkLaEOu
iTsXSkOULfqvD4FleYyVC33P1Ju6D7uhGAbhTHFTc6J+sT9cDYPparLqjpuSV0K557bsJis+LYD1
qzzbX/X//mXjVSSbo5t7EXofXBqLHxU2q+PKrfnyMAzSrW3dOH7d1heqQFgG1DutWePynSTdhpdF
9dzBAq0mUXXogFOtPLedd4o4WXnGy964kfz893GbWnD7uX6psahuogR0UP7Jm5l+/yfCsjyUM0pz
yDlonWrkwa7ldaNCYlAbNrVkL+RXGAub311110u/HyttQaKqxMXaPFoPkcBz74f6orP5l/0svOWr
OaHsUxse/Hi9dqhfS8NonTuTTBN/NhK/KQMYX2BFjfto9ysXqbn9V/gs/GZ+H4NSHKeyktTKG/Na
iRhIanywTlWSjUKn9BIC7BmGj8QIqUtG0mO4HRwHqUr9SXjh9sV6iS+HMko7aa+7daNVEsnsEN0N
ypNzNdtUWKRbqc7DWfH0XE2izTQ1fVYaiW/Bqf4+zvcLvJX8sFBLDDb1/K/vdjKD+0umXqjXr9+L
jihHhTJCGD8hGJartM8xutk2Tve4I+mfQC6Am20HogyHz10/Q/CwfItP8TZAYoVO5gsGZssfCWqI
VjeRA6bS30YcyZdxj7236/NVhqtLedxSjmHCnsxGIgSpWok37AImwOis41RqyscKTlc56y/PFz5M
l+malHRUO38tPtRlwtH8FHU4No9fuUrxx07xW6hlmte6miVStD624LfVj0bcfo1v17rXCqN8VPww
2YCA665kjljYsoF4MVi2TsM7ebVyanodFX8Mh2x0HewwnluHfrp6DpKm138LWTcSbMEVSDbZ6Pl1
X9H93w1vSfTqUNROlHPbOb1f4ks/M81GBcHQ+nVy7dz/eaJ6Ki8ZAx5ZZrm939q5ivVR4Li2HRRj
U+/8dqHsFOdE8KjEwMh8tlERobJs3Xq33urj2cnj29tgchcQnqQFDOXyKllNIdyEJA3hpa/bNRJ1
XBE6TEwTnzd6Oi9q2cbH7nay7T5Hu+qytvyibH2LS42zRR4scv+LNswFmMgNjZ6H/mLcKOJNDp09
UcrUt63lNDsM7noBUBi0sVtHGTPbEMU7fiUkibgFXMmhqCuzK1PApq7nxPKl2bk/nMK/Ihtig6Vb
7ItLiYP4iqrziIpQSvs8SZxb1C691ay631dya0m3leK1XhT/xnVf9/br1vXxev/HgrD8C0gehRbf
cne0uop6XMLtZ1UDKvd7eRgq1IhL25eR9F+yf6HWEI1WzWhfNfNS/zJ6ahntv2zQOXeH7/lvNzNd
1QITh4kpgu+GorR2mNv3HDdA+T1GO65kf/a+bNtJAZa0/Nd2/5JozJqZwpvkqgmrYCS0bhHjDooa
Qm8VT/EqHvXLVZot8Osr94lhlSobo/nWgVy9CLg0ANFKhZ97M6rxmZrNIpuoGLyNxWvtUV3HeZwd
KTt3S+MntKlmNH75JyAenytmGACmkY8YtMNzRxHFEB8PxSfAtPnW9cX2dkMVb89+nl+76NATad5E
xZaRtcGVGeoGxQoHhSn/bh2bBc6jIKsluFL8RgOw8d//5SqYSK/3EeZHfO44t9b/bn5FAI8DpbkI
MKuchf8qgCzYXVJZ7lze/2Pt7aLC6DoRFBNiE3rMSnVXFciIkKT8dulf+tnYBiC9MkyQWVqxIkpu
fWgIeuXtAwKA1Fns8YkDD8piLdnjXuWtI3rEez20n5waeqxSejmOuOiQXxw8LjqAIASXbPIjUU6L
0eIjM9FKqE333lXq8dnJvmdjdJKf7cAyPSDA88+eMTHzeJrYCZGtKNlONNHa+qIuzWP93knU53FJ
e5LV579NT6k9jiBV6T0rp2ixXjNP5y8oEcNTYx6Hfe/8JlDY1sZvkX0eeV+IfN8pdpPxqZeN6GLW
Tn3U19aeJc9UrB3ZGXj7+2buNMo3xvGiI+duz2OSkPyxamQeLE9QAO7P6wzgfB4l6fm88Jx3REdG
6wGiHRqazVwA6NK4Y1sJkkjgN2hEF+Pd6+o3GS4bvGsauRPx4TAmZW/CcqqX1+PLOk40daTtzZDN
R3vrVVJTqMaGMMKmf4hOw20ICF5H8Pvsz3pi8xwJ8fwhlBb48YdI5XnyaN+GmdGZvNJGelzlOoE9
zPqGAhR1VxZj1b3z8ou42uSDfQIakj7IbDvNS9RNayhKgl6ihLBPgdMnbnmx+hCKnte6TyXogVMQ
nFco8aGdjR6YUE4C6oJnuHkWKN9OLKqarf9y3T53jWezNBFvL4uAK0KIiRKX/j3aAjO6B5R0azPr
K9mvWXWYrB4nOjrRVHKrMx4U6DyP8awE3K+8tUpm5Kbz9VEgWJ0neE1VqXJMIjZfHXvy8zoQ/jvX
Hp+z9ukD2ThbrANGIcf2FNAyDB5ClVg2gEYhWvZH6/RI8x/aJJ4gtBhwXwiWSE6xiqJkNIuahbhn
Xfxj8RiKN+R/IJoA3X0OrBMJciQAqYDzwJxUV7sOXiseOiIUAT6i5pWT7h0qp6CZolUGquPfm6A0
3wFzweLgcz4VLfJOCLUCo7gj5hsXCUXzDzAshiphdovZrxUPZnc4xUBoEUWrH8n/rEwmHfpxO8Wi
SyZq8fyhMWLL53FXw9yG02Km+khFJmZuju9RfWdPxJN1pfQqnfUF4K+B5219P4Ija5pYBvoshPy/
UwHnwOMBSJd0TOJAEIQYIq9lXrvqO9Yf0QE8XEFUQjboe/kIwc3Te7Cmhc8UFH5GBn8oTBzCuavf
U780uvRXodyBZQO4BTL8HbOfnbGbbs/cVSh4cuzaQ7uSlmCkn1u1gbupyUV0vTarFvrndUNidQti
Vtl2BVs6nMpytofvN11Uk3G30LQnty9RAVFQTPDEvjYvqo92OodluMVsmDKH4kT9fVbftAGATHss
U5CrUI2AOF0fKgHTEGH85X2dJ4W6z80B8TVYYCZAftqINnJpPDvW0pvUsEpW6eGK0R24AztKSxXM
LJzKLsK+ZULQynnX3YCbT2wiBtq2m5tkJoC2iwd9BE82gOHn8qYB5wgeGj7xfuKj/IcRFqK7DUMW
VQPWawxfu5BV3ZWOlIcNLC4b9CZEy0RI9fQT3R7mAImE3tIkxXiRdyd1Jow9HMfN7+y3NNUmvml5
/OOOBX2tQiF6r8WLTw8koJXluw4e4LThMlCZkIJVxVvpA3ZXn2lO5q16HLDeupMcAVIJPhHkNNvO
vCUVrYipSGxef+i091c/m0/9lZnqHU3P/5zGPb8uB7xAowT7rMtq1CW28QAkN7cvykaeesuvfDT7
NSG0eJ2zYVfPL1ypEsaB4GOFMbvfVi2sqrj6iSfDRECAcaNYN3bYXzwf5Sgbu0uY/cw6Hda2cD5e
H/G4ln9bWEOBIYDNP7QWrUcjSs2U5oWuTQlElXUY5LlUJ4IHFQ5UI3sAyOAYzFk7qAycZ7kkRD6Z
lagyaozDt4NgTUorg+ZbCa+dXSYUP3FxSML3pzrZBbm4dnpGFytzJZeWqDQUqbHsKuR3y8bzu5Wr
/MbKVTuBZZavH/91N/n6/l75ZDcEi+Q7gzSGiDXEMUP12geSY5KLYNZVpbH9K0aOhqIuq6fe+Fz7
CVjQXZSCP7+qbpuHtKz4VI3n5jyPd9oM/7Itnz9ijK7nW9GerdJJfdkQ9Qphi0SzMFocquPvuVTR
VNnIPc8qk+I70yMQ6erXuv/kx8jc7ypTlO52VlNQVm4IyEtvaqoDJJur9/tPmhj9rRFY//Hzn4fu
+5Ln2I0B7khT/ucxXEeCLLs2oqGMq0+GpuFwHhR/inGpmhomWqqcTZJYC3oaceNNTyU+GUTHazW5
ssMW6mzAoOJFnZoXvh/tR2burK981q2/aq/f5eF+HbqSk849ChdHuamPrmQzhNSr8W8Bqs4Gz8a8
N/92iKCG8Sf2JUK/eT1Wrl/pmI8ybqFdNQIdIj68KkxKTk1uScMMfnYobjcK98ri57o2MPhXjLVv
GNW4y5qfhYkT3S6WmsA8r6bbp+FuePh8DNsnYE6FoXcc3CfBzmPY/yakTMsGgO0MPLqNY+TLUPwt
F98XvacnmBuhP/BKM7VssVyMt11QWttqUGiihmHbD3ITzMDVD5MX/J8b3XrPQznZOp3E4croHyVA
SJiVp9gKlwMqyj37TJYaN0EeCouvh99rd/frqXgYmdG9e37ZM8ixbJqpt/S7gq6I1bDV4yCUE2fk
XxexopvptpoEv7nJ+N3jOw0z/3L/jl+X3uJn/zL+fr6N3zNv4ouFUWZkNg4vr/a+hamyfFHHupv4
PH7tB6u+hWvxa8LO4+fEjFIeuHmcFD/CBLevvVqxrGHr7uwTo9tiujXTjAUIhCE1zyoBK0hUxjZO
ICZDcv2d797i5ddteGpvg+lhxYJsHtqLzrK37Z17xSYxUuBKkErbvGUGa9bG+/VbRnT2c0yWYP1d
4L8XG1cKHfcGmbN48SKn+h5z3YhLnurPxiIWZ/5WpKLx6J04l2E7m7cKb9spw9rWMu7dp0eW7exT
l95Hcw9LqOVDZms7wXi815hJi9/7qNS8te+KnU+K0ZnNSkWhDYZqH6LZ0FOJZ39wktFYfzSO3WcN
HyIG5RpPm8a9iVJR741flo3nx8r9KCdbTZFCedQyUUke5qy5qWcbBCLqY0Ict/oqzlBuzEQJit9b
kWo+PYbIcjqOk7380ACZZHu7n8NPcYhvw4LZrNohcOiBlUKCkomxl21Y0aH8B4wR5ZppVX1Y5YW0
AKE/TBZ7GcvI8QwTFBe7IN5RwA7GPxfVbZ6TTf86FXrUZ6AKK++svx+JSoo/ryd2Qxe0h1qLcRvw
BdBpyOSw4h9U5Kp7qlJ/gX2cHdHI2S8XOxzAtoYSG8jUt3j5hMjQ6Ij6DbaSzKW2ysYBuyEGEbW7
coeBJpwzM21SGNmcjNDrYPaDx4pW6hwoVilBzxB0bzFsZttAW7QfWLScz+OEu6GjyqRiOIwyzUV/
92qjPv7Dd+XB7V5F63avIXNnESKIjL9AD3JtfTfV5BVOKzvpWres4GytB3LZxHOeSDCkiFpGhxLa
9lDUFAJxCJ68FAKQUpDJdweuUSD/MSB0lF9YIcdR+iPVxDESCdX1rnwaXr53oTpyeQMsjqmYLOQT
yF6fum1tT3UWykf2PILF53lgzRhXjZZm8m3VfJKrPlHb3tUReF6W0bGfam/iQmvWOhG2FeQSsyr9
HF6ucbqRH6pVM2XSlLYtEXFGOft4PeFoDvej1SkwJ8SmT+dm6v+UDEYWH8F8zkztubpZO8Q8dbOZ
n/OL4KfKYXYWUC4nzfIiVvxVsBURaXm/fGSHYypF2CEbdt2znm/nuiduN+nyXvb31Fk1Z0K+H9d+
cbT8TFlYxIR6iHBfyQ8R4T3jywuB8S+ojnWBjoHhwxO7ld6YhsLy+sTAxZ9j5wUjTpcC4lChIGve
J1Yr3wcvWArDrJLCb7fiHf8lv/W1cGVA321k77eWfRI6lVyhzpdFaJT0XX8F31+yAL/+e4X9/r1C
wD+Hwta2RSGzwq/oY57dcKv4WWJZb1iUUahIPCYwV1ts44deei0Q+qdlsa0IYaZ+czdSiAHet3HM
fozTAOKN5pP8j3Hofm+JekmaHonJX4nJRBLml/Ll371gaFTJz+DRiSPNyrnu8js1uHyu35UuTW5l
viHDl6W9lkrVoFWjh/1ZCtUZE//m76U3RjbVnLmHL8u2nOneyfvMwNUcPxoJYBwCBohrXGFZmMHg
3Lwm26dzJXd3RHWxRgQhjlJ9yH4XYcXXPU4fIq+QbxrhinPT8IQM0seRHy4RmVlIaDOI9tVURhWa
sd2isMuvwVmH392KZYEAphaTh9kC47FLBcAR8L8NcJB90yalKjlEvtDINHZx8euCcvIIgqNZ/g+C
tkXTpmauVUsCkczcSalFPEI6MgGUZbWAa1+snUMGO0WX6n/Qt/V+uhsVhrtv8RVBlL1LATf+5WHu
3wyvpxItc+RMNdOvX7vh+gti2V4vygXJdvh+qN/cXJT2Unk3VQLp10AyhOCYd+C3khO9WbQEyNCX
0Kc55TITrGb0c1A1JyxEyy/kRi9l02DmBo7lxCj9m9yXFZSbT7fkNn/2olq/sLT19/59/DmrrV4y
7xR2M+8ldL0hjsLfoliY3idQ4mVz+5V9n7efP7ORyjzv587xi5nZ2rxapkud0peV5DhFZsr+lGr7
T/L70ws6Lo/rIxmiYafRoiWnt/PsPgeZQfpz8+/wpdir5CiKZKU6zjqz+wgj2vXXg2OXn5W1Nc6/
uL7xnTHXO4dbvkSp99ubTPAFx5CVwyixm+DfWpkeQs7U5rTHiv19+XqIc2rrZ3riUdEcOYCo/23u
5UxIMwn1pghm/YCruS7AzFnlqVyN4BibXf7KXxVdv7uvDTmD4DcV8D8s08c8TvOzdqOMGLbwZbzr
Y1/IZ41uVtvkTyYHfi4rON8L4JicRhQldmqmwpS0siNcW+XtR08GKGOXAv6k9E/WVWf5dX3Bz0ix
tqeJqTXQ6m4xtK9aotYTBoR9NSR6U0CfV6RpnzA8xx2Z4v8tWxYmO63VX9RUqP9RRjS1M9lq8F6S
2CRoXyvs2ddbb9c7viFkGlLpbrpDr7SZat9DbYLy/W3febSKg1R/XF9Z3Mk7dLL1e0SpRYLOt3HM
+yixSv/AYd7TGSwti+VQy34rRJ7+Ln2KkFESAe/caul8R85USGtBrciGcMtMD5/DLwL+8ztuV01q
DTvt8l5k171mPjffj5eLtaKeCHJD22HpO/F9HlKsIWySeFdfPGQ0BRm6oAVAHMBsV+PntYAwM5U0
RpKAjkX2LWmeQEB5XInyETQlpcoz796/T2/XxuHbkvonEa8K4GFyjUpTkbgiHjp1TPyWKgDcCGAp
j7+tEKV/MlSkGVh4DbZVmLnKiDwDTP57qyxfxy/3DxHI9et+wFVKz+rjn+PIlAFC6h1Emg21NHb7
mz1veH653qUKYGhVxcv0xYnro8jxPMxufRCfWptvfFmTl2/Dhfoxzrf9HTr1J2VTPJk7lMHuY8e1
Z9nKjCCEXs4zPx0fIWTE8FnomAS1iTm9QUP/y0wpwQP752HhPY8qXFn2nq3U++xrzLQ9dXKnSkJF
eU8GLK8aoe61VgokvJPT0c2nL6GwM9j9vTAoJctbnqu7HV1G+fpzmOolu9lupl9qJ+ur8hdGB3Hv
7OjcwbUA3IaIKL+onhoUfwtdjM3aXkasCSP6BSiPzl8ysi6oEJ1kGEL3t/u/ojUyRDD2Xx7Dgf39
zmFmADzek98Q3db2380NkxAWpJHqhnvSOfRsdXrxmKtwMg/CVDl9R06f/Tcpoe8B5qaFn4VciUl+
SotvlPig/alfredXykKh6Zu3dXX/20t2kjQUS+8EJZL/VplIARYqP9k3Iyr7tv49AUoQr8SkuFJ/
Aq7CzWwU0Dl7c5ASf5/c5edCFyzhbNESBK88/zl9pf/UiAxhSjJc4tqmOzZ+h49vzz7xS0qCkYFT
xlIe0d98RSPYm7reMboaqEQeODmCFElBtT4ra7CU+WzIHcvnn9U0/TV7XwjdMCksycPZICuz5wMg
sFKj9zm1Kl0+zyaLiTbZfNiKxz3FGqtsKeTKxAvB0hFWqKSNYEwHMzssGDjeRtdEjkopV+YcMBQN
cs6XJCVpQXks4FXDn9fJ/zg7sx23sWxNv0qhrltozsNBn76QxFnzEArpRghFyBxEiRRn6un7oxMH
5XQaNtBVCaftcDoocnPvtf5p9YNzwDzRtrGT/0V7QEqc2ETTdb3V38QPEZEDDEvq5w7RDYtm1+2e
mzggYtpGrFEfOLh4w27cNMxWn/npfOh3D+RqEHI4CbbmW/zFawh5dYW3v5Yzcy9t04/n18PXr9A7
HKe0r2yw5jeqsn08dJDR4gYmLTowW5MBQE4sNimbbcEzrY7IPzBjxYRnLqCBoQ6Or02D7rufKFzg
ICyd3AhhCcevE2cAWyqfuNQs4GkDKgrPxNmTuBObhsmW8DvsZ91QcUEM9ucpdMsos2OG+fCS81gw
yx6GBxN9VnNMpcvWHU3Js5yO7ED2YAut0ZScEURiTIl0wmU0553QZ0FEfTGVNjK0O11sNOdoz9zX
Sp+VjHLdi1/xeSLv6mTyvEQntBQVZBB1jSVexAtv8vlYXRireAb3eC2eyE8uaUAF0K2lL0ht4UiP
S00AvoE9yTWmlUsQ3FTmUpJTdDKPHBJgxwjs+Ae514iqctgi9cSpzyS6EGc7UI902/QTQm7pn+An
rDrhQ/qoN+RObsVDslSs5Gi+j5atTyZ+kF10LgukQpwXHDW5Dx4Q3I/qG2T3VxQwBnaOnZZPwj9J
bheGJRz6Q3S6bYWLEJABAwtH6bQT99lRmhUbMEQO0ecRy9s5yL4A8coVWzW/TfOFABP/NoYkhDlI
IaDPqZqs1F8gSrKpyT36ef5QttPeM85FYQeQsAu/um8ydHreTUcOK4m/KnLTt+KDrowzFZSEHgzA
AgRQZ3zKETpbHxCKeiXsoPOoJoHFWAbUfWzoYGLZi3x60IcRnujxqx3rKxZDw0hfgh6/bpfRTFyZ
oN+oYFb8wCY2Wt23/EvfhYdon+4Zd7cfkRrJ3ES0YuBrVPrJPkM444GghVMhCLf8hwbwBnY5P12z
P17QQq3xJEKvwIqh3dqaK0Q27UH1eKjFdXTUOWGxo17T/ejIgrPDKbW3N4wDyRavd3M2qOxG83Z2
/6rhfcqVFNDPcFjFttxY/Mdo/mbPAEWbQ7TmXjhEa0IYeC8f+zZo3XgJN8mDTFAKFDCe4PfSZMvG
zpHYqFNQT7Z2jKbqAKZlS1ogVGcRmyiaZRrAoYyvCe0DpG1tYQfiyt2GcmAf4nHcj80H5Q70TvI9
AwUmjvJo8HDYfvpG9M2KP3d+h9Ey3oEgUNw+FhBhup+/4XEyS5sODuE1iDcKbJUoDMkpt5ia+aNv
GUxhMhEQ8il+aYUHnZEV5/3wwlHMACksmiP2wyW6t0l6Uqct2/j5bZgFRQc114+9y/JfDjQfMYzT
pzweTYDwCYzYASJ4+lpZhgh+JL6mWteLZJXjHYUVok4E6MrnEN9B1be5rzLPdCDLh30ZASkpPV9P
VCCIOmzcUgOzkVpGoF5fezy96ptsPZdSoO4lsmz5Mh5ri3qr2SdrnkIfiMgVqaD2BXRr5+Kd7rfw
w+eg3pINAyBS78gq9qWgOUVMmbRKbx+z6cRvZBhMCkdx+Y/RiLS4Xpyauoju4739qk5PrkWA5AOj
yKbdtbmCVJUTVll9YMUhiFwkVmy/2CB8ykCI1/XbffwW2zx/yqp8na7DxzsW7JpYyq1Mr5YjFm2f
VrWn90VWlQFIwW2QaydZFItA3fLNwjaNNR17NH7mpiUJbn0nczJ2S1YP6wmBSLPnKhrKTUIxH+N2
O+LMp2gQEIJ19D8MsYSXRSx1zLZMIOUjBve38hu6J5CniXRVLEKriKflxy8ihomQ5hFMvg3SL6JR
bcHXnGpKIOc08VDwTynh2PwSK3fonzmgZ7cFkD0xUOH6PO1XV0AwFH7yuxJNzicyt2dlQAocM/JA
rUCfIQ34K192vGmma/JhByWkk0yaqTlu9/IXCi72PObezTsrmwFUKFP0NxN1HXFWHx+A8RN1RWYP
WqJ6lr6xeMJZ7pqbO058l94Ojs3LN41TL2kGiIOU9uWcPmSm7ZRj7BxwybvA67x9wkW7DHxPPUMc
CKyHcdEDnCTSx5yI2rj34mPIOX224Kh1n/5lqOGd56pvoPqTYAAsIYOcziHURFmqeGUxCRiu+HEO
aKxun9sNheSyscLhmRzvtolDniWIWOSdC2BFRL7OAJKzT7C54eRXYHaf09T00YoBf0+ybbZs9ibx
izRXvnRgPwx99r9hBDJDXWzFsAkPUBPreRBbGi27arEbBPqseD+f4oOBzA238QdF8m1z/+CYKi0D
gQk6ttVAYYNqTJ4fmjNyVZpBEi0bDzWz3a20DUCKtIkPmM3H5fhdsqiSc2ICIWcsfcz6QTjE1sGF
+C57sP30okX+zRFWVRBzLjqgLrwd/QwZFOzEMOnYCr1wRcBWzuNhmDFyJZ7IEYg0m4UzlXLeqaxo
A/CNACiyDEiF/MJzlAbbR/g1EhgEDuQO2Sd+i4DZ4VfZH4BAOAYhUgfurLsSKXFgZUbfX2oOhDka
ItoyhplNbnZ5iW2q6mZOOmxQXWGKEr9e0pdUe2oVHck8+RZPxseXgzynZnEEvG9UXHzxuOTXd/I2
iAHeQ1zxBRGNv4/G53zQh7cao9s0n+gdohS6wNT/fpSFIwq+BO1h6tMCCk9Lcs3jVAoQEiOINafK
Jd5CVNyXbCFBtefqkjUCJPNY7O9LLsYdpBsPn5/nQ8jD8OdQfeV0D4xKmoDL0AzMKyf3GSTPAQPH
y0ksEicw0HNgRrAGkFxO7w5C8taTr33lIix1YDdsQ7Kaq3bI1+KcyjWxehd4RrzCcDVzNMDwyonF
bj/gm6/l9/IrRKjCcCZeEdTDbn1I5g8ncphguOWls00rdjBmz4caE1TK1t6I+HUKtvzBwxQtsKMN
Wj0gPzZO0wc0pl3cwYmG7PHR5oO7MqRRVaDpK6JxCGOw003zIX4bdKSajX98mqEutJMNKQoBCl+0
/HB/kRtt2Ne2lQNhimd40E4ZzH0d5xwnUYHTdxA7tB6mt6/EHGILum6Km/8M9IvKQraBxAAu1Wu7
e310zTSiF/LVQdvJMc5LC/VFc7ji6KwWr1MtAXVPHjkMWLk0LlJwwxXhoLb+HOEwOum8qOhvGay7
5dzvc8JNggEBAINhH7gwBdzE8jf8mteHz3OU9zJo0By0Xb5Nm3BSrBGQBNFwoHAsCAcUwDEMV2wT
bwL2NDbGe5YEsMkDITrFD4UOgbK4Zi1eN4i0xEcp7LFZALa9Ka7g1gEdvohQods//HKLKYQHrR1A
0x57ujD06bQlwwOXvQdFpsg5RTao1bH+Ev821Oy0oFskdg270tvD73k7Wc5r4ESUagEOB+rKG90U
jsLlw2F/mrS7YsFNcISAeyFbSFL2BAta+byafIB3bdm18RsgQ5mWATfCkb8evKEmQQ2wzM4a46KH
DBo93pLqmsV0n8dsJ3fvuD9bOlepBCB9dkEFyOof4Ez9iu7eyqaEi9sx8PBWwCrAuZi4pXe3FU4o
VrfHe5pNasUtkDmSQQOdifOFDJNukWOtBMh3iA73aMaNccFGgCnjRWbToain4ZbCtXcHnThIkOBW
J4pCBfH2FI0My5kPEfADOzJ7z4B53qziyhw0mgb+xmJ+2zJtAfk0+AcvOyAGSFvAC+3oXrQWvndK
0M7j0ouCG9LlnEP2vk0nb+zms4pmydjoKIYv1J/xNnJM9zzg5PkVHOtMScTY+9s3xJni5I76g82E
WmRnLFjSjER7p1z0zB0yD3s4/qUgtJ+Hka0iBE33mIjY9TQ4nzlwDEVuntsJ6neW4fe2kv5Txv03
Ea+UKpxVw95YkAxpIy1M1uS9UIaXh8hBmN77tO9o/mzmfhzrFTsizAECBU461l8I8cuuHxjsmoz6
Zs8EsbzyhPg+3BE8B9tk/wQUgfOg5qWnobl4UvDC2PAjnpV+2NhQEEhwkB1RrNOMDzOa6ArZBhO+
WwIUzEcJXjw5/vKejFw4A9FlPwZrBkM/IzGKp7StNDqoqCjlHXS5e7jpNpty7865lUZuQkL500qY
7M2Ub/pUbB+kIG1ALHk9h4vm4Z7u3JGbcyMylZQbYyAawPkSjhFU0IDpH8maUnoufp05/2i2jLHP
iypTElcD9gV+Q5k3pDBtkQRT9Cswm+bK+N5yPvYvBOGk1HPMUGjckDlNAAtbhLvnac5KHA15Qy4q
SEJwOBPQ5dKLKpcHykGvDko6CZYLjTdnG8eFDcJgRy6AtgX7PjWddkbTuZTcp00T6vL/Q+TDw/Oq
35ffuDJhgGRobc0j6giar/PituVq6Vou/aF1z5vhjBPYVlAbeum+PJw3iWNs+BHlIbFEHZHyUwpx
bl8CgQ27UI0NQFC8FyzMnBSgBR+KojY27RiBQO7zoYhK4jVkWWEJouUjkonYWrggtLiEixN6dGYE
mZPxiDV9AG8xZZiN+8psQcTSSPKPM9KZAumY/Fx2lWzKL5Wnw52U+CUKhcbmATD4WMeN3U4gkGhL
8YbwV4E4ZoeGr0zlVU+e/xfzHvjmgTr8Cz4KCH6U44HSv9SvLBCP0uYeaJuORXPgRt0YJJCRxGy/
RuMIW/ymwZWH2+37d2JNdbSaROnC4TA4l+96diNnNPp8wNUTwwOgQnhvTyIJrPKuqBjzx4VNu5GX
6FZaEfphp4mlt44p2DWpEEw+f0xqkuXk4at4++7t7N//+t//9/98dv8VXonNSfswe/zrUdNFxY+q
/O9/a9K//5X/9dveF79UdUEwRUHTJUlTVE0wNL7++bGJHyF/WvxffXkvYiMP79tmR2i4w0G0ayAB
ivGTwZMD8Apu2BEUTagBFj2wcIOFPET5Mxig4WaApZKQe+wuBdjz3vwQnXNEb1l8ZMBnb00PATl4
dHnFtQtBTOw4bGDpGhX8MjqxH3lUFNRw9SELohn7nFXs+wtdWHQKl/rq9x+Wz/WrTyvrmqIpoiDK
pvH3TxsJqlZFeZVuZWMu4nZomHC91Zr9C9USwsbUyWWOgCkTM8Xa4dHW2Lgo22i2iC9jynXmiqKt
y5AcTqO7ERkvt5kcWczSCftJ9GJo6EE0169ye1O26pkcervpZkI26+pVOUJ35p1Hdg7dXmqfJDAo
r4WsvY+kozDTIHrIEUVGl3imuRy9VoWwuuMJRi9ceHptqclCTYJzbUtmoGBHY5gBGcltoHECKotR
tdBGnoEYmsrw5iviFGc1JZ55JcPLQIdK3/aGpUmtViZp7aGD6xsX+1maYIJXCHxIXYh7zfAeGnlX
Q1XSc1xTFinTUnZbotMblNQ8PesPT0RSf/FEDEGRJFWWFUU3hb8/kVLU0jBL7ze6YuJJ3JzMgWTD
BKFbsZJJSkTHEA3TzpgIUC/kz+Zu14j5S49JasQov/ogZR7x3T2TC8DcrOtDdXXaNNZrTxhB0HIO
JHby3p09psaNeiTYTNO19cgWTfS/XoFjAVvNaPlsNlI9Y7wYo56ZNLNkzH3CACIKwtYroKsTbd4B
gGsKuolDI5+yaHWu5hEsg75LLg1B8aifovHzsxrNVDyaRBgLXndqVW90cwyEZgyG07E3uQ3Z07GF
G6EoJpw2HUAqSWLCzBDw89uj51jdo3aI+oHZ7RXGrM/UK2aGDBFpclXloDBnMbYs1ZMGKGDQ2oMj
U0qK2kLCjZO5iu6rjGFurQcmZR57c6Xe7J0i8rVNZSKNmPz+CZrirx6gqPD4JFU1TXF4wD9sIPdb
Yd5zIbxtdeo+cX0W12m/uOsMhpudze39tWyEVUoqETF3i5r64WGMJYY5iHNTnqmGG8tc20KtdiLL
Obebx/t5BuyudBN881I1lb5Ek9HIzLgfjYKk3CotlvFZmV6E+kjX2RL1FrpdNlW+xGaaXJ6fgPfn
0NGRBad2CKe5itYdfB9y/MWdMWYrQWSGFiT+pMPKXuzkcJ1Ic2bFcCvvBUX8a0jCFBJb7NzY9DlS
E6iCgXCy0g0uCp0gmNe6eq2fxrzU5znjrlGQxc2KDf/3d1aR/3Bnf9qac8U4t1FtJtv8ndulIO2k
6IdBNIicIB2AZub7VFxz0qz662ihYm7xa9IPM8qJSaniPCelZAIfTsT0mfYgnSAhion4Co8D2qj7
g9cMdcwBHHIEA3aldarWwBXkJ/7+o4jaLz+LZqqCYci6rBvDMfTDKum6MpGVR5FsVQYgibNacFSm
a1PcvTypnxSfFXAOIt56LGiB0H3FLy9h8NMMxir6jCVP7YaRcu1HSNvIM82DHNDZNmEqCnCwzct0
hGh+k9eE/jMeBdLOoDI525BRROWMUILDHsEFEFEgTns/er+tzzhAIl6k6Z3oR/oC/GfMQvRr9JI0
ZvRG+P8IS9ScMkd7S+FeoCjTAtjXAs23SGSMjxbBrJyQ/E4Yl9qB/GLvYRyIomFuHubxMBCoeTpN
PswH4txMMHUtGnJQ+AelKKp2K96BpvPWn1HSoy9ftO0gMgDwbZ5vYelmFeEmtIIOQp0MRxdSKOT9
BHADqVBNHun1xWpG0ER9qtjs0dl0ARFj4dEI6KLL4dnDaQmwsVyhOSF4kJ4UrKkEg2f0I3knJ7En
mW6KNVt/2RIppQgtUGypdvwhERWTzCr6G+UBmYOuoEY4cy89xGcPYuFN7MU0K+H6Ic1/v1x+vfJ1
yVQUQxQlUR/2nB9Wi9hL2qsj/mObfhHZD90obehJzR0zJqVv2n0YUUoqfiJQYjEjkQw7bi8mIRIP
iGn1UxqJvYwkg36Vc3pDrNuG2xV/1aGTXAa9I2o6JNUQbukapRX+pPfHWj7+/kOIQy3xc2Vl/PAh
flryI+ZRPZQqS7YGIf6hqTAKFn073n/51eEowvhhdvPMyJemqhMqLXm3gXl7kdikPDbJDWQmyWPy
cIOHeFv8/trkf76OoiCooiaqiirosqD//QZnt7CtpVACidrqF8VAvoCbbSZoIBAzthDBmDFQIGcY
VWxHBHMe2VAklohTnV6tx6mSh57KzLKbUzNeqXDEeknvAnOF+B7LMMeR9/91wYZi6BRtivB9xfyw
IuL6lnXyq4+3fT3T2o/RRTDfxBbdC+TuvVYnGZmWRvL17HcpFBxhmTIvO1Klel7UC4O5g99Kda8y
3nWwdNN4teB5GBUL+Ao1eev4Gxq28a5dRwxwAA8r3d9/AHG4o39fDdxxTTQlWabWln+uc/THU02M
lg/ASPDNY3nrnXR771yBxJHDSnunVnsuQX7C/ovOz/jDIa3/cy2KoiBT3eumSa0l/7QWtTYKw7AW
eKHen6hugFIGn1SN8A/292Qus7einZABMNPWsgsNfz4VtrrV1nE0kbdhZBun+ybcy4v8opDEIc8R
2aAyZKME70NEwYSvSwuSGDyWybILFG9k2AzYnDL7Ds7mPC33aeFoiaONmJgzUdoxUxhhqUosE/2L
KsBCMkaQLkZKenzgtW4BGIBKNAQhNweVKO7XN7B5FtnvH4v8i8fCjVFkQTY1Q1DVn6qXuDJvQvzq
k238oQ/5akSLoKO4o37FUlnYOSOU0Js8JwrOakTAz3mNGQje6ivDdIRdHJkhqAfq1QIP8HPCxiJm
izCa8hNgbNIRb6vuDWFSv1P+sKIM858r6m+X/lN5cB/F1F3nJtlGmEizlaq5I/Etob1NCfbq7TL/
VHCBYYgZ2f3Zkiqd4JyTcnOZT3rGYyVi9WWE5xCfcicuq3BxLzxA0rJFMvKpp0WOvJke4pDgiEFS
DNcAD383OFr96KuqsEvRJ1mkqejvhcEUxbEuTYtt+i3GW6UNNRbnDmMtqqUEz3Y9VwwV5gYyc8V+
5Za0RWDGgAoT613qY8eSmAlM/CexI+JaQsZVAO/S4Br7Wt3ExVor3g0Nys/tBwNQ4okUmNk1f75B
Xd8uv18U4i92R+6szlZjKqJh/qMnTpX09pC6ZNtu9MsTHileQ77iEUAWuBYOYGi//4b6rx/lf77h
T9txlKqvXlLKZNstY4KwNnQbqCJnTx2icIK85zy/3wB/n9ZrJc1H1QRxRflGQaNWY5UJWKiWMcrs
zUDnWSHIQ1dSLELiiRjPNMvW/VxGE4ICn9S3N14pyODSjk8FWs878YGEfVvMii6+yvU5tsjaOXY4
I7HYffTveUsgkieuYcqwFtW759IgBOTVWPcd1n0cVt5jEwXFqbz86SEo6i9uiiAY9IWmJKqS+nOv
ntbNWTirdbyFICDwx829tLZCFMaYvccxaq0I0XvcLqt29TLXGvoM/CLoI5gmHLsUw2xIuWTVoIHQ
hLp/f87ydBi/Gnbz6GzHeJXy5zTJTtF7wsw+PlfrFrBH6VQNVzUDdgb7ERGNw4yvHi1lOGuvTBsU
0ISQRG3aOQZwJmV4ETEixpFRkDI54xx+Y1QslxYkD3C2Xeu5xcTIkoOI8bEvp0Jet48B9Wq0/Cho
EqfXrXrkao3XgORyufWUI0EIt2JgHkp9wsfMSfq5fT5B7WC7tUUcuyGA+74gDaJeqsmyz2cMDAzj
q4TnQ/UYilhCJrTrvDhES+ZECkTut+tn6EaNfdate3op+AAoRRnVYXy9zEED/YzfzOZLajyud/jD
DK6M7b443Q2rfI4j2BcFwaHLMDmqAISNc4qEdo/EFCyIkxmNCP3U0xFCXGV2eVs9yi0fOx4iz9F/
Y+1QlvnDexk2YzC51WhvFcb9XZlFyxxCWeLeW8xw63a3Dr3lNOxdcseQNp8yg6m2PNqXG3I8izCm
Wue3yapSnQw2vWck7zZFdf16l6ibVXGYxyle8or5Idf89q6VywInnepz6psn1rKTrOHPQMwNzR+F
PgHk8ugNYLbu3s6XunToiwCRVdk/I3o1BpdCJONJ6d4gHRXilgmnhmaKH3aNC24NAy8c0OfBuVPN
fZDZrVNxY2Nx6uBxXyrJ+6OeC4xYG5zI8OG6aCeYxwBXGMF4HWKGENBEX4gx4VTv4LyKZ0h7Atab
yCUOX2IFLcFLn0tSz7UDMUdzgtJDrP2PDeJ67JD5acDBdXvQaCGeRYAfdOqUXAIOSvgOkP7iXTXH
I/fMJCodQsrLO18gAguclECw8xQbEfIdsdgr+RAH0BE9h2U78h/zUeMRNMQufwLkRQcxDHNAyArF
8K1gLtmpusr1EuQXiY0At54wmx2zAtOXJp06QcUfqn5LdyJDCkzFGjwZaRGP62J6OWkVsBCQ25+v
kZdx7JI8puNqCwT0TD0j3KfVUI4B8w9PSo+DJvS5U4/IZ7LC6/UOLn42p0US1CjapkXoIouULujN
mV8FAc+aok1p0H/4IQsBfPkxUb/QJ4XxUZSChPED5fZ5nye8kbb48mn8U4YVYj0RJ5mrHsEnoXnM
8kRF0hNEUDNSF+l09ZEMrsl6Re5/ewFdztkfXDOxuJ8KCrNHbgN1UwxXkH2gvC4IeElYBi+tuGGh
SSiQALJCFVOgL0Lt6YfURQ9Pks19bsDboeIO2a3y9SN2k84thc8GMJ3Ek8yLUsQQqsPkBxZHr4Io
2U3yqUjuHxFS5Z9FBSefSGcgiLqqij/BcVlTPO+lJN/YdIvpJRzrkw2xOOOB2i+I8Ir+BAz8Av8T
BU5YSRDA/2T5Z2AgFLtbFD8AORJyimLYWAdQKDJdyYRTtV+Y4Xcq6QjV5MKoxE62kMAz+jQ/3jCl
yvaDVJJtCU3l0LIoI2YO2g/Fi/OZpK0ynhNUKrQNxDSrmW6G/SFZFejVWTBE7wDaiaIFUmJ4cjg1
fKCp/FJg3PzA+41DV32+IZnCgY7cEzlcD+O6EXagJRrDBp709gNRq+WWQvrDukTJ6ZVLASoPWv4G
S2i1o8mg5cvnyH6rPUQRcF+3GDQd6CalQ7bUP55DuhyhaeAMhIphyp7ELnoYMrnQI3yXHbgElPQu
MlAnnQ9L7z5H1XRTGRU5yEpgokbxYHKKIE/CP9Ql4i/PYNMwNVmjeWBB/LQcoqwPH2VrJFsFnyiB
iI8Jo/oUBs1GXoRgxZwp2WZUkMm6as72C2VOeBiRz4mR88kErgXPiybd1OcMFjzngSkc1Mp73G0q
wmxRqG9AqpIGtuvJJLyP2MnGWNkgv/Cu0EEgQm5QUCDsh2yG0WY6x0FmhJs01aOpGA0HSaYs9NdG
vcS3IEeYn20Kk+FiVoglJbUZq1eW9mMnzjJfdzN/6LSX0faFEofXDH0eVN+qybxH7srKhwBeyrkw
GufUUIOaTRtQE7RZJCYRO1n7MnYt8KTOBr19np1IdLtm025R8GJzQ7qWZ1bctdAHawmj9uOUtpvH
wyePhecjrqKHH3UW8V7DoAjDtB9MC2xXYe4hAEnlIH7Mc9yt+qQtHGJA5BCuwWvYedVDHM7kdoLE
E3Lqro97FCeoKW8LMfLZp4QLbDgoZUrKKNW4yhy2Cd9TUOfPwkFSmt2WUs9ojXcznMaHsPxDZyl+
b1x/bmxNEwhBkgxJEL/DID905v0jzdpQkJMtEF4eTdPSrYlVwVb0HAvtMNORJ0xeINUmBFLyjoeB
35BLV65cUbPgW9pTu9egVDBwk6SqkgOMfREUHcnF8hk5iUCotpWha88ZYjIIQtV30Oz74x0Jh0Yu
RjnHlsYJ2FYeHpZUn0RrndnNQe3f3/LZ2aGvURaEN6/6PFBFVG44nLIDRTBmhfogeuXLFdDoE8pL
vkS4fpqT5HPU2hSHNwEPXBDK/jNfvPKjSjjEVypsY1JyYGyYdEBdHc6EaEvlWelLo4ORRzWAv1ho
ZswDVXucafCXZ1vNqctAbYMiXeLHFpE9hUGPlogEQByomL1ulq54FUgcEZPwyhcFK2+PZmOdEwBj
upkyU4HSVTsit1ixIzwx9GoQxxnFoiskQVGvMn3WFAym9dp+SEhB96Om7ks4YeBh7CArO7sF/c2W
SqsVVyRm6MVKvS/E+6qFXWAPxYzZIUuZd5F3C/fpffE8g1U5uW434dIIV6VgN+dZGc0IQ+oMyzV5
X4TIOYsrSf8SKi9Ll327MnsnLJyMsu71jk7tfLjlblwwlZCb84fTwxi2n3+uPQ1UGe7BgMvk6z+s
vbJ8drJ4FhPIS3k2Ig0Hg722/m6QiveKOgEUv3ReZo2+zhsTVyXuyNtH94mjhJ4HfZMy56fsaIV7
W5knwMTQ74eB2fgWqCpgwHxhEP7bWAMPajjOITsZiRWxRY2Rt410okt4VKN9hhZ8mxwMgNxjia5/
iRrn/Bkf9Q88gOiEVvm6N+ZY8xhCo7Zef7gNErD05ohEPh2TSe78vqH8Dlv87sb8BKC+FKWQzFRK
tuWJCj0+jRb5snkfzUpftGtH83KTYT1UvZhjoiXyzVWLFHI1sl9Tfu+5z+a3uT6R55zKyycNz4Zo
NHTziAQcFFqof1T6m3mGqOxakGhzXw4qBFZQ5qXX5FozWT760z4j/eFRD1//4VGL505pWklLtr2D
t8VljMQ6c+4OScQoA5d18Psb+Ne29bs7OGAEP3y/qH+lSVaztCIGZvCsbdKcN9LbIx/rhAQqx5sT
+o9d698hzEmZelM/tXXhiS6gWOz2PgLAt2rWzkOmiJ89phZ/SOhCpp1H7tBR44RAkzC++Q8KA/TH
ilPtwq1+vG1A2LEsiUFMEeklExKhP3lQZKhuaqe8YvxCRKsvhTXWr/IU+9Dvr+DuDn3Rm3BtSSaE
xbo5TB8U18YSDnhImb55YmkzzYLRMcQQ0NgMaUt49NIPbUAE5I9in25aRsEQ1vaa1JqnqIQIEl7q
FSdslfQSyCNRXZwXmfVI/rBUlV8gcIJp/ucdHirSH250pZWqqscs1X5Rbdv9YylcTQB/dG++xKvY
33jWzzUQYxU8ZB/eh3YTA1OEYYyM1gPJoluM7eBuJEaRoVVuSSepTiSRIvXeoDhka2R6jlXnBCJg
R8gnEfkTlnj8/YKRf70VARgBrwIlmj+hcXI3kkZhBZCY7LCqmZ+k7fraQlg//dflsQyDDO5lYbzp
trLPeHokqIc7MvHjY8mRNIgAxX2+Tvx8+vvrEn9V0Jv873+u6ydoKTaVrhYMUEIkY4zWRmy1jISx
ikOt2+BLpi2jqcLOEP+BvRSNX2DOPNj/fOfh6z88WEnMi1F95sGGH00YvM52icS0IkUIHZ7dGfOq
mnOGQv4yMzonRv3rRlATOQOokUibxm+OirCgoXf6fNHqgYENDGEYueLSOFN8mdeJSn3kPAazYPWO
Fi367EkaslOUydWskMchsC3rObRHTA1ZjfAfiZNbZT+VaY9WrRvXKN6YasZPUDK5ABIDvUWvgN79
McdlcWutJwPBmFCWTaQvcqEGsTgDDel4X44sbMqXT0IBRqTCMTH1pcBnzMFjJtNgL8wLHnykLFvd
6luruPRft+iD2K1HilrZIuEIpEOeFTrp4VPGad1IpyBT5KosaIgHuAvN83PKNI1sdzZReLuiMY1P
LUjLsSUMZw+ay9HyIlka4kC2GsHKAYVUJpW5yO7UXQ40Rny/jNffUjRw3mWuyxP5Raz5Mglnabtq
mKSK0K8/e2hClWqHRCF9VJjlp3Tr8Qtn5PTBTBbRE3BDGBY5LxhC4cUJajGooHMXO8YNNwaBnQw/
Q34N/IXWorMqnA2aA3QwcEM4ScwZ5oWzsQbU0EnZ1JzutkDP1YsM/vhTw/KLzUQUJFQ8AvWo/tea
/GHNnRvFfCpiBc287L/hXpgNBaCwNaYNHotPiD7iChG0un/axUTtF2jl377z8PUfvrOYjlq16MCM
NarSlxfGFMATOR7X69G7camaqbwzXejsXpuwdWGfj3BqfQpvUYx3f8IGLpOlSxYVFSxj0PFBhVNN
dGNi5F5rlZRNCq/7Z13um/tMTewO7wOa1d3gkPrMKwYUjJtqcuvd6umCj2YkxxEf9QwilkZrP01L
Sd+6p8WLNzoDC6FBIu5AYNrkeaJnLhaKEH8pICdYzcMNxSBFA5b2iB4ATRY3DXxy2/VD9qSw/WvY
CaM7CDE52wOKP2TsTRvsIJDYC6b1aNMiCHWXUSNkoECNqIxAQX5xd2l+WOQoSPmvWC4PbgqCes5E
beht35Bh64zhi2a0RygtWF/3S/cxMLf0ejsEnWXusVXSRqGE5EfEhShiHudZguKG1auvUnOGvDTL
XSh1wirp0YFXgEyQYaKDQlr/HBci6U9+FQI5IcqdyI9JursvmEkqqWN52nS+2HhoLdGDaqAFmp8M
ggoAM6v7HJy46p/qmj+sm595wTRtRg81KpJt8alCKR3lIeLTGnop3o7oPsdkX1xEGQR7mJdxvu1D
UpyNcecgvPz9USH9U8kDSfifl+e70ueHJdy3lSDfey5FOZkh0UvfbtE8QQbHVHRz0eMjA86YI2NT
jimY5sjGN9sUnwxby+8H9e1++P3laH+6nJ8qvtc9TqVbxcklQgAQIcNQ4Haqb1mSH2hApI/2ChZP
YubsvmFL7ogwSsdDAISsj+M9mA/GPYWQdcYaAj0e6e0cTEvFsbya4mQTqlPwBAIwF3lwmwwexxCu
8f0hOea3p8K7ZjMAUMDe/ZhmuLmQYyNA9znb0YQE4tfvP+p3jdRPxebf7vxPxabcQU2OqvY7zJKE
i+S+1lWIB+y7lOsjF76s8RuOal10legYEWMRff7+EtQ/3e2fyrBIl19FKXO3BcfEwc/UoMIDXzIW
EcdZaXEkPb7KUxEQvld6N7/5KvePlb7sN2QU3LE6aZNYoETTeP136UW3pPfR+v9xdl7NbSNrGv5F
qEJopFsxUyQlKtnWDUq2JeSc8ev3gWZ2TcE8ZO2ZmvGM7Ro30OjwhTcA9VmjoPNQbkCb5D9wzgSp
FtxSuaJsu4T4e8vZIT8iftFduQjUM+EYM2oKTWVF022fzGg8hGlg+VwE8kpeWNC49+Wrdqu+m9+G
bzFl1Tt5ThmnJ3kH+DlyASjRAa26PKlncCzjjvrzFJNJNUSglF4NjqX7ZXa32p1PW5XsG+aSWR4j
+5ebPhZ0EDjZ9n0+975ny/jdAUOR3Naw34tZl80ieWXcQcOGSGT4y45clF6Pi7Jqla7oSEARzbU5
/BT1wXynS1dsPTEq8ary/PK7/IcF8uddJp3y1vcySZHoUZpoAKB83S6rciVhszpsaafl+TKCaIKu
XjePgZGVEHdmBkH7b+fFo84/J18Grtf8RETLyO667JYwPZWXyNsgJFiIrYtIJfOg0nAAHi8WCSSb
ewuNUmhZKAeQc3c3SnPXZiNFU5NAOG6QTLmS9okzMeuXDzaJ4vtK8/2u5iXDN/XF+lSXiJ7MX/av
ehXcZShD7WGR4Ne21fb2wrvvNt26GcXMoy0pEhzzMQyEh6juBPRgE2PXDVd+t0M9Z09bpbtpf9YU
iFYK2lxP0pOBWr37eOU7nb9Q/nynScBv6J7SZT1rTj6662aXH6A512+Kf5M5N/4Djd5qU/LDPSUp
yuNEGhbKyf4ioQKX3Wpi1wK4IqAY5jlMRbFGlwRj5N/W4/CmqnPa7rCJhXpjIeuyR8sIpJxJQ7+b
2x+SvA/ezPQ2smd8ST7XSNmAwgsRirZKs6cbBfHZwWhuKV07QJXzx9eft54kG2UXyo4i2O+A8rVH
/O1QD+mXRr/onhzk/n65P/tF8Zu+o4UOZT8fcYVYkNBYaJfinT6r9M2BtEbuDiTyvrnrD6Yzr7Cz
U8cWmfVBWk2oZIx4J7qhKKKAm4TVhusGpGuJFg2NEveHDbYFjhe5zANq2sdRQByV7WeEf2eFSl1z
RS81nN3gGUFaXtBNmmlr2CdIf+FDI160df6c3VYUtUfJHHR4uJWwKyKIN5+BvNIKwV73u5QslVFU
tnpA9VrA1otRi7pND/5Bhp6yh+WFPlG3gAj7WIExJsL/JrIrhTfj7PH6B0+kTqLdLnfo6MRku1RO
O+euRMsZv9FXNj99NogwxRyYkYxaW4RN7jzxYQQtxB4TIn47RzcK3WUuBu0mjRaxtqTcxnav32nO
F4/lvlnHO+OuRmoIRQJwEP0ooWey8kjmP/9GPY3EyYAE/ylLyhqMMMkgpN3QtLF+8Q18RAjKFZQg
zI+Rw7qyxcaj7q/r+s/bf9YCTgIlJ/JC0wyI9ekFfB+8hQr9sL8JtW2Pqhr2meGOb8q2c9c1cPp4
SZvDPza3iMK8IgiKIaHP4T5aehX6nn7wcljpB2iTcE5n2gpTDdxLCvh+yh5t97fiwbjV4JvId8jT
Evn1/qJ5Db/rOY1mgpvLr0aX78q7jb9/8m5t1rKVxjpGS4lZOsjuUQ63FdoHkGlpjAJHIB6h/epi
D0QFGvsm4OqIjWZ3NRLaCD97q2a41cNnK9yMUmI4ceECHQGh2A/yzpsF9TqulkW0y8p1/8FCAW1W
0VlH2rH+HkdU45FlB8Exk19QJQOgIu/1nfsMTs8nz7BvuB5Nf4P0mmrDs9qI7GiHYA1mALoFW/9T
pRFDUOwVqwwtoU1IZQUBRnSETBqzOYWIF8C2xUOrLWzKn6/U9mAHwR1bJGtwbUsu1uN4PwOgz5cC
2Un3FhRAwfcM11b/iP9zoKwp3l6Zd/XLtFt0XIVq6GCNYKWAnv4Mhk+m3fSMrNGcyt9V5qpMP2TQ
KRHCVzp9vdo/qJ19g+E6QjSRDw49N9aXh7fHQOTPiv5neFOzyJp11bYsfXy8k+Gb2km1XM6CnQsR
Kyg2Dde1Gm1yuFH00pSmnaUDkD0iTxuRcDNFMQD6Sa25Cx9N1UQl4OiijewCE+p/NAZS3/0xGKA+
IUprtfMYFK9b23hVs/3DdFEZGIx7SD8Pr42Z32DYDpGddk45ilGGi0ozZ2VjbtTqu2s0R++uVdBb
AvSbF4jA5ax8hZNNnymuv1SjD83Fr6RByM9jfb5qyi8a2AD53nJEfJz4PopfBo7rRNrLFml3OMpG
fRuQqlTah8H5naPsweM5oX0z1N8Hk0p2uRVYkzXms0o/xbO4zDhxdCjQkQfaBZXyFBxCBfERpllQ
7JVWmw/losHYxcA6vnyQh2+ObsIPe7j8mb5GJ/98JVuHJaNZlkKJY3Lq+lT0NbtqvLu+gci7TvS7
TkM7Z61Fqyh7vjzWZ6d/siQ0kMcmWH2h2Lo1iaDVQJSx6Hp/l2YrT0aOYXiuRmeGlRR/OBK1imxb
+VdwyV/LN58v+GXMSbzsVLFT+p3h71QTbf5jPyI4QFY+1WJ1+e3OzOSXgSbBrBv0ch7WjrdDfqyA
dCCjpEZ2y/lVtdSYr1wYZ18LzpkugyY0VHsylXEXy2Ul17xWtLDrlZnsLZBIHEelcQU5P2n8/DuD
J0NNZjB2y0Gte4F6IW23ooLfKz7c8lCOBs6uDLtSh76+1SNE60xr50mIxeNdYcavKW3XFOiZJv2U
RrIMGrCqGix1sKxJ/FH0z5a99kEl+uZDGsGaq3FQbYC5vvJmN1101ABNJ4CIU7IoL77TCnyefYwu
bcBlSHj2LahTVk3W31gFMvCoyEoNgIt13hF7tkcj2cs1NRxwaCGJjjzzw+BK0HL2m59MzSS2T3zV
6nMw9jvdfq7Gk0qn4/cxlPCrVl19ZbBJMeXfD2EKNo7CX5o22au5Iynp0CbBuJQNWL9EaXGIUr1A
v7ip4Fxj3tBuW+e5tY4OsWCpPXvyqgA/FoMQGoWq44MNqk7GRA24yeXlPwmX/306jnnDkDWIn1OC
hWxnXmt03NsxCj+Y/gy7iLVv0Jx36lWLHB605hAIxMuVcc/cM+D3LZOkXDaE9TlrJ/fMEHaZHxR8
A7Pa1hqkSS5uyVu2EniK8iCXxzbbKlILDY/CPVrqnGz5teD17DqwaSpxAgiO0cldV+ahYZXFEO4s
oOuJ9Kzrrx64v7Jd1a49t5v//+YXcC04sS1TN4wpjNWsHBFVTeeBpX4wsEjXnod0YRXgha6c2Gfe
i4FsTTEtlp1sTM40VThdyQnk7xTSMmfPsa3o27ReDTAfmyvL+9zt8GWwyWaKAjsVgWR7uxaYavam
kze2K03cWekxHt6l9M1Pt5fXzplDVMiKaupgxDT206TXb+kiqILxEC2s5wogMJXiep8q94x1eSDx
NQT+3BxfRpqEwKqaO53jRsHOHHdkhcpLhslVD2W/I39+tcTREtGd4+eL3mHdQBOTDIX8gxplhc+3
2dIex1kckZHCx5kl8m9td5+rOLjCsomOWXNHMSel1ZrYe/4QNUQ9v3gfAtT7xUJWnz0EpuPSQHGA
ChVQP52fq/JvC5HLy2/6SfuY3PFf3nSyFZTGM5VaZzs6SAsLv8WkxaQNrICM3pYxAlwOEtKrDrgw
O6NqCYY/+mDewIQuuo8IQmGL8LJUPOsSbW+3wvivC1e9eCfBUZNj7XGLy+22GZ7AsdjEk5cf//yK
4EIlSoFcM225yjUQfdP3g11QbcthZdLG6P3bqH2u4+LKej8/U5yUNkNZhv2ZNp0cXKbnGokREiA7
MRJRLS1cCfeXRtm6DjSX2r3TdO3GQZ6hC417CbCL5WxSUJ6u+6wnxrPt7UlXJbHX0UshALbo31vq
WghEU2wEbQLrsRJ4mLvgpqCaWEBwZGiC3Ew5KdflaZvQG/5d3yqYLc2wVR3O9ddgPzUTSVVr30dW
4L3DtSVFI7Xa5u3eiB9UlEJXbvpsaz9oKLIYr4x95gIQ8p+xPxE9J/NolIEkJ6mEnp6jcuyXKxOU
XhOCZCO5xe3H27r1G2dwl1Ky+l0XyEZcK/KdXTYnjzDZ3pGp+40o8gC695bum4pZob4nwEnj4+WX
nWAC/proKba1zd1WWFXq7xpY+SgoJB5EeoXMf2hnGosDyKIERlqpn8eLMAjeXGQgfONdHUCRB+Ix
Lo5xTT2hQ0aJDhCqqqW3JFIaUyVVRTxJLzZjzMoVf9PgVN9k9ZW1cm2uJpFrklpW0KWGfduGW90H
TLgQ7bavNm10Za6uDTRebifrIiss4ZW+5+8y/4GBZBqkRrUtrPsxFLr8Wc7ekyfff7L8B68I/dgr
YcbgttXS3oLrLb+5SOeT2umEQJeHmyAw/l0F3FiGbRgG1OfJxRVLqZckuervcmVFLaUGmpfSfCwQ
pkmKvdbvUuRoIm9T5Q3Uk7Uu5pG0uvIMX+t1fz/DZM0rTVlXomXN9/Kedy6kJ0V97sDxY2jhPveg
Vy1xJRU5+0VPXlv9+kXNqCx7PbeDnZDHjMdB/wR9itreGP21bO58NHIy1mSZenmaNqlWwlbGlgHP
FMmi9K6vTKOfF/VrSbAPGBbU7OVZnZAH/57VSbLlU8oo7IJaljGgfYzDc4cuVxngy3mIMGrT8Hei
xTzueAd4ZyjvPTaup4AEro+d8ZqlH7o5D4bnXHpCVKhyQbeHPojpNUB1qbwPUAQCJJFvSFVvJB1i
MPgOkqeuWPTGdnDXERLQl1/pXNoiQOL/32KdxHWy3CdhE9kkSdVW1lbe8E7CKqcvkg1d5EAIa5HB
GSQzvfqewsYegYSoBScBVaD4w0axHhXFASG0mJrQ5WdTxhXzV7Ry8myTMyKosk4tTT3YddAwSR5Q
K5bN+zRF10LDYW4loP3WODgbAYLY7ZXw8/wag4xm6TpBNjzkr+s5seIiiJReOiTZfsAOg29E9SWg
uokXnQQCOwy2mudfe+lxwv96ad0UqiIsTaU7/3XYoPHUVrMLfweSC4ltc1GlsBxMTmCIz1jFmCAU
wALsm+4J43kX/c5CT56D+i4JymtTcPbyNgQFDAizFsWhr89SWmQ5st0FO095sUokJMkVgQQqlFfx
aWH22eAJtfDklRqRT17fX3mCT+blX7Px5wk++xIn14RfmXqtSrl0KNrHPn4cyic/vzX9ne1zgmFM
BJLaQvUbrZKbTlSPGZWM0lmEw6bg+u0oKDsBkCkZiRi0JDs9P0ZoEtV9NZdw9LShuCqdBiHI2Ekp
tAQQAfJdX/qLCAMJ3yqWUlotyurZE6x9ANaW8qBSrM5MiEJAZRqcwD2z3Ec6y78IDo4VrlSfyiOC
WHZy6BJKzlq6r2PzpyW96aBaIoSPynZumLhfsps64D1as9foLJkooDs4+jzY3Ay9Tdk02EnJY0kF
JkIUN0ye8pqeVOZhzSbfaNkLtNrS3ti5MdfDTYj0Fi2R3kMGu87XsfJTin6K+r/I5oU8koV0rjUq
hJPzr6La5eR99RmA1wU2uhAgthICxhrUwJWNXAXpJ/UNt6QHZP+O9SubY7yp/1oNJ+NP1qPsuUFT
hlwxjbQFBS8hm5tbz2aygP0Q1tyj2RW1LPXsEXQy4uQIKtqq1XWhOoexGkz7NGm2LhhC2Tnk0Td6
QFV7qFdOUuNacwycxzbde+rtAGI6+M5PK5aO19+q7nMaPl0+HK9MhRgf/GRjOKEQuTYE0Zj8c2JL
8dGJ4i1lxrzYRwru6hRTLo94Noz6MxWf2IeTERu7yLqyHTiYgFjUFO09dV3nRw23AHeuFo+XRzsb
TZyMNllqssvOV7QqRP3oxSFXoFrEd45jmqzRlVX1eZL/vawseHAEzqo2zY/iIKnzUEf7ROQvRC7U
GzwT4klRLqmBm3gRBz7QIH+lG9vIdl9qUNSuyNZV+5EQd1iwmFIstCPog6XTEPHby9h5aYYBMhmM
U2hdxlGX7qPyNcZ2QQI/oGvRpsbHNR0plPkzgb5fHysNwTg2/njji7QFGvtalVsfPm3vacsip4k9
9lqldy7dvH9H2LTAEao4+nARNY3Y8qOy5mMJIRBIw2BPk6Bkltq4YfuLWDWXpok3J21nSsCh+9oG
3a0UNNsxWOnofQTKdtDc/2LJKAoHBXILlhCfGMqTJZMmdVWFssl5sasqBLu2bjD3k93odHb1K2pj
SDv9iieDTbkhrM+wT5Wkf3r5vl8uN9BdV+7NppzdPHXrh3cXhfP5anczQ3EuQS9rFr2vj9fQJGcf
QeWeNMi1TbQEvm5Kw4uzoSq0YGchnqOBrO0BsUW6t+q+OZS7zVkFa9eN0oXRbm3tKYO/hVyRZ4Op
cKF3vVlim5rIe/UGWuEz8VgAVOi9dt4m/SEUzxVFhWTfUBJT/GPcZwtdg2fjH0icVOqncaODJDaR
yZFm9VAvw+7Vu57dnDsRKW9TmbNl01CNyRns8IsAg6xgZ7tviKfRwmeV51i6Ieekl4fBrUEAHEP1
zWb5XT4TJtSBf+JvRTNQCaK6Koxpfu1Fsp4oRQ8CEHCG1qP/zf4bsIiupH0dYGFYbXUgn17jbfy8
RFXdvIXLCPCvn1l6MtfMrdnc5/QvqngvcmWR6TosMvjfTJMxxrni2Gv2jd/tM1I0VX6VW28dYqvM
DAsbFpbdz5s+XZjxfKh/0kkoPGPp5xnVC3mjui+NheCfnW26/AN48DwLr1zA1tkFdjIBk5i0K8Kh
7z0CskqrV/1Cw+radJCiNK1lwb9VYPWu9L2BtMQBsMpiuLSu8aL0BxIQVT3Whb5QAoTdUWitcTx2
GyR72+aplw2EdbKtTdvPBY8fiuxOEe3SHO7s+oNaXgEuPi7lbwnHCgmWLdHRh/MdmPSIR+fkDt5X
w4pV0YAMAAAlKH24iktsglweDZ7GhzQbP5hJNWugX6c9tPvhlW6YpDX32n2Jg6sTLRrhLjzvLsMr
RpdQHc5WuvQuoWEddP7GlLplxPAS6qeJm+7zCjVk+tJgKVdDirtMdR+b6Iu4vzJ/C3MMTv27HVur
y0vwbE4y6kiiTKTrGqohX7d4nZht5ztBMN67LmQywiC3O9L5WGhITzXPrCY3X7T1S+Fb88tjq+Of
/dcJdzL25E603UKz6oEWU6bQt5T2GsBNyNSkn/eqODg/CmMg791TRLTjjz4sV8TmZvHa3goVoi0n
7phIyvta3uYCOa/7y4937sY+nZlJ4iKFYex7UhTuSu2oVq/UjVQEF637Lnm7PNDZAgvbn+6KRWmR
QPTrNwjlODPdLgx2Rbmtm7ca5CFxGdGoklBFYi+nXJSRnMztaEvhauwzVnDULj/F52Hz19c4eYpJ
WUkbuiGubarRsmHeKiHgeRCBLobrwJK7QuyMAhya8O/1ZG/CRR5e2+RBD97UqFzolAXy/plnd4iZ
Pfs5w31nLAk6lrWpPVQV+FhZ+i1D6U3Y3a2M4SZanZa4Z5FFxXvR7sPugdZZa75n7T7BVDARzZL5
VlC895HAHGfBx+DRP0jFN7PfGVzzvpKs0jp8dH46pLPR0AN6V7Ylyi9xa1C8D5blkENjpz1sYkPL
f9MPTGFaUStVG2xecUxDdDh30HZWEeWu0ewnKvvscnW0EONom7MCDbD2yAsXyF0A7ZApalye+HMJ
8snXn6aERWrVfpFl0a7y35AkasSq1N8N83h5lIl+1793zZ/POwXoqIi49V3rSYeQjF+i7cHBTl0X
fD6Jz7DyQYkjRozje5W+07XsxuTUn6fNVg3u2u5KHqKdfWmaebZqmgZ332Sx2amdKkVCTZFwOKJs
WeBWHB87oO8ykkum7XAGQ3BGollXsoUtkbJ2O1NGo8k86ko/H8S+dOEYgJpysIEgWJsJMiitRD8j
EMsCNH3lb0OZTj1tLLUZS2mzAJi9Zr5UpMoVIMgQpZQaFvfliT57bHAe05RWudg/GzEnMWIiwsYJ
HBotbXIYd0K+BYNjg3wamisFyvOf1BI64kKKTtd0Upg1ahWwm956YwYTFccWqcUu2xbpN7l6tep9
22v0twpAfXvfpBSNWxZ1dqHx1ip3JXfj5Tf/TJf/OkFsYRmy0AyDJff1HGuibKiDRsLJG5qeh5hK
nrXLmmKCqX6kGKXgeKShnCX6lyGA5hUf/GQAhL3t+Wpj+973ShzhslUe/GwDMTeTcOXHMEq5o/1t
OUqM+PbcG57HX+mFvc3rYFlpWL4YiKSriHZdk507WzOjZKUYlgYOwrYnd0CQ1ZS+jcbfucOCWylN
iQK3PsQW20WpdNUqK5v6yOVpPPtZUYwSRKOmbSqfitcnK0hN/dbVpSLcKdYmoKHmZofEXzX0BAtT
vw98kPVMgGOR/gDHR6mpIxsaBKcVIYxLCG1E9ZUw4XM/Tj/t6TNNwgS1sUpVUZtwZ9BojVLnPhHG
nYGYv9osfbCKhe7uejSJ6xCBJtaeargHsK80XQMeW4Fq7b+ifg67JUA3XlBsBJ4RIhMcad1Y6xwR
bKX8YiT4wMX2m0Px1U+NRYDqeVRD5Oca4Gz2LOp2YuPJr7pnUJB+sSW0QONXUZubuK+XnrhXO0C5
KBTkCPeK4dq3UceQ5NI8TEKW2h7Y2gHfhtAccbVynqM5KyvRriWLGS8pKY4peRGXOzPd8FdtZC2k
9tgibVpJ9lyhuFBs6+pQDQf91+D/RMfdgj53eQWdq2wgkWjoBjVXAFuTh/SLIq3lqPJ2IaZIKol2
yn5crHV4kYl3FUx8djRdg62IeDLykJPoheh+kAks6cZWyBLnI8b2u8BkM48lLE7ZqSAyPQFB9Clt
/LmWIFwUiWdJtzmTf0iFtPViZSWhTYSe52xsJXVdhXXQcsTslXjDJm8NEEn1GBv4jzmAeuoPR8Yp
G2VGkCEKt7bq6asKyfOxEzYiNAuKunx/fLTRUggciFQKyAZ7I3A0PEpBvR2QAvcLpEgiDDiSZlGm
2t6s964cr+kYi/DDMsS68q9Vf8/v7JOpmtx6utx5lp/FwU6j3pxl+iaH8WKhBopqoIbo8RLxXavd
BBDcw00UAbBXMH8n1Omj56u16HMXFeJ0//vdxOT2aI08VwebxJc4Z4RLhPmCQoYAsGs1V3mt57Js
VTdM2YQpjy7T+DCnZ1roKaLxwCwNubpSXTicagw9Sxxb1HBqmpjh1pTy2XhZpGVwG9ftlWv5bJB9
+gSTZdo7lev1Pke5CTgvTQ9dve2cOXezgVoxwIFB3sfOR+MeVerv5DvJNVjOOcwaGGlTpoCErC5A
vq9z4DtW4ARDCm5L2bJNJBJrlxNS11agqQh+01GRj+6Tc336z+XZqikLHewHjC5z/Dwn0++4TVtI
hkuRA9E3GRuGFUU0GozcZnmzlaSbPFdmWnitEnkuyjsddnJrtGmW5pIqgh2IcIoQgKbHDQxa8vJ5
p4izx/LJ+01OPG/w7Y7elX/nyO7cyV6czJzFqbrNkCrrWmUv6SQFycqqra2PRk3c0+ODwdCUyFXF
vzuOEl8oK2qRmnjMwY0knY7yCYB/xCZpUzQSEkANVE0nvMsEGiMLzZFmOspwRSMWOa2U2kKgj2bG
CIDxxhsOMGLeAo3AUU4A60FamDJoiqhT3P2uk22GHoQU/HQDFAw0+9mrupXpgMEy4xGmUGDn2Y11
cLFr6hezeyVYuGkwvfHRhvJq0FQKUpGatgvTeFM7PYjHchGkHL/Yc+i2fnDQzs7l75WJa2q8jr1o
pRm4cDjlYshHbCy6wwiM9b6+GqxvLlJUDRianJhLgS8r8o1pYgGINL1T4nSa1zNfve1saD7+jx7K
m4Xko/6zUd0tv66qe36snV99fVeVmBUeWtpUJYLKWD22eM4ZlE1y1Dq60J4BqJw5dLICu14UA7RY
gPIZsjKSg+IZUkhysDAKHC5d7z0dYtQgjafUyPYptu5tC70EuxtPe2hzTOZQFRmn1IogQJHCULnG
VkmZqz0WmwnaOcVMlX7q6JmoV6qi54PCk8U2CQqHQm5izacqCugI7Z2m6vhnLzf7IPtQKaXZ7TGP
qyt3+tmtZEFvsMGzGzRwv+5gpWBJkyT6u14lFL4nDSLyVahRXt5K5y5zjYYY8S6gWjrpX4ep7LYr
e9YIBGJ05VBhaVYONQDK/ZA+F0D8Lg93tvwk8G2xDLC8pvnJZzw5mNqkK6XOyfydh2kGOXdGG5Bj
2PBu6QRoPhpP3SpNv0XOR5xJy8uDa+OHmgZzguRJt4QphJjyxTsd1TlPGV82/bDU17JJ73nfVDnG
5Ysh4qVEE1VeSoi5DcOyQYRC+jEWQzjJCsp/9rMMe8gys5Wl4NZqvms9Gu5mMzMKecFx3uuoEL8k
sthb/TsCxtFwT/3AHoEG164W9dybWDowbUUAClansGS3dO20s6Nox/C18SMSHUaRGOANMwxwovxu
KI8p6BwkaZcuPW5JwYIVsYZx+6kADprqt0kekav5POufGwVCQfxk9m998xLjbn552pVrDzu5jHRZ
Sx1NJwoCojHoJO4KfWrnpTg433BnxKOKNZfeqPUsf0rpaNtAE648wTjC9MNTZhslG8lSwRp/XeVO
H1SmYXATU3TU6VYAn6p1RBfaBg17E3woUnz6a2vrt3naolHoXssjzkYjp08wSZX7zFZV6m3BLoFY
2VmgD2pvGdvxnU8OYWTesqZA4ZcwjABbAitP0gEJW1T/vI8rc3Hua9iaibg6LXBBl+frXPS6a0Z1
V1hwmJal9pSaSwP+peUdfVhoCtG0NtwZFqW0X/XwnkOrqjBkuyq2M8749IvY8IL4HrLBCh6f8uQc
6ELXtoAkAFmm9+NtG0KgmsOtRnCIa5tquwfN6jqs7FzccDrseOqeDGsGmh8EWuaNGC/AICWOzNWW
wkRKHSyEDlhQTQKT470EJYQtePdUJy/P/9mtywrk7KP6yyeYrIS2l5KhkwCzjrlA7MwK6WYMUczY
Y10cWZl5u9YLbxP1P6mFy3Q7ZKpZEmmznbyMS6IafdmoakYFyhuZtJUg3ZfEeEX0ULZXVstnG/6v
7wS/jvViU6q2J6vFVQlOC9UDRtwvTO3D9J4HHVlJ/jHDHwFsx1B5VZA5otmbVeR/lPYi9dGy3Dme
CNuyiR+NHh0+jBDpa8nmc0SXykaQtAjeHPFtyMAmmw8e7kUJPOfc8JDrRMCuMta+R6sqeA9sbcV2
qFXy6SZfBewSATUIHJksXdPWP3vRU/NBeUoTMtDHyaKUWlUr9NKCDZt95MnWsf2NRlIq+z9ZlHQC
pExbBaV+5VpCqvbcZhhZJhbnuU7U/nVV1mGYJGWXRpRnxTJT2Y0sxAyUmgZurcXPpdGYb0ytBu8g
8eUhIkX8jEw4Mx9CM3hXeirmGfLGCZYiuf5sItk8QveQpo8CeRen8m7842paV3woqpSe6i2ltqcM
u2jN73ptrV3HowX36NH2K8NmndfyVkKrNUDvILBeB04EEAxW7+3kUrpz8S8aPsbePXX+2By7/6Ln
T0tsfKz6GQs187R97yO1mt/lirmK0BANEbFqkuGmyBFLoOIvdVsrXxUJSgQLG2svUtJmaRSPkneU
hk2+c7No49BoG0I4u4axUsfqVxPPe8Rwo9JZRxkWQAFy5TJOZlm8z3m7muCdHCd0PsZqQkeLzcPt
oIQxFji4De5bYmnhvKqje11B84vlNIIzou7B0d7pb5R9NA+DwxAPC9CBOZQ0j3hzYKbL1FiLR9PH
Ak/N8WNxlmMfkf/XoHZtGDECkqgx66Safj8bJPPe7awtWLh5mm9F2M49KFU6slyx8hYimmxiqTl+
QwViG+V/8BAqW3vGcTNSSt3KwT8RK5OiXXiGdE9wlmjJgvaXXvSw01Vk3sEHGIhPUN8Zu4ojc84J
Kb0hEJs8XD6y/sO++LM+J6cm0oJSb7bAwgmAMyXF489clu2ewMJwTaRCPyS2PoHb5WHHo2Vy9OiQ
JMhgVc2gXT/ZFWVIvbt0M+uQ0DjFz91fKOgY0iDOfghnmV61pzg3HOwq6r6WRnw6OZfxT6hDW0ow
JQ22Ldam/g/GytSRVVAE95df7VxpQJfR3QOGoI2AgMmxGntDZjtWLB18pEDzp86AhJLftHZCbfEb
wKtkWHmQhOVSvRIKqeO3+mtW/4z8VyjkaEM92A7JjB+9h3W1zKD+uMFLlJOu0kqoE/mD8OCQoEYU
OwlqtZ8Ut0jZmj4mBGOjxitIDH5oLa591lPcdovCTQ9lb9xF9ntHy0WQ91+erzNZyul0Te/MTmGb
DBrsPxUPCThpjrt1kN8f26OoXlgvl0dTzq48FVI7ouK6Qrzw9TzuQj9vFbuQDkaPYgXHTQkKCW4j
Iv0I1MMVqup78mITEp4qHxw8rC20xVx9AWFUClRiCDR/ATGNINvLj/apUzH9fAr5IAmhoKI0fTSr
HDSl0FVaLhogbSzTqTttxxZaWIhPFAm4GTldxIyO/9C6w/UmJT6QmpfxabsPjXLfGP122cIpjiKL
8B91FraXY36SfM/SfjlWNnLLXY4998sPf6YACeRNBfqCUZaiTXO/LB7c3DGhTCTiIxRHbBvIqcbT
3r2Cuj1HGNJVTbfZzbKtkvJ9/YCyJFmFkLRwJ7lvBTTJIZulMZiXEkn4dNtbHYa6+173ZyDXpA5n
SuP18quey3N5AhuTHlqCqP1Oqo9KYQ5dkNAVzDwHbK21VGvk9xH2LAHPrURcrmQ4MzE3QGn91uOH
y8Of2y+no0+Ol96mV1oo6WfFwhgiIsj9gNsbrxnATrlKTj+X3ejjdOs6JV+N8/rrfGtGKPnhUDiH
pKVNb7OoqINRIxFACxXOMI9mn8WG9bR4KxubXrSrjsrV1TbzuZsKtLusazJwJuoLkxdXE8uQEFPw
dj2KPpa6KuzXov1QK8RrVwYOeSkxyHBVS/HcdJ+MOu3L0utqwwhJikOh7sAiDs7dPNNBHsBL2+3U
8nuBxyYFvfHI6BdjmdF9H0tZbv/z8mf/D6/PouNosFj6k9f3y7gvmyH/BNW6ZDAjwDl+aDH4UPbO
L+mHFFyrjY07aXoekcxAkfuMmqdoujKjz+4NSGwjtX4zaB8ErhG28MSrjbxV9D3UYdsjeO1WFTXV
K697JpsbHR8ssJkE1cg+fF12fR11xqCm2c5FbH6E6ym9QjkUqYmFwToHpOjr3lzDv3gM9jof5aP2
2MtvVx5jDET+mgNOGWi+4Df/8qbzZcl0iIrDnY4Lmf0GNYxaP3R9O57/g+8Ykx6KXC4YSvReEoJE
WEXXq+Jn0ogR0iXAc+u2Cs7963QQ/Fdh2dXB7p9uBzBv4NREw0FCWxIZSzS/aHZV4kql8uxZdzru
uEZOkmrSl4waj0tFobuPlY1m7mUP56t9+QPYQRGtnWpdtksUKy/P+7nrROcWsWUq36Snk1t6gK3a
Fu4g3QJdEmictHsgWwViKVcP84kL8yeWhpMNZDV4LUDWf91cpdL6vSOwk1qkN0+30exVHG6L+e+7
pztrFq2Uzfc5unI33iO5/I23RKJ8jorEzFvaN5Q4b6xN8xOdfTx9Z0h7zorFUzm/iVDwObjzHz8w
zF4cu9nBWszvd3j93LxIy4/oZvFoLDqU2nbO7NaaLXbYrtw8aptoFs20m2b+Ud+sV/jHwKlJbo67
pTd3V1t3uejXzuzwcbw81ecOOKi3Nskp6OC/tCGCwiAB6APnkLlvnKrU/4EPWRbSY9JcF/9NcAz3
ULPgSANDlv+Hs/NqjlNZw/UvooocbhlgmKQs2dYNZdkSYcgZfv150D5VxzOa0py9y2tZtiQLumm6
v/CGswdbH8c2z9Q5XVg7A5I4CAOAx5tgWE6VuaDCwHMBOAM+fryypC5toIieKDBDFtYUL/PpUp7F
sJqTJk73uYmKmgwIMHtEK4SuYVEfEOiKgJ5EkXb7/fRe6hMvGYdk6IRFonoOCUsh+CZdB8k4AvwU
ktoAp2bvJo2lFwQIZYETJMY9TdP/dA4D9VAYr8Bj7f9FlOHkVs42kbYak2bqyPPBxQFQYytlF+9p
IHFuU+T+fuAXXmH0m1QFkw5gTep5l7g9tqZu5tTCIvrjQZDhLY8FlrlqskN2zfjjQlB/cq2ziMyI
tKIOMhE8HBiFyu6QfSyflzWcAYte6MrfD+3MTfVzz6CmvKQPi8cILYfTpdRwLJKQU2fVypKQ6zDK
TlXeVcLf/HgrTRE6TI/H/jGJf6SSr5g7CUOQLPHl5qaa/tT/SwpP2I0zrQkCYEGJnN6N2lbmNKXH
dEnh43RdoD6VSjEmImgk3YvaISU6M7TK+X4SPrEgZ0ejKREZyjLpgmqdA97FRhlzw4QM2C4wzuZn
IiYPXdkcBoTCIavkya5C9LtPb6YGq7Ug9ynA2NSDpf6DMBnUupaL+zBS9pDep6y9XRA3Se4mAONV
lJUbGcnq7lkjVZFiQo6PcQBlIAreMODbGDRbs6/9WtcPXXswgo/vB3dhUwTICGSLIjpovHMfGYH3
tBpKJJmK7g3/YTp0YGSRvhs3/4sCDJfiAML50xJ5V06fXhI1KA/EcrQHqh/gSm46MHHsoboHENOZ
Vzb7S+c50RrJJa8lpdBPL95/zvMQbQwzrhTjJsh2NZKSCJ2WKMxviCNVQLwWztarQnb/lwPdNOG5
mxbTSkChn44y1yOETES6NPSJAKhQlEtJ8EtIYQ/fP7nPn3S+LCH1cBVanwoAldMrWUobtMKc5wu7
vO4rZ5hwKM+3WfeqzLiHhCM8QEfNUNkcX8r4p1gAKc36dSageJ//D5IFlNYQ21rQ4NATz86crG7J
imstW5T0GHk1r5v4hmANh6Urw/7adFn2I2JEmTdCZuinw54MvRglCqJPw+o2cSKvt3/UK8G5hiy/
kA4u1wGIRg5CBeW8d434XJqXpV48QQu9xaP7EKwTBx/eX3/QCtwgIxZe22cuj+z/XfHsBSlrpTKt
VjvuK4EICt8zC51hM0WEdwA9qf0dsUO01FdB3dUavptpYB/DXUNLQjAeTaWx1Q6F+9sCGw9tpZTr
PPmLpWig3rbm+vgyNg4hZiPfCfGfK09kua/ThXg6U2c1zkgQmKt0eSKu/NKtq3XgqHaxoQtwD8UL
U/drKdPyiM8viMI0QQYtcJMu/OkSMLJZkBrQaPuElkE+3sxEFnPcrGrCG80ptuDz4RSlzVuT/ua0
dBMyqz7CQPXaWlySgu9u5GwtJtPcK2mhlLel8lcIbgP1PlxowsFHMG0H4XbS3M6qgae7R219ZdKX
F+rs0tSgsAs0iC95E85CHC2WyqjXqI6oyQK+yVLwpy1w5VHZlGRqQq+tAAeKuGOKQ4WyfYlIrnwt
PPga+ljU8FC+ogPINnQe8iWzOdHlAWALHjrE/EIWfal4Nek/yIR1euQPqobZCZ2/uyTZquLoNj3d
jDBfKRpSg9cex9c5Ob2dszlpo6BIgpB+LLSgEszWOISrIbxnetiJlQrexXqw3kx8olPgk/WVR3Jx
MrDEIos3qFt9iqP/c+IYYzaNqlEXe8Ncj8Y7OL2pcxG/43W8MtALVyIak9hpdU1FTGj5+j9X6jB/
qyA0wnBEVLA5VMc1mghstosEw5Vl9jXgtCTwscDv4FMCkD8LuQJFAWOWwXDWwAgp6rDSMFupUT8Y
7QQuZL41gb5nOvU442irUbwoEYjpc6dGqxj52nktkONkuJR+f1/y1ynQWf7gmRBE4AbPa2SjEJrS
PAwZ8i4HTbaz0ZJtUmlkPIpHw3qWK8BVU/KkzO+68D4k8bqiVxUuhQtJwIIrlddmKjyKIl5vHi23
SgO4oMy48I7IUibuMEueVXQ2HFPv+zu/eOOauhBxddKkz4H98+yAwsThJOXUvsPfEmowiFnk6xIt
4u5KBPQ1smOGjE8k9bJQPo3M/7nQbCSt1ZPv7mGaCBgL9Os8uwdHN2RUE//rBXlyrXNMkmh0SVWG
cnmri2uiWTF5aTN3itb6NTm6C0Xx0ystO/I/ozqGI5oPqVI8YeFor/VVvaGRYet28ZS45frl+2f1
dfFzMervBk8KK6dzsn01ZlWckNHt4+43Z8uit0nZ2wrs/f3UXikYXLgWpk0cZyoyH2TvZ3tXmktZ
kPZVvmBJyFeD4RnFoIQXWlbfNe2XQZP2+8FdCnDACVBeltlGKBOcnaJDrUb00KbgAPRUEZ5riSal
aq3w07FHP+uehk2HhM8EWxyx1n0o/mnrq6Joy6hOTzFEKUmpKDyrEmv/7B6OWQk3QaSRV3erHgFq
dE2U5wpjxnCN/Cb+A3KAQ/L6+5F/nWouCjCCxsbStTwv986pPApFWS6lzq0VvobTE/qgtIte+uZ3
qaOeP7vfX/BCMnJ6xbNdNDKFWRmVst5b5VNUNk45Yujd/+FkXo2Jr4r8BQ/qYgWeoNt8f+2v+w2I
SEPBnAlrJgKm5cz854UJ5C7rgE1Ct4JAPT9zKsEkhip3tV/1NShbLsR8chnRhAN0eiGrjyzocUW+
L9LtSI8q62jXbGtIyf/9gDhhFR2mEWfgeXsgV7oBggEgNNBPdGcgkVPYAmQ04XD0/ZU+AYinq5Mj
BvEwa+ml0688m7sqmGb1mANpQUH4OPulsjLxqbee9aBctUd8mZsDJiwNJ3yRA2S5IbHM43sqQLO0
bpLn6m9VTG56vLKavm7s3AvFYstit7CMc0hBEcpTKucGAB9qQFopgrR7h/3fDYZTYal9FcJwQX7F
ZAMEognjkUDzc0/+ZwlJ4pQ1Jf7U+2TIEVHL6UlkWMgq2yw7uqml/pKPoHQsZPS1aZOgt9APjlpv
exX+qYweTH7EngGv2SQ5BLnmhHPvoACybYTiyot94XTgTpkVamQaRMbzqclopMRWBTC3jhYYHJjX
qgaA1Bxgh6P7W8vjShFfAZYv+n3ZNe21CxXQ5fLgnySaKHR0zl6BTKnKPuvoXYBxyepmF9EdleX7
RH+XwpegeWWhLgid7LUhPFKbQzQaQMVoNiIfde1IvoDOOL2Zsz2nFJJ8tGAj7vUGF99J30XGX8Q0
HYRP7UJ5l8bn7hgiQYk9b3Vt0/m6w55ee/n6Pyumy6LMHBMa/GzrPIeleV+jmpK7bDwUe0lMvn9T
L9QpTZ2mrUnHlKRI1c/e1LIuVWA2MHUMaqGCgF7M8/RsSA8Sihy5epjH985YJ/NhRh+JfF5Mneqx
QnEVaYMS75grd/P1VDu9m7NE3oSRbmYyJCVk7cESHuX1rC/26IjnK+HPNHVaFB2vCSxfOGTMhacj
L+xkyaDudTrpFdYYVdx0+T4a4I3E1u8CraseRIwQYdqMJ1eCeHjoL3CvY4s2+LUW4pmNz1IsRqMV
oAB8oeV4PQcficWQSwgjZLdlUL+Xs+A1vQOfQ69iWqcyXhrdTZxBC0OcPIUWl2JNcOygdFOpUosb
fAPoeu0BbyjTrWKpftodnSlq7tsOK+HugxiTM7p/nsOfDRbMCyxFrApfR/W1rKDiotSn4ddi4ge8
VYTokCYoAY27RgSSlOHpCjOb/uZGqX8H3Udah2sDqotiTleOpwvVYnhSIo0fQBuQxs4PjaSqghlJ
Dx5+0e8NjJfSRnEsHQDenPugVpKh2ibgC6voIyU5BIKmNw2eU1sWt2OaKNwlNtyyUodhBRAB5F9Q
PZE9L4pEBHNOSLGZ9nsy4VOITNKiSBSia4kYxSwCPVywq8i5N68VA+/66MravoDdOR3e2do+yp3R
01yL9530qmMuJAv9PsHFsykDd0A8aQEffuowYGYZxUvPK+61hwBbZwE0eC7FPj4fgZUiYth4y3EQ
JdmioEBl+3hEhxbAp5EGbqBthrHayum1zPHC1sTjYZcgI0ImXjsr2Wj6PInRrCOFKx2i8BlByCKk
VknuaiMdVY/mtQlbtp6zIGLh1BNILJGE9ikq8M9eGCXJIAsButYUqsJCcqO5dQWkHVJ8eaxSdsP4
HuW2JTU14xddwvKER9hh4jVOUEnT3/nYeRTJlYSVxCswWdl60mRfEI0rmemlDYRognwA6AnxxTnc
p0vCTm/bqtyn4cMguLIIFBqx9gqrBrO7zdC2ILkPiwQ4Rvr/waq5ENcApV/MUNhEUHo8ezIE5aGl
CsX0pB8c59CsvI1duuvedVcr/975fos+c6r73KtgUoBAE6nWiwAwTjfLlh5aB+Qj3wsCKY+OZ9As
OpH4kVWU65Ll0JqmdaK9znO9SrTQy2dEb5BemMDeiugbJtGhr17E/D65lp18DdiRc/znzuTTO1OM
ZjSkYsABZIBvvAH9wKwj6ziP91fm4MKrgPHNkhbQ+qFFcjbh8KKbcowbdIzGaqNQFrHYSPIZcZG5
9mQ5eIB6QakEuJl83EY9Aq8F7MNYOaQzYipOL76RDtNmXRn5cOgxlllcaTRimrTFzrw+LPMVlfNK
GA5t9AJtYfP9AC4sGDZZCyjDcvc0e05nqhemY6g3VXo7ifeIRs3jfhbvF3CSvr4Odr3wGp9c7CxT
HfNIjKJF8IRcAKZVJU/uLAV2aW4XMHsO9QPhF5lJio4YicL7mMrqytGyPI+zneTkFs6e1yC04pyO
9PXLAFlN1IOJJMv6uYyuOShewI4uiQU1jyXFoON6NtgyrEMrlKVPYgtqHbYJR7CBnoisQ/yRz4cC
/QCCWUEDh2atc8ycgbBCQXZ6/Xkg9ztKvbOcRN8/70vxNTeEZIO1JIDSJ8Lln61UKeLCrExC2jx8
qObXoH4IKHWTBEb0ThM99AoKkdGClIoPTXGvY6Yc8hVYUVduZHkHz57EyY2cBfrWIACzHobjPsxN
b1RTt+wyX8gGR6rWxlHbJpa46fPQ49heRLtMAP7f38GFTYKiiSwu5Jsl215W6z8zIWvpKMYqyDxo
EHO3BYWqE/giNqVerbhdu9TZW3Ys4+OAzTpCqPrzEr41mrIRSWoWdga15/l1hggWFOR5aMpbQNQC
tPIKBZWNctwZ+KaN0nRl9JdOqpPhn63PtLTqPjmyPs35gOIVoiuLt89S3s9eY/zoAQU3hxyZDfFa
kHttNs7ewVCgZUjvH0gsVBR6/HAq4eCz3q7WUy7AeDAm++cZny2yRMpFsEwMkuYKwQq0GSzPgSLG
5X3QrRGXWXTgvl9WlxJoa6EqUDmmIki0crqutCP+LUbA8BRsi3prM2TU8UdwLK/kb0xraPxVxb+0
c8BMjdXzlatf2NBPrn621DTFojpfo2wLKd0roGN06GPQZlgCZBmij5ZsaTSiaVPb6fiqpq9zZNLL
+dBbDeFxwR3n2UEd4tq2swz69G0HrkAlHTAVgZF0ntZL1jCpKIhmODesWtpKrHPhLRhWpJRoGia4
L0Zu89ipv4u3KxNy7cpnOXzU9nqZDWa+D5v9mD9L6gyNGioupw3lDB0oioBmyDMSflIbkOhe03q8
UAFbOmpEr0AZyC7PMRvZIOu1FnSfifxR98C1oHS3E55EAPj9zWDiniv+yu0O5qu0I06pmnVjLU7Z
MX6n12C6X/vjJ+097SzBRQXGMnOy3H1Fqwsrq+z4zn5rhv3eBvwzVwcjfrnyAL4euZbEebMIX4CB
ohNw+j6QUA9SLRmfWOTWfOY1NNJypSzupMPvQhtXHD5gNnuiRCOxVjnEM3l+N9Lw/iqm7cK7eXov
Z4tBXMDDZSNC/K4M9GTWxyT3j2aFXE3rNZixFxC2qS0sJ3Gj26m51sdrRPtlXz17E06m4+wJILif
JJk1YuIAf/xT5fj6lF94yv9e47Ou9c/R1qQQmWVpkPeDuB0oIYqg7fsDfbKq0iDBLZlhH19thohf
azYWGK+FowUnxfiCpqlKlv+cA74Y5RfZzLZLIWmSJLfwxR6rZMJ+MyqcKDhkMxbQ/WuB0W0mJ/g8
Ce7QQ+vKo1+tYnmFJeLZ8zOf5E07/0jkzlebZjcdZ9cKH/gvzVMnBVgtp6kPCc9LpHlNOcUJCCil
sLoXqrVGA4TkHQkpp8zSyg4on03yfD8frZVkUnqeFJAf6UYbSk+b7+sJj0x/tMCBxNFq7J8nwbAh
iNqFAMO1Q3J94QDjmmDrErqAiK2OFaG+Tqt2dMlgUH4wKhHLM9tq8cnJyN8ZE84UlNSe6vSmuhWG
zh3S+Taqcw/VYoHEJH+hYkHhOY4niLQHToQQmMOA+WySDys1/xWLkiM2+Zp9Sivfp1LZmbw5PQLr
SevFeIMnuY5I8zWbkQuoqMVdx1ocyHllDeMsNBBGxYzo8MRLDTYdDaeRDAiii+nwEbUuBMI5q2dI
2pRQju02ND9A99kSsv4lUIXvd4+vThVEznCk9UXtjj7T+VJOpgpfohZt+kDBiTNUnAhJwPxZG+/6
RFvNbeFFx9weNB7vcGv0H1U4OiVBzLgHRTsv+gxKQCyp3ghFhg7Ng1bJjln3ttCyACxqmUr0s8mE
TdPBjTAwEnRi69ds7NMo3lEDQeWV56OsqmvE9y9BEOPCV40aH4VGA5G5010xNeqjSaKe7dmFFu2+
0KbzMRerq+5jX7ZfLiTzRqK/JEFAOpclHBNRFQC6ZPva2lLSn/On5EifP3W/f1CfgKGTfW25ziIg
YoDFX/qCpwPqh6Ecw0LJ9tkk2ErtF+1LdbS1fqU0fs9zUDEMyqqbstt1CsfO0evURws35ejGKEFZ
r7LyoHcrM7iV0htE4KJxEx4fNGmDwu9grpujq2Hn+qOzXOH5Lsb7e/d7LneTvDKrQzo9iMVTl3ml
4k35VmjojWy7bN1qrvEoCV6VoWrvJSbCcbhc2VblFGzwR7/b6gdA9MqN1N7G13psn0/wfEKwqEJB
m1eJYvbZW9RnqjlKrTLd09APttXNojafrw1fu42OD6OC4wB2vesiPqjFWqD4aEuq3zsBpgoA/7Jt
W7vN0dH7g6qtrGq3SFJMuwYGheIYMLijtWnYsjNTAEONe77NYkd+21b7vHkJLPv4VwTNbOBPhagP
rud+MDnjfDf5NbuYhP0XQA9n7l3tSjnha9bLKlj4XxL+jMC5z1mlUhhmQ9eL470ZIXPkpb/YpQIB
TUibYE/H5vZ+YU3Oa2SebfjN6l4z3ekHGpHfr8ZLbxcNceSikaOEqXEWcwR1Ved9Be9vEZ6n08jp
p4YvwACy8Jo0/FcMAEOmigOYWlch25yT9kuZM8Vq+vypcYubQ2Xj7XIL+cT7hYy4M/h/vx8ZIJfz
AILrocpOa05URT6cld2Cpo/SXp/S/bQa3O5ldkQ39tt9sFY8xRtcPudSZdynm+XX7M1evS832U29
0be4fLf7fq94wh/R1bzYV93hYegdwxNAPLrL59QP0UUJ5OXoy27zoK/o8sBVec9W73itebmXbZs1
UlW+5mfbYpv56Z9SscfN0Y939S+46IbHb5aHnoqPUr83I9zqqS7Ve09xMjfjT81KX+Ev7/ROeMOt
oqml2Ud7sB3glivUctbarwElp8VwPV0PO/6e2NaGvzW+TihRuKVTuIUbrbGs8zpXXs0O7vWr2aOq
+Gquaj5byvYyHaE/O5NLTODR4H2RXXW13EMMNad+jF3MUTxlZ70dt8tHxc89xTd+NK+K34C/VBif
sitv0b//z3C7dbEMmE92y6dq1GH8efkt99rIlvx0+YBH7Vbyj3yT5iMmvy09Y9d8/qxhXTFrucOe
KFc2dkhIALxrfvSnfxyYUMWXdqnXrZlWf/l9etd2qCJhLj+sl191aZde+qe9U58tb3i1mNNh3bwe
t5QPDsUh3BYH4SbYmHfBpt+1fu1brryZftV+6ee+4bJN1L6+CTbHA1/elbt43fqIWr9hLeBG3uwH
d/0P/Y5/fteiXvCcPUOPeD4+R4/WDZpT/B89ZstnH9DX5cvALLYB7zT/Krodd9Ju3jWH2Z+h/vlM
hZM6qBkWr2PLxNDeL9bIuK6xzPtRem8NI2nWR3eZZUAy696PHOMmdGdbst/eghfWCJOx/FKYOzo0
W6lFwcGOboNlAGvDBZq6njzR0382e4U9T1tj4LMpDnzT6M/cy7wb/X6nb3p/+bWMdLTnH9l96hi7
N20vvA2vwJ5um1V7mzrlI6jG58hB4Wb9Y9+vfqU3w+a5vddWpa3bONurTuOVbvNTeB684Wfr9qvl
c8ZKd8J95dSu6M2u7LQrQs01wZ8TuUcPSwwndxHOOgS7wgl2R69cCxtxF20nH5Wb93K99N52os+3
eqlLVLwLV5i/vyS+ztaY2L+1VWDX9rPs4Gdu58ijONoKfxhHdKQDoiDr2EMuzYueQ2/wBYcg0Zto
Ztn6m+CEHs0fN3jI17Kfee268Aon/Dncpq7ynNiP2/Y+d1N/2Oge0i18VFzpN+KTfuRbW3JC60P3
lk9bH5Ir7lNuKPI7vrz8g8RHQzlG8MW2ts0G9x8+sTW2ZmEv30FnxucHlDfNJr853mnU+z+MbX6T
3mjUd/mssDa24R1/6m1jm94kD+GdcJ/chHfhXXIjbemoetZa9ppNt4n8hp9oeuJT4dXraTft0gO6
mbvO5xRbp1t5Vx9kP902uZ1v23X4R/ULxpq6oj/sokPEN6PA6lX8udvhL3QX3Ye3+SHaxrfJfXmI
b5n9Hf843UbbhF/xbec3vuY0vrEJboYde9BtclAzu/OjtbKhklI6ppusq7eutQd+Yrdbfhq+Aatk
K/ri5021B8pLz8AEefQJy2DalXisboYdXHrwQpt63a4zloroWGvVUz36rSttlfEI03W0xk7DndaW
n2zEbXwDm5X/672+Rd7ayzcIjjgYb2/Vg3zfepqj2H8Nh4ahnx+mXcSQpuWGGGT8WHJjuPXs2kN2
O/kpUkGH+lAejrfJNr0P21W6bQ8ya/F4G91H98tK9CPuN3Hlt8itWTXJdlmVshPx8E0v9ZfxlFRt
WE7iTmDoHXvx8W1a5/tkU7l0ne3l6sv6XqY12i5jzg+DP/HduNtPb8tv/tAAZV9W5zW95q+9KAB4
VNsMEWPkC9yJIR9ge4dG/iSvozsDTmV8+zJ68EGpbe/ZajcN0Du7J2dxxM8n+v2p/LWsLstUtxbY
ClxBFbHO0+g3n1pY9qNGcL3vXMuuVo1tbs1tvrkd7T8IXP8dqxU96SvZkSx/jQX+vew5XrofJyWY
GpFt8JEYGKuvG9k9bmM/bOz5qd0B4nCzTbCXHwEaqav+vl4n2/++psTYUQDG2BiIF5a+ZyXH3Kop
CahN/iQ9/qSitLagq0qMdrgy2q+wAFmmgQ84g4YVmaB+Vjg2+yLIZ0HoD72l3+u1vh7CwSf2skPJ
clOz8yQT3S6J1uOx3wEg4OPRljJfp6QmE5+1slunm9DyouJJocGvPY5tAo/0ddL4d0Lp4V77mRgG
U/TY5bKnKq0bYcUgNyKqldUaXl5L8i8ojkL6m1zzpv6qo342wLOwdVQQ6uzDZrpXDxV7Z+WO8gph
JUhJ+LLZSUhVxEMipk08odyWvTcrm/khRWiTL+yjeXX8Swt+Yq8Z9VU4ePxBHvdLHFUgyfQWOo/X
rQ2/1Ju5ZfJY3jnToMR3nvaVfZnHUR4jAiQ9DX0L2x9NDYTJZAOPaQDhabYybciyxnK8pbz7eUgv
56FBJzPtDnjHXVkkl95Ek3tSacMvCD91qY39U/uC7qRMmtGk+9k8jNU9LGUDmSVNQsiJCGwxaJ3s
6e8RWi9SNvQbYYl3Gv6DDYxsHK2+3xe+zg6FXwRIwAJY9No+65H/3Eyu4gPcGDOgqfmmkJOVOv4+
Ko8t9r0jeybFqe8vd2EbPL3e2auYGENS932RP2k24Hu7I/SU3nr/7kZxybfsX+ouX1UupTH/2sv5
tWiEVhpKEyq60nhwGuf49WNuwBeM6XH1orxOKZsuumPtZ+v/tRtVdPs1W0kIyCEaKdoTtV2aYWOW
O2qI/4NxrdH52Xk/Tb+5H0mGN4zFNtzTsx1ZMvM5qQPDvK9cp/6jwKcLUmcKD3nyTMYzDW77Ft4f
Vw+UDb3Sb3RAGg6YezyqyJJqtbBhHtUP1ktmIlfn9T/L2tFdmYD2L9L0InHYzffP7qs65jKBlNtQ
nIMkDPjvdOF2mZTNwI/mA2SDONe2sCC3h7h8h/+96CeXB43jK05fp2zVVu+phgS6dmX9XMhluQdZ
1xdlIX1hRJ7eg1RKcw0DMX9iI6SIukuddWA3t+16Wu3mQ+y8fD/mr2k6lwOuAveJE4Shn14O2wIh
C9V6PiT4W9JqpApGFbSvX4truNKvXZhldv+51Fk1RhTzKs3lSL0vSXhmr2vsejMrL3O4w5w+H7yw
eMAgXiYXa1x98hCw04N7Y/SLO2NcJaWnR95/P3YDN1JjsSNl7zzbp8RJaGt8SXEZytb0RP6vuIB0
V15DsX5iBs/fBAsGL+bvQBqV85Z/lQvKLFZRd2M9hjeKJzmld7wfDtou3oIvE53qHjHj7KHdm9vu
nqT9Z3SXbtRV/tS9HG/q2LZQsgjdeqfciBvM6g/FvnjK7srGJopv9sNP+Tb5nf8WY1txqXQ/JQ+k
O/Lqozxkwgr/HB0hMMREsfLba0/fz+HX/i5P9d+hnR2Yg0HREZmChWBK9d2NVqhNrwYyr/TKRv61
c8QuDn8fyrUFxZuK3ulSPbZNIbZTaN0nG0lFcNoRcag5gBLNf4c4m97EPxlnfY03/0ktOHt2bGJw
NBdAGdXisxeyiTUhFAycgyMEGotpHaKOOUy/8NZY/iQl4kqffglF40kprm7NASsOtwAOXROqWOgc
QZiwY4hmYquvrPF1ogip5UTBGn5DlDZ66VWjdD5of3P5taPgYE2Gh2P60BiHirL3YqZTe93IcUJv
AzxSgHuHzM+cktQrFo97sCHfP9NlX/4yYjrEqiqKC5vlbN9WhErOwzyeDxadh1bbJwYgdKVCi/e+
YubrOrBnwf/+mp+6VOcX/WxNE2AiQnteUxON47EWij5fDHUU400OHktMopIJO2YwGrmMtJ1grAL1
Lq5+xmhxGsePGGUB/NPsTFRXrQylL/wY0z+V8rZAwjvrXrSuLPYLsQTIgYWqhxQK7Lezuh/oOaEz
NDy7u8zFwwCCE9tlm60BMuBU+/2EfEWHILXI5iRR1kSNBJ3u0+XehIopN2372bRVzE0sH2C9mNpe
32OQ/J82BfFxeEX/5FL8gh64TDKhLjgBa5mDf+IlY+riMm1AiPXVvRG85vV92VNoekb4vBqfQvsm
E26BUDDwRa2Tjkl6fEflawWKN52wGL0iS3LpTD65n7PFODdNqUYiOlpMQPKpJ1XE6wUQj9NNREsu
WkM64LymKQkzGl2Yq7v3hZwAXQLeBdpxPAdAeqdTYhF+Y1MJ02oOZtQWzF3YYY6nhpifLKDWFfTM
Mp/cAOU+IfwVZ6EDVyLJD2OYb+rW2CdyuSECXVH/Tmm7WgDN5pH+pGKS1ozY8dTrjEC0aX/HkJsH
SMUwHpduzJFeY6oJdtH81wa8LK5/h3R27B+7AFJOBAiPmYOqB60SmQ8eZgNk+9rpd+mIgE5CB2yR
54BefXbOmmrY0oOr86fX1AndYoWUs03J5nA18fjS/V5koUD9sHgJ39CMPH1Qetd34KmUJfau92+x
/aBuUFW3sdi98pZ89jzPdisQxmQ5cBVotYlLVeCft6Q0jTA0dBLun2jX+NNzvG0ZkrqL/1wDKyD8
z8/6ci2YaCCvgRRQXDm9ljCac4VAabbvQhiioXRn/GmV5JBJwb5MjD/NkT4PYLWadrw6Tls9/Nl3
P9tiE2BoUcBtshqTrOewqJouGpQtXAokwlZ9ba4GAUqLVd2QQHly/hHEGJ1KzQ0+B0fO1xnfNiFf
WfJN/yuqDqq0tfLXSTE8s7N+zmicgUnk54ArhhU0dY37pPeKHy4+SzWUhvSVUHlABH+KJrfMPnIc
Po8YTSh7+DPLwm/Bl5o5UGUhXU3aazreI5nbtCgpAY+Ssm2svquYGHdBdhCXN095Z68dElchrQFP
AXQjs2a8LbbD3dT80uTnsPEXa3tQFjT32ZCmOkLEHVXQcpMAL43k452Jqr2aiL5p+rpsz+bPsC+h
HCSbBeunAslpzOdUpLpbWbetLD8rzMERKmXESM2Ankcuu9BtEjiIc3MDiE0qAWyi56+rCUaKhiPo
gxM0iq/I6BFTqTCD1wIdefKHfHheOAFDpjlIP9jwCQCALptAMtIkyHNHKyfytShGDJ/eTxU/XM/J
Lr6LoNMgdtDCMgHHnS6mPjwiMR/wLlq3B8l+qJyetHSw/35/eF1K/bCjIuBdEGeA7c72F5RzkG/o
WLP9H/3jVttTL8GhpXotXtVH/Wn4nfxtH4vX+U16UJ+s5+FP/1H+Pv6S3+D6mD/KVz40b9G4ogeF
7vgzBrBUha7c44XMBz3SpYUHsoGg8myzmMK4nDQNshVUyKShveMCywHqCvLo+8m4UA9RlnIZ3p2c
5Aq9w9M5H3MFK2m9I5pfcRCg2xA5GAsvLQx7/A3+2dMo0RvbwrlaEVi2htOtYwnhaH2zVSGvYZ1t
HXJmRG2scGXpMXhtf7bObB9XkMU+Ju/58ftRfg0aaYXiW0LssEjUfyKT/tkRY0L3tofVszB0A8TZ
s3y1qDwi2SxF2+VkRl/++yt+rtWz0S1GKfJCT6IAei512mTxMZDZCvdF/jLHqHVMLfQUGqKsHLmi
uTo/z9Bps/o9FqYVcKY6z+1FUcMINvMw+7EJ4coUtyP1EBBwrACznVZdX7p5TaWaWBxIwcYY3oWk
8poYPktf75YXGSkkIkw9A9QE9UcnuF+MhhBdXYFCwoFyLQyD04nbFGiS0jznvYr5W2UXRnXAHQAa
1fGmNOfj4mgwC6+phBqw/K6YHwbi+8Rlzjytq073vp+ur8ErOQxAFzIoCgs05k9XoY7XQZFjl7LP
pG1LgQi8E2PpBNMdaQ5WV8AoF5bDIgMA45a8mprk2dWSMA/GGO2KRSZLid0GfYvYFY5LyIY5KBaO
3w/uQu0L1SbQ9NS/oY9xNp+Orqh7Mxqspnh6Qa1kO+9lV/49YNre250TPfSv8S/9asHtU83gbAFS
qFniQkIAiV3k9KJSJtcyHt7HB8xf7NjvALJN+/5N+9FNa7zCc/FNVx3BmG0UR/TNg/lXeI9RCPiw
Gi8cbDECf7ESOm0lGO6IxDe7f10g9uxHwZXs6kK8ApcYrhicXki91vm2H6SyESWaWN0Q70lybVdW
93vG8Nf6ZWXvanfc6RY4FflOrtbfP5iv6wCJq6XyAZPZ5Eg4ey5KXc9ZHqTsfVtxheHALl79otR7
bYtdNuvTJ7Fchv4HYiryYt55+iRCtYs7Q08VMCbWOiTAjpG8ncEvAVTCM8ySKDC91OXLjFkXiDV3
/j+Unddu3NrSrZ+IAHO4ZeqclKUbQpYl5pz59P/X2sDBdnvDwoHsFWzZ3WRPzlk1aoRrqDeTBxOF
5lJ1Pzxq/wPqwoP5ChlcfSk4Wm6Ov5l0L2IYw+Uy1Wsr9ILiDH7QNQ+YbmjaKjmFlMCJM6M0KY8h
WXznRX7V+238oVAdS94U/4Bsyrfn/tVCRYEQD/VYxCrir+kYEkpZLBqx2Ldb8kwgo0x7zU/Xy2b6
XfkKi4LDOYfQILd2x83yE990xU3lMe1wFmd2QwfjZmZK9YPkSR5zcLvbDlBs8o2yla4HGVaqDXP5
3Inc2Esk+BmpV/njyvKvnBO2yAwTrXWxUVfyajpRAj2Xu3YHdqGd9aM02mln9zvdsM2jeYwO+rEV
GfEKGybsOIcxOY3vgyOJnVrhqHf6sdxRYD4OvrgNVlcOTb/K/HrVP0r2BgOK6r5kZz+ll/ZR2uWX
4r68lJcI291TdRof58mZH1Xe8H3/SPpt+9gekNZfHvjWLbFqK91t3c5THNWvN+jrN8F99tRDPVDv
UaE3nvKWv+QvwlNBuMZjxsbOv+T78cO4RHfCtmB4a22yw/fXY3ifntJT83idyA4HBi7NhXjg1AFu
tUsfXf8pPw2H9iQ9ZrQsW3Od30dv2WPyaN7pd6loc6l30qv1ED+LR+EHIvrtIr1dEsrNM5POWq8s
WlbeLepH+5S9Bq85dLT62RLtE6LJZPaiJ/mktyftEKdvsoEx5V4tnubL8qPL/3UX+K/H9/utQM+n
wbm6JjOo+fPxpV5oyAGNzZ0JMpbrPdRAEpOXT23+ZYQyHmjJJuin1cJUS+/i3ZI2PzyxN4cjRh/X
9h7DP9pHisLbFrWLdT1S2mzZZ5kTaV4ZrTXjUmQbvXUgKv57S5S+kco/Lpd9CnhfI1AD1SI2oDeX
K6BnX4JMfJSJO3zg+fsVwGVuLiTwxt0eeYIk2+k7+ZD4GAdkiTBodPB2qX6n25QcGNOWqnUvetYz
3E69dlTKrMzPhJMkO1J1Mp+gQTXdrqlXksTVOCIEQLzUMLJSvHwhl5rMPzs7C6mTjUif2SxhbGre
EK7ki3ksF9eobOlkwWFc45EfFu58ZEedtLeK1J/+bIbr8RDhoUHonjcbXtPZLTRtWpdzT1nxoGmb
dH5IzO0VnovWufA0j+uhdZLYD8UdAmASiUZjHS9+XPjSZDOOrP3ZlUMYDjzsEfzIbjcHzqgeDJTC
v4qL9pgUbvdmmPvyJD6Erat/9Ap6V7dJ10NjS7prWgcSWDp5DTlc7Z32VKZsWBVG766MutHTA6Aq
P5lXAo7J9mC6QuAVDMmyrWquauOR+aAATBv4nUFDuau11dDjcMrQEgah9VoWNgPKgYmVo+81LEwp
ZTzil3nrI+nIpj18Tq0dPMPtbHs7u0iJF80wWoZ4jWuIqgLqPI7WZVi2qeU3BwJ8Fid7zIb1Zeyc
8XkpnKx5M37yJfrWtfy9zvCzxL8ZFqN5PTX/qyYPrdgI41SMD/D9j8XJFGxyJeuDtKvZF6dnaddD
XZN2fHpR9pDCKIOfy5HQtO58gGr3mJyEY/Fs7nO8s/fhmQp+3svoqu1qO63M5+4wFra8K+AT6adm
p57DQ7jPnqzLuMdepfb1NaBxfM+S2mFmJ9ntLsG5ZCPeTewqdnQIT9ZW3Nf3FieAsIOCn+86zMr2
00nZ8EcSt/2pSvxWuvx5R3garxiURRoECO5NK2YZMbY7JB4dlJNk2cGFzC7Ajv5JFTf0/tJL+S5b
HD0HC2ZycIiQybrmweTNWja5W4ckd+pjdl72y8bY1YcodeKLtjbW6vuV4b4Zn6JzzZFx1GI7X+OM
cp8+xgfprtsmR/wBsPt6uh4m8d68X7bNU79vjnRKI/kvjn6KvoI9Id6wVy/pITw0uwDmYLDWT2R5
poE97uNzG9i6uc6gbJm8+XvpQjTNE66aAXcNDhe3fR8nnCNTSJijrUI/qkW3P7HIf0mbf29i35Z5
t3cS4zcgYoP6jvbyz7VFt1lXaVajqrNJdbKvlFLAI0f25qPiLi/88qG1T4t99+AbfMevjeqGvz8+
94V3dD72eETdJ/biXD3Tn1ckUsAK4tG3x7UJOLjOHItm+HF7EJ0UoZYLdQ1C3tdPFpzf58o/LuK7
wP+vB0QtZVKyg3Y60JBTW9imszvl3i+BA9DZ/d729lPibPfHr8J5HO2dun0i5tUBbrNPrf153j/v
g/VkQ8S7DugcyWYT9mMbYMtmKEXrUVKELHBdWSZOZj+DIHFxCUChaE8rj8tmqGHLduzGbua8GPbT
4+OlYGznfJGQ5fz7A7sdLHPEIeq8zs90nciXv5a+FDe6Oav9sn+TevQ1DtiWtpYWl1EVbvLp5Def
cuv0ktP9dJu/0Z7b28zBCkzKZJ0h3k05HLaiPIxzOB+I/3aNkzCs9PcQ2Omtzrzsw3y/TscWko+c
4RR6AkRUbWf5YJFJ4oeHwK126oN4bx3Mk2ys+31xrH2gvxNnReDAunPMo7QxL4Mb3zVudMm2xVvs
IkmC7ghps3vP1tMRUk56UlNHYoI+rMJzdDQ/ShqR4K7e0bWfyVRLDsL+h1t+g9z+55aDnV6rCtDv
29FhsuhLO0z9slOUO+brdMC6do5O8KGEVdpekvzXv1/wptni9ahd6H8BRDBDANf685msK3Fq9AT3
vUpydZQ0FYOSR4AYpoa6/jb/0FT+r1e7hlpbV9oRpdPN6dLUqTHXqlzukW53EzxiSgCj3AqI2ZVK
8lEQEur87wv8H4tYBlM0QZquaWQMXv68wiKxUgJMk3JPVqQGwstQiCkcmDCCsUjT19DIMLaAo5kf
ChDVMbv86Ej57Sj452qGngH/H4emb9LVzV0ugnDsMZov95NwQU0pZJYXJMqhJPc6vZhp+RmO4hfB
Bk4AyVPSryLHeHiTM6aXJX6SRK2PIVQYjF2VQ5NWK13EhEEekABflgVLsu4TpFjDssQg/Xeq2vOU
AInH6V0oq/6UTl7E7wXS40xK9YS1xyrSXSvJvXDQ/RYwXhzDPVaZg/6m9J8pXFiKESj8zEzl9IJS
Tm5zN1r6H9qJW5TzuviuPB8Nug9II4KqPz+aHkPZoppVHthDcjYpHf2C8A11o+/DTfjA6bQhSVKy
WYp3/14U13V283n88cI3u0vSiU1SlKKIFGmL3UknOsxj4/6HFvp2Hvuf64NYehUSYe1ya/I4Lpkh
l/mw7GdY0u2HEK5E5tKzm7dby3T4MIKdpGyROP376r5Lkv++vKvtKbaSWO+AoICr3iy3LlsmMxTN
Hl6tuNU+gpW6hRvCfxeb/v3KJZG9wi182dNXV7nJ9Z+ItVYLvH7jqjlQXSReLs5dq/98Nev480rh
N7xurXni68BxpXmhsZFPo9995ZtyI9AtrEo38XIY7tamXSew6vvTAvdd9a8OpSl06XmXrMpf6TOl
kf42bjtf95bXaHWlh/+UFn07BMZK5noPOLOYu1PJ3hKzpk6V+6jt82MtTo4Yh76VoEILefBS3uqY
kt/4iQ0Su48ERzolobBPfosVHiegAf/+PP5+LzDaTHB8aADXlaDfIFrTrBahptTBbsoJ7iQ+LUOu
mpq2GZsAKe+K9tbKxwZb45RI1i65+iu8h7nsaz9Z7Pz4Tm6euEluDTMJI+tYZm5Uhs5iCkziZKfG
U52URjCQYvycmaBZGF4Yau+VC8XqbNj1/zeWALsPVBknD/KuiJW7BZeHBj+NPrbkHeJvyokT+fIV
qy8wJTtK7kcrcsekd0f2Pkw4nLJ7zTPRTpXaEeJVCI+na3OK3MVOhI8mjO3hR0WtcbtLXJcQalGM
RvAsZiZyc3IsEvlUAIjSvvPHyyS5XePGKI6XjW4dM9mG7Iu54Jx7gKOFsK32GAJ1+AEQ0h3a8TME
e3pzeLVIW1vXZNERNFjbpbxTkUapq6zbRacU3IIhYuJyTbLf7bJnKcA3bddqcH/XKVMsnBdMB/lr
ojz0stvuy/St3teYuG1l1Ykmz0CXZHmcGVJ/R8go3KL+3ildKdxOJaQgxgvXJoowSoT6dO6hPf+w
l/4FTdzepps1VTUBrvQwv/fVXjjRkpXYLBaryXpURze/uhWUOw2kr3e4HyQ9VbItY5P5hJsNKARO
HlXiLvf8doSIJHezyIM8naR7vqk2uRfIK+cveXgsi8gG6UDVo+xVw0VblQFxeJj0/OeWpqPDnLn3
FapEPxD9KPdQtfph4xqGg09D86XAIOCQiZ/Jq9UR2LDRhciSGGrPHyGWX7GL4AUC+pg7kriJX42t
FhwFJjeRN5IOaa6Rxgxcj+oQD3eV40SGHSKEk044u6FziX9AfW6rpe8bK7NfYIoMx1S8ubFaKii4
roz5Ee4QdBp9Vm18xxPGIeqrPn5OyQ/nxi2R53vPhJ/w/17wpjzLcrmLZqNFdihHTrOAVMA2K9kv
S6l3MRhHFTzZmCF6qVqsZqP00/qt1n8vjCzGIF4vEPcrSpo4Vv2wqm2jevxhI72lfP3nHZrUxRrb
BmDYzcHd9ANzcCOq9ordQ65/Mu6vApvGJVOYtm9ENNhtDHuhf5zoz75FgwjGdL4WV3KFK2aNdi5z
yYyg+Urc0hE8src8GAXIP0IvdxJkcPSlTgkqTa730fCgLJ3ptu3FI6NmC/oL2MsQ3OndyZNo0uID
v+uqbu+rp9mHiuxeT70C4AdpGHqwzmF/8yz6td4ZSQsjLMIhPdH5ut9+Zc5Tz5W02wCNTfz9FW3X
OLYDC6E5u4T8qeuf+/d9/Ga13BYIuomXJJQXBPriTYEghqMcdK0VPDztcju3Db5Ex3jp9jj6wsh8
oZc17DdksW+YMB4Wv3ow6FcX98TN/PVWE8B0epjoVjv7Gdh7W4GZlRvTfp59bVXvBy8/T0/t5v2x
32hISjCPs2d795OVHZkPN2Xc9QHBZQBwBmcsSvybDbogijkcEmt4EFdUN455yTbxMbxjYrBtNjlK
0RrBZMI0odpEm9JDyv3W+IJfrnF5W3X8NA/VRkIfe618hh1SEeYOBf9PkgeaxfSQ8zM94P2Axrba
BCvN1/xhZ3jsBn6MBhJ1/PVbr7+AVP1dRAd3FcvJruKZawM1IF9PiScdrpKx609Eg77yeZUOFvwX
rSz1UvOGhGvtkhf9wyDtr/r69v7c1B2q0WcqedvFUZt2kA8TTKOFnRrcJepbHKxJRU9QXpIG1K/U
xB/U56BaDeNqEX+o828FT99PLQlIkCCJepT/sgcOjW4RI80cHigq1OlNkNz+XXpombUGDDshKXeh
XXYrdujIuWoJsfOh9YHJsbzWP3Sg3zX37dIHVpCY/zNgpPn4s+eAIxnoWjrneEotG8kIbDmuNnrM
KTK9DZO4mqXXhVF3UdZ+E4dOLqXeMHxGjbmL2PzkETA9vWTyQx5spGpy0kz0+/SNffm6RzbCA7wQ
U/icBRI/EM9fjSuvvCU623oqdjNeBnOW/HBN/2tXZAxBIAy8akwdb68pxnbUSPEg38sr6l3drzgb
Y0wdffEx3RaCE6/STb8f7qwv1Zdyt8htsbAtNOfnEi7fDzDfrVHq9dP+493cnCL6oF09JtUeQ5nP
Tjjkqu6KUMoCl3Kb/A5HTpFVMlQQlncyMvYlbq3xMYb3pIL+E/V15XgxVI5blke+iWHJxU9EsRGW
l7oczfiNidCada364bi9tUH4fuPqdbrC/JV1ersrLuSO6Cn0l8fwC/9/FcFjhUD9hAxr1xdOZ7ll
wgGwOPlrh3DTQlny7235Oj27WZpX10HmrdjwMJC+4QaUYZyZrWlkRx36QwAQjnykACEhq4yy/PLv
F5OvR+XNq10LW2gI/2Fd3MzyoEW0gVm20t40rjXZ8qEQY7NVn7TSnu67FGkHkZcsHp7QyoFsFDt9
YPe502/K0BXX/U78oZD8X8v4v9/RLZ97hLTYjFGUH+MCtnLpw7KKeoZ6PD8h56FRqL6QZF4SGSuM
D6J5XeSfsHfDbllfy418uSPi6Qpr9MIrfhde9VhM5Q+r+7st+eO2QcjCZh9OzFU3qt4ye7W5kZW5
l+cj0O9KQHCEEYK2adzcHkGxZw8Z66allph2ySn1lH26o+44zXg+yFQnkpu413k3EzgnOWv+Ygf8
iupJboBdNaB4zcPKfMxLNwHKDHIzN4oz7gPFqY7VHZh+/hpWtrivtrH7+xok2rm/v/S19j6DcYru
lSL742Px1yl7vWJksuQokAogf1eN/4V4m5HciJ00BnfxU/xk+DEFU7AetkAEu/z+34vylpNz7ZJ1
jnL4P5BP4Gbc1HeGXiU4Sub6EQ5QFLk4Bg/hTpZ9MdxW+pbxZGBtafhJbN8wcxPnzVCvx+aH8+rW
VP37XRAUKwHaIG/6C6Zsy740tFCzHiKsONojrYb8iT+ydfzw4tdosdszD+d0dMqd9cNW/r18bpYX
txg0DFIvA+ZbVoquRV3RT8KyD5bhXo35wMvYrfToXcyrnVC8qXptJ9nw0YmzHXTipU51d9RlX4Iy
FFqffc+WpcHsbXJMaQpvgIJWYY5lLI+5gj59yjw1fStC3RnUitMX/VzfteRFWV4sZ+swzQ8lXrf/
/lQJjLnda3hawHshWVmoTeXbBN5YWqLJFDTWrbRvONfDYle126xjZEqOtl0b9xNwlOG3FAJxsQ5z
cqQ22KKXpAUkB0VGF+vm+q43HX4UTPcjT3qRXkJMEtO3tFhd7bbaj4DRbr+qzMcKKVjIjHbAlHcn
UQoKe31wCxXfIgYoxkbs/TZ4EPHjiP1+DOx5vqusJ0mhVVbWOnYfOlY7yzEx1hO2HxaK12BdwARR
OdM9JXSnl+yh+p0zxbMCJ31Uz1Hi1C/EY8hO9Cz/xhK0+7U8R703M67KHUvY4gCOwfISbKveCYAJ
4ruEgXDrGeYKJMHU7LDcjfKDYZ3C5WR2mS1CUU63s3RRc9jYvPGDvjhhAyrwEMfriWF+/R5Va6Fc
RyoRPauhWY3Fr0xfWdoqTXchRFisiL8n/3P7VuHtYvlaQ2XFEB2I35PWbYbn8XDWkzOks0hbZeU6
kHaD5OTIkKt3ZEspnELhE362Vayz7ID3/MSIfXhAJSyXfiX9gvOwaLi2MZGSdkKwi8NPoVjPE0GI
IYSE9YCTBdXvFU2ypc6uGR0rzb08eAFI4ghtSCfdehPHR6twA8XtBXvp/SJwmD807R6BdNA5oeRa
79GX2LLBYzdSbGs4RfDCGIM9FofAC30pcetn5TUKt2PiEIbX6lttBOwgjekkX30xXd16KEzPhIbE
HFtyQsFJ22c+e0l1FdvQ9qilIv5u+dkSVr26Sju8pdx0cZXhkEA7wotJ3fQM4F71wGtK23xEFMzf
HyqPcuzrsd8WL7LsGZora/sMn1JgTahQD1eKzlGHGoqpkivB70OYhaXw6Dfg6lAKngZcSOYRhptF
ANGGchHKg17uY4hGzJ1GfzhhwIPJJNYAxCFB/JO9Dts0qiR5lyINCyA0EDnjFKkTmduA2WHnGM2q
pEkXIUVsENWbxdVdvS19I/KN+CEcvKjy+mDdJMjhHBlCR5E+dMtdxbES6Vt+mGno9vPLOL+0eo13
3FswvUTdmc+HHwMAlAKt3mmRiSstg/1DaG4kHlOU0dbgCQW0dhkuCb8FS31x5OWZssHCyQDwlzMs
d9mdRggkoUru+74o7kXNUwTPAkkDAqodK7kPGm9WPTk44fRMgufk9iNDVPEYlKeKZyTwWkx3mNhA
xYjEjUBVljccB9sqXavMVZGARVTe8oM53o/K75kM2WQTLadAcideO7pjYsKPTN/JCraCTjG58ev4
kNAi4paUusm4hlTGDzkFw4h3cbszw9fe9KtkJZlPAX0+oz/t2PRu0bvtgq8XJpzGvlHmT1mVVmnc
r4JmFzIWHZ2iJKdxOwzrRlijKcdE+CBO+1J6bAzPTahxwJCs9hR3xyZdbGH54Sj7u6a6CsHovKAw
IKXVtJsWsGuVMuyacj6PxGmW1dloLjp8mjgQYfe8ZTHo1Z1k2jWWDMom7zdh9maCmJmOUX9F068W
xb3GbrhEBwlfKnbDfx8N/wOQvgrVTN4e5z7n/RUD+6/iIlblfEyKYT5PmJ5IqxpXNW2l1M9huEkx
JoIFa8EjklZm/bqUv5b+JLNQf3gPtzNXio5rgOtVRMgc1Pxmvf3Xe0iHoYX1Xs/nbjlKIDzDOe5N
27DOQvgcwOgZVLeOfpAD/V1+X18U7wUEFRz3fwVMy6ogFII4BAf90LnFQ7qm9jsUp+4+0B08mNa5
Ex7izdVlhzxUSEHWOXSFffi8/P731X87nd1WHLDh4ZbBtjV4O39+Am1v5fo8SOKe3L7HLm3fw0xd
V/ohGken6lQvD6jzQoyiJPJUotOQC67cSztjCdbqhDynHLYoph+luHtVw/Ejnpq9pACGy60vx+Fv
pdFepIJRFJnzFXjrNK8TBg6NpZ6DeHkRs/mQQC+LNGFTK9M5KYtfhBx5qBhdaMBuGS6Ybw9eJ8Wb
VswuhRa/G9Lzv+8Bc7G/CxR0ugzMkDFqrISbmxBPBRm/6iDvZKE8D9W0zaq3sesdVPzZRyyRVq99
NmPlSbOxAyL1RYniJGh3wyg6qJ3RK7Fhu3WLhRx0xASIEZkRaUBsW9gZBpkfTN0rKIOLcyi2M5sl
TNdRe4Dvbuc0fMk5KTjM62jXGNQFYuVFtcykSqfxgcdD+BaBL+EpkvcyJKIEz2/YZTgeFFria8pX
oQPOKYUzwPPrEBYpOKAsc+U1LWJgeUDFFNrLeC+w7ZI/4wlMTaYMeQ29pZi/WuVWhsYhmNI+0q0n
s6LnYxBvSOiEPzTiGMzWmZeNINOJ4t6pEezKwdAC4shglyYfUcexm/p+Feiu0k1Ys5eHWo6f57i0
wyiJ7ZpmzmqDQxHUrt5RRgjSVlyuzj5vXdT/XkwnDXE/Kd02ntcTJUNqpq7ZMqISeBRzt+4GJ01b
Z6m+9Bpwfm5clM9qUDiJ7KSWuFaWYSfh1dMzjqwXDEp0ODIWgq/KCJzOkFaxlPiyeNR7jL80ZWsU
51H7NSuQhIrUVWfFEfCMWsrPWm1tQYN1mI/sj1h4Rc/CtBYI4wuaZitJjzBVGD088Wh7Zn6nKOtk
TFa99DQQumNh0Rn1it+KNKhd6DcKnTVxsE1IHLUxrNU8O0oqt8Bo7TRZzqEqIKcbsDiJbNUX9U2y
wKZh4K1ozU80tusCvn3KLbLw0L7grgER4s+nPJqkIAnToEOHzFroaCqzxpnwu1veJUqGtGzRpELl
qX1NPJWWYgsq06LSNX9U515PnL/eCSoyWcZoUiJl+s93sshFUzJXAOVAuxB5VakyBGI5bLuS+ENc
88PLXECKFF7N5Cdj2r8mKmy6dCDIzER0LTD6/nxtqRnLZEkqmBdPyTndJhjbEKBZQUX9Acr5Fmj9
cZWYpnORiMTYVMAabzYUwRTnGIL98HBQL1g84aKcbHhIGZsTK6I/FF8ego7VtMPG3H1+zA7Ybu3a
dflDO/kXA+Hq3U4bSygvjCKNGNs/L5isJL1edG146HBunFzV+ZXDwLdW7/RQPwwV/i41bl7rFlCy
8NCvxGp+2D29HA7x3VtrI6jdrFLn2XttsYZz7kf7hwv87odv7zNCLug93zWEdYOZZSJzdGUiOye1
3YPfOqfYuxswEVx92N5+6zgXbZM59/P66/JTZfUXLMLlsrXrVAxQLf5iyqa5JiwSyOuDezj8ap3N
Ym/ubNvzthCQ+brfuT8cUn+VKTcveHN/O9kcu6wllz1nsJUf7uBi8zo9nIp/v5D61wuhGb6StHS4
YaD1t/5HjAfNLu46eWfqInsRFEucYHs45sWAT2IBVJAOrlkVa32E0TKpkElVD9WeAlaLu3QVXWpd
t5EGZVjFhx+DeZnx6B6Tp1SAU4SxVTyfUm1+a9juiNHI9cscMYzDQtusYtfsfzfJhxV9xdnDYoI3
kuse9cMPF6lo324Ifyyd62WS9oK+DdcE1bxZOvNcqkuVdMu+GBTI3+zJprnN67Oh0wZQgkyFcAma
Ael+9tAI6qNwKlGhyt19no00yXghF9FqsUZHins7xotVYo44fBbaRwPVZNRSWtl0U07RWRGTw6Gu
dn3y1RN+JkVUUL2j4AOQz7ir91AwQHrMaxlUEy5SJzidl26tAblyuzqxxxpuPArmuhxOGsFqivA+
1sIbg/ZEtp6KSTkJpWZbs4oAJmEg2jzI5n2vX6yyXkFp4WgnNkso7jKkAEIH+64U1oGCsa8wwitk
1ltCJBiaubdLBiFNPu3kMU3cJB49vZfWg7Ivlv44hta9bJ4VTThUTj1vKonYsGGHQ3WqKnZYgzil
1bma8IzJX/NnEoouSiXu6NTWGTSnPuvcoI7XVEHnShx/h0lw0NQ7iVMUIgrlN6LuQbT17YDyICRH
3mRp0E4WQL9cDjZr25iOVyqmnTbUPqHL+0w/G8W0suKzru5aRQTHDu8XMp3IaDnoWu/l71nHO5jM
XdO/yN272DZwgZ7jBldEebhvRNMZlK9yCt4VQd9lrbwpUwrhRHuPJsuembnrxXpB56ann5r5zjKR
HmFRLHtNesrmjgqGd6ICzxFjmRf4wUP07bGsf1hqzdbNYQ35kIqMV0O4gXkY2+Nqkg9p/hvRhtw8
BfGlDQ9tdRcyaA/VF8X6yPkQK4Gap81YEaEn4j07mi96F3oGa4amfTB+R0VpF3JzF+npCsu8faoP
L9r43C3n1GjPcdLaI4IOvboXTMEtIQyqSockRmSCsVYAVIP9GOyWiVnUA3RTWyNDA0VPLwl2uJBx
o66iCjXP9CJZVCgaWIIUPxcDS0zYioKyyuICrTyEEh3Ve75X8Q6fWFpqTvqrhpVFMwNgCJ64gI3l
1kqKxfUQJHgMpLtGVdwU91PjRQoORlT6Ytqdl/g9b9CwF0XilFK8qxfZKXI/b0twBgow2vCOn9dH
bTl3zaZBja+hq1KndYalJ5gRRe9YdmtwzKMgnlUrOmZBscm7DwFL67k5TmPt1tUvqAM48W+U/r6Z
NFK9hLU2FV6ui6iHFm+Igq0UW16RA6nArlgisJ9pgOijoN9oXrplwW4uPMdsa4CTsQzwZdDgZ5XJ
vQaLNBC8mXSser0Jm30GV0lXDVit74o9iod6ZmbO8xxhHzCEqAQ6iMUfc/G7jnO3CVQe9qPS4raA
+3ZB6DzzIBTFd4ZeeAa4UaOeloDlWz3VhLSJ+iWM0vs0NjDOL+xJREcX9K4l5OvUYrQ9j6tOWCUo
Y9KyXBfBG7vY1QJxMWu3S74GM3i6ckVHgyECScXGkkCBpDIsSjyKTH8cfaiLm1FrXAFz03Q39BAf
9J5rXDbzqDpGPwCJwgvrj502PlyzkUIIOlEJPBZtI/MuVi6RGZMSIT3lGBialWRbMurRpzjAyL6U
3UxAQmht+wgSkLWTk+emfiTAgEZlM6b31/UrhuTldu8IVXyiAbH4v18GAmc66sbifTTwViwfzSLY
RBLuqmX+ItcMry0ViyMsmPXLILdfuRTvZazjLYQsCflUedx6efWg5Z+NBs0+P/MWC0S0uiJ+NdZH
FWys+cuUDw0Av8awNlWz3RRsNTNd5Q1WjcieKjF3Q5qaOZFdUn5XESNU44rHzU4lwNMa+d/fCAQc
tRPdNjfv4yReV+q4kcZpnQpaai+DPQj1rrRiEG0YHvhFdzDZCwAluUOOkbuYkm5wkQza2rOSNyBH
w84TGTTEeBwkHG8X5TVWypXJdmbOXpoYe1KJd2ap7YrgXTLTja6sZQz1TcJOHypdOFgD08SVOo48
WOPkl2SYGeJeiPDyE/AXCPBbD5xSNGhfV4R6OOKiealR2XkEh/NqA6wu65QIC048PT9WxEZOweDH
kuVw9mWl4QyiAsy20EHGq1LPDlKLtjLZTMaHxc6QNNh8i5tuIMGz+xCL+9hKfcVo7oZZ2U3NSzPG
qzaU/Dp7zup4owYo8THAHfIHbUx2ejsfplxCfbvLZ4+njC0VGZkye8181y6lHXXpKgo440aoKgRL
GPJdS0NKImwMjiRWj9bAg81TRDrJsQASlXAnj0t6TgOGLCKzIX+Um26Nt5HTJtIOj5K7pVn8Iap/
IXA6jcsqwDktVACoDQI8Gf4IDYIZxXqWYEUJrfEkFSrHLB+itBIU+EAwzzoZo/zBV5L7OT0vUvum
lc8NLkSVvLarbnKbOnMMIEGoyLS0pyEwSLfh/K05V0JcAkU+miIO97I/gdYFE1yT+5wmnOyEbgsR
/LW3vqbmWdf2RhcfGz26TFX9qET9OW2VlTLw2M+m1/C3ahqywW5lyrinC6coROMmkcsBMjCWx2Sy
fGlQHPJb7es3Z6O6KrpxN2T5QTDqfZue0YI7TfDQR9ZmmnAdSvPtwgiGwMxB3kpFstIHTy0CX2/S
/yPsvJYbV7Is+kWIgDevcHQiKVKU4wuiJFHw3uPrZ6GmH3p6OrrvrZJKpEiAMJkn99kGAKDz0HQz
fhtkYcOWG2J3DZZUI2I8Y3zQGODoALFhHVPUNDhJlDzZlO3NCu/kFCU2F2EwvhlxsjVoAZo13Dqr
OrY0weeOs1/D1BBtLGc6VTuqqhN06UlOYeSUX1hQVWe1uo5Vdx7rbdt9TPiam+EmVq5dBvMAteYi
4jeOc2wf3WScauSZnmIQUJ3om7ibz/m0y4qTKoH3ox8aPLk/MdeHyuSUpykKaKmcs/EzqnyxeGMm
Sqb3soue9TKGCVj58tqzSnEtyRnctHcxOUVN5AQAJGpLi7hilhJzG+uDbVsRn7edk289+5Lh2+oz
WP18GaNjwvRO1zsV2k2gPJs9KDP2bUpc7AaZFKwwtfvW8syacGFlgk6yQjE0+OKQ9kuIWoS5xDrQ
g3uOhwabi2xPYNtN2Exh5qsROsj2HcrPTJqDWrliooHG4a1MvZ71omto1dbozlNbuEr5Uk3MWxgQ
jwScV79CNlG2vhjZIdYlZ2nla3qbB6YfzZ9rAo0bkDALVp2eYmuFq1+U+Kmge41G1SF85zGY2Mjo
GQP21E95pOwa0mlELdhjduLqQCCKfjagh+RhxyeaOebkDYBYLbKAeirLGZ9Q+A5x9AQljLYoiqQR
h0Ls4NGo1hyWWOBq0TEyz0CHsBDGLbILG0+XH2J1T4XpIArNSeDQ9tEuBFsW5RFtONrU71D8kLHP
sviw86eMh1Cip1s+V6fQTXQiHNnJBl10BOyDYteUdnGDqnEs3YUsxgj/oQ8MQE35Z42nUQ2dGeZD
jCa/HotTjpd1pgPLKTsJqrCy/BmQ3KILzx1t2dBq6dxQ2ET4CowJxblavpZqfqxE9V0qtn0m/kaW
+KSRnLzg86VG5XrdznF8ZIDwiu5ocezGxVPEN7xqxZFCgFq0YNjMtSOOYrQUpPZDVGbXzLNtHcTn
bnxOzXMxP02z4FKE5vpxKY903Jm6z8Y5HL8GAVvCp4psw5IlzDChitVpwRjv82LaUXhI5LcsfC6L
eaMwBpYpJs2vk0puQJFEnjojNShpt1pOUL0l9XaZez9MT5Iw+gltvYxiLemswzBpL1AOnKkW7Rp2
UMjyS7FeV/kNcq5qPKShuJXmXa2919YDXwRSjZg1C27Y0AIsVjeVci8TzoiFGnIIDmYFJVijyGUS
hTrvmtpLucRYr30szeRO5ccCCzimEo+7DwVfoQAKcRT9psZPEn7UyIKeShDnNHsDnGJCT5yFLKqm
YvnGErguWOL8DCES6wTzQD6M20/PeQtjVCCHwzgI1lNvLfZcRB5zoq1xnmThdWahZBzkpnRjU3J6
i5YfNcRgyC5ogrcsOku84bXIf7vAYjrD8EKUHEwKlcgc0QY0+7ga3Xh6l6XfNE9YXT1llGnN8GWG
fyYixq3pnMZUsfkmY8qeJAI/h8qJWUlUr1NVwV8bHbM5ZuXPxPVVZsNTa2y6MD4YQuKx9sGCejM2
xxIfnBzZtIGnaZwVdgoEPabRoRD6naX465UwZ+c6NpnzTwTBqCDVceMqWuuqkezllnZSssIfFk6j
5I3CZ906KV2xcXkv+pJOrZzBw6QeajZ9DEVmtPYao521LvYoPxWqNn2IKBGV8T1be03SfLDkC6cm
G1r6BdJmsJ7MaLhi89gtpLOo1naGCqO1+zLOdxaW7YLq5v0CtKb8GHqw0WPqDH08SkLwWlymZXQN
btzKLlLrGbz2kzLIH8Vpr+nqiyyDQYr6FucAud3mGh662gAjAtJRNXMlVNhaIGXPEdYPGuWhWmIS
n4mJU1HHZho+PLnqN4XktlQ+rdX7cZo4STv685J5/Zx4wrL8GMgGtOIQqDojaX9VM8wCWoUZAHEz
a9G6UZ9lbdW9h8dRzDZm9doIT6vtZ6e8Imz4mQSCDEKMUmVby72kfx3i/klPxJ1els+1hOGrrtEu
YR/zunqO29nuwGMgc7t6EB8EDJRxA+VmgNGN6WU2dGvs97xVZumoqMl2it1i/Bj0ziUYGQBe9eOu
xWk9Ofea/BQMvdupG2NEbY3cXckbry6qfTh+Mujq6G4h5whIRLrwA2rdsSkfLb751iRxl0nvLda8
ofADNuT1XJo1cz+bB+WhmTzqRwtEQCu/BUOAhXFa240Be14xPSrc0KZXty+GVTvrMFRO30VJ3C2G
3yw1HW6OdcH9LKK1hjv/JM303I38FWYRsXVpc6+ocTLu5KSi7LCWbbGEnlTfhc6pTdEvtWhfJjQo
QFr6OXUqjcFQKXfDAl5C8tAQ32QJM34TMk2g4+QKAJNIvrIkm3DoXvSSx7EIiCmmqhAi+NBtrLbb
LJGjt4JbheZn0zxZTXkwZei9lrFp8uelLUGTiv1PXpGgOQ52iqNTN4yuyTJOyZk8BjhsEk6xmnmA
fPZiJd3F6r76wLy3OkEuqYniQIOPxCr5yZrRkTRIh+v8ZJoZeZjGuSyzjV7K76oRHCIRZYi0BYR+
Hq35RHIs5nU5S0uqDbYlZfJ27utNYxCzNkc4HSTbRNgENG0y6noIcF4Tk2ZnOhIG4KEObC0G+1RG
F1twYsjmI0/vpKCkimqyeNgSQ7SnMdqGhvyNZR1yXGM/p9Rzcyq62tLumt64KgZMC7y8rZDqE1un
Cns/2s261rLei/eyFWxMTcCrQj6Rir4ZgyqjPMF8Rd8HRrOden1jGLmTM/anI4EWqhcbxK8wuBYR
penyo3MNNYA0KVb7VtMQyTftxWi4mPFTExvbyJLfxHk6wo6ZlL2wpyltp1BSiDWGq5O6Rs07q6RK
hovujZJytsSjBrs3wNrWTXuWuChqtEzbLzqWxbMtBvkWN6yivfN1pHmH3UnZw7Igo2xe7FwR8BQc
d81MGkkafXh5T8BW357kaAGvyki9h7VSty66eHfSc/8q6kjSJmqCYPSGRXzKzWWzyKvjE6gN+iLk
ZRzQea03rAFGbH3pjeZJgavaWsa5FYvftNNAeVguvoRST8e0w8+iVWmWMSyI86YXf3APHmLVMa1+
m2QQGwzSO2ewKIssYWgsneRZkV+wN4Ilf1ayaCf6hySdpyz3tOgidfpdbW9Cw50yfNHY843EdCXs
eOCT2OlQ7rXuWgTmcyqixpA/SsWwB0bj2DonpuFLxXcwjtQ75mbQw138PU7Po+QVi5+RQ9e9NXO8
UboPfXoqcmvbJW+CqTqjPu0mOs/omugEuHO+RlLuaW5wu8Uu50ADxVDlXSEeyKzzWp2AlvhDEo7y
UHpzgY3QCIwF2SKJ8A/JZF8vM1+a1YMYizd1QC17TpT01Pfprkp0CgGLG/MlWME3AcAbwE5m9Bqi
ZGM25FYycI271FycFcmYi/4wFyaWzYM7ZONzTAKh9TMbuIvQx5yi77H4USeWFBJce0un7ApRIZme
nF6NtvSSJXQxKbXjGjMThSicRTrO6bSJjMGfjPRjpF4f5pDylJB5VbqpyUXJkj/zSIhMB+os967G
sLZyntDAZQ2WROswIWvIrSLs++mzjeME4eqyMtG7LHZk7E1M6R0BmQYAgb52UWdIOD/mctEj2Gmh
cirmgdFhcdNCA0wGbgRo/ZjLhaNCTJdC/jmEmyK0XGNZ72npMsA6Eo3Mi63rLK7CIBOtqwau35Pb
O7AfQmZsConlb35JwensiiNiwFwyZX9GgNtXUNJj3bZw2KvFdpsOJmgUpv7x5CfCQRmZslqL+17x
y1o56kgJBCIIahiiQBwpQHuQPC+VdjbU6m3YZm24zeG/ZdWKpJuTbaWSGzblOafMjmRCpXWnD+NN
ZQwbrdS8kfItiY0n1kvZAONb1bzKcgVtHWU+tfhmQJJp6JCu6zddTE9FLBzrYcDaWhzeY2VwIqN/
tYRoUzTJZdC/LUPwx6zj3pyR3OFWUVtQu4RrY170wB/kipqQ9dTC3CAm/tSWm5JypsLGo8f5j+uR
6tK2cAwf51ejGM6RRt++FjeCYPp9pKBH8b8k9+x/+biG2Ocv2CO2v/74xXdfsI8jndzuQgSKuGxi
G6IxxF0Wqba/2912t9tu/c7fEBHU7Yp3V2ivT1yBAPGg4CeeW2y+1g6/yst5ReLyfRd6PBHa/FbI
tx0vi1z7drUj98pj8JntYbuzJ/vKc9PaE7vmzo5f4+tjZ1/XLz4WHrurz0t2u129WZ/lf7YduDf7
xib4x8Nn6WevAWP2ja3H9g6fjHW3bjhK4xGy4+nDuv/rozt//Uw3dm99DU+y2XW/eNrmF/njr4/9
3d66a2xqfRNeeEsw1sdyY5uc4wsH6a8mjAMCTOvzudYXr5u68pVPx65f+boeq/UL7w6Twr6Rx8Z2
bHbsfx9aD8367qEH12HdHruEwMThjdadQ1rm767lZv0U/AB7HUp1ifLsxpFlH3bxeoj5MHxc3pN3
xRLkhsPaqmKbduKxvDRnsMMrp5o/4QGdlurcj8fSPpJiZB8rsOToWOxwgTmsYqa/MXMYKL8/HhyX
wbavRL7Y6y7bgrPZ2TzK6bIfO8G58qPA5+TjPq4PPvUjd9YT+Hhw4h4P3xa8K+eXw+NyOP1py2Hl
rPvXG0dqx9767Hr9uja21/zB9ePmjs1rdzvfeNed4/nsa4fbeT1h0t+DdPt7KB+7b64ULqPr1XTX
315fy/Hi4uCN/15D18d13cEru7aeEK5Vj/1bzw5bQcRn7xL3+tisL+ZWOF9vm/VquW5s+2nDNRm5
g/2IOB/s5vqiDX95R675v+/A4+sFF6zn9bqeVX6Nd/bWH3nsikLJWc8hm147vf94DQ/zAHtEyB1v
tWPvODDXBxfSeuLWD/T34uYC2ZTO9e/BHC+5kFzixHCi7iUuJnoHA5K/0ZsgUU7JOenopBVPBvGh
NCGrsz5c2oLmq1i7RdduhCV3RXDYPkAxEx7NHK4i81iX9wrVOO44RXfNdeVJpHsyqNfRSJ4aVncj
IPSyxLaRF7s6rvyS3FxXsbPE03Q8ANQF9uNoKxKANm5ZRY4ZonBMpLdOnJg+DBtqOPlJpT1UgG8M
hLNlbTMdRaW4MO84K/Shk0lWzgzlbQ6Aybp5ekQ1TZmGukO3dkHc+UWsHCvaHSK2xzJ7pdHny7Vi
lw5kKAtnnezpKqDjwko+AVEtxH2SU+23l6yP3aZ4UarrX8YkYexyA5eHGldHgyEiFo9HV1nui547
zdQ7RmbBMQtOS/ZrjPB5mmmTrLbJfxrIww3ridexAmCjf9YhRcrb1l1SkuwzPx0zWE2juL1SBW+a
7jGq39mKBS6QdieB3lHjqungR0l7GEPtrVCKbdyD1JaVH/TrKuwmpTi8RrIzUkqJmEjL0UszPNIQ
KhJocdpMvilMXwZGesykL8EyH/nN4xLkh6WBriuU7yOrtSYhgVXC3rE5xUPqZ7i2xWLg6nt9uQuL
DiWLbAfNl5bJG+Xe6Vi5i2rglwuhi+YWbvmYx4Qj1fZQr8jcydB2RXqVWY6ZoAh1+xBTUBV6XGuv
aW6vVPE7ebKcWlC+0vm6IEEXpYaOEtBQQNijem1r+KsN6VXLm24eFKj8EQVTZIcdcSjfQp44eae6
Vhw4/aKSUtHt0tr0idXORUohS3+Wl62cShtNoOpVSI3RdlWm4Hw/PdXTdpzp1w6I/7T5aIDi1Ky6
k9nyZ6m0K/EdWhjXLEFgAz3tOLb7Y5JAmsrJc+TmiJT6KdClGJzwWOvmTqZlNUJn1afeVcixSm79
IKqkRCxcpadFpNyE7Dy0LxWYZMMitkyezVz2BhaRcit7fXdJS8re+VJYT+qwpxW+N/vEM2jeiuZp
Ep4yaOpDcgXAfwpl2A4DqIiib2sNfqpYwEOOoSJDeyhTipds+JmaGJeHklO/HQD/ixWfq05LMx7k
Ydu1h5TCUY7bZ1x6NiSjPcmLdmxiHMYbnHloofTF8gS37VVDCZdK2tWacHXhbsU/mfxy4IIV/VqR
r0WnvzyLttzJ3O1FeM4m2NAsMOtSOIirxzE4KYZAvOOXiktdmc/0pBs360xCSPCJwRIYt9f1EKvv
7HBamZekiXZBhz4WFDWRPYUfe4XsgUF5sZTqqEYH2LKZCCbDECaFwXOEYUw8qQfKKmfGqMHoNU4u
PSicbTQKdjlUbXIaWMxoe7m6KOUbqsyN1FXHbMFFXrCOM79NIU0CVeIFNWumpnOlaDiU2uTjy3AM
crp6snFiifSS1DIZKMotTP2kNpx2LjaZwELDhE04Sc9DtUYGrfQEkm1Ytc4y5G98CZUWjyPrVeVn
Ldb9EmO9aaieSr9t0pdElZ9Yih8rZCmZHnnaTOxC+qHSXpHHwEvr1het+SxkX2b0iR4gCbRXazS5
ZLCl0BS7kSu7FyF+ymQ432dSesAVu1ywBUZHnK0dOZef0wbbt95QXkvxx8IuXpZ7XydGDn8CxjvS
7kowPxDVRqAW9Fb++ICCPEcqoXx1+gEvw3l+l+fCUSyGxgcRA3TKoZTi7tZFj7B50YLvLlHseXrX
kM1U5qHOWoDnz1rIbRRG/vgX/P8yOy+rsHGkjA3erSqj+rZOSFvtkd6jJu8jkvpiVOIin5/Rap6d
VgrIPpftmTTdBup4LaSbGnAOv2yWt+A7SKsBD7XZM3uBcOwXJSq9SwbkWzF2t0W6GY3CG+nHsC6b
SQMEArQFMsU7hKFQipL4pUG3tDI5DfODtL8OcwGwO6efJkzyMbnLNtLSIERh6QYbNtaQhZD61Szf
6WOscb1DKZKQKRr+JJLiDP2lNfeQNUzIJU10acL8uoKxQST0tvUIVliTS3b6i0QAAizzvsGIZArn
Lakup0lV/OEefImLL0wIAyi5zO8Ck2ZfW0CJ2YovKZ8ICQYkfYgWSBqmCur3eWCnuT/96Z+X2u7u
eJHG7rwVXAEXsd/2q/0KfcM1r4EHGP2aHJE6jfZvuw0c7vs1ttS6sdwA7ophHj+TMuUS/3HUGDwc
5AYuPSaaIGeaNE70+P3NNheF/Nj2z0Jm5Vd8XjfCctUzbqZjeuqVf7nqFZ4rzc8y9jMMepTP5rFn
mPNiX3gWyQnVv15+Qa9w65G/fke72OxfgVW3HQor+5UQYVfm/+DAUtpuNuIoewLzbam4E1ddrzZM
sMcGuFVDlDIs0luk0//UXGk1HZ1kz4qXvWQOdhgrTsQQlRCoLvYsBckrhRDdpuxoNnshBYhq/MZM
gCxy7aJjTIHZGwTHLO2gRoFxl/1TMlxCXGtmbqu0fIYPIXDwANu3CYIdBDdK1KDhyY9S+JKP6lOn
zscWDRWZWm4lL1+ROnqKPJ4Igmf6IDOW4TOb6Jum2aGykktGX6BqzG+xhSfKXCjQscpW/ziGY/7C
NabxEE/HMlHBREw3K+FAGf0nRj82/t4bOaH3BZc/qfBGgGtgUMYBdhsbuX5rgomu7/QpjdI+jenJ
DSBXYeKPq3pmxagC5C/z4FVKttNU7QpPuBWyrZj1W4nlYbJ8aIJpt23kZ9mAY4ruY0Zrr3mOXZld
iPUtpNyTmsUzDEq5MkVlkkBHkrex2m7AFe2KCV4z6IbHsEa+1TnzcaJHVClCahYdDXkgJm0m8mt6
RMJrYbwI9UM1zlVOFG38KzTWT9/Wz8Pc3UbWoyKqrVQdt1pOdCTc8qoMKWoH9VaHBuiFm6tLi3Ie
hyEFvk+WPRq8WerWOuSqJtGEAMpG3yRxgze0mbIg8fo+exVnmigaTHsEcDjHlKj5aqVk+pb8ngZO
b+KMONFO0KW9UZkI9iO/DojPlAnh+I1CpGyNDvGlvdKpgpn+KQr6x5DTXFYtRy0/pkmnwVQT75u3
9N+r3BMgRUTVRp4ecNImK4BtVZ7HUKTEnOBhtX4X/hgAcDiuoX0SRNKyH+IAOanVzbdmaXY0R3vD
a4mkLrQXYR5OAkpADUs3URk/8veiQFmp5Om15tOmaX5sk4sRxc4aYmlE2UfoxloImQqoJrG2qbxg
gW85ppYfmmr6rCTRz0QsrCiye4RFIaa7gvaMP628LJ6FKm4uttF4ybDbyQVg36Lc5hWN0p7RAZh3
TjVYRxz3RP+JS92Zgt+wf87y2U0hzoFivCY14wBNDTkGQ88HuuQzWHJ0GEvlEPTALVP2UQL+K6YX
Dak9Q2Xoav2tRtNVigMrFcxPuBpSfHQVwJy8jHbFEu/i9BJSjUiNk6EZE9vrFPzMKgkWpQItxgt1
/DnighsgA7MdfhnXcRVuk87hmhVUL6GKMVkUpW5uCifZQDyqfWjTpRazrTaiias/KMpk5cOAPlK/
Gf1u1vGDSVmO5Dd6nEbQPE8mYoqq3K6X1JsW/VYsjqddLQ+7tkOyoeYnfXbbWnqJ5fRLSg7zTPQ6
bqWMwQODbKrQPNJfi5D+hJuhbkT0kWdotElhGqcvIdq300NcBBiG+kcf4qqVPM/1AluT+wI8bUFd
26p3mcpcKFAgQqpiqDJGg4Y8wrZOt7nj4OIh6yCA03rEkKCq41IpTkwznULva4qXp1q8mO1fchmU
0Iy5J8XXfMw3MHwsa711OHy0iAyRWRNFxXpmZbOFWEWKlFo6mPGk5g1KjxKdUvKEIRwmnCVp1jby
oJ6sWt0TvuFDiahzWr6qek6Ccq8EkQfUtVF7WpJaESESHOIngdQmbki6r8Fr0l+gpNqj8rqId1Hm
DC9fSDVk3j/FWxaSaUwWjhHprzhHe6agu1VUnsxyOhFFNgnBWy1Y74umHaOEsPBedKyItTqbpKU2
yM7Q7BBfiGa0SfsmgWaIUgZPDZ1RfxZHbPTw3EGm12eS7XYRQ3DwynnPwIU15iEKsq8uY02Ci1hD
S5pVIy1VoXAxyDBhO1hXc5HvNVihmYWHVJT/i+xC+38k8X/hGK/P/5O0rKsMYv4qa3mu0BJ/lOlW
wdqk96re65De5X6weMmnisHX4sGvrhFr54h6KMbsIbCZLbNlN35XuW0dnxMm3a8C2gImxzQ9QGGJ
QKKBS+n7wH9KTpH6kFrlGeSNamswzSDuks7HoKq1wGMZU09F8vyfqeKytpLO/5VEjXZOhiYuK4SP
/otgfyr0qun6LD/JI+tDKCnhH834iQU4JWnvT5Q9dMlVXMDiBlCKvwFsRfj8Ti4MJdcx60Rhr1In
Saxxhhhl1Rh9lDOmK8upr37G1fN1Piodvn2Gr42UD4+lzlzsTUThZC6GYyqUMl26kwtMPZVL270u
smWbRIGWiwIvErVoD1OadCoAEOHSVliZx8Mma0C8u9LPE9qUuN8yTsJu66ptbZQUn65UwzCLZnsq
sHfY9mq7Jb3q1gqA1SWXsPKoJ8ip/IIgqhTAgm0MkVPX2aF7MUTWdGN2kMx+q/bZph4mJxKBgIsN
h5ZFG2NnDMQ5l7aS1j6Ge0Dpja74GMsEYQWl4rURd2Yi7wQl3BctgmWtdo2yo6XFCK3ryMcdhLMg
E8QuFOTO9xgJ0dLJG4yFEP0LU3zu4W/jW7OIx657LWmJCSN1yc+cvGWWS5Oy0sILwcP0YIkHpVdp
lKdxEZ6tIt0v/a9m9IDvra9VC+lZr4Fx7xsQB0VfRb67USF1Xkj/jKNB72Mmc+7ed/jy0WVtq9fE
wKl8juIdnjg9fi1tec3bex3ue5pqE5SqqX5IxaMTY7c09ZeFKT4SN5MK7L0lS6ljoAmHjbk8a5kO
V+6zm1/XNJwKRrIk+YHGbRD+aOW8VZfUpRtr4ZC6NjZWpxRCcH0UCGTWnAU0yXoCXrGpZ9JD4uEa
GdFWRWdTHocQ+Gc+Ms5K1dHQMEECjKtgVRXNazTcxXbmjmvvUoVqB5maEWGVQ2Qa9JFtmYnH2fy0
ENLP0absWFEolW/Fx6EgPx0nya5GXH3gOVgQauUhI65l61kQll2qjBDhkfKFg8HZf5g9DEeAEkk8
Kmx0ZPld3EXr0qWcdQINyKYsSb+BMFcRYTEPr5Hx2psKtEYdEsjRGM8hi54mWjkWBjSUmjlFNHcq
ua/0thoWG20dvQ1958/bufsv3qbYwf+bO59sXk3XdZyUpL9D3z8NbVadxET2NOJzgphsZjlLfeoi
Eo3xZPaXHtEuXNgDTAOoPUzlXPHcWTqxpfka3LEwnVDLWzY5henvfKFJpQJ+QylgDeGYV5HQ9g9u
yeSG59Z7xrra8rmKo5f+UZ3D/j6/JpXbdX8zBAobkbzqAW6i2MNQUL2nX9qz8BS8MhgBiGPN8m7c
CE6AoAT2uMaz5e5HT/sWFi91zRlHhgDXxtlWfyfsGig079pXfV0T69zC2nXWzsK6TdzWJ+PQwAkB
Ab0pvoJ+wWKFDIsZjwi7gIFwGjH2tOzhA8lX+ab+0n151d7L3tX/WMw9v8uNizTeBzvhzXg1fwLF
lncRKo7ZY9mzijUlt6FDD/sog5q9E/4ID6rJFpOCZA8oM4D0oHLEvmmw89uI0IgJD8J16CJ6n5G3
M1ha3EYDthZYpXOsMc8tiROy+/twbnAwMcByodXayFXJj1j5IhfjFIQu/MXmkB6596oXaIgWtf+b
/ta9TF/ZuTnLf9TaCX6NQ3mJ7/Jn9i68Cvf66amnNEOrf9YupOxJF7qCJuPGpYUidW85ti/luwTP
yUsmt7yFBPB2SFLt5lQPtgiyiG0mnhbDKjwcz6zsxPZlhSsnZ7gLe2UPsAvuCvMFGrOaOJHs1xRn
uDDQQjOdTnapxQXKQdK9h20uMTxt12QFrkBcjiHa0EP7ZtFRXebA7a5tCRXVsd6IUFIBvfyZlIzS
9kJwF1u4Q3oYe7v9FH8YJmVcGc7WJe0dyNpUOvoIZcaPadsAvyJDd2WskVxdgsl2CKlpgNdMv/iq
P1jmKacxfkYVRULgDNXaXZg+GmeEewTBvnNWZO0GCrNlXU9iXf3MJDAR5TY+8aBvvue36E04Gnvz
gDK4PJsfzZv+UZ1knC5NfuZgGLvlU4HcD8JTOG17Wn7ma/SIXhufgBtIlFSI0LbEA+A63DqUy8xt
waG+YR6afofn8kuHdjBCIPEWbPsyAFNeAGfSQUGUSt4weG1LlKEd1Rhz/helvbJqO/+1WsCQV0WL
SKg14U7/txxCI17qepCLz/CNw2tM5+CFKkDdz2/Bfrx2OL9+y9yidvYp/kESnO6HLT4ubrfsGIZZ
uA+1w6XPNTTfFM9aI22b60CKs/KJxymH4D9XN/pqsPn/dpegPxwKkIeRRvp/d3dcliTt80R8isRf
RUEuw5zSXmc0z4PItJBmLvRvN2vZOybrlmDLcHSTQvSKQTwGzWMs5D1ZoEylkE5Zek75XW8IJsei
TbDSAS2JPeFMPA6r8m10Q+wpZlalaIJkrIhnsIrelYZk12T5Lonpw5RHmcToniFDxYUS0X2Z7FVI
kaHZbXvhIGC+qQqQ/uYMrOVoiR+/IrKsYtzPtJkCHVQVOjJhboaobWdkJun4yII7Bjf/+cD9GwMl
WdIVwohXbSTJUf9y4DSWkbLa4/czkeUp1ypad7eFRkwhg03KNx55q6Z+gBEYlTucAfZLFFDCfLJI
ifoRkSCUBVTb/3mvEGf+uxOq4w+FZEQCOPnrAPdPc1ZSZ1KeK+P4FBXBZohw8hms2dZWamOtM1Pl
Kx/LIiY9Vj6KJ2a1XBDvffgBem5tQ1Eh/Kv/6YvnZnyUkxsMgVfNuifHo7+IDxiSqDPe5BJkIEl9
qWwY+E6rfnKSzGuZQ999i/CbZJQeaKqxZG1ny9HEcqOEqM7DGgbcAGx1Q8sz5h9iQijIku1gxgU5
MHGUw3GfVCefruufoDuL+MIuGphCw3Q7CspTXWQO7ORxmf3IHF6NRMTVJ34bMtRTZKEfjFb28xLu
FSRsTVE9vXjk82tIfGZxk2WiqaHil2N2rFetUC68Wwb9tVaNrhosyuoDRUqX0sRizkzM78ZovM4o
zyFqfN/33a/j+hV8G/6B65/5c+cRHrjzXfFl53g/nkvbnz3/yC8c/SMPHX2eXH9wfaxGecznN/jj
+uVpfVDft3/M2W6JctXt45Hf/Md/a9bDBK+Bd8AuuNrd13fguXOmPkU/vFF54hHevtut70pT/M5/
7Ojxbq1dcl7H/3+3fffZvTs/rr/O9zMHO/vhuyLzUY6QKe6+ZYdb3mTGqO1Ir1127sEekoXqHBeX
zZ7XOA+2wPPrpliSsQE+KKOvDWfQ5/USW6ZPv3qn8sz5KNjrzqwZIl+Rc+bQfbGxL58doUMeOb4v
0b1m2zzj+2SHfPlfO/4FDcO/rd/PPmWVc76f/fuNlcdfCsj662eSRtaNMFQ5678j5/515xH2lp9k
D8h2/Xb/+8qv9ddr++sscbp4hJ/u8rrbvEb2vnimte8K5/DIv1XnH+9v+fc10GTanenn59ub4vpf
PInT3RpyEvN2uiPxNXK+bv9D2HktuW1la/iJUIUcbgkCzJkdb1AdkXPG058Pmpk6dltlVc3Idkvq
Jglg77X/WPOK3hWEKrFT2/xXuJgzZN0CMQdvQacZhffBH3I3J74yvzXe4PzvsJ18AAg77u6vr29m
FQi6lVkfMStYNnfYej4NmPZfv8L5z2IKd+bv+WsoQfhjs+ADHp4C6V9qkJmhnxl8vgaHz68zy89X
ZiUMYXMQ9jQx8CtfQsKxnUUFDn8E5v7O16PlYhZ6/OdvXfmL899G/PDr+6XzPxAMIKNAfsDvXtFZ
IDpBDTDMWhk2MkQvaEXmn8lP4LXzH3wTvgH/8Z9/8fntFd8DQcVqYSPQ4M0tFnKbvwnRPE0wDL4H
qOgjMMIRf9cXku2lCAgwesVzESAfo+VsGiiD+FK0i0DwPV7sdJZMd9G6nES2fG/j3ZP6O1DEvUzh
cxud09y/6uOI0QxnztjjBc5XhQyB0sxu0JdhTLaDEblQ0T1yPHFA3FVMSLVQPeNLoZ8TjXOXfCWG
f5l67gqmY7Gk++1ctN91jgC7ByIdOvOIq9ZsKuKuVDwPASq1Ktxn4XxAlR/SQTxRsGh30sprCCtT
Z6rSo+L5KeKwBb2SBCWyvTkMrPmetBb1L62MRG6Y6U5kOmoM0zX6j16GIEGFv+hkC1swc5sqPHeh
xiKWPZbdnCDuw9lULopr6raulUrdi0+aSaSoa2JqX0INeKJomp0HsDQUGFPE0DYGphU8ZrbhBU8w
9VVy62URCR+IGAcP2KoY7JoQpWCdIwAwiZ0eNduX6W8E/lIUkuOjdkFOBJi2sgJqxiQDSaR6GzX8
ykpGHyPqFlE6YFqRaS6qCcXTxXUInABFgkVckk9xeTJxGFcIlcIJgJgozLRwlJ6TqtdrV7+tdlWI
Ztr89lWiVHtKnaJBPeYtM6ARIqtkTWjTdVeAkPsUUujyMsypGGJn09LqZFjFshqaYwBMq+JyTYPQ
tcz3Nnxu8X5lY7AlrOfmJ3TVgqX2KZ1oaucWbEcGFmD1dar30kQaJT5cs445NFW2xiUnLeWljmtM
4dh3PQnMV1x7PglrI63Ckr+pesWWJcuZ8s2kNMdGJjU3+8jGxw2HXGZUJOqW7nRG+oiG1pX6xIlD
/6GrKQMTYAGhH/ULuOGyz2Ej06XaQ/lU/nZkLzWAloJIOBcSfgDQtzLvcZuRENijtQKoyhs3Ct7B
W9x4KG8+8pto6E+5qXzKAiMxLvkY5yf1ZTBbBQSHnI9uzVXpc7IZA3ORlHyS3IGZDgblPcYahjoS
66LxKwFd14fD1DMRfPqK5eTSbF0pnPR1lG86l3oEVO6mBkOZ8J7Bn494SCtyzWIxqNwKz2cIS53z
yKUrDxNw6u3jjONzx9hOBp4iepsaHEEv2/kE18mQScFxCMuPviVz4IRpDw9DmD4KEPIjDEukzk8U
IHf+PpbCQkzw6srJhvbTCXRm3MlW+6yJ11DlNsccqXOCTwgcVKX+CUfloukJgzLETRtO2QJj9Ti6
EiE7pfGgtuUSzck5QtAv0mqgWyexMW3MoLCAh27bWg3aS06Dxi0PMRtPz7DpizkfTmF0EZTG9cIM
L3UOS/JECdQSJypVEC2XlVhBCfhuVNdNILgTzkrCdOYvVdw6XfGBJ1hOzm36pgdbPW5p1qOWpB3v
WnwbRly4UQ/SKB2KFqcfPmxRoXF0Ch6mBi1SLi+aGMNMZq3poOaEGKX7UBF3nhev6oCoQnNEDUTE
RU7ZHV43UePRDzHp97qLKdZtJ8ORME1xghZjEgLzQ+W0leVGNZAE4bQ6qXqWkjCGl7chThwPJFqs
LZ7eqFtNESKBBIcBCwOS+mmrR7IbDuOzins8N4meAO825PKkxIKt0L5bfqVlfzXI6l00YXmtFP01
re4Cz23XLAzBWvOsX0xq5nTQCmVe4nLjOHUQl3ONI9WlT2ahrUYlXlGHS0ye70beOR+LRQiqFmp2
T7e4iHh4rDkmxuYixb9SmCKEZ3vC3KYrwIAjlsxg22OK7taSQMjVqzTrGuaqCxnINzzkFYlx8bcq
IXpAXz2QJ1VF5b5FIe0lr5KerzrpUOevvka6GYk/k2U4hVE6Ch+kTm0noQmx9xgKEQD+RcluNY98
LwInS5VLJtmmH558IgJ1weJcH+JqrvZeWr9BLKP05YQjvY49jgm2n6LEDCjvtZTwJ2yapdVT8/gg
+CzIJCpE1lwAJSxU9TmZnidpmSh0WarptqyPPrGbQkwLEsNavS3yh4AtFkpJaYtFJapO1TWbZoiW
mhGuAEh5Js8jTJ4BtyCPlAMUxaoqHnC4T2Vzwp9pe9UTO9bJrK2tDgiQbP2YZ5TGycQEf4i6k+HD
/nnKWgv9ZSA9tiZ05Gw45LHSguDUEkVqzdK22NgrbeB6geTWI/chSKs0otXI3/LIWHkCNwzWT1lt
jmahurgwUSOUpwGRcWelJ5Esqx7GmpiDI61Bjki9cNurxyAA4ODb5Hm8VfMn/8nwPkZxxDODrQct
YEOWph/iXZlzv8jvQVXaG5DkmrGttGUiAhNAL5t+ibsPqVYPyZcJbtMQlAm6Z/rYI4NDS9ABRQ53
EdyphNbIVdp8rY8opjqToFBJfC1RHfCbOqmPnrLX9PZF2RWFhYAGUiApN2lImH4YAv6r9wJ9XMfX
C3FaiwGa5/QxUZwOwxLSagIvCX5cmDmQgW4tzQAZQCjdMgvONwXiIqA0DXhrKN5LmC8zeNQHfNW4
IgCxN4YV2CFo7JRSNgwlgHqgTPSlkJYXMfrUo8+KKhacV9rg0dMOKTOyQ04y6rNx38QWRBVncouq
lwQnsEwG6wRtKbCHCeRY9KBzkSsE0qqvGFZ0WJHpq4cImEoWVOIN9ZYTZoH4DnDPgH6o2EpEkH4F
taEWcGIDWa5QyHgEH4Qdsi70Kt24x2ZnK7Fq6yOPPnOIjHeF7GK3UJ7V5KGYjZVoYjwEH3Xgr7Li
2/TCZRsry0bv7IIjuGjJNgBdaWyq4gpXhW1RcXvvfUpTcK2PXhVJFQ65TS4mD0rK45okBNpDvzPP
CLualIa0Tx1UXEVyVpV0V5bxJqq7bYo+SKnC0+jvJcPx53C7Kzfqt4HjoyO63aQCTbPUW1sCYNak
jlhlMvK4A+EBHUc5YjAR1D2gp1ku3KAx9yUAbhJXW87Nile6HQQHojXKLxMPIX2Dbo9gCMM/yybw
W3SPlZE7H3a3zOS14iGaY/0Ng0MlQONi6BHl5FZCv/gw2gG8SgCv7ivhMu28zaD0D7NcSycJIzfC
a1/jP0nn1ImR8pfBGKjXAaTSP00pXPf4UefXDNdMXtROEpqFXroGLt8OV60P1lkxy+g6jDLIcj+i
Kqqki4EZOJXo3APt7grwcPE+zW4CZrAmlBZoXUL8cEL96sf3wXtN0K41Mo2hnvcwRSS3YdY2jUOa
GPQL7X+d11nUCnMx+YozTBhLDGyNtfqtiQiciM5aQaSOPOcxirTRW9fwsCXzk1ShsJu6w1QRKw1K
aQJNjahR6K8nzinlnXPIJ8sgYByeYrIBl1YMsAiAyFi3NsVbnlwLPNgoYF2zD7atHh4qyeA6GCsf
UqWUOrsd802SakufFqM+pSW4NNDiVvwdVLV6/IniBr9pTMl6eq5b1KIyn28jPoPJdp7yn5t9gmXL
JidjkipVPCRs62mVLeoEYZwmujrP86RUCCfHQyarx7SO1yLaxLHe5PUrzXspbLFyCxGwzq9IA31O
4k0cvyapBAwFM8lcFEFlZ37mTD7RwdWyl/Il8SoLMVT2DSE3Ve20nfEkhgy8RgXzJHAoIbWaOi9t
5gF16pCL6KZ1rypKH4p9i+aS1miST40lnVrYiXz6MOH+tR5Ap7Ezxixp0reWxn3PgjkmtKzz4opY
tosMEVJL+mUnkQks72ruGiFBiMtnIAqHYWAqgwjrsJzJKkdSiwdcHO08tVDLQSIP3b4nLcgoBu5W
b5sWqCnqAsM8C065MprXrPLB5Yp1aOkQ9qAF6G86il9NBXkL9ZgosMj3qlnTa010ekRHekUmALHE
TU3SJcrl+ajo02JnNeJhnhw9hoQ4mbUnwVIus+VQCHtl3h6ViZtehJbGDo4jqYr2GdnJGprZ3g9W
hvo5mGhE+Mi9caclha0LpO9UuRvOnxPnuUgk+lQXlmnCNw2UpY9ZSGXPJWHQxqyG/AVeYwq3LV24
Ab0AdpO9VkP4AEJ2rcpulp6ik2bhV5P+0LHsiCSLqGnFpyWd6lojBNdYDigkeIcgdW8FeNK0aYu3
kgJjaT+6pXYE8U2GRw1UtX2cumPaHtQGVaNEzIBC+Eoq4grX8ug2ND2BzUhVZHkVWkzjYpWCAQXF
Lp9cig3q9LU0N6gecV572ESFuMFDnV2EsUAlykEi4iTVu7n50EbYgcXAkWVlKSKTURtCRqGYyLAZ
FAWHc2tX6V5ELxFkKjM5DRHsWmr4aFmktnAyqKr6yJojjd6HwHm5rSS2ZLLiqfcN4CmElv69lHk3
9lxyRpemIjpNJ9hdgOspKN08/Epq89iMX23Zg92quy7iO0CaBdVTMCLyTPGST9z/MUSPjp85LDcd
gECjRRx9WZV1pjY2lLQJ2EmyjU+Ox5eWwVF2j012VlF/CBbssI/sqZkuChekRk9q0ZGZO56+bjXi
QEXtKPpHzjAbbO3itiNfpEvSrVESdxWRs5GlR0TcF0YDbK6wZNOrhP8g9hs3j/ZauwfXX7WzZqJD
d2rAgASUgnuisdDMcMdyiUvc3Bfx/PktsExY0mtQXmdzeq80i7ZoX7wcZSw3W4yAS4kR4X6USHRD
0kb7cZ2CyHbkhVsWf/5RJV8nPcChdyAVfp66lvVUFNNhXrp86xEP5IwS1DldzfEuAksWLUYFMk+8
rxQ+y4IjMABVRsjIEBWOdDWK25DAL8qbZK4fQ0XtZ/KyDXe9zLW5obGbb4SedmdGmIIDj1ZD9OmN
0zDGmKNbGZcQUWMjzQ8g8BbLmoAQfz4FeFSaJUOIwC1z57CKjNMEKpQBWzyhlMOmCh6zfqOkONVE
hcINRiRr1kDVD2qtrWqJSscrflMe6S/jE1zgTfmwbujc9YcBTsM0Xg05euAhhsXqF+jAWZDtQCAi
HfFKk0Pkt9JWQlhneLJLuyAi6RQ1aeesp0razs4DUmyWBdQqOxfnNl73cSLkpGDDtPpVp8kbUy14
GFAzpux7UutkPsEtyAp79lHUlRfIBrGBjisQTTiSgPmEU2cGCdgE67r2nUYz+TjXmvxoQgfWCckf
YnhKCNCNdIyUtAyLCprjbFlrMHWF+DElIlLokVgEcp/ipttxrSY4mtpCfMoWZFCtEJLu1Y+09hE3
sNSV8OZb01GtUS7oEm8mkveNIF/6CcPN3JBXWThtx+92sNYVzpFebq7U4DgjhfJSMzrjkOysjvr6
UF0PtUXsS7HUomo7hYKjmS233SIbSVPDkgF4RGz8dAJbiJmEsglr9y5RqrVoMV3jgbeY2HVFIN6/
ulfDMdblQ6JK+1jGdFhiuKGniGgHyAXtuTDeRjC8Nv2MRwIBUaCNlbmswgIRLjR//th2yiai8L4k
z3GntNtwZBUkDw/lCQJeQ64wb8PbBmThdxRcN2RlhKgkmuvYfVgWxh78KNWUPWbdpijje2IpFytA
VWxmeJwEzPmXKc7RA5EbED8Z1E776N5F8z5ZB29ce/JGNzgRZJ+waodBREQWUS/fmdRBD7DD8q3X
n7P6lA0HgykD8rzeiD0QX57pF7VCahkh4CYST/HFS5slLtiFZ5TLQVz6397AazKEJ6NjOkX0P2IU
wdYyyLOZM8dl3uw7r3A6frICZGpim6jY73QyhUoVoFAQNkMwnDrzu2g9WwXJqKrXSS6elYYD8chm
TnTNnIRUMREjNxTQdijDGnZuJLyZ3atpeu5WZMIYeWmOIE5SRgoYaN1FlwFSYqm/aWy0Xt7d44o9
0wru/06SSb+TdRCHaUHT6mi61B+JsYEoeB5glXJov/3rtKHj7Gju83v1KK5V4w98sPQ79ZiuGbpF
4ZGporf7O8HaSRGAQNXjU2UYuBXWHcUOUlJy+XDPGCvTbV4Ff8Mjm9A9eJ7mEqbgD6/B+mcysiwR
e05ELjmgmvXr9//CCfpJ1KVKoROdeCzfpA3i+bJBQpKczW+ydKZn77u4Kxy3OPd8s0zUOgcxdOYL
AmYeKUiGnSIQbiD5ubMp7NanE4CGR2iCzLwHDmuLb8Y6mtceu3jC0qSoG81bxoPdeEsFoQfyZBvt
ln+vkCi+cVJoAXdQolC8x0dwqd6LW8qjt5vWDd4PgM3+RYDl5eheIrxHZWejm4UBp9B3oNIabaCN
G4w0QpVXSWxcjAlwWU7LsCB1ZkGyuG8upJ58clzxC/ZkzM5YuEjy8f6QByzN0r+f7DkN8oZIgbsp
/SNsWU08szc7Xdw31BuGwSvBTuu8cmOPd8sJWGxOFI9IGvEQwrQuQ+GGhcae1D9WDMx37M/XYdFI
JhqyJlHk+iNwOvbV/5bP0Cnkl4wZHSV/3GfRCqo5wEGZ2RZR49axMHAW1H9gnbXfcM6yKNIiRH8h
t5fyIwlatdIR7Jy0vcRTN0qgEVjTur2obJCF2vV3Ic/ZrDJmlvhk/Ep/BejhcKi22PfC6oswHhWx
WzFOKGKJVytm+9cXoTvLcRppbylvMruU0T5McNeRVZuUSISnrpcfgiHF0PWgkr3XFPqr59P7RrnQ
Xa2FU8PoLaIYQoWJqwoH4QzQEw8jTPUVnxhuKnFViOM58yQOCqPxGqeF25WBo+vSWhXSP8RlG7+J
HEZeIemibOmKrhs/rtFUR6kRZMZ0nqyFekm/yQY9kQS7T6/lsdmMj9az/E0ACADeWfsYPsK3apOd
jWdkGTP923GufgteIB/Ex/5tkqGbFuVxWrZHZb0IlpVTL42LshoJMFhQJOSd9FOKBAnzzia+Bzxy
KDGrRfMNLSCNC6KFQDUpOetewQCmhwFf8EHescanf8iQ/mccuSyjnTN1TZRZ/H6GshcRBrORCK8D
OrgeM+ijjp7rrn039vT1h2X9N6vc337Uj5XWgiDr0p4fhQrrEL5avzp5CsxFdnQVNs1D8FWve2Ph
P/37z/1nKLjECYV8bKKUkFtYv1SEf1ldSaws85KQl0NP6ymbnDv3tVKT5HYLk35V74xhgs5UndZw
zxY24fIt+8MDKJm/UR3JiiGzAqBK0f6jZPzLa5D0caAmndcwnfRvAAVOKcQJ3Ynrc9pr/ZqRjGBi
1MGOfo937QNFKfFr/5Xd4l1+jT6MJyKg0FiWr5wPxS+Z9fIy3Mc3Lhi43DpSsf4sfFKtzUXzhEC/
mNHYRbO2jpgI4tVwJxv7iaMkP/c5WvdP8VJYEeW2BuE6kpaKkBv93ri0NqKbbvQTaKu6jPeE1K4U
Kgl2yKKFo/9QONo2PCdHmgUc4QCLYa0QEblEgDjWRboku3ohPWVriIy79jpc6xfp0m76d6FY6Ndy
l20hx3bVQ/+Ur7Wzei2+hi9iKr6UF+WmXpSTck6+uoO5i67BFV0SLcnZY7ROb8KL9YKj7Ck4CHv5
qF767wT31tW7GCcMRLi+ltZn9uy/dc/ypcNtShTnPlhhj0keenobt/WdcKlDxmnwABGJSlp+UncP
w6q9QVSt/GW/G3foZHHAXf9w34m/e7b+etF/SM1GZQKT6hr5XL4V59fUKbehjmN3YypPEVheTrQ1
6Y7hMWu/w/AcdN9ydxlginkExRbantTdcVhr+/JdXBHYjQoX81d0wdUer8QVelCCBwneXMvfKIMV
tILxd/JpPmp3ApMId6OfPIGD3IlP/lJdzecC9aKupBsIjGDxcWDwXXHbVGQfO+gHv6hPIv+EOUHc
DfReTU5YcmLCIAGu4GpL85WPVxl3uJCsHchPgdgrBoSbQcs2ZQR4HPwXdXYdE8OYD/Rf0zk8tMQN
g3oyXowfekAYypw4Oh2k0WZaXcCYv4gXedWPi+5DTHc55YV7cPInpIN19dSpN6o6vFV1ktY6wPBW
W3gM+i9Yz0nMWUSC055YGn2sNaKT4LeRusO45qPV7mSBYWZ7rLfBQ9jC42qv2G2xMfZ4SRyRH7gn
jy48Wt6i3BrqGs4qwcPLPvfWgHGnX/W45agM6cy6vMRmUoQfRrSMKT0k8qqfMdktdRpEg3kOfeNp
v+8o7e3oybLxgx0VYdVDOGYbj2yZdfpUsGnaeMzeA7SRIuHXO0PaYUxsd9In+xo7PxzORr8q3SEV
7OT53+/EP92HPwwSnpgpoZ+y8GL+YnAUSV7oFtkxuno74Q9uDP03s7vMFE2np0p5oaL8+FlKYorQ
0zGlQd9M0OgGIIjB8V+LfXBGhpg/Ek1IWsKj/BZfCXKUFvUhP1g2motFY6OBs8179qQ5+jLbqZQa
K4fyoyNi86DB5UrHcLOv7OYhcfBKLYeteZuQZ19nWtKmsWWJwiB78K6TsAgxiq7//VM0fzNMyhoW
RWWe4mRG9b+fFHIy+RKzaPtdXjD0dm8ZvQ6mvKtmw5nJW+smO9E87FjYuTSylIoOXQMmVAhNRbmm
JrAgulry81U+F4UDJdvSqoQBK3FAG96zYoZOlKI1aICYAL5aiTzj9pgi5us1IlgR+kvBmxxsO5L6
B80gA6PZasYHlTb7EMSWA4ZN5c5eiBWYyekSBihDrIemlLZ1WTJegN7wuvzxvRoverMtGMb94EOS
L0L8KHT1JzlnNNntvDBy6/ziD6DK1bIgrEmK372iXdWKeKw9kq0MYy/7qGpIZTQ4XXBsyEmZNPUY
tPhcBf6lxnEz+gICcuJMYpaEIP2DvlP77dWwLDSUKp1Rmjmf6/66o/ZSK0th1R5ImXCi0Jn2NBid
hQV8E+UQi+BUH2o7XXvbBG0abMaSjIy9d7K24UtytC4pE5o9QBgv6mV4hgVfhzfziHRnIfF/GCq7
WhI9MdDybn1613gpNjbb5vJP85fxu6mImfx/78P6UQEhppiJMzI8D81AWRVwxAFNshXt1Xw3QO1h
8yM6Q1uS7IvbAFAkyg6T5Sal42E17m0ZacNRPynHOLe9iEi7RbmKt+ElLgEA7Zw402GTuf6lWTfb
2jUcc1lQnIrVxBFeqwS5qR0dwQSO+NJYP1EeCDMiuCiuVOY1jz7LcIizk9AEXI70NW+CYW0Fa5HS
eWLFmFh0O/Ep8bH7AGnK8t+fuN9pZWXTwr/2a240fz2Rf7nGYarUwVAigcAXARSR3UnXUE7ttoX0
vzCN40U4cYtaR+m12VoH/y6tWCn8hXrXDtna2MJJ4A+o3VkvT/X5EVazU2m6YFHGnLjIX+QjCRvx
e/YsvrLR/Purl+bt/cehjx5Z1aLxCBgeJfLf71BDlHM6GKzsStWRoH4L0JDpAYjVmjZpcejkVYHU
VX3T/jR4/FioADM4xoiKYSiWNSvcfw2jf/nYAqaOxm+66NZ8kB579GpmoXErPzYd4y8sNjyWg7sf
TctHevQpBCJuseOQMr6Uy/6AwmbG0Fk7OI8xRrEb5rACuJ4X3p7uh+ZJfRHPImkKbkI+ozM8EqtA
k9O4ae+yOz1VN2QLRyJ60q1+prn5Uhz7u/GVn0DgLnMS2ou5Ax0OfJsg2c9kExzE9/RWPcCJq+Sa
XnFvA/IlNt7aR+nlD9fk70/bPz+aH2eQREnLMhobPppnTmykf2CAmrtEN+eBeVYngg+Wu3xfIiL5
w0/+gUX840f/fNBbs5uExuKqVAjOuCe9VVgQr40r0I5o+moc03fFATiWyQf3Axz5EulKhZHEdLsa
kG/RqHYwoWgAp1xqil09xwZ8l0PMGltRquzSaVWo62nYF9S5hLuEoU9aKtI2Qq4krvFlJdCX6r3x
nJwleSCMGT7YMWiNoDfAZwTu4Nfhx8Q5nBB1EI2MkwV7t4Mzyl84noes7urNiBAx2JVmEwkvMb5Z
NVlKdnqN9dUo2MUDVuV5JIK2LJ3Ce6zPOKuDypYO+U781go3ZdzqDuRo0HdBdT1HfkOFr9mksZPd
SLvzUD947z09P3Sh6A4iN9JR0H2SjeI1lOHt5wY18Q/XR/5V+vX/j+t/rw/ojKmY89Bu/Hhc5Sot
WnXKolsgYSa/lN7ZY74wH0amx/xL7qDjCRy+1sLZRzDqHQitJTM50NcEm9bdA/0wI0abmzSeScMp
s12rPYv1nl+N7MXifJbiQNVxR+ETlVeVdEQOFuAnaWDDH5juxRHya5E9s+8L8D1bjXLrFG0+/bBM
lt4rgRuCvvbyT8l7a6qDQP8owffmZsxuorQKVLbgnSWdFWHLYgnJrMR7RIQxZdzwj6lNIQU4vIXw
cFjqguOT71/aqbEb1buKdU0pTkZ1qHpq7weIavlSCw7/m8RzT2J8MO7AHi3lMZGXVoDo9U2r7l66
nDWVTbcC9EA4p4efWX8mBBg5ZmcuTNSp6j5H3YByLKYw8YpMbuwdS9uYBCNRHCQHa8F47bVbWz1A
ndRk6KtHPVrl+VugnjzrGrTkzZlLDKuQe6XsmoYjBHdt3o7mcJLhmJjkKL000tavn63oSTfe0+I0
VPoS8k6XHqWUY7R3SPUPK/uO2j2Mk0K8x/jUEJwDNciYWV1gMXprIxVf4adcnGKJ+hrYRPEoKXfi
lBc+K14sHARtl4fXyDtmghPSpZyf1GqNxlCDLyFUIsYri0xFSZdThYpA1exmOgjSXchonD3HxWmi
6aFVbdV/l8YH6a2VjkN+g3cksJr8ek2lafmFeZERUiQzxXKrB5ggA1TCP8f6hkQTyIDpLilu0xGH
AasOQkyOq5PQpBxsiINF/qH3bi9dVZxcJi0OFFsF6KPogFtUAznCdobtU4C6von4+QrtllZPBtQv
iQ3VGhI9MpZ+7ur79LODa9OAmKm7x/tDaHaxTv39SFEWJ8/oXU9XpncU0LWlh9hbWsn131dK9e9A
3P8eRNWi8Z19DArg7/tmEVmypwdCeJMRYFLcwIC5wNTI2VDn9I/rX96SdBFoTvBCqP+VJ8H4KIHm
UBlujHQ3PsNeM8b5B9YylEAiTBcLlpPehcvwqH8U4sYjVUb+w8vW/g6y/vNl/1g/+ljGWmZ44a0p
N436qepL5nGDgheUpYe2OCfmO8G4bfNuEmY0PXn9gycT9EmR5af8BrijIshLFjUBVwgb7J78V9e3
VppJ8zsM0UKvnfqzQWt2mWoXatUI8fCQuGsaa5Q62XSqJ5fZ3AA++IjPGQXLC+OF0zJ/DMfiv18i
Ksr+Ntv8782aiqYZpkqz3w+KpjR6ouiJWwO6mczVELEmQzsuuntxgjyZKBxaGPeUdCViGbZQYNZe
eZDKJRUuObSg9U1clO6I6m7Q1x0HoCODOpsBEcQrFGXRolmR4EF2vvSdXSfFUfDfKXarudVnNLmw
CmHr4DFjEfDfu3JjeVsT1jpZKPAKTC/BjBRwexQzGmRi5Abi6uzyk65maGWCe5eJiVOYrNOdVxz9
YVndQV1Yz4wPrIiAudGzT0uUrdPSya/gKGfOTgSlo9CoZFtD9907MzrQO82OJuPmu6pcQDQ8gvwa
vUU7HJ6ev6qOqgfbvugBx1ngH03fTp+9YGESCiPd4T0Jz1YWsWsu5DNTK48ltn3pYdqxgqoSsAa6
snONGhSY72jePVfAkoteC9DqF4wcOMY7UBmZ03m1aaqF7NnirtmGgEonpIS8bRP1p91dpgeECgId
q+fr3nidn4XEJbEOr19eO83Bgy+P7PA2kSNOC9cFDBqhj6S5A5G2ZNO+EULP8adCD7ZvqKZRGZIc
BDTlezEnyS2LP0zO1t/R0n/eXT/OdrLR+hnCjXlKI35FzFYzXmWuO80xk62ebCvjg8QZSn+gw1XJ
5sj0oIEYkLlC1j0OOYL/2ZxGN273hF10p5BJ1nDn0HYluqThLgjB4JbICGmiaqu5O5xjApCT1CN0
t8V2wVd8zhvMyO/6y4zHy1jmV8lbcUSk1r4YF0FzkUqGoktUHFFjSUQIk61/oxXyqTA9E8Y0Pdam
W36IxCJuBRStaz+x2x2eWe8DuF9GEqmvMFTgKHFMD4u03XypLxVK781QuA22/EPwSrg7EVUoqCgj
rf50PlF+v2D9/zM8X4W/HBNioyPIEDHULXsmlr7GkfLtXfQ3mUKAHS+xcfwtH9WnglHA3wv5suKl
MBp2rglHRnf7h/ZtPPqnJtmppeNTNCXTFOdwPcLbH5abH0epf94QP8b2IlULxJF1dMP+CjuqHmVg
tzc0fhDr3T7THhETjMpK889NCaWHzokMBkclcCGzwwvSXjSnQY90YU1G1TmEFNUWZHuqF9phDLyr
b3nxVVkbRDuEYQ9uShoKo5G8GnPULQR2d89meQY4bHOHns9A35QcjoJim0lOaaGIXYwm6MgenzM6
ABKPgKWCFo7+G6CN1oE4fKv1qwB0RWDeZDOEINlTha3g3RgzmFm86oK2BnJM4TSEWlM+NAjQ/ceu
P+nyO3u24a8H6zGGuG0oklhjUlVFGxygTs+ZSMbYVinWle6Y6I0Lulo26GoDb18Na5MoTsXFlD5g
dQm3hC0y3v/75fnhUf7H1fm1of/lRrJqWcNCwqEKRXVmrsaL8knRIHpX85u4pRKeOrFnhXy7hKAO
Myc4y4y4n6YKl0GMlnDNniIMlI+oqTHkE90Ba8jix2QKvo2mEB27wvC3RN7LCW01rOW7tNXxm86R
owvzgy4U6q2zN81hQWgTjqUrrrQ/EoZKzNiCk1P3EnVrvV5kwh/eO+Ttv++E6g9UMLJSSShkbs04
2/nW0SMWsnKLeo2eoyADh6xLjTxFFzm/NrqhRXr4IXgnwHLYCOC/NMV8UfujM4Ti02KOrJONSZmL
RijdXg4uecwUgagNlwaEkVuhK0/WUr3sQuRGADArC/9yY/uDjTMvXjIko/wizjykKs90JKSMAbLM
Ne2WZbySVOZcB7ly6NuooLCXoIKOCYcw6eNmu90Q5BLppKqiepCfyILkRCZBOsT7sF4X8ZpNFAEa
Gu8IWXS1Aj6s4Fd0G6+agQC7pQwP6I3uMzYk/To1+4T3IJ7zFAOGm3pLavVIyfw/zs5ruXGmSdP3
MseLCDjCHMwJPOg9KZ0wRNGADgRhCBBXPw/0/bOfmq0VIzbYUnfLEK4qKyvzNRfYEMdOcptXzc7i
MkFdfi0TG/edbOVjxIJko1I4J2nMmnUFTbaC+GYL1wFRNQWNgvKhI39WHzU7S6GjosGv2TpiBLGn
UKhXkNqZpdnggOWV4hNtSR8LoM25jwgcClvaJbyV3d/H/xNe5e/xL/8ZSHWB8p3ejH/JbCdd4FC2
iZVQXxqz1q8GifpizD2VPv9zPA0baampe7aMpwQ5jXLY6QI7VWpixykYXvW9BXqIthiudjASJnc+
Dczw3FU/zOVRtrjXS6aeAMIQHtK8mqIdItjVpO4Yb+pbjQQsmnie8q5N5MKSP+NdNWLcNJkKrrL3
xmBFBKPt4VLSgQDIJv+hDQ4ibpYwGuzfb+ZTt/bvi3tKo+tIqGMxP4NiLixxhwdXyztvYZHIVvZx
n96DYik1CcojJIfBx1ppAzmZy4EevkhC5D87GX+fSFNK+hbV4kSuoLKQ4u7nOtzqwXF4nyLNQrpa
de9TMOJsDkFLgb0xkZRz2ai9yetke1u8uCE/BphvT/sp1TYee2mVnXnaZyNE5qVsH1BJpYyATrg0
lvcu0zgNcA9Az7IPbkCZIS5zmwgjfVf1UT1o68PH+PdTesJM/X1rnvKz8thSZVHm1oD/u33UDc/V
Sgf5oh6dQsgkrH/Qfsf5XPWSXiv8/eDNUv9Xmebb7XjKWsTT7XIVFI6NYgOt/HW+A1f9WCC+8qo0
3/pxk6M1rR5dkVum/jSvWyth/zAuHOqMJo7qZmAE0NZoWCuNrkmTwrmnHVus/fzQj4aPNk1nES3M
s63qQL4ZvRSo4e4eP48IcVfTQvYKlcqQzV2739xIdC4zFLsInabuSK7cgeMBabdhtyzLK9tcp6DF
i1jxEUElmCuevLzPlb0tm14ie2hx0eT6/d7+nGd9u+KnyLLXNXVvRs2YR5B8dxpf3u8T7YNKoXND
TQreyYsujvLjXv/bAZ9mewlpOCpSZrsKcaawdIRMCz8JEygXkUNdupifPtj6lZRGWb2Hj74mOa2z
c5jeafxBU5PbjentAducyYMuKjJv+GLiH/kiKgHF+3HY/TsWnqJBImTaXkT8bJIihf0hLGllm4cu
nN94psC8ufb0FWZ7yB3aAPUPsE4cEhE2hIK+PqbsiiG6S3W3agWpGbDvLM4LypxGNEISs9YGUGkz
0NKGrW6kyLt+FEh2IdG8A7F7CkrsUZYo7ZvwHFly34oR+1B1IgXAPgF9wPKpQWnolgH0GEZDtLiM
BLslW9DeIgGA2WB/R0RAh28EnPEKp9Y6sMELHmoovxm5Iw5pxte70xvErSMI4V3rvTEBoBLIEAYr
3U5aHkIeCtQrdLUR9vZK7VNlUcEaysl0F8NphO7JDaDaXTZacN5RWMuO/g1ZIQSvB9G1U55Bovfz
+kuISfciVKF0aK2DVdJu0attsVHD0GwqV3OptNXH5wpa0OHzCAmSRh6wS7Vfxx8gqFXFfzHgmwH9
dzT597E+BdcUC7Z9ZDDg64m2O79BB4U5TeMsg9lFS4MyJvkzeNhXFZRWEzt+O/BTCE2Oj/Oxihj4
yuR8Wz4QtV1BI3VvWidr9gh9UevUQhvFcBbtEsQwpFYqsJRvYZ/uO+I5vCrePfWTNWAdSvwP6tG4
YhWPxf5BybF/3/f2x678GKLV02hoF2Gl+kfgngASlvFMpx38sV/SWU7L3p7eHpt4nBdQjY2RIXsR
VeRXcfQpZCfpQ0ABnLlDIa8y/QNSkYXmoQejtjG4Umu/ogLSwktwfsCcdYnJlUn96oKyMMw2H/nP
M8SQ25gWhbkPwIteJTgar2b4z5HI0DS0eTRV/mrffFvuL0ok75FtYF3ZlYktU06g4AlNgFYprAQ/
u7y4K08CRf9ZRPVWS2lpLVWEIsYI+XbApDTOkiRTL5QG5ymG4+MLvVpA6/19r0U7E8Ub9BqDeqYt
zu/K5vdxr/+UVIBrNbEWkzXJEJ8C/aOsFBWQ9WGipC6qWwI+p2hgk12giwpkE1RoDFDGQaJIE/ri
HDkaoPXQuYA/0l+e5YigewnQ4at7w71bHKFbLMYe8HkDTjBMTDyfFFyt7Qz2RjumvlIE2urzWI1B
mbNjNi9uitwuUtNGCBU9xgoyKMyZICzgDltm2EJ5nsZXl1ZSdBnr02gV0E9SMRaPvAJxv6N1L0Io
FycNoSrkHqyj0qfkqMohAFvxhc7gF7Djea5+v1lPi1R1w2st08rDBFZHS3Ef6IicvaTASdTGSS6X
u2XcwSZYyf2Urxi+NrrJ7Twl+p6bjk8stCsHcrxphPvMO/SELBDpULfm53xaRX3JfD+046DaFVQQ
0U8BYUXhr3ZBzTqzvdi/QKs3wozyEzXeVmbpqVcafn6a5Nn49Oibot9Yb5xCqOpy0T7vPZZBPC4T
ZhF1sCxUHgSx9iPAvMCcIqiCGNTvg+nHkSyZjCYQxk337Gkk15FSK4fiSOds70t7vPccWlN4LuuA
YAJlrT9C+AJ7MCu1XVcUxh4TVov94PezkH9aoYF3NvAc8ALycxVCpWAoGiXzKcHB1ULV31rtqA0t
7+zIMDoKi0Y/8PwWDU+daAJEB+s2SKVY/qVAH48d3HPRRg6ru/v7ef0/7s6/5/VUIKhMXJkLyTxM
cBR080/g1t0CT+p2MTP77K/yzsGmHu5WroEqx+LFwX+Kat9vSrMMfQsylyqp4VZy8ASsNjl6vZDG
1OffxYXwqhSiNO/1PE1I+xHj1AytEeX881hgwQ9pYnxdKKKU6VJsk8NRUvaQTM/p0eD9+kEPbQO6
oNUVXEOxlV1rR3W18hXiPa0zK5pTqLLrj2zzeIFz1n9a6cHeqpLYMiRVfOZ5pDJyEUpFxKs9cX5C
lHzekixlYoySyW0GR9BdtdOh2Yk3+O+Ecss1fWFH8apX+Purm2zyTWsBCCKmHky2JeFec3SNKVoQ
Uh9r0vYDzPhScj8Y8TbNcvBsFO1v3gG/2ckRG1fVYqecvjd+AzZY1E01ULF1gQqLTo11XpZBaq8+
6zk2vc7q1QBsUtO/nsu/V649Tc/bSUdkv+TKM2vFPDiMdHcVVIi5+GAIemVHGebwH18FhSc8/T/r
m6woLSAwLe652czXb0PvdM117STnLDGnJjM+A2zfw7l3aNXU6pjdPZ6D9+VKc7LUuu7EHWjAYbPO
uGA2Mcaz8zchSLqwXB4EsNTDOwSQnTwyegRZAwyUhYmHSIRDt1HzxdGpX4WIJEBzbzciG+Gpj1VZ
AHQZ0ktoTpBS6KPktDQ+9vB5rAwA8D1I67X4Bohq34b2gRDDyTdy++Lrn5eAMhpYKmxK34zJ3jXa
jx6/deitBhj7uPFAA9TcrTolYg0L4Wi33ONHSVeVqjhcWS/qHPv0HrfmmIVQAtZP3rOjkkYtRQZP
ioXeOzhZw7RcRE/JkDkMitRs+YbCqNWT2oZHVvDRdPD8qr2fZs5li7VJSBcGyRbgCKh2skGq6YZ4
9GXgcCYjvfbljl5aopPM63e1o6uOQd5HEol9TUgJDCFgXDv8BFHfN8QYULo9+qydv8ebJ8TW80M3
xaexFuXiUY+jgofOsJ7y8NhIJt3LwcZKACJSDBYBMgl7Nzzdqb/f7HgY0QVbXK3UoHYMl8jCj1Hp
q58Uyc0ebZnbFKsioBIpWAZLmR9JknLvkocmRsID+ULnxsVc4kXxR/opboIBIZqpsqoqX9Dub4M3
Op5j+S4yeAu0olGatg0HFyd7VTtsel4dTfmp1PTtaF9n8+1o4tFMbnnCXYuXaAffdvSMVcY6bNNl
PWnlduGKVGidaKJcuXoY4vaeGqrVciWKsivM5JlXNoH0sLk2GFiUXEiVh78/2h/X1+8n+bSOZegZ
7U18kyfaexJSqV8jnAyt+D3JbCzfEPuVRs1q6iEzk7in8DAk/AFwrhNMdcFQarh7WlIIGbcc/X5m
P9Zfv5/Z0yInnLNrLTaDrv5EjxEVBcd0oW/mu49kZr4q9v7UmyS5UDVZMQ1y56dCwEW6qFL04GDy
2bl/aqOHva465x0KHOsaMu3DNqyLh3oVgnM43b+YX60fR0pTXdNkE617+WkrpZQrJLGQFIHpfOir
O/KIg2185BOq32izB6e+6D9sfXkbV1OtLcgIbSE17JZj+gFQQeQBGU9NSm2hOcGe++oY1qlLdDIx
ErUQjaN/bkDqd+K+sY575hDqXtzee4lTuA+frfrvD+7naPHtap6WiH15a+l5xtVQM8Nhh5Euwo9r
7Eis4+d1explKCNhhdQAevWro4wr6EFtOSy9/fDqJDMZyQs7ciuf1jylYXUDr5Zer+rEHyDs4VoM
6AYDGBHhMkJSfrFllH9cWP89/ee8V33cJP2i3Q6TC+p+uwofzxL5TYp+UtWRpuC6nAp53jY8hwuJ
vh2jggr3y/DqGZyJHLfNF9WMHzMwRUTXmEUXJtvXRvxbHLlWZ+WYXCui1scKxdKPc3dzXQAfdo2P
E6guOv6ba99kZbp50cSILEC1DixPUJwfEsSFnYwYYiD1AKpV/qNzepWMys1EfM5Evp/f0+itylRX
Dzrnd+yC2Wil4Z42cxZoOI+LoOaC6rGAtnok5uG3l7u60L5QKUAsnKIEVgLIhaBz12+wbn0VQ4+m
p8G6Ut/tbJzmIfISoNyaBsg4HuabVWU/+i3VBv92/qRHlnS4/aqTjUGJK+R7+/f4LZszgXd3cFSb
eCN5KTvejXKxy/6eeN/n3c45tuAOoEQTWsbNOVBu6zaQtHbkIbwAMADKx4UlfdeSR3vVrpO+kK9b
Fwh+cBnbYC/Y0AkDyLQZW/k5BY39vsO31drbKYaTKn5981rzxx3hcedxx0jAz0FcSsHt3jnt8fYO
jXgEwf4WdaJzyK7uKNJno9pjFUPz7ffZ+GPnRZEIaUB6kKpQn8Koekj3mZQ3q1DlIQRHCQSD4+IY
ZD5Gg1hby8Pk2r6WtiZ6+6PDRh/eLEmNsoPSRVsR7lyJZ8KLGPGlh/znmOFkRFMVRVQhDEV+2lWc
EhwNkIiKJggz4taM5vYAde6b4ZSZxyOy5XClIDM0xqOJpRAEniZbZQAb5/e780NpHDo6QpktEXio
qZlPy5+sn1ZZ9Wip40xPuvUt7qkZWkKnrC2jnFYS9+9nNWhk32hOeLdjii386kVW8pWp/3kvgLMo
GB2Yuq4Z+vO9UKW4wjVOg47woD+86ioCTs5DdARLtGhw0ktmAhytc4KhgPq+kidCvs0TZWcCR6iv
gUy7ULhiiwUeuF6pVpWh9pKDhypMZBNxJifVzlpWhHJCvepnWe5KdNdlVKts/PNQfpA1POg7mCkV
x0lyao1T/DiwCqj8+LSOrrPj5U2jTX06eEdUS/Ld/a2MBiWCEQwZFF0EvyUvCjnIta52eJUC/BCL
Wy0REr+qapqI69/T4NXO8uNkCLUxTr1zmISXseqaFvpWI3krBahGX/0CH0mWhNH1hpsKEuQB2ctD
deoAa5rxoQNsc41NjMtmtfyQLB1k+91irSR+4FJkHdwqSNzVG16fIbjYBXSLUw/NmjBegFMYEkyc
ZJImzo0KZu9kYh1qiTM859JQD+Jh7GDlvGATGAo7tau3o4451xZkRuTrxz4wBfpAWlcd0N7vAg6b
sWxhY7qf6M4R4iKHQlKRvj58P/rvvhjc/SO+IO7Ny3uEzDH6S2UHGa4FrTAQpeeTj9Y6TXrYjhGC
sKZXwPS8h+qLwtgP3RsUjhiQstngNLWvbOXbenNC8q+VpJk0RnTPEH0FC7TVIE4G5mGspKPIDIq9
d+gQRg3og4Z7qSCR+LXq69n2UCdudpesVryLNS+rF0c5hMMk3r04HqviTJVxGngxf/6uEFGYaMgk
LVWX4XE9hZKEpUc6SKY4foihpoxKJAN1E98jsLgYm89qY/4iZjRv+Od85YCEDEVRoMPx6c8t8EE6
VFVUc8AWRhp53ElkFjWm2AppGCZeHaGtGuCDcRPGlEuPZsmuriBjufXV44vy2I/X/u+pPFfHzsfs
sDJahji+YqmQReEVUddMgXYwFqIQi9tcCH+/+J8OqHO30R0QRUkRnybkKjqk6el6FMfyYdFSN2ju
PUQ4BqtQNGd4Ne3RIv39gD90pYmJRiOhIcM9bH1lR99G41lJ5Fg+H8Tx/b5I2Gk2svcX9HsxV5nv
sTUKeNhp7MoS8kTJpkIPjHuNqlK5entxJn9n6Torls46oWsiJZCnXbB5MVLlVBqk3aKftjbVYa1Q
b1kd/bxa66QG6sFV8oej3ia/H1j9OyPVJa7daMkUQRX5y/zi2y2IDtdKEpT0PpaIYHvXpG9NG1Xw
KJXcPdBln/on+ZHoYgEjidZte/WFxskFEGf/yr5WDg4SzFa3Ra0d20ANfF0J5QCwOeVrDN2KlSOh
q7U69XTBR7AwPbp7mGC98x1Gk3uJgzjuxvIiyl9M3B+243pTgG+ZhqlqCpufPyeSLCRxcbuaBZ4D
d/uEXQHSZ8VhqCHRRNT3VjANJSho099v54+H1SgYNmRPln3zaa8nicjqaft7MY7JLSNEjuODL8ng
i4bR4/3UEM0Orn5/MXF+aDUTS2EE0pwheCjG08WmkdBqaWBgpuQZodnR5sLy8Z6Nrhgwo5AYW6AP
Haljrk+dPQz/iDUkRsMFaeLRo3tEIx6ID7JMmZWP5PWJx4PELtu4d+UI+J+Ors1nVF1f3Kq/e3xk
JJIMHgmVFfi/TTj4NvJUMwc6dzCzqbLUJ4it+Flv39beFIC0Xfmt9EB89YyxOTWD3w+sqn/F2D8O
/DzXDKEQ9lG6yqZXF8CZc2orgd6h5hywPQ/wwXKPFsT2AAKJc3Tg4PsCoG2kPJ1bF+ZKiHelXwaH
YdW+dMtQ7ci+OVn1HiOxj7tX55UgjfZ3VORsZUiNyG2Qaj9vGeVIFwy+m00j+KekXXQosA8LH6O6
sMCeRxswg6sezX4MvUB8gn8oAuFNw0QXvW6QXCB/1I/HR/wGH+f2YcworUghYk2L+0IN0UohGck+
1anWPXXFiTq9bBE+tS8hLeDENYJGe2TKVgIBqCuFtRXuRjjRQtVNHSwuqQyA6EW6cXx9UXwn+P70
lBSF9oCpAqdRn7JnxDLN6IAl71Qc5cuHf+hDU55Aj/drancrmyXRL9tIyNkPemUPF7HAtvF+mzc7
ObGteBdf6a+8ExmS6sC/ZzOCJsyBMnuO7nhTN9y/Q0ocqIO8c+qc+tKynFMZo1JQj6RR3Y8Xq/aq
Xfiacx4/wrx3DVf003uPD2MXv5U9oiF1YhXl5qbE31rUobKG9kgzYKoPFAbFaXJbAAGQqaCM4y6G
R1MDN8u+dHfkqTxRRlk3656m8RgdvNGqg/1tZ7WIZ/EMkVp1UfWSXjqL3NMkareGreF+EG9Xg6p9
7qTjc1sIDTtzsTP1GzkG0MiUL9ayJ7lqVw7KdT7LZ2kPgR0HIHg+20+yQHpV2PvaNvyZpiB/JUom
TTPaeKxcf87d5HoqzxoE8Knaw0gN1fBoCGSYmuMcN2VrFkPGpARvAzSw6G86NHw91YcZ7mDo3tHc
q/sY6c6Jx3jpqD1pQN8HlDGlKfSVd6tZ1FX9yO7JPv5w1hWlCVqADhLcFvQ1T0UUIycPbjwYbZFo
jqZQdLY1uQP+uUKu0Do7LdEy3lg/T5C7sW442uATQcPcHRzKrqCpamv8YD/KG6PaeYI62UCrzkmj
6fBQrTzBVt6OsCnkiZreZQSGBjlffsqEXo/IXMngITLQ2l3XiKx32Bnd2BhRsgZOpHk5QgOrpo52
+qhQvFpefaoIn4D/GuBFgrQvGrvWFcUupxwmuEJiPEhbG+kspGPBfqEqRlv3w/hcSU7FXQS1jLnj
uY2OEY0BfVR8Gp/wlC60j0ECGXjsYZWVz5DPp7yFQRZSKznVBId/ZJRTIXU9/P3NpRbHivdYJ8B0
qG6tT03Jl/0B6Ah+lcr/fXtHpwtf89yi2j4SF2Sg0BkSlgcUUB7rwxr9i2zB/y70PVBsAiN/BPBr
nyubd9Byq7VN31XQL6x6PC2x8TmTx8I0nsmd83Y/yBbZAqjVZXHj144vSmuS8XfqTJRgH6eSrTcM
6qdFsErVsqzlezE9WcvlO24wA0wEnMYNBVsXmOgWdjONRYpgM+V9CtCCS5XIIYQCv91uh8Ph53Bx
thZIXbs5zcXCGWInTIencUCJHMFumjs+f/xw0dip/PMBvNMafw5vDr99t3yIdn2YGMF2+Pb2EVm7
lT033M1md/CCsz3abBRrA1Mg2DQ+6aMdQjjMk9xn2Fmb0WblbnaJ3e/3d6PRfHmx5p3JDrs8q7O8
ckm75qcia9OyRqPNCMVt68pFrbHiuVrz+fxkzZfvy+VyXliMGFaw+P++VvaOoxbW5veFVFN/WMJ1
pDt0RUQsUibH+DMMGGdBUg+tYzFlCwwXGBzGGBECzEA4U5zWraidcBJ7Z7Ph4PRweeXOA0p59Rl3
z10UMLgKpF++rgXZN77fXFfu3Ckf3x0Ciq22RRtFAytz4cN+XfHKb678YlFy4m+u+GHz5+40/29e
mAra0mfhar7hN+/dQ2jbXvmMCJNK/3sPgmAXNyHUzK3BdLDm82AaO1OMfwbczBYOUIKVxSFXg8Ou
aGs+XTYEeiuHtc/FO+mdd1qvMW5ycGLCDqgZa5gy9eT5+wA9I2uAi7mFfpLYG6w5llPT+ljjF8lX
b19jiIHTIY12qVT3KmsbeRVaEwwxb88HNjoY6jSuPjgL8YcA5QAdXmNBpNl8PlgoP/E58dYSB2Pt
ncQTJUCGb5LZRQ+kHte15qr+M+RNi5Naw82nL4Y5ERIidm19OQVZqyEMgaAZxpC4GcYHH8cPazge
jzXnc+svYmt48IfDfmx1u4QwX0P/YlE415N7Q+3wbjXIko9yJAxvOEGWYT7HEdHBQtB94zcWw89u
t1vb3cJZDBefnyfmXXMgqj1tLpGLB7XIpTan0vxbcNNFujj5J//gbzkX+2APF8xFSiAkn92VV4+b
s6OkgcwRElxMbIFz3sJvGfPmRNgvdQ5SMg+0gi3ZM2TxnMgVrdSWLXyHrXiMk6r3gVy41XzUdmxh
JMgLj3TeWXfpeHKs2idM16N/3hA0jrVId7SI+Y3YenvLupXbL+kuGtYbToQen9r3hI6fnd184L1W
GxSlndsz6BNec9zm+Akv5EC+/o2XvBW3Iyby0fqYoa7T/P3GPX7r9/mltuT2+29Ku//2odj9Dw5W
uyvrg1DSzP7YLq2Dt3d2u0lkNX+aOV52UOKCIikggUBzGeUIp/ni7mybDgLd1qOzG+2KgC5a82Ft
tP5mtymZpVRavD2vMtgUHVUnZIDEcUyHmdqZzy/N1IJfzKuZbTQD2uiox9by6jYdkou16WQdMzTc
s48Lnk90OnKzD85ODJAgtSboRBMHdpMArps9KoLRaDfZldZo01wG9c+vGEUKS1xqkoUDP9wEizMa
D4ZNmcHTXELZZmM60J7AV7Io4qdZ81xeoQ1b4g+7b0jD+AyphqoR0Z66DGqcxPrxouTTXhN+uMKL
1Xnv/BNwlp25Yi07RGO+yH3ZlMRl/n2xeoVLkF7Ol8394geID3aviUhI/C+dZRO0e8seFkbWAJu4
q8V9XPL9q/W+bCL61aodgg/zdL2OHXzemnBeupiYNb/wvgTzZoUDQsEUhRabQMB6NhjguoVP1wVv
r/F4Osbzi2k7/poafji0fN3+ZM5ut1s/JLSEPkPa933cucZbgeokhA9r7PtML5/fCbfWdgso3N4O
tXA8vNhbfh/auPtp2poz3DbzNTTt8dDfDscn+9Pnp5p3qaxhs4gaTh5MQ2zBxmybnO2WZfBkj8cc
2PeHvPjDW245+rZZOglreP42f43/WTqvNl8ff31vunfZa/K9i83pdn232+++NXPTJ4j0u1YXyb/+
otvMwLe3r6kIKIZp7NrNctlnhvTbrt2ezWaTSTOOdjuWUGqhLL/BBikcq8NQWjEMLX34NfJ8IQQI
wuyYNAMPeajUmvWZerP2LLKC9tdfkdVu91Pm8KzttpmV7qzdvHvs705Om9k3asbzhsnFbxBqrN1o
ZW9G88gfjezJbjLajVj2dGfHUUvr60dpaWPl4QKFtILR5uwX1mjOmXWaL8znTA7+zdo+YnWfL0tm
QodVnT8Fi9rRblbR5j/26GiPXhQe1S9B0aeUnvxJl3RI9IpCQezPtbx8FFEUXQ/5NPWWhR2FUAj8
c6j5MbXxe7fqSt19R+rq5N/1VPckR3azfmPLh0OkTd2Y4dx8vJsW47hZyjO3mUlW2iVysAo30+N/
v71sFunmJ0T/9jWFmtnULP7zqJvRwGsyBey2+BImLoHcm/MdDHLcTu4JnXnundgUMAOL5vaA7LFv
VKT6q495NcBwibgEmpAcyOBeN1Gst3xvUgnJw9cYJ0TqeCGqKLzIjL8+N1fAGrlekxOAfXHfK6dy
FK/JHahtcdY6molcSvOFJARtNBft92bVl22yTAVvSNFtZvkhaLIE/se7YXjcrFDjvJN30k6CMtmj
tPa9pJMEMD1Y3PBGB7cGqHCiOneb5PFzu0V/gLVwPJWYCsPz19RopmAzW/xuZXchdTfr4eei+2ZY
ruj1u90mYYWgal1CqjzMF1AU9Lob7dCbc7Z4189PlkhIRwE9XHurOVtj2oSBi82KHzSfkYPaXnzm
+nZoumz+mefUup2haW8B6LPu09WwoQ/a6gDfLD5SuOLNIXIXSQFf9K5oQIK6KZ3SMf2EJTD5WgFz
++wqM2jtWqfyMc3mtbfxM7JFwJNsdQQfRUlP8Gv3MsQY0KlZUgETtGl3D0D2cXMuXHOTUrBr4Vcg
CQ+b926WzH8W1otz8o7vJ6+KgtS/ThL/4LGosdpACVi5RXD0/3lJb1mAZ8MmW0G/trR+K9TD5iuR
L3i/Z8SS8lNGTC1LRIsa6Vyl9bSSlKJeRHWhZdMboAoJBZc+GldgFeRHr2hn7Yw1uitN1EOojgC9
nmgfjbRTe6mAk0ZCY8mnPIxKcrz0Tf7AZVeDD0Hdxnr0RdtkwJGaksk1GWQ0WYV15+icB3Vn3646
NVMVI2nmhi/0b7kT0V1Nu8hWXT+p5RSqo72hlCISVdYrL/OAH5IwJIIbHcDyj1ldC6q3K6xYQ5rU
OuWVoNWyRMU+z2WYfJIjrNyH6n79Tx3oI3XwwIy8k4En4+oGjTxAy4OtSdLD7hBQ4oH1v3kcetgK
FV4IkbPvhys9kCYJS6wQiO8PP14qk9VMGSZOcne18UMe3NAOsjJzGKkOgkGvocdfHKw/Ax17REQo
6ENJAGKeW1Cadkrr9E5hCUBhBdbXaKO2cOsrK8tQOkegUxSP2hGAvksbcxETAV2mfKuvUmdK/TRu
ygPX8/AyUxZ07M6TSJiqs3g1Mj3140aI2aK4xm80vFr40zcXrwgqBsE+8bTSBvlEHIiDx1tEWnlv
o4sw5wGYINvx56Ofb0mZRU398+Y9umX3tjHb5eD8jiqSM9dA45nTloMKEtGNQ9ukIrvNrrCUELAL
pRXDXblNzkd+RYmLKgw4nGaxwnbG0YILf8MnJxvGss3JmYt0EttaIC8unrw4u1FbBr06YAN/GeiI
C7ynj57mlayPk2NAx/pLmuPr7/Olc6xHNdKJbI9zksAy+OcjtqN2k9qx40ONq8nkXM0VPIwtXGoB
QiAQwbXZHjU1Onr7LYYRlBReTEHx7zoAz5e9qqaKDdzpq07w+TE+xPvsv/9L+j/ZqU4jY5VlLGRC
0BpQNj13U6dol3buxGEaHgIc0cLz8NbHA4xdzIEpt2ofmqZuUPqlX/hSAKLXZUR7ONGzrYI26hWz
m4+8LvlX7DVbKKA7ZDJbEhy2TJ+YAFjnjyYamihkhLJnEtdwvYGkxxjm1YQ/mt3eMVDmKOVNazfj
Q3aa9P/qYHtpaR4pSPN0CGsOzwq5XTLpdhlkvK7By1D1V12Zsf+Fegf5jpj9822KH2WiJne5hjSN
W4/SzmCSiEn/AJ7qJIwvjzaGBf59Twe6ml9o8EvxSLh/6toZNRTZK/VAxbMVfYDfH18TH/+YnJwV
+ElN1IG/q+IXRPjbw8NpKMZr8PgYq8U41+g/lbgPjTnMSVy/7Nb8dAtURJRVBT1IOoBPwTqrRbOq
BaEap5hxxchlFFfDUxX85kq7SKSeIvcMcf37Bf61QDQXCOOhhZk3TGytKXt/u8C0iKoyvnLMVTlI
DWjs8zTvF6li31cvUrpXR3pK6ITiaOhZrlfYrI5X5CzRJ167UjZb1ePfL+mnZ6a3JApAKv1L6ZkH
pRVyqalHuRrnaJCBrwL2/KiWmdA7qR8rVvrfj/aViD4Pke+He2qxpfpdfZy1shoX+fqBrJxS7R5Y
zDTFWqr55fZ4hspCo/wAcP6M5VxZ146A6sPDeNfLqVEMz6AKjtUhPEp7v/G1xHQKghimGOX/x2D+
fqZNpPr2rJO00G8lFIKxjLYbcH2xsUDBuhqnA4oTF/EFNVb+axvL2Pp+vGZEfDve+XYrSl2uEdKm
c6Alblw8ulo9M+LVtko7p5XhXqsb3fTIqiq86h8Uz7kVukRaqyHMp/hM9UjAJKXOJq2D4N8Or4bK
38Dbp1N8mnKShtNIdhb/Gf7VERAB4kPvzE17L2rQpHulvm0E+18ZGsjyD4GlaaSJLdg+Ij3HP+/N
UTrgvCtdq7Gy+mihYCk0/c8EbU0jjbcYbNH3x+51LNdbboJQd2Q0o05GhOZ8e7Si1dAXr2ECYfXz
99H8UwgymmlDNJVUU3saIjEOSDf9cq7GdwGTv4+qNYu19kmZa5wi8kIt80VQkJs3fJo9jUAqt4KR
ooMK/vM+nE6mpkZmxH3Ijr37ASsNFWIuza0yRSAPIZLHOXEwiGY65YlkVyq4oj2yWMflFbBQk9sI
s6NuWGqJ3ecKUStdsLFvsqTZ4XYCHKaHB11/Udv/acrz1BROWcF1QG81D/fbwN7rl6sRaVk5XhXd
g2i3NARrb0jaU2wULT9eKL0Txadld9+FcL9yWqiTXO1HcO8dvBu+q7fF7w/tb2C7Qh/22/k8BfHS
VE/GPb+XY2mp0CkqbKxgQV0pFshRXMatOkjLIdk4GilUrg7gsqZJf0Gjac1mz72jsZP6R/YFVICT
0HgRjr94SU+P+I+zewr80eNyz04RZzc3ejq7UvPhPU6oofdjOkgY+oHEX1xQiU+ConT3o8hGtfNx
pQh68c9rfK7UyR2Mz0ju7oc1JZRAxgFgBxQ1OHkFXWGqi/eRsSRRwRFhVAMYo2FufMpWSkJIhQeg
CEx3Ei4El6Cd0GF60Rv+aiv8fYFMGElh5Zbkp7mcikpyvhwYDjccDKHvx3ZKY/zs3uYFeE+0VKgy
o+6OW+FEWms2/iTp27Vuw9mZrqD6d67hMKLlRWl6uHrL4yDXMcq2NHbFU3CytML2A52rTOxrqFrb
OLiBgoxsoFbl5NhmyghUmEFul/P9yT6sX4ytr4b+b1f31PhuCfFpX+IcPkaqBymefoYKPJLZ85Ob
HJwbCG3oLwfyFWTS31GHKGpfrC2ea41vdj9FJogq+m0LcjNh/3mzarZi7VVw7VGsGdy94xSxyrW5
UOcXJAeQJvP/h7AzW1JU29bwExkBKIK39I2AHXY3RmJmIoiIIo0+/fmom3N2rRN73axYUZVlIkzm
HOMff6Ow0X31cwafd0z1Zjthm4aqne97liY6q1Qr6dxX7f5jtZsLCDE+UbjO0pNeIFDkcaNLpMA2
eFYwAH8sW2YlH729rprjKdPv5c3Ec6qd2refDpn828aZmX8bMzX/3JBn6R//6YAhVLhIO8iXZFi6
uNmRK5YoWziLP7j9mbhX6b1ZETPUbqGryN70pquq81qddu/dhGojCZEIEXqms16f4ePQ4wLPzPY2
DFY7l1Axhyg9yXrZxUCGnNntbrfLw2LVRVlUOwCG2BctyPgK+6921SAvZhQN0PETl5nOH4BhgLB8
v5b3qIzV5R6kbpjQsixUSwHQmN9A0pfYsDMfXeQod1dsCr05WsADx2TTrJiJ94OIGdcpX2Hw9DCv
ZXCr7YyePZzStVs1DVuqpyrNwAXCQfUDqR1XL6uDSUriASE56LiYqTV+K/zL64TC7p9nAhvG/75P
f22vvdrNbvLoxXYWVVBXUVyhKw3u5MD6XUyWXRcyAZ/o2ZdqV5s7yyYg4HarHt9fz+gRM/2+OQoJ
LTECrnNXWVhWdGSQTJxT7nd0vixcfwhvdgRa4XtjtNzgu3uhh71q1d19JWmqlyMCELXuZ5xZgzvZ
shjpmWoi3/AZMq17o1lejy85ur2xecSpnT6a0BCmt6IDWsJ0C2gDjyzI/kiekgvRcJsxysliKfU2
8VUzAEeTtMsmECaGcMitGV4Cfz4FxZ5y99pkshgnVfICkWciu7/Zi9ZMgbzmAhCZAZkChfDdZT2m
nIjw94P45o5N6WGWlJIaffN4MozEx61ZSRYZHJgLdWtMPQnZpVMHVozS9RMfFhHGu45RJWHx2PyH
I6OPRq4Yj4xvkRMYHHqFfQMKdnu0yF4ass/+Z+RKq9mBwLrKqNl9l9DrliM/XQOluaJeQYFBMqp8
4zPPbTWlj6H6v2xQgAiVkRd+hnPX+2n3ncOLcmGWRJQQkx8F1Ls90u1oxEAa7HTDylvM7HyY2aKQ
QZ4iR/Lbrq6L2eJq5Ji2X42GdJTBv13MDXKkR/8yTiZj6/9ZhyLUYHKFmMaIf/spjx9XzMmLW7cS
9GLBCHfgCe5vN6O9mHTxT8rCJUm37FkmgPQTRshlXRPsguif3Vv/WD2Y7dgY+60hQCcrEMZi6GuV
Y0MFgDUF1RAzVHK9fp35Feqat7LDqRM64/gFFTDu1w+mkXI6bx9mu66m9vQZN8VWIIdCh4N81Z/r
xzNuK9LQsCTP/cwj/WNkEjeYh2QzXkqfWHe/redqJMyCmRpix5px7510c/3GcVPYvxv7cGHnlktD
/ILCUVLj3fjfajve3izGiWwf2WaqVV8D51sSDDiWHNlI01W/ESysQVWkQnVulcTtEIuWvI4syGET
iSWIRlbMTkfOSdIkXN1AtSEKfRrA4mvjktBUIn4yv668e95pPfEtTYTOk8xON/dS7F/cqRRXDMnn
F2ggMI+wqdHyWG1/+5zQGwyDX51e74BRP8ZpfwNqHWv//ej7f0++P0oFxhBwAsW/zvVyklewn4tu
dYHDMYOso2creGs/EjuIciRVuLgFT3BEytE3Po3awJAlX1ZrP5wIyydWq7Ih9N/vqafMmTmYs4X0
Ly3Wn0v4z8OZCQlKPnQdUNj/0b73xO0WYjFtVqng0mPKTVhL6xwyTz61iuuWIfAt3//32/JPO4Ax
v3MKJVqBbiUDKv9n9TsrlPepk8dQWbNHVExqu5lB60dm2n1fyU3OLk/qsiEJe9ucGuuDqpi1JVck
hjz8Vp1p17tbd5N/qcnFfzYSdA9wXGGpi4N67K+H1aGDfdRp+cJkxZB6gqBomJqpQJykBeAwelSY
dOwlevAXUe/jEkyZvLpbRxDLxf5XrvofjOGv5yJJM4g/RMjMoDL/dY/EgojomZi/VulzTMXSp+fP
mIJQaecf5WQ8pcadfdTFuMqcx6zlzyvz8Xzo9/bkiOPm3xbJcF7+fTHTyUA6liHGALP99cCe6imt
r8MDY4A0+apc2FCojnjN9Rc6sX95bf7oR//6dcwa0Beps6kqw//9z193JTavv/bP10rA4g5vK2He
TxwR9Q4WFaUz+8Ih8waLcfxVLnNoTf82Ph//s3ygdPg/v/+vfgOC7+WKm8drhd/QGybtKarfTOgy
9IHzE8awL71Pxp9Vnh/eKbuOK4o6J/MLstB1IwYnyXytrta1NsTgTT58v62F70tzbk4W580sM/77
26RIyj97bq6X6LrxBLdwGeL7X/ermPVTobm9Vupzfn8f1dyRLpE8NQvcspDJNaQxvSE7CFYWFxYO
yvo4Kl26puwSHJ+UqMSbfOZS51SEr97CIpqdNGuovyXdkrAXbAjPtPC4c4NraQuxyLEku91vRSBD
g+2m8cKubMEHvjmzemfitUQ5wPJaV6k5Ca8WDr6TO/VUWHuPbR70cnhJ3XFuX3c34raxkWib6EXE
1c/sao2tRscWHyxnYreVhpnqC39jDAJSvT6+GZ7KJvJmMpxKl2AIzKTfPSI9nbFGj88GNo2xOISX
1vY1fFq9cQugNirWWAEhvxIps4D9i8tcrSsLNFISAeNBQzCDLsJ+KgffHM6dJf5lY+zIJQ/DBfPE
5+SbkZ+jaXJH7gVJdafftu+B71f9TOMmsyrmE0HpTcIyvBtv/57c6dOu9qgzu0FyhEOiEbjv3xJF
1lPnAybk3/Xm8NEsr3Fnc3+E7jcb+eXbU0/Gg1OyC14tgcMWYgM8btNtvmGiA2Q/pb3Wn50lyCHH
97v+mtDjQG6u4w5DvRoU++KNjWaqW6xVam0aY+rU7RNxETXu1E09VMWLsSEm+P9Of6zZ+c7w2wKX
KRhdja0eSk8QAJrX9Jtj61Jal8P4fKm0eyyTl6C3Yz0zi13mj600JLwv8zEzGWYzT6v9Lh/mLaTU
elo8CBoxls9nEGSPnoa6hbQtbkBhsusgZP7sJouPBz3JzHxmzvHVJM5nrS5ePnKy+di5e9S23c8j
5mPquMAngzORhmINdTV8EDOMY+5rkALMRB1HV8wAlBp7wUGkxnunpfRVzXCxMtM6imaLrNPPHs/I
FZiola4kDCsVg3wmDDVysDDIVBARD1QRDY0WJnYwrKYML1WI2uW+8bk/XULhS9iHlKBZG3Japqt0
1+7fv6pXr+pAJQ0Wua6mLtrktoQ1vXhiSs5Z/nvyyohwnlWZ8DWP75hmsWZqnn+VX/R+obCXg8vu
lWTx6QABe5DOxa+o3wyGMfmGxf/MtGqP9zLU7dGqtmeWdVkUbg+B4jDx0ckFld24ZuZyX6Dzf8gn
FJcZ1Nu1sC/DKmQr8LnyKf3CAfr2eFPMCXaGA/9b/85I1butu/V7M/HfOwouZUNhFD2Dev1Y3DYw
k1SAkj7odlBt6wScoDjmXh2VKyq4q/veF/57ARX9mXwSGbIsVDPs8zBN5fdgAe3Mjs/ttdJqQC1C
ZnDuoMBh/B/I/VAofmD6kfmJfh3/R6xqZ1SJvJ4IlNWzsCebqh7ccDr++LeFE49f5G/5VYZ9mO07
nyqxay3QGAZ2kwRD1v5qT3ZF8Dpi2pcSuLdO9+URkTlNbDG/brPfOyDAJeBWQCwPR9t3JO1vC7pS
gtUOFIl8BK84zQ+nGWzi2bcyf565/WNcfC7GsJGeS/YO97GVVkpFTZltR/M66VAJwbA6FO7Dw+Bw
3p6FY79AfE4J2iQ971UHj7SAuInX+lxYFbEI30KxciiGmBP+CYn5xf7m8aseP/uSn8iXTBR/1d/3
7yMkFf2nptuia0reB2khJqKfuqTumZmn+MKh9PvlbAXy80wYwo4/mkQIxs8jSOPpIXOUzXh45OJC
4N0fJ1fn4TzW12gack2XGBqLWUXB0525bfCIbutT+LZfnSaKlny4xE1yWZbBNCBoo1xSnVfHyxJb
jUwd4iPxTskBK3e8+E0yk3XGWh/22Uq7Jbdd5zT6aD0Cf4Z0vWld64kHsiHs0KawlF3E0vt0VfPK
G/zNaXskycINOlPdBiImC52qb08QTsqFFAs44DTOwJqZaaXR+iiB5lWsGAK2vSyzW8gx4Y/htyR8
u7i2rkGUonSbHjOrXpex7A4F/+MLfg88FsDLoNioS2FqKNHHfdhEN1nW1BtDaTazVapAgVcX8IDO
lFNjrZ+TNa2zZYQiPMHrqrJUu6i0oPvaBxxR2rTXoDNwWfe41xJBD6DYo6yFb6BhTGa8d1AAYc3c
A0KOXV4t/0V3J1oNG4eNW/oWB3ZN2YPuTeKaEDYXXa52gx60lL7Uh/Z0Jus7VJ7AQv8POnaHZM+G
Db2Gu2GOE9LlAmIRggajD2uywS41f2ndAo63ONhTY3YNtAL3UDTFZfU1nafmjf3MGlxctcn2Lhu3
L3ZJs/B7D1wJA65tvRktY7bR7aKZ5yBUBK2C0Mk+1ouZ3xCEbdKklM7djWkPxbfReun3Dh3CdbPp
LHAsESJ/0Puco4I+gjpYbz9Q+UgcUPDwNPjPZPOSYlpH7+bcf1K/3d1SDYGFFUj6zM/SKAkEffsr
YpBVgV69bBOmDK44C3boxpBJQXTfosmCU3UkMxAQQCDgVLoKkF3hftZvj/WLE/S2hJzccwNPRmK9
AU4xxFYGoZ84Px144K85rwvK51UW0mk09sNOrKndhMOpUGtvfLQBeYwLPw+VVOOaaDLJxFvSusct
8t014c+nVjNx9dbeTgp71ZAG/M4BbFU6bZqwClKydS82SVAYKOpPWyz1PJaOo/UYoh58qs6bGVQP
00AmDdxsfIkT3rrfjS3fg2w3WBaaVbn0+CXXVU30/AD7Kn7CjlHi9PhB759wkykavImOSyYnOeJq
ap4hoCxPuv3JGa8usBIG75wO2ll2N+V5usTLsUxIhLNBAHeFweF5C6abj0IlP9z7BuexDe//KQSj
7Xwp5ODcZGHGDaWMULfkZzkfCojFKMgga6HYrXanaNE7eJ/Py+/TUuChE0dTudEY3kEVpUtUKWAR
jDUhBaRuKllV0r1tENwV/JvtONq+cnt7T0hnuT30KVgB5JPgqE60Ksp+SiPrtYjl5BWwMjPTcAVo
IimhhGjEcqQseNidjPOwSMpwQaBAODlwekoDy94jZ4Svx49TY+D1qZ1zoCyDb9meR5FiGRZJ8ulq
MKM7sTF//CENqLVA70g20qpdFkjfY09gsnFycOknjgu0mXMXmyVeC8OVlqI1g16fmmPDaky6VUda
XVxOgouL9b2W/ZbzidknKDHWcMsnWsLelnz8EfZzCSqbxyp6rq9h5mRL4W6BZmhtooQ17slXk2ZX
5YEDbegKzLCBzJ2HgHfnGrnaANLKor02ubRc04uv10oPD/aBl+sXq/LGqJyRDKGcZHpCfl3xiDEt
Zx0kjVMUf+zUm5GlTJlBWsN0cDm/zskL1EX8Ne8GDPPPsgbq5YM7sphrNutrGnHlODDvGpwCoTCT
kTexxxX0we19yxq2f3EaOE+WVE7m3Uc5xYIjRhCKYZRbqNm7Ze/fvPSY/ohP/AfYHlrj9MWpqSjz
XL/wkAA1W0fcv2Eo54v+Zlmn0n5JWjsfUZX9Cnpl8JKV+paBFKRSwtS0a8hea3+exmnVeBzRZNdQ
K4GLm/1cdtAL6hWFVEIL8rKr8GGNXBkCH2SUke1lhgCV09CcKQ6wtdN56aoa+DMRGysZu1SLw7mk
8BnfA7qrPY07AiaJZVUaZJ2LmmFNvCdOPXtxr4ga3dFVY0DA7npZUHwe803tjTZVFW1IZ9LpSbov
xfozQJPoHdlx+FYtwYsAppCH2IO9q3ODdi542PzPDFAwyshACLtf6sc30gK+OmWTvKW3H/+WAABw
/RtjXS2/GLc9QOLZtF6mRMKLqgvWiOthx8zWd8N8zBfqIjU/IbBv+Tt9Oo01mWm54EiGOS40+AON
21/N0YFUoT3aIbQHnfGy37sBthMMdvYyvlkmH3lb1+CkPw2nW1zv4NsthsolFNd0AeCBy9x8z3Ul
oHm0OE1TXZ8WkOYuJhehameFhGwd8NlmOZfH2eFqQXlcUqdynTAcFg+Ijdtum7tItA90DVrwNi8E
IOPVu5nqvLNPa2Zsh+cc0X0uG78ZynbA5NHihrALSeCFtaPMsyl8rJeB08yez/hYrw1Nz9UJcNs9
ISbBSe8ZdV8N3k6oT2pk8OsrFN7VO6QxYgtolmyqFxu6evcjWwEqAWWOVReJogOU3CECC4DwJuZr
v2W4gvm8/i1HtMZJIO/7sT6tFvQTaFc5fk42PhNkx30pCnp7UlB0QHEM/4wX5DNkM3h4P4iJohxK
Gf3Cx/Uetjy/hfWRLev+QzWx5ShhsnMSzYsWzuJ08fSEHTDT9fs05EZer/qttQrZiDMIiVf9/iGV
oJd1eIYP8/tl8aR4C+GGTcxJHMnGE26dZzZMQlC8mNWyODYR4JYK034yhDVzFlyD/GS+uNn4lsXn
FGLFoGV5foxKtR7nXrflsHVkWHm5i6NPrekyvSsQsKFjdS+xZh9Wb/L3cxiwxofhlwug6j6NzmHW
Fklh52NKy3E425R6HQG1uiNIYoOqhVlDWdhTLOWRIpvG2/osb6mN4fAUAQad8/hM/RVO7HrbHINj
c4Qemls5k1rJnLpIwaWxNl2MYubQSAPSuPXyr5F32vGxbTDzntuOwziSd73DuWdefObpiHjO6QaV
pwd32Y4ZSkwcepQYNwJkOM+Ucsh7zGNO9gDTgO0MN0O+LQOjwSjFJDSqXMEc8EzYwc+EUC3uq6Y/
5qb6WVVBM4yMxXg9W7x0/JbGELh3LSPjONMVNszv90JZjn5VjdAz137znhB2PdTTS8wvhR3Re/zV
z8zAZpfWDkpeVGmTod0RdaZSPxA076TswItmMGMzIxmTPqhr+hu2a6Q/t7MYAyCmRnz5X7aMYiXM
p74ZXq5mrENuHuSh3O6SCmg4zrTnRt5nTk5pClgyZpPEchIZ24NS6r2cRdFQHVGY1mx7L+tk9ygy
121Sg/LIYba8RJRlQ6jwaOwQQvDHTDMzrufHOl1PVyXvS2rwssS6TDqajoESUZERnJ02+divLVTo
3YxaTbelPQc52s71fS1pGqzpRcUVRhO3uGGiB2ek5T88rQeVlzlblU4R9ra5qOdsNUWobCF0kuyI
BCoZ1te9ghZafv3+uWF2kZCYKIYUHZX/mJO7w7lJjfzTbl+oqUbzbgdDkacgWCz8DawPXWYcthNI
jNGqmFdwOdHZGK6/jZ++NZJNOPiprb2vl8kCym1C1DCQW1zWME3nV7v5gR3BOssdcZVDfR7xtuF9
ioucVdioBZ2hPiZQBO86pJJet9OcyT5PMp3TXdW8Fy2oadq3OS6Q7kXTw8e6vBoldSdPjY7Kv5hf
5FtDrZThqvc7IWpoSmM9vO4FVcsJiDRRjYh2b7ZLswhfwaWyML38rDn+9JM2olneAJtR3OBzpA0M
CL4Te0MZ067s8mGn62PNeVvn+qd9aSerCLllmn7bZGfMd1LdXPD+WGVIbYQQW3ZHB0zl5hROChnK
Fb19s5n6l2M3wm5geMXjt9VYfBLZRurAR+guBLTop53NCVSvs2Eec+c0bixqLLajSDI8/oUazJgu
LwCjOHLCSTAzvnRiosKTi9xA82aLwtQpib6KAuX+8PLB0bPoG57L63psKttnQM4S3Hiri7CcRUMG
eYbUp9L+LITkur8swdXGG2npM5JB5TFvUFHcEEmyHJ7wLC4IDNVg4hFWR0nbum+T5rE1VP3yI1Nl
UMQtOO1JHLkPr017jiyAvORPdQOwopd2/fu2hd9MAVOyos9LC45Xs/cn31TaBkCqYJ/0sSZ4qsnW
I0Yzw4fDUDsyiv36WIekSgbWlHKF4d0bge/VPBkp7WoARHk6nphfGznX1EdITkLLYkFNf7LlrKVL
lpB2ftzrEpdJDixkpuxfNWx7wCMxueoXlYbVcD8MSz9WrTFwyqhQC59j9s0xTwyuoewYkV81ixoI
bVqqX9dgX7sPRKCg3w7n+/0XlY/j9zhJUQNMTOsWCkFNGMODTaI1QAME+zPHd0BvF4/4RYUj8xIP
wKOVhU9e0EOOe+zDfkbZ8uTy99gAYq82W2VHUhHA9XTc2PUn7UPCPyByVP/QvASvueJWwSUWz/jV
gNXQI1L429v6i22LyncAIYtYCNOIh+kk9HldcOu1zuaEyEwm+qOadty6b2E1WTc8IqOWn5ra3H5N
8V+oKHRrFEGupHk75stRbw8AsaV8X1wAZ8gAdfzw2H25woCnMF5wJ1CSAGC0m6E99mhVlPMf7fp8
rVpv2nEsAsBSWDBjqzQm2+j2tYURAJhpWR9uJJt+ylZClpnF+StgIAMgQd2yxU/shP5nSbZVMDXZ
ie0c54AecPvJS6LjXmzSIbpDzwaiPXq6+eINaKuf2BX17HsMJ2N/jRjiI5Cdj3WB9nQ4e+/u/fwz
1fgDX0Cs4tKRGjHaFG4evhcmKs9ovPh8vyj+pYYh+mWNcNQGQetNwR0Fj0WzeyfygVtAYb4sN6Ql
GhPrtumcu6mibWI+6V9WNLQgBvAYSkeyrlb5o4Z8VU5Okl5BiV8rCOC1Li6wc10xx81EndmuyRZ5
tzhTA/RQUQNOMjglc5FrcFkVMJe67DdDGsJzKtaKf4HskJntIl2RR3wHqDhCPkjPAAcYd1T6gU6F
EDFtW+ox4CIWBvCLQJgB5Jl50LNlx8LHfr/3yu0TpbAKuCk4p1D8LoKKzL8zLT8zc70P8hBHBkQg
GUXL5l67/A3Ws2atOGc5PAC8cyDyS3ENoJWRkly7Rt06xdc3HDa69c1nB+GGDXuUjFR6Uf5SrWQ/
AumJxeoDmHrDmTnHklg0r8aLjSXcQeLITC64Es2e5pX9hUHM/uPCLKU2PosASdQAO+pjvw2KH19d
UW31VrOtbZzc2tbqBg3Aqtg8VtLPZ5ecXLBYNujL08wc4J/Lmp6QkpG34bElUfahnS+GGBJSYCq/
Fw/3Zo4aUyJaRTJZ7FhTwNMxVNx+EAe/4AUaJ03axwh5Vhg+zFmVix7WEEJjvsp8CsY2Nqh3FOeK
Sh0yHvJn4KcaBqGwZi/wUWlpzZyh6a6Dd3bgBo2W+Hug9VJ0EA4OXsAOfiyA5hY0ofr7WOXRi3rj
GjSsJDY1h9u8SQkQ33fucznDypuUu6HfYK5AI6jDA7EBK5e5Nzt0nKJEDlkAVtDn+PIKsBLF3N0Q
/Jz2hr2XVYGq/mROdk0y+II5k1qf+uT0WTezZsJgTufv8/vwNEXABAqVt9VtRhQkoyUZqvbNTy0q
w/VzS73IdknNog2kE3iFglU6stfb4OYPn2YRogyzLmMoTzrj43FDIbUMtXkeywYMlAaHZ1P+qYYH
IgQPiCwrVssEP2vwZmDqQLBIRyXOGDPY1qHCMyldzunhfpA9fnl8QYUxtIfauU/OykC9gBe2urkq
L2kMSevtx+1A7sDowmMH4MKowK84fbr4s9556O8Lf0D3fcZFGAeGCe02r1B111F5xKotITcZwORk
gm661Cc0YpXbcO9UrHq4FblzJ3LYvKu2Eiu2vrBYeuFstcha7eBd10T1si1MjEwyFhxqbOwL9HH7
EY/5ZKAYWvb2KUKstHusu+S2EFcA8SAa1A7YG9CMzPOQIY3ilyyW3fBBeSjDeocwgVlur52H7W4h
nQZO0WjugfeEMhMNE3YfY4o7YT9A1mzMOzV5uHjMryfzwYFWlz279We+CnY3Py2ePse1ok+1fMVS
a8Nz9cV8g/YJrG4Pwui/dEIDIOFNkgKi4GhN+5+bGayTQDJQm7HRsMCgrbCuW/pFdILo2P0SZ0V2
15KFAQPZztj3x/wvJSsvP4OROJHJHzVwiVtk1hSN0xOCI/UQBWpM+JA2UFNKc2TfjNe2tAFC8Zvx
YVu59wESRQo4sIV2ZCy55KS7V00NU1T5dze1HoWBKIkQRfRoHKU83yDHbUjB/27ooRnXtRMQGIO2
QxKSmeR/jiW9HHBRuh5qFDaOH6qUepe+fCYfh25Z/Cgbof3dVvN0tR0tqp6bOBu4OBCW79rFnyac
XpCbvjJ2MoqYqY1cOZnGYwRXaIZ4CvJ6xDN1CwRBTHvoFRRtDPiRRpe5SoRTAiGL89x44CR5qIrh
MMznjy/6sPgPuEGTUrhvTkpGO3e9DbiX1stgxlB+gVOBpWLyVLsqz2jPYr5rNDBpopwB420BTDqh
lHB6CFXKOiOKWpM3hY19Jw5EzZZvTB2/uJjMOV7k3Vuvn0KHeuOzYC5c5HXd7ZTNMrOK5Rtp82hR
LIeNEAIRY+6hIe/N+Po0gVI1ljujad7S5dvvU30ys6RbwDOnIWZEWs1fslER/rmStsOWTuHgb4nl
GA5hMGij2FRgO6hDawOXm7Bujdf1kGIzssMjKKWROVnQBJuP9h72eI7WGz2epXr3JSUG027n48sO
Br4MMxG+oeWCy2Ck3mSqd6t+/mwG2/ILs9xkvHtRAV2/1CORN/YsJsBEf35z7CrEPxAYsL09z21t
JpTJKCk/OmHdDWAtq62zHzfDJ38GEyN5/8CJ/xMJZhrmc2SpLZOb4+2nRl8wpB6kqxd1x9TIf1iE
ozmDCXrPobV2ebewvMRwh2GkCfIBC5myQ+sKame4bONdBDUvljgUJnBW9WxZWCNogKVG7GZ+d7qr
LczmOCYJlFs7BmU3ulm+jwmDklMIkCjkETjVybAn0S2IKMbmqg2bA48lPXOAVAEuKaMQI9oMJuLT
d8HPXCGoWdWijbiZDEz0x1KmvoDxAjS2r4ASOvtkV8aFskz6vezvF29mDbxsjtnTgAQyYN/h8RGN
Q45W3nl72MZm4SPuL0xhJKJBt3CWYb7xq7TC3k484sUMbHBSLACMqV0PloQfl7U7sqg+8df1uJLe
UXZ3/dycLzy5n+HCZw5GGfZkKfzenYKCFbOw5cfB5DznbWeG0LKjZCHSTloDBZx0Et8CUEkDMjAj
DSzU3Kk59SYmqVRmunpz75i0O9g8g0MJb69cPy6AoDqOUVOY2KmZ0YVMPzoTB+l38iTn1yzw5pCS
xpt46AV2MAx5gFOXwkW0lHmXbJttS0XHjR5gdkuR0BqKu4Rpnw44ZBNqiY+GbKQkojywJNFhtj4m
Bo/dh0Fr06SFFyTsnVntBbIPeJoGqBg2Td2S6rnZPmfWjBQSnVEDjRiVnvLnjpZnWUvgL0YZ96hf
NAogauEVgfTb0JZu80VyDxIUF8y7IYWMewrDC7TtCUc+5daes+8dAvrL6Cwjfk42Rm5LWJiGKNQZ
rZ9uAkk4eH+nOKAQrTHMNDdNMrLQ72+FGA8aqybIfMmDy1hHTFStmf/xxwR02zButxMUzjAnbLb3
iV6Cg7aeYqNvH1g6oiUtmYAx4qFOeeNV//TrH15kaIEMyaM3IXXWSbaqOZZiS3KmvZGmJLOzxGbI
m1ju1UB0meSvymVlANCyxj6s7jpq3Ab7Eo474/vJdeIdcKOt7KhLF6jGVZO+rMc3hb288YgbPALq
2xidgVS2Z2atFvpqFWvBRHSy8OZfPwYgOB3QFB8yc2TcyeG1o35HXTnF3QHYjux0/bLJnmCLH/jO
w7NpTLBhtsyOCu1yG7YSVlDN4APvOR1BPynbW6YKLXPs/Wfx/uXwPNwZ5ki6SE3zMQqfSedA27eE
I9j4/VdkDpzyncT9d8mYZjGM1nJI+FrxzdYUvNatX1uc5kxkO1s5w9HzxM14P3aLQRwbclBMOd+E
31pDxiz7CBD4lYv35u1sMziIUBNUYxbJYG2kkFeoJHR8nIuYBhcuP7ZpQArWKzztWh7cMA+Dq/wc
Cv23DzptQP2BKBFIADkcxD5RCFR9mghCbW37w0VxpbuJWRypzNX+e3LzuyUeYtPVbCF/v8Y8bWta
+4yNR74gc/vUeEojucyprrslvAJwVVzev6Ym4YnAzSWbGVAKM+jpcpsaz/PHkphKyQwERrZygNo8
aS0OoRzMqTOhUV/XXNBn0VR6/WahzBzlzPRiDCtZv4WTbb284pg8sHuOHblAL2eM3j6cYo1hfvz7
UYRu4c+0DyqC7XDeXgE/jvXP5XCFDXc3xm/Gm4RPWJ+pNwX0vjtw4R+9Dj3mwVsL3kSIrkLgJ2Qg
Y8pNOb5gLN+Nm8y0k1mNV0qmREX8tBFCQIlqAyF1xM9KEn2sk2cAThQlJZ5y1pWm6xHDHoYrO3FG
102eWze6Mq+BHGyPASoz7/0zfTNChzK1nuIXFA+qyl0dQ1hWvKRCWkPr/0dRU0JSEdJaG+2Eh6Zi
GJp5vRK8TsvTE1jdfjb+uw8EdO69dftsson/Ub2+tvGfKswpOI4StGipi6c5Q4aUOTgpMmS7bUtY
V5wyr6jOf8TKEOKRqj1mppKjS7MR8WmYd6QQAAZ/7sI81kcVwjNwb/PkChyJUTZQ92A/byHjf1Hx
MyPiXB1OxGHr4UV+UXmS/jlvmbpAGsG1r7ZFpsG4X/DsMB9zRJ/ZL10IciY+4IuZPnz0SpOH9NUF
SDjfb6rLCfMmEdTUnElG/l0y/lapu18RFwwOvVTQqbTWIx77dJGMxhGsxaqLNseX9+O5EJAp9JMx
Txc3p5sxs4hh5qbsqEehjCQ3zn7kER7qNnnOrA0RTn2sFuxrXrcdaTOAmeEXMqq/e7nVHV7JqdM3
vXO+2Rn92ZUJXTfRZEyy2A+SLtXHf/QWN9hwEEH6YVp/X6ZoUKHrTb1myf6c2yKHbjLi4thFGGM+
F90RpKXhLheSXv809ofhNUv7Fia4nIQNtfyaPavG0gHGodcEpzknAsjk9rW5M1LpdfnEn2crnGN4
pBitLmvYXMeO0tMoDrIDgawX2IFeDD9R4pJIcvVfi+Yo4zXzcbKAsgXxxx4OHvXANIIlF6hbghWg
lBoLqhP4ux+NZYc2BzIO1CK94qaw2Q2gzxFi23iu4PNllBsRRhC6ldPwjG2U/VgdJx0Pi1fMLiJI
keyE7wAFVOZ/iiiDKcBAXEaSsiw+xmK0Yks3sphjyH3C4TodFPY+LosigYoHGkpwD65H7vhQUfEh
2ksYHCRf2Jn4yBR5daeLyabaShvgI3Dud6Rdfl8smI3wMhalQC4z/5In4qlzHBWgpYQMpFEKF1H0
P4Sdx3Lz1tKurwhVRAamRCLBnCVNWKICciaRrv488D84trfLnuyq/VkSCWBhre43NTNbKW6Ix7mY
N012z4RE7I5w45zu5aKHU9S89Jtejvvb9XSMBvDBS9uXAnoYthzeX41SkKUMJrkrIbxBLAnlRyYg
7aODumA1vDB7BQsQoOaoflFdgtFAaNPHMq6qdKXPdP9obwEKmsipPljHXnXoxnkD+CTZL4SfxW90
7JfBsJgsPSuB3etDukjOOfDBS7eEoy1ijEtMmC8sXvlH8lG9GIPgDIlN8uqhdJtNfxsA4IQ50Deb
XAnH/zzFX6wd9phN80Fl9RNd1ON4o05lNSfUWmxc4yM/fTSUUJMVlEDO+557mmENZdXja24XxZdw
zFcg6S7haec1BtEutUogwsCWN8o5gQDzsLEGy/gq+tWXYMU7NkugT/2RtltqfhaIdiZ8J7NUJp6s
akiC3kult7y0dAqwN8YoKTrkOF/pG76wYcQMTrHUmd3iCwPLzhW9hGfc2g/k7yk0+dtT8oloQyR8
ULGe2+rA3vfRifMX03gk9BCl0z73ZemEdtuv9W0W+MAw9cQXfXV4OjxUKVKwIHj01VkJIh4RFcbE
R057hLY3YnqukEht3hu8KSpr5KZYHFZ7AHuHVx/Z51055URi3ruFpJzoEgZmgIGdkSCoWfkKZaF5
nICfngOTgIrhNHvcmWbF5DTr7kpkCqM1E1bsbGyNIXjwHe3/4W6su8gPokWS7mUGxOKZQsz2tGGP
7z+KL3duAg2o0qBeYxYqsl0rW8lvbH0kojy6cs1LU6wx9F3S7f2+SChqwPN/22ESdCinmUCK6zIA
F2baD1Tyj9xMIhJ6YV49DjewiJA3mPkitoaAZgfSjL9rcpM7CZuQG0P3n9Ndm4GuE9T7xg6t33GF
/gG2A1wmVqz7xqngMayl2Bau4ZYRSWxOd+5jxJIDzr6CPlCBld+BX3BWsRMqfrYqPkPyXKyClVKy
t99P2EeLJeFOP3fdi1HHtMC3C4Y1qIOdd1eN6cfBLzbJkSIYGAyDG3UzPDVzXUK758c6awBERDer
ulTDw7a4dMg5cIFesbfmS3nddJuOmOyIIWZgJ3/sx4qDYSne6dbsLa1OMAPEaqZ+NzjJigEUi/ir
ptAJFgXxScv7HuEtEmiOTxlYa/IYNv7rYRzYqtNdGGFYKtZz8p+YcDd6Q3QojsUxf3mdhc8WETkl
ImExJNT+ICLWnvZPEtuy5tPBPJOdqF1FDELYB9P12DIb1numboOKnUHoPrjtCJCPOi/dHbHvcWjL
jVVPnh5LPIcnDoPoGILcuLHuTZJYTleCUQSsI/NexRX5ah2jJuyJsGGJx6q1piOSGjyoEROzqaVR
nrTdHe4BniHMFlEEEMIFSPTLQkNjZiSuJEWLkBe3aWj+tGiZJJn9Iju4aTkzE4qAuggj56lUT8uQ
ebcGVcKExCzakvkxhLpzY3snZBnUMKtK+yGa3UYRKPTu9PMaYCxxD/NIVHADPgSqxEJz7sJiEIR9
r9MqAiYKycs1cc33YW5JfBRQeAzwSiVc58eheVpkS9mzsQG5jNKTluR7ucnWtyhyIll0mwI5L9jt
wMjAAii5n7Ki6NxAFIOeaUAhvYqouGYiw3U141Ij8XhQQfOG4LUZlVVFelEbdZ78kqwyOMzYeMZG
Ws2AvMcnMJ76PipkuFZ+Fq+UcLaQC47gVz9uwjE/Pw1mHdLZ9uIky1FQTVxTtExqfezvKEhTjAc5
N4VXPkRGo/uZ9GEKiiXJb12G1BPJXZTRwQmXu9Ds88rXGvMYF8xFJDcqYZR1wHtcpfRayiRExwOJ
J7jvUCQGOEbK3EloaEV0c5RjXcgBB0DDnc61y/TEgxZa4R7hIvgNpMCVdIF+RLISZTcbcztG4hwm
4W5k2iwvv1KtsnrGulUWXX5MOuG9HstV0WaB06biIm7xOyqb6g5TMNTZRcu4NGGfcwV3cCLopMwe
FSrfnl6Ih26Ox5fw8oVOWwqXsWcHauFuCsZHoOrWKCWyLZfbPHeVWhAx3gMJlFTrIiahecglpAtN
2ge8Ca0QfoctGtm6s+OEgz7iRtbjIpXKwzgamK+jA9Dt9M+5XttP8xZPkwa7zygT50/DTkLJNeJi
L2aaU0evQ1+kbqvMtk8DtEH5KulR7gxkV4yDVKCQfSL/Ky9RNtiyKfqj3vqYqL8z5qM969U+a5Dq
S14AtKTwoXpqFQNTk0wI+7a5BACNTZdsprr7KWBBbXUro9i68+PmSwvmPZuYds0DJs4IRFYRyaJV
rS/cEyd5yqd2mo5gitlZGCrfaMy1oIEqpvf5DLRpzzCruEXOIgNhq8mhYjdoZjiOYbmb52F6Z8o0
WEgGquxWX5gdlajI1AJRgwcxnrllFBv1eVGZ+dDK5/zwlAhkigIrhBdTa8nPh09LraGYspPWn8YE
EwBMIcogianD4WgJBzExvUwtvUSiWs6FXagXP0zEdhWSSTIBDaWgzHX0li2OnBdBHcxXupkphEI1
vMmSp4/4kisgzoBh6nq7z5SlPknlWeAFlGnBIfHkRTLv1UkLXgcW3rZvECAyLWwMKj96cs7o+6J+
OiXoIZoRor7H+wycTV7hCMhq6hAhdnReiJliPYNzXzZ7QevQx3WzO+N8OB3GL7NAqKx7aiXO75zM
ykLCloMkrMGQvx6QVZfHmfJEu8ZuZ+Zg0GLwKTybL/JRt6b4dAGLTcYwjfdFpM1WCqKtbIz8KQxK
6Z1CoB6QL9okV5YYzM65q7OvcNrmiBVV9Fop00AqxtRGvVtr8acBal3Hv7WhbYNq0WqtGwo/EiYi
QMkFIvrV7+pgNzf4WsXu26VdPOTlbxe63dyeZfPocRhYUyUKwlUY2/q3cdS2HW8ZhDCDvZ/2UyQV
dzV188JafJI6d4UqNc8pW/NAB8jfKeyVute/uzmgvr6XVcsYiKJvpySHbSVdzHbZ3MgK0dsNiEwi
WJqwElEcHJDGQ1DM/V/t0ZCtgFKhdQvoSgKPkfZrhV3cATTcNPCD1jWIiIW+VHk4NFCBL+9V0Z10
ESA/1sqU59dvCLASA+JDMlyz98IfLAfJ/JAVdjfHJQa8npHgBqX9Ix1McZ4yhxb9w4+wTjfCnkew
pu8QD+rh/aK/k6vfzZsVovhjz005451wfu/RmZth2iRZmbbMiLxNIzrGsXggy3YYQ86Y9iWeZocE
trFw+fISIk7MQSvUHSUZCqtmIZUY2AtoPSewIefrQ0vGAZXspiRSk4bqBe9Fanx5ed1ij00S2uQk
jG/TXfAQZ7Ykxi9nv/n+deU8QjgjX4t3HObcI2BM/f2PcSJkxBGzgYY2tq9/pDFe+BL9MzlO3+hO
giMuEW5VsRoOKu67wbn/kljxibNfuwjrSczOFCssvsYGQMbwVM6J+e+nz8hwILxdZPvERVrGu4fD
aLAlcW7MvRsUYLLHYcN4BY9nl1467gwwJAInoFKDHXFKK4EZgacmtnlT83UJZYgdxDCJLd0uIlwD
WD7ltms84GNRFq2UW+5DDimL/iJTitOLkny4FUoXPsOAf3c46OfPH78AFuD3wh4vCK6tt/RY7XsP
GMZwAErPGpYfP2GwNdMj0JBA9aHpunpPp1hScqy0VYuerXJ6Y8pUEQiUMc/cI3lpoL5R/VFYmkTP
vRYRnoPnT0aFMkVFa7hx5zk0V7SYxLEz62ySazRBJLQG7Jr92XTpCqpDxa7iFPr2DFYFJoSrKsF2
RY/JQDKUxTY/G3+pNGvj1I3SK1xeFyBf2sNVAB82Q9GFXfCjV1zV0zcqSjyLfxcKZhC40yo+wB2i
lQ+I4V2EuCVQrLYEPzsDhQsz1j12LpLWmfTgCO38gZluM3HgZK9WK/DBBcvvDIJbfsyIlDfWw2gz
qSx0fHxYi0s0BY1SK5ziVcgqO0W7Fyqoqz6XsFmsMZ5QcnIS459od9WR1Ndtu1cXEy6BBmWya+gL
roxM8gk54ePpX+W1BCxGIC2T8c6Ss0mOZMlb92M85czoc7fdbZBsg3CT5A2d6d63cjk/zBDjUR6R
HQ7xwSwpNGN2f7lIbm9Y7wxwXGmj3Xr9tp8Wlt2w2Haiac1s6a14R8WXffvlpoCiAEDfKRuEwY6w
SUkAJy8V4v7XcrYHaf6LHFm0jvyXowqBCnfffYuOA11Li+8noNL9PjjF6Bff+eO5L62MFekPm/Hn
V1shNmIIxU/sINWQXeRKNEYT95/YxS7hxrGLz47G5Ykh1e2s7JNDSjoIxF5FNjY+7wJq+7o1i1X0
YgSLcjSXEUCnaUtevp5YgGGeXduvgpbIIoB1g+Tc0G0gQshrDCgHkiZtRstR7l913+c1/JR/K/5p
lfu5l27Ms04OzIr5TOo706E4x9F4B7/aBnqANFJGXWAj8h+IhEbb7a47l4M7wqhrMayLGeXZgQMZ
LwoMB8zLfAMj39Wn6DRblIiBeWGPIN5v9Vqfr3IL1V8I1c/pJxGXfsjOyHB/Kaxf3+Km2RW72J8A
ak87KtvhqF3MRXH75chQjgiMjswkv/8wmOhdZ2eAE4ajf7ToFZDkfmW/wkkrIWtLl6kbsxxK+SpE
XzpA7pwsG+Ji2qXBoKHmw1xiHezeQ7Y9fpKqvw6WQ/HGY2wPFIWV6hnEILMTcIvp45HSS5v7Nhbm
ZeDHwnK8BFcWfT1p81rN4jjOVVueNhcrTZ0+2A2Th8uLcH4wPYSfxP/Hl30i1MB1gKNmy/myD6zX
enbuVvnSdOWv10PemRBRcE2JbTBTsNpBlxNpQKWYIPdQLWv6W3YJta8iWpWvKCw/xH1bBBj7PVXb
ttpWMqevVB8sw5xyoLL37Gndswu18pQ0S3CP7ASzY7ULoRTvlvbgQhFb3O+WRIN5ac21QTuezU+q
+MZ1qWg+RmgXYZWQujpiR83ZnA5oQ2rmmKOQ4qrVHzTduNc8M90zyjDXtiUIjLQ3s5v1/KTd4wcZ
NVokG7XZVaR8ohygju+XKDfNBOZd/5xBuJsxwc7DEe+itNF3rHRiUaaErh6+5tI48Rus+XTfY7Wb
mzt9XW4a8oVw+1g5D8+VA0fjJBhoQ3B0kcfPNs3R/nvfapTFEJ5LQZgHX0WwVq/tR7fq97ljGpb6
2f8qz1thIC/j51GBs+Riq+PkSPcKW2ywlCatwbxmI3jo2PeXFCci84rJ3QqsitAJp1RtnpBmHgaM
Ktxzo906dkeqG7GGM3v24H8mLqZ0ieZCLbKQ90FpTzLoFwrf10PxJKwUAlANC614iDuWynRyxJ78
nWP//BSW6VvNn2P/+EO+bvyBU5yE5eygMEmGLoewULbB5hRC8J1EaVUfajZoYqeYuvTaVbO1HAFR
yhcD9zydHD6i4TdVQFRC3pHNOHgVrN1JCtCdVOtQ34uB350VbUOZNGNmO8peyaWc5Uu2m+IB/U3d
hZRIWDGocspCkR+5g8berymodMQjpATZk708rWp0A0A3L1hpJMjXEGxbnSzkw3PFKEz1dsfeye6q
ZrOluMfu+JEhwHshUGCuE2sMnVFJb06jamVM9JzWWU04NXhfQaxx6iNkXyauEHuvPfkozAh7TP4q
DnoOcB4hQnyyl7UQ8KvPrOLJHL98IlJ30oY3SwPRCVa1K7X7hvLqIxP4TiMCwZsprsQNT0NGd0Z+
HeUFohJqeoPRj/brPNVFylR1dIiK4n3JgnzaEGsizSG87YJtIw395KbqJEEwAMwW6EoJfp/a1Wus
q8sYJiatpPeX/Dsb1lnJTFB4f53XauB96e/1+yiJ13rQdScuP8fULWgcNkFa26B66E0wfFJwxU76
MZMumvSZD+xWO84IaDLUB5ZRr1BrCOFPFaEQDH7+PcJB+t9kU/0vAQ5/y9cwtK5snn3xPJpM9ykQ
FXarSref5+oAE69TdRxLCV5pOVJcgw2PsdUD3Ujchg35YnfJjupNIv/wfswEqxc4sidg7j9iOeQp
cuR/Yjmk/x8zMaWE/Cm0cDBBgqS+eh7RKrjiF+4mgDxIF0DP2HBRQUQK93webk3mwhLCvemWrxut
M7HBODl1K9lFj8w46BiL6rcEG8e0ofDCPufsSv9+R//phpqSohkz5qxpxIj89au+JLXR1USvp6DS
LDABxFaqeXsOm4jG/d8/SvzfkCdd/vNn/S2ktJL1Z5IPfJbArPX4s8t8A8fKq3c1svnJHp49hvA/
JplKUwLJ3x8FCb/M95CncPbZ365Pz7NZ1FR5TcfrBmK4CLMRb3GP/ALSy5hxa1sMfuVgEiDQx36t
xL6EUO7l8B2VjCVfNp7aDqCBpeHdhd6SVX1fa8NJkXdtuxzpW/79Lkn/G+WqM63ZIPIH2IJpsFOG
yZ8WT6gJQ1SYRXUsR2rxqi3tkT2lqnChU1iG8EZlHi9VM9xKEceQ/KWWEWHpxAyoOLcq5glBdFX5
W4wrg1CLqbH/z+xSSZr9w8OUtD8l3fxtjXdGYLzyVCLvB81UiAAA9VJjIJPF6ygGTkEu+AU9tW8u
wyWWfdPXzyNji94RIL8s9es5KSWtnKbugIJgOmjlJQJejaMuuX5kFwA2IvtcIaLPS6RDg67mN1m9
MIFJnqAQDJBBUWQ2UqQNzNEPdBnWWsrQZPlUvzGtTu8ctVejuqTTFL8Nw5FRV6EeE9bPdxQE9FLY
HmGPHk+rvRIXCvmKvRxPck4vzcY5efxXFLbp2dz1b1f+8CTZQSXxXhz6x2RdIQ9icWGDD/g2A6ri
ZJP5Ol0P5ylBk9lWeBN2407Yqa660NEBwFCKH6w6k04B9g3lhDW7wO8yYpYUkTFyQtUiJAlmkwuZ
IT6C2Tm8EJhNZlJiZ3IP0wVVGKX5VCHGl6tJUit6RzZk7izmysxGMBVjkIE3RB1hDYYFNAShGT8d
pgPVmL0ZloUCmN4crR9tCgbUrx4jugT1shSKBYBclZEFmWY7JjG34naiUWNXReLsvkZfhn9GWlaf
OrgRCYXEeBhMB/qnwSkPscnRiBRw+AlA6NnKZHhUPnAk1MQzVHvs9lG/FB78v1xdjOOaENJwBnmu
fJkTkOil7D9rKCSH9gsBv1EyZoQ0AcIZ3JD+RUm+Z7Rbs3SfMtYU8jiJ4EHr3Qz+/DEuMG/QbRIE
QKmy48vBoxN/Ah06u+CCg4oNSxsSu0hs7Bsl+B1tesJ1BSmzb60axzIagj940xmkx1X4rAGuHoQZ
prVXmqjpHNQ1Chx86aDWiPF1wy9aoduexNuHLrw/kZIgF3G0vXaWN9l6/K23gMAvCaEHbTJHQXFF
PNMcchQFb1gz27fSprt5HVsNOQCBc1p4Uiwq+RaGzdjAkjajJ97Q/qBSw27wQzN1gf18tTYgdqw8
CvguVAPVB2KJxyxYPmO3rH2DyU6r1PRn/KV0F1NaQa7E6hINB+Ik9CMzwB5lLqLxhejAeE+1BP2T
OCpNoEp47ZkY7/SOUHQr9USn5irJZnuYrmQjjxPpp6BKhnwDiz1DSlXGGiR9qSq7gm6gIY+BYOmG
AFwb1dmT7kJyIJ+5ORXK/WSa2whp1cGUkNbLa0Z+wuS7tGS24ykwwxK3HaQjIBNWoke5GnbptdRt
obTazGkHRwwt6QTKMKAF3ZuMMVsFiRMQUgjCIlpPog8oyWCcGId4t0LwAsTiohX8ZFh9Qleit/wj
taAFtjz0n+MlOk0NdHUDojBu1bcWeF/yGjw6A9w9EBQQiQiwwZD7HmDhihqooYdpLOz1sOwk8X2W
LvRRQ9KWKTqm+V42p2bw2u53liCyA3VKt4MBpNFT6iGQRhPoJ9oW0l8Gp/oIUCVBKqLdpn5/cA9Y
U3j6YGvQAb0u5S75KE/ovqE8ZL7Hc+pa9YvxtM1t5KnMa5K9PbAJE/A6f/A0wh9eiwlsnLAE+Ss5
1nsicOF7EgK+MTIg03+RuIkSerrfTLyfjD8C9fu8+YGquzB3XV+EGPUg/+E5tS1iHuhKYkHMxlbz
TS+czXmZYspXKJ3sAYhMnEflIyZVat0L9nOfmA4MI60sbhmTBKOB7S4v35J6LfWLj6JypzyQ4b3R
3iFrEuz3Cc7xlrXmaKgjNpiAcbFWRxmhmI18kxxqeTvpY8BMGGscIjK9RKmjYCAcffJAq8gfEZkq
n6nu1w9ltmLF1ig2Sip8r6a0NlyUAfFnO5nTYQvZpcgZc4d+W61LR3obSKeof3S7exiqV+wi2YkB
Dd0goyVFVsEo4gPpUoGyMPvzu2nnH0RN7JKdP3ZHvblippR9Eca9pDNZbI1b7gUG5ieLJGqcqh90
dSEK79ktHTAfSBCjmjvDG5Kc4dq8CysT+0Sfk/dijYJjzPaq9aUy9xGvz47ZoBruxgqYv5oUnl7r
zNa6l0votC1hhg+scau17vBK814sgg8dfjy1ZrWdQ2QwiBAikJNmsKpiflPeGgAjrDsKJaRPfyKk
y2D/io5V+KnfHa1e1tpKh9hBOtD7I4vMFN0scp9AWBs6yLa1Q8Uf2+PdzZgrvFR9bIn9Jzm9H5OA
mxmg/sBwO96jhKx79BxnM7hljCPCtgHqCAOCwoKM5coVaVcx7mJ5T3bVDlPv0rCfD/x2WceRyr7n
yI7y5XFweEwIn0xviGPmTNngt8RrsLuvKkDVCZQ2vrAMYEqNzioFM1xvixEMOa5FKNXzjF4TmSMa
MFImhGj+Ee5nHXCVtMm4+Pfe+0yg7PL5pf7hlQ6BxUpkiHQuMREB83u7BRCjyyp/sDPQ0BW2sCdt
kqCn7L1YakjdUTmsmh3BrhBCILsV1hHDxciQTxk/QJEicbdwOZOYUNzU6A6nFo3+CP4gI1t6kXx1
xIr+vHbFMl6pn1N+lHhpcY4yRKW2+1/VD1cM/N0zni+bPOJP/DY9zBVqJXSWIEFYdowJaYIIoJbh
xO/kT0wKM3VTkG3Dw/CoDLjpGjkPbrzN3PuxIALA0s7mYBfe8M1uu88INphcgs/JX85avdx33Rof
h2Wm8wsOVpUQgG3h3h18UwjNJ0X75FVOXiD/b8XnJFjFrQd0dwZUnLdkTzLeJ3fITo5X3KLZW7Ju
nRoTri8BqYgEs1l8O/527vWuNNUnpS2c+hRXUWT329/6LQ3tx5OsXDBxbP/SBpCl28WEbxmLGjho
8lCI4JkA4HPzS804XeZPe7pSPLOlLywKHIR4s3A6c/LyEm+kbfiDXgknCyXmN5Za7uY0IfVSX9nc
T7T2/Dr+SfsXYx+REOwFv+gN54RIbMrtZA+EuUATHB4Du93EG4IcArvEyEGDCViAtSEkSM+qFg1O
93iGPeFOesGqQ4bKCrKCX8Dk4j2T/Kdr3J2CUUoeqQPwyl8qc3WwdKFIPUq9ez+FKOIze1+t1fxX
0K393SZuwZc1u7423wrEBCm/bHqN153IEc5qnGHVkrQwhQDmuYSXDp9SfSBU4EdzhUOJ7tFlLPk0
K0/2200AJGVja51Yibsn/obOJXqvOOckm5NhGX9KJ9VDdoqggmXenO8786f8hB+tMEQGu+j6zaRz
L/fCei6FNlYlBFH+9Pdmt2Q81j9Pilp2NHaHYYVj2pG+xCuUCBN1OZW92SpyCTNe3lGP3cY9aEHo
PUZXWE9xI4OdbgkwowazsWqAjrjao1vEZCwN9iX+qJa6AxzGGyolvOl0FZPVOg3miJ2WXBbsg1Ps
XxI+AasE7eDhjpGH1UR6iGwfe7x48mpywcIb4O9hsBZWxeK+NBYdwnm+T8HAWBIhcAJ5+Bu6XwaI
2KiO3OBGLjPQEka5a75+fvV7M7demCbOTWO/yAG76vQxRPIQ9Y23eHJ9kb0zOfiId7Qr534YJ4rs
OroDqdZzFScsoXMIOBam3e+N1BN2zx1B6707nioy/phKx9w6EFmmiYvAa0gA7J3iSxs4nu+Y+efT
ZDzh/HSZjXsVb92vwMKdVNOoDD2F2DCW48PwiB/MK3KFhCMFXb9K0BViqp6IGbynpqPwXjoGu+OX
PlkvmVs/iRmtjtFQKI63wddkXtYQBoqubBMqqnzcyQ9LSWlpZ/Pd8Il59wM69K238UhOejOSlzEl
gfwz1K/jyF0TS2JVGx5vgda+2yJWfz3wMezQux01VAPQkwRR70FllsC4KIxqRucZm5jEMmFX/IwM
LsACMcfJkC5BTn12NXzYb5oPMAxG6xG6tNn19gdpOZ8Y0081wkc+LXhIOo6NFFwffw1yXhNdEaBu
z0DRC90jzfMPZixiHNbR9vklL3XODDdYyJVNV9HxMZhe5gCZnGMmznZccFimgGWEfdxNsQlAjuMX
Rr/KJY2fDJ18Lc+Rm5D/tqZSwnnnYo6ZdN4T8RnsNMZj6SdQObbsyTmzihNHUZYhV78Lak9bURcs
CET9vyWin6PJtoXv68Apyb8CNkcTa5TO/ci9ElOZLfCKnGs7OQorc3+Jt/+39ZOG1SDQmsJfSHb2
sp255BwLvoTlFdfhRB02gt0tqs7VE9Qr07mkPKA/iUEbTuGRfdEyFxxu1d7Ai73MPw2X2F5xg0ic
gvVIdMnTmeSlxCx5F52mmUB+NvE9JedDIRD6iFqINSAmFj0hLCJRUqeMU+DuqQ0vAr0siWzDRieM
6tRtexIXt7ALsLjzMlsYks2cQB22gBICo4fFHrcISQ7uOZIxozBQVt/zvcsNKgbUsgFNoEWWS0jL
ueu3+eH96U0IL+RCgHYfjJn3HFiE6AU/sYN2bxQL4zY8JGDvz6k+2eWkrzBiGKcoFBA98/vsnLwp
D7BhuMqXXSNYQgMv2Jp7vwnEleXHIHMNt2k8foU03/34GckUdWwmBJIkd1cxOEEtyhNpBRfTnKcs
rMzDLucPtJQUe+CgVveoj/UGFI8V8x4CiNvaosdpegp209OmisGTZHxcKQ9UspeyVTmFd1N6pM5z
y9k84yu0GBLmuURUE/vfkchMxurNHt+zFkbAl3fP6dUY3x40LujFagKSoHpUV0LFMxLB1TVueC6Z
bn6tjCnxU9r0X2bjJMcU/xx4NA64+avwUPiZaPXQ45AEmsNWgocwUV54J4h+RTVlrSrYezd2uKo5
fWLNQzmblYesMqFMx5n9218HChLFGjX3yV9jnijqdZpQyjF9MeOlPCfrEXIkdVXB0Sl9P9h+ADaR
CbA6dyjiKHJsQGTWaGGb75yT1MArSE81XdxDZ6SgKpiVN2FyqxLRlLouMSlCQ4fLZNfynLAftFZC
DXALW3/y/jmP5rMyiX91JS97D2U/Z9agYgkcU5z4DNDzBqaMLxERUpwU3+qvtFZ/QwpOXCkkbpiB
dV+VW3gAwUveutCWvXhbfAueivuIGDGqmu9mH37g9B1tU3fYUUHrNUjM/lqt4sEvABEOqS/dqJQz
Iuu6XekH47ozXaplSDANdrue5z++7mu7yQur3JgNLbJA3ki5nZ3r5jsd5+FRqF0yP21puFZoYBr4
6p9mL7laxNn+TuHaPSpjHjPiHiSDU13gvckP/OXymHxXLiuqehSiEx8UQoY0In3UlMgXnBlw4xRz
Z5Zv6o4+UvW6noue9EUUAjvSbPFCGI059udK/dlDd6iWuGN43GCuKubcoOOQcdLO4MMsjiOuu9Pn
0a1/V7YzkZa034UXevFLQQ7iPHs0U4JqvLlymLJVXfJDexgJVzJscZPChVHq8lkM8sRH8ihOuf80
rYBQ0GOBaoIUU4B7jeO8PHBYCmfO7X/HX9V/AjZNlTlJ0syUVYZC/xV/TVpteIlN9jqGZ94iam72
frctllglb+Ot+cFxQ0OP4x+vZOMVm5KAwe8Y9+R9VyTrxfPasokRLvTCt9ctkhvCAbFeMj/vjHoB
GnCqnQkPOEy8mYZafHhohMpWi3+/DEn5B+Rb+vN1/G3eVhRIxnhv09exXotYJSXLgNC/YgVjuiXZ
ygMO1GpyDX60u9xYvD7q8064GV53rJh0sAh3ii2IYFkM9VgGMOivK+LV9kwCBsjfp07uo9sSDoqD
s0DCMaWNmHChgxWuNToPSmQbHywFVeOYXy/dBrAkWPtMq8rY0OPLQXME9/0mLqOriTj2q94LHLnx
yTjc9zgSDtD5Ln6MyVWZ7jQmc81BmubpV0FUFF5R+DESF+plos4FEwAEmc6W7s4H+UVwjDvaemBq
R0kcEgbBGPbBkhiWSWl7HCg4hUO+YLisU1+101dLmJvq6pShU0u3DLkEn306O4UE/HMMEPewmfrV
SXa7a9bREieLKw8OVXLwrR9gzxwSrKeIAITZtc8QVVKAyLdeVLtm/0d4G2kE1Jw5ZZL+Bey4iG6U
SgfmsH/rnAcBTRFVxEB+MFKkgHiqXptri2RvLBBWX4O3kXJkkooNtwzinF2g2tefNIlfnf0Zf5Al
67af/DYAgbb4nLmXF7KPeGF6w7Ja3ycxE7Mm3q/aAejivyYB6P80CsA0NE01DUORZPNvgeqaZjRS
/5KfR2T/qTivKWi1H877altgDoJ9JnVvoz3dZ0TcgCO8FcYK5Fl/iyjPzvGb9Kn9EqwWs1WnqCNc
ioRntTPf1NHNz9KVXLrm2GGSUp143x07ZGwlHlRmts5Filgt3ODAynMS46wAj9deApQiP+qcujKm
/W6HWLzmDEHOyOnEwCtOErh5xDF30tomtw1rpF09H8Z7jKKAl5KsdSRuqocPI2fjHxyTON3UVs76
Bm2y4Kc/4lKLUFgs4kvIHK/Jj828Fjq/YA/yOFEHkMQFKRrIuAlguEyMsEkGhuq/vrlD3ugybnbq
yx3xU3qbEoOIEMFlthKd/JMO5cDDmkCN4mws5CmyEwoFcC50ACOg/6QtD5wAueiUxC7yJzKvXo2d
1J557TsHhYGOoYlUA+DU0TfxI+lef19L1U6ut+M4L5BqRKd45jcnzkpjkZFQ+1+jPJSJ+Pk74zZj
FAH8p6KIjMz46/6ptGMvFtX4PI7TJNUzD2tT3vQp0GzaVD6bC/sm4n6BB3Z73maMjWYKlAasaZn0
EC8v90nVeNrTYG/xvdU9YrmgbVaIBisUxgtehYzWPPT+fb/856/NMFDWsGnKEFt//dpZIedCGMHZ
NjUQh7Z6QR9rkxr7soGDkRfk0TNlY8TQbODuPuWkoOF+DL+a10KH40h/RaL30Xsp388rCW7KW/gR
J0sDVQQdRPAFZCx/k0fREDfnI5PBcqLlqCv+/SrEf6LlmMgwmyn6TJoxEuJvd19PxVmTie3zyG5L
xgUpmjXhqhZYimwPv5Wff5u77IgH9a09Z0fFSXyRACjpCg1+NBAhLifUxbsCT+MuB6WvftLbsFeW
BCJkqRP8xO4ZnDc9wQGIN5w2E5AdsXta5gVN0ifh9363NZ2qxYZgZ6Cd1FTMyJLtbjXu6XBIr3N5
Q96fP5QN9WZ2FrCtg7ghAaXaWT4/KIj+H2ln2pRItHTrX0REzcNXhRoYBWe/VGhrUxMF1Fz8+vsk
nvO+3bShce8NG1sB2VV7yJ07c+VaAH5GoERvWU/GY8U3SgXhhIZWgCgi8By68kN7+77nNOVrLQuU
ITTXNSyUiP6eAFa5q7TTrq43kIdRVo4/Xjaw+Aj9AuQhGzI9nCrJfEzI91FLqAfJxniob/NnSuYA
hB+mOgW5XCz9pt3H4+huf42kNARaPqfhe/ShIcXaYsmv36SiHlTVow47LLFJ6CKh1oTkPawo76O2
NV+RIaMcfImRMn4DH4mJ0UAqsQT31uDFZuPRY/JS3koa6xl3XzRGEJBfUwF/nGx7yl7396dQxVO+
616Mg7cDVwgo8hlunOx++KBK2e8f2bNncXW9tyAbPFKZNpBT8ofM+0DD0aTAc6K/7Oed16/B+4/W
XOPEWbFzhpzfr6xnSo5gF52Z0zQwfx+2XuuXH5pFeMUG8k/1Tey37ZxDZZtNKChBkAR5d+NNuWP4
Cshh+gVcP4iVgKa5Gd3sb1jUaEHEm/tkdYT8pScw3BIHpyYk2lBXzg3OukfwUSgp3yUr4ph95F4R
Wa4IA9OXhMkp7OrZ30wKxuBGJ8YLtAfYJqWC6RjHtCkfNTiFnr+fNIiGf2Hs/hRA+WfS6GZk71lu
J4TFqEN7PQKcRXsDeAo4YPDahDPpFmrDHogXhFwrdhxG7mpCkReF9FKrT5Vkct2TAOWQ3Yb2E2dm
ObABfYZshQTVqvxFni+rCAjtH3awcTzUc3fWv9mz01uNWNpL4wN+SWEGLlBkv2o5NHIS2IzwfAKb
uUmBMwndW3MOFfVbeldGHnIjgKA5sd5s34EpL5vTkhjcpJ9k8+NdyrFLXxAL9AaPA+wYdszGU57i
TfIOtJoti5g+yE4Gik0t1EBIrtiZOPIdQGtmY+GMem5fDM7GwtACPI3T3OxohjFHWcJ+22uipSYR
xe+H4ouBcGzbtdlwbB3Dd4GaKI3UOe6V+rgxhwxqP4Nigekow8V0ux9aEr/5Yn/7syXrYqMoTnGx
HY2q46Y3cq/faxMlnyTbNrC3HSn9j93xBylh9QtHHucKAIuqGa4DFONvw1SdkuRkD8Zh00WP+XY5
7Dhf9QT4yaS5BYlQiGISmOYiKpMPBGk6hq99ARz4fQdrX/QwwtyW5Vqaq+u2czHV0yGJ2hiJ2E12
7NBq2Qz7D1BtW46BXfm+L72kec2MdWYjQNNH8O+PLbWZ1SctHxdWxZx02UujcGduhvilPiTIn1sO
8RMHyTpOv8Z46LufFOHPm/bFWAE4UnBGNAs8zfms9weWRk0ap9zvMrjuRh7nsNNeC/PYBlVC5aBJ
CcIwc53AJbVdEj2pySPqpJnrhVF16EY3Hw0g1G2y/RVHj6mqwgRMsjOZtGDi7ay51tWZdio8A4M5
OpB0gDw53h1+mG1fiW1xDFUURzfYmFzj4hinx/pOPxmoKubWW9siHiC5TrBrpwcNtKgJFgBpLCqY
4quWINt+YymoQ5CRLk6tf0x+uBpNBvmyQ3HqXF3haKmY9sUkMMp877qVW2zSbmZKyM8O3QTDCoFq
Bbs2pDOqGgUlRZOjbpWQand0SprL1wZJcKpiQVJ55vEhhsya00KzLVc76sK+n6hfwcxcQ3cNRNYN
FxDexQF+a6puG/c5jNWcglggxgmPe/hFNSfBXNL+sMcjAWiOfvAgv7ALfzV7MVB5X+dprGT7jUND
h3aKmrMJCfSBersc0kA2+u/v88v2bIVpYYImdLSL9g7WgbsxjWITsfodY33c6X6iL1X8/KqwJiPt
8fv2vhKjY/oZimMZihiBCxObjcy6amOLalUqRhuSrDY5O6UKk17xpOJR2yERS+31yQ1dYl028U/h
8luoByLO2ZN5PPrWvpj/cFVi/S5npKk6hmGphu269sVV9cdtP2zNttgk5asziieGegh2I1SmoleA
cJF2WOIqe7Zh/jDcMou+ade5sMqNsk126a4pNi0M3IjbXRk4NUx4l3obd/hhD/gCxugohmpquqmr
roFK5t97QKJS8TpSnf2mJ7qEf4XYAkeLg2c764Szq9l+JO1zb4RJ/tZCM2348WjWV8v8NOk/HNKp
Bmoy6izSRxstf1KTH3Rk1X8Br39f3sVcVPNETwpje9hI6W7R9VcOnAf7CrS303olSz2Ny6A7DC/o
m5PJNBoOH9QFRMXut14OP4nwncf877FxFEt3TBvJecf+x2YydxsRQS82+FKpt/e3L2BqdgEaMHf5
nenl7/qcyuEBxrx1qV3BmPpg3tbkj/SbakqoagO4enZ6JmVnbZDSnFS/Tapsn8336GM3i145Mgfd
1XsOKdGJYpl6/Ca8mxCgBPj3BgVcqM9cy6EL9rBrAFpXz6p/OFOCwdHiG1SkrUbw/yJQ012VgfUM
madXhoseHjJisCBdgIrBJFvP9r4a7Cg/gPZ+sV/Dxgrniw5ZvTbFHyTkhCeehe6aHDGM39pdOdv6
cEssoXskBSH0o8acAydOPGdVn1p1d0IuyXqDFJ9ERLYCLQ2rxTC+fk1uTH+0qJGNasbWbW1eJe7V
FELLRfmhzIhNA7Q2AqJofraSKJbl73+fbqug8Nt7kiYvxX0TlN736/rrMSSyZNuaqZnKpbsBFvlQ
NyrregZ0YwF/NfWQMxLXc2eqTAZhp3vQXqkeAwNVLYSMz0bVoAN5hP7VmFI9j+OTt5uG/mvIUW0K
99kE0vrQuDJW5FuuiBTNkuvn9srf3iAvFhDNM7xyugex0r9WN82qCo/PTVjdkIH7qBc2QAx4ckLz
xoWYKv/BlnyxrToq26rcra6BxL5Y3rtmZ5pmVOwJPkDWgpznllNjcR9lDx0qH20XX8cckjsDTRxr
dK31JHrIgNTDyC+Vl6J/xeEjy7AFntwBDdBP9QTbtPx+RP7db+QaTVXRbYW9372ILOxSvcp7nWtk
6z/BG4C9FZaBXRTia/68m/5rX4FAIyCpIDTqms5lc7HqlnGTs9u4V8Y1Yd7Kp6ZrknugWYuxFcFU
vb4lRzyBb4ggxwABGtjAcbckt/2ajymXJ5Dcm9Q96a97iqihyW8D4wbcvQghr6gLGefOddPgPl9V
kD8TJ4H6ruTEtYUqj2PnaFzej27AS+3INk6SW21GyIbAqjWmGoxA75VAx5xg+5STr0vGMWEMyblo
s4HgNyDyWXZLETUUYu/fDwO3/4W1RRXWxLwxFpp1Gapqk2zfGMZQbFAE+U19on98oEhfuOPsq+ME
tJaXh/DO3RG5QGRosGbEz2BGdMDckLb2atLfJxs98dRP+2m3JjUDGvNGeBVJIT+aIZ0t2NbqDIc1
8dMzUFykwYcaQkbwyLET5veOwSEdJY2QMyE1OkQp0w2aARSkgW4dI/MGqMIF41NN+GmibY6B+25Q
3hRQt9XNqK4hyQPIDAE1Usuh/gw94iO0aoNfUVpMSnIcofg08iq4++Ib63oA3aBcKxNY5cc8PMMn
Aj8m8PbUIDxSARNeaQdAqf7oHYL4uyqwIWeZxKEyBVVOKrScowc778ODdwddVI6yNEDiDS1QzEOO
ByZOlSVefHSBgBG0eyplXVj8ckwJATHuSgOEEF2D6QmqYI9WRajQ8fE7iXckrFAym+cc3ZvXp6du
KhWvVEkDvvHhPfeBBT87Q09uPl20MHM+qs9uQGYkwBFdahXo7usypGQF/kcKFX8dngxff8rDPIRd
0/HTd2PanRYUXC0g2oj6SY3sDZeVhKpGPmB2Gl2dbiUJh+vzWKEuTgLEmcDvDy8sVnkUEDC7ItL0
lKpjIDVh9MFdzCJA+PCTTK317go023PqJ0A04hChDObyGkCcAZG99qbMyElQhY8C+RveHuIQ/LsG
9pZ5pU99EhktSPJWkEmMNXKQyA8y+48BPQJ+boaKM5eFRiRJfXhcwDOAAEJ1mvMKvMJgLFVYiG4z
r9Ng9e4X7Sbj7TCDR+PmkZThhmR+L5XT6wRYNgVRwL4QmyAxeFjAsg8g2YM695oY+EqXy8puqcCj
hUlF0lEKuYF2geSWCkwRLiD9QvtAdXxnYd5wJgihDSV4BtOP0E85RRE0lJRFJUWnxjXewW8kSuYd
Gx5SBfNqGoftk0vWSSdkA6iV0ur0JsPZvtZnYK0I6mjX0AVhna+bBRv2og3K9xwyj2ZYtM7uHkA3
sU5C/xQJxhJTpE8nECreoNO3tCY26WYkfoQGX5mkISS7vBN5E4iOvCNS8e86SSkyY/QtPL6A3t6O
12+M63NzrSG6Npobi2Ie33Xsjer4FBZjhXQZZF5QiZOg63U/1gjvlrO8k0ISNJNQvj1Vvyk/gDYX
Nhi8DgDX1x2RRmyjfV1BBL6ziPald+YMNI8EGTl2AoqGvwNWAyh2oS2PRJZpQiB8SQHZxIDLEi1A
pNEtiKqBD16XBIzQ9xwTDAX4icNi3MhL1dgiUAoiBfLHjrhWQSb16O/9mLT/6ZoQ0dUvd9niSEEe
BSxMiBC34Akhs34ui+5qp+erKrl1Mf812lKkJc0rMNfjCJLHdAGinispxt29aBdqFMN3V7+QVr+K
6Y4P48p3wKCX1W25BZOuZ0Ee1xRqBwbJaaX4gEyTVC4Bx1yQnCQfUh+eJKoUlhTb4folLXBI6ETg
Ob6uWToyxXIwTMMEB4uZQ+nuM1QLgL+obYVtcFUD95gOyCjtWYAnkbQ/jkcaaaErddy+05UIllNu
dAWkC5o7crPXxM6vCeEBBqU6wHAfHHUMDxnwh2tWDK877D6iJQSXN/ireRw8Y1xeIWgFR9Lfl9fK
HMJ1uJcPAO+2gjN1KLZ03lQKEITzSsgOwfJn+KbO6nR9jybT3LG2q9wZbxxQh9DBXuNI4B1aTxSN
UFQK3T517Q/dfHdHPp+S/HhGihv+bgrw1wKgN+5GBvieliqqgooWMvO/HkGRB2CYx/HtB6wk1KEi
leCIwCFLjVuJJ6O74yM+DqlTjKVOSv0FOoQxAscOuFLQVhPNH6Yq8FVKTCGNfdu/2SFDAgbIDQsL
xM37qHgc9vEsPV3DPzlJ5X7iTV6hAgbjqA9Ye9106SJ6Pw0o61CpU04IaE86Kmmf0fW6Um44xwrj
3tVooT2J136iKB9GzjG4Jvg/t16+AO0QgehjT2N9NlfAOhN7/KQRqgIGY6/EHatPQbXcnq6a1/Sd
FAp/epM/I6oF6By/pLiTBWkH+uOOJeCsbAFye9ETdEPdnfqQvRue/hsgzDG0UOJ90GHzKUC79ZAt
VAP1OmmwNcbqMN6xXpIZB0xzY0DThzktQnNZOZwjKidERTn24lX+1qnwq7j75yGmIPWwlBOpsfUd
JDLAlzSvhh2ewPoq43oJoJZBwNsZU8s/emeDV01BuUFGB+8K9AtAtAtUxcfHR6tejqhNmpGVceFa
AFC4GmO9AQ6DYFECw7iPTl5aLlXNRIBnkc2rZ4qgnl0UAdjbJiQhJ4DvEOHdQ5NXfyhANEnFLvC/
oAsQs5zfAx+3Ybx90WAbOK7YDXwFdtjnETRdoeVl7wh0Lph5nobUtBEY1JgB7RTjj5xGsoFw7poI
yGT7e8R+NTk+bj3AXu6Y1QncEK77ExTuBPOGAA9uUvj2DTsa0GLyiBzD2KpnQwR/gFT8clPDrAOt
qsJcdVVj9oqr8TGeR0ctNJ5ISZk+GRF1YA1ZYeRBKYYHdJoAkwviFxcukWiSQ+tGWt/5Idv+lQPu
aLahKaZl6Zp54YDntTn0iWntNgX1YEmz2XMeIwyp1TZUhIsDxTffe5rav6EV5xxYIZuom+Y/Hn+j
lxHL61hsDkzr3YOVLBIlmpZ1O+kpZMnddZTCtUiCr99nvp0S7Dk8mLAWWl2PuUYUkcoinVjwlnKE
U9QE31+e+m8sksuzVNtRdIWE3WWq09juKyWpU2KRjn8yHope88pDP25Gv3cxvIf2OOYQ1bHEEoNq
tB9CHpb09kWMQXVc17QJqFI3e3k+dYbm6KipvgNVD8w8c67tUzrLYn3BsERFdrODLylmkm4PIyjY
XdyEHki6k7eLuBbRCgL5Lr61MJiZKLMa0GUxgjwXHhqMJoHoXHHGe2BejmLOh+PkFMfLnXW/U28P
/YMDhGqnNEGRoL4O0HQApKxqYWVOThZkZCi5ubBblrCAkSmoiuEazyx5Vp1hDpmd0KBZmbk+Ossy
f7MQF83UGk17xd9zH3sQ4ClJhMQsxzOHzG65I2pBnPmH4ZPA3J8d6NqCGzE1Dniaqur2RSm3aTij
E4RwUJpj76MKpgbKbXrzPq/qhZayx1mL2gb7YHMsIWumsElU3Wis7F/6Fn95wKrty8ApXvbWD9G2
y4V2eWUXQW5nF28P26rebjJ0cXHESkgtpzViyns0WX9o6/KYe27L4syvuZbjEFv9O7DXjepSLbfZ
drNtNknu10XQa1MoyX68KfWr/rZVWzEc1rLKzP27JYcj3ImUFS0lVNpix1oWJsf46Ahk8UXFoo2s
6cnwG/DY7avSojz2UFPDlq9t9h4u6RCXP1i0ny7p4uadQ+QOirLbbkbuq7KbKofXCmn7YilherVd
pSyd7yfdV71t2w5l7ortapZ1OedcY+i3mUN1xImt88Y8zox6ekBkr9h839A/iWEZ1z9buphDZlQe
9Kg2R2sTlRecgyLZZC1H1WHa9NOhWe+s4/hACDQF3dWzaw7TlLSBAXen6xCJ0DmArKwOnFHGIcoM
CrsY27GKAzftYo4fNRpspP+V9HGH+XHSp5KTpTG8udtp3AGi2uIqHH5IrGiXcYfLexIExR/ZtKzI
1EOdGaP1+U7IytejKdZOZtDIhJJnR3kyZdFuFkaVNlFr5Ec4WdbLPsV9qu8dd9WZq2TY9OlsBGwc
Ok+5asdskDP49X3/XyYrLy/1Yq+0C9vasqmN1p02TcvHqPGd6trs/e9bUS93SGmGZCgJGJclpZpi
Sf7okaPRd1oc5fSIgb4WrBQgDfqpQkkyYd4T0Qr7ox9+alS6+U/DaeuO6rLnkYZzFfBKF8NwPI1I
CrrabgM+xT7pkO7ex8fJrkLKg1OWvrT3jwloEaLuFrtLdXr7/qY1mbrftX/Rt9VRLYq8oH1IKZUU
bYdidmxeDP0xrThaoeFDLStMouS/7ETbWEA+OMTvCREdKBKAfjSZKpYfV28WJfPgwr+/ui/ypfSO
atmm6TgWYeOLhaekUb1ruiNeEkK+oPJh/0q3D122zF34mSXc3z2K12RR3NC99WBxiWhSD3JUrr+/
ksspeB4msmWKDRSLbORFYmpQzTY91nsE1JtNlUzVlFrk3duQF/9/7Zy9uD/mYEyyI+q1fLfRog64
K1qm1BHRu3vzh641/mWmcLCZgAAIA1t8uxj4rj2qx8be5pueCtrTtbabKFAsQUQdbertPaOflKiT
Qy+8YMt0jaCg5A9NTXLtI04K8CmZfvsIh/RJua+o+qWyrofU8Lqi2jk/Brq1UO1ZM3qz1eOtvvdi
rRkf+4cWADK1tChBTwxYoL8fI/VyQ2CQNMd0NFVja9SZNX8v4N1pANfQH7LNYf9cZbe1xbmuLse5
vbHjCZcMpcwegFxz9IwIgkHq4xo4NxA4hAa7++FiLt0OrkVXLAGdcylczMVumG6Z0ko/7DY5tIkH
nzV9bIKMrXB7nOyPj9/f+dmxuFjF0KEA2YXaQ/yBC9NVlqfIyVQ93Ui8kVO2rnKovNJOQU3d2W32
un0DcWm97B8o4DEpV/5F1Z5Byh4Q6XgPJfyHdoDpzzMRq1LHWokKDwX7wxIcLgTQw/Isi5r385Rj
Zz9X1ztOfdQ8Nx6BDToZRJF39NoP9Fepj5xuUbkkoeku7dNVNi8e7N/4HyjAcLilAnEEAlcFRO/B
kupriESDj5bWOkK8BGR/sZyJ4ic3wLdh9WjGh+4OsBcnwe+7zPxisoBxthTmDJgK7dK01Ea9hahX
o6iMfMG6/BXdF09uMsmQg6XM/VeHCGeFw7qEYcOYOExvwNwcAGbFze7F3Qn0T/no7k+zE1STGCaQ
hNk4dJ5Bwja8GT6ygcwoDEpjqxxDWONQjbWnKPWOiJwC4ka/UimWgEpwlwH8nSBVvH/bPxIO+/42
jS8MF5gCfHND4WDzDxK2U7o00RIcloEYdTHXfChaHtL5CP11Y62vmikRK19qJp11R1rhjMf2dwsH
FfURAaTyraOKE/qoR1QEphlCEE/HuxPEf+WyuYMFkIBBBIn79xetfWGbDE1WEPuhw2q+SMdnWpPt
Dq2SsAVPKn092kVU5nDe2m9G7TSXfRArU1FpA0NtSYUXhaIp0GvlfVuRDhWaGDLpLoGvKPV/9r2/
vjpyNa7Lrk1q+m8zY9SH1u2cIdngDbIXDBnSk/42f2iddU+pYrJwuEKbo/L3vaLLZne5yDV2IIXN
EOOhXJiUDIsSFXGPSAMq1u1dMc8/DNOzfg/L9jEZAe7NAodw9zxFIvwZwpZ+k8QT64rT63NSLdyP
LS4ptZ+EQjfbVeOgufX9Bf7jQDFihm5QPcCo4UpdWiEH0EAVWVG8cTSD8i58tGKx79Y1WY3DkSwb
MUgkx7MfpvhXTgLNukxz3ZLHRb8oebEjkLJlJZsb1AAwtdou87Jm5WQPtqi5lcsoSa/upru2vd7v
AGrL7KHk+vvbvzz/nO/e1Ahi6LqFyb/YUJPhGNf7mLvXYJpiRjA1DtY0cl9Lx7kaHeeD8kODX974
+eRDl9uGczkRD4qhRFavc+hmXylP6U3rFDP3aPsq/LKF8bpX2uu+IUMGOk5NSTnfRjlYYVCnaQpv
JXw03/fAvxPAUGDMslVGw9RZHxddULhafWoOxXZz5BwDacphie+Qw91hFON5jRvR/tAF/1g3aZCQ
ia247PmqctHgNhoKcKE0yOHlMALANGGryX5CB/1z2rYvmrlwLHTzmPTbHUfbQZuqxXpIH0bOo5Uu
M6C6hHAs6l1Oeypzp3p1v+tQGwbMFxFCMwBxxzgadEZ890Nf/2OFLq7pctZnxunQm1yTUVC1rUPA
mLNdLkv1dVPo06pd1hGpCGf9fbNfdTgxMkJ1OMKq5spV/eGfFsku0tqaVvWmRs2MONiRKpuJe1R/
CMn9GxDk/v5sSazhHy1p3FrZ2ckW5rRllcMqBoPkfqOrSCOny9MBmbd1OZBLBCNt/OBO/YuAMhQT
snyd++M/ltHfbSc64dkizqM1a4sdx4U7iQDLARWEHaQhx9mWADcbjgkt2J6abkTmOTE3hx+iSap+
afAvLuOis3vT7ssyTiKo5QWoOj3kr/gZnMob9J3j+s2lbpEMQ7v9bcMn+NNQaz81fzEC+clIm7Kj
F8oD0fIiAW2wy1VvFLfXrWTTjk9lcpeekivTrMJhWDr4QcWBnbC5OQz3NUl9J9wW93vIHGr1xR7U
Kb7v99Pxn1kiZ3ZA4ha7oQmK+fJcpvQjd9cPTrzphyXmRnEm+WmuwhHKgYTYW3t6LuIpJE+a9vpD
y5e9c9Hy5UnNbjQ9dS12HXwUdf9ygJarBQPWj3BTCHhRDd/4A2zGgzGv6K2q/gHBo8ro/+kOnC/A
AcFD/gBywcttz4BZcDR0NhWEzrLKHrv9hCCryok0G/mV9mCQuSVsbP/fImPPzbIuDAM+Q47mF2vj
ELfqaevq8casp4W7bnLCVKtc82tKFWL9h5V4eYqSxuSUqpuubTPA4sT/YQTcJFbcrtfiTYlSIhqs
/w3e5vk07n9CGl76V5eNXfh1dXNQ9mnWxZsT3MbNRjlx4jV/ZxEHJXC5BvlGUo9290rPHq2fGpc7
uRxNHF0i5y4BKI7kf9/pbmeemrir8R7SWx0sdoOoD5Kmu6N3RCOi0InGqbe1Q9mfGgNJhWKwhrR1
55sIZp+gSeof/h/mtwZez9BJjIDaujA+ZWUOdnPigrLy4JX1uuwfmFhxMen2Cy16NeIZrg1RINa0
w4nn+9YvfanzUPzR+IXpOda7qnbtKhbUt60/MO4D1R/HGYhTYtdD99PNfrWWKDRhOrOYgJletKcX
GQmn6AgRQ/K4K3+3+ivgivqAIOb2tS0fdLzlVA56P0GBxXG4HHWdegZgwGBuKXn5e9Sb3U6LYptd
Ji8RdaMjyXE9f9+V/zhl0pd/tHGJbT7EQ1emuoGPZIibNGIq4SKTAVHgPigQVLUWP7qmX81mWbNk
QqSI57L8rtJyJ47aFucECM4wIZpEe8Rtf4yfUgb5VxcC/LU0HQg1Jcts1aauXPhmo+OgJckxI/1+
q/mggV6GKfqm0+1SmR5/G/7xtwAPlGkO0LYIkf71BWNn8PP+VYBaFkg6eRz42f1lAf2CfWe6QBp8
CVkPfyZfw7SFG+jzq5umoeHnYcqHQf7gyVcZbgOoZ84/OT5IPbi4/dqD3+G+/M+fpXyI4SP95Yni
9CmAsSjsA6r14MTx7cnJrzxAYL5OUAXyklfn1w4WJ93vPP38XOM1vK7zrgM1l5VnT+TPN+2jAwnW
uz3JS6IwBwgERy+d1z01/FnHH5STLBTMsL7eI03NG0zKHUvK/z7/V6H8CPLHyINwvPGyUDLyI9/w
lPHI1+baGNCAR9YCPYLSV4Li5eDnfoPQS4PuMlQ/ASROAdKaYwVBAI2/Hfi7gSp7FDa9jNCAQi01
iBqBOQnjvvXD7k+o5u9d+HP0Lf3MjMCO5FxibQ2drPUprgVsFd2nITNgSpBjOkxhDTr/lDJQylTz
03C7LOcCHGzn8U0JalK+dkv5LaaMtr/rFgevoRIU8BLKbHWQQcmIODIITGgTKAo9zQrv4MnjuMjA
g4HTWCRrgMfTfHWaRTf7xW6xXfezfuaEbUARKf874Y739rN0nN5SnIvy1cx+Q6OaSQDO9QgxLIAn
IcDV/vMw4P87LkbIQYAFTcNynt8h91SHKK7OGj+vwy6fKg4SX1eU2Rfv3b0zrcMyrEPEI5mC8qjB
siE7x0+2V4fps/yuTeQddWjyDAgraJOcqfYgv30+J++X90KdwHO2J6/Ip6TPCZ8pn7UNDD5D3v35
exJYtCy/27AuyXPyiokYe81ikL/WxzacUzbPlKE8Ej5BXuEKHuR1aY9PPf8sLX5eg7zXmm7Z8CGO
kqe0yfmVz2uSv3em8l3e1863XIUD8JJW55/PyO9yZTDloJV39TvaHNrDqkQFJEL4K0PaqIju7TCf
26vWYw3Ph25MFb+nlujaiYwIge9gu4Hm1GPAAgzyMNOkBZTtw9098ogMeeOjUEoXIlkBKdxmu+E/
LhgTO8+W8ojW9Xy3zJhdDiLnymuLOLrBQG8Jo5PEuarn2w2697xvt4Qqk0RGtE54f3oHsdaSMw+v
u7ANZ0v56fM3Mti8X1qT5+UV+S1hVo9WacsH8E3mtHzCgeegO9Ywg3Bk8eAjeMHlS5k+9dy4rAl5
iG2UNQKFM6tHfq+B41ov8nPtQUN2tl97tF5GXszid2+UQAscSAAtb+fBizVJ50SZWkRKg+NtjFsG
o2GxcJGGu8I4+DsvnVJU0Af6LWrtlP4nq3wBNVBOXd7MfWckFnbYzGLfDmPikNljjc53xk3tlzKU
NTY2voEVJL6RmYvqw9S4P4AKhTZx0cxkJiA+BT117QkuiyTUlAJaZmrJLHYf9UAPUlYnCASoZdf7
BUKuC5Vi6Wxa+TKhtwyRrLndRMYUvgIaEBMA4Dy0QmNsT8TyNl7nWWEZHN5k4e8Wo2U/i1cjCr17
Pu/EJ0fhlrIQsd4QC/NlUyKChZ6pzBXWesQyl/kva2PPDJExPcxrOL4IGwTpAoO6qGYIf3vuKkWe
/rM7xGqad4jAeQfYLou5jJrCTC88J6yDOmiDEzfSgEmWNbhj7A/z44Tk8/l9ybKYGwTsz38mg40u
z3rYyMAKklqekTemIdLrfjJNV9FNvJL7QQJrDZXMIr49cZd0Hf3HryDwIQJeyl1Z5+ZrTKBciHx3
wv0ioecoiz9QuDwxb8FrS1yZCUSLJZrj2yWJJu4o9ivuNvZPzxazil0ybOhGA4CgXBZ3geVIuBv4
tp/gx2L6ZqxvWd3b4HMCy7us6ef7wO0+izVBPY+5IJZIbJdyz+KdgfhebdeyZGXQefAMkvRB7g0f
FcMiAy6DT3H3jcH46GPmGJX72FNWb8tD5tendevvEgJpzBLwrVhvWcxMLmr3UXwNELLle+OzfYxl
OJLARp8c68CiNmAIBk4su1LBxJZZILN0u96ud3QZAh1IYDNoBzYiTMF5LcsqxVlgiohpE3Mmty+t
Hxfy+dK67Bn9nZhrPA/q02Wqy3XVuDTJMoZ3p/GTdR2ANLyB43qcTO2gJHXPH8hbdsxCdj6+xJrI
pWI+ZFLKtgntN85LypqsZtSE3rg35zVL1JhaKvmCC455SzKBEiZpGnVjOsKYEJeGd1GGvVvL8FdB
N0unSMT76bRY5KxYEQn79AfE1sBODquZwZa342u/0DH37fxcY79lOv9thIgkc1X//WiZXymZcWZQ
HG6hdKSMSu67ncumJNvVgQ+G6M2rZFxqqOxiKrtIbbAnxyseTG9Z6jILGA92fFm09mS0TKZInoTJ
ef+HEN3PH2W1yavSnY138t212D/O2XPYt5/tl72f34BXpk/p1/OeKPaefsE7EL9AFkjilwEV3bhf
iQ+YkqtoZ+1MvsunVt5+vp9HK+LkeIJ+G0Q3YqVkTJV7GdXPzZWxpRCN2c9kYZeU8ZNdRjwAZyr7
qawCZ8o8Oxv98xJnHMxx6cmIZI8WYyN2RUYHXskx/JP4GVS2nj2iAwkiSkao4TAZpyY4BrJCsTl0
uwuF4UqmgCxb9z1fANdfUDjMtiHTWm5YplU7FydJ7Kx08o4anfNdiimU2znN2v/pSzHJn7ZFtlrG
/l4+BJaDQNZjeyve2Oe6TVf7xT6b4IUB/4YBAUi+LHAqwXC5pAtlUOX/vU9lgTPGboYIDYHblv0X
mqFN+Xx8Ze+kXyC85N5laqUhc0aGzF3JZmdNuLXYl96RW2QBUPcSn3dFzS+xRWLK7Pl2Rn4JMyA+
FQyWYiLksmW2yRKQVSq7iewlsjTEMvRIPiewi6Ur+Z1nWTTyGlccMCkAMsvwu2sp91OnldfdGGPk
qHyCWFsIxTfGXf5mjGUSfk5euXO8EE+H92pK1eBGelb8TneCbgHNwEBC9+/Pc5yzl8yO8MBWpvps
adeQtpCxpWiIzSqiiGaEn3uYqD40EfPR2oa3jpkdwhcGPJe02rgKa1+DvbK5LV9qH9Y7pDV8INmw
O8MZshS+guM44/RyZHGofGzjyTJhKd0biLjYnDZkGckCkl0x8ZVn+Um+7PNOWeJsy3I8YgDElsrl
y7763/8x3LMEUQLuLaYLxcyJd4vAOPfI9gskZXrevZPx53ib1ELKPch3uUSh+DuGI1/nkpsbnbsC
qD0Zbk8TdSpnJdi3x6o/3JgT604uSh7RO0hJhLvEXNzKlSn3MsbogDLW8lMSlHdiKZlG1HhA/4qD
ImMv9yA7AWnjs9srK9fmC9qcDZp1/KX4GrIJSGFJeitGgPKN2el87zL9xev99EY+3ydzZY/lx17J
ihC7Ik4MPzERVHbnVOzZSi71c0OusTFireqZiwk83ot9lXVYB9F7zQoUB8YJR0sbsvGayUlNKfxi
5hTFBqK0NzIBdDqmfOMogw+gzmCG4235Y0I1CW6OuDpbP6MFal6ZmBbzC5eIbuKM09OM+E7HMdLM
oT6NA+l0qvEmGq6jFpSL5Db/2N4qL7jWlBIVE8hE2CAoT7opFspM4cQpvykBxVFUB22Br644fjIT
a/+wyIMsfY2MB1sJXAhtObYeJsQ5GVuZlpDGBzF/DGHIjYsNk/UsJUZasGM278ftWp9Az8WlFLw/
nrI/sSt15yKkYUZJLPqc21ueBd6PNiE+NFcoc93yQI943YoPwfGVkgTKS4OSE7D8j5o2D3m2W7Xr
+CyR97mAIMLkL/aeDlmO9mwmlDZ6R2oYp8e57kuvZ6Ecvan79TsWDx3my/MyIvI/eJsXWVLyMzvP
tGNxnabDL3E1//dLVq84qZ/vlMUna1tZuYv/Lsny/I7RvSzQEktQsUQ7z8RV/Vys4rQaY+3WGLv3
R3YjsQj/+yAoQR+b5/cCAtqIg9vd2Lzj88G64dX/eQ7abkEEkZaX9S1L6vNLJotsgM6dOVE3nxZB
PuDzVWOcP259eYfMHrEYsul+Wo3Pd8h7ZWrLZwBSP2+lmT88y/tqAhkZW6wDwbQYQpMT37sTUpvz
aRad0BpnC1uKp7FA58XxH89Vdg95FG9tIAxyQbaIeMLCpZU1EvGgogzPfyY/7nhxtBTnm4XElyw6
/og6mPMP8tTnrt7O4BSr6SXcRQkh/NfX/D+UnelS40jTto9IEdqXv5IsecVmX/4ogKa121qs9ejf
q/A88Q1MRxNfMEPTDVhyqSorMyvzutuX/lYkAMSWQVy4FN8Ra1qYjTKsEXLI8T/Ebnn582LLxWex
4oWl5+cW04f4zSPGQryuiC+FUeoPwpcRfo6wA4QxDIsYGDFo4q7y9bgR61esYOpUw+qNPXjN+9tc
hsX0TYbvc5sJEeollwHMX9uAxluRIsMKYWx5IWGj8T434qFnt8KFMoIyVNbpKmZf0j5dXLFBircG
MI4LtkHMpTEXC5Ffsl0qXw/iGQgfQThHlyf9+RXDFxFrnUmOielZLcqV6pewdfFBiRXjfcNSVwC8
igmEPyV+CLmHbXyoVy3tJQLzePINgSYQf0mWOu0jXvLQPVeYM+FraaHzkq4MRgH5DmGi+IrVuJ6e
ULbZig1ZZM3Eq7XsGS0CCUCI4UFeVuVpq12MAYbLZtkXQkx32gCnXwprhWAbzSZ9INxc4SSLj2xH
luydStq9ti6ujLV4SfHClwt0XCpZGmy77arbnlga0iI/yIUnNtQp4N0EtOZuoVkuL/ejBxZGlf/p
VESGc51cGax+sfbFsxWug1i72AP2sxl+AEvRWjyKXX44iNUuBhUnIxCL5eJSiJ31sndc/FwxRsI2
JVfdVlzrxJjClmL3NJ9oA6MFE/MiJpEwSpfhFAMpvsaZUbBtydVplaDLUbOhkHGueTwc3bITr+lF
84TVO/GdErt3sX/ijq3F57rUmYQXF1m0Qomt5X+fWZ3Cgbh8FvfO0xTrm9XItGYLutH9ZiF2HbHv
iIsznjyi386KLtkryFZiIxDOzCnor3WGFvS9QrqVpvF/xq1aNMBPOkzLxbYJB0YYHPNOjF33hLf/
eafiPsodjRZ0V31aLOHWnllGaTjeCOOcM8GEWWfwLx4/ek14FBfzJV5RfIhFYOBtIAsgZh176uU7
4rO4o0tKQbwhkc0VM/Vio0W8IJ5PdiUmjRnoQbJUFslSfIw0h4DRR3DyTja8/w2fGCt79c9oiS8v
w/c/+8XDhwS8QX/r81ufnpaPEgYRqnBmxGdhodLFnXDKhW8r/hThk/DDs71wO1F2EQkEEy0OYbRp
tkRjdMC4f84/MZyXhxcdsn2yN2i/cIV7Q7rT+xD2XLgQ+POoQmCt4pBj/09H+DIjhcm+zGyxE+m4
m8l62pwCGtL4ENNR3Pl5Kb4yID/IiGxjl4W3edlfxLfF9YUByFcZE7smeLuYRpYDKfOU+atSoN+w
dC5ZdzHI2jraC5cY4QI+dzhJ1loPAEoQrsFM24pcvHp72bTHG4fJMQEBOe4dGnCx7hEvKj7YHT3h
FqEHuMro/uQ3hcOSrFUenPhapMqEb4GAzM3FiJm4qMJlFfM0WWI3af2ll9TxNPQIqC9CksTEEkih
tb74uMIFFxl/MVPEGhRzA6jEi3gRJj0OioYPhc1iNYsXNXkbn2aHZWKsr4QBEU9JjJMY1PHmsuWX
hAJSGLF4mybQY36CoET4DcKL0Lji/7yIyxpGMH5x8TAmTN7FumIDsLX1triK9i0N5FfxoQDI6wqv
R/jmGp6ZcP+E6yfMaBOirUyELd64uFMxt0FQcg7cBgYdTRgWLChB+CVUEcGKWAYKdLsSioFYDMLJ
R9GeNyiGAsL3tv3cIjrONbL1ORQvWa8uplycceBnEs9Wu+kfVxDY9i7f00ko/lmEuhxnbC7Oqfkm
HD/hooofjvfCtoiclkhkigwHubxlt3Gei3sYecLS1AeOcQ8UAnTumcAJX5bfgmqAf5o/QiBgmxAx
p4Qcs/ichJVvEFQI31V8R/wp8mX10rpD9JN/E78lBUJJ3tzbe3OJZYtkj/6LMxoBCG3TpocKFb0/
qEjQi3lXvtk3x+hGH7eoGGdQHQmJzRe5ACNsOnfH4r2vX9NuY+Ok935arybCqNxX4ULHy7J5HPYW
7vD8HiPcekT9gGqcZ7oBGWHUxhYQ4SE+fu66J1jy8VPFOxQuvLSCuBE4VIzT5Nu9kaWl9VpaJR9x
cBmqbgki2RHjhZDeqviAN7DH8aZTtnQZT77kjKlGAGtfhNxq3+8aKm/AhbPL8nxCuhGIRi+TRn1T
35B22535Jcw8eWguT90bfNLOdR4qzh8fz1AOQJCWrUffcfXinBCwKYN2j9D2xYXPg/k++QxTJuYg
dVu/xXPP0Gyof2U30b7bToKJKJaRWKuF+DXffLuWoTv/pkcbWRNaTkHKQNFhcgzL6Q32KZ4L7ytE
FQGWBl+KdHdx30Gf6DblG/mGGwROeeBv9kJ7pgN4KZIviHf5p7dPN0K4ENYKYfs3x7/MGotZYB0A
pvPvxormSNQ2AIDsILpnL59z0FpZYgbBhxBfiY8Mce5LSo/nsLSEeoGxQtRCpHsEkZqrfP5mu4xu
HO6z2/D/snsDELujm1da8VDQrONfxbwtPq7FZC+QM2kfC+/y49JKehaXITG/75boHfEG2XZhk1jP
4sXEBYqwfqTOmyH4fFOLpHZ3MDR+McU/0G/59Jcqn4qZjcGbRYlnafgVJU9QsPioP8eFfsk9IhjL
0xv5SR8krxhLka+SAibU5TVoL19Iz2JpGbxdgRIpQq7PgHHlN+5sye0wDZfWM/fXktIUv2E9i6uI
n+GxcA/iEYkAko7QzMX/ZOgIGOGMPCM8JASE9sxEewuFSRat1NNSJtHIPODZ0z8qyOmYFI5DVghT
eZeJIK1gZopBLHbD0kAbSYwzN5Yw/S//zEt/WIfPn6YQhG8zmqh5PCItTafYisVyP2xSPOJuWX28
fEasMCWqDwLfS/yMQNIR/DRauvBhLskodbGnIwARS9C/V8peO2SQ+lME9EANfohgWHtA2TEo98K0
iahWxLWfhzefllHc2GVUrJV4JhlpQuvTqWIGINKxl0gRC9snBk5E3Zd5Kj4zeFdE4mISrEDA8Dhl
GMpwF+joPmTr8jOSJpr2hRWeeAmKqAi93VuHJm4IEPz+wrwCQgI5WmQy6fUm60vuOYzC5k6kWMTJ
h7QXp2QiASky25wf8v/nSdqqzZcir3058HU4VBNfyyLT3mw7Am7OLOmo5Xj8uKHyX74WZ13CGpsg
ay6bAYJJfPxvg6B5HZ+1XQnrP2w+59DnQug2mHWUxZj74k2LU7DPdcBXERISIzOk2tGFLuaDdACF
ywpEamShMe20H6pDP4uN/19hyee5OEghXdaBTVKR/b2tjOpzlZYbezykPdHnkzWi+JmHyh38Cose
DZwRGwep9J5lkCYQU2oPDGwLVxp5CRtwtxf3bmbBITu08brOkGrw9ShIkMeAVYo4VIx+2Q9FOH86
y6eEXfRZUnHkAPL7WgxzTuOhtPTjdP8AykXz9jvFXdGUryoueDfI/Yv1MvavLdR93Gv/70Uy37oh
/xkvSNE0memWCWD027WT+RQZDddmhrk7i/4U/8UK9kEdrm5M/3H2Bsoc8TZQaxF38UOxq/61Duhy
eYpdKZq2HAMi67f6o7M20oKnGeP9RvbQfFq+DAv/qQc9srn9XXm3PlpQu91uf1ftM6TZbprNR/lx
8tw5BB3yLAfpM4KA1+tkcf0TAN7+451RwGOoKhoaqvOtAq+vZUuRmjm5118GGHkqBw87YAy9q3rF
YYeArVt03hPzO3JhtRhw3nP3GhVy0vSLX9mWR9lsnSe0rRov3+xJArjonnAG7zkeOP4W2brjEk1t
GCWoGx6UcjNJ14dmoe/nyX3EzxjcLRKFDPt95cmyu66ub3+DnN39Zgen9MXDvQGIld5pv3JXjX7g
UX7KM39fRiaFRY5JaZhGQdrXaZG3ll6PhgnXar05uUhr+SacQWyHC0Ln7m4lLUJCzvfHwn3vKjd0
t8/Qs67W5jJ70ZeY8w92Ru+HyaJ+LY67TBY0palUAyChUhX59aZOqXqWbLWc7n05rH9PUMnBtjNX
7276ZXh2D+fF43vqbV2AzveI3LneD4vls6jm+6jA2KTZA34wcNZvJVenvE2LyoqSe//kvlCOGINu
Q1pjRe0pOPnULdd38WJFDBE+2rcQEx3hsR9RPrrqDrILeZA2aXpRtvc0jMbe6+Tepjk6HUc8P0rT
8Ep+sCzf+rf/GTHTxBBS1q2z0L6OmEMhOc9xRNN+N6ADZhQITC3Kh7OPDqIdvrzMqz1kBuAwz/mO
xhlkLwkNDxrsIZ9ac7QSbf+qRAWC+6Y37Hlwf7hBOoy5g+9DaiuK6FwUggXfq9icQS4NabbG+yeA
Zft8ua/Rp75LPErKXp4e4Cs/JJDcTnCGXlQOADlRKK/2b/tTGLRusOMQ2X0aGjfnePTl4drxrzfa
ndiUvM1O9+76ZbpbrSCfwWNytTfeund8VO/c1t8+d9vFgvSDevg4GLvHZ4JNb3t2P27GJXFzuKVB
z3YXazu4AlDohnJwdWUGHjWgYH9k8DvPdnDPVo2TGyzXwHtcgDE+bnxwfZ2sHmzs1y0upLdENCVY
LiPv+ofFgC7Jn0ZOB6MCxlajDeabgZrUdkalQh8PlBqWryirNYq0k6bjXV3YgXR8dgYOiwa/GJEL
1dqFNMKODpO89Wpa9MfaLx36DmHAgIa0P1I4QI+V6krzVTZg5iSSU91bVU5Ukz8Mc2AiXTq/O4Dt
ilCIe7S+AzQF6aLMF8fPbzm6VbJvYsQBvGfrqCxXNMbL9eT21UpFRXW0XIuEnL2pVM7t4lAnKUjt
PiWDpeiwR7eqWtXqVQRsqiXEp+kAVWykHqFcmgisLx1zax7XtukP2uoEoGai4Taws1VLpYRKKYFQ
tZ5RsiQwml1+zIgXiOYhgQ2TwLHWKh39FBU4XsEuCp/tKTeD7IzMgG/W3vG2B3g0A23yTnmA5a07
TwbYX/kJEuMpOrRenhCxLaEToaFcct6LSisZC8oL0EcpwXql19nkBBXQka7gUjEXGgOge9luaq5G
Y1WUu8oMpQou2XU2/orS99R5UPulou2r80GrAwNdPGmbSYsTjqK06KkCcvZddl+VCxthEQTapGvT
ulfwAtSqcu3xUUbltL0ui+34qlEvdl6nzv50fNa1D4dWs2P1for22yG7n6tfs3OlSdvUfj1SxdSu
bQTTkkUXrXv7th/3drrI8uscSUmaZ4/h8eSDcRktr3RQaN3p0U4rfMX0Y8W3h9BWvejsGSxJ1Vey
1dzfD0TeSMqj5hgvbIT/Mi9JPbNdZICREJBoRDasftde9MQfUNzqAl6oR3r0pcfp8ij+paW8gW+N
RgVlx/DAlIVKGpYAGwKkEarxOqfHdFimA3B6RGy3tX7bEczCzFklR2J+6SEbwUa2euD0uNC/Zt0A
vhVUtI7kngFiirvOUYdbjcPTeU4QXXpqp7vCvnbmm3K8Pksbe4Q5c2vLTy2oUlSpwZwRL1OlEf/W
RlTgEsCrbb4xsqAnAu78Voi8rZRqHdkLFfZTta7lJ8W+tpLnylpnINWmrcFhJYV2IOPp/nauz6cl
78GyUeWlA9xPCjGlZiM0jau4vknmh2be5s19OqzybBPzrUmMJxLgThoMwyJFgM1ZSvY10uaFtp+t
O9zTjmSVFtrpw5BuezJUY2BA2CIfy3FFdxgQIs53U+dryqvSg18LToY/0ryU07q8SBVSwMtzdwXp
oZDDZtqr9m4et0XeLKLB7Xve6nLQrnIlkI8kVzKVtt5CCwbN2Veq4hUK8D9qbxGzeTPJKirXxhU+
tv4xPiqwTB+0q6N/TN3itti0O7qIj0hg79pneSUTUZM6Rs2IIv97+1fDT9/THt3/ll71ffo0c6ad
uREJHnSfwbYxOSG0SYvy0EDea9Ad3s8oO0Z5vpx0e5EP0w61eqaLDcEu4pQMqKuC09qAb5JZPdFw
3VBSRPKDPewgp5gh0EErLfOOsjuxvn8pL/RdEwuY+6gDNrEwfpfTph0gv8cog+f+CUHikSJcz7Ze
EjTeYs86hWbkas7CGsgvRicUcG00c86bbFDWR7g+8qyH8MTGPPXkZk3HVArHoNbuOw1WWLzNhZp9
HJxN9zi7RvvQnvogPwNav46jHSxwFAiXtfNwil8rZVcl1yqyp+cqonfTYkkAE61av7UAoMkTAnhK
sZDWFnW6s4sK5Vgu53KppcuJdnf0E7fWB+cUCNPuTdmPDRTnGXkvfzcexpDa8VfrVUOglvTnvblV
tyRfVupy3mUb7XV+jWgBpw0eseHjYgSF2Hv0Fmu/kQnwGIWV0C+E9MPJTvSeH8wnxpCBj4D8oaRB
YE/8fptV5NdWMuIEcnBEQAVFaDKS5HQpkGo3R3Im5gJVxEONIZjvMVzRTT+xjexROW/RT7U9HpnS
Vn6pHFdZ6dfnXjgsHHIqlmg4T1BufJ4OzhUHkQ0CwpJrw+6mS422f0wl1EvmG9rxqBysUoo8zGV7
aA+I8cl38XsKU/QjBoj7Uezsq/O9vjHfgP+TvzAOeniy53U2Vp4xweg0P1R7Nb9VDPN1QVi213bm
tuHYI7mFOc151DNSvja72TPFFQ/Ox/keEfH0CVam9coY5r+i9/ouB9i7N+uwkdRFDMijpKskY4WO
JCwpMlKTMBrqdQ7UsQqiVAhJTlDPJVdjmp4hkXts02gPTyC7ObRAEkb2ZsXNJyTT3ZSSdqBv9B8j
jq64vCqrDmuH5pwiu8ab9Bb9xpY1qMzwssATyX8AH7ivR4jMria7JYpw9NT0B4ek3DF97fXfLVwL
eaa0nfBmRovBuCsn9MM5+jkWPICRIwKVvbFGA7NfArsgb9mhSafvVOmpy5B2ZvUm2k2ZP57Ua1m6
jahckBW/UhBc1RpfpVRWa190+zrpzwGz0shoortuckBNiG2CjGAMwLSxxEy3N9ELzW66QgkTkiaD
b2a3kgOVkk4w19DfjqVbIusHyXQvVIbglndXtfUcM9K1b54EsPesBEoPi8hPA+eM7GaAd2G3/lnb
DMdddMItWWrjXUZ1KcdMdEvMfqrvNWk1Ymr11fl0M/PfsJLR+IEnFsMnWmrDXcqxrM3pZVifNyaU
4HZj59eGtUW6OenZc8K+BYVpBz8E7n9oADChYAl5R1D6lvXN/RsUY1RSmQitdHcv/dZazu7q5mO+
cgEVLl5V/x4N7d8P8g/Nd59sqW/+uimb9GppKlQF9bsuWtxIRjs003z/kP6GeUj1teMODy93wPF9
xR3PFCTdDajFi7nU7QzmKweJLihr7lLx7+j5CLflahunLhLUj0zYzqvcegXlPbjHyURDBUyqJ0NT
lghzr38LBzv2ZQBeIqdv/BDRgaH+rxcNRYu8h6IqYii/5V6s4VyfDOK6+4r8GpD8RbQTCEaUIqG1
5ORiIS/yl0W3QKrRfWPT8+5S9+4GammYeuHHR+yu3kQo8vRQc4LB+YW/KV3yArLnkCpQPX7lLvGl
RUK1me3bYGMPj9utFQ7ImFPF5j2bsGIRaIUlO3qP7x+5d+i98OaGA9qBEZjgEScLUiH3jfvMGnQV
b816h+36E5jxW/PvZ7D4ZSi+BYuqTGcnQIHpTi8Pkvo7pbWSzL1NeRhdJVhSu+uAd95b8a5ur3V7
Pdf32fH179Pa/ENUQyqKtlYQ7SZ6IN9C7ETSjOloKzPTWvYQJe/9Aia1Gmpu56VHNJoj4L2kWwCR
DJveJ2SpVgh5S+4Q3k0fWLoqQSgcfnHu7gsCyeCGvPQKQbOnUVo8nwt2+a0+0bBTma79vgU8wnMo
pMX6Hsoh6pbL619/f0efPJXvKwa2os5/lk3Pqv41Brd6swc01SX3zrJe5O5T/fCyf1uFytWjsxu9
59fXW2/5Q1j9p6jaVOmNRS1IoXPsMy/wr/bR6jgVZt04M1m93aa4I3GVL1/s8Mm5fer9QGL+Nkv3
5hSmbvZOBiC/pwRwJN1XbmdvQc5pyXkVhpLFCCr095LOfzL6xY9T7mu33OeMg+Snm4jcyFCL1G82
bO6GY+0McbrVRhTy1kc6AeYrpVzb883fH8IfsgxfLvQtc6QUZlnnLReSx72FYqwN+Rp1+nJNcMkR
Rh/H7t8v+AezYsGdoYGXLj0ehZjm/3oA1lwZeXRW821qPKGigwSCai5yKnPmeR13Pxnl/9owGg4N
Q8D0QRN8zwQo41QhX1RkW8awUk/eZL01NZTf8SfiyB+f178u9G0Yj2mdkFwYsi2tjTY+B6hFJMM6
Y3Tj7AeNpm8N7v/MjX9dSzzSf41grxjnYwvjZltKj7TBSnrhIW3VRQ+yetvkUHWRuM04oCSrXx+X
f3961p+2uX8P6XfJrSJr0SxQmmQ7k0LRc2AepUxQngUaMh0jGKeYHK4+LWuqEuSpue0T/zS/tOjH
5g4Whf1rJC1jS1WLt3pLD6KZvSsTbuIAvvqILJ6thjb3/VJDeJgTMKn1+ek8IASRlTvLuOk0y9Oj
PHCQRzvH2loxDD9H6LAv9a2TUp5wVLb00BKVqm5LemtKaHw4IvswtIECOlHvqIo7z4HNOVut9t7Z
mX0D5/2UHtc9QWZCKjDvEAa16R1CCO3U7gE/uI2GcAe/ZpHG6WU9SEGFJSeaNfPIL6s4d/WSmhas
bEfIVFXZctQ52iEbMNRHv3OQJYnjbTw2JGeKp5NFGGtCIRi0wLAiiuMMeJ009D0WiDKk6q/EKfxC
pqSCru6uJZRpy6Aaf/VKeSPl5bWRcxhHyqDV0T808vXUZ1vNaralQlhWgBxHfy8lbJMrElmNp9XU
SwHqIp/vldWJkBANTnaudFWewRjWJqJeLW/L5GHWaz1Zc2up1mxalkpDGKMfl71RBYVlB5oGvtwc
QmnsnruGxqepRuPYNt40geHnJKgdncWcI+SNRJjxWEvWpsZraRzJ6wyoWlGxbWSkNLQsPE8lyaoU
eIWyPLaUj3YNS0dFpRSgCk1K6plqg02j0uqEGHTbkkah89KuaYMrNwPxmpNSIFTuI3gLpIiT1AxL
5oQunzkbUCGRZ1kITDbqzpQLV1foBxIBzrdny1oP1ocx5ItJf3Caq14+gekt913XLWOdImjIGeXo
fD5xg1BFn7srE93pUVJ9Hb92vmm1ZldWpu+QEGv0Lkjk+kEGjMZhlTcczdXM1ik7UljKGTrnrR/V
hPJReQqdk7kYEXuxJU7q0Wa3JbqgoszXuCVYLROyFcckCSaAYAiYrtouhb1sOg8gRk4puZr+7Ff2
m6lUPnBmcpyuZJNiYrLnnImiUAdWI4N+UqK2q/CM51K+SdOSWHqQQ7mY3PPRfjpb1PNLSniKjt6g
OuusuM2JnzJaIYtxvoty2Z/78xUrQc8ezMxiXp4XHV5pn9xNaCVnNvVDrC2t/JW186ZMyts0jcjE
nB77E9Vdxyc4grd6MYWgGv25nfcxosXOZKyiqniE41z2PJtO8nL1xY7P3twew2YIJ8TrBUcnJtM+
UVDUrkvj8ZQ/zMpj2b9brfIaZed1ifwzZI2OiTnb2mLsSRmd1Z00UG9yLOgas1OkxLVln1L8lUl+
NIhRaRqvlqmDYvnS7lTG9YcElER3KA3Kzu6qa6OrKfrVF2RTJh33yT5fAVK6UrN367jTLTSXTt22
O6ae3evLk0KnpSYtLMzrOI0k6PJl1sVondA6H9PFo18DoxyJ8eQGOQgIw2d7oev6kzqMhw7g1tnA
+R0LKGSnVVS7KSa0JbGRWjRVnzo0rcu9ZKwQH2NCpTa6LzXAg5tWJ47oKc+y7ff0fNqM8mmZtdaG
s4NQUtNwuiqZ7+0595ngS0OHlFdJ6mbQes9QTrdz1/5WsBQWicqqlZdjI4PRpw54Unbz1N5aRrk5
WtFiMgmne+iHSu8KCwuKuilnEl3U68hvKvkHiBcLpzl7ROp7J1KAknImYuVE8DdRnQetN40KXMWU
lEcCmFXRg3NcuRkVRvJsh3l63AN5c7taW2UTJ0Rq7heF9N4VKk5settWCCRMr0AdN33rz5G56Gu0
1k9aqHRg6mSob0106FmH5xMV1LQK2b8yBRXH0SGJlfXoiPRrsWo7badI5m1HHtuhBuwsW786pY1d
JO6CAUt0zuDE6cWmzGa4fI43tM96fdxIIyBu81msd5leqLFdxwi5qj3NtFZLyZMSpna6zrS9kSrU
s5NaxKLZFA1qLOViAKE4LNmd0XBwfjm9QndrOjyfER6g1ium6OhIKexUPp1Hakewp7d21gdqPL51
x+Nh/A2+ZSlMj5GXvjGBeD25pYUnUZEVi0pC+lbNvVxx/OpsboFHrATraCppx4QqNRsvtcleOLVh
UemPRn8zl5bbtNPGdEj8T3NgqBRc6FrA1d2hH125R++Sd5pYpeecKJkhIVYcrLPsaxU9CWfWojaA
4Wd1SQ6VFmLelOW6p2YtSutQLxCG0eMV1lQ+J6smMcNCPh04MXZNzg40TSafgOiw0NI852kwFsrq
1j7VqJX0fjM3izaX3uOuftOK1EstpI5L8dblJ1VdZGoNI3FCVlzvNrKCjk4q+dbJ8iqKy9g9q1Qj
WzMupJ4si0OkPLD7mqP6BIHzzhkLBBaKsMiOKAnQo400bdK/qHopNgT0I6GnH1oES+GEYWboRTy+
IWm+sHSTXVe/duLKca0j7auyshJXsZfqWf3osmRjoveit0R7lV3D05ZdjH7tqQPrOtYolkVlgeFg
jvhzguJz/apUky8zdTV1Z7NqyiK6PSfZenbwtef2VjHIC8rps9PBcUmL80aWo2XEwEVQN6fz7KvF
dKgqc9saWCYpmVCjqciHk0WtGzkiPjuG5axAm7SHtV0rt9JUodAok50kaeTIi7aTFmpLQtTRXITR
Q3X+GHqQSLF3rKZVjOMj2zda+uRE7S+pPl0PdbNw5g7D/TE49faoCJ/tra4Mn7KgI0cbc0FeeCBR
OE+yP+XNdhBMHHs/9LG7lCmSaE70pzndbXQ+buVMXzSJfuj5RV6mYRO3jOi+wSfqOYDJkRqwTw4Q
LYmE6qAOS2CunJihR9UbXtebbtxnm2p4tsZ2yT6MyPXIulMKeWUX9QNJsqlN7gk5eRMMn8pRW45O
dxbfddq06iJ4sijaYvAoh4wa0iapUIycNw3k2ok3bcWNf25JBUatNw/YWv3opP5ZN+9OqtAiuZtN
faPHaZjh84KVlFedaaQu0B0hB0B2EuXpJM1WQ4cSZjQXHxVObNltctnK/Pwkkec00IjKN33+wPlh
npDPUPOgMO2lPlYIZ2q3Vgd6JFcdLzltj5QlMlI4bszowQGq4cg4xAYhRdxuj1F96zSy3x9Ph787
9X8IyQD/6jryHYptwzj7GlC0Ri3F8zBn29oyvJO2tqLVoF9VmrHQivBHQN8fykcoUlBUIelp6s6n
DOm/wpehSfXYypR8W45QD8zfMSdWBSegf39PfwjIvlzlW5CU6ScpmXU928YyetxYMI7hOum1Sde9
/kOQ+afhQ6+D3B8n9Rq4x6/DN6pHLZH0JN/mZg/gtcGsrDlBUpJRgJGs7IfzbeUP+U3CZ8w7pUG6
YRnfslF5UqcqujH51pbvbKiKxLYximElTTnZ+1hwioEtnycC0Cuh0OHg6P19bP+QitI0m6wNzFHx
DD/v8F+PsMirdkiGqtsep0A2nszmDMA+8fTTplWvx4YjcFaLRClQQ8JT7l8m82qKObh7G6e3WVsa
J4AlW4PqMyiUDtKUBkfbhgeqEmQlQixbOxe1M/qwaXrSWjJOfeNnCHiay2YisjPfW1KrfiofapU2
t/oQxw9p7ykNbSLU8XK+IbF+smRhmy+Nsu2yp6TbT8pCBq2L+kGi31ZZ2J9Kt48+ZFoU/j46/515
XwfnW1ZrOmpnMORdslXSrZG9ttnvhu3g6Bj0n739/VLmf9IbXy/1LSU4avlZ1aa03JrOAh4Xk85G
PeinJAqT+E/XgagDtBqKKentrzMc9lZXptFxuHug0ntp3jcgpVXB1VlFITUIfhuOy5FukksTnsBi
pHSCfjge7rXo0oj5oEfmjuIGHw1TGgmaZRwOz8CGYvrARG8BPRn0GIiWFJSr+LPnI6ZZjnOk+IMv
P0SzhuhJ4xtv9NNxPYLaj3GZU/c287cypJKMlpGZX0SHdc05YViHypvySD8J3XRZQN99mL6Mb+Pn
iyPoTr8CvSKhE84Ub+NXwCQgoUypax4cwyqUVhNgI479Q85c0FFaUbvNh/iH6kN8swjp8QrFv0nP
VCqlATJ2acDfqfKm3ptqdInfwTUQf3VEtTXVaRS4c5JINezGQCuOQ3wXySYKjN4mUaaM8Ngdfiea
ZgLzMVN6IvrORf3/pf70hPZh8fQTXVkRJuNLJhYyL4clLGoFLjSk3q8PWI3G5KiP9bxtE8+BAjQE
FAGcLZd1pp/2EC2rzu9O/38wSxJZ3676Lck5mnltnQ3cGacNB/luoGidJsKRVrldim5TNF5N9Guv
TXOnWtd/Xzn/re6knlS2bR1zDeMNy/31HR9Po2x2JwMztAfGAZSHkq6DbbjjdgiVTYt8Wx3EKweO
6iqnF0aHcjNA+9jYQUMJyQ5+8d9v6PtSJq+vAe5F9UHGoMJ++3o/TaxUx0yrjtta2QFI1iy8nEVU
hX+/ivZ9JYvLgMxSVc7HbDRpvg15euQxy7V82vYqVUGKFIy5GjjEAGaFbtjxWpIpmQJsVJ+ye300
dkY7P9TFQ2sd6n70FDNTKTNA8MF8yeTwnPW+VMmOV9M2YZ8380w9TgaHSoo2acvpXu6mSId1pyBX
ej8x0M4a5h/2ou/W9vKGTFGlS0UqEjtfxw22vz6mDrLjqnpdD7teD6P8Hnr6j0P3n9OKzyvBlFME
UVrRP4f2X5veuUysOj6NsLyZmrvkMKI36gQlrAnrxmFqVG68NffpQVrXQUNuklqxg3awfqg//U+l
5ffb+La9mBZyUiXFFjvgOVvkGWPXoHe/vucW0hfRl+8Q53GokW6yDi6GvIopafejQ47Hv+92veIZ
N9MhCuKtcd1tZWb2jJAkDKx8kd2jGEDhvviwRZdTtlNW7U+r/rut4Q0YJmBDYNDQfEFkf31iRWQ7
Q2UMdOfm1LaUHkK/tnmwHL9srg21c9Xt0dmaPy148ar/tnDfrvqd39u2J2MwopEO0z48NfdK/1sr
FkW6i7B4af6DdTG+n6qY4JA5oiPxCZ0dz/DbQ1ITvHcjpiKLIJ7KYHHIpPJVTblmRD83Na43Lw6c
EZITLplF6jAkL6US8+NALI8SJJXc75VLctB91l28Ireiqlv8+Up9JS6VK/k0mgTiEFR2XydOQ3/9
3VD8p8j78g4+lTPQCYCj9/UpDbWT21GZa9eoSU2eT8biNnoxakTeF3XlZZMexNI2SekPc+PJJ0Nd
LnsNbYOtk6Ps4Zrgczi27SgRuYrq9xMifi1l7Oj8ghMkkPUqzr+jQMpv9RaJCCpraXCWgBggdPd7
sEgmUN3yckR0cjruc37ERPcNsnGgovxGZrlYjPlylD0KCw7m1pr2Q7mnHzbaq4BxUBhNb1S/ootK
2hhjMFjefPbLzMsYePWaaUcheqK75DE47ore/z50ugiXvky1z4fvUIZNQh15+m9eWVfOWp7NUbvt
pgWF4TO6IuaqeK5SHxARGZ2r6RUEfT757QuwkqMH5Ygc/f8Rdl7NjWprn/8qb7331IBEnJqZC4Jy
jrZuKFm2AJEECAH69PNb3lNz9nGf2i51t9WyhAiLtZ7wD6h5aCjV4zwMd1QPEERAwLGvDoCQZIvW
WPRMaiMr8wORepg8Gaoa4pbNYrcv3Ll/WY3+XCeEnrdJVxbnEOFc9iMgKBH7rl9xVyz8vbqOzumZ
KnKBoPXLue+KTT65DbhlHUYHA5rG/cPz6TossH8c1xDW65lFBRu0O0CB9+Jh/zI4+39M+pgsKD2W
SRP/cNayH9CEW3zXzYfeRHMNkaqGfoYA4Ie7cGbNtBVIIEm4+e78ST1PMH/YBHgdfzDgwEWVx/4Q
RBBwp3psjtjFsWmOxSQYLSmQ5KN/Hgp/cG7ATujYsSmqzLqLDd6PwDl/BFppxBWCa9zdlwIP+msu
A4z0JDBZlPP6g5AGzEf7gX1IfRs28JC/XpviU/3A6sv0gkuO4+tJ/0CjEF+Lamt+QG6kQnv7Aub0
z/tKsv/HuGVnWUFxDSAaxFPi3295JQ7AxCe3YuaCH8OCWxlYFx/lU0QQsVZFJDMaxSMIVqjDJSus
kZGaUukpzNpZtbivav6mGwXPdJEYzDoEN4W0UoBEoZCeKg7VIdklq2JTrppFf5ZvxOcFSeuBICKX
alGuiknzLbNpIHOgDaFFMRc+ME52Gmxqr93lcX3RF0rEn+dVv+hvxpViSfwpXQ3AluI5iLj+1bxQ
bH+T35KDvtSXySHeJRvwe9N0GW/T5WP+nGcTfSTYz3A0B3cC+GxoASVBcsaJIKF9Ru4vp/aPxUcM
g7+d2R9Rl+S3gZobr3wWFiHwtPw2Mpv4wYXPlP3TT4AIx16TrKWSzhNJKQqgvWpLjTKOEzdoK7fQ
kNKIpN8KCd/0qX+fqf59v34Mz1uO/5+RiqCTaSq38XyyMPjFOH2vfSg7Wv+BKax/unVBRxkpSXKV
p8PdxhP/WpwHLaAfRDUP2QUDqHZZAT6hCnAKDt3a3KtU5Jhp971riU/ulR4WXVWK6fx2gwUzFE0S
ICryPiyexm3O4SWWtiV+cfvX5ZEMwKh3V+XCx2Ax4KzH98vsyrWlMUHDDv2Kj13Nfsr7GiThR90b
FCyzX9zm9yMuQ9Zevtv9l633XZpV2cujzqpe7ucbMM3Svp1pT/T6wlbI+262UdxzzUt2BloL4hbF
NRkkTE6DR/AamooSqtcvB9k1RPvZlre3K/K4yBGYoEoTt0qcNLdj3mjZrwWrUp/6+rtMF8GV33s7
bIyyYx8/GjpyCElslQPI0n2386navpupAzTV/6C62qN38vGMvTXQRtiekn1r6E05QAebDxAnVONv
X2EgUI+33Ck+fhmj/2FSRWycCRV5deEa9XPFl4Po9jBUbv9wHCKGWtLGnsGJ7L/1AebU3Lz3XbxJ
Vskq2tSHrkDkNNyVQklyWA78s4V7UD3x5wneQdbM2IE3Lzx5olMnoEGyjjYFAkuTx1vPCXGoTlxS
ca8aViTm1VwbAV8gSfddiga0nzBttuCVVCiOlF4Ljb8Ys66gl4COwNDg0aHogKzH6D71Z8oiQ7zY
QDrFONTu0zGco0jmoarDya74YD6mf8mHhX4MAlWoN0hDE5mDHDWO10RdxjPArItwE63CTb57vpx0
1YxN3KtQ6Rj2ptZYGf+2LvyRb7MuwGnUYPUpRFf6T3gPqLqnqTV0Lm+zGMWum0v4B9+Ntu1c2v3z
hf0zFCUERUNegfZJriv/uMeL7FXd8xdfhav8snVpKnryWLf9XyaT7zX3x1yCXrksfIQN3QDa8++r
RxWkSvMwImRcFo2noLZIiw4dyoAVQxmYQ0zqfbSu7ygRwq4YxywluoNXCNC+l9N6MKqiVbzqhaDZ
H8QR5ULqbPQYvOnjN1l9ERz8047+mIxrUArJQw9683pSe8kSy/od6IxR4uS/nJL/eOb/dUa+fbj+
ljDKeh60Xamns+QxoZGsFIxbK54gkC894Yv/82X+xt38eVi4R/e4dyHg/Tgs3zAj30qbbPa4KJeW
vw9/juKxfAbabHxoH/cM3IqdfsEDeq4qWj52tdEPxCHAwyEG1O+3j5foMA3uR6wmc35deYE5TrDF
pY0d248vyO931K9F6AH5Hx2HnoCEE5D4iOicHsg6Yr+V/hKW/IelU8jg///D+pGH9PX8ERVi+HbD
2jNG0Vc1fg5/W6B7svrnoCBgl2V8ihm85ndM/7dr1fTjznq0VbEI810PlHtqHa3o1Iu3MvQNgoSb
G5YjSR9Fj9mjmCflPE8ndTCIc9DqTpsCP/dapptkaqijUGKJ2UbKVJM9yCp0uzuM3rphbM3a50A6
4I1o4HUXuKXv+f2VQv8cTSrJAzQUP7cZ/CqzZvH9onWUNg5Mj+TuRdqKlt8jWb/6ZyvevbTlDfvA
UwTR4j7yw3H/AY3He8qzQp5UkGiMZW05eJbK6NUoVHFGGM4+5QV8rYy+a+a2NO1YvDW7h0qEPtLC
hfR4x1TPnKKWAt4zAXWrDl/mvL7xS7eUgHqJqr6mkYp5obJQC0dGth7JC8tJjWlWzh+vBayHCEB8
ixk9HVIHKUyAXbLkaYUrd+P8tlYh5dy9/B1ggn/Ur/mefIek7qkN79roRXjeOQE9X3rLNG3SEXye
p++AvgphLpTrtPcePPdRBnp9rarLx/1sPOdGOyzvMyOcpJf6qGyr1wiO2wNBGSAiPiy5aaFu+801
Y8FWAkK8D0GIsb5yA+zP7HUbh/K8FjaE2TTC17R9nl+9aBozlB/lJQXrH6793ioNV7lFkcy85FRL
UuXo+5UdWtwIvZPf78BocXVPvjF/1KecQu5Th5dQxpClQACI01DrgLe5f6RNHa/VxyrMB/98/3+3
zX7c/xhesZZATKbFrovK399GcGAV96C7l/cFs02F186zc5riqy3WBg1qaLjpfV/3kFdKNDvIAxrm
+ybRHCog93LfmblD7fqf90j9o9aoqFQ0VYplmHHRuP2RTyT9V/7qile7QwvTHFZwn0O317jaW26/
1JmZDfvMwIsWEqTDNITmHIAadUh/V/dHOriwHfDjiToS3gEh3iszzQH20yvWFsHqSZloV50q5P4T
TMNnGg7K3wxHlJ9zgsF0IKqK9CpZplmy//2MUmgrzEfcFgtrlIz1Lzgk/ruOmBiCmF450VFBeb3/
8yn7o7X311caVBcV4cPaE7v0t4uoG89ATyojWQCtv9bD18OWb54vDfXZy7NAvDVQHD2QiP/8tebP
JRHApkCUK5TDdRPNgR/FcOv+wjOu36Yz6XkbyH702YC97PVZx3tundEPgc9aKhZa+cOHP0xICuVR
hzapEaxLfy5H2JtFjYtfyqD19wLsGL0gRmpzTG2ARFbevZrdusy1TMTdZH1Z1Xe081BEi+JBHeZe
FEg76QWMUen4xv0rTeYClgOqyLY01QZjiJnm/tWdTEpQgLHVB22JGFwRtSf1K4q8O8nxw4AmXsHC
rU41UuahcJXveYxAO9fBAoSGKzWNGxs5nmFzPuBVN3KMKVCUzjccqYSVhHdFYLjaizHqt0fdeg/0
pWygUlCW2KgjAvJLeeBnGeP7tHOHiGAbjYefRJVIVgsf7HI6CwpH7c2LeFg3Q8hUltT+coX/CO5/
ftWPZTTzH7f4ZtyL2dyAmlIdHlQmNbtEfZ352ll+UJ4gMAw83w0H+TCF/g2pDQ4Golnw2TQi085t
3I6gmurKLxHqH4BmoVigCpKJxbCnnvNj6pLzXtBEfSmfpa+58Zg0N65ZF+/u92GtfRlhia9nYT8j
lhtzoFp3959HP+D/P5ovoBH+HmT8iJFBo0vaI9Sy2cGATg+ZJfUAJFOmfbo3OPYPmBZATKjQ5g5o
ZkcoSoduyk9BX6FQ7t3cxAWM4tSQcaTxp8YHNfuw1njp4VYeoBhXXcf29hyiSwSQGL0a8Y4GlSyf
h3gV5QEPWihOB/a14T2NI434176tuVnY7M2BDO4Ebji3XN9RN6zbsA7ubo3yDfkpJq7gH6naiLoN
CL23xnuyxYbP+XwO+RQe6LlwUAfBETmxVNsK/3uD1ceQAFrzXYFu7Q8aF+y3cqF27ZE0UMQTe9Mw
XmpRnnDVifGtDSVYQDJHBZpPqHxwgtoZESdq5P6w8+rDC92CzgNdPVCd1xh7OkdBxV+82rqN13go
j+V8DHXwleqkHpYcy4qf5kGeZ0iXZm6+rvdwZV30iUYfOBgPXq5kq47qKW6zUB2ZrbeuOcSgdvwa
tBw50/Sw5Rk80GGBc0J/WXjBQR6Kc1R4UMyXoLA4j705QGLntYKZupBmPm1YbSXEh2jyrvCSGtH7
hQkXowH21wNVOvJQgFzY35QIhJW2IrIWR13W3BO5e/Py5c1L+V1JBSnYogvkiussrvTDfb6J4VOz
T9ay8Xrst+ISGXIe5DNOICRL4oox9bn6QWREsUNQbpsMtJS2QOCBI1uKlJk6GGQrcy1tTfyK/GFz
gHoI9h6p9+4gsiyxmT6ZF8wNL+Jj1NAZZob9YmyCnh7CiXQxG9rokNAixre4ZOIC5RuRkwNlcgpO
K+QgPCwB+jKmKwdng7W4Bn3XwE4jGokdjzedh+VsZDff440sala6KDtodrwQfLCaAYnHqiduA7H9
bCUOWHeKTb1Q2Ka4ymT/UMC+tyFGbc2bPwWx7K/BJsZk64page4wKoYVo5N95RsQrGer1EId8ZoY
szmnKGSrxlTsczpPBmIiS77HjcrxMdAG2pLL4L5cTrGjjW4XodVNJU6UHcSjt78PrEGBqqXqNfwV
KroCPUAZiC99uETkzpOWsC17fbaQDG5ugaq36rQ4xNRe54gWD2pAXMy++5dYrxD5F1L2wo5Dmwp9
d9nTBu2s5swg23bsGTbCZU5IhQHxdC9yIxfxK+7su1MsRSVSjCZBZ6t5YCx9QnWDeeATJDy3LVIV
zscBbWx4WQ2TA2BabkYx3YiHuAJMLxcxBYi/ENUZB1wLJz77a6EM8nD99afYOo7gnESQ8bhcPGeD
2ycm9ivi94EQ7hG3fYIlCaBftiimAFIZbiYQtGI6ouskvl08A+DJu6idoeLGwB8L8TVrFTBFdd8j
8DNxvqdW2YPTMECVgj3NZmKLtfPa9hbWTBmriwcKQRxlekQKyDUXhNA2MginYtsbqcfQiwY9/kWA
eyRmwBuD4em2DK5qIXvpRmV2iacvV/zElo2hIE5T5jZzMeCAGDKAxPzBqxy1OI28B+UkA2Un2b7A
nXa1RfaBBpFHP9eTPGlDS2oYomJsMsMj3BwOngiliNtCbLlcskhwGShlOegoo81CyOo8uXPVcSqW
h2G6D7x8/wJ5kgx475pbbF1xL5MreJkYJt+P26DYQ4BgurOm4kZDKFsMInCkC2sgps3E1aaFI0Z5
znPFNqbi8JIBFTjGvTCdCsUKtERRwn18pOJ9qCA6Plq0HAB7ZFPe+GZSordLcatDwKZlWVcOsttj
+np5miO7D6Y1ddC4fZZ6n+kNTB4PJG9S5yI2ktJqi/d4ujjMLHNxchXGvHiIHqb0PYwkZhrVud1t
xa0X4tZtNtoscxNutwcic9W6txdTE3YHy2KNrQ7Hn3A7ZW40VRli3yuIi/UCSxB3N0EfdxyL1stG
NmIpbrx63TB5dUJAgbP+VQ8oFtI9VXgfkgaMKhQdh6pjTSPml5c9P0CO53diiOOHuOBuhW37sk9i
2QFH9h3z4MPF6UvnL5uLii7JlFnQoRPLiPh62he4kGiTinOC2ikL9c1mHRCNWUamgxeDQzHZ7rMa
HKm1xLPSCe3ZDC0L+4bgO3QMjzWBRoZYL55ePmPNQBy4pcV7t8Wpt4amTT7x/dsHNh+a94DwWru+
6Oo29ud2odv0USfiEjI0zwDlENHvz/3Bky3dvdnMWfDec4MK5R1nAy4cokrBiuajGyKpCkaVFoqQ
Smu9eNd6wcpfIrXtvZwXgtItrzbUWlsPZRbiO6HC/PSsNai+QXl48qr4ZLSLdnVua8NgZy7FIVBk
nWP4yjIVodlFoDig8MomG/4Vz0APO4v9dT1aiA7OX2Recf4gayHO382C9z7vRbPCayeVKw6Nk91y
f4mgync566aNtheHnznX0N7PtCG07bNs7037PBETIouFmB0IlOrRluFrXzt7u+94qRk1XCW6gRRv
xf8JmLznkA+aXAOf6wZAy77W3+9ALIbHflvTqeT9Nt9wvTuPoWwno8B5LmDQEnCRwfPbwNkjimHv
38WNcRS9eTBbLjktu8m0rA7X1ZL3sz3xu973PnT2mYNnxDnirFWuNOdol+IZvWdK1QVizg8uLdpm
fI4tInHIEUzp56NKGtLkT5eRC5HDcZ3YjQkzhG8AiqZDFV1ToceYDtRpShQ3QKroZHy1p4Jn8eV1
it7aISoWn8kozQYBdYpDfEOJQdLtEAhTMkpG/XMWUCFHLvjQ90BfKwcVTd3Slq49+iWwwc4vTzyS
zTe3mq4pbX4ygr/qtQDqPez8eC1bYLz8/7IDVJQ2gKaZXGRiJQCXbm/w/o6clOfZjmcvzhNx2h4O
qxtmgBiG8L6OKefFO6uxOlCxBY6c+PN5RrGGUYmyKu9FrputPc6Ps860jXxxD6mSazW+VbYx6V8p
HQut4kxG/pwPJXDmKe136GnwYwKdnHcPhRK8aAX861HN5EGOvWF7fdI9EOO+G6iXv8a8QsrBOK7c
5PBAuLg/hGCySsffJ8Brdn/tMCfn0HoyhGn9TX/jJ7eKeqHxiAaWmCuYHngwhNHesF/zHv+KYS+y
KPCG38eH48pacfYByxmKdUPTUVYE9d6NUZcxvcB9ZH2sJ2KdjL/DALHWTm72/he8yn/qR2CZLoPn
pfXb63///m91h6bzLSu9h+Sgk8BDMYSbNXAiNyAmUX4rVP/HbAtsdl98lwZe+ke619SmZuivgFz0
8Fd6FNPPdSGPjB8MnIkI3SF0IBeApOzwNpQG1ndfX1/oG3WxNh2JrLWZJDPi+gn8jGk4R/hqZI1C
rPtU7DmFWRWeZ5sQD6MSmU99+BqoE5qGj3E7jqbW9F7b8twY9Tx/UiyCaTR9jZ/Lx5YVfV1j6oJ8
nSaUujW8FZRpvqaYtoW6Ua+1mTWN8UG7bYt9uu5PKdCIeNpDh2ld7clVlhSoR/eVeJSrB3+fq+ey
3Db8ptrfMGMpUaUXEWELgoPNhNt0by16q/6mtzI2xsJYmCtr8/gwNsH8PtX4v8Ur5grviRG6WbY/
E7m55KCAObYWWLYGJx5ribf5K3zA5uVSZ1UYlO8gwB93O7nhTxZ7L1pMfb7VREllXX9RTkHipOQo
MZ+UhehJn6YpQgsUUL7FThpYsyw3CDCT7MviCcJnAvUHSZuGJ7gF6K4FVE+bTbER4yH+3fFhQxbb
UlBkITIgJAYqmdl9FrZCvEg5668/SWbThkjQWTmKA4734RbPpn3OIzhV+/borwTwF2H7neGJrh0+
uLY00ShECOOweNmbFgNrcl/Eq+eh5PG6FqHXXhExoK/7uvqX15UnJVZOxDAX9XI7Jwf5Tb7cDsZc
XqoIZEtrjLq+ZcTFPOFpQ8sBW2x/qS5TNT4FIzp/K2OFZO/yOX8IfVZXcpuRzyAMtpT/t/nSnFbL
dq8eb2t/Y24MLNHMTQhiTpoVAICVAk8kGW9DaMXzx/520hWHjHIdb7sjcrC8+75HCmdbLOMldT2o
VPts3x1vp3ybboutOWqH/hQtarde1qv0HRzNZ/wevVe7aqcc0s/+IXqPPvvX8hx/9jlImvKfwSdz
XfjyEPvv0btmxibQuehbdQvRbNv0yVeVtXVKKUdcRYMHjYNzeFZCR5pba2MdLhA9m+AAgRaWXU6z
qT+y5slBOnVvyebGwd73xkonYQaYsHzsH4GTnJJ1sBXHXE/6S3MezuSFuqhvTjrV5/3t4y0+RGfl
8noLDs26BQuJRE9vo7yjWv2OLnUNyqX7gBEO2Pf+FZ7kj9up9yF/3L+6432fnPSPRnKK7XOerJHP
dURWbyybSR8eHbe7MhZZA4x7ZEkC/LpuO3/ta7a+1smQ4/MdXN3F3Ov76PhaWTu00NOP9MP6lD65
Wo50t/nDPqCl0xDHgK2jNk6MD2Q1E39AbfMrNB5iyQHbHW/FxfE3/iZA1zhyATf893/9j//zvy7t
/wy+gD0lXZBn/5XV6Qoe+aP63//d/0NYlAIz0Bu1p0PFErCrHyW6our8V2eWGQcU7qLN/Dl+jYn1
569jsDYlG1uo2Kn26aSYtGMxwxQb8YgyKNFOuZMP9TlRnUfq9FGTO9x32a45FOcGAzb5Gmxk06kO
Oq2kevLouaBw77sbrfxqoT1t/WChkGY/mAKtaTFB/YFW4daYGiOeGNNy+Vg+lzf6+SSywp4qnpfT
++iObNcbyC+iN3s40wlijjxHZQx7nMyJdHBXUe5IuStt2o90n36lCKDle3+VEiIqTrh8HoNTvm8/
bttsmS21aTqRmU1Gz2U75ptwtIGKDeJfTLfVV7QWU2z1pXzcMDOmdKE7qu7kJ35Chz9Sm6+ZgPO1
cbQ+YJCus2WyTLbC/wrvlCFE95k0DxfRrqAxlHn+Upr7W/EKYx4AgHVGm+nNWgcrfBii1W2TLURY
3MxSGHabcNrNgCbO7oti18ziVbQSfMVVvDMvlMn5w8ciR38TDex4le/SVbqiEbcKpyVdi3JRLuTZ
nSRm+lio4BnH5tSckuOv0+/ZoJCcFFgSnT3qPbxyOwm3KWt1w/3TXBiw9m6OzrwiPAfSZc6/2koZ
h7OSGvj8tTRYG9VF8aFvLJSjNzr3X0AesyiO5iZXeEVdGChLJ3sdA4Clf3OaY7SVGueeO9neWkXL
UrXDU7aHpH+fl9xp6TY5QaEpAEqhmcGjHRIjTpwOX4cIiwsD7JQ+zZcwuBFsXJf7J5dgW+7jLXdN
d+yOVuP4mwJfUPBjzHLWii9F8MzfwNT7pcPeEy2Yn00vBby8olI/JpT4UbiNU/NZJamfzxBeYkVD
NdMJE8NNinomheogCY3hvUw9I1K81B8X4UeZlG5/11RXTdso0V6OcDHTaY6pkat0nSel1S9w5581
fu5q62972P8BVbRCJYsr2cJqIvW0ag5EnRr/C1NoFtB/nkF6mpgh/uFs9H+0cRQrzLU6KoL9axsy
Iz+IqdAiU2xp8FqKYrI0KFIEYUVp2SaRx+/gSL6FNUlMVBHNU4e7G/5M6BZ7KhawrgoyZFJxynVU
cOHiBAhXwe3e6GN8QHyC/z0ODAD1UDmhaolwE4bHpKnBcLYXquZfiCTFLJvMpSUr6FVf9DaozDtX
sE3WO6+7aPC7k57tLRA4YH+Q0thL3o0Edu7P6PO867hIfKVDhATIVRCt8JItyoMU55wUz6lgYmyS
ZU7JVCJKAD2EtY21QRDUvSBr5MLoWHQ7gug5VYCYbHq0pXxkCwPDelytyhPFXYxII7cYR+4aOv1w
IbLV14TS7iSeGXuR4yZTYUrF0V2sTXnUV+U0AmKEbqBjjjlor5vjbElVoXDGm9VKJJnDDeaPCoWQ
3diekVa/H2fDxSS0t910P6pIT62xSCih6LLZJWsgJCOfYNtfWCvuWqccVJP+Vl7T+0ZW1g7HQi6F
IscY98op6pY3x3ALPBPIBZz4+Ft4bolb5ucgAkCioDyEltkfMvHZq68/6yLMKOk2zhzkToOTYYa4
7zw9mOve5I3nj8BTlspSXstrndW3u1bn+64+FAfjYl2qc/JZbG6rOeJ1M2vUYFYbE3QTBs8BebJQ
iYUnWSkzbZRtEX+dVrjXoe+4k9agcumorBsAxP7S31pzi2lauGBGu9si1jyUOsqDhHKn7W+jHXL1
t8Vz0ltq62xBWktSextlGwtpYnN0nzyQ1A9/AQ+p/+l2/vvZ+bFIR02StUl6AzFJQ0GYpIp0w089
oK27O8BYn8VZ1JF9PKEMahkSCyQ9ggGBWXkQGWKJVZHILUVy23dy2CIiV/Sg1YBXF5QyEz+DXyaG
nrjx/7im/0K3/GSodmn0uIWxn2Ll+hwEWIoXhxsBAvanpguVGY0E460+5GfA/G5xyA/S1tqiy8TF
7dbVxEJ+1e4tlJVC9KcvjPdoG7FipUsmfYLj5/q54G7a1GJx2idM8t1aWbKBRY7hbEWihpnwW7K6
z5JZNhYWuMJMl1ifQEJa4GE5tzAgznDpBSiRQ2pBvmJ6X/b2zULB8jtcWUsRD2Wrxy6YpqN6kQId
xp14TnBJ9vYap5Nkaa60hT/LPnSypZJAex/tuVePTPILmUL1tEEqcuPPkqmG3DUZVzY1Z/LdFjQY
gf/rC+8lUTmQ1gALAB9bJ8IMVjxtHeGd9FcEoS+Ntb/tXera6d5SoqzaUS/AQ+W3aHc/ZGfzkoI0
bs/y7DlUp71pTalook6zSTtHPnOKHCnVAgoZwwijH831vQYfmC2rtkHVKhuGWFWqx5JAqsVDp4Q7
WPOux8B3UPiFkBhRiXK3ohnwz8ND+Wbc/H14fKMODCJSACTo/H1Dy/6W/cdFVuehnkWzuo/aT6+1
+zAyetm1I9bKO+9JhpAEQlkTZejbzqRwX1xf0Tt5XVBd1UZzyv5aroAv76kgPOmX95NZHRJVB2+m
crdjRAGq7gmIF9XbdnNvQB9GJ/W+fibrqNorLXoWKRwgye2Bd66qSZav5Vs37MNG71K0ByFNmPnN
6eWDNlwk8tOt4O82pjaWQjqhSEneMn9shtqgzK8IPBRd4PRkFJ8Ca9BXpVXrc1I71JgXErKuxgGE
QIkq0k0jx22XWSfYbP16f2/7CGnT6q5028ipAeOVk7/ALkQzA3RSqyH280RLXD0Zd8IMPq3I55IE
syjnT/29WPYExqruu2UIdoE6hgz/waCed58EYFxhv8kwOQGv3MOr7o81dkxeSyAr5F6F6K5nqlQ2
n+cuuPaeKEMCeTKQ76Gpq5xKGdRH8LCLCvUsf/wwrp1KN+N2KKtD/cR4qAYmfIJejGico6Xl4PG0
XADlatzQSTi9+u/oZLpt3v4ydPSfEcfPkfOjlNO9khhke2lOM6g1r147R1jH8ZNq3AACCQ2K5w2G
n1bsZhnLlt4bBs9TpjdzGSmHWF0rPnU+BL6Rb32ekhA9Q23YoaWbIxomK0d0tpBbSoetRls+T7xU
0oaQ3TWSFfl+VpEmed4nWXTsuqHSIsZfDftaalcywqXgEMuwGI/vEkaz6Bu2ajNMqHrEjGO5qFlk
TB38sJbMpSQc6hT8pMz32oK6Uh93lFdvp+qxq4TSuSV0j+NzoONoZ6IR3/YwHWvuIz2o3jr/8Qu9
708shAAd/e1e/IEAiv1+69ehf5tFmXeX3KqpEEqixat4yQlxHx2OfJHSdOsmr+43DBnkmR8Lxc/r
+QOy1aZ9tXpqTbEQTeP6XO7QQFu8KM4DVsD3yNGHjxm9+km+kcHle4dsqHx149T9FN31u1vO/CHt
H9r/14wFsfbWxapBm5l6fU9EbZT5pBHkPo+gYKhdRHFO2dIRnZnDsHZKeqAJhT8d7eS3reIAmyNs
6w3pCz9o6gcLIlla4uQ9MPggSDMVAvNWN8WRIiEWTJHbP+sUz2/z+Nj3sWShhTAeYWy0FO5p6vB5
Cc7JjJbktBhte9iSmW/0v2xUwlgV5WtHOw/KgnfqDa2tqdmJD9wV2oEDNViZkZIeQ8SbGAB0KCh8
3wBxomLvtmuxmuhbOjODIVytwYZWIWyuvWjVWMOH97rjNIo/4Zj1Bl2zizIyV/k+PuEf7UKkaHv2
c4xQiXG8LZ+jbPqkhLENz/1rDVJd9EcqmkrILM1nypCPK2vaR/Zz1BuLgnwDEH4HL4CylrRv1+bu
PuoPVwV0/N67RHsML+h2FCFAq64MWnqN204QMSdI7SFZ6crjDOfgwJbfwwECegiA0mKiXdRfF28r
1X0iDF3Cr4OVhFtASUP86d0+lAUyzwdRUtKAkEysDdilQzbwx8G+94mNODoUxDzhQJ8pnSt6ktUA
Ixfi4JJrxq7na9AbQ9TbRUtz78/kZbeUtw+oHReclxwVn19Rc7ewcdW3+g5ZWCxw0cVZCgdQQI0Q
KfzZa31zzUP2LizOg33LzT7KcJIx6JpmzmuIDDWEDGmu0Vx5ju6eNe9U7zIWrtvaKHQ0zGdSr5mn
JDuSo+GDyq7R1mlHuBhQZn1Hq3+arlBaT86EnHfvKfw67dC1SDNuR3lp0PLy6WP4tAmwMznQpaUk
Gk1WzFVMVewhTSDZzoeiSwqj/iOYBPMMd3aKt15vnL8JgkN/2Fxa20L61qIdKLKplb+6c5g7BaxF
MOnQSphLKHmQ2dTQYtCQ0GwEEvtPeBH5uBLpDg2kjqYCjjsLpOHvE1gkEmp7oCbxzULq2ytpc3uE
GLRBcQMT1JHCVlk0A1vvXHNTvFzTwyPQpHHqZcNFM9jXH9oqdqm3cdM2Hg3vcro70X0wwH1J5JBj
ddrRfQon5gLZApaaCzjxDWK0AJ/SwbVbSyNjebg2O0om8CyvBDa25pB0tfxAj92VdiMqbNj/zNoJ
BNnBRZzZyNGGz3MICv/uKM5X4n7N+s61N5JohNA5Gchv/QlyRzoCe8v4wVcZZCd0D2b+GmzHJe4c
mEMN/JMIq69u/qTZ2HMfMwMdkHO7uw9eI4XJByQiTYVgS4j3PPj2tvCyWfvWt9VN6Q5obNPkJE0M
vWAgzQAv2NqV8/egw9dNrufJAMRBibE9ZJbGGcRUwtyxKy9EgyccduRj+OE5yqpgPusBVtcJ5cO+
U12pvR1g6jLV4DvpaO8B89z0BARigswD+SASfkBH9AkgLPott32PzO54x0vcIjWmdTdGqMplQpBB
hOAROVVW6oL6YziuDFf2PVEOjQcm0lhuYy9401BafXefkIyoOUWX0QuiZn/4fgUCOdITGuX9ATjc
hgmEWgCAJNA9A8GjNC7hCtQwYKdMxKbb/opWC+CQJ/iDUw2MJhmXbxRZqSpYY7wSwA6ONMeYiKaq
Kqq2U4mcJoRUp1M+jwawvAhaci8ZazissaBcuwk9rvf+uF2GIG0oMuGb9JlATRH4MYicQEpUrrmB
uIbviSqXejqYCGBoS3MPDOfNH97HqU3C0acNkH2J9hDFjO36sTGn6CpRIiZW5KgOnaCRE1ALFlJv
nY31SeuuWSyOtX3gPI86kGyf6hT5TLqfIbtyJx63fkm84Ez/sp7+IMWgteH7upUVC+BQdjZ+DkJ6
U+acFTG9Pi/puaQ6IiA/0QB7NQw+jV2I+1/n5Kn3eosXPmAYSml28BKLrbWTXMoYFHKpbR+Kq7XN
WCI5o0jWvb0uxuUtdg/pofaWEaor5OMv8EvMhOf+siJbDWfmnJA0oR/Wc8isGHUBdn7VMdhWH7Dx
8NE+sIw6zJkCnUDfh7XV2lkzaXQbS8s+cCJaGqBX3oxVd0xOnTCMJGZnXP9fzs5rt3EtW9dPRIA5
3JISlWXJluMNYbts5pz59Ptj7Yu9rCqUcE430GigV5siOTnnGP/4Q/kMtLQ0V7MNOal+bDgt2MhH
zqAjvgsJ+PM/ELPeqQbm3Cp9768aJunBc5zm6YG6lFBI46T9Yv0iEYM29mCe/XflV+UaD7NywCke
5phJJIbFS75ulz7cIOV1eG0YT641+w7P/WjZWgvtgplKAEnpoXttt6yCOrHr7xdz2lSLs+lipg4k
xOdqEqvw7bvnbvF2J8EpTO9hk9gF9yfcfeSru+gkLvHGlj8/iY1wglPJ42BPVtYpBBzu/yCvpJdq
o8LCIaOYeuHMfHFGyWbGSr2lt3u15uEkX9b49TZTzz7mrrfAG/aV0x3LERTvdrMd7kMyEtSTP5/r
nLrOs3/Ax2dHcMPMUhFACoDnLuLp6yNj+cxZTzFUJ1jZ5K8z+76bZ4/4jK1mxxz8AO+IhGZ4BWt6
OjdL+i73Vd5ciMxYGWdlOy2Btu17RHXbdpG9M0OHAASpY/UxEwVraEOE6kFnxevVDu7IeI9X4il6
Lj+1t3vMzTasQk7CiVxhItgg5JVPBQcqvddJ/dawe3qIHvJtsIiXwjFliFyth3PyPEN6/qrbWgc4
vdI93TSp2lhSHGoX1PC7WtKHL/wvzsqM4ov+mFn/TMfhYW69DZnvu4lRBOaYB9C95fSsw4z17ZJ6
5tJtcz71l+RIFLk7M0o8yAsKXKY9Lo5f/ad58dbdMv2l7+Y4Wg6V5D2Bb/deeEvxQeMZ3eMYOJ1j
5mC5rT4M29HVVhKKwNpf8j7EDaMnMD6FGJLjLEyUL9KxWhbf2iHnOPOAGvnd65BeeNZ/jp9lteia
fS0j5oFfA0N4wLAhO+owSdoFGBUB67OBQwK7ZMYY1ZfivoLk10OR8OzPubB9pbxcdWTBZ8cYDeQF
htEjPCOCDnNIDz6n+A4agWud32N2elisaLMhwswh7HBDqB/iiwJPpLWluzN40uZ/ucb+YhFsBc56
ooQ3JAa4GuG5MDfKX/P/3rmgVuwqvwDvvWPOl6u9Fg5wD7U3uZ37uuKTZQd3wEoPD0dlxbFfAEpg
Jsn/u1xjGTwUN4DsP6Qs113IlZRNFvPSL1JUEEbsClB1DqgFn4yXetV8TJWjvnZbFODYrFyitcSA
64adm3ylgydzTTXYmRFNigbBa9YVZD/KUqnQcqp7kQyvxoI5meSuSgTD2IRLM4QOo9WukmQrkRKt
D16CEj4LxtSYBXksLAEHtrJG6jzh/oLfpyDiLKlAjpYQi6V7pXo3Bf3GSWP89TejYENJwNNTr8cM
piGYkxyn4kl5sAgBhx14NHmDpzBdWJfoCxtb4k+rDYZdjJLC92qPk+q4wzm4+6rXEnVPsAjou6VN
d8EnGRtVlRiiD0KZgnqhqU72WvFfQdnMS7aWzv5mZMlTBosP7af6EOOO+lmeCsTNqlNuxM/6s4ZO
c5drSx1mLmtxj/nwgIjiZD7jWFENhIs4uFgUGMw+mvf/xrOAVX6euvMLNC28WEGx+ZdhXvXQwoA8
MtAa8SS/cVKiPDX4LiYHmFb6zIC1EXg/DbS3EqRPCFEkyv7qv5GsFVT4iYP34gTb8aQ+AjD48a9J
XrZfLWHI+HgjkA8WoKT1O1PU+Vw4VXf6VzzZM+nxAsWBQaThDr/gj6CxSg8MK8bBTj7VL2VnQFYM
bFjQRxWCLVmqnm19ConTwYWsFqnpcG1Wu2DZ+TvTXCL9lijfsgcPbwNXxzX1PEdDAQI9dqA9DAMe
MVYSscmE5BEBatjqu/pN3yqnS5kt8JPm/UNGJU030jhdgYzOESW7AMcrHNuTnf4koGF7pourPxXk
DS/+L6CO8tReoFvBsiWI6ViZTvaU8G84ieZjhkb+wUCOoN7jOz15qHYXsgQJZMH3qDCAIwFKsSfC
Ed4seJvJQWvmeOIBOTVME1QGAGvfJOPM8H1wPy3VD5OhJMPmA9lRDYoj6F10oTwSpCfI1HgRFGVv
srRovoun9qJAMXfSO7NyesMOvgC91NppvqZH7Ut7T+h08CgBYvyOUXwPx4l6BdscjlDWQOkQhEaL
RGKTtMze9I/qUVeYSgYWhwa8O45uhApYOCV2xPUlTG1swpEDuGNsk3TpyB9+Tb9Q/bUTwYEOoJ4I
l1d3jFfxluRVukJh/li/V/tfNsRCWo1ldoFuvTxI9lcNIzSgHvv3h4KG7W8fCqkIGvIjVUY1yP/+
H+B37ONJK/sm3XexuW5zvBVQH0jJSq6Oo8T3WlTReky9peD160ioXbV783DvbjsgMcl3B1WzC0Nc
C76ywU/mTiGeSCnxBRC/lZp6zIDDPoqPARiyaCAoRVjV9fgDJyymcOPJ9d7Qw0OmQlK05M/Ggr/c
mE+VQgcUOHKwVWTG6sJX6qlYBq9FeE1gr/iL6bCTvPoNgLbFICec5JXcrYKww9WWZtuosaHVYGEL
wnAq+84NBbKews9ex3+sGRxL6EZIxeCU1ddk9b9Uz98o6hfAYuo95bKbym8YVLYtdNTylywTfo0s
xzfWybT+3//M+r3SMPfy8nWakspuK8KzBO1GgpBY5V9i8qiEJA0qqzTt7tNA3Br9uhPrddrKS8N7
aOP512vrkfyEpkVNNHZnK4JFlqD/Sswl8/60IxxBZPQfsCMhBpsKBhdKuPxtVpUdGGVn0oFkMZzI
ZpM1xRpX5GpgzQsO+mgY/gbvEGk4d9Vb23z3E3RpBW1Gek4M6gofbn1LT562tiF0ZzyWFk3wlCGO
C4gnzOvAGU1pIe/HpluugR+rWW9pHoCT82Fat01KcqF+68j/y5Jn8ICLm66aiqxda0VFzawLX9Ky
C0we+4N58oZRGd3gLamj/pezYfZolTBDUHBfuD7co7AKhTESm4MaE9Y+jS8F37TcgMKb+cHUPGfg
449z1dEH3y0KxuagzXmJIXOBmriEiGnQzLLGh5jNmAGngaiAz8ZPTn0jon3eWNpXqYnrVlgFaI41
DskidVLzI/fB9z3pODK0KNFXl5DivI6NyejdUQN0MARXEAg0TLJTWwRuNBv5r3ABxsePJHLC0NMX
YbxMZbdRRDZDi8YRQizDg6pHu8BMQhwhwnymMhswHWar4ioFN0gObgWQzKj+f+ZF8/704xledbWj
qpdeW8jjOUS0jiaMXiR1W2gglEkkWGKBHC40/WhFi6q8sWf9HlVeX3u2KtZMEZ4U9sE/t6y8SkKr
Lox0n9VQZsWzyYgmxLswwBpILYhjZk9q4mwhZnMsGzQVcYOtIQmIaaAvMv1R4Rwa5a985kLVnMOU
+hUpHGkXbjHR+E6g4nV8lGF26KLljf32L9st4cj/99uvpiVFPRph7bPIBwQ5syKPRAiGktNKtx9D
t3zOVj6l+I2LXs3zf78sPHoNYzajU/TrB6aZYz7o5jCdkr1/j/xlBysrXXkXC16Uf1l2T6nbr60N
lqSH6tbXdp229PviRIfpmoTZJ+LOq3mC3PtRmarBcFAajcyK8lfVtRVzLR8zCdOdStNR5IYI8Ro/
n7Jtn3WFph+Bf6RDvwP+9e9rkUkcBWqkxK4vCQ9ohu2BoMd2wjirOIaphzq5JKkOVkL2lYmqPZiE
1eJv3kjMfMnDNH//900PQDjUc1yOiMcAEyTvy+pAgQHyzQnTBK2HUfapbUvZWDXwhfTuO2+9G0vg
by/jv8/j6svp2z7qw7FK9l7/2IZAvBpyyQMDSSNbwf8Sy9W/3/7vuv/n50Iro8ymvSoVsaxflRKy
GYd+nCQx+mtlYRouRcBCk74mpSEmfU1WzFK3UKJUX0qQLSofnZiBeSQuG91lih8C7VXN3qrsS5b2
U47MzKiXoTUQUQhcHsPfTyPyUN+0gpKUOZ9/gzsl/blZ//z1V2yL3rf62jQUhmHiSprdGaghHtmO
W2atVKbFtyBuSDqy6jeSkrP8/d8P75o28cfqvbp8Eolm2s7jykz9HMve9UNrp9QvXVexSR8LVA8c
jyXjRpNclNF4j7CyKpS3Xv7K/MF+1/2dTuRGaIQLI/j892+T5hf388XC55h9NFW8wA39t/nCf0o3
RQkLI/cqGbZoP20UaLyUFWbxHeLejinraoi3TDW62jXh6wR0pvGjB4G5uPWK/jy4+R2GiHeAwVdO
Pt3P/dhI/Crpgza/gO19z0SoTwQOe2/3dON+/2xwNTixigV7AV8ERb/a9+syHoyqner9hAcEW/3K
3KbgpltO7A6iOu2NTlCiwjkOBT26cer8ZR+br25w3hgWJlnX1niGKUWF0oxUDRNTNFV8Id/koIXe
TsXKx5iIG6EjGfPjBE0ha8m2p9PApjIMvxWVnUx+awtqTs1f9EhoFKa5uJ8zkDAxVIFuoZtQC8gk
HdPvKPzyiXfFp2XUHrr4ZSqxg7QSIrqtQ1yB9/chdunCqsqiVRl+cBAT65qKTlUoT0GB8qY8CaGx
bkP4UBTs/q1wTenPM0zD0FQ00GgYooVk/+f7nqQpy4y+6g4svRIWhVL5TkC1FJZbIQ8Ww7jw7gIL
V5fy3teQ2wIeGOrgCAhs4ltrQv7LN6DgZ6yrFrmIWPf8/C2lrhV53ynZhZ4Wae20QDBpfzIKewVX
u3WOXkH5bAaaqhNSKBsW6Z7UHz8v1sZy0g5hi2Vu9RGhrQi7uxzV7PQopeu07m2JQtxI8ZCUblkc
M///80bnspiURB4+zpdXD70zmkqupK7fa95bXTwN+NXMLdIUIZkc37IIaR4m1oV/7KwI743HJnzv
qwQfacgp2XbU2kUIKSTOlhKBGDkbPRm1g/A2dbP5i4qHU20uyH+irrMLhfOZvkIyHq0WGpJarAqP
yzVv5C5NGXpN/hJW1aS5Iq7T/ZUIu6YMUHhKxiIzvwRTodXH9SgXiYqyw8b7TagJ++3QPVrqtmc2
6+mnYPqCLL8YjC8jJ4KeaZ78pfpPFXSRKT91/Rud4V3FZx2BVY67aHqszFOv47uAD7c4bUhnO2q9
tKpjzndkrvziMWe2pJ3FijO1ASwHavcU/jyInHoISS7X+YfK9FHtjgKAkBqGqzoZncH/blKK9Eb/
HXaT1khU1YGCvmFQHObLWn3jZKmoxm/saH/ZOVVTpTbCa3PuR66qQc1r9U7p5Xn1mtvAITgVceQ8
Ublxnb8uHk0RsXdXKcL0qx26igxL0JJBPFVoQqrzAQ9OW+gIs9v1pw6uqzySsA3OvazuH4d2c+Pq
f71L8hf5TtlADWM+4v9zTnWToVSqUmUXBN8LNMrF8pUpJkr3G9f5y/lAHMX/Xeeq0iyloGtT3+xm
p1Vxa0br/pvZF3qkkhHhK7S2dDn6q+mNAJ3yJoPuLxuRalFfieCvHA/XN6nGcRZ7elwfiOHomk3N
GL7BXEnVNMfTXZ0Ss2VsEQI2xshM6uzm5vSXp0zPLJLQICoqiaFXa4mOtgl0IY/v9Td9NX4Jx2oH
5nokK/bj38/Z+HMbpCRTcYQWIQhbGBz/fJ+SVutyqcTTWQ6eRW3X0MQWPSnu0paRcowSzR0EZ9Sd
Rt1Ulhs8RB9++VIRA16DyJnH8ZexvCf2ocE0diBF0M6bVfs5nnD9AkyPBlBP2ZUwodf0c/NRjPuA
LPCLWB2GaBPGb7k8P9lFnbn9Z3XMX4Xgl1Q+UrpLCqN5rM6ccVQdHxn6ZEsKVpnAn++lxEJ4hVOn
34/w4aPdID34iKA72Nhh8//+WWOhaYI8Ey7L+XiNZER9VI5qqGaXA4HvcMcTe0tQ+km/0UlcE8U4
j7CWZkYh6zrOTZJx9VlbWSc3kcfhR0AX1BP1ZCEip9ZYmqhGE+ffr/03LPKz3ORqJGqLOm7GuItd
n0BFEoBZAZtMhKj0XrsJNbkk0rzejA2CHylAzoclq/ARdDgIzMFUVL5a1W+sYHTNGXHCtsJf6gIk
TX1YFJ4yc/FeZJjkbMb2RHieauCIh47ZMO6mXFiX5OFFWrYZxshtqLT88kNexTJQIO+agrylvTMB
rfTwSZDfUsSLeXT0O9HuqLdr5jBW1ixxfRJ1LC0osEIsx4LgrvXbXaIC3g+wz6JiF4PIpAPC8wRX
C6yXvHxnGeYqmQqOKuVLF+dkTkVDc2TyF78n6dx66SGSJlB1FBJKuiu9ajH5a6vryJ579QvsJ6pq
WbHFqsO0ES0kqtmbKEf3OfPvCHccPTvFsmAn1SaSxdW/X5Sp/mUr+LEXXW2EitqT2dZ39YEws7hI
N77Z4ry3qcX81dRrDBe88CsBmbU8MuaGYpkA33NurJNSRWokrfpa/PAz360yE9vcPdtZW87JWatW
f4nzaVuKkEXCwTYnwy4VyC4ps1DMtgwkw1O6FEWIuyl6Uhy5pdFyKwIAJYYTfQZzMULHIPbVqpUq
V5Zid6q1BbUDkC+FI+mpvvUmWuOIizD+SOOx1V5ijcAz3ViYAwL4/JMK/VFSqqXfa3dSD4MugWMG
kGky1FXPRU33nz5Z4SkP2FmqeJkq+UcB9OABz0bMAeD4LiK5XQn5Wx9MbhhLa/IjFnntLX2xe5AS
HEQEBvtK7XqQS9LoWJYMESL85RpR3+rjdMzYwVV52MSqdI4aCVPiivzY8wjI7OuLkYGTwvAnN/g4
GjtLk7vMCFl9vXfIQ+lFgJgb4dqhJq+TYqzEWHspFGvbJPpF0qrXoD8XGKKJuD8H37IJ4sFhCRgx
gDZ2CDEjlfg/YRXBkx16pjkqmttSvmiD+BQ0JDfHkVObHqh8rZynCDYSv6V/7z0ajVHxXKWcoCYP
5V2XKaeJME1AEsQvDYKJRttVirbIquRBLDFER0Asx/JuZDLTj8oyXIcMv/oesUz95dPIlIPseAJc
ITCTHB4BJRwa8hmZXOdieqeGMVGg/Jq+2Quq9Zjn9Klh6/oBk69ewZCbVxzpzCl1ZTOW5kKYTnnj
7WVpa7EocxGkSnlqzMpz6qnfB6hpoYBvQhHjTC0/y4CfHb6qiqPrA0TvxqmzTy1DrtwBKcX4Z5iF
XUArIfmwCQk1Q+Vg5S+eCCMw70l8pEMmJIrN5egb+iIIKaT1l8yslpOMXUsHe9DyEnegs8u1naDc
9xI2MVBKuqpf5OZDPNLhtUO2aOJx2fDkG52XXXVLLyJeFzG0lasMHpFCB0e1k7Y1wbOMmlb5iHe7
VL/34bqdlDWhYXbNvEmJLMh9xlvs/wol2Ta6cjmjwhNo1hh8jgwVUx3LQ48qWwgdL5cvtfHco0tv
MekBsMmq5wEKaZnI7sRqqcqPXobRk8vlJ2l8jDPT00yvnwRCstAAXwQah0pMF90woiOXW3vVJ0x/
hW5RWJ1N4Otr2tYMAYMHza9W+iQ4ERE4fuQkKWQBE0/6TABhgDKSNrZAsidtb4wPxWhu44pBj4Td
dg1RiXjQOFSXQ1CfiyJZTVG9IPJ9LZnZUknZvv3uUYkUtpoYF+50GZgkSsTOYPlOnRAlHD6NU+SU
HmDhHRDXMdCh/rBAleaz8MwcRdibqPifZY77Thn6jgGeZyGOLXH3zC50SOt0ilxDORQyTLSusAfE
bKgN8HQ8EMwl4oYjRm4A4YNAQ6LVXwpSxFLPWEwTWIo4LiuTl5BtSmJPPR98HW5KWIgLU9+r5n1T
PtbS59zkDgxdKIOi79Q090qEF8EYOjLRionZEQhMGOUIzxzOT20sax4VMY73HnBWbRUrj4feSHCQ
s3w7zmmbdPHEEHYwdEVC0XCiNWp7KHoYe2hfVOUuDWBmtuY2K+tD4SW71tda5pQDQJ65lMhLawim
9IuzWQBjT81e9xM2a8b3oyg4QTMslAZJhYYBsLXKCmg7ebyKROaaOm5pqblvUolPLH2M01lmFbSH
QK+3/B3u5dBpaJAzwhL97K3GvFP2SeSWdr6HL06+0Bp1pefvU10S6lbsJBEygB/aaSgvKBp7WyuS
k9pqa2mavXPv+4C02BQH8FRww6xe0jm6XpbvxDR6LBJYxVa2nBHaph0vBnnYBGkzjo93fY/Y2JOX
FhB+5H9JKvTCCNkyRrThlK6FKDg3ymXojGMp60zuiPcaolWF2esAJVfg4BZw3FNLQuepLgyOrwDD
ybaI3rjqN5wQm0SMUzTAcU0mN2unV6k+dvF2ChyD06Y7ZqhUmNAdTPbNYgiWxvQw4YtQh0dZyjaV
edT0fNeW1pLQYzeJLtLYunqQk1siHmITLitFSsIYOWp3cvGd0qNknH9sdP1DKWVOXBd2N75pjcEQ
utlYqXVWjcaRlb1WfAasZNZ3xAEakuOcQQNlDJ4TCiIIzcJUHuPuuxTGTaUS55MG58p3Q8k8ZPj2
1ll3Nn3tMUPkQxN/0qx2o6XDMvTa1ejdjQ8MH50sa06iuizDT03x7vVYJCxWcXt5KRYPrTQsRAUx
E3iT3D6M2Uvoc79ni0JwgxUnySWwhXBokZyC9hu7H21b72cXyRbP/q21nR0ckObAqM2Wj3S6SN88
LFy0Gak0W56urb/wkS4L+116kvHVQxN3npWSFX4Ta9Olo3J9hPvbfi+s2N/t4H42rAJosB+93exi
NeETge3/llptNf/x8pfussvzF4/Rev5xs1eN4lhbosjt9gE7nQV5JRvSSvpNvxlWPGaEeI9oM3fI
mJBqsQvdFRgAzeltCCDgPEHVwCxRX8EitaMNjEcUCmSIoVQggxvLtMl9eUKu5Xxr/INPgttC4ZV3
MTZERMXZ3ym+PtwS0ROz4z/UtdlnnqL1LV2AFI4bda/wa1npG9WGhzwbwcQuTB4otvNfmM2NmNc6
891AXsU3x38Nft9ZdU8G9fZR2AKOurPNznylAjrtbECFOZSNn8/jNiODbuTyXIq/+A234Y4TfkIG
iLsx3+oJxyaY0bBinQLhutcSjaG5fswvlGG5lBNEGtT9XgSJTSVRJ5EbVweOykM4zFa3brve7pOL
V7zofrCMol2ihHaj4Abi4TkcnnQ443Kl7yTvKyLRQSMV0iO0JcJeRQpXXsd81SQASYbs1n3HiXSr
O5sb4Z99jPajOr7qmjpl8rNYA47oXH0FIEFQxDKEoOfxVEP3FjAg3yjGzatiPA4CJUglObtIsEBn
10vaJDh2lMiw0WOM2rQjHKkHD7XLbPf1714AD98/73ZG5w2J0RtpA9eRDg0zr7hr2+7QyxeeKTGa
MBRi0ZnRaAkjax/PAMqiuFeWiN6SRLVl6RD5e3lcVd1XqxULORoYl2In6duq7wwjgXHRfbAJpQvl
R6Du+/ipxBhywEgDHm3jYRjo3RlRjNH9LBN+Msg3KqhbRLJv/Mpfi3Ak4nYf05AZ/ruubAkZqWpC
PAV9he+OLPiOjpuT8FkWO8EKHPgYHpkhQ8HwTrjrdcGOu30/nhtWYIojrFh8RXAjJzI/h62A8qKc
Xa1IJYqruR5/NjM+f9NOtwHGxObCQziUmInbGk48PIk+O1dw6MtwbQIPMjdX09MQkjFOH2spdKZw
wmTNkfDZLEzruZPoroF4a9qC6mWWJ8rtevJ7O5t9BxpzKxRPxsByGuSlUtz3arH0pecgPhr+fVHs
VS90hMRcNHxJYiHtdRFMDLJ/UaElafey+Jl02I2RPZhb2zZ9VCxwfmB0ZeE7QkodToUlGc/pOKxw
1N0NTWZP4ac+7hvuNRkeOR6meKM2L2KWIoeAKeYP7lgrXOSl1hc97FdzWUvP7aln+BB2W2NcRuMh
7fO1kD2nE2BJBYkeysCNdfi3ZYiliQ7TSJztjq8+ulGPU9WqJObenwGJobX9NZ2lM96l7E+3kIq/
kKc0jfgS+EzMABVMIX4CVJ3i0UHiunDBDRNBB0N25xlLD/vXv2/qN75ytZP8uM7VTRlj3kuT3Kp7
ARcZqbhQtuzFGjpyizzfwlMT3mOlPYtJspTmFWwWq2aUHyANKjm1rySzHlbmuBAAHsKAYdLshE/X
asLckJj3fAXTZ5edI4Ssvac5ZqvYXk/8Ns2AV5/M7CtXSFRrCzfWBPzmt+mkrcQaBrwGqzJKvrTh
6eJv/PFYJHDxqQ1TEY8o9PWyR7BfgmAHlw95pvAzIy9YH5XwHGb9AtwP3eNm6i5kwEfhi8d+Mc81
qrTeEFLuYrQk0i7Vpoldcb2x4IL5aBW1rHEta3RS5f8DQSYjBf94WFuYk12Hz9ZpniuCkGcXlNa/
bW2fXwvsFG4RJZT5hf14obKkapKmzODmHIJ9hVTrXjHkcTlKhxBtXYQUJ4DUGAyr7E5vmrs8jHZt
MThtTawNvf7Axxi3JqZZNU7i8kIhYS6YUNUNkaOSVMHpGZLzQMZ4S5YM8rYcdqmS10vFHNZkaWLh
0KjCehzN5Yi/k6rYpYRDV02rOd66tT+xwqtbu/omwkyapGSKibbAJfhFcZPFaXBmO8iAguXf34X0
xwk7e+UTJK4roNEqvI+f39+o1HKflfl4Mit3wqthuMSwPdqDaaw01SXpotSXCFkrlG0DhKl/X32G
IX+8Qwm/dGZkrBdDh7199Q7VifwiWdGiPTbiXrK1/GOWUgPTJC9yfbDr6gbcdm3aNE8F56GDjnaZ
ugIY9ufdKsOolcaUjaeAPMEh3JvyHbt6qLlh8izgZ9BITkfS5lDaVbul7yA3KR0PUrWqIFiPHWag
xt6HJ0Vn0CGCflDGSx/ee/VLkzzr/PPJQ+sv8b+xDXKNfbePXDk9dASJ1TPWsWzjYvnvJ3il6J5v
yCCwkqRnlYA9GCM/b0hNhlAspno60HpCUoEVacTnJuM8ckTGev++GFXIHy+MwApGJzNiLlsw2X5e
rhKEYkxCeOtevFatY1uexqVPAQhdkQDnwsE07BJEKwDFmLBmmTM9XYy1raVu8gukZEBwS0BCtvW+
mPwn3+NqKtdhtBmZI6bxQzMpi9JbdtWmHTf0mraYfgUptLll/h6jacYnzdxhOaF8BepTmiLkuCNg
azwbGKCKKxlRISqZbmW8eJXbJ3OEmUxmEGQk4RDDt8yT3mm0wPG2PjbHu7Y7h+2iyqH1RbsRs85w
k+81iEmS9Ty1o2uIy+DD6veq5MqyG0yo/9RFFrxWhltDoffpH2mC8HW/n75lUPSVSrfRumO0g1jO
p6KfVGUZNZQa33578NBzIBEyfnkvFDT9sFMKapoX4jNaF3a2ar2ryr2JsBrbKtn2o70Z7ZlLUH0f
0A1XZwn2DP54tZvgv+I7ZfUcDaRyLg1eBF2LQCaWyI6FbKjdjTtpWIXDd4Kieq/ggXAGjzMGR8a5
dmxXofydNGh+01/QcIoFqQrC3hAoCeV13SOy8dY1R9AtGuLvUdPPj12fOf4WH58Ib/Q3VeE/o0VN
yKxRkPPyqB+g9FuSTYodPYX5bbzwZqPX7E65V3Ea8hwhcmBjlJ8BUqfS0dCy3xGo1oOdCvDCnZKE
7o8bK/vPyp+xDGEGfEaagbPb1cAk94S4k0J4MRwLnf12wUPxpV9U9veN68wbzNVDgBnAAAidg04q
5tV1VEMI9ETRtcOkgdKJidt19UJmhYgXsA3Wd71P1814H2GPStVv+jigTulCNAgbnSgehhsGBr9J
F//4Qb9bov+8laYq+1CuB+3QIFxQyY4rlh5Oj7DL4WF6su+oA3AEjBYtPkbGoRNeDe1tHvhr0zGe
Th0Kn3B8MfVwRS6qQNkvS0uzQULFEekl8rKBZwHnqw7016F8bCYMMsbMTXx1UZcYpVTxhyRh3n2z
iv19/v9xY6pscLIQsUWi48+tavLDURDE3DpKYyhjbYleITwb6ralb4cUbelAlUPj6N43vbAln7Qm
Wk169BAp+gtEg0XTle8dtZiKGYgfuq0qLUMZWANLTFgs2o2t9U8VkyKpnICaZlgSM2ltXqD/eQ+9
MoVaXWvjBZco++Xt0K7uUEe694azwpAXrGb77S/WixtlsfzH8X912SueVhkFJIgq4nhZHA5vgv2x
2Wy+Vqc9mIazXX/39vnGBf848a+ud3WAdKR2hQPZZ/sEqYa2Dg38taRl/oJzn1I/hr18o8JQ5/rl
xzKYL4hz7czbmBP8rm4w0RO1kXp1ZO76crh7u0ObhsTycneJ7jYb+XX1uU/3v92dgvV+eUpfViBO
7/UJTOkbl7EzBwnWM470+nRjI5hLmz9+F3uhYswJjoSY/XzfLWT0MqnieA+fh4MbxqQsn4X0nBcr
Dc4zYscweUMUwPLze8qR/oY1ljVf4PoHSBIMPYMZsUoV8fMHDEnSphKCOmY44qbRCNPhcNWLo9Wg
kCyjzx67CGse3zzkMMQHfthTG3wX+evgoasNTcxnwf4DazlEaOVDxRUY3niU0171yBymCghHDfNz
mUwPJOq+eiNyHqXHhCEpGECEVFM0r8hI83Qdh/oqrpWNmWPO7BuvZREfGj1eV7hLe6OGpgKXwvZi
JcE5T/N9x9BOFx/84LVFGoJpDrO7oz7sg0Sx4wLk0iS7ITccWMPQ3leW7soDU3YG3pmlHyQr3dZg
qBMuWhZWtu0+hcSf3Q+glkmB9WNduK15gFasDJ8+M6EenBm9QAR4kTklquHIu2d+EE38mF3QbuO2
3I7FtAt8mVGFUd3YGf44MVjAxE/qOqUrVEb1qkZGWqD0GNtQI0uVraFoBKGZ3lgWN9nHf/YC86UU
A7qAavxmbf5cEvmQWAwTtWCvSKXjydnDzP6KMdiJ1MfBz5YzI4s0prSlYy3TnQkjbDSbxY0vY96Y
/1iY//kVVzU6fAxFyaMo2svVhyITiJfE2CtRVD2GEYYWleTAThPJiBFPBUPtqcRYxt/gJ46g8saz
/xOduHoiVyzCyGo8apoh2acJKW3nvsccJqNctZvxMfMfzPTF195u3P/fdgbe9Sza4G+jQPj5FoTA
D/y0SWBR4+Xl6i3BDvC+40pdkDiFXVdRPrWWh3SRMc/bxOCAXeLfP4Fy/vodUPqbMEdmIQDJ0tZ8
bPznNDIyhoutMYqnxF8NAH2Rvxp12yIHBbfujzYh+kLaG5adeidt+B/Ozmu3dS3btl9EgDm8ipKo
aFm25fRCODLnzK8/ja5zUcuyYeGeQqGwUXvvxSBycswxem9d42O/FPAgPfOiVPWtu9BPcmThqFc3
6vAs5XtT3wLr+iBXUZJtz19LK5izQ+Bk+0HZdsWWrHVyto1VspKUVy93mhvd37fGa5YwEILalR+z
8ob/1QTYOv61+awaNjpAOBR3IaZKg4nqPG7sQHXIOezn4V00rgts3nm9iqnUq5v8LX3ssk0R3gLs
NdxPI7gSa3rIOUFpwUroN2G/aixKmwe1ILp5pxirGjLtlUaQsbJDtiLqW3Mk0WRcje3WBb/JsMs9
FS8qIzX+ccAC2VYRNopFuuNtCytzWPnJwSuWrEMydqSwutOTN108uOOzDrAS1gDWI5Xe41wq7wKL
gSXj7maWpbeDvK9uRHbBXXVf4vYg4RYSmjRrBMznADhKbI+Jagu8jKnnCKKEpIKLjIFvMc8yB2+t
e8QIjTSnZGDClRPYHyHALOvBa6ax5zqYthXyvSt9etK9oSfLElxZw3w/n4cQ9nDR4qFXEvz8A1Bv
BoHmEpSSS8Jlso8+pPBgGZuRPKQPq3rIcLut+ldd2o7mUnko+lXX3UUsj3r0VvAnxfD8cerAuYlO
Un4IbiymD+KnRcU/pKqdjbbhv6SdBcN5IX721GZNaDmy282rWll4EypIY6P3Sd+6LFax9YJagqeK
kHNxE5G0hA8+mmwhCp0atpsZ8++OXB9a1gj4FiWgEyLq+D58sNlPtUVzrwPHazgciv883yvdti75
fhhgu/LYLkcQvHwmXqsT0TcHgQERKXoMWyGdo9yWn6Kd+NjDYiHbi25TNeGLLKxfFa7eRUHXT7b1
OyQw/S0HDVJHPWafRGw3QMyaZZMvGgME2qwGkS8s2RkHDHX8JaTgjQpj4COHwP4goNMI1r2KB50E
vHmPGAFUG4AlNBzlUt3L9Y3LDKR5icSnOn2iac0InCq9yRZjsNNVuG0AsFwebAO0UGF0R7bBOg30
oMFxiFn5nmdjG+1p+YCz2igJoXEeU2tobetE3MowWAHHJM4AGDklVaNgyVXrZVi/FD2pzRYRh5jd
GqwneBTzaFPkKNz18YpZ/0i1HHRbS3Q6GEUd/0g1Xhs0zb19swxMYOamKqC1mSX53lVvsn6ZKR9C
/eKXy4TePGM0faMUDiakmZq+aFdZQhv+NkO7fG2BcnKv2W8LYPiE65IIw07Zme5+MMhvvWaLiIxh
+jqhQNOiB9NY9dGqK+dekTqhdDREsnxp6tY3eI5VpgSzNiVcBKvFYPZzvy5WpQqIX9uOgIe0paJs
OubE4pSdITbYMHgmEhKniX0FIK/qGD3Rs3SGnaAGaBn2mxm/arg2wtteOuYingP26q73EqB0ANGB
zTXjFdXqm2I3CWuYsRnPCiMWXdqV6mNTEbFIl0IFm8IveV+u9/pGFB6K+9Q9dM+eRqj8xiicWFub
NKx3E39vGR2g048bkn4hnnvLd2MdBYdmU4Am6R/y7kFlc43O/75yzHVuzNS7MQ7t1lzL+uO4ZBTv
24HslMCeCU2S3P1W3gj6Kx/0LEYf3t8B6QycyFs20l7mC9R6V67yhISjIp8KcvvaU2/U2+xtXEZX
mrrgRYkVHrx9ox9NpA3oU9g3LcmL05b0Wz6Ft9xzjFudTCvVkcNNy6yx3SjuHqHATGyZW0H0Gmw/
3KXcdwJH6Rxv+20mv+fITNoTjGjRtewczrD6zubNL99E8xS3J8HdhSxB/rwhi2oX1tcSxCevdkzw
iiENfaAPfCoFMmMVaZ4zHHPdg5qKC9V89XByGPm1Vdwn+RNvml7K9JyYRGlv8iHGFqReSwBMjigd
xUccEsZVns0LCHjZIqEGg5hetXsFG003i56nvbs3OMgYe31bsmp18XPkHkD21+Mqo00kYH+TNiYN
XDJkor1R3MaRLVS3gmu7q/KTKYO3l7Onzu/mITkJeLywi/rXVeEITxazbIb3SBCGuJgjlPDKp0a8
frCKV5RG5XGwZj4/Z+h4ppMLC1W9VxkipVt/3PMCMkKor0Y+IncZmr+EKxzH9bjxaISV8Zzz1tm0
L8JVe+zkk5itTQS5+QGxpKbOhcAxYI3D6/O34QfDB69joAjRRXiFRVGM2mw8xUW+ESCc6P2iYEaJ
jxqlfliiUtdeOuVktbxkIDVRsgyvsrYmIsAFS0isp3WnXYesOONsFGaiulZILUt23c7w9qFyXHju
q2BuPSD3a1lZMWMJSV8DROShW86v/WTpGVvNdAg8Lq0byV3FoKRK5UHCEBo6fcZYBsPwhyBtXa/A
104slHdoxp3RcW2rSt9TNZTjYxtuVY0iF7QYrJpDgO7MO2VQCKggGLL0wX1cPnfmkSIHkVE3zr3m
Ope3WvoSR8vWffu78PpZgU9111TpszPEsvOlFv2n7tLjMqvS0CuvCkCjuhQtLOsuiT5ouZjkmeQf
Mg9t6oExiD4yS59X4YXK7+fo4esE6I3TJqct/6Un/+cEiEUINC0o/nMChj/YMmGJZP9OFkyTn9kC
SloiqosDAzvvS0+1cOEWTBvyb+X/2Rmc7UuNKggDX6T8zwc681j05P7Yw7ln71XusQ6KQMNHgw/B
zd8H/tGZODvuWckb62NTSl1XQrGZXDMIktnqFcYai36hwTlzn+Lmwh78V7vn1AucZv6aan41hf65
22WTBB0E7/FYkF+u2EGMh2xnaYtkQ4JEtM8fmCb69XW0b4B8XQNFhvc+C4Ql86kIsAngxZnnvWag
1ZceVvh8VkkL/+KGbLry778ILTRT1xmYwBzGO/h9M9AGcThKYdnvE2PYqD5cCTJF/BcDOFq2V4YW
qAjSVqovhJiLFnufRvP/7x/nlxdjauMp9Gbxa/C/Z78O5Y2r1kaY3qFZQ8szEbwSG9BGeEWnzr70
Fnx1hX5c8j+HO2seNkKpJ/kYwpz03V2pQ8eBLaQlQLpIuk6Rmg7C9MVPZ2IdUSiQFWGyBHb+VTVY
dmtCyHazeVYrV8UAWUr5SCBGDgioqmJlwR0iB14t1lV+J4+EVqGNC280lKINpJhU32fGbcr6Szt6
FiePWNia5EqMALfR9/AB/4l3Mh8tZW/SJ6/A2/ZoRweg/br/SFkeMqlSrXctu5LSW5/SjjBP79XC
eKkGb6Zmt9OYK0C3VbazASZAdKUG/FWjLnIpOaA0HzJ/65WPiRQuaIW6KGNbrWTRvpXdD7MF72a+
GRUyE7SPI+ys0t807bMXQWAjw+RRMOslDn3c3ddFuNQNEht5IqKDgJAYrQJdo3bbhndKmtlahkq6
mQSyWL+oBeT9qDw2SEg69c3MNTuyDm2wioGeJx0UC3nO5EWkikElStr8G4Uam6Syf+vHZ0StbcGH
q78eLXdjJTK1LVl/5kONaFrHYdBqlXPhkfy5UE1NGZwjOq5IJAxnC1WcdqEfSHl2V5LYaT2CWLOv
Rzt417B1/H2oX3rZHErBS8iizDugnr2BKSa5FMdQsFNTbdOEwtKwTs1zTOvQgsjS1vuoAwVCDK66
b6rB9qp6aUSfWsSrib1Oh2QxgHbtA7a5KP5xXKnrrPtshPrCPfm5hk7n+V/7+lnrIozKSBcrXzx2
R3VT3lnLlKjEdCO/Sc3T37dE+tHXpW/576HO5tZtMuaGUTI6ZvBZqz6Y35Ofnth24ZPwm2NCWyRb
mGwJ6pqiLP/gs6HEhn3hLH42iM5O42yhqEZt9LK4Go81ql5yfkm8rVZwHht5o0eIPGZe5uC3Mohp
U3Y1E2LJ24rjTM13vrdz1+LTSMHOKG5f1Ycouipf03zBq8quyydXOJ6bjJP59GrHjtEpgkvZZrM5
HGIMFIRiZDu3mg/CTY3m0fxgKBng3gFe+BwgU5PmZvxSPzTxC13WoZ4Ha1wVbr2gOIyuk5pUHc+7
9kAm10tITuZBZR9YlGuoUD2xbIwOt2V7B6Y5tC08FAkYwHEtlBtVXqsU5QF2HKeFZMxHJ9tkKmrx
BQ4IoTkOJhLDJ8W6EcO7mM/Xge+SdFs/Wrc+0ve3zzxaqgQZXV9yTn7Zar8v2vQtGU7LujRFlCtn
L2TUmaEVDXW0E9JDU78K1KsdSDSL1LOx/5Ba9JUhkTqzIiIWJAKVbU6ZhKlwqyLjtZJbr9zzf1Fl
VN5ODZe05NVgHQtryFNy6UjSpTScnzNHJH4qnjNKPYo+8+ytrgIWMtFvoisrOVR1sNLZpsjEddZ7
q/twyuGG2RZMJ7aY0h1z/mVDz+RWzMhRSo5dqduTH1h++PuJnpqr5/fQklEfoipQNYg737/1klTH
cem5xKkAvMw3BTtFeuWq9ixrx7+PpP56KCAtcAiYvKr62aFCNA1+gO8Mbz22EJt+r+jQEvKR4dyF
6iKjO/fefaACyKdMugXcfL4VcrcuoSOmrzgN3PBEkoHlryrf4WNAmDnCqCkjjRArvkZkUaLZz5y6
vW5VUGUIdYdNCut02Kmgl/Npyi0+0CSBe/v3pf2yKliqpYqY3HHcm+b5p8HzVL8cNDnaJf0zYx1W
5oljw9fKC4dFntuWOte6S2iHH4svqiFZQcajAl7QJPNsghhHnW9g1Yl2HdmxKLyChVedqJzplneq
sMi8DY7tTnsPjWMIrD63kdc0pGgE2nNRj7TjqgtF20/4z9cZ4XEVJQZd4Ca+P0ydGPqmognj0VMf
vfzer9YmWJlmPUDU6ihX1zkaXjxr9BeRXrLMqdGyNubgL+px0dwF8nVFb5+6SJmPH4F4Y7roNI5J
fvv3z/XrjdOowfnFZLrdZ58SjAv14E/rhjnus/QeO+G0SHibJKTYtk7cn7+P90Vx+faSTfflvwfU
z4pZMQoDN+7d4SgOKGw3Ha3eWXdEs4cxqZyH3oIGczEeIlJfH+t6kTRUh3vcTImF/d3J+1ufNox8
30AOjDadc+gGJyIKGfhsvWCPvpT2goawvnij0ZYURyM4Zng3KGCj/Vg4OUhpRPclBJYVxWEk76K7
ot/WEMWpsgyamuGLQmWBE4BokYV5FdtpKdoshMjKvYOkXBj4aNPlnt0O9rsS+aKiovAIT7/PP7ug
pI9NOfNGsj3V5bTfg1ZH/5GOpcE8ba6QNICwBcIhtEMajOnciJd0MhR3FiD6h0tfLF1CWPOVYSK+
QX21LKkrgbc+UW4ic9Ztb6Ib2rK32Lm1U0YrsYbuS7N3MZgrXQFuue7FVWKuNH2pi/M2AuGxLIyN
TsvNXPTShdfiJwsGyR1gElHngvlWiWdVkiGlcVR0UnEFRJK2t0HNktmKO+e7z96gpP8mz6wS+Nhs
fEYciu4FrUJ5SXEgTevrj9s+ycwntYFsfk3O/7ntQWcJlafU2V1H2vbzlIv+hhwKDPH734/7TwaJ
LBGSKKuaLk5lsn62DAxNZYmNi/BHMU4w5TbKY2fSxAEN1C775qofn+g606PLtPeiwS/iUaSWlE8X
Pjg/X3MM0UC1yLJFlopA9ftjJgZxYaS1UVwJ5TFS9oGxTPicECe5rwcFjdjH35f9U2uIzEeeZJU6
hSofuLPvmxd4eiO3or5PJazMD24a7wd5uAmMxxSzjQpe1WxXblHPzJhc2tq0RxWAviI7SQwYxnxO
kfHFDW5Hi0jRqr1KgnuVQkzAU91HEZgWbQkUb25ALajdeom7ju7IWH0YfnzUPXFVaR+W91DaY3Ei
TuVgwBS9cIU/poRc4SQe5SqBKEjnElw/wY3VJb11zWQgod8s45jIrjoDYuosgCBDULY5j24wdpvl
7JErbsK1j4tppVz1EJjyO2s6s3maOOpBrh4BB8x9NAiESzdb/NsKE6fQofmH6D69qD39UX5MJz/h
gbgAnR/p7C3MFdkSXVdU9hgKbdmlrxau6hHe4gQvu/CF+amyAjxpaCbvAE8e/b2zV6AsMtdMPFG+
9om3d1IYvsSdMrrq9hod3mEnbYWFZTDbJA8RIiyN45N7CBpiOOKNJn4Q8cCHOp9bGFVhrpK/ktFA
cPJsmWGFyQvAgfbL59+/7s8ihnOmFNQRHaDXk38ow4I2Cc2Y2TcVTNDvJW2KQhSLPYrGwmP2QnLp
BZTzzy4PJgBZBAesWSjafoydMYNUmd52Id6/iG6/MTNJNrcIuR4N9jXiwi2wUAEIYYY4xDHTGMaO
xenv6/7luVB4oPmPOuGDzmnEhaK6etZX4Y7xBCNwIGrzqVZSTm7u/H2kn7y06XKhU0m4LQAk6meb
RyRyuWRGaob3QbaXFZmpUyDjg7Lo6a3Mts2F9/WXFR+PBQgycMsm/zmXklhiXMX0LKi4fYYATE8b
EDzyiYLQqO8ZJJTNs0Y2MMaavy/0t1vKAgHMxkDhZpxXpnokGbEw+NEubZzCO4zSS8Xn3L37P+DN
+LwA2MBJglbGpBL+vsZnHniAusujXfQZMTquUzslowZ9v3CdktfHm9JdKvanH+n7Z9T6IodMQCs6
uOc3dYzjrAlzI91RcNN/4crybi/Hi79v4Tlk3Zzk1rwVUERgZ8H2OFuuOqEotaKM0l0iY+4TS6iK
JwnmUZfXGjajWW2YGLnjgzXGs5RFYzyK/F1TDQ8Gk94GJQLEJC28BN2bPprnV//vaZ09wvRs8cvl
Q7Qjf66TMTwpR725VED8+M6wgQC5rus4BAwdx8f3X7VRS9LcCjalvru22JsPDFerZ1ajpN/kSDKf
qick2NXci05yKs1E+dSImyECKuVeeoWmHsK36z07lel+/FM0xdAfqiZSsjsg8bP9XrZZx2fkC82V
xaX197dDsSjILINsxlmNvh+qqpTeM/scqaRLf3PdpJYtw9/AbtY4XHtfQ5xYa+MpvwRq+1EocY3m
BICCWfPLSxRZqQBek4Uf/Fj/HleODGPLp7y+HZ+tWr2wOCjTdZzfUphw+mQ2o3dz3rYZRUNw/TKK
d7n1GpZAwlXSoF4ryCuCcWf08aw0jVlVnSDpM1fPZ42VOYOUX7s12SsuBo1pmwJFUYfVkRSiY7HP
1vJdzadSiF+L0FoCw1l5w3sHqECGjh3UtnY/NMJScdMLr+mP12G6dRDs+YRNhe65dU5O9Qwo0qhM
QxzsSaAumOFfagf/9jqYDGKmN0KjLXy2yOVCA1RXMfKDBgnhLmZyilOCSajmNBfnLtOrdf7j0MJg
+/61X/lRNHuRXFM98X4nt276RgPT8zdR78RsUyyc5BhA8wEA6+bWCq/98P7vVe9n45umtziBUDUF
byDjp+/vQCaJidWVYXqDiIU4xtpCwwFhAJkUAa3tTD4peL/blW5BzxC3pBaUsKSK1QgupFwX+pon
J2xJqfKr9PJioP1yc/49O3V6g/9ZDBSracMYmMZOZxvqdi/6SCIeLlgiELZWK+4JxWCKm+CWJxG5
1A9R082FELuMpyyrCq4tkqBOyp0ImxFfqJLmn2fcq8h9kflR59C54ausKZi/+m42OaIUNUFR9izx
cZNwMFWoqF2GbqaSOFoOHqvVl0nziZVKjqZemcp2eSHn/FQMUehnVoGyhy5sm8QWQVdaZq6xcjvI
H8poD3FzwVvws974/uudr2CykmhSnRREGMHrodumdI8eMyjzJnWvFID9ZIfB7U8uPbQ/vsgcFg09
GlYMiHCUzz4XbZPW5qDICa6rfRZhJ0IhtU4v0W5/edWnbhsTUXoW1g9dbsQ9DMssS3f02oZ2D1qx
7S+09H550XlU2Dnw8adAPPfGRrSNlTolvZiodKHYtDKIcUfCuuNGj510+vtd+7lN57axIeKSqL+V
/6QP/PM0d2YcVaHG02yJc4VQBe0ja6QtIgEnOcr4mfNDiEpCdkzPifMOuJC37dqrDvn+3yfytbE4
W3Nk9koG9ZtmcR5TOfnPiYSuoQq6zze2sa1tR44Z8ef8jDOnWBMBS0xjsTaXR9Nu7Gb196F/tmam
e/DPoc/WGyrHwHSr2EVcfV94yO41cz/qlq3kJNM3CiIlc603yFiLj4AsnaDelcbCInZCc/noxPeS
celm/LbG/HNG54KMPjfKMu2McOeW7ADVz8ovFx3O0/wzFRpbwVyXCBBkAh94FEKuHTaeeag9C42j
yCeGgCKKkVxmflseU/h9LTKqibmeqRe0DL8uhgRTMBKljUp75awSzAwr9PlcRSSV9Zq+gPSDdi5Y
atap7pyU6ntinpISEdJRDTInUTVnim7Q6L+zq8s6Y5G2Gj0EZHrGRz5CvdCefP9KZoXoiqMF/L2B
VwXyFEezBrEoTz5TYhigJE9ykKaz6BtnsHqOicEfSdeYKljxlXWgFEstfMsFYS3Fi9HMbdN7HpAj
Rb6yEVkflQhfnfQZYXS9vfA4/bZG/HtPzp5kowP2E7lydqfMDLw1/Zx54AJO1Wxnrkjem6UXdpS/
LRjUBHRkJn8mg9jvb46gqS2ZE0a8q+DwdM4Q3gvxxqgu9K9/fUv4iVWFbrlIw/asAElaQLKlKmV3
3uekB/R3ov06Evaabr396KB+DGYnctsu1N6/rgv/Hvbsc2vlWaQKSRbvRnkXmoiiyCKmUd3BCRr4
vktZjnk3m7X9pFR/7UwkuANUAe1dDqJVkgqMMpdi++nypND3+/un/rKTnS9ayFIUGN+6amFM/37r
5bB2BcNz9SsP6ARBQGb1PojmVC1per1qcyibErZNTCM98DIiZbtFLC1cL5kpIz3/iczu36rNdTqG
c111gslrAjHI/9A7OBvYMv8+358dqanAn9xHusX+DSj59/MNNUEJh5osGRaTTnpuiMrGEjTH9KfK
maOOLzGqkj4HGZMNtoX1pJukpkU6N6WHlnBTZklh+SoJu5wdiYk8ToFrNW1+m2fycOxIY4CKAtgE
FCXfQSGS6yvM1/sxkrax/27wB4nkbFjd8e/r+rlP/n5dxlmnLUpjyWyMWL+KvRvqoNz8EOtnIbY2
Zb6WIHp4Ogw2xaE5mqnRXC42eRyAI0vnQevbekWAx4Uz+u1OqwrbVhR9QMnxvn6/055AHInidvEO
2NBwDQA601JUOizLBrBmrbfJExj7q7oMHnyBejFEth3dZ7rmtACUFYTsDPEiZhkSlqyuecojddWg
e+pJZkKXhwL7qW5uxEo4ljRhidbJIMo2ZL5FmZP6nzFLYXKxWJjetbPHnX4+BlZ43nyjzxstVd9F
blnGtCMgAJZHfOd+/9k27NlKxnh6teQ8erWAYvaiIgK58CNfOvr09/+pELzGH8S4Y9TZFkfKWj4Y
OOcYV7PzY3zPN8DqTvlIs/LC+vqzJ6owqBb1qYdF0Bx6nO8HDmMJDqWvFlNFBkSmhh2PeaKhHfMf
Wj82M+BZF672l6+IqtMBkCVL5Uk6xwJhIBSCKNP9XV/zyXSEkbmYmn/hvxvq+XwTj3uw3DQqK/pO
sauCGlAh6pSXTuSXnTrbdAmtAvYkWlBn6/7oBimXmoJNmDQ1PJwqqaCW4uhyvqngfcf6SguZ3CIa
H4LeHtIpMefClvBrU3X+5KFPgOSqUuH/UAKKJixxIy2Gu/3WwtIZrh+Xh+Wdgyqa3ilwu1lir1Gd
ffSzycd62nymp88VrfPd6hjd5s5x/n95v6dFlMVfZ+9/vt3ooqETtMRL6V/sVc/bpeOwE5v6ui7E
hYz+XRDQ2xM30JlzWeh2ZecvAa8ntbfMyHgrYZonk0UjeWGvh7tOQ27Pb+oSx9PG6WLEd+yFtL9L
8ZCOzboO0UWoCKNJ6XLVclcX+VdVlPf88Ya7anzlQn7QLwsYhviJ0GOoNFf5wH1/6PXEKuUEhzcb
A9Yi5aMGBlyrC1Nd0rWa6QyK9VwiyqpYilKLqgDQQPuU6p86ZtCIBo2gERd/r5XLEEl+jb2yD8gq
8+Gi4Q2nJmNrFiYvU0pZgd/LdV/z9p6BGt0uflIJJxFmoNLR8I3+/WIhtvmxiv1H0SqzUzTIlzp7
ncvUb2JBQe4OhRw3Ebk1cWKj4bJg6jS26ejMwBu7T4i9gSyFUnNO3yG5F5k7M6V9QXFuQWbr5nmD
PnIOd39kT/IJGFmzCJ6DJblQIbCx/xxnQHHFT2SgeMmadFGwZ0ydqXmFW62aw613q6U1LqtxmmsP
991ViOELmCzW9MnqNaktAQZMr5xn8xlo3xUZUAO0i1n6RMlcu6TA2OU7Gqf6NrsxPwJjFotQWueS
ODMg+h2b47irt1I+p4L2ZeAg9BJWHRHjdqosomKZu0vVIzc4dkqnXao0kTkPsGPZrLhvl+JevRfY
5WCuoGARsAUtUgF73Uwn1puUcpiI5HgwnSe59SHfJutqzVrgwBVFIrtMP6Nr7UVwkmV/Cg5ki2+a
HVo0fZteQRqffvcnHGOFRNk2g/qLzokgQ4LSNabRWBbee5JdDwGdb5yQq1GfNe/Dulj6Tnbw7tyn
5CStvIXZL0PTLjlj+J36vB1Wsr4wLMqXeYwDC2WFMU+smV7gt1vGRGxj4CNdObBNE4MTwrq5ZII0
JFBtgQMGwatkzSnQimzZtAvjeXizThWwwWDGJoquDpICYj4iqs9wzm0ID+ITrg9uwuSjQyaxVo7y
+9DZHlIXY8fwsn6wMrwLa1NY5fkmiLYBBidUFihY+ZdIsLLjK+05RbXGXXCqbkV+WT/O+TelG4ng
dfMub5e4dQg1ZvpVvKX3w7XBv/zq3g1vw1t+5d6CYvAI/Dnp14oDt2c3ZQw3T/ou2Ad3wa5ciY9p
ucQx3RIzcYdSKr9pr9BD8Jw+mrfWC+ePsZXrKdqFVDgQQjkzq7gNgnl+AolImbdtbpUnE3TgtXSC
bKk/CE/ig/kK30qcuSIIFzunKfUgvZcd8J5ZjNeE9PRP7Z3tKVGNREKTZI8sT3yorstjuM2frWvx
FergUXgXcHOmtgtv7lW6Zm8NQ2Z875IZ+U8951Q4Sj1XYYNwf7HHH/q9BiP+Kz4Gxvgjez6tmwlP
nrrixKIdsC3k+wbwzxlfIZib/HtkW7rjvMTJga3R2HREYNcz9TVK2VLO+lOLTJAK3ZzxX1q30sEg
7JxijIVYeOrVGYrlUp0ZHVLImfY+gJUkiv1NO3j3w414I2+GjXjj3pDo0WxcuAH6c9/YrBDJQ3f0
Xus392O4GSkBqetDymKMstOf6BqzBtZIPQPmN+7drbQ3H1QuAMmbvK1pBILmb2CpLiBk89d+NPcE
GxtKfuodWtk74jhB4BCYTAwh0KTKNhQcszMGfGgaJ33wnXIH7Y/mm/cQf+CWzG6HlX7z90L6c247
tWaph/7fOnq2mTCZ8FXYJpJdaNGbmpYiy5yh6RNxi4SA7dpZUs0n7igzmTa8sIxPf/j3goCOgyhq
zFCZV7D3+v55apueyDAFFy7yrW76svAGpzYFUeiTjUKl0rkXjvhzm/3vEUE2fj9ibyiDWCkq88zy
KCYbeozWxGp5Sy/tHX6qnPGf//faQKp9P1JcuMDnSq4t4dp4b6v0Wg1vLSYeQ9gse3eyXbFzIawe
Tk5zMvkbXc9Owb/Qifz7HiMX+n4eXdJkQhcI0VSCehr24a8WdUvdKVyL4ry7WOFPF/bjR2U2Pg2i
LI0B2PcDZoFb+Pz/4XThuTB3B2PZM9BRAyJ/N8yNY3JqrZtUuDTA+QLw/Djwfzks6vmj7CWZkuQA
UbZAWECE0HB8m9lXV/ZqdSkT4kv18d9jMTYxTKppUhr4YU0kkmflRzF4WpdqlnscoakPcwPHobvX
lCveW9W9bVvb6OATLkr8g+msUY9etfT59vAPhf51OerLrni2aPkPpTf3QNIY2bwTiTbKEcEBqQGU
tEDeKogNc7FNDn+j7vcxLsXwAzx/Wb8BFgLs7Jf3Oek8PF0GwnVXADEK5prR8apObxrx0t7t+y/7
n4tG4zelC1JysYH8/svqclH5eZq70DMcPKZtzkeDhtFQtqtQetKitWw9q35BwlC1/nuZOmtR/ufQ
yrQJR4BDCNo5fGl081hohNQ95ukhN8J9kbrLmuhjQZcR73uznBZASdNCaPrt6FH1pdEyxOiqHAN0
+CaJ3AkqkGYdWe6qwFoTL3XhmJN8POs92dFpe1jZQz6+WbZGNWkap67BRKu4jhzUy16vbA3MP9nL
ieItrRaJPIPMyfpeCPN6gPKdWcAFWzuk0MnSY9MfWphxoXnPDGwZ5cZNaIULz9cubeumd+n8Mfzn
tpwLfYLelLJ+mG4LOFOeOllYrQX5IFuzFgSWsW3qIzrzbHz7++eYmpE/D6sguUWSoqEg+/4g9K0F
2yQN3SPsNmFyo5YHj5mWAtK+Ey5o7S8da1rR/2kYMLDvhUgJ3KNH+gkgmGK8Yp8RxpiLF39f1ZmD
8j8P2RRYS+zOtH59iaL/OdREO209v3KPIbEkqs3ELbWOkr7pBEeCHOA7oSkRjjCXLqEczwbp/3tk
vsQGyVF0IM+zctXU6w1Z5XdUx2JhqSsLUrfxLCs3ClkpFh35TWZmjoz4N6cMQzyrhteqeWiUnbgM
lYb+Einj0CWQAXs0+Gg7JjNqNe2zJVSlddm2djAPT5RkuD0QzP19475/Yv737Mk7paX85d84W3jD
uB7UvpKtYxo+V3DxG/ex655U6SELbsJcn8v/f+hEDojySmOwNlUOSEuMaXP4zw+Vu30X+6MqHGv1
RknJ7KbmHDYY3AwfP1d04blAF3n+vE/HQ1imazgr+O/Z8dJeEfvcLIWjxC+SaGS03HhYOstWRHB4
LxSFHaZLSXg1B3THQbAW8uOgPXpMeKL8rWt1XHtbj71B35bbjoK7wM5gpEQcPvfk2dXC3qs+a1xQ
uL1S6daoySSkpFfHk54uaryHyVZvwJlJm3Sy3gNUJJlR3dfalT+euti1a8bFJW7tkAZSGt3L1Std
PZWNqrxJ2fE32VUroJwwXgft2JpHOsXWiIg1+aj7jUqqiqsmNo5oCe4/gfam7HjHVDtkEVwWAmUB
xrvYslpxqZO+2bPL1bsXSWIXy3YmRRHrdW+iReZMZqfJgS2tywfJaiROh4+DECz6eKROvmb/abTO
13T9Nql7G6fuUrMOpgkUgRCTRHzVwRM1bCC6kQvwbQVyqbxK02zRNwVfzJHdH8R1CBVeF19ZwqlE
f1+7TJICZSZ7Ltvu+3y84kfympsiiyfmUoONSOmciJSV6XSKaEWF2epshPpPbHnzDMVXLWzzpde9
hKJFH0QmIecqIhZFj4rXsU7nUbrPdAOAQjyPAGUx1eWjAZxSVedQGVoyUEoJ/DO/WKy/FsOLmb0U
cTpvuGGWthdi3S4z4k7aHnGMh8ltG3pXkuY7vQ8ekoR7Wkoxf25JNlK01Vp71MipJdgkfLR6FQ1w
t1KU+Cj1wVXBVlnSOPdsXUXexh9cuAWiXWRACGiJw3epo5AQqBpYrjqTwgf+qISmSIz+QIBR0fr8
aC1wugR/9v9wdl7LcSNZGn4iRMCb2/KeqqJoxBsEZQjvEh5Pvx/YszskVMGK7Ym5mI5RCwVk5slj
ftOvbRSOqzZc4vg7c4wLKT9Fc3row02HNpSs+RtS5FrVtoPi7PvMWtZ6tmu019SlBX7XRR7GsPnG
jcxViLqNYdW4VUTLvEM1NL+3JeV7JFvsmW3J3o6Cas2KoXiKYOYjaiLYIi16T1uOi6BS/PJr3QQ5
MkfaxJk/T60XTz1qo7DKQ0IqIxvptwYghugQHXDNlm5DutCSb5kxAjHEQXXrQwfHOn+lpbfTbIkK
0dv0yBoMDtJkGVUti56wGJ5S7oSloy0szxVpJ0NOyG2PqxLnHfHk4B+AOshvsyvXgnYC6VdtnyN3
HhrK0XCLhYuUhzjKNdwPY1Mh/lEov03jUtJ9SHidMDGXEXyYnoKtedPLuTN462SId/jId+rWmpeJ
iffLuQ72oOVxqtjlkbRWbWUVBcU2H+pF/QQk8WhDFsxyKHDAYip9g4AFGNBZ35W/u12vvtnpS9i+
etilhHy/oBkvfBxURpeodMdJcmUaXsp9U9Ig68y5o74QFwZxpxtHo1lK0RrZUXxwVlXIGY/ulFis
ODZF9wiyo4CCJWHFaxtbS63mMpqSDLLx+gaIYggq+VeTVFX3nW3Mfg5gj0sONMU829s0D2zpxafF
pAncmWgLUd03Fe2vDpkZwIzpRWBfbqPxMP47rf3K2HMtJXtCEiQkhrpnS3sFTQla+oQrOXrv+EMn
6ncJyDWa72n5mJvSPoPo56qkahzScYyIzxOTsnkCC9N5MmDJJslPRVTkwg/9YJ4j68VH8aq07gsC
hqQgKMOhgDR58IICthmq9fJPR8OlMqH4hu3safYyc16TDm0THwR7aOJ5Oevkpem99q2Hw3kyDwhn
KtKrUlNyYlaRdjFQbbH877VzsWh+tJ3YSa312AXPdkFDpCiAc77q+T0fOUaLKWuQCSXe4sMdN2gv
ZRXzuBxvN/oOFlNxiL4SpTebr2U8oMT5wdGfyHhjJd8wK6jSFX9R5OAFj6URVPYsbC5O4G9CSCdW
FC4q9TdXhcM6cIgjjKUKrZmFabYSrj/XByjZw8jBywWW7Cr2sdTDeHJYZ8eDUcGPsIno8MO2gsaF
MN1VSceFTQMLg/bZjrQT/8BZZSLOfx7qV5fnNCbtDD5oipBeoJ0cDlYnyMb9JYCnTey/0aaGDRRv
mmU2/hGI44lMWzQywMegq1Pe2dihhEQZ8mwM4usTYSTSHhX5JU5+6jqiML62GNe/Qfg2d2JQYztF
D9ZVBb3We/VsaxH4vyIam4yA5rqGs02B0IL3FnsWLByknWVz43CGHcRIbOD6hXl0aZPa8k3hhb+y
1jFjgAZpMWhCpHHqYeukqY7TTiyNqWSPvU+m4Ra9RWuQ/bJTW2tUNO2JwM3cz2F7Y0lCiOmKtwQZ
yVuonGu/hd6/opHB2CZowM/ZUlIVRuyVlnsmTXLTS+zfBcDquFu1W2XxO8f0U2HAa1tQ5BQHICVj
h0miJNogGzTDdc9kLUHzYiKWJiR7FdOR5VbUetxWXH9B14VZG3muu3ClMWMV5KrOufljIhMD16RU
l7mxCMJ6/XWeeu1DfPx1k3aTF/le1mQSOgzd0imXbrQ00Ia3kZq6kTFORtn/JKgfnzRpDzDuTWrD
5zu4MgJ0CAKRdeltv1RTb0FWX0qISi/iaNnSWBR3hvMo+3cesrt9qSwsgqNQ779+dZQNruSwFhoE
UCNgt6IT+XkXGLGo4HrKLI1VMkaHaOrK8wxrqsRGD4PzRydw6yfZDria0QQXTQZ8QaHRoWBSrdFe
HchqgpHibI3qJWZxGrfxmPVUjvkzbNrtgCyYK/9UInMbkXA4LlLdwV5Ixw61oUAxllxrYX3KhwtW
yQ59VL8tFoH6vaYzFXHlt9CH8symaWTuCwzUvKE8kzCOcnDqKpf2NaHHx6tL4gXIjZHMW7UlZMm4
Wram/5tfiqhQjzifVcrrkCS6aWyavs+iXXtMt+y+3NhBDvxhQ76BxWSwIyHRnGqjuc/Cj5eSu7cC
sWndX5U9zJp6lxAbWswYsgiDIh1MgjmvEc7qtEWsv/lIX4ju2/gRxjQ0q4+qke1E85rT5hWajIVD
c5eTkAcJkzUMfKzq1ejUx87ADAIdsK7rtnHkz4rM2ie/qrx9AyXza8A20C2lpdH/yHz1bPourKHo
KVW/kUBxM/Ma3OzsnEp5SYN8r2dkADiBx+V8sNslsAKaNyTgM0256/3XIpVXFGED4y83OWvogUr8
6yH1Q8GwOyJR1JBxN4xyqefpOouUY1vRqBDR3oqTbSvAhGCiiHh7pB8x7V6QIGnQwOxcOsQQPPU0
R6oNh6fy2JPe1rig3Ni2Y2z6K6AYiEATQ8fqeBK7+sRMmqYV7jmhRCGoDO1jZMyNopqBp9gV7qK4
1b/83CH+z9ElbMOuBCdAZ/zzOekl2RvaliZAq+6I2gQJHkiuBSghu1XH/lU4Ey6haI3TcI2O4rtm
/4c6trGUvBdGTEOtupABmeEpTdF+DBDPm6vqa+Tfwjpdi4CoVGk6msoGt934/394YNHISm+4mGiG
zZxjoVFLEIsC/aFyL1+v3NVXs3kpFTIYIsWTCMi8XSrtXnfObfui6velY5OeLWMsAMKjgwtZF91i
oF0r0uE8/N8TJ+8Gz8SwPXVwxo9JFUUS6qFRH3Dym59kk5JzKOOjfcnR/f/6VSczlH+2DM0INgt2
JuMo4/NX1bsgKdqid84JZRtoCqccFmiAuN7GSNcB49v8lUKdvkT64Nxa0WthHfyCTVy3TB2kyedn
D8LMZb0db09PpmRjwuo+pMzEk/D567e8tqAfHzQiTD5snabwwxxfYgeq2Vypll78yJ0mEryFT0N3
5gr7+nG33mtyXcV2ZGQlfeBz5431BIFNDyAR3HjKlZcaHQ1ApIwaWVCUPr9U1Qxy0PscQDo6avBG
eVLiqorUqf8W1Se6Nl+/lPFXBx1WELSIsckHL4I06fPz7MpVajukcVqb5ZJ242zAb1BWj7nGSDlV
q0XpnZtQXgsX+1lOfynTW+504rtJ8LdXKoPsFPFum0mZzjzTpCeRga7I8+AkKF6KCmOMk4EEWqOF
uwq5xn7jBtZOr+uTzNVZIG6ZEknHWh1F5FmMfSaxDdkQLulyZ+IjG9JCM9Cg0E6aO2zgPdyPCYnE
4bWCaOk2KJgZN9KlK2tt8k2o50aEFmSgz19lcEJpSACroXfximScJ++l6qcN9+Hrr38l+AF/0jVA
toR2azqYkpQkyRXddSgxH4V5LEqshi54Pva3/DImyvXvAYFGqIIIC3QixXxvNH84Kworr+ohoWj0
7vWDHoPXO99ugEljkiriQ9fu4yjbKWmPRw/tQGSFInSRCwckRw5Tt3uozPrSedm915yNgcaNwjAe
wc0hqRaDstbSR6N+9Ejaev6aPlTJsOeR6nEDy0vPeTDxoGSazNZGm5WCrEwXjqMuG2VPDdwjYJld
1FLhl/35+gtfO04KHCqZJJPx3xSUY9GsyPq2eo8RVjZz14l0QbAEefbuz83L89quYWoMwwLItMYV
Otk1IOtkSYxRt1/SJ+Xs0mLh1H79ShPc4H/W8sNjJoGoEontShDUxqKBJJCsIAHQOVZy9G1k6AYe
AFSAvv/mseQ9o7Qgk8ZppDDsIQ8iWzB/cHc0cx0hrXRzyWUdZyr9k0WvbTvzFuvnSu5jqlzNiFzQ
zIe78PmTprCaA0vNnHMU3gf6qhD6vZYeG198L5ABwDp+7To7A2K3pAtqBWUt+69ZRadHVb7Xpbli
BoC0zw16wrXrlUkTtivETGrK9+78h9PUtLVo3KB2zmYTLIDOxRXzVmPjYuQaGNQY2c7DvLrBjnDM
fUVQnXIYCjfW41rwGHe1TKY25oaTm0LtxglNQrTomid3vObNVSfkZSXQ2KoyqltUS1OKpnULxkS2
pbmaAE3CeK5kKuNRH5g35voT2Po/GxOLTRjhuGKhjzEBGJT8x+6qwT4nKsFhVDy1EOJGcVOgi4pj
KX1evVRmY/dNyjdGhZ9wGh1yOtltsDcR+asRA+2Kny76hDQhMA/AR6KfZUrItYI7aOIjQsz/+PpD
TqgA//nZDG/ICxVSX2NyBSauY9R919nnptiMgwybNhGFYUCbVIhh/auMLzaRzAhp9YTFvBGPXb8u
2mhB0IIQshubfsl+bMjf+GHj5p6UGuyv//thU62TIU9yPQJvf5acHYeO3D/L6FOA/i+6uQLVTjG9
FcWrkmwc5cwVKSzsjaSjbK71hnqy33mAeQq6310AkAbcztc/cIIo+d8vBxqdoKAhTTXZgo4UKaIo
hH02k3UGMK+YU39ysc4NPK8ZPuDRiThzFM83bbNK/7S38LsT0YP//QHo33C8kD2djt1Mv4tTfIxt
qod7EiaCLqMCS1q3jBXoNVKTJzECn1h4tNEDBerNHP9dfWu6RliX6WiJWia6ppMA1UehrKKva5+r
JFtFVbI0dBeMvQSgi3ZWk8/oAIwzA5WCF6tbdD3pbVDCVUAVmvREw26bMurQlj2nlIHSQ6kfMc36
eqGuRFEmoZAZbBnFEOaTkyhatxL07MQ66+a+B0sdLYnc7nBKva3frb9+1vh3TT7Ip2eNv+VDbFRj
kefywLPARRTWvkVchH58K5/+zczVInWFnsmAGtmhyVuZdaP1QA2ss5fuFOMt7B91f8+NqxFr7OJW
u+ratfvpcZMXs8JAdTFHt86qnNyJQp736rkBVUqKyLgxdV6DXJm3dJ8wkBFxTUv3SXFWmfMs4Num
2iNm4OaviJrB6pFZyXCheWEaWNEXhkBUq4zwYCTbznOOjpYz/itdO0dHHOvXci+KRWr4dFkODVYz
RXwvnI2TkbOZr2OvjBy8iy4ZfRzZnztw7fMl856mmRXWU+GUwC93EnrlJk7wFXN3BdtnI92nvXpX
NSeII32LAbbRQAG2N13pLmpJWUjJWsZ6x0tec8ma+xlIwSb6FrTblHlSJq01HQva9Knra1rk5jcb
uIuVP3g2jEHGOxp1JmNTCQ94zZLp7An0IoxlDvbaqUBIowJf8IePsRysRI9xG7M3N5rja56hTRbH
v2pp32MBjd1h2O8MEJiwTTcIEpHd3ohiV1LEUVWOHBx+LwP1SRkp4hwDa/rxJOH8Xm8hV0fNXKUs
JPihGiEdcQtccfWIfHjiJIGD9TH0ee6YZ1BAaXlWu02FNmT5C5TU12fx6rn/8KBJe1mrpaE1Wsk8
h5DcsqM0XDzjVwM+fLgktzpH72C2vw7+h4eN2fGHgy+sspcbyR4fFs0zGuthj0mAtHVzf9ZIezsK
FoKGcqbnd6m8CNC8l4TYWcO+ytODrJTzRj5pDDubajtwZdkjhtf5bgvmYyF+ChqauEX64qKnL35I
aPzV6NBphfQqQNs2QNud5yH92WXFqyOLox6YO8NuZyzu2oZ4FkrfmhwT7o4843uag64GgV6TQOOZ
8f//5kDCqDlQpzFxPf78GRD0UIVRxdYZpSrTvEdWNa9pn8sYS9NIuxWWrm1elKcYpgD802B3f36a
3Fe20gxsXlFuK8ubtejN6adW2g4qWRggvVS6cVyUKx0Dbloue7BWNHne7+QP6xxZHhVIw+41WWOE
B3iemSG2sVbsk0Sjy7wPKLeqG8SRCZby/apHN8Im55ah4TPD+vymnutpvSZ85ywx6vTNP5FSfR+S
AI5HXt0l5UsJ4sS3BeFPQ8UWg1U/2YR4TJffHGyN0Pa4JLK4S2JsE1yQxV8v+pXKj1oAuVhaXgzZ
pvCzTCsST61sC87NkmYBcz4a4mpy4zjfesrkBnJEHDLjMqwzmSBpH+1mIH03q9irX5qMhh63gTUr
ql2fv3Qu4+lsVCRV0Wj6wTRBAyxeZ/pCNDTzywEyOAbjsanicLCGZxQOzSYSuzB88/tzRhWf9tH3
OHL/tEV24wtc3XyjlRUcUzhj9N8//7bEtRK5Q3sP3JMyl40zUwog2Y8hkvfxrlCcmVQC5XiV7Mev
F3giaPDP9kMCihIUjUOFv/3zg81WtJWUdBZFQrWVtTNSmlLnz4u1SBQuCmeWUFKJ4knuTTAc7tx3
vrWFWGq5vIjDG027a4f+42+Z5JxmDI9fsfktkV7CCP4TaE9qlM08c8z5B4y9EaS90RB7p+NNoztd
c2Y5SEfofxXiUWl0fSOh7gX+gRa2ukjqEYWDWLzaL/RdQQnuY5kGwwl3vV1N/6hlRJ8zhH+nUnf1
McFRK8HLBdv7pWLhaltsfDwztS74XlX3HTjlSnsNgV0pmrzIPCgHrdQtbDP5I0lg0kCqASyo96hN
7BzfuJPzTefN8dogP6jy16+Xe6I2+5/lNoFR6xbsd6DFn5d7FFo2Ij/gdf301OIT20Cu8cZlzn/1
3UOEPzqKw1jL5JE9z5V+VgY7O/lZ4gSMRWBtSwe/j1Z+Q6ZnygelAMGQv9UGyiiOt8IxcBYa4pRY
+f627cd4BP5aqf/+dH1yAaWNmyRIdVlMen/UJHEjCswr1kmKCMWMDnkO38oukk2vCkgj8ANFDf0u
uRERrzUDMP8zRj8KIqP1V3au0kE1U24mrwNNhPtPDgg0RFBZ9dEYsnARE6++VKEExZZp3nw7vC+c
bNMNkLyEN+/qi4vOfBZf4rx4KlY0gXDUOXtucbAgDOA2x7DQKG/96jHZ+/vj/fdXT0KsZ7h6r5lk
TBL2BY2x0Lto2ckGrm7Sgmt4lrfPCdAvb6PU1Tp+G8BcKnDesIddZqIAkHP0QOAQgUSi/lBAyKtQ
uoJbHcCrS2xBlEZLyWbCMwlGjqdq6mBG4Fz6UyseLe4bX4n2tTsiMxF4L/Y2FnhpBIQL35MEUVum
CgcDHM7Xx+RaI4za+78/ZBKJ6qbJChtlonMK1kz77oZbVljIxax1HGzLF/27jDwmAojSGjSkbiJJ
rl8IEGWZ9QIloBT8fFAdyS1p1LNgkdfOx70lDzs2eVdeZHNYpCoZQLTEM7iGyfX1y6tX98p/Hz1V
IlQqK0/CloS3qS24M168oGzK8RQtx3k7iKhiiJ81o4JUD11i/BQeA4/B9gewqDKkTFZrcLAC6uYy
jbtwwB2tGBjXYUHoHGQmoV//YITrr+1uxMSQ3xqFQ6c3OwraoP/pYxDVtHNhsbsTa66VHpixnH5X
v9Lt9ptTYy82/LLd/PsYO3IJzIJetGuRSRst4HSWwQYgbjWPB/M+yTW0RreYccXVOq3Ao2OXtalr
7ynowq3x7LigapxdL8yVpmD24mUL/MTGhmkBEAGoMq6KapAsBKDPpHw0s2HmY/0eSN1mMJRz1XaH
EK6DZs07uaUGDJ4qfkKPnrvkuMx+pFfQKqESbvKo3uEWppGISN4vz7JowtQrz3tgDmgWexcF91qi
xnB/0R5egFq21egI+GYDhm4o9PtChivhPEGhWOkEKqrQi1LrazShDoE1bNLC3QDMRcqi1DBJsWdK
/+jI6SqBO5/g1zfiJ7zwUMKyGyGI+KSrcBRV99X377SyWYI+K4qjyIy7dF1DJpSiR3kEkrzoSoXz
HTbQ/Z+YgQurs5AalPqNcJeH/oNmnSWKoazVwP9zdybdqVYxSgmMbylavU1BNS8Nx84R21Ax7hog
aLajjmjfWRFEF8nuFyXgSSPEcDpSdkQElzzFzakBneL9eKaFMx9vXGy55Vo5pEWwsfCtt7Nm1ccP
eergFxbsOuB5I5zDOcap/mvwmq3tSQz+cPxykkUK+dROt61WPwSN/j1O9G9lqu2i4bcvyystU/FA
Okaiggd7ubWnr21pMlUELZFzRMDu8/kv8QRItFI3z4YPH5HhITA2J4MUXSQzPyu+jRavET3Aillk
LUGsGxVIQA3hGLw1+aIcYPLbeHvjZ70TBScXCTiK8aTpIw9BmySqbiKKShEuF0lhzLoScL3YFUgW
K0goGb2HJ03/GPZY38QZrnjJU9L0D4bWh9xqUE+Ht8Zy1kpN9oRRhippWwTNrfLkRc3WtMqDFMSc
OUizQPdDbNrypF1kwtwqDvrqZQfhqon3UR8sQ7/emwpiot5eB9rVMr212N593D8MwPQbJA7rrFhW
IJFVLDsN3/wtM1QVMQwAH9mkyvmNMOgm5IapGjELS6SgyHiq+mnwm5lwVkP3GMbgrnstY5qYaHcr
Uy0fSg+qOgT10AxflIFJW78TZTF3JHWTV+5bq64NFZk670WIahn76XpwAM/WERMDZV3BlK+F8wAh
IKmcdK5VyJlHxllv6lNTJs+9ns7Lwtwr4e+m9I+65i9U0BUlDGwPnqr0ICnmIssETg1A2bkBDOYy
taduQtDQOXdkAApVerbj4NB6zQrR9rq0gayLc39vle6q9p2VGoBrdZS7zM+fLXN0oDfuzSE/ggfM
bPRRFog8L2y+yvuP4V20ipJIGWXiesIT8FicSbCenktkWNxAeWgvTR1KnX7oPOafxAh05GS3H6Xx
azXnH0tsZrt+jraqWh0aKZ9n1nqABpukZ7tS5nQbdq5Mvw97y9xNIX6rpNYdSFZvFpFIymCbDaoN
+0nLkM/I4fZlvT53tm15qqwU7vrFGnvhlbvSZl3NPL6FhqaVK8+pz1LWnh6M9L7G8rbJte9JBn0j
tTBlwtEpjdYw75Y+Hp2x0DYwleyZHXUEvpCIHhi3Oq1X7lX7vX+CaJuGKt3kSEuS5w9NZdBgKGFN
j25gR7CZHXwT1P0PcvOkhPe9fwGRVMrJulL9G+XVtQKYRrnijOBUa0SOfo4pSuRagwtW6czwKT1U
2d1QHCVhb6PozSFRDmBt2PWyqYgoRc+5eE196OH9zm38XYLDJtpFt37SlZsbIA8wAYdBg44o2uef
lEhlXgkz5ObGN68Ti4xZFVrW44CPRHQw04UUbaHhN/365lzvStthJJQy0laphOjBfH62aBtqwoKa
G30zYEy9t8khHoQ3ktqrT2HQAdtNBjVkjrviQ1upLETYZqFPgV3vMK2ederOtl6icv51ZL7Se2Vl
sX2jJoExO63jnYKxKcQc8kVWTtqBeO6MnV2vb06GrhTpnx40ruiH9+lqtbSMiAdR2DKiH0dTaJtS
AtfrKJ0ztv36va4hPOxxGOIAFGRUbk1WycnjITU0ntcHybqpFHIFUJgAMhvyhU5alTU43kVCaN45
7j5rjmVzDGpsKNsfQXGxQKG2D55nAlvfttLvQlKhqziAqsqdlCeLrpFmRYkWjozvkbKtSnsXMMmg
nC/cdSavinQVdKsqXvv53HxWgUwTzxZKlqy0AD5HfiNGjC8zvV1p/wDnNlEdY+T8+eM2vqVnQs7o
t8FKXNN0C82duZWU478CToMboRPGdY449zRndnKtT1qteq8Ig/oipaN++xkpsDGzKEGiKs2qNn4C
B9PIY2MQ7XKJfNRrKeUraRFqN47JtYKHk4haFlLOwHam0TEQjtcWXmKeBzndlihHdKhElMWr6lwS
VVwiSCCwjjxho/Kw/nqP/U1HJSxqqOfiPgDTUZ0O+PO6zRrTgb8CkyVs1nq8dcQPOXxMpXY0tymM
g4OCgH43+LeKrWvTt0+Pnhyn0rVLM29U82xVTxZEK5SYDQ1DWeZL5spDyya3UPfpb6WX44RkutGQ
4aPEZpsxHJqUl1as8L6IAJ4dRmMeuCenUVdShEKd58y84gdTLI22Ct12TbSbHuPGECJPIBAWyZUb
+IprEeXDb5nCASxYx7oT9+Y5GZZqvNejfFHD9sqChyx7roN+3pEsfb3i19p+NrEYFXwL0wZtqoeh
kPxpVsfuN6y7IK2+SRnaiC18LzxUd2qAWA0j7rjFo3edPQRiBHpvAz94TxjpDEAaItUufvdzRVYO
kbNX5IpOKfQtJL1GzXX4pU7z2mUmZHFrHtXqUjOije34XGa/HTlZDaG3oThJmi0aJlorLx3PuZGs
X7t5Pr7j5G6NgeKrDSad57i48zP4RAtGZM1NKNO1x3Bu3uUCOEFTAg6bqLf88fB0Urck3iwr+6ep
Ym1MnlwHFGUUZFZIJxU216AtXLRPRP/QF/bWb14SisCvl/ZaCAVdQn6jM1XBdfJzCBWyEdnm4Bpn
qYK7Jf+h+WqJC2p7MwU9qrZ9/Ppx1zYvohQa0xEdrMEUJ5HEaZn1UFDOWXYC6g1pQ4LGXmxit8R3
6WxmT18/72rAQOMfDWLkh8mcJj2yJOHHJF5G2cD9G90b7ivOaVWBCr28tIrHCjGf5ibi++pH5ZIA
s8OFQVH6+aP2HWZMWZua5zq6h+ocmPEaWLJhjp6ZF64IR/wZiw/vzosNtvbGrHZavJbHBkFV7DSA
RF9/hStffRQEQUkOUBaA/skiB1FsD0XDMLJRoHWs5ccEIaDyGyHT+larN5rm11IrRoI48FlUvNAb
P7+8JnVeium0cXYddCM96N0gDzSP0Emf60ZgNq8FZstAxNBm4gaef/Kl7cZUwyDkYQiTL8YBVZKj
a0Te0enNj9gKl0X7KzNrmMThs93P5QHAhCMWXfuM/xudbwMwXFHFMFp/jT6x+4BlwvPPhAgw0oVl
DdmTfJnK58R/EK0OwWOvuvhA2DPXAxH2s6PXlJ+U8iFGQsb4qWB1299XPauKHvAmqrYJzYY2MrZN
EUDd2RTgFkSmIKvXYJ5Jx+mnyU1dUlO7mnFPITKyakx8avI5/4DBGjWu19z12Y1L5Oq5QKcVLQlI
FxYp6udVcjIRRk1DOQ10lCoUfYn5SOAGJ0jG3TkFqsl7t/729T68mrV8eOpUFkTKGRO4VWqcre60
KvoHFU0yG1k7iEjuiAl4i+mBjfXk1899T+en97eF0wdXNyIKfzmdMDgqjT6W9DOnUR+AosNBHpai
D/elqa4UFPWCgskVmLqMvp7XvER1xAwCd8i9UI4A6/LCXkbNvW87Gz+ko+VuTKW892mlm91PE0Nm
FRyswxavwOQJ5Ahr69+sGON2g7njyOmYRuokS7PETnLjbCffcnHso1NHt4QN6I6Q+yP+j6Mjwdcf
7hq0D1sIDjEtLC4teXK+HCuvdJu1OecQ76Czxe0maVuMAdANcM9Q7tt62TUXIBnLIGsOkQHAUAPK
BIz/X/2SsRi3bQVnuUkMy0LwlX7o6edcVzesYSjVD0C/8ItFnQBBijDe0131ULs1JKy+jGaR2e1R
ymjkQPT9+seoVwMq3XM+CHUWY5bPpydqtC6VY0s7N+Ns0mEGjP5asKl0ptEYNhR9sZSLHrp2vlNg
+ktAkd3BfRil1WHWZsZlbOxoTjiXET4k7SF15cJNdnoR0YE6j90jPWnW0JRQpqO/d+tavPX7tc+/
v6o6pSgF0kFwZkadXQv+I5fvK2c/0QlYVnBj+W49cLJ6sSopYRY72lnDbdh91biI7HBv4W2knmIy
H+7+r5fo2kyKY4IHG81PJLSnNwMySVqvD3gHUa0pBgwFBFwT5gqJjV2aggBAvENCoSAW1waN9nDt
V+3ixm8Y32oSdkYXB4g8zMbIeCafWSabjvOkAqnhnMClwuSH2f29LR4CT6wGVAh99dzmz2V87hhk
OqDkRHirWLtyHX/6DZMvn3NmpIzR1ChTFJqvnbTXQ28xEOspnBTlh+tuC/Wp9tZGESClsMwUe6XQ
ZzP9FULLNz7IeC6++iDjdf6hGyI3mtViY2+djRBnwS3AKKuH3/QTFSO6C437LGWr+E/n/Lnx3DHn
+Oq5k9xezQe9Eiq9K3ShdOB8/pYMiMM1foahefDqc57JN1b/Smry6cOPC/PxXYO2awuLxQ/rbd6+
ULc4/o379Eqe+ekRk+icjfTGLsv5nAGN2gR+3V0T0f1zn/X6xCLe+Irv5iDTzwgVm5jHlHWEYH1+
JZtmMwZFTFkghz6LHkXbVNqGLuYhUjjPRbvVQReA8zNdxGI0fKVGbUpcU9uXClVfqz3YYDwbN12F
jOwV5RQgR5GV/aOaLApfWSrIavbVY9+0SzXwlr1szE3nZKT1bAgPhQ68vET8vuCuji+ZeDR8JsrS
SQ3BiiDrK/QQQkOwdbLnsUInkUFujYqyq5+CWDqZer9UAqA4eHk73kZ3w3mHfsVgOHO575clZuU2
QHlK1PBNoD8Y8wfy9oCuuhoRq2lFZuRIfnXokJKJGaiZjbHxtqLPdxod1xaGWkNK7XyX/Us0KDPN
hlKt/8hhjDVVtZYj1CpFsOjQUzdghHTdz/yHNRLfarzdC6Rqpebcwg1Pfzby9yZ25olaUlI/GOUv
vdq0Xf9m+mIOeU5P4kVM7z1UfqTiMc5+BupDiwOQhixKJvfbxtXvHJT9IstfS2Z4NrtfLR/W9/XF
iHT0Svsk90t2S+VFs5iDH7g/IpJZAD1+89DDGGqG7KKjt/P19rl2BcA9Q0uM4g+17WkgYlDFMLmm
h4BLlncAL4jLEP91HhNUffOHr59mjoXddK+qMuUOdoijX8Z4PD8cP5DKVlv41GCx2A7GAaUiPEQ2
Lo4CNoBFOQb3jG2JiFc4fiAXYkFnfKD3QSb8I8P3Lod8EqY/WhV1Y4lNmxwaL91m2qoP3tyiXJZx
9ZpCBZHQ0U+6ZeIYa6t66MpDSgzVmmAWZOFCoTuEJe7cI7p3GasHaR4xEIQJmf6F3cEOI2iNG1Ev
MsCpdhthZmKgKuzOaNoF9o7BPM6tKNwE2VwR4IwYAPZvbobcUz3r7ODGXXGlNeF8/GSTKGkXfluH
XsHAozyI+GihfoM5jrT9emWuBa2PT5kErQSZO3lwWRhOhfDGrq2uFCDWl2DijVts72uCF5DVRmH5
0VaLm/jzNiA78CrQ5ea5lX+Atl5JqbGO5IwNwIxYPZQo9kngiNLfogOEzcg+PArMxU0iF408LVqk
5r9IhXSsy6FEozSPe+bnXxSVbaFEBn2mwD6hbIFepVCGuRy8aMX+vXt5yxP02sEDyoTZI41rhOkm
F1GnoncUSI4BUve9U1zRSkJxOLtIwl1Y4qRJt0iC166+j0+cvGLaKY0YTULOlokOmnLOrZXb3Qgn
1zYrfA9mHDTAcUWevFUt2qLIGxpXXb1O6z1iR8ZDa9/IIq+/yH8fMnkRW67T1kz/+XRA1Ev9F6Dm
//9x+Pge4+p9iFOui1YWWB9j7M0ogBd4jOt/IzEsw4vT3Dh7N95nOjWoaVaFieCjwdSCbxD4l5vN
r/G7T+Puh/eZTtaiuqgGueGTBc6eZJPubumtdaIvHICvvxwZ9I1nTcswuUXFMeLbQTIy9GFhGt6i
aGkg+9IBfb2Vz/zayrq12Z9hPi5s8hFSToDF1Fv2gsQY6MIPDqBee8sqdh4M1PJQPG9bcya37cZF
YapHuLb54VrfQtT0gwTxd3MJZR3FVdPtnvrK/SPF/Vm1Hjr4IXE/rEcVmyDr7jR0S0YoPgnc3NXs
eUmX3MqeEv1PSbc7Z2JRmv5Ckod5GN7Fpbsp9WKRBJdO/hEibZ6g+z5mAKMNYTjiRwWdxGYVt+3u
fyg7r+XE0TZaX5GqFBGcKktIIhjHE8rtIIQCQgnE1e/nc/+197Sna1y7GHpsjNIX37DetbJK3sx6
mdAwUDoVZsfaQDbkRib+dji60iCq8F9vVTLipFPVo0KLcGyB3uxmey2a8meRpr6eW6QqG1tU4uRU
gs6kl9m8tGlQq4GkpcoPbgmqR4ZTUUhfTRgsWu4qk2mJam7x1WN7T9PahqACN2Clg87Kz9Njh6io
rw0+pNmzLD53iTLEGfZL6ZmUBMGCDr964Y+KK33MsQyRPLilqpIKg2Za6CFIB4BPz+YCQq++CSXQ
/NWi8g+l4Sr9DRI7WHUxGvXq7NzaF1N+KBe/oJPrTtDQ7cMDqB61gBqsulfZsSs56Zvn26JPbtVr
DROtnilORrFw0dZ2UVwwTs/+rHmrT22Yda2l9uChaM575epMMkjP4g0yxH5vC1Nq1j/+9/D960Qh
ZkkhHilMuIP/nPjmcezNXu4IhUNaXG7PhzUT5dDeDz8JzP5t0s+IfpN1IH3P1vvnhZTqql1uKhc6
DBuusjDXl5/0PP66zf7zGt9WMbMbuXJFHFaWBmqYKDnLTUrBVxWQublVwh1fnEt7r29qBrzCIDZm
S5FFFqPpnE1389tSxWj67xb+W7hx8Y+7+gqC/mNtXegZIjcL7kqZh83B7Qn4HrM3cyDk4OadC+Qn
XzTuj6us9reupfyDChUVqUG6+M8Wv0BK0aLapG/GuYqAVZ5Oh4EED0Yh5q+u+acBRq0WEJ7SANU/
R5BFg4JqwkZbhFIe7M1VQ3WdVmvLGkSWrjzqNNNp/3agOE/Rcm+sy2Ag5Hd4PwPZ06o5ch5UIC7g
yCPDL1+i7tG4+qK+ydy//9Cmf3PhyRZBqKJS5QWd2p/Pdr1IGexEmr5p0eYgBTmim1DtssPByt3F
y2yRjC1h8psNE95/X/lvG/4/LyyG+T86c5wNVXXYc2EmMgOJ4iZKV3/e8cX9f9+/SMupFBAAJ/xX
XdNRLw+TejZ02HrQTJga+7a4P2i/DIog89v9/PJy1kHxA8ns5mHe5/BvAfRWCb7iRC5qMHHS20V6
mmbdppmgdtS8rH0ZywEloxtQso0yhXIHiySu4A0RgetJh5tWp+itea1uOhWSiXxrguJ4SBaXSwJM
0Tkh6aIj6EIZos7kueHm7YHwFQdHBgGXT3tWxgX4we143YwoZsgXBZozwJ4/2tJ/i6JQ3Ux9EwAT
MlvfhjWlyZPSHa+4ljW8hupzBvYMM7KaP2gZa9gcRJrpVdlP5H1iffreI9RWA0iGAkL7F8PBxQR9
V9YlPVL52clfIM7SbvEXjOsOl+G/B9nfAt7Agv7fxb4tlkf5mNeXqWB84fnB1nvsgCGP0NpPG0E4
mS2YZ2UWNsxLrKdrVth49IFeTBtd/wng/2WO/fnkuMsLygeRx0IT9jt/02J/1BfTNdM2EnSnZ1xX
0pe5OnPImZ5mv/LFw62BWUFr05EJJ7W6dyQxQaRgftmQs5Dg2HnsQVYXVCgpk+whQBaea2pAL+x3
VyhX5RBgCiCVM/knhPR+aMp/e+CKAgoQ3kX0chH5+hb91I3JYEcAE1EgkyPq8GWCKAf44Kav/LLe
+ejRTc0P2+pfSrS47AKiNNLLCs32bV893/Zz9VqM6obpaoA+mhnPzeICTN07nzKHfIkBQhRZz2yg
DPqybU5sPvvgkhOA7YwffD2a7I/Bi2wYLCk6eQLRfTAsfSeeHIFjd02hNTHioNurg8ZCWKVQ4+1G
5+LOfVBTlmoXW8UznyZX89gTfANGV4fqElu1+1CyWBxC1ZasUzq5IEKdq7NYXdybV4eTC7HeZnRG
x1zNfT0iv8mbf+2rg+SPpXkQDnAOpJls5YmkKHE1m+g3vxavi1XvZCmHWihO8dk5vXFq2R6d426y
DQuYvfVEkNgqrOVgPSRPT5vOfX8frIFPjK8XVE126xCwcCa7DC8uME1enQ2No4c4UkxQy1qFmdX5
EK6ioVbwujyb9rRqgzdQ7LwUe2+11uP6w//4wMa0bpYSUBSm/SqdelU6xpKAdIR+O8DKwj48Hd+w
jN2Fpzi/XvZ+YlpPECG6ixVkxxblEuHNMy1xz537lIC/dBI4YXm+kfHXO09J8iR+l11u6yVxlglH
v5ytJx7zxOEX9+VpOdkQaIuDtrqdLYlSWuy8/sk+Opivzsmeh5Tv2nl0ts82RMjR6umBYIJ9tl5+
ddYv8enBGdEt7ZezcGFDZWi/5TaSQBZ8kDztq2G/Pr/Ceeshom0p7iGQfPE5XCx8Y+HPv1qltPwm
4FgfoZBp/YiMF39oLM2+hAhw+YrbWK8kqJHB2luAgBzK5+zJaS0WAAsSRxj2Zx5khLbiau5lNW7H
DYpVbrMBrsVVZ0Fv63EZVM/YDlz5FM45S7Weead35YFzBMWzuDNEKZ6n3cxTnWFNToBzzTmytQhY
cceX+GbXlr/drZF2shVb2sje1R1iLIIHce2jm3tHP3Nq+3Oy7jT39RUSTR5BXLNa31yqQZzJWXwW
76nKgQtf9gCL7y5OtWtfrw+c0M/s+89N8PDfy9JXYOD/Laq/Z+QCVC8GsaoCpBLL1j/siGYwzmc4
wE8xgShEZ2AnMLbaYm/pdapdn4rzg2yulfFTa5A41yiau8am3Nq4dkia7W0DUJCqgtenjPtqnmHT
ochXIoFVbiCvbW8vcgmX3g8xAvVPE/5/90zUHZZUnbz/92Bm0amXyTzJVazQdZJhyccNctk6/FUl
c7g9BLrGUoBmcZ8j64dSUXawEfwTnKinKL/VUEXGebm6asvznij5AsPb3A5z4xn377+b95vN/b9b
JT8rtJuwor7zKGg1kBu9np/ifYfSy8u1Wl13N7S/ofi8yOvMOJLnyqwfZY3mf+42X9fF4IY/GYwa
yKKvjf0f3apXx2Y+EkCJL1ET7zeHnbRqwpuTNZ9iIVRUa3i9xbDFBlnQx7OInzZSOi6LCMxVHo1L
xB6jU8JmGZ5DKisSLZHDIl5ssh2aTMvintBMfl8HkFLu2oc2nS9Pd2CHutVwpyR6fEuGu9PdsITL
/KmO564alNGJOcNscA+pEV1C0o13zf3lcXicpfJPaNA/jdZ/P/w3y0yRxp4kgoykmxLl5hM8rSM1
BMASCL+oDPOBMgBklZCCJBNAhLtA+++/+/2rFPbbtKL9qXyXsVOI7n+bVkZXTMqpX1Rx6wyu4o1x
H+qusgOfGRjLKipXypLIVjgLTdcnKoOO39VXg4lXnXwG1R0U3dbVBzHkibUq9+Y/WHZfBa/fbxCi
6QUaHRg6lHD/Oe9PedbL4+WU3SdPpti+HABhduudgsJKEm87Z9nehr92mfWxfWszax7rDgpJjt37
AdEO/2GAvshy/rvVvohU/3VTOOYMW0wWsKV/3hSphVrOVEZtIkfnB/PptEVFkbZ6PB6s6l7aHu6a
VbZsd3uARQ/tTn445E7W2udt+95tp/QWNnfao/IL0GWirhuFwizw+bv92/Vm75+oSznr9tCDnDy9
H5Z6fOQt77pVuWkZid2jmqqMxevzYjc8HjcKunAf5Utxp4Xv//2Y3+iRfo9PmF3/72OK8fuPySkP
8+zcXI0hRXn9PLcHzIsH2PsXjVN3SZcUX4qI5S+5Q3/YGl/l3QJFvcmHRlcmxmZpz/99P4r+twkj
ZOVJDbFagDr984bMmVTrp7l0isdWZm+eZ3BVjWtFOz/XVwIX5/vRrMJTj2rKrFvWy6sBwntGqaCq
vsCyfLmgLmUcirDdV1AnwWs0V6jls9G6sFQzD/trHWlsDBqJJCOVnxd6GRTNfTlUDqPTzuZBrScU
GuUg48jFaTMhJ/g8tMmsfYYOOQObpLL99NCFXI6U2uuWbsAd3zqV8d62CloGl9JhDq6O2SzqwC2c
8BMvt46aecVv6PsqGwNlOvhzWfLm8F7Njrf4qF/8RVkBRGj8rnw14RcvGTHFLZ1I/an6xxUrK4PU
+ih9LLoX9LXlc9LLC3tWvtTtx6HvYxxWtNMKrRZy4rLYSS4bwJyraQHA/6wFWUYBVZvAE6rS0QWV
QlL9MOpyOOyTGUlezr7OYOOgEPdQa/6N8iOh7Q3UQEHuLRtyuzmH0o3QkCqkacZYk4eYzOldqx+8
biLHmb2f1NmTJKPBrkFIfTPeTpfBowSfcAqCELsa6riuOdjFfO6IA6DkX7SrUp2jyVBaRXFNTSru
gb9Eohx63E/E9a6B1IC3UdeSKgf/PdC+drvv89tUAKEouqHqoFH+HGdDqXd6s9+zKnqXaP+i+/uN
yv5EkaSb7BRPjw7ruZ9tkaFEIbUMi3QeLeAy8ed+5xJm4Gszu3Ale/CqUIuO27nVOYQCfCXCCgD1
jWSnZremIz8Vu2K9Xx6i7odHML9lUn9PXhGtwmBawDz9vbaaGjJlT/FgHQ+RtiILnyihEl4i5ekM
mdX5bJ8I9uymhyqdb9TNZFjHWFst7rQ3aSWtjjsUK9t4jG+xEZ8iY0nFKHvvGC68KjKCdndKxUta
wd22y9M6zh+G6MAebq4Ou/PD+eH0etwND5eHendOm3W7NuIpaVkUtaW2rIJbfOVM9fN5i62eXuNm
V+6Anp1ebydLe7pA7fx6epDuitfitfs0VsVD8ZA/mHfayrxD+u7hjAaFT4At6SJeeAGBmnbLQ5Kt
puXozz3U8EIkTjazYO7pwTG6BN1SoQLmsdGdGdJF1iw9JoRTH6dlk0hrlDrX0rpJxmQKy6CJ+mRa
DstuKcV6Km+HCOxpcIjFa5bMk/Fpn5gr8Zyw8W+kFfigt3wL8es2Xw43C4NtmS/7NazxwY23ERTR
GMxDItaRHh3X5IjWbVzRKMayXolVVFuaHKFxnIEKCD+INpnccrQ91U6EU/OSFKlwkOqQCkDvKZns
S9Q6F1yeud+GioN0h39dQuPiZy60ukHnU0ISIUFnA9B0Jk+Y6E2gW1f7aq9htQwo03YKW7dQC3YR
iPGEqyO+jLwoZr54nUI4+V3o9OFkeWiCBV/AAAibpbre7/R18wtBWzNVTk7/OFsvqGH82D/P1xm8
adviPr/XIUCj6HGbf8CqNl+Pj1S7in2x+jjZhzuEa7OXG2Kg9/BGsZ9090K75Ww1d5RmG48SHDSr
4b54GT6qzeW+vTtH++icnlOog4p0jOt1FlCova5S1EXlz2ybbYu03tW7bGkE5d0IAe49BybFskaB
davEVwZytj1WjOhyV21NxIPXXTrwkpPxDkMnOEcYmWld2eZTMo+qbb3W4ltYwVNMsIHBq8Uws/Rr
8SM0zhzcpadtlzKSwypgfjx2yXE1D2eOlfmz8EyvXu61ZbPqoOsznOql+zgn2eb2ePsFiGxTbDoe
trDLVf5yezzeHVYjBN93YJqzF2QFn6tkkdJ2SRsMnhJ1cbGGsC0qwluEJ+FnITJCalgv1bBdtstF
SrOKYRTcguOKi6ANg8Gmh5qP9nKcV6gJ1ylg54cmJZY5hG3aplIkUUJvFetsrU2WFsmDfUwFxcEa
I/mMPydtit0ht/M1qcaH/VszI/VkQ3gYmVGd7t8GnNX0pkbZmvVrd9hy3I3KsXzNtciMbYc4XyPa
Jf6wX93IokGWsKriE4a5/NSAY7cQd3uAASM6pIS/+fAcl2mZXuIhHMILks7XpE8QZcFj25xWs0DM
zFuHLu6YzJbEyKORn4bVPJgF1Zv5ClQrneIxnQfzYOTI6i5fDawI822b1NHVhyNh7p09fdknZSQc
bcNWHeEyz5nvnApR42pV3aEKjyo17zuKXPZbk9TgfXYnsTrM93Z9X6Kg+Xx5lI7+nkTYurw3nqW4
Wi5461ttDWtMIu2k+BRAZpCIdWNuv3fLy2OTtFxWI32Hy7Ggrnp5XKJftLfUWOemtdd+2267dbfu
t5fdwP8vO+112LXb87rdzir7vB7T8/tlp+6t83rYnddnkMR2v4WnAJ7/pN/2fBNloPSa7jEVD8tX
ogB7i7NGHVxtCu7ObHlaNZsxOa1GGqS7o27+zo4wVp0Kw111To4eyMtsZa7NtbHWnqv/ryzA/zYj
kQYQWxHupUi9/MOSlMah6aumaNL5cH+D+ar4BMSFeOt/79vfwsD/uwyltmjlatSOKN8yyxfANcfL
iNAXaiybU4reB14M6uSflxi98rfWBh3/Q6zwz/yGuOQMSmVqcNhhiV5+h2mMZ+yWPjdOIIgijUSu
jJ3f6botn6UfrqT/mcP5fSnK9/DTqB8UhXx/NmJZFbWa67MqXgRU5MdHds3jut6N8XG9Z1dWAkgC
01lDvQL4Iyq6xuXuY2HDFulP3imE3ZssL9MftkhfZ+er2fvyu8uveXr6obf/Ek0wKewAj0vFJSXP
34M1arXIjvB6NNBTbgwNbsnsRdYy5GFekFq0Fn0BYNC+6GH5U5HjX1yWP6/8bQRoY99e5ELa75wy
NN5eCKUCPCQYGBrpx6MIvIFXJJhW20REf+ifv4R7hCPNwFsQ7IHN5lv/XAzTyNoFpJdD5aqUYZ3I
2A/1ze2x4JX7fQnLEBJBOfqFJeQtSa5J7mxAjmtm55cIvwINH7MYHRkxnbF90Q4yrYQoyvUNjrwf
Jsq/49tURKoMKYxbk2L4b161fJRP2ZhPp/jcv+7LqLts5kdylMR9nBZCioIV7v6HS5r/DvWYCAYp
cP2oiEfBwfXn8D1d1BP8UPq0awFvtx4Vn+ZdXvtS5jSw7EwWaIcCG3Pwz3Kov8xSaA8WQVY5PaFZ
KYFoA4zs7BgOkrtQHcTj0OQ7vwxna//cd8tjT5bW1k4Qz/hZscSaOFPG5Up1sNed6QhewJLvWkjH
f+Gpn1/2jVcDJn9EtWos7CkxUzAf1YuK3PL9orBllMOwlm7OOIvIj2lb+X2CymCw+tcymsLsXt8B
u94v1eD8pL8Vz4etcrTVNWpLDZaUe3k2NnUwvV+xABnqT4Vu4+H1VAmarvQrwymzjp9dPDu4GtHK
j+t9btjyCr9gxNMk1+gqZ3uAbwsYm8v+rJeeUTkXGFtRz1m4oBBRqaeU87BdIDtHgbZuU3VwuVNe
29wuXWNmwaBY1cn1pb+CrQUP6yqFnxeQuDo4pJkewjCnbi+KWx6d7nEeoLX0UniZ4V/YVko7f1Uk
D5+wPFkDkVTDLi/WIYZ6FpDARfenbf1TwuVrYf7T4fpzbHyLhOH3GWewn9Ku96Dl8T8sw704Bwu6
Hfv4wzSFSOnP1KRYSFkk4CmgzkBQIsjfYA/FKOWXea2NO+SGA/2l93B/ZF9b1U8nl49AvVlM3yeF
wj/7GKr+PpHuylCmJ6JaOHs+5Uj8hEZGrL3pkYzPn1tlCDsbeY3oGEorWim6RKrfe7Iv+/Ba+XJ0
jEs8JJXfKDOJFncjIccpquPR43R8c4pkpLmtM7Q2YcNf9sn4Nn+ZokOo+6oPOVdYx3U887N0seJs
ocqboGWy53UM5wn3eT9xNeh5q09xqTKWgtZT/SEStyAu3HtSIG5B9fEgPBlmYD4e36QAhZd9gpub
1LFwZ7Hs0iw9hmWYpTk/ZamMScNMlblT4Qn3CLBHKpvQJEg2snTGpyV3nacFXy04SI36WFqp0WJ1
fSpDk5/auAn3fob3Z3gZ8dwsIGnm9WEbE9n1m5BM2QNTvN5VGPlzfyTcy8bGHzTvsG7COtSjm9fw
2E0496VVy8VqPkWtIcrT4ZMm2NBJ3KC4GTWSP2cR2BSdP9YcdNjN8OLrEHZ17lR7y1OdNtX938/T
8NiipWX/FPB26yfJU19mLtVhwSkw3gvrCGZq5h78g2+Gl2AIzBDirMoiDuqX/iUQr9aXgyYZAmgO
+aMRVo+BERq1jSJWePCN8Bx0/DRLz4EUa2EXHPzzUvwNKkV/5rbezF3QX60n8ZPGxQCFcMSZl7js
gv9L3sHPf2mhFkreyT1j4QIW93pes0QKeGbRCWFXWnP/Cmwl3fualweaZ3hjaHgA5QOExtZUC6U9
XUGzcN1DPPn5I0Gnr4eVAjEkGFAxQ5cheKBZJK/xv4xEr/BwjBnYlGO8qC9iPKHtm85fDow0MLFP
U2vP3Oyz95QVkSTxLDNXvMTziRY4+kOwCI8fUigvp2XuXZZSOPFJjTGSe4eI9vMJzxN0X6nLMmn8
YpV72N+0+CWYU3GJWw42lZ9Kv+utC40/cYi+rLyjC2YuqDy+Hx7phENS+idKHFLRVVjsuPz0THCk
RDK58FG33BM0MNe8v74vbkUcKf769VrW/mUprnDhBkXAWwprX3y2CPepTmb82QgHDjZD6Z2f6KPB
Mp3fvarR+1pY/eJ5lxM5BZ5rcyAOIU7WcIqBngRA7WPE0Q/laM3oDNF5ajQxqw0WlSyovVtw5XVK
+BdF4Z4uXDxWbu00HhzwLpH6aPrkmNbK0iYmFMMpxEnEHChDHSgfE2HPpJhFe8IPoAeYcT3/MgyY
w2LVKcOSW9C5OtRvfLuNZQbCORCddvxabX7PGCadau03TdiGJIhfEWnuoMvgdodPiWBIzdQnfcMp
9kQkaq92zr4WaI642dqjZJtPSCvEGj/nwTwa8cmB2AQIrOYWHEvioQlNrWS/fOppGYBmlu6bq4Ek
MbcYXj5bzp4xknPyeK7mKM6N3cHDpLXZL1xUUIl5XIORVxtAoIR157H140A3bhZCJYfzfHw1fANH
GiQ5v81XVciG551i4ZdqfIb0+WsRQrMW6m8wwwvQpVWFC//2afrHdA8lIh61sKXP5JmqsHEbt/NQ
IXSbwHRzf5IssszL2dHKIjqs53+nZB+efO2XCM3MwsxvA/EvQZRQhvedOxUf9QF2cI/RTpblyP+u
AD+s7dEh0LYsPYI1y1uQkWLHqc+iedh/BXpmYRtsp+dZmPu5b7qZv/fIgdECYG2igsGDQ8CqeX6g
N+hwzUMC0+N63LXi607n1csmGJ5r7lxELLLEdNuliDiUsrixZcs787nXQPHVO0gZP4vdKTyFIum9
8M/h7G2MdIen0EOiPdw2OAEEaLc0PnLYxLv6AB3VpUnrcBIXDN05ViLNH7y9l/nwhrpiTBdJ7WXR
LSi921JZZtHRqxJBe83xptsHzXL+zn3RQqKNRDvnfsHBouWA3wfirulewChWx1nF23SPv8Rd7z3T
lWlrcXmDzhE/QWC/nO2GZxJEwfRsunrYBCeyV1uDL3XPsO5HYrBotI/uUD0eEDMLdcdw++jmF3HO
MNL8RcIjBAyX+OLBYxxJycWTEoaVf4t6Euy+whjjSlwt/xoiUJ17EG05CvfXuIRu6kDcUOPefPNF
DFCNA07hxRMDU4uqsApN/xwbfto9ccxT58l3jQsZLzeZ+0wrx/Q0XjVTUX5AEo7FXXYr9+SLZhdd
OzxZeZjzHAMnaOiB3J+HY5C9KEEWgZp25DtKCKOLd/HmK8OX7+ji0OCGRVu3PPMtI9i3fx+JLomW
Ey9+Zz7xbPxf9KDJ0EfD19PQ5uZJBh4w4xxiUPCYgfhNdMdt23nSvfg7E5Ecrez1fu7VHwNLrFiN
qdVYAoUiAHHDLYPgyDu4YoU8RjU5WN0zaRMxhcU8E5cG+fQobkn0PlNg2S/FOFuk+YeIeJ6SrzUA
IWyrXxY8dMZwaYLZTvS16O0rcwh6JUZ2E9z8ebzntKJXtBfRS/WnCK6JnhJPJr0qLw3Pnydikokx
S8NwYc6cEPxsl+JkOYtqy9KZbWtWKXMlllJhbx0xEg5+xypfx3qkOCdhEGHisRxj8mjOlcnOdGHO
/R7dGRlsMQ+J4EbArDlz5+suMWMeQVxczFoxpEVf9kuxCMBn5nMUx4te4wGd/GvYiYEixtbta4SJ
sSoWv8MDLpUjHoSRHXSsBOJsYtx/TQ9G9uCJ7IR4i7ihyXJ4EZ/xHVqZ8xOJZGhrPgXQN74iBn0R
Th5JchZEiqj4V+PPh1SJRMAZjItYIUWzVf7xERj41wwxN+JLii9G5zVSeKlPZO7jEwsKibvQiFRP
f1IBy/Svuqd6h0BhFEBJGs48AaAp1kZ0DnUi/JIP7iMymTtVKBbtjnPUqex14Q3Ei86Rulfi2LAa
E+qbe3NvCDXXeBC4mGMgXocAXJs41SEot7p3A0JjfOoexA/FuotNXyLXbUYQaIZDfGbknnYLrjnF
AvZSrPky98p3iHKmN5fwCtuCeARoWN/EBOb38Op24SXmQoEYzMNO4XcB0bnycDd+Fp+K9yKqOKHk
A66JdU92utCws+fq+RBMsWgAcctELYjSkRJ2xCOcAQrNvCZSHRTvl2c+kemFa5Qx8cWupnHjUwz0
B8ASVE/B1TfgJoREESvpEOF0h9Oy+Ir8GSB2TPY8WMC4f42rnL0TBl+LNSWLSYqJ+mUFY5xeot4j
zxOK9LvknQOknWrMLGEDD1+Wqvh3+jKfFlhEv+3g2zN2LgYF1m8kDiPL+DIxSyYslRqrofhyHoQx
PsP5MjC1mkTcojCzhPUrjkA85A5/xW+9+km/4av1z6QA3R8iFP8O5f3hFn7HnednrT9dxsV+x2XC
fhQgM90+RzBTOUp0fX2ePxEd+RF48++cNleFkQDsC5FLGBP/DIvkTbvQu3Fx3ZWlvQTG17nzwlop
qw5x83Ng3qE6xJA8LXvN5g/TZo79d7Hkk1s8trmPodRIVDs4UL2NFyt9er+rLCfSavu2vlUrrLbC
kvBjT0giu50NeW0vsjldejs5F83SQDiP4Y2QMM5s6agrZXS2b9CP571zuK5upiVL6HulNSqWBJ+V
yCQLbHelPboSMh3O8ARRugTh0n65xtjW3aoPTgeXYL8z7JhYLgzO9viceYXzND1S63JAjIDk1fG9
d1BlXE3D2jTs9Cnzql9lojXeAnrLnxRbkC/7m8dPWTXAd7j1UFD8BhxQm2ZGz5Y1Cd35vXCtW9Zl
kcZl9Y7yoFmPYfPe4jvNMIyFi9hg5wqfU7i1I4i4mSt8nRJnNU/7GLEqbNiceBQnEf5wlvY4O4BT
fp0DjfGDExoJe/3mzTCKD7ixgwu5K1NF+BQS9QM4GxI+oBjzZQyt1Al3bdai1G1JqxkOmriAcHRP
r6hG68J5jsnGb4Q/tk8w3gESxi1Gv3DCcBmD6lM4+bNExB8gX+T6HI0RqDi6bWIjtDgaSKBhCGqY
4iQbgazePJGoNh8xpMnwNu/n1Myta4wT3nNsi3+BP/DlUpSxiEAId1vHrxcBAhFzOPC7MO4bb/A7
vwAWgGQoRmj/67hSSEMufhnBwrtsB18DsUV82r9hzlJzoGDZakH3Mviqbg2+iasgkphYgAfrFmjL
zic+xwcVu98AK+w72yT77ri8YsKgJci5xPkpUueieXTDdiTldbTIO0INIKVVcsVqPvtc7G4fioOE
FY0xwD4pbAZhoOXh9NZ5M+wVseveuLmzr5BBHEM4lL2O347IywtT/vEo2YcVRb+cIiKDTcIQ8Ii5
nBKRADSDgvztNVTItVn9bkg74KfxApgo2fN+V65PqdBySm9xRdGMxWyLUYMjTgJ/BuUf2tOImUJI
p3VMZ/H1Mp05bvTc/XIyRURqIobRxAcy7SUxJNHbUjBPFgo5+yNJ6cPJKokDHWNoKQjTiJf4nrYS
732iDcR2pgj20dhcSXf7ZJgsmErMlQg+zUlhF4zoI7cJ1VFNRqEnHsPQH4ECH9ZjfEoNbwY8Nrdn
jrAz1C/bfO/QmY97rBDTpkIdW0EY9+enPhI7vTABxM6pYgUgMe5IJJcn9k2RdmP7c9ko4/ETawMf
dZWHWenlIRC9UOeXKi5iNrLcwuQ+ESc9YJZ1WCtYRwlZjY89vgXuFHa57pyx0zO/fBT2oIqthJvn
Hyer4cuYvEvJnTvglr0JU0IAYTuMa/ZGTicMStLar1h04hpZmIV1UAdZvMcy2nsCAtws9XD2bqR9
YAkbkIsmRTLH72qEiyl8NfAvQRXBgxfUTuYevCuDkjEUHDz8BWwScTGcSadgHP/2zBZYcLqzcBmq
wqTSfPlNNE8bVBgc4h73y9LVWTaDu6j3kfJlw8c8+HJaSaO0nxn9EJbll4HPLX+ayc2HO6djJAuL
TnhIc2fvHLwDdwT42cvd8z3+48t1efCEd0x/cQcDtj/+rZM/q9jefYoEfNT6hVey/V/dqyswvidM
AsNv3dnd5a2Iu6eWXlMxGQRCuAXkiwotxkjhyez+coDBYleOwadXF/gAn2Pn+wXf4Wz0vBkJW64G
eYAxdwxOz5qbCtNmgekoDB9hry38BZ7Qjci4jjUorNCJcXXDrv1tqTY0Pd4Y1ZPvmY8cJT3/S7go
Pe+C14lFqGbmNnc1NrbqGp6O19t4xnLw5Q8tkAFWshKVfEWsH3mURQdvvxaHnX3SDi9VpAUjSdFo
Rv2iW3oHloa9wxiiyXLMTOGqkYmIMVkJW+DQ3rCYs3DBMGvdnlfjirWkJjxzcJAuBXNRgMAY7QXe
7G+rfcRyn4cL0xJGfpVArE5aeAlKFS+YWqyI4YVLIuaSGPOS/TEuq0QsXwovLYBNoNqIxVasbSIk
cCXp/4XFi/hTlzS1BfieRUr6pX6AFgXYEGoHSwJwHubLKYVJhoWKhejKry0oFS02vSLoUgXYSb68
pEeAvjQbOwJLIvzMzKGFK9KJFQNLYvhiC6WmvSbeYM3hnCC9SJzFI82xD3pLXjXu+e1Gm+BzEMf+
ROFJ+KIFb/FErLV4tloR7e++WvJkkcxM8JvVQfwnDkNSlFodCBdCBSdmWlHvv3I93VobLwBV+EIW
l0t4KHCKJ/IxUR7fNn0kh/zCTTTQd56s6V36wLcr8LXr4MbtNoGVdasmgF8/d+axltaPRtoseT8a
W2MLqCWGZXy21tdm2j/m9/1j3dmLypo/F6BWdFRACHuk+x64iwFhyK+9Aaol/5g9lx1HHRX7/5B2
JsuNKl27viJF0AumdJJQ37mbEHaVTSNEjwBd/f+k6wx22V+UBye0t8vlkiUESebKd72NtovO00P5
yN+nB3lqyyF/sk00nnmqtTF24o+D8Zys27fkDEZiQPt0+A9yzBthauHuer69wZN5E2yZcAiGR3h6
IapPm78+Tw4TaB4c0OWMZcxlPTkYPb9qbdo3kjFbQedZs9I9p0dhTbHNGHU87aU5X/bFgGoZ104n
2cNBCQaxVD6zqL2FC9bJd14Zo/Dt/bGAlLOPtwOTxzHc1Y3De+yMXf3Y8hDfWRvz2Xjm0FW4EI1D
XZjA9CHHNFnrZHfyiaYbEKRHcRqSNQ/xMbGHo39m7JBFR+sIsiu8Sjpxu3wZrriRw1XE1Aq5GOCo
5t7+A5Fxr5R2zZtyIsU788viKVMoMRBjNmIWvi1v9uKdN7848kbsYnnVkOuaLdWNtFM35grfqOxR
2ZkrfaPxdupGXORxly2lRbgSxyGebq6MU0ExveNLthx344598slYpaQYLs1VG7QBGiOZYRatItal
hB/p65tuo6Qj1c4LWTHyJc9ug1swXUcsXgO/EfoZGF/DlnkICsBCOsIYBK4UGnzYmXi3TQnhQ329
sJUTAoqc/Zhum1tza6DlxntEdfCCWWtbBGDpQ9Q507Wy1QW1na/ocRnk4/a+uW9wnMyAtORN9yzt
5M24M09IVEs0MfQTd+KhHvLHlkhhySkfkR2Ka8TlS87Gc/tYMrs3jhji5nO4i16iF4TeFG5v8mO+
nUp2vr3uy20Pb29cF/sCRtUURriAJbt1d67WghlewHtiSO3FwLquzZ0xYdDeHmF4hbt0m27Fa3Tr
9lgEhaiclkgYWJFmp4V1wPtH1HTxliebOzHaNK6QuCbcoHcbFWwF/2Y5bsfdcBh3xipciRHAB+Ap
/S5ZSdzxa52TEq0wQnvAEZKI8KOWcfKyh/oDGwtOm8rXMWMOkdGYb6UtQTpr7Mz2+n584mxbCAWs
vbmNTtEpfeUH2QM+ktpW4xfjB7S6PDj3e/IxC5UXmPLLGn9X91C21/FDsiKFkyERiaOJVrR4LYds
Tq4+F2a1UBYzHGvm2CaVyymfUAzey1pbhHOBgCC6DQCi8EBa1o/RHhcoQFki2xfmDqLYOtnDkYu3
4vnm6hYMQc0+kEEoz/4wqVSgEBhMoACV3/yeBALLyL2CxXlkD2ZfWH9H2I9XMLcWfv6NVZoYDQXK
VMUzu0WzmMyEkEnxATEms8tOrMEqZZLKi7QwABx6zPU63gua5MiEMLHFdyW8LHOpv05Ys7O5Ns+D
YlscsyAPsFGE54QrDA4x9GRoeywvUDJFN4VDob/C90v8rvt55CMGZmf4MXET/3hMvXZG5K9TH66l
nfKq6bJfTIKa+6Td3BKn2E0+ih2yncnEqzfFTSiRSHOCyHbdXXbVqYThdtldd4LaViYOwtwC64VN
ekgPF55gPonvrqf0kGDRc5BNJz5M9lbsRLqXbbpVRrTkSrvBjRNZOgH8mIgTJGgyeSAIYmSr2Hy3
NOZwz+CfGUt9cIwlvDFWmKDkIfhokLuWOd8Zy2pbbSV0J7JdbEUHnh8ORNYPkEFsDQoasR/lxb5u
L9sWrhpnkDMu0C2Tsw+jcgZFbaks0yAN6nO5vjB7m3TC6d/38+w92vbLi+IB32iAp9Kyyu3shWfR
MBOFo6ipUGMc4c6t6XmdpzvaaBzZZTsFtqFH9Ym6oicTMBJICym0a3Fh4iDed3PTK90/XSSa2Pwt
BI3t5tmM/hz/MwZGOCmPCeqwmAJQwrwLACg6hofoOC7rc4FnwL7mMw3UT8f23JKn5bZnqHVblE/v
WQ9rrjzXZ+1R4ewVCBoYOLDSqi3stBfxJ76zGGHAUnvP9lf+jaG1rZDoyIVze28uOKw66T7bt2fl
zUANtTWoRdfS0tqZG3lhzdOVts9WeHW1T9pe3f7h7Apm8nVJu44nif6eucFpm+SRQ7Wc0M0Erf0k
9pIH/GSu+V3TcCGdt66y7+AX46ak2lNeoAmkTcw2K19ZMKSbhw7qtPWU7qZP06fLIT/1Dw1tdcQg
5JwLNmolzXtSUp76h+SQQYYeIdInTnRooEcbiM631YO1tT475NeHcD+lp08oS75SLRu/hRVWUWKn
LzbegkogcTD/73CgcRdLbWOd+B/KobExN/Ga/On4DMnZYLLneHfiyk9QlHH5LRjO0wlpLk7KtMy/
P3fczM9Q962bB50RsB6R/DE/5zCCDXiOk11k2gkx7xgbH3su+t21FtD1ULZa9BRxYPCa+WdvNeXF
Y6ZvDsE4GAfR3BZ91e4tO8Mq45DWhrfsICLoWy0waEsJXOG2GgFNdwK+gMLL3tMq7FLwxNkr53Da
ugf9qUGm+SCZnK7oINfixGVXfqI+TWncxydzb+7FnpYAgflkKXrPxTL/hT8LGTi2vLjvtI04Lem6
YXhnXHN1MdBuDIMInOMGZ7cKYKAvi2A657HUqaypk/pzh8EXmwWdn1psIW5bsLajaGFmLkISB8YQ
SIdYA5v1H9RhcqAyn/cz8arDSjzSnf4klGq3VYW8MOGgo0MJEtTMkiDdXtdURGINEBWStpi8Wq+a
Gy4Wd3YjYsaXQRggCAN7TGid0irNbMF9bhdTQp0+USGBON18twCPUo+ip5A/jTPTUdYFWGlMgzoO
mLbpn8/FA6IQngLAqWsBYRk0VkXTtsZLzxZnXqBbglSCFPeB/APBLAn3fzjWFsQBEwwrAhAR2yhk
iGwuRZ9ENCHEZgua86znwVaC6yp6y1MsmD9byeJiI3bfmB8tRP8iEBzrJMgBhWDGwdcQLA7Rp4b2
5ulu6Im+eORntJ57mtJCaBHvooNggKC7PtxXeKrxfNFbWTLlspyxXnx25OnjfxIouNaBoP7f+Bdo
GGKZYuoU5P+an1Rwf0G1twVfEfDOEz/ye8gE1bKA2y9A6ekCKgWjBW7HMiE3yE5ZvMTLjPPrVvrs
1wtaiA4+082LpTTLBV432QqqCte52rwkc3klxgDndhvviDNGtTgsCHlZQ/PeR3vo7OdiP67HdRWM
63arrvrNcJJXWWkL9MiET0QXHNYF2e6eRfdI4N6Gl62NN8LE1tI8vXAdCQRyxAn6xAo5g7P7LvQi
4PqrD9LLprrflgfR0jATdtris+LMyeoqPg6rCDF6caAg3RN3RiLZU1D6z2YAsGS0jT9Pljhh1Asu
vxiI946DP2wFCVaI8SLAxRZMSPDxq0MYCJhQgIRZImQv9Adaf3oyvZQLynIhln7RBatpGwBPziJQ
gRBAS3B1DNg8XFFeTWBPJlgs6KqboUFWXNHsUCC/ie+hn3kXPuFkAedjCRbLuBGkrBKmwARk1hUn
qmcowWHKoTKhyPuQBCjLsCy4VemGs32u1pdPMWO57Wbx02UuBjfYr6B0mTNkJzUXrthMfXGDQ6/g
t2rARWpXoIRlTzMOgS53gxHkp4vB7HVh5gI5Q0x9s2Fa3MBouWK6C3ni8ffvlN6f+NwF6+l92/oC
pIXT88kAat6Kt89uCQITCSydm1Y8XSzMDQMtBPgTNBfTExcn3FyAzjkNduaJuk6cvOFXvDCdPbsw
Vu6EAisOMtIGsBKlXyGJ/1IxBShLiILKUlxC3CfnN8qKjDIF5i94UQzHRqFcaY4KCvblMDNpEZUw
5W+bixB06q+VPy7EA/nhvPktSpPPltk83wDXzASoQzmqz5qCmClHIF3SL1oEAsyZzOhhgbn1NB5B
4mhMigYlbmKAdWyYgHNoPAgMCked1c2TPp8s0AHRgRddaYHSJiB8BkiZYDaIvT597BcBCESLCmSl
fBN9X8EFgLaJHph26h08ePqYBNdZeBKzU+oL8Os2Fy9Tueqs5Yh7zuQVEpOYaqYuRagPIxwQK6Ps
EgNO4xkdz04cAWoCZSDaqj3Y4774bZgglFcIYL1qhae2X7nasebnqmhagjBas5tHDwSiQA9wpjx9
dgMB0joXdodzByBj8Duhgwulh18BHGSqoRnlCzdfB6uoFj03Liben4xyqk7Rt7yACrc+vEIx1dew
0UqXBtqMzPUAytvNxjoiaBkQ9S9pFn2InrN4iBuwm1e4yTCRxHACU6RDnTfZEuxpTecspwiXgJRh
34gX0LfyL1RNJF/hsSHKpzv8mQAy2i/jLJpvxFJBDmufa1/wC+MFTEaIdcgR+W3RBTDXw7bxUhol
6rGA6DVZiYZf61fezR94VJDbdLd0a/dOR6RDIicea1h7Hj/67A9WXkaDIpkD0EF8MpwRq4w7GB75
jr7AxbkdTqYj5jqxmahZ5zoxK/+mvFmE7LpQ+nxS8gQfi9gpMZM30PD0BRZMgtkmeI9wrajecghP
nL7YEW0UcRIEW/G66R8KlGhg9Sw2ZjCA0ctAYzqEQ0GTE+f8StXCfSzgeFF3AMMj0rQrr/KSV5Y9
apyYonmEwiR6ozRCsbSApzfiRDFXSA3llJSs2/LWoHUn+j6YyVXQFssVJ5Kz6Qkx4c0Pz+JdgPMX
4UuDOUeX2fPisXhr+HwQDsWUKup+aW6+XTgZYk0XzVOOLl0kuBqsYG6xkHaOgQriUyDmm7PWlZ+Y
53y/eBWdJMEALbzhWTANiyVH+KfNKj6avi0+4s5hfqWpBaN1RS2crWKusmjAmmtp5vKR+XhiyHa8
fbi+PNSuij7taiPQvjGpi0YtJZmXU2CUK8GFzWle9cAknBix3xA7jpwrl9LvNSBb1vzcmrf+nZEs
mKtcKxiFI6OZVlkzF3RHyJCcdDHQBS0S0h1LSm3Z42xk3hWe3Gt9werIDlNw9Vi4OUdi1YNHCJTO
pswfZvcXUQdABghJ9GCXCpd7idLnwgqfBkdx//1Z9kX1RCA54kGNLZ/Gg13INgtM0j7FnHrd3nSX
/YdCrSCoi+GhkignKInNDdEc3M0RAqScjQmqwn4usWni4woKorpjVPxhfVoLGIz5+krNIuTzI/N/
4XWsoBWnlqvMb0CK3EpUcWIRlpYQI9kVwiMUR6u4FqQ0tKWbatWtPINXEa/wOebEPZC+p7MSeWpN
LSU6neIBEdCL18NzA6ERSiUn6EJXyxZjCdbX4fIr88LHjOQwm49A/qBd3N0Sb+e5c5y43WOGbwyk
vE+Xm94TlBcxXAvBFORmZJ2iFSAet3f2pDUnN/ollhw+AFRKuD7413BHM/E1b5F7FFxKuAhezOJ+
cZFsuRewgMv2g0vABcTwYML1FI8pzRJuZuRVsxtt/x+a/kKU8RfzXDUs1Bq4vGMcpuKQ9Xf7/VYm
0nW4Tun8Jci27wkBCa0twzAVQSJNc3XCah4yrSns5RI6IM1Jd+aVvi3NItDK7ofD+YyB+utwoKZb
yGY0OOompgxflMeGdDPuRYZ+5UGwbM1zy5QpHIh6L92ZAeavtvJa71DUzMvtuAbj9C/7O9Y2C3vh
2Y4dkEV520grnE+8lrUtKe3N4D1bs+yVmB48Y5Dw1XZwnH8s5z+IfgRp/l9H/kXecSnyeKwjzCw0
/E1IJ5CVs5F4hfqeNOuseblqPxpViVf89o6qpGHISxaKqYlL+x9RWaTW2n1Crv1p6bqFvUbrUy5u
LskWPl3vtb9+koKpvWT9mdpYRWxTF6H8IZw9ue48CJzXycyb/8Z06GG9fnmZ0CChe92ttwsgPAD1
6AyeSRlCs24nRFQrb/Y8UiF43urRe/Sc3NHdY/A65+bIKc1SDwduSjGbrYOt2Oc5Tj8SnbXN0XHm
7g+n+pOJ8v2TIzdDu6CTjSLoDv/55NJF1aq041xPW92OaQDiGXLNnVHGZ6lbN/o70rqwNn4yC/mu
Gvr0WOMNdWmqaN8ys2utrdqcWObOmczX5isOB9XFS4JteHGv65IJkRRv1z5FcOseRUcMBu24YN6a
9g4hP1NtM04FeftH5s6X0E+h6Pj7yL6SaJKpMWZ1NzmpuIMITcDgsjHbvBSsSFf7afnAur3XbdLX
7KeHq40zFuYga53luHee7v7gvmxFvWhr3lu1AVV3T4cDxFons+UApNFr3J3wvcJxCfckpK62IcTT
9q+bja5smFeole/22xuj74MURsl5277DW2j8X48GLa6p9ytxZjQPp7MVpktUm8M6DWCqu+k5oVU6
LmLvSNluS6sKIrs0x5Lm9978Qfii6D9dvy+Ty9Qcknq4N9FZzMSaFztvBVJr2hsLmg4oJt9uO7YQ
Hnpom2zb3oMIM4tPV5LPWbkpUuKT/ivDksdTAmFodnfDgKY0L5AEcJaLM9t7B34lJydxBhoBxjN8
owtZce+Nk/pv5kPzUm4Nw1FBXLJtM2vOV4gVmIctC+dyDnfsWZ3IxplKMHDhPdL9CRfvF+cP7fGC
oF3Z1QIwN35rOyFgJ4C9XYoQgXneQnMSHkrQp9caz8Lmkq7s1D5ACHlPHDFH0piK3dmGdqiLX+4+
Xx8BHUGriR9kuizP6bryWM7WVk6sk7DC1U/V/P48pC5IGpJfkNhm4uQvDOj6bMr0u6UTJLury4Cw
GBuKf3u4e+fUSze3zQofeReCIaGutk72rl25Q/DuA/GB7FEs/ppid0bsOKPIsHsXXmW8ua4MhNH0
inA6rzevrZc2BJ6wqVL8y66nAFFYsZMj8J0EzrtpHqenG3Zhu2F3eTNnVFG4ODgOB2JT879QF+4L
z2SLY7nFMnOgvL9mLL9T7OIoKymYUd79sH6p30V+3IgkLRLfYohF7MvMZOJGMuayWqyyaWNfjOe4
kO2OLBxo3aS5VOeJtrhO2UZdcUSjM3l32+lziNSrejTzU/iUdlu1erkYK70ge6eYX2sEclaMS8rF
Nnq3RvSCQ+3k9sNaoon54e8J9e/D/qIIy24JGdbXSX+qCGKskWf1HxnQq/zS7WPF6dk9UKPQFoKW
VHkRfXV89iAaEfdwdd6DHo/c6jQEFj3/48BaAPShx/OKCw1Ru5/fhiA7X3xQcWVDkdi+WxitdW6d
/jBBy//DuOSvz/HVKTzJp22v5OpwmrZOBjM+wN4aKZu8Rfb3Ck4xwhMJOskzP25unnLLIwXhk92Y
8WJ9Fh8z7mnuDdHQfp+o/gCitgw1rPSoidjlq5tmfVO8AQnFDWe9TneBsT7K3AnGPSDuYsjt2213
BydOHdLCDeHuEHkRFGVGebeNjyRmZDQJ3G4Mpigl9RmdZDIUaKcFE7zGIVDZqDQG7nBX3bPFZoML
C4YSaNcyelY08Tz2OeiDsPxeVoqXncd5Haj7q6+rdvvSsD2OPhzLTVqHXaCMssnyR/vqT9+V1fKm
2UH/SMFv/Y6JmHLKGaEOLE6LyS6mxdOei23kqr8vLg2afgmSPHGDZd/7qeWcKbDf08jBvRbjkdC5
qotWI/Jhpl0XPxSk36mKBBtLImaAmFbiO79M0gWxI9M8lYaTnjkDtkrIONB3zlhdVYnweRcJQVLZ
jzSYaHXVeCzOiulP4+g7J5VjQECvk9FHgthXJXPbSkncSmm2CpUyMGR9m91G5wrntE9heIYzOYds
og1ua/YuCe5OyjYtrAKqjn+fDOVbdc66rsGJRWJvYctsfikqSUyVxl4rJqdtBjQX2Qd1c7Btpslf
pffsRG7sYd3LtPdgOon78ZO2X/kf0wK5Zaikp2Q+EEP3dXNgXLRrk3cYtDEGmgbtZf6BK7YzyV/K
DJsk3ZppN2JO73evix8y5LeYL8nNWVLOETQWkqoSZZMqikNu37wuHEJGpOqHKVf+HxfLIiJSJ52F
oEhN/SJ5z++hQgZJiqYPxkd8R+r8PjXeI+udhBMnLNfydJy1owpGwgZyMjhJM0Ne/sOF+nRw+HsG
JbfLgHmLYyxZQl992qaqeq2jspeF12GHE+lRCIkvc0WaqZEnkzmEgS1/0HiQYHfwx53QnA6pKFku
SMEBVVO4QcNSnQRG5UivvRqomqNlizs+GQoOOPC5aGE38FPDj/q+7CymWLeEKJJ4FwSHwvKd9XLd
s+wUx7ur3o/tAobuyNqvk7hrlxbat7q0zSQg0MsMst+KPO9IIYbqd5tBxhxwUhBU6034AUCGq1Wr
2OOrpa6gb07iV+Lk+b2L5JgfuebgJoOsij9zv8OD7nJQPJITktKRdLepbJipPQ5D46y8+dYbvvrJ
HH5WtM+nfKp5jTJKuPTbd3WRxHO1etROyDN6GxpNAV5A+vNWx0uIXBNQ3rcBcQn+u2RTZw6+UQVA
JZzZoL86aj6LsDRg7/w72qWAl6sMUJyV07JlRKDy7vo7VxZF4uKMl25YgA1fujn6IADg+3n8RZ2R
lU70dAdwOxmKjT4i9vAW6QgAOIfKmZ4rCBqmaQ904XWw+kMycRWc3QYoftdnEyThpS52ZLPJOobw
M/WB2IR762v6akIJCN3rufBJpWS1H16vdDDhdT3jHCO8r3g71O+aX99cnF3G00TeXp9J3pFpAh35
VQpvHNpwivm4sV5hrgc55DxenPaGQuHa2XEyp6We4YqGgMTA5KRzuhVKidLpFa9+ado1AQkj9je6
fX+Vcy8GuRjPAxuDwTMaVxRz82lv96AdF6fWgQyt3/++Kb7P5MS3MnEQq4qzOnG2f+/SUv16x96x
yDaStJe5J/D1TKqX8vpucmTS8P7vd8Ok+VsRY+kqebGYlkkSs+aX98vuVTOOd7M/SS/39NzdFyPG
8x1oZ7i++/LVmTw2s3pKRvFBMvAmpyJWWdZFeA6BhkwNNvOFgvCQMsVwKNQscFBjlrV7Svy5obvZ
tp/NjMGBqO3BIJxTuqc+RDQJGQimSw6Kz8fBnjrEw+2NXx0CTWzPrk+tV0MvkWCoXI/azY+22VrW
XGgiLMGwQD32UzAoV+EWGiDhdWRy2WqBeiVubJiWOepOG3ZF604W5yl3q9tvMRikbVGf95G/Yf0u
Xj9KB2KGf8H21x/fmGiLZ2jAdxoVMnY3bLR6+0Z/41y+ZB2g+uSBItlcUkdrsR3kGB87+f4pfVcH
+4av1QO+DGBO7r+vz/el7M8sjYMtBvx41f89GqKu1xuJFLBNMbzIxcuQ7ZX0RYnOjfFDMSt/x0WE
WaZuCm8PNA9fXXBKzRjT/H5tV2rr3GU32ZgPA0UsO535JcHSiuQ0P9vI5ziY/lC8iBH2ZREwZRlH
ERZLUTd82YaXVZKnsiQPq4nsYuMnE8Va2h15DTenJGD1J9sI5ROd+9cbirXxP0AI50Gv87DuT1g4
qsc28pQZn1grdjJC1qsajPQL8I5t7K52tuIMAG9TZOI1IBEdlr/f9AMJE6OnPdA5MmBqwuaDz+pa
G42umpt4+fgr7G34vE9XiZLWvuTutZgpqn8lu3ghL9vKa87hdAVP0XoIF2oVzKiNatm5YeWdEp1B
AYsK4ILuIVpDFNQKn00r1tAB6jTJRag8eOVDvDEZ1DQ5x0M508kTxbD29fZSzkKMOLCFyr0zmlt7
XFmDU+5xRxfudWSOeUzgXFKdnqdrvVxjV4lco/H0fAfygke3QohZatcSVCYaSSI5BVrIb3p9H+wK
a8d5Kh6Bet8+nCdhBySgWA1rkllm2fqzfEHJXyEzmc6lF5xs8Cikbwks4ISYL6/CA5scw/IKOndv
yHf8MT9pPmRF/L+W8MPdFHN0oDAQsTmwSWbjEHafgAjNkBhpJ+iH8+YZR5UBVb/PtsFhv5iMvkkl
ABmqHx8VGmuPJbslO2HPXDhG6FTL/YOe+8jOxtHNn2KkSbb1PM7xWAgd6GThm5H/cNf+zxEGvmhQ
fOLgTJn19whrbmlKynLWrjopyK1ZEovM1Ym5r4tFprIRpOUSQypmpx9voPtfUicu39WeZr2BuXny
0Cd4iNwz1/gpC1r9XpwSeSCzz+bAJF355mJSGJZi5Q3988UNTzPyihjfSxTNiQIzEyu9QWi5EUcD
wgCopERmunAaUXJ3K40YititkHNDGTsiJur32tVOB3opprItf4qo+4Riv96ngAHq9DPKhjznv8/i
5SaPUTFN2tWUbQsdNhVRHcI0hA/YzHRY5cOOst6gji4VoKC19WJt0mOHHodIyuapWqsufpEdxj0U
SXxCMoggdaLnrPG0Yoj1RwoC7NloknjQBE0/QnVG8ZuSofTD3ujPef3XZxET/X/nnEq6T+ps6FbE
Ml5f4QXcPSkLphZ5VVj12MQCZ/A3dmOgoQ+L7J5ZwHKnyEAwns8AaeqnFq+D40jtC69nXuf2cMSa
nMmSuoUNjTC7N2fyUQq4rMm84iVgvTHEswUybwi39SJGtHFZmR+0LtGCAFB2TtYQQONajcAuyDcm
cdPJn8I7i7tLmxO2Q3r1qZ7fyDkOTQcJ8pUZYNOGpxYvoYyuh9sidxqdRCWXze4B/4RQhYArswe8
ccmC6mx53JoQ/w3+BvlHtfWXBOa5BR+VTSm13RTnmefpBzZIJr6VsEkmu0F32akeoRpqtvEG39l0
EM2fK91pUbM+0yGwXi/rCBwVDexd95N2cR/tydk4ASjjno9Ip1leWZfpoT3jRokaHDkSMVOvxSmi
QQnvwm8AyAgpQIUQUARaeNHD74vZfaywN8woXhvoEwgS/dZ0zJb3x74QputnFRwzGdFJrVFdw2jk
nsFNOZ5HqV9Y/kT2yxfoMC8ZT51/QJ+mo0sily0/Dzcvtuzr4zLEDB8xAJpUiZRPj9r451X1S0yT
QLfZhbNuKoahEjv1dVmt5dxM5CgsVrokO52mPxkmGWBq7uVF9dwr1VG1EGTDfb0lftHT2jfeB0BK
SxDTTaiwF8VRKKtDAgv/XdN8Iv5/3QsgFdjxY+mncYDqN6Bgghdaj3/ucmix88pShzIY96riKU8h
SOmRH/dTV/Zr2bjbzasRNo6iT5bkoahD7Bc4ysv5Xg7XAxaikzAwrl7M6mjRs284pRctc+twZKm2
B/JcSOquJUDgqpdIoW7dUbcWWKuVhIgplzedNDXNOnRNepqM6iK2jNlQt/ags+mI3JFQWVWtvGv+
comuOKFm43bCjIef9LG+qV55A3Au+qk9VSC2AGPlSrE2qm5TlXikWa9Nf/PzqyuXsJeNGDevzI0a
LIKUV204kK20b6S7nfDxooZgj7S1G4Z0tWUrlTUX9560+6t1+ve5/0yc/HbuDU3Rp1RauA9+Kbaq
8CblVt8Zm+yaut0tA4vE4st8yy5QR+N4ZqG2MlTYLqli9/c5VvN+zqAVJxRnrxu05ETz7ok8y5Ln
VqJddQ+MEF0T/OqxIYNOx/jsFs4nkC5DVD8WWp/0+V4yw1mlX0kZ5MTKlpLeS8yz1HoihO7fn1D+
tsIJHEzWp4StASlQyv4907Zm3I5jf4Xcx8Y32pODp/d+Zsy6ybwisYTkP8z++50Gi+8nRPjH9/4y
y5OMNkwLPP7gQxHIECTl8n4LYjPoU1dtmBFXpbKP+lkGT0r7oYr+bsr/5XN/AdGjvkjksGhRXjI3
fwjeT4Nvs46FJYMMVLVZT15bFDUXW8ZX9zKLS0RqQiJRnKQVe0sDGwRWfEwYEOX5WeTUZ1VzmdpE
Z31C0+uH6/QN9Od4DYtaxJqy40Ve/fd1kschao3oUhz0+6Y+xeqZCOjEes2gAPQ+d9lFD8zr/N9v
+l3SzZtOSbUS2nkNL/gvpX8xTnEUvceXlQRBeZsPu1L76GDRFueUrWeCVr7PYAQ36dLq39US8KFm
CnmIW82pVYNI4UVxkVkwX671vqsAo7KAn7WtiWt7Mr9p43vF0vjvgzb/15kyafGTL/cZcffloDXj
onZanxYrtplbEAFX/VWuoPncaRbhGcqfZDxjeCYa/jd2bpLD1mWGRJC2trYXvyDifsS/4hjsTDYW
PbHkU4CbLG64PwjV3AW5nfDkuKM9SjfRjh0/lhnCZ0KISU2kDdWO7S+A/vm1pB8EadrFVoDvQsz2
MuenjAnjf93GIJMqjSEVIEQRbcn/FEwEYN6rXjGyzbT2BrLHHjSsk2McDp1eWod0HuDc9i6FtPVk
vd0X3av1FD5U71SsPQYbmNuYQh8FhIUEL8gRtyan/KNkJ1K7hWIXT+28PV4D0zW2Ru3SJ7iZzqD5
TNHm7+5dfrMOjH0ULgFuidnrIyVDfrUtmhru7R13i35VRr/+fZn/x+ShEFJACBhhNRY7hy+Tx0Tq
1aaDm7CiiRiRSll4ERRZikFNsyc0v9rZJVqaFY0Pepjq8d/v/h00V/9+9y84UHNP72UrDcOqunul
ahe9+CpPA76mNyfWPaZTjiq6LqrO5Yj0/mOYPNOL4/t2eiqldW3onoSD3IiMEcPmEb9S0Jwf51gx
2v9ewbADZelSuYOBCz7nwf8MjCrpkzbNRwzgY/epq3ct6CyaGtPc6Te/6+1BmdUUbka0y0EPJj/c
jPr3m5G3F27BVFgYb3y9SsPt0pEoJ2sHqqmcfcWEfhh7KAnlLUzVXcIMMgPyrV5FVlcXKBm6EDSw
viRgR5fiAmlo6+LWel2YuEJUjiwtKBDgD7FIUg6TVV38SiA8QmkMdPxoPuLUqQ2/Rk9MCzn1uscw
W8eEQKW4avw0KX9r9jMK8LugsOOuMyX5yxjM206+xFIfHjRu8nMRSMcBewkeuME8/zDifnqvLwuW
lSm3iVGk6nIEl1M7mRu3d8u0co3UcDPIojGdeLmw6MhdvCaGl8pk3EQwrOVNiSezTuBGvS5i+gaw
z3o1cf8/D/DLLTFR+zTtysw64CD36bA0PF72yb58xNZqUwaXLaHeW2vH8rBKEAP8+92/2yH/fSk+
MYb/jPPGKMsBoEA/sChdX4EPNm1grbPN6F63kf/Dm/2va2FIsoHPrkzH6nMJ+s+b4bx7lZM6gfzS
2CHeA5pr2kG0VX5CGcUp+3rz/vd9lL9n9boezaI2i2qjgqtJE8W7Djc7nRTzWz/ZRx39+y425lcj
YisIZF+ZB7VNZ4SBvo/3Nsju+tRmBxnWdBvGeHGl3/HvE/HNzYeTTvQWvD5wGxp4YlX6z3mQsjJO
tVBVlv39bkdXLJXR5yvkmBXq7N/vpIg69Oup+O9bfVnV6zBPbiPphidBNatYqzFFvQmJvb0gOhEq
mbzJH0y7eWJxyhoUjqQlbXtBYl3+wAz7nkz0+al1unCmRu38tRSrdOkiK2Hb7I32YI6O1TrEx+Ms
VJUOoagpRuDpouUrGRuoqx700DdIMCBMl24avQCXyYLJeDr6BpkwrBEpmIUH9n/lEkZ2t6FBhspn
onkjasxm3tZeXLnF4OSoEwEZse3DO4L7vqNJfaJKTlh274tJ7bcYzkznSuYTbM0yDfpkVPtSWmTR
/mocpPbJ0v3i6jf41lPkouw/G4d/XyZw9u/XSQHPYU7k/6n2Nezq1qd9e20nzZ7Pao4ePT++mZwi
HOJjF8hatSt02BLH59fRrMIIe/QjbGnTOaI8aDsGnaPSuQxu/RyXNuKP2ylUfAZy9NIgO8UhpXSs
zJde72/Xl8hy+C29dcBn8IQfLY8t4vVuK6OXIjg3nmL1ATSxr1AcHxOMf2lQxlDmYqcJHSXz8mZ+
g89AjmRPwni4maK5S4JhXN2x/qOGkN1KWVlSkKQzaZgV+AHUYEcLlh7rQ8i+sGIFJCVvY1jUptcO
s47FS7VvlnN5ApKpJu7lyezs+oqPwmlyNilCaaIzC0+C6X3eVftYWuvJwsLyKzuk2iwxZ3rN5jJQ
jHmJVIbShbk+Wl+uPiewox/Y2vfevqZOv5/gA/QIZgx5SR9cBRctmnTUZpc5dLjMDyOv+j/CzrRJ
UWzt2r+ICObh6wbEeUo1Tb8QOYKiICKD/Prnos5541SZ+abR0V3V3VUlwmYP973WtY69G2bm27NV
vWrm6Bj1Ut4bvTMvtlQsY5c/ysSmGPcp/dbKg8Xxh8OD+s9IuHtjE3KtWts8FwuZLAKSVUU2KWy/
zQYajKzPmtIXeQz6s6yIU+GfnWkN8PSjOvdwSp7XkoWMev9Wx7PLeW3qk4qa/sfvY1X9Yfai20EQ
teWgtqSj8u/sVTt1CrU9KhdqkEAdu/qSLSTppbJxeJLzPj88l03PmBb0JsZEtHN91USWl/IRv/Cg
FuVzqfr0t5wPdqC/X9p38anGvVOpRlGU0lUo8v9emp4rIeD/+rq4WU+XQbk06Hu7x5BdZSeq0x8s
3d/lDXcfd7d03ygry6W8x4J7WeJF0Iksviy6HXU81OyzV1+D7uQmeS0AC4X1tXB//776j48CmTGx
XzyOb9U3x8rUY9koxWL/VcIJB/5Quqfac96drQTWYRE1ri1hqxE27LIR8+Jto+FcPK/SHu6k8CyI
oq+ijm/C65Yz771XuXtt3QKuzcmLW2peQthLWHjvXbn4LUFCjNLoRVtVj+rw31Ua3c00dBrSFI5M
Ve5myL8WRSkJLb3U6Ffto3Cc28xJobqK4MGc26lSsXxhdLPeMonsryt1K+m8cLKof7jQRJWpMpyy
8TnXSk/Z0/p1NY5RJ32swRFSDULLRudDOk7A51MJOiW1Q7NrV6E02CsgvzIaUXWsCTmhHsA+6EgI
xKlRe2wQw3BxQ+/fHs+FlynKZ60UVMAd+0uvPmsAdXs6+Ppz2J4nBg2L1uSOEn4kD6MY0qWUefua
Q3CZj39/7sofycq/yzr9UwqYXZCIQTu1Gxh/3ay9pjVFKJnKKD8FZQ2jNF8cdVy1J1IqU7kSFw34
Cc2WEJmWo23UM7gy/TivorhHXdLiDWwoyktHbxuh29LOjqfS/riG6DMsbkg8KmE2K2S57pdltTvG
u+PFCI5oKDIaBxn6j9xyoz2WMpbtGzbrQwwf5bS+Mhefjk+JFNjHyLtSApIuAMqcvVvjK29lzOlU
PON0fWuA84Sk6HL4tQZOyloOa/lsDo+wy1qDVyf37LPm5vbmWI5sKkz71JX1q8/x5MgeIBXMS8FB
ySZyens61HyAorhs8X0tgfxwbQeFDf8bkZ6j3wLq7lEtb8xK8ro/4xrpfSNKvItZ+pGzZNi5Un4T
qgN/Nr34EZdtwBuJbm+1jn86Q1Z5eCr0i3emXkVdNT5Uk3OLrMR+KJTodn53z9XhwEnWqcocZvwR
g/71XGuz0U96XSmjG+3T055xTmkt11bFjX2rLWJ9fcaac7Z0jiyfl5reyu2Brk35PqeQeUrfzpHJ
RueUdje02qt2zK5WCL6BlJ79q21nS5vGdHhG1nA2RibsPBKntEp1iaeNcp9WUxV3itHGPTiPOok/
zOiWQhXf4Qhs6ih3u/3tXzdkn5vZyawzbog6JJ9kL59dE3MRXDMu4szhGElRZD3KS7G+b5v//di7
heSAqPfIvXEml9IlhA5a21c7LgENzmufYLeh40E4YFN29f4czZt36cnumlPRp/0RQjljVNEAGtul
p41i/t2YmDPFpbfzVkEUg+zhsTbCBwQYBUkoIcTiORwTUbYAA5JOp6/OsOwMrv2Ikx9zy2uyzZHk
kyMJ6RhWBCHIOEo6udyDieX790aeoSsqS7tG7eFPveyv263GiRZKiYHviub3NZKpfjWbTDKC/KC6
jUwTKfYbOtnks4vkpAaSRdKJzpkprfoHKvS/X472fSx2lwN+tCtZGeb96VSvsCGZWmQscgT/sB9r
LNylq6z0cpaA/ngyLT8dybd5hlBOZOi7ILXCtuXw6tJym6he5fjQUy7TthDRTD/6DS2Ud6NaNE3P
BodzGEVvDy652579+wbbsqOYtD0cw0YVerc7iqqyKpKyUBYKW2Nmt6eaRvCQ6fgceQVMwYmG5HJq
J/0bXoDbQRxDV1m+O5gr6F4AULr0DpsDKkMsbe+0Ls1ZE2gv2CBR0sqPlJHdtXy7VlXWqJBzNuM8
+u/LlV/M5Hw7qfJIPzxdpUlBco25p0JNclLPOVOUTUjCvGxKKpI37fZZ2MXztbnQiQTapO/FtfEQ
r13OqCN4GlpjD+XsQDA0K0Hh5beGX5O66q3AgyABcPz9Rus/3mgVBRvJVoj6/8xjfw3Vs9aoelhG
6rzSTNQjyLEP/RPpGl/Xqx9+QSY9J+M4eSWNw4NC6UjAFNBJEqOTnr0GzWL4As9IHJN+eaYcRnMS
or5CaCuu1t5NA35AMlKgEw/Rjk4vmpusNExvHEqOzwfjpXyoa/5es6DcxxSnWLZGNNV9y8xWmvYq
x5k0KU+BAkumqeEpXurpnqW7hY91lLu9F+1EcD3yOjnucmvZtmQ9EGWVXVYF2jrL9shT/f02qz/0
BbgwSo10UBjZunY3Ayu1fihOkQTKrndBrd7L8ZJgrzzRlcfLlkLv1wf1Ug8S0X7oxaiLJZVm1byG
jaHMHNz86IBo8aEmiD0twQvmwZ1VZ8XVjUJXTudtsTWeTANV6nAPlRatvQ2WvCUdTme1PeHeJe5I
8or07RqKI/7+k9uEA9ui81COQCI6cO04GdGXjbYKzQP0dM+ce3UdDGj5aahL65lND4T0esNerxVN
Qgd+mpxdFejVwUXtqr+kIyjKOzrYtA0vJEyWSEBd9hcjVNF7taOdwuWRYRFcv5rGp37abBBzHhf1
QM0pqfS486njk343zt7DFaPJILzyCiUFMLVn7PgY5ETUqXXFN/t0nCKPuAZcA3Fgh8HBnjcOqI3D
WNEmOWGHoIaBI+aJG9aLEuiha4zsW1Dh0IYBY/dy/JOkIxg7+0NNvPLzmKDHD3gtUw3uZ9uhCfbk
YWckdmFxS3qG7q0xGvvSqU+MppkJZdf40UtuBftqmnnpiPOBssT60E/Ow2stvozPzAhK8Q6q7fB8
7A+j1tujanmLLazD+0Pvui7k99R6Nuh0xiPk562rDqB71n8wD31MSxBT9r0pG6fTeyrk+Z96dCWs
tcw+bJgDwMSrdKFn23M4JBajJkRFgZ+goz9Sx3kOUZekpps9SynSa4H59rao2YIs2WMUOaEvMuQa
fVK+Raprc2/7pRRcIIOdXZ1td+YeA9r0ymWXv6G3PZI98Znh1BqcDWI20b6lzAYPZqPvWizt37fk
btd0izRTDlNJX0BeIulFBmXsYOVeF7WvN4E5j8a1d+znYHcbcRmeUppdMm8ERvLf39cfzqT/Xsjd
+nM8741CyWUZNlQk2DGF3QZJq/0TP2bRe35O6VuR8qRdfMLbE6cVth56yjV8tI/8YX5WEFzSRdF1
mbrW3eJyzNPGLguOXpdM8Q5I5RN2kS1IJxs4Z6JtwhLFL22v0kMCG19fJAs0ZP0o3fGHjhOyT0IJ
6e4hlTPMuzO6JKXXw7U5hpPMoOxZTiQin0X61kky5hwG95NT6bUcZOZ1HShf+7kRIdMZUv/fP0We
obraR47h+iC01e8P6ueJ9U+lQtEohuNN+Hf1lW3nYkmEEU7xP4hiqa4nOJNetDlGrG6fYIIn+TJy
j/nTXGTyQHqnGcWJE+x72tM3Rh9hYoMrUek1W8R+hVti7iTB+iVbl2sLYmqxKEAYmryZcU97jjng
D5WR/YJVh618sSbhb9Ascy+cFT274iAhjpYHA1LUk+s8x6owqqEo0Qt9DYe1j2RsgQAehnZMaTGu
uAqDl3iWBQ6H5kCf5eMxPNYpQRButA6R0vXBlnIsA4kSCdJqXGunv0eDGyhFzqJY5lIX88UohIFS
bzEiNm+Ja4pXAAJs5cDMTvBShr0KTxVaaZytw2Nwdl9MDYMl/hq9/1r0Xva1sDbXqT7ae87LHoJK
tUmnJd/FN2VBFipHpVv/6iLDGsNCcVMiYit/nQB3O+xOPfbjM2d93Mj8r30PM1+AntNF/g50Re/R
lsUZsN738jdpcHpKJ+YSasR7DMkH4smQ0KoxzlSXymLtwoaoRMh5cBJtqAPRLo46EA9vWeA8xaqo
tvmXyp0k8omDLmdsZihUpILqxEqCD9n42bya8CUGClZk0BM3YW+jVTH44kSxKcVTuyFb4UqylDb4
WoczUvXQoe4Foe4iAn9QviHBw6l5xfqdPdjQGlZ31rnbJRJUh3kHVzUlh/tWaJxLlq5drsbiSAmJ
QEZ7xEqLJOqQvuiHZ51zfTLOspEkdOqu+qUX4aFQvMpcX5SuiB+C+kJsTQ5tAV/ii73YtfYNApZC
74ghelsPAcQcnlPK7zc/kQct0M6lcXs2Jf+6minedVY9KwD19sOMZes4IErF8nN5e9odITbsF2W8
jVDA4JsJShUXy3tTKcLY8h8q1jxO0dGMJBje/qj4uJjU1S0TGDs77XzW3mqhg69VhYUWYU8Y9dXX
pe77qGrDLiE48mud4y7hMFTfdshlY2egYVlQvxBJDOhXvqv2OsW70sV20sTQL2+dhSjtPoYlM5L8
iHqaxy4IxgB9XMLq3FxkEInnjuJfWiqTcGTqyS3rnY6jirQdizou9OiDzROmrGsaFDC868G/IF1m
3kSzAhvxAheP0c5QHdhP2IMnyNCSZxu7RPz5agOrlVwiihBuUNuTdarVkea35yFmOQfuGK7XnG/a
Z0NB34RiThyNLtpc6R269ZFiF6FZ8RTJA1/aGaeUtLY4+bcyKskDW4aZXvkVRJHP9LQ1q4FZ+QlZ
JvlQJr4MEDeenXqJkMU6jp13kCBykH+kwSb5arZpHVxIsmoVEUYLFZJZNe7QbEn1pkhr8sc/LiEi
x0E9CTHojKNoZkDJKj7NZjXLXaMdQSZ7ruG9P3HvLFmUp/mhRIXb8c4lfVehx86HyWQZEZzYBCrI
8TxQsx675eMbB8VQ+uKfcfWpnpaaHtTE2VDuSm3VTU5vzcU1lKAGdJPtEHmeDiJxFrGFJNDH05Ts
PYmN4fBwW6DP6FzVykBWvYj7BftqgSINr21ZBtfiTU9XrYskxEGJT9IvD36LGtXxHezg3Oy9GCpu
Ufoh4MCUjZSeDkEEYcYz2bnGHkdHYSKVb0cakNY+NWN2iam64CNzEm2eccTo1QAJk7pqpzEDN9DH
Hml2nQmY4VD3TttbOo6/TgPMToBbRKn2C9wGcCCsyA2LvkKKWz6pHZ6w25DvCr0YHbuCKtl065cL
Rz6EK9BOKy/T10YCKcX6vA3qFWdriKQm/P7cy0v3bHlXUGvnmda5C72TMyyufMXQvRJ2fX5ppbkF
o6UMh0XkVWWPvfjtJYyGVeiySSzVXrNUyFNpB9fz6NDODllg28wroomG8KUs8xmvFdauNrjiDx42
PjJqFuQr+te1eUAZCR7et3GNqaCGSWGo/AyE9eSl2iTbEJzYVRJXAsufqHIqfKjaO0/o2tnpgueI
rwsomCkq5oPMbSggXZc8bZVNPnQv3k2cA9Pk7Xj1oueSsKlBdpocjKfzcdSyKoz59BtSkLM6i8HW
hD1AqoXqZ7Ck0l6Y9861y89zC9psccO2pwVqClVL+ah2pvx+yr1YnVwPE5KZRaHgFPhUwO4jkgKu
+dq55T4lr8PRshwVtBmnikvorfN5K56xlR/Wt6fm67qsPllzqp3BWXbcRTpqc5097WDtlU/8UdmY
1BN6bZdoIrX9FG/dgY7vsuLcEzSWHz1rxTDd2syIg5aQAkSixA7W0rYwLfdKwII8MqAKUJmi3GQD
qwKJwbukejanpqGu0KwdJu1Y4/BFZvKqskblICSInl6h39kuRrXV+32f9Kfk9G35waOG65jsbP2P
VOavc750TKxcNZNijc4W5ThHApXcQrxDYPDPi+j1+o6Iw6Cpi/aVJnHAwAcoLn/mC/YXACII1OLI
MmIKR6bFsCdO7eZSxZdnz++no4uL/7BRr0HXnFyEhZ8MOmYJyOoGugYIuZKJljqcdyKe2x1Sr3G1
AaGzv39J5Xvd11bYJzs6nTOVwtFdvTGVcisP00O0HO2wO6yNYkQGW6feMTpDfoH75tEnqj+t6g69
I7pkpomM+9/dp3PZV1abnZSRpW3SBGpwyZar3lDjw6aP1D53swLVkZJ5txs+TfPB8cD5odKoIAz+
f5+v3bV7Lnaux+eqjaeAIt9pdc7YP8WgkcdU27+iDUG/W4hwiAHIahUtGvphLlBrj3dOr/sBX8jZ
q0C22cNVDJe6XapP1s6eQfdlX8nAdXOMeYLYvqCDfrTsIwkCnFxFJ0AstyXZDzgXoD1YwwOpHyne
QGSHGyYaz/R5tQT6w3w07YSBaNS9y2uK0+kSvD4fRZdk31cxDOAHfPRUfih4/nNX7uSq2iWNLta+
PiykERul44qtQoKUGD2tR60wy0RODWTIgUl+xteev/0+DPUfxyGDEM4TJzfT/ANx+OtlUxtDilVH
iaeXnm654Y4MYcgMFza88Ue+3Dpja4CXJXQBv8/MiQwnk1BwH/EAcB1augI5fI8qDkAWkkO1dx5o
voHCCexOXqoTjYQXIL9dE5jKOd2fqVa6utFDDuhKbtC42nCMLl6obtsrlvj0mEIHl9lxFkWAWdRP
CHxe1JcoyceuQTjKh9KDVXwTzmy/lLYHSsAXtx2EqIvX+DyC02vLRSGNg5AwKBcZBwodZm1DvhIh
wYRWId3Gz8m5oDNpnb0jzC+Q4RjGJMCvuENg192+yCfd6OvjS+vxkTEO03x94nR/8/E6QEYFrAsR
xTsEeP1nyatJEGnsnp+Os9AjViC4wI+5PGFFcfWux0pJhtgQl/OmR8wBPEf7SX7X383t/sMZaoSb
EDQjukif/SJm7FJPwjDjhi8JDR8AtRIub78L/XDWh3ZAeTgahD2SRt5kpN8nQSQgCHZIGLUQylSD
4a6u6q2MGwS9JNl1V79ZHjbpBq2PTKJLMZc9+/1A9QZJbt5FZnYZbdi496vGv40vS8LehjfSW3Tq
6RlxI7Q309HFNzq8G9Mmqw17YFT83jpkK1x7ir/38IhjfGKdTBedtxY2pwBkk/LlLDLxUh8a7DMH
K6xpfUCus/Ma+qtXD5CALiGlr5JK2O+Ekh+W5UrtzdE+P4EdjvuAukjivOJUJD8B8j2/7uJL6xp/
XutTBRvdxGvrMoLIdX290D/Bo8/OIV9Jrbt/MfuYKxJcMFhgoPAKBSoIuMIDR7KnacuWDPDu7DDp
UDTE0A33HobbOXidufaEbqYe8i427/AZB8nSBFhoKCLbwJvuRNLA9Si+BayI57VTM7jt6d6TxUsL
I0Qm/I7smpmqIG+PFGjo5tvtmSMEGGxuzVw9dJsNxaf6x6VlDwRXlDd+mOPB3YDrcAwV+/XdHFvH
jnatznExcfSPq3QZFznP+nLu3aq3U8zx2J5bxK9kuuw56ex02yn2LFZVUJvG3DzAozxLp4m1J/xH
qRZGZPXMxOrLbno6gxfQZmr7mgPKaRM28cllpNIZTGrAv5EDbCX/yNLhleKOmmDxqMZFi9+H2C+M
tmpFxljKkzubkDlimquHeYWbM8yZE6DCdfUhSyq98wloIeOsOBIbCJo+yiaRQiyXFg4vVGRLPNqR
zjn7lD5Vxm1YWTcv12Gi6ghREJftK97m42lg7rV5drX7KnrZ2nwroMAcQ+CKFHBx4WwytSbernXl
gty10+u1/gw53zSJ0Nl1Io30zi25EtrkLGl+mce9S3rhPIeT9GK51OyF3TKoEA8kOSTNZHBsMaFj
bpZgVjdqjeUv70XUf03JHlqy5F4615lNHTR5Vi44xJJz0Bwr96rjPd/f/PpEkpXFL5Mq79KS26VU
wIpvg8YGdnB1RjEJbXnhHcD7VNK7hWe90zVUphcph7dQfumcLtqg4kNiCnzH1Ompl5BKzLI+akvl
BhXRpLyUGFMVN21uApKoUffvo5ld1O7vi4nyaPTdrWVN2db5NTqXkzNvFSsWk8eKDZkzYVrx1Vrs
JSG/U4zRgVcE6Ix///j/FBjvN46OTbSeTfURfuJd4+Jk21pzPNvVhDnX3ea+txkd3BHFC4FDxjMn
BiDZpnfatGSfEqpIHNCSZLzxZELNoCOz1S74dlDmzO4bTXilSzlbjEbXXu0uNDH62Iw23sij9OZ7
oxGcUfjff3hu2+1o1PS2NzcdV54hJhb/GQbgZDvhb7LkBfHHbu4uOfe5XVrYBYRbl7hb90oPXCbS
NWppZwEy0We34V/Fc86vYd2YB88DDBXzoIMAU6wSRB2pgyWIAsv3B+/vHce4MyUfxXuXdcbOlVjh
dpq/n/sqSVD42LBkvNO4HdQIb/0pYBz+WQz4yfTC9OlPp27/CVGMJ3k1BY0uTOHGSYAjiRhFve7u
/f6Mfug/6jS7VLWbnyC03D2hY6yXRaZpnDmIsyn9U+IbOSHqwQ1Syu+f9MfIcTcY8PfRkYWnaVjG
H1HbXxubQrLVrN07yvwKNJ0kptc0n7Qk+zQj2+hR22nGSOfREO2ZJZCEcnY6yn0NMaKRwmi/XR9c
z3cgBh1yjDYInbSuUWx1L89f11MdsmQvpzpplicvhSrb+pAAjGuABSJdOeBi6BIH9ov8AZnP8ti2
9OV5M0K0pdBHsAQywIg8m2ZafZl7QfjXjc6t7+AspRZS91tngyehATKS9PtVr0Dbn/jh64N7+sMW
3kDCrBmaTnVQM+9aDRcDLqkWmsbivM0h8J5GXWK8RmWAzXpDms5Em8ZE5D4DS5FnWuhfNtS8Oqdq
7KtwApCFPnjnv7MWNfvvK7LuFjzzlGeGk5XnqXmaXhzqONXea/WrG5osJ0X7BRwpLb/Sy22zVzZQ
nZhvd/FNX8C6iOobyCrJnFbF7UEPVfthnBtYbcxO9Y5Iz7k73Z1wmiZn42aRiMlm0Wy849XN1nVJ
8856i/OBI3mUdSx9Er5QVG9HVdbHg2o0Y43W+urYdkhgFZqgMTcMryWmJEeg9BF3JQkYSgj8PrQ5
BlGpeHDhP03huGfxcXZbCFQYd/fTKPa1fSo1a4E4LAQWgCjBT2k7jDWc4SPbU19Yw6H/JPq4WkgP
Pv2HjjiTN/sW9IDcvHu8QaYpCm3nkvT1cinpX0daVQjL6Bzd4l2TTGvjwZH052/LQ+qcnbZK/+Xf
d7K5HZCgyDVg5to75LO0HamnodN0rlkkAljkDx3JR2nW1OWyc+ZJV5RoYUdz+/3F+iP2vpusDExp
qEcVQCXO/byY7+0LFifcP8Z7Sd5mRI+nungNRMK35o3KNAkuGw7n2tl36KC7OJQrYoBC9xK7CZCk
Fg6TW2Qe9auyA0rSc44hfumuGrrGoH/cqeR9wTS2Kv/BhevfN5yGoVKj6a5bp57x7x2Mr4pd1Wc0
GU2MQR7glkL5ghOrvtx3WrZwKBXIxKdpws4HCbWWrXLMOLF/oDAH0QTKKcU8SXavZa9hQW70bUHJ
03CeC7hLyZN03feuzWFYFrwA7KsQAL5aUE/Gpw+JoLrb+JQONHOMzrswHwzGH4yvtsFwRBplKcg0
7p2CyAhTPTaO++Xp5COx1RRCeJBKkm77bHzQnOZEyQxeOEghARz0FVkAZwHMklEVE8TwVUNUTCuC
9ZKBQ6pI6CM6D9/NVChNxwnwAWPs8nm7oXj5+0P5btHnDYZCjI2t43E49/sgJ7Vb1Uht3hiqy2VD
GMOlDZQMK50GXzGBhHjgx2Mgy7jKiG3UOT+nC+sKw/kWscWGXUGwNVrUBxf2ra/UXZdtdBopWrTy
vbDE3sdSe9PDaNrkixKCWEUGp6fbA7gf7SH4/SYYjz7sbq1S9Fq7SZaRTGl6gKU3FwcifW6vyShb
OKPzi+I142rVrrSx9mzPz2/xE4VqEg0DddCddveDbPs+J/hhcO53BcEugiSf2aNw1AVVIdH77Bjj
18k1QDU9DJcnUKjpWn47kmXy+xf5Loj8967dz4rSJXWi7u9pep5gpFGlZy0MuH3nc5Bd8FSD7U0f
+Km+m4j+fCb4TsUydOcb91GSpFy5HvnMqFmrNemCxHyqC1l90eKbr7AKWWnpwZ4JcdtEjS+93djs
sx+xichABQTS4KT5toM3PaWGoqcT47TM04GZLB7cnG/zz92F3u2qpNoxOAoy1Lk5exKUO+rBnsVr
EjNlRxc6WBdqv0yZiPIVlFSHtvSO5YPbpXer4l/TN+8YOd6s9RomJ5OarvbvLFhcgC6mvGCrhF0/
fBjTXRGgJPIFpquB5H9GwVx+CmhzT9frJzoQ/LVYuB6GGzbd9VU8gbj//cb8eZd+u6Tuxv213SzT
hJet0soVYn93NUkI4E0mn1gLJ/JktqRiuvzMvelyusBDwlZJfAzZNBEKbg0egSuV7tj326Xcb/qj
QqHEqZerK2ZxWBV+4j4bw66WGj946dXuRn//KN0yHQXH2TdIw9HKWwez3Y0HweFr9zZYDZbLdz+Y
+qHog+hcPHg59btZ5r9P/n8feDf+LrKVOHWCFK8ell9UTpWLlyI0WBUkc+13ai40yDjNhzUqAjbI
JaQZwn2kMW2u6w1eYdZldSqyrywoFWJ5iqFV2aGrLxsLEoZIYWHHA+y9NDOxsqFdg/ui+BF++mqC
Nnj5+6C5301/+zZ3c+YxhB1YnvPbatPrva0EQZECkP+6737YD534qvrgWd3tkeOwKtp9ZJQrO3ir
xGrGaRoMn6DgC6UcyZ9LVJQmpkO6eA9ejoff827XUjemmtTG5bbyJrymCi/p51UEgsNwPVo8yiJQ
7+ao/95V9pfsknSEwndlEWVfous3amW16fjvXq9wZ4O4F4AndznYj+XedO32P05vD8bm/+db/u9z
uwfw1xRQpRBqqqhRVt62d/N3p/5gTpXSnao0O4Zef/P74LmXbv/na3ZbJRgY0IL/kAD/+jjNLhop
Q4jGu1dQN9k23uQNX6DbzYEnd1C+0BM+iDlljOBlTF8NtVX/y/n4SieLj3b++8X8fM8tkgEsGdux
/mei+OtiwkOWScWROefmzmborAW190ysIl9HNdOfnt3tKBSLr83w0cR7f87/z22wFafbfTnf+SO1
nrZ2u+euj7ztNhM7YvtWhHc3YtkckG9FYrCyRr1l4ooxxeopTfunr2gGBDqk9FKOFovRIySK9eMA
/OuS7gZCVCsSSvuKS6p624pGxq6XejMeSiRWq7fzR+rVvAa9bk2goESFyBpO18Mn4NRfT1XgYsGh
WTYPlvb8cxn2AuGCrSfUs+/6VCmURWCL6bT/VIvRoiGBb/b7o/x5iv3r6u8WVyNRCm1v3OQVOU3A
hPAAE5uQfCHLECOD/pMd9ODv8Bafn5Zw9WlYUEQb+/b7GBSaOx4X47EuAr+rfTH0h/3U9R7sQn4e
bcCZ8fMaluLcVyFaqzwoUC7kVTFk4NvBbKegO+ZRC0J3x1bgE6qKRNZbeL/fm7sD83/H2v8+925m
Oe4lMz/LUcMrB4xlEPmo9AYGQqXfP+bnzcRf3+9uAJ3j+HbK6m4GG7G/0d3eKg+6xtRqkAXLpTIV
ASEkF+Em5P3G/pfkLYr+wns0bf+4uvM+y6DIqeqZzt20fXbO+zxtr7dV7XoUWXszZm7xPqfuaYrA
nXp9EqA+fv/qP06iODvgbTOnUSK4++rm+XKO6obP3E5WK6JtgoByrTt9+hp9PPp+Sre83u9euuGj
693GW3HuHmdoR1j6cpal7WTW41QpMZqDsduPsTC4Hw+Wh3sB85/BY2MmVAAnUEP78///miI5op1z
Q+ObeVvFGzA1LklKUabzMTkxCyV1OxjPo5v54+wI4cTC6tZVXO6/4k11Wqs+suhzeKZWgVqD7m/l
DQY7q1Pq8zrHVNuPLmTB2SLyPrZ7f4TVk53BlcScuOdMx9fQm3yMtoqYjWg89nf0kXv0Xrf9LRXr
QizoNVO4Xi1X2Xr28TWaLekp+kmAarNXiq01WMVe78Nh802X1F+OyRsTBYtU02ejPrn2M/dzKQfs
2rezzYfGfWHxmFH3+Th7ccCF+PH6w+LSU3czGny+kQjSzaWGWEb0ijMfc8+Ae0cmDSlJgxviFDvY
zTTy486DpP/GCAIcj0nR7UQKttcQZwDNQCwQkIF1kYc9dEj9o7dcivJlRuHNfVf6G7ZGIObcZTqa
K2JDlWezvXi7T8LN3HZrbDVPAcp0899kV+naDoNPj71v4a7oy3OL+1uHG+Nye723k7tblT58SuEv
RjvaliPq/CTQSGLS74fuGN/V9uwxtBX+qzksxJLznofzp79Tejl64xspeKa7jeFDRT4hVcFKR3rB
lk0stsu3Gz+TkOMgqYRZrMzTcSY2DcEMULPdScTs7QjmRkmsnh3+uduLdzPIun8ftWTcHrzYmzie
4+1i/0N3Y3c8XbbsB8cHsTx6n9wst+EXzfhDiHiwvNHkyw46INVbhxeBLOvObTFvXd1fdDc1pOkR
iaD3PG3EJxMGd/yZtnfhUYMJCm+K+hf970nMxuPl8vlzwoLCOoi/VuyCYJeIj0wsg8liR3LPQSx2
tInYB08mxJGJzWRWecQMEiiHpG44egv9WW9DNR5irTkZKd7Fpdo9JDiXjPmo3+O7g78lEcX2Mx7I
6C0YjCZk1fi6y81m+eL37lZBKoIpl8yd7jO+6WEhXNuyaXGj4SezTyRGsxmj/+jOIiSfJAINl580
OcVkNGmEtyHQopNqiBk0K78M/KHW/5yAM0KhmHLvBGOOXRAd3N6AHwc8Iwa/a7If3UZkVlViQJWX
T8NE4NXAfnsnH9HMcrryF1PX7K39r/lT4H7W3tIQb5+2EJ4Yv0VCUE1p+VnmBisZZQEjUYQBDX/v
0wuWPYGYYLToeaNBI7iVsdvfiw+e6ofsv/T8wcuYVoYYD5YTfv9wWfXPYiDxZKBReYWYeTuGbv9j
A8FkpHlL2mRoAXut+DOiwRyJz/nSFMqkfxDrQb2Dc8K2ejlmvUfWHdTCk+bjjHF1eKrEK0mWfP0J
PAn0GbsV9+8l8WpPFSulr432/vjor2sR1KToHMTL03CDxhLYo9v0vrrTSR/aCJf3/PqF94ZuWSef
f+3YKdO5RBDxvAv2Cdat4KztKu7X+xRbTDxcZkHw9MUY9DueWS2m3Oh5LJ6HC5s0kClaGv/wpCx1
8faM44ubVY1eEHr4ATPFco7RVnA3ptkgFNgomAgkb3xjJHE0dLcHRuaB/NDM/zB9DkqpO+33t4tn
Ej7FeGqQHgqQVdz4fV+MDeJOTf6wwWsMOxTtphi8W3h5Gh8mrPtSC7/oHTyJYYWS2WXC08Tx/0g7
093UmbRdHxGSZ8Nfz2YeA+QPYiXBE5MZbODov6vyamsnBsX69pa61a3u9a7CdtVTz3AP3dmbbb9x
AMBeXa1lB9vLHJfj7M2F/GMFy6Ptf/DBcH+bB/0xvnTjD6iZnTPfV0gpw7ezJudg0rD18dbaaDzC
JgCXZX8U7ppUOA+5vSdACXEBwtHaQdDAWr+9lTYjyru1BPpnbWaf3maFbeam6bY/luOz/bUkPBsW
nNyz258QedzZwx4Ppy0QXesVD4QlSeGyHT9mJ0K2vcaZwOtsDp2mzZZg8W67v2G6S9DKrckytb5c
6gCn1wBk3V8yRrOGy8JiB8wlK+wev3AOIlDP0IYXharVtIL+nRfY7C83qjVohe8dmz/oJt48nz36
XX++HpMhv1HK999pKhIuOi3rs8GA2WpCo5hyJvBedRtO3hl40zc3tuj/0K4IFolFSM47wSkA+p9Z
7mbP+1tZVv+LqBre+S+j9shF0JAfjrNt6LclZ9FZrjdtnqrPL+4uB3wrAEcny2/jYGz10aNgE++4
Va9sQGu56U+Au5y5UqbEN6fv2pjPlvyYkhfOJx3xc77oaBMsKFGP1mzcsvujcXc5XVvu5xq4soWn
7d05zXhixx1EVtsd5L2u2M12J6DRotqTcO2Jf5Yx8meXb8vrGqE6Y0nB1vfXnWlsLdZi1lwGQTt2
1t3NF4sWgbgOv9oNe8k3nQwbztybYhPIT5m/x878Zvmx093bfB4m5ZndtjzC1czqeuOvie+uu6X1
uQi5Po5WV1hLxdZItafDUODLLmzEHgCewvaZvav+5GptrnyZQNzjozlwDHzZwBnby6XdXWIPuUaA
ZbBpEsQn0BPha3Mo2A/BWxcH1KYoJuyA42Za/0afujUCzmN1lh/CQKuf8UcbHLvSGUou/+x6Ov16
98qF/TEf8NUAY1ldEtWT16ch9C/n03dazujka/1PfLBsiq12251crKluTQXKDs8QOlfNPjCwg1BY
ZEsy5d+Sc5/cwTEctMDRWfMNa55cQE5CRdEpQNedUXsyuOrYQrAAJ7HPlWT1IkLTGI2hILOl8IP7
YD35mrkjuI02Zx91CC/4mnA4tv6kk3iAD3Lnazh5W6sExfHJLSzCxIJ2qrsG0uJM8IC2cJEi7173
N5BY6Gwy67BV671F29Pq3ceo7HjjdnCyrclmCLGnK06ZndnLkPR9znjb3gBo/5y4aFO5ynJId5Cr
eW2mlt0m7mz6qEEC+HPWwcjuDtuY5o1MZwGbgx1PPS2iFX8xl1vCRpE8Edm63c1HO5R5/sR3V4zA
+F20WtEhYlM/rI+7FQxv3FdjvzvZ2/gkNp3jP5ewdONPbC3e9tVuP8D+2gUUpMSx59N/H+5Xe/QG
Qriw4kGDyHIL8GVyTr0mv4f5NvG8P1rEHJep77FLXThQWNrxI9m0y9giZ9y4th/gjm5t1uIH8yMJ
mktkLhecR+fqtLsjUCeBuJMz65+OLxzzJG5K0+I9kLLZb5/TW/D+zk3XWjqiAgOdItm9cEtO5IBY
ADqLM/nJYRf4mE8o40+k2IE51hUqpihEqoXKzyy+UpInuhZdryXN5cX7YkI+Y7i9jhO+/Qve/y2n
OTHMft86S3DZGHG836zOGCc8Mgo0xSOLTCGz+/C47I3lcnuAgexse2ysIOHqI/KAE0I/gYD0tZSs
ry7H+O8q5HuY+vTr6c8ARsbQCYO4332xPXiytEBEhwO2WLyfCSOp54U5r/29t+gUS3rHCxokNAW3
4O65pFJvP+DNs59vQRimkjW8WK5rYsG9pmsuWZPJCLq/iJ8A6DkFkbO5WqO3mlL0dcH243dXes3X
PfKejSZTBqW3oHH5zwpxoJJCoiHdl5U7qmno1a5X6QZfcim55CpVP++p9x7b0zDkq3WXbr/dplao
7ZO+6qWDOdAFdFGgxCu7qjibgD3OfBcBq3J6d7dHhCBnngB17fsu3dlsMEFDuD3Z2nWdlCpi47sa
/rm49ntTNLL7bbe/sLhwAxfArX9UfvGeBhkepjb/HTuDscBauexaIvSG8wbP4n1CarK1a2rzl73U
n7+mskVT2YyR6OHX3P0FZcc7hLZpNqJ0bPTBdd3AtY+hGH2IPhdDpTZO8s5sRINJNt1OzbYTD149
LYhFIBMMFxCZmsouUAopYZZEJ3UR9v8+iC/bZojfQPJAdxU+bOWdl8pDLy6tvTR96+F5qrl7biAy
3g+3q383ICGMOqNDULOqOCZPD/Rj1cq7PR8l9X7bNyS2tTM4Hq0pjc8Q6pE/p4/pItmycyaTTcvZ
ciXWhJ7qZP6/XfZj7coRjpT8WN7LRzkF3EFxA6ID0DZOOLj7fuCH2ezvaR8gvNXw/n5oVbSp/nro
ylc8XHf3faMgdrzRWwrHCaQ5KxmJHM/qtvw+VXGX+9belNao06pVPH15slFNV0C/oQYpVVbfoZye
ZquVGA0sRFPc6w2mU+Dy8Ijp3mS2u1zOUosWcrAZ1fnxKuJ7Pj36j8UrcyatkWvZIeV7i8nslO4P
LRsGsnOXhmXA/f95Dt5iv+YEv97bP1at9CpLRP20Q+vB8IVKm2nag2id2bj4ksPPbJsWqQMY3a75
zK8u5pYwGsKFRcF9q7K/cuOsX3Z6fJ9qdASUtjCiFj2Jh8gkx0PDmV+pyXTftQE0TGyycUCtNT9B
ROnn1/1/f0LlW5fmoXm9XvgJHXrF3Bphbk+zjheunC8EIci/WZoCRGSBk0DhE4w2de9eLPHXT6h8
8SzbN9N4FzPvaATcXQ+v1+CSH9ws7i+Bri2dJYWODfB1Ejg1j/8KCvDzC1S+uxnF+/M9OUnTznvv
323S6jDw5hIbQ4+f+/N+Mu0aXtsOpDnouSul+1urJr7JNXugVYHwPRrN60PLktt0h8N41AFNRUlx
2VLRR45UE8JfXVTICemArv+L4pVgqpXJClMhDlent6Arp7j/9s6e7kzsTHM7pH12cmlqLZcrq00T
xuK4Rd4oECO/uo/+4pj/+iWVrb+7GcnFPKZiptukpTiAne6GbPsQOqDfdfv49FEcUIh+1gLPXwRX
RTi/E91A92J5x3780UlvKDeFM3kWZz11QoIMSaPLkm0+NAvSdvh7k8kvNjgLwtdCKI3JXRV1t5UP
1+xY/nfMnalVdCw+MnnAJKhNAl/s559LfcvY/ni2ZHdr7ovowlnq0aCFi/8FX8ly98yziGGjWoT4
K1iAgvIAkAoYaajiVQ7QoZWkZbqK7iRiZ5dKovfvO+2kaO4yeAGLMHLqts6LFIclocAxkED5/TuW
/3jG87k83h9XrqeDSz31Ljsec0SjyxWxt1wGocGIDE+1/v6ImtiQlSilABhSEVkAXoiu2e9do2eM
lo6XJkeHmeyiE8NDIE5NKY+gMtNIfAQgMA6L+XgcT8QciKB9tzYN9CC27gRdHppJEbu5Jn6/fv8/
flZlMzf3ApiList0AV+v1yPp57Ik7e127XZ7FECL/fs9vBousouF9H4TYTLVrLyHW3O7V3c6b//t
Tm3M/JTz+85em+p0B2gZw3ngziTnliylM3Ft0hXQA05t+fHye/z4HZUHb7XK4qSV3zt9MegNpJmo
dzJ76KK00Z6hoWITvYJRTUqovrgv0TQTMzgTHO0TgrYo9bwwt6sbYzjYr5Z3+5RpmHw8+vSqtAGN
3AcsZNvZwF1DlIasgeq+9ggAU6vsRja+0PdVMRlQTJwIKte2fpTutyiStf4JFbsSxH6GNtNCiW7Q
rEEtHL6U7crCeAZZr9UjkFfTJp8nnkopFoOFBb+syKe6fEelMrf4v1AiPejDY9bLj+tM6zTuk12j
H2Gsq+VvOhYgjW62RYigc2vB3m+fDtPVrqOqc/PSW0kjdbV+3Cen3L8nb4W61lNPOX9cL972uGjI
3SvGYwhild4DR0TUJU5u3rByqXNJMQz1ceRBWk8+YMiNjZnuXS8+UzRpdIY3vwv5M6srpl4u9lV7
J0uBU3d3OaLJw/IcGjjqHUfgUYu4p0qhIvXvsPMf/gl9ivLNKL4MbYAA9Pbgmln7cHGNQyjpQaH4
esJbijrbOLwonXvRXu3w3vMaUfsRYTrjR8fBTepdZXhu06tiGVfJP5rLSJnfJS+LxM89xEN+aibD
RAtiZ3/pyA1YyZg+JTP+LoX2uBam3GpbR8l9TfJlpcdip3TYkOdNu7iGjfuihdJ10TOgzh5GJtxN
Lcyy0aPZRR3rvhvl8nh3bK+aS/5Hzew1UTJTA82Yxq3x38f5aWAuNpKB4SdKokyWAQ38DmvZw2wm
WwnNmPKkeo275kKwcbYpe0RpI8KPctrFVQ4pUK/9O8IcWgvRh/xNk07otJ3DlsJuOxj7sXbuXW41
eH+jmhrx2wQ6UyHW8BvR4//928rr47EtuQY6ggF5LG/oIqFaVELGYDesfGzIncJEYYd9HqOkfCxh
1T0UPzfjHlJiBsLD281R2YerDMI4O1BeoVL2BVLcakgcVKiMB0W2FLmr3OaHx9CUM0uaSKp7Krqn
45u59beNfnEP7uoXSueR0T1fcuvayvxkPyiV1niftcsI45EDwJXCV9MLWme5nzXHO7xRHge1J2no
Gcf+4S5bJ1TwHk2h/IABGd/6fg9rPuSLiAB2vAltCboPXr6Vizi95K1bpKB1fWY+RUP5/vCSbWw3
r3eY1LM9jPvteBWtFfDbECSS0e7edA1j5zfKuhAptszPm5JfARkFgVoCpIH2deWGgKhpFIoSS10Z
mbVd+nALzrYkBVl6c1P4rEXpmdI8uvWibCjCD/P30o9NZ6Wg54GhirXKmjihoEyVRoOjoaQWhuRl
YbZXMdCwPc44GMRhKWg2hsUVnMG90d1kitbXL80B3ooQrfbvF9nbm3rdO64mrS0SDtiK8NNMOPhw
bn5vyMZldY1Rfc76gBHtb8PwG4ykyEPhLztyaIdN+QtMdQ5QH4T+1jjgHtyuJQyYT58aBowCxIV8
8lvovfKCL6aZGaWuZVNZRbfZa33gTCtZhWfsHIeJ7X5ltcA+BGbW7Z3fnEWof/Qak8ObPkhbA8L3
bt0ptK/VHeUla9D8umlrqo/wflw3VWu8NxkQOEbYSAJVbiv65wkjRruNh86bCwXAOhth1kAQxUP+
8BwzqML4MFlI0wj2aB+7BmT7M3S1gtg6Dww9uJ5chEgIH+gW/r3hn69AXA1Ru2zB+eA/kET+/TGy
C6Hhcb2XU8VX2niziHEA1esKiig+fhPF3nqJ2wCtclqULnwbG2050GcIsgW3TtaG3IryE9QPr+Ua
UNbv3vrOLI9I4SkoRyDIaCMTA90ckG+fIdQomibTB5l08TY5IIKGvoXNwPZfXVPgqQHS+n4umt3I
4gmSTuW58uRhbsGvp6S3l24GMmPrCQGDu20GuX3rlExah9qgOWj5kiMFae82BHr8mYu50d9vWK4W
St+/hDYQ3FwDe8hqh9e8XU+xXDSjvgwI3PSkA2RuKFaIAagDbT97RCMcmLwCr9rj7O+lv7Fhv2KI
eAkC5iTWNcAx//64cauxP6FmLY8ak936BINyYjK0K+0Tgl544noPNCZM+y75BQJ8pZ2vcH9wEjg9
q84NdE0iNLzOvdvncaH0oKlLGMYwE2RSIyMqDLXHwjusdfOuJ6TjvVvsNmKnHJfvB0GCchpXr7w4
2BIk33FGAjJSuLC7Trm7Z7cfbEhQ+CZiTUN+cDjiioQerDTHFj6fquObbCMsbwitcru8BvCgzhqq
Zd45dvQYT0crG97WCgJ8mXto2CzRQB4otbOZ0S3Q8vjYjk9rjDejq6Wc/OI9HeWeqjFQquu0yeId
Pr1jChmhJi74YJV3nKxi/XTbNkpAt/8KeosHmykwPQ/vypz17+/5lDaLrSTs5SWkgAmdzUrjodVY
mWej0A4DZeckBvaeU+NG/EDeA/zQdoT5y4lj3PTxgrx550b4SDzQoAXv5XH3t3ffRAQpDU5oiVFz
PIIVN4m/jwJdwcHVye7dSHEbaP9qNb9bfip3vn844suw5mSppZrijPwoNh874blXGIfBCg4biqFb
4zPDdDs927fzcs9xoEiwyh2IzthCmcXWo9Qpo8mhGDzghx4QQTqdGbDudOtAcGlp+GoTOTCEORyS
nklKaxzHiYL8W7J3DrB0MznryzrC7TGi5DeG+Qp3NhlpciL1GJ+TDxktxliTrDsZqtJkzH34lE57
vwnqMG8kVuuOUA5SXVsdp5UFlgiWsUMwxGxZyllnuLltOSdj2TiDujIGWbGR03658gvp6hykFsVD
3ywKGEBA9fDSTobYLKC7uL9erNYtSKExPe4DueniiXSLJ+kJf5Utdj9Izj+Yrlw7uE7b2gNLUTJ3
dUdRrCFMksJuTmMMbiK70I7o6rqJ/HkV3izNz/NpetcYC5MC3/Edj+PP8zb1ts39rBF/JcYVk4S7
reRJP8pXwal19bA8U9CObl2O9kUCSBR/ndS5ZiyK6KvhGPDSDSn2j5A3UlQD0bt3HjG6s0n7WqQ4
wSIQKDNNb1mnw2T/QKwqRppKnuzUbc3GearLxb4xgdYzG+NuQjPq977ZrR5KKTehtnR6Tu/qT70w
9D+GlktZPBHd5Jqk66nHVFmvKtekZ81j0YpZT7V6KP54VpjYfndJT6uux1Q1jyW3g/ZKF5HUHOVY
Oom/H62xO5+P0UlNBnh07XUM1VHRTD0ZdqfeKeXejZz6NLzSHYCYy2W1xnv1HrX3V38luXh+RRHa
op6qWDKKvygsJIl1fsxW8WdTmR+S2W5/798Qp1PUbpGnMIp7+2jKB7xkqhXJtXec+A7VIIgACy0d
yh84AJUguD3LB3mfwqHJ3c7ifRCG4zOsB9uebPDfsJ2/w+BztSV2RIvpGV4VNLCalYrmqDc083De
il3RA/Bh07Iw0JSg9Zg4m87b36s9TYQZSZKDQ4WlioIVWx3YXQrlej+ftRvcBqCBU5qdoV8wCu+3
YbCkvbqhrFZtPlbXE3nrj1h5Pzcb6ippsd7F6zxQ9Cht+kPMQ/+9J4ndW5zdnjUdz8FsZOFyR8/1
6MZvSEhtlm67HbuTmrf9IpPi+UleTBIIHfBA5dI57VfHTDry/G+69SY0PrwebW4rNAFW0enu9mn4
MkFz6hq+r1+8CeQdSTwq62+ntR8v4rCnlIma+o0UbsFwehB+fTFPoCU4gUhYS2oTV9DvLcxj8n3x
CsWK40kpjjohj6KzWYAUVj052C/3wqgQsI3m5qMbyKHCPntZqCN4hE85cAckJMFrHILNaaSAAOsO
+6jxeCsXhx3AN4i+g4OsTWtfbg7mTJy0pkEPvDLnwKb7gbmcKTZjzwOAbGvLhutbVte2GeqR3dVt
xxeHjffyY8VKnHrk9ORbW7EdewvKolvoiTZ/6dydNQSuv8/ad9B7+gj45sHhZuou6ZU8QU7NIjm0
2GuLjmBSafYUqB0NUTKDKWSioU/BcOmvV53JJAg+U/+z9gWLx/nrF1Rii76/SOV+x6ZbEFxyK+r8
O3PtQKXpu+qacW1Qc+U88Tu+jzvFPs0ZyQQGUjlekXRUzs0b77cnODT/MoDmobVEG2feXdq2mBrV
gRte3Kp80h9LViJMdJUzWXsgOMt44ywcEnczgBXdlTXjKAcjuP417e6n8dx/D6lhM4vdK+qPlXs8
1Uptp1xWBUnyqi1b4w9QBzLwsf/1VEosBAMWqoWqE6qrZV+xalz2N008GucDlNO46QyHPifEDTiO
m07dfnl5PMhQINxpWLcguvM7Whvlanc9rprFVKNTCYEA5whbOA10IoauK+84nxtYG0ERaoSIaNQ9
74uERcewQvSKMDuGE1VZ/kEWZyRieR3GM7oYNwRLWszdecGqqzg7D3+P4f1f7YX/Kg79XLdSXl9X
ShLlN6IljDRgYwfBQWh6gHH+DghVm0Ahx4JTJIIOJH80Vr+zqB93gHksmrsLrNlp4ZTrTgxiGX17
Z+cm7bJ3zSm3ALq6TbTXnLtHBeGhe0uRdwH9h9KYXVvsidP/Ozp884ZUSFGapHNb/P7ae/LeVqOp
l9NWcHGSALxwp+XOux+qLQGHXLl/P/2LzQWiAc0h8hzxcVuV2NCKIzoHqnSYnjxjtA816pThA2IJ
UHufrL1duIYXfV7ecACCv/H/uXglSihgoy7Z4aFwlA5caaTeX9rUd0l6mAh16hwdXsRB8azIkusa
vQrjG6v280ufH9qjvEtiuYXXgucWhszBfNdarrnwN3X32ovsQqBFeLNIc6DPUa3bG2m5ou3Fes4C
cs5068ALIKsDTk4S5dSl+y+yqN/LVQ7qbpdo5ulwF4/nwQCilsHEYAhG4sPqthV2beahvj8KQMP+
/R1fRPvfK1eO6u2+uivbWLzYDhWfNeiFwFJAAe+/MTkbuhR1h/Y5OLCiYZAvyhyR1nfL5Men1JJd
KlIKheDQKybwFePJ1OdTAoIJkMUEfb6pu0WfszeWNEkSZQyeaJpXCpAm8yVDTcVD9nrelMaVDXix
YGbv2u3YAqY6qu3GKOIAVIMBNQ/oQBxtma5UTmdE9xi/MPFJez3d2/VX/oDqAO7VGPU6172s27kX
bEDzgZn/+5t+gyv+WLrKrr+VR1XODfkwbQSFgz9A/2wXAWL4LrbBnhbE7TplGe25zcUQwmhp4BOQ
lnsSBpIuJn59exLPq91ZZH2wJtCUwAZ3pjTg3tnHTANnekQeASVo2HW3DK/dSRttgb1fdsp/m1MP
nJ0GASqofRvPOZvB/UtXiTJF4zIWm+PHfkvu6urQuJ7K6VtjcJzK3RCTUq8E4qfU7exX2wzvKkbF
tOF0WKS/V8qbt3J7K9hmSC32egZELOblXyJIwRmB3T+pG9C/uOBJC1kK4zJA2+Q0v1e8nHT5dD0U
ynTh9TxIVcVcW4IMEESSyDGH8axmZz1X8r/Xq0SLg7RLDOVwYVNTc0GRFegxNrM9m1Dkff692MsY
zO2OUCHzR0an1Ycr7/uzdGGxN4EXHKTkEeDNYY7bswR+RFDX3/lOhyrnBhNZIDZoMgEjqg78s8b/
eTpnYQ7gwp7Xolkx/Np2bqMPd9nXRbSYCAYdtcXfD/vqMifzFc0eYuPzHFaWtslZS/iS4mEle+UD
8qGCFlgHdCntSU3O/epC/bVeJTwpSPEZ1/tVfElvQMU+PkmWTy4sIIDRAD015/P/KTD9WrRyQLbJ
7agcWvJ2avjNNgr6jspsP7ETvMZkrKvouNbmKWJH/v6mCJahYkiehPMR/affJ6Q47s5R0tiW09NH
9mb4/yI38vcBmtOOa/bk0cNGRAZ+TL773wdhHZlDCN3MMNlVUiUZVB7bwmhS2kw7p1DVYERH1kcW
zhX6A/IMxErNB33CUZMLo2/W1FEopBFD9/D3g+qX/fHCMDOaNrH/kXGSsKXbKG0tW0pQLnXVV1U/
QW1NKN1aKdabSOikw106TYvg7638HCP4Iayki0muQbX++4ccdSnK0jRC/wfJPqyXrg4eYLW13BPM
8vt5fyxTeb9JvjOkfE8tB/FDa0MjS9AygancHO4EIawxDn3aYFZ/nRF8gciNdnPApb3OW+0Wew77
PDBwJQlII32J7/HGjwvmEOkPc3Xmgd8kGGb4ifUyWJcz1JwCffj3u/1WjKlu559rVWKi0ixO+UVi
rdw9IeJ2oQ2dejGEN3a01T2OJSjgNUs+3588XgstL1FjSP/BpH48nnbNpVy7s+RZ0N7hWJuw6hCH
JFHTp3+v9SIqgZJBAxdTdQH8qm7iVcZEIbrR4XHIRmG7xOhqWKCVfHcJlrMNvrLuClW+O7SVV9qE
WsN0js4DUnyVjZS2Yk0pMw6qtv/Al+rtrltHZjiK4+GMvFH8o2JdCgtJATNA2z/QFyV672tE7xmL
YRrmrEBhqfib+Kt3Jh3RPNF6YGEejDXX+c4xB+rHzcnH+6MVG+4ZDUEebDN4Y6SG2cNdWTJr3X4+
pkeQLetd+9FpjI+4+YXnywDcxhG14oODVZk8llWm1KhfXvq3+fZD/Rfb+RoY0VX24u3otg93s137
vsb8Z4bjYzwoTHAecWwdB3HJJIc2mfz+6EcztfOFSyGq3tCpmWStCzuG83+wEYLTvROC8sNx7txG
TFdh+pSJf7kMd1+5fX6PGPYigu7j4eunJysd/BM6tzyPffX0EwxqZXCm21hkduo17FJFxeHIrPM2
mjNzUkfMYJULcL1R+i9n0CtZpyA16VLft546yhettclzXbH8DJDzDPPMU65g1Whiq0KpPmn5p/V2
LL/lw/7N5/anl3BkEgkkg7Hz584DiMdwteHtm3aEfxUjfHSf28n8sbXjrhEPypN9yxe72xhhW/3T
HEJVygbYuGdO7t1cfaY/XNRAoT0CTABL8V7OVXwdga3Z8sO9jI15/wI06qt8OI8Si5pN7As/atuY
7ZOhce5gFtP0TrieXdwcmwHwUju7GazAIQW3vdvs7AZagLeNYl1TL3EuurMbNLahPMvBT0othMvt
5tg4ujtI5gN1eWS4d/STWtW5Vw1UWiXYAEroqQrxrd+hWYnV6/0U0b7s9HAxg5CKQ5f1fgx7C6FK
sdgJavEOZXAYApiMwJPAMRhBBtmiSjt6eIyM/Q/fxZTAcV03CbvdQ9i1rDG1uBkQfh+Wd/0K4c/g
4dAGDt2HaDvvQu2GeCrIgx/IIhytdX8t9yYxmQZN0zs6SW0KeMiPzggdQEZ3bmF9MFW7e9QI/RM9
R+jI8ALOqKbX3FSvoqnQRifjUoTheLVQKlaP1SEpziUknNKVvSY5n0FPXwm/TKzH7mHqjv4OcC/S
PEEMINRwPzbpQ2q/v0CyP5X5vkkxckVA4fyGh2DUkWY5umfCnwUrVY8dFJ4/UZaoWfpbnLUa5/Tm
t3kdnU8U4X8vvV0V6f6UUKO9o9rTS70Qahejyw346U7dvORF7g7fRmWCCYyLS9Gs3FO74njXDDEW
wrl0YfiO53nTMdQq9sY5bAdO3SX1ogL9tWCzUuKfs1zb3QoxiIDsP4Tc4lzdQnQ01IOlLq7ueZPA
kV40WrhooTfSu67lxBqYCCZ1ToOphcyX0PmwXNAAtLwPEHTcKQE4pbmvOVw/AvA8mWx7bdt26a6d
I7frIxUvWZ82h6H82KMt4TY9Fy692z1B+HeXpQcvNLL7Ljb2aJ4MI+w+FGfWdj6pkjuPj4V8td8f
3XcIff8Cx+7v906/v7eKLAAqJaDlm1Hsf9ZOLEVmX90HPz5NFSZyOJjl7Ww0BRmm09M2h75HX2I8
jny/C6I+HQtFsEk0qZveiC/+tCyCzsQfMcCpkiYPZqS18utKQMnyPlMzJE6aXs3pem5DsAnEv1Tu
c2THKvWFvtrqjTLb3aZbJqLbSTxAD1q7usP2/Pov1ZyHbv+94IuKkdUYfNLIYuCmVHfdKSseWWsl
pp8dwqhQRQLvigUhnOgVlaPbbYyWbYC1MCi9yQg5o5oq44mjSxYMqojhK7gfFFe/YYw/krMIZEQr
3hLRGQI7AqP/byCo2SzPxu2iIWNHzNkRcDwEaIHZaWBDyKl5C9+j1uqn5ZSbpFGAYmE9/Y4s6k0v
HseMHwE5QrPfC8ytjTtXSe8Wnq0tbByaIGJQx5EiLUdW73tady4JB0vkOOzzIKc38nmYjzZHO5hh
x5BYHJ0Lv5x5Uwb185P2wuTz748nPzciwZl+VygK1yH34e+fvTXy1S1vMB0R2oy5hVbKyZUZ3tb1
WF+AwKiFdNAcWAQ0WaqyLbODfEyaWV6CG0HSy7mEhB0wAse+4qluzZ324pj9WqsSeAtVjU/qXYmn
cah7EQ4YcdAKa16c+J6V780aqvndJxHD398vLmrdd1GSUBEI5aI99lIq8yxubVwy/csMP76aXf6i
Pc5IUtG5vWTajE/tRciF+y2dIlHrmajCwIGf+vp4SO+JiHWyJjSD1OGVD1e38osG2++VKxnTo5XI
p1IMfAfG1zScgn8VXHfbnc0CSap5zJf7RBC9UN+H7w/35fd7zaXW8VFojM3EFGu7xPnTRsHCwiCb
UV3arkP3fv991e+oqLjZqkRkOtSVO1M6PLIHkELuzJ31DscLfTRQAyGKJHCbmODT7xqZYc2xe9EY
55X+WLWye+5RsRLBjJH2e9S5hP+ADAiNSssWZK4JGictyPtckjWbVn+1a3+uW8l/WunR1AFx0Any
0lD1jp8794gG3c27t5V3E/cd/24Lea3DDEaC7MrISY2zrztFBoxsDXmlJtojhr37Wg1Xjpa6jf6q
xGnadLWJNsCFoB8jY3tE9R9QbIye1cM+Rp4FWk5bH9qpA1QELZbkczmF/sJpyR3dN7xTOxoqjtZR
Oq0w9lM7pgzpD5tDKLkr62JjU+CcQ9ndTQ0s613SZOoqfOVozxVLZpnOfdHEAjP3ygk2n9YKtE8T
EETmYVCH0WlYOBfh0LzGZo4ezAnL5zIQtnX5266vWxuEapaP95SRlviLpXZzdHI0LJ7x+2rOcK6m
FegZrvGONb3pnL7qCpIXW4H+0I+mZyVYXREyxeSKJmRmkba9e4NETApihxf+Mex2XQFx2PZgo9c0
y7Tnlg0LA8ulzSsg0N9ExB/Xpnm9qFdjV+IMZwNcAfo9NbbWPwMlKir40W2OANkssoYtqG4yiSF1
Tv/Ub8tb3m1kB2iCOxnwdXtlgvRhelTz815kz79/XuW9bLd5qd5z0flemNZ7bg3QJ4Cp3bWXgExm
NTdG7WqVgyHtr4fr7chqjiP4rOF4/4+kF83bGbfvyt7N60YyyvPNK56PnAntZ4Vhufg8P15/fjnG
qD8zKDnC8mRUFKL/hcpul3oE4Zi3v0/+C5TA79UqYa7QbmUsybTWe443OE6EriXdjpUDDdqlHnH7
Ad0Aas9NNNmkTMqdmvWfE27mQcygTLJucoAqbLTU03yr6QASgY0uel7DQukBUbwvVJ/n1AdB4m2C
unD3IjP9JqBDGRZ4l/+MwX684utRuVwfEVhVVtw7FHumZKO2/JXYXa4U+JNMMka0WIYmAo6Po1Xz
0p/UNQBewpwUKbGYCppaZb5wSY/bvXY6ywJ64ve8e39wnqHL49rwPdp9nLesbtR153CJ74K4Gs1r
Xrq4mH/fbb/Xrxyh1m2rHLfH7I7ERQ+9aYQdOUJ8bBoMgvI+6dSdoue29+8FK6dIze9RpKY8cAd1
hXe8tBT73y7waIGNdXfI0w6F3PKKPtEkoOLmrf/9xN/b6I8nrtLS03vj0Gw9+AFvC09xpwkKimkT
ucTxKWCsw71KmoTAgozSAq+Aq6QubL1obpAWNoVPkaoywq9O9u/mbttqXXjnQqtoAEl9zKjFJUFD
Xpoc/u/nfZG9MF5QmbCA6TKaqiru+x87XE33cVmeWG1Bs6rHpM6jccO1ATnYbYP/Rs69Lh38RpT/
eseaIVoniAPTEAfxW0kHjctqiwQUgctZqAvzA4x76AEBFHMH0wRvia0FcqVrxWlo1iQXR2zzVvfc
TzubOZaKXrDSwqBWgezx+7mNx+2+l3aEax01ACGkQqHJUN192NDhR7XR8ylWsxx1iwQrH2xey6w8
8va8Mm/pWdwOit3zHkGIHYxPCHHbNsXaW6tbezuIeFx5yQxTGNZxPTO3a1USxMfhtI+VI8iJq40I
kpDaBUogTCs4v/00oGVVry4lNkt1TcGaATnLZ1WqqXcsM9Y5mqypCro9IPV/07ExBFSaTvj3nK6n
2haYbnAKMI6s4E3qbxc1G/r5TZuUOFDOuRL5FVWw4H6/O+XFls3VChbvGhq09FV9egintz7z37rT
+px8aSar0QoWTToaMiKg/Tg/UpFEq4uY5WfWGwxP9y66dOH4C48fW3c/hO2iwHvWToGfJ3diYZAY
9GhaMuDxygaOjsrW3Obcx8KRRLNDIS0xQBInzL4OGP6FY/QF7NntGzHBFdW0RxuuyLoc63mX8St0
YHoM/MGVVfHjZhwZK0m9sa9RIu15maBzmKK1Z4hLChmkUUeuKZyf8x4Go1gH0QMT9jit7/78j1ee
4J6lmXvSTsnHE1MYDIRWeMHVkosJHBJSEn9vqedbWCwIu1umN0OnqupOmCkAROL8fyg70+VGlaxd
XxERkhAC/WUGzaOHP4TlgVkSIATo6s+T7o7TZZWjFF+7e9fusq2EzJVrXu+rCqgSWLgACKZX3v7G
wb65AIsCkUIwQXISqk0jAroNpD73YcJR3Nefd4uHEL4PgPH85368a9xElxP0qrIwC/RtC2aCreC/
gOnj4sOl4Ps+QBLYo9XDDf9bV/5c+s7104K0Vs4VGy5QNIBe1F+PJiMaxBZXwPMSy918PPID/got
xJb/8bZ3ZunWJs3oMpJorOiMGVCKHqhe3pKpJHpugc0ALuNxd+QvmuPHmnc3CpifMjuKNc0ZG8x9
Qm84BinkSLSkP7o5v66mqcxoi+sDF9ZPxTHW8jg8Npzn5HmRukI3gwmCiwGKk0uebrX6txD/XRQW
O/rHenc7GnUX9XbKEGLGh0D9tGZgKiFA5OVpyYxcP6QD1Hy06C+So/b63FEVblbBr/DzJRUoSxrt
HMmoh9oCLgumFBvImScaI/sc46N+nL+9N1oIevjKkA/0sXn3BRNipXoQ9liPOZrII+ybLcjGeOdJ
ADqtxyVdWj3bIjPiGl/u6qO0/++b/GP9O/c1bGu6NW/j/xhAmkABCHY1j+ou2pD6XGZ8gcT7ML/2
txN399p3Ruia9ORbVo0ExmRODe65AJiNEUVj3S2BFWarLYBtqAB+TagPPnhl8Up3eunPV9bujpgI
pryFA9Ym+wAKPyjRobuwzwsIshgjtE7eixU8C6wjmjQf3KG/u3V+vvd95VHuRU0/vbA2TbA9Y/GK
4YVGhukl4pMv5YEZeLTL2l28TbIt7UviTUXJ53VoHcjDr/HjiMJgge8B7wt0EuBJ1seDLf5FVdD+
SrUZ+g6ARkZ3V3d0rsDPDNG/M/ABbAFbFTMpBfw400Gr/aNCxN/1bXaVVkFSqPR8iczOz0s7LE9l
rRXUmBqMXb0aWEcoIHr7vDQ+gf+enyt9CZSN/kZ9flPqUwDed7Hd0MiSwwS6eZTe+nu2/+5x7hzZ
cgSUVRhB8AnquNe3e4AG8f4k7czxPgMS+sFm/6ayxIDaNx4I9Ya7kFdTb5cgGgjLM2OzaZ1BRzp0
6lgyqVXzoR/3d16F1yP4AjtGzB+Q2Pi528n1WCijI/7qROCxfqMqAhvseMrceXqiYccXBlbyBLrc
I/6mv4JtsTQtSVSzRbXvHlFHPsvnLi4o3eR0rTQOXN6ycXwkvX8XiO5WuVNOTa+sw3bcnba0uh5N
8jVwFh0N9cHt/C6P3euhP17mfmovk7MwUYv2RLxTW5oPiQaR5AjA8h5tLZuL80jviVvwr/WEHP3h
hY6KvILHdSw276QHhXG0P5+qqVN9c1wM8QYr77013s7gEsrLMdS5gDhbD2RVyOK/nuFOIxXjmNkR
0dvbOTOM+uJ1C6Iw1EmeBlJgA+Q5cjs/40/U+lUx9g9W/8VH+1N87j2Y4nTKiqDq4y+ZC6CMqU1a
+nr633GADXQ5Hw/0/fA3RUgujJoZ8Q4q8U6UlCaX4gtJE4J2MBTAem3xv4OP/yYO6I6fieYIInim
V6sDldrCtl4AlGc4YQLU3hhigkdH8NsjUTkGMkLwmfa+r/cfYjCO1PQUtN/DYZLewZMB6K/ojQ28
0r3obymcM4LHozkMyFA+EoBf79YQm/AfyiPK1z+FsCwHw+h4VU4Y38w7ejC9G8tgUU8fCfsvwQeA
5v9b527jyyDu3UY95pToyH9t5pggphHQwiLvW3mCZhBoIWDk/y1hf6fCUB1/LPv9+n9sbqNE7SC7
fOtG8iYkfAVUgGGR+/yaPJCtb1/h/i4NB3iO9EuSpxnf3aU4La9ao2D1pEm8H1mKR0Dbpwh13fQs
gLleI4++OIfeMogCRn5KJyBUywWTyLV1mmdL0HBXyaZyANc4A6lvwi1RMZS4jNb5Vt6f36I3ml16
XupQEvGVs9W66jwCax8YwpuVvBWemuk7cLaX4yk8B05qJ7P8kDhQ8Zo9U/bjgS54S0ZzMJoqt31A
hfd38eJ7o//38vdGKO4yQgOx0RMbE/QNsUptXWSKdJdRrUecjt89JP/a7TuXJhoPpUumCm1tBc5p
DRAOhb3TtLeYVrZFw996tH7ov/3mqf55wnd+TTEqh9ekGAoLwYisA4DSZh+sQvcId6xq535kB3jL
zueT6quOAE06OpdVRlHvgVSLd/vXu985NAM5vl2lBEmbNJY8LfyamieVTG+gp2a5Ovubf6/3W76E
qjT3iH8IJMa79UBwy/vpEIhu05yFFIoEloNltVSmmMN7PJr2q8NGbhW+TrlPDD+886AuiSyfA+jb
t6+XSL+5I3IzYmzfPDvZ7hExb/83d+3Pxe40oHosw47x+RNmuP/NAQzrm3HWB7rkPZrP+i3Xx0b+
78XutGB+wguPwe0jb90ZAvtZpBfpkqciQ0PmQH8jO0FCl3rfgxP8TWL+k9Sk0kdK9043XY9E7nIV
kytg8o6pTeBqmIDjfoocPXA2xsPI6hfbTpMZOT1yi4x438tMcKqlpOs4Q5UG8swEbUmj1g7uWAIt
2YO3+8WEUt9iHBUlpGHd797uQiASxTlWfWKbB4FnjhGjkQGm0C/qKw/0/G8CQ5cqGXgZt5evu0Mc
3oJU6sa0h6hMc5/mgpYK3Eh7wLDXI5/0N9/+j7X+GuLoZVUJxyi7+BzJ5qK46ddl6keL0VJZn62X
EtdQ+pDMeakAnV541/nIpT/lKZuFcD/J3oNt/tth1XoqNZ4hg+ygsY7u1N9V6vrlOMZhFa4xR7oL
Ejzkqxs68tWWrPNkOnSBjWT+exIuwFs1BnrnjuYVEuA8eJS/T/zno9xppCyUGwpg4sRftws6n5ew
wBpvoE2sHmVkfgkLGB6iMZm5C64OsM8/PaS26Wf5OY8a9EMPQYbYqXSXoOSVOt3njzKlvyQkWI2L
gyiT1AO0++dqw/M1GlwDumN6hgog6374Fk76+vvTcX76OC1zszcBhm3ZPaoT/yJoP9e9s9+XNOzR
PUjQSgu2IYBcDhCUe/HM+VyiJFBOpCegQICb68FJ/q1+OSjccTHxIcY/7k5SGR5rLnYnVKJ9oL9C
tL9eLNYUGdNHcvPL3RViAWgJrV2Ey+r93ZVPYS8ozu32QpNQYgdL+JVcC4Asp7/894v9kgQRVR2a
ur77W4iTf57kua6vUXhB5YqUGjlou0DPC2aJkNwa+PNnl85QK9HnEFC5G9UTrAv/fgTxMj/dBJ6A
FMwIsBxVRn5/PkH/lCXAmPGy3arYM6fCxJDqaO8PvINfPDGW0eglAw6AQfJ7OJgIhVzLCTpqErsn
P/UhVCKlA5/b4JtVLfJVr3igg38xpBqooEBGwuYNVWvvLnY+1lI8Ko+JTEpHUPKo5CxFR0ff1Om3
lWdDfVqbFhlpAw05eRDL/N2MOPy5+N3JNlVyTrJsdOVkJb6Y4zOB9wlMgXNxhostNYN1aD6ycr+E
aiwrrgh7DELLSOjEP2OZVlKzVDTOUXB+o4uXLZZ5RUGH+2+5+cWZp/xJMolJZno6/8pgHW8DNS/V
43cDwTMjA/AleGuV2gIFwRB2jEfwOt8dCfeSyqiZGAsf0rZwn4YtovOgbjQsS6oP/CsYoH34V85P
9N5VC5gt//16v2p0bj++AglRdMCdElCUTI0BzBL9nY11hdGz754nI4g1+8YV/vXAegQk/+uGMo8u
UmRAT1Nd+Hl0YRCHvexUdzRaQQ9szzw6w9F01lNLJwxjGP9+wV/8dTBm/ljuTplr0ugi9VuA3lKq
m6DFfjd2QlMw3+0M0zUfkSf/UhliPUGz0R8JVXA/z9ThFSSnrhLs14eBtWBiDUwQMcXM0DRLIjPV
U/aQJvqXMEEsS9UYOBL61+6bBYJjcz2rFZ772VTo52YGznpvTGMHO9KDDf3F8wFDoiewMWk6ocZ3
d35D0ggSr8iNfyaqf81dGpnWTAM6tLngsAMKQsX241GQ+7vcoFZBYeZC9r4bsv+48pmcXphqhQh7
v6c0wkS6GIT/JMQUeTlr/n+HW0GzqZT4QP+k+QKgpJ/vGXRZqAVXaL4nNIuRbbVJN3CUopmHjkd/
s1o90moYJD7z/u6LiVYwR8nM/TUMR+zQ15pAPS+kCSMbg68UktT1sDBC4rFIlyeZrCuROVDNsWKV
sVWDJfgcf6p0hChTXFEafJ9Hs3qvwEFbkPfWPOWiK9PWG9ulN9z3dle6az9H8Mz0zFwxr/Bfhl6D
l2rXznGRg42n2bKTO+1T6Bd+4A98uLJXtwtKodIsoB1Bazq1RqFZ6cXMl0DwVkY+1AvF7MNTWejy
kwLm5yRc5buTr23kfQiF9qwrzeO69yzPmRlVKVROo69ger3ohd/sB4XR24cjZqJuT8ftad7v6Xxg
Opj0sCWykV6N08iSc38sbeRi2avcpDNBV1dhQr053Sbehp70enuLX9R9C1EX047w3a7bLwXku9hM
RmbXgNLt5PV8cPLbxDolRv9deU6+52cvtZFCAPrVW51jvZweP8VUaKk3z62TL0bz4QyA5eFMfhke
pEQPdoC+jg/Xhfx8ZCR1AFCqni37nrYbdlb+FruRB86wZEuT/lJyA5EbYOLVCOzrpJplG6KUee4e
36+NriQm8++uJINabMhe+1Jd7QgA4llgQ2AaNkbvXcnNdg/5+M1UoDutdI2psXUS6M2sC80CVrLC
6C7G7WZIiXdO4RZO59lpKkutXjSfUfwRpo9uvVCTf0kmPIzcPRpGwcL5eRuG13Z0OfdRa7JA5DkJ
krs1btsUZ1ikKwmaBbGi+yBW/7spmuksCt5ceHLUPTDnfi6rntN+IYnGMgFvKqY9gS6nslNbCpya
5A5FBwmImjaejvTWLJs+k57zjmE30y2slXmcfUW7xPj4twr8LTD58VR3zqScHvvVNSfq7Qzq/uNJ
BYGmcHmGegs2BrH9QhQqqslD3fvLKcgDjd5CcIlFQfFO98Yd/eFpotE7Y0Mp+7qgBU04WiCJlvRg
h+bDYa7fHK0fK94dQHML28tVwJmBpG2nUN5/nvXGOwFQ8e89/c1O/1jobk+jupfnUcZJP5t9nB7C
H48cyZMq4D++3MmjeOA3g0lPA5tJtwgR7b050Ypy3CXCU++MnpVaF/dzjBM5gn4K7vcHYvxwsbtz
oxXm3I3O7GKuD/bA73sOsxMB4xgaZFePVlP/0wlyd1t/vNzdqZUBea8oAOK7Noid3bPX88O3oSMB
lNgY6RtAys1egs8omF3pDD6yBwq5Y2XM3VZsgNEPuTV4Q8FpnX71bp7mM4bdWeEkXg9BTn8/fYUQ
tNvBagjAQOYxznoE3tm4VtaotIGcbm9zqfS01JUyW7rNe/mmZYbhZpze5NDREu/63F6c2/vteeir
7ENlgzBfF0admxXjDJmdbONKr+dou91lmY2sS+Bk4/cCBR+Z1Ru6t/8MnniFEsz0AVj4V4eP0VRz
8HUFVr2PFex95WuMZv3W9Lw+CMSnCVPlxclJznrcM8DLjm96L9NJIl2m7UkfqWa0lSFg/kpKc1Dq
6vvwq+OZxsaZiJXLrOqBP/riGfP5cWjw7b5T71P3uhwDWDB2MNFqZFUa6toYgyr/nm3T67paA4ow
aT6vRz0FMl9vdoVfMbL/Qk2jAw++NK6YvIRZm9yU7eFbb6YeWi9ZXq569lHPKX5UKWCugH33pw2D
Sd0+ZjC42oHEn/vBXn0q6IihNPqpPPWhYP88b4pZ64LhfZs0kVtCpiGM9rZJzS41s3qiNVY+eJZT
GhvPk3BajQ3QZ3pWM++gUAC4PAUb3KhuMFeYRTHNjjwO/zoIjTB2A8Usz17T6lq0Ochgy9K23Xph
Ydc3J705w8htz2YuT5SBpSherzXG4G3f9k2zKEo+U+/tISYawkliFm5lSYsUQoWYc+wak5Hj040B
oOA1T93xRloAGqx91Zo51Mxmn7+NbkCa66e3dH0Sg0ujz9OqmlU7TbPao969Rkeg/SFXoblCGxnZ
e8r5HuJJilLG4ipTmYGqAmSfFmwfSB8MqkV6bt3QMhWueepwdC6DbQMzdHNrfIhhNr9SeBxayUfr
nV6VCdIy+Eyt3uz6cVxyKdoI1HY9R0KPlvQ8rg3mdGJM0ayewQzjhJPhV8k4pYzdZxARdoHeLIU2
e5joAvyiGhnH1CjOdhlsh1CU98yYUanQuNWT5D1V9N4OEN/P42JQ6GVfj0Izby22XXmCeAA+bp7W
lp65cep7Nc9kuFLWkbSTEOEv5BkPkG9xK3oU12Kj2NdfwavkFq6CA2M0uCcnAPRjMmdjL8WKBj6V
G3L7wEvMIgeuIjMwBOd850fbwNHITvN2Tj4/zcvpHoZu9tkqn2sIMEZojnZR2kNHox82Yb6ytUd8
As4krjmcJFYw6/mw2RvHackE2fy4HDlfRyczFD2ny2a8lLzAirzTXn1XJT+fD+HnCEEKkSe4WJMC
ygZwZft8/mCVedk2eVHtkKjmSkMUr3jxTqUh49WK+Shmt0EWAjJprENgxCxa2PNaWKyBJbdO+/F7
9NHBFR+BaL8ovQsXbGgw++bezLiyISW4RJaCntLVCXOw03J5ncZzaYNT56IaS7PWDC3i3lfzeH7F
7bnNndfrc/eFm40AT/vT2zRadiQepGUyG1nhvjaudjk9zYEZuDqCZJ3K5h6WbSN2RtvyiQnwTf0q
9QX0KcwTrzVew+QyUY0QqOYhZLOtC6nSJlT04Wc6kfTjR7aVmQer3uCe8qGMMgdeMZMnGn1psTXQ
zE4zr9PxIvHURe9LeR46oPC4FQQlV7vnszoQstXX0SunhTWcnZ/xdp8RCMJEaTF0olgH+tmqrZJ6
Nx1nuLHx/LwVuvZZsRVXBBHBh7yWc5BDSRFOKbOS6za1ZWq1sQkzQjE/ehcsSTovQPjEUV1QEXQu
djzPxMe0m4LRucFGYs+VCVFMdKbii45+hzvLyd8aAyga/ySeghIhZAZ0Np451mxxqK3E4271YZyP
Cb1mpQnr7qz60pCqqy0Oc8SuDhhrTxapxVRjgAzYp33pVUZ/AveMKW/jp8hrOqv/DPiN2A3GGb3x
QnlGllIGCKH7YLuUxaCzjtNg1TNEf1Zkx8ZgsSaeeR5y4SguU2tWZtomMPMZXrlfPQe2BvTb2E5e
jubNvenH5XGDmgLqTj4kG0m/2YGIHkbOjSRnysisAlsw+Jnb2xzWgyd+lTpJ8ibTMCrPR8sLjS6v
SWMnEM/w374Oh1GQWlCqyWgM1WjGVte6MsdRWliktDMj0EkiB/s1rlbFHGUHdESDHponXuUP1onE
zc3ErpaNfrK4Rb5in1+q9XmL2h36EDRZlSM/5at2wuksc6dAScW6lBvVevhVvV2nRzBqOx0KOHlT
4nHjQHwwqMn5DPx0LsPyplerilBRtVI65DNkWtur5P+W2ur2XtqDebssOqPivd1wPir1oVO7Jzdh
pFSGnGdgqZMiRJlVTh8v/jhNPMDtDNHokagYGf34lRrUVNLd4CV7us1VSyOgjZiG5S1l/uXkaObR
rd6vfnaIZ9EiZZ71fUhTaoakEe9q+ogI98glOtqRfXwazxmwq1sjozruJS/tNnmuQuO86eb9QE/X
54GJIU5yY/B1m+Zu6iqRpYExZJ297AOstJE6qSpGa7TOYANLHIg3aYEZEPctmgbYaYe4aGxIxuEU
A3+fedi4dYDuBJDJF5oiwELILlhC84D72xAhV+tym23xoiJDecfrOL2hvm7UXWntsnEUQr8HecXk
9pT7/WkJB8kWV6XGQ/KQUls5tIfxeoisufLT0W6fUifw+hMFWtcrzSQHWGtkMJZa/bg4AZmkh58C
6TLfFZ/KAeOi2vX+Zp58dVJ+DBm9Tefh2zUzEi/Ztl7roY6nRzuD6ck5Tm7AZnaA4nXPTAjPSzf0
kq9LZJSlPprKpaGIpwBjbKVMBhYpiUQ/+VLF1SwcBDs7mzFqzVBm4TR2IrOeAQZsDDeDzXCrzDlk
j0dvrOrzGOnKgYRFf2yrcOlB4ffeH1mlbCpXpzk5ytgLuZvZtLpZuKPa6mKHT6CJPkub7KoHq+M0
mjaiUmT0a0xM5NW0kEZDvQrM0XxANJ/u+dRXZSGkd2hVs+Cl/ixeq3Xxth/Oe/ijsi0SoOn+ZuM5
0PF89Lo93z6a9T7m4mhO4AOZVYSCYcgT9Lm0hZkAR+mcz+RsR8+tqVBKiexDZESb2BfI2ilz1weF
6zPGF1fpIo7s5DB6CVcn/7ptcBGV6RAZ69Fi13qi+Q3/G313BL0gsZfRfDkOSanX8zY3BFQoOo7c
nvqcujX3pm/jV+dzHJSrF2SITmtqOHSQtEzPtCCel7ApUhHAYXX77hbtPPkE1UnHtAZ+5SQvJx+n
ez3CkGyrmfapTLBR+vI9e8lQbu83rLE6T0NDdus5zuFNn52coznYq88jP3aL1jov26lQ8UPuiagH
DskX9fVi37x1+94bcccmdTWnbyrYWs25evWK2MIdmRddRZ+Xi2J9ubgrXBz9Nj3WFA/47Ik8cTp7
XThrYGesZWyJ0Hpk8Hqp8OmGX4GP5TsDvQlfEixZ6iRdOdEcv8DS2JqKS9DQZjQ82/IhXNWfvZGR
LAIvOMMiiObtzTi/cHIlKYb7CsbGOvAh+VtzcKvcumyJi97PgWhDshq2sfDZ+G8vxBANES1FnWrN
xuHufeb4q3rEqHB/elmMz2ZBudCJ3azmbU7z3ps8He6vy3bbbsqXYWiMsT+Bg3uxjT7KafN19o5L
FZkGmkUPnH1odkZnpRMw1oz3qzG26MOzjsubV88KZ7Yf60eswqHCxQzh0/ke2jzqn+kuWxRObMXu
srTgKTPWmR0AYRkmRrWCC6uEDwLe+tDHIm57u3p384p5S5ogAeuJQKqzhrHRmxFfbdspV9cecjSq
z+mkqwKwtIR+z0Ifg+pH84kXxY4UOMqke5NNR4FTZETNZx5jzcueXS5Pa428VW5kL9ePcnFqdfnM
nqmHwj/zcjfagpq3vgl9qHubzjTsPofaZ13yJAJdYoDDx5NdzZvJldgkJCQPQKCEjDKe7TGGQpBV
jfTy7T3HKo80M30L3d5b7cSrwn9V2EbMyh5Xe8OB5no8CV30ZShZ8f5sEgm5kp3utVdCzA44gvng
q/NRF6iCkf+s8QSHameOrM5ABTDDqDIShKp6GX3mi3DBB+eqgSVG9rhrvqrpKlLMxUiWWMI9nG30
1OUurig4CMKnybjH4OoNQXA4YJtiaHrBSXgK5qeDgoeMd7rI5z2ku6XgUhjQ1oHehyqbNsLvdS9P
W6TcVDH/FmlFfN2BAWcij7lANGahhcegw200Iayd9Sd9++YtIuNw2+Jas9mnNcx3vEHBrR1joBkw
ty+ohxtH/H7FI7kyXSfI5QZ8izCDCSTxw8gyzkw5QeNA4jJCKYFibzSsytYaqds4RyZ5EjP6TnYF
VPji7wcpDMUWiGw5ng44BStkHUUg/J4YL7zcjJ8Ev73qDnbXxUFgiKRQUhEgkW+QoACX3RQB/U8O
Teg3dh5fFN/rtcOeiF/sY1LQeAww11axPhDwggrI07JaZA8aFlbXRI16uyfqRSvXPCKADRfal95L
NzAvCywqL5jw+KF1GPDewt2Bvsit9MuiWNWOygbJiOFtEtnyE+F6wpRnCKRGTF5oLFQ5f7a4ba3V
ohz5PbIBsytxJOD+KHacQPZQfYbVgM8RiZebd2BLxcU3om28JgXPwXLgL1T2jNqp+OfVFH1PHFzj
FKSTKb/9/68eLVEXFD48uiJcsQlr2Zg+jyW6bCK2qcDEkm8wLsgPH+M0WCa0FiEYHIgSqxLkohD5
nyWkIrQDohQy53q9buYDCzvdezuM+eXUqlbKE3/6MlTeQnJ47h38THrA8JakH8SaOL+GOg/wjvMV
SQ+KvSfeEWeUJokUfYJEGbenCo/oZrOL3/LEvpgpbcQXUqO8LvskHGqY9hBJ2PnsmzF6jkUwt87w
TQ+B+d4t3kmPG8EKgUTlXryKAD3faSyrmeHsggIQtUntuTFpzcUnEYofaEx0Xu0IxyIyR36FooCd
eztk+WbHlm67We52swKh5Iujq6yrLQNFIu4IlnySLG5Y3sq4LMpNPcs/AVLBscLYQlS1C8zKGrvi
tggwVYnllLlk0b5gIZa8zdXAv5k15pDRJL5LzzJ0ZJzImXIjUfs8exItABUQlmNeQNrj5GGrG0sj
ohGRjEKk0prXbe8NhUuUH3rwuAoxjbCU5EdoORFSHeEsJUgxnoLdWEPjcNlw+ZEAaCTMZnq8cR1b
5Ipzo22eJagZxDPxoEJgIHrbdh75PEdhVuzCtSlmp5VQ+FdLrHCdUflgZEG2zpACqV5gRM6YNq4d
aRt9sD26LdsOxiZALvFCNW8vmjUQsAWTSMdzBU+3D/BcGOnZriKWHervfWM3MnHd+Wu6eJ3czpwB
zb4QZotbKVLlZ37zDLzM2MyY2w5ssUedTSa7pxNZsjbcd1Sirzx7wI/SYBmadMx5NcwVEpkKpM6H
tVA/zsZe7YqosDHQt7qyH7lnPhH3D2iU1KT3lLcIxrxIPFVX3N/9mSs9E6th397TD7qBTXF+BeU2
cdUju7csCYxScZ4RSoxk1iHlqlFTjc2jA2c2zx+wG+JSJbOxKTGVQFnu+03Ktz6PzFHNYWRChjTu
jmaC3GNUKKaG54k+a31swnXIsdKL7LerEYcn4Hm5FU8Be0DFafDES65jUzK1eWSVlP8he131jdYQ
MiE8T64VwjdiiROSHbEMUdGyfFIROXED+mwzDjZ3R+JvhtydgT202RggjSA1mIVmYAUGeR3ixDMt
N9q6cBuC5NNBwMJB5cfVFrJ2s0vAGnps6sgt+U1eQB9uxjOSwoKwxQhwqehNILG0Y69pTg3tyIIW
U2JDwHwX5xbMMyfZdXpApUIIc6mXxgDsXHaBH/leiGA8MZTlkRNTX8amsoTckzpDx8sKyYNqk6V3
0IGyFdPQGEyEeIj51R4vWpvhspq2ewANeTygXPW3EgF8ijcqn1jy+4OYhZtpzZht6yOC7NdpJq0l
wEXN2wEgpeuTBJOzXj6N2eKAydi3EE1PrRcE2FnmI2WmtFV52vLz+BnayU41iM+4k9wvgS+LrbBS
58IvSpwZfeeINuJ5kBCMC1+YUVPcKbTwRCLvIFRn4rB34nNTUgZDTJ5Kxqcx4gNFxG0IYkRoM+3i
UCfUI45rvARdls2kqg9FupHshBBF3NvKHHHeyqpCpRbTygy2KZBZY14jskJbCGlgJbMjjdga+lNY
tJiXLMxiiuOmvwEeye3r84GSKbp2dqdpzFPzfwyxwX0AMs9sdoG+FaZHKO+bP9TlOSGlMeATTuYO
/naEsvbeaoS8/a+oiz8v+rs8lwjYA7OdAEqxDqYlc5wJaT4GKxHfm9XOC1uiMUJ5SZ/YYXsHKpV3
WxUcb2NXZsZTD5n4kBvOdjR5e2pXJVxBKa/e2RrPe3aAPUJ0Zsqyg2ZwTkhhn5kVAO/KGqPZZ1cE
IDWbSW7mZrnObWB0DX6y7w0BuAJqJ5mlT936NAntdqgHk6E7sm+W9MpGfV35MfCWak8onb53seX3
zDiRCSGlqpfWcf/GJjWGtB2VgIW9wFUdeqep5JA+0b/GTBxElkrSI/Jk3QdcD73UTYoJGLt6gKZe
DhHjq1U/B5vj23mPbJ+maH8LQSRldAuMSzWhdmyNNtiWNX+l8W3Zb+ze4oJOuMx6BxohUcOkQVSK
j0O7MGt7zpOSk2NKijMlLQzmXu8ZQm50/014M1b6SQ5PWr8DrAnCsBy6u77xjqfsSPvRlroICOkI
x7vsJDp1A0sxN9DdYrpIP+nBmpPGDzdexhXvy/XoSDKeDpJXbxIXxfcWZ3b3nJdmTwa+UJ7Xtkpt
W7EufmdLTrMoXxFDhk+EWs9NqzBvjvZxNV5G5pkuGZIyKCgrm1R2K3gGFCcloQx8r2gqjnYqxnh/
QgdrvNsFDVGZqtOZL4qVTtVX4RFIBrG9F640k0hTNCPrmfM1sEd86whh2I2LoVqk8a3Tx8XIN2gR
WziMNyd2UJm+5DBhwvUCWpw8QN8mJekGc5oP9CO7kW7pSjA/LqbyntMqXizaXQYChzbpvOU3iv87
UM/22ccJtS/6FqJfo/W753SbLo+ZN4DBOOb3icl9kgG5LmCYmWj6+BJWts95YBOw/q1VbWW/Z8v+
dR+c9BePbpB6RfIU38Q/bqS5thSXLX1ppqVmAkH9MebQPmpg2WKk/LYUDIyjCVDc5P4Hfp9kKSmu
D8ks/cxvdxeHLoLJB0m2fe7J7GK0KvViWnid3Ud/CuUClpg4H7cnfI8IsbvqLTe774+4cE5iX9yB
11/1/R457nQhefLy6Bz93qTHvjbPXDeiGrydL9VI+enyqGtnfG2hOs76VJjDp8iNuUGLwivs0+L4
aZ3dgAP/jP0cgJEC3uPUyMkk2StVF7mX/VeGZ8KO48u6gT5aaDpuylJ++U/olZmDWZ+ymj/M7bDR
e+Tb7YQUmpkHwDvpaqqn09O0mjJmyzDQfLCREZrOa51i2Xg3I6B+Ae4EWe73AclF5o2A6D/O06Ws
GZV3tEp/MB1NNLv4iOBK9EfEJL4gBT9tigJ4PADumFOL7PGatOpnuEp358oYIeLojW1uX4zrZ7iY
3wx51eBv5J46C6lhWH3r5ZNcD2BYzlSCe+c6Q8vatTm0yX3QoSr8MVDHdbGcYP3mZGoIxfDEQAR1
Kn6uXh75C5pLJy1id7I7t3bH21XEOSQzAxdnTCeQcfLqbQ9McXrkzWgWtY40BYBcz49AoXf22L/Q
wr5uHcbrvI6iqft0eu+WqBkm/i6z6+yyfus7qMHpLiStO3htl66mV6R1zoa6OmN+x+ZNZpDKr+1k
nw54VhiHfaDodp1TfuEZMzOqOlQK8Apy/QOI9SWVGqNjIssvLWGOX77w4ox9OH+GEFVDX97AVPe7
xc2pwRpMxBw4pQHaLXFDsILTdnmh2kRy27zZFw9BHkwvBn3ieCflV2uJRtBoBswuWO2tNZieHRJZ
eNUejfpOOANLxsk428xKMY2gCBL0SBxnNI+Xks/YkHGZZ5g7WmYBD0VfHrHp7Y76NZgkuXAnCbFe
k9dsl42w5RqxKik0uzM+LvPUvDgNTAtLUcsagta3C+aKlzm5iTy+bpaBl+5I6TUNjsNRX5K78Ylr
LAoYvNtGst4t3Kx5NEnNcNMxukXgoeFQcevcnoktRL2X2PTMqbmkoDPOBm6i6JkbzdEAmXtZozzN
L8nX7NTekww0XBQO9WfSDMoh9EfeU7SuPcm5ocgrTCuDCeZgEhrZmoPE9g8WVwvCbUOjTuLXC2Xf
cVKNcZ6Sds+vxgDU4O3oWfkqSYb7qj/EBNd6zxl2RryvrYjsxzSaxUDWuv+Ps/NqUp3NsvRfqajr
IUbeTMz0hbzwLjF5QyRpBAIZQCDBr5/nzY7uyuQQh46quqqvvnOEpFfbrL32WtWOU8meJgPq+f4F
RtL1gs781uNJSlxWtDhF2EQEXaK0qCP5tjtnEVRXDjHYz9sq2u8k+cNccnbL7opf27Ct+CWgK6Ib
q2T9M7/46pjL1Jkf+Fvecgz0rmHC4Yf1Yy+NhAWMZasnZJ0Rx6TZsl6xke+B7bV1r+yl/g6KkNXf
TvYjCVVH3bOjhMHZAZkdg/1ErLA7rYAJSh3xgb0ciI51IJMnNkEZnQO5vdy7u7nRPwaM0T7qmMLV
K0juEq+cQB4dZKr61WRT08W0LR8KWZfLkqP5sMk1U5kmHjXVgWidcleOpddOX3lPqB8NRqMnf0cf
VAQW1aIBbX7NUevbw21gdKTOdkdRe/g40X29kAXbiqNwQFRXQ5jiFG2909CINp29T3XU34+pin0r
EVK4r8TzyXF2mGJ8ENZspFCSU2KnPE3day/NMHGNG93MyFgfRwToE2WpFem0QWpbW5y3zn7WbMj/
x9ozS/eAOP0hfr8SeNnCuXQuc0NnzKl+u9go3jG0kdITaZNCbNb4drt8k3ChndptABrqEGacdNC7
kRxd5qQEPL4pu0pgjI/bizkjMXhlm/wScHrSUb5zjHkxyLzD1jfbm/5pkc4qSo+Ch0zxSHeikKvU
jastyi3SCsRQx+5r3pwus7fpHIAP3xiuvUodehlQB8Dk7jnOLs7pGmyn2mIXH7xP2gHLM910tuk3
YrWeWFLEkufu29q8NFxzaYzl+DZpddOe1LHm20XxkQ3Lt9YxIM69n8iLWe9wcLKeSV1jOS2SOCDY
S0XQfkvbO+q/K+eYEUrPmGqUkBvkUy4+jWlYrrcUy6vB1XaSrhpSKHXhI+pceUUAEuV6MyNKueMb
GAL1l+7q9O79G7BvRbRSKBz3TkmbLlro0t2/KJEWHQ/8e6duOdujUqZRbOiuxGs5vmTBW05dXPlC
+iHzNIicGLFtqU9ML9t49MfvwsLlyvvIEJqnAvdMkDCxiK/6NEN01VR6vBwtaI2OxIbYWuT9CtGK
qTZovRoD3vPJQ8tp3qBosRnpPMbG1WhTDGSDtwEOFIvVu0p7BwKxDZHcVqnJDu9JfKNKLpZacOEB
Jqy/QFXFjFQlDIPliXgu+yV7DtQcCZ6sJofLoicmjy9Xi+PMtQT9KMpAnmZ5lM+xNHX2ftXjVU/r
rrIg0dfvje7kUFHa55S/k06PXmJ5oq4h4Oz72+lV8yUr5CkUxUCnNwb352x9e3/oVl/VnYSjtPIr
LbjhBrIPin2QbDybCX53n7ZvIGiMq1n0qjwNW67JuBglneMQ7g/h7shJYL6vM2FUI7QQt+0tEOuL
DCbG9PMAR6joVeudr2Jrswv1fl06cp99tu4mKgJ971AN4sng2T1ROvMcFO8QSwvp3SJ653ATjv5q
Asjhc2WTQ/Kyh7HLZ3Tq4gHSulKAZAsT5LB27X6x8/OBDvSVgFwWPQVzkZPb6h+wUEnaDSQiJIa9
ejEGBfxqpspLDiRfnZAdFmW1GZ7j81AADAoRpbvrZS9VpHHiKZE9Zc0RYyGj8IqJPcNhAFbWVyvz
bKgU6HOPk4/VQHm/bdz06p/Jl0w2dk6xGVZMCACe8yClw50nLzuOBrv4aXB+MQX3Wc0B6zYUjwcv
UwgdYzM4vfG38E90TA7gYYGJ8zGZPvPsUAFhIlxHMIkB2ltrHTyNFikU7B4QEV+Lqwh+cfd9fOum
mrvCMCYqA/BZUv8yZLADfronRm/97Bt3bPwzxMcMfIGyIqOWPMcJAPgwo1NtzaRzXJqONuTBZ5/p
ZIslN5i13PIkXioIPXBheACHw4H1w4wky5MS9zhMvQuIsB3UvXIpoD968q7ZHtbhebxlotGBjQT3
IB+sPH3Mb4YwxbxhqXaYlRoAy5dACQVAuw8YjZWxSS4mjjMXtBfwYcwFdd1E9ZjKX7qMrK/gr5f5
mbGOPjdmeofRMPtzRI7xtS8xkabq3d8cjahJv3vEQDynfM9CeU07CsKRT5ro4pijIwv4OyRr9haw
u8YHLPY9yT/BiUN6CY21FWTDZFixBFlGB2/T19u32aV/ed1EaptQUTDFGWRn9zY6l04iB3KfNFID
6q31fgJrY+XZfh7JfPr4IXatTt3db0UQfm9dPDIN//JNCvkcVzKpzOjaYtAMzCnIANYki08Uuxdf
HSUxoQAsB3Tc28+096ZdRpcIanmrr7EnlApxarlPaxBKYB9Jr5xXmVNysKUu2QngLKROE0fNEkH4
dTeo3Lxfg7gqzgWBEuDs/csOAk73GGKi3ieGBqcLAd+ItLkV3AScsqO3MFgA6RnRDRadu5vSH0/2
TbyFvA04TY3cLGGCM2mY7AYK7fCwoemHh7/yVgCQQ8nDBqitePrO6+N2XYXkwCtVgNKHrzXiKMpn
r3qljYFyoNCvwLMPpEU2bd604HiggG9/aOFh1tHF7z0NbMOlKiP4AnqwODXTHTu26BTVgFFZAL1m
aMdQw5gzdSiHXNEg+qcJ19wOkgCAEB7WkdLkMN/OtR6AFtHbYiwtiC492B6d1rAM1QOUTOfY47MW
iElcfaov/B2jnHq1Fc22g3oNuX5dS86JMs0lS9DQscq+88Bk/IMYVIBFFIqTvknBaZgiLsB8sHYh
3efMZWecY3tyDXUQgGtkDveMHzp1lL5WuObtYvvqZt0Gk2EaSBomctN+zK0TKhmvvHBPXwV3KjgT
a5WmioEaZLiowv/uc9N5Qw09zqjI93MdIAL7pUBb76OCYqSYUHb513ZKJ6qNJHountOwwW7d+7h4
sICg0yVBMeG20DkITwDtOSFaQC5SAD+/cfbkymK41NvlzOwZnhVLQ7tvY+0CcxPfJ2lODXsbE6/w
nL29GFHChIuioUFxp9U+odbEN3f1Th8JeYgyCdIoTqX0FQGHc9zQ/TMRaisD0dtcqQPJCuAi56n6
lWf82T0rs2Y77fPNXNpJaLAlEeURKXa4ipY8raD6TKM+o272L1wKpgspe/+Z00C7fEJnr0UfpO6c
ctzMdNNbQZ9g2RCImdmazJiXzFf6RpfvuQEG7x9Pri67kEc0DgMVCIzUqCXaa3c1v1ICiBmcWA9k
kN1DpP5NfFEcJY7dtZsMrwu7JyQj9m2ql037MGihIKGGN4wnl1daYAtUtXT0tgrWkb5Ike7Ksw2I
eVtvs/hB35/Tw2nrM4usgtVY1o7BVEqIkDAyCGh2gk2vNVRptZldUB3g616F+7DobNdpL4WkAYsj
81VYyMnbgQsC2S2aYc1A4uIrqatcqTllgGpaZX0bmlNqc6rySRaoyOGBoMDJ4xtLPDqN+OoLdiCz
4Z4Mrtq7zneDZEGBW9AK0791c+T6mXcWbVoVjY8ybgY6aMGymKe9Vnx5Uf2qD0ZEX1+s8U/FAYqe
BUjfNafnSIpyX3erHictoT2wUyF0EjHkyTmd/CMN2Fh0ncb6NCBb82ipmzkSlIlMXkPDFlWjBiZD
Fah25S/ipTGo3ynMzzSZ8uelJ4FwChAeDkpvOzl+UnGBsbp1LHArRhTHT5vW3K0WugfOHQOzj/M2
fRUFMJXuil6SKxVxylzF41HB4jp5wKVm3NRAhnWkRIdgP26Niq48IgPYPf4AtavtZcw+WowDKnjZ
WlgCZW58uMZxEdcBVgf7yRA+yLDBPXjP2Ip+CvtVk+ijexUDoX14iBLyH4Ah7TtUHrIiuBEUd64o
Gp2SzR9wDprUHi+fWv/AHIW3S7dVMkw6sTxyghHZeGRU9zDHG8370GHz7bu3idnVY4Ev7xKaWcH7
qn3Y55qvRpp7C9TJbdDqMiOgh01pS/ij8LWKb7IhAm89rXPzd1PJO0OE7Nj4oQOWAUnuuLNNdIJp
cI4yJFGJMJzzMkwWl5cDub6zHYou5szshS+D6rz2KjEBGWvR12yxE0pqvRkrTDHiA9H2DUrjVHrd
rdVlTUcWHnfehapmYBKGANADs60WHSkJb4AzxkSKTX8VV5JjDKHSvWzBzHcUPE17G9r+xZXbKkHS
HBoc2dZQrp3NiDaGxtJw3okAtYNCLl2TmVB2vVO/xHa7BTrczoZiFGG2D926C3q4C1BtcvLxITDm
PGMWL6/t7dttsHJFaO6ZIDZkxDArPO3K6864v4QhVELA1mN6100bbgmD6cHxxV6eaLqbQdpN3rJZ
I3tpN+vA8J+irzBv5QJYau/9N21hHcFyUvonbUG5TJu9i1/KsL+Z6SHjsz7rYMz12h7rQmKmr/eu
wbnLMBVsVfGanm55DakL3IcRxdfhw4qO0JcrICdI0xeGCB/ARmd3w8kQan01LKjh5EN/y9tfHIu2
J06dyLL1rGZEF9IN9KS+CRa0mxwgwEVWcIpfFPY/gn0VHIa5TwIca6BjvCGh7iJF4KK9E3jClduo
1wycYvFLGbvCjsNv8O17qjFI3KGJVQHYdkO3mUZViPXfslg05H9mlwNrvEki2OW+C5BeoSEJwjPe
xYZM6YaBC/ERJIU5JCCFQqYF9rr06mlFVSMoMyRaxnYC+dVwIbSYZulD80OfQiCfaB1mQ8JYjMlH
lPZKTwmTPuQ7T+6dUG/8MMLReSKyvDWaSUxwuCu+u7JbxjBUOi34pJvRGX9BMpgVWHM3AdOkmgZQ
Jbt6R+g6hg8YTQFUe8Zgp7q3thioHD9by1PEV4wzICr9NavLowPwTc36oWOrhKjUTzt7AlEOibxy
iMctvFgrtxiIg8gC01R+qfrV22ZcdM8BM1QthDFOAVG2rTlEO/8YaUAWtP4sbdAmC02TAUOvThLu
qZ3VdfaZhYzQ38S/k74q8xvpKzp00s+818A3e70Zrg6Ifw3q4Orpbvkq8luHgmeDoM5L7t9m25NX
xCtmqAKA17rcc0wXv53KG7f1qo9EGXsco2O1AW2WgSH4fvcR0HqQR2ooIlWJCYY9lOYVX9yJ2p4Q
VWHekgxJy6fYCuReGvF3+uXVofU7zpLleYupy/71NAFqjkFNxNxu44ttXdm/+TL/XuZKXUZx0C86
VT8hdY5rJgpnaPBjgwf3oQAMgIhcwtspyKxIpgwuO3Wrt2WgVnY0ahLYGFIgQyQz4V0GEsxXGkQG
auyS94upiZT18as+u9vhKRbjHMqaLruXHTHXK53bkXlAMTxC6nurNxRFUAzCNCbiOMWtU7K/cPtA
DXqmEO2+SC/vdLVDO1RZ/AfHC5uXVszEg8DaXvUZnAcvJ6ZkbOtuA3sIaOtUX3RuTKIllJfXxpid
H+eFvsC/xgrYanzqqoQKMiKTuTk1rD3UY/jwXfBPjqgS8GqYyPiY1Y9woUl7Zszg8NzR4zOAFRlS
w8XTeLnBe1pDmqYPlpwDfJW+OT0GF3YNvjXOSsxsahBMOVCZxclMkVkCrYCRc55SBjU+4iylo2uH
9dAJYCvgd8kSAVtXtFqQx92XZEBqB1VV1llA89Hbg9fqJJJWj36MN6zPzHZrhGwTo7ia7SrBpxZU
gI0zqbnj3eCl8mE8gw8zVLxxTjkDLgdrufX2vb4cLkUqjc3p7SNfsEHgrtrH7pV0pPX1YUp0nFPv
aImjT0+QIF8z4jPu4+uVq/T37tVxmQgZAVlpC01k7/fnpY/lGzXqSMBziofRg6BPKBgDAb7SFb7x
4CfKmqImHx3bxdBs40HELxVUk/LAoHms0qeNL5C7+Lg9eZlQDKmEZGPK4XYqDMtKCCx82FtGlJxq
5xhCQzEpobZrPaa7iglN8pBqLKTL4j3no2zA0I9RUDYB8u6fhlVvO+D/XeOaC0BLQbbvZYPLizBe
LWKgpHLGX5wKCzi7R3V0WlR8MIpIxZTFnNu2gApF1eVZ7/BV4NYQLOhez/E11jjcdvfjjWIc1Dt1
WEFgwwKjI68YwO1geSnUInumWc5+xKEre3Vk+TIlyI6xWCsmH1CSIwfIyk1IonSLnTt5O3VlyiHO
NQXI2c+nM3KoPTT60hHuTismirfFnZzWaqxOweOZQBE7iOz0qgNKzUMnA3rttRiFWai8M5xga381
1offOcs7ta/jC+eYxgwW0+K4dzXKuAgyx0CPDd/qm1R9/WRt4yzYyd+zzm3JoTA41kVwsKb8Y7kJ
wbvfIPzcaldUIdVnIXLRym8FVZDBl7QZVNpMo/iDN9gemzYf7m5wNIanNT/QGlvUhyeXxojAbuqu
jbyS5ZS6RzUkv6SjFhUd7amgFEGUGOSvumtaoAQo5nJXXbvb+sh7L4fpETBdaL2Kx8HXuLuxz+bk
QF29Mx8vEwlqy/Hm0/wo1qtM8JekdeGlY53iQ6cCpYeEYQFDJrZhF9Cf+mUXBv613erYH6e5ytPQ
JyklYosv7zgqJkfLB9QdU8Ws64hLtLyCl8A6hjw8rFkQJzWfFV/qnLkZJsenJ5umygMJoV+bn3dr
tHprL99kFYUmk3CTs6tTkV/b1rd+JmUNvShZkZGHxTiEFv2poMgj8SR+gIHWD6pN8h/CWMdqZbVy
4c0xs7C5eT05MUy+F0d4eTYoXMp+u4hdXspo5UezZ+obD1R+0BjSVUNCOIU1daGv8P423ubJ6f/9
U/5faplerDJhzxai3lhjwjQvltih/vMf//s//u9783+Sz2L4n2u0/8jP2bDY5hV/Tn30jFWkIWzk
v/CLMMWW9o+rSMed3lIkFDAYSFw864XWf+90WKfV/CBGBAywPlsIYYrmi3LS3jnvXQaHrht5f/8h
D1/2zx9yd7vawTprZw1tk6M3622Gr8iEO8NuuCxi/w2d2r9fTX70cHEjwZbYYFMbb83ft11d6/Kq
XxHEoMdiH004o03Hq4h36iJIXjtPdI0ebtlrQjSP1X8NSbs7yYHyspOli8zdYU1rMl8N1ln7vcvU
HPvalwkWTX+/P0X8ffdL0+g6oryhsw+umndPU71ZG/lSsjCLsEnl9aYyVhhDyEuosr5hOzb7++Ue
P07h7oLsDgLhxt3j3JiJUio7HufZXXiv8E8/McxxUH99rj8ofvkfd6YhVSehWSlhvvH7zVnKOTd2
pc7mQXxjt57lOqiC+nguwQbcM0t+qiP58KgI1R0Ml3Azub+321nLKzPF6avT85C3/XxHSB69JDRT
yC1/f47KAz0aFZts5JkU9JmM72P042tU5JZWr5RvwR2E6zHTQPz04n9Cme+HCDrWkKOir7TNCzS7
f7+0LF7R/XPVbby6hRoEkvJ3r/BcHsr0dOWELhZ8elpsodfM64t2648nVxJh+/5KhoRMsyzLaGF8
H6YfN5lJB21nHDkstdujQ5weHIgiwDnhEvNn13ui6vXo9Rlo5GNHiJYZbr6/z4taFOdEu3xLUEnu
tnNjFJCC7D9Th9eF7MEfd4XTJ9YzkiGjFPz7OqtTSzGrE8+vCma91x7eM71eZ7uhR9Spkk5+pxXd
KpDlhYdjXG+KVFzGPOxzv2YTWnC9WcWdE1mR1RWO7B8fo+jqjKySWXbnyRN5GIwQyFIx5UH9SNHu
HsluldX5qSTme8HJYWIWIhchXnbuTvbuUx17/ZHQBwpZBspcmi2T034/Gezr8tqWUB3bLxZNsGCP
uo0z0cXDgymYMntpophidB0D8tVOtXbGW7dL+zKHtQPbAJvKPgIkOGS4k4KSG7FCawMulrpPgpgh
xLr+eIOGauN0axLKbJEqf5zLvHXKlJWG/FvFqkHCpoIKHEgJxDYAK9HskMBbDVWqRf6Rxf8QSwKQ
GNmChlkPANXJ2B40+zY0uRsw83trbPeVZQvOMqz+QChy2OEK8CaF5rF5BQYS3DQBEML2ZujA9KG7
6j/51h5FS2QW//ue7gTKVKXAz/tIEWGFm+WNEdB8uYVhwgZbpDhPkurDpPPzYnefADpo2vFS8KI7
CyGGlnvT+P29C8rjutJT6Vv5YcXAoUJiSphRYJTw+31tS3Q9lXrfUDHkseyZHdk7h9bMuIJ3s84B
D+naQ1yBVffr6OLt/KS9Zsn1MNZZa6n7NftpsALWbEgZrEFJPdYPz2MIHN3NQJ0LBdRXq8UehXZg
adsUXQZLKNX0iP83m06hIKOrYm0afj3D7tE2YrTKsAuQw3RVCLrgOReYdMqw9vRZ8yaos/byMKEw
R4EYyq8ERyijiHfoMCSG2swQBMTb2y3hMXcSaE4gT1foEn3tPWFWkEY3QaycowOduNWIMfRumX7u
JskSCs3678dGffDJisLIVnDBQ6tUv/sUNtlR3SRmRoQQLktrnC4ydzolWIi4BcEBxNQMoWYv8WxD
MWnUATP4+0+QH5xc/ExUhcoX/TkszX6/XWWzSsvbDpFLfeNY5Ik8aLF9zvp9Hu2mex+S8DP5beVB
APh1yTtlmzRRpEpOOL+qMxOutaKQiceIwVEzYUs3eaYsLz98zD/u8S4yHrLylBgZ96iE1KCH3jZM
QICgMZ2FofzfH+ij2uLX3Ym0/CO87Y0aww+Zu/M6r4vBerzxqAqnSHBjZd9FrjD6ohP+eFL4Pj5J
P25RpOcfV7U3J2l1VLjqrJfGoMYNAymEfYegZ6EBhWAYmq/wcwzAFi9qddF9+oDp+OQwqQ/KYY0U
ROlNDYezpHjzP39FY1XZ3rw10wzpiXTKYAGuGZuul3kV7TRPATiiMy7YlFlFftpuo7Exjxg5WVpI
T1/2QNxK9+OZpeijCMbPMmwTpVNbQ2n198867JMkPal7leYLJRH+GwyQPBYrRV301/nPk7fxqKH9
dcG7E24Vl1tTma18UDXBzQqVvKMkgXzwJSYSUN/raHWJpD2oEGI+q6iSwmsVrhTvcoPhpDNAZalH
jQ96aAlNv+6N0XUStbb+ZfXksMoPP0XTxDKSklSX1LuvP1e2abW10EQ1qfAhiOzcrljV2QY7T3Ke
JP7HXwYtMN2SqWFKdvcaakM7aZuV8PLFVlV0gkxoAgqTnTt897soT+IqAbuB9YEn5/JR0Y3u9r+u
LILgj3Op5ZbZNFvE18S6l9hmFEt2GaydfA7CwHoQ0yoQ0mfijPKDPkPD802RJdPWCbB356Dan7eH
g2IUUzaFD+EpVHxWKN0p5D8Y9CFbFM8kyh6ePJSvJaHsicb49zv4cadbJIurXcYz9gisPGVhvWZG
cfwuxSGi0O7oMM+CCbtAo2eXfhiC8PwkjxkYnlrS3ce/LfPj/tqcJcQ2ewsJerP0totODqkMQxbn
fYhboTDDcaSuEbxMxD5YLtyznr1sEV/vyktcuv71M+5O2c1q7VK9obykbnSsoYCxryDqT6K8yMx/
XoWYIpSEhS/l7xMlrW4bqziIKE+Nza5Jtyf1gphQi9u737Zn7acx5VESowpDXVTT8e29L8PyFWqK
dHsoQMAdv7Fhd3DYEQ8YPfEZie1qEPotBGWxSwdxRmzLgX0/ue2HudsktCsUDIjZm3cved/slIta
75qpmDejQTEzA3O+jZKxUFFje1XCgE4s08rzHHEsCa01RGAaDzJFdBhbLPDDBtZ9FJQ2093sGDCo
nRy+0rjwi46MHNFp9q1fDGvGBkAeHXyvFZgfpwg9N9bLxb7/caAHq40Lr6ecGqExOvsa0ETxokfl
1styKu6zj57tsPQuC/l9lle+zj5lmw3N1zR4H0LVm+CdDk9SHhvD1XA/uAiVAuyqKBdtRq6aX0Nr
Q4ajLyxRVigjCDlexJaScEslBtVmKYwYmvG3GcO58wIZe7pFeCs6BeeAyZkYxG2iLL5sXLuBZyDm
fcYaEq412U0pJy9vxzGkHNiHiKS0oR4rYptipr3nzLsSJmSC88J0DUGujSeoPwpUfwbT127Vr4V6
CCYtHjyWj9XZtcOakdi4bLMR1NERVlgyJU7hHB77zOvF7kZwW54ZOjRMZ1OY9SVqN20WyIJ9//Yl
M4FQOnWnNbXG9vRWPom632n1/hvBfQGPBwFY/YGs6pl9MgyT/nfWirxFHgtz6xBLXt9nCNPORSv8
5Hw+arkxtv7XJe/yGULHq1Z15ZLgf6+DYIrzcRjT2b5N6mfYn/woBPy81l1w1zTMJs8NwV11lHDB
8NJ5z5mfwS158iAf3xVi7ZqOiqcCyPI72GBulabNhbvq9ITtyd6bQgvtLtvtyVfnSZJ+WCtbP651
15KoDWbdmzNmf1rILttIrLzu4EDABoRCZXvPUuTD2uzn9e4Cygm10L0l7k11aP3IWa/rgJe2h9nG
+NVtuwTYvwcx+VGV+vOSdxnCqs5Fejpyi6w7Qlz+hMbRPgIWPLuQ+igVYfXBcAF7d3Cxu2dpp5dM
uenC2t27eB0A9++UvL45g8HNG+y9QYgX+NIQywgOzHUfiPpLgOLPUvMDv3dLQwIWwExFIP5PKFBd
SWlxaTXfVUHQxPi2zZFaGb9XDj2JcGOdMFopw0nCcnX01DbiYVVi4/iiIU+NMq961500llTIec5L
RoIXHVGkUnDcDaZyNMake2hBwAaeZ7YaTEbR6Gn5/yBz6pLGdEeSFayb74FQ4yZfzntxdYGaY9+D
Mp8fjN/nlV/5HDBx70/tex7AoT+v+Y3h/KjDLLncr4777ztGCNzBmAOXG94yjXx7lIYffz/S39je
XajF+xxbA7w5DF7zXTmS4w6X1Ztv8HzA4XLGLT+WuwemEaB8cJMItmAIE0xBOmcngoQ2Os+fmiSJ
NvqPH8GESxIq/Zpk3rXZ+gVHxvo/e9DXAxiG7KxX7UHAqga20ct+/zJm5jP6H7jv/vGwqcFA1PHo
4HDTytzFR1sp9rVc2Q3xMWB4WPTQVZmknnPGgJHJD4Q+0EwJuoULp+nr/CwTfHdJv25cXB/LOn6B
bWDyfPedY960Um/NRgIh81CWXsfIXM/HYzmKx7Yf4hL1IqaXk8lX/jLCBXE0exZp/ky1/AIwOs1E
Cf7bDOZ3hjhXVbKXWomABL0elqksK6A7j4GcD89q4wgX+NHfj5zyx9u+u+Rd+kvMi3TWzbM8TTYu
IxuBxMfjdx0FkcIPwy3thoAaNr0PIfSyfRrSnl3+7rDdTtvirNncMfU3SfH15IKwT1dxCNKC7SZF
eOZFk40fdfQnRYYqUtL96/75sO8/tstZzmVrJQBR4UdvO/ixE1Fi5F8ydzw22NoQSE8/9yGujL6A
tD4Oz32fGRrf/w4NbxEOHBmGOQ+q1L9fOiLuci7djsVgdQyQs1PNUIaocII0sUIlTkEcTVW8CvJ3
y/jQkJA5wI24Jv6lXIVJdvCU6u2GsLGyWeS3z9v0qo9y8/Ok68512zjKJirR/cxhaFqDUgdJNyat
S884hdru4EisjrSKpb5ic+aYOvIFtlOhtDO7r7byTgWR/qy/7veA+VfD01XkOUyoghY8m33LP5TX
wRVC1yrJQmUzPVphU3dAjlDHck/Xws2tr+Tg22mnUYNy07YN/6SUbgNTDGJY4Rx1GLM2bJ0twoYQ
bTBRQwLls7h21aKbsNUq9WvWEbbpxx7uSHNypYSt/t3BlzfsMqmsWbDgl2VuZqCgvJfDw3XH8tXQ
Ru/483JAdK6A8L1DtSvrWtWitCCiH9eqVKASyK5NjbAIazKXY+dqwH7bsFCJbgr0n5S1T5NF6Gai
nTs3eXRphoWKnMkKOY0TYn70ScaninbmcS5jONCYpZOfUkfLUD81Tm5T9itzebouDO1zk8LLg/uV
1oi1nBfSMXG17RjbELd1Vf2zmQY3Xu711nj17i3fiFVnja7BUuA3WyP7hljPdbJhsbkcphbrNqxj
HlMv1xbJZqwdpjbsWqm7Eup4NkUPSxKHpmOJ3W4jhbmOLN1EaiYtBaBKeymPiD+cXxDad87peKWx
ybSbyNKgYJVPSbt7e8Iym52wMXalByrXVTU71nAcDtB8tdy1673Tqt8sRFv2nfrWqW7TJ2Hoj4+R
j0DI2qsSdhs4ft3H3oqJxUbArYAOtoNck+oFzntYL+aYruOBRb75d0zGQMtIccLYQPh0//7wNubq
lK4qrtkB50Dx0Q8qB8Za14JSyTWfoInfKNGveCNu8cfl7urVXNueNhuNy9WuF6AOBGT2qfvdkR1/
PAnqfyRScSVTkWRIKgYI0l2ddsys3KoTgPJruH3DKtr0WepC2eLJO3sUuH5cRr/P12VTpOo1gaum
jQ/YrbKaUo6tVoQjyB5NbbiHMLvXFfxg06vRRcMYEHWNk6PW4xtLoP0UlQi21vicEcHSHM0O5EZ6
0iV8Dz7+eOpMZXByMdD8t+5+pIkJ+f5a89SxzoDY5TChUd8pXl1BIXZ48a/IOA5iFJkPrhO/40XW
7bfZbnIil5xfMEH5rJz50mx3fXQkUB0PfMAo33lzRx+2503abr87rwOkhZjGP6P5PCoITQptqiFL
ErSmu+xcX7CQPxsYfPXYjhuCteIL8i3vhYeKG4dlFPrdq9fXXyYMljYOFNn9CLWcCB2QDxRAnpyr
R8QVUxgbaYqq6rjH3R2s5CjlzWbV1NPCt16M11PEw6RUQ9gzbsYNTjVsq7ItsMUA42mH+QCEFf7q
38QEZhL3TJbTWcGZz9zfMMD4Ls4QxkP9CsZV+P4egjkLTasvCzOgp1cWD/n3EWLgoGvM/gUGIql3
L2GvZZaZbbc3+j8rfH0diHH3J6S2OeW43xZ12Tb4ot97BoE+QNptSB8qrnW8f1Ee/A5QTaNuc/gA
2Dsu6KdBnGPUGyGXOXC82u5kAoXv2ZBNeXSzP695V43s8k1W1sX3zdLmmp0xDl3DIZ/FkrG044oq
SKycPAklIrzfP2KaWhVnMBnI+T5iKadkZd20/AZ8kDm8YMwIXIY7YUgw7rOM9xSHfQDG8Gz/dcX7
4JUct/tLY3OcWJ8JhG5i7FQ8WrKNy2P9Nyylfl/uLr/VGffdlJkqik24SrjJjVEIoXHvzrtulEJt
eHp6Hj5TKFgQ6XDPke5Pj7xN5VSVd8LsNsD3YcvuXTgGtYOMjWNz9PHcxPLR2SEywJXB8BGE6+7s
XPb/dcXMQeOwYKl6UAZxsIqdEIvzrmji+jhf9DbO6Ck8oGoPjtDPi9+V86Z1y+Xi+v1COUKwhrCR
aajkkd9zP3nQGvu8mjMX0xPmFdRarKt8zIyXJyf5T7AIGgBeXYK5CLAuiZ/5AzFY7Xa3Xb3i+2kG
HeyKBGvnHHKUPzUWxsN5/d6loWJi1P5CRywRjIYnP+DBS1CEFaQFMYefcB+ttkmSSJnNlHR2QZdm
wfAoZjwXsl0s93kHu2nfjWBVTi23fpIeHoCANkHKli3ZVDQamjvYlqlVDTE1waOoc0HoNhhMx2yG
Ddk1R2yMIm42+/u9Pnrnvy4onsWPh31NjG1lNKk81XocOWLk9PA5xVFDEDDCnav7QzI2TDnXX7Hw
yTgWp4bJ2VGXT42h/rx3xq6My0zonDx6uvffP6VlHbNipfPYFx7TuvE2pOqC9kJmqmEuHXjZhf/3
u/+TQPT7kvelTb5qHbKzxSWrgJA5iD+R15u/99+Ah1ife+oA/EcC5nJM3W3LhAhn4d/4+w7t2/Wo
SdsV2Qh5WhQSRJeMahAlUPQ8IYja+1dCAHZjQCaRbmE+knd/X6zanpNGrghewte0h5siYMwRDYLQ
ZWluMhl9zZ4d3j++G4G8USNSo1Nk/DnWJgfrqS7qi44w+8TkrEDvMP78DLuh226T+BJvBAry95f4
J9eCyxq4kYuxtiScP3/f6G5fN6p9Fk9VCTs9K1ygRD+oQ1yH5fGwe0UOrL9sW1HK9wNz/nmN8UeW
0CkwqC01iI3kIP0+bOrm8VAlxCtM1rDmnRbuOJVIhAnM7iSIRrp3G/79lh+cWy4pS1gs4ilHOXV3
ydvF1naFtrlNPTHdbgExUmJ/ExdfCBLPnvA38//3Ufp9ubtzm+9yfSNLXK7TW7zSd/Fqmw40TkbZ
jLAYs0b28vlV/zzAsioiAc2laVsYZv9+r5LRMrkmtZvHt8lVb6Rfrum7LIkAn468f+s+Dc2A4IfX
MqTyu5MkZaZV/X/O3nQpcmSL1nwimWke/kqKEQJQMCTwRwZkpqZQaB6f/n6iTluDMgx137KqsrQ6
HFySu+9x7bUGLRkfnibnB1YUOszdn19Y35ebez6s4T4t1uT/vTS8pa6D4ZWBCvGes7dMWzlu6mD8
rKGtJRdFV9/d3bWQQlE6I14EnDvZv3CzfVo4RRc/8JelZ8HGUGfKIBUsrU4mgn7EQzxdWju/km7w
sTf7x2nUZCGJ/wwL54fp6wvPzq6axtHZr7ASzb6ApOv5me98vPtz/LPrt3QpU6j/Jl7uPxNh/XGK
m+nLrO73n9VDRuuYz4LID2QMs0ALluTitWLuBq9v0Z5R53XELsyyUCulqb3IndrR6Gb0/m4qaFBB
eZJ2i+5+OlCzb6GL7L9Bck0aok+m5Yv3zYxIrzKFHTg8k5HtgtXmyMzE5oX5uK3jeeISWOOfBhCG
mQKRpRHMIiQ+R6aM3emUtL4oPTzR/gnh437Y/bGnGq2z5045xHQLJeJL9XhKBsxOaBIFef0fYOco
NPqpMsWHq6ep6UdAQ0gJ6nDzcrOfTtfiHf7Xx+Javyw4Hfovn7Sk/TfI9bQgJgPG+s0u8da27jId
siduD1f3f5uptagvxBL/lkm07wvP/G1uDd14Qonx0Y+2aEcQvTHr5htu/CDun9XcEZTj1Wvx9orK
x8OEakUp1ibhF57uKhcex+vq+U66Qebojwxeu13pmpNma+OM+phzTHQgWkfz+prR+xsmhiIuwapi
yjK0mfp87O75A2A1dxvcir4r6oe/jJXCjwypfbNUs/onPNdM6n0SBguoHGq7M7N8Luq2LipfxEiS
orxOdnLCrh/5xtcQAdzcvBGYTyTL/hKo4d9snqXxsTTVaDHh92ZLm2dN0M5d85nNr9cPdOR37O8O
fejVHgwl84LbRQP9b5rLotwZlboqc03a5wn/cqCUUMmDQJtqnNRpHugnEpXaFC0sGFEae8kmX7ih
rKbQxNIs0Iifwc6X1fLxHNaxeOLrMrb1TGHtAcFLzOCKGWaO7979y+H62Q/oF9fU1EmMfuqMzxP5
OrN8I42nNdFjaj9AcPje1UGz5Vd8wvPhvWJsgiKetjKcX6eniSubBu7mYb1+fdbQBd9NAO2PX63z
K6c5Yr/ADbO72bpefH2Fl17yH5csCtqt+Ep05QETWLMLjoarira0STDirg+p95BudnflFieBpyxI
i38vbcnkgb8bacAtaMZqlo6aNZbzu0VpgzAozZ7+HtV8kqRJcOCZvJSscPfxp4KBD61L2JNWe297
9fvnrfkXr8DhQ+V9mmSZqhBzlFlzElS90HhZhbWnbHg9ja2Etygbo6w24d02THfbUwUzcx3AzCOk
KMwOLDzGv36KkiVNBZTuuXfqPDWrY72O/JImPn5qguRDWW9/AJGlpAWeyNotB9WXVpRVbaqjTfWs
+fyieFbFpJnGRK/Mx6fDZ091B9YHoZ4XIk5n6QX/jeGner8FjM+i6M9I4fc9PmmxUVanqU4YIiQF
gBGpJbKX4587ZjVWK9DZi+d4OjazY6WRN9AoJ3UAETKLg3zfsioGKkn1yVnw/j3zDofM2WXOn80H
Ouk35f6xP9yf8ZJ/F7/vv3VoIBJfVp/feVP3kzyvp0njKyjhXAzN7mivJiGFG3yJs5QaXtpOqrCg
TpjywIrOXnY0QsMYpgkw2vLS+nUt2bsdfJtnBmBpC0IRazCU9POh/fQG8w8MSmwqOjORilX9vqfh
0OtpPUzBDtRpBswpnF11tYMU8eHhVlmLTwzhrqYWkuoy+UUi86Yg5/TwKNr3DD0uDiZMR+inx5mV
tVRBjcbTaXocrOazPw1ggD8yrjDwkybQMXEwo5/olOQjvqIaTxFiKUi5UGNhytPksJGnWiL41e/f
ZKwHoxdC9uGZkiZonOki06efIArwioI5WjJglzae0qmqA7cC6T4fKm/yIO4NpZ6QXwfQVqy2MVaU
3x9BYnjC+uctv/h6X1ebgsMv3nMUyqzzTVEE4OROU0TpAb766eUc7tFfz11wDZcAEEwMgDmgT4ix
0mauIY5DCg8Db+c+T6ONdCQJSQK4IInWjJsjkQKxPMmLF0B+DMed99tw/2++sKXR8yW81smVZ+dK
TtsO+W9GeJ+fy+tX4B+7o8E8I2X/NypLrrfUzPkX3j6hq1iNLII5P+0zEP7ykWUpIdwPOMgMkdxD
34SKHqOJwsk5rM8Mbk33+u7XteUFD2coP1469+WNIdPt4qCtesFoc6yAnoPyn3zTbLfzUzpymBPx
IXdLd6oUv9+SQ05Xasc+kLnrDx93OIup+W38hkRxInq+3m/vT85Sa/pC6mhyDCxiEsvkmM9xZ1Eg
BuGYtgPPQk/0AP/pmoO+oXh6/Uh17/8id2c9TrI2RW2Sqs4uctScijKtSpHiCG/+zF3mblEdca5f
YC/o7EV3deEiM9WsUIkxptR4fpGtXvL9XCwIEgm7cnL23R3MDCvyxq3nOwuH+jOumRlLnSk8JmRo
aNEGmUX6tZGEphga4gOO8eGEmboVDzvatoirCSKJsi0Y9jF2d5vj9fWL81gyyL3hqvc2ME60gG5W
d8yXhfDhw8M4jRlfMelF3gc72I13D+URiCyPweBkYk9aePYL1TKcnEQFSeJwitTnvhuh0C+Ds+TH
4gOg/cNacSkksDOGs3q5dh4djIHrLdihf1uOQNBUkZ6RDsIcdOfMvUpBnZ1qEDoTsPOQ7w60LKZe
fMRHefnVuavS3k/J/SL07UKy/RVvaM7WjdS2ScwJb4iH9T2G/IgNbfuGYerrTbsnmJiu3sLLahcc
6bdFZ2dD0+pcK6KMDD+8xpU2zoFc+1Zyb7XtQ23aR4K26wkvHU59Oh5iezwGiX1s7V+b6xvMgfk+
MQUNmOPuEwW6FOtcCOwI6UhQRAJYKnqzWLIb29q3clBxV2RAJFP6/pVq0lTemSYQ767T3Quk4LAv
OWQMC4tLS4vPgp6+BfcvZ5yEpylFwSHtIFChy/62hfPtZ287mZj5HTWp6TNkhW835s4vKtS2F+FQ
eYBVen/19+dffilAZVCNjhC1HMr7n8b/i5cphbCPc20ycM+vlv0+oX021xKsfPTeFo3bdE7/eZUv
i822TM1qteylmlgcR3LbHRBIVTAz6YRc4Tzjvu7vYZ+7T9aD/Xdxz6YDO1vdoJ5B0k8JySCx/W4w
jLMAPloMJ1D4M2qGux2x4GqDlXp0/y6+6gWniYEg1SHVN2khzA5I0+axqVVkOtjx23Q15XLAEzbY
Juee+slUXf15Jy/ZQ+CZBA3TaLUFNPn7603TgMJZpKpOV+iWsk1g/1Ga9R88M44KV6XdKUhxDpuf
l70Um9FnAwpHisWrzl2I1nBmDYFlQSwZE15g98DS7TuhGU0wcBFTWDgp3aET5k40jldL2fulM0yx
isLuBIcmj59u0JczHASNXkhyK4Mi4xQzyL+jv8jOTjDsv+5CDru42iwYlUbdrNS6YzXQca+fU6Xc
/s/LD8AmWFrvUhwI9YiqgvvjPNGz//52p7qR5YpK4dQVEh1CnqmADafBI/X8z5zChnNAYpQjWqfr
LWVX+/fSJl8KuwBRMcuMEZqqM7OLC0pWj8cO1MsVwOvPfAbES+G+lGAUXG9ppP1SLdACDAjmmekJ
svZZxDmYZcNhU6fQF34uWMEdQNYrpH24PIvf91/7SvhDkxgwvazonOPv3zc2zrGW+dDWJPYTHDnv
75P4t4mqk7PL0Tmm8nn8AMlEABbCuQfYeaLD21e39MY4zD/fpgulVx4GE6Wwz1CqzB9Gy4bYqIUp
gZ/yKjrXB0DmO24Scyub67cSZD1kjbtiuxRN/Wscvy882bMvd+is+WbQY9Eo91EQfe3dV/DAz2Tu
D5v/8EZTCPpYMEdHi+hp4a0vbsGXt54dL+ZlWmq10zSJS0z1PtXbcOJ3EBhMed2eauwEq11s0/xr
o7+/88xGn5Q0HAyZj/10xbLcK9bTVtJmc+OAOpoY+Rbec3qP7x6IBWljM5tFfY/K+vePLMhhKfQ9
hXWAtc/cI1zQ1FAGnLcVie+X4kbl0gvqBkBIGubUFNXZ0W5qqROVmHsE9bG9dkOn8PL70X4Ac2I4
G5sWx+oRtMlVtnb+bqkwks80i0f6wkszk65yXQE9iUTP319aEYyi8wM2l97nf2R7t8cjg2i0XYmX
J6jC//+vTIER86EyAkZLYWYwldEKZO2zyIhDmiz0+2692f2iPgG4h+6bu7DehdPLenxdyLXIR+bA
iFObFXo4dfuuVKpNB8ZhIIHj0vKVUYnbw6mvrABSMRKzsPC/aQEZItApU5Emio+534vDtlaNbvxs
Mx7oDz0cj/LL1KVhAJ1CDJM/qBIstTEu+CNWJSu2gIFA+zTPu+rwNEalQklz8gWH9bu0Jb7B5UNC
dIRQkG11HGhVNszCTPC5xe2d4pjZJdIIqCzGCiULUrXZ9iZGKPqaPpKXTHBI3UF0fWqnE1w5KHSS
+RFeuYtvfWGT6VVbdFe5TbTFZtlQkYR86MCawpyS0sP68M7Xpq/IJh8hgtrjLaD4+PgzTdzRVU5u
J8bak5O+I4V3u7DvF641VXSJIzfNevIhvt+oUamCviimmH3iYpJ+UVK+o3XO4Wa8Yt3ZzNwtBJef
Dn7+0b8uObdcSRxlmkFZYhJt7D8mewLRV7l7FZDsae131IVsZsCAEqguBNkTkdAI8zLy2frtBOm/
2b/Ba/u3eW+IkLSdt/BF/k0sQEN9+SLTmfnivaYCtBk0+UhZ6Pn5cEi2EUVCNoiqJMCG65cb5CPJ
LSYk49IlvOA4vy09i1X8cTACLSrGT/MmO7jNyW8/+Hd/CH8Bl0wFQkY+vUku+D9KsJ/f/RNOPt8a
0kMKhSalQqghvr+7WoWWaI70zbKViIIrUI/8GuJcD/pygI3A0cAXJs5HibYFTR0LHP4dYxbbCUN8
Mzm6KWBcMIkXYmQLBkBLIR5XGMycFyzyc26aFQOMk0MXnVvduWU2EH2M6/3bnqhJW1jvwmwg65mw
AJHlMLNuzo6n1Ad+k03rPSF2/3xIj1CZ36wnlqfC/WVDggDb7+rxkZclZFvqgFwoh1OnBUc7jYPS
RJtn6JnUgCzy2QGArNXqef2qUJ22N0BMphEdqiNQSv/fvDEbTjVKwblCNPR916PUj3W9GSR4u8kL
/M00ZSxx6JM9lQhc3bC7ubE2/x84QS+FqNRdcOQkXCIh+uxbFzDt1FrKgVcPnDWsQMBk9e6TPDfa
vWwk54VTRRV46aJNd/jbOQfCY+HmQD1ajCCKsyKYH6dJbDQUwVB1wfyE8K1M6HRY8SfMNIMuL49T
b9ZdsC1z2oUJeiGC4WEqh/LvVPr7/qUDwZeSkjT30MDj096m+9iFlXmdQnNxWCz6T8HQ//uSgBGo
amukeeTMrChZs5eUQ8h0er+TvYxBNnkMNsn5KagRm0hgihPUQ5T89RXJPoUwN2VAV2Lzbjif7scm
YeztkA3bMbG2WvEUxve14tVKuNUi3+1a1FzSq9CAhURZxdmxb3qnzcdprnL9szma1Uj/9wZANJnL
pl1Drvj9c8nS0Bt+UMB/n/4WcvWYJNvS/y2YhdOgWdpt4khdReVbblhX2qncMgV5kqyrJsGhlE9Z
x0xpepfoilv1gxPo7a7IvLTp91J9FKSDkdT2z88rfXfs/8/zQpmkwYdnKHOslqjnTW1ElexV7duQ
dU6cSrZoPJWmF7Vntxt8Z1THvXh6nL5XJf6JOvU6znJXGmJHDKWlx/ke0/3vccj7TAp9mE5tFmfk
58AsWzGWvbzc6shtZJIraKWTmu2qThPHLLK70xndz/KP2CM2EqKW1u2sxLoexqVRx1mR83/PQndg
oo+dGKWmT/fFq5a+nmqCoMteWaqr0Ie+ThVsPVBWSj5eJaN1XZ3eJeOm0xGAGL2e75Nq8EwbpQOq
1u6KehVIi/v1PZ3430Nh8hgYoOBjzGvwXI4+soxB9izlSYQYuNirzH/2nPC6piqCwoBu2HJT2mn/
JFYLyD7zuxH63+qUuyDypQvFAPD3T6IFYTPKWi17jY4+aiqvo5o51tO9r4c3TOVuRkXblv29gUpg
INRbzUocBtftREMlUNprWWp3/SrtolVmdXZ1ql1L/uh0tJjGt7ARnjtkPDT5Vq2bVYVMWJNuowCt
SB1me6RCwvZaRXjinIe002O5RL0K3Ss536Twk5rQiWt/2lBfV5Zs80cTnspGvCvjXQj9UR/ku7aT
nRb9IxPFkK51OuFvJQPeK+CTaUwUSHaN/lcSs9WY3Mj97RjuY0l249FwwtFrS+iQsk11hs5Hpcta
7vmpREEotqFLZO3FQtpQ1NiWlh2lf7Kcoypkt6oMzX8hOQt39nsA/L9dIOshHJ8A8HP+BSXww1wy
ctlTi6e+o4hsRY7eb/xmo7SvuTRNjedIXGr9ZmHh73HmfwtPRXKJcAvW77mxULL8ZPmtIHmDvJf7
Q9wITjv8LdrEDpVurySWLQS3er034zepfYXReqXrI/8tRmvzLmpuNGHhiWao/P89ERQ9ALcnppM5
gGcU8qGzmJ7yIkQqM7G2LRSQ+xxwEsrj+WNA7NMphyJTNjsYUZyhUvfJCcUoEzWpGNBLH29Ca3CD
4lnTSrexdlnJ2Pf4qmluXBxruJ6iY19syfqcrl4abP5Ees/cHcxp8kRlTpjI23y/TkrZnEW1zSQv
PW+Eyu3G1dg918p1JB4Kbc+ao4A0QL7J9V2F1mG01rjnRgV+Jj+I9Vqtb6XwNk8Pfsg5eIrjhwTB
Jv3GTNYhCh6QLAt/qhPiMPssyV1+ghKmnfurTv8td/eyGboddL0SSoHloZBXOsqJg4Q8dHm2dS1y
lECxC/++TNaplNjT3H9rBbYV/baYYNWhIxv3hua2B6l9kc29erpW8pum3Wf9X3CoSrvJA7c677qs
Wdj07ynH557zzcDKwc5G0GvNUo6qZRQiH1r2XHzVTUYCi1VXbEeobrONxuZy0BbO/YWwRGZQiok5
wBcg6Gdmz0rV1hirWPL0wTGsxwzqr/bkFc02K71Weg1ktN7jpUUvuELmWMG/Tl2Nf1lO5FCo/dM5
Eb0muT8F0PRmsLpFK972jGBldQYjeP7QYUuLopVY7iu9hKUNPorm6ee3n1W///veGn/hbKg78BG+
n9I4SDori1PDK3oUcFLk+KJjIIhO4MtPYv8WjY+D5D+WYbzV69ssgAUN0VxDQ6+nO99U2clt82CX
lEheXUmDsPr56WbF8v89HU+lGyBjJDBY35+uHfp01I3Y8CLz3pTO21yMfgEGcou8sqfToRieMT5K
wwl5Sn/dywwit8iuqLVzQuFVKgxHLsJd0PoLocxndXF+uXWkCkhOmRqCOv37g42nJiBREHQP9LW6
ahsoNa7H+DoEHV66RYpqfAzPvyd9nO7au/QV4d6rM1dWuZFEp0EqXYNHBCFGa1P+TXbRQ7/SoJrD
4SCld0aoa0B8TQfgtPA5L8QXjE7T7KBeikGd4wW1Im/iFoSGV4l70IqOWf7xhaOELnWzkbpVdfJS
/TEOg5WyiBq7EIp+W3pmDVUhbtS8YGlCmwr/1aG/aozjbhDh60hecmhakyDdJ4J802sH3+r3v4z+
NTLw7vxEWiJNBWnrKVDWZ51irqKvRXTSo2oTh6pr4YTGxlhQNrhgir4+8rxf4cN3copzQfEEJFLh
G/UL14q2oXxoh42vwsqrvC3szwVTxLgS1WSgSCIxwKycPJQB5Y4sUr243sfWb18Qb9vsIyRUjjwj
R4jbRF60ThdCjguOH7ENBkWnyjIl5dklAy0eWYUhK55mPWKDmvMxLJ5S9LMs79Qu3egpo5xdnG+L
zTLOiOKeltYspiZ2VSCZGJyvLO3YJTdSuu3UYxYdI525t0I//Pxxl95yZujOVVrEMabGq4VDq//F
Yfbiamj2Zs3R0heOzlSX+uctp3EVOorAOOapLo2QUog7SfGIiOPGKyFkJrhU+kPWLxjwS4eUUVAw
5QybTbOv3w1RGXVaHLV8TzHe8h21apNkR44p8SLZ5WlYeLFZPejTIitkJryYRqgIPdr39eSqLFpD
7hWv9x+TU7QuinwnR+d1mXlWbQ9Dsk0605728ixyjpCB559B6e8j6zEeva4UD40auVHarY0g3ivK
gme99D0mJifKc9hmeCq+P1/fxhaDCJ3qVcmvqH3VyUomt0DcmiNgp5duaC3sgDydnPlmAx6kOGZS
Pgdq8n3JwhdrORxr1YO2wZYjb2wCROQGT6y7u8r096HZ/y1OpyuxONvpOXaSsCezka7j7q3KvEZG
o64LrmGKscWz5OaCdbSq+E0Y6nXZieuENOPnm3ApriawopY3OX2qXLMLn1n6STnppTJF+uoIYDlu
1gk1Geh/bmSC6kzSVkmB2lpfRo9hbeCuLHuKUgoh2o9F7TQ5fzaM9dCgttS+Jdq14vt7ybwig3Tg
D0GzW6t4eqivE3V0ymivdMa6F4x+wQ9/WsTZt5822VQgSp66YjNzosW9Yvgqr2JSUZEPhuV1cW1X
7ZWU7q3kCROdLt3tCyeMJScDLTPmh/TN9+3uBvBRWnrGkCCSbL6TGCccsmG4oSh1HjeVuVCkmzWl
Pq8cAAkdoSnwL2RnM8ul6adYzHxT8oIy3gyUx5xTdr6REaFtOvRprfpmtGQnjLSW0xc5TaC7XbMK
z1daBGtxF6wMcW9CchuyYcO6VzWnqvNVVgp/M/Wv0Lxik2mUVgjUniWmzfKrdEThVSVs6pxeOx/K
olgI8mdU6Z+vhJ9j1ygFATWc6xN1Ztc1fq7KXmoka0RMdlqV7Isg8UwSPHjSLK28CvRub6ixXXPo
Om3Jjk2XcnZwGAymhg+QSWUsZ3ZwGsKgVFYpjVFqsk/j31AIVjo8YVF6ssvGt7OqWfkN+s5UeXTK
jI2UOyMJ2pnaBtlIYWzOcJtJ0WDXg8JPRw9n8ykbRruOrurcv1GpPCy76kvn/dtjz86C1StKkelU
B8r2qmujlaD+nUxcrRKe1Pape6tPpb14BGd14v/2CyQiI/kg3ICYzc48hxIKJF+XvKQ5noLBHUvF
oUAlcIyCjyE85kmz7sxDhZ/72VZdPCnwAUxwcRmM/NxWlV0Qxz7FKK9J0S9sjufYFino5ATT2jv/
BkZu/3frymopMJrx9/732oDiAStP84q41+9XXU5kaklGIXlm96ZHz6F8M1k9GZJwVamdBNHm5KaD
ITNEIBU712lLMcuFOIJ7z9/4d5gPjKlY9KVKmZxPZRRoguhJjVN2N6l/bQSvdbvxw63V/6Y6breV
G+rHrH1Tz3fVsGqHowF/X/pWlhtVuarPB12956f7yguKO7N/lbvRlsydJLjp6T3hf3vS4WeJD13y
pOrXY7QTsn2fPiQiPB0owvdpZyv5ihqM7q/j4VrT9ml83af3Qrg9ZUep33bV4axf1fpVnO4D7beo
Qh1Y2a2+zmqqcO7oX2sS7Pwb1d9V54Ol/CpRHU7+SvVtXd1G0rs5RHaHhqvAMLZ5GJobSoVZ80c6
H8/VYyzlEOFRWDS80tqfo6cuv184YJcMARjbaR71v9P9/RMXY1L5ArVzL+2hgpFQqa2pT2+I2qLg
RA3pPZb2RXQUipFK53UovtZ4s36jnj8WHmQ6THOLBJ8uw5Nk4TzOP4dNjamF9ex1+JbmV2X62ODK
jPYj2JilV9aPvvWQCk4zvv+88KWuBlwigL4BekyAxsnhfTlkIjsQqFEnenWsXZtqtqHFuQ1bR21f
RSTMGUGuJO5eqTlFVq1OHQpD5S++j9E++XLtqGLq6jLE70Fh+03o1MKfMTKcYkjdYHL+lsD88dn9
+aEvVQamqiANM6ZHdAqWs4fOz32nWOXolTIq8cQmETLVJ5h8yF6t82vc3Jj9TVmW7uAfqugtUqGW
s17jYa9me4JyfTGquvREQJ9gh6NlCSz2n3SxtNQs6CLRM9OrNmhsLb6uURCwdoG4kdtdFV+36lqu
D0Xj9cn+TIRa0wJZZdmuaH8vfJ1Z0/jTcmExmGydVKbwc7MweBQTM45Jqj1dZILbs6LjyfythO8t
Ba7oNgpvo+BFOsP7J27Oyp+69Pp2X1SPOTrRd6Hq0LyiTxdnt+3pmtxCKVZZ+6LB7i+dn7UGDW2t
tqPi6lw+GONdJ28SzUvoVHQZ4t/51pTXlnFvRh9VB8e+TLpev0TSH/EEs2da2BUVRqv9DVk5Msxo
uZq9LYxvRnhbRg+xf2fpbti9muFHVZ3t0/CURvex+aHmpGzIVBv0QcrHIX/T+mtF8/SOgeHqppCf
yB3HEwXPoLSl8HBK76zyqS5iu1VfNOKbzvgozfuu3Pqq0/bboF+fRk9IPiy8Z8sj9vHdqN8k2mOC
OmyFHPTeMnZ6uhkQuj0l70N9F/5po9rO+t+artmaHsPCaThVlrm6/lomq7zsHUEg4Mof1eqmF37T
3aaQh+Jsf5DUfdvc9t1Ly/8lQLNej3J7oCL787ZfSHFBlRLLUJei3zevljUtcn5BUI2eLHM5nep8
bOSn8bSCAZao5Oe1Ljlmc5KynGhzqB3Mj3tKjanI5XT0aMyGETJy/lsRbYVfNTEAHVoSrsjaopro
sPrPS18IwE065ciE0nRhgHsWupkWfSlTom8Td1dEBCfLE6VfZX2sTbcfaNQcf15uBgr4vEvmNBsD
aTApNvxAM1MTDwlpr9x7WMLet4XSraEC5u/WGU2U2BxRsUfUtQP6pk7wUEdObUH36ii63aVO9xC8
tSenQpKvc2iY/PxwF7Z8goezDyA04KueBWajarS5UlQ91+9trJ00WfXavlP+Dvomap9+Xuvzl808
FLQJBoK7k9YmCInvH6IZ9KQZpbrzjMI9h262zd5TiieD08IcTCz6bv0aXpEpUV/rzi5RMPlACGR4
xDiXJprPTnZaQf17gnftOZZsGYCbQAXXrn/RehWOTeDQcsbT9HAuozRjoibudL2DrJ380nwYUOyC
x3qE4b9/C1Gofub+YF9UIiNS16f095DZyiQPLmhE8RPFqfZG8yp4FtG006lZ28ELHL38JHMzr/Hr
+Y9Kv+V3JUL464yPxX3+KCk2gtiou/+ix2o8JLfKS/vCDySmXdxD2vuuPPz8Senp8c3m3xSgC0Rt
HDTY2mbftAoDIQgQt/TOlm3SjSzdOHRd49Z8LdBIh13/ZJ/ujOf2IdlrIL/ela3gFDfWx/mueUqP
6bE7Klf+k/nER1ae64f2NnscH6o3+Y3/EL8MT8Pba3YcHwoyG2kHV/Wx8LqnMbRJ+zzzd351QpCF
DEewM9J9jPFz5Nu6QsruKJ+iKeLUJaWe44LK6NygXg0hmaSLNotv2WroRq2Tomrh27QO+HfAKDbq
y6pDMF4TOFh2SrjgO/XIr4Hk2NU7h64GLVSOQbejCExII1HBrV1FdY1+HwHoQsMAcuqzLYu2JMBL
bTcw1gpARuzKYMcS0a6XpFAv3CM4EujHwM5Bmj2/R0on+sVZ0VpPp4DV7hTfCcpt/ub/8umB/7zn
M7zhZE9kCAlkBk6nVrvxGY99ibcGgU6G32Km6fCqA0wY8mmFvoFDu9zs4is1v7d8wW3pYpf0gRTl
CPvPasg2SZKj0Zj66zq01pnerhXOrVk6eRyv81yxBblaBUrqptaxliIKXbFjGb+6/NmAd5piSDS0
vwbxvI7KgnQ/g/DBJHSzshuz2A9GcUS/cdFmzNBy/70s9AQgfqZZzH8Ay6FR5Keu6wYvsbjf4k0b
t7e69Kz3N3LRccCHfTkOu158D3LTCdTU1Ub5UEe9fY4DOvnpQ5uMO3oapm02yUIQ+e+mT6qpEuEa
Mrs8oPzdntVFIMA1Z/WeKO6IomjMnOy8e5SLbH2WnqH+/nnjL9TdAMfTxBIlmEAY7Jw5Et/3IV7N
ks6r28Kx2sFJg9HVRO45C0On4HSDeHdOxbUsFhul/63GlSOnHP/KwpnoIHT2RLlCP25P4kYIBJjM
o50l/DJExJ7UcmUJ1V0UdW599o/dubMnpEKuDAuvMRNi+9xSil9EGfTk6F1+xp5fzm8jRMJJMbPe
M7qrNnWksydhEfwp9oluDcOWiBxHyEa0TVBdmSsje0sx9z9/ywsVCW4OcEhMJl6Zh/q+d0ZeKXrT
YjcLiO+5rmn1SIiaZzv/fNud0bYtM1xO4QTKbmHlf3PybyvPUQkiwsCREbPyUF0roehkJhfMfPVl
4swV7AVA1MKdBFw1ztd637ug6u1cuRoF2Pp1f3VqFx7oM6z77kImIwK3C5AhcOPzKoUZCBXk2lLn
Cdq4KTNtU5DjFwOQpgHj3hoe3yA3kTBrq8fm9DyW1bXRIAOsHvmFh15KNpGi2vJJtuP2OSil9cna
JKV8HPSzq8SNndaBa7XioaIeECrBNkiQR0Myq1T/ZEq0j/3crcVjZclr002E0/0gZNdnyP+t6ijK
jj8eiazskV/Whs9jfpPvT0ZAf1la6W3/3AcW15sQApQf7HZXgJAOYdusgyq7KsUPaFwpBiKqoLtt
JW3FJHCjYGtW/tpUOzuyxl1nce4mJIivvJKKIlkQb85TbbQs7iSlsLVUdIPUuipHY59H9Sb15atC
NI7dmC5UNT9JXecbAcsOzGgMwChUh7+fyXMRjXKuhq1n4OIYgt+VguXk4Yr0jIL4g955anrTNW8G
yKlifC10V5E/IHC5FYmFTE5vJ6CkQAwZZo8DzYJkrCDikmzjPLphrjtDGG2L7FovPWmkammd5MMY
aKsslp/PJ9i+1J0a0sWlNblw5JUppJ69GWAM5iEgGSTan4fcw9kc20gRWs/PAGNmL+e0WI9Ymugs
reJacIvqQ+tlHpS0Ro8IB9aUo8oIPWOKN/QibPN0qxveOFRupQTusBrO/qoWgpfa2vpPQ3PaSFFw
oxXZlRi/NMID2BwfxFvSG87JR0QXXH3e2rlG4pgezeRvSRRiMMdWa6uhD9Zm93iKr41qX2EU69OL
Rbv4FJxI+twQlQU4YW1Zze0pgS18hDHOj1GPCJc1rtLwd2x0dOxzVxbEjRkMG0F/icPClcCgFTHX
2nBPXI1UIJVsEavoP4SOX9OcXTWIXKmWCXummPPsZmKxNm+VkUtnnDacUO6cGuzO44cQaXsj38Tt
aGt45agJt0Pj77gdSfKonH91kpP5V1WhoWqXC1Tdzv1KAZvmZy+dEtmmsO6Vl8rM3EIjpjI9g9+s
DPJWHgiymZiLTqvIrNF7/avoLaWb954npbpNmg0cykDOu78rpGche0qzzm2a5zQSVnLymPslEMvk
YJ3DhcrljHXq00mQIsAsQc1WQcFosqJfnASojfM5kKPaE4QMZJadaZ6mZXzRwC4q0miqg6XxRvqW
hvWqSf4PZ+fZ27YWdOtfJIC9fGVTlyzbctEXIi5h752//j7M++LeEyeIgYsDnARJLFKbm3tm1qy1
JgRGWtllPtv9PNtVFHkpkaTzE3toSCk75hXEzbbtxXVAxpk286GVfLsQrqbwpGfjVjG/ycz/khv8
dv9fCitVnMVEMOP2Uq9uurFBQ+kIqq2E90FwVUjN//2GKX/ygbA25P1Cg4ofOgnT78ulzXEq5arZ
XHT9PCSDXbe1G+oNGzxyhFh1tRQ/QKW2V21ppf7oCFVJgrfLjBdJLI5GMa+1rvRm7LzmYL4WVbdt
i8KOY/2zLZ78dDrpSvsx+D+i1ZvWzhs68Hae6u6snALBi0Wgi0ubblW1YcKHtDd5SmKeOL50V3GQ
+6KyTcsbsKAVGOE3p+ZfwimUdxD+xfoEDHJZmf9slIHqNk+Nurm0zZaWgsb55zevWbiXhO8O6F++
bn8eY8wtwOiXsZtfUbGuUZIZj76eTto7/dWHPvN3shDdReah7kNSh9xJZfOuWpX3flceVk19NsXK
kcXY64hPXZuuJ0r+6GBo15ryRmHIhhDClonXhYmVDQVLFbsqQb+mlKQRr4yGJReUNCpoFiOBaFxk
63zVOYFau3JmuAoDZeIxsYxJtvUwvOWy8VoJraOE9boFEvflxlZqHfKx6BWVGxrraLy1hLyKcR6m
ANTQD15enRj7t4ZNK02dV+SzW5xKM/YkhdGfBXKCQHI4NZL8sVAVWs+KPUF6KNPaC4aJ7kllJybT
oqP1VP8shXcjj2x98qqGs8Z9GIXS0jTfEYXWjrfLySMV+n7gjI7Sm9h+N8/ky7CNXwcHJgbmIhYg
L/8DRu1SSYmHUgV+L9YZNYOieWW+xL6LLCXnWlNsI1cemvqQUChnpMOqZJX9viLMLwdzs9LstsxO
XQf6Vl3n3K+sYjVdZIpQDntTWKvFU64w21Q1Tlp210eEaifys207vJbse98o9z2NFan7+Pc7/sss
7Ovuo8CXwPbRWvwhFvXzaKxDsewuQXHXmuU60RknYjQrKPmGPTPd1JhAU2ZYl3RAUsRu2jOYyBBW
9lSnv3KeNtEdTU4PEICJRObkJtpGWSVO6aufaePlTXry5cNsyrafgTL7ghNnYPK7VNFI0Uq7Hi9a
ysDb8RFllyeWJILhT0lyi2iyDdNG10ucw4gwG92Gej4oCT6Knm70QvVM0bf7dZZ+N5DzV/v6z2WR
SeIhyv7JlWlEtaAFl3eXIdI8tRP2s8GErCL00jhYx3QRsuFNq7T1KO5TMbO0EBQpfsgG2YqVniPq
dQ4UmAqdG40xZLw7qTutBG1T9fu8T9dhAW4kPAiml0roCLIDBgBrQ/BPFaTySvdM8gJetE3QNhD9
q93Qn5v1AFikhwrVdAdzRKb0PJQ93L5GmWylEBx615IVqd1aqRgZPM02JgWDtlb9+eAzy6nr8SX2
1MxNGncc3W5YB+Je7T5M8zQFp068juBTrXFerS7V4DACZxImR9e3UvWWTuGGOD/HgOmiXQnvOmku
MaHBUxDSfG8cBfIS0a9AaABQgMBAHctiX6h4/beigkLBOOXhN8jfX6ITMmsQP4n+ECjol+iUxZkk
Vquwu4TRWxue5ey0ir65xF/iLS4tYCLwAkg0v/KYZq3Rk6nW20sz38zypaxcub+2BmSUygX4+fer
+BdhjITQipbywn5BaPqlEo8qY0RxNXSX1DDcMPOkjLwUz905c/2nrGtsIwAUK6/k8GY4M1MNkkwQ
2z4HTB5/h6T/JbnGMZJ6WkR7uwwY+j0CBm1U9IGYtpcE7Yt/UXzZNlJHr3ejwaCyk74i1PvyZrmB
PlNvdXb/79X4y9JjS0rjj3WHRva1yWy0vWq2ftdegvIpnUATpVXosPqR+LxEmn9f7G/oAbEeI1IM
/Xjpf/39f+K92ai00Aa5uaSiZs1TZWsV8q/B6rvco3wPmsDJ1FMQK5DZIViQmpjhVmIOYv4tCftP
qQWA+X9u5cu2HtWhboDWm4vK0WBOa15vL1XeCNFVqW77Yra1EnxD2ovd6//PKiyea8YyyemPMao5
MrJCE+nKt/o1Wp1EjhOJ1hADH8230fRU43VFn1UfroWcupV+fPDRX/z7Hn71db8cvETZ/3sPX8Xu
fqYFMCvEBuKe8BSKh76ZmM71Y0Ga2KV3bdAcTM6/OWeKISPCV8Ngr3TR9glMMK+Vt7hcUkMKHgSp
1Tv6aTVT3ViXbTmM18n8HmftWWrmjTo892oKb6Ni+ssqpo0SkWx0bscAvmZ+TAVUCRWjFMOZWXwy
VVax0Wrie1I5QcJkv9GKIeNIgMNGm6/1MrKD/jnQgo1It2lIkYOOPoh04ojoA4Igdctg9nphtMUa
QRBIFOOenandxn2Kwks46wKzFJVTWgyWL/XkS2DdVWIJdUn047ju3DpsOH+n0PZNwx3pHyjTN+/c
srX+WPtFfqaJOJnC8Pj9nW/NNFPkomouokaJk7h6tlbClfXtRvt1kv15oaVTBklHxwr39wuFwyoc
pjRpaOYK+zZ8i5rWS1XtPKs3JdJ5JoeeafJxcS05ZipYemSt0RR4VSZZ6vw+669BQmZFIyc2NStO
rktiNfAEi0nfVel7AdSR6KaF+zVkMQSPQXwilroG2Bu7gRGRxWeRSDzhyg4fMs02+q3oExpTUCOp
d9LuFNJMgBTxvvKl5zmgg2XAsKD4yHNX5/zJgICUOjuJg7jLB4ZXmvdl7CYyA647zQvH15VxRy/S
ajic22Zw23FwzHkZ4VlZVZIcauZK9o1qFyL/IKhGK5Br+9+v0l9oWZwkGPogBcChCi7176tcynKX
V3LfUO3e1HorN49lNzodgFkdJ05QN79ChwmF4psLLzDnH48XswqaCljyI5v5/cK1boRM1tPrS9Ie
GlJ9ob4K1H91v8VM0ppN8rdRtPX+5A8X0o92RZGXvvvKBFb7IHQn0G/2wHcinr9U/4sbCsnuYkxM
RPmyHmkX5eWklPXSifYB4+CFOpqhHvuyPsVitxlopQb6SdcvCjqJ3gebKXWriJ2qNNbQil1DZQIm
QBbloCWiIQRJO4tojpaUjpeW6Di4WfSsxuUu63s36pqXf6/sLxvb31d2afWC1zLKAWz11xju/8Qp
/M38voqE+rJkxa0xOqOfe36fuAEHkFYhf6K9W7ababyNwYdUIwjVznXW2YWuemN8FYbqQYSZJmbV
NQk+2ipxU/jBKVqVBBIwabxrZutUui44TcPg0KFqHMOBzmGNcDFhfbmNep+yeIcwyMBOZ0+TF+UD
XE0aFENTW4M2PMSCSANo3hpqZ8NiYPxjU3yqme6RNJq0j2IWM+Hd1L5FBf9MG35foGVr/meBpBYZ
e6+I9cU3T5EpODDARXVvzmhhFGqq+Buc4M+dzuXoOCy8ZZzCfjUE/nM5TenTIcnr+jJMmVuxj81i
SwnXZZNrBisv1exv08Q/oYnlkgzlgWyweJF8yQ8as9En3cjri9HcV+18gGhvF3XjguA85H70zRf8
63pC7oTRRE+KYZO/r6cZMFNejbL6kiUP87jvqmtATJ63QXtsv2PJ/6Utt6SbIE2wbyEXfm3lF6R7
2piGNfRXoLbkkNLIoDAJ+xfAaVAHypVTtxymWPMKXluJILaBXSZbs2ZacVw66kjVvf33O/cXccFy
V4szJ3NM6BV+PTa0rhX0TK8uhnlqOmzKgE8k467QTyCc2mwvaSLkpGnfr/bCuJ9MT/I9AKx6VVpN
G8DI1K1UPcXfpWt/uzEOAvivy7MhkH7Z62Hmgw9NSXVJW9MLETgUMoTI2ltQhaXdo4CfAGocQBzM
aduE+CfMbMt8J5OCyG1s1XRHSsLBLO6F0g3671qZ/0O++O28IoOHTo27LvsVBdEXIkEvl/2s9VFJ
eoW6wqFiT0NHSkEK7WxTv06J1TNS92SqP3TxPkCojc9Nu11R0heuguPCjDrbRVvEnOUU+Zzkysp2
6hy/sCM8y2C4NE7+CuVFz+wcBD8CYnCkCLa2ldHnwlPXdKbBnuu9DssrtltSLpCN3JYUx1ccJXEz
KlSYypFbQbC4BiR8z/lb/mxe0x/1qaDpCdL5WFZeUrsQv2oksdpdvIKrgEB3pxWbWj0Z8TkpAGpY
b28V0Xl0geCzj65xUDEE4RrSAYAHyEUsbkrK5NabZKeAije4fGo4uuJCxwIPwrIxhe8OJaVyM9FG
fPbvnYwZxG+B2dAx58LiDkYl4WFJ8b7kXVLV6UM1oVGfO6utt8gTODimycbrQv2onlXNzUwHXhAT
u/PU00UnmM8BcN5hZE4dHWEU+KID/EAGns0LE6Y5MU06tnLaZG/9azeRk9rmowg991Fz9XOE+Fe2
IH2kSDgly18jy9FsTGujwC6uzJ9m7QOgH8OCUiO++YNlPPosc20tXhSFxe/Tt4G8XrCkxIIgAjmQ
xx8lcC0sabST0RIbu2+R41kWlBw+AGgyufH8NZqvPFer+WmmtpPst5HqsCEAVAaAzEels+i55CBM
kk1w6wen6ezMPEe1s6j6aI4y+9urntMjeuUVucK9WCNBcSA7NO/MJOfnZ2EnwVVU3BXfeXIDUs3M
qaGdxteSjgFEldoZCiu9j16r0ppviUjv22o1SEJpYxle7DIPedFjlmuKFfETPmCHZ1K5Vl/Tl2Cy
6vdmq7zXExhcsU03/WjpiQtLEA5Kek1I3gJrQuIB+aRze9UmjfNNp1YsA0iA+V5wa36K7+F2eIzu
poOC/uQbiOD3QPRrM6HNg+aB1x0qF335+//EvnmiA1bMRnJadWujvGqR24SMYN818eWbffulr/7r
UqiBcahkNgp2LfKXKNS2Zl70vtkfW087ju/FU3Bvvg8//DU9Fjfa9IfsfgIc3Qk2rC4GLiSMMaXT
bE325DZWhXNW7XyktmH3nn+pD+ZL+Sh7s0dNhffi6Ej28a3i19kJNpI7O6MDVcjm9DjFXuyUj5ml
2BmWTj1TsxSGpuXWmglI5+jRXE9ecyhwPmaMNkWaY1iv7ZNohxtefrt1x528m9gFwh0spvpHdyAh
sWpbcFTbiKx0UzjxDtm8ox++WbEvVNs/V+xLCp4Eij8pQtsda0dZz4xs+ln9lM+genntaBeJr6dj
OZ5c6c34d4yOfyjP44f2NB+S++5p1eGgwD/rmdN6n+XOeGCfSuIuuJ9f4mqrrMOP4ql97+yIbgMj
1moLY4i1vkm9xPYdHDJehW1yELZ4kwhb7QOYpEWYOlj5Pn+bA0tgDtSriEFOcYgfaN3SqiUQ6Hvt
yTQ23T255OrZfC5uCyfvLK2s4Bq/8WHH2Q5sYxMJTjpt29H1X0L84Nz8qa7scV3usCDY1UepsfNb
cW4ku2vt8YYWoL6RQtSW4VvjujiLVzFFubpJd7AAH+sTpPm97/57+X95Qf2/sPc/q4+5jQCeh82C
8pX8YCYCsOFM0Zn9TA/xo36WSlvETzN11NYufhq+C9MXs7reo9Whv6OEusR3opN6uB2IlmnpZ/W9
JGA8LpN5w7fqZQC3cPxNtB3YOpNTHaIDusaz/5AV1ntlM3QTM8DoMNLbfeiXn/FghU5WcRhMy7eY
WjWfu9343lmRI9v8qXONXd8WH3qPu7J+RAuHMab6oXlxmMnhHYQk2Dd8a8j5pSb935WBForIijca
UvLvh0ZntloqNbm4xx0pQdsg+z9W1Q566NyVzsGQnzrju9Pjf5b7j8fB+bHM8CST/cqVHcyh75Uw
7o7mptzGj+Wj6Q1ICGnJOKboEo66TyVxBJqZryoHMl0o9oZOd4qEAbas27/rOVCgpcLzSGnWu52w
kGbzF34tQsw/LE6Ik3DKV7B7LCB8yXSqTT7YxmyNxL+34k1+TSn838y7sHNSlaaQhXIIe6H6c9gY
N1D8YF+ek84JH8T9vKEkiy5gGMEt+0TOlPZenm/pyWS9m0rltn1OjorijPIGsAswQ4n3BidX/J4N
22Q4ZsG2WBKVXUXdpZ6U4j5Vt5pxgASfw3yed9K0rmFfA63Q/t5qiYPvB+yPCFXqQZhtDjzDKelp
tb7FIBnRmommOPwFVlesobobu+4UHCq5tnhs9mgfFKu38k3PMsnr+pyAVg/r+qN8zT+IwXRrGBZX
wb+8NzEvGz15u/JaD63/o0Bn0YJ+l50kwwaiW5mQfZZEgUZS2BM/LZkAFj2RV0gXqsxNs1G3hq0d
lfVTdJoVlr7uTzFHs2av+Nc97K5qtqXX5mn04LUclWN4CA84mvSyLb6Ed/VBWLmrgher+AF4RMCY
cLGXnWStWJq1Lp9Kl2bFemVr/FHbwv9dkaDAC9qVtEyfi9GuPuE3wmATJK9Kn0hNSuZiJGR63rxR
7OImbtLEhk58loZjdJGLrTAcc+oFnjqs7MTJCluPYdtv6j1cjNfgKt3J93R78MFK35iuyvyr+i1i
CbddsMuu2Wfw2UZej+EllTrKVVyNunP1GRrWkkXd+tIBFGys0kt25bkhjdjPGBPcGsOdn/OCEYFc
tpTc9KFh0t7Gfx03FZvMqdaxJz4nu46wx/3yEevcEReSM+SFt+E2HPXNtrKyjcADPMB1/GF6ptfd
Gqs+Vxd5o3TOWO1wbcnZmXSgrNT7H84uRBLjztRhh1hNYZvwbKCDziyRJT7zxmWX5CJUljC4i15j
uVpNFoavBGScz+6CXDVEWmUpVzYG1mU1JUvlYJhBdj70TtU7YeAYXC2gV20tRQGzk3VgBEuGnguv
0CCY2Hpjpyt7YqWLDQTKvt2n5/mtuSY7/GwWhi8cb3B1mAiSnYp8BfONPnpzi99Xz5DLNs2R5Tmv
Tv0zyCArHlyCGx84buKH+TnOrerI/1plw9ceuJfBKx8oCacjH6I+D1fSVPXADcfvaM+LdbRLSF3f
SGHnvUj3jGwE5CixeYTisxETESxz/6YzCjz3MleAe7xTucYucYvLbHXH7jbdso32Wd71H81J+tFB
OKNH8UippFWY3lhz5OBbVhnO6kVczhHjs0Q2Ix1Lf61J66qOLFWubLaG061jJ1KtW/46ueUHRDhu
7JFGq+YgETV45+98nuu2OUp8M5q8FVxqRCk8A5e7HMZl5ea38Xn2yYPXrOvQOZPqlGe9clnIsN7x
7Mae3ohTQ25CcEdNeoX421pBAWXe5YDzBw7VDTscopQU73lzA9Ux5U0wuOTxMppW6nvJ9YNNgt+C
BO2POsSOF+8UR/hkiXUelpM+cETCOOWtS73cifaJK+8V4NZj5hY74WmpDu90PNQQ2a/1c3mnuLwn
2SU7tVtWwYvWKxdwawXyZeNeccpFOzmO+xTa/db3elvdTQfqY4v9ZPkHyrj1nYi9pLRtXsRb8wLn
n/pAeohYb8xVpF1Luu7KjWUhjjMeixfl3HnGgffaPwgPVAnKeQCDO8A7o/ik45ALlv/ak8M75Sa4
6x6Tl+5u2upP05YW7Wdrl5eawWnr5mzsx2O9a2+56z+Xl/BivqqqLbMsF+m5pQdhknRb4xVFS7lT
fwiPLcimIx6RePABxZ34JD5Nj+JxES1d0t1YWTkmWdZM/fwSvCx9jAi+rlWxTO9maHOErkNXOdHX
+pxvmqfv0v3KJZXYJdv8ZHjToXsQnPFkGo62GV02x4fo2rEVX/x7csY7gw3vtbYEk7C1qWgkJAyT
sWvvhUP12typTzD41afoTjmnp+yxozapcyd57AgRZ8nrznb0oDrZfnguT+YlPE0v5kXekelZq610
X7im5ja70YMRB1+C+SjMIL3EbnRGx7nP7uQd3Eq7PDV3lafs6/UG/ahlbp5AjuyYf2s65XFDIemU
VFQM+Uufy03L9MmJnFx2K0+wUndcZ15u1/cxyzXszdLqvdWG8opkeMI50Rb20154o1wrOYi9bhOu
O4us0y5Iy+CO7RLMh285f5BuqAXX0QOP0jpA4FBJUUn699JB//T31Rma3F7ZtzwP3sErCADoZI/v
olWdcTMW3dyNXtON4kWvzaO+kw4IHjYSf4nm4DK9rRz5tdsgBfNt47QZ9quP7m1JLCoLurx/nz0U
XEB7Lh4oL27trXvQ9qZiCWQVDE8VbOrZ5HX+EbwWj0XkgMx76OD282e6mz+bh/6absrAkw7xxtg0
D+162tRHcPsC8S0fvgo26WdC0yK0gLrmz+Shhc5lx7hifSJJlyj2j+F1lduKjinemny8SzDTsdTP
7LU86Z8ZAQmXnZUVqo7hO/On/6IwEvkmFzZNtZGh4mAhRIr3NnWNzJbIQWRUbVbeeh0v5rXMHdaz
hhiS2bjxDb41w/4svTGwtWd23HAePsBbkDqJT3Q87jOPabKXbjPt48/wosdwE/xTCp8E6ZtbE4VG
e+A4v4zHNNrIo63/0H89jQaR730UowfRNjSZ0OcErxo6v+1Ocli1Yat/Ri/92qzY8oWX7tojzb5h
AyBZ34QN1nAODoP7cL/aFU7uKvuVw7XVwaa6p4b8zFD2JF7KGQc9iFQwtMrATm+gP6l5KG/Zuf/0
n9tbvVs+O3kpvObB/OQJIsVQbPWHsWEXfEii272Z5IUr2nV291Dc5e547TVbeW5KR3sDfcTWA/Op
/pa9Z+81dfFmEpZHxxOrE4cTRI8/xsQxnvvPeJd54U14Vp6rhKX0hWVpOCwi0eoegveBH7rI13Ln
v1UPycNqiwfDVbxiYNKu01t9zNiUnzzGa3/rPtr78ab5lr/gtONJsIRH+FCX5H3mO5fXzFPRpzHT
V4I8+hx+pp+Rp+3Rm+znp+WIyS9gHGOy5uKGRzbInn5r1+VoF+fooeM/XjNeFvAeyeoeeSj9k5Ec
qjtukXfubA6bXmFXMEiYleUrcXA/L9vjl8wy8HoggdJCQFR5U2/pu84RvGdWCqurxInOwzOs2umt
qNei4bJ3pc38ObuJV3kyZwXExE0FdsMaSvvcld2MISDSplyHnyaN6o3+0fGow0/0QsNGPnduehC3
rRdSdxi7AMqmVTwNVFguhp6u7I2euCWfPdJmHS59bstgxqLr3/egD4/5OsDVPONd3mv7iSnAhlt7
A9PFVaC00TEJ9pO7YB4qI5GlN41dhx/k2nd5CcMjutDobTZc6RQ95QcIKzf/aJ6N3UtwSR1x356D
vXmOt7NIq9Sa79Cdpde0sPtPeWvybIrztI/OAhkcBKbX7i17nu6ni3+sV9/Akr+3GP63JDRAiZlQ
j7vUVxh7lpRZL6S4OZbFayc3DCjaDtRfLUnSSWnv/l2a/97i/noxuC2/158MfJXFvizHvVSeoviE
IdFy6Ijev68iLZ3yPyrO//ud6Gn8fpksUFalnHfjPitOgbIL0ieFx9GDNxYBAIj4nE07dVItvB6x
8tTR003NfdD8rPvRCcbQabLGUeH3BPm1ymJP4ZWOM/nhm7uU/rxL5Cpw/7AaQF/2VfrTNCV6gTEV
DgybwVRg2IpGYSeFcmnH3AtJfmc6FzLTgRf03pCwM7314RHuuoH7l1l/9mLzZMQq/wYYfnWvZI1X
jN+BKV96nssj+7WQtJ/gpeiq+uWRyRX2q2Vg6qea9KJt1ll0rhvM2Paq4tY4f8rrVWYgeNkLM2g6
0507hCGLRepGHfe6kQA+X8fEE9ASQr03Gkx010J50aNttSC/yU7R16r2aKq7Lj7p0jYVXiX/OM+b
hGk07cbI8SVGFDbfBeL9bD6l/Xkl06IGBPBoX7bzedX+MIiS+dlIejj3J3BMu/2umy8tyMjvW2pZ
Bvw2aEXR9/tl/vcfuLWRTQyaldzYq5I9psXOh52eKnaomNZQP5lS51XGU01pimM3mP56qn6Ww08l
ZFk0e3gxih96fR9G0h77rS7DGSZ+n4T3Cd33N7vqF/Hu9zuVf9tWXzCeKUz7VIm5kpS0jiH2KAdI
S7AGjnGLQ/kdslWwcu7gxUioI0w4jkDIKjzTuuCUNr0+PQU94Ev2hEwrrF7yNr5P47eRItnQb2p8
Gmo8FOPnfHX1O6pu0JTeU8lGEgx76GRaKbKvuSNfidMTEnAcxWsPpzkry4r1UFYHKRactkrtSCpe
+lg5COMFcTGnQW2H/o9CAWWDlS5rTwMdM58DeQ7vVTFCuRC6EiU6FlUa7PSW9i6Q2WLWE0xvoo+h
af80CDa+M91wCGW7o9qEOCkpZ9SMiRKug3J8aXNCMkf9cokMsUU47ccodmrjWOqhPaua5QOMqePy
R7HbY9SKEf569s8BXJOMWt2QM3cMJ7QmWAKLduTDUlVCb7Eo6hEtt73slmiMswRysUSTAFBxDFYO
LmzGILs5FxECVBhgQbM83S8WPS2WQol4FxgFVVcGtyF3fLlH7SnhNsydlr0blrOX5NqhpnzHZW3O
YJX3ihP2oqUqeCVMn9rUbBTfsHPlZ2OcFOGmy5GDo1GARcnKjum3+dwNunXQItR4YnMN4JKrMQBZ
6Sj6MY0nj1+6FTM1xtFbbiSKDX7AdwrNfFzcroPmKKgNJbdkl3KyaVOMGHFxEZrLpJAQ1q8Ct1UH
8xtk4V0Xqh6IWfMm0nkxA/8ZLoCgtU+zxmwKDBqwMC4TcCe9xu12N2QxOWy7C2icLBadue/bq0Lc
jPKAzImfUAjaySmXHgMcV4J2cV0uqL1p5zSMAWgnPLpb+22WkSO3cMPWqdFuktW6VnxPCoRNAT4l
Rq8hZol5QYeN0rEzNma+5v+ViVlBSD8NTxuQEn+qrAHuxVypl66ZDrkkbNOmveIYghPmbMi8GdIO
Q/JxxXvvVS1lcJtDdWjctu/2YRO7VYRNFasu4DInhV6pOFITbKIoOCfzCA0q264EMrLM32PBaw8C
baoc2i5i354Kll1XB5CgBM8ong0J/iEN17GYdlB4nH+fFl/UD78Csi5pmBFCyYF6pn053YdEVCc/
T8TDVE3nsMvXhjnQmA28SLTbK90y/Fa2Y8LMU1GkZ7mZfOyEcgBO/V5MEk9HqmrQryx2xtCe4hxy
itZ4aRcehkm360p8FCfJq8fosUC7Z9Y4fLT9Ka+qO6EyLhXaiiHK3Fi9ZQxlGl8Kvb9LTLZSRT5Y
homFKx285+i+FHIsjY5Fdc0bXIRWDW4AMZ6uBJ5Et6PWP/kBCPznTA1WMD5gwt6oMp41O1+piGPE
cQcUqnbYQ+ggHkO6D8oCyoZiK0l49AcB2pjDcCXbX6wCwBYY4uTWUrZV6/qn2kW1p2idl4fqSxjF
SNKL8tgY01bI0o+s8u9aCTZkkG07u5mLa9By/lDcNYX0Taqm/hmEaOWTokF5YQAhJmW/5zVDNRSj
lAXCHcDpZNhSaNMoqkJk+TZQi4S7G9kkzeRz86PBgGVcHCkCeQfkqvcWJijCp/xsAH8wPwIC++P0
GhzhErtJ7M4nmr2GaCkpqno3Cd3J2MJjh+WXOSWCxelaYsT6QRlW3GlefOsoufn9c3x0Vt80NkVt
+RpfIhjKH7z0SEmxH9KWxOk/sdYIp67ou2i8+BlZxn2X4bS2RRkJu6DVN75pRz9KMnsJRc0JSWuM
u27g6WfOTFwTnRV6ie2k72Uf0wk6BACXqgOmN5uPCmQWa1iDyHYpDKhNClXrqefcMwxrfJl2jRud
gOGrtUY9ALZYbPoNnTLd7bzoLv5RIPeT2IEPq8jLS9PqgydV+4TnZBUnbVdgcVU9teGaXjkdcAV1
FvE0imN6b1s4aXH1gAw1gRiSbtNoLWHhQP3Vbw22WoOWe9clp2hcz/lWx8gYQEuqLnhvyfm+UYgP
FjYvTvjWRo8Y9XWv2ZKlxwj9p6NKuO2vsvpgpqdaPgIr0eAWqovP4Cas7gUHvEPbSTzaovspDxch
M8mnDiOUlWz4lCLPV9ZUHgb128hHVcTK+ckXEbbh+nAwaAoWFnuO7WCobt69N6vzihp6vTqQgBnQ
fvBsyB1pfujC/Rx4KFR6z3hrPobJ8yGgzd6i8MTKXHkAMJmHbyhSv7y4f98tMPFoZS2MR34VvjKy
VHkqsrkwSTW8BA5hHwAOlXuSiSF46FJaxehhDX87jrM1La3+IHIH4/HfB+mfVZQikSpj7speURj8
9vuWHZGeKxkmqPtce8u7NRcnqPXAClO4ThP33xf7JRr+8pUlHXsCmbngOK9+dec1I7EdBmml3Qv2
/+HsPHfb5ro2fUQE2MtfdopqbnL5Q9ixI7GJnZJ49HMxz+CbRPFEmEHwBHgTvyG1Re691robvByT
qdJzCTDpjwHnGLbgyCDFGx6qf9MNcGbEUkbEh10kpfLqAyqNfKiSqUzWB/ULQ2CAuxY+4fBR5TdW
8heb4M8P98eV5KsjSSozXa2SUYmri1eR9QApOKtwV0LhaBZMgFonGfKtVUougA5Yp62m4+rQ9Sup
XSiUD5MeHKX3lpOerI7mpLh6r963jNSOwsHPNQvL+DEkpFlQdpdS98RRs3tgQqlYnw/lQi31u39/
W39v2vD5LfTfGlwNTOWvNu1evWTYOo+MG4UVzkX+uWgDsTBvPRPfrRsWcbSRloqR619HuaQOUsoJ
W6wVkKQteCl+jMMOcaAPh6ZXmHE5nBki2SUWtJwLYPgn+CoAqvCosifAghj9Zp1tx6Xeu+nbMeoj
AIfLfpG/6a907I8goAJelnByRw+M+9N6TpnzPB8gsJqkf8ygk5TN8J9gn2PrXmuec5y4AWWKx8Lt
DA92vrbOo24kT7RCgbjiDTWC08vkFSsxHJbla+MaDkTt1/LBwGYUKTc4LS6Wwbg8rZQBxL4awiF1
EUbhvwO85YkvF994O76flhcZuMNNZ2bIS/Oq7KOymYdEEpUmJjaVreogTdSdeDCs1DWojO7Vy2x1
3pzX+0dVto/31sk7PBlnhynlrZgj9e8TzeS7MYG/6aJJ1Jufkd9ONPw8DvKonrKNql1coQ2lqYnS
BtuVwyUia9Y18leJQVp2kXBCe206JqztZqTlwR8YBxw86oCROHBNpkHHM84fpx9NT60NTLQfHrtm
w0xDgHlkCUgEpfca+ea5eys16Fbt6Gmv/fGZKU/AVKzA2UE1wgFnToRUbVu+5Ewwjeb93w/9N5yh
Pz/x1a4sKNY5FaYu25x5DBHDW9l9N2xQxHfgxsrkpNpOrUJKrH9f9xvmDS4kRFNiSQBnlBLuz5UW
BVxKjOFYr897ry38Zpf1XnJYzdZnhJYw2H77UPMURTlEOl+0FhyvMxddWmmTp00LvY8by5/9h7Lg
BDw0hsYt23uo4tzD1Q6HdRimQhgUz/lXV/d4GdGsYweurfHm2RmbEe8DlJe+Zuc/B8+yG08NjtG4
xLnTNQMRhe1lIS5mphReTWGxze8l/8z/R3QUZKpGVIVMWc4baaOuxDfmJB/Tg/Iw/sA9qFtIUesn
qzmmjQ0ActbJ0QNYAPxayc7FkWE/MfJ/MFfji2YzHee/3o0/L/bT5yf/LleA4GZLBGw/AmjZ/CPP
JtQVaJn2OzW6XTgwzFOX8ovpaAMgoxNzcFm48oLwVYe419whIFFap6sezP1RDiaXHZoWNNrs3+Fr
25qvOth9QQf7jysmcWviHK/JNmO/HZzNm+wIduZG/kdq+/fR1xd0Kb9zdOcA0H/0J/ue8FwvA4bM
Paa2juUc+AFQCnf/NgKfjUCU9NLuyRPsec2K6OKAwdidA2mZX+gjnA24hVMsqx15QS7bjZ9F8Rl+
2uhKPm5VENkga3idN3h6MK8f/JNADbKoiPQAwe39yTNsNWjhGp2ZJvgas+XKAcG2dVfz0qAP+9h0
zSjZnnHqIuMsGOM+1rf7VbLU3dJhLzPdMkg+5czG3Lj+0O7r5/TJBP96HnGdWrXh18xMgh5r/7Cc
nKRgl7A92HCuvNW35Wp6hoFZAmaAQHmPbwhSCWaFg+HNRDq2Alt9lbcpCOuZBYEewVLBlNicn/df
umIDu9ZxysLtIwSOM+TK4mUbc1vH9z8Y/tuwlS7gNsjCHbxqAsNNvLuD7Zj+CeyOkIqF+HwJYTTZ
78DObmIPrhIod9bqGSteAATFk0M1VGMmMbCdMlBdMTrfA+LqrK3qzqugeeXSfBgXaaS6mARGxtse
xpmy6hfnxbTAeCOY1umSMYwD0u/rLyf/7Jw9pMz2O9lOoAKjl0fFDvbUQrUbVwumnz3XfkWmzueZ
1zjzyYeHqeo8D+5MFjz5+XK/VDfzr5OvBHk0wBkU/cEdPWkx/3Oo3SPdh7K9gEbi08XyUUVfoieS
+dMzeQSyC2zEqXSXeHv355MWdL62sIJyWcfHMjAMfhD/gmXjF6xA6V/CgwcI7x74j3kQr13hQNOF
EgZV0Sl9AKrE+bSWVQg/xRf8mS8JXXC132URs2pIlCfeR3KKnITAW4gdThUpkPIY6S1OcRcrkQG3
RwekkHk6xaCKm1CJLoEWJZ4VpX4XAlpuIb4FTBeC4wrklH8FVJK/KZwFxF8biq/TxMmMRPPP4+3m
OCJ/CPDoUFXauds6OQtxcWWXbzzIVpdwTge3otyXY9F+hXjrAdLYgDDRJRQe2UK8IZbvKdIC2F5u
6lv0LTfyYf+mVc9OjP9nO706XAWtqy6lMGrrHry9Dk+QiSeQI+ZV+EBfSCOWbunTvzvd/rjk1el2
IhBYawxyh/awXU13v/fhcDWGl0J0ErxJDjBGkMRbsMY3laTOkAaJhsQZp12Lgk/nbhjVKdPWB40C
3C4NRnt+iQQCtuch1CHubKcmMM2A6JMDYYefaeadIEhVLsExYICSKx9AFR+YSpHs8u+D95v+gCx5
MpIpPZENX/cHuC9NxmUQzLg8vR/JqDvEGCQbl8VNl/ZfycPXp+fvV7pae/WY1VYnSfVa2/S+vJYe
8vdLoPyY2PWHnbhI4BN6ki96RyYBzfv4eCaODlC88uCibxTXfIUne4d5BJ2ujebwiSGjrWPiDHdT
fDAfobpi9OzPe8YB1raA5Cwo3rXWUR/Aik/Zo07p6s1Uga0KApk8lz/MGd7PFlpmK9GtDPVfC/fX
x8XSbHZZZ0j3F2TWZ8JlGE9UzpV3TgJ5/2Uen3vw4vGzGBjkwOKi499TxE35RzXceOZU808zyv/w
H+23618NYzpV6k1raka0sXa9PGzh7D91iyFu4tNdE2O4EKXryyLGySgYKFP6lyICZaXik8j/gErb
LtvH5GdLPaMDwJZeeqeFEN0yt4DjBUETcoGjLqr15AJIvLdLCRoWjLpNtVBC5vflyWtmUtYpGB+7
NaaVd90XXRrFex1JS7zBnvJV4RaP+qL0DpuEBgKgL0Y/uy2X4+LoA7E78oagjQ0AVLE7vkN+cDCK
98uI+nf/emEv//EohfOJKvFQsGcfYu1L8SDherprrYsH5KFTSM19X67SFe6YsQTB5GMKes96S1f6
1vxE8uKQjbYiZTjmTIZXu8b/Ms5eKN6f07sxLr/U10PnXOijmlV1x1wInuLhIf/qn/sYXKUE4YIa
sSTjFdS1pSwh0Hkl3X+li9mfKmhWhwfL4xR7wKPptRVtHGEAAj6Me2t9/mB8ZN2Pz31Yh23IckBp
sMVFsTSDbn0h7sTpnpLXbqXMfDiOJhgIjZ0G2bO4mcdKnkLTtp3LM2mt3LdwpDbIK8QfyUa4S5cd
5zmn4Aru5IMJwgIQXj1LBAGJ9oO04DS0DWgX44rvf1U+N/57/xPr1SbK7mvnAKXhHBT3zwnHqrEw
Ftqu8eu3wxv83FhYihR5rhz+TO7bleB2C0xWcx+2qSMG9H6m5bQKJFRKjnXr3LW+eH/8odm87og0
bCVQN/g+RUlIDONiiI6crKc4hwdUuipnYeq2HjM0uw8QZWjOIcg/Rt6QE0enEWUraLceQF4VDnHq
N0R013eniOwCjqhDwA5SWW7yBLfIfq29ufoo3s/eXDXAJeF8rLxBZcjtVLsDWL21fJB/CHf1GnNU
GC9E+nmlC0NnerLcLTKEteqfKShENl2dWsgMf1pLZub3aizGHLxBG8wLokU/UYMRpwf7qPCyFbV0
txB6RwhNZBfC8gTHYWaGyxuZDmF59khdc2t3WCRnjyzXHUfO4rQQQmBXBpMVDBO7iM7LNKYOt82n
jCLD3d9rVNlyUM28pq21U2DswfYP1KVOacIMeQkbQX0rClZpnu3f1EV8u5cw2sWzXplFaVdavqlr
1LQ7nfV1DYxU6zynl2DCz/7own5LmrsDnNI2u8E5wL3gm34L3vn/XPZKqUes65gNtaWuNWr9iV4I
4xiX14c6fu6F6q3Fn4vorCZX4tcHvH/R+5BsVClH9wO1hr0n975y4FjSODT8cMV/M6UTqxX7Bw4C
FMkSpSlFqQNvyX5dP28fO+ejcu57+9Vboj6hGiXVmJ8a3GoJyRsVC7xtp/XwC/cnB26L/URgfMLS
u+FPqusFtW3tPCTOXYxOzKUlowB74q37eeI8m7ujlzuKv3qdU5gDN9r0MJ7/Ej+tX98f4NlxGxd7
9+9DXvmbsoAPEwkpGNqjLFSkq7M3Ixy3O55Kc73fnY1ooBPQXnJxtadVadtV0z7J2EC01utl/zli
AB0dx90ljxkW9jU2/NIXsvtDHihFkM1U2Dd1/BLUmYS3KyovmXYVo+gIs5x/3/WVsPW/I0xHoomt
hWXCqbiaKPZnnO/bJjXW/f5dPsIVTd8qaL7QIGnohM9WRslo+tIU1Zezc4G5xXYr7LDLtpR1Wa7y
6kbQzDcyDFNnBdFvMadjLa+0W3VWEa9wqK3YAA3ODRppsMf8nEAtfQe0xCd9Eg5xMlW3KCffVZA4
8GlkFDIakZWrlehyoj6FsjTW+9KT+3uCQjqn1aNWuqeAtMzH6fzJt2fQFBmBwpOpkU/qZedARw95
gdRximYcGDaHvjqcwiK7UURK394fdwcSyShf/WWX9ducTNdOZTu0fbM+RsWj8IIthC2ArjgBxt/L
IsTLv3q9ATfNj+x1fcXg/n8ueTWMsZpaMU/5ZMbFSJqtsDm1b+mhDvFUvcHMkL6dTf1+qfnT//bp
sv2oy4NhNGs8YdmFTqYz/DwkjECGYK50VBvONVODD53TWLuHuxwhSo2xs5yPEbuPQbaZXP3SF8Hq
sLuG2YevulWgu3YNP3hcB7ijB3nIADgGwHa+hlXl/Lj44vJe+uBBZhKAICGJyrtsM8bFB2MGjdbz
iLKpjPJt+dptjp75Atc15NwOBodEGNxa4/EJm8a+gQcsgBt6h1XmoJqjuV6beJE5Zx9iOuUbBbC2
NT6zAAFk8STfD2y2il/ZTQibQg6KJfOuexmUrfs4IA+49Zp/d7og+MKcAasorFSv3qoi0wTjkGf6
WgAyJ3xgTy7utkeq0buSTtEGnV8J/721yN9tiL9f8+pEEw5aX6hyYqwr2NBmYPVBg8wOud7JFmEz
70P2yBq6e/9YDOGkrLKfVbcwoPJly/K4ojlrBS/pbwxBv91fAACw2ASu0f9SXGUTdibjSRFWerao
RsxuUM+i5zj1q5ZnqIQDTJiosL+xrV0ZVv63z/5+2avnezqqSVZZjRmbaShOsqsn6By7YT27PVe/
6D01Pegc2Ax5A7cLaLzVj0a+wz3Z7s5MnU7VYtxbb2qhLTD2baSQjAXX7Pe+qrIrTrBdPeuE93WB
50K+w6+S6VoXYW9NuuHlvtVJOIMqapaueXiXa/XeTAo/mzSvyOqdXsqfqjVtMrbbfz8E0rcPwW/L
fXUq1qdcvkz7dlrDkfaO25pREz2GfVrO05n/N1f6/73I1mxQNqv6xb/A8fQkHc1u5AWWU/uIyER7
ZvhvXLwsWzQ3sfjv2nqLzRgPgfk5+rWl/bZl6QJvlYop4zpR46bb7pl6mkE1wXRxAOLG5qEc75pu
k7VxlS0lhrmpx1j/qN2q4b7ZpQ0Rzxhdwx5/1iH/uXVawulc4wdoxvvsISdGXlxcqkARSqiE73x8
K0P+DRVpLCJsu1DHL48UIiOB1//+quVv9hgObRmRo4RlPx/9z/to20YQ9+eTGsNBE2BDGkeEinWH
CAVvA2j40qIr0C4PHUmpAexOLJxbO6sGLK9/YKdJRIW8zch+uXFf3z2Cxoz8MYMht9m4Xp9eb6tK
UKts046qd8I6cGwe5fQul15mks0IdDTKkJd1mTyeFZXXv5fl5uWvDtHuMh1PfUVcj4wCTYLSdtm/
tHTHcqzAdbpsLJiqvPot2oyb5f13j8bvH/1q1xkHM9OHw9Fcj0aIDYjS302Ce0xcrpxMMdTQA2Vq
H4paOE0BgJOCEES5YW38XYkJNxb4X+I3OAhXC3BUlMNZFrCF60bDlrXHYxuqtLHW5JPb6TUVgXSc
AojolOJ5nHK3AgUz9ckXhh/ToLqFcbL7Ztlh1frvb0b5dnV+u7Gr1ckzecgU6dKuTwvGMtaL7F1W
2K+F5Ux+qUtfhfBkt5+Fj3+DvsyXh/f9Z/VY74YXAra31StPTPc4bPtAhM/JiASpZwQ174Zi3vju
NsHrNFVlzoVjydU52qjHochPmLpwXiISrfcebI40ixh6nfQHrQql/LHJd3gas+2oybqV3WkPlhho
CuZfYYI74GEBA5mfH6fZieLuMGy1fl3gBVU/FWxP3UaqYnYoaIMZFBs5msqY33k4hgaXusCAuypG
orim4p2Ql6ByqzzoLNAqi8khfCOvVrm5Ynfjb/mdPma26pDdUvDgsHG7GiosJeyrpTS+itrqUPm6
HLVg2rkPFzQzPfJ+6Hv+/QX/erOv6tf/wg5ozLBrFK+a2570blMu6wowkfJqzfTVR/p3AvX53McS
ZeWiezpu9HcwMhher7kDgVYBXjHu8kfxBTXyxgpASwNkN7UjViHyIe/0XAeXWNgKkSk5xFV1z/++
6e/qfM6TuQViXDyH3v+5jWIVL+ktHohY0/oYqcJv3FtLRXnKTY+YUsjfItZZpyBTYzqPgxCm7Y2q
/7sSyeD6QMUqVvt/me0Zx+5g5l3WrLEjcSR3s4X07DiD/e8POr/211+OIbIdmFwHkv9cOfx2fCaY
WONWe4Ecr8aytYMM9O9//9uN1xChFqg4q2Hyc/XedH2bZ41Wm0iqnJF5RB1nrVfmcTWsVDNiw+tO
fod8+UYjKc3n7V8fDLWIpisYF1vXjVqrVxKEY7y2tF9jgGnw8mkhEe6V7molyqAaKMt9fo8/71G4
Vd3K366qrLKwMg6G6vUhnFeapBSW3q6Tsz3zWDa4UmORgQ31McIAusoX0oO40H4gZZcvzi5naMeI
MxA2o+Z177BQUFUBqG3NHd6+T8z5/VlknwcHFz9CkGVMRzbZA1LZKWT6KsX5Anj5YX/HDGPGZMME
zPSjjdWIYellA7l6c47bsMG8oQPUfOnXZ7xG6p3BBObHcVesyUO41xWnWepYZz40F3BTxB6ORnLP
IziNGZp+f58AlDZOdp/8SOwHC9wsQRClOafl61r095/YZNh7p0RFh5GO6CTv5lsZVx8ZU6jMLT9O
e1v5VB7//XRRTX73NStEz8sSyYrSX0SzcVR6xcybtf6kPWTL/U5YnrfFS4FZBkkMu+qnGpTrOhrW
U5THaTxFSNzj2q/JymEoFQ9P52dw7WXymDwqcHa34hba+UqP2Cb5i8ET8AkQYjWwfExOYB8NCzQi
DaBLGeyBq/NFuhCe0xC/EB8AfcuwOzajnFG/4mvRKcZoFEuVpbyw/L13RI3VxxrjYGwEMA9EjEUq
MvNtfD38CSYFNocYKugOXUIEahE2gRqlq2zuvvH+2Idg+3z1eWB42IsVCvLGGB6snXhiwAQ2tlxS
STwTG5tqnsUGxwBdY1yCaYoQbyIxvMAqMyItKmNQ2LUQTVAfxsWA60d0DvqgQ2eA7I9B3eN0J0bZ
h45xzbDcf5ovl2WxrvihIc6tAUBxsilTfvUOHD58EuBqptOHBbEO4cA0GS+YLVP2jCdL5V6MV3Xd
xUMMZSXEzCU21+WN7fKXC/5f7zv4Ey+bpNN4XG3Yqa4cJIjYzXr0aeF30wvPHfYwxNfAazA8wdvz
hSUuzSzIPHPL/QMDZTBvIcIs9MGChXLj0Zzrlr9uiM6bSRGGtRDo/txZT4VQkTGhyrHQPh+K1jtO
P60zj4Jp2bq5mXTTnTpCQMV3c4A4MdwRlbInTu1oipvRbNy68zJlK52eDeWuGuPzONo0rdYJ9wZs
nm7c63f7lSnhx8l2aShsl3/eq4rWY683aUt/WO2a3fngdXez/QcW5R2bzxiOmAlQewkrGQr5Fn3n
nEniZl/7fD59b7kmfvdSm5DH8VnGEg6v6z9vp7mk5+NpqHlpsSETMf/xyXerzzeOpm86R5yp/s9V
rj60UjeiWR9FfV2lzwZ+GsMGDu5YPkjp543lvfF5fj27vx2yhmRhypiQFcMY2im1wjXPra/1C42J
lTIYfksgQSetKn07K+mOBioQu8J0NomwrLVO7yJYllU9z36/hYIM/RiMwCJisxpnk778xrp8W/uY
dJD8oq/+z7Tvt9stWtXodbM11vplVRVuU5CGFcEWPpSIb8LTORDJckbNO8Cw91PLT/5/IGWCQEGU
56hO+sWrl1luzk2e6Fq5PBqTqya1o5LTqmWb5gmGe/koduEIp1hEvjyrgaxbHdv8fF2/ur9f/urV
FaSLlfRJhu1+spLGQMc9qnpOLdxRd0Jxf+PhEL/bKEyWmppgLpB+0cd/W+5SF4ukELtx3b8cl6ef
0wuOaXbBTgVbA4x6D/CshdBq5mL3owiaWHrg4N9IEQb6PzFZnRRnepmRs9Mqv0tesV54VNaJ+1E/
puFhawZ91D8IRDBWzgSKxwmE98kWA4/BNo82KM0hqmxazxCrLxgq1N6rzrcc/pceJUv1NXls4B2V
TrKFrEncbQyHKPiRRG3okZL4Q434awqTKhDu8StxE1+PprhbtQ/zvnFmHv6Uw42SHy4+w+FAdcVX
oDV5mwfVD1oQDtl9JN11r+Pi8iLcGYt2R5zHTyMQguHxv+IawZNH7b1VPvNnprl3B0B79F0vTdh9
MMfNVumzFImBtOmg+qCGD82PfKO9Wo8jwoaF+TQAazlP6gMIELRAZSuv8JCAQ2EF7brZlA+QcC1U
1UDUmWu8diGcXpBYdW1ta1eAnwTee1g+vSYP8FjsOhjwGPr3I/Dt46Zg02koMwh4XYOTprgnxHGe
TejxqfIa8aU3/Cx5MCAmp7t/X+v7l1tlCIDTIwaQ1wjnsRk0vdzn5ZLun3gINz/+IqTvpV1zWgl1
gOIZ9AuARxHn3/ECNm5tvN+onwlmUCGBE62oGewzf+7vVM1JWtSKsc736Gi3dNSd+KYVS6PYaMZq
vjAsBGnLPteCK5ebAppntyTvoubcTv39sC3qJ8VgoOjeWJ1vzwTGJPDgiadjevnnne2P+wndlMqX
33poewxrU0AM6WBMuNhtifh7GaHVxkLjk0eX1THz8Wm/ON+Emb49kHXYwRYHlEX1cHUfjWJUbG1J
vD8BpB7Bnqv3XFmfFZMkrR2BUqgG9dGREe2cHf1IwKlm/H90hnMDLEkEaGg8KX/eQpOc02PX0BmO
Ze2M4l1mNjeuIH272iwzjZL1K97oz0sIaUNeCeqrNSPby/h0PM4uucY+5og5CUGeuaPlSmmUWAvr
58UKRQMxdwjYd+NL/3YDRkU+t9ki2MxVuYEftGh2sqGiSQ14HDNhddnfZSTDSpFc3PM4itXmRJ69
FWA9wCMo3pqBSeLcZl+fOMRpcNIxIJntov9cicEUak0oe2N9NjcFYxDuoTm7yFgYLLVCbMIbKZbs
DXt6wPLomJfarmH9NOaBEQ74tAEf5vKiV08txJQzoF0Nwyn5VJP7gklv6rStz/hIb8MzoapfxFPs
gTg6l3GRXkUGFCTNPgC4qi4uTotUCNGBoXenR5fIKVAQ05NiEByp+nv0Ud6RyDjJQ2ctZ5s633UM
so73Ldeqn6whqtEG+1Jxn0vBQBej+6dptvBKMbOo3SMUNHz3sSOlLm/h+2RhkbwZAmOydXEIjTQW
8KLADRH0T4d8ndzrI+wGRkJNv2ZyxailPy/EPt6bC6qP2R6IVyJzbjwS300Pfv8+5u/rtzNZby7U
puqZMV6DF/EPxZipAwzw5KNPm6j3L6ckEsylIMWX5Ma1lVvXnv/+t2ub+8ksC3NK1mK9ToIKS6tS
WGO3WxULHoKxXzBGZiXV1zp9FsUdG4H60Yk/m2RRlq98Tf14ryMwAR3F9VkIebeko2/iJcgwUsqW
4luHy5h8o4X4Zr5sGVQwiL50akdoln/etZUdM7MWZOvxuHTxCXQ7jM0657wUbDDi3EEwveu2LQVs
cGvEREnKv3319pBPy0lCrUgM8i8N8W8rVhyzk1yY+3aNn6hDDkl8WcN/AcSefBwQ+iWm0dEuucMR
LjI9y51OthR1sRb1LvSKBYSZBc0ORmUIok8rjOeau8vX8FS42IyhVVVg5J+gfAHS+psUINlOQ3Vx
XmoxrmRvuYdJNNNBO0P2cAo69gi7fOrhBASlh/Yt9fiZJ/NzptUX9jOOiN4rA+woQ08E7u0iZrb3
X0hcodxjkddumO+8ky3i0wj4sjeLFJgWhdUXXoPQz1ZpoEf7O7h1w9f+LXGB17dJ1MCiR0TwjE3Z
Hgs1uhj7uV7gcBufwgo69HMbbveOsvjKn5LRwzwdBaJES4eAKYaC3NvFOwmHKwiPht2GMBQ9AXGJ
nT5qAX42jF2rBzzIPs/YHD3u+TV5l+i4IIyS6cMAjat3seNe62srqlfQ77dYAa31j8MbDk12CRUM
lSmE7rufDLkWF6dhRoHFRvjZwyAXZorZE4ZI2O8Ii3aBRRmCMCw0wwvF1vFO/FDxr8FCDEUDcP0r
An46Th5tGV88VACqzUsoGMsu7OKGPxpDt/vQ8CSIQLPgsYugA0bQRV0Ekcztn4o7MYT1l8UZlPM6
UPgE/S3Hml9JEX89kCrSPqoIkYCoq9Yyz7q0bvM+iY1+oeJPUJtf+ZGPnbKserKo9j8sTAhLZdfN
Jxzc0cQlt9Hp2oe0np46Ec1t9vLvLe07IgB4IC2GCEAJMepqS7s0xIBMBPAtc7Xc9IXonY+iJ+Lk
0NWnF03MPP0MXds8hs3h58Hce6fmrUBoPlwuywYvPlX92UwHtz/1ptNdeixyvwykH5V6A6i6Cvj5
BR/Te2E5Q9wcPrDq3Ez/9jKbRVVW0zm5rGt39OVFHY2RERr+y8nJVl1YxlY4+v3ysksC8y4JJkRJ
hkv2zkp4EDbNDt05tK5+KXod7yRyCni8PCveYZtCOjm4z2AJXvHMwNnr3jDGdTjuIJ1I4R4bO/wM
MO5bp9sGrcdhRz400T3oK37qvwQSzQaHu5L5B1luaAv+/f38igm4fmYgrJFUphA+SpLAn5+7GFOj
Kofcus/gIU9+Ge83HYTjnbZJd+JdwTKkaw3S3Ov5Mdumb/l99VVvBJrF40Z5xsdzm9/hC9FulVB/
TT6TbedWkYzR4Ple3koLE6exozdEmC96umS3q+NiYKCDH+oLATW86d2jskB85neLKnaNrbG0lkfv
+MSjgqfnmpxGKNwb6xF5378/97fvClElc6Ur8XBexydYfXFS2+rIGKZAPx9M8lJKVrQEQhdeirVq
7QaoryQgs03s70BdhENYnvxsoVu3iv/5iLr+BkyDd0MjAZbJw9Ubwoy5OuNpcFn2yYo6pYEqeSBm
1NGQK2GTDWH2VkTDd+iI+fslr750Ke3T0tzzUlaeXllO0S5qH2hQqjzGDYX8lnbEA6xuxhf+X65L
YwEQLzLvu5pwTBIsGGGfT0vsjlrjvufkUeed1OtgmmLSqWR4HkL3ql3z1jLr37S7JkDTHJwoMq5V
rjZHMGbLqNrksJT23pAV287cmsJXUViOpOEkfHBrcWPWKwHTs2Pl6gDPddqtJhWOJkmSbX1eS5OF
qU9QzK1rqbn7pHk68OIr8kat90F/+pnsjCk+oazfGzuTNCaxQ44L12Fk1i3wklQ/u+xDkTB1Pa3M
w7gwMKmSsWCH4pOqJf+g5XbFPQ4gTsNfCkTTUEK0WMlP+esJB480P3qyxDMhW1Aw0yAta7DTyuXn
6yluTcEV8jaGKLjqMvVRuUyuyEfTUMXceHn+bl2IUOLtYbtglixeD5nH+nSsrDMwZaP6UxfiwUO9
PXbBIfVhYYMqG9ICSmtS+pTtPVaVkvPvO/gG6mK6jROGxGsDJfL62xxEa8qSUdXXRwWBS1fbxv5D
33XpizgtlPTVKtBs4nKRwl8G7gMOP4b69uzp4rYmDMliuAN2z9FvhpCqqHSrG/vLd8MG0ySZVSQn
UNEV46owFVtD4O+bCW71x5ltfr8wIzWSo30kPPXeugvpsHxtu8dwnXoQ0l8V/nuJtO/KUwt4CgyA
WTY18p87u3o+m8Jeks7LQQwScm67o3s5rAZFd4Uek0T5SLY3kFmUJYGoo+IkNezIaGr/bFjoZ82S
jIynhoBY/DItGJjr8+wXSnJEy5Qqni6PKpYxps/+xC7Vpe6x+UpPAT1elW/K00uVln57AFVXH8+D
vFBM5xWGbDu9XYgJLNRX/n/W8MHvNzk/84t8vZ/SFPBg8tkJTrzaT8cjSjCxk9hPZdcyFuO0nAgO
xVbxgchRXIf+vczy3+8C3+Nvl7vaSw+pNLV7kz2tz97YwRX81rFpnb7ODVYwxGmowaG/v1zOQSrN
DaiaRoLkqtkD6gtmSViKisU4r/A0LPkJVsNSbp0w2jdznT/u8XqoYo2NaJmJHO+hchyBeHBdw9K8
m8+X4w9Rs4UOXQw839m3LNVKp4Ht3R8z99Tvf/15RSR5K7T3CQLe4hAIPMvJQ3puQq0RNhaDMrM8
rbtcJAz0IC8Gqd8NQuGSVh0NLTAlfEcZb2sKr8Ukn1dde3gzy/O20+HjT5NtGIlXJRn5ZuOqKQEm
GQ6QXGtyixC/O7RsGIRZhivVSApxspip4NaTAWFx0Dxs9J+FiXsaW3806ZAxikqLcBKQriEDk1Fu
HOKSuBhjKkIR/oduEG7wlEGlIVzVHcgQLjXFbdkNDofHSdljIU69M+w91Zx807gXswHzAXoktunB
KvyLjmHE4b4u20DN1m1rRl0Bg8g8Lk5Wvh6K4XPsVwUBLm3VevWEzUCGe+J82xV6aWlltOX2QMlI
W0OqwEn5CWXz3KSu+dgknwcNDAZuLj+Ak5aSd6uOZrCtAFv1aNCOXqE3m/TM/OXSLnVISgPeRRes
2zOm24LiYJH0mOVfiZF/jhkRGcV7ph2D5qTZLOPshFDKRLG1zJopZgsfi7JTMm0YNgnCEM3udv+L
s/NcblvdtuwTsQog8l+ACSQYRVLhD0qSJeQMEOHpe0C3q65Nuzar+7iOty3bAojwhbXmHLMQw1VE
9s4EgURGWyC8rWV2nw9emn+secDS8NowEWPdFO5GR6Xp5cI3QmLCYkuU50J1JcPGXaaGDVWbEWdQ
NuSHEcUdR2t+5td0lblRruV3dj599A7/4/2g4ojUnRC7kTt59w5rSROrqZAyUqDFg6Mb26Abb0SK
hM9BNFlUvuUHpzRHdcVTp88KY4CyB9k8tyYE6jCIwc4DgB2U+PpEFG7a8b+v17/K56O9lWlkOjan
7ukNUYTCThC5XhyCYU1lE59v/Mhx6/eCLGv2yujMG/KrAycBUNd4hyZ9sJP7B09oJOv87zmMA+Fv
O6RccJUWvxA9FHx4eP6x8sXdZ5FaiKhlJxoRy+Ir0evkczz49P8o2ALXIViOWgsf836PMqiJZqi1
3rN0QxduImVp+3lPywJ3IflYy8I4lbSGJz/DPOvH9Ladug50uQfn8Y8l5B/ncXcF+jpVhbpCz4xf
at7Z0iZ/8ubTH4N8QUcf4tZpNBcRcvD04MjjA3g3p3FkBRH56HaVlLvFK8GYjdz6Ru+0w14nskVh
O8wt54vWUB2iakaFtAQYjOlAGMZr9OD4/3wAWezRPeHHCOz58+ZHTaUVQ1TV6BzoT8CoKB1Ah86H
sojme36GTzdnJ7gVV9pKWg1YjL2WEpT6mlwinKjDiQ6cXS0E25iPMSHaCTfACvcpX/v0gBuoRMeM
xkpa/3T6hquyTDcYO53bu4IQczl9mSzT+YC44tJtwzku+7P3hM7lVcLD71qp49Ezcy0ajeZ1MqN9
vyB4FWoHohLUNPg1FuESa84Sh6Il2iiy7exZ3WFwxOLP5LWdrIaDOveXj+QYP96Kv27cb9dtfKR+
e2maThTdpqeITFLlQoAs0oAqgECB8OqlgWdCwo71nS5/fodWjBM39lNyXK8wkM/Rrpulh8KczpnE
RjrF2p/BrADkQVbR57CDxIaBDhXNWt5XM8b1GUa7NdiWzMFzNy8c2PMgGhTingr7ks2SWUxNrAVO
ctTxdP7674fkX0tesibRnkD6QtX3U2H+7bMG06C89X5C5OzMBbvuOQOY+dS0xQ9fxIbblVY3bMfC
Hqz+LQWyCRiFiu7s6Kpim/L636fzz/FKRQ1nQOeVpnB6/7z0ca0NnRJ7WKHDpz4xlnG+ClgEn6Tm
vWxcsx0Bdho50u1BE+EfVYR89A+qK8ZYNbq//b+fw92IIYrtpNdzsT4q5bpGHObu0eiSCZbBhuh3
VXVims/3+rFiaY3+lkpkTdggia02kbiwWNCG4ZFlJa3CLqA7sRQDdn+L7kNHNX1xNXy+WJXd+OT5
q6Bblh+EN8ThwthpWyWZT5Jdtw6zjXYFGq452sSOv3qKpNom4n1Zes2cdVqzzqkZI8rKAHskoMSR
5wWho2CcUGHcBwDxF8HNpCdYEZvgYqK97XHlTctTu5+ixwLSKQEoz1byidkb421UECo1Y/9QPSMg
6V5V7cF0/Y+tPJs/9Fa0KJkPjPuKSdY3fVuK+BaHEMIzA56QS2aOdYfeKY5BUyebQUBqgLqfblDA
vKgjgyyzc1V+pMNBTPc+RTliawR6USwQ044cDLupX2izioykMpvwdNHHpK5MmNhDvDn6WSrmN28T
yg6/GFB6C9t8ery5z173DJcZUyCdK1HZyopVSazyqWtupgOJgWglc4rrkyMtxSnfo1vyc18eUbPQ
yqF95fp7fCEiZfa4fPO815rwmOhBefPvmYsrNnobVdpLmv6zV/zt1YwHL0iMAtERTRy8MaP/AJ6s
uqGt+NB4cN8X4UAinX6F9D1kaDJGzj9fPFZabqXqrE6mtTQvhy+9PGG9NBVE166wMuTefAujxPI8
QvMCiPcx4PrbV9MdJ4Kl+Isu6q02q82GWGO/24fiqQ4mrLm+2+qXoizVah63BIWEnuUGUP7R/LlX
Ig6B7orYcZ6jkCZlN9NRX0735UAVwr8kHpsd6MRAeIJjlUXWJD9McUMEt6+CZKY+f3JpZOuN6/SC
pfmYEuqLL9J5v23TeJ2IHUFR79PbsaMLW9kdpHoyOciSMNwnAHpmmD+Q/f8Mlb+NG/9zCUnDnIoI
85CX3o1degYwVZ1IiaNJ8wbWQrMO/BdFt6fZr5yYjGn6rSoL3/gQSGi/KeYQw3apLzTwzBtRnt0l
mIbzrnEm0jnxAUksh34mqcdOfRVH3mt+yFLyAepjFpNIh0L5wUIJYNef497/PX+FOGsguui87xbU
+RCW6bQwQsfIQdV1+0bzeLxZKFYRtvzuXVWYI+K1liJ0Et9b0kayAUdDfMxE8mw1Esq2HtorKaa+
VGwrmXvdXppgrQSp3daOVmKlCs3AfQJ22hNKoplpcqSiV1DnkchJAKRR8wDA5iEelGVxaOXRvJY2
8VoclpgqLK3dEzThTSylWYVkUDWzNnxVXkPbQF+K8J6eMwWKzCoIyZnOPWVbx2+yeIlS9zlwNaiy
giXGgi23uAMQsHjQsuSvJLgGFEXqugY2t5xWl4n3PoGa0Kdw3dhite1MrIxZX+JxEdeChEs9neBK
ihnTt6V+kXzJlrTDpGzW+qBZybBFmAeYZj1uyNR0e2PlMz2OF2aaUIpsf+k7IYrnUHfMws8XhQJi
3HvLsSb0QDOqyy0trKH7qrtmMfGLmUe6gsaO6kUT3LlyCgtCMam+i98yqalV9u0L6H8VSO0TOhP+
cx8eph6rzY1ObbITWkYKgtAUJyYSRQonMwHqtvGkkKyYCGfdXRXIwwWajzd91vegNye0+CgkT3W7
HlvHvm+lQmyy73/SPWfM4uFbeIDVc9tTVtNhFtI86TD+fI+fI+0JGmpfYnU5/VVkVkYgEOsLk7dx
Ul4aqE0RYTHg3dA2mWpaWpW6pfWcl6rZF1y1I9HQqsqmWZjxNnhQKG5krJJpk83JBA3GlFgtoRz2
hpKG21+QPalsjXjN9wjki6F5syaLFqnBK/NW8jECWHngcuEszjqVoPDsZVKQNEXYXv6s3ywfagOD
BkRFv1txp2PaIwJ2nPcJIG60DyIELYS0hlmvhT29TJZAH5NXYRO9uJ8i7A7eC1IAAnKDTeDOUlXg
zVIWqbw1SohTZTdrwktJOG3KHquAJ8DioBDw8fXqTIoGq+wvggjDDaZPo2zc/rv3WQu3F4HEkqxa
6PI64vuUsTxL5PegDBZylcykEAeMBPZby5d5T6ZUqlm8fa4cryQ8gqnSPdjG/eyi/x7U/ndQuBvU
IjGRtaDXEqcoQieQ6k85w3v7npW/pjXA4HcNYWUnOVG29HmFJ8lRaVjThvMadeB4r2UiMjsX7rm4
v1WfYkE1yxaJmBsZMctSAkr0GsarKgNmfSjaJX4C+YnAXujyLLyeWyoLkfFmuGiImdUlMr2G9sE0
e9/g+Gvcu5v6qtLDpxvBnWKDHFNgJSXttjckkviMXa9Qif2Kq7eqXT50Gv4YS/66uHSRpizBBZTo
dxs0wQ2naty4oeMPBwOHofIypBdtYgHdTTU0mKiLyE/1iM2Swllfn4zhWS0JUL7o3ovI69o28JDT
ZSIt5BRFzTrVXgrdYbgJtRjH8TaIl9HEn7GqbPO9UC2N4Si6T31BuZ/5UkiJRMpXN+noM/0q1PT0
Ycc5QRj9nBB0WCnfxZjm5XUL2T3EPmyJrYiF/r+X/HeV35+rP24+oMUKkqremw0nXSh1aubHjqsw
n5CEbPLB3JjiGIs/qMcPdsV3ZYmfw3GhVRJiZCaln3XQb4sqtYi6adByOC6P3G2TMLAEUqeN6u12
e1AA+td8qv9o4kYv019+k8E3hry/aZEjg7CmCKvUV0rpDw/zrwtIdQH+Bq0dke7Knyu3mjbxJGg5
DNOTZlykalur28a/Um1VvbchvP73/RLvyoA/V1Cn4879Qm/PY/vn8dJJnad+o0SOwXJUTr9RnvG+
a8SxDf0ba1OvmLv5gz3ZPy6lAuFDmJL1qlFNu1+aaJM2qnw+401ArBbNCYjumECZZf/7w/3j6fjj
OHejXe+qWavGbuSwFMjAiHMlC9YCN9Y6wvTy/3EsKqkAaPhghnJ3HaloN9U0TMh0qq3QuCjVKKk1
kFEkxYNP9a+rp2g88QT0oHi6v3qemPml1LGwo8bNrcqkr/SrEOMHb9Y/nkMMdKqgyKTK0OC7G0bV
VCxS8ZYjO0NDk19jIOV5wYLnaNTE/nhvzPb/fQHv/evjk8hhJOTJbFroEN8dEdn/zXWTvD/Xi+1s
u1jY6Nlnn/NnZ26tjtTbHq2Q//Hkw7ehqIkCVQV+PF7n38aOtBbaVEyL/nzdbj/O5848nWrTdHIT
LsI3gqUHPqV7ndz/fL7fjjde8d+O16WVKA3GrT9L5otgbRfb8/l0Mw+BZVo7wsjmD0mQ42t0Nx8Z
GG950xgZZYQ1fx4wDwtg5UIdOtr0m/GRh8ZkjAQi07TLcd+W5Nu0vdAEutEvF6k5/PcNvdd3jB/4
j+Pf3VC/d2U17W8QIIWtkKx7XruSVM1ushktLvCLNIfFJGyIPiK2jM45wNWUKJTjlP680v6/vzbI
zoVRJYhaEWnzn1cjDLObJrV15NQ96h7pwpoyRCZWCg8+9n1f/H8+9m8HuhvdWq9vI2+I0FuKBkx4
8U0IrxXptAV7j6xOlrIW4q+CWXstyksL+tyfYuLO+lmL3NondOwWDXPBVKNiJrHPCMjQ8SW4mCgg
rceugLuyBGc7pVCI6p3YjtGsdne2nugDfOry3Kkm+jLq8QLeAsv3Lln23oVs1NAQtOn7QGggXxGV
Y+K9p0hEUrWZMQTIKRLPuH4wFPxjUkLUOUUrgoRuTH+7mwS9MPTjxJ2GTvp5k09SaWcg0LSFXq7l
cjX63R9ul+W/54o/DnmvwxZa7+aKgwsICKPgMjqFh87JTsTyLbMdPb6b461K21vVtv9a7fzcrG1U
t4OZnSJUwd/62l2nh/5anlM0WkpjJbv4UJ7jw82p3nM7HUGU39k7HOc5CTWIe0ubjdjNgR7/np2k
qUnfix/VToTD5mCOd9Sr5DS7gF95uFcL7sKO1azkiBU5vB3COGUlX/otlup2WR+S1WAPdgI6geX8
cnS8Dnaw6eyGfv+vMWBlc0NG5m2osJ6F9/F3HYjKZtfsMmSAJ/gCS3/nHdj/FDZ7PIVitYi01Da+
K1tbg7B3jHXyCyXlCpgrMPhVyC/QDNnyouGLBUG1k7VKtGq26LbyCkzlUreVuQRY8XadLAvbe22d
9NT/fCOaSNfeSX5Fv2rV9FccZZ2eCnSak+VwJSbLSVyyF/nSIT2J6FGni3QnEYpnTo7xjm92ZgFm
rEc9Hod3QX/uyt2Pl8WcrJGK86M998hsBYd0VNBcOs4gpSNHx1Q36koF96xuItEkmBMfLu/bmNAp
k7kqU5u4XaarjABH/KFE1z4Iqvh7Tp0y/kC8gPQm4ay4e9eEQZwWWl/EDlkfc0ZkFPesKMxK+xhL
lFQlHy2P72HAP2/370e8m+O0QW+Kllwvx2+NRdNvb1qy7MMrRoJK+VKJkhzXlCnBBI+WePeajJ8j
4zESVBpmqo6X88/htomExs3KAUnj7bYR9e+chVenb4M0XgWVshCzt4RSWVNeSQy0Ol8l24hYF/lQ
ibAxkQ0VW9dXn6ownoXDpRxyq2ddL03o3qhvGTWG/56rxqnoz6lyxN2JnLWC50W4nxxS1xDUPsF2
iLyrnpIaS2GsekCi+dcI8/sx7q4I7eM6LWIpdgzvJMTzulyO83B5NNoHO5WfPcLdpxlnXmBEAInI
FLi766TepVpSi7ETqfKBegRbwOoUSuO6Det7L69TqiEDA1CDpV2kseErb03Uzym2DWMOXlewmzwW
xDMFoDjIOEq8fP7fF/zvRSxtKp6LUZasSvr9BZ8IbiXFWpc5mU8Y0BvrSooq6a19sMj7xzVHn8Yq
D5Qhe9Kfp/S3NZfUK00eZF3sUBGS0dNvjc6h4EJA8H9/nL/fbMrsbKJoM2KZAub459MeF0XDts2L
n8jnc4/1geZgQJf8Onq0Tv99KGVcqPx5d9mnUd0fGy88tD8Q6t8+U9gNneflbX9MGyB9s2GRnif+
UgMlJhC/vSyA8/oz/V0p0FjO3XCj7RI4EbElHLwc/O8pQE8kWpNTvYpJk0ZUD9msuWakfuAYpYg/
XQto0mb6R1Mue9ZqwqwyiEFmoDbO0XAa6tkNZ0HqKLdVBZ6PZBbZjh+2u/9+I7lfEjscYJDwxO7V
hW3VC2XclC6hV79UrV6kLX3920XwXgjeiYPXXHzvSqAXrq1TlzLkZu4i88wIrv/vy/3DDb273LoG
RkyEbD7mjd7pZKZt5Ka3cJjs5GEfyWvm0eJMqJNFZTvQ53IwKwrYDcF01mirIjvWvGJSM0ZqLx6c
yN9XhFsOgghZHa0d5Z53NtGbG5t1ejrRsK2ko9ptA73cNXi0CJDVU8U2ADfr6oWqYyCACp7wq6MX
BOcH5zEuvv68IH+ex10/fZAUr6z5vk4J12XKULmYKPbtWYH838x5i316HY/KFH+/xxwTJSHsxDGj
5r5KIUWdH+CUdkepOPdBaOeiT1H110Oq3D1GdpwBxhWxQXigARFBGM/kt7dLrduCETHLdk0dm4EW
rQQ1tzR3n3tE3kyHfeXBQvU0TiMd1jkp4XWAjEuN7LInfblV5mKUPumEBOKgpF4e0gvRD1X+5gXf
pP9R8/TstLxoN2MeGTFiNhzQ0qV1l8xLMNge7HloVY1riru79cfnubtbopbLMur2bFd/um/kmkwR
L5kdXWODkvsiv9HiMCXkTMBCWMjCCwZLkoGuMQkpkK8xyYq/8BHKKr+Zzm97t53fQqdZa5/y1+RG
c8Fsk1lYmMqZ+Lr4l7CtTCr/8O+7g/+WPI1Z8xPZ7J+Iw3pVs1n3yrM6ob4kz/Ix65xMsPZ4+5Se
dGD50ssUWaBDIXxCqiaLZpXqybuyT53aCWBIQQ0/Nt8QLIlI1c7u2xijmlvSXn/L44VKn3dqvunf
nHL8OUaPFSZr8nN5KHYySiEAqi+3szAHMr0GFw+JmgAqsuNxh3irMW8Gj9joaFrqu2ZFe8ER1jDi
+WuTMZKKFppKyg3JLvo8YfCc2MYvmdyTQ/rSHcQn/ZJ8q5fgG36mk89GJgvWPQD09aJedJ/+GGLF
h9rfHJgwxkt6kG5msStt7Cq2S0qLznagXUqbAB6MgPGTMBjsx+wECKAxSHgBGd5sqmcotyyg3rkq
tNJrmxNcYAi1hHX3Mj0ygT4LO+UccM2+jcZsvpN37SW1J3vpJTqxgxkSq5at5NQ5N5vdx1ycMnzP
2pw4Fn1JTXid2gMre4b4OYqD+CCAo4E+sJnOi50CA6c7u8uXELx0B1r65OGoCRdjRE09ezsn+Pw6
8H1Wt2EKfI7W2SVYp/uy3mrhotAW6WLCpzm7+ix/bY4oU1oyECAbD2xEhLkE2Hr8fz9XwOG0WzST
too359zsul8KOyHySVfCe3Girq0tBsfgFMBhL9AEmPmhtqMdwMOn0YtGhs+LTI46wOn4rK+72c3h
Ol3ddXVKcBLxudQ1mT5c1sL88IAsGPzIzE1k8iHCRQhaiUXCysV75L8aJHNdp9dkJVveRnFu+/ay
hye9yQ80UoWrCD0Wnp6FE8HMCWvEKfTqIbvi98C7k2vtiLN0ViyH1QcYWifaJCf5Kr+XhwpeP3Tt
Vyoi1+Z9uq4XwrL6yfNBRs8/yJaDiW+JjSffw10X6wRKf7rIX/VkRo5j7RJbbfLidsocaNQYGEV4
TmIBNR0aq4hWJSQpmu/Dii5/82188sxxTYprNtf2oVPAhap3RU66lOUT/2xG2NGeo+fuoNnpi29f
vVk961FoSVzPasQROR1RLy3nUzssXNfUT8drD298hJO1lw9pQSAAmUUiz7QEsWw6T1bpjLcQGyOq
C4uHGRx5w4RlGs85AgR7QnIBna+tbutn7UQrf8+u9cs7ls/oW14G298nl+RNIn9APygfyQrgFbet
Iz3h2TtWW39/WxjDLJ6VZChjc4Q9JZv1RzGjZ1YT6lZZ2QVbCynGo1FamRHrQCTxWFex5K/mjZpK
+Fkegk10gjW4lZ4NwZQ2yHkPsJW+iq/UNzXshM/VpW3n/RfoFZJ3h4/sC/H4qnibiJZEsgASO7KT
PjDz0RsVkVDhBCW+CO0P3tfQkn8p2+m+PVAqCT/4EiBFg6GxtXqQhhWtdKv7IIDuhk/tgyZJxole
jLmwD9/dZjSivaVA2UyAgO5TvsGURqiwbLkveElq7mWHB9Iy3vmOAxeJ5vcuRKDG55apo5lYORN8
p+Iu3vQvmT9TX7r3dOfvymt0bs9EaQof7bjssyjI5YVp0Cje5jsOx4w3fMsvELefsGek3zR2h+/4
6i3ZRaynL+VOBfUcmfRy0PLLo2EuD6yJb5UkbDUmqUnTT4FmFPZNAololzcm7PzWn+E8GGEtMKVv
JlAxHOhE4rkvvkEaJDHNpvSFOh39LrMpswI0x742Pd0MdPhjt5N4vQHT1bYDLOn2QPM2oOuKE3s5
aDO8aVMEBNjcjTHNE0vtAD+cwOs5/ZKWNRk5SIQtpvME/rNqUcXyeQ5IHVgBGhaeo19pxnhrseHh
i8gNiufiMEVNxTwE4ZqB9jrdRE/MUsVT9z58h++qA51xN+zQHBu0jF3T4IMVFvRvapbNWchneWdO
BXPoKJuZ+q9pYmnEWJA2iH6C1yYxY0IFBHO8TrJJeqnqSPRA7PQwmRNw6jqUDLEQyxlAa8UiwcW+
LUe6OVB+cl8TM92JgoVvRFhgA9G+cS1yH8LlhHka/d63/04fvOEd43Wk2vo+uYIbmy7IF6ls70Ll
hrtFBZR3RVqHz1A3/QNG/nnlBEsRTSj40RXRxKt+Q4iMvOJ+UB4JV56jfdTP+iuvhYT1mVepeRtu
ZvgCRM2iRkMVhzrTe8WFy63uJJ4qxI/NTN6Xp8pOn/J9Mk/mAwEkgq3a4KcRl5yDL/2sUvwm0RVb
TjHDA/tVXOSW96H6yt4qiN4nDzqbkcA5sogei3hFojn5wNPb3OhpxxMlMZMykJxm9sVTX1301/pD
PlDXnWhMRP5O8S1xC63sKGqzlFkrmGMiHH6elV62uHQ8PTzL4cb7RWPUoAbNoPXdi7T7zTFupSus
sWGamc2T/lwWZvxGtrJv9mfxW33ybPQCfWYmr8r3bcu9Ru3wczOKMyWdkVoVWM0hstuFuhkv4rp8
RvOCxImPyFNQf6gMBJsBnyfuO0QyVBQVs3nxHOnIN6YZv+Y/ARigNUrca8950PlFcZzOMS3w2hiE
RpZWf7MmKgo71Ixm9aHnc42npALTNgJRY8zXKeFo3j55TrfDt7pXZwdpQ+SLrWL0+zk0OUKq3fVb
NErRecAAR+40i0MJKTm16Bn+BQ19AoEeSGbfRM+ijnZD5cWqo7FKwdYJFq8Wt2HeEq9HHBdxRfm8
72dsGLWUhUhGjWEzXLKEwcBS6B+BnsZRyoWIZsSo66WF1E7ILWiJhHu8SK/9R/OBrEjLSfMTTuHF
JzYOK+Ii3eqLGw7zOpp/l1/9U/Ukfwzb9K3dS1f2Y8hSyI22EKB5LlxjM/lEZFmMhhETSmf0lG8Z
UlYNWcYtKtfmg2Yg2jHgeOobBCCvXAyfyksOv/6p2hhP6lZ7cY/kllHTRTK86TehXR+CEwq620v2
rTje8bbSnaWyy5bsfEU7YaD85c41Io25qhOq+bMGDwz+fgbbYBEDbCVWB90vZ1RayT7cAoJlJRza
0mc6NQPsyGSigoD7RF3CahqTCKMDdsOe+SSa+54VUqYk66df5p6FRsONLNy5lGiRi9KqxbGfviG/
zz5I2M3rWRnOY20uPKg8aH9XOegGjspz1LzQ9u677b1UdLfSz5odSzeCqclGSnaT/RT35Lnn5BiI
4fSg/oHlmn7EC/mifPj74CJApsJ+2R3VWbc2jghcVst8xRC0FfaIvhyVKLrhwvpphyhnE14mv2T0
y/VnvZC3rSl/gKRcvIdr9KUO5CpyfTbu/BfbhafQEhCmS99YPBfVBoUBcY/N86QlR+fBnvev/Sf1
FpzZoGIgmo6gwT93hXostNj423xXJDOW8n7meO4cqGc8waY6z6V3OC01IMfYyo3dZFjKLBLIIEge
NEZ+gDR/7ObG84DyjbJiqtDHGu/Qb7tTOU1LjPq1v9PbZF6Mvi22Q6GaruVhbfSfQ+uu+gnxrbeE
6TaaazqmYn045smXyEPYaifqGGEvm6U7JS5bXX1nw6ev0oHQCDZsCM+cXobgtqvq7kG9T/lrH/rn
md/zlTJjENJAbZqdvG3mCaIiaPQ6dDWT6g2eEv1N+kRoV7y73wiw9vVmagNQeAq2YN/y3hx8OCKg
X44uuLEEM5Xlf3SeKf9KN+KbuIzONW/2PNnjty2XyYIK0TZ+aVYZlpyDunsUk3qPL9J/xLUjsQdt
JZ3jn5rRb7dBc+NaKIqkO+MjZv2umC8RUZifn7LJptacz0PrURnq73q6DFuFG082EWZ5UbvrHeD6
1LO0zbrzprFettHuTZyd7bP8elqaB2J1msPaN4+/Hh32pw775wM3pdSEo4D/jRHBd0VrIZvmRp2J
k109dSTjA8kBUbm18BWOInZ53xhLmqrzVkNP/yht+6/RBoEDPRKNFiDBxOK9nCps2qqMpvJkp9NM
Y8OcbTx57d7Oo4WOKkr8/1qe53DqWFDltuoIK+4+qVQFbjtp4swJASSB0IF5BBGNc3jciv67pjgG
gShQLgzELzSC7srFWXLr0GLpPOescyTpUAzqrPBYTw4f6Y2VfH2IJkBBg0vPSla/PaUZFF3e2qIx
teFBjWg6frC7W0zYL0MK8ikMw/pYd/ztYVaiUAjlpEECH18GjHSDth7AEIs32oFv9IiwZ6jWkK5k
d5sXz7ds3VEQKtx9MGE17VlCC+EE5aUxmfEqR5FLRRC1v+I9qH+O1+TuNLlYIyjL4OYgbf/zNAnM
LIta0ap9QPtPTUfYeqB/u+mDx0BEZvX3kXBY0ZNQoJORzXRXMotSn1kAF+qZpu/RuxBLEo7bVTq6
6jraZdfQwQG29W36eGvf1o/Exlzzs7e6gVuE2rCttskxh0WU79O9+Exa7at2km1tB0Js1R/cFZrl
g257bzH4Dvg+R2nWbrO1/FWsDfb5ygqe8xqSDws1dzU5KmvQMfZAVxWy71Z49tfRnu1bvxLGHuU6
phE7WWpLbU3/VLcMoCBjM7jck6L7VGxhEqwKJ1vkRKpOV/FaXoWbbulvxDl0LmZeeF6regnpclWu
6eiSaVtuRuXwE4HABKWXK5UTV07gG4lb3qn457/0Wc2pIeJfjsWYG7mLlCmgJb3kZ/9VWwSrCW4a
dysfkcXK6/CQcx1pea9L21gYm4haTrBSWNuuvE20ue0DakC1nVOuuTmUvtxleHD5zq4dOP7OP4Wn
sefsvoy9XprBQJRuVw06MtLUVQZtueTW5PtmqWyUTXKUVtVbA4pJ3BgfwTrhx5jVKGBEWYJumgvX
9FCduN5skpZs4DeZlUBfqrbKBl/6OnWuxRxVpK05BZAowmm/evxok427nW59Z/SsFYRLJpt+Kb81
62ptOMpBOkzGosp0K2+lJ3kr7n/+YIVaeImcg1D5yZa2okNffZav5c1kHRz8XbgzrjRf+O9kK+8D
+8aFr16Uo3L0d/Je3QPqXyd2Bp1APaGw5YTkrbrV3yKgMOMDlzq5Q20yp6B1TK4JXwWVyu/crbeb
PBn7YBfthDXxld579J6884V3bZ87hFlevXfjKXgnYH5q6r1lPPlnykL2lDumwZshpe9J2vs2cZq2
vNwEV1pn/GXlE6Eq5dDP4D255o67bb+Dd2/n28MnKvB+PXy6W2Xv7YwnYU32NC+Guu3X40q6XSPJ
Du3U4fS30l44+k5LGqC4z1ahA37hqVyETg/DEwLqevwmAu+UukX06rhfk4Wwy1iGT4nx1LexM96D
8Ryb9bBn45Bs5O1kQ6n2KO7HeEHxqVrnL8G3+OTbvi3xtV6hZNrFFilu1EuTa/MtfrJ+YyHZc9bd
Qj1OntQj3kXOnIrplUovv2bXou3pTuv8SYoqHLlLwPdx3/p18R2yUALs7W67F9Ze+pbfBYCwn9w3
zpCd20vxzd++vZAvS8dqzZeCK0tVRz0a7B0pFAzy3C2xNq2DXYuPBHAIN+s2NfFRtFcZnf2sueZ2
IeE9LN573eq/5TXZ4N5yyjZ2/GuUPOYlm9kxLXt4Tn4QrNW2UA+TxAyO/lPAvoPOj5k+TxgpcbXj
O5jYYbKsRZaqduatfFZUCa4WgqSNSwEvSFvRnIaqCaqMf5NM7Fu6DgxzOFaLgjUtpupwlUe2l+/z
E7URG7R9gpFdIbfJjJ7Kr/bJiM1XIqgRz+zL93I4o0gm98t8JXS5gTkIAsWK7GGU0i/UJ5ElHACa
ed7Obr4Vl5wF6uexmec54bWdxZu59EwVzSeTEFFYOBdaeIEminPizbVVA4E81ZFzUrWx8P9fxe/G
0db5O5tlok6NN/KzbYlDhDDQsoXO/iLdaaXpHfR9+6I/yXukp/xFfa9tEoJYpRUVGaB1l+BIne/S
bbJttk2flI23Ke2e8vOo/EGkIynzhZZY+8kwi75C231LzG18xjBhKovy1/hzteN+7oKxofBeUcan
EJtQoHWmljBnLUpFnz9l1T5WqOlhBSbF2WoO5uxFtt6Sd30N3va8mFKD5l+/tct8alGL55PvhHlJ
shQEOjOaCwRtL4bzxDQ+GQNs3OjTdZbOKeUxqnICkx1pqFY0b7Yfwtd5AMO/GCA9zQ1W9kvpmbzx
eSyvoqWxu60oqMQfuWbiYVSnFi2pLF4UlQ0tSy3ZtS0bp2Kg+GwXlEIo67x0xIu/E2wyZ1udWK/E
aqPdyByU5msqiBTVxphyKDCmQG7kIgLhaYokbyuYH/jTDmulpZsK4arElu+0NYqgmW6iuexnNRHt
PIQUPyvMOCbMTZ7IU4EWiCqyubxZQmnL1D1mU7rYjHaxWc/ll/oaaxtSYUwLbOfhdZhnpMVxrhqD
pHkbLO0b74flfmZ2O+sXMY+IuIYzfCVK3UI01CTW7b21gwO6ItaYNgPzkdLYjmdnl5yTQ3hqnBhx
UnllSF6yydp6TvbiLW9rfQ9b6+dRcldTW9oNS3dFb9bJHOFFx0ZNyuxOUk19kR16Z8IkHsHZyncp
WHxqOEzp/4ezM11uFOnW9RUpAjEI+MuM0Cx5/KMou8oIgSQkZq7+PHifcz4bOczeuyOquqO72klC
5sqVa73DwcNpAfV8yYZgtu2wSJdld0R3ACr+zJp/XtNNnabzaImrfRHosy7gXTys01e6f3yABbNH
XD8LIH4uFF/YpJ3ssbBo1rgd413QuMLmFHRnVjoXQUGN3PRhb49eGg8yX8n5dJ4CQ3Eh2CGLh57M
vOafave6jK3YuSwFenc5ZgLdk6VriordQ3GovVICvjjXJb+cI+itDCv6dJFsor/UHsO/ycJGteH5
sJk8K9PjJlqhZF7N0sWIby0xHGqic7TtV8lDUHj7hbQ6PKyPDyifzyn6HP4hMzbZHB7kDa4BHjNE
LifAuc+n2zbayWhUr5jvk/oivWRPo79FkMxxHnjKgv1C21TeeODifw9K7lDWgJH5ncyTS9D3rPNU
iyEkJhrPLZHekDSXS1AsvqY176mE6g0bqUV/oWzfgc9HR8E7h+wQTLrz/OEkviUU19vRyPr4vR6B
QMd9jqoIiEF0xD7wkX0Zr1jVL7dCOpYL+XWybp3CbNxR7CS+avw9bRPzOMstTp4wMap1QVn5YfIQ
y44Iyb58kV2IWC/RUwaDlor5xDu72RskfnKdemy1S7h10rKhgdb5ydbvemhNXoV1/FjYnyhHHIxc
5bmcnegNXl+v62JdPAjQ9970Texi8+LVjva6/ydt48dwc1oAj6TNOumax9YNb+VOIVQNWqt28nd1
+yG/hXj5Nu7eTlwIU+xsQ6H1lLj0Js5zXEcNVNA5phFH8jJPcLWHSYxpI7CQs9+ZTuh/pRGF/Ozp
6lVr1HM4Y4uptEx8mslu+IYd7uJAahlvogAn3xbxv9q6NIb4Wq/CxcRNcLWmmfTePEJQsojS0+Ix
AkVJvzSxugQysegaobn3T7lYMB69yS4JYvc0VxeaP7Ei//yU2p1f+MEK3cyR1tIGMTOCdGcSwolN
lS+02+llVk8nM2Vd2pNt7MvvgnPFUaG2Dx7iMBu6AKFoNE60qk3hb/jv5pWclQ0/ZJbNCkvcnWaw
vwm+KKMgVfic/sksbaaTjY83OFs4p/neU+dJQPV3Ec5KT96OXq8zDjpDIPOHZWpdl4RWm7I0+C7S
eBoTxko3R3OQCbBzHCTBn4Vn3W0sVNKNh7xwQEUjA3/zqtUNG05crubU+HH10MxVTOuGBOgPsdI5
WO/ytrKU19FD4dCOtO3S+Ef+akXEftzVXoVn8bm9miL/T0BXwnzIdvWj5hSrPQdEhLzg5aXYcp8x
UH4wpEeKawEOvQGGlSxhljHfGilXwVaRa4DYHpBN4potcwnqHKZ/31Q/1jq+7qkOePXlIry/nfbo
W0qHWUSzdE+b5TDN2UGHgxHGpCd2TnlZokgFZ7GQ/vwvBhcFUUIGE9SJJPVu4fK+SA7ajfpObATC
tPNaR/FLN7V3lIsohg/EtU+9lt5tGs/p/wzXq0BUB+pMUJqiWRpt1HFpX6d1OkWfqEpCC22ngvYr
YUuKPjDIjOQhhfEfwyrE6gmuI9zlKWd9f9WadqvVc8Jsi83ytjde3xzDcG2bnskL2q3m9oy96+8v
WLyDzRHJPz0toHLDGNN6Q+rKSMkKvYzgl88TdPL0B+RraozRaxlEjmjnpCidcKBCPhNmGpKI67pN
6FB2psyape4/9DM+6yAaIkPnchBR9/79EX/8KFJHIRKw4qUe06vuRsi0itqIitcF2rEbCbVZUvU5
N4FY7cSJHyFEn8dPZ7xRUKGSL97vw9/XuKm3UQ4BvwgPAJmZ798kjlowWFfwZfoxsctiVe63lTq/
lKEBm2Fgqj+PpQioF0KWpNz2fayzcExuPAxlRZo3yTtgrqwOpHo+qITweRD2FjpCFZRpQfCJnRTg
95FGWZrGl0QVdoHjOOl2d7B2jmNZ8VOwPay3wdq7BEEwf17Od4m1q4PQoFl5RUB27/srKNwbn94d
dZSdozrLq7nj+vZ0sFxfNVcz2Zitzh7lXuyQjsbW+zjO12f0jrfjf1vavdv6YbulDm0e+KUN0Yk+
M4/+xCjbdUqaxAztk9DwJVpdYgV9MFEQdta8tl4dpDshm7hk+5gpu8BzlhuXHbVQTC+PreltPUWs
5yP4+/j7oulqYd+eAt8KlHqx86WkSS7Sa4wIQtxkxeG0X5zTedk+6uB2SISKGjuLuYDKw++j3Rfe
4ah01ngQMTsb7s8Q/mXSWlxLo/SaH2YTwb3+uY3+XOnr7cE9TkB9sLEvsY2WsR4/R2niJ5yWV/rz
F2inKJT8/iifC+fbzKn8yxSngQqSGaJb/H1hHcejFDmoIkG83m7/jrbnzNJPjnYxsZRPb4CozXHk
SJpToawUWajr4AIFUZ6GIACPiUER8yJBeQSz4aHVkmp2GlsnGpSSDXRUOVro0fz+xPdV5+6JNboI
iKwRerVeXTM5SJGmlpQblK1ErqgDE30dQRA+hRc3irHFQ7tAWrIvzaYNhCOQrHaX8t/Cq/v7k3zq
XvbfHR9PptpOZwGQ+vd3J5ajOqtK+icdzw+dOWPZYbmqs+04xio3nqQ1dzybq+HCO04/zqbnaQH7
a32YPw4J/t8tYJTjBejandEFAsx9noKU6mGpVulhGdPPRJ0w/HdqVxiO0M44FwPtu3tGHIN1uFL2
LG0GxHO+zxtIqV5Ecnrp7IXwdJDbxMoVN528FtEiQlO7VnKvpLqODMJIUYxK0xyEQM+lYCirJk7t
Efqyv3+KoUfq857E+HqVbo2K5zc0GMFCQT+k5BsDvkSpCcRZLawVKkHAaeBdhYBKxONo1oQ6Kasd
lasiH1qmP32QL+9o0sNb64VeHNO4PcxOJPCN5HVS5LgPjmPASgcqFOVATPnMrHqL8etH+WwHfIkp
Yd0213GYXRY3fV6P/Ev9KuC8IBSgrCtwh4C8C7mylQ7foyLKkLE1kblTD7LR4gnIPaW5PozGD5Gm
2ZM8mlY1XkTJydMKaXq4mpKOyG3tVzFI1fK1BELRlLVxUq7UzFs3zFtvjGsiIlgD3/WuXQLjQYL1
SSoxRtK6328Nx2p81PcSdcfTgsCYltNx+XGlm6Md2y3NJEu3IV9G5/lIQodJRoB7HQqNIbfRAOlp
fIdbn3xK5hFz2Osaho3fF718OjT5YT+KZsd2FcfTtFkU9atSoifUugh35HqGaqNXTpP0ZibpR6JY
wqBW8R3Xl2cA2k0Ds2NMIGD4/RmKXDg1B6WqdlcE3y6clAeMrjqN+BCvLYqwRoVk4Nk0HxrsBn7/
EmK3qb+vr+9j9zKQQ3mItVsyonPrzKXZ66v+7IBTXL3F9m5vuW7HObYfTjg/Gg+x4+H39fv4d6nW
59TVTp2ywy7cVTAUOW1FHcmP9rChZ8YJ2WYbsFCYuPw+0KeZ3f1E/zNSL6rr+4J1XB6aHZd8ERiy
IbuqMXGt12Vm4Azm47ZJUH+xUWPBHXLqfXhDwUz68VX/5wl6lyghFWQpnjBXMU0QFJpm1LMK2iDg
7U6dMlinWosetZgCf8Z7IR1opf641DtpiP/3rnu3qvxSS/ptn1RQvKn1ziL76KSklJr1fmaNQfgC
Vzow5/urFFCQLmunQc42v6tQTZRLchOvt2pXOljGAc8be9d5+nQOWiTlJK5SnUsjTVmL3xfF0OL+
YXNDeMLsVuTaqvEo3zeWsh/nurLX690omAfz+cEkjT5vd4abHbnQmbU7BXt1RuzQXP++2u6hMJMJ
zKBu2ozMna73rfdNpYdNwbyfKxvMvTmXQMpfAGOfsFA5b4HkIhpk44gwy6yXI4zO2BqjZjYNl0gD
DyQ09zzLz4ch4nYhFxhB72BXteiYopxf7XBTWr1RA4IdbVH8oY7x+7RBXtyvcQnCNpdY2Oxk371Q
lo1HlyyPL9WOJrsLmB5mJWSAs6W8IUdUbSj066WR0jxClNDEIsMgnQAZPL2uZeDeE/O0vq7L7QE0
Ve5Vj3i6hl5MWVWwQgDVy+u/y/z2hGMqxZu9IxKVLHxnMVGV/+59SKrGk/g82ZK3yLsLlf01njCr
a2So7gNILbp2tNI+qNDVqGXOMYQNBG+bLTuU7x8xMqjEN3Yk4uFijAGKrvGygihX4NOxqN+irn4G
CxnB5gC4p2qPXRTsN5J7pv3W2AjGYeCKgfSM4Vq39C7zaN0xDjwobNgd27eTNbv4h8djY9T0ApAO
e7mMTc1W/fqlA7dfsQXZAgmsqCNSGV8jWTq//UvnqnXoPBj4c1cMH6zjLPu4sVf0F65w1yvyVehB
WdghVMD6vcmb+ISSGTVHGl9gpwE8aiDRH8DnXvmpqAq6Mjj5w98D27FhjsgfvtWqnRGBVGOwYnV/
yLMHuHSJoMLwVehLZrSI5h+PjaIEwMFAxsHAkR7JK1O4KoUOXmQyP4uJifj2+RZZCE2fKmob5QSz
talcb35fmeKPC/M/D9OXCD6daSFSqa53NydQjWdnLtqqt3QJA6O1vTh4U9MbkNT41NztnTiSjI0g
CQ5QGq4036NPqsnxfh+y7YS1QOtMCXTEZvN35OYmc8F8Q6R1hXGRjwa5nwZ5wPV+qoMlj/2Z/qdW
EG7l8kgZF+Q6S5HiKGL6OaVocHBW5rEz/hTmfhG+0UR2m44qscT2xmZuj8e57v3++n4MIRQpqOpP
VG70/XMaPm9WpJcTRpDUhQ9uq9hN6iT5Vg0xIht3ApcouV3IGwfG7U7l/jtUVCA1MlbwpIu99Cze
V5WoJhGiZQBJx4cDqt+pf2tHT2r4qmArwZk5jieGHsnudS8ZNw3CThaDpq4efn+Sz4h99yRQaCGN
dyTaTwjhl0Q8j6+TSmtZQNRjyJRAkC4nF2rMG1daKDfz379d/PrPmM1exNn2YCQk3gY8dsH4CFAw
X0VPQbBF8tQLvCFX2vsryQRxjAmlB+SfJTiI35fZQdXLWso1JcCfJq/cEW2oi/yByPFxeRjKoj7v
vv230OXKIlmj3mFtvw+mVpLQXnOtKwQL68Y8+o1JjwJoOUQDYw7XhsJUas8i/+nlGPtdKf/3z/BT
QoECjyqilNId6n1TxLrSrnjh5DmWKkBqm6dbtrvQ2bsc/pbVa4mFMXCHToDwCvkuyT720YMcQo5t
jBDTlqKVzYmOgTTkj8t5YI98ig7dvRucgroKRuf83jvzr3ld7Msr7yZ47qAv7tl3uEkYr3v3FSYF
if3rG5XkzX7HsbJpVjPXfjB5LmtVpAYi8STaqTE1O0Mys3Ttl+OCf7mcvfyZmuvJZm+uRz5a0Hgv
DcSp+zCNr5UObZdSGReQPnStzidFfbtlanAePVxqwTwf1jpkD6Lw75/u8wd9fz8aDFCwcSIq8WiF
995PXJ/T01mNJ8EISQ0oQqgVtzL75IjLIm5QmCnEOEs3U+SYu6IY0juU939/hh+WDxZKRGWtq7bT
OO2lQoi/7W+jk9rt4nnHkZuYvj+jNaQZ5vTBG8oCuxn1Z0z9DWszgHqUIHvZUDqJD9UkYkXcnJMR
KNtnCko738cvz/xXmk/iO+pRpmdpA2nYD7uUWX4Zt5f3Iq9wbPXjmAYGUN/n4GI4znJnGKI/c59s
0154XjG0ij4ruvdzxawUZ7kfTvsiPY1JeBlzbi21x7fLFPjIW2uU3qY2Vs2KWvXR2fyj6Dty7el2
zZV2g+SJHXhmttzC6fmIndT8YPE/Dnzyn9Y35VhcdojcwDN7IUtLZHFfIW/FJ5+YS+UpXfpHy9+o
toFM/AOheg3kAJedj2Do89/nHHyGLyP3InOTpXmpH3glj/OgpmGK+yPQQsVZOq5BNrh/b6zLni1v
WgOh6F7Na4KICy0FKr8apcM+Iz2TqksbtrduziIMVsf3N6uZUfhca/WhwX646zAYvqNjrvAq7IPu
NXw5GUcnPW0VicHm1mvrw/o7GG+Xk3GCwepDxTXsl/jv2AZg4zzs37Z0TUfWeuCeeTdhUURjES1p
WVH4xfrrP0PXn2w4nWNjPifgCrbjb5jzothNh5obd3X+/mC9FZXU16aYxAyWWvO5aC792Fy5hr0I
Te/v74u3+0lfN9XnSJKiTLDeU6FU9MJVqE0KbY9LCneObT6an2mEKtTtHm/N0Frt1uLdSLw5St4K
sOI+aUBvqvRWlgRGiHnWyXiev/mbW7Dxu71CP2lmvDxojmmuPwJ1KMfrl6C6SXJDmHRafqJK7+T7
t0vycYrA8GdMDs7+fJnxRn3XNV70qSkaAxPtWx1pyGPSxeRarrI3cGbtjZaNYummVIxGRJ4DC/bn
QTJ7fo42r5m5YcVqnXfCqniZAW5YcCYcSKyn5tR+eXL5zGXwL+96wVNIeFwec+MvqMS33z/6XTO4
e8Qu01ZEVL8man9DldJlkty6F0K3fX72Ma3901qOW5tPZ/o0NmGLNGFoB/XDZDcouo2oiHS6+XeV
uImW0Jq5NFQsgJjYMKFPzLel5hhEzkNlxdbZVQbGFLvz7/uigyxCMkBRgvIQZovfv3xWX0oh0bpG
O5eYg6k3zlsLCB15h7+1eXrORka7mMFn9PA16cAzV09fDbzrfoxm2grSjjoChJ0ET/90OMnlWTpo
o2o3me4/rhvRzFfI0Ef2xljZ7nli5O7BmHhQCGcYNMyrwQLoXQH28wE+4fz4kXFG9dYjmjCxeEl5
ANjXgCSfFR8sE2oAHrrsJtWNaQk4JjTrB0Pz97ijQCQ3ckpXo5W2EIdaQP1K9H89DB1T2l4svX41
/Ha7lHVFA2EHmmyGVJvh6i5sZE7H31/7HZqlG6jrDKsSkiYTAAXfv3xbJnrbtMphJ7jhpvSRPFi0
65dwJQLaqwYS3J/2k4IVBIf/WICW1u+iXS+Xs1I1zArlgE7iYjyr5vFady6LercB38n1YSXPjsHD
2YTaPHEaYyCM/zzdL0/QS30z9ATTdP85XXkqWW0gvuydC9BEFNYBSA683J++otwZMOIIpKLS2zuf
RuivRkkpH3YUUjCEpojgXyAonKzD/zSl7z4jCurjCTwh7HuF3rF7LhshiWDuBEeRRCpDj7VBZEHr
ijtcyk9rrucXIXUL8VGUbvYx/Yi6LD8bWE13tf3Px+DSha4zJWaaKN9Xk3q7xYUmVSKJVuQ5uw4Y
99bOHIonq5l92JiLB094OzkeVZL1wOK6P6FJsBAnZu929qx9ozJZzjHOO+GY0ohTKlrjbIGDG5cY
7GIGvuoPARqZJ0qrGjcJAlUXTL+mWWqWH84yawgwZYc1nGvTCD4MlT4b1g40jZMvehSXfh/2p83z
bdjeTh1VqTyOs1jqbkyps7u4vnH2Zq15NswHEh5vDTT74fcx7xQ2+Z6TcaeuhWgZ7bl+NhfFdZFE
6QRpmukbALd2DV3f0RYHd+wPjPTjUMgwMwoHEbulF34jWcomx0mRL0PA+n4RpDO0Z7PaTErnMqdW
jc5K+164KiFZTLwJ/BGAntOx7usVLCD8GXWkLdzjeacHZerFqAkByUlpKOVHJ3sYv0EisDfCSkEo
4EPe1tML5kwUuMErd0Ma7UbcjtzIDWn2oTnv6h/7t/bqNP4BJRSUYEGDie5Ns26vGeoU2DsDPtzb
76hebgWP9CMdebL8UAHH1EeeinjB32aTNV4KI8EGlHwoLFx5Mk//i33j31ZDXqkT/8SkcWRGy4Nq
lvwBjfZDjqKBbB3gBK2boMST/TywR+/E/UWR+Cd36tNUhFG47YLWl+V7Ui/pdY/7DHfSx5NRTWEn
vEqA2jeOT8ncKGl3jruLsfiX9OrgLVrTnNLx9W4knWfX2+bmdtopLe/Nx4E1cJ/68mQToTse4M7q
/bNITNXwlE5uEe3XFnYDSleWFACiNSuntCXAUycQ538L7sy/D/y5jL+nP93AIKSRsMYNqx87cu0i
JeAxRMoDzxYZqFP6vhMaPqttBmnOhoFwNKbecNC6q4Z3H4N0R1N1DTeAu7Iq1s4jVbqwqa1X1XN8
9x9QMZBiN3PrWXsTrsvQnekOkNSNSOxCgFDmXGIN9D5/EoJIJ7rtAmv+uiy3Ce+4NWrPBerrPs2M
0u4KMI0BDOxIceBsHt3/eaiGp9tRaDUR8X8+9PdHGEnFWdunBYUuxA7EdNEq85rtHeUISQ4lUveZ
LfmsIMPSFHEQnXw6VH1Z7aWcVdpBE9SuXn7T8nkNzakYu3WFHBCHw/jpoFXrGmbqaMhi4vN0/7aq
UCZE6RHwPcFTRF77+zTbZDLKaukm7dolG+2ZCoD5+uon1ADcd0DSqIrBaOFjfwy/4ft19X1subfJ
dSTmYa0ydncNd167Utc/kH4zqk7m9sMLBitdd++ZAUl1qEdr4JLRZP4+Wfl0CnXKTizkkwEzreMy
MVHfcGd2vHtZJN5gZ/fuwoAmKPcVvKvoAoDW6K2i+lo2UVIz4uMzcinTCzSEuZOZO9+VqXQUSBFT
0gsGsoz7U7gblURKYAEDD+7flMoE659sDO2OaVpLhyhxMn135T4tTOTgg8eh2HTX8AF8jeY20M1O
oZUUpjdNUThWpGyZtANFZI+JTLqDvsEW6RgxOAztljv9BaIDmOfxGAggmGs6C98/47HZ36SUJDMo
VErc6APlpa9E25O6poppXKu/+3TVIlB4u0VuqqAtIj6dZazq/OymLsDHGdLZH4fBnuLSIdaNpnE1
sXEu19IelaWxBjCWnF/C+Elo36SQ31E1qVdaHJvHcZCpXAHEyrgmcAha4fGkLxD7RzzQPCFqMhpD
fE+2rYLJgJkeXpLjA6LpyXFTVfOwXdfC4lT7e+1hlC8OxeIKtewozU6yKzbWjd4Dnc8EkxWl/Teu
g73wss9nbba+NkC36fmNYyTv9vgPZYCmFcglzcERagk9O0n5V6MQHe3tK4IxZbKrGhhlJ78qK7rS
ORo48+hVvmz0RrFl8WAez0FKzbzWW4NbvK2Gh+2ppvp7yoxbpS7RdRuPPTy34OFsbjgvj0qMLWJk
sRSYkLRfX1jQ6d4Wa6coEzuK0VqqawcPren4ghpRi/JReHRUoGVtHc0jUZyFotecnm6SF+Mn204q
6xaKwWl0o7WtYNBT36xz2tpxVa5GPHp9sY8jaGF7xQlbJJVltAI0GMeJNL3JL1qkOgLI3KREyKfG
nbOK7JNQu2r8rp7+DJy6dxuY3Jm+EZcFwBmArnsn0XhyzUrWfLZsocI0nb7P6OqXiVM+Vwh3HUwk
1C7FruaAQq0mobtpnApzcrORGJvSoZc1R0wxlR6ohXwegN/Cdu+xeltgfBzHISSAbsPRwDNQjBSI
27V/OhlvALs3vivNjRmNGYSoHYj1+uOW7pHlDWRDdx0StuK31yN/34rXWM7rS3r4jKiqMbdGxo6m
1bvbkSCn26EWyeT+VsNwFGBUzmPKjnf1F3GvJpKe0s+rl6K+uB1nYf52m2xOUOsodmB4WjkHnFkj
Zx+5k7HTXE0ZBEfsyKUjn56bdnOQLVDD+/xmcrqjT4SefLa6ZH9uqW5INYhmOK7R5GmcPGun2fmE
Flp6MfdH7LZSqCuXlxJltb2AcpQaHK+Pcv0kT96z5inU4IYd/kwm6LQ4eYtN5qzSrFNB2Jhfbuh5
ylsNScZ1Zyc4ybe3cJoVq1Gxy0S2QxSMioFb/V1T5/PDfHlTvaOuYxGcaxhAO6syH6XEhKtGS3Hu
uJunGBUwZ/YS7V4omA6Ne3fEdgviy7i9fEKsbvH4EHLHT+I91yIAkNDLkC/kaxrIxKfVRzmGRtDu
YaK8bMoGsQXsP7kIi2ps4Tx2hadbq6scmKqorgc2c7ca73YN5SoVhRAJ3freZo7ldCy3Y1Zr0OEW
x8bOP243m40bmbM/ikmja7+pjMfBwmX3rn8btncplvbCTSxufIvG5UBun+ddGkBjh9TDpXI909fp
I/RyQCWeNbRBh6bcCxQ3+RZi4c2UybEcxEt3J3ezeT8H9I8XD1NKHEHNlH9/z3fYQbEDsZESUJ+H
n0T0/B4VkJQuI6EkOl0ekUe6LsrV2MrgGR5bM1yhAoPkq1s9nQbSns+05tt77oYFloNHpEidUOmi
x5c0WmljUa3VVtqpVGHRFUpemn/6PEN7ojtA1hPnMjDifTkWELAO0gQXBBJ3GADfR2ShJxF9u67c
obzX9HdQ1TWXWGkg2udv3meQxFFeXIjGdAtxFuTgwJu+3+bfH0DtpdDhISrATYfSLptScXnLTP9k
biY7wXdnXAnNqeV9BJz0Q0DcO6g9CZ+IGj2WV5ReZOp63ydepaUeTyS+cLeYX1UnDgw/Ml3Tvr4c
DMo8vy+on6aJqQt6PihvcSPry9hU0b48jMj6uHQHDKhNX9926XK3GZlk0ZDvlQcOG2to1LtqHZOk
vdXV+TsspNRbT8KtvpBnM6pknDhfw9aeL8uVv/Q3Bi/YnsGhtPcGInZmO2fWQ02W+zyX6wrXBnYQ
6W7nDPf9JR9PFzm/aN3lIXhVnlEkmGbG8vq6DI38rbv2r2ZAcS/GArmsiCbPYmLMEu5qC+hRxtpL
LWu+X88tz7wu+SJeMLD27ruo7PCO3kcvBL4JV43vj1drUi6P9xWL33nNEM3FdopwRvdhCg3bGwLI
/bC7uaDSkUe8Hh8dqV8SKuooRMtpny/L0bqS5qMLXqkgdfahZrXJR4q9b3Vd5+cp3I6DKNgJ//73
VXhfOKbt+PUJemFtnMWnpokbieYLQAlYPq/LZsHXoGvt/4NF586QDTH/nIG/mx4En6H12G2q7/GN
Ww8myPz+uSh6m67eT7TLROGFWxabrrGX84ixHfefbIEAMtHyMzygXH8Holy3zO+GnZBvUfLqdMx6
R0hzyWp9dKICKbuSpSIicXz4/cXeZ5FdIOk6ehrVPoVKxPeVJNy4CUg3Joad2H+dzE7XJAfzhIyi
5/0deJF9x28qOp+BS6KCR/+SxtL38bJSVY63IxsrQAzACJ6PB7uwBVODneMQzJZv6XanvWwuJRzw
FsKd/4568dMCDld+sR9aezqNnSlN3gXv3DO9D2v9mNncqkFjBQiuB8+lFTwD3utC4cCr6jZV/2MQ
c///o/de1XV0LKjmdIo6hjo2VOM2uxhL3/GN2fmDPCY7Oyv76WVvUFZYU/9UokFu+U+HHike1EWK
Y1z2++vhqiTxTRS6t1dDOTGiBYzT5tWRAp/qzYyuM2gVuTAXHPNT27MG9QM/S6z9d4CdHwY0FAh1
AuT3zyeecz0J6y7wcAk20LJ4rWdLyQJ8AOXVmT/nFsHyVbbH4As3Roe1aCw68sAM7ZcXewoiNnUb
A4AslIJ0qHb58+uZgBYAQN81YHpPV+5lWBNtSZRY697jcwtuzIE1ggngKnspTfCOtfkym8IM9/4O
UVjv0DXdyv6kStGmpsb12UP/kgKdr2LSJrjpgK6p7FekzUlyS2gbwOg9Y0Ypb9GN+zF64YSwBrUk
75JNRueT0EukLk4O1v33L6MnalJLYX4Wg0xbUGmzmpP6UHMBQ6LTPCRcnEREkJAXjfeJkzdztS5d
uLXncIh3d18r7z1IL1LmIBYisMDyJ5TuuTHnr1e4AwBOQ8N9t2c2+CIqfoDpBkLl/b38+8B9JnM0
Pt50UWR7tkvyMdFeTqZzp4MN+nyCf6A2lXVu2zMTJNnBboBzrgdi248rQAapgudcl7KovaTleI4o
RHW1vwAiyWseUf/bsDEzBybBcnH1/yxK14Q/vU7M9eMQiv+TI9PfmsBzqAmoIIzlvi3YreucNDkv
XicOilx3SmvZWimr0DFyyhK+QwLlPD2xJ2+bKXfQT2wMSKi/SNOzmdm6QUCy8mAunmbicjYxFqQz
Q7nETwVSFTd5Yv8nA7sPLj0CNz2IVyLI43NXPpnzfO7mPTL3zlPC2e2pfmJaQ/fAnxImFbIslFka
CtCMevnDLaQsl2QETnwHHAWKDzeypYvaMLAC+0HgsBhYjj/OEyYTtzDg+MTL3j4oxntFLRpikUXF
+3UJmjQ2aaDY3Ef+G6jOH89x3qiMFxaIJKFPwNWLfR5eq2645+f5fOl0AZm/OI6m2+0Qiu/uVk0B
XxBBBAF2g0X0ma19CTYnPQ9xxLpmy6LObCVdAxCW9InbWXuTAia1O3Dy/nAbAM1PT4j8ROED9r5e
PcmEdCQ1+ZLbpVgvcacQijcp+nPGzC0fWTRqNME5tF6V4OjgQwPVwk3zPlIsBDjGB18f+9BuMSpB
OQ+R57eyMquhvX8H5eheSZfPgJnmL6X3uevqip31Ue6iv+MkgIcvJv0UY5Gb9MrO5mBD5YdkhI4g
qSHqTaRueq+wocLFKOIjmaEIp2Rijg0M5N2LFTm/v/rPJlQvqpCzdbkvDGBIFb0jNZRaORolkszG
eX6OEVFa0qUqHm/YkiyXmFXgdwsxxp5hyYhOH8JlLtJpi7RTRCMNCrGUsodUP37aWlz6OWFZVKBJ
++3YWh8XzSHvknEQ011B52o4Ph647gyYNhIaFRfC31/DnW4yhzsYRBqSoHWAf30iTb+s+OteyPL8
QmhXQPoR3DlfHL+zJmm7RMdlV0eVseXO//u4Py18rKD5yApQeMD430/1MElup1vIV85ONoLCIZcr
FZ2t89UctFr86fzUZIyaQdhRp6Om8n2sXLw08aRiio+VYjwG2ckYeQonQ8llljmiag/IzaxW71HE
965tSivmer0eOsd+fNXUGohhKNjQ2+qdohG0Jl2Ju1P0+Zls/vWzWPd5gL9w5eeG6w3hv++xJXxd
lHrBw9PRQuGlN/VQVzOqHJUQaJEXiy6ukqPJNBStOvZGeD9UKzEfghT8FEK/Dtnbv5E6avTqWsjk
CpgfYUYUergWSeSL0D5Xqxf07+yzXay23WoOhl7yT9Hj6+i9e2V0bC9VK98EqEhTqEiTGuMwF6D7
yKo8jB9+X8Q/lZDQCyEjAcjbsVd6o1W3djw+RxVznc+jBbZJy6O1AUHCfg1X5IPkRIiODxXKBoft
pcTNbVReRaUSg/8rsFDZxQknrFOJQ1qLrcXJSNPWR5baK+JqmdeYXEwQnYmKoPt7GWFOVMxeJtr7
gSauusSMIg4xtbiV9u/vR/7hlq8hr4BfKKBe0L29SmI2OidnXTxKAcmEp4J5yIvakxHzlpG0P4eV
LbQj45A/y5cLnpO6OUl0N67ejwjHXgUkO9G4E1GcRNIzjKbp6UNKYLDpzkkZOYc9Upxy5rQH4Hxj
0bieNa/Ix59Gf3W6LQ2pwXeKH1Ln/vVgi/n4zzG2ZM5ZVZzH1LhSNPnGf6u28sQh9bCf8mXmzaYj
MwMzr/V2elykqMIrlzYYXXJfoWExKlVrFIIuErL3G+ambYSwjQCOqyndPG3smn1Yl6dA19u52M2m
xZCnZP4E7zlQ+6tc+YpmC9LezqI3JXfC2Cn2maE20zO+vb9/tp+qYt8ev1cPiISkidooE+aViSIg
iGQZGLBILRZbohsyhEMYivEPd7yvA+q9dZIXJ33fajccf+3cqq09nOpijv2PhUSoSXfUGmST/rgy
gaaAMaYKionm9zPhug/D200YiYF4kL1J9dbGpRFrIs4kC/Go2Hho1jGotOyhoCCrRec/mTzCRuRB
0fA4EYfe+E9RS0FOnf4Cx4LUVwnQ9nHentNSCK74/J3Xaf04xuduno3m45BLXTyQdt4zEDgWvo7X
CyDHUSVUxTkXg0rAr46JyqJbqCAHq9BW9Horn9/V4oR39AJDZvN6vPHlUTRGHqNBbk8/3dZaTJU0
SS1dTqxMGpuHkWIq0L41gk84foxDfd7q4NhyusW36TlsLOU8ly/IVJ4LC+ClUeOqjOBLXJ1dMRuZ
MoIY6RirtLBdnYSVUD6lWmMdVcBKkLWrq2hYWhpZTZb8H87Oazd2LGnWT0SA3tzSlJUreemGkEoS
vfd8+v+jeuacrWphFzBAY0/3tFokl82MjIxYFepxiDg6ZK9LnD7Uzhxav84FrUvUH6DzEvn+XBmh
MRhGOiviPkH9G2u5GLPYAExI2k362uox4aOz6O8b7rvUcBqL6gZapSSQkGxOIxQzD31JbblHaOdZ
XVb2/W2CjPz95epxfzBcamnVhjrQaou1k8DlAhr2NAMMX3mUKCbwWUmwUziW50Da34I0DF3p+yF2
gBB7MhTN6I9zGEvtddl4izQKWqnDGgeEHhnAv4/Ar4HKH486rTlpiaoHRt3Lex/yhYb0Vv+K2qLP
laZN7/hM9P6jZlTngt8lFjkdd+jpC/OWs5os7Odc9zm88rEDWXiEoia+UWzYrtGboRXzalwTb3+d
Q1J+S9cpNECdXoy/Eac7yTqMVqy1oAzFfVccheANtVGE/L203Gjq7LRT5oLTooC+7ef3sLwblK8G
hc20spw59l1NLVZRM5yJYn497hFqowRC+E+SvSyDP1IAWRqVshK0aVnxperlDLpYXsVYNdSoYitX
2H6NOECNcGaLyz45xyr/bcORArDyqYvR9XFyWQbiWFILkKb9rHhQ2LFQUcYvMc/uatLZvmi9qb6e
NAxWm0tR3UQu1PZ23Cn0ySjFahAiL9LPeX78u1uCA/LPdzqZpiGp4ZF2tYgiv3HdeUTLTr5h1Wdb
PMPccxzw30Jm+p/ZYwRLrMKTyyi30jbKknRkUeyNYxPtWnUtzK9+gKz8udH+bU8z1+hiLLEJ7QI/
J9sUqinX80TcBwOecELvNChmCg9CtxNw0uwvWzNaGb1vR7WGBRiHPQLB1k05+6xAxDuG+cxx+9u3
k6As0jy8jKmewAulOhdNVbH4AhwdK2dBdWnZCOXLeTyEytPfj5lzDztZalKsakFnViKJLqalXoto
8ICOxd8f8p1UnZ4qRLsSaBzz+S/KQCzFolQOlbjXzHWouPihjpdtKzgt4vztruxeI9zNSvH574/9
NSsAMMETaHkuqNLPma1FubXiYgHKVpfXW2WTHXDNhP56e0MS7y9w2Wav3sbrc6jFCTOD/kXyH1RW
OM4ALhQA2p8Plussz6S6rw5igxifod9ZxvSctJNbjQdfnW/S2d90HW0DFgylm0QCrcrTclfAX1TD
s4Do92X5/4f/P69DhwqdMIvE2ylgpSW+NqSyVR7U+liHqF9PKF7Gr9OA9GbaO4OgeLM54peIAWGv
oUJZ741CsnPF3KQDJp+4/JUYxrWkCxGNEDp2dLj/EaE7eb+vSmw4B8FptNLVJy8dQ9eosPyJMidq
5Z3eYWwT0giTS6/ipLt55EFyd9IKhcI+2yAEisod1O82PKTzMY3aVVlsMxUF7wj95OCgxOEu8x9w
Ix1fzX4biImDtbdXGbh+aJanxIptKXtaf69Vt1DwjoA1mheT5z8qKGuKNXpEDa7jU24XFVzBYF3N
sRsplU0RwR077BGM4lk3PmN5r5frJrxW2soTuneZQRAClmjl6PqxJZusB7z7rNJRo+oyrMtHo3wP
iUUN43oYAUTr1tZiwS565hKngUq03FYvd3hgIBJtG52GJaXuibnqNI+pnD0kJsVQ3V/1rTcqCEZb
bO5qnYfBo269J70TlntjhsamXg9dcy64WM6Qv62Ik21vSVEnW0lQHcwMR7XYMXLR6aMXQVLsGE8c
TPLUFZapsvY1KHiI0Brj4x6YdOfO3p/Hzz8rcwkqITZQ8oZw+HOjZIYWVmkslAc04wl2nAzerxSu
kylYpdNe6r70sIPw2Tq++qnKo21gZDxKm8mCjTDFzmwIns6A//3c+Hkh/PelwDAWgU+Fc/jnS3V+
2Fqz75fL4AwmluHDS4gTLXJQFTzm/+FZkkSTPnUkIqCTa7VXBSklIysPmnqbWhh/RC9xvFURPS+C
M7Hdr2P9/x5FbP3zs+iqCpYejPIQdbchjsK9sK/x8wifjZimJPXM1J60PPxnFBEgWDp4Ych/IyF/
xFCDVMhGVjC1Q/kRW+1V4U+rWPHX1dhuqGlddzrJfivdhuKlrAjcpYjel5VdRBMXsOIAztqxiuhg
+ZD2d2IHOQiMrC6hNJuuRF416pmXS+VDVLdnLuCT8O+/r04X5SKQZ6indStLHYZCkFgA7ZA7c/CQ
WsGKFionkxUvk/c9bj3LgSMiMrasiqKUtmpVn1kZJxHXv9/iZI/m8SCmac9bJJjZT+2hqb7a4VXi
RmnEyplTjFGMdZke6yLiFj3z9OWXnx4QZB+oR5CB4293sgd8EI+4KLrygOhva238eB1zwDW9fOY5
J6EBX8nSoJAN5wWhz6UB+eeq9M2ClgcotAdLxx1cfY+htuWto5XjYhogyJd19NECL+De8Ped9zPI
/ufBGHQunc5sdeb554NjvRatoUfirJgrr4o4W6x3QTx2mKdKyKinsLnDM4/81w7kW/985ElYYKQS
RH2BXoMEfAvLWe3esl4C80GbD3n/8vfPO2n7+c/3wZtE82ghFH1zC//YfwL8zU4xaxobhIu+G9fd
gAFC43Ln52HqiYLoNRlGpDl+pKNpWy1aKHRZKvVqUKDSJ69ZuNeadC1BrxdzyZ4kwR3bidP5nPDs
v47bZVT+eNFlov54UUg4kS8KbXPIVY8LwYmfBQJxruBZOxeHLkfcj1X981Gnob5Ej0SrK31ziBua
RDtP4frFeQ4DvHBv9QhwgkMOZ1b4vw/Ck4eeRKGprnZBUfB9ZrJtkHKKPJ86ZX9lxscRX61jVOPV
ZZFF6QKOGGW/LeO1KT5IzTX3LW0No3qFkHNTrf0MW2v/QrlBHjDVz4zNvzb8yVuebPhIkgup8rvm
EJgOL5qlotvKz22ZnxmOE07rf9cl4ALFZIo+p7gGSULSq3rZHHQfX+dauYgzca0S6ASVF0109HYv
pqCtY9laiwGO0OFVLj1HcewZZN0hTnqUw8TQOtM1/62icLo0dBOJDfIUVDJPO/SUrE6sosmaQy/X
n23Qr0xfxhVZ8Lr5viDMK7oWk3hsR7BJDmN1JfgvbT/si07c+jEFWfXd11BLKg6Nyg9hG54lmgdx
eEPKYWAOU2E/bujHJF3P46tgmHfJtBLq90TvXdka7UjYLGHxJH9EwbtPQ1EWKxi7QYe1Dp02vAmz
eRibykuk6LYx7iQMuuICG7b2jaUbye1dOrlDjWbkCEIdfITsUik/p8L+2/n1xxipJxFET/MZ4XXe
HDS/cPLSXFavgQOHkk32LAduq5wJIr5ZXKezgpYBtXYEk5bKwc+zIY/yZKhSuT5MnnKMrqyN7PmX
sasecMoT0Wx0kColUdlWX8qmuxW/SkqXt9b78Gk6xsfigvYp3zdHMuhxEU+zuUewnJ8xaK0p/tjy
EcMKysr31Y2Egd/XVeT20qopvfoconRS9/ln1f/xIaca5YkYxkVW8SFp4MmzneDXFwDs2HXldRSr
EldBhbW1aUUd0RSVHDTEzdYt8avG9Tp108zNM7fBFOfOOFgHrMExHjK9QzrY+J2rmd0RLSV2/ICr
u3Yzo0y9Tu4GdQtSTA0rOqspu+Av/5qX74ZLg8K8fNriKQNNGmbX1YfIxKF+q5IWTRVenVUk2r1j
+L2z1BefSlzajXM3228n1T/Nnv88+2RN+IEYVenAs7t0i5YnRg349FmriE6xv1+hv8YmfzzptAhT
CqnR5/VYH4zseoS2WuuCXeNEKNQXTe2l8h5dfrmVbXE4I7/020ZDWsqCEg8bAwLmz2UP6y/Ix3lm
2Y/XJCGUx8LoOlGbhXIT5//Lw+iGFiV0v4mHTnb1HObSpM6Mpz9teVLKB8XiWvZXhN6Bsv37mP52
2cNmhzCnLVeAchICyXKJbkkUNoewWyfRIVceelg86rvRn3nQr/fM4hRkyArgnnpacayaME+kzqoP
Os5Y9UMh0j6aKJ4chZc6HXtG2axCccYvR7rCXAjS5I0em7ci2UQQJNdCp+7TKrksi9XfB+DfyQUX
LQVyrj4ZfSPTOIH32hFeBlBNfVDjXZFsB3VvUrGRBWST8ZCIABD2eCTH5WoJ7wv/DFft1/H/4+nL
5voj2PLD2erqXK8Jtm5xubGRQk6oXzDb/8ujNBEZBfA3uoWw7Pn5qEzQ5CA38vrQtmuMkwSIwKgj
cRRLZ77pRMfg+3DlMdDagRJQ6Dq9u6tI8RW1LupDJr2ETbpL9djWfMxam01l3vfcED23d9hIdlvG
ri7iISq4zXinNe9LnoH3qpIT9jY4VawrZbC76oH7fA5SJDkkxLFRBGhNV46nL626rWIf17szn4D8
8r9P1D+/4fRuDQRdn9oxrQ9KI3tm2ruzvwq09ikO33ItsRUOHL9FDrur3Gx411gbw3wfib5rTfpx
qo5hmGG21rp5ZdnZfFDH6q6nyk/6ps+HBIklcKrvnwG5W35h1nZOJz2M8F6GpzqnRtnTp02wwR3p
P1ZK/NarMz8Z25O218XqYgRK08gUqlU99ytBHx4stdzw+5v6qpOpmvamYQfm5MVmAqQHvtclNO5G
qi2q98aAv27QO8JgbAtL9AapvqoBm7JJ+dDjaZ8F7EypXwWAOmY9eH6CHrXptf2zjhw+dc981jDQ
aG4NKdvIJZ8q105v6naCuW0YPNSgBhMQZgDfQcMxt5cxcB6NVV+YW7GMd2pUo1WGkSiNckT8WHvt
Y2PcwiClNdynhR0z0al2lLjZZrLuVdZ7KN5DPrMLo0YgYnbi5mHukIkK47XSI/tXOFN0PcePXeOk
grgOo2Yrxhd5W32RsdtiYt1KcXPVmOkmAtXR5jfLGJ1S6uxOmi7NcR0J0TqUaidIRNsUPwT9bgHZ
5gAP77ZeSwhhCBrA5mp4MjvID5FgR329QxnNrcSjqVXf+EhL6ze+XhI+QO1IWtGPq1l/zgoddWoG
YxCORQ0BloCmpXleVG79lZgQ17c9DDNitmJdIr6bA6AZQGyVfJNqV5lRHoz+0BfdNgouyuBZ4ZSY
0eZPQVojzM/6wHC402kIWie9vC6RpJOjtaz5Xl5cdFV+wfMvW22w0/JVqiicBdeaeWu0XlsXO8sP
Nl1q2aKME2lbOMNgOLmxlTqsJkFQTCFdDuKUR2pyhLCcRr2tT0xPS2/PHMO/XLFoEqOqSNmfE0o6
OZ3aMrBGOZOrw6TqVJGrjd5qByEms7IeFMIq3UweJD33+izYgFBcw5hzQmNaSf2wMjvjEFj46maW
TYxyBn76vgFOgqtFuIsuKHWxrjotfsWSmNdzNFUHocM70PKzp67CTdfWVGSMxGoPoW9N0cZVYnMz
UnpH82RbWS8V+ynFaLhPC7sM8JVmiYnitjUPrWBg2bRFq8Juus41FOEWJeedVVWOVtefFPO9JQnt
m8gbBAQLfGhq/soKriX/KsP5YvJRGgTHb4tHwSA1J0krRicxKuggdGEqsZOO2FE2k9sY89Yc+xvw
WWkq3QBKQhW/Kt2Vb3EoNIikF7JXI7GSTAsxCdvpLrQHbXJVsPdE9/ogWknMvoSWwpQPrpIcBdF8
h+jTo95tkhNV5yGoX4LZH+N9Em2hlTBI2SBWhwCRqLKn5AsOqQuZU9FcbvDMMWd5zIsMAxdzGnnB
EHpacvwfViRqbd+eaCjynCJhld7ojSHV1cFg01bzKzUWz5JrV1XntVFh0swhrcKOSrB/Nj6H7jkP
eE0cqALqA9KQb4PpGGjDuXhlCadPV+OiR0RMYi5Nocvo/RExMFl92/oZqzF6CEPNqczc9SWfwkjj
5CJ5SCzfz/XotWW4E+sSwah+G5eB3bSlrTJ4cV7jHIYlajLV9tyeYxz+kg2wgRf1aHAu1DBP0BWr
7OCPKryeru/V+SAM11PwcPZ+ls495gQeGagRJ23FY4hbDXMjEk0qHFgIM7rCo6QjLNIbzhRc+SaF
K8uB1lNXKGzER3CbM+vku2x5OiMwhTV4rP90gPycEb30u7n1B2akdVTVNlpMsMHloDjarIRFH+0d
Z45edVQstGOQNHu8xppTtVyM2nTJM81ViaM7jhWRmwurGPvuGZtXaiz2gGUVqT0+JBn8QVeo3bTb
xTRXoSDMD5B0k0Rni+uv0nhG6tQyDnS2XjjSE6f0FKPMgYKKZ5ReojtEI4i96P0mnF3y2RnxFqLa
wetnt31XwbmeZMGOhf1MShuuYPKU0SoInKa/5O9ryWsLdyAYyx1YgvyVxk7rO4uzGXYakhdej7b8
Im7jx/iW5vPcrhO34Re4RrHyS2+SPCl3KvpORLtS2TSOMK772JXwseq9orUpIcS8Mp7elc3Pt/Qz
4PowuxkpVu9Oihd0m2BxL3DhhPocPPeZtYa0WAreFHol557ugRoAUpehI9UXarT2McMtHQIsfM65
yUwTZuWqKzczCT+bATzp0EiOMq4B8EIs6msH2RUyjMhaAdtk5ZmLRPoNekTonDIWYvKwqE5tCNI2
K+ZEYqUYmHZ3ayVdxbBicR4WnTAnhLBRhWRrFqVT062HoQXqKpHHv5L4V507aG6or0dEPRi60lNV
t0Y2R3BC0Z17J5Ivu2LR2tPTK37hkLv85wpKet26RCcVF2PFUQfKxHbV2CimqBWXkFOxvCgk4NmN
M1sOwuYkvRfgM4MnT+mOw0pp9wNW74MdMEGPqXSZqHBe9lHr+cbGApzcV9p2TlyZi8OnuO5wMRfV
rh63NIEIkRNg4dN6SuQYj35ykcvriuwqXCykQpAqAGxkWzm6woecGhLCPZYbld7y9y+o8ik24X+p
ugpmN7mjvXQ0NbwL1H0nV5k9ZXQH6siCO3duiOHuXS1vp/vAX+mSYwUbrjYfaaFzLTHf2NDpfsew
ZPHbQAOavsOf+53tLoS1XFCsnZzR3CoTYa0dX9TCzjWlHfykOXAFy65vMnycEpRXjGX3lN+GzHq/
laV9hrdPsEXMsBs2Znmh9t4Q2yzVBRVLN7K1LXw8Be04X1eBG0A1VWz53r8PLloPVCmRnBIsqnVh
H6nV2sI0St2247o1vImb/HpZ6k/q9BHol8b9mcNuOVf/9e0oAMJeIIdEru7nt7fTaIS6X1WH0non
rbbN/qUyeuSg61VVXNQwEgRxE43TFosjaFHjmS30S7oMewMDTBSw6fM8paEOcKq1WkurpTYxZrjN
K9uhuJbFO9V8OfOlPxNAcHDktikBqzQWcd1qxgkyIvWN7MN4jC7C+LY0XicWYlw/NZ3v5FiZ6MNu
lncqAXxqrGN2U0lrxijf6e3Zrs5zL7IEBH9c+IagWYnQhP7VCMZlXkO3ztoLED476SO36C86eZ/E
nqBu+XPwv9LxQh5Hu/HfZvFSMBw9cKVoW7dXCrC+ciFLw06FYPL30foZlPx3sKgf0L8CmnFaoreU
skGhKAuvZfpd2+reWBpm9rLxWMovdb4TzuXnEI9/WYgovKJmAzMLeuTJ9OSlQnVATiiIZi+z/Iku
mVuPdwZuUNhfiXvdvxisu77ddfoqVR96+d00bvramwl7s+1NNxxa6d1Krqd0K/i26GGllTebunjx
EVGV1uVFEjnt4ks1OlH8VfuriJoCIV15oakb3Ii51m/mem10NwVMP/GtlN/gGku9rQo3yeCSQ7E/
o3xDcXxQdr7matXOKDdBso+Bi8Od37gV+kzDrlW34/CFBFNTQJ9AHxik1k5R2FRWreIlhUcUkBO1
F6tOdVNtjfufJZHjuhnam+Dtn2mxFTuXK18hXbe84jVCz42UCMGnVZK4hmgr9ZqwpJl3arIm3eAu
aZRV2TrxsM5vrOHG8F96lIkW4lCYkdbM7wJeawMBrsOfQmaHwyofVlLpEs5ks62YCy6uhnyQG5Pf
+24W7sKYU5CxJKNw0KdLCkeOXQIQGT6QYSftdZR4Tbni1XyYPfy8vp4lh/BT1bhrnGnYTOGmh7ej
uyFMYVJct6od4lseReFANN1ccQuOt40BxX++0zJn/DCDlT54melxlJq0IzxBVzGIs7CB8q905SUi
GC+8JFhR3U3bjRLsu3TTkK0lW4EDW76oJdfIbehX0Xv09s/NmHbrxnR8fNe65Rcpsp37dvqB1De8
qtCOiYA4gqctpPHa2vSRV0e4ZLGISE5109UsJN82obHGTBSWbI6P8LSOBThYHm/vA1sV65kCfgML
i6x/F7A72m1iYVDmlJ0dcpmZdqbj9WVbom2pTpe7/b220gOHwWWNtVyBsE6pSmS8mVtpTg3YT0w5
eSou1ao30dBEf0CzUcqbIXQ1dVVr+zbaGupKouem2eYzvrAbIV+r5KvRpQVxVXTjdC3zp8WVvSvC
C0t32tHGI6job7LuKtLWJuLveG5Ke2HcqdpaYS41KtArU3iIuyMppJSuk8CdG1R7N3XtaLirXurP
smXTn6CYoEMObs6mhVepoyvLPy5FFOxV0cIKneLYaDTW2QlBCRwzJ6QUg9DhIwuQkMS/I+iIg1Wb
u+Nrdzd/lpobxatKx37VEd9jlTDBCROPPy3F7QO3GS4U7Oh8cBgnElxIajqhaGcrjwE0uM4xRq/o
nBytc+ZZA+N1sNiuKxugIW+5zRxZtKNy05Qkwp4Qe7nmDiadrlDI7NkLBS+TXGH0pHqlT6sgXDNu
srGTBfr8bUV3tM5VaJ8x1v68mnxbE6+L+c4KL1VhNzarInOoR846/+He4E9MpJUVLTgNSoc4hXV7
Kdr01oVUrviF0uWs7KV0Dwytom5ssEX30rgxEm8otoOxE4IdkTOvC4lgnNe55dWLgfXeGhw/2tC2
+wzMRnWuKR3fMVwiXQtWrexhY2t9ijDlR3tpYgIMG231Atz9uYfObbEJCbWd+I0mCN2yxxQ80uku
psaTiSKp2b0Ju6E9zJEzvvJ2LCB+SxHaIz2nMJFf8YAVBgdwYqrWLULL71CnqZuLdoF0Lslo7FRP
+cX4XHyZD/4hepcD3P6md0quBIvdvaCtzGaj0V57byLp30t2HGFk74jWJjF3BJzyVdy5WkES4Ygr
/TmYVrXh0mc0dbuo4/C6quuHQXkzKhiAmL7NF36cek29NudbWb/skkNa0r3TI3BkXkXNxZS6Wue9
EPU7sbAhmu10T9U8jXQt1N1JowPrEBBMSlPPCUCuGbuVjLJ0vA+FT7H/qMXHv1+ov+LPOoZuXG+I
tkF9+nnrh0kn0haXwzZ6RATpORudoL80agdNr/SRuWg/GUmxW9WxK6z+/uwTc+9/8Ps/nn1aKcBp
Vx2kJCsP/VG5gyKRTOuJPmf4QOG6WMA/N7svrpclmJGbOvxf2MlxSWTjDvnNZNhn/nLBpXuZkaJ7
BjwTOUsC+dit81vB35rhk2GsBWHdJjfduV6Vb72N0xhVx8sUibIl2xJPsIFZyjS69obysFzDE3TJ
ks51m+Y9EBA+YtLcLPHSgpTZbl7GBtdolyg9rdYJ8uCiU3+hLqWadCfaBndZd91dt+VqTtYFxsNo
ytPrrWxi8VzF4RfUi9eF3KUuKo9IqPyc8GhW5CntQHvLPkS5jZwHqm+ELaUC/CcAGsw15HM4r8rE
KTgd27b2rCp1Oj+xpb5wInzgE39VLrWzMXTUZvTUFrDWK4pzDObfFgh1WIO+ycUPGr27n++a+1lt
0jbJ4sw8FWtq8Sbwr6bRjSxvSq/UcKvrqyYAyXbq+cpM7mSJRAaOnkNrCOmMnlNU8LppVXW7CtzW
bD05g2AL4uE04bpDYTy6RcIzuQCvjmRHrzm5/r7Gv0u2J4tk6RjC9gnxXpq8T5K4ukwpWcys8Vr5
EHFWMQ4KLI+OFhJ/8ld5eBFXwwV11ymcqfJyCD9L55hI31P6r3dQ0QyRlsYKuJ4/hzGpEBui2wJK
5uil/q6oV4Cp02V5T8RBDII/OU6lBmA+ha/mIpN2RYaDo9dMHn0IEex15DwJKOiMG90OMQImQINx
4nSoZ5M0SitTcRP5ScwvKmlvcvyGn6W1SkaHiEx4kCabuuv82GkXCviLRGHoqbsRO6c5AupgyPo2
tRvR38rWsWnuA8VVlu5YV2vPTQVSZnzovweCujpeJyTUpwo6EDcFS6DL5tB8JToAmSM+1h/xS/No
WBRdnCK8lDO3vs9f0hfzMSxt4C/9cars4tDe6Lv2GT/D8L7eGnsCcMrlNXQpN35e4q1H+RMwTvws
79q7Fv+a5goHAkJK4tbmtYXmndggILFprwiUp9HWTHv8CGN7eGs/whfhGL0xJTxOfEtf+o+0sxc6
+XX+NL6X9+m9+IVNykP6MT7rNTrXwaO4hos6js7Q3IjxVmwveiRUH4Unlj6Rd1KuCNmLq252CEhN
sBPNxlKhR6CnsYWlfmFTJ+thz4Sy3dBuiKYu9aIZJwD90nztj/Uxq4m9CadtLiPYWOFoj6o9Avw/
pZfFXr2MHoPbdjveN4SP305qBPbxi3T01/TIXTcPyj767N/H1oYG1SR2emxuu0P/VDzEz+aXqNsM
LhvSusYmE73UnfqaXwD/j9fBF3FyfeSsEW+Lp/EYB2v9i9EuZnvuKQ7Z5cv0JlMoCF3F3FZ0iYXO
eJRoVohssXIo7OsVS5k2bxtVWfkLjzfhKB2Tx4zI4itq7eiuTOzo2fjMjlFsB9y7fCaej7RIzxC1
bOMzOcb76IXtyB3MFQzii0s3bmkZsS9sPUSfPttD8THIy7KmD3jOPeWxPfQPIt3lkj1cNx/8Tp1E
50W8x3z5o78NgZF0Klw2QZoe7HUGtHRmhkWzhxp4ye6RiX5r7kAi608Vf6Vp131Jx7y3u8k2XvT3
9iH+jN4JG9TX7qt6C19ItPTPjFrfLdSn6I1md2A84Ym1mh7FyIHtiVyvtZ8Lm6657/Fs0YVVnPyo
vTCrC2fooACr8MDXDrYd4rnzS/UUf3a7kcW4VIg6ikTuLFMRIxYEisPxqTyAr0Uvy3X72M7L6Clv
y/gwCHSEETYSplUL3gZAmr2Ml+kmfLXuWUjzMUbKkVSXL6ooZi+QcnEbH+VPk7BDv+TagQyBucdT
/6k/6e/p57BLroYUuMP2H4InTbIFbDquhJt2TdD3UOzHVXwhoD06PuSXyja96N7q6/kpeiCNTA7F
LUsEgDrZm295Z4v0mTxQ5rmdsKf2b/qcPSkwfcv163AQlPcsr/JDeS/fg4f2aRoc8aN9pzUXa/Dh
Af0sto32HLIKr+hDSD+mR9Zug6fzc75lH853+qtxlFjOkS3JNm/N5zRfDerI7FbW6j1pt1rZSuKU
L8QGHAfpS3ozPMzf2wOLPsIGMbFpGK4iJ4GOACntTnnp9uO1X68w41I6Z7wpnpIn6Tk85h81q+hL
CbwK2Zlo2afaBwwL8O73+iK75YmM7rKtvigjxs/iZ/c6sFJea2lZJAbYAfVzEN+Sdm6n3cpvynPw
lt80l7Lq9u/Qved3XtF6j3EUtnuKceskdLtj/FS+a0/ZRb0hearF5UiDPQ0Oc83Jx5gmNOk9J7fD
FV+bwCnIbf0FMFL9sKAxvFbP4+2guvpHpdjiS3qt7IVb86PfIO29CnblRtlJX+KxYEo+5I+S92eB
8G3w7yncOz65po+QwXeOZ7gNuK62Mmo7vlqSBkh/3EeKk4QeNL/ytj6Et+MXIKfyKnwWUOVEu6Zl
M7Ylg3IGWtN29ElhQb4XHvj79D35rN+lq+5I+w6djTpoFxzB54A+eFYfs/NBOUJ7Ve/10p7R38GP
y7D9e8oUE7BBYedv5gX/U+5DaR1XTzS6+duYYhmHGHLLEqQFdNkgLyrUxVw1dxgGtXW5G6mM9KSO
s+u/jO9CCQd4ZdV3oYxSu2eqrh+72uwm3cXYXy0b+TF4bN5ElspDNdodx/Hd8Cgd9YWDabNIu9eK
C+Eh2ucflOw5MzkEaK1pVSeZl0tgqSljp35hvI+NY7znuR2Hdl3uuKJYiOwbekMASXROH2ETFbSb
O0nn5pLjk2DNC1xAYxVreEDbWXJIFFBuGJ/8F0B8UAL+YuXoAzn3AsRknWvCXRi5HUjVYTMuljrM
QFrbEBy6l6WESVLIFNFbPjnMMjL8+QTbgfGHlrDMNUzN4Z5k2n+f7ihhG7ojvMDInW4Tzl08uZkU
vjNeaJAh/KnJDia7Qb2VWzV2QPBJEDlQEdbX3srGHpeUnCyzf6xv4zexs1mIGAJxhuNmLTKCH919
7JWvFKfrz4oM82F4l2+F++q6voKttq7foGEObPIUXrxd4TIPUMthXd9GL20FQO8IE1wKVporhA5Y
RPRSNzZ4RXDMD8GzyU3SOsJXrbxm80qt3U4AxrvkVtVh2QfixZixTaYXzeCwIhgimR5Fm4VXWXCI
HYKoLKNa45BKK3m/S26sHIECD+Tb6NwmXpGT+pGdWyAayGTZveXkVzPN0o+l7kYclvjovBXhGr1k
6a2/nd/KN36l9Uqax8Zhe1EGMCFE4WNAWc+efU8LltHrP8k9B575BqzT+HZBnsDigw6UOAxSdide
mSn4EnfMchS9TW/GtXpZzdBPl0tIfeOUsYhB3uoXop4Zz8Tc5nwA2hLew862nqy9/2UUdgOyuZxZ
9VGfMVVwQFhg5FO9m6kG/R9h57UjubWk63c59wTozS19msry9oYoS+89n34+aoADTUloARvCllDd
xUwuE/G7AKv5Se/y4/Lcvyn8lsSJ3tPn8tk4E0b/PX5kh/rJiq0wu9p0u9svcoHKp7eTzpY56zGx
IZC2wZm07/3KeuKRguqJTd6+rNf12fRL065Ne9QO+AOntwWgqgagGO/X52aHL/hD4w0X//BIJsmL
8M6y1d7WzKaIl1+ZR/E8eLqvXU3P+qtxBaxhrWyV/X/ii/CYXPffJiHkKoO5/Rg6kDlLlHcLu8yJ
2Df4TlA4UEI+lk+stibkF5VkHhO4m0O226JoF+q+zI1zCqLauAAo+839AdgEMSJ9d7fyqXoUzsA+
z1OQHdsQhCQsbqUrXqjy3tKMchBhrXlE4cPoxv+gapS9e/hHUY31FZJGYT7YXxEwf+MN8kwooiZv
m1vxLS3Z7F7BMcwZTd5Fg2mPu3+p7eImje31EeUzJkN9dEGeCePRnmkmq4/1a0OXjeIhcQto18XF
e8iWov6ikCohufgWnv87FvdfSB76AFmEfcEoTB4WH+xvDz7IjZylklTfFpKrM22L0HzqHNkVQbEu
2kmcHSRii+VbkS2cs29wP3IXoMzH/GDl50gkRsmnSuomW1IcDh6QHupk1IZy45paQA9D1lQ2BGOE
mcDJLYQwQVscGvBl9CUDOT8eS9maQal8JTnW9WGdfIUKsvIoWiKCPQqPfypNqOpO1TNNHriYltHT
ous2vsXBu1pOAYwlgMj5YNRN+ThnV8k6eJXiTeixrYP8pNO2lcdaOW79oe1326mSurQHXeqrgOe5
S9uOGj2J/MzyM0hrwcWhrcPKN545OdsKqueCnKbIBYgqssgsOWr4fPmZ5Th1xMZcoulZU3jH7Ie5
I6dEIiu5+cnil+VJHgO9C5GLTJrPkV5R3JSO8d01Pmz8CIHeox4Aw3W1zN3iowjxAKoqAGveGih/
NstbJARpJ1E4jvk5Tb22d/l8guHq2VndLoQi6HFQmURy2ErqA873FZQQzRaPwry1UOh2fiFD/vdo
yi6pQYUJBMmvuJVnv0NtDwVhQsV4eevNjcuRsRBUqTqbwmzEoDGcaUJ/7+gcD3Rk36gK+mcTEYDh
jgjzF0oFRzZcufQMGbCBX+SwbZE/mRAsEOhc8q/MJ9nE/8DO/k1OzIRYhOIi0UrMWN4X998Wb2XM
s14lQn27mY8m2H0KD9+T0l03j5pEolU4Go/Z6iRE+FRFDXv/X8iGvm+P3/uesAwiakj6FCXx1xNk
6yxqQmPWt6l4UHFINlrjlcoDY5iq2hmpy5mPZ9Vcr+vdluXnSd+cchTdlT3dTkkgl5tjWR/ymAQG
O25d3moEJIAfdUK51Eteyik36/JFUWmUNnq8U5s87cbuHY3a1Zb50LD2Y3/l3FhymZv+ddeRStqp
VqkXpfxujAWw884pxuGoNAVkvfnQsahHE1elYWuj5a4oEuVaPRecT7u9tNTmALvYG8tB3hWcMfM6
6+16KOjorf/0ev7vDIPf3yJI6P8/PX/hr1GeRqQKc3q2DZvhKEVXTeGbqEkEL99YQq5+11wxGXA1
7DwLLSNQSKpfEd3ZnCOE/8h0fK8bCF7qWHzAcMkov7yBQtNyx8KV00NkwSJ48PbTX8KHGVZfc2mg
PqfRyW6Uc3uksxbu89JFBauxyylw+E7uOMKPHSPSFXtuoM5cxgqtgteLoYVX3Bcrb5NdPQ8LdMWx
xxN3wzEvjtngWZ8RhTqGbcVJf7Cy91CDX1vhNEZY08BRpYxOvaL/9LblmEMaEgWwBHMVyvlVQUc3
cCThraBUDjTrAJKatn6jkw4Gf+EhsirRERcHKXXN1ob/2xKfo6qOPWQ4khowICiRoKmvJvW6UUK1
v16FoOl8y3Cw1WQbujo3MfeegO4GUmOwKXHBZuiFGE4DwkAn1sFQxW6HyPoFWAYiUP+WOHc4bWOX
a2JsA3VkIJODwZ8lQ4lCKiqvpqW3uENDOEI4AkHzRB0yWLs/JkAk9wWI19NwEOprUUHS8QglPC5e
fkqIU6goeR0LuztOzIIUt3COzmb7bmjXi3oomA/Ji0a0RFNRMgrJ3TpXj7yl8FMAz9VD5U1ZZL2M
XLnc8627NPYK0nYj30qf/VN/We6lZ/pVGFnuK3E7ZLB3QTq7XefWvNJjEvRwVpSIs8dRHK/0okxW
UkIBXuVZiJ3OcqzcnS1fhoPN/Hw8tfm1hSyo9gcETIiDRjfT/qozZIdtu6fKsb0SGxyh4rxnxBe3
//tMjQka8fDW6z7BKj1BSrFt3jBqAKVQtHrlT+1nTJ6K7Q4nrmA3kjuvsKkemJUGSKFzBrOKPKv2
8RMYsb81p4pghuwujQIpPc6pG1mHBf3afFCNY2GeVzJcImq0qbhfqTzb5DUye2gB1bfyIdhNHxbp
LgsM8Yw6Oe/o7jp4WRVsw3iIEK1L42u+XpftaUkMFDKJbfbm0arKsMlaP00bCuvMEXLhZmWQEZYd
SZ4dhhvRhqWbu6RAanxEKTuLyfMQ0f/TkxjWSyUvtCJMPsLwLmc0ZYPCtUGbNQghcxHhlj+E5IxH
UhaeO+Ndq9+z+KcZW2+37I9C7u0nlZjd41tEIfeYy6c9YqOfGj+CKRvHz6iUgomZpT2es0WCKMTW
qSD3zcUgz7KzCYOmGJK7qD8qCMvU3c/TlahsMIUphioVWXDhzQt95URtB+ymXzemnVvSU9GaaLlM
wbOqOKIFEvyeL5IENVuzmLXE/iPGYNUKr1oPkRbOOq9wVF6sbUEM7yTTh4EW3gKMM7bbnm4xHVHP
PbaIf9UzrI8RL1/jMLiSDFZa+Xm14XfrK5JjuuuyfOrbx6QdA6tEZQ6u1ZsazP5Bim4nLVSpvfgu
4M078SZvKfybtAh4E1Iz29EGML0FMyLHJLtXReW6aOCFEftZBPts7XXbh/20BKooAWjGHDlNdiOK
wxuWLASIk2Mak9NGxUOfDWHZXvS6P2WlHMyC4ZU9U7HSwKye+3zxVp39r1zyaEDun7jruo9fQmhw
LuhL1To55RoYrjEldxkTzSEhiw2uzdnrGIhIw037MKfde2BPMzeBUjClxuClsy25BkdvvXQ1/VTz
oRcRV6TAy6HmLKVDNcbO9iAUsyet6XE0Tjlto7Z9oiaZdIu2BM26tWHHuU3bIdx6ZkPrVbhoNBlE
YS4qdHzpFV3I/0H8dL0h7eur2F3VNBzXhwFSiAQ0P1vuauKYmT8EiJhQG5ZIL1BHanDgtYWToeuI
zaruCBYBt6HqYiiuXt2XEoodgDa1ekiJ8JKgfKP4Yc49mA99vYwo0FYFxpEhfBFFTIMqHKtFUgMm
4r212K8DqRVteaurqT+DP3G+Wsa7rtFtFG9FPboll1C/vU/U1caEVDE+x3nj5jjZWwJfNvwOTLf/
qBT0JZDL1UrM0jSGAuVbgUqAeFjUJxyAnFNttHkxTt8JY4xOz50ZZwqp3SqSgI1sMiUheyJVNnSV
5XHXhQvx7VInb5LKcbkhBuSt7pWGgLNkHQWH48aDVq9BxLaYlIv+dv9LZKzNklJc8mHyWxhukZ55
ZBQvtl6kXlU6hFKMHxQSv0u0m64BqS3zYI3okTiHnNgUnDg+1fnq7kYnmaNsiwxXGJ+NmaA8Fnrc
q2G8ym7LZi9eERkBtCQe0RYnDcx4aGUfOiNrHkTqq029GPkSMpTVT9ZbwiXYqUoFo7Ny6QACGfph
QM06IqBMgSs0ACbSOYZc9HQ2iBbpzhpoYDqRIQdpgjOFI1zufMxhtsIAYTFxxRfxZm5sSnNwB3rh
8rN8le/Fr5yiBPkoohS4xIdIdPkh4LUGBcwLWhRUSemx8Bftqo7vkHOK50wJMtNVSwSfFB52gdL3
dYvxmLkYt6nstdvOkwo3njyW5pj7kxgUmm+Jh349zUw9tJwuD5mQABo/XdXoCRbOMztuXAojYhTB
NQDxgWpy3GOPBQiePVJuGu7EEu1ojTyD1b7ag+lU7+BUeLOyyst2fYknkxkJ+Ct4yC6aDWmVYxLP
ClBJd2A6PRJczixUBjvu31229zqForTX0ilfTRmdMI4pKgz7EQDC5AhafNoPvBnrRvGCpNqeSvxD
NE6uyDS9DYGAu1F2EcOp+jCxkUoSpIsmF0gTWEV/B1gerxKUDtAGgq1/VZf8pT1XHwOlDx5qcIG3
hM2EogNB6HHRwr3OQjl1rEWvK/2UAQOYjBD2ah49bsabY3hcCrrlb9PjOrV21TGkkd403jcdFzvn
Ge8e9hgCABQMI1PisNli5jk2Dt4zQFgEROh7UcPw/ZURsyrhYmYT/sPRdCd7M+KDLjnyR/5q/Ogy
IKxxK7wDG95IG854t553HUCX7Hiv/jI/yKDxOiqTHZcT8gOtIxNK0QIrjACgouC1WrhnyJPFR4b3
yM0nci0c/PMsFX4ABKUAxQ/mEvbPLt5WBATobn6ynt7PvQCjlQ9gKFXlNbR7n/FVZbIyXHhzg0nj
Klz9fUFhSRGnh+uLfA16PayeVQasMIKjlgpJituawYgAbveLUd4huQ/Gx/rN+sDhxCJXEMeDaz6b
TwihKJUx6CEyEonQ4ki1685NYLSgXuIgfVCHYOH+TihfIWC9DiFK4aADnaBnFUc7ztdkduhItajH
vnO4b0rXymOD6CIosifolG+MrHHm5M0Ajx1xf7L6adtt5VsPo/VUyVfx6I2MITryg+Cf2331AGwM
fkOVMOC4o/ZF2Aa51HK82PLs1uWu+F5nN9K4D1x6uomQLjo96C5eMmUNnhZw0cI1ay/9qL6Hx/YL
PKclWYSKLttXgCnsmFacO9rs1DUCGapPJ+lcjif9cSBwFC+i6CxMWeR61PwekIlp7IibdBuqayFH
C5MZ//rDiqX9EFZfIbxp9eA7O7BN6H5IBpJk3lc2yeoMn6VGQ4JFvmTToz3niGGnfIhvsKEpjG/H
jzL6k8ZAtet7Tk9DtWXEcp/GEwcXUFX9uZBBRafJWsycGUZwhTv2WPPscfZwRtoHte3k7Or/Csyb
qaag/qDouAdd3gDwJD+ZRjZm5ErwBs0v+YsNF/aBY1AAviXplXLhPv5qUy9bcE1QlTgIzTG8J7Uz
cCeyfTuvUZy9UcIOyPzUZwod8U0MDKSxn/KV8oX6ie8Q4mx65SoRL9t9/m6grILFHvYtrZghEyKx
5yA/WkYvfhLChTZ6wdRitz80ETX4JL6vr+QNYJSdwNGNQqsEO5eddXCgABkOW6wH0BEwG3YwSKPe
uCxDrMw7dvkwvXc4MHkFYMpvbEXpCsDdoNWVAixOUKeIq001LOLD+EyfCAqEOWNMffFDfMYPijau
lTkAXTwdymf2xRsiWiDBhvKaAvRqfMPeBjTrcEm1exaA36ShrB2AVK1XPrBfP+WnFc5ys9Wn7l78
RqmaAORS9EhQ+xDuKxEdPdU+dOTylYEviQTRrN82lpZvaPjqC83txNRhYuQcxPbJV//ewlqMNgs7
f0rftYf+OVkDKQ5LLZDovCXfGD2iW7FAJYk7/9SYdzlDOT07lwvaZA2DyMUv8yVr7GYCX3JGC7UK
Xjo/JxcxRY/hFCmvs0Ai57DasbpWCNgKQHbYEbBlqBHivmtMsLzv7dXSnBFd3vdKmdhgVHMYHDWY
wU4dzi4s5L4nCp8CIWVmKhuG5AsvOdOn7tBy7IQGgp4P4z764S/uvozcocTneSBGo8f8eS33Rr6a
OEXtKBBe8pP1UXxqCGbobDEjAgJ0fBO09eL7SOCdCs1MPonfvKJ06D74nllvHR/ha3po76Aewdag
Q+nlkBfdF9dsooQYsMFGklBg6XiT9b+kyZDp+c7TPiMv4QsvHD7wxGVCR2A6ZD6A2PYrkTUQMg5t
0HzH89KwDF/RE7/oad0FAM7sdef40hwHoB+HuyGLIaEcsXYHNC8m/h93WnYNJoRGsXjoLtGaiizp
2oO7GfdDsKBSQ14EiogjnKD03I3NnXripYzyEQk3uhHwE9ZYRCnJLYKXcvMAQMRb5ZD63Rs3PJw+
8bbX+8FiOVHl9e/WCCrp8UGoP2dqB0IANuSzXCRUQy5osQgag6aTJFy43tZeyHjlLHHqO7hz/S2h
+pWh0VEa2qhDsPO/Rk8lfgiPn+XVoUQbKPXGQIAU5YJ8l8WD3H4xr5cNlAGrR4GWQAu5mnCFpkel
xWjA3OzR677Fh/Repz9jaJvlmO/r9/heP/H64ZR7XtoCAg4mbyefK1pvAkdw9KROc8/Lbt8ADpYB
0wjyYLvV3DgJU8oLoIW/mn2ezTw0xCOW+yW3wcnkboQOvHQaEPYRh4/yTrYM6kdePPUf1AtUHuLA
+n146Y/irtpMB0Zdgda7uH9QbAmmF7V0YEE9+5HlD4/F2/ZowZuiXIYvYXr0c/W5jx+2NWTZsgvf
L9GkyA7+VX5vzdf9Er2xayDzqG1LTiCGFP91lUkeNI7+6cEEXr0OT+p1/YK9S8Uvbg/hEq7f60V+
HX6UzYF0Ix4WNQkXWftlnqyb/se8lPdUieUXJzflXwZRVvhKcRQWVyrBYl5TYGrA6sRbVW9efXTH
XQ12ZZvAc173jId9hPTvfUrJYvBzKxxET5U/eys0UEaCnUduwg0sEG0QqIJfbB4d9CR6meKvXaDU
YZlQ/XMX+G1GbLcXRVdWHm4iE5SfreIwpbdr/8wzUcZQpdF4NnChFppZJGC7b6ruHpaVuuwmq751
BOxiuGIkEw+KcRrKIwLpuiW1Yj/zN6RGbvlVkVVFiBerW6f4ZbZ50M70BL7M52aKO7wznqXWydO7
Zb2OuEib4r48aPFOmJXDYSCtwwxk45BwJ/RXrXpOQq5MavFhL2lDvmSen69pe+OGldg2PaAvARMh
xx/UTJYHOuZUg57KI2EVQH5yB+sx6W6X9TSKGBtIV8cGf1iSYNjuoUaGh2LzZ8thTexkjOVl0TFX
fXT5nULcsG1BO1LEiQfqr57yYbanLRB7Ll/msTPWnkrAlaxd8DyBKI7OKh2r1UcqQ+0Dd1nI/i7k
ZQUzqx6UEi1YDHIGAepu7/vqpZa8q7zoHjpYQp3dg4MSkhvEEXTGqZIOZulTSGtHFDX00wXt4G2X
H3aDm+ZycM0D9ZrPvGwWDfssMOlaaGkQrycHGgiAF5TnsnSmQQFiB6NQVA4Wd8g9OXeWhWPOzfNX
wTqPehDF56T2dvP2zHUepAr5GeRMUeOAhQXcyzr2rzgU9/yHvZapb0bhytqu4ZpNM1RLn9t/agEH
DkX+X3rVXyMk/lIJG7pOcsyuTiZ16JcRWU2sVDWsCfVit18lTXTYAEsqRx9BkjhcJvUHNR3GDmk9
W03Y9ac8OfbIsuerrT2u5dOk4afxmzbIIgc5wvodze7e56/BYt2mIOy7OCHE8DLUYU5hz6rezvJ8
zZGRpYHQXqvFTaScpigYi+ctPw86vkFXlq7q5jsRrovkXMOxT5+aeG5ewUgM8a5pDqZ2SYWnFJlq
+8hRmeXXSxNyiGMOiWSsVU9ReiW+lybs+kvanpitZdWhNl5UPO/oIU23SwIJVc0Cxef0d8PNsJ1M
YFEmDEieqngD4D42CAYUdaAsLMxregZLDmvwUQ+dsZhd5v6tXA5V61WbiywjUmz6RUQywLlYOEp8
qRj/tsuUHYCKaB+jZ117q8ebXHmsxmuzC9beRTShlH+1qZM/mFSNrrB6s3nYeh+IIioxRxya4oSQ
TP2Qay9Dddtj2jxNaxCpYUblx9VfHOQoKLWnTr7id1P0TlIwQ7oSsY4NcTxGw+0wXxNRUfZOE9+3
JArn1xgvFlhR863VwqZjqDwRHY6e+RSNFUOapMOg33MjZ8UNJ+KkXabiiTMpKs4azUQBE+fr/SH/
rAGB9o6JQnNCdMJRhX/9G2dCRFlg3KzGMZe9JT7M46W6wiusfxSPhBa7Eix9o/MLiR/d7roKLPke
N2CVBd0adPKp7u617CLlT512XxtHK/sPq9uvgPz/XfcGljdZZpw6FN8voXZVwKlOhljfmi3NF/bz
9aIP557mSl/f5vRWUK83895Y3oXqu1XGADigS6+E/Gao3tf1a45f/yxlZvrW//sn40eAEbpaIuHR
M/96onyahlJfyvo2yx+tRbz7K9RYMyh4uLdgQWLzVID1rzlCvlT3SeDAN7hdVShmjUOkEypJig0Y
rY7HkfCQ40AvKwsrw4YNNxLXqw4eZP8DuvmiTuuxhW/GlwfJwyoygCxyFF+rdJo1JEpgMdoonuq5
YIvkSKdOzfaJzhkeAEJKVoOR0ioBKlWMn6J4N4tPgcaeqLUYfVeEC7sVHxvlKQWpskT5ED3V5ss6
Q5oQTL3EF9XK9sCioqmDfO/oDPkydCTdwesX66tcv1TNowBuN18B7hfqR43tPR4Cw8LJNIO5W1g5
ZsUnWMaZ5kuuFWe1pmwFQLDEx4mEIXNmfpriSPKjmg1gPQbQGMpg4lcSMyKmk1Gm6eMAPxDVX+p+
b0rw9qcC7bg6DU+5wtcKI0QYA1jEdNfX2NhzlEI1jjfwFEk/EKhaxvyhnMqmBADIP9NadWX4034H
u8UXCjAenOCEBA+RoTzoqA/y2cJZyIUkhqOFdm20DopehJWCZV1DNQYeLy3mq8wJXCAjiNQZox7K
4mR7GKBzYvOjNCnf+9eS9jjadR7jpaGDHltcZBk1M/S0OedXG46HNU+uhAhzK9xxlEIJCGCnS0In
rOcRcDDgQDsAVgYCMEhbA8cBu6p40ioiOrR8uMmzEe1WTiQHyowoOmLuDKSicunNyPeOsNl35Ck1
lnKOhvlgZAcLuFjrbszkNec2t9L12CGm1uqX3izd1xhCbCD4RaZqX0pPGRNbo9Xrkmupr8O1ulvb
7WDkzIPbZUxJ7m7Dpaopt8TLLDFCzOC8AnbVytwFlOogCkZUCHrT3igczGiOit4T1Q8mKNKAAPx0
MIQPLTTSxrQXcRAOXQ0I3StBVaKbWyErOzXHWY6fRZTpkrcfaGuEvvViHkWDIlia6F5EMl/uyS8t
V+uH0NBqF6+kKyITHQxadDsa58ygIiCIRxhKwZ7LDrDhOUWsPR5gR5APWPVrrT2YYMc9sNxtDdWR
EfgDk6KzC8hKNcbLBAxPpo7XwGlUoKNk5Nb6j0WmwGAJHt+osF0SppOQE+OQU6VTmFJxpXIbZjnO
G4P+fK4BQAcgDAjCnbKv92JICrXmR0VYOCFjq0AHiEhNhSMY+Y6i10oB4YuVH6t5J2CC4/5MGzuj
IlO7JRA/C5WAsXl73lMzh+09FrkyEJVEaOB3qkV63kUE+3eSSGe5X2wzetjpsx5wBcdDV99U0RcG
PpFNMkRMNedgatK7ud24yMB0ltsiASpX+WL0DkA+W1FyZPgF8cihBlcU15Jal9gwuZ0Oa8HYiHJw
1XhzLV8sm0uR9Q/q1oaShndbIKvHFYGgANiFpPF3VqhcnzPWisx/1ePWX1jMEROxE/UhWa/l+K61
PtgoFdQMMJlGnhcHgZIsh32r739HFjdA2AAqbJpyz5OoUFijESzRD2gtZCB+YBU8JmV9CLLDt/Vu
Nse0Awxidf/5epD+9XpA4MDgDtkwRAYHcX38TZIyMRign0ysZHMWztJtgkhXR1zfXeTpnBuwXIdB
OUjma/RlAu4J4UB7prnTcNAHvxqex/LSFNemdS7KayWOCV5HIH2f6s9LjaeUPNVw5/YYA0CSSBek
BEjJnlFekS0CeDBpOH+O5YxQ0kHhQ5hPhQjzeWNKcnGXpQcmd5OoqSqwpxiwHWSoZPnImicy1rSA
FPDye6JS2jUUy5MhHDKMjcbZQB6wHLnuU5+JHz2VROMKYII383jsWHjKqTKeB+2+IldLCLvlYY1G
aIlXkd1jNGcmnsnNa95fVfpF1I9SiiTsgFc7Nf0qP6nMeeqSo94Ef34Pyr/I2kxRk0hy0tU95+qX
aQoNz5JKS1ff4umgY18v2ymqfSI4ACg42nfZyMBSgZZ0pJCVAmr3VjyZ9LnPeOv02u9GZso5EwcJ
AJXiF8thau70+WZQTrJK9mswkGFyAUehy/nzs2v/UmHw7FjpKC722eO/NEXrupJIZtY8e6AfkYUK
eDicbTtp8T6Fhzgq7lbNPGSyK0NasbK5c3Q/S134PZToOnlVIQnLoXod+VILJ8sIlV1BW2mQFTaO
ZXBI1KzsCWpG4nsBMfUJD5vL5HmZblPxOsUHphSSH3ym6XP3iQgt+Y83JP2LYvL/fMpfmQJ60+XL
Rmlxmw53cvPdYkVvDst2F8fHpPrJpMPIGIhTfw0TStxIqV3n+dWfv2iCGP9Zy/EMaMeYNYQ3zfol
flwgp/VCpZYD48cUUO/a8H2QB74Gp33aONVEZ3ul0tLJyMEXQKbOik99R9tQ6Fbn7otggN7gkgcS
fix6F7Y6BpAHhzDdDH/d7CLTZsLoeGIgGkh73bj4XSsMSj2VFaJtsnl8SoB1ODP5rBKOk0vhM0de
QloNU7YMZ0Fas9/2qAB3U4V5mx23K+tGuGdV8MvxK6EjAVFDXKZEV0BU/IUb+qWZY3bXnqYf8w8d
VIftQWfsIT/qyu8yqGagxEE3HjG2TGOAycXiX0HngRWguVKwAxfqAEOTAiPXQv2TYuSYcOTV/jDl
j3GNlhMjvjaRzYEyag82ImlNvDfeRnTDFKcXUn0xWYlXuJ/o/VbCEB5iggsHD9xTflzfoqce2t90
xPwIfo9uHURhQsQFWAvYDHmKVrc+SZ9gnihmwACLT54twtouu0PhC63Ld62L4T50JQ4GjbBwp0YG
Pzg1i7fcLSZISI3mhc4YrfV8BY8KwQzZrwGXhcYHShbgVfhsGmkJ+uuiP8zgCCBWYOtIIwo7HY40
iQjaZeQIP8tP95Ri3uFfAbWxkBU+P9Of8we6w42vp3DixG2p56+rJ3wU6Mzrg/piRc+R+Rhnjygx
YccktmHpQQzKBeJypylcC4k6Z82H2Ngonl7F1xYHAaxQdaCoM9EPIzIBGod9Qd2ADgqP+s5JuA0W
+cNyVo8LjY6DYHV84yPNGSKYkKIU70GeBxgS8CjIKKwFB2h5/VZBIPGuoIYqr5Rb5actnQLy9gl9
avuJhUP6ad7haFu6BtICsCoAviOrlQNQOMSAkEDgP5WDE0HNdwbHTCh9XJrNwvJmhXsWLQSAwU1a
ntOWZsFDrY+2vAJpWB6E2pcyD5EjOyF+FRMSotz+awmWQH7JcUeRHQUStTlC75NpY+JPxVIHc4mw
OCYt4Mwdj2mS9h0YcsJJytLDXFj7Zu3T32tnAhuW5/VLv96e0pv1M3uCXxpZ1jCiOVFBfNseuvKa
QDnzaM0erTPhWbWwQ5+yjD7w0Hx3rc1/i3onh5Il54IiWXNiAYDLnjeoBA+d1wZi+9cfLRGt6buW
96KPDizj8s4Jug9IxCVw05gul7y0OZDCZDENm2fNnLk7lsDjR11IKEMM+QFT/MQhDFfE7+a3Gjd/
Puj+DT0yRVTpyGRJiVPMXzeKRNVZLWVS364/5R0OKxPGmYMMP9QWDDqe8VCx/G4foeZOdFu7aKTs
Di1lXd28ZMtV1AX0+GAFqxqCaS4z04M9fAnR+3886L8eyH970F+XQjKqk1WLEV4R09ka0d6UOJya
l3RmImyZSde1kd1KdYfIgMNtg4cprPeUTYGGkEEGmnoU5ZYxkfhk6KTlSELjwj4davGtWPVwZpRJ
gtBF7QiKJN1TBv0WyHP984eQ/kUTzPBsXdZFZR/uof5CCKbEtJLM4lZpXMgkLhU6PjSQXKW3IzI3
5JILJ46d2NLjn3+z9i/WXlNiYrimi4QBMl3k/xafssYgWUnIuVPplTc7aQ9QuWLllssVBwAwmCmf
cOSD98LG7bqiKWjmQC9uhuHeMN4a+SOVXoz8AQFcU3rQk8Ro6MIx6m7b0heoea5QfZpqALOQ5o7B
4ZIeCSETjFNnnpbCa5tQX891HW4mod1HoqRlEneyUyWEf/6kv6oHAKE9MGrPxWIA4l+5Db8+qWwU
89r26XnkGjI516r4XZZvB/2nna+a7c1YsPsdi4obETpuedvaFUXBW0M18ecn+RUz948nkX5956rZ
Ma0yipuzYATJgXCrcBHKU22iBJQGzkjAyVkbsbuK7kgaZGvlaGKgA8i1kopbJfZbqs4eTWeNYJC+
mK4uKk/sVviU+pTwx7OYLBrsatn3nx/910L956P/WqhVJsYoy5LkWqfr0KCB45e9u6tH2PQSd8OO
tRSXhApg0gVY/huxfmvzhz8/hazu39Av9Ter1qBOtyxNVLRfm75TlS1pJKG6RdvoKXZ+2dzViUMj
TBxCI2zVI6bXFWQPZR5Rjx+UZkH+Jp0IJT5VuKzbt/xWOT3wvA/1HRY9l2L30u2ss3A9nOtLdqMH
KLgcw6ZftBG12h8Y7TzF725Ieexu0i0ABUrfmFxrw+6EBtyu+l1hyEyP0kkKIXdcpl85mY+0w1OZ
/pie8pCIhehY3plH6GBofYyG+BILbOp4ZG/qd/GKQWc36V1z0I+7uAtZ+R79B37XfVh36FUMWqAz
bx6/HOM/bA+m15Fd4wnJsa04j+IZk8DB9IEn/OQ0P6zn7G48WwEihyM3c+cZt1Kw+rWbhaZPGt2l
8AgmsoergaKJHPuj6MIkwmHZ4/UUVF7nlK4ZSo8oQrfH7iiH9DDH/D69RrVghnrY+vzTp6OwNQeV
rEcIFP8fUbaHGvgFcsm+PGY21g678BSv8IZb7ZFAnfcc6xIX82LLYYiHPlhDbkQmuceudYivi0dc
P/YYoj31LDABbCPx9WzHbkYJW/xHR/FXa/2PdaSS4mBYOvM6jV/LeesGXY96bjmU5jDxmK0535vK
V6EmRVfkPcYgTraB5e9ISQeMRwURU1Dca1fVnUSqB+AVYSWAaZrDMJY/r3PlXw/nvz3eLwoHT4UU
axaPB7uKUn3IfQKxSjQxOEgphqAjCL4ufcvyGTglrTSobkvIXMawc1s64jNM1f1cHRZPUY4xVcae
FOyuD2hD0KcgNf+P5/23Bk362/P+ao5WZZrSdM3q2wmVSH/u2oekP2B+kIrz/1B2ZsuJa8u6fpdz
fYhQi9DFuVEvOgPu64Zwqw6BkGgkPf3+klqx5yzKy45ThF0Yy9JocuTIkfnnn3uCsUM4CH0NFusd
DJAB1ZTwxp1Ym8cxljDR1ApS8saH/glvkKq4OG1A2w6OIHjdwckHnqXqMJZTrpBYol8csJjc7zvw
lS2hUcHM0HEtybb45xZRr9flwNg022VNtJXAR7zryPoGctxFxJDFPfH988yvBoyq3RaEMsToYOT9
84Hm+USNr91uuwRsDzy6tUlzwFfL/llkM0sD1FURRzqVizyFfqEyqF17Ln3t+HwSYIzFcQrulQyY
HbnVOk6aopnq4KW3WPU1xzziBKoB4Mm4s5Vu1UCul3cciOCEUJuJ8EZvKN6ogm3Zg09QOx3EGuEt
OCSa1wQ1VX705wCcxhaDuYRdRMjjQc8PWA7d7hHCT+pQrTpcCObpRquilK/vx+fL+QAJqelwSdq2
dTUf23596gawLC13ED5sPqQAgwnfqnZfJb1fp7FC6PX7J4pZe60QNGp7mLaiKJQUvlIIyWFfjTZq
vl3q0M5YT+uKldYSgbRA/MTfP+orCilbxyghCU3H62dcr+5Nv98d99V22YzNt3rw0lorqOkG2Miw
+lmk3OB5WlXmM4cOmkGBgB+e/4Xw2eZwSN0+lX+wpf4pfLY+6styfyiXamqSmAMVpWm5vUZoInsk
UtWe53b6vNfqZQMggkpLvRn0JZZcT7W5H8zQr9LybJOYHayhHDioTPFnW5q8S/qioS0DNQX6wJ6y
XZ6LsCw+SNiqQhX0dxvtOUlX1LpqRsEPQ/HFtNumTQ0eCmxBnHTN5jVsun4IFL1cUnyxM+82kiZv
g3XZEBzcHEiy3aYcduoAwq95r5hPm3LeHjaUG7k71kdPazzLbu6+b5P+hY1jE80caiODVFvE5M8h
2WzWaWuWSblENDZn5f5I2IeVNyqTF8oCkMrgtdooPIxuTtZbTXi7Clpqsxy1pyo/gN4mFITU6onh
60o13YLV3VUa6QAFPtnKMzWQpYd8MVBx4r9QYmJMqOf7DmgyZ1driSJUOsVkdAshM6/MXHIH2h5G
rQ2HGoovUY4LW9UFR0nyWzMkjAQRw342mK/vsqk9M0PzExzGHucA+ad4Zewwxd74vknqV/M8HBEV
JjqMp/fabhylZmWuDxpGtP6OiJ+g0a/AZRTpPE3eO3AB6nk0048A3mHS2PQh2oCjrfVG0UHiGhs4
wL9v0OiLHZ6aRdAUkxCK5/YSG/iX719vVaOz23YjTF11guvidmP6uNksDYxMlBGPqNwEPGcBaJgj
bDSoQhNABkUIAWSOnIFk2eAqAScJfMZNyCXT3HqLY2Nq7iIN3zVMh5Q2670Ks6qJzpugUmYp7j8D
JGc8AuJgA5sIjskE5FBH6rPpDU2fvg7NeI8rhisPkXYK4JTISmFTUD/n+1cDgOxrtyw+u7H1tqkC
EHG4DgcHUrjYoge6p4AOMQK4sIgKU6A5BfMJNfjgBw2mif7/U8Ig2qfmA6+Rbg3Nq/0h3fSqtu8z
pvOYBsP84A051qmJFUjO2LmPT8lctZemRfLK6I4SgufDyoQoLlPuNAgxTvUu2qUPw/V6MTILxvWD
w3BUk31yJur6/USrqizX67aqOmcVIAmK/he3eF/o5FUdumJpNBxYhpP0dPiVwu2l4H87QlibbMrV
9l218tnGhFQhBTeZklu5RzwHO8Wl/Cu8FRicHUhuWOaywfxAmHR7FMg2l2cUA4Z91CK4WWfUiaBu
stwiIe9FTef5E3Xuo3IQJYPohGtpWP3CiNiRjlIamv+hlgQSDzNYudoRWbQ8EmUNuvCu1VJySNSg
p4Az5WWBKZrar85OI2NrBsc8bMnLOamkdmnrxTr7NXwbJKl7JFoiyvJEZt6oeDlSTSqzWmJxySSF
cis73VZjrLoU1KcUJe6ILzIpaTFaGD0xPgMuLR1ju1JIhUxuthmJtt2SegKASKG4HWHWap0RGnYy
3XRA87Q6zmn4AAxwkkjBJGKs5OX0gHDATNb17LTW/F2qRR0ZwtoGlCB8iPVUIrsEkbq0XAxH5x8K
8X1B7gDaQ2eahUleU4dXeyu1KBpCnadi2d5kkQ6hobMn49yhqyzZowFbzwaOpEWLYw1mjdcyhDX2
6bSq5jkMI81CjlvKa/OY45Z6370SXq0/LCn/49Y/xY6+FEwNa1fRhzYkd8bVIlJac5MeNvVmuRtO
9vpkQ1CVAlFMiwlDatzqT1mbOLn1eN7hqAaV/v3C0P7WgKoCT7tui81t4on6c5uz7Srt1NYowFVO
m/Y0gR4gw/dZwRrFgVkyPAdQHnQKEa1hbGt3m/NrM5id9SHAcI4UhEwbkkEP8Q4w8I9VPq+cRgIm
gkvd4mgImEhDx1wNTn0o9QGWAy5E4eeAanNUxslw0mzwhxkEzsjFx/bW7L0Hu7clbGIIcv5OXklV
vX4/UurfBgFtIeH9En/SqeDx50id26Nlq2stX+6hcaeuhmBwejswarhwyF1TAJ+eJqOfKqBdDj1X
istAv2qcUEacUK5N4r5Zd80mbfIlFmJKmi77/QLuKVuPE6qndG6hzJK0ndZwchDN10t/v+4WLUdO
9bCwKOG+LUyvIovJNLQoP3aubt9LgU9Nq3AkV3dpeXzYp0lYXBLqLPLttyTdptWeeg+szp/oF74w
AVST2J1papQL0iiV+ecoWuXGGGVFm1O95jZLgInuboYA3DMoj6FHPxBzAy1FEZ61nDTLfmZ0k0Y7
gYB+1mBAsPDF/TCtMm1X42tCqWjoCtOrKcqVqsjyvky3xjpdwoaaKnOsD9mcjGG/2O5i0747WJ8V
42U3KykTU+3tMGvnWw6makq+mfpwNKofsKOjL/ZVuE5Vy9T0kcBHr6RetbpmtLWswYJ8pZMdJiMi
+BPCbsUWrKezfbN3sxH7GDDqSbUkznGATXgBZJe8/iOEzXhyVI9Yc3JcddWC0CJU3b1NITCne6jW
IZRG49arb2wgIoTTxvsnal9MUeERjL5jA49Z6g1vtbs6GqzgF6YK2v2BhDgr1MAy+dXyLb15a5eS
NEYItI6bUbh5KYnyQWpLKuw2TEqgRpJDRF77OZ1wjt/AMdZ6mxVp6D/N3t9HVEYJSn0dShGGTLs6
xK3r7WZEvrrJZAHhPEz3+h0xAl81a8wpMtUh5EjKmNoL1ZFaGHpCChdcNYQUB742XJ0PabAZBj+C
IIdXtret6KMR0EfUBaBD3N3S7H/ZlZuuSdkN2SYpIE88QZyimfP6qjrkt+LO3Ho3r41z1zsfH5Rt
cj8S3oD+dD5s91Fx7ufzl/EnOHXcn6Wz3OIlzLzUuS2ClBDE9Hnt3G/dB6J3Ptd2zuf7DyviIvL/
WhLXrb8+OZiGXVSm0RrhU4zF4xT+XUvDG+c191aj+OR8DNzVYoH7wvlYrT4+Cne6dcKd2zp0gm8f
Hyv4y9xF6q2ALnkD92PtyS9a54Xmkh3uPCzfbxPv0/aWvH/Pw7WLv5Gv9/d3SKXcydGZvD/UHv/L
Bw8U2XMTb/m55K+d5X3qdM7y+MNGeK1n/+q0bJT/mrIayJR1bs902nIoPMZ8gVlz984vfMXyxoW6
wFWdFaoghMHPGWue/0Ls1qE94silJ9/Pg3Glmf5qkZi0/2pRbvT6dr9nGgCiOb88GnIDf6MDH7vz
KlL09rh1FlIPMnMWlf+xeHyupTGf9/f3R+fBcm52zhMDzI+J90Pbrq2Wv9p2te4Mpc76/kDbNtNq
SsLZjQlZX2yR3zp5h35D+fX9WPz4vCuVeBo2291RZqeBhxMYvDtaQOwIG/HbqISaj0jLz3CXqw3/
rz5eOUX0piq7Xc0zZfxfZZghaOW1IlfiIu55ABcbIkKik3fyLGcUkqPmEMFg4YKoCKmU7MsnZFvw
p6+m8246s9b7JX8BkZiHpFlOyx5uI1ogfPwnxVVcfv0LRiqncJ5wGqABFNdyjDF5n7xwT7qvNwTG
na0zRcV60ykVNqdwFodl/Ny7z+BEnOnIeTs4j89bhyA+X8+PcHo5z9BAErnglyxXRKV2X1qfD+eq
q7rPc+63vVytBOwCBBZgK2G5jTPv8/Po3FI7YS6rFbQFL2nd9zNsi8R8p3Su9uF+dBoMtC0SNZHh
eSV5GIUpb592TueWMhil8wCa2nmXd4zdA2iRy8IDCHIZZUpre3cD/yQ9mbIyyGFF6ZBy72i308XW
eXzcewsWzcYJ38iic0ivcuesGcUZ1+6YRXKZ5p65EsXLyim8z437/rC8/fy+s/9laQ91zaAIHGfo
K2WzMQZgIC1EixxjB645hyQq/+7m9QNV2TvO4g5mLD5tncUCMgr/hUxCt3ZuiSgEn59MSuq8J97G
fdCdh4f39+VPjvjh1angP6L/T/uuVI9ZZnVbFEzGg+KCvHBe7/Zu6d6t4FFw2LkYZonKyUiV/jb+
BYLbvej/xTNZhozrC5QJLtnYlCDitXFR1yjzT5Lt2MNgvPQ+b+nT/P5HNY7N9qUc/dP0K82kHuy1
0q8ZWokeJitZWLCZscjIlXWeECZZdFhJ/CQLK/gFwQRXsujMQLtc/CR/Ky9Zua0HNVBADqf31Adt
gBKWa1mn/lPvYYzFIN34SBat3EYEMVuJ8JK0wWDJMK3YKp9xEDIaLLvLt9ND7z/PWXzPdgjs3WVR
kpQeyydr59mZD51H1iSFcpxHhrJ2nvk+f2791r/cheQ9hJlVT8oWb+U24+cXLRiE9/Ot+72s6l8v
zH8G9Er1HvN63yViDZDgC6TLsP2E/Q8iI2rUkZTaujVpFPQWFJ1JGLjEiKkgUwhxOW1PnnlvhzhI
KN6R0lz+ZOiSoQbAZzDWAkpEbnPv+/baV07Gv2T3Sm03nXI8aSXthbDB+yU7Jlo6/K2+RWJxK3t5
cEfmOSsPLio+kEvkpTp3onMKZ/n5jqp5en3deLhmHGte8D38+DhNRJ98rF46B9LVEOPrIsxkrod8
ucCh3Hu0ZSmifs9yLYJ7cHVivi1Ztp+wNTq39yXG3Nb9SafYX69Z2xqCZDFHFJv601ywjV02xB2O
TmGvkH3jgGRiOHSurE82nFdW7u9+vvYoWHf18RZCbuOsxPSU1XzzSojBufttozYYfJ3/CzZcrB+2
PBg/AsT0ec6ugTDeH9x74stoot/fc+f+5Z41TRiawci85cA7o0Ktxfv7D7bH1wv8n35e6c7hcZf0
LdWNQ9Kn65HTR9DAboR1FOjX96Jkfi36/zzqSg2m+36QK0CcQjYfcPWyFcnSlu+l88tyJrA8excT
cefMUAK285p64WI6dNh7ZWVunEcYOR4fZdxkaTNADBiATPenQfmpqfL7fxmLWl+eymxwIIHI1Z3G
z6fZ/OwLskL1YKjhlbqaD//ORPUU/m/c42w3JqWAdySOe2oUqJPcS4M8SPwU3MTag6DdJQnTgyTD
gSDKU92OMxx6bL5GY+m8wHeuIB1yE5cqSy6l2W9q9+BqjubgRML7l3gU7Xag64sPvB945A4Ha/+n
zYoCCGIb/G07/O88XTsVqlQfFqaOzjdm6i05pu7Zrfk+nJ3dU1B7xDxm6k1/A6Zj2vjyOzjt/DyG
bdCFCNUzPZCgfNL4B8+i3eBVPfkr8sr5H6en24wrT4d/QO5wCk6Bddv4p6dkDlVmmLz0b0Z4CuR5
MO0EB578ZPIwLQRKeJNwkIGj83JLIKm31RMx3xtw93y697n5eP1BabSY3HCuZ8Dc+klbykO0JSGb
h4PXBqRhhcfa0UIjbANppdQGkl+dgjQm7zlcU4iAggpjCOV980auOLFZQVLK2J9deJTjPN7EsJzx
1XLrNkhesheKZQZHHxs+5hF8wVF529L+hs+ONBlr+xNE+xJFArPt5XXipvLqn7Y8ikePrdtubN5A
d8YfNb76tok7Hig3bD6r6YEdYTvdMOzy9xT8DkazNIa3dXp2ZaAO3tHf8lv4W3yxhI/++peMHCXa
Zr8n5PfvrBtiIjRXBhoCQp585I5MOD/n8ZCkUgo9Un/gTFZpsP61YTSkqf2bjE7FCdxPYyaPIZIn
KeNhaIxJJ/eGdJR6KuM+GIaY7w89dwdeOcavzu+Gy5OXzKWNMoDauJ6eGVJphQyU9AYWw0B/k0Fr
g/2Dyv8nru4DGPa5jzxBnnfGSGI1cr0x1qgQMAypx8G9huFpKr/pWKkWdzHGo7AP1iQRGGMZObDl
tOrsy/GiislFnc/UQF6HKcluAaCBAJwGj4I9LTjzGOspXxwf5NLOTyLgoXen2AyyaOCcYlECIJcD
Cl/06ACy/IIkSiI9UL1NABm6t+XT/cOs80dj0Fc+Bc3CJCIUuIK+3afmFnfqp71HQjWIKvDQDqW2
uUpz+dxTWUuHWOGpUAJQkI20f342oLKQhyWRwLzyRUdXeq+O5f/d/MD/cr/RGPyYT8YE/QG5NXT0
IF/Uceu1PK6+W4fEz+Ikar1yXszlcz0o59Toi6vYeqL7XNFexqf11owo5ElPMi9qoH2uw98P/T0k
LY+RPtdxTVNP3J2/uytWVGHgk+EnlPZ4bAjhxcanGpymLePf+XKQU1ycXYwO2S9y49NURohmvo8+
D7EODTuDvVkAy4zXY50BNwMS+4L9ikpidN8KYGZmSLaL9Vh+1hi8czh6kN+qHnYnn4As8mEVHHOV
V/B1DlWvCtI3sKDg6FJXvlODg/xDB4Xu9/E51Keg3rnIZDaoYhvsxh1KHdLlwJpsPftRn1API9ot
qUR1vw/3ISQJYR/1EXx4HgnYXhOSnHRD5jfumqX+ynHWVyNCEN4xPIb75W4JotqXtnBxoEdNWMBp
JjdSo2Qse8bvK8HU8+onMID68hACpBhYuScbCdWU+Z+M1KAJT0TaZuWvYiwbDslMfJ1DqLuIl/LC
Fwnwi8fRLx4Fi6LfhBk/Q2cMBeY99/SKcT/ZcfTmF+NsWYz3IRQaSxIveL48t4/IYw0HPrj5gKoA
7G7Sdo4uofQN+g9CQdxRj2gQQp9xg9zb3hRjxotbwB8Qyg7YTxJfmi/X8AjGEygU3Zb2qJFsmRum
6MiRbcsoMo4kIwF15Gp1Au+RZ05k2OQ5TUgxML8KQCnKlTxDBjLz9UkeqFF9y525v2zDFqhFKAxj
DoLhhusFS1nwGdc/cu1jM+snMsRcSWsyeTLvpevS8dFD4bdReWkrY4aIG760HbNObtHQVGmKNEka
RqcvY65PRKqoLswSrtABYgskYyCX/Gk5y5bl7BTZ82yWeiRLetWkjmyf2htRHYEldndx451cwnyz
Y2DPGq/xVP8YELX2qaA4bTwgj9iXRUzBb0cJzt45gE0zVAJwjcF+ipsBs2EAPjJb7GItkBesXOyA
lw3X3/nExdnIgRmFe5+STewweQzdCsWukiAPk8D2IEZgg9ZvION1tEDhReUfj6LKmCGYLkEHIpI2
eWK+9L7gI+Gn8SGl8+Gi4D4gHr3klpiRT/DmZhPm7L5pyN0CEgYAd6r+3tNDEhs8cEg+uXpeRr9I
O+bercudIxKMMYsUj3yQSJ5bBBu8meAn2a1GmEKmO2KXxykeYJZE9T2F1rkTdUhDUlD9AaPR0brG
04IzT6GGg092AXQthmfxFIORK5BnfPDe2hcTxfRIUKbllldOBlPdEQuCMqMutSbZe+og9ekh2E0I
w/2zd/QOjvReYVaUAJJK1mXii3ATUqAdoEXHSpSC9JR7QoPgcnffiuFiwqCrQmz4iLon471PjrWf
B7/g/2HrhRGKSZIX6GgaUE7kZ2X+e+LE8oII7WLMAFQIVPetZQ5KDquqa4X00K99eb+PD76F4+oy
BvRVof/wEXGGgkAS9CtwS0wxEgDCDquWrDn2Sy0kmoWlhLmFfMhj9z4Wb5yGy42beSVPazxGzeaM
pTgD/j53IfHDV5Lg0CKBNIJKxoOTLFaZOSs8MzKFG76Rb4P8ZrSmiPceQWofzgoobSBlE5oY74hp
W4Ul4zvwjo8jFh6L1CcPku7vXoHH8oyz85kETZQDqd36hOZoDRkmiB5TylAjSm7hmS7eJ7JiMZ8p
Bo2ZTEdf5om7JC3dPUdVmDNzo0AQwLIaBrGAi+2wByxMndZZwWdbjlfbkDrSSDk8oZNtaD+LhAkU
ezAl1yYog8KDMoPvIILpy2l2WFIDmYefad6Ae9BiJJGqRP56cnBlHuDgc5j1i/yd3OF0MyHhIJzJ
Ds5ewqjKgOzi3p0L/pisOe6R3Qwgi0qCM+W1BvyceMT2L7YuGbys5FOQAXjOWK/SmjpMx5cDwDxd
ZgHHgRBZk+scICrhCCmUVS2t3gUJOGaewQznIgF+zaqU32x8A+xzHl3WdUyNc44fGmvbDk++5gHG
DIC4YieK7dVfrDID7bGer90h64dVwTOlpYAnWZWypi46hLvnPmk0rhbAChZAlx2C1okG8YA5kudz
rEEe4eF0qfcSFrynOiufgvn2RKYpTB8y0dylnvEbvKYwtdIf29vwJa8EzQArtUeubgQPeVTgXiWx
JWiZB4vZIEA37oIypgQ9bh4SgJFSeeluHh1AcSveMKBWrdvckBCFPLPWufN5kofnRxk5Gb8tbhdq
i3EtcGiPwuvI7/AG0iq/COBaiXKfTC7GVpmeHoqF3FuX6zzdN1mNINVDcSWL/JMnhgbkEBjZTDu+
qXAXoo/4+TAR3WS7Qw6IycxYUD0HbTLy+L4ggOiWgUbfRKOCJqeFmxA2Xj4RKdjcyxzm/lhuCW8p
f1SGlBJi2aPmUKE7bgx5GB4aTAwUFVxXKEr87a69SsbwlK4SyD9lExqErW+IAmADsVlQsoxtH56H
ceZidAQlyvrgL2Qt0GoeBfMbPaFwml9MaTfMBDz7NIEsnWksmbwM0asQhJKNCYaLMax/DD+/R7Rg
qWZBWYgsk4tqt7xljjaG48/PAmI/jC+5NNEO2TrQNdCxbveoIQf5uELnILtegTqoZ8zUUqQq43GZ
J5/LuwFjkofQNyGZrH92ISQDPQgdDDtcikZgHpk3klPjobe+NTywGH4RAsx2KQ1GR2DX5MguWh0O
V3ZD6AzoHGZesLkBVBzKkJkhYzC1fFI1vTLO3GE8YugH99BZoUlkhtAiSJQRoXuRcJlDWMaRRi0g
jIoeZKCYy+Ym9ZHuQHSqDBpaJiIPAedAzwTAR4enSCZF5b3s8Qf2khKpNantA2ef2yHzPTJchZqX
RoPQRPLJlIyPeEBJpQth77kzkHWyGpiEM/Ipey38qkEzheuCaRftQAbEu+kakYweeDz2hpoTE2dB
HAywWk1kV6O4UUx1YiYYtHowQMgaRpAxQxYO7IpaQMIg90OPcIUEPGSVYamwW8r66+J7egyP0ETm
TiRXtGYRUAaZvtuMBZoErSZjdWkHT8MrOFHwDhroKBgimTt0cKiLBmE9omlDdh36JD2FJIQRk31a
ZJMiT5exNoLBjL4jA7ITjt7QK34ZWywLy32DXQIdDOnZuMH8ssJ9bIVUAeFydhxeUKx51QNVrvit
aOyGRX3GiEFBcQO47zDLili2NzHezgE0pAxG83wMGrbCMmaYlvvYHg8wgogBMUlMcCCdIWnvYlLs
FlDTslFQzIezB/Ev8vHFqLSwRw+3qgftL8YC0CtM/zWGoy2rF2NGeVrD+DWgtTIM0g4Dg1TlK8U0
EcEhW5V12IvBhgEywODYA6vlABKUfjeDxIj3GaaTWLyceoISK1f3yNjCgB04Fra3TPCRyWu5E2KL
YSb3kgUpKlEmABORXoj/SvoN7s3DJB5vOR6IvqE6DFPRoi4QFFescdhviWC3iM+JqWOpoOwxFBDE
c3BiSdXs9MTwse+pziJnrHEarL0iPESyPCGvdC1MZ7kn402ryON0ORBxKmDJoqVk8ZYuC5HrD2ix
M0Zs7+6I6o0uByx8cryjPhbHGA5Z0Ylt3+CTlGM7zB88U/fExSd6ErOehFo5vzD2tILkGM4acgjS
o56xS4OR10fNLEeB61gmYBdlpBE6+H5jzERvgNZEc4Zk6DmDUPx/JJchYdJ66QsluDlGyCGXkyPS
ZvNcFBHtHyIVotWROcYdlDP9hPvbT2ITSTFuh6gaklMxXMVUomINqhBMLMuUVF2MVLY0NnmRDIxW
RhhTm/mR882auWAGMR8V5qBlCWJfuWx4KOCa+3UYI7KdXkyqQDQ0LDrec45ONrA/oOgOq1D2bHQX
uVgIvCh8bIUD64vaOr7GTp+H8hqga6uZ7M+imcmdYrdEbJzDA4ykLCKcoYEIR/uJO9SnOgk6kXpm
3EXlO7s0q132X15oNnGQmmiufALnGuL3e02LgMvK7mgPFURwIIvfi1hJKKcFBuOJ0stMBW3lKoiQ
/f4B7erIk8Aao5XyCK38onjWJ1k5nslgwVPJwu2wbzHR7llOIUy4LO/kLotl6mSxoTQQWNgBmOyO
8w1nP6btFFmiCyNoGQO4RfF/9LgUSNVHWKj5wEFXjsQWE2sjqniMI0QsaCWLnVAQR2ydVQ7Vgl9h
KJxRpCg9VKeocj1cxydXZxXIqTkg6MJ95RQvh/vqlmPxDaX6LgflDQvcwD+tsZz1SK6QI7V4IeT4
L/satihtkdNqxcGZaCOHcdUb4U1JME9VfGaKOJpcHFJ4snABcmKCXZ0Ihpxb4ENjEazZ7ziTIsR7
Oa9dThpiG4lOl1MieesgapSpxv4i9O9yQhjyXPIgpBOc+SqWAKyqYu3J7uGRhIikbNmd5dRAMYn5
0NMWcja0QkqncZ+S/VTOOzILooAzzh2i2dOVHR7Y08S9biH24mhf32CvecdptuAki+qST1uU5T5e
O+U71C+xLnsZBkoRkJ6KvUGiQYB7HQtZLOfRyo7tRRJgXSD3Kf2C4fCmoJUHZGvH4pMnn6d7NhB8
bOw+ly2C/c9C9RycN8vVbpKprGbRHaJZKI6pTzXfvozgEccEkCpObeIk2V6cSCChmSGcNrOKOeSg
wJUXr9YdfEaoJZwYKGtxcJwWorBw/T0oeL/0QPHFLUhNHFFgjrhUci/jM03mE0dMMUuIJGKkoQSg
3MVthaIMUYX+wM9QU2cvX2G0LXZ3NX0j504OJ8zkAKsKuxw1Wo9VVpqMoCgUwIP85e8AR4uyFWAS
lB+oRZxoQboA3+9SXAInJA5QPH4afhBx9Yn3Fq5Zermb2cgOmHDWk2yzcmrvOLWfWTmyilg9z+L/
krHBmYknWXys5kTWC0dlpFKCDTXrfRSqeI4lsEwaxnqsvbSxztBVLBKcasF+mTFoxCzHsN3e47WT
weHAiYuBDuDiuteYwh5h6ekcmplDHoZSUKMOqMsb7hAYqhdECdOsBQi1Z1wMuDPKA+2IUQH5r79Z
GYGOEqNuC0oRpw06f3enoBrg/RhzIL7BvnDxKjGFYuhCaAxcYXRZaKMQtcWwHXDBUpYC5yzOSXbP
TIZUnEt85eyL8AYzqSxlJhZKOnauAwdMETvR6fu4Q6kpDKTKxJHCilnJkcmtJtmMvIjf7g/uiDpj
J6WaiWeuZC/lJ04HeAtdKBHCbZziuGKXwA5Zow7EahD3o8Xk4aTHv6yJ5xsb47KzYY+gIPGOUYiC
fU16KLgR7vWQrJiqqSiSCl+3+P2OuOMJaiCsBsKx9TSc+VCVImDtixyyeS/7PmKO2CM6CuppK0LF
GQRPK04KES6LaySmhvhO8dzh45agAK5+sAXi8kchohyIrzlLSps66zhx7sAEJn6sodACfsTQZ3T3
osYIK4goEbRwh+MtwZY1R1kODMgObKCMuAjjnv1TpEJMTXG9/f5qUSXqGNVEHvLvTUBsmgZXHIWE
CJLHJjH5np2s94cZEiTbj5jOsjFhxnrJ05CjKA4sjrh8Oj3NqUOx4jiJXMnWxdbntWHN9WyZmNOy
feb+CYW1kwp14pVjkicaHirZM8+cO7DjEUKqP/HH1Ihi+5BdUgzP3WX/BbPMPl7eyh4uJyUyQeEM
52CiYAPgQuB4lNysL86I5EacZBJfTGe/XWR5aHlNtH+UERJHgu2ZizWHqjXGO6z1/Cw2yO8jKoeF
ubgWIfLBgacvxDUgP/Mdt9g+KrlLE6nPg2Awhb0ZGB6eCzFmqLEofyaX+jCh8k5+TkMxcsS3cOB/
0cfri3eN0kzPVmys9hPxtRlzWMRDM26iDRYKKAE6Iv3djPGB4HGSF2VK8d+IvQId4iGsliVH2uYW
hxSWeYmRIE4pAOko+824DiHBkSFlQ2M2sIoYNmwiNgYaA07D301+wuBaX+Pk/om+SsD+7WWVbZPm
//0f9f/W+zY96Hui5BMIA4ERZP4dsAmBHggKhjwzZwWUyXsltOOsQrBnj+BvAzAIF8DoxwfIrJf7
CzBGcV6AVF7Ai6VzW7n3Lx+PL3X4+Q7QApTW5+cnPrYf4a4/tf8KrDuA8LNOj4TOa1yg4nKWIKw4
ryRoi9Im5EdgFi0AAIjVTHjoTlY7J5fInIphscU2P87EUIKwmuMlJ4dALP503rIaoY7HGJMjuRgy
csogRnAj5430RrRci5mBxmXRyRIRpwzsYG4byvvfK6kNx/JWZECsUvEl4N/jnJngqUqYWBHVHA+X
vPseAmH9GVonJ5+UA4hJSIE0pUyqdYW2OHZKZaclhMzF/mFPaaF1+6td3x/20Ok0pdcmbWCmGM1Q
5mjZsqJ2tEIqXTaCPWqw85XKpdhG04WjkxLsdGCL9jI/L/QNboyMq05Ts2Ef3a4drdlIUaZx1RDp
yntnb3bkXW1v+jVRnZRFCkXs8H6jUxOpPbp+01EABJVS7fLbHKqqZPvZlLNhPZodvc6OhvAHFSdY
PHE3nFJXUWZHiwPlMdyel/WpdeGD9SDQdIu9vmoLPGkjLd5A5WlSwrekpN2m+TWkNo7dPalrc6od
joHSY3v2M4gfk+FDn/+A3tD+xItfRtlSYR8cGhrUZiPlCmOV7bWDmteaOa/WcAQYq0a9UQbEs/e3
a7sjDXIw31HxJh/A7VvAMwvRfE+p85QKVRQTMBTQ0zkJYxuVimkQi5GCnualr6yDpsZ13bXwGP6Y
/PcnzOo/TSYdxUA8yNlVr1Z9Y+2ybpQX5rxtxim04/hbMIY6/5C4FMJItekByw3OBo4JoyBjXN+O
dbih5qA6HuGP3AXQDeTsEs20H91Zu5SE68Qr9vkPAvwnWujvZl4t7lNRH07WsDTnpfV03vknYn+4
RtpJ349NY/H9YvlyGjV1BAWgsAlol9//SxOuzeKst1UDxf6MCqLlJwm3GtGHC1woEBDWKyUunDWI
Peodb1zYpNlut+OUkIv6Q1uuOFp+d1yj0ioJJDYMLtcQ09M619aZaZ7mnatiEVHbPZA0BP0VMjGC
2pDTPOXvg9fEye4Hs9EN3qN3iMveIFBd6b4OXmyL+6qLjlETJeBMB++be0js7n6anz8TOP7TTGto
KRaJXhAxXIlRATPCvtwq5nwEOzt7XBZlDdT0x9W5fTyUwK70n3JBtT/1/d+PvBIJzVhb/S7LR3Ns
OWIAHCxAlByCgRFXxd3Riqy1P1yvtsegIMmlLW8pWbZGcszXzWnZGIQMv5eaSxf/QS/9bo9k+4zI
iDIV6Cj+3D97fXDOknMBH9M+sgblgiTWoDWaIC+ycQ2sslLzKAUyk98eKZ4M0W9FOSf4RqgRPqIU
BaT8VQqfx/7/L1v7P+1ifZuGPtRIkbpCv53zaqcOi8qak040qJcFmyMukdq3KdJdRuyXJu4rg7KW
ocHpBB79kW8Np8nxB0nW/gQ2/t2OK2hbZ29qvaCFc/UEN27YJmGeTht7Cp9Pvuhh08NRQs0kc5JR
qXXoj/tz3FM0ES4v6qhi3bXh9xP2XxoE+6Si60MTff3nhLWU41Oq8tTN03hLEOepWOV3x4d2elhQ
iyMcehsnWWTwNcOBSYiXMl8gx75vgv6VWjNIQoRvFE4tOF/+bELXHuqmPnTWfFPHaNQiH2u49Cmr
ABIOcC4sRVTDtCYaRb0af62wQwKCBu6iR6Nj3CuvpL0Ot6vNeXqk/mC3GBQRBUbbGkZaddyXn135
nK8fixF5ztGwCBpMbzswt6vqfKdaP21+Ikd/yT/jOBoqkuypXMn/YFed1Hp/2M/lRPQriUgq5rx9
nrXOlBNsJCdVTEFiYsE91Xh/Wn0iPd89/WoyM2gndL21NvPzeEDa3PvooX1tDLjWne1nNXSoN7YH
odH8sC1p2lf7p/GvXl/N4FZXBvrovNPmg8lZKu0mDwVYvc/zp/6EWwsLs5joj5RAfcoJgu2BH+1W
WUlgDMb8Req2sFRBlwRF/RtgqAjOODe9g4QTEFx6l6wOU4o+nT+p9vGkv1EfNaoW+XNPsTF9vJ+D
m80mp8Ue2uzpejmanTvHegIVBvaowKfH+hqlbr12BKB1nl2QM0CdemrVgfjKFzaeIYJO8X7W49Vx
YHyOszCZ6bMKz6I9rh92dyYhMeD1uDuk1mAbQogp3MUqdFKBHuqzIoYby2sCNUzAUxxgye7802f6
gjMDRq3lAMgFtyigLcenXG+ct/+h7LyW41ayLPpFiIA3ryjvPYvkC4IW3nt8/Syox0gUQ4x5aIVa
uiKqgETmMfusPTYycdF+9MkaUV7OUtnOXrAgy/ba2lum71lpr/N5+G6deOUoXTxiLKOS5HrTeqVu
nVcKbpvqRKGIuj25LJIAYYX44aXe8qqkdFylSbBXPkc9RHmAN0L58u4chAX9j9PYyC3maCtxMkRV
m1wNxvpn6r57ogF2b5nme4Mr6866N/PUPA4Hi0S2XsGrnsYX5ywyfxOvsMuwJxS7f9iJfh3ify1e
0zIgfLCUCND/3AZ0Oahk9PkYytvR6tVc4QxIav1JQviDFPrXdPPXK4F6U01pFJj/xU+oKivW/SjQ
9q1xefDLLTBbolGV+irNVOrn7sLRTlGCoV+xEPvnSAixELQbgUS5ubf9rtQ3tTatyJNBqUVAKSEt
hd2jbuCx2ewkC/8prIja4OJGb2Z/EIwPJxt9M57laicla6XhfF722OqUAHlbnoewLrqZW83AhmDs
jaOCBvvVtoR54a7r4TKg5vRH0P6mB12KkZrjYNR3jXDrGsC3abaaYwFt4AkwjykVGtsI0NMMb6aB
YWO7ErYQVj2yBHWSuD+8++Z30b4mghw3OFXhXH159Qc2dqUIHHVvUbEDdRsIOwzUm/yK2ZVE+8x6
U4atrt3V5inGr6HzbVO7E54MzbqNjjW2OvIqCNcqjoPy1m+XTbwLu0UaLjK44vWzNHxA5cSSrbJL
trECvIniahtJ3+juc2BK45/Ycn7ttDmcUdux1mW9NMkvq01fXjg3a146caUlMzVdeuk2VlYyaH55
WqMRCpbEQpm4MdRjqZ8sb6sY6PMOKmIkAaPgZU7ZMjyAryImkJhIaXa+Ce6FDLXDl6o/EyF0GaBL
ebPsmh3/OK1+GJ/+Mqj/n3gBohdsJ0PktVC+pKxKIKoaBEZ1X6YfRCwlClCxnIrSvcHOKn4UsBMY
tJ9ACr+GYv96QX676pdoKUB+nllBVe81eZIVy0adNJDZ6ylnajys8s/8xXrraMkEazzMavlU55ww
GJ4hroe1I+7L7NOglAP1mdD8LscH151lha12+7abW8mDqi8Nb1LHE5n2nrQqm8fAmirWNgkXA6Y1
8a4nNPXnMja3lKOweQvmCvt++8PilcdU9O/vyYYzQglgRX3ZctzEVdUi0NV9TFTRj1Z9yPsZ4c/7
qeK8SVIPoxRbAgGbTEnB334EgkwKM9qQ304c88OV6ZHhuZnJJLPafZCeG5Ts9dSMT/+OkQBS/vBR
vxztTiMJgysr+t6NZ1a1CAec7raihr9fsYusFZE/ODONOnU+l4yzJO4Nd0Os62cPnsGQW/1YGZQb
F02+ZHl7xoofoyl7XhBJnQ7yRU3XLHhCTbfl/s/5cyKkwFxk7kumvRn+zVLPGsbXVYvFTIZPyJGg
TIS51635MZ377qgbGfy7JX0E1brg+KUEJGy8/jWr5/zGbXmmlNA0zc7kmWbsxGGtOmcLpawiH0hU
JG3OvL1gXLxXmYG7dtdYcwCZFdVlY6klU1M9+um8o23gYv6wBGFQDIeyYmPz4cotRXedqbBgMWSP
XrBM6/s9+4mYHiRzH6WECUtFw/Q3nfEVianlATOYpcp0tDpP04cM7mlIZVVdJcPCodvWLthLrQ94
Q+Lwy7g22A7yVVX8EQqgOfs6v9YW1n5rUoUu3AxQbIyd+1Y8m9IP0fEXnNn/7AD/t0a/bLCGlRVW
Di1gIxr7Rj1T+Ikb8Hx+hacyqSxda29fKafMy20V091c/4FTr38X0uKxroO6hSth/MogfisEiEbS
RDCLnQ1ZY8sOMCjFTGupyeMIotVIP7p9OcbVeYUTpR1Fps1GJQw4ZFJdH+g0YG3VL7PRuVH49DjK
8FI39XkzbGQMm0t4J0pmYkJKi89cyO65Js8xOUpT+bMK7nEnTY7NsDJVXBHNm1fuO/T+PhcyJ4WC
K66cz6JOhmyl2YNPvb6li4AyDZrm0C2rxpnEGrLa/NEfdjnb2XD0BFgw/cl5Fdufov9vX9LfbtWX
fdPC9UPshV7eWHjeaTe9RahUJhOfdA8nIYeiZ4VsKaBdr2AAK1y9NNrpeg+2Bxw26nfz2fWJ3I1t
7cXzZI8RDzAsaR6MnqL4shdJsGsCYfHD3vJNWfQXb8IwYMNJkGn+DLwsSelFR1dMWLtnybgZUPDd
LlgluOAxDCPd1V6aljJ7BTaxaF3Zc2rtNrgfvlT9EJkRNHy3zekSEAxFwrf8lzvF74stdMIKTFcB
LxAHXelNXkfXccBiLF8zokFBW1uhTFv2jJzTjWWSrcVGJqYc1V3SU30LDsJ+FPEgGVkx3mvYB6Tv
CI9vryK1K2Gp0UU3Nr8U/3TYXYTpyob1NPXX8UJz7XhxNaFcUPxe+IsQQf0oAWJomFSY2g0G8ijX
zVWHcsWcdtnM2QpI1eub88SaKu7uTp+GW8xfnrKlQhpz6YCubUedh7ajb0UvUptJi3DrEemLFL/7
15YGEHkKnShUPcDvJ8NDfUXH4S2dV3OOgmVenOJDgvBubKqElxEt0TETNVDJxztg5u0olm+5Vw1a
UYaSEVTQxjeOxsqkT4mtwnJ4Ms/Q5e8tclpOVAC6CENO8Hdn3i1Pp3C4flhN3z5BiwMVAp2pSl8r
LW6ni7nj6dnefzEXyfFVmLRHVbE1pHTI6tYU4dr7qM/+92W/TUFBLP3vZcfU+LeFQ3FXrqwc8Gk7
I3WMrsl12Ero0J4o9ZSTY7Bvyjl2dD7eJXQlYmR2LY62NDRQl9oGLaX3f38g5Qv2/j8bNxhISpY4
J1oczX9+IjHrpFoVA2WjBCg5BtrEvYwhuTkpo4uuLpRjSJE4ldHXZbUtdq3NfuUZxzh46i18i/Yi
GHXNXRQ52ptAXrdA250KuZjB8Ys0swz2mje6PLPGNvGAIgmb44jz2ervpsRc1BigjS6yAOHS4dPS
GHswMQvBIx1zV8X6dPG5x/AMrw3pJLv0JHJ6kJxwWUjOgEGP3kItKp8S7Ku6iiG7aGYVlypxmUoq
pJCyPagKowEmL4vSRHW0SV28S4kD8eusUf0LwrvLvuV16rQ037JkoysPjkm+5O56/ywY91Clly4W
dte/Gs6+StZVsy2pWjx41p5caxKAAkwLjGDZRZ32Xkq4VbS4OT74+jTo3uoekoR+19NFpO+ULF9a
3KC8/NCVJ007h6Y2Vz1nJ4lgh2pUOJK4cvNgoRf6SjTdlSVqW0X7dJtnD3JwWI7GcJM4NOa+AG9c
PoZMgUPYm1q4HTVs0lW5cgRj5sbxQtAR12BmHyf5ZIjvKcnfeOs0DTltdUqsg8jAiK2qWMtAeMDa
vchwkRYnMZ5ppYN6QKdL5tMuVrdtHx/6Rl8ICZNSBWmhefUHRD7CInrrMeWQBQKOAgwGVnF8CYq9
M10M1kXkkDCSWuqz3sr3TtYedHFsIrXLNE63Trh1HrPhRcsfRAlDkGyiJuemfYm9Y1KDiiOYSzYS
U3jZCg4f8MZJIonTyEIf5S9SbGHF9CnxgGoDBQjPDnF/qlF0yNlGY+ABqnlPsncFURQWhCI1UlTT
6db00XWo11JYSsUcr2bdvCrRsq4x9iSygvxYqsuw30qA/LQwnYgkavlKrNc+4onsCYdRLGenQuXO
ReXWVzNFyHDjpRJaHAdtk8vbGh/BzDulAVlIHyxU+kYm7nhhYYv6QgLJBJXWVsW9KPaT0qO4JC90
Y10n197FlKUA4mRwL/uX3ngdVIZ5G3eX69LejXCnie96Po0+i/hSVkuvven1Is0PjQrGxDiH5ZOQ
vnveh1a8FFQYuxzljMv7xeGDQZwQAQNcOBYQxnNrvOrGwm88rP5wSQVKFYkYrGVIBNBPFQddWVj+
VlKQ7ySfCQ7g5lHwaXsLS8BnmvspW69aMx0apGrSLGtunXw1zKnaX5LkTah35bCkkqVVjEmWK6Ha
QYxT6T6VW1NdDP77mA2LkLOqZvnvrey7+ixQPwPC71ja/0q0zQVfyLKmoq2hXfpwQ901k5+UCHbu
1fev/76W9F20CSSPLVPDEYma9J+7pt/EGFM12FgKGI3j5admnu2gTcpt4cFDssqIV7V2HSBG3U/R
23e9lN8v/SUOCn21taLOMTaDFq5a00HXLFi73pNtM73rpbMSQ+rh7mAH9b7qgNEoQDEx78k0P7WD
0kcwZOgbszi5xtpRD/++MV/QFf99nMCaUyArGji/jbnsbwdc3uVFScit7w26Fs6zX32kCeCbAi7B
2GeVYePTuShWspvZZX+LzF3CO+I7WzqxNKdT7y0u9l1hTvP4zYQ1YHXuurDSjd5c8hizPpWAhQgo
Eh70HMsyw58VcTcxzeGnAOG7cJNoHQigBG0VKNyfX6R2gr5oNc+iV4qWrHE2cHylohwLtWH22SU0
X6kRJzI8DVzC0CcrWAeAutRT75ALP6y379b27x/my131EtdMTZ9S4JDuPMwscYjETXLuZoeGmgUo
yX8/xW8vR19M0nCFU2ms/vndRbPFW03nIWoOLbFtiShG2HA9X9ZxPvsBNGWMH/5LecP8BbXFkoDI
/uuSqVqw3GGkGHsP3Ue4wSZVUc6h/RD257xAzpfnR4oGrrXtUUMlZ4Gcg/fMSx5NfZsAwYrxtW6T
l0K5eeaaDkymvXvZQUvx0Vtp/dJvN1n6kOM71MaHtl6JjBabW1fGPVRFtIeH1qCg3ZURp1kYe3X5
zNUIT41lgaxM+BDreWteKR1IymgzCjfIvwOmtGn+AKSOy2vRPONnIpQEjh0+u7vANSaDuSXfzks6
ieTsbTdL8WFspE2CLVhuPXk/Wb2M2fVft1DFThEOiaJA5fvzgUmB3zde2sUYEZ4lhcQRBRjSD3EW
kwp1KZ25nzqV3+xCUDnZ/7jaaJIy/v1v77kW+qGci5W37cl9uqMhv6hev1a0hJz/paOGoqnCUlXl
H2ph0q+19/WrkuJLRIEAkNVfEfZvF+6iPrGE0sAosV8VOXKYxUDVxFnre1OclHCEEMJnTymTKjkt
5nriqsBkaIOo4YX/ULNuFjWX4pVKKqqTAJiohhZQukXiSWgfWEBJhqfkwtWZMOifq5qalGSPPyd3
OwKcU4oq0Nkkw5kL0wKk8BQUTLJoM2yM8bkVo3VWrNvsTO0oZYJQe4/wMvXOlbwd24Rl8doicRvL
AgQcr1SLgKiqJFzdhoqYx8QEJUTGcrJTZu7VDAJxCQc7Ciat8pCjhRogXM8y9UqLXAy2rGfReFBb
AvDkPYVWLaB/kD81uk0eZaQFBSZ1bKY1eGaFKAr5c6dDJFGcZAtLyeFQ5Q9FiSBo29Pr2bvarC1X
FJ/GEhtCPn1bYYEZzRv5Myc4I8LsFpY4z6UXp5m70hGEtmcd0/g0uGs9v/Brg5tLeBCS7b+3o+96
LhzsgEJF2P2K9NU3IM/VWlD70D9QsLfw0ysTvDZ9mx2phb6Z9C98Djk41MkPq/y704wLK9BgAeNK
mvblvdLyWPYHAUOosHw1ahT4ZBl0L6cJxmgwqEKq8a9i8ioLF00/OD5trPg1JvosrbfcjaYiMHCh
I7zWzlK4DvF2UYurCTsg3qn1vGGUqD52yqZ3N6Eys8p59hOZSfqm72FSK0HepJnUxpTx7397W5I6
KlMq9sKmRL2MhNMEoFJsaOerJ9QL7T1IgZpBhWIQIVvgZ7r44cl9d32OUJNOGbTQv7RsTd74riAk
5p63UR0O7ON9UC0MRoYxSjIetPrWBzf9LQjWltAREBArasWPe8Y3u+PvH+LLcVbFSR9LQ0sKsmtH
GIWtnaONemine2bfN8b//6ymSg9tX5ewabKkL6FhVCWQogrR3KTxZqjXUkyXDPt3GXuwW0rv8t93
+NfW/nU/BKOvSKhBrfEF+fMJB1mkupY8FHuRvrK5oKrg+hMqjgyLlDBDXrLrqK7uVka+EPbaGeP0
OLeTuzbD/o+JGBI8Za0Ny4qJQ36/rnbNDYjsZdgVCxdVJXUY7Qd1yTfRhakgPqIMgsuepXwJZrCw
F5tBlDmsun0Rofm2Ti11Ip/SF7M3/Q/vsPbdEvz9cl9eAYzSg3awWn1PYVjDfjQOTlm8DWWEJNlM
pUXW6Nu6JJ0tD6LybHbPab4pE+0kZPhViSccvudFwivSM3c3JPO+VjCHlmcdYVjg5HaqoLP3xY0c
RpNe6jFkR5JLbhQw764ivxuQgMnesswAB0lMarfZsmncmV50c8dRp0kJSVMlgXrUG2ke4cvsU9gw
0GY6Gl6TZTOnCz1Jq0dPPOQajkHVT3Kwb/cI6kJoCumMjg2mP1dQq7q6jABU2ycVs5Tmu6BDUeuv
sXSIomd3WAgynE1SGat4GP20k+JTyF8w65j/eyV/MZr9lTqYv32OryGFlWqa48WRf9Ckh2jQJ2aC
skdxHinq0z1k0LVnWs6xVmZhzZsAuK1p2jrDGrixZXA84mMcXQxnXTrGDxvId9HV7x/sy/7R9HJl
1I0ab93grlVrPZlJ7YMBV8jZkV+25g/R93fd1D9uxJfUwyXwEYokjLdJvdCtBwvTTtXbKAalEDw4
T6lKjRf3zX/ffuPb9wQkvSapGin01xZ5kmgFfS9B36fR5xjgmuP/kk0Gzq9+IXrSFCROxqshf1Ki
wF9DbCBXNLs8fFDyRTosUkx7wl2C5l8+IERumIwb7uQN6JlwGdRlCL9o5LU5gHMiqK7YlOInTTW5
2dD5IoARxB3NKtM6CPkreqgOz0LVWAwpBqdnxFJYvGj4mDMIEG8IR4hF6P4JCA8gXGC5iI2WDEGl
2rS0n5EXhwsa4r22M9IdUSLNP0W5o1d223kirOr6h6Rc/e7mESWoFCAsy/wPIvO3czboyjoOLB+l
jy2DMzAn+UO4Z94KR1048PfEtKtXLDakvXgIV955SI80lYZPhkL3GSVnF/CkPL+hCZiZZ+kinjrK
+aWd73KwGuUrxUnliMc0ravVv5/6d4UMHLQN4gPaGLr09eVXOqH0vToetrW4aOliLyrJtphFw0vF
WSbtNGN0kqZz89O59ctc/Ou59duFv77twkBgnQp5usdU/VrOROhg/eyqoZmDdwCtZVLucONkop4B
3MsVxegsuuBCvtTu3pzs4u5d9CeXcbp2qj+2q/gQT8UNHrSf5UramSihthqqffjyC/88zsdVV8wS
Hx/bTbQeI+FptQcYwgwqWeGDxBT7O+N6RwY+J8IyAGDDD6LtWv+wkfzqC/31pXESweHLlBXioT+3
Wtlqasup0hRJU4MNYvsQg1GwiwNpU/D0OvIBDdFOb9FFYbLaOVbw4Zm++siR0NyFh2FvMC/45p17
vJ05vLfVh3VMbsygPOOVVkHRFCblq0LQj4dGvFH3+UaYy3tzJv2war7bELHO+N+v8SXm0FXfaxRm
ODadoxIP4zb73BNXOQitZeaa0p36Y8/tuyqBpeJ6yy+6hYrvy6Yox03RZpqS71Xcli2mGbHNRri4
Fw4N81kWrpRqD6cqnaCMp8GrPvSljX5vY6YT4bXu7PbjWt5KevsfzMhWtvtRvHYBc20Me74L6+Gl
bZiB0jf9Rd7CjjQesIHcZJ3tEST3Gwt/Mu04DicpzDkaC/ySL9oD2Azmg6WcMRETqKc0soiIKH9Y
NDi//R2/0jGiKofHDgUZ5cuqqWStycxUMPedeSA+kdyXWNiTL8a+Z8dYv+gMUEruaihOjbpNshWO
hAQ1FMmIszUCvijtJ7jI22XEwUUThb4Wo57uUyzdUEgULJfIOIsPdf2GkZLDQLl1eOzKZWWuCxhD
7dJpT2Hw2LYHRTpGoBYMzLjtQgSjnK/jaGN2rFl6iF0Mw1k7YqtT1HCeIRAax9xHKubYrXOk5kdV
IpRWnCEd1Xv9FBYhOh3kGzgkLjFOdfI5CbZBt4gSUArGId7K3TV8NvEP56AZsENMsK0Kz1a+zvR1
i87X4WscE/equ3vPnCC5BXdDZwF6WQJupVtETTWVozNVH2pFFXwt6AP10e1WYvnhelfTvcSuSwi3
KKMlOmc/WBnpKoJ5lO9RXXNsVepT6R5lYY2qo8cwq38c/zDeWWZtp9qxdM5xw11fIM1W8pmljqp2
K5vSX+o5Bzi2qEFBnrbDYJp6n8hfJJaMNedU4zTIU2w3H3JxgxdubtkJJrjlinIDpxi/R90RugtN
XEX9kpOPpNyP38NsFMDE1pKRGyF6cIVrOdA4DcMTpSrLfUctrESvHnYaIePh6STTN7Jxy501VRDa
4SrgfNa4G0808eSuRoXKB780OMdH+C+vEaP0+S5VbMofXbo3QN2LW/o1XjqnfDthLia4NPUKDVmk
nX36f+6ZbnzSztCYVHg8lD4+EHO92xgy+pUZOXnVLo1wKqWbsBqbKIM7hwMjtCu8z5P0kmhHPvGo
f5NYTJNxDKDbYGHthLciWnJPeIa994z+LTIXLJFAvY86lnammRsUNo23czFB52JuwuyxH00MnWYq
jJB20YDojHlmi5g9XV2ZwkMaPnj6TvWn6K4d4SYJYKDBvDinIgVtEAOtZLFyd6l6UEUkeEmjNRKk
yH8gcLAYFPJPHSDNdq4Ys8x/LnNKM4Q67Sqj2dPu9HJjdD8kL39ttDpFDwuZgTEW9/Bz/vO8sMo4
qM2QuYm+uZE7Myyh18jYrgSCaXjlLf7/RgNfrvclNfNdN2lqLan3WTdPh2WeLkx3ogJfFBeFM1OG
ZajPDGleaD/scRTw/qoCc2lDHb3NSERkwpE/v2remFpnSAHURsluCzvZ5rjUvSgHYTNm7dAwNyha
Jz1xgWp7NFveKXMOMDarrXZQ3lLApxYa63bvrP2zy5Sgv/EYAqD2MgvepGtxwCwQiP65n2FAtS/L
ifbEDjdtwTyGp1fjkbHeWXHUwYoIM/3oXQhfw48wt4NDekIKfqlWHNVhN81f+s/yRZIZskSePx/L
KnRir3Jk1w9CPUHDtayOyXv5sokm6l3cpDiQLjxMrz0kiKPqmxlp2BKzdF3vBJufZbDDTnvmF6gW
ynYIzmGt74wD3rzuvphr7JAT5dG4kNcn+D4YhwFH9rkC7VazP9Npc2J0ddK8ObuIQihgAsSz24o/
gr1xcKfDUbOhn54HBiVEgkn84tb+MnmnPXVmnK17ZyL0tdzFM8FbsBG6m+LiPMBblOfZQZ2Za43x
1RLq3XAQT3AzmGAYSbgr4aKu24d6L964p9Yc7cAm8exh49+0vbWPb/Gt2niHZiPtIUy9uhA0AeRN
OXwFoCrlAuc+2s0HWt534xzvpNeRfCw849WrHxjfXFln6bVZ6ooN9mqP5OVmrsA4bCsEL/oRI56V
tP+QYFawR036Rwh+y6qy0x2oyitog1fAS1vz4l+Th490ItkoZ0g9nlOm+/NnoAZ3B6YHJ/cZrMXW
2DBDOj03jG8LQFXI+k8KvNGRC3REOj9q8qtju/DeLNGWEOSoT+ZT/KFIyKQx6bVN2lqGLaJcCciH
lp3d3LVgUm2uObr9kayaXVqYAtklmFrngNP4PJz1lb5Sr/kjWmLj5L1EyPmLeh4xft1i2wOhByeg
VTYTdvBYFsrZmkUHur/+8y/lj3eJbwocbhyR8OOwzqM0hCQJCoAxkytG3mvt3i1VphE9Qpxhyb/k
sua1mOE4DYdAvnAf1/IqRfg91xbGuqVPPSIAp6gieSrpQj9Gr0IxcbbAcbjr6+Bi7XnPeFpUPEHe
XAI+zKxETCR3aw4xl5hrRwRQSJOi25rJxMQIez7av32Ez/kaTACzCpBRSIC4YfrRX1TrkXbh5gS6
4Q3AzRa1pT7VnzLIWEj7RdtybZzcw4V4tPDK5AcT/UMiI+bZhTe0o0z9pu7k1T+/Kstzt7ZOOAGS
Lvwi7xCMnYKDuULzBNyz32EiA6hBP+T4Jmz7o3ZW38tH8RBvlTWDGWgi4KHVE/0C6WkPYy2kVQk6
x7Im9XjAT0R/AXppluzzrTcyoFIgMR2zxspOO3Wnu7L29vrBrCa6M69bW1w1mu0sM9wOZuqhwSDS
Xxmn7jN6wacJUAQct3LeQnlulsmrAKM1vTEV5N8Y2zyI5owRyWV8yhfVBonXumS8WTt7U+Gs8DK9
nSMoMdajOHNOUDLIkngcxb3YDPuGUjKP5tHZ8puJ/NQxLQF9FWXEkTpU+aYwwTLNXoJz+AQJgLGI
B2qRs+iWvpIbEILd48q+mDajvZNoR3PtlN/b1yTn/4ZPTGMA+JNtumW3TxRszN97YAtmN+mBETAs
yhN2mh4hh/aJwgByYrAgA7uPQxElN3fXfCbMknT2iGHpqYszmj4Z9upFBR50yphCmSWfwrNyCrft
EZmCwewC+fKeUviSvYKCwy/GlvmorfXDWwwCCZtyu74+4QP9PExu5rmac2ADjEAwP0+PwsI5YPhQ
Hsw50JUt5rGcleQBGDjpB4g5Nnqip+1CBTrOqohXKtgyZkfSeX4VwQF5ABmQzGAnDegoWZUv+MQs
IU/uj/dy2z3UK7YxlHw6jhrBTt/jGzwnSdhZPPklWM+N9OGDJ+jPIwpHBnoJPJEJd15XW3kSVhG+
UrzzByy70MhFgLh7GOcXaSZuoxmx6qwl4dQOuF7DaOAKZBvvaOMu9RozROZn0JsCKle4xRjNw7sX
79XNW6ORFu3hMF4yWCsfIWSNE99/iW/uqLlD8b31rvGZgaWJ/+zgb8bbm3IhZJ0fBmnN0Tn7h5R/
T0h6ES4lVnBQNOCNMrgKyPw5fq5BAwXvFv5GcF5wGpuNDB7zLG/612ghzHGL28jnX8zGhbyjYQYe
4ROALN8/m9R3hsyRkuEcs+ve3hETrkT7PUcZqC7e+dZ0qvg+3KN1NwcdhMJU3uowFILZZ2wPj9Jb
ts0fNA49Er03ECjzas7wibaCAnIj3fIWGC3VKSI5DOIWzaLlOS9RocIo4T4hNdR3755dovlnAumx
4bgf8VUjvkFaoZiHOOXMRDKUG4toWr80U2gg1dlc5k/5sb2WF0aWdtl4+7n17RKUXgKngieHynEE
auigrpDC2Q3JJxdc5qt0+vnQTPsHKnbrmGLQxgfPIS+rE5TRXW87dzWxO+ZO7GIdjPN/Wwl5GKJH
ches73iXRoJVtR9h/gSzFxZHtMz2sq3fl+G02zf78EnmNgH0OryLLD+KGCuZFdxhKDFlIbiHzph9
ZvY9myl78C18yBrinsJqVxZSO4VxAisAaJuyc1ejcRHKnGO0bK8jrTTZ4aY7F9GwOjtkDuXsVL53
exXULMQDmLrBBG8egmPAuu/V4iQvQImNj5cdofwsJOjtijqTHjXcZ6CuPkDCALxDBEdVa6RhCIQl
4/sRbSHZbLVtcigZPQRSfUj35cPpUwXiR6zOug4vwQLeGJC/dgOHIsbIBi9XG27H0yS8gH+akLMy
27UOIMOnM+Wo2M6zvrOW3RtxkzRnyEObP3KlhfHUsEKYQ+KGutSJPnl/gUkS62/H4gEkWbt6pzTZ
rOjPz5m8XDwqvAvtkskn3nXzpl3Z8WbZKZmZMDFHlCRKXt7YtmEboGt1LHkboKvQy5urm+aD1WUH
RxWIXj6u+XpDKsbw25aBgp2wesesZd/yYq/j92g5lhiCdTQb9xVramx/bSMf2a05yayb3l7jlKTP
Z4W9vg0vAQvAJZdnxx3ltaPJz/qC91gyeeeLTpb8nT/HNAXk1jGmNspG668CahQwLdfxASsYBrF0
ww5F27jSk5J31qHYmgVTbCAcJtrRnarLbB1f2o15No6QF4mBvLPHwB4Ywo/gWZnckoX+aytjT/Sn
8mbclNRlyaenEX2vPiBk2G/+7o1Kw2UE3UmAURicfqO2OYWhxY2AGQ0l2IXjgkUCaqRtsqWGzncY
d8+CicF4+jnCfJ0ZP58yXL/t7XIzumtobEs+C0heSI9w49FV2f3uEfLLR7QL1sK03GRT/fkh5EZy
oVa0+1chGOfhhClrhfYwzzNkWO2q7/vxLeb1F+/JCT5NzcrWDs1jbfuHE/LttY5XI2QKkpCIMsUz
a29LyXhJMM5+8qyekCTOqSDMMBpgMbWT9B58WJg975JF+jpwdBC8zVnyUxEwG68k0lWbTabT0FVO
enaLJ2X1ma350tSeoJ+MWE+nY4UzX+TbD8Witb2btWTgaA2j4XQbv7aCE4VyeOhtO6A+OeJK9efx
VGB8cpK+Qp9AJE1RfI879oJtAOXs+w+pofldLmog6bJkmnYohr/00dAJyVbZmkiXIVJV1zGhqN7b
BeTJc2lTmSUGLR/xsCWWUWfdRYSwVRyMZbsLnxG+TMneFjHhvzrLT+2e2HsqQaNR7TP691a1Ycsz
XYGU3Vk5T0Rz83D3FJxVMEzStM3t6BBOwnVwaO46oV2z1kGJIZgPXkcRu3iJOezPzT0kWItXFzRv
hM7utlm6N2mPFJZopJgVyzf/ipUgFVX5sBUWGHyHx34bz33mR8cTw7uKa2GjHMiidp9AfgIeH1Hi
S7aOTlFu35AP8zgjIqZLsm5XMCRcUiz+a1Ts0U7eSITkr83HQEAEN/s1+qAEp54HDgqQNiwbzrdz
NY2O/WRzCg/18pchh29jmPLEw30bHtVTCGyVEiJ0ihd+sg1W5VRR3w02JlsLyLkf8n3926TbQHeF
D6uhUpT+M+luK8vqm4z6AjIPq1wpzs5BbxWN9Y+qtinIhTW1N+aHzB11wbjGFntJCYqJKoMJOgTN
wNWlo+lcRH3jlHs/WdGLsSjL14d+WA/lJS9uVNQovtXk7wxmiYsE+xr81olEmg16kXGWKztQHCrV
c0F67ez4bxDFxJzY6YyyGWU+BuSppGXdiUeSQVPiWAk3jDlSmNLTVW391IgcVR1/VOnHUoRljooJ
GiMonP68KxoTdIYg6tqee4DKiMIgQyYNOOKQ6ckJQ51iNUui2Q8v2FjL+ddVv+gGJFHLy3zgWTD8
xmRa754qckdvyctBiRBBsINrSD7nG9P1+ve1xwLy10ubIv6pJioXy/xLzSpGTaJXWb0PYdVtBSwa
aLwQB0s/zYn+1frnzv5+oS+VbGFoG9/xcn0PZqRKHpNqw1svtyvKu6JHvg+Pq6BkfW6VJY+10/Zh
ean/i7MzbW5Tabv1L6KKefgKaJ4tefyiiicECMQ8/fpztfdb501kl1XnPH6ys3fiBARN033fa12r
3lJ+vNS37vJP8xmBsSJlDSkZOc//3uXQuRxNa2hVgnIhu1J9PAYt7XU4bu3p7sx7Sr34CeHOaNfd
DFuGZqGYJT6ti9XF0XhPqpGBhtqVG03Izn6/Ido3eZ24UIZJVCFIG/ObArNyIsMZBlVf44esCdCA
QZesMUYiJbN7V83WGBebcnIqD3k97VluVHeYD0xpluDjKeZN+1YMu9yZ6alYZVJHrn3Veg2kxbma
0Nj6/Wy/FJrfxg88Gc2kQSHrX/qtv7qfPVF1fWFqGXSOBlxXNHbuAAqSZwH4j3IIkQRsnY+skwLv
nqU61QneIaPLY3or2v07pENcNwv9tyo7RIdfuwBFhvi57k+YalgOd74M+/c8TbWHinhyEPVQRTOi
zBdFtDHhxEIFxANYTSJoreoI20ZKpZ5MofLQa5nLXv5yGqmnP8Mw00/3AW5sVmWzY0u9vYz8hqJX
1fv18HCEpXgL9vS9MXv1Sa7qoVFyljNb0gzhpEUe2DkztIHwRAJljI0xyhaxM02yaRrdGHrWj0PP
1kFiUYwlVPmq5nxxOlp/Dd42eyV/0hgVi/JoUnvHlckq7LKmfrhNpiiMkj+nd4gWznmcHd30UGwv
c3pt3Gt9c1k2YBErwI4QY6gkaZBELS/9vCApxPHvO/xFeJzIRtqlDzFKvnGwBYH0kb4oITvAkOWc
tsUJPyvepCmD9uLy8oSRfktpof406bJuUWgqAnahf//vJCA3Tt3boZWt9RWuo9P2uLNALLxgyBN5
s3DM2K2cKOt+dqzR7gn3ewKwRYcNXgr8H7ffRTOJxJfX3jP2LN7yUfIZnonvCKYAcncUfCWRwM3e
Z8Eyk8hO+3lwzTlJgAD3+eJqCdT22gLnTRHIfW4eHpNdcm/d6VSLqnn7XD4D/d6s22nor3n97jpE
rjw/n8xVCI4U09dMPy3GUj+ldlXi+wACm4zs/cWBRdmDW299fcMinOU8Kxc6bkfYtLnbQn+lgoEJ
6b2eXl4baYYO+mK5bK6lGxPt1+vyanZgUjAcJgjb5MG8GlB2LndWKtfWesDrXc0ra8Ye6hSN1HB6
JjWMigXmaD1/qPP73sCIU7008lm88y7Rkr5aV27D6KkOJyiOMn2cHO/p8wjV6emzo15Yxs/1CR2w
+iTpj7mzSIM5FLsbM5whxsG3z2DgFBRUJroUV0uCqDs5nXXE25ygtNUOubNuy7uQ8ke9u4RPUjav
tXnC3FDMs3hupFOcU+IFlzlvBmqdUt8H6sKoMKav435rJa/KRTi76a/RHzSrlQWA1xRNP1p/LC5o
bZ3PMxW6AyRzc3mKDnmykYoHHb1eULhG9qZra5Q6/EW1GowbDGQDZal7u6KeUq9O3U63RAv08Ps8
b3x3eZsy65D/vQxXj8vFquRTcrT19aL1dhSJOn8MoYZMV0Faoy9EBpzI+QNJOe6BQotwVvbj7uuL
wFJu+L/sPS32+0//ndLIy+pBRN2KPw5g9UmZWWS7XtzFHCU9eFTqkdQk99OF+NtFOnDivrO55hmd
yJ6NmTZxM38nsj7Fnr7y7cniayd89j7ZE4tfl/zdQ0ZaTTunQevzty9l6gWwqiGEYvXki1nNg3QZ
8c17GDf/HVhgqY+u7FKia9lvNohiRCCvSsQgtaqHxf7P8z2/J5I+BZLXcV8EUPy/wEGxI2Q3QP0j
IN6DSAO4+OKjPJ+xieTLaE32gvfZcubiO4m7m/CSgnQr4vWMTT1KSAisOGWAiGzz+T5+rtn+Tuck
/FKApQDm1w8i+k6eKyAziVmMybOu2YyKyo0o3LXCKwp1XSGwA1wx9aTCVd0510bcGsSJe1xhgIUp
8HBzwOESoW3xJUJ5Jf5bZD9TshsRTfj16//FQr+8zOL59g1wKNG5jXvy3/Cxuc+jt0fqSmyMvnIT
3LdtxPu/o0UkUnrj9cDVVuc997gjFUxAlZEREu0h2M34LUACR3DPqb1jOO7fAto8AoUNVJeYNGkt
WW712EwTOj7E2YMgj76Ivv/x/gUG++h/APYkSOA8FrBf8pUobvL883eIIyDjh0Uu8oB5sECEyttH
ODQ0PoItKPeJCERqRQzw+LJ8zAkRpVgOWZpfoF4+cNNESnc7zqAbiQEhWLoQsahl/CGVYVkv9aeU
IG8RCyzygKOvr8IdjYgcWK+pOAOI9+13WD3gV8mUXm7vOhIhRH6w4D6n7nou8+fEa8B2H4EBjp0J
ZW7wSya/UM5ERoYwZWcuhwImrbp/OAS0dPd+PRexxSLWuZzCIeblKL4Mtv1kZ3/+/tB/l4d+PfNI
tbB5sF6+Xg84rRGSdCoMF2ffUJesRfA5JMO8J7yMMtOFa1zNO7KQ2gm9cFaqNMVvnMKPsy+eDwg+
hoFhW2xj/15fntTCNHoE3OKRIfSCHu0ZSzpgYYJRVXzRfcCzQp02uSmO/fHQzPmGDSUQVffVxJ8E
Z9Ps0sQSdhP9hNRwoqDgxwE0gROEAkTVUAa5Lc1Xa52ro1BhuevfvALWDxt1hfX1/z2Nq81heTmF
9dBVF7FO2ele6E6/KkzaPqA5TSwRKk3Yr5PYDbCzxwvSEKf5h/1Mu8WnIzZXpphYJjAqqkW3UN/t
52xRIBIDBJDcF6+s0BBCaZMTa7MtLZreR59Dye5DXfCmHpgUFv10PUGYIwCVUuvlG7wm1EFJbyOk
fiQtQFfMfr/nP63k//nEV68aTW2KGkarvdYczKLZBvNOpG5BZ6AzLZQ73F7n8Jk6A2qaS73KOnhI
lE/2WL0QmHaDxz/jy5+E0A1B5fiQ+Cx4HmS/U55y5c1ElV2u9Zg844BCp0RAARS+DgfG2rE/fv8o
X0iw68UDBRZNQ7emOejm/h2+taOaaYZLdK1SMiSVhaY0EQsSk1tljVNa/MsjKe3VKl0Bvr61kbDF
RuGXo5vXTq2udVB1sGVs3nJe2+aIcip4VBamSGW1vbSwX7Kn0wxH9Lu+6vCKPiBVkHfOxtkXS4Re
1iYkARQrwZwQTNDt5YrcinemMuR3vH94awR/iiUlOhqz5Uf3SCN6xhS9iZoxRs00Xp1eNcttWw8T
Fmws2oJJ4xrqXD756lMEDf9MU6Pd9BAorPll2e9ZpOaxV1ceqrv88fd74fx0NQxN1nUNpBr036t7
0eX5SerM8sLuRnkC88VSZdbN2pc8cE/Pjoho9AvEUyQQnPZpOKaxTY9/OPr4e8sPAjAWzQLbtWfP
kBa8XlYhoZzOiNYvMACertfh7uirs3ZrEAcyIIs4PYVz4hP+VA8yyIK7fhnRqZ/T6OFZWjmzXnab
l259ZBaDjBDTd+hf47HwUnmtCpW8fWRHD4JDnrL9y7C7is2zcdDXLCpzShFbDReWy+ZTXf9+nX4c
s4Yug4eVFUdVrCvnk5bkxzOMamN9zp4LeaGRrytPkvCh6bGab7p+1UpvYcXyjnsb1MDneZ9qG6td
FPnLjVP5YY+mYDRkN48jVQDc/n18kj7J4yhk/8ALCPOeTe4wfHdyh0h6rCaIxBpmQADeCOdu2hy/
22t4+6HAwutoKwbA6KuJt8O3YaZSoglS7DEiS1xOZ5oNoSUuVpRLFfVEr0XfnTIiL6JgnBn2QcaQ
3B8/k8pZaidO6qLMzS5CdWaSxpBr7217IOMDeWpk54fBwo+ND1VXT+9SH64wY8wig+zdWFp0GeIh
yTNC0BZa8GkX54ndKvd6t8LUMhtSaZnUeAe1FiYMIUL9vFB5M3O4wTjh8IKnnjcYTmSvOZmLPHwP
syVoPE+PWBSz7zj1r3qOiUWYC4b2oTHu27B7AGUnDhLLxTq3CJuMYW+pLEOPzaSukYdfPjHbNUME
woi2WUTOqP3SV7bX5fT4Y2euDDaDtJoYvBMbQLBYtAnQRTc0aVLLVWos3QiCAhUD4sl6busTE0Hr
KqQaFpfpUeHEL8uuLV/P3frCRJQCXsp1qkksOgyLyDlnF/D9Z3Y5NkaeD9Uy3sJM8U4UpjxTa+dx
epp1TBydsw15NsQvlU2FqgxghDXwB7NRWYerzKb7TOfJAtGDREF3uq0SyFv74iuwME44dobo/GRE
rMR0aKAIMJ2GLBOot60MoizQ/N9HufrTxPT3QLuamIY0PFMbVdVFCeGIYsPlLkO53t13xmemUDsb
iHiiKBUeP6ySoiSAiejuCG0p6ngAC9ntmKpU9ONEIqnvUmXf2AErP61A/j6/q1bBJVWKKMAPv06z
Fez32JBRdYrVukXMIRty6CppU0wsRBgR61DTceWonvx+kb68c9fvMktWoTYDwzP069lb7YM+Pp4j
OIPSMq9eGQ8FepGS5SA9xwHNLEOSOLFkXDkIyCDegbW3Xf3o3TiPny4G6ncZZaZim9jk/52S6gSo
QXbMmZKwfHfjAEVIy0ef1chB6jHecd2e9eW0N6YAGUEE/n549YcSHTPR/x5ejKW/1sPRhQsksVI+
2Pf6XN/Ro+ka96XeMclszQiVlr1sPm3KbBAXaH9bh9+P/9OWgDIOkAdFNUSp9WpRbBRqb2Z1KUoa
8wj7dKiPAvlJHfpRSyMzpwLG1OVqZBfoPQnMDoHUmeQ1xzu1Nm+Nyx+aNf+cy9UE3VaxFAUXsMyI
xvFg06kBz4n+usRxjZ3wy83cRKMbV0A8jVcDkQlFxukDk4wBcPVOUkpFDy9ln1PxRqT6lG6rAySK
13QxzJVPZ345AOAnqka9u3Fc8Wm+HRfGCStJVeOnq1nCPFqFI2fpsIzjfUcoDm2KdpLqdKurcQ67
SXIzeRUWK1PjO+5ka45W+WZt+qfxpzGxQlOlRUadWDwef42/wBqAYuQx8sN6UswQ2VaXeeeyEjgX
88tH9hhLLiZphwrOPMOH5XbttAY2wvQf3pgRvrZ+VxdE7IrYE+oAnAgA+PdUzroU960ZagvzAj8y
EoVyZJnaIZI2mlG5fZ2M8wJ3c2X5uNtcwFwEXxy9FBxSKXY5F/RSMqnolH3PyIZ11BJS78UJzekj
Av5jfGPq0MQJXZ8wjAbGDDV2bNFX49U0VLMscy3fheuScDQf+wNtYTxJY0vylXxUVfvAGUV4L4al
jIySKGqXoi8bmXIW1iiZpLWK/HlxKTk908skiqjr7H7f390ynnyb8llwqax5TC4ulkP+699rm5/T
ptRKTV9jucPSRjOFvRec/r4blwjIVuj50w4BlJV68s323PUT9nVw3HTwXR2DeIerKbZoz8pZVhV9
3VRzag5FS594PyDkp5HM8TthKIDQkTTzjPgdYbb1W5zttzpxP10EDZqQrFD3JTDhq0/z11hvrLDK
2145rnEghNkikCfYRWRQP81IyURokyxtquYOeyI2CCO80TFVr7uUtiHLGKVVjSODW/0yzf51eOvS
1dXZ6M01fXYtRpslRkmSgGaq57WKVM5GYavN61xyQ50cG4XO1pBNM6NwtRDxaH5eq+d8FlaGG6yq
/i7TXpoiBnH2FkFEUduTa9UO65qPvLszyuffp6tvcDmHFTNjSLF4VVuCYf3vCAqdJgW4XlarIYEG
cmHPBKI/uCwCInUb5DHRZxw/xDDDI6kj+2Wj93APe99E2x8H72cAO1mpuUoyyyTJNZQEIplYxqVu
P9TjAFlhlkDUP0/Olf/7mX97xX2dOZIWekIOA9C8Gn5ARgyzPoXxUlOxBlyIn6eZ42iE3mHclFIk
HRQYnODl0u5q6/yM5+2iGCEUrXKeD7f8dt+ageJsNOipov/AW+e6rQmusylMJUqXkHw16sGdrxmj
pPflYNqCe5s1wRM00Si4UYS5fgb/OyyuO2YADf/J1e0rK6VL8osVs2sdaep9zavmPG/Ax+o3BAg/
f0B4Q2w14Ww415kkTqsYacd7bIkyw9MynAo11Qb5JTJeQkWbm5A2wNpLRexLuHjAlv1+u69fq+KD
on4hDAT3Hb2qq9eqloZmWUhGtITFV6awTe/b5AWr9e9H+eZw/zoMGAzbwmXPs3y1auir3IzOdYAA
Uo83DB4zru5MGnJHM/Blh/glxlVg5rjaR2WceewYPT0h6Vo6NBcsCWnO/o2srKpzEa3cuATG9ZrW
EdkawmgkyzI/XS/q9EzKOOcwZr4YXdr7AudTSkZCns0G/bU9Lgv9TXs7aZ/0yCPDdFMVD0zYb0xg
BvkJgvtwHCd0dNuBRm2FSAo04UUeNrUerC4R1jyTUNQjAUS5ua30i2fmL0Ntj3JkkSlNgYA83ZAl
9MDaDbertLVC3BSwG/tzxy05+efLY9tHo7ig0QTWsT5D3K/JqqlYW+auBkEEA/ZYNi/CFH7jvon7
8vc723EUFrnQMXkXkrx0LX2Ly3bQ9PJk7IP1cYL7xg9W5z8i73KdTXbSjSlfuV7RXh/tajBGJzux
2cUa+4qqWr/KFnQGdvKYUv/Cmd74ZNerEXEslZAB1iOaqE1ejcjTEKlHVivW/nhvvYXTCCHrSBqI
/aUqSkDDCIfp70f89qTB6aUOyqOuq4wx+2obaTTcYjlUi3VCRU2qQIJuhxMU4u3vh/lWv+KD4a82
mCtxztnG9Xuz7sqozSwtxVpeIPXFAYShhAB2d26PPsF+rWGSohX9/ahgU7+PFPAllBWxP+toi67v
nd7YIaOowLqFmpNu44k4keTB2gOJ4v8D2ZSE2MXT7qlH24vc+m3VYDVA3zBjgUqiejPWqNkTrr0J
1gQQTarxcUVhA3m8Sn+HF95T8aav9BVYRnLXa/TDQHLnbUqNPpqq0/OKw4KXwgA/USmX7aPCD1A/
0iJwnktaggfoAnPt7Vz4Z81Ln8SgghkZuZ3ktjuiTBzSJp+0ffXkbLSNumvnoNMeynUyyrHj0wZd
W2SmVmSnpuNmVlAZoZ92djXNM3e0U+nyogX3QBuMqyUIQohTZ3QNpxEJcvW88KWN/VmiaHHtD2NK
13NXYlRpyLUeiDh2yFvF87c67Y1FsQkXdfGQxDNUPAMINe6iOuknxdjZWKRtw+bMP0pC+TrXmJbr
ikajMYoRtL/0WBJo9M5P2woDB0wKcgTRpxKE3Ozr+3RTT6iqGY8qbr4BVOeozr3uqUBSgdePRh+S
CGCDa/jza3Wdv/aP4auxP8+OLzkYccdVRGv7fFCWxQY72EscT9r77nD8VDFizZuxtYENjoAYVAf3
0N7CtkAhprt80PX5WVm2d+0fVgkktIU0X6kAYp//I21KNDOf0fspokmT75g4YYni/sG8hVZ2wqlG
5Hyzl39z3qJ3zVcWLdJbhQBVk94qbbgJuc4PMZ4IsnShnZXTfK0RkYr79lHdBoGwTMIRY/WYjC4Y
t3AOnQWm223X6f7kD/P0QVqxmsZQeVeg23JWys4Z3HhVvA6v3WP90d+3dyppNyy4miW3bUL2MAJ0
GskhTeAtkzPBWCvAaTShuTFIf5TJ5RBsUfbYtTfAaUTlHLpVIgxe/b2ykJ+LB4oT+I7NWbWoCt4k
roObkUYq+7Et9RSNJvWhvEte5Pv67nywNt3MWCARTJ/PEaUeENi6r6xZJ0JZVcKx81rfJy+UwSjx
ScB3OOSFzR3Gh/Pu+d4gkzRd6YvsI9tpiMqTrfZQ3JWHai0veyg/CckdECOyO+zPB3X8/CFUTB+d
h+RXdp/Bc9CvDWgI9+4zQjqbZrBBy1ulsY70fSwcYQTuYNqxJn9EmGSCxh38Wu9mq3d+nnj7z8/7
vXBRIEv380Px5/jE5rheHjc10dBFCfltavTgJRmF+OH6scgij2dnd1aQLIoPa1sQwXsHd84izQIT
kzQZjHFVvj5GxlNG+3Hr/CmftVX9lj9JK20ePRgjuD2r80ICNObmbxUt8EeuvX1w1vF9sLPuDPrK
3QTWjjAuukek0eUTt4tu9Of55EFGwOPI/qYjcX0e4CMwkcej6c8R/nqmOaLYyt+pvx9Dv5Zwlnvd
XY4e/SLiZgpFrOEZPY8RRrDubnRZYgrHYO68NKNka3xKq2xdIKyuaaqXPqTr7I+2Oy+ITt+WW37x
0ohbF5VuBj19GJ8GF/c6WuRx9dFughYXmV/w7JauRNYuu4Wp+UqKTL1tkBmyM8LPpePv7DER4bkh
WT7ekJQ2JWZvUe6deZP61kO+Ge5VEH8J2GTw0kisLj6mBzAOnVs/9oRy3cd0g1i22DgJDIlYFz/c
6wvKw/fRS1m5djYCjyW/UtZeGR8ASLak40zSbIw53SQH+D7eQJE+XYggShQv2Mt4gav7YqI/2o/K
CgvQPVVSdao+JptsZz+aqPp7cqDlN2GRG3124+gQrOV5NJN3xszCrdC755f583M0bzHktZhVgj8g
FB70ibAQHNc9fxEGs13x0txXBJlm7tbcH6cioLtaydNiUkyGVb3fPRG4jZsapetb8Mm0hwSz3fXq
TEfIN00W2uyycDgeuZBjeRHvhW/n93fkt0K3eDM7VGyommpQleyrV+TQGnnRWRE0NvPo6epzQZ5b
/NKdbFjgW6Ve9NSrioL35mmcUpXpmg8dDQzARCkc5q38GCarPNxQqA/l987pbqxPvkmcOD3sDbZQ
rKmq0Iv+u2XtsrTRgZkDaEEjo/jNbHDflAn2ntl5lOIj+v1q/LTYA89HYZ1mm421QizQ/trf201S
l7kcEeDlDj5vvTmCGhLYws377wcSW7WrJSy0YoTO1Jc0g4rZv8fJuzipm9zJ1nnPNaU2mjwhnDm9
qaeS7Jz7i3Lxfj/gj58MmwgZc2Ih9G3zKFtxYjddeDk0fsl7LXjZIhbBQShcW/8/h7JtqqLihhFt
9O+HM418yNuIQ7XEk6tes1QY/ZsEY1I7vXGoHxZ4Nk0ymaKvgPhc7xSrWM4vYcihCv+0Rdo0Yi2H
f7rz4kPwnHk37tpPo1Go8iltUjBUiR7895PJbRhLbeukh4U5SZfBWvE7l4z4HasuFJ23Fufft+Hs
vHEAUO7QDPYD14dLe6oQx5TDwTJxT94rYlVizTM0NpgqJzcupXjQ/x2SmswnEjJt+jnWt9Ao7ZRl
x+6SHB4sdzU+3GFN9Cadt7z/3O3+P4YIzQoq9mAoaSWb5tWFNGOjiDRzSA9gU1kPXjxhSqdj7xEA
8/8+hfx7LP3fm3bST7lFPHN6oBPJylZHRyzGSDU6bmQ8wbcCo7VvbgH2bQTRgf2lGE+17VofJRVn
R06dOl+b95cRHtz5sAHMy2JZBhg3LeeoOaaE0swwS49A64zkXTmvsNJKY8D0yqbgl8u5M6XcAukh
e0NZ0E+U/WnWT+R1t3Gmlyk+cWXmTINHaSGxC1VXTNX7blM9s6ofN8/lHPkwv8nmJXatJXiaibYv
592GNASCFmHNPJBTbb8UTwAVn44rZ9/Tt5L2GMmWGlYwHQxHPukILsG8uKKFZc/sWbMo4EPI6BnX
1l2wOh4gAjyHE3VrrHWYAsVUW1OVYL16fjwejgc7HavPobdFcDfTZ/2zcddvzRkheVN1pq1ZB09I
0tviwZ9Fj/KMUY2XPEN32MztZe4P9Mx4mWTT43RLGgUGtGyq+7SwvRQIVzrNppQvxtU8nQK5mv7P
7/K3lD7BldNg6bzI+4EQRfEn4+Uw4U+MTo/p9FixoBNFy5npKxOkvZjXxA/CD6baJFzKG+Ol2wFF
cOsxuYzY01yBP0NeA46i+fPnmd60z+LPffuYvAkb2xZkFXZ6G5jB5M3x3lQSCPl9fiCwX4ReMTXW
Qvo4TByc9uZSrbHExYTiNJRkqLh6dDtUVC1T57kwvHxKNssoQDRqe9JSnhgHaewsxd5H7KOwIPtI
/xdIr2CYxK8EOUw0jJhIAmYZW5xibC1PE2lxAapijoqxMhPDrnkW34ct92AtMU3yvYymG5XJHyZG
MeTF1GhZNFGuhfttnbdFqV3AgfWrLjso+UolWTIkBG6T0Qo5zpthI4C7lbEPz7fqeOIBvpq5/jn4
VV20vyRVP2R6zkXCVWIAtq/tfYOr+2zjUMP2l5wOZ+VgQSVy0tivq8zNS//36fNbZ+C/h/7/XoFr
gF5ZRU7qlEcSbApSmgruYI6y6+SdqCxoJGeeSVBVQt1t7CNWlg/QWYn9YJMGx0pLYgREQ4ofeJaW
FqICFscU2hsoLqfjfhggP6JpCqTJqd9Wyn5Q9r+f/A/lGW4fb086S5SBKIj+O0WmQ5M5PaqVdcAy
vzqNsHe1yWhoH4E4liZbsuDzCEskle9leasXhms5fhDeXTS/IcDgxsn8eDtFS5VWvqMBIPr3ZC7Z
BYlRJ+n72pMJaw13AmsyyhYd+t/mvl+c78tby4gf3n0UW3kdGSYTNsu/fw95HqBllSoz9kU9yICW
ghUzZWuvHWd10j/y5DHo7m1ULNbUUubGMfCC84spFyjRbr0Zje8VOc6ET43Wy1IxAIoVz18r0LAY
GjksC3sdMvNfFgUblg4qTLvtnWVFWG340QA2ypOCO4Qy73RQAOg05IImYPRsde5cnrXsWaFeniEd
76GEXQCUyPO6wHR/HLw0RSCwKtxmYh5DL1RjXFWOn+qHIb8LrVVMNeKkMCGdjWnbp5NioErQ/jkn
o1pfZ5eZXMAuweGWH9/Ajg/d7nz5k7EJbiMeN42KzPHt9+HwvWnF2/TvC3KlbkAMdmxOpUVvP9OA
0AauasJRyFDI5jCHYjhYEY6DLiYe/M6qyWmioJ8jDcOxKUXzMLwrAISfQPUeoUydY2B7RyLEDT4P
FY4MgEmpjPIB9SNZNBp71t9PX4yc67lJM2gy0C8ybPN6gSrFiZbnfQIyzHhSKB21rPdPDTSQEnnY
PGPL9/vxvjW0xTz09wGvhnLI0iOyxAEV9UFJwlmVaVuFfHfd1rww+1PFxSjKE7+tSm+Q7/Um93St
8zFjuWUeeKqRjfp+ew4a/wKVayjfmuPSgPiH6BqPGMzDoRmnke5HRe3WsjKre/oPVMh64mlu+ny+
yQm+PowpOzwGZPzK1935I+2nU31K8/XA4kF7IstDqg46RIGwvqug59nMkPQzkWNtosFXpVmMpYPT
xj1ozOPiKYv3tkJML+VO7RP9JOM9v3GD9Z8eWN2QBQkTk6NxbVwNjr2WX9I2WWulOqH3npKtlVkd
moH7oifBWYrnlJprI/FgT/Rf4LienGsJo409PJDMOBTFqJNjv6wPeHFdpHIjwShM+nxsn6lzOcZi
sIujq6Qf5zOmjQGHQq6OBwuyE7ieiUwBSNUJA6DN01rUEKidZogrZMSpfXjACJ62u8GSFxFKoN9H
m/q9OaJpOtIn9sxElytf7fq/Ziu5j05FQGVhXSecB4ISGmcjFTEo/eHUP2q+WXlytKYipWezNPUH
UhsICYOVAoyLZM7jNL4lVfihovHvOV29zOraurT9KdX33ZOKKINyzER7Yr6wsM6soVKhBSYFJGAB
BtTtHXvbLqKktYQaekO1+7WLuX74/746V8+iKsWXOun7y7oozhT96JNr6COOtN4igS9PH5wKoXl8
ovWeR7OQDKxGeo6N5zyYZ+39EJITW+Hl4X2cz239vYpIB3NGxwvwEMevqnuJ8NLOQOqDbqA6k1n6
eY73FfHTObw58zJ2pOyhkPAu5idv6LWHoYUqYjd+msJTDOaR0i9OkbEos5ewPk9Ce5YfcX3zk8E7
BS/q5qJXIqvCO50hPIAW03WGKd1CK7s3KRSxbhjX0CCLsLyh6Lo1sPSrS2eVWRIbXTus4fnFuCAf
JSTWq/KFQncx0u4twKJu+3Zeo2yFk7+C3eKfV+EtZeGPE9Bfd/Cax9xL8jnBvwwhmEwyKd8hHIZn
KB09JfqjGclkrCB3AUCK8rNLep7NMVUxikvgRdOdbd41tu5i2FnYZuw30cVLze3x2N2Ygr7pMMU0
+ddZXq895WOa9pnOxYpJ4/SrmUyhAAhm5OVY3wASId5XF0E+shUv3NwylH6Tn30dnbkPKyKkSF51
/65YlBRN0lDl6TqrFddAhhy2KE6JNVB12GoB5MBRe0pGbUMU4HFWpCgJ7Flhby8dEZeBMT422yPy
grOOiVtVbsxQV88g6yjGqa1SZpAJ4yHq4Wr5kOZDk5dGo2McFK5I4VNkP+1Z/FOQwITVDj6c+8Tw
cg+d+/G2jb2JcIGxx4OD4j2e3e1d4969LVP3eb7Hy4hDhK+Hz13mCjbxHmTW6E/vPtyYWv8tEf7P
iWuEhOCH1lDaX+1qMr2XjE6FZYBZHqcBK5vj4GrBqCqmKG46FiyUwU1PdlyMRGXr6lDoSBBUkXt7
Oc5vOu8MyNxDG5aA6aS4j9699IBonMwbA9AUF/F/J7pv53otTUtRmsd2XBP383U5F1Qd3CcF5+GL
uMKiC0lbjyoP2jk3cA+wLNhbv3GZl+7z2+MW+9KIXdrk4yPxnkUnmE43wKXW3dXT2n2AGQZZ6RMT
6WdP4R0YWX9jlFxV2r5/gKs9R9iRFNg12JvznH4ajoEB3t24fbLmJ7i343Jz/vj99t68ZFdPTaun
ISsHjgiNyJPcV5w+2DiJC3E/xJWifiOuE81JfwM0cxq6G75l+K8KeCeNcH7atLv2n5m3z6iaxT72
xfvEv7/f0/WZ7Pch8PTd7v1d8KneuYi/n7765bT47ZZr/z715/QkW6HE8ASYg/mNtgc/IMlturEw
9Va+Pilx0Qo+aTqDSLzR5wDjsAUfH4jOHYOA38Sgz877eHf2FSymR3CZRx9G5liZgjzxg5GwnQo2
pWj/mQwY1oCUPy2so6bfeJSY/JiqCqxKQSscFbTGeB3uwi9LKwmVUB+DlfiOmA4o+APcnsGqmDoj
wRyKOV4zhfUIBSme2BhSTziHaPxi+Gw8naPxTx5/OnygEsS/iV+xvs4jx5B6Hp1GtNlGFz/wyTqY
CP8wSSTks3DhJ8G4nSKDW0UTTJGTdmo8H/ldfMKiScyXyhWolvZEXKNc9MRxjkbUaAzYaMdRP41G
l1k1EuUsawUMg8/WUNNm9wVUDBCQR7VnEoLNI3t1YuBdFtm+zZijUTsSlaBmrCJREK0oWEr4qK2V
hr+2GWkkCPO65NyhjEJz45Eiw/bz/hneFU8gg+ok5rMUnhk/9e7uk7yDKfaHL9qhA3aOTALOsJ1a
vsmxeDyn4lf5wnpoAfPDMuexNcXcLP7r90F3Jf78/pSKysFfq82Tdjw26pFnBo0zXeawHYWrgeW+
h7EAS0vgsapkh/fZ3QKZUAS4McNdvUb6gleTKiYI4W03fKiYXwnSD+8PvffKk3lxHx5aD3/7e+wu
4J59YqmPPP4FUqH38CDeLq+YQj1eMYOw3l/4Cvka3APqbErSr5AiMEYTFiee/GB0AFEmJoPT+A4U
BERYh3HJDMlrabt8ZFQLZMWj6TJ+QXpuJW/7gR9cvLi227e35faR/223jw2KAN19BMPtbo/jdLo1
XfG1LRjr0IG9NzZPQh6wLJcUJfli/hX+6Wf+pPjrlkjLXP5CnTfjm2AAvPFCXD7uGRuMkD1zC59X
xCKn3ueOlECNVyNyMOz4vcenJj17vHgAVmyuYV1479jed3icPOwIfGPhPzB6AXIZvpii+HNiqhIz
fjl64N93D+85idWa+K2HahyLg70HYmJ7/31kqT++wHSUQiwWaKpcF8AMKUkCB+cYt7dg7orGIMu4
3m9USPDUMFdIIwc7uszzRg2W0a2uDN+5Eaymfglwv02qf53G1ao3trtTGhQXfZJxEjVt4Rp8AZtX
TkpQ98R00XsCju0pY2UM9XnEHMK8ms06v2dOEbodleJ9y/wZjgzm0mB04gdYEwQoKXMqZRJP8y2E
UMSz8yvwlvmsEl5+RI4AAeBz8/2RHzETQ50iEr2bAvDFRWkBCvjvqjTMmKx3GUHpOGZ27DArA1P+
MuQLKm+HUb4ft2Nhl3cm3Ujm36C9/h/Czmu5dWRp1k/ECHpz2wAajqAF7Q2DlCh67/n0/5fUiTiz
194xazTSkmhAoNFdXZWVlYXdRdMlWMfboAAtY+KpgB8XEMU9quWhW13hqzy8HGeObr1Fi4Hvl7cN
S1iSK+qVZ3eHrGChqf2E5u48Q00rd0PqDSWerVKieffz5PGRS4zONJAQI2FXLyFpcEd484ScABwe
hD2vaIYSpfsLdwUtAXgNC6sVsaFl+9riADBK92aZkSrZrAeDxqcu1qMqgE7pey/r1nzqurydfWCh
lftD4s/uuq9gj71HKxMhU5oqx1r62gGvLro1oW7hzVlhL67SuKXBjKx6jXPTTHuSj7oyUhlsN00S
2Auq0M105RNvpDyEtqKaAwEFPgKLkgwn9n7p//s6qPwnEPr/LOw/JuAfTmeeyHFXezIB8dx9OXDH
8MbOvq9Lh08rAxAUHVeCRUsLYs5hy+irEcebuVdw+UaFHZGHeM1ensFqsbOyu67g+ikvkmHmUI9r
2ZvR0yZZgyqOBB7uXsmnRte7sa8j20diesGYo7tHy/cTP28BFUTsOX/rOw+V+X/Z9f9/wbU/iirK
x+rqeH/Ky7a6QCYh6sUX9DvuFq2bz+9XNviiT0u0vlybsl/1D/QSQt/DK3GxdF7ql5Qzc3L1HCyz
c2sRV/ibKMwrADDAq8szp5f8TBC3jwtuCpba27AS981fsYwtIuxbdw8njkejG7/jF7nb7rVLPU8X
uehka+FL6jFW6QkF83eAcjqre91FexvPRXIbWChyVL++zq+3wqyPgJYYdyWzLvhOaNe5uXa2qRkn
nwhfCaXyle4QPg7EOEvnTH+DoLnulCZdDZkOKqa9JeeEV8Z5cKZiBvK7rIA8swx7kT5X34s6AvCs
/6JFMdCjx7VXRZKA1lQfz2Fhl1GOM7oNf32aC/ebbH274lyDSUjfKn/bXWBpOTP/iuQ0QBJrZRst
uvRFxE7gzfRASGDmnD77YYEZ+OuR0DLCQQWYGfQa4r07L+Q6KFF1s1A45QlBAPSpYmV9Ht18Gz8t
3HO8B1q4h1iaHfpGb5Zq/LNWIMItNIf7yK5oBVOViqiLpgNxJJ7Wi6ly5y9pjt7w8FZN1j6SzwuL
78ea5ZpZE7JNZeavdrAzc5ir9wroz2iea62/sCMwpizwqoxgpS7ZEABs3MgFnDORqcBY0DjhS9lI
3naD3Hbh5xXDiVYwA4JBxHjqAydonCI3an/1geWOIVTa2g2Q2w0nqEC/davQGt5xY6nK/Di0d46m
I8Nxw0hjCB0JW5dx53REGK2IN9+CjFtzKQ6OM+HS43Z4Z45G5YGPIh9bIs3Uee8NCZcXqinUgHrF
j6ssowtWE2l5T7plEqdLi4K8K/mYqrvkO4PKFhOYLUiPLBI52DWn2Kq6hYYMB05PZxLSwMDXz0n4
RPIfFVmmnl6fwXgiXO/pa4tQgFajmiuWWSrQw9hcctD1shAENRnAIXGxcZC5RSgGuzyic+YYyGx4
O+9oy0xtRWByrU5u1ha8fCA3e8/3r1N/GSD5jcOiQIfGamweVxR3CVatJtZE0/wzbsXOEjdBUx8W
MZLbco9lrCdOJaWlmJdJfyctfzMt9fMSI7zYWfNumfylX+a9O3phVtEBr3r/buRzf3CB/svK/5lh
W9yLmc2qipXXHNYsh+jM/knfJqK3NzP9jXeBzBL+hZ4hc2EXASYPbaSXN/Gl+PRCJYmGzMgFTdyv
OyNWJnySAaKNjS20y90Hi/TNbFl9xgHCKXNzzxaKvjqP4yJggs4Yf1SQWcykyDGIRe7eGwvLEpNu
USBlIjZu9xDeP9o7WWTctYg29uxf/bx7brCE8M+KiPjkXVQZcAGq2i4wOf8+ZnQ8+ctG8Ue8vixd
J+/lAQ9RK14N0mQhFL1pa9BXlX93ny1COzhiXPYVocfKnikLsg5/t5M7F1gYynObUKvJ5bo5Ji5i
3ZCBFQ+vWRT3oNLZ4HtNXHlcDCwLl+UayWprOCqwXik2+iy6m5sZyyVAQNelUzGLWWJJJT9rc0SH
TEfur2R6yDh4mS71Hqh9y8uCcQgxVrpHRwYPn/7iDvZmCs7Sm2ZddHyOfKFvbep1Cj9MpnNw5lSB
+S2k8FjYfPEIHBHzdTW0E0ROSfHG14o4g+PsDazZOmSJAaEKf5TNdEq0cCM06B8k8oFYn/SRaH6g
YInUEiDIzsQSAXspQvjW2IJt7Nzuzw+UCTN88HyJIOv7mz7REd7XhoWJnj8GjIZ4tuAXPyNHQ5Me
GIGfY+qx+7D0tAi3f/OT/qgd+u8l9Af88SheIdM9zr8Bg6z2TTBIouhQWl2lL7x378igvy3dOXGi
4BPjIBVwBPSTxAjhXhmsCS0sVFvARNneRb+XtBb2DLv25l85Uai3sNAOgCFbNt4LjVNWYwEkGxx2
TRkaCNAHZMlS5HW8D/53d8VkWqPmRU8LVLdwM8Y6Ai1XPl9LbKtsb4YvKLdx5vNZS17PBj/Xaw58
yTLz7oiNHsUi+O+fEAE3AIb77uOkfBwBNBPlvmCBscEPmhPsucb9x525cZbqfCErPfnY83v8xHVB
FzEmLMGWvwF+FIK8CTT4dFefKCDo99OXzSUqNmowwpk2aBbGLZaaGJAPPB+5LwKCFFz8bqpPLAp6
EuxJWHt3k+JO+4QYOAMEIbirNE908hYk9PvJPvCEUVpm0WqqSZFOi1WhaNGhhoHlKKdNd0fug+5w
2duy40E7ZS+5Nui7QCBKpwsCLvjNWsoWfjQW7IrF27Bz71yFOSvEzRSInOEJZ1oraNOkc+j75YMU
WZLXaM99tOrwY5aR+vtqYyJ7yIcR81AWzdndsYmaaToHiWPTzxIrR4eAzkukuU+49eL6duz9p5i9
2s2wk68BkuQRHP0S5/HkrNe4PdUOOxGhi/anHMakjLuGpiXzDGPO/vuko94T6jw7ILu+3BPJVm75
XLk8ikCruHUKVhhneza6zg2ftuHK8I4Bt5Z8L4Iq3rNCiBKjIjMp35o+CVho1ORtiTDxbM5+lQHA
Z+GM5aKpmYYoTjW3NpITdSTcqKKed2anPhCAnlxKI5yDf8Z5uuLDaAZosFCN5Qgc5+P40RYm3KVP
3nPi6m624m/Su9fz6k9nAHYCAkKRBOasNZfOXKvm+HcDBH1waJgGTFPDGAHZkBB4OeO3HY71wBgh
TEMGACv3BQr5MXLYucHLgpdMG9Kb6209RORXLnKHaB7+bJ024Mje6fam016v9wFKvuWS/aA3uHUu
cVuQx1BqivA6yXABkF9MqjMAKpL2XxbtvyzGG6HF734tkLzjG/y0DMX8ESyauBy6FQwc6o6YEG2b
v86DnBCcvrQQqmnJ75csZQVzKpcRhBELeQoreJ80p+bRBf6ubhfEQ3aGDNOHxgkuwv+4f2yqTBxt
5ahRfzBJhvwzSd5MFlwr59pHKo9oGscKM9ignxYepTzCM36lIIATf2tC40dZyTGiJM6dBiDFWxVY
KlBFu7buPzOWTatM8MvJ/wVggTLwP3bxWhU+Od0yUQDL/oHzZ9HpuC53+6LvDvusdoNdhmRU9mWn
lbtwkeSKL94kYS83yFtKi1HZHk6uz5/9komHNC5JhmNtY/ZkbOJmjHXtuHkwydNNrJ3ZZtIEXxk3
aZCGtBirYcaD4yZPpQSEgHkA/H4o9/apXRSIRY/i48oqokqoL/B/T0ZXs5I4zxUqmIthvxP8xcCI
MpYfw2tBz41d0VeriYK+FzKHeNXb7JvKHqyM1X8z/uUPgYpp6ocpUgxhGqYLD90sHguXCEF2+ORO
2JlnnDltjkDi6e8F/rgwnfkEu4zNNosID5zz56/Psakzop/lAQoRCT8UuTYevaLoETavHqE2muNs
cjSVnYFSdAXC2BmyyqRxyQy+TciuQEuvtIM/j+UJd46x86rbUfaDLBz/k+TogHb6/tw3/DWhFUGH
V1zNvObNOanQ+AZ3BCihAxrqdzqt1sklYv0yc6JX31hewtsFkHLKHa5Sg493/+TBqmvCTshhGXKw
f21Rcv15HW1FnE7aaXU6HXwcBsOnKZuhwdOWW0Pvq7tdbczqaDdMmdmlt+9+Ss+iYovudLo3q/F7
sPMX8yObHnEcQsJUe81rZC8gSDUzVHRlaSemVMWOZBP3dGvpovcp1pJPEL9jGqIGBQwCRMASmyau
cV41MdlmsbWdVUdwGmmutkBSySmSSTg4j8YTWiw9UClMw5nbA+XPef/+Z7Cr3w7qoHVoUW6CBbvR
1dG8x3QzcGj1c76YUv9Ii/ns1RzzVj9pwMPP9hOlmI2zX0WFHnyrc+NRpw3TFYRsErwdvDg6PUNg
3n/t2bDhXrUfdNFY0zLPhf5S5ga/3XXZeZCsIAtDzTQuAXzleR5Hc5rF5wMZD28RIU5n20Nl7YL0
HX3RfqSlyR6FKd28KD4xKDc+wgPtfTqYdkXpCzJdOVrVEROjvIVjhdHafq6nNN+aHvmvbs8hLO09
fRqgOT2y3qh60rVl2ig5UdSLKG3xuPaet3CmiIg26o2RcZygvXXc77h/c+L4AwAANAdJH8NKoxuX
z107GOuA5R+7sRu43y4uK04rz/S/ZbRi7JYTu27yay3coQtQFbTbbPBkKo+Osi18fvfsOJ7XcKKu
G7fjuO32XXc4HCbjcTLDOHTCNG3aZNwcj7EjyclgYvJwV8Yvj5JTFZ2yG73QmGXPkFOAuDvRWzX5
oOxy8jFOfRcXWjstCW39crV9zlVnLjdbfoY8bLofhrxO/jSy1fLJ4yHKJ2w0csWVxsDM/f6hV6Fh
S+dBDk5rGJ7L+zzL0/2XoECB/H1MqRIiOgH+/zzKYBaM+93vMzITp13sCJ1gR4y/f9rf8A3ZBtvZ
+OhQD6ZcZeR6DM/RKc+WxqEGix2nG5Bk6HLL+WfXZBz97k+X8VzBrSA1taTLTEDDmJVtBw/D/xwc
YW+3vU8WdmF5knTxgx+3+Ienfh4x/b7a7Qpv+mFbRmaY1/IuzmThuoHDvXl7/GQ+fGtCxHE85FYH
7fi7/7eScgUHf8L8/9yF/ogld6X85lQrsAsJzsc9AsGj5StwCU0nCZT/WgFR/k+O2m+0okbo+UKZ
8qb/EhPYnUrb/GG/LPoUsf2UvmrNB24V2zooFB9cdO5pdbr9WuDN9fIncyPio60b/gjUovjYrbGa
qixvH4JgYYZVuDi3DTWH5tTbzemLkXN2eHwHZ9PbJJASrjSezD6kP8RPNoSMVwXY+vz1pL93xhT4
SYnzwtzYD6b5Fj0Wb+aMnse0VDH3uDyCc7qqw+Imoq2czSI9qCchL1jRbGuYi+Cg3qcZAJLvyrTA
6X6XgE2o0aYJ4JX6keHFzdfMonXaOXnYELTinqOJxiD7j59tq2Qf01VnA+2xZBCze6EugeaKyTWp
wEDZlP5/P4ufytJMcKLhGf5QL7H4yY4XP8cvyJqPhSwd9q7cWCYFmhKszZnwupOj6jLe3O1y491o
StObdGiuRAFzdrbo5i8OVm7XXLcvVTrT5Wc8zm/YvBcTmYLkz8/N1+Ob3/7WU+YPItV/33pNjX/k
TIu7LT0t7quifwTfQUqaapstYeKdLVCowgqX+QHavmR50qMBX+/fgZPK/5jriBpQ+1+sQIBFvfI/
Pz/7zr+vt+0vTwBX6Q4sjmSwQ0n1xuy7fDVzwYqojjlHKL81cyrOgfhyUERuPWJ52kbSKzIoBAqY
tYNDpceBL4EMk/elaLZs38mBbMTawIC4JzDf+ALcJXqpYnVA7zbOkoZvdxqyN88nw+JGrQ6h5n+/
0OL/WGMQdcgCl+Hs0MBAA/GPgS6hnP9+XACI2AgQIT/ah59Af7m6QyD6cL50QwGt1WbdkYdJe7pu
twGhmRLkIKYHket22Z/+kjH/Q7b3c/f/46T+yJhfr6fT9XnmpIS20AyTVrZ3dwxxCELOOEc8UaPW
KwyNN52+6o5X8G+WsKbmrxujyOm2/2L4MDX/bfn+43yEsv1jkPa3a/VyoFbDz0IVUi9GOjU0ha4v
07KfXTqTEnvbsn6ILxF8iWE5Odts+/61+ymZPRpXFDKRTiNd2M/Y71NAvwQc8xxhzinQ9vbuEoAY
NoXvb9pGdA7eK8o61LJ98APhBlT9KMUH4kuFjzTJRSup4+MK51haQkOFLcqUzM+xaJlpximn80My
cWl+47QmLogXUbL3JVnwKbkOch+BT4tWDw9kDxD+pc/QF71A4oulCRcxKK3MnS+8U5IuyZfeXgIq
Nfug4nzJ7pcF6lukO0MB4NlQhU5kSx26zTr7weID15c6lYbyMTk/Gw7WP9eIG0WuLOI6YFLR/c6t
jx7uJ4MPmAei9yGtndxBLjqED5faEkF0gvmA9GCy5e2016iaEe2Mo60k0LOWxlDGi7rtdp9mCfhA
R7cvP+Pigb2R5P9+tpTNP4MDgIHjGznf+AJ3i2NBSCmqg5wF6o6wqZhxO8R7SkjesgLuVrjYsJoI
CCi5T8rhYuRRuXfgAnYZPqL78PRDoQx4BzWj0VqNC878Kk7NjQLVjH22lJNZ119RoYk2P5+lJIWA
dT5YZW4F890YlWg4WjXT4OeGU5Jtr9z1E6fSOLmIDhZc+QccGnqjTUjWhXt9CEcKZmnFGz1sJRGG
CA4QLowvEgwpHfkPf+GaFf62Bv6wyLtDIbsuyFCUaBVAx42w30+SEAF90ySCvHmLBgEmyAIKExHN
2X0K9pWhflnPcdv/brSoP/jb2fzBlt6/bpUX5NYiYuW6gzE3v2Tcfr8fy9uVn1dMLlEfB++hoZYr
6Sb8NcSldPmR9If59q/bySRRrFziXvCyM94tThT/ZT7HSQi5eVgRdMngKusrSRK828SO886bGNrK
17XuGM8XEU1F2AmmVPhLMh7az4sL9tLAP950JuRh9+Gpn4+24aLxJGVHvNQ4fQB4RfWcK2b2+Ynq
r3X1tHhahF2oEw6p9PeLbXLZzCW5ymty8yR8lUjjxMHt5QC3Tx4qIxxIbBbNW/zaFY8D5lvYPFB2
6ts6YW8dL3u4Rg0l12SaR1vqOWGHgN0h4l0L1sz/bZFswXG4raPg7RYTKi+VRi81q8k6HNIeHMAQ
+ReOgEpKqMk/GctHX0wRprJaYZs+RwZTBbq/g0VOkiXJBL1cy+H0A+48xolZhljSCG7Blsvb9AtN
3YUH7fC2dSKGLHohx5A2opkmjSpyDP6UB3+WrV1jm24apWHBPvqEtG7eeaJztArYwqilDtH/sMh7
RJjIZIWiKdAoEK/gUdgRdRLaAUmbm32WvUx165QrrVdva99IZ+dt7uJI845edrvk4AtlprfEIFyR
yKOiC8TRG5vWnIi/0yHeJxwPAQXgQPIrf5owJO43u2tYPseTzMZ7JlvvZOFN0AewDPDYm/Y2KHs4
5CrY+Hdu1J3maYsMLU5gnKKuPajboruMjsiGTBujFtWYMWSep4MNLo5+uS2+r8zEciwwCtiRzqUe
PZN/lmRknfJQoPEH3kzW3iQW/Slr61UAg3Jr55wH7COkzc3XzlkhV+OmpPqhcq5MKqYrZaowh9Ff
ZaxWPAu+EKD70d05c4Ab6eQ4tFckwXOn7jXTUxMPtF7YpdT5vFWvRy9DTHbAwonxRJDy49DHYk+Z
rNJiF9fz4MaKX6Y084Foa+nDrEooAHkMqAABZcQjGn0pGRN1lTyv4oqH3Q1M2iWWcTsGITboLmFm
8KXuzoFMTq1BAW+SJQL3q61NsuiB2ifPq8HN92hxTp62NWGGCYgn20+q1GtdPfrwBt9LoFyhjrTZ
nOEBL3CduyChx6THvrnyO2KB6H1X+Jdfdfopb7qZ1tZH0odOoDRHUdaKnirwqycknMnme6KU4ZDG
W3pqIqhhgsbo7oieALZRdeet+ip8OvP9QIS6WSL4Lhk/eaZDINLGgYx3YypvNk5KPmLIlE0OYwCw
i5n40PVWgDc3vVCJ4wMtpGomNTiVA8T7uB1yE7R1b8LH190b5ZxpEBOQ3138jhs8FOG4ZZxLhETi
12+PY693AJGPiuyrve608bL0EWjRXp0tPMiOiuF+kD+aiV0w/epTiLt7p9aqtZYbs2xvx+txNsgS
Ci8ZmMYjfIW0fcZD596IdYV7QZJm5X8dyZqqxXz97U0PlknfXLY1vXul/oXNe9sXHl0VvU80WeWD
IOK4vhktAyI3kq8UeJmqJQki5h5+MHQ2aESRuoyD44PyP8HQlfujvMgDN8m6R97DeQPzI2/rECDa
0Y5xf5N1qfm1SLNL6UCkIANN8ZZH7zEPkZxobUbHvk+lNwuNXJO/6imrJTmqoleLK8j2F2Jov847
/ng251hwvvwYAfw7Zlc+ZwaH8FAfiSTBHWDQaNACMzWaNmgTw+oaXL23M+KTGAlkec4+pHFmk0D4
le1iJ+hhiypDoGYtQN6NAXnI+hWWA8nJUiQCxUh9eV6utzU+JFkISHKHJAxw9Tj4bThqDd7+18CH
LvnVUXYbkJFaOIe8ASS4EPol3MvBoORvaT3z5NoLwnmCBTjEwga0FvBM5x6kgLI29Ot8PO4GXpcw
qJ3rurOEdkF9+AR4r9p2xcclYmG6CxVfWUTZ6QNNAuHMrHAdMgzci5xTf3ojz+uYHtnaYNrwfMar
Djj7AWW9dOlyltwTzvYZdDpVt4WXKT8TuXYMy/NHTYhyRB4Pt8HQuAwImGEy0LyZ+74qHwbeaDCo
F6JBUfndFhOvbAYQTMVLvzjN5pr2QSsDN4OwBoxVnFMwWpzhEJzVZ1jqgMxzvwXsylmBbLFE+Zaf
zdl9sseY/DmL8w4gLWsi2sUAoBU9Ul7W6aztDvOILgTUjlxcYnJtolOCfjh6Vicw8VNC2tPB0Co7
yWmROF8KTtcr4JfQpsiZ8yRdmCNyoW1+xZIB73JDHT8Ug64OEodVQdsC17ENzoSvp52iq6SZA2K0
hEDEbMvTfwp1ppeVtBZQvbD5Lf+GzZkcFSw7aLbPdS+8OTvBhlsxugNS828WuuHgyUgPWl7eVhn0
XNTFXNJB4rOs9JhySi2qTvaGGwbocTWg7zJfDBfNkg4JIHmTxn307M2ZTbSANZaL4TyrWCW0Y1VX
FL3ZBe/xs6raOwLlXbDzdkFNandBUw4UopU/B4Ts9HtzlrJagbrpzcQRCu7FcJRkmUB2yYSf5FS3
i4ECleuSfkdMOKAVNKs6Ai4TRbf94pWwJ9kZu/wC2TFrookJIlnsLiJwtuc0RnJXe8E3kKqPs5dn
zT/DCrnSJvkGxVBc1huu88Zr0krKZzeEBY1kNBeZJ6+NdJnQcIMUHcPAjW4+OrOTU5kx1h0w+g78
U9Mhf3Fx8BnzkOtmNH0n9UjCJYHFGvGqummA5QHvRlGDfU4R2yJk0ww+FwDRoYGtZNhbxHRPWTA2
ks1Ys3Rv1RJGU1zTXS7Q3r3h9ujRcNFm/sVKwOuF7Iva8J/a/u8BC31rbarkBtmZ5uxCiv9kRBac
KQpduzzTSWc79v6mH9bfzle9PktN52X5ZWJMOGu+AUlmHC9VclxsVJIvXKv8CNIZqhHRB85SzsWE
pQAy+Qx8yVmZByc82/MZp08qs0Oaw/OoDCEmplshpBkm8z7qlRxZTj+9+MrVU19iT862y5D6oJ9L
oSPtc7L0Lk25QJ7HMk0LAViNkkuXsYjBMjPcuzAF2gfYSNMdszPDlRahUSlPFfpHZDkGpE+UpdIJ
2UKwh1ZbilHT4guWkDKdOb5009X4DFyHNX5iiCus9ouZ7Vs5fFGmq2qHUi79Curjf24VhQrznROq
UudijhZfyop2ihAw2S52zT3xL4XuZsDaeNZtaGrtnNPhBkFYclP/i1wSi9hL0Rv3Cq4ts3dBg3So
+KEQBckws0t2W0+4U3oi05VDUuj0WYYhSTSGWu9MLWh9ythxfimTmK56PKnvhO/m3k0tJ8ZvqW1a
Mk/6sinHXhnScwt+TwkzeS9JRFqniVXBrWRV69hamUr85fi0kzNUmzae4Z0k5LjvrIbZ3mUr1SB+
MnszHXzGyZy7vP1CwjHljCxnopPRSDdTTpSZMkt5JN3rqbBJxoF/OAUQIEMGbc69CcNOSlZQBs6S
ZeOMw5ATx9iVnbElUTGbWRsymlyXLXKDUiwq+wSnFWJVDQl2WUgylkEHWzbHyCuvJoPDd5taJvcp
06lloU5+BXeWtu5epu3ugrT1sgg3mblI90oL2m1T5FZZiI0CDprOSYrlkyuHj8JGsWEt8g6SbeMS
rVGpHWIGBQX3pNFRthSZGmVOf8k0Ictmi70mD8g66m0gKMOXaTLAPiZUwz3jkqzwsRkpVpw36AHM
NQ4EoUZGFsY8k5dCvNm5Sz0WC34T0EjxxpsrMS/gRTd/T0v6U1Rwd9ErqX14wlgoIoPstMaUVPfC
ajQ7krnlgsjwLnVLcsxkLYgLm5xYQVDrxezhDDWccG6Y7TMt+l+28CaSqZpfY7YaNBbJWyafgsWB
A1+D/gN2hRqOlkFjesQfamdceoYnhS9xrnA0FxQBLXDnatHJTs/RE7wDkN88mnmXbh3O6bvg4AjG
U7RK8GqquDxASUKqwsxn9mNejxCI6h43Semg4SKYcRtIzs6xymzjTcpOHQ+fx6s3SHqVHLa9adTw
QtNsUv7SbKbzVsf3XkczZx0w4ZjgnzneSWVbmJaMSaiVw4/c719pqPaBsjApMzht6tEmfzC1OhwE
zyLTuAfzUM4Iff/o60TSD2+8wT7W8KIITQjXaUR4U73eGo9WmzDeI7CrM81h63KQg+gDyKsiT/4i
J+5N+W70nIhAU5lErxF5crt+ssHRAVTuOg3eaLgWZsl87kNoN3XP8M4IJxtvPuqS7/PYgKaNHHSC
MEcfSijQj3DamIoepHSnfPJ1gMim9+4zUqe0N8E3WzYGJbApMXQQBQgh/1EhSUI1OJJ4YcOrYFDp
g8SSvcZH5BT3/St+LPEcbBT8y7Pf2vhlillLjXILcg/uzyTEF0TU0D4dwE9cpZRuEebVH8KUc8dM
PugH3DqIZBnvHJxjYM6Sn2mrKqjIgRuNC8ghSKZsywpTzmIMMIw4953fJf9KqEf11qMnqqT7VgEm
FXsnC0ZhGWFaIOt6ZHWJK4VUuldE7gp6kJpSZj2x5GmyFZONapGlDnP18YXCx5qlawtW7uZXoKCi
rqrNliAK5SUzTx/Jq7HlE7QwV3F+msNvIMEEe3SsPp5ZjyIZ9TR9u2NMqUmq0Sp4eVR2yLHImPVo
w5vUZvOYvt1nHeUimK81k+2rlubQ2XReKK8966tgFWuDyTvlH2SG4HoezDW918fqpHn5vB2DwxMn
NrR9q/YJKK9h3hmvh3keXAT3UHSynVcZYGzg82OkaxzwAS9w/00NdFSxJ4gGYdF5TNEoA7deIRsL
LlZmaGi3Ct6lzFXeGy+5qqc7ifL8hIUbFWDqCnhgsLF6WClOQSDMLEu3CpNzj9/ZfjJOxgW3We2f
uHGQDmyV7nEQj/BH6tuW/BMu+hxWaZSsigZoRtHrDf3o7d7rzzrNOYoMEJcdJSU4Sd4k2n6fQ1U4
oJ47wycrXLU9AX0Ez/qh83ZnFMuzUA9RkzpPqHGTiOlQZx+iLIIGYe6knXeSMV50iOUsUI6U9RLt
OuKhCP7oyOJpv+IMkG3QCOxD0hYlO9unOeioiuLvoWYSDVudPeVPgFtkXnBI5eIs+AIsBW8Unid0
L9l0ihJCdhfBZ8I5uMFJ85Fgi5KHt26pzeowwZrA4TA7oolXcjGwgPoT79hTLW0tbAu7JHtCdn5n
kos64SaopVHIiY6yTwEMEMTLA7uLvzEOPewLNMQG5DoKyt9RxX87ua3BCuE3r7EjixZap6Nda5o3
eXy/bUAo+qAqCAVaSNIFZ9d6ucv4FpacQ4sKcLdsd60HrUfXQeYHai6LkZ6jwbN/SaPuwqJFugt9
v15tlmHFQOv0w3Hh4w2dQuSuLBH/0msHfTTFuFIVar9hAasNr+BV9Kkm7Vr35gFJSjS5KLcmS6KV
1z4Eojaz0Q5YV5yCA3w1JhoVi3gY8/qo7ne4c3gY43s97zQRju+EWAk8tY+Dg61/9Z98zj6kqO9s
hdW3VRXL+QBvdyEnsCopW3PQGFbT26x3AYgUOjxuNhHq4wSRZYaH1W8rZx+0h2ua2e7MsE0IkjW3
VqTmrJfwFu6+8x9rClbRuIU028G+TlVFAXRwdhq9pUenTJeg7+xvKedCF5hvmKIMD3jhymaDaOuh
xOWBHSiJqFc6B0hvMEmyJuCwTi8C/ekPRRudtJctyBgf/kT7EQPS+S8DXiWMXMQKRLLIbA0J7wMK
eqPfT9pGV38ykMm/ttmetp23t+3QiDA8NyoRZhZsJsJn/4Eykbwc3EvGNbnWydVjx6JFAwAd9gQi
cY2KS4ja5SrAgXpsXxekZTN+JoIY7ja0m1/9M5vbVNOpAF/1MAK8cc+dqr2lZdZqVLa3FrVs9VfY
eBLfLmDMEuUyWmq73IALg6YwwLt4iKtGxWTA4cK3zTR30yEFYE67252SfiWuLUWZ9ui0Aj95n8EZ
LmSzqPYjpdgrgCFdwtGi9fEQSSwK4+N2QMsh9cTE0Vq/M1k2pMd2Kv1gq/MroFwlj55ZwGWqdxuM
+CCFJt21HxCZRlxtlu68tZ8TmS2QKHL+Vq2C617X+ak2KDEFCy7D882x77vON46PJszVrp3vNUCo
aCWkdpwG29qAswP1aZFEWzaUn8PLKRpH5Mw1xJ+qA4i5bOcHDOUxYsc+sjNXTUNA2tlhdtho6rUE
JpyZHSoD7P5MYDp+6L3uudde+xxJVWUouGtWQIE1wxdkzRfQrvDbGLSTNNjBG57rCT62Tdrf2SB+
2kL6IFNcIlXgfjPTg4nXJzjbcmN+eSOi35BvS5hw0Fh+sCvc+waoFxAYLNQuwBHcCYSxH7CP0XoN
/ZJXr48Y/lWrwgOeE2RiWluTQ1CBE518gQqweMpN14IHWsdqPF34zZcDpIM/5yE/tbnxrAOw2sYI
0xbWoe7hh52gORJt+ESReXPA3MC1csqWqgy0m9F8ZpZmCSjxnAKSRENyO8MmWzvbTg2rXvtY9Hf9
5R06OXacc3hqnMyhc2jcUwjzdeWpc5aEtRwDGYmiIxKBgs5ji1x25xmq6kd11Dc/M7j5r3EprsVI
DcDBPOCJb4LSHbfg3iVw+iANvHcR5L1t69JgNxu93RXehQoxVOaCC8LefU/HM4W4JSLEHJFWKZhx
OOKc25iaPMUCNgv7xEdsZ2uPR9j7CPPkZjc24TEkGUAaNvvmLkovPWjk7X13BXJw6z0owvMvRQOT
xts94UDcyAecwKqJZpMdaNUTebMBCFDwzDgw/glXdlFhUBkcIkoGu6uoNMCr6h7gJRYGG15/6V2S
ygyyqMAy8e7dC+DYyttTKyD+OsW0sYIGxYrrLLiEigiEkhBNOOcmFX323L0kCjFK8SFiO1eAo89N
bxgzHIpKsPHu3dqACgBFOeND+9R+JYpY6EEN1nSg7eoZvIBTyFDOyl+QGue76OLPDlzY1t7mD6KU
QyJv8ZQUwLZWEaAP+vBZvE694sTYPOln7FTolYxYTEfljqpwwAeMkShq7+2Oc3igrX9qIxkeMxbE
V7dke3Vuyat340a/elxPtxRcm3tbiG/jW8KQEnHqUHInbn5+LmnTGfeGyaCRUkx5aR+QoIC7ypWd
2P1PbV0vrhifjrPGAXjzkYm1ax/33AuFJBuvEJ94b2Gwpypij4gTUBsMT2I/PrxccoG5e6/kyskC
xYGKPLvMm3YF51fqD+/0Gc5wjVoPIC9KAEawplp7bEsDgeuiM4muacnimlxDnDX31mgW6ogAAy24
7JMsgjHhs1y1pmYnjtCVRdCc2Vw020WVQT6CvB671aMPm/3omw6w4qFOPCVUQcxbg79ubO5M7HA6
icLLvZgVBuAv1F+uosUYoq9B9pX/V0mloTreK33fBeTnMyBli6K5zyqCbOipQPADHP30qkNU5lsX
IpxtB9Pb3xBD0nO9ToEgxRLg1mwGWTYnJOwbNfa6t3dj3y6zc6u1+iXEyC+cW3hJJ8NH94ytKNqj
uYW4cqMiVXyNrFugxpwjeyVnSz4j664D5SWqNseRauxneVc76bGjV5UwPll8pnWwDKY5KgFxxd6E
spzHz3GKqAHRUquU5MCuH7a1qz/suq8gZ8RZalu71UuRuCAl6qpw3Bwk/jlH5VEUNx7snjDwmigd
0cK54DQ4d37ricIKTC8xloDwU4Ej3gM/8qZHNEq8x+YMyTAS2BaduqdmNwo+YaL8QoBUkFe9h5yk
YT/ZsqVxSFLG8DHaeme3h6Unq4Gb8tmC2nzU2SmhbIRXeXaexKpdB79gyTmRjyL8XBqolfgvZxwL
dihehmA/5QD8xiuoImkfrFBbLos6DjiYAV5KkgclgEO7jU7Ahu07CVBa93FczonTvvvbiBIsXl+O
ORFe6xyjYlwMygN91pan7joEL7gsTXV2T7ZRPjiQm70nh+4+OjTLs+rgmuwovxd+nA+eiY5Mksnf
2epM53l2TmxiuDHaayGLtXVqO6u3CHu+9yYzPoVizu1nCBhm0cCuidDqTY5Ozgd79/fRlXfpsFzC
B99fMzQQxNoii8HwCfSxd+wc7+Wm9coxbQVslbfcfY3IMykGd95O8qu954PkSp555oivWOQCj5E+
Bj+0mSPwkOPFwb3fHVDuaDmgG93n5hwjVQ6dnWpc5V4o26YqIQQFot7145DyMYzdsa1bQzaxxHQ/
2XJQ5cyqIDb6m5zcbxHlpVVgHRAbuFsUMZnur7Bsp3mYfFWrR9cEFDTQMNlUsQQ4B85AyVGswQRt
kEV3T7yOWXnmS8eeFjzexhEifFAmYIOrmRgl2pm5ZAzJgsCnBqMoOD3VUQm40DvFLs/4HPjzKRMz
BSRxRgXHabhUSIlRy6TFX8qBN6lGSQ5gg+TmdDrl0f/j7MyaGlmeLP9V2vp50ib3ZWymH7SvgBCi
gJc0ClDuq3L/9PMLVVvfQtDI+n/rVpVKEhlLRkS6Hz9+POcar/5i9ToAteQgLiv7aTP99VxPfiVL
rEaRYkLAdDS92+Dzw0H/hfgI6exImwDybPg92oDQpNAAbm5W7DeWErdArArhA7LlGNZ0zOExnj7D
+J6CubPLf9UToAwBbID7iDCAaBl4qhyN1Q0jKDEyx2NAogPLh8uWDNbGAcgm7Gj+wwg931PeXjET
wi0QNv0YtOnAIifNkk9wQbnA+LDnS2LdsOfF2+IF766Y4QPAm7k4rPa8OowXnAQHsRlKcXxMVovV
np18YJ+dlxXbWOzsfIzlej4g9qyivTwSyD47m3V8ZPCEo/d73oU9vUcGg4vu+f5+T6QQ5bwtbwpD
bI+D6k/F98ixpB4K+4yyJpwM4oSBrL4QhwbN7ccTdS3W9GLMj9M/WhZf4nI0PDJ/w96WR6xpf8Qb
hzGvxgcxQiaeieI4yyYHjjo+QXNDzB7fZP4A5c73SnyQENgcc0yJs0KcbIxenFnQ9c/H5YRLcCnu
hTgHOF/HK/YmrhldxVNjuIzvOF7Qw8lxsk7Ha+J4vFoI9taOUOwCJj4vFrvxBOuZ13xMJGvHb/45
2XnYtCQY4KYJAjl/nP9GTHEOg9SZiICIOxXXWO/Ih3oXfte7uNzE/yBH7Z68fkF/O4q8JulBe94t
JpMxXmr2+/3MSSfhiwYXvCdaptHjZIeiPi8xpWmaK9PE+znoiNISDfLZhBRYBrTY7XmLMdBtjw/E
N0WveU0v1lyYvIQFje34zf+MerJf847Hx0cGzaW4CG/SYUt0S/yC1M63YUny41xpcZzseWdBfxbi
LTFZEox4aSka85gakaDH0OPxufFjzTiOeDm7BWRLkegmqqGAkAREvUXfjvx4OucP/Nh+fSQJAg4u
BH6Eh6HwH4WE29HnBqasNH5zy46QdAi3Lo64LnzOQX/kvXTOD0L5B2glWWC/4xNpQlRysfB3x4VI
BfjzDoPgEufXRyACGkGEdU4fvXSE90ZMU7hDQiQN1Fb8oFg07AsuJTIzxA45EhyjR+Qa0BV2FKFf
XJacRMkF1xW/zqkc0ex43It3zv3Yc4dyfP4FG1H85YsH+dg8jf0X15j7qjdevIT6nvb3rEU6wbdb
Wu7FFY5MIv2kYQZ5npL9UQKHFS/F9K142Isp3TOiP/OCJ0p/+Em6cpR/i9kLJmOGOibzTqeDVLA5
V5bZBhM286yDgL4SmfJI09yWh5wQ563pTnSeeQD55DtN4455ghP9IejR6Tbd+i8t5Uc+PCZowU0Q
WhZsoiODnjCCHeuNnjNtx52QOeMt4BjxPr75jpkW88zdI9pIv893h9vNO1xDICPMuRi5uDliVFxN
DM2fMqD9bsyN4eUf13XPO+Ju4PXyk/y54iYJQ2AvOBAcECZnpTgvoFALBEScvtRdE8czx5s4m5gc
fnLPqUC/gO7YGu2CNbxj2Yud5N6wabgDLD6Wz2QhAJc/pwK552IbsOvfIWOMj/wJk2orzgYxAWKH
8F12U7EO51xpzZ60+PtdbFl/O+H7NT/Bq/Fa/BB7W1yYbbx4F9ubC9v37zv2jxC14ZP3eI7OFZSn
Bantc/F9sa2Z6sl/7nh+QpwVJ/F12nhfv4ssWVKI3ml8Qn8n73zE/j3uAAfeTwvpAT2+NTAEba4X
XJELsc/X7xx0Oy4B4Xz9ToKOAQVlDfXk3//tf//H/33r/o/3kd39SWP5t7RO7rIgrU7/799Vkb1y
kd1C0VCTcgC6TSlD/SLHsg+LkyyXoQ5Vu3tzSsDe+CHHIlcnOpBbMImbcQ652xoR80jGfURxz3Ez
EGAq3FGvTlBJ/blDxrUOic/fXu+D1KP7yv+yEytSgy4SGdTkfNzKY23WgJPEIFvRfTcpl+VDhPdv
zfQpYdk3+NoY/A6UhrO7AIsnhz5wTvElERqiT3SXwz0CqkoxFFSx0ETWzvvPvVa+USb6NI0X+QSW
75mOkdBr5CQwxFbOrwdZGnULxxihOdu1V2ZJ+ZYI/NdtE5//NUt148fh0NLe05MMxYfgLQAzJsCV
HICry+MiBcCovMLIKEE6t1D2vZdBY+Jxt4c7cHNKgQPR86NMhzbO3JFwM063IRm6wALFyD3Uiytz
fG1lXFCxa7N2mihgzFQxGBYyhMCxu9D1iXLEBsYngIxxbZ7VbyS2HMU0dQoxyYpNId/P85yfIjMo
A8ZfYNyO/Bad7vFAwG8YhelYIROsGXtAE8Qc6tEHd1x+6tCyKe5SMlfRd01HLrXznqgWzQbHcJ/8
PCVCYe7L5v2nd/qFHlZBcrSsSqQLtQUqcpSIdt/8kvMvvrLcVLF8f2ro4pQwbCVJ44RpAPbPlwGQ
UzAK7vVHim7tikN5az/h+SzUp/xmONq36Ye+7uYQU64Q4Kl9/U0/NEWmyBi1hh3KLX2+HWiYdqcs
MjWy6oWii+B6C80WnTz7hpz4ZiKI43+EwPoVn69y2J8ndKPQ6kTKIB77B5Fvnwu1J3Ks6jHpDOhC
KQT3DNAeASIJUQQ44Ntk6ot6byTsDkt1yjtEKEW4LbkRUVB9VYO82mTQNzN+TeLzdUTISoNnIaA2
UDsgPmNdgycKaQpjYQCNGQRVEeIA6Ium1R46DOIbAhwTfyqLeJKjsEocgfxlgLTfIRIi4lMB0f2R
2xAECzT/Vhm5Vh0hWkGCgdV0Fuc4AU2KnxTMHMGV1RbRC4U2BdkuFenhKJMIKbI/7DufcAUX+C0g
JNigM+VXgPggXxT/QNIDAqi/T0i+ieYSovAUQIc/fSBUBQFCQurLngiBQKQG4Vxwui4RIiMkILJ0
rKkQyfM2vOITITRm8c10nS4CHhsuOkEDqRvyktSZ/WkSLAUuLXAdbS5IX4LcXE21nYYH+Ud1SHv5
I6UjKguJd7xNA68WIZsdImgoi5gbMnOgdk/UW6EbKL4yzMXFSkQvWh4QIsYBVXRuQhkW4lk9chTG
jvDBSz51kLFCObKhZ/whOog+Io0LCa96oq2EIiKKgQhuyUDzQq+MTzbFhrqV5KMMjwITQ0KBoFQG
RHAOVM2qLbUVMA4Xf5SoKMCHXxDOjSVisBDEhT4Xds1MWNjOUqS/esg8SJQNDHglzEkYqWiP8Aqt
dD6dOEuh5oXFzrf9Fx81FPEtRzpbZ/zwUpiD9W9xkfAFncTzjwjpDnJuWO2oLc7ETkEtfvdnd+Dy
Ul1LRCZi4nxC9VcoSQh1E5OdgtgDuTqia0JMq1+06xYrUXSaTt0JnSLRGUFIbrHIYJEv2wVU9mV4
wLfCE3OW8VYYTOHWeRZXoR837RoW9gElDP48q8tNCZLdk1oMjx/OvPjO1IWjLXja4h2qG96Tc84I
GNUDkmiIoQRoNorAnXcbIjdhoDaojX4+TxX7a16gKGFooC0qCgtSavHzAZMFTVf3jkYiB1vBaNZq
upD8teXfhdSDTCZSOUnSfZwC/OiU8JQXXYVi+tqkcuzQq+C3q5SAfD6OzRF5rxUZakgRQJA0V0U4
1+tpKE1TeXxCB+S072ET6XPJXZRscQtQcJOoFI5GQ9mbFxbS68uTuRn6ZetPXSQzgb9B27q1ai2V
muSYRdA/dG49qpzdIG9ceekjKEOytaF/mGjmxQvZXhvSIVfv5GAb+U9Sv/aSZfsB7q20M8e7qeS9
Hi1UyhiUC6lY6vLcleeNPqF6gJVODZJA2m3azTxvZgyztJwoz+RnFQC72izsplo3dst5zlhzfJe6
/+iDie2MKEngIwRDKne4rsM3MyILPZwH+fZEVDycGe2ydmZZtjDq56Q59iB/Sesjgn7X9pOKZtAz
gy6hzjV3lyagT+qTJN9bzaq5y053Xf84sCDs2aD+7oaPk3UXtNvaffSim8p+5n/VnDblzEjXOXXT
g4Ojz2JrnZ22cr8Oko0eH3xnrbuMZ1oq26BaSivNWqvN3PEeqvImsO8HTbyTVEJSJ0pHp9PWl+d6
um2QN4Makc1VfLJwXHVzg0K81HPTb/pkF4TPvr9K3CvGl/ZZxcy2ZFnUd6J4ISuS7Ezjwqj0fDVx
MokKOTI6gGk5G3prUlY7STloXT1S01vHQQJI2xZ+NpcoNOKrW8VfWdKdbvSjTCEqwCHoWYsAjTh/
5eVQppBezt674sE3iolkwUmhvJ3UjSwQa7/b+inU38lJgX1uvFzZWp/FXMRgNGoV6qpikehKhvHF
o9sYQiOv9SZ9QLsJU0omL+FwTNaPV5r5bBh/bebSfTCroO6jNn0YbpXb4NWc/+bxSK24DeFuoWKU
XjGNlM+m0dcGL25Sm1htXtqMS6hGtzBwPR4yUEPwPYuFOEx/HuDnA+pPc7ZKnU6N4uyWdSmBWnt5
kKZSn2yidBqe5iZhSXfp5ldaUT5blv/ZjG47uiPbIhH8Yhq1KqsDp2Qa9TnWZT62oAzNDYKLCJyR
14pSqYnrHsxOi2u6yor92c4XbVsIH1BCU9SeR/jn4gyOK7lz0+KUbsxu0r0Xq/x5WOqv7Y22EUri
k/JugDemYpAV99l99ZDfyY/uXCInzkXBSpuVcJ80/hYRYplvUZ9NvHQCQtdC0P10L6SCSyhO/Q0s
tNOop+C3OY7fTGwx97EtZhKuLcytYiXsMhAirDeN1BxBbRe/BfMJJ3j0dieDep8TBQDf241GlAuN
0zuhkywjw4WUEmTaZfWYoW+FdHIMmD5AwShvBKXjaFGR8Ka50ZD2Hhd3xqO/RvPsVSSxidCZv/YA
YQ0uWS/VTTmKnl0CwsDUaDEQwNDBtwX6rP/KKbMm/q0vUsrZ62uVPBoRkwCZJr1eXZNWu/NBcEDJ
9gIIEmiTAGvybXQrCiuL19VWfA5Aa1yrcKV8PcPY7yLNnlp1Do9UYdH/5agaphO7dsL2UG7TjeAP
kGH3QZySQIE0jwHF46u6yMIn+8dZOa8fS3Uoj6prlkJR1ou1q+htUhonldKR8jyLVzkGl3LgmORg
TKNp6X78vCOVrycbBVhNsRltKrJyuH0eYicq9bYKewXhWLhtp/FbjbVYYtX83JDx9WwTDZmqeCCY
HAAXDcl9UYV6HHXbNia0P6T3WtGtHe/erT/k02tuebd2G4z7Lhub3sxMecrhYqhQJHng+ZW6sKxh
1FKbtJdGmZtMlBoPpkLJLh7mNYogRnU3kGYabdoSrTxPnnTlMJbIJnCVdoxpgdEysQgO54+WtqWS
6kSRsqWmF9TDSicaFzUNb+R0S9naddpbXr7kCYJk+tuQ1ouTG03VuJw4vrb0oitnsCaeHZd3nCp8
Jg6jRbXfywdl5HSOlndVtlHTGxu3e24CPKKnm42iRbZVLCSvpu7yRHpo++vEWKQRukzxb+NluKEI
e7wOnssP61lHPQepJESx2lFH5dTqird+Aab8WZganqttWToq1mdQ56+9oOSlUniRkmzSYNTHI+2t
Y0u/Q4fYJeXYnblvzVF6CV/1t+rVfTPf/I/ol/Os//55FX2pfcnxaukyPbB0W0jMXEAa7tDZUh13
7PnKGpfVk69s4tMiih8VDfk0D8cONmlbviikA1e5Pz5ZzsjKIM2USBVAzMkwSHsTRmq3bHsM1LvA
DzHcblJlNgTpQge7NnoqwQPQqHZ+bQ6/22y6Itu2plP+UZEvei/lVRtKbVFtqcY1qhKUIyTyRnpC
mx2xHXWaaG+y1o7U7MUsCRp2T0r7IZNma/lPmbu15X1X/C6w+/p++vO8XkCAf+6uqbD8KLFkW1+s
tcYr7LCROekeh1mweBC++S90vohl/NyQ9sUEOBuD4kC1VcNSztomfy2jgBLrnuUZzk0EKFUGlAix
39sS3ZX+NTeWjfVWN/fZMM8gx6B/GT37CSHXMF650kSKFp66aWFMgvMWs7Aca6fNANiRvNhlPtL1
jQO4m8FYDe+CepiF8i7WSXYsdn5gjX4ex5dakbIYBwXVHZNjTbMVMc6/xhG7oRlZA4U7MzjszTxo
n5NoneAROt6o7zaRMs9M9slNHFAaqSxHuvYraMeNN6LPBuhBM1JR1sQzhFc4zLtobbXxpFXGefsQ
pMufO/vNM8XkaJd1VTctrKKLo9d0HbuxDcwuGwrpaeSFcw+Z/WP+gt9iyFcO+u+eKKbBL2bFUSlz
emEr2xZF2WXJTB8sSEXYOeM5KvsQVt7/54MyHP7D1pItHI3PNyDXPLsavJRBDdvIHEXyoqmn/uk+
iF+C2yK7MoVU+f3mmKb0GCXgFVuWMSw/t+flrlW4Q1hvI7Wfd9KLlBpLJ3cmuk+ij6ayR0+vVgMx
xkI5tVoM0u/Of1UdcNM2HIeZukz1t6ZA8cbwJyX0vbBAai17LPtwStn6dd6bs8hwN5jIoxhyRQCZ
zArHmfwS9ejcK4+dui8TREt8iBQGiRqKuqp7tLNytEug1lfpSI2iedoUc9sOZiapPSWYCGmpdtSP
wgCOgmbNEmpAku+h3Tq1uwyCY8C5Z56ITrJrbMoEos9poNiJimZmj4dA2Sp1P+1VVAblUV9D6wsR
Ouf0bKByZ8gDVNrG3tVus5A9e9oEpLEnzVaRYJ401ahtCct4eL48F/BHjTZYWYATQ0SN737sDwOC
FcpeybJJrZH47ZEkZ/sTlI7HdiuP3Aq6DLlEVj+P6KFUwfrgsdigH+ihneV4v2PbXDVWPC70XT2U
M0eHGUI1aNBMQXwcV+99QHjFQOHWl0cDRq+Dtq9LWr7NYEwyXoxHldmIPaQ2AL/tg9UdMliFWhIs
qOc8NqnnOKRTt7j1vZJppPxNQsEMYr2+SxqzuSvsQ+F8hO2rZa3l+sb3HtpGGrfu7y73ftmut9bL
p84rHjJv0jcflXcve6jjtpQl6CEHIzeIQxI8R7jyGYlQYbq1omqCsfYcnsxbxW6BHtSJo899GRkP
Ze+6W4lSMHdNg7iIj36E8dEFUC1O0cjEQZCYwBajHVdRK5ZJCnMsUkdSoyzMGJKQFOxkRDk0nS44
OHudAxcfK/7E8Kue4guBTWVHNBIdpNJOH1ZxVxpEFUGL7dsoYXXpkHI6Kn41ySjg0ZVSFslRn7Lg
zZTJSSV7NDsWkKdcKR9VNcos+TKKQe3cdGxFR1Upp05GDpwhzSrpV5uTYsRUR5yWaR5j5EH99ogq
o0sWG8a9Ro3TAvm94vaUP1QxGgXBVM1OkzLQph4wX/52qnSKbd/rw4da5SMjfszzY6Yi0RkeJcdc
2840h5ogTQx1F4Vk5aAsh5Hbu8yXhsvi5Yuu7qZRPHPj+yivR05rT2XfnSXx2kA3pfR5QL0GVDnM
bKLXjyfrlxmgp2S/+eZLoeDMocpxz5k9LjWIkGkz8Z1pSz0D5Nmk9DkKH4ZTOmpRIrWH/VA89qiy
RNlUdYLxqc1mmWGOM++lyMuHOiUMn3+k7W0DEc3pNOTwNoVFuk/94IUUsQmuRSkv4m9/Hva2QqFC
XcMNt8844l/ProQyx/rJ6aJNWu789KD5ry1lwLSPJDAntbMM0m1R7XA42nwlmQf9X0BTiIFYiuYI
Iw6D8gJ1kIYylbxc3A4SpUSW5VsH08dZLH5+Qnxj1OD8K4ph2ARbeE5c+FJJXbdV39bpxuCuS8R9
la3BxrVm+FOh+lC6e9vmPL5i4nwDqohmdeqKiyrM5uXwTG2o8kLlAfjYPUU3IsfJJ5HzrZ1hutTL
3c+DNL7alLSG2WbJGMUiGH7xXLKlwR/MJNlgROmP8rHBu3rD9tCADM7/h8+nF9cc9x9I5+I5tM/6
g/NietPTkztT33qyD+KRy4nyKN+mv4Zd9N7eDh/Vh3JwHvv9aW/+dp6TX9UTCj7NqN/JSKp+mLhK
78bDzyM5e4CfHCFDY9aoimXZsgm6fWEdp32me0kywB9GkikMXyW3WEaAJt4NrPlqmcR3nUP0TtHK
se7kT7mCXpClEj111q2Djqze8ciBlVhFe8uz15mFX9LYoIfmRm+j57I/XbHnv24keoyviCmP52Zo
l65bkUcUeZfzaFOfrJFT7jx/FUS/q5xcsfpRBrTLh3mgxqPIXUrtLgxvyvj+50n7AnWJVsFZcR8N
A+/sYs6cNtW9tNaDzQn2vH3nUwKmm7N1BZQaPP7c1lcT6HNjZ8vvr3OjGsJUyZrc2NXlyCRciPLQ
LHyCdU4V6H6SLqJN4s3bTY7sAmIE1ch3rlnd+qURdu4Bbigyj45B8PjzYg+VrmnkOu8f1k8vZL6j
4/T2gaLKXOSYwILe2dP3qySTL4afoXFYUW6b/YWbrl5Y+p1TS601aP6GIEPSxjz4HxVurZbuOvNF
LoON1tgPGVpYefbLXRSnAnwiGvX5SpGPXrX2sqWLiXhKtrYAtd2l2mKCn24K25upJsc8AOXP9+mr
q/65x2do/q/7FPV1Hlm25NzI/VL2npJq0xQLvApbWRnd2og3cfAsNTxpgwcbhCFby/0+dH9Re3hI
Vr6GOumNVN0ipPlzv77CaaJfon63qeJlKpeVlqM6jDUsKu/WKISn5zGfwwqaP1Lf6K6SVhu9yM0c
Ty/KF1n0YBqrnzvw7Z0EF1YA8g2W0MVmCXSps9SuDjZ5s6pKwkUUvN3xkOuvNXT2/i6OMssyHPRO
FUAK/XLNtE2r51VY+7dZ8Kvqipms7Bz142QC7JrrGCXWRBc4hDzF6iipnEvJ7SDxbmzpYLOZfh71
BQ2Ex72Ydhg8mixTlphj4vOmSfVCSn2tjDlXyVH1jY2jNiCJ2Vj29LHUBCsp6yZqaEzlBhOXNa2a
Y1sJ0aWFIyNvbe+lHQqEtf27pmjXUSJPM2fr9+6tFVc7v/buLKsfGV69TI1rUSRF3JIvE4mhIqtE
NWX1C+qkeVIkW1Fw23bUTAiPXgx9wnOWtaVsTQ+mZUFy0dSuyKJ1d4m+7If7oCb/xiMvB17JyaMo
VOtiYCVX3FxNGA9fe+bYGrYMWP/lUx4fxAvcypFukvK+NN7kcMH5YBaPg1qO5MxDi29zin4pIbGb
nT/sFfkmMGeWMsYnsKWXtHgz83x0kilioWcjQ0ImAa1fBaifymTZtPMXp3Cc63tXXybX6tZ/uzyJ
ZxkyXjpsFPPCAFPhp2R1F/m3rjaz9HfX7idSs+qjtRlamMm/eyIAITmixGckHLfhEHhrpdsq3sfP
S/OrhcbS/LsjF+c5RptcGEoq3WRk2FC9Cz1lKo6FzMncp6qZvPRQ8XCvPDO/GmjnVkFCFJN613jz
nzeEP/CAaXzDu3WTIxvUAhYJI3dcomsT8WwjV0B9DnBxY+uJw0j2ryyd/2b6/2n/wmTL/NYeTk1n
3xQkKQ8ztzjEtTfKyaJvmne6kKRjhu7CweIUbNLXSruR0k0uXwnRfru5CJBhpXIXFPmMcf31nBj0
xHdyN5Fu3GTNkazok5C6LZRAoQxXuEmUuY0KhnLw67u2XpbSJrdv1HDDWnDNeapemZXvdrqwl88P
d2EBfr4pldpLnd8FwSasVl55Z7vFxGBn+NlNrq8t6SPLfv28+L57Gvzd4MWxWGu1ZyqNIt2UFG8Z
biv9VhcsgNu8ef65oe/nGYhKdlQqvmLCfB5apFZOG+rCatmiRuKhf/MmJJDIkIBY8nNb6hd3QNzL
v9q6iD+WXl8WkRYHG1XdBSqyYLk08ysUG5pjBQhUg4QqKgfSwWqLeQnYo8VzywHeqIJxFdx4Ofn2
uToNHG/GP3/u3DfGKn0zZd1QdYJc+sVu9+tmCIeBGVezR324lakp6y799Oh8FNK1tS3m9PJ4/rut
i7t7KlU5CnDQblRgVQP9d4qIOgc1npqnfuSqMEiyI8XpRk11NNn/PjWQEuU+PPw84m/XmA1MrCmm
zYa/6IVc2YMahKp0Y+BrmeuO8i/mJrWezNOV8Z5tp4vxsoVxNwzd0UFdL860wTUVpTVS98butwUS
A/lj7M3Ddm1STjff9c2hL0d1c8ijDNxo52v3fNZ5c4xBxXjMKCBmrqQEOslaI8vLQtDc3HBzMrQ6
wkWt4kgmuI7JbWXvpWzqGCtVnwzGlpMKbK43FkBckryFxlHjdDbVBnA7LF/a+qhF3RXzVlHFOvky
VoNREpvloHAuHl+mHbeDa53iTeq9thQSUuTphwsRJKnL8aQFpvTi06jx7xv7MCTkRtcULCXKkE3b
Mhmdik1RHoSPJmfaKND6KTHeWQJTUE0IFSGOpY7TArkwrZx3gokUPkbqsRvIEsXBbIiMwt1Ttyef
WhHAmOCxlAbZaRJpg0TfBqBZxdh28dHA7yPkCa8i1A+Ymk3Wj2yx52JKKsP+kkFls5WKJ9GcEF9z
5BsVGNvKWpz0G9N+rZ2RpG9tmmiaQxN+5G01s4KtXyhT/bTtbVi5pGsa+ULtHod26dqUtyrSSQWh
qbV3+gmJpEr7nVKPQEUGrVop1EIA1sHc5ST1KngB0Ydb7rTgQ3N7shidsVsNI5zGzP6wowMOJPu/
1Yj09TvF2XgKAywRbFB3g/dSyu92Sp56AMYWqgubjNuY2jz2R35KlnTPywAqQ1RwiV+DiqXAfP/j
jQWCZRgwPBRdIbj3+UhVJLM0nbSPN1a1MmOqKbTHRnlhmhjfzy2p4ml8udpULGfKaIhohn1xohpm
JgEdxEgwy3OPYI83d1HMDKiydgI/nxTqrVtP1HbhniYOzC0JwhZJGW0p4F1de40MCM5zI71SYOps
tX/tlkPWA1EJHRLz5xmI9X6orZAZ8MoPww2ehtb4pZKcC0a7dEOEXfwU0OFxGNKVkz4K/7QLyUXn
xmPqnbLj0GSTNDyNK6kf6d02H2Bdlccy6u8MsXZydCXqY5DcS3G+rGTUgvFegyQBo1+q6S5q6tNE
I5iPZ2D65UYKjGkSI2JLrNVWo1UXZtMkgKwcRruxId2J9Z1oH102NcUWi6OZZvKkSYGWYfzFlPxw
Fz/ftzPL53KCNJnzUCCdoEoXT93BV9OhMTp/UytzpZlzY2chLZn++uRPS/tuCB8V6y7NXhM2/s9t
f3Ps20TKATkBrkFlLlZnU6WN5Pg9eEi84kxqKbtb+LAOt2m7+7klYRV9HeR/tXQ2sP8y4fLYaU5d
7UYblxLl8HypJZtjvk9/buXbPQDUZQPPORR1Oc/1X82EuVWrmQxiHJBwnM/FakqVZmKrL5jQfngP
sa/uYajVN1Z9Z7Yrt3hQedCYRNKlZy1DrxZWhjgQFP9aJPYr24tI7F99O/f9r771RmXWRt/6PHPG
VrrNstcQIXBbRbqjksdhDXOaWjPWYy4vFWkRt6gdw4mkzFQbYuqawUKqT1ceUd+53LZmylA6AJ/V
LxU6nMHT3EiVz8asrM0zyx53UQXvJH/WzBcn9JdKP4qztZluyUokdOZKC3GqF1uXh4huH+P2YJT9
RM9WXjgcxJNFy+VpLM0dHghRXM9/vsHfWGb0F2yG9Wo4xtlj+msO23JopQ7W3Gbw77t65VGNF10P
54BZlDdXFtO3m8OSCf/ruM7Yqp8PrsJJpabN5FRsjrDe2SRbDC9MBGP9eVDfeZe45/+0dGEnFIGX
G7oZ+7eN8buoMO5PjxHa4e6y6tBd7NbCq6VyuPz0L7Srg3TpsonVR7z48whL2fMLVRmCjVKNJWcU
3WB6RC89qZoNYa7TNnc2Ovb1z61+N61/NXp2DP66hUk6yEpg17GAKT35JS9WdXDjgkRiDfzc0tcI
v+A+2DBxAGAhcZgX4/PCvHNbYJZNE0J/h7eLyoyNEGYJt2tn66tMeijMKzfzG/fw7zatC/vWdt2T
6ilVLFYo05lwAg3Gig0TmB8WeKX5eGWQ387nP4O0Lp6vvuMbkVsySIGsI8BSj+Gk+N4dBlAqHYAP
3eQ1zacZW7PrX04VtTj9FfWWWohIP3fl281pY+SwoBQKSV64Tb0dqY1W69mm9KcccF2MfDg6HMZz
58IrSZUrh9d37qqtAZLq1BjCvr6c6l71Tl0UK+4Ntaj8J3CsSFmm1VgpfkU6jgD1dNRlWyxg5tTd
utWXrfxbNra1tvD0ua1tfx78t7dBtgmxwIZ0nDMh7K9lXYShl8TiNlTSlsEb0PO8HccST++fG/pu
lnUFQ8+Cg0fpsotFrQ+h11at62/SWpgLYTHFaM+HFwxKR5r/3NZ3kRT778bEav9rVFZWt11cgtD3
xKBJClG2BRAs3mi0MotliMqgtrCMFYCEWk7wpfCPvfruX5vcf8Z8ycduIWWqsVb7G6mkFMOjZz0y
uezhAAvwyoi1b4AJgHBBxya4pxD5/TxkWDCOE5y0YJMM/VrLXlJl32lHYla9uhpOzoQbytZqhwcp
r++koX6uerLi8npzIiEzMbxxojs7g+JrdfNaEFzSEum2w/oEvLfddp+ElLZgL7blo2EbbywbEr8e
7SZ7qLQDFm+TkQnkLRiiDwAga5TBFk8eg9rlw1tdUpat6iaEUWHRJFPhGRb5TUi1DSDzwtrl3crl
bQUqBkUYTBgHzkA5mCFel8bIM6LbpKf5ZJ8TdtU2bkaKb+bNhLtlvlQ5BY/Is6hAIer2MS0cqA6U
lMM40oZ4Hq4zIx0X/YfHpTk8K/MIAiZFVJSRSJpAJszYar09yVvyXfAyawiLYYJMj6JuZGMgy+Qc
y0iKA9ujz3B8q21oK7Mif6wgA1XBSgRHzRN+4KHilMbI93pWV7oNinYmB+WCKcMjJjjeyjvF60eq
1Cxr2Xz1rGBsBsrEk9yJJRHf/KC+cUPZDQVzU5qY13gB3/r1uqZih8CvsnmYfV4idVQbZqlFOS4N
opEJpB0DU7Kup4UX7GGQrCU/QdSxMZFY625OhE8s3VqkTjtDjdeT3nLptFJs5TEwcezlfOvJv3vT
unfSblokWUTqZ/J6ZVl/e2poDrFBwpGGejYE/9rIfZzr5tARBARcikp9UjTBOMCbMgMKjEUjr0c4
0jqYyavuHAL9YHPThemZKyaMk13eokDYXXlSfmusk6vi2DLwOSDJxTRKRmjU5lAEmw4ma6gj3CoP
L5KxBLgI7Vmg/YqxieMCIYbm0TttdRYjMEGbQK4/zaXsVVCJrY15/QwQHtelswLx9b+4nxcPMkL7
QZ4UbbiprINezPxuHrfj7Bjewkh0pKdCerdQ5U8mkGRsSg05Vx5s54zin9q/8AiTQtXrvjEycCN2
BeQntZCXhi6QHAfmubEubX2mkuzWV/mDqYWPftXfEZ5bal23tor8pQ4/CiUH7GCKmrJ+cFukrtN+
mmSUZ1OdaRFZE0z5afXiaeFDkJMSK1E7xvz/nJ3XcuNYFmW/CBHw5hUg6EWJ8tILQhbee3z9LKim
uzIpjRg9EdXVpjqSIAHce+45e689XQQ+YF9pOvYN6iv/Khkl0iC9j5DO+xTqG5+D6RS+nnk4v8aM
f35hxJGKShYn5m8DQ8rpk1DXCrPrvpMPWMBHdyg3hEn1L6l300LfDJwJEDPlKaFU5UUsuBI8I/kW
3Yj4WaR7C7JmZ9edy24kt5eUk3T8xGtxk2DDtCssLGiTImyGSAAsUnVm76xgLiv10pQ29LiM7mMy
ngdtVRTrOj1oN0Q4B6ajIJ1r0GlJzdGHsov12Z6w6QCSihZ4vFSIkO2y7x3xKYEK7XNJtSsrbgHD
AUNEsWzhd2NRTGFV+xDErTVWRam4G4Kt2i1T2lE4ebnQ6F2k13GpySsdDZYlXYrtLlToZa1C4KHJ
Jr4sQgyqiriMq5u6X2nysk9v/Wmf410hfCJc4KMLBqdq1y0463zdMsIvtobverzR9HY6NyzdC+1d
QpIYuaXnZB+/372zN++kRmgUFKa92U4H7s+mf1bIDxMWKNT6eBWYtn5bfXJ7sG3St1kWF1NrK7d4
KGD/QX1ftuC/2kUR29O5YcZc9/6/nylLPKmL41oI26ILqkMbbbVk1k8F9kSaXt1cdhMVTNIsLMST
A3FY6njmDf46G37/cFVnvVUZHJ4WaWKo5GXgFcWhjdFUhVg/0AZGEW9gKON4tAixUz6j5Bm1Z6ge
K4pyzkEJq1oEJ3EOabnQ6sEuhFuZfW4QY97PRQ4+J5Mga8ZHSbCu2Aql7NhYS2lCnKYNNNTuPFKu
wvBjTH1H15VFEm3LQd2lZuKSNITaWyeudhKUdZ4pjtpWH0MQb1SMWAFgSj3YFArA0AK/PEmtYd0u
wjpeMU6Lom0fQSbJkPBqEopJL9zmhvjOgTSlz2KOqoMgE0VjfiiFW6wXKzHW7NCiYwGApzL9M6X2
N23+P8vFv7/uyRM3TYXRpDFPnLxVPwPViRlKFuShCtWqj3dD/4m3Mo3RAy8rakSOOuOqGve5uae9
6394axK8zcaONM67667fNKY75PtRcrrhmAwozC6k+Iqmtezv6/XvL8tXM++XB8Oa+2R/7MNaVI6q
VzQg2q+EywBmHBGvq5CbBz9AJuucdPQBq9jaP0JihXhJGsAULs2NMS44S9EaV6qdjIVNdCtCflob
n2m2Spq9FTgGaxnM+GFZmqv6sfUXrIld+yn5IOsm30E2y26gMzEJLz3cI9bFBKRgvIo2Bby0WRVk
YwugDVDrdoqzmsDxxDERM6wHvOqGK/s24mgEtUM7V1mZsJZx2pE0lVycI26cnqX+ub+UBTgB4IKc
ytWSYMT7YZTVwVdUruLY9whgnlXvVbKCM/X+z6sXXgMskAxo1FNhWhQMXIXuqTcyCPM5X/GfJNh/
gjTmhIHxEkjC4BTgbua8mJn/xSjnf62F5q+sAT9B1oxGj4Lo7+cim1rFMyouAz72rDYlYtlOSISY
A7X2GMDcmztyw8/90N+msKcfe1rpxI0Sjqk1f3txiyIzPXR7AwiwcL2yvXX/mG70N3WpgsuCN3Dm
cPmt/vv7wyXx5MNrYxjqJKvLQ5JAkWZJquTPMnoop8sAI01S4jPSH+v+jjFhFV6PlcXA/3UI29sw
ek4N7wFiDgUgXhX05Gd7cvppEfjP1WmygWgRF8Wp4XCsvSzLQ4+ahLBP5Ua6US69u/CeRpWV2RK8
79wWdrUr3NSf3nN4L72JlT3Nfys/UdZ4z8ZN+CI9Zpv4kJHPfOuTm/Sif/Jv4/1Fc9u+5NfVrX7P
0mUi+L2WYH7v1Dv1JeEx8+322nzBBSZeCA/qR/0sPFivHKU0GKBoY6/gzAIxCO+KXbiJPts5HFxz
66fxXYWXizL/ul72b8NxwiM9BE6I6vFhXvnu5PfEAlhZHIaX/Gp6UT59UN/yPvZAkvtP1Ut3Py7q
WwoKeuL0feU3/7b71N8oQIdP9XEMbe8Say3y3UekS/mt/07E3lq8zcCPKW76JO6HQ/7uwVtsd9kd
EvvimEK20J48Rz4Ed7Mi9w6sBDkBwZ1+aEGDGXvpqVxba+NW3L3LpBP/vtp+a1+c3sOT1bYa0D75
sVAcYgZNLSOBnjT2zGmNctnFxxpJubGwcC323aIC/davpf6oYB+Q74zgzOD7m5jm61rQeFMOzKHz
X//8j5W/NFp1MjNVv8ne0nvSBQx+x2FV93a9LFzgDgS8Eij1ngJqIKY0OlOR/PxT/PvxX+7OPz4+
CfXCkuOkOhSj9lSX1jF+EVt26JpSQbNcxXvqx6tOE9E0yksELlctlhJRf0tVZadot5rcn1t55R8K
NMqF//wgysmSJ4dJEzU67YvYv5Cpm40YClppsgpQE9L3sKJUJQz+xmSar4q2wFRQjl4rlVIukVZW
E3KMEdzc7xcZZgZJfhbhYzSfvz9C3zSqX7cNxzGLsy6Kyqnch8IqUtRYU29IJIcC5q+JMZ+Tmyjc
HJbm6f6usmH6vZ9Lif82FDj94JM+lBcMZjsEinrTSbb22G0igNPlo3K0VjkImjPfcl5qT8sSugL/
+ZancxXDS6faj/iW8rN2SYDvprzuL+Kj/0zFgd/4yg734V64aBfWdtzAID6OD+VDdc7H/m0cdfKd
TzvISVwNuu73GIafhcvifVSWmH7i9ln2N+WF5ur+QoHZC7qbg0S5bpYYjISrzl8acFI6mqA49DMO
QVv/4fff51ur+evCeGktlUGtYqgnFadVMJEyIkO9MZ+lZfFkrBmOPJjvHmGNIdGZ8Xu1xVt5k79O
hZ2eWzl+KocQQOomx2OdNvf8z/94da1gaFSLKfEtYeOXwHFkl61BgVpPop4z53aWKh44J4He451Z
Nubv9e25+OOjTx7CqpC0qsur4mA1q6BfxbD2uoUF4nmyZXq+xdkF+9x3PfmhJ90q/DKRS4TdTqQ4
veHE/WLUF/Un+qip3jZAnmrXRCuFFoX/EG5GDV68oxeOF627R7NwaJuW03qSFjjHxmqZ5u9lHq4N
RXDg65T9ItrwN+xd2LkGec8fFY1LneONtlOEZdov+HPq0fX9iwAGPwk/iHejtXnn3+eJHQL9Shfy
0dgQEnuBVMCNwAHY1Wv2mjyI7xU7Nzj1ya6K1UQoQ+4mkSO/14otiQxcOHsuLJi974q1iPA28v8L
lhm7I1T3J/29f1oZdzJWNNJpoGS/972tULwvDMtBv0TLKXjAN+5M136zEFChY7ZTbCZ1zfyhU+5K
5bIqHIVgDxBsiCVo4RyNQ/Gg3hZu9CD2dvghcAK46p8086ZrX7rUlYkfIj1pqcZLTdqGoa0cDGHn
XcpATw85BchSbp0Y+qu4Lo21kLql+qFNlybq/Gw1kPiVrFvC0NKlAlvNZzLgROQ8EEHhSCZ/OPKu
RZmvrXDXEZqZ2i193pbOsEO3ujq7ofx04tdQkfOCWryjXy/xH+9JLWd+HEcpQTBpvRgljg7Gq6ZO
EJcuxupgzrcPNQyu/eVo0KHwpcVoGRuvfIxwS1Q1jNIqXpVqQ2vvtdaeC7r0Z5aRn65QFyU6xl/j
9tPGMWcaoxvHmKcbl3h26Ru7LOJE54CbMqrlWLsWsbRndWjnPvXkJTYKIVBSj09FbmBYK2VpwVda
5PV6XCTDQiJ675yu5JuDYl4v//iip6KfkBGo5xdVRmCLvsI6sDTsOa0PSpBjXpqX2MdhJ//+46o/
fk1llq5Ss6vMcP5eJluh8pgHV/LBJ10CKMWhwotJb0l2RzCAsluUbtvxkqyC5hAQu3DjbfAV0MgT
6FhhFLoaLXsA1CGulZeRdCWahxD1tAV2ytFcejhgSD/IFwbIeXVRRAv8loabwXU7a8w7901OKqM8
ndSy7Af15jF+IXAouqJ78zA+Uom/xOd2tp+OOYjr//urzf/8j5cGuGVfdSCyboQ1lvvnKbDHmfeX
2BaEfxEa+nBXgKr7/V79eOr+41NPCXCT0SI9GEr5YFxO5MaRHt/DfHOzdIn/laRRRXbNnqkJ4Slu
D5OZjMDc7lJW/SV6rnFiHrTQsetrG1lfecSD/M/D5a8nGNcpWmiVM7l+cnQQFfpisSCpNz2ObbB+
5objcf8S7vytdG3eJC+ivzrIbziXOSx5MErPdkG+qp3TzRceApK5eaT8rSvea5IZGVSfN+rznDaG
6tJbESnkhhegWbcCsWKpc05r/2Nv7c8PPVksxt5vlbRmEfV5aQ02/QcFg2gR7r3sYOG1SAphExjv
AAbsWCBWoMLArmChi/kJUstum9qRhdquk+tyAs5Vb5PKW5jCtuEsiajFF5EhNOQRhp/U/raSvySA
Zj35rqecXDGY//1B+yau++c2/vsbntQTmRLqRt2xEHULZfFPdHG1HpyX9KbfHX//rK8i8Nv9wr0k
/TOZP0VqyXXut5k0zfer3xbBgrFsQRhLbBszGcTB511va+qUZMG0LSbVvFqgRSve56GgzZk+IBak
Wejv4mX7iLzdo/R+ikjGHPfRCz5r69rINtXODlcq4wMLUeIqmRy5WjcTymfiy7rrc2rtHw+t9N/+
85VOO3FF2UmeEfEWzHWXvBDMF8VYR+o+oZeu2ZPpiHjj29WQunq8FMxDCJ7BOLNrfhu3ft3DPy7i
pE+ka2OSREKr3kiPxiVRVPfFFQHND5AqPrUjNYt28O/4+dqlSZ4HPO1tciEHS8ay+blT9Ndb/8st
1k5WSy8QeubCDKooBOEKiZ8ilAqNqe2i01yhdoNg0RqLmNxsKKn0UQmg81cDSSETQxHHREBXumK0
MIKlxWQrggK0UOHiRgudGVLP4N4230lU0n3HoHJ6a6VFSC4olA5xA4WQDSp8UkkqQRGLbEBwCgYD
8cqCmApsg9y83I2S1eiBdnCGYUV5rsQQCRZxYBfMDvgDmGk9x82ZG/Rjq+zPp+RkrczVsRJGq6bJ
Y2xobRdvU+WWygrWAr+B4u/ycpnRoBIdyTga5jGNr8x41dS3WvYM+KoNQdmCdG52bfBQkjIKu5Is
p4+6dyWDkg1FoTtSX5uZnVsbgG6xsm/bDdSLCB3/IM/IzyDfgdP0hCev3mk6vsmNnm10DIu6t1OK
5aggqd8q6Sv9ZNV869tVJK0jGJ36GvZoq23yaW8oB187t/z8dH7Cco10xYBzqp7uImnFcMSKq+kQ
CMsxO2RwYDcB8Vzqw9huYvj9btIvMC94Mz+DYy1QrMCADiuKZ3bcH99keElQFFQNwshpcexZsajk
nZAfWu8KCYVQbtMOv1K+nWglmsWdh8pzzJ6U+k6fmDGFhtPrIM6CEWJZf+6Yd6qxmd9oA3MtBEJ5
ttmevEaSPHh+6jfZLelic4Dx1T5fqA/vv6/HPza3DYykKJhYkbHy/F3ajGMeVoGcVwfZ20eAYyph
GfU3UstO1UZuTcMovZ6MpwjHgBcegvItynfMajOfiTOt1gqNStnu0uHj9+uipf/DqRpBKV5R7Noq
dIu/L6yrc1MOJBxjg4LE3EnNeU+AeTL5JANcEpo7Iww4rkzvypt8lN5rspRezSO0pmeitdfM2sqH
7FEM5u1l/KR6b7fSMrqJNgLtu3vmNypcmRg2zmZ8CXDKtbw/60wAIOv6D9GV8DoBGUHVnsweEt9y
E4BW+YaDH1s1sFuPbLPIYbbNUNyQ6Y66euZEwEugU0SrCqxot8SG6JHvu2qCPSDZmpSN1DECVzad
joxRNicgOffqS3eZXmh7aWPsLANKjpMOjq8tmEIa6/zD4kMIGo5WAZGX02L+x/BeoPM+4wEznQAw
5aeyqnbeE5PkQ09ME9T3e+M+fAwvTTciwI3OP4aRa8Zm64qkYqSdF+omkSBm0xKPO9cqV4jVdBJ6
yGRqFgVLp+a0xFfiAwYcnjscnDMN5tWiM5zCc0eCuke3JTAx3nLwlcAnV4vkRfNc7Vm+lC3b75z+
faQDuQ3uG5JxqSjmTohjNLYAcsa0a+aNdvnBPg6PReWQYLgefMl3ix0fsUDv1MTZqnYRO8mNByGQ
WW/sqBv9pm8h29gx7aM3/626yx/47w/qw3RR3wx35rrekF9OhC3eDdK1EhIQqk23T/Z0FkBCs5SN
jQ0QW7ubY8SmD9K7om0Itw18KOkbt91R2TJL2ZtrfoKDvu6XBVxR5KmfKTE9DXYrW36oH4SrhKlz
vChjElty0zZU+EUOWiZW3XxPf1pkHrYRb6fYHp6To/CUDXZNADeR2wi9PjL+54/iuVMpB206dEuA
2c64RfF+HX+C5LhWfTt9jR+s9/LBf+2erHf6AMq7PBvBVPZMhQFBos0n0u6OyTHjyp4N4EGTbO8j
Z2D7oT6k5OXywIeVHb4K71A/1tA0e3OZPDKcZDYjX8/uqOzMDvfV/zzd9/98Y092uFTokdi2anUQ
NBh9Xof79Eg4YabtEVEN4t1o9E6Dpy0GEh6jOFn+vmT8VMbCwFF0lOg0AGnU/r1iiFnnlWPGEX6g
Y9QCBTQDzx0A4OSd+uaHjz6jYI38kE60Lns1xN5mGi9nrmGu/E9+A5VjNW3ieUpJQMDf19CKhSEV
VlgdlGaVeS+K9tYIL5p40ONNHjwU+ZEBeyCtQg+wq+VxirskiEZxrf6licNzN+SHjVVleKAiAoDE
opvy3xcTpkUct15SH/oIGbcrtcRhIOlme+dpwhYUAqjeVtFNG5JIIm7kAHbmnebddPd6tQMOeea3
+eHEjnIJwgkoOSRt4smKXlZFmjBipk5eUIxcEePK4rCfPiN7fDXOfdgPu+dM+MAwAKYUT//JmWaM
vN4HcFIe5Ap6jPw095DqbqFmd7VPDCUW/T6/CHiL/n++5L+fa518bqhnkdQpZXa7SO3ndOu7lvNw
FxB89Pvn/FRk//v9Zobd3/c2n9SkkWJdOuA6991nxqfQhQHrSBk2yGVMh/eiJMYz2xgged1mH7EO
Zu+1tgham/hYE5VKYxevw9b4ZNC5p8bO4ehf9MGC5xDhnGmPe2OrUkxDcGtWBpjca++9HpxyH2v3
9DO1D2bPHoSBHQ3Bfjc1CxH35b57wmMClCsPlx4yGhtqwnBQxzNf/yQGBPctMgQsCyiQAV2q/Ovv
r29mRZSEfi4frHjZ1C4hIFJDF3rXX6g9XWGkVMO2aD/Hzs0e0n3buL5HpmMWbD12I2ObRav6XD9P
m1+n03cfrzszMKopiDYnz7cfDFWWq/F4KD91AP2X5nN7lO86JEYtRUD/PH4UzU4rtg13BLQyoQfL
3F/hBECkwtPJ8bZwp2uG0c2nsKrXJbLEaKFWu3m0/9jOhlP0vvhUl1q0kNeezNFyL8J5I9zCd+oO
8ZhT7/Wlf4kKpXn6/XmTvkQ3378djndcyXATlZPVNfF0NTUmxsQtz5ZmS2SbjI5SLiTJNkgqVd1C
4tlyQsAPoJVHu/FfIsRH8q2K5G3YTcMuofp5E1TXx0rKFoma5uvvJgpuEjXocDHvze1wssX7OUuZ
Pvq2X2XLdhW7PbXauFJerdf6gxk/5QOhCOmH+UTUrP/h3wWkb2/iCym1J8b+TxAA1avowdwnn8KF
dUxerKN+k+/zfbovXMOtdiGhImCcXG85x3T4pIAgM9zi7DMuEHst3lDvrMJNuahcbSUup+20Auu5
DTfaNt03brctyBApF+0y3tQLTrYMHFbmIr6AzL0vSPe7DA4pw3/+ah3+Q9vOGkfohJO2zF7wt6zu
shWr3sZEZpBdow5bjnv/idKG8S0KAggss7sOWjgk3nqvbKPrdl8c+j3iVWqMK9I1yVKVAWw3ukMU
Arv6KNrZxZzlEa2yC1IJd2iAd9ZVdGFe1w/WbfpaPtBU4sGAXykwFjs3A/tm3Pt6IdljTBN7vPWN
rm00ed1ZMete6U7Ly2Chbqh6jvzCV1RxZHUiXt7KpN2fw/D+1EVHPfifD0YW9PdKwPkp9JJWhHmN
LEheoTW3IRNeiO/SanIO4bLdSZsz78KPe4slwr1H8YIC62SND2RdEBMjYVZANLS4rpNV+QbjOslX
6J2Hj+7cyHc+6X179f77ebA9/v6KYaIVfa1I0NrFVdOvPIDp9ZlD+HzM++0jTtauqfFyHXPi10dk
8V0IC12ZfXx5eUbE9VOVOBdo//fHk04lQ/EAvidXjeoQFccIBQNcdK3r7QJH8pjP3klbUXNs/neT
Eq1aTVlIyHl+v4E/f1mI7Dr8Dqq1kzOv0Q31oAtSf0hU+lDm5yx1VfON0PaL+KxG6qeHhU1B5wvP
84NTEF7XV1qsi7wYjxLpSb5dudKW4Jl8/ft3ot39wy00RWyKs6cXduDJU6lhUrWCqm0OQ+3qFwJj
rLq0DYmlxPY/OdAznQFwyXLtQRCZzBcM3Yb0kUbQmPat5bTKsi123Y1XP9cRM7aLql6k+s4gYyp3
whdNdoBKcYoTUf9wBE2sW1bkqN2UPsJSK7QD/aIX3mRrK/fHWH5UwmjRVogAiR/T1OvBeB0FN6lz
EAPvs7O4G9yJs3Ikk1sw0m2baLuFvrDVFU6PJdLSK6twZXlfexcdMnEpQy7mSRc+Gzgh6ma6a8R0
pcT4ZwFijNrCGMQNlq9FWEnbaKaap+MeC9qxl7t9lSHwGtTlCA2o1pmrMQ+pww61DHtuTFq8T2hS
ovgrIxCP2kTGgsLW9i4k0oUoeAetGz9ioKq+hKIFF4pRbDQB9mgsOBXHPnP4bJq72cVjTe3Gi++m
oriuRsO1KEWSsrfvizvjSTu3CP1UTf9xu78Z+6xc8qIwKw+ehs1p7iNyTgaEoXHpodNGyylapcq5
p2w+w52uE39+6nxVf0zCEtOUqy4MG5rYH52fwDiCV/AUCCXxEriPBG0nPzAH0btnjngm7HrMUsM5
Jc5Psh8sq/991I2TWqTyxbb2+mg8TDC4Wm4wLYqY0Ax0YTUS3SF4NPtDpnFR5wrPH7cbbJSaSKQD
VNDT5SsQsrgNh7Y/eN3gTC1AkBnDqR3TVv0A/b/LYb1rHtL14Kj1ySYXUGH1m1GBv64ff3/lf1IC
zc7d/17LyYE7G0OlAltpHqzUW3UDWLdNKx/1BgBuSRuG9numRKghP6ZQgQpNPnV7l4KO0YfMmVMS
LJlAt5T2ePk+SCJDmCcrey363E7IcxWN29y4Vf1z2MefFl/gNoiEWHppbZ7s15bVGLUYVRWkJnT4
RDy1FQd1oBHAUgTzTBvxp/EgnhmAWPJM1cQP+vfz2hZJR4LFXB3YtLBWzR75LgFtV+OSTAr7eOaO
SD9/uf9+3Cm4J1WxncKSkw4Dtl6SV1EHQvvnEaBBLyxUmpJThFKGJJjnKLyR6nvJfGxviOE982R8
yYK/vaf/fu9TWm7RCprYNkp8qK2rsWvJ3O6e5y22iVu3haBMX7STP4xWQ59EXmNMyIT/MfmNXfZv
HQ3IMGZKFVWjk/d3VgUgiK1riBdxpNledMwT3THSoXbK3npTp4uMFqtUumoCB6FkumXthvRB8Lf9
eCHmk9OIVxb9216QnyRkSGNwyeKgV+k+RH8iHr1A3mrlcxM/e2q/kEamNn630KppU7fFUvL1Qw8V
G0rSNtfHVZfe4VRSPaLh23SdkjNW+K9mpbjVI/iRlNRJSQUhw4Spzj+qMNnC7wBmg5anoSXGoBo2
940UPct4PkvrKdGYOOjdoi4p2wYolokCHMkgsaZ67ye3afunpB1s78lofPBBBAyG6qOupQ9ZfDGO
4qXG5L1LGETiUFBopgoeiJL8UzA1OLbpU+hfVxIQduFKbnr0l9KqsGqWzQGxfI1A2m8kjkGpndYq
OVq5qdpJUNzJPdQgRbk0PMsV8Wk7rZUd0rF+VTM8rahgVQQwhUDjMVOWCWC1SDpqWcYkR9FWpmbZ
Uli9CLKu4lOQbsWk3otNuEmqpehZTqAU1w9ZZtz7FuLnqiF+i55xhiF1ipayLN4LBkopxcT7oX+A
RrZ9uIZ5Kmwq+SirvRNn7YIHQ6v2ZdwCmRvctO+OoxpzsO42RgbCftS+FkAsO7bY7EpMTgM0aqG1
9u3wpqfTfRPmh06X3dgztw1eCcX7EEE0WSYvSe7Ot0L11aVG3G8XOWk6PBfatPH6eFFjcMvzeJtJ
+7rQnQFRwTFSD+rwNqq7EPCewkg+TuLt/BD//lL9uPXJAKxggJBPfFpfpWD1dZJdxkPN09hxWBPh
GYscw8f2/vdP+rGTCUlxho1i3AdY+/eqVYfmiPA/qg/teKzSxxjNdYtIj3yNxLbHWytzKpCZQ7/6
/XN/3lBkFkvgnHi7tZN91YrykczBXDzAU7QrugqQsuyihGCYLuvyTmj1pV5XO938FPJwMVFWWWVH
chsVIFD9sXHD8S0ld0CQxVWtrSTRu/O7Qyzf+fHRMtxyki/bcPn7Rf+85v5x0SdLvKxMfitFiXzo
ymPlXcgqHecVWUOed03U6AgyFFvbrsKkM977sjtZ92jWaK78fhlf/Y9vK65CSYAbh+L7q3D4ozIK
84CMGa0cD80SNyYLGSLUaKZ1EftZ3FuX7X28jrfpRai6/CVnjnqLsZLXsvPcYFp3IyviAn9kv/fZ
CDErMkQCeLPQ3s27NN0U5w6VPx7EmPqRJzzTKEjf+Pshy3D1lHE3FQffiNd1k7pds/L6u1T4UA46
iNWuHdcTSwHu8JJ5lhWeedp+vgDQShYhUpbCX39fQGvU1HiQqA4tup3y3g8/o7G2i/QoBwdoarBV
5GrrGc9QnbC7n7ld8yv07XaZ1pz4AnPrW+RLzo42Ym3sD/roWARKdQuGfUM23y5DcVUDQMiFIt0L
ZPtYyoahmK7flf4aiEMZrkrOHERCKlckVVTX8LFrCmKVAyRi00WHdpCzzzld5M8P2B9XfPKcq2La
K3rQdIc02wmXxHk0G2JGVEdZZyJZvEW5imkbLksfI/ZCeNFbt1uXzBa7y/l0Zetrciio5qAsAP7Y
agR+vI7WLcGmyoWenoFDztdy+utyxjckCagMxOSTBayTeuzhZlQdEgqNnq4xM/QSxEFyZ4xPv9/J
Hx+jPz/rZNGCNNpboHGMQ/bu9ZACVx1hxySfY0IjHa+4bPLVnIawNP7HGPB/mtB/fvLct/njlScf
pCiVoDcOvbgay6u4uvLICIL8SriXIOMvXnrNwUiuDOXm9+/8k9pHBeoiQs1DIaichoGL3RC3eiAa
Bym9NNJumSPjvUwoznSiWOmg1sLVUCE0w1AbGLkzlAQN0lkpRbISA2J7OXlrkuGkwKsLlfRXhY2l
vLHER01RzmybPykMVItkCJZEHgcK/79/pcyQqkpqTAlALrh/R8dVnzomZEXiSWKqSlTFZIPCq1ug
VpHETfMiNi5yg9Scm5Wmcm7Z+enNZwCFAFY1Z+vxyQFEEiulIU/OoEVb0WrdT8gXUJONWz9UbUVc
6/6hGJ5S6cyK8+PI4s/PPXknpMEoGjkwhgONlYl8RKyogv5cB+tCAmm9UMrLpHHGbk016FGcoQVS
2X+3gbcmYCavVkryFmgcYmi++FV1Zvv6seSA4y6S5MHfvsWIBGVR6gIzlwNY09yfKSSDeRvFF720
n5qlPFzr9KOb5tJMz7UUfjzNg2+e4XoIPeRTgHXVKVUVCXV/aPbJG8Fp2LV7MgDzdRqsu24p1ZwY
tq1JU+GJTIY8WPvbofvUpmutQAy2DPuNvjEAxMyvfJovg8uKezhLtyNS0qWVmCzbak3/qGJoQp+A
qhmj1EO4ppk1ACxAIRvbypp/D9GIEd+Nr7u0xRsCfhNEHp4DFytLV6Z0Y4aH8q26j9bNSo1uVfVS
lhyleiFDM1dBIdoaVstgTd+l22CkYJwREu3EJkr6E2BQ5ZDm2wjKACpY+iKFm2UOxvWi33nPUrXx
nkvrapJuRoY30aKLdiKnCslfE+wro6LT1MUICZTgXAgbl9lwLD7iYpEz+DqztMzb/relW6OhbsgE
nuLC+/t1bRojysOyJXaL0MJOf2vFxy6+Q6duG+VFKxyUriTMyhGKJy09Zgg3PcaJaXofVBilqdtl
B2qmVFw1hKG1jbxCXybJj2b7EJCqZpHnXTKqDM5sAl+y0ZOr1jCeUTDrhgrQ7OTlGoss6zW5Gg7i
VntUM7Q8i0jb9xP5Wa6yCx4rAhIqAiMRCXI+XJXkdJHaxKSzsNG5yAqq0ge6VaW6EosHZBRDtLO6
tZ7TfXYl38G5UTTLAbEiNv5npIJnZwo/7JiaaBH0pVPvU82erJJp4ltpjPVi7vErE0ZMgFwoHMkh
CdR6OXh3ZfvsLfXyGSK0LeG3Ccdq31PbTgqpZNW5DsJPckWuh+1Fnpftb9GlASGCgzf51SErLqxg
FQUJ2aWHIXuahkMTIGnYacaaoGkTWa4V7WYnibxqo1txepOk3kaYvxDoN+SQfCWUMH74YeSBU7EH
aJzoRMuN2JPGOHdoUvfyUuwuShWZOLnZ8qwZQUsz4HVNn7DT1Pp1I64FIMUKf4Q/rjMUm2l2DWNR
MxbDahgRbSr3ZsV6pSx7GBFojNRo67EkTDifYh+8iBaSmXYdBDjGo4tA3Rrx25kX56c7CCJSAgmO
c4Ve/98vTqB1oW8ECsvYcEiC6xjJUO228lYAWDRHnTllej0oTPAeEV0N2SZjidVeIDMd5cThi+gI
oId1GkMh9h3mefAtc+Scv1/ll8Hj9EWRwagytoLOzuX+fZVh6ilmnvbhpbzK74nmmcXXeJH1hQYn
ARAocHHGofTSJzfzkFHXdDdRBTKUNpZmiOwL+8eSuFa8qP2T+I4HyyAfhbA2V7tTM9t/RFCVMg9G
XyEhArhktCMatn8Zv/7+Rb68uN++CLU7+khJn9Gsf38Rayz9IICNdWDWbFkoVp3gFtNUCv0c1Nhj
zVxhclmosn6pUJprsH1oei44s6qJg3XFS5ZEr0uCq8t2N9nKl0irGld5hyqGrIkzP/xPZ2vk2eiC
ZnsiEpiTF7yu2iTWOkM6WCVKiXnYneJbw1eUO9kTJZsSLAKIY4iPY/YyIuLsarQrQOc0ZoJF3jk6
Ro/B4bfN4gUqBoWVSzhzkT8JYDVoeSAWkC/AeTi5yCnUUqNQROFQSPtYWVlAyPyNpfwfzs60qW2l
2/efSFWah7eWLA/YBhMgCW9UJAHN86xPf3/i1D0HhC++56natSs7yaalVvfq1Wv9h8emgUO80717
wNZeg/GMk0YuNIgV5eOVqv8HPUKWKOJSSMthsbpM0aIo9YEhyPrJoqgOoPnkN/+SmfTHcZNLJ6x/
cYnHVNHSacq8fL+wLqUjszK0AgBYFFWMXz4vrG7wwyyNEuEkwNXjetTblna0kGLTb/rbEh9hfy9c
Y5RcgI2RyOMvw7ZEY3YJXavzXhXUIm/IkRPQks8KwjZGfBbS16mFGiFcKYtf3Dz06IE4gwxDwkv+
/I6phXFtrwGfSbVVVzpTCbLEjRJXq5y+dxRsxIIVmAoQmG3kIIzpC6u0WzeS3cdrwbOFCTq57bOE
QbOmNAZXpWzXCgAcysnI8NDJdb7/Ku/bebndae7jzaIZMrXexVcRlFJN07YYTxBax0c0rKr2JmnR
ND+V3VEP/zam27Ru6O1bfz+m97J6Z0IzTv6Y4HeljezfG+Nt69/gKZuFSKNt82ZvJHur31b9Vo7s
MNpxppb1oWmcbnAV80Wrtr50RkuliNZRt0Vcys+2JhBOozkCP9fBEeq2SL/tmqSueekgIQWYzSVY
E2hef/44Qi3JwuD31YkPtAuU6qCg9NEGI1Au5bYvX1MhdwdamQZik6p89pMRlHz2owHYr7uKNbvF
ibdqMFsCIVLxHLWdk+TisY/ih0jk5uCFSNhM6koqUbjhogX0N5SPlo6WCSpqpuFEYewYCFnGyZob
O1UH7A3HdQ2db/QTJxN6KmwI0+coYCdOYExECJx5U9Xx6gFCz2CLyVs4KLB2n3P1aHmv0QYoQa08
IlwY+88+gjg1xd76WSQzkDwUiMy7EhlQCxA29p6HqfyrKL+ZGacLjln1KtJmm1uMojBs/Qb4Udo6
s/FiywGf0FaWgAeJY7Id0OZJ8PlEzPr71Xep66dTFCUjMjjZKZh9/iSaOYV+kE/BrZERmrPNiF5+
hiqEVh8HbxYdosAPfFoF95rsc+6RWZg6Y3pF0+nSVZrH4Jo2y9/Q/lw8RmOVSLNjlntbOAM4qvsW
GUTRNia8gNdJ6BZ/YpBhD/T+InHrrTLfNTuqoisER9G1+n5KLlwTEO6CrqFIAFKQBvo8I22u5KOZ
ydDemgMCAyvQzXZ7iK9N/AX0BAm9Ro2DkIwC0WIvpF1VMMjMrqPOjF3biiNnNbrer6vl0HnuFgFG
5xY6F9zR+AYV8vmF4jTv07w2sofWpvm0gvO74g4HBGtaj9eO2Tm8LsYCoIya9dxCRiBzjgAfCke0
KktBjZi8dIVWBpIxDjeOvbkCF6JfqcRdgoW88zNBnvBa+vtR8HEskTQ4FyLzpMY/4uQGeIcVIrTD
1YdST9iLK1/XULTi5HmQ0r9mdEvOuNJK8rwEAavIyVELtrxr18xLpyxxfIYDG/JsIbc4gRAy1OV+
Yrr187PiDKu73jXAxMHDujbZ84dbTjYLSEI9k82rLW9WXCU61EXfR1L+4uy4StzUns7DHka/iwOI
c1WV5EIARyUe5/U5NUV/fZGaSojaDQK746Fyfsl772zuB/CM0mrzsyjt6KS6P/bXOkbzdlu+JEQh
FaFnhraWaJCEebaqlCFBZrrmXrYnFDAecN586WlUrf6RsNtv30eAS7312QFQwYxcMwy8pz6v4mAC
lkbLcvYG9+isy/BVoJqsesQ2VFffhk577VNe2jfIFiizIbmFCc8iCVDNBmEAjU9JNAjsI94wa3XF
eWfHrn8l8sgX4gF5sIQfOcD52RX+89t1Po5alVLNe1S347P8Gq/Lc+ByrbUF++dLtke/28EN5bmE
DX7zH7wq1V1ihDpPLro6i1dNEBKdBKHIHqCLOHTCn3P772S3u+Eobq0r73phM86QMfrBs/3d/KvP
7ypJOJTr1FBYsNbKcp/91StCT0Tza5z2C2uGkRRgcApZLjtycYINlWhWoZKmaB7A5Hx6TtfT9g72
wQsp/UZw/v2vlyjDGYAM5+sM/vWLndi2XaqORZiyROERbR6g1mzIXJzYAYC7eTpfGe7racVw+AdC
c+BIJIx/nkc5atWoECKP3va6k7mrHNGSFZlSrGR790fT/74y4NfYpmLgyB7EF2Fm8c1//iG4VxkQ
G1N5XyWiXdvpsdoCaXYwvbOf0DhbBVeK2MrXHciAnFv8iyIHc/t5wLFudSHwKv0EVrMM3gQag0r7
2oXwnC3rR1bXbjBhJSJkG+j6Gyl+yNCdlqD+ev4+y569YVOQJwXhOZmFOqt4G3lPIabOKgorHYqL
Y4UOyfAahONssgpBB4fteB8YV+vdX2M0ACRqNahgEBsBJH1+EZH+VAyPh8uk4Fq45gTaU0CuWz7J
EbXm9Qgxoj5V4y32V2L5O08PugnHINz61/rX78Z8n0M3T8KVZv5+OrF08Q0TSxvU3AsMChkZVz23
R3lTEM55c1CElxyoewvjDMB8ktw2A8W29teYQTYbKFkK/0rJqUP4AYbo6HVL9QiT0hGwIypI/b1Q
HAauj3HoVvKvKyvv0kJQZAv8h0L+grPA5/lr0UMcmnnlzUKM4TonKHruZEM5c4zduLky2tdgzBzB
9ZgTQZRil/2uzAjGtGmT9GEWSQG4RrpprHu47P8fEimX3owMnyONVU4BfNHViw2h6fo4wEhRS/dD
sw8KFN3x1IZYVvbHZryPZjFSbLYHMtJwVen/PENboeUrKa+VFfEb1C4DceXWGUeT96DmP/rmX6TA
GJx+KeK+powuNbvKSu2xwHNiNHcmNfEMNyXZcMrk2RBJQZPdKFQQXxtgFdf0PJfJAh6y2G/MSS6W
WyS8i02s5KYhTD7ujD6dkJbyNuYIFa1CDdjflQ+3jIjLoRanaAn+tRM1vHOGat11K4wR6Pl5gODK
bm0Ub6HnZph/fD/o/DM/bqj3Mcn32L54zZpLJIY3pK0fxaZ/O7O4UX8SpHU03Lflg6jvyvjh+8G+
3Mnm0aiQv1/ISLSNxRsauY55Xd0Et6a3Zr/5/X1ANR5nYETCA2laG1RHsGAdpm3T3SPNHpTgsatz
Ces0V165RNPQ0dorJ9EXRb73p3pPeOnicPgtitFKMjJjXqmdxhorSAimKljw9hW+covXSYjRn+lk
GbTn9Bx1JrUbgCbaMw+kKP26D2iXpOOTURys2ZpF+Bdducl+yTjen49K6Kx/RNNvieA1R3HSRxkH
mEauaWFQ03xGvdkMn6IBZF4FpcW2jeFKGFHnrbtcGYz236MutrZeF4OptMATQ+GglVvRKOx8AMRV
Yi5fFc6EclFmGrcRImHJkLhJprq1hg5JWLXrRIS2lPV3OmjAZhrBpp9M/15J9oVXODpwcAWXRp0T
rIMVX3kPJuLICdiWJt/K9cEa0NyQIXym+SZDGj1Gei2O0F1I1JmIqBYceJXiHYwuf+QiivQaNJ7+
mpn4ly7vf037rOQLf0AG/fI5aquVnyuBlHqnMPoRFLf5tOnKxtbbc++9IENeb+Cwo2l4FbxyKeLM
1xMA01AxOXQ/j9v3CS27GGczQalWOCHm1bHK9l739P1m/MJCmt9PN9Eoppk8ZyiL97MyJJOKqLRO
cU2LyqFAZ8HRR5H/xkP9MH8MESXU1tjZyfkv708Wvgko5Dc1VkDXLrgX4wJXbmqrFpVkc/kozLSf
T/SEDnnzMlsrTX2wVdPJDqq9rxZYdqCW37z52o8ms1ZKj5ufssGwxWOLbsP23KSwGnVgYP21rXdp
E3x8sEX0l4pqzIOQGv80uJl/P05b0/sxWVtpOmj5Pq9vpXBn5XeZsi8xEEVseXK+/0pfmrXzVzK4
qdIM0RX0PhZPYJaZFBRTDbOi3BXerZnfwU6uMnfSwPOuYaEUE4qE6/TcPFj0G+R9MN2Qb2LqSxzX
sC6wepjcPoV5jkZJv4mAsBtrlMcUGH/jVjTvk9JthK2p7THTDM2zEP1RHkbD/f493hGfy3DCB54L
OJjpcRf+vKqnye/kohQhXI7PHP4Y/wS5m8dHqO1CBO7ACUp0uMgC8GYd89OI2gAMVTNflf6tRjpp
yRReqSyfgvhegtI32EmxB38R6RCj6QRl3d4f0J6nDLOd8lNt7toOyLUrgNstbwLdjf0bjJv4XkLp
KtE5QgbCOrbxcxg/Cyio6Aje40A+1E+ZrQMbgBUk3SjSVvNOIwggeXJl47HQbya0kXBEUG91ZRtU
gI3dJFpfmasLkRe67kzv5jomvde8P1xUfDCigWjBDBHTPQBgklnU8Z+D9P77YS4455IoAu1BEB0V
Uljvnz+JSBM9k4XAPFXDD8lq2Nu7OrrT8f5Gsc6i1XmbIYmrunHzh+TWlpOtnu7zEe3Dp1wrUAg9
6Nm68v6UykrWd7KPGcRxthSe5IffrXcbNvsOCUh8aqa1iDZPvGtI0OXZtuEgFU91T6Z9tkiG/X0t
Y09pOYqx6Yd10F1JO95bYJ/XHi8KdpFr7dylMhb1AVHrgx5bHOGmbF5Gbgyd/pzolEM0Ey1r0S0K
4dEHvyvZoMFlGmgWIrUZt4vGzA+FGuxGFEAGutAx9GGdPjBGkPwIERWVkPqYsbUC/T7z0h8bpQtv
pXg66r7sJnK7C1T/Ucf/Boumip8Tq5h5oB+J1kjgl1cixfwSX17SVCnBSABBaa1//ppdNRiC3ujB
wW9f6HR4MVDz86AccdaS0v3YvX2/er4mjswpTjsaM8oJIi6KE4WVZ1I5ZeHsQ9toNJKHjY5/efYI
3dIvr+yILz04ce7CY1EGEo3DmEX7+eUS0WutaFLbh19P3cyYfQD1s6JltfpzL6x2D78dpGvxPlj9
KuzDj/No//hxDcB4IRAjAAp6EGehGQtnLgLYOPlGX+k8wnN0e48s6a25i9zS/oPYkL9avfSr7Slc
HYKVs03sTWWfg5Wxs/8GzupRiZxyvb1yfF8IqPPzGAq+G3PauqyLt1E0DZrWt6fWNolgK7Awc/4p
Oa11AgA/q/04ww6RSWuVvumb9CROWxmieP+o/By23U0prDwqnT9F7JPfRldaY9HwNzvJh9Gx1kAc
9smKi1nt6u3K2Ph27ISOcIQHuAYscEND8wHu09ja2hnQ8VN/wBlGt5tNfXvq1r4drK9d/annfV3g
n154Ea6y3Jf0TK8abGH0zWgnh5ubfj2uAVXZnUuCatOGQJOvc1o72E2ut7n9la+eHx7co2jn+B88
P/B7R211nJxbnHhX4er2eNtv3HLFZ8xtqgUncxdvXpHPoTI77Ks1Z8zq8HOwD8nq70FC/j49eLe9
I7v5TkKre3QASlG+Fd1uPTrmiqTwJgVwNm7bbX+jnsrtVeLqnJMtNrmEfTxgMwpL8KkX2UBEyceK
pwyvy6bZxD8VH9aHseGckLvaVuvbEF8OScztErFR/Iqre6v5i49fhpTu99tf+ZoZzWBlWv+kJbP2
1iLcmGWt4/UVxYQbtG6bCnYOh3FNNp4Zx8LkxtQMbxPS/7pyN4LUC3IPIzVAM13o+oV6k6VvA/es
TvA2NIpdLYVwVK7jsUT36KVC9iHRaFbyVrZumXsjQ5K7xk85opEN1pX8BSUuu4nj7ffvNU/gYoIp
LxFC5yIoepiLRSZFRW40sWHdVKgRqBBKjsBtcQWnIfv9QBeuF5gC6iAYKA3OFrTq55Cmhqqfp0EZ
zV6plvJK/lLpewzX4R4j2CZuwsRu0CzSpSux9Et/lij6ceBlIKs6M+xiP36P3D1a0wTwECoXwQP7
Pak+ew32JMU+VWrqZ29Kpu11/dWXiyu59XttaDnVkMollGfmJORdIuRDmiMGYkm/Cw/GCcnJFBab
3CWsYbcZ8af9iU6/Uc8Ksua095I7riRZ+xOVNUP5bbQvHLpgFITwx+TXaPOgnBsGdpRK6+zqPfDC
QSfzcLArTCgWirFY6E3ceGNg9SaJ50ECEKsB7BK2ZVLbgJ/zayWSLwj9+eugwkN5E1IRi3Cxw/vB
jxqtz80534+NX5Hx1lkYy7tZ4YTPMComUGQCyl/cP/Vr6pwXUgjGhmEyXwfhmSyWZOZPqV40RBfo
rwB7uBaMs6kiduizk6IpNzvvmtTje+34yyr4MOZieuPBSKq4i5LDbC+WYojJidPv03YjNnCzX8e6
wpvtyt7TL4TRTy86//mHpeelyHqLQpIcWPEszR0JHZaccGew2Mxj3U0EFXXSVYlEOqbCtX4cscQy
gYPk+c9E1cEng2ihZ+HXoBn80ygegaHeYMVbqG+tcjRweseqt5G0re8dzOiUhDsxRyEczkyaNu5U
bBrURZBQUQGRUONHQmKofqYiiOtieNRyJMvEdEs8AKnr9on22+gf9VjZZ8gLiCKiKSDeBNSLqmkG
4xnrUEZopm2Os8X8SIEGa8WpfiWQmpPheOjSfx+7Lm0Jjh/pvUMM822xRkutExMo3fHsuFwr59F/
C9N7TLO9FGr32/djXYyTgHU0dCZnFsnXthQ2ZbJeYykPCnPci/jTjkH5DI7Eg54dYlrQ5tvZezgo
9K2ZxNeqssty+rwhP46/yPsC36z9NuagC/EBAOo/e0gquWPCLCWvtsCqRiPKeOcouoJGuHQUAZ+h
/MythVN/cWsRNC1LwrYuDh0cPazceOOgMF2MuzP/fwsifH9JTZPoTViAqKzFF20bsHRtpZqnrjij
zNsUt3NNIdj2wkb2jmm95T5dARPn5vK/v+0yvx+GXpy4kRYKkF0pdyX+Pf7S6bChnAMX98pxc+kS
yDjUllSRAwe7r897foqmVCg8OT+Ug/ljrOInn1pWxz1X9kGCjRFVlJ918KDlwgyIRqg8nPtqSYpp
nrJJJeT48reuJg8ZJWDA2HoBkNWAvlIKFmF/qmV0koMXvGLV4hzq4SbqQ9uyQEwY/a0WvwXyMcfE
jsjhhoDhDN+EyIv8dtIcY/7W95vmPVIvo+rHl11Mai+jXyKo3NApmXocjaExEazAN1V7qv07rccl
LhKPmYjuMTgz6z0EEbxEL34bzAQzt8cet1YTkBt7rmheCgS1JO1oFm8QBprQt3GlTqFCz0dEpsUH
LAHspEqc1IMDwtGUIW1UosNtbpp4O3JJGG98LVoXYuEAX4fURB0A3O5mpHKQoteVoFD9QDjp5qAI
e6aytkVX3Y4SOqAPsHg0ugN1rj958j8j3ZlmBl4aJkp3H3s7tUiPOJFzTMXGuOonumzjawc5Jm/P
OojrqffXcSWi6QueL4axNJdVngPKHXmPVcNL9pIP0k+/ENdpu/fUV7mTd5GH8J1RzmePeo1VdemY
xTuest5c4kWT4vNKTNp+DIWg8k6e4o7dI3Uu6liNfgbJu0LzcZ6C75fDFyTB+/b+MOLivBOrVlLz
yjQoZe+k6CAKnBjbKL7VoOVEG8NbU97y+w31QKHfUY/5fvgvjfDl8ItIlnuKEIIZM07wzsmiGmOr
+I9cIDZBh5FktKO2h5K7GP2hoBrld+J055XHZrrN/XUbnUoUaNvbHsjDtO0xCKuR0Vn3eCN7R09y
CtxUBtTjN2354/vH/oJqWTy2uShxaBjixgZGsvNdoOV+m2Q7teLSx5b1fANqDFq3EiyEGo/Vh57W
ePiT4wjIc1TOQKIiO0zscL8bNyMFpd67sskvpk5zoqbOjV7i2uJkYikbXj1fwYqK2LKO2OOaspFl
B+EzH9mGu7atr6yki2eSYUkcxKD/xPem0YfEKR2UUgoNEa/46sw2r/QzYE580+trOvsXUwwTgg/n
Ptnwcu5rfUZ4p1NwIM4MKhoC+nzi4xvGbW52iPz+U7/T5r7ES5o8jCRSKFzqFZhDkE1pKRmnqNrH
hYfa0UuO+8+w6c0HEKFq9LsSdkoDb0d8zMubsfqn1A8tKUCCkEQZok/X4yN/gyWvmN+a+j315rS5
9RAfGLK90t7FBWYw/b42n8TwRhzdBi0t700GKY55nLVBaVPtN0Z8I8kPgXFu8KUGrtzdzWoP4V2S
7YX8X/SiHit92yKmYEohGhxPXvvmWT8DjrCgf/BaKqrByrpq9D2voq9TA9ZpZupQclps3kmDKFQ2
hneSjMes/WURjHsjuNUyxwDnbM66IKjcoQm2NYSnyX/9/stcvA+BOAGRqHNRlJcwNq2uaSb2snHi
e4jmaWRekK4HOw/H771TLEcHuXLUcB1o1zbYpUCNfCNACuRwYJotOnFNG8Vtp4nRIbAem/6NXlyV
FFhEPVnqPhU2YFRWmXT2jJi7KTaM5THBilnj7KdZF5PaSyVZu7n+fkauPdSiFOrzQbouUtFWNDat
tCEw4UwbyC9Zsq/CvVhuvh/u//EBaIJBb6MdbC5Oq9BPjKqvUj5A4oTGzWBta7qR0bxy6dOPPupg
6wyke0JqeO0DXAo3wAr/e+zFudX5VUK6Uhkn3MIV6U7NnAogyw74dine5MEdquKGBrIlCXZpsSM7
LZuTLu+uzMClWETxeca5WDPMaTHjUjgAsxlkbKyqe0maHEP9wwUrAsgTr6mQhGXmmN4bLUlwiCQM
tIa3VEyM+tkpr/mZXXuUxYSM2ZDqAmjPE4w5cVoP4r1GIZO7SWITqa6896Wd//G9Fxlzb0xSqsax
DtxZWY3xtNbp31D+0H0dMu2msn7DczMQEaqm1rb01rlaDbn4/YnJMItg2GJ0+TlTagbN8qqojw7k
oxXSS+OeJBx6BMbjV971K/aGvjOQ4Pnyoximtdjq5tAZI1xCHILzp0SghuzPueJaa19bj46piIRQ
Yaf9leh2cS9TUkKegOgmLyWwor7I6xCJTPS9HDLBJLMb67fp7ejT8kVr6/d/8pbQ+OkkA+f7cnwX
fixzNaD0l0vn4H39hsgGEMoIHp62owDCJeHKmBdX0YcxF0tWjnvkhTIAVCiMr9BMKcxXiLq0qEPh
legJr3BEhoKtrQDX1a4c7Bcz3xljClUfv0NZX1yEPEmB0RpM1kmjdKX5OH6E8oqdUwk3RfiT2S6k
F6UGHoj1jG/8hVx2I7T/0bT/z0MsER1qVjZVmNXWnPCraOZz7aELU67RbhFafBYnm9Pz+2m/GCg+
DLnYOXJVClYQMqSC1HWNseY47aXWVSNzlY0vpDTfD3exSgOqHVsSdNyxe1rkykggN+rUp8EBUxIZ
7Ss6EsG+18Q1MIkJbS0xO5vGs9Wfr2/diwsMXToo7YAkqEl9DhJWmMuZ2Cb6ydQA6G2oxynRLcXr
RncU9abTceZdYzRfiL+Q2v7+tS/FJ/Ki2cxZA6O7BHZ6nSzoRdG+JwiGce7w3iir4xQ9lbgnfD/U
xdsIByFvSduF7tjii3aemhihCEYmlnbZiEGH/BjSbJen7DjRerGMHyJ+t/WUAw3h4u2/1Ahcipm/
leHxjbO+IU2g+coej39U+YW07fsHvLTiPj7f/Jk+XA0GQUi0OM08KN03CO/mJMXkiESyXt/41My+
H22OGousFBMptJNNcWZnL7cUf1Z4ZhvnB718GpHANc702cVrTe6LoygIxrO6ZLq+i+iRpnUg6EEd
znXiQkgdlHkE0AzZeOWGfGHuaCv/zzjzOfFh7lSzHjJNifK5oIrfgDycuexUIy4Qe/nP9xM3/6gv
E8d2JJOH/CIvG1yTWHVCE/TZwZfRYPoh4m6QrAv/3NdnK3yNpitvdmGH8GYIZMys8xkn/PnNorby
21aKowNeVm24z7qnQjr2JnqfVwa6dBtma8xCoxjbzQ21zyOVSVrUFO/iA+EnEO+D8HeXCy4upuQL
CNru+vbpSnp6AbY2M/pQ15dowSNwvfhsjdZmo9E1AHXyp75XDoX0lAnPMgIYSa3tDCTDEKsJtkYV
bvuhWgEmW8nl8DIVCI32ljP3NkD2Tb7yZJG8XwWvXVq9Hx5vyYAUlMEaI6uhrY2hVeclyP8WJM6/
es9ygbhsfJazKsxKjoEtVNMx1544GMQkcXUzXYdZcy3JulBKV2DOQN2GYIf22yJExG1cijG7+mRU
6IcZBIhwPogpt6XY2vajS6jIEfy/5rJ2aRF+HFf9vDT8fiThE8CqqNRk5zELrE4wP9R2hOr//fb6
ONTiMNJzUW+L1owOA/JR3M12sfDqZdmKVe9h2HMNOXnp3FVIHs2ZXSCTuS5eDe1KXcrVNjmMIP/8
RxFfg9T3HNz9+haJ/72FxK4vxjCN4Ub5b9+/7MU9x6aWAKkSUfRl/lqh3zA0U4BjtXgUun1ZPYrR
E+mklL014X7wK/v6Pr+4iD6Mucg0zNry+oyixEHA25aPKTfPUvdWceDmQMvgSkfeG936xrzyZbX5
0y0j58eXXRzAuZoWgaTF8WHQ/9TjgEjYkYgmyFQGlcei28/7vo9eU+POTEJbyFAvQVi4FVZR0blz
ly/Vftbir0abFXdeyjiy8SG0Q0vAjhqTen1aQf1cDVLmpLPYNqW8Nh2RS+vtLjVsFYicT/unsPag
g1cdjfuZDdD6gBH1Y5UDArF5eS0oHNpw5PNF/lMpXpmJrBhwPa93/liuqbXZMU3CK+vgvRf13dws
lr2fSn4kZkMIRL20i1RYN6O6Nqcj7AJ0aqjCo72jjYdeydfxTAfPXyLAlihR2oaIoXVyi91Q2yLJ
Vm9k2E0JHQEOiSSV1xTgkSR2SqaHS4slPLbA7/12wuEsosl5DogcYfFW9nBcMu/oIxdi+KXNnGjp
i9y+mJXp5viDSs3gmAw9mtXuVxokW1ofChIIYTXeSAITmigKeAe8yIxHibIW33RuUQTtOSFUS9k5
9OgABgARTGQMbCNp1k3n80myd9SqKCW71McBG+RUtgkyqn6IRYsCQmmp3eAONjryHfUCLXoBKdcm
KHclOjrggZhvklDdCPzYQcct96R36U4GB+uhBu8PZ9Q9Dp0MGqvesM1XRWMhCRfZ0/Cqs++hRdyP
cecq+YQvtrXmEXqqhwYzVszKGMi99Gd9/FNE5l+D2jXdkrY8j2G3p2M7/0pQHmumdsyHk1dAyJEK
V9dKN8TvMtQCtEwnG+syo6wQm8x/GixC+rzB9Cj5/iHR841uPlsxiAQ8OFrVQ/o2hxuBOoti3Yf+
4yRS4dT0NUDzzfdL7p0X/GXF6fA9SZsovywPt6xT1LbVVQzLirPkw0cTUdt/6mhHqUO8JTA5MoJh
HP+1yH7TS6dWQYjw/Ly1ZyrvS1B+Q1vZQAWnR1uuo6UfraXmOale2UhVvcfPoWdKrrYivyjH0FjA
ABi2qmmZiOTKi7whI5UMct8KDoJ51Mejlz9hdteZ2yizQZoqkY1rtFj/CgLXQHNLLI98xFS9djW+
UPLgKRCNAesE2HhJ2vXyvvQ6U4RWEr4wgzNogeli+YOsh3sz0e+dwv8g+4T+A5KGYjtNhEWZJS8L
pMs91b8NlPuOBKCn1t620IF2HvtRkLO5jvz9SpEuHhg0SagjkonCh/58+ueiIJv9RNHDk85SXmw7
4bdQYHXa1WhMn3+YSb9qlNTt6Zp8P/LFtAOv5dnnBWL7snKa0LTRusHkM/c/5KBklMek+tGkeyPP
198PpV0eC0VAFJeh7S81zIU4ESdfMLgdFpWdx6+ldDSpC+O+cq9JT0ELz2Z8VAKAdEBQuAQiVz1m
XNEoxfTZSTfOLHwzjFzd29VZbBswTgX/xave9LB1k67adnjyZWS1StihZxfZ7fgooJapxiBKFe0Y
BvV5QqzbZOUIdI3nHn7ud25n+uu0s9w6+tN68jYopbUSIQw+okBYhS9pgaVxKNn0zVTvWTAQWhHz
9VArP5Tu6IHR/n6aqAhcOsRZfogYzPeEJamnkadCyaKGimKEC1ClnNGW0sff/RDaUHTF4WVIzgZu
R3K1rgOa/OpbbSFxK26KWMSYKFnP13zO3IAzeD6OZzRI6te7AHEgXXjNY2kvxMbGQKXYD4Snltpw
jOlHybfI4mSnljAaZFA7lRbu+zbZVmZ8M8r4CWCzK+DoW2fSLtGDG6MJ/pY5+mYJ/opQJuuxtmsV
5fnam9FKfW86OplDxDHUpiKtGBWx926d8PVbxIgsEOf+0Dtinz8g7yx7HbSRydZTcS2JL22h/Esk
y56Fg61H3wQGP5a2nEE0/h3E2brlwJo8dWtMN7rdSfyH0aKlyM3e7SY0wUA9wYWLRf1hGNhECghk
QFFTjBRb+Ti2BYI/2qZHVSwxjgMMTu5hWsfa6kEUNAMcjDtLf/TVfaMfm6ZH498JwzfdyF7LARiT
+aRx0Ild46INYZsI9goeine+tzM09AUat16xNI3pl3XX+AhgHn2AzmW2GkpzpcQH/vF1lPdl7HLy
F6qcA1ir1BzttkVCesAxOYNYNEv5ADkVIn2VxK8+xOu4OnuVuAL5qPJ9xvp1Vs4rEANukJ5uRRif
HBQR9OLwof8dehZQB7wqEHxu+3fkO0DNUH8VSDXaCe9RwGK+8TT4lkNQhcHhT69zvsbfr5BEb0Zu
209oJsv+wUIGsxxXowfXu31JxL8qujw61VkVJ9ZfsgUhMXkseFAhrtbz/6zJRz2Wt359pBq2LrXX
jNPXams7EDfVRF8uWxuwntXccGdAmFqfouilU/hCA5mM8VTihjxPLalVpQ9OJ5xVbFrATExtt5HF
f4r4PK+hvN2QxIe8iCS+DUK9SYET+y9DoKx05dbHGMcQYEVZx6kglfKOol/eTflEq/ZOaURb0YV1
pre/9IpBBQDiYHp19VEaTUekElko0S5mP4WsNyU86t3Gx6L8PUcZrZuEHL5/qxuUv6HIa7yfSv7W
yT/R3V+hdD1PWI++fyo7uiHQfjuYSmm/Tw6QHFF9bQlXHslnrdwVOeZwwh5INNKUB4WuOCsDYOlk
3AEoyc1/AeLhyIZN6itJVoDJTjk+NmzTeG+ari6VrxhjuGl7ytG9K/UrdYtLMFiF2iE0w3cty2V/
VctbNVMMC05MK7R4gA/7zidAB2W8C/DC0/w7hcXKIgqMYq+Po92zzwxVXJPmnxLaoJE52HUhrJWe
dRXlG1/xtwD0nFzXb0fjXHPOfR9Fv8jkvOcv//3I8nuQ/ViuGqNwlI0wm6993MAiH7+K7L5qUBvi
1kt/VLKKmwCRGnmtiLTNXdPHyQKJ53kNCIiJTlBnsv585bEunYE4IIPSRZwISPEiuagGSQjLKfwv
VKeervFt9PU78r085kwp+xtFPqaB5cRsbAH7ufoH0OuWHcqyBMPw/dNcKumR23ErnzEMylKzxy+V
sazLIDp42ZPkHQPuXu1RkIGTSUcFUtf3o118dUSfZho3bJwlXGIaBXVEaz88cOMxOpb3GhCtaj0i
g/v9QBdrXnOxCzIO5BPI3J+zKd0qjGhQ2/gw1gWhAzXGRzzKnPnmVGrlSgaxL+E8PSTqA5dQDFRt
kuueEDwQ3+omIJkQbX32rwkN/AXGK1fRS1ij92Lc/32+OQH4sDalSQq7Juf5pOBFNO5GDqeh3Q9Z
8pqE+rkK4h8ptC89Q7avfRuy9NDh1iU2hPLElaSHyhj3xGgyWLfMERSmxlBapkvO8PP/kHZevW1r
67r+RQTYy626ZElusZP4hnBmHPbe+evPM7xw9pQZHulgbSysCcyCDJEc5Rvv95aBwyd3sYnHHbVN
tjhvZLTBBw5oUV7dbJzNTiAYKdhg01/AAOvrg7i6n4yFV4ZHO33lCs2d07Aedf+s5B83v+psjayi
HaM+tvnLtH1TJo3hKw7NBbZzrV73MBUpHxfcPwGiDelhYM/pi5c+fb8+nWYRJGgFugXjXfQ1Jp/L
Ugdf7gKNiYu0rhQ3Xnc5qK+BZ2x96qYuq5dS95jhX3l94NkFczHuBIoclTzuG1h4RxMtO8Uygnov
JO2SqvYW/W0OhlWFmtsGbkdGMLntZZ5c6vHIh+xkcJmnGJaf2m4d/QYaPf9E/zPM9GqVB2NPwYhU
mSZj4DUbbO7yCNNfYxP7N65Ucz0EFZ8EnRnD7WYaRiEVqlIrVgieCmHTfUFvBDUUvMr9rBhubqWf
RkfTu/7leBOQE+p8aNrDEBxzf232JyAbrKbfcu1d0o56+RJl1abN4xXI9V0bEdpD2I2fkMZLrLwM
OaeJolUXEXbpN8emiVcmXH3Bbu1qzPRFMQZch3ARZ4ql+sMBqIu7xzK8QxEA9TPO9JUAlUL1j5E8
ZQ6R4uZqINFeb7Ht5fAIpYIi9dUAh+rdf4b6YajPjSQDTzorWb6xXmY/8sWbn9xlUz8zaLON4bFI
1r4L9dYTtLjISVY4AF1fITP+AByiwmoH/yLw1k/O3MVOOhpmWzpkCh2xh84NYL20W2DFcKgS6U5S
X5QuGdcFtpcOpCdqqVRPFSx5G1Dus3j2TG9XUluti5vKKfGQf00Hk9gdbruYKk4rpjrJFSeNQJ0/
u5ndu9Pc+W4CFY9QRfBD3xJnrJy9DYmx8sptOpDtFyG3+K+OQlOgGfTSVPCFrzt048r1mLewU1jY
bJpAhTkVYmhZW5dsVeeb1aUbh1IOv22lJqnmkCSPXHQzkA7oauCbMjm21i03NFushr9fz78/Sxws
F9/NG9S0j2K1OEeLZj0sS3WR7gd5h93djxoftmpd+yt8q7nSSdJpeK/eU4wxdxjYp9XKTzdxsXOS
b0Nx15NiGS2HbgEwUrXLEnllc5SPubPunr2N8eBv8XUtT/WjYi5ISWnUFc5T/rk/OCfpURMWZfvk
GX3Mn/w1fCIw4Jv5bLwNvw2u0EuO5+2wwVlaxg+TztjZWPp33XP6WDw3zyPGICnJm1T4i3Cdbm9J
eVGYzb0iSzZUXRieIWX5+oraKu5pH6M50JTfUk71GuNobX0LU/++RXelxbg62mwY9TORLYuCaBR+
kqktteSbyQVvsM6+ebRK58eoc4mT13X3Q+DQTR3vnCr5bqtvhVqsNY9LFLUR3jGiDyLafT35KrFC
FDjQKvICbh1qBOlbIkwZgnqovwj1zmj3K1REahRA7fvIuBNnRC0kuHF3lPeKvvTK/AwvVtxaXZDy
zNR/JHlPjibE1SGKF+JehRqI+qvrDzFXwLxyd0n5iHWs8KhBkrdJ/T9MRWRWSrEVUIC4DKMUh2i5
ia165bPjodDUuAxZ1Gr8Mb78xs1vw9Uqhhpf+IXBt1Mook+ocxYhFseGKS/9GpeXchXgZF4RgSoZ
ODP5G6N+wBoZBnfGc3dKv0adSrOEnWuwg4ONi3CcrrPgR/+fuw6lK+A1l2mzWlveKdQo5b031ktR
lliUP8ZlY5H4vMYYJQleXXSishz+ifunVBvXDiW2QJlysCTPe6F48Hk07kpV8K56L6J3EqjvvpUu
rRqPAw7joNo2rf7WEfUXs0/k0pOXtOSrNGsrcJZyFm5aEo+Ccdxa2bOEFU7R9OLKgJfwcvDqlQmk
o1cvGgehcbL4m1HVN63yNuK1rP4zpHdxnC1Kbp9Kpy+G4ePGNj0H43LX+Z+5PKlk1FHCOUnnSEAf
Be9C0G4QENCEg4nC/Z3qW2hrbww6W5xi4iG8cfDu/PRpu9hjck3VhjZJaOsnCIPQWFBjQ1z4z73D
B76p4icfM1QuX0n6Nha/R6pnvoV98vrP28D132OIh/xrz/v390yNWyUrHNpo4LbVkGlB30LqslWc
37csua5LjmrwXUJ4g2cR6SJPFrYVYLHycBC1f9yoZLXQjv7JKbjURmUfOAXCvLtAxqTbOFtpiXoE
yCih08YfSstukFZxZ8GxOZPQVDl0+Opj5fl3ctiQidVtRLYeijC9Hpb5QkH4zGIUk8bw1JXkn3Wf
hAB24n6bJJ2gCvx/EEpmZwXcGDJDHaxjpxkfTZWkeqlAXY5M+mtdsAn111B5MBOaTlr0YlvtNqtR
8rfusnBOQwju1uPE3CQreKwybTXDW5r5yepY7unGGJoN/9xBhUj6aM9xl390JmVfcvDAvQRep4Pe
UCUswvHFNl/YbDwtXpeFBdkuX+t6sFRbd2N0zktDgqdosHX3QXMXIsPZSkfzPh33uI/T/8RfaZ+I
TUrb1iPQH4I+qghEWsRt1tXOU09ECLb1isAX7SdRScj/KlLa6d1FSLnyR91p3ipn77k5p1rzIqVP
UiDdaU53ryvVvh/zt+tTb7YiQ6KHXNckHU6fXGDyUFGkrIr9Y6A+lljTRUONtCpfVOa6d/+buvti
rMlSH7xUTsZRKGhwYhgNGG4n9lDROREVKtdWtpzrTzfLL8DGHOdH/ocfjXj8i4XuG21Zel5hn1MV
FNX6Iaws258qG3j5Z1CP9Gv76o0Aiyi6UV3Njyw8E2Vsz2ieTM7oQBnrIpda+6x4ayyPWu8OOkXQ
7ThGLED2ZMUJi1qpukUWmbGDo+51dG5G2P076pRPGBtdLdu+498TYsnJR1veLuieOCj5vH3kQDnX
PgzrpGoqE/8ljLJVnWQkUT0rwW/XqNelgVh7WwQGB7+9aisDBCT5L/iWeEkKB2P8uwzKz6/fpVOq
ocjCyj7zatCIq1xjCs5qd08UFLTSDsv7/i0Zkap2365PibnLH0QrG0yLzAvsR76O7CeNHFYtk7Ak
a1F0egDxaZGwFQjTepzYWLzXR9TnNrPLISeT0O4Tv0sCJPjox6QEb6GHPL2H+Bcp2xq3bd1+Vux3
LfuGPRfUXkfC5STL3z3nqBHwbhza7KHrng2TjOZXFWsz63tVvkfdc+Rt/aYGJ8drUXkw5D05YtJw
H1WrQn4erDepvr85rT9hm+lJRS8QyJc3yK4xWcOKpudh6FQ0oBSAb73aBzAIKljtyTk3TfR/Drlm
uJkkB3TjWloulYyk3Hzb5M5GqNCR48becaxqCsLyrsWxEMxijJE+gKu2XvJ5WW10lopRLS2EnQnL
pjf9VWfnGDCdpV7bhZp78IN/Wqe/8aXmxCIalDiUQoRPiODqr5ODTcnuikyn5YkjF0tBeSA4jFxF
ZGJLj5xBgto4EQP0qE/X58jNkSfTMgtLOcE/MDxC/mB75KHRamflHzzcB9hv0aHq0Kq/ePDdbpK+
/h+Df1KARUTnZ3lysUviJuBasZKGQpOTETY7HL1H5KhWcYfPq3zSwRk+FOBOtbv1whVe6F/TCbcn
yMefI08e2+q11uhKNzw6dr1QcGBVtWLVyyfkA9ipNM2r4b5BhcoIWrzxwudKQEyB/2fkyaIccXRW
5CqUhHahVo+qecfak/UIYznyhtPDEN01FKKZh+JX+d7BWQlg/Tl2tVKTbt0Z7zcZyLM7ExmtCEVw
+frLy1SJsBAw25H+n62JhoQwrdC0csl+CITZSqL55W5vvIa5q6R2MejkA+jAIL1bI6oF57fVrZr+
UamDs/eKVofoP1Zni55sfNbde6k9SXvR+rBzaXPjZ8w+u041zmEgaP+TrxH3XtzyK4L7SIA11SJI
fhPpLYzKZGAYSQ3JcDrHXrGF/yl+E5oqlTwOOB52Z++rcgRAUpZtZtz4YXO0dYDCf3/YBI2Ius6v
G82Lj3nGFYGOeaV7y1BJWSePAXQcpw83MomaGex0SE2UfWA7rx7YljH8dKn8sHxeqlay4h6hVS8Z
Ddkbr24OTsJtEwY/djyCz/t1z4oaH+82GXYoxml+Ux6CqKQXaWKrWi2EMh7eEyyeo1S+dO6LUST7
knANUXDJqHqv/xbxlf5azYZK3SEYQsgmv/4UtRzasRr08JhlZ5xDXPdPq2yhqeLkcX2gWcBfuxhp
slEXnTMkUpwKFqXYK7m42TRzDfrA7JagFESmouv3zmX8dH3k2auaSW0FGwfzKFI9vj6jkqlVExgZ
Lse5+WwTT16TQ52ghTmYq45rOb7RffTu0u92mu9tt1XabYFXWYMZRfoeqD3u6PZKkButlRI8GibX
jvHN1XuiZkYuYgPoTUscG6pygI+M+GoHgaKbII3gaHUwbQjydhkPj1b6sy00mAsHYZAF6gsXzI/G
fZc+KNaDmHmUOkj8FBw0yx19NYk/S09vrdxPa43pN4e/i6crHutsW5MFkmaZXxseMCtS861UObAe
cFivv/kJRpjyKcdG29EXPUCOlywaHGkcf91V9cIKuoWTl4vaCBeZK29klERdfef08iaJD7xCudCX
TvcnyIp1hmkKPSRB/sEenHLgbUD3VXO3siQHmyl3iXHgWi9ek4b0PS5SLgY4ffdhcbetomwbNski
U3HiaU9xRNSn9+ZXPWm5n85/blIvtMFbFQ1JnfSJWMJVEqwr70/qdwTImSs4FXAh8CMbR2Npmsk2
TNdt/wuNCnYZhf0iyLs2dsrVi6BIiF8ZgScJqApY3hp/mu49cMOWEpN7JbtXFFoLjW54D282oCPu
+4eKrc4CTwzz8dxr5kkzUo7Dl9LPtqL5eH0Ozx19YquglyOW0BSAjozB9COloB8RPLmEfOXbZPi0
omEK3aTMzeLwJgpkbFOpF/8SCVpSnoPDA1bSgogVZQFfYFV7Ysdc40u14ZWwNQbgixR5vS4vIV9D
8wT3Ef+xIzIlrdfrz/+ZXDCds6CmMuAC2hiSciZrWOiBLQ9NMO6gyLGRhdfYzStP+DSY2rn6mddP
dfGqFOfex4b17Op7KcUo8sbldLYXLcjntA/Rf/0Vv9pyC8HoRUuO/JZFRFKkG9u4iNEc2TWkr6ZK
f0IXtugM/5wSVdjRgVYbfe0P2tHTygaLBvcAgckO7GWmp3fWzZvL3H4uInuEvRsimCk/PiUJq44U
pGkNkWkq+ZAPtnPPPf1mwtStgSYHR9RodmGUcNMN+FmAXioe26mXrmmEVNg6X//84uv+9fUvnmpy
hRm1Okw5HJ0zxu2ucYa8CbFCrh+ujzJX0Vh0nmQsqtHgTy2J0qQcJaf2gnsp/yGAh4iGHC7kr1Ly
hzcY3or5m8UbIBPjrogFGnErE7whU2opGBPKANx+R70Stnihdep0PHvAWKB22yvGTQpy8B6vP+nc
xyOWBKwDc2RikCZNPWoNUx8kCTDVOYGjmnGxNv0QIvp/2gfXB5t9TrEqaLkzFOyUr2u37KNIc20D
hQr1GIg0rAK2VAH4h9YjRylRc591GTQNGXH5/3J09evoRienVjK6n+aDtEn04MOBLqnAbkKIBi/N
4OEpTCFgx9L2+tjzr/nfB59M2xCoznfbjI3I3qrBI09LCaHKZxVW4fWRZgnel+94UuOUcVSZeLUB
R7f5CqqkUUOfLw7iiK6aN2RXSPj3zCYrL3bilpIlj2ScrT2aIinv/cavmS1wL774ZH4VreMbOlja
uSI3vqh/WUlLuwlMi3uC0Zt3ffXcRxjHKZjuIFUToQuG4J1DNyP+9fqPmds7Lt/M5OQwVBeqWkzP
FHpO5qb449V3EE/xU7g+ztzuISyDASEwrUB6+HWeZVZnWH1Og4KGQEjcCJ7xjehb6yeKW28wN83Y
bK4POctluRxzMreLTIHMYggIwn2WSBjsDLApVpiivkAA1eXoEJjJtzD8fX3cuWoER0+gZwcBmDIl
fhTFKHuli48mFZ6Xv5tG9yTUZgp0X2D3zvpviCYYPrOQeFgc4yaTm/ZyUgWoVYVxKWCHHJ0FOVE9
UUZff7A58T6sIHAyW8aKlZPg60cMlDJXY0lxz1W5KXsgrOS7GvwOuBVpIyjSPoL9WQioo/YOpX7u
O2d9/RfMbRkXP+Dzi1/gOmWhu5HvUXphkFpp1M8Eg66FLubms5rirU0P1cuhJrtT0tlOKPcBDRu8
wRfPbkDquvPRKHgQV93d0D2JjSFKsx11RN2ZqKqKBa3mgi6y0ZIopdY7p/2t8AvNt6DUt1klYZnr
rCAirnQHq+ZeW1Rklfbak4GzZ0R3gqstmCHk3nYId31NCYuvjZQ9+FzLlR67XoJQYbI8jdnvYMwJ
EH6sFO4cERnQ+nsB500eSB0lIMU0033p55s4dpZa/rtGvebTVGpeFHkXIejkmD9oRoxQAGO3Xv3s
hF//UJ+Wk3+9PgOPELoUWKd+3ncvvlRe8o+UuouOTYYJEewB7zkwuWwoJD/H1Utd4NDXRufWMf4Z
HfnY6+pdq3Ub3wxWpeMtg8RaV/SsuQUFuJu4Zk2eFhkJVbeky4mRDyA/+dLiojJmSHTwehnesvG7
7v/E0g5uQE39+TNDXdd6hKpGHbsNXZm2XbeBuJaRxBnAD4qavaT7EAOwxJOjbXUrLWJu1wN1MxGW
oLAhLebrgmmr0aitDGc5SAw0BrjYO+gtkn2sfiNC5ybgNrfzXA432czThj0WP06wbOTx7SGGA4o8
gr5zhUEgYOv1bzy7v14OJ1brxTeWZLlyynEIj6P/5DDnsVjt7UczeZdNCL0qcqXwtYfCfn3YWaXZ
5bCTXaj16z4fCoXa2nmxuLziZpiSmhvH9R01hOoGD5ViLvPou0ePsvHlRwwjVnnxbCOLwGrRK964
uIpcBHEn/WyVGm/I/jaRWgE2nMvIWiHepTxZqy2+Ok66uv4As3RtU2DyRHriYTB1qZBqLpVdnQ7f
7jar+/2H+rCIF4v1+XkVLn9XN/bs+Snx71iTw6HpA1uWNHbMthCUVWjPA7IMJJF4Jii8n+uPNrc/
i5BfkWEDJfnzALmYEXihN43h2hGeGAdwIliIoFcA7jeNIGavmpcjTaZ65Ct+lIgAgrtTtEB3sCgW
39ZPbyKG4Kytn7by4vn6o83WkALKJpyD0xbns6+zvU0w6Wy9LhYBC/gDC5oLKj2hEgEH64OSTZhC
Jhd7kdC6wHURmJ0liaCO4tbSE4833V4vf8wEI82b1EmJ3IN3mL8iGTNQW5oY35mbTkZAuSi/YycQ
4Ke5T5TiE5KhgL9Z032K2P76FRq3JGodPA+ngYqSi4QHBBwrsjz/7sivpnxwSfo2f+kthwwcgFx9
qf27El2ujCgKp6MlBfaAw2Vz1yWvcVGvg0oHI6JD2KfLNHQXpf4jLR86d6nLz2l+UOqnRPcWqfOQ
d+4izO5S+xypr2X0XLvfi4gIYkwW7XI7xkhqcbVBueUqv1T7t9e9yi79NrywuEuVCy1McbD/U1VP
YwUSpXw3aP9wUkj2axI+N8V94W6x/eB33jQsFpv8tbc0mTjNIDVEBODlS1MiHu5IK3Lix4AEcGkn
h9vc2PTptnWWeKYFEcnw9+2ti9bsHsD9En0AziwQJL/O3DHRQwFu493oy8tAf2QTEGwOYCuoVjct
0eaXJj03gxxRwoWmFk9DirODVWCCBq3HQ1CUruP6p/EtImoMR262VjZsg5JGaFNyE6BIRY2PWlx+
EEogoVwT1LKkvnHTmQXJzIvfNVkzztBlQ91q9rnImRj3lX4IBkRSByXZ+enODzZyTHAEHZhEWu36
6C5MfjXa7sYuIsrGvybDvz9i+i2kSi8q1dUjYVEiQRShIyqkabmSweetcSkdMsTe1nZo+8U4RKdM
iUlC7W68i9kukGkJDjdNYcf6xDgvNmrNt2qvU2P7HNu/LPkcpHB0G4wkpafaO3fDtmwfwu7DVIN9
YjzoxjIzljixJ5vKweDcH3aBjJwUJwTucTd+2lzJdAn7TC6KuuSG6WipwlbpACKCnIm+MacIXCdI
ujedfmaHIzUdmypbUIcnFRqhQIQAQUg/Ct4nvvr5a+7/VEmi989hHeHNdeM8noV7oH/93wGnXP3R
srtOJob2jPEYOG2ZPcpsQyXSQKJ289cerhu2fcbKvqXQnzubaWORm4ckGb3t5DbsqXYrhxbeSXQj
fIi94S8r3XIsCHDp+iSffacXI03eqVMog1uNuXs+KeYut56abqf4G2dYRO4L+9v1wWbh+MvnmlQC
eaSOWm7I+VmO/7RRjs8KKmikd0pPzrZnYTptbMYxWpSZsmuSZtWO+iL3kXIahOrBpy5jwk4Imr3l
JTi362L5DXdJp/q3pxIev5QlPVBgxefmWnWOgkPn6CffeUistwJC4o3XMLexWKYwESQHSsgDvm7y
bqhABSz88twkf2qpX5flyXIl9N84mnyYwYuUL1v/ZBcEuJFqkN2Y1rMkrcvhJ3eBOlF7oxpKnAwF
Banr4Rg4O6M6+R1a8wCTc/fkNIJtYu/U4E9mGNx+TrZCoGLz1iTjqgz7Hd0aVRepomP/KMU3oc7Z
D3LxhsS/v9jz4nxQ4ha+yVFwummBCTN4g4YNAHbd/8Ld31soabFLAnk1nuPuxUJg3WBE+CJ6y0os
RN1qduMuYMwVcmDMXJM1S/xlst0VVlgaQymskOBsSurvOtZf0Uj7DgxvQ130VfKgeep6NJxlrrmL
VBehrO2mqQmVIO0z6t5Fx5BG9W6MoZiVB1cblhLoZmws8u5sIqf3s3Pb/zNgnGLm5DF/9BElKbnL
iYEHMs4bCbxrk8t2FserTiM1NCD6h5O4aBxKJhWzzXRTRu66IBtOtHeFeResnSxoF2pSrmv4gHm1
iXUXbnO66exxgUzn+uye/3T/viUx+S8+XRk6ns1VLzraZbzo8Jw1JJh8+raisrOTeAWT+fqAs8UC
tqMaJrvCaXZ6LmROilIhRlKFlEj4u6QYuWRrRa0XsveBsT7iShoR+pYmaht+oNCGaSfmCULp/+Uv
mSzsMo0NuSgS6WwZA9YI+kr2fji9SmbifRz+EAm92PqF7jNqwZWRO2if3jB+timscC/Jb1085mCx
y/cyWeeNkeO6hEEZppmHKgLDUE4t7nHGWysfBKlLfpUUVJGLJhchRt7Ns2UWdBCBONiVEU2K3czX
qYAqMsyGQXiWRZtA+0l9MIJYtzvSNW39Nxh+lpo3SpJZOhl0LiQmjkxvc7pIjbjsYrc2SEby1ubw
FksHwh+5BmKxRcMkrf50DzR5m7hb3Yz9nZv5l0NPHjdpqtItJNxaWelIe3H2iAKS1bItskjYg9fn
2lyJcDnYBCzwLdeMjb7BWtwMBD/Jy45MLNo/tyMQPhfQtBC+HGsyrSUnM0qiZemilzFhsdkKbUpO
uLAPk9V90EOI+UvLbtaCahSF1cEjbHSFmxnYttO+t8bGMdwl8Dr+IDVGG5x8y8Gtl7KEvjKKlhpr
Udh5OUTiDeN3tnuCk3h7hVkuHoQTUYKph48jg3CeyJwTpE2bW7vjawd0Y4K6IhAiBUZR4XePVdys
cZI4wCM2EDvWuDF4SHGS9hV9bqM9Roh9LP1eDYJvg/3J/NaxUYi1agETa63gyRIHIJJkebe71onh
SR/i+q3o2hU96lWd1/c2WF0bgprYxSY01G3qvg6y82yB6jr+Q7h0pFtWdfMzC3hWA4GCNTG5FXam
EhhWQ0dGuElofwyEBOgXVgCGxFn9uAmoq3MnnQ1xnIQ1Vi+1wteFO9YEcaalYEhHWLRIHyYhvv4v
8aYjINnM1xa2hwkNdIVwPRhIwNdBiRvFvU4y4koUBeM2J+i727d1srTz757x1rQf8q0sqvnFfvE7
J2VC4Btdp+iJfdY0f6F79sNgGCetkpZ8TdJAiiFY5Imzj3ubqKjnPktXGYfljYUoXsZfqwM5L0xG
YaAwLR51Gt5S7xI5K7hAn8Z6NDm8AxQgrkIa3BphCBLjY0DHAIIB76U5B1K1wpE7GStw8faTi2Jg
CtIiEeibV3HdJ8snQEcC3YjGQq7LKy//6WM22RTJsgzLnaDyUJLZ6oOMqdAqqYjo9TCo87SVxdP7
HP6d9RGaZyk/eqwbryUnpcNNFg0KITWoHdz0bcDtlpuasPkSywWTFk5nk0jB3Br3gjOFidFQ/ao0
faF57yCD5LyE9W/sRVw5eI7DcyQX6xznjxqCaICKJbD+m8MdDyisGYiwEjFWX6diYBL110g0PRPN
PEb6Izo/enUqPpel9K1HS5zG74K9Ewj7GiiS6PRSyGYq3FX2iYSlev1zzyLCuFI5RLyZ2GJNo/ec
vrbHoI+zoyYlDy5bnCTqsgjqFHdscXOQMjyDLXwQVAzxMnybIehV69LJl4VM30l7GZ0D5mW2Fx1v
/LS5A//yp03OBMkONI9NyT7LSsYF5h85PqjKLu4eTPcpaR+ZFlgKx/Heic9R9BTdRG3ENvTXSrh4
NZNzooukVqllDsBCHlYw4mTpj0otzgRGeEJf1SeqDV/LG08tyu7pqA7ZGohG8Ef9y+xBLhK3SEYD
pZr6KBh2TJJkOBA9qcnCmx3iaVp+IB++Puzc+Xs56mTrqXvNrjJD9Y99vfXDp9I8MRW65C2+hULM
7cVk55JerqiwbKeSGqzJShnreemOx+O5INQ0zh615PXHmSW1OgixoMkZTO2po12AEDhWUO2cV/jN
7/X2rYyLJWEZ7Ai4YFrCwSJvf66ujzp3rl0M+ileubgrBJFS6eOACbAg/kfvoEduuwzzPyxi89a1
99ZYk+qsCVK3Seq2PBPwnBKV2ruk+5E2vUXZCt3/+oPN7hKXTzZZitbQ22avOu4ZbQroUZj/HN1H
KH5K9hYGPwWxv6zHhUOiuq/SAkUfTjalXRxERRy53sq3gTvINLj+s2YnrQX1kjLCMuWpg1sW+Wrv
xKZ7zsYTBpC/qcUJgok8/+Mm1nNrqMm+bXZxpMWZExyrBCHyWWyMfFu8mhWk2defanaFYFsNbG6j
6tIm206RlFoe6Up+zrqXKPoTlui5ssebXiQzUBmHPKYOJoicDv749SQycYLuHXGxBZTDO6JElMoh
zLam+Ieckva2M9HMg4ncdagN2F3yZJNJ1DiY1xKynp/p0Q7eYx0+lkiWbnldz3wprL+hlANqmJgS
TRZGhsWgPkJvEPunW72iVxfuZYoQjV//TsrM+cCZieSZ0A4YKVNfJ3qACmh2Hp97TADze0Kw3Oak
lZu+PI7vtrURdcqNIdW/D4cvQ04ergvVehzVPjm39otp/Bzy5NlMemjbj7H04Ad0wMlRVrwlOOg+
1opbw8/NGfoYqvDbsPCYFv/+YoMr2d3gZ9L6/JGu9k/p4vt9sHj42H6X9s3y0C0eX2887twbJmWd
PgERzNwWJquu8yLJLpWoOKfop9XCWjrhsMzqYsHTctPXyf9pkLPQcbw+8OdUnBzChL/QRzL4sMTy
Taaq72dalulufvYxYCiIlKPtf+dEIBuDP+zTAjZ1d1aq6k/hjSdbQ9CfvYn6NpTdtetlLN1m1VvJ
Vipxk/gnsvaEIT50Wrj2u/GU5uYqHcpN6BrQlca1HRLCp6TLKhHeY25hrzGUsrNhGSAizysE9dSr
6MUEC56fEosoxpHAbEN21kUw7q4/O4fwzCQTR6ZYrFyZphK2Tg37VI7V7BxL0cqp1rm60J5hG715
Z+c5eAX1WdQrddu9Sf9oR7wzzfjZdEHCUn/j+cYi0ruHLvC/WfKDe+rSO81byxntpaWAGSFoEZlJ
of9W/UndBWYWSDBAG1sQPTCmLbtp9963ixDwMF8UpH/CKZL35EdqKnfipd/icbHATzKoFmGy1JPV
6GxHdYU9g6PiPbIsiVp31uRA4PiSq2sLQxoDlfAaq2VJ2yl3yGLP9lHxaFTHz9gSSssSzUKxTh7t
vfZU/XD36S/nVC+SU/3rKf8VKsvo5JlLmxexCJbf8bRb/DR/y/fG2t0XH26+4L+ASxXRS8bY5JBs
o22+M+SX5ie8ayZni1/igJ5inxrVWtO8/eDJW1VvX3VPw02Rixy2BIvuwTq4crco5HDX2IgiolU1
RFsrf8nwIglBHuNH0SqQMSFuo60XIlhZjHmybvDIavxb63x23Zk6MQYscziTk3VuuWpZdRke3qlL
rAjObBSDZJqh3ABsyrF2p1V9W90wOyoZX9CfMWP56yoSyEola5rr31NhQBghDiBJJDqQ/zT9HV7A
rW8tx5v6hTmPHBgjCNvxjubUnc52OfB83W5bbGjwqkvxBETJkaAN6jVjhx2scLSDbOGy9rQKrt2I
/UqIZ7R05zO9SlxUweTwZvm0Ea0dlI0N3pbPKnJdIeLFdfWuH/R9CNGHG7HwL6APtzHTJ9iEGKNE
a9e3FjZUAJaCHxUbK/o2YoqLTwd5jotUQw4z5GtiQCAdcgHBYVR4bGJ+3pUbKWoXjQ3nSD3qXJBV
QIwq2wgwSRi+Skq3FdopEQIgIP6QpjhgVEpioEXfNxvop2ruWtjW2vnJ7R7t/OjbWN0wJQNMUnWo
EPSIVbzixTTAhkbqxhfqWvGH8XcwngRhWQ5+6VjGZtFWZ/GKEClBqwUDw3FEVBPBI44rkMkT4cKK
dxT6y1J5F/JkHANoAvZxQhr2STBW3BImho+3RvCu5UfZ7zcwbVYdjjCuk5N8/h/nQJ97fefbSyP2
l3TT0AWZIBQxbJgYyxpVKo5C54DqU8ZnEU9X7RVhFyi+kA3icSsQdAE1uOm4iqqtrAH2NfUGlxZ8
s2RasaGDd5FpLHCdEV4zMQZgv4Rhj0mibI+YF9cZCHxEC5R9SAKouYp4m22/t7q1HhtEz+80HFXx
tRfx4AClVZ6LbN914BA/pC7tpzyVPvdy0UIItOKJMIaQZ4rw3ikiqJoVRkg4/Yig3htb+8zd0mAJ
KRb9DLJK/iL8p1baxEKwbyrCoyViR4FduvCEpyjfpcb3Q/I+JO/GkTJ3onwZV5Q1X+oG2R6MUsrO
fZTsak9+ktQa0oHxyrHZZeMB66uVGoZAkG9uBMyAsVI7JpgpnMLmMeCYswMTn7dl15MF26+LrH/J
VIfXrW06qh0rGpej0/IUAxPzN/MKXeYKH+yNUVEe+P3SrnJUcsO95PXrOKuPZRceivzR9C2O69fM
LTa28kEA127MX9ve+KGrD2Zf+AstkN+whn4Og3SXhNYPUVORYLDC8Gfh9s7369/n8/I7KTt4T6aJ
+E8Ff7MmNTk7kF8GKu521ORWiH5OkCmZa3wnp122ar4udBJQs+5RC+HXOvVxGBAsYcDs7tURuKtl
u8b/P6hs4ZWIESX4jMvitTGBHowbnVfxa6792skp4dVaRdqDGeIDBvN6C0LuICOkLZXRCkEsef3l
zNT1l+9mChqXUZmW+MqaZx90LL+jB9VYO2RduL9cH2imyKVy4kwQLDcsRyaPNUBmAt7E9KNUj5F0
DpQfqI1odHn5PVjwTbXR3Fsk1FT4/3PUoob9ujZCv5ATN8sy3uKBGzI0VuJg8dICBr+ZI/9Zt158
Mlsg7shLbTHF+P+0haUkUqCDPnZ3Se9RZearFMZcrGN+poCvavsmeVabYB1guib3CYZFbxplTTTA
H/5lVdRoeB5xEHV4tckWRkFyvO/KV8+wF1JlrOiImeHZoBZTDWi4ibIyAelG4o5bbMSRnKzZgqMK
cxqOHbNZFIFN8Sh9b9riOUKvZ+Z/VExVMtw+615dJVq+xpV6r1FYRxriVEkhneKnAfTrWSYplzcu
dFP62F9vZ1L1J5GOs0grKSeM09pg0a/UV63eGzv3Id1VK0wr7B/DsX4iE2OVnzDN2EY35rgiNsKv
34dbh1BvsPhV6hFRIl1slF7a1K3qeMPJf6AmTXf1H3uhnOoT2fFLZ3Wz1TypuHjgr8OJ8+JiONVN
2zIgHO4oJ3eWfKz0Z8TPbrXG2J+7q9/vnfrWE84NyQ0SypMqyAfTwAsvcIu6tZXxbtTW/Ff/h7Pv
2o0c2bL9IgL05jXok8n0qUrphZCl955fP4t5DmYkKiHi3gaqq9FVEF3Ejm2WIWH1KuevAoyUQZah
9jAH7IHZ/HtHL0LH/TG/XXPJ52vpuFIqkaMhr7+ZBxihUwZY0YiIK23HxxcCwAlSQdASvOea395n
mlY8ZIrqASKUrwAhA+0Ic3I0AFe7qEsU3X8eSYQHMszb5Nml9OeX62jZ5+m8n2BqSKke+1JAXi+F
30+e2nQCJeNp2AzS5ziaArPBCFUCnKLfTiLG9WACsALQkVcwulBmnRMl0Ph+WusYPlrJAlw2IIgJ
Ry186p832CfQSRb8hHZ7PbYizdPgtqFPuopsQxue//6+y3PzP28DykewZ575tcvGqxTnXQLPVtqN
n6DWDroFKuTwNGwhx3/x9pBG1EIVJeMBc9dd8SXvGTWxWNwIvZNXmndLotL9VqQZpo0WF4M7mpfI
tyVAxZM4dm1HOw1f6Qq0Bug6NIR8MPDe2+yURm91AJ+HAP0BoH5KlAgzlXRNSn7Zm/rPbeAwAQLs
7ia7GHlSndAWWU2Pjp/B3fTETZ9pjFKCfQf9DPmRghALAubKPlsOMO9XhfgZ5loc8LcKv/jooldz
4dgI942G9Z8AsgkHJg1NOpK89Q1D4JxbQlIDjKJw6K0uXNHCWnQu/nN9EHehE4bH/mU9StMD53dC
AddJSGICiFeIm9lIJFVWToo77GIRp3lQCTFfwKNCX3xxUgR1M0qIm/zl5u7bHbpg8WZCGu3ZpxOE
q02y/afrm4hYkG84grasQauMfHArr3uROcxPi/4m6H4gDEOXbUkLAILIG5gUuuWzBiYEyuDFMcLj
E3bgzdswmit7bH6kxSPjarOkDIeeABQqfi5s4KTjfowjoKmJ67r7NwOqD3v71JDDtiAqTdTMRB+D
tGStCbgoWv77mGg2wlgOPYllUKXghVDL9Agtf9FK8w9RSgFYV14QyDMG+XCDFdV8BVNKpGhlOd1/
9K9nRm+AhT0mgArC4nwc24oJgq5k3Urr9WHLbBuNI5IGHcV2AyWpba8r++gQPScHiteLi+/0rxMY
syEsxnRvUz0P9rDttpPWcZr8OnLG6CZ78YImwVYkwwgghwYZyuorz4kfaOiRDYEK0j4SedSnfU6g
Rla8Ukcairp2c+pMSoOvlq9JB/QWZBVKOfKeU7sXGiYvVq0zNrVN32KaRO7wXLnUh69B7DogqO3X
gtx8uvz1Xubg/z3I8RSfQsZTuBTazXUN47Ob28Db3c6yjqs973lh/XWxxV5rIECiNCKWefJB+2qg
QIJym0cmXhF0WcHtED0Y0xB4x636CbMPznMBrg3zHBYHLbtMl2l0M3qFToTLU0putGqg+FPf0s3F
JycTxKndbqM8bdTz0VpZeI/C948LL565z2ER4hVsdBlN2owuMG/UfbRQDdFZCyL3A2n5ejGJhaqC
yKDDLi1OCoz6o7KU2sSlLCmH+RDB6BfCaL7VKlo266GqmClArXo3noYLLCQhG4qmjNIQykP+f4OV
hQLFd0YfHH8goDjz1+A5+BDeg4/yKri5YkNbNMxJYLExWjakRRPsy6c15tMPNXAsxU7lJTLAlDkm
AN5W1/QtZa00IN1LvIbXlh6tW/gagK4MKjGKoMW6bdCmxjiRw9zyTDntV6WQehPLKscQ9BpJ+iQ1
IKWgIazFb+Ko5f8ELXVgTMjuaLPUK409Bq1Kn3oYy8VkFpFHoU182N2lGvrfssuboplcYogQA846
6LQKFyzo1LNQyxlJEZIuJ4wBkFbRkawj45dCXADEtwzCAGAsWtjrEFF1MytrjXJQt+02mHQe9wZA
bGU1stFZiVPocU4kKJUgs+AI9gH6Tz3xLOnF38rn2miNMCTStdSoF6ZQ+X178xj8NcK5HFQMjcRR
rrGgTickpuIF4EGoAJJxz5jiuYAFLZAm55Ai5W38aAi6RKC6EoIfKDYQeCXQtWYPnpHBwLDRmjde
G04DBM2oLTol6K1BClyExlKvUs9Q51D71O0QiYKBKLTWSpuAQAn+rZcNmDv9S1rtizkwEZE+HEUB
gxtWmofOnDLwBInVqv1RuCjW30fYg+oXc6Rvn3+xq8aa6RrflyI32PYbYe8dswuzLTeCU5whH+Wh
y73xWlRd3pZ9bsRNfe3R1fvXvsABrdxwDlgq0q7byHtvn6Zqvx3RcdK9W2KVRrZhneIqw/dpn2yg
jLQBG6yiTpyNcOzvRwYa3LuwVpUViMy9YbfcvDOWYja6gZHusgwIKlmI8xAcEn9SUhgTZGon0k46
0QYDWyg6gDHL6OdmiwEvzKoGobPaAJ4F6bsca5KSkXY8tEYndSRptyL1zkZmlZVqHMG0qWqALRRh
G+5MOKegpRTNfz8QDD/HnItVbAY9sCrKNT/kDz3rmz6O4AijXUk4gYhF6pFTExozD2zsDCc1pr9q
K0GkCM63tI8GOy1OvlopoTnlTUAqOTPTeIB+dhjJJlf4WuPR+qzROPaTzQVQs/TBGgtq7e9F8SiJ
Av4dyv0YeKFsWxRSU1mLFDLxeNuzGwDK8kHRM8Up06uQvkWhtHZyPih/YZbzv5dbygCxI0CuDRvQ
TkTBO6t+Ywc3pwIdibkv1vgfZoicuWxW0LWP18m3yy6qkp7xarmGbIDjh8GhbGN99P5VwcnLsNnh
EApRm+DYMjABg0Z57tU7r2KO8GOMJZo0QeZ6QXrrg8Rq8uOUu4L36kGJr80lPdS5htpm06lqXz12
m3vQRevONNAeDWBiI7fJqBy898QSvbcEKC4h9Y2EDoFChW0AlAeULCA9cyjyhrBa5snwaiN+I1vB
BEch5iXOM7uNXv2O1bNZ5QCldDAdE0kmOaRUIoSdrjxIYCzBfvDvZbFsWd+zzllsguU5EOj5pXxp
k0KclZuUwYng2urlX3z9xnC7seP0gDY6zxVLI+hHvQJSsyiPzAjFb5YIeQ1n7c+uu/FB4qStyydo
oo2dBqUbyBt6dkR3FyUQ38YUdmNK/CJ7FobDWfaPS55E6E9NDMI6HHdaON8i74U6Njwa4EmS1XCL
alIisE411FBSsEF/B33xXUpGI8TYhIXJGQfRMzY1GngC4pPS0hc/neC+Fa/x5O5l3K+o8+3dLFIG
thADJmXYwVG6QI9rNOF7Xx+E2Ez8EWrctJUP6YvceCjCG0aHtUTNeR9t3MKDrjkOwhWuhibjaVMl
/OumzICQ/lYcb8Gk+SI4Q5mkF9072L2IEHaLfA9YT5hLMrs2gy5Oi7Q/h4VHJKtoquoQYYIwstYq
zYyPHIOXQK4MKJZo4CXvegEqBGJ8pWS4xNQNiC4ff6+Sh3nazLQCnAWgll+ACKHzmKYOeiiRq9BK
1BItVSkXVGJ1LeX+XXHOMBMYpYqAtaD4Wra/o8nvgAkd+csTHn5zu/VIL1CExbo9WLn6eSiswxZN
W6MgO9m4qpR9jNS1VJybP+yPDz/fhAQ4BvgPEg140iLv58CLh5YOh7w/Ja7hk9gdiG3sJ22PGvhk
owwwt+RZ3VxjI9EtK1NR9jorL/2OMlncxXzY4W3MsBuYnP68i6mW2VqBNuYl12+aa0z2pTgbtkmI
uss1VTdxI5Fhk/etqo62alm99fURqSsp+u/aAELv3+9i7kV8q4ECYWDh9Dnwl1J/urlI5fYMOgCR
MTin93dTJ4y6O5+jTWgcv1Yu/Z9a+9cbkCFopIBWjvH8Io+V+qnJYqmenJoCCA2zNIhiMqCoipPK
+YoBSauOE3bAQVsJqPdNOOrJFBhA3VtMSG/S8iQzjQHyleVhyF5xoTvKw2X2FaW7Fj1E2aX548hF
G5h+7HPW17JCJgDCCDn8PDF15acewsL6FBS7FpaOIP6zMQuzhQqMx8gOeJBz4SmAFhM/tc5QNjD/
hAj1yEOKxYe5JXRzYAzKxAzxYthFQHdF8fdK+pXLe37Y8XKOuew+h0KEjwQhpL4muFKXXK15igCc
x5MkuMB9kZL9NyoeyadMp2EQQ9VwBcjRVYPwbiibPcVsEx4HGl0YAQ3blIYyKD8yx+zWscCsT8y1
UGSVKRknisN3FEFO7yWWJEX/+F5yxXA8eBBKhqM9oMdgxbUS546VsuG4Xk8S6BgDFhDSMRw805WT
5/HCQigB9v6+2Rcfl2cmamSbZnLYnofJxEuNSkTc9Dmoef4JE8EqHLWuh29E1ZqJGGvMAGl35Ekd
9wo+eQgh0xqHKBwPyxY6IuANDoDLiJkEaHmuirA1KYcn6KL+HQl/t2Dn7fDtrhe5tRcWkkcrHX9B
UTKqKXHcnBh7lMsIEDYpdBNtqltG9EHfWCt5/V0ofbkdZu9vKHAyAv+LsgC9oTLEZJlzaBNUsC2S
TB/S6ZE7pepAueEOA29YareyBlftYRvu5ERPAq1iSWGLwKkO6NdQr960RxdcBEZpz0NjCiilTfYB
5kLrq7KdUkbsBv942NkQaVMh4dejHV24Mab+WoUKANZArVqMKtdrKNvS8wBDDVbLte6EWQqS45pT
o5GA046fOzpRTbgnHidFbQWwDIKCVayBJ9yfGwPwKJo1vWvr5HCjg+sFsEe12q6EEPZXUwWfCxKD
EvqX+B2Tpp/Ri61HqFVLiF6jqeFLuUaq24FBTpK6JQV5jcjmmKlrbY2lI6MMYRYRWqlQ/JXhtSQs
iTixEow8Vfb8pTIcl1Zve0bbC06ilW5wDs42Md8PW/0ZX8S8trH6hdiZqB9rj/4r47/fBLwN5/Eu
jrNFxp/QfZElXsk6QTxCkAFUq+A1ZV/gUasUz2kpOEz3T1aAvddFZQfrM5UbQb+Zna/oWovhICtS
KPQDFENYDFMhgycWQ0sv0gG+fGrFSvVhk1SU6Ll3K2n8fTj2a6GDlPPfW18mASE8nfmp67mLdkPj
WdjuX9CxMY2XN2IQkzCbZ0j1abvJ3XxZK2XSkuv+30/3v5deigfw8cTSuZiyjh+d6+aU+OjV5MfZ
v7od3RD+BKApKaFFZ89CvfU6gQDO0WDJyxAoo2ErRq18xiUk/T83hCEiDdo5Urz7Cv92/no+G/qV
WDFuu2m0mgB/qFIq7UoWxlka5TJqfZgHtb7G79qVEL1kF/y69iLYBeOQFXQX0o6X7yqPVQX+SuW5
hp5M1L+iLY+j9sgCg9hCXOXvOHtXAP21BDC65+AwA+uIJToBitWAkPrp5GSVNSK75jE5DexC3niT
onPULYyuQs/BQutUU89pBjD+LPSYGH/fxuP48X+3cU+Mv739MGLrJBdapKO3W2G/gL5o7CPNRNMI
CSir7WTrbK2lXA8Sv/mBpfljI9BDaf1n0IpZiN75PAf0AlR1eF0sD0FwjZtt1jnAcZb+JmRvBZho
icNVyACI3GpyeWj5TQstmMTKPR1mLQGjNqg0EkP2rvUALJoFlSjUkLUSav1HWrkQ64LVjRrtZGoT
OUCPAYj699tbCjph/QBQgX2M5BUzDYgn/3yQrmP6KYdNrxsdxl1nD9o8qqTUTkVVvW3t0qjPMSAG
/z9XRat3duyF2+7yqm0jd6yQTPAkIA6jMdvC2J9MHf5xp421FmW5eQv8XKd4RBaTKXgeQ/Kfmw+g
bwukAc6Em4SBdoLyVjWhSceNBpV7bYJAxAw99EpE1U7oNJYCYhBmiWmMdlLGWhM88Fx+cH0K8zR2
RoLAR1IGSraqL9GE8Qu0+P0ePnx9pk79ExedRbQ06fE2Q8FlD5IabG4nnUK4ol5Jcn7DM/DdWAaJ
BsCpGGzf2yzfHqqr/ZYpQgYLECKe9TVFIhj51wJbn4NybF9h9sx1NlpyJlTiVGTLf3/BB+fnfP0Z
lQ14EoB8i5caUJ4ICp/obYOtvxPACHcnhfgn4C4hdbGLLcWAniw6jsf4iLcqc4S1g69pA45yiDvb
SpvIYp1ygicHQSton6/F5N9H63x/MF8DgA0Ij2V9qKB5pcQhmiZ+fvCkHplMbJVZ6vRTdC8t8qoA
sA8zs1J+RrmOtLZOPCi7M2o6MQZqGYHdVXKwEqwehGvcFgx3gQ5QJLT5Fif+mAhynXY+7cJeUONV
4EI1+rZF+qeunQy/BgzzAvm/Ky2dqtqY9SW/jQeHrSGJwF/rvNZxKgARK4zQ14wx1luVRr1bVC63
GuCCeOXQfGXhNP5zq2UYUfpe3g2ugFNQsEvy8eR25ISsTrBF/cVTGa0yzk+M9vGCHJOAV0CKLXyR
AICoN5lRW0hvtBgN7sDoyN7X0cMiQLZquTlZpfaJuYU2aNSOPTDkOVX17aiJ5HR4/TcS1LlnvSCp
cf66PsNQgGzxgCQh/xjALfBL51SoZeJXaUUk1d4B+lSFlcxkrrP/ePo7qOvbnpS8UPFiigIDbDNo
sRWHhF2pL37DGuavikQZGKLZ+2yZtsp1nympHHEwtFIxrsGDysCukU6XjcTynHrf/ytWnmqpanM/
IuBDgm2uoNnzy1YxLMuIgcqe78oug0kFhFRswYGJ806Bw/qucnx3MqNdtss2tFPBrg8CKc9r1mJ3
8u/y3UIrEtQmcJYh1bU4cCUvqClahnhPu6H25c57yvbRPjsrxrD1NskhPIEaUu7yxgidfINKes+9
oUsLKHo6gwPiq3SC/ZI9mJElW6LV72XDc7hXBHAPEx4oXmLch7nJBh3BTBvM6opRNQLFbg278Cgs
IWSLeAik+782SDTWpRhSNG4Q1IoOHcYBY83djL0BMzOdTn9H6YfhRoQPMNYKNqW0hAC1XhbxMEUY
HCgO+PCT9IYWMJgXEeeRrzzxypXtBVCXBwB4n/6+9B3ysfxg4qzCBGKtBCeERWssUtKIhdjBnJY5
rsFjp4fEJp5mAqWB9arq6vmsaF/OcSXyP8gHYXoMZAhM8vAfGLD+jEFxyNOU3KEnF2xvt/3+cjmR
6TR35HaY+wH84qxc8NEnhRY+xBLomea3FMnBEZRR2CG0E+efdKIzHJIFuJynTs5/Mdn736/1UYj5
frH5z7+FmCTOoIPDJIMj57tyMmt2h4DOS8e/r/L440Hbes5u0eddlljpmObUlOAdalph7w3D10H6
dmybUk+p6xNTUnWdJdjvoTaPxYhTrgW6R8eXxIlQJwBCk+WWGB/YY6ZD0qa0g/m24kHJa4J/OSxy
uKcOI+cW5jMh66K7yHM7aO2AptGWtD7PagIsc4WnERVPkFZeeS/zol0u6u93tVhbgHr1MpP2wuWG
vN+9ddqLm2nAYFC7TxBO1H/P09ezelWtdq3T/GiRfb/w4ruHWZ4MbIoWYeVxhPNeATkaxlMIc+yE
NVcxnUt14XvIx2JGXxfGE7Ng5s9lNnJiNslCP140AH4ms4QtMRneTpQaGLImnEyiqxv67Sy/xbdz
pFfml2JjzFPoa5t5aUw43wirgBMMSQhMHFAt/LyRKqMjLxKq/jIZha3sW6QOMFbdUbsYaIPpiPUY
WuyGV1tzcvyX5l9o8lqsDnpk8RYL1ZgDwDiUPVyDI4VaJtY+/l4Qj9Jw9K4gHDo7OGAcslgQIVPO
gnPViAEABKCsFkOI0MQMe9efMUpdqbgfVTIoO2mRF4CPmanFP99GH45V2zIV60p7DF3YTfkEDmqp
ThqcwYFsjfae1seGvIetFIcCzlPIgMHXpbwNJ4DGgYyLtQCIAAoQ7v7I2PWauuJSMGz+XLhBhELU
lJA9pxevQ456cYozAKQKMGMZODqMFax/lJZAd2geysOCvvE5FT6nuNFdCxwOI/OkFQedQ2ecx2iy
9NdK3EcHAm5KgoE4XFvwH4ubUuDD3AsIZy67yQ6+M14FmvB6pnFObqYqPKt0fxt9QWzi0wNsQB9t
qifxmV+ThX7QJsLLQddAgIjWrHGyyP3TvJ2ofoaqPd1efLSiD76J4cxZPX+0ZA1L9XscOH8JHmUs
ZIbQnOEXGwdskiGpG8C2ArvcQdBI50yRXBN9TVr7UYqBHw8WFwBbqOiXIqoxTLcZtCXZe9IbqJHW
OIVT7UDXxSpb2W0Pwu+Pay3eICR1MQdjsLwgY6lJyXEKA70RYNslXEs5N8YeQ4UnLysdBrLHXdIC
CKp0oB/KXys3Mi+ZxTnAzVB3wMoZZHHLt5v2tUD3EEffcsO/Gq5tEJueTvl4o8SN30CuS9THGpwn
Rm3HLQOLhEZeVcuZS6nlLeBEwLABslXYd4tYIIe+IEc+PI7maW9s9QjSM5qzPEBtVF1Lv+cf9tfF
FueB2CpJQ7V5iuG4CkCp1O4maCe0K8frb8Q6Fi08qQBWB1j8d3YMR/Aui0qBdcUUD2UYe58glhL2
1nzlNrxLtJXP+AsCg+vhG4rcnI3DD2uRowpSWqZZh00yGDG6PZ5RagnJdAm16t9XepDNIChC4ELB
MYbNv6iLxQre1G1Fz5sEeqxqZGTWoA7m2mj+0WYEXxlBDiiRWbZxset9IeToHE/k9vC3rY+c4+vC
xiOdCUzcCoSRfbAH0PedcQAyBvEQeP15GGW+0KV5w0cX8EordebHn6pYja/eJfmHA8iI7bA1BVV6
PUekcQfg62Z79MTlwKhcC3d3fZXFAgU6Zi5xoDI7py0/b2bMYH83YVFhBH5z85PrOrLqWMrBU58U
63Z7ecmBikeKQE5QxasJ4r5tGAq5pYQ9Oi+X/WkgB0l/3wrmliefijoQr8cMHVOVHRjv87QQgOKe
WHxNjmpu4J2O2lZ/71Ji6pszKBQfgvbkQKmI3FzrXJ6/LE/HKUL+35cRgOcAveM0w++LbThgrg0J
inYGgXfIgwIMGgZdAB3r78s8OjGB4EPihxmmhL2xaO5BdNKLBRnC+jjMSV1C+oGtzBlkNwAR63QS
JCFONHse8I6S6lwlDOmyUY0QBrvKkfJdLX4pRQkzl+EjqCEayEhGNa7B5ZZaeveg9/0uFxEQoJ5K
KvhAuAB5UZO3S7i5pObJPgBtMRcnUKmwM/PruNZP/p2Kz21r5DczuQp7bRE05JrhCji3QqwWeFyZ
OqGp1nQnKAx54kak12SkH3RfcDkBSjWgkaB5vTxqkkgR/QkCZFvQ8nWx5cwsyOyIAcsWXekgMHRP
mjQcOFHKkJTelLRotQBol11oBl6kTTPWIQQGd9Zu8zzlUNQrgeBBXjPfITozIHHyM1Dg594rQyXu
u6zCHKgFQhh3k0qJ7aM6y5wRBDoI/pAGcIAaDRWPFc08fgJio5qtB2TF4maQ1CA8BeiEsMWasvAD
mBAm8TQg5RAx4iCesgiIXZi1HOSphi0f2phVEajtyx5nFsGO5wnb7GvgrilIIxyhSBCEAKOAClqe
YMjFljdl1ILUDgUdIxkpMpt8m0nntLiF4qaN9iwKU4pz4KDMQQBAUgvajfgjx6/sxd8nBx4Adz+f
HHi9903wreCPeIbqM6mi9+jzi2rO7mXqs4aaZ/CCPpufrgxm7m37n3EUsGQ4sgh3hVfl7mj07XJU
345BFMXTpVe9Y3ShAcTeNjZzSYxg75fE39Sq9wR5LZW2wy0N/pz6iqjQE+EZHCr8eYuWJ96kRZk0
lHdXwtLvLETg5kMUaCM0W9AN/LnQxngaJXkopgtHgHKrtrQqb6pL8Lx/y482qbUtCo5dechOBcHQ
r1CPK9/iQXkjAHaGeAghEgYahYtTxutbRS76ftjWwMFPetBcwM2VvNe+MaC9IvGj1hZg0+hpY1a7
DgqQgJRCmRVN0b/fxD25W3wmwN6wLmZnCV5axiAUOvXAshQPBpQGPpBbggg1GZi/1+Ri2z454Jir
ja35/FzamIJG5HzG4QWWBFl5JUsFWwThOTSh2zZL3eNgWETDiZr8RIizYc9v8hfJiJ4zuzGEyBwO
gkLYp/yFfxp7AAOZk2fTrZaaSAzM/FPu7M6aTpJE0s+xRxyDJbvKD2qdqxS434I6SEaRaA197JgN
i02KA1eBrDaRJrX56nJV1pubYsvjtnzL9cQOnhW7ijXkFslnvwcSXu8tWa8kfTyxUFnX26NgsGZg
Qt0ypElr0RYEJmoLLASb1UVT4IgA4Lek07S+Sm1+sGxBwsRRCgVFdDCW5LgW8JZApLBq2PgM0XLa
jMunSN6E7T6ApK0AVRRzhHJQr9WTgRUTF+Am/L1e7o2BxXqBYgEY1hj0oim7ZI+l+EZFEHb+tcHQ
qVTlA6dlGKvAT5Twuxrzl3aHqS9mL1/FhrLn/Lebewpv9dMTpdWWZ2J4pkp6aQIqe/I35nOPZVWh
KZjFavgyoGrH2A+QLg1cXwv9F5U2wI43Aa/TqhfFTKy4JQMgai4E1p2eNCp8PdVSBy3SVDAR+vtp
f5PncV5+f9rFNu3SIvFi4Je3LFZQDQoMAeB/T3+WVzTP+mcK98up8WgwCdG7lysge3D4xsx95Tbm
y/x66bNsg4BWGvvLZ3csPaiqc5lwccBME9VLpMGRyT5gNKWiFXPWviTt+LQ29ptj4PKimOejlgE9
Ef9aHHhFE9VJ38PKFyHKHzScYbMqVKcW7MpbflCszeb0UGWCCBuHVGhxpahOE5YJ6GErDnC2Q9Bj
bAVCIVUD9ZvuU0CAhvI0B6sJb9cmW0XYNcLKgfDotEJmBBAwFDJEAU3CnwdC24rJkHLecEGTCXhX
gBC1nEwGRaCNrCl6ipasvEczEPpw76EOTRttAutb0uq3Vq20RD3SJ+awVus9vCsJsgkYPggi/pkT
yG9n6NC2XlNBL/nigBRIXuJdHqovgOReTicgQQqnsAiyOFI8QVBB3QjqRrUo7UOJ0D1dGzc9wEJi
/oL+D5QVYW4EVOTPe2GCUQKbo5xwUNycavvy9gYs0AXM4JO+jS96pYoWjeHzsbVasjZEmEP/Yin+
uPbiaICDLWoIz5/zc1jIEYoY6JTbZuYQHcA+MDTPwPUdtbUp7ANICzzlEOoQBKAj+8t/DRI1TMA2
8bBXKg3mdumgtQAMN4heENvO7CBQaXYLrSFok/KZ2wlatJa0PYDI4xbgRIr2DFJ2YNF/vvY4i1Ae
44yGuptGKfui3TA4X2aPe12Wt6F4EFiLmbQMUt8JhI+EHTLQOYMoPkMsZFnPPQcaTeIIOaT0H04G
qFPq+E2GrhzsIflzsDquexCsUDsDvYYhL5oHS0BTCWVyefQ8HlQ358WldaRUl1wlp1Al5Hn7yr2q
Z+yXp79D5INghYvOfgIKjfahsNgpmFd2Y6PgZMShWA9ajvRSIQ00thj97ws96Jzjg8wVMwavaJ8v
gfqUwIsjXyUT4J6iyX4xBprnREFBpPc60mpI5XEnWG9FOprUzM7fKq74LmwCCwYOhmRHbvbp4/kp
J3HnvGLl5h4kCHhUEAhQO2FSuhQiCXJ4OfppISCvxVEBgiarsl+gGD1D3Q0J3SlVT8iQVABSi1cc
u4R5Aiq2RBOCJlZofPVEWxlpPmgA4H5Q+aPARUf3l/AQ66GEjNDDxh1po+oCVLe/TNi7dqea+qjt
rmdK01bixQM84Y+LLpNaWU4Zb6qqYUuXRi9pEFFkpE3tfzYSOKpgcyoAxsGCRmf7r4DfiMphde55
b8EvQtas3ouhF/J7Dr3Vn/tW8QJKqqYovKKRA+EO8PsxqfCvcIW+FE/iRwgJTVBpTQClbT+xqdqe
7NaNwb0v9PoQAc9uAKy/bS/cpAGV61npRTTohozPgo+5kHJFrVlVJLPQqebAbID3KkFVDInFEVVz
bo1OCIM+URVU6jPYMZ99Q3iMRA4AI7xGR5Bb9WkvIUPMTOHQQFDF/nshPmjp3SU60ESfoyezRCel
NWxaGx7JA9p66GgbqGuGGvxhIkxG0xt8uUNKETU2yB0on5Fb8KKFsIT0QsQJzxUgjaEahr9Op0oH
oV+peh6uSnRpEaAwc4PexeK4V4SgU7iRAW6+BTCSPjScSuWCnSY2OMqov0fuKw/gQXHupIuS7Sje
ESs9gcufXFkQ2ocaGZKiioKskIiZU7iyjR/gkvH2wEQS0eCdb3CxeOIcDM6OUQbUzqIJoU39873c
xm6nwiMBM/KWVBpUONa8y++ReblmFbRfgfUS0LWTFmeNLPkC3aQxdWmMJ8Z4MYCZ0k+DNZBY1Z9B
O2K1qwXs+t9L5cHgc8630JJA5xxAgXtT6HuSQ1dBq4zQ9xnzAPpa0KFD5OwKX02TXZVZ0zQr3XFq
P8GIqQRbkDr9fQOPHxu6gfAWBz4AAJefW5Vt80KsY3+8tPqolhb8JIm34XVfj9XMaf5BFVSlTBBy
DBlwL0WbDn9f/1EvYIaUwmkc3S/gLxfNCIZvUPBR7HhRzq3aGC+5CqtfErq8Bu6RLZm0gTqTjCuP
/WCuB44fHhd6L4DY/TorWKguN0rCDts0P1TjGRkESPMQHgw7IE82QQLNj978+1EfNFpxTUFm7vIy
83V/vuq+VOi6pVHIcKgQb7Ip4YACq5qgo05sdBoO5FnYlDacNFTr7KwlCfeos1jgKGWA3cUzY61J
ixw2FOFxK8npsPfMMbEyY8IvUeeeETk5PfYID4Jfa/Fo6un8U3euP73nBNoEn8DeQ13/xJ/5S1YR
sGsgswkLaEHCxHe8TS/JJ7Qd0DGgOnfmtGIc46L9B8LWiTfxJz4k3qy/36Qwp7y/HgXoNcghYT6D
muXnm8zjpCyovgqvtAmby+qdQlJ4lbRSBzNI9XVpN8MbvOcaXbfxhDki1hQoDXrjhGTUBQMutm6t
Jntq51+71vAjTVHTHMl05ECanX3zjcDFgZG4kCIhYDz0WPyZXu6jF5h7r00JHgybAHZCjjCzdtBg
Xcp1iGEQ+lC0HLYCqya28F7Oc1A0wFoowSRQG2rTlQPgQS/0+wWX8jtFEw5lJoLrMGsqDS7c6Qm0
IwCA4aC9GDdQOF3Lg+aQvfxeKNwx4J05ntyydUOD/D+WzcTv/R4UYJC71XED6b8AyiEegWScREPP
UiPwBp2gePQeZTrlHxUoy0K9lFp5ev5BmgilkP+9mTsk+1vI7XsuappAoPcQ9ICQ5gihDqwhD/IG
ep3NdLF0JOMrJRscBgTtjs+3JaQcM4vLLEY24JkGs8dINqBA7QN/GKnBK0R7aTspEKEJmiB8Bkiw
5oGUMMDpTc1miqPRT1oTaRLjDMMmGcxm9oZVm3ZlY6w92mKLc3RWMGyMR/NLdbYxh6FBN7osqOd/
b8AHeKLZhRKANticIsFZSixLTZcVyH2SbZD7zxQTnjJkN1xOk7E4KXJL6ASOQl6zSfVI+h/OvmvJ
dWS78osQAW9ekfA0oCeLLwiyDLz3+PpZqDszquKhigpFS63b0VcHIIDM3HvtZbKFpLQkQRYsaiUC
NYgulHCW9EqbyullxcCso2VgqbKSc/Bb7smoB3Ko0YGvikWntfy57hmYCpZq1TVnMPNNJQtdIeUQ
ToFqNhM1lglfMXCedFS/ft/DqUjH8SjmUR4vg0qAPWwKT3MHSbYw0ZCKV6ar38kl/6yO/3qYj9Pm
vFCGdlCiwQXUO7Qmo8xf4IzHBpUmXuldZ0BtZdWDztwzQ/4CVqhAqajycHWJNHqvXJk5a4wwX80t
fJszO432IJxYWFqaot4u/ldn54+X/6iZ4NMwCcoB9SOSM4LJEHqjQEkImDp34TFZtVrIvPje2Bfv
4xEI8NPcG2spog6nTltNS/HkHhTYYmkH04ZAadCpUV3Xmz272KON+wIv/0VJj6nkky1srgolIM+w
Gnr08UykOEuzFlUpspROEQx73PLUGPSuuIzOsOmMeC0YncvfPDPciThbhtCIr+F2/AwM2DkanhYZ
wfsnRNdGq33iAFoIVgydJIb4Rk/8HXYOWW8B5DZEWE7qO+NI8Bi65Daso0NCASKGxFmHHb+6UbYC
ZiFG+Z5exs0IH6AdTO8BgXUETdPHpPbrnLwDVN4MerYANnaaTtyJcSZ9gsE+QPwNwPESdMM5slaN
30IQIT+nVaLDRnMh69yhzjUR+tW9uGpHHSLrycU/ihAahF9wyR7e0L87LTCnv7eUJ5T8b3NJUN5g
zcajJPx9ple9nERtzYQbZt+elDNm4jgOmoikF/o93aCbg9wiYYwXV5357g9rD7xI1ESzJ8h86d9X
TVk/T+k+GA8jbMDA/VNIh8YcFuVwLHpxqfmP+utSD0ULR7ejQkPqDWio00R8ATBLAZPCZAjS6GXr
BQzw3cX9cznURyzUdYBllAdQCP7qAHXx7+HssABweEnXK9BZLpTLEkNalGCYTfhmzpj1d6AYAupt
VEE/h/Zbr5F1aqAw0uBAUpgWtflKMPH6eAWqzjfw1w3OZcqPc7igi5LCZ5AswYRKYQAiwp4n2YOH
3dE1SesXNcizMgsT7P/3PDDa+325OKkQdYesDyxgxuAAcuf4xfN6zPSvF2/6yW6lzMxSzA5gLY0w
nt+XCqiG9oQQPRXC8gxgpm6uugG8z0GmWKxFdTLfvl5Vkc/6OCgo4ctKo53516U0ZHm/ECaBx5Qk
s3G9u2FK+gZMahD2MbTcaq+4QvhTn7zAmbQ3c4qxbL8Nd368wEiWeuSmeK1bySYM5EKZsMiuqEBy
NmUTSnudhyXpu3AetOYyuO2h0YZ3YZ+ux5v4ll4HF5kAanujPuhJG7f9rf+ifI0bz3CXiVGUhaOV
XsPJnCaNatagQ4QY2Gt8pfnNHKjRT+vgNmzpC3OC/VRy89759/7C77Nbty2u/Z15o3f9dnjDOXqe
3tK78AbfhBGKXli03tOzf5reBzc+t/ferXbZLTqNG/Ew7Yoz+zbcFXA8YL9wL+6IgcBA886+Fefs
LB7kw7iBwn4zbvr5r0two67TGn9t2f3oFudhi9s61ZfoJF37Db/vN9MWjRP+Shb+0vNs5dhvCj04
je+torb477WXWjabLyXVkAUpFQsZPxQkvdLs3lCKZ9fk2iFCISGABtrW8DJHRCJCtEpEqxxRAZnR
y/r4SbEOzcdMA8McGiDvw7rE1CWgyqGmsHEMBgMHnGkp39pJ3dGrdlW9xWiSARFEBo1ZpcLotSad
Mie1U609ewswF3DGBNvaCvRMh6OaeqKtdtYpokP7e5k9g9l+3ujjgCjlk7BCjxhuLq0a2CieioOH
gbRyVPw1aKyTZMj4MBtdzFV4tUHJDbfvplaR49Fcg60HODTS/r6lZ/j4r1t6eHYyX3lVzqE0AqYG
jC+XPdKHwqYDgoMep+DmbBmM9IoJxB1D5JDGsm+UfRWdi+w044AA1foa6TOqhEhC4TMrDQ6WXLAc
TXdiTfhoLrAmOE7g/3SADl60D/+6o8500f969Y9Fjlcpss+10nC4Ktbo9HpLykUOh8z02puCwRxy
RzhHcJdYCBgPsji+ir2vI+oINrkKwYhIkxdogG68+j5YZalCvb8JzWtkQ52Nf0DYizM5qNreIVbF
tOytgDMfihuyoY1gJ6qbFkfRkiEViY1+PyHAfdIgOUV+i8YY29iAwdgH7kh/5bn39Gj4+bPnIuHn
RtZIZcDxYDdhfjJOBGAQHVh4U/A8gFEe25n/o5r2SUX562Gzv69asHGUBAgjO+DwVVfMrH8B2L3b
7UTtfanrtz1ADX2fmL7hkY9Xu/cTRtfcAjOzoTRgMEB/v6+eDFMghRNWudsYuZrZLCmwit6DDRoJ
q1miPtEH650HP1MEmfeW6I1+Ey3F8c5QJxL4tRrIN4EXwyvWwZP2XIQOGncGXYaMY/TxxsZqEqlU
9A4QFMJ1hjdX12GPof+hVmEwIkIvpKiQI1quatcoEFWJtIa5ZL7edMJq2KvBjbA++J1lYQh1taxX
gO2/BSOy9aAUZyEf4RDx8HC2M2EHH4M4gbkS8NI7FAHEWy5jzcNK+XsveTJznq+EmHA4dOFwfZw5
l31Me5OUz1N5SHqJbyFAB6STwKgWs/d5r3lArAp97Xz4BrY2Fearu/zFjiDNje7vIg03gc+UxbwP
FIFvPemPpdEVvOQJFbyk4jW7pQmScDReH1QE8hAe8PzMaGlvrN6BBBwv2pXvfHIOECTrrNMWefds
HvfIW0tFz81QfwedZcnC0KzSB6z3G4faF32IUzmQi2gMkY3SZtWvFi+yt5JVQnI9czLoi3NLsn1Y
6XTGq6f8BAief6ACKhzEQDMA93sdBHUkekJERcuOuvFwKs2Ewez5dcVtiyC3OF2QEcMEz+W/X+6T
Id2vyz6WiHIvjHzjpWgn9zRhdSw5S9IHp8Cwq9LXvcW8vZTy/9t/gL0AS6eZjSxAyPqwsCgh71g6
l8KlBA8RzBUECSgKKEvQACsQHF9aGB/W1KpZTwPSpV5pEubd7PFDgoYTUw5wt/4Fv7OgZhmvVLol
2L5t/jGmOsZ+KOgmwfEjCFEWDb6Qt5cT66fbCSYsc+EPgFV4pNcg0Zr1xHrwDuJ1NRira7i49ye3
Vo3AsGFmheE80sDVT7ieLwcCu0V9fSTj4qPQLM25dfoaWHy1qhxHe7GyntB9kQ3z48Yetn9QOoKa
4aNoCXfVPhV0WJUGEvToCmxmQ72PJBXeymlj8XfUeTKMg2fWrS2NThAOuzxEstyLDefpUvh5Rw+g
1zD1YZEo8QxxwLQV03yYGqsejupXzcqTEZ8IbZsA4w0G3ZH4CB+ymUzXqeIPOPoGrVZ7kyZRpso4
aN5SMOJAdNZvoVGelcPfy+4JjoSxNAjWIFshDwjL4fdqLzrkQw30OLq+qCqg27vSJv0SNpxaaMVG
WHZ7hJJ/wo7Zd8pjG5nUMUdr7qIybz9GjDIyNUQE4P3vm/q29H1YGrBvEfFtghWLyecD8pGysI+d
hqY8wml6DbejPSxUS1Xedht6UCnFCLfFnsvUgNL86xhp3J3h0dtNMJbmVX9T6bOQ1+AvMOpGYgCo
Wek7qILoHay60pCviIwO1ki1bDWaHLpRT/ffu524oC0R2ZcOkFmESelVCHcVPAUEMtbrwOzv3KY6
wQIcIYi8mvDgiQYLJAkBGQnd2ba+XCROAnsKRot3rCNee+iIyWgxm7+fDf9vMzInZmPtSmARiChZ
fr+wjooULuO5ye0klPLLGGmMnl5GhKcJZnQASOmZC8afpDKHnheugi2vNhHw4nTUytqlkOHQHvIA
hTd+rQyubKf18rGde8HkyrpIu2NW4b7N7EyG+YyXkZK32URRIVoDnT1UZYgtR614Za73pFHAVgyJ
FkoJgIr8t1zhx7maCGLcRZ3PYQUsIH++uraRH+37ADkNHNvg4esvh+0Z/p/rm7Vvzz4KjIFSwbEi
06uK5snO/OtWHpZ9knlFHEKRjX6vw1QSlYaOwwiup/SSBsnv7xf6xIBiJuADQuUE0JWUx+FTlCdM
6/tydeRcWZdX4c1bJUvvWiwTu1iiFNVZp1p2s0oZuhxBF1Hh1AYo4Fps395FrVPPJvR5ZmWJKL1q
rcO9hqDJNoQ1kPoJYxI4eOishfS7F3f+7MgGjUdR4MgCsRbSA35/inGUK2wWd6BNIFGpUqWL1Joj
Vagxt2oLRAPPX5QACLdKLfhgNCZ4En8/u3/N7oG0SCBCQsyNkQvu5fcd0EqbNK1MedigL7UOw9gV
szyU5oG/uYUBIO8Q6geQTCDCsgOCf2H7K9PkVX1Z2m8gr/euQ0zwBvG/arlUz8LqvD7CKCq/b3s1
M7eStgi/thG0PpbjKM7eshB8qXu3v38FpLq4zcf97sfPeNyEO5/xhjJqaVdciQERC4IxkglcBiEF
XKvmX7PTU64OMBvHPATBBR9ZqMI5Ob61DszIm5Zwld3ApljE5oj8WaMPCeJnSgBrCFZV+1qlebUH
+yciQq5RMFcBxscQbAUJo2PcC3NVSQGrFsjysJUPNGw1eY3LNf4tuGO012ZIniRw4C8vDHDvvX8Q
A1XAFtuTEV729zRcTIpGe1bUrH3KageoWNAc8cobGBzhHn7ZYaElV3lR7CgnvoDN5L9H1+QYyyoc
EGUGVFHqDQ1lFFiKP4ud6GT1QZcmW5pSo025EQvmiHaCs3js6rDBe8X/ecI4/vUZPWLeYsUwAXzM
Rjh7wFoV83BG+xwchbyfOdJuIvL3+/6usP553RLEFYDXYYXwaDkTsFHdtHwZb8R+gpCeNREbrt4l
JljyVb2iU2cQEJQKaqY/NjemR7S855tiDCrMkGqwY9mXYm37vOXHNCIuXwnDvhu2h9tDMCN6ToT+
cKgTHxZVFyQZ2uAZOD2t4Mqj8t76Wh06O8VMRqOdlduvuOUdY+Hr3cVamynRMA2FN+RyWenIBNp/
5IsP68vS9TO3fRPhE1ColAlmYf7mOEv9nGITB9UPlI5xYe2Pyil9g4HKV2F+QQvVv3R0/p6+/fe/
B+K635tEUEtJx3k+BbqwAtY0rKBk5yp+usg2nuDfeh31lYsxUm7amXE4fJohqIgD4AZOR+JBAi/X
rahbJNGl25E1jre9tS31LUk1B8bPf38Z85N9vFPkjsP6TEY4sPJNQP5xBlJiI0FL8Z8NtZLuEyJv
ohMUeuW4rz2D9l7Ut99V5T/Xw7YJgBzSXpiu/X4yQs8m4eCBTZwNSJwRtEz+KAHY+iaGmEWhgihJ
x4tUIW1IBDGEQShRlCMEbS2AYG9OPdzgDyAKvsrEAEY01XvMPX0KihoXf4+QzNGbY2PGiomc8IQ+
ortJOCvrDAmKvRFDUrUAjJKPphQgzBoz8ZDOlgXcm0NwTyYV0DaT9aRmdlbDv2q/+GfPGjbjyG3j
ZkXDw2+HqSk3Smw4QNirqKHuaZX17q9YGwWGb8Qo8V/kWHxLYf552JC9QtsA8rYiP4xbhFxJoKLh
PORpDdrqepeMK6ZQq4V4BNgVr68GEBwbS2ljY1NYAFzew2RsSRtrWhMwzL0BbDrCbTzUNIyeegux
LX9/fN9v+68bfFj3fcQBfOsFD7vgdxSQZ4ImtIGDoStZB0yVVQOv/HBP4DuOogMTVk99a9Zr9AK6
M5jtx7ExR2jzYDrxYlk84QRiAoo1ASoQPEBgS/j7O21Fn/WLLBgOozPq9xk53Q0OiDM4o1/BgE/G
RrgWJHiosUHqhtfg72vJJRsriLYHwtyqFCwkYUqQHnJ+mwnLKrkJuQUNGUb7FaIj0uYyIj6G3XK1
wUCahJm/pCpcCXfHV/GOz7Cv2VJgrpFnRvf3NP7H1sAqWSIIQChRHruT6mqCerlAvabCpOWbkVmC
mIV9lVX3/RmnrvHiFTzht2CZwOySnp+OCLuT349FCHg2pdArAoRsIAwEkRxGJ5Hh2Qg+VakT8iO0
YP/53qj67YbZu/OG3ZFachtIvDVxVmvhw1Xwl6f//dU+2zIhLsAGhq4ZIXUPGE7PiEFelvg0wL4n
EzrmMwtH3Fdc2CezePx8tCc4DtF7IfHx988PhoQLBBH9eYNC/B5ooi1q3rLXwP0zg1Vg/v2jnthk
QeID2BRkaeC+YIj9vhxTdVUipWAbQz6oXnI1ObDElU8HNHjGZ7WYdtgadH09XffdyppzEMwXm8ET
G85fd/CYJzoVVSYWLO5gceXB0UcSCY7InXeIzc2wO6s+QfyBeP9anC7VcrVIF6fMHF9Cy08AOrh0
oceACQx8bb6hrB8ffSA2YSxUAeyZcCbUyBWfkElyEsTPnlvJ4SmmK71DtcwVn4hJa8Xr328ByAse
8+OOCI85CYR9jMdxD79fg5fVcuLX0+iWCOEzwNtPnfGGPpo+ch6cb1hGHSzpHJtw+v9CJ21RtBok
ZNyCuQgDRSNfVffyEyHeUfzWCprXk8yb/76jMOXBKsqIBLHkpAnpJgONm9ehR0VYHs0R5LHEjcUa
ckIYvfLJNMzUd8UcvnhDgAGSLr9jSmsWnz4cP0wW9Rdr0FaJBNJiCeIpMgB2Q2dTtheTcSeb9C6y
kS4uGS346TsBPaUPy6aI1HcKqpXG8BQ9PksI69FzJM5ZxadiC7PK30IP0uTAQ/RXg7VnLQ8H6i08
ZiUZKKQwj9J/vFq66SWuSyPElXPSTcrfSl+VM36XDjEpqbeAtScMnLIXZ/DTq+J1Cui1ISzG2vp9
VYinQGIrM4S8aYgWmaxOjYGuZSR6sYCfLp+fF5qrjx8/r+iKzMNZ7x1O/PWCJaKo8HNDRwqn0Vg/
qMkiUeHiuZwIIQ7otPAT+/rK3VeUl7mkePx+59wsAc8Z1jePu1Y/9YE81tD4V5A1QELJ+as4WIse
Ljg0L9wavhX8f13soaDK65ZjgxIMwWbitFxZR1JisBRtpu1dbEH/pKFAyXm4INx8eLqESoKMSU8P
kbJVZw7FI4LOk8kQWVPLWJGAEFW/tMbhRtcc7GUxWEE8lghH0iDkLIktTy3dEg9BcwqWJdfkpwlm
k90EnzJEb5UYwcvsisfsnaZirClmSSm+PbMqC4++JD50wjC0FxOwaYfwRXv33S3++yAwCkN0y4zm
PhxJ9BDGTOex36AEjNT0Uh1sF5M6wDrhGimBjX6FToTCFLk1UcvsYtMGdYB3kO7pXlzDthGJoZ4p
QWXfEZBZIAUEg63pBBItq9aBvg4sCDsxAj4lgIc+Fu0iW71KMXjWokJ6j9IYccPQdUsPv6EQ6qrM
YCIKCCyyKYTfJBqsmN+ahUQAJQBEBd2Nh0asx7iqVf/ed79Pt8cHCPoMbgBhF7NO7Pfiwcko5zkD
VOckqOHtitmmr7p24EKvhkw1hZhkDSuI2VFtPn3V7hhroA9t8xelxRN9wPzT4U0LWR8Cah6H/6mY
CW0S+uFm3AJaYZEwchpBSNwrhdMfg0u14UvC3yaQxQcSOgg1tdiBMPCAAwkVbsMrgVa55FBfZV6L
wFXQPLepVUYhUmg1SILs9dHyPFi1qkGsNUcFyDJy687FNem07lgdEw9RC698OJ4cab9+08MOCOuw
ngk6TGulTB2MUg32NSYOUCeARkC56YIFU2kupGaKJpjbbxJBejOkgZEFEdZ2NHij1sZNiS9yX1tN
9OLVP9mwft3dAyMwrqtomPhQcas5vJzkYDykgLCrlQh1WxW+6AH/pWvh/cqIvoWlIKyPv1uBH5u0
EEtT2AvNsMw5IFsICyR+ZhQDUfLbiy96vu+HLxpMf3jmKQwvztl4v7/oismSoBsBqcwql2u9Dhd2
qO/eTfOtRViKSnwcA8hw+h/otJ/Ux7gy7E6RtUrDXOjhIOLqSBZLHvUxiAOkheQjVz2CIFSj1DHl
k+2BAar8Ocd5FeQIYeIOqCN4SpHe31vrFWL8DOT/dTcPg52wqfmsoSfpAP7WCeYi7p2B1CddCQVI
M2Zo9htkNSIWVIL5VaodARD1iz0E5Pykfnj69u+38oRmPg8cIPJHZ6Ngn37Y5LwyqxM/w1tByNZF
Uq8utPSREWkxr9qf+E87kVM3vPauq6SBmJ6aGxj7y5+FsRI139Crne+J/QruiIWjEFzcIUZ8HHz5
GaIaJ0Wau6y5vVvVamHM/sZw5AHhOQTviAhrFabYyCGGE9V2XKQGwe1sgxUszs+L099P6NnHM3Nh
QO6Y5+SPXIc6jkZ2GHPw2psbhLMN3NfAsZL0OroCngFk+/flng0UwLKbo3rgzgl9+8PmVGdsV9Bd
DF27skJiTcVViNc6UtK1gOAqRywNmGMcplZMpgvC2wTSWgGPpYx5cR/PZmy4D4w0wLaZIywetiHJ
h/Cer/FhLBoYuU0G9km3VO1DtLdn4bqpL5HMvNTXRLOKSNUwHNBVtN9vOJb/fiLP2v45xWLOPwUc
KD8aszIeJCRtQEXHZBnfaIStdrZ4DAjityuUU4DVC8c/esYkqB7qgyVy0THtW1FA7JE6hhaNe2WN
8X3yP25l34YPc33A/5OqJEo5x8OWC9zOdxaGB7f8JqZmU1kdo5WYpEa2BJ8wmtBXPlZzlGMSlCqq
f2tSkk+wfCM9/F48lQ0t5Kd1qVGUGpjOUmikcODPkKhjhLHWUhYmCpxsKFAvB1be2xkyWFHvKe4o
2XJtepzWSCrGEA2og5mZsI4/LqAIHd1cUfEwOMbpvgrf8JFVaLbMrhC1oNMkhCLHCzp2c8Ht64UE
O/aMyBGR7OmV7oh5drYIoCph14c1gPT973+cLWM2SGXMAF6ECxmBhvO90GVt1jxQawxnyNE30hrq
0r8/lycOITM9FQfaPBwGSvGw2xfdNBS5UEIVcmlP13hxLwmIu3DzO9iDfTA350EmS0RP7UPDx2cb
6cT6oHcvdo1nEBoSX7COFRyr6O0elk9Wj5gh5EN5ROSLLp6Cd55E+wQ15IIxe600plLN7QrKZUis
DTCQ28WrEcu3YdbjVwpGBQo3hEXIoLn/PnD9psT8u0knl2O1hjYkf+GLBitrNYhpMHpKSb1NgOyd
c8YWPI25d8i+9rQBXAb4P/ew7OwyW46NAXahsGyUezWlLGrcjbnhx6couUSspaSLSYKSzcw8Iotz
RRdSGs1qs5vhkQXT01NDfhky6wxJ2bLTsQbC2xtmIUYHpbOZzChHErTwE88dPsU+orGM3oduIy3l
5kWh842C/fM4gDtjVDuHpzz62cAomfGSAhPtFDRygBbxCtI71HxBrAu2pIId4AC51OYTfySI0hNy
Nd8dTD/QohtriFDohGCsFbTaLTYxIPJ4g4VDJIS/gUZBXtqnzq3iX7f7AA5QU9UJ7Xy7oLsh79Ux
mgW349XU9uDw9Epn86wiBqUCOZcMaDDQ2fz+VMa69TxZmCbXY5wsNAtqCSuILNb/XprPoAcMGf7/
Zb7PnB8bAhP26QT1YA9dzcozFX2DFMoZeXjRfT6bZcJfnZ9Hiyg1/yH0BHGKRQE965ElqUj8OeYk
AY1t21iyW+6rgfguHBJfvbJvR5V/XtmPyz7sPGxfD3U20ZMLO5rCjt7aXgvQt0ICCuPDXvc/Pfk0
SxYSrYB4eIKnG26Nj8w61v14XY6OglSMtyZVszuzGzw9BUvnCz2wl5AADrAsJMcVICJF7UcD9iRy
dEjkZYw9pVeZNwBfwKhiOCZrSrhIY9IXltRjPkqY3IhMCd8Rb5b3v9+o8GRqDxURjUkOQGGoFR9+
sl91ad0wdXnk1HDBYJ4jqDQIRARRMxQJsYdQKNcSF3IJJDmREAezSulTo4owO7l1602EKJqJeBaO
aQzQnPGODODuc7x/iCa6TNJb0kduZORUWv0LdFd+djr9vPWH7ZGjGt6vIqo+zgzSzB51VzZbaAQr
bbhAggJbBw0Bpwb8pSpbMphzqXIKhOKNzWHSd6HNCcOqag8YXONVweQPnhbrk52TTv2USKMzhF/2
+xr8MBx1CrrJdptfZ8S0RnGPTvoCMg0OXt2kN9SJ3Zfa91rQ6yV41GdaNnyEylYmBv8umuNIL+EF
B7OcFw8BeMKTbUai0ZShOYIy6btb+bEkqzBt02IcS4jmKSQkIjRUhVlgsBdtbxljVGlQhcY1qCdc
WdalCwMdOOzw8QbjNRKbnQZfmomjIVzBkG4HF/xFYPEbyWw34j50GCjkA/j1j3v+0l3FwygSmImU
hVGb/ZqbxQBz2k3kInEDjpeiAQaaj+c1vlegAGKRNhzcBeFsbIlqci6X/ZJeyDhICGd7K/ksLvJN
oOcabdFLyo4WrTsuGBeOL0fGbTTlMMI+A2IY+BgIJPts3dit75E9rvMrKAPrfq3so55Im2RAIGee
EoRzE/pAYYZ/ly0wvOiFZHcI3K0Je+U+Akcx4XNwFuFpBO1Q/2LLesZBhD0U/02Cghb+kfo1+VNA
t5XAIKizh+MFTO3uB3iaNQuM4tV5AqpDqWKR7SvbzSduWnBumhFo+L6IaDkeGsBUZMu06Zv8qOzD
NUI36iOwcjNa0Vby2RnwKb0wi5Qw6+QsXAHZ3ouzv8w3DYBF4MbiIlh5u1e62ucfJWiPgCVg7YiI
m9/HUYF9dBQylHD+V4Hm4zKPht18ZoN+UrvDoTUP9s5kkSOKB7PkzDVpXekGjviX/FoT8WzwCj4e
gqFm/xkWKMLvm4nFLKC9hOqBlwPHJLHZgX0GnnqAgcArOehDswnZPNInZrcu+lvp8M9qBHSSRJDR
r7PsSjPG0PoqPcK7U7aZYZtHhZmf/97AHw7+/1wQ0A9ePabyAAB+/ziK8agqnzoEPIN63eLgP1LD
tc5foAyPs7z/exmYgwFmAsWCfzgmWj9QlGia4qUXiSq+NwKTCbbkzKHBei8rW8CG4rUmFXwN9AoG
waFyDGDVBedxNUDGY5rVx4hWKRZRAPlXI1NWqBwiT1o0CqvzABQ7j9KyodKDMXjRTjw2Mf+5dRbg
JwLBcNB980d+bJBdTUcFNWbpuhsjq6PgQi5pkLk7hTjAfTnSmHHQY9onDEPB6RIeFpSsxzVr8uwG
BYhSjhYrK5u/39rzmwJaA18EOMeADfD7tQUipyCepgmXjJgYBVwlgoaFdddRGpY+muIwveVAW7Nq
F+S9wdX+jJmP3RfQAqXfluKL1/v0q4VxMAg7+C0gdf2+G9HjPK4p+WLdjyshuM0J4AMaioBA80bw
ZkL++OL3P2Ck/3kp0jwRxcAbetqHDYITaiqXxaxYc5UT8J9xyRh9bIMK1nQOHZkRUOemhoE4+HxF
SFrFFrsA/2RG/heHoDLK/vt+nj2AORcApGT0F+yj5lDM+EiIZY9aSI2D2CSfGgnwJJIjvSkwuaBf
vgwReiyloR+evWZBREA1jdk//1C9pClV5ozfz271SMDYRBhNDLCGLg1K+/u3PW7GkA7TcwgtlL5z
GAbWwO+3S9dN1TKVAOUnCNBuU2mspzejwb2zX2mmKUaHKcQe3q/tdrKwSLlVdqqcZqdskSQyaoOg
Ruv4LT9UPoHJADjzBwQm6LFB2eKa3v19r48jm+97BT1jBhwQywZLzt/3ysogKfCpPFs349xYrRjV
hXCO15bkiNNzu32VGcD/8yHi4SDcFeTlGbQEV//3BXupYnopYtNNXKk1chln83CSQvVaEsyZy0ED
RSaDKzCyTJEFHmjSwrPHtwmBX6iSIzVCHz375TYjNIVqI8+OHelS2ELM6eOYGVW4gIPDPsL0B4mL
WnGMrsqmPUclrPJUVlJHScUUu0BFdHjxJJ/8MKDUc8ANyIK8Qj+89QC1ol9RU+9CEw3zf1BCd4KN
voY/ZXYJkdtgATMQAQIX6GuYzOkTEu3o1pGh6EQiL0yWMKZUVJhCSy/mI/8sNqx+ZI/OtRLMNP8R
mIfp1MaSUE4LHk6z1Qk0iDi9IyegAJGAmZxReDEuekRk549q9mlEcQwpGOzbH96xUihlSUf+sMiE
HaLBKmYE8wkW4BI6swgZDWfWc0e82kyvYjjj+lBs8hBM8Obfr+RRH/N9HziiAYQyqNX+Ud31ShTW
nohcHBFUBW8tm4FojXChiecMetNOu1ETqnM5F2YVPhDKKRg9ha1Hn69eKrceQdnvm8EBhGKFhsMo
1tzvDz8LY6mW2Fw4XBDTBsNr42DsdpBd6kgvW5eGZWWmtXg1G3jyUQrwUMUjmL9L/P33RWWx76pU
4IHD1LoQ6vgSNL5x6t4UFdBpgxfTfIht8Of9aOjnHwlBHgZWsMuYKUgPb36S4zEraQSQ9bSZYzEC
24UINtU5jojgPXnoCI/jl/AuqfjPFFTI2NgSq6yNXFSlFmCvPgW6P+mDbCcsLHFJMRoTo/Uj1rma
JLDJBivdmPOq9wlHZMwZB53lDal2Yh8xPWbSqV1rgvYuRzbKIe69HdU8Udsv7lLe0h1/a/ZsTrgz
Zq8SdA7wwuztONZQTFWCO4nXstVKkh5zVCTgsI5mGetgH7TwRgfXfzRjYXb7AF8gBpbF6m1O2NHJ
Sp0LDeRsQzNTHuHJJDGkoEgBHUhlAouukFNXOgpa5sKCWhmbFtTpFh/rPYgEoYH/yWGaB9vXWGNl
3RsdtJNsv6p90sSkmhtMIsbwuYKRy1rsEVzm4L/PxibVbQbQzhc5ls9l5B3PaaD+oJF8ggBfQP6J
ASPZlcu5kPuSFGdNAMe2dg1B8qKxCr3S5QPkTfD+jHNSsgaiW9tSRR2QGJKFfAziO5FbgnZfkOjd
X8zb8kfHAuGrPvrTeAOJQrh0yHWWEX0A9Rn2N3lz9Va9fk9JZblZoAWHwm5sDB0sHl3+HValgpot
eWe26usshVwkt9WviIu1MhrDKnj4aPJRXNUIW8o07KCECVXmMvupGfmXhJ9xp+CaDdd+iHeTHPaG
eM3XK6V7UG9AkYADjDC7cJWvKFym1q+BFpvucHGnxbXVXf+auAhT1aYLu0XTBiLFoPmnFVQ6ixzo
C1y+8P+XOgrcszQeZG3WmQyIk83BgPtqA1O8QZsFpp7mm9TOX1LQd7erGY3x4HfHGpsAnt4UScBi
7NThDFc8Mv/BCULwikWpCRCLYNhT6Nya3zTnCWdQoLK8ipgOo1u4tDMYtB4WSCQu4f77CUWOCr0a
8uHcZJ9++mZ+MSTIOIAcw4KvU9/z5SyvA/M3PuarLv8/nJ1Zb7Natq5/ERKmMXBLD+77JDdWOtNj
GzCNf/1+yDnSWTu1VJGO6lPVt2olxsaTOcd4x9vYrd9/5LbojI59qdv7uf1GwPLiZcST4lPEb2bv
rV0F1y3Dhdd2l6DN42V6xwh5KVxsaoSKiaW9ZQg5a++xmczL/YMT2B6W1apexCvB0fAm6ALRLeZJ
EO2TrxugjDt9mX4W86c3IEc+WyysD6nDjtUWtnHlxfgmgVV7KjZNME5PrDHWtJ7NOlq0g3JkTK8f
u4XE4g/hmb2n68wXF087XT+WRQhPwqm9aHP1GrtkKCA5OR93YtbbdkeEilOADulf6ja2H4doE31T
HvBnumal20gh3lUn+dbnZx8QEFV3vrh5MHjmMI+Tffwe56ZIEKDDh0j2AnTAzdk3+IXRgKEyixXm
csuz4ZHHe2+cfHk7nhC7zFo0UhDnZu9F0DOgas2IqZTbLsV9suYIy/ZZbJeaLXFjRXMSvIPwYJgC
QlN5FTaIxR4rQsm9u2korO9ER9ow5+yYrDSmT1Zmk52kOykekPNoJZ5S5zy7Bwh7rXYhW8W+WhZ2
5UWWxp5mJzsjSL0J2SIOPotvmkKtE8dB9ALlrw6UF2Mz+o1K/uA/fIkd4lAumkU6G4I8vC3KQ+Hq
+J8dE9nmVde6H32eZ+LsdlB87V24KHOx9nTe72v/JmVWs7zxzPLIlIhwmm1a2nrsNGNfaiWv+TKT
7BqbUajV826v+PlmEEeBZx42b8oH1pUNuVvPY2O1B+SCuCQd+0WPH6uvHe8Ts3qT5kVCyLHAw+Kn
TzPdNk/rnrwbFb70NWtLepFcCQ+Hs6XN6xlE5Q068mYjzUse53fehsr9iSzd8ATs629LBnRhta1b
wpVvmxwGAzYZc612qyk+KwsEMrVixZMgL3dYvFXCso69qh/NzA05jNQ5viY1YvtbcIfLYpD06mVE
Ga1KMMnUMygcm5V2nYMSy6hbqx0EyPRbV1Zo3o0SSbYNvDzdDt6Tw+oSYbr3mWUvrTrmfGivdeJK
V78ozfY799ttiaV3YQuoEbFSpmJ1z9+Kd4a+tOzCCILaPvnoId3RquyGjyyGtWZRxfYYndk1eVtx
eOt8VFL9ECq1NRVNRmRR5SSPU/v0MGHtBFvRzZ42QrS7Yi9w4tz89rbtv+XYVztSRx7AjSFfw5qb
7hTzFtwvDaVhLpDgHZl8tLYzq87s/mh/f0by/1EmUJBSk40axumv/ldX7kNZPssnjIUCrqiZz4/9
6Db+Bi3vh/j2o8DzlPU3mxJP+Xfpe/NovUQJtl52e/3l9XDYESBz/O8F479US4z/fli7dKV0yv+7
WiKSxGiLBAvRBmAzD/BiJB1UwSqpdIe/POB//Eh/3wPkM3x+dJDIaMY38w+Y5K7ftce1xCjZXmgv
T3sB/RwAfbEYaWvyjO/TagMSUWarBdqNGWlui+tywa0Krqb7FlVw29IYt12Yr6n5bY40frSJO+m0
C525qpqv1dGZOMvqPRz2CKWkGZK5wYx7c+P/f9w12jkwMYYaOKL+bnza67m4q+iPpgD0CJlvsyEK
lcrBl+dR/NFa/Na9/hSY3LIpvJIfiuGvr0gQqknEBDs+ZMv0VdgZr7olf5KkFX9JtI57YYbEd9vM
8SDNzfRL5JD/uMs7damFzZnNJ2h5fjSTDEz6cRxLvWahhvl7Bp13E7+BpU9UOK+mDBwRslU936re
1I4oEolr3baNjX5J/ys7899Wncy8W8dMHLP3nxb9HwvBiLHp1ipVWt0LJ3u8D+KiqbwSkZ+uBcZf
E0X13yp0XLJJSKEZpOf/1YYUiRinUDjFFS5hCWJB0R/g6m30pdb44vGaLAqSby8ZMGpvyyJSLrvD
OydlFk+qzmRfKLu6C67sDzgMorbsfRFG4sR9UnxcyW63FMzFGZ8pYfSivcrf9amhkOBEPE1b6yHu
ujMT8lUzPRWV16s7ydcfy6Fd51TSf+p8/6UXgf8CY3tEHCY/Ddk/7qs4KYW+qOrnTE/8PsYdCIdJ
kf7uol3/QFH+pcFmM8MNGtCbCMqfwdk/rvQsnihtbgRHJAiNappqdGFQX5Fd0wb8pXkfkbpf+wYX
Y3NCXoDb+e99o7n3/b1OM22VPN5hO567TVtZsfj2J2L2gwn+vhJeeGNDJ5Oo+1vSKfb9kBklySXd
08Lg0VKiRd8uyskuy26eUi7VnhPUOxt2qXw9Fauic55Mt9p1dZ6a5Q22xIODTrLSDI1w9yoKW1k6
9INd3xdVTD/n9qUvnhdNOUPKbD6v39oNzpp6zOUXucDHUFjkqnnNrOgetgYUJeAR0JMyYKbIhjks
dTGcRNtIC7skiLWP9gHfQvRIODOwiZM9QbdRHmbBJN+ppV1kToGhdm9PB/eazlO00FV0M6fT9dB7
BkGF/amQiSZqrPuQ2f/9WPmRvfy+kRxzzHt5ytHv/urCi2vflPcS9x+0HHRE6ipZTkMGRUE1Vzwl
pK4l0h5lyCoJCiguScAY7hnKzmNO6eeJ9uUvqdDvef+4jcJa+H/v6NcMa5BbI+2qZz7XIdgXeKJM
MnF11yhTYM7x3pBo329XN4m5fPqu1BuxCs8357/fl9+DovFd4Now0mnBiUa5zP8+AqVhYmiJCl+c
HXk+sSG2O+QiBM3ykP8ZRquM0MOvLwEsCoI9myzbn/4LmhiUa1xgFgPLifSfN7h5+9EONqHlY6IC
m7SwaLOm89p2yO3r8YOSTISTEVz5t2YOomhFy6MNdxK9sfr6F07zb1+IjpULccN4+IPG/jrXFJ30
qEJmiQCJBqIzEAPz/Rnb68FutqJ5+ePGj/XV73vxz6v9OgSSh9Ln5VUbr/YRaLPIPOmk8v6dBkHY
xL9daVQ0yLARkZT8WmjP7F5NIeyPSjvMHiSvCx+OHuJ7t8uDKYPbm/1wyjVmA2+PK5+ZUCRT9Ho7
TuwmeO7HbBPN7CzdM9wMI7Xef9PM28vksz4KfHUt1vnAiKiRqiDzk/CtGgkIMA1utrbTPfiOE1fB
cW+AS+B8XSQMxkantZZGvnSzjQC5GWjKvXsgBbR9xTr2GZimtnpKwsxr8LEt3cSpl8MiYwZk4aVO
Zhe1/xrHypNivof66j11cg8rX69cPkPBe75nL/gUmOVSdoSN4n6O5hojY0ffZjbsV+A3+r/SoVfb
tF48q+f95c7HCOu1wD/2dEqVN/C/jOi61fPQLrvW1B9W/TUETABswsLC/74WfusVfh5CSg9yGxGw
jrKfXw9hb4iRklGHHhcvvX0Hr76bbyiMZ5ebFZvT2YUpwIsbWx/axx7A7HG4Wt7as8LMDg9L0X0d
cxa6r91uoLL872/tZwz2e5mCV8NoZooCtfZXZXl7XrtWeTTiSjxGM30x9UZAyIvm6uyJl8TZJFGL
EQtz9wtN/YNm9LNc4FnJCBRZh4x6Z6SO3lYULtMg20MpCRrE6bqdZm7W2k2zY1IM5hV/GIfrQUL2
Q9/XcGb4t4W8rtd0XMnnEJvF6wD4poNmmunNKtFZRBZ/kTM7sQmWsXHe8PBz29wW1bL7K2UA5PRf
HiHy23SkWCPxXP71CJV1kl+TRBVWPZ/1OrtPPFX3hsERVVcWwrqZ97r3/KLzlEsLFCyfA9UBrCga
KbujGxFMWg5WPRwE50YjLjvSCbbgG9TbSWOrwJVTC1g4umFGJIaCbJWSLWq2DIW84mdhtEw91CpA
k2XlgYpqFIVAGBKSQm8KbuRSJzfvz2Pycsd1BP4J6KPqJhg+YnpKeNTE1N6GJkxJCQKaRBNC2GJu
4qmEChqDHnAj9Wk2YfOuT0xxYuaqp8auPqdOqO0H+AB+JA2TnPZCB10eo3Ud5M55SRK0ArIUm9tH
ambuZ3jATnHWWPy3jfe3WezQKoKuTF1CLcrOufPV8iRa/32FTsZ7/x8rFLcpomnJDJv++P79o/Jr
CKUSYlEXVtfLPTeHI6ByQ6MfEV1gtsjMVJOiCKt+SqD/fuUfguF/XFmh/kPDrHGW/3psH5MG/vDY
PmYmERtjU4gNGyYAQWEVi4Co85N82qJ+2iLBny8Z5oX5233lR+icy7fB3EWrv+Rf6r+cKiPlnw6G
EStX/7VQ711c3lIZj7jjgvhV8yPzV1Pi/SLT1G8mrhkAtps9kJ4Z+R9Bagfe0zP3CBsj83s+f++C
4vNws3SIUitsM65sPoxEyGxEDf6XZ/a/TYYMxI1M32m8oTz/qsjSs960qYKtguC/LNyC44AsQPP0
yjQBAclfd+antvj1ZbF/oUpDPTqdyr/vzKQ7T7ohgZB/P+qXLAR/olz+THzw0VSwsh4wOiMphzRS
4+vq3OaPJcg6ETJ25Ar+kBNYiz3TXFkX4TmodjSyaxHumQfcaPWB7IuHqwfyGXlF0C4GvyHNS0rt
szvg5Yv72M0iSaBcaB6bGza+fmSn38pSWN8O6pcxz9zJOiFRxJQGl43SOb8xLOXZ0l2g0cde/FDX
f505aBD+87nhhjDSh6yE8fWPyOYfz00qxdWtK9X4MIEf9xIth7vVX4kw8eLCauf3U2Nf75zZkxck
qDdciRVizog7k7D4n6p4/U928DeXWYV9gtXsZRh24ywiLywxLHEXgu2G071sDt9PBhMwCmcMRHIX
WEdBHHJbFk7iYw19SpwoxFjGNzwl0N5q3NsV3OzATbC1c6Lg6WRQ6SaXynoE8qVzn9vJSXla+PS6
RYAvd9C5N6Df55FDOvpi4SLom+I7bVbbJCH5qf2606CRSi2H01XiIjz0Syqtbh/73j2MvAnChq8K
7FLzOMDaUF3e7dwb3Klfs4nlVrUUAzky8QdGug1GkUCEfF6yPUG2a8lUD2j/7DuGn9Ks82WkWCAX
V0IrSkvuCAt6fAmb/CjdgWbHf6kP9vN1+KPz/be6Ff4xbCiMDiDW/OaVxOm17wtFa+dFFv5fsU8+
wziOMPNUs8/45m2Fp3fF+QFa7V+C6X/bfrm6SmuqIMb6j15YEBqhErUMCYtuCf3dzGoif7DRIPNn
4B8nhd13dj2n8BJ0ZjB/yVp+W7dTO4HgsQHzyUdrTONXA6PKPahO1NQH8CIbdGhqF0dj113G7nIu
u1McZ/tZfTivW1Mxt+PEiURoF1v0cgZ73rvNegRjgDA/no2sRgJS8MCi+0vfRR5GCHrqerQPb+wN
kzdXCFmbsBoHUlKFzdRtNtWh2EX8gK/90bP+lmP8fDQJCS9kqVHt9kOo+scT2knStayvhry33ZVi
uXiijU0SDK7AMx/BYbdhsU2Xf7Brf4vr/s9VJyJgA9AwIstfR8hT7oebqqf1oThW82jJxGteLydM
E+2e0dUdqvApZ1TYm16yNjzVE7wUBUL5U2Qvc3+TB5sHKUI2hb77Z48m/ucBN+FoY6yNNoeeRvr1
7iJ1WqOHSEYCtLHK908IKI3TQjtpzcexCXq7C6ceAjz37DUIJPD2LhjJRXh/353auQX11Iz3+b57
Pw/m+YIX1iCHxZaJt+YaL4989OzonNGmuKT7mdhX0bqSGQwc8CK95O9QXub6ClI72bG0EUhItqJk
asyx3AaC5XnHbKl8Wg8J774E28noqz8mX2Jrgn117IzwpA/Pixa2d9qV2LecQzpr2VM/mu/+IO6Z
5/6xhn6a1v997HG/RrYPOrTRl/MXuUjP1PYcNz8mhZCgtc/r8r5sgsKbLDWnPPbjgC+UQvgY885N
l1d8UXR0pM7NtLDE8MAVQ0yVAsVNVn/tHAjzxi/rP94cmbhUASNf6zcjMFW7801O7iVaK9DiI/Hc
TuFTE9tIyj5VTDrcxyVaCjsZSPv9qluPS/My3TAtHyycL8PnKjmKG0WdaQ/TwPRnJ+8eYfuqbJPL
4HHDoVzHB5UO0pI+7uRjkJXJ7y4r1PjvxgvcAS93R4a/eEm/bmvBxBN+xlxNMeW56neePMs2hXN/
6yAFYKTxzcD4vD6v41W0KVcJVqPcq7X+NV1PX2EOBsXVMjSz/pZPVzzmtVm1l89QCoHFNRcpQRHS
5C/xGSVPYNGFrYtT6xx+lXIhIxAXq/4UMyXnb5v4OyftCA+FsGOuj4bCzBnFIzpjgty7L0cdBY9E
It0tqPb6u+obrmIZTMzVFR23MxrAYhriM06zjjEvJDyCblPOs+WEDrIcdz4cf+w9BibW2xNri727
J0LFZbgf3pfx7ryX1tL6yq0pwsx/jkQ9W2PMT+ws9lY+Y2xKgMGRPBXVUXowvtD1OVcH9rVEnNB5
gx3CMrf1tUF2z9VavTS24KbUxhIhlLFrWHrwzd7LJpzuRcQWP+0/TAfZ/vh4YpIjOJnHdHirzWm1
CnhbVUBpMVwi3PVfUFutclAIwtlh1UpLYYZXxILY1V22bfYdE/LKj9jSE29iXpfisVl33jMYlcrM
48cIyEUBzpC7Kl/Oc94H7Vqb3dzx31+9GwyJ9nS2lUBcr4tFspXdeJ3vUcC5mmjJqCMGi14qvTxe
zvQT79DhpmOwRvGdfRdetBjzAZRXYwnuPJPf+rC6dJ/S6rmZzsvZdB7xH4qS+lP47rc67+psQbiQ
U8s4k66AlMziD3IfeCAZ0+TIyt4ywmMzU/xWM0u5zwXyk3pzcioOt5P4OpH8YuKeu7CgeIrCmgoV
sgmTzYk7FX7aH33fUMGqHPtuene4BDz0viGVzIx6FLkWWEp2c6l8C/x51/qaVcwAhgDqq9+0LqGI
5CZ9yB/iw6bZZDWwgEfBj1Ndfd7Y85RB5RjBoDO64m7x6CHzWmf8dVP32bki1qFEEAK5TE1lSmKc
qWpbg54WJ4aCXFBkozhAw7zB3NKMaxsQQbxbVR30uj+dLK7o1oowfVU5sp0+dRVwG8l6HIyTOpdu
s8nTTbBYZbhc20Viqf1M0i1iVniYIjl8VjYVfmw9dHQw7CpLzUWv4UY+2Nf9DulsMx3YB88Efhne
tbCpRjOMTSy2F32wxsQyE3msijP/3ZpuHhU+j/Sy14IVXxmLa709I3FRnDN5jYrzjJx4LombR3LK
Bbc1woTXng+bGpEk3MosnOSWEdnt53VWhxWvjWXMYLWRLba2+MZw+dK4gyWx+plVbBKoI838Nu/Q
01Q+76aU6AhM6dLOOctmSW8JyO1ln7+cEbtv7ofirXyQ/WFW++t2GvY20arknuI5a2MG4VzBXBKW
JgpeK+YqtdOMdBqrg2+jf0kBAhVTwmV54PBKrIEsz4FkFvP6qYKE0y/KWz04r+9wUbIN/gqu6qI1
hE6biBT9pd+meKHkO8Tt7Qc5j5nX0SUa2xaeaG3GpzFK5lP5IpCpPVvVRz+D/bOTP0iFm7fzaah7
1VxYyS/SBabpFp1RWO5Y96xUxlOB5hgHKah8dcsLPu2eUTtj9JMeVDORuJoBnCKyBwJ04VEBE34Y
2+TQzKIF2TSeuixn0m66k3baooYqpO+JQhWDp4f7bjBdqdBW1wSjLvWVvkqX2FNsK8I8zm56kjH1
yGZCd4QH9pha+uud8p7rNibvAhZPY36e6psZ8f01VgR59Ga1rW0w5txmgeo93HzWrdNTYqUjqQuy
mKUtaUas8dL66nasUQOpEI2rzfQkgYuQJn4cXH2nNxCEFKK9e4+nkJkMv8/eUFVeraBhJTQNUo/P
/GYFUSgYm6PsNfcFoBUaTlJVvOJgoK7Hcv8rPZWzYi4sEsxohIU8Zq+RjUYxnrK3GjOxM9Ut9JyP
5+m+EKwKChrv274HrATuLR7tvae0voJYITOh5kPYZRvfYMXLF0wmAtQ7dr3mo+GWLGFmzJ5kWI+s
hcziwdzy7tOP/CN2UxeynDpL4K8JW2MZvUVvJc5aO9m/uVOGmH7hCc51cfXYQebJQqciwcBhN4Eg
F3GzhDdMlrK5Rhj2nJxz4y03q8sjMZ+3ZXucXPL751RwsRqCgKUiuTvBGvKgX4FHd55CnMOIJhTW
53Q1fWmno5eyLwePWeLi9x2qobARill8MjsKV0q9qx1PnPRswVXipHnRV/lF2vFXg9VT0RRftE16
5B8+29DT12ebOmDi887pNfGHWfbwJeY3s7ngcdSg0t1TFG+SeUyV3MNFWyJ83TSWaCNxBBwYXiYW
JAG4O8jkUlDn6YvyieqgvEBGxp5QeD/7zQwjC2amHTRHGGx3W/a0hTobb9p356qe5hXz6SqD8XWG
uPY4cLBaIOw01HtOR0+X5lCmCvu6+6HMQLCxDtyCIL9cuakGqUFm8fJcspw6M9U2LNCFEnD82apm
iYGyllJiZ1mBN5+x4BDchUDdKixLdCyz876dNTOmNmHiqP64rarz3E53xrJnhDN/3O07y5jPxwOQ
YjRsZtilreUlHDD37NLZy5vmMnwab49P46Ad+ILr1+G1e/WG1weNGvcHt+LWh8kwITWAdsfT2IQE
oGS8kL/q1ybkTmymEHvQ3hnvEz4F0SnTLy5GQLmG4ItB2pmTjFrtFdoopx6CPdayMbHqt2tY9GZe
UqRloXF6LIwPkZBmwg4LMIKLyPCDY2YDajGj/icJGAqI3PGuXGG6FfGeP96gq+2qV/0dG4N9seWI
csFDDIvSergdW1peGFM5JXU1z9mSCUtdpi/KwZhN5kNva5GXbek78n18Nqeb80LaPJi+PB+mtnsy
FYFaT07MeabwEZYQxrBhDCYjSb997V8nN2jr5v0jPshjvyUH8orr8Roe7gmhsumcfF++plMIxk6c
aS5V03NebBP/8TZQkzYnDnowLOoVPFsmILNvN8zxuDEn+H2ZKZwhH46nytU6B5OGIbDNHaCa/dA+
wBIguNa1ecUFqbCm72d2C92i98qoEoCev25f/F8x5dBeOaavBtUei9/u59WcAVDkF0637IN8PRyp
DZmzGs5jLBusaDG8VrP7Ih6v7TaOusH0a1zsn3zLnLif8BkkItEgqVMnbJ+XG7YITIjiyBzm/ZEu
qnu6egUVzm7elRc28/EhzALjDSC7LJwpX1eoo2tmJUvBDenBKj5itSF6xMC3ogfWPVnyL/2f0qxb
l7O4Wccw5xbZ4vxanaKDtNZLl8Xco55rA/nmJEOoRz4kZCjB+arAT0o8xC8QJvfRLP2Kv4RPmNTZ
Nibe5rrQJ2O5Dd8lCnl43+STdNDfDQiYBFzq9mRe+A0S3vvSmLXrdiUukplyPIf5q6pj8G3q37CL
CfMtnSuixYmXPK2Mzz+h7nG6SXh9+qi0gbzlT/WF4ua2v30VW4HN/v1RehQ5yVIjoMRhwECflEFs
yU2V0z03KXm0T5wCku3jqFz4Uof3loHnNJyG8f7JBEp0AM0iXxlM6Mz7+ijznPP7ThK2s3jURddv
qbDKk22d9pyOjvGiKXMB09/bSm6ciIKcvSte37tDVNhqJpr1JDwOm+qz61es9nJYS4w5ZnrhK+K+
+swUt8A96LViINHblWSJ36ixDNGEec1d86tX6K9vmWo2qxov/di7PraglRPqJo4wHgrRysJkk4R3
mKr13WQCwJTseqhOyUFMHSQGjAKEd32vz+tPGKePyFZzR4jc+h70Gw4QZPVw4AxbeGeSwfePW+Yh
ekMlonRWToJj60wpTV1jSW+y0G22w71ItAW7ZTlTKS0m2/JDwldtjVafyZTJkZWn/v3zuSQOLUVS
NZq10zu9RZtsUy+es7t3J7RRQGL9AMYcl/QQ6O7u5qVIg6NXzeNAZUv5ZHLDviovW82aaFZBgBCw
PDD1Ql4QfkPjiH/3wWDGkK8YCOHHUmMURZe1vM0qomO31UxbFoe795yBjjpbSgLN0nIngeg6N97G
UqIOAKc91MgfJfTYNBwCMK2jhLrnUjEimisvHKHv99aauvc16oxlc9QwTGMYNDAUHb0QEfwIb+W7
sWkvE6zverduvMnUfnzyUCGk4vETIHDd3XvkAIR2nz+f6rmZeC3lx6itN5ynjT2AM/Vu8xWY7Teb
93SdLHD2ptFUFg3nIPASt3VOlz/5hODGqkfVNbpaj+Z7u4cjvyTLKsDDfnb9KGZ0wOwaYwqDnc+7
myV5/UvvpnAK3OyYY9RJaY2d1iJ7p1vd0ox0749jfbwf272RWRJ+hLexmzIMu564j3TJqTF8jz3R
zepzG2NsqFb1i/Y2QakXU5RbzI/VI2hnhHCFQiwlvxaS1rxZlsjLSV/hVOMwqzMqIALo2e6S0Rmh
P0qQk94eu3aTEknymLGz55vJ8fb+hF6cgFCev8YzEP4p95E2AgceoDcoM6dqOdT+eVUf8pXxUX21
X+1aeVV2/FBESUTmMsS5+OdKbM+l0/JYkeHH32knAnVJJO1o+01pAp08NWvZZPT6hBJANcwodZd/
0p4VEI6xB76o1B3xkd+kAIthYAPMa/Yz1O3CUUaGX/o6LLMNkoVZ09KslJzXWEdcqvE+m/Tt/HcF
isgYacVo4eqXOChim0gCxucg+V2Eu6Qpkb8ijPT6GIoaR9o3ZyWDYjAVPn01sSJsiLPgySDzYbJz
6fiaxD5dgXQkVmEYDyeLeHUdon9nksw+DNbTgAANMdN65LYBK+rr+fJE+8KZt0n81NvcGFHzB+eA
3XWVucbcxipQ5M3M22AU+x+6UPvKtI2xwkfhU39jNsKfcn/mzIbq2zT21E9WCm5NkV0M1hXKMP3U
a/1GkR0+ZbOfmMLdpn2rXp6frearjGIhTPB+YquhRBAd+eyfwUPohnvX0NDA+D03kR8LJi/XzmZm
rFSWJDq3DBAzuM4qKPicmROnpLWAg/GwjdSutLmIDwxGpIwc1uU8/iTIUrvaOOME2amFbZk6MSNe
qMQwt1T0pFbDeoLf3tgyCBkhCQrMjohM8noWM93AmoDtCk6U4NW8PB1RFzSwsh42fRg1BN/Vllzl
nIDh1iFz1AezGhUywKQD9k5m8Viww8Dyi8q5auC046pSIBnb9GorbJGNXUR+KQdNsxY0d6SigeXo
i6zxoOsRHdlAa5NJlLDOtSen4RWLjWRpMJ2TUBPO9btPiTn07nTqZ5Wf9m+ZsRDvNpY+qeJWxQzO
66Tw4ZaW3IWH+yBaHUSPneaM95kZXyY3Tyhtikn5aQ6t39ycm7LAE+hWBDKnHjeWbAwZlputFX6s
eHVj3wizTEhyGLM1SuzvW4sPJMgeVV/sdvxstmglv2Elly4NtHo9aagcqlmusWBOYrwW5bVcrxP8
HAg/0tyym9eCJ8l4yfJLBcdzQTT2QYOHmSzp/brOzO8huw3DtscCmwqaXbbtWnDJmc/ItQAaqJxm
bD3xskiyb3azK7RKU00CSONR+XPMUUh9sgPAouXn2ZQHLMUwZCR8hkNiG30/XoSx+Hsusip4dLMq
C+vRrbmx+ttneV026kzIPZ1Osn3LBK/vnYGJF9X+fabI22vxqmurc7N/Qp8v/aqaSeLMoIKQxxL8
UZt3accdiB+HSTGr25nG6VbQVsE5rOrtJDlNBr++2+1td5asHEJNetCTA7ZN8tRWe6e+bfi0ymSe
PtwOm9LUk2htM5cfq/UPeiyOJ/UZRLlLtsGQHxp2Hu1lqvlXdfugA4q8Nlqk2WmSnh5UAMq2xj9D
C6ZGWGY7hUjf9G14rqXnWiAH1FiJddgpWwEa5X1zBfqVNsPDQ0HSVaQ4zM91eNe9FHqcYUtXt2CL
yvxUCls8b4c3RNP6fX/WvQ7J1KU0llMOhzTM2coXOZvQzWrOTgagJCQBr8edzhV34OuL3YTQjNat
ElfXHJJbOOdVJ11C7I0hwdgNCMSu26ez20Y/aceMQUzGGNpN2H1QTbP1Vk6K35Pow6nImY7CxpDI
YVCdOxw+wJbYkWML/msnrvXBrYFdqC+xAxGDdKk+/TwPS5UVZYuor3SiXc377vy0H4bL2B/9RXH2
hIIsGU8qqH/djAO4BitbCHSIkXenlY2dhDnaYE1RmTEj4KSA+NIReeDcnlb+HEcenDn51JXJ5EIn
EYfS1CuMEAJo2bg5VKApyRjmpBzf/jkHMHA0RKGqc6WgVF01CyuNPYai0ir04F77qhSW19lTn03A
xCfkYzl89NZwMIh73LmjeLLaotkxxzCc+92uvxJIYGz+DPcSZ3i6cbJIps7TsGRKnKmrPubThpcI
MmF1l+dx7ZKQ2tZuWbs3MdDjbYWB7iTsJjbfeQGpDdJRbquI1XOH+mbCQBgjhacp93gTj5biWIG3
mX/lBUESYmg7lkFVbqF3+eiZ/zNt4LYPDn3+Fa/xCLdKh33mdpmunk4XUMUVDleaJnbbzaHmsume
pwheLEEE7nPkzBIK0oRshI6KAlkUKNOFtiBoJpFAEf0UHuSYTYJvLzFe4qxnebBU6oAwtEuxnizI
X84Aq4IJ2k6O2GphiEFDfR5b6QUpVnsZeqz4fjTcEP5SbrB/1YMHk7MX9k7hfURT0uXwed8/30DB
GPKh+E6+Jt8NWDIDflc0TxQXG21Df9Zlo/v47Vs9yNSHsVUPLoJwpu0KboC5RQfP7qTdrOfmeUmo
znNTuJwBFxWXpw3t1iX5ypfKJwBP/E4LmJLXGr3gin5/vW2fTGDFxCz2UzyUo0tjcLrDo6pw72Uo
K5sZtgm5LS05FdVXNRDmjFwcmQm/vhM2ki3M+9f2lbJAumgYqoGELRn8/dDSrMnDSvcIkw6jXmuu
XB7v2meB4GnsuWWzm03C6nh148P1UlGfrR+H/DX9WhRLbZ6GiZt/F7Nom+7JDEeDBsZNVQPkIZtP
2qGpdfkf0s5ruXElS9dPxAh4cwtL7514gxBlCIIgSBCEffrzQXNiWmLpiCdmorurd5R2FYBEInPl
v35DohLA73G+gzwNHUy1OJKZYEPUeKS/tq7ydvIWLkGer3zmsROaFkXBotyxwSprmHfA0cULhc4V
WLCL6G8Ka5uVIt3EvXodTWv/6s+yaYTt6UjY3Lc8k4JX3JCyNBiIHP/IJc338hsyy0FGFITgZq8V
CHCnf8AcLnMM1aPrkmMveAAvugMdMof5mCl7OfW8Xn06Ppzpryh8gQE+z6/oct7SwLpMOw6suLUJ
fkUniqtCrySG5u2CwAl41CCSL7VVeseNHQ6iWdzt6345bFy9F/YuLVpfOEnvGFvXt+tb8WbcqH5t
/g4qvTPcM06gYc9c6i+hpfv0QSRLNvim8VpmQJsJJ9rq0J6O6/+SN9PLrQb8swDO9YmzAbXUoXYP
N08qnE6HKtq5fAH9VyBYjB5yu3NvizLjauc1kQSIU1h/7LtOAbGMDt2Oal8m6isnXbVjnXTQJbvE
ennBkfvY2WitLxpFhnepaWzYauZGd2wBXZP+2YUNtM9jRG9AnnozFCC0HDw6EDoyTGmtzarO7nr3
M1oJNDiTqRBuary3rtddUW0z4bUK1/FxKodvB8NTpG4UDU7GTI8G8ckPLj1R9tSq26lsYy+MD+Pm
TUMlnI70oB+mdMXq7vEl+ihn921nKezydboDz0FbHb9xUJcH8h5EN6UwxO9aswWUdSyQjXfLOPUT
w9i/iP0MTr/W5WSuRLNr0YXNkyvdUnDyo9s52teqLZ7Dyi4XdwVaDL80QOZYDAAP0DaMbP5ATBXz
flrgnw71jCOoZnEIO3F6OLiG4onUvUcn0l3GmgBzpMkKgetHeh6OBJZuWspXGR92EAFabfeaQC1A
htSJSKjTbVOmYERzaIOaNbwwzsIY8tzs5tC9IEY+OSHzdnyfH19uH2SXSQN9qIwOsHqqdaeXghG8
qwvBgSrpnzbXLxV1TB8qcNGw569MKsm/rjSs3xL73Dgn0c7Bj6QZwxNkeKN4fJwZcm5MzxrnfmnV
aVdo6UwWVmPDOr6dTS8Z4WUKcfi41ID3AP4gHevv5hUtI+sXC6DKukNQWdaTx/d9MDkvdNETeI2F
5ZWc1Fp7o1abx2+1FKyPdJ9odgQ+Ob1tjR3+eNOLa8zQx48Yn1Yx/XqiQ567HFR4FOWMSR8bp3cW
Rhyu8CUL/TtOlkU3OPc6wiCOXHSMauEele6dyoq1wmsi90rbLLJLrOD2wY5wkEE9gMt0R5gNjsO/
dOl2ogG1v0CAzMkxMrs5TSsE+ip7oKPgCLBtVlik8tkc0FvfrfMw2l8cbV9ilz44LOW+2Uv8FnRQ
pyIQMdaUqdV8VC8cnDml3KCOmV82A6UT692CdAFC1NmV1tmGo17aw5QFYQoL6S5tD1Je/SqllMg+
rbXmBRuJ4GwdsBI44qXjApCWgRtCvdqyCMejE1w9zjEHm5bIaau+EKQxoP3Xq+iIWqHG78U5Cc3m
tq4sMAlEH7PqgzdoXvD8tOg00yvlQASUTBQfzOSzW8DZo87nJYvWiXYUrABa+eAWVydUW+LsqUAo
3EH5nLzV83RR99iPBtUb3UmOm6e2JzZRXk1IcVQC79kH7S+gK717JGiBBmlsV5DMJAtB6p2lOLeL
BYrDYiPuv2h6HbHV52fUcckguoORdy+Sf07tmHMk7H34CRuWLWOu0L0m4+nmYfLCvCo4WyMNGpnj
jI+NHe+16KpbTuqIjOAx9km5Xxi7cIkMMpqWAJntGd6mvcq8SlF18wUtjZk6qa/IgRnv0wbo+rZl
vY2nBS2C4B3QK5ied/rYXDWzcIJ3bwpPLvNTBMv894iK7QRllnrrja8h38gv4uK4CVbaGoyEcw/t
ZihkCgfVAZ6nr3z4fKCsHigKyU3kljLQJ2woofMBQNGrBY8aBv4Ncn7t0l/spX1wgxDobXeDG7KR
PYgUcBQ4l0Nhlu4WCxMZjYc9v5hDyTa9dMQRmDInmaTr/FONba6WBJayyj7AO8tVtip0K1ectoFA
Nu2RZr176bgExnSPMwjsACnSSzGIpuyBREEaO2kusMRQ15888NYWZHXPxO1gDzA4jtky0CDBVlTb
1uYNQWSHukPi86SEtgWDIyaGEocPKaI+BoXxNINYjVE7DpKVN3QG264B53oWTLYcqelx2SNxAB0X
qCEVRmXpKIHLe8fmmrCMwPC0CzbgrsKRVrfkRfN2WN86Vjv40KU558ftK77GNjJplUEC12GBAn2M
7RIwE3U5hpcM/gXLMJv+itw4wP1GakuZl2cexE5isOumJ9OWy/qyMbnDTYfcbvM4heidtX4OmVWF
IoAA3EnJ3mXSAsOfBx3N1QQ2lEES+UI1jC/Di8bLWxcJyF7HjxWnIiRHdJvCRZl/6Yv4BRQvYmmz
97MuBXuU6Op1RKnA7GwEj950RCGYeyHY7VIqnTt6DqYny07Y0/og6JIxTkjevPspBH6sY3OfeSS8
Fie2QYt+emuP8NHZ8v01b+xGp09TsjERCiiq6ZMT4B65Ny6P/f0CICiiAXz1GojueP2B6SLYJim+
sm4zaOc3ljbapS/auAP5FaoDznA2IDxjc3+TRifgh6Kb0s6FbEWPgMAOcUvpKhPRdLM13atD75T6
ZjQwrm4OBszuxakY4In8FZClfFZrsxRvcRwc7lNDGZXporyPw8sw0YdH4OKL+XJs5hfRVfCs0C3J
dK5356B4DYgpx6fjMki6J8kNUsA273ijAWRTWt6AvwYnLIIJD2XlFtyIwnFXwOWlx3dxwKF4MXI+
UtR+xT8H4L5TkBPiajtkBHa7bB9IIXifsmpXlV9cvIItWelVqNmOLzrTLnKxsr1c+yy3uMGanfaS
TQczg3aUqbUJDj1jkoeJy5hhi7W2gow+zpvj2We/P/MkN/vGoizaheKIuqtSXysE3jsKA7mLcicj
7o0VHMgHSkGCCGCqRm9BPg1rX1Q2BTblhy4bacfJODFQqb4cJsfQMsjcnYczBMfShlcgd2VoSjN+
UIJSl5z0/NO1D47GMPG0WmSzcyLaUImQKu1yT1DPAQKNrYnupfVF946BIysbRVods0WJZiOz2UFk
TD8zu4YOfrHvbF2ZHYyD0NNIB+ajyidUiPFIhByuDzkzhLljnBkwi/M9aVl41TCtORaWrZkWT4YR
qLZR8I24+XnqV4dumo/Nzly4be7Is68euVIxkzi6vibX1xpU8LwvOA40x3f5RKCQwxgXH2ChDBxX
wN2AH3J7tw92yYqGOkQLHHBwhJ8QHfAhsOFACsdHGqUOZhjN622ur9nZa1xGPoBtJvdZ6glDrHnG
t7U+ow0Xr8+QuKPurc9YgXEzrp78mi6rz9qk38nnaWmsM/2gGzc9wxyl15HimONiYEynyavcr16r
cTDPrcANUB/pLT3HEUDkLCooNEBIj3Tcb3M3nEZLfYKe01FfDqZX0V6X3cP02KPdZsPFgQLO1j9G
Hza6jZRx1pdmwDpTBMNdjq9jxb+4BPL4nPsGiJx61SjuQhjqtcYcJT6+JULEenBbmT2hC0ppp5vO
e479QQJPkg4UWhmYftbBsWXoFFCtXP0lbm+BS1Pi2qGfW13YPN7Nwm5pcUl9sF11edqD8nYG4vtx
f9xUU4K9s012Zz37wrRJMFjctpR0HFcFhkDuQaUbUSfJU2V+2N881miOvUhqZozDkC7piBXqTEWK
TK29MVtycLTr5cO8/SFZGGhQNOtjencF7zQlO8RvZ5V/mfQDZHHUPDDyM/8yOszgGRithGtyHXVe
zGm2EcaGm9NeSamiBT9jROIdc6ZYEaTeCyZYS7poH1YhtAsTssPdz3vQ8V+PDt0q6+YUnjGKIAZb
Y9FW/Yr2/cus3IfuS+YMK5twCEIHvQ68pR2uORqUw+rtuGl4TDyUkSrC46I1jxv1WLe2u8iZQBGE
/wegTiaKr7+zqVOHYNeyi3YHXFmEJz7s4m9MVVi0pIBqKPNx2ILJ+o2KrZ/Lug7NoFyCNaBdReWF
TI9zkDu9veIw9YS1K7aqukdiLFaAoiar+CWa8oPqrjxkydlMdWzfrcCH3uG0cljVhrLsPtEw/SsO
FTH811AMoYz5N7BQbk5qIt31zjIabs/jEYR5CFj927vnwewDzmcpRIFL1HZGfpDxBoCwQL2EYK/s
nib2tZ/0awt7m/fOExr6v3p+7osQDxxeSXlByvRzwM2scytNSW1HgMpmpTgvC8AC/++nF399eknD
MYPwBRQEDxqkKrnK8jW9lMNrPcac1BLpJt8Sj94+ebg5xZGMHWiXcOzXMHsDOQz2T27gKxn48U1j
IyCZiqpLyCge3vQl0JUUFnRnKVtbzR/tVG9HpTsfFd6FJj2iNngUE09xU+i/k/tw16bRfVRssLLl
BwDn1mH0MZ8v98teQzSRFdqkRcx123p5GePlzbsqu/bm1JtiNdglnKyx+dwU/C5df7yy3aNNNNfU
912DVXVV7LpMsdh+pya7dJXR+rI3nQV1hm1/RqnVFaxF13S66+qJZ92v0/37IDx40STXi6SeK9yK
C8p3viruUITAdCDe6u/x/nqh/w63rJNcSCwlEoKf00q+mkqY52Ur2VsrM7KDWtHeJPLgn/lQliYs
n/aHbk8TaCK+S9T1O8CEbD1dT9r14p/7wAFVV1DNoLt/kDEc9UK5CxmqmYyzAqQOdXMXV9BviU5h
8mUATRnZE6OT6V0aeI4rcAVRfPKJSb9pKfjoMYiWNZxIjIdF7Xq7FGcCrqrlmi6Mh0JmcIZ7DQDo
Ak466ujm1p5Ifnbd1adwj9Tl3y/jFwUg3zhhB4S/ioh4Hl1rLtVFa65Hvj42wUOC0sxI37OLT+pA
eoaAhnkS5AI34VxaekEOzLRERbTAVP7v+/gyWH18GZpktoEvoozM92FSkCNRak1HCqeJTOBM1ywG
BbE4ELpN5wJdEYAk+CgLckbsOBhcFb+zVsCyqn5czWkK0Ck4mz0l6WnxthN0hdBTX097IZpR0f19
o+JviyKmIyYGCjg14DP+c/aKd3KvZF0omb35Z0vTgZJthZPjSB5Lk8yhaqACiZFs5gPx5X957Ydv
9KDFYX0uK3GZ97ejHRswklFOJL41xByt2509C6b4V3KNTadkEvCGzb+iKsrPZzXje8c4N3U8lKuN
CSZCN8KAzYcp6On4ZCI+u9Tj+yc/O7/dT6dhJmYjYi5DeSJex+H15Jrp4dnW3v5lj5PNwIUE413c
OfEb+vlcungOk2N2y1YqgiVZQlVB4aW6WNC9npY3JP2m88ya/msC/3NNrTW4am2G0XT9vOY9NCs9
PRrhCvCkhlqiWQUOda+Q3C+f5uL8mgdjaA4QQx1o8UjXYfsZpVtBJ9PfjFmBhBUiWV+TfUP3mvdi
C14FVASZ49xt9lAvj4BhNKQTqZt8HpecNgMrXdJQI6CgdKStHDsNDSJ65pq+pgt9wiFRBl2x87yn
juDtWVdsJyjqyfL5yO4DDklQIKE4CBvJ4NTT8YS+voAoUg6A1ojIGpmEHxk79b3cp5v8afXV7vr/
DFebC4KWkhgx/eEVmbEa4gx+vk3vHLA6AYCTLHuiTksCCESGuaccAywK3M6dM10yy43Z39+aZvxW
bpq4V3NtihP56+ffys0waZQyPhbZKhmiqa3gnr8ZazKsCyu72cWE5pJgTbixDBINlGsf4NlS+tBL
3ByGoWCblrkPc8KBii6/NYJ9ujq602Ayv/QDH+YP8qBe4hnr0D7OWr0NNCuXaItRm4gMc8iJnPMM
RscZli/X3vnwPo8W7htuMI0XySL9qKzCFvvzjkUbA0K/OTj1oRPIqI4gGzJIi2p63gRuvLpiltgm
RkHEcALdWiMyoH7W/KQn9EuXEtOX+ig2Brk9ajxYv2hxas5yNFoHhy7qPbS794nk3oac5t+A/4xR
tYWZM9Qd2uSDi3O16a9bGmeEmwe0ilY76e32ZGZ13ONMD+w56hc0L7CBPanfcsRoSnBGQSXqo1H1
acO7pwGW9wAfDXamMoqnNlj57tHCQFBx6QML1eN6jXAUuXHtEnlDEHCbnh4u6tTqwCI+u/GkNS8t
vHD4fp4Y86zLlHFNT1hdKSkxq4VGGS5bcFLsgcCssEmV7NtCRuBNtAosctbxHQdQKHo7OuYO3ch4
iAnNSnVGGgwzbj79gLcB9Jti/UFnwsMphewPxSJtZTXEdaNfbQSvPYGGxC/STH05jeBfODTHUbhN
kd28ZfirnFfEqTki1rR4qMFafOnjgxih5xwo/Ann9nHyIqCEsyO2rVlc6XuoA8ahS1e9R6vdqvbH
/sH9GALc9OEqfhwWor060vdV+2a/Ah8eJfCM+oWvv17x0YSuaJ+9a6sscMEsrftORcVdD6NBtigg
l71GXcgFO6TTC6ObjKMdF3Yvy8I9s7v0Lls6O4mFPzec3xXIJ0fJ63oVYVBwtVzICDwKCWm83dJZ
XLzXlk74dkA+1gp9x21TtI9rqGVyekGqYG+QXsy4Fy4JDQwxdnvpVq3VDbrNQHMu2+Tz1KMQcfoH
KBKZgw0pREAXlQbunmTNJVZu9RmuT7xigBJwA0U20ZpHHnixymg27ke+S+I4g/6mORoVbNb7XKTD
fmx3UzI/hKVBGvAq6h8mem+seW/JGrrDhKXSe0Fn491pB/ktUqIrltbFNLMYIeiCBEk+jDEPSH4C
oO1JYBOtGQP9CEiQqUvmDKpn4My3df/SY3wJANtqkwNylOTTsF4O9svJ929u8qlBoHHUft5rdifv
nX6XG0XWdnafFSNAG5Ck0WlBXWEdFlm3nvMJODpfZ/Ry66mFLbkDEL7u/WDjsMJ9vWJMOslpgTAy
4GGoqged3gFNozKT3+iqXns7tKN8mxwTnXwP/47RwLqUVwOYt8VJhwiy1lF0HYyy9XUZTgfvZw+j
u+7p2pqG+IkfGBZNI/7u9i82EC9pfchM9NzQXse2bpW4iI6jJU10J58Qe9oiQzbdTWsQ2wmSutCK
fbUXczhf/708/5do9nGD+L48P9QmJy3UjDg+ZStxATbxGU9h4KG/iByjh18zLXo6jX671JxH8n6r
OyzQ9kgeXvoytrjx/mLDpAPvKO0BrS7v1stsdRgCRQGpH1DAyl7lsZBa7/WGdGGIdjSQTP5EQho5
ivqluakQRiDwt0UUk3A5iwH9Q3rjha3PEcLYjJwnuvgjL4VVZptuhtADI+bbnuPNsiLcqunO8x6w
ZhcxE+jNXOFvArfk28VGgTYzHFf4HIbbeSdQHj/SeEXzLx+sNqgeExoGew00lJM5X8hlyBHBSqxF
ZDcvMV8VLvLT2ilspRf09DGwkMsm5PMh+rfxzdXtqk/fY0bCAV8kzzvJuvEIAriTdTt8SoaNl5C9
PQw4mrnqNBzV/udQWmBt66VD4gS6hLfakHrRaL+zo+A1c2g/ks/Vmb8IGiuLeiucOG3+fudi+0r/
feVk8ZKZwP8ejfh0Ma+E8HZKVnkNq+DQ1efaEtfPFPcrep074w1ygEr1Lzw5nHxBPf9cWEL+r+IY
iU/HQ91dBpVxPEdSy0eFsYmJHgc0gdqR8EvczbFpJjdtx4ZmoVNz4dSxZLWrbOFCQyDFqhpfV+9/
j4X861h8u6UH1KQIhOsxV4PbCilh67nDjjiA0bK8zHIkYqc+6lkUSfk47VfWRve1yb2fO/dxmlvK
UBlmy7hLEFw0YwpNn50alF8rp2/31v78W+UkBVGcqxLuBVHP7MICcBS7M0GjA15YDDvWHvuHtpLB
Nh7lAjtTgTFI9MqyZtUePBH74qSEMxntDkFyHVV5d0VA14s5JBNl+fc4/uLAIrY2c7psKhR5//g7
NFkS1acQbX7+WQNHa7tkCDurG71Ey7CwzAUNok04FN/i5RGpleK2XvI0nNjz0hH0Of+ASPvkN322
Iy9gL0wGQMe+4ug+/smc2csBfiP8W0ivFtA5cCRQsVo5LNW+2A8m+KX1w50x7gzZr3ud3rNTh/wb
vICXqgaGh7EgoOnPV6HnHTm7hEKzVPycPA6UwV2JRTx3kZhAN3wVEZQi0/MpguwzxQ9bVmBddzKU
NQjmYddcQyrt1fO/R10S/jW+Ydix7SQjGCsJxXw4Den1OU2Eo47/21D3chh0XjTEqY5evNE/d7F2
78rjBm/pvThIugFheemYLjwHnnQNzWuVbpIea1VPGR8/T+vUz21tnPT4A2hloGoQozKXXulUUHlH
rHQ9eoYzbLSmJqb/0aJg4Yeu7hzochgU4iPlDVEqZtitxZY6NnoFa3S//XJQWnaTeebAOe04nRml
5H2Srk4zXDLxH+jMjzP+vD5PxgZQ/BW77YZ+0oewgXEIMhgsWKfRmXePbEKQVdzCDyZiFwd57JXu
tBQxnKUJvSu3N2zhw4n0Eq8FJ1rfkZ7cZ1QR2gT16ZKGj6lAmSmpdGSienKn2bQJ89CPkF9ZGiQy
qcYc6LOmKXMfGYhkSYuIWac7mKKA+lMGQvACKJZ98mbsN1zTE1DsluJm0ylCrIFEOlvI7mnCOx/G
dJ0RG1HTby+ooUVC1tkPsDPFq/xMw6JfAQ4twtmJbIQnKOQv4IoOwK9wNNdFCdD953SVT3l6VJWT
MChx5Jeg5UCCBQGItke4lryCY/6kqaD+AgX8uOID7iAdwyA/hYdykKYZPR+yDmI3jX0BLR634obV
5x0FCc6JhKpaaYSDwo0yWPPlIykVNOt3NXEYHV9DcxXWe1Vp+oK40YLPG33/WCu3OKwSnJDRTeVo
k81vKc5wp9hJb36p9jNmYlQKviiuhZNiB1ymU2Daj89eJ9qDx0I/unXlnEgK3lAoz02TjT/AKgIH
eynxbtXshrLt1lBZqFnv74/0l0/0x8g8nMBv5kk9iscbNsy4VGDg0RUcQK0nW+tvsDOYu4g1Cqd8
oJiHfex6jRL1cqlo7tFcwR5Ph/IhLjB/rtJ7K7YqUxIes2c9h3bZe9jQf1y13V2/7VAduTh3OiS0
EIJ16gL9uqjW5/UASaf1PxjEb4/3ML0AfNPSMK/CqOYs2rERQPaxcngCIrdv4q+neXhTuXK46KdM
hnAp9YOTKyNKSwkGYPr8/TBPX1b7+X4btkw5Hm6BzNMcBhnac6ys7KTftlaNJ9Pi13XgP8OmPGxb
yUkJD4e45dC47fsJHKlXcsJ4VlFKT0ZOeSjsTunVqJJLoiwHlPY7yI72ct/r+f7UTSyXE25/1Z99
Dp68rt8w9++zT3mY82mQ53WQBggCAxK1C8ivYTMxjkLvWpf+8bbriAh5UDzLnW1prgStZ7BUF1o2
zFpGinB3jtnYbMr532/3FwT2x109fBNRdRMTTRebwUmCgzIoc1dNCNdxWaf+vpDYPt8f8/XLivXb
NKpP1Tlr1Pbt2lTPaKRwmL1bxlszen+C4j27lPowkdJrca2zy7UZXMtNFbwmpXc01/J1HTbD22Us
cx6DRfT/sa/8unj+ZwKrDxOrzMJCuEsStiilAwc5r/qMZxO7MdyXZ2vM758l4eRtxBjGtY9wthyd
ZSFtV7PCaT/Mo4uhGo1HQoCfzdxfv5dvV2rn0Lc3d4gvnUN8TOqBlMjuGRZEI2NulPbDzgFT1SM7
V2Rr8tg8TG4QvLDaC82pcrm6F4CpPF38PY+kX85AuFb993M/rhKlGB2y+6GQacVs1cn2Yo0mmd3D
XXB6c8mBcMfjbt90Zk8G4dfv5NtVH17tzShUUTEZbeyZ2RclwLTz5u8n+3X503FI/wo9Ja/x5zCH
d1W98LNqoMBlBXBJXExntLSXhi2vlbrr78v9+0Qc1nAPxEjfEHAqe/hIDPEE0aGTVYMbupAybhMC
DGCM62dyWv99pX/nz88rPcyfs65dzbxQGjLFXOHcT5r5gW6P9iQd49+P7+dVHrapSo7lWykyS9P7
nAoSI3dZJsEIJjaMwSer5pMnepyDnfQYCxk9uQHFC5lld8UvRD+TY+t/NXDKw8BdEiM/6+d7Nehk
7k0b8XpYtSBp/n2VrybUz5X5x8g9hirokXHUzrVYEya9Hu1G3mkwaS1hq25P6tFlhLI0buFkweqa
vdJ6f/JlSfI/G8PPyz+8OPl81jI9DOuRPslcCuXPHGOGYnnH8JVD4QpgeaRUHr7jPXFELJNktZKX
S/fvQfj34/txE49bhhzkYnItcoZaSMiQg9KO7T+8vXCehHCMDxiRRp//u0s+LCmaUsraUYogWt/9
+NaN5TWnis5tnMCGfHla/T75PNR2e/62iIdNYKb3jiaNtBU06kPhXDcx6GHlwuj/nzwX2fB43OKs
/lheBWoQ1Z3UEAZiMKovbhKqXZmqND9TMR5qpy7XUal7f19T/eKP/DOJNZI+TbX1NBQeau5AJ+yR
YAdMcnDvztzzpk1XgrxPt+3o4sNgYSoGmN4MD4NjFzmtJxKHt205cmdbttaBHQCnt3bSAv4bjZNZ
kkunrmXOQ8xLPMKuPTZZcBT6dU421/D9SV4wMebvrHA5E0jIKygnyz6ZabjyqWSZqaAVAabCqgNR
3Ff8um921YnUT3ryVuU6cO2cbWgvz7bV++j58QC+5x4LYJpTJlQcQvDswuboh+uP4RCU6iqORtcE
V+mlhL1ataBbfOJJGgxNTB4Em0b7/lLRbqtddMc2baGv/5xtUuIya9tGEl4x6jx04Xb0FF/zU5eu
gUWLhc7GJ0Y++GLBZ6S3wBHMWp+tvWjhhL7fMUjWVgD6v+MXQXfYRrKEEzAguL2rbehTYH3Wfo8m
DLRvstwfrRGkKVwLLaG3Gb90/NfX1Xha2R+IeuwzYBrQzhcMCHMbAA0XQHDCj7c2JZAkp8TaTId3
q8Gp07Bq5/V10/42gp0vW6c3jf9L2elLiJ+5U2KjBje2r88KWt6lcwOORRVFVsERtARXKNuyplM6
aLznM2e+lPve47rd/s783j1zGx+BswTuGZNMbC3u9mvLFT0uWzKpAl50tN82mzcTZtTR3ugtR8n+
CIh0PNvYMirWhq0Zz6s2sqr1ksNNjgsFPcRWvMA3fB/o1wIH45rc9sSAihmj1l/Dx6WqJ+O42ThY
AmDyePHbV/6GSYw1XL35U8S9pDSD4X/dOtT0AcYrmCBl/IoameX5bCPHsARMPL4YIdP2ASGBYnx2
aj3/8flCJsHd8KAHy//YsLBYL9ha02tLvRU88RlCP7qDFSS0dqArpJqCo/cFD5W8Z/Ypcd71vryW
hgJDfbBXot1/hc5qxd2yV4McxV1hKAEso4jsmiC5s2BznTUjbVCNskk2aUYJLEVtgAvXSIEmHbln
B5Ybxyvob667sBfY4tP3on9ME7e1IWk8cdsKKyx8dpjMuHDCL268cm30ZU/BkyQc5vxeDWUYlCR2
NV5UM4/KXql0MVxFaXb1a1jD9CdsLPv9jlODaGWD3Fq/twljpqM6fy88YrtK/7XutKXCt3VVVJu6
PBxroIy2A4ugh+C5KMORz5UCjAO2ZTSPoj60+r+v+0sZzIb1bb17qA2au1x3cv0uAtQ0nKYiwzLp
2aNFIx/0Smc1sCpwx5xGDzkNjNjBizm0m0+2zV86Ej9u42t4vj0+pBfhKp6pHQbb0RYC5d5Yx29e
5FjWPLZA9odVf/hSOn3cdUJrIQzgSU1m+lN64S9BHj/v42F7u2n3U5OJ3IfCYrVt4HAS5HH19qz7
0A3OPoBcZ/4BDOrLI59DAloa1pR0OBzqsKYnueO6tuz2F6X1CePdvqOxGDdTNDwX9+8X95VN8MeE
+ep3fRuxqEr1e6RUNecX2pAjwcZ6Pa5wPT7pLE2g4g1Bqk62Sk++EgJlH6w5fMgxVNCFQDs3pEWN
dKqcQA1orZ5jcygMFkhyZoPZ33cqtlvmX3f6sKXGV/hhHeVQj4IPY8b21sN+aCAjupt1doep+Npx
QOI3Ty76L0j380U+fE9pqhAzZpzEQY5jmrTjVJJJ46JpFRIrmbSZuh9nxZOKRXx20YePKasuAkVF
3bSFthr08niQlLQTgrkozaTDqoEilTf7J0/6a8n5ny/4iyT6bSLcM+1SXJRrPYiKxR1tdI3SKyrx
HDyeWwi8uW7KO94GYeSJOLiEA+mK8Oy6CDFZVd0GArJyRndEsOff99U+6x9v/atc/3Zb50NHvegB
x9DI8LXE5QWkxho46p7M/77Qs+d/qPvzuqqDsAZXbHvuoY2THF1wFJdPzrnikwd6POjqkhyJnSsW
C6kxrjR6KHQ+ZLZgstlTCI6mXYSKW0TwA6JtiXBOI/31PJMu+Sy7d2xwjL8f+xdFw48Z/tW9+zbA
5k0Wq6QpcaegYlTsgvrvSDu/hNiCCrL/DCj6hWT783rt+ev79fRzUsm3OxYKGLbr8tq4lnZWyG6a
7wz0YKJQY6F485SmseJ76jSDGwwnIqBFrKqqGh0tgTdmhOHO54W2++ntmksY9Y6FZnPEcKBzyVxT
yx0phU5Z1U8G6/clSJVEcgxJy3gEDYWMTsfxygmY/Haj4xMskd2fNIP+H/Pjv6/xePQL7/EhhIMq
jvK+Mju8OufxZXzqxgPoeOQoi7bx1laaif/3NPiFA96+lv9c9uH4d7lofPyJKGFMTuHj7DuWl3JI
Ybk3cfTXKG9vlkS1xIn79GS9e3pt6eeUKOvSPKhlJPLpdSYIWLGvcVCcDO/TwsGnfk4gWOJHqd24
wcTY0gq0z09O/V9w97/LzH8e/2FWRlz9rIvHciAjVDSxSbsfKH1pehGo0bb/8hwfnMNEll4N3bCP
xa7AKaj+OKGXPSvEbsm1V+X9OyZeInruY43Mgi+q2p+R0Wich3RblkYFac6orSWW71LqnZD5lejq
Dle8XISon2qUmDkq7Kry9AqbH1TRMGmqZytQu2X99agPwN71XIr0tUDaFHzujBl7Cqf75+vKs8s8
bNflOT+dxUjBmN1veagKJxLRWs6R5LsNdT5aPFt/Uv0++TzVh836YNwORawJzSC4jMvOpxkjNn5S
hfy+ev9nnrQ//7Z6KXfZFO5KXA3Oks/gVfWcq1Q1yuEn+/GzZ2kBlG8XOiv3pkozlpq08f8LaasF
98k3/ysIo0OMQH3ShrM+YK7X5JJJ6lGVRrftDaUHvMPJGQsWr8Rb8itvoLCm4au2uA6u3YbCByTI
uizF/ong+aa2RPig2ZMK/qve/Gd2frunh3UokWO6orXYLn/QGfsAFDae33R+C5ShWNB0j08mze8L
7rcrPqw+5GpqanmSmoF4rXF7yayr/okj3aJTiHalk/0JYYWMuyrESupGiptqYESooos+z4LqYKEc
e1YitFf8dwxUVZKhmAmy8FCKNOJFO12ivN2ScU12xS8+9HEVdBFDtZ6/f0+DXz9URH//92pf1ei3
mSYbMNoEw2wGdyK9L/NrOGoIy3kWlftLw5ENRjcg3MgmGYL6w0MZuSbWWtGugjBKT2NwL3J3OmPc
uRF53cgaEV0Dh+oIE5a/n+/ZlR/lReH1Lh8KvZFG2/1oLzvL5Xzub3A2Sr0FKfHPXt7vH9V/P6fx
sELkHaU+CypXG2zzMcoccJLWIfxov8j2wU7c2D15sf/+9zN+far/TBn0Wy1phShX7WESdwopUYPD
rRzcA83Vo5yYwfkN1UKeQgPUoSOFvnQjbbd3nAeQycSxUM+abGBie6ay9ssdhOUhjiAVQFo0Vioq
+XUFDaUmq+n4f0g70+W2sSVbPxEiMA9/SQKcSVGz9QchWzLmecbT9wed222a5hUjuk9FueqEXdrA
xh4yV65cq0LTZArBgpMu6kuz/FR0Su8t3U8CSgzqrBiQxBs/swQDpTxGDSZfZIjDyhJUdQNHSnQw
Glq965MPV7dJ3zrUlNF30Ysbt/jVqT+bhItLvNOUNve8VtrT1M2pAeLGidH8HweZHuJsu/AJUjEc
ZXFroO6F5uiwFBXoDjiKItK//P6zfiUD333Wi00j6+3gKQGwSkqP/K6xoYo8d7C6iIhWFWRrUFV0
nVEn30YY1fgOnakraPN4v7xLk05+4dA7eWuFT9P470NhLzjRZRR8fP+egaLNgtrXAnHf2AkuQhb4
ymSJgEZ38mNCd26lDNdTFDwCRWXqA5MvIfzUEEsjd6mGZMmWKKttcUmXl1aHLuypSe+leDUSc6X7
VnqrylvW5ap69YA8G/7ifeNhVDVPhJ5FFRSeG7yHWXQYNngTOZMPxsivxgxo5/7zE/UWoGTUPVh+
6E9/AYcdCHzJn02R+Eb+Fk43PSFg+yhYOdM/ifjmE6JtQEdl0eLWMfUzJMvk03cq0P5Joyt2wFjp
DvEX2Sc/GYy3oFsMxhVtGBV4LbAbwDvgEpCvEy9+yow+9W9OT9wDiEMpQzkvWvbqzDMnJQf3gHyF
ls5rp8P+ITuB8Wer5OCVM+3ngOsMY0zuQALPAn1xkS1/3dP7s8BTnvcfF/HdhPOr9OIXB3c5ocai
3e6sX/Ttzo2Hyp7UxkXeG3YyjPhX+ME8iLoMDvzWPHiuKAjQrLOM19OETnAzMo5fCH7BgFiOMvBk
Z2Gy0C3ksdGfYEoF/qZjjFBygM/b2K0jnqi6IxPI26Lixx945HH/389Cj2pW8SnIYOzl/YTpf/66
R67MluCg3+mAgUhVEMGIs6eMPo8JjR6h2xRrZRM8GkttM8H3Bdp07uydfg07tenN02e/SFppo0Am
EXe4CUkHIvd2L7+KBXZxs4l3rQKx97AfKQyAZMuOwk/q54dy8/4DSt1JhF48qUH4s3c8AsD9elQM
w9nvzOG38xnKDNg0TL9Ei+lXbijWSLyuyc5Hp8G7DDIlBQ54ovRlaIB2BrWdSeihXCaLBP58tEgW
6D1sch5xcNL36deGhg/0ciho/Fo/rjGR+88cTrUTDhEiDMyC1j8f7+0XCgS44fEPmsMxmJDmEwyA
Y6kHFj/w4KgU0lsU1wbAu0tWiI4Gz48C8EJbdosXuljA87PF/MfUGfMUY2+RLNQXf7ZrFi/9vGc2
0WKxKei8gInfOpmuXgBnO/UiAQhrxWilgRjjSymCfZGsfj4uqfRIcyoFHg+PaPP3R/TNw+nivm+V
MUkMt6MlsbQrA1kXrlLLpA+MAmOEdqMetIRVlPom2Tj/zR9rRwlv0d2v4/4A8ArHso5gwsX9n00M
P62tCBkdFB0nNuHyTjuV1BK/f93pbf45+8/GuTgLx4GsTg2hGojhagox9D14qGo91fHP7wf6otl+
N5L69y2Td74hp5bfYZY2viL6h6qT9DqgXbmq9tG9997+ig65o2yzjbfK1+EubuZkSAVNYf66j7dI
2Uh3bfFDQuuOOKRdQYMuO0fGi2/fb/pV7OB1tVi6mN9GmH2OU2EMNXflcyrKoD0Hrl2+VUfp2Vr2
G5Vurkk2RjppqJqqDip/K6K4lbmCQ30K7vzD1MJkK8v2XXfGT3NV3UnP0nP9nj2ifpt9hIjG3EJN
rq91i9IzIYdpiRdfvEg7s4gaRZy+BPkuoQj8HDLFIrhPxxtxyBRm/Pst/ox18dVzqy2lOgwnGm67
nnQZjFO88W5e9Mr0zN+Nc/HNe11sW9Uw3F2ziXfmPt2Zp+iA2l1YHIt+VqmzaC+hqd99GXkgs4v9
DfcvPj7xIZyESU2npmZe2Nade5ikYD6V9fer8to+k0VSsokVpWBZfJEy06mhBpoff83EwsWMb+pp
5CrByvlW38SVLn/5r7EuUuFJMCHKpGSgBYoqpAUmH+r3Cdwo4CcSNZWW0fItb3+51kb1aTCVT768
V/p9Q3xUIKg90sz3/etfWQd/PdHFmmvColSbMFL2VrEwscxUFx26s+/DY/jUhzfG+gKeLxbDX4Nd
LAarasy8cFuBxaDvhQdwQXOP88NuWCrHKe4sqpn7bKzkaJEesycBq4t602/Cg0E7lrXBjf1DX6nb
+Mm/wey6+V0ukK22KOPYVDOFIuNgv62PNJrSWWujEvJwovXs+ym/Bk/8NQ0Xd5rlhVbaS7G0lWPF
Ft85m+eMvU4tfV6aCDISALTPsVUsIQcp4htkR61DikoIf0e1aUdS6tx4oGne//kukoITraSAgRsX
h0FcaJVsqm2/lR7GB/ou6cqmfkGLdWvM0b2GqrBFJQ/dyRvjXl18Z+NerAdNjbVaMLRuKxoHs8Tm
UHmuzBczG7EQpF7BtkBh19jLyb0pTzD5xB00+7lYnZBhAI415mmU72481LXrXxbPnupiMTSKZ8h9
BMzZQ2gRNwPak4j1TCbaybv55p7CjyReRaPtQY34LRPCxw/JJjuoG5O24UP9oaJ4i1nKvMDOaW5s
sSx7Dulxr2YlsBN+5MuJgfOyTtY1bTk0is/TJbXrew3ywLBCypGACgORT9gpp5Qmv+yuXJpUZFFt
tvUjTtYCurdLaYk5mXBq6RDDE4TGnGW7mSgVHt4fb/EpWNCfi7KCsPWXxTGlxTK3y+d3jGCwnKPv
SHToj6OJ2l8VD7TiTlYdN6bxSsXzr1m8WOSRrnp5nordFkdXfI7yZuNVT71GYpW9uAhT68ggFbfg
zyuxzF+DTgvuLJNXulrWqpxPlzyPr7S8GEftodx1yNI7OtF8eJh8Edv548SAevEPqA8OX4rTOO4t
/OVw4469BlOdP87l1WJEaqr6MY8jHd1TfIcl04YUy2b4iT4kvla75LE+KHRS35j86dT+ZkObF/dM
1oeVLgzAjY2NGCsm9ltiIrheeFj0s+7hFknj+h36Z8tcyuzIkRWYbUTFkeDxt7Gd6o0tjaEkGjBl
brzbjUPjUtpIaWTZQ9yI7cltHW1/IpRji/spy0Sgmpiut1WnPyB9iQz/jUX9pd303bxO6+9sfY2p
FETxNK/6CZPZXbDtbJjpB5122dFBXcW7LxfW0Z935Lloy34Z2pUkndXCGKg94yt2wDt6lkOUuVUD
un6rKIqlYJRuyvpX++zZs+lDo5WUW709ii0odRzGXbOPnr4iqxZLzGIXHzB52hNE3RJ0Q73n2no7
G/tisxeeNIhuqsqIAXe7Woa8B5xolpQ3xbuYIkOwEuke4pRvCXnaRltkMAstRDYspOllAe2NwV1Q
G0FH81A3oJZ5IyGxjMWsdKS7DfXpEkAyVrFN6Y2Zn03gAL2pszZFCryePCP8uR48Se2y0+kJsB5a
QXCKlizbeGuUU4j1i5bLzlhrM6HD8Skf7SBE2RRGjI8gcS5s82EHRDrKSFmExq9By5ZWsYFn6pQW
xs3xYShbKLuRPEvVjL5St0DolYHoVUgVhNvHTayz0wLPXKmlsBaqciHn6bIbEZEOoBXK1Brxb1NT
KHN9tizlV13mQ6Qvfg+lMnqJsQqjOJKgjftYJuUxGB+NTHFSA8JyKSCljTTC5P8Wo1uMNFUESlmi
V+jujAqjpkCRlyOODU2sbLxJ1MZ60vHrELTixgb4grr/2QBnH3paCGeLrI+lZJRat90K5SI1HVFa
5vVKgKyKuQiOd+Jc+uW+CQ/uSd+EH9avkG+PCS6hrg+oBnMMe9DIFm1/PYV90c/sp/CB3m9Dg/Op
Q5jTRU6cS9TBvI0Q3MKJ+odQ7LEE9rWdZR0RqcVnWCj7Wd4dRjgVPyt9h6+b3KxULKPdLVSBgGIv
gt7KKgQl6Z4DGIaTbarsGAtEIzbCslz62/K5eY1bfdHVr9isZMJpKDaacuukunoK/5ks7eK0EIze
VQWXDH4qfCEf7fyHhzECwDTr/AZqcS3TksWz0S4+TWwFzZANIkS57dHp7n8G9tqEsRk+3C+1Cl2T
HY1n81WAvMzx4bd7/7GS7z+ey1uh5NUbGBE+gz5s1DUue0xUPUjcPoKbPbEVR4uQpUuR8N83aL0F
EX2uWTKj42ghZdG8sZDd8TAWo701LnFGN+Xt0KIFdas1TJZvPdblASX2QZD4TI6ET7zA2bJAYt5f
v77u99XMce6TZUZr8mLtvKpvW8ehnfrxKD0+PgazbH+PHIbmzhGNGe4odjhkqS+/1nAhUZp/34O8
Qa09IbTEMTR/5J5tYMtq9ewxdaQtMut4adMPtoXftO1xi/Rmj9FWtRPEELHFdXwWRf1CJwRDSZCU
vuDiPV7td8XyMbIdy3EidBce/Yf6J/rkLzjHjcuXzgOuxNf5jo5yJJhn2FvWs5cXZQkcieogoGN6
f/gxztG0eYbILM0pxT2YLwCj4sKeL+37aLNb1jP9cTmtCvsB8Uf0OtDxWqBzjYViuJj/7qjLInuM
cgcawPxFZQ0SoIeYB75jiFS7C5TUlVWHDNFSUw6cz+H8Y+XPSJuQJdgBJdr4poRvwQJ8+uFBfXlA
7QUbuxlqM9DYZ765O50mXacb8cEUnv97RP1ZgRe7bnCDsMlUdl0Pbu+BbHjI1MtrqG+Yuk0qJMLj
rbz+1uq62Hpe3lpD28v/oejW3TIn1DThsGekKjfIRPL1Q+V/Xu9SekHw5CagOY0Nhnw2oSUHMbHX
TKCt3cs7RxvvTLh9dYv4MDehrjy4i859EieHB3z10kqyOwjESvorHCgfPCvW8435n5LFf+ZfFdGj
Q8SVaGR6gbMrwgvLBu019HTxVXJkO3cmrnq3QPqhXk61pBvDTaHsP8MZErKfuiWCJF2E/L6Y5ZIo
k2ck2cHrKEFkJZHYItqjXSwiSTCp3KPCpdyMBa8mOH8GNi/eMzPjIEoSSYVmyylCtwd8YLS/Ht/W
nr3Gx9N+ydb57BDbm3w+rJDSXZy+f/Wrq+7sAS6y9qoIfCuPk35L2gx7TUdXSogfxvbHzaLlNaKu
LJ4NdZGop5qkN0Ifujs8d7wRIriEWayAFMkvzOi0d6xA0r1pWx+3Mij56mY+G/ji3E6bIVGCzpe2
SkDh3Td/yAZqEyiYqRpaYFMoBnI3F/11WKwA0Ez5V+1hkgyhQ1DQHRHvmjBf1X2yo7yx6sPhmOhP
8lZDxsqvcRCN6tn334Tq/Pfr0bqAE7V4bHypgq6fEX5KME0q8wAtS0pPZYkyo07okix647NQg20f
WAv6FX0ixChUp8NizN/99q3Jwf+qvWsJjqdjVo1n1FsfDFtfkx19fDKnOxQztthaRbVTVfG8SClQ
pk9fSKKFW3qzobXMwtJQ7PEq2MLojRExAtRXXaLETJweoBMph3FJC2k+E5eyKd1VzXtVIEvNQqrz
aGKt4RlNC0qxq4/QvXBu60dslAjtW1isaQh1iDA+kymgKojGt+GP6eRRl16MclgNko6/eP2eMw9j
Z27FoUAwDsZdtsvDeiUqoKyTvirRcYg/FtpOHHrEcfuoeyfGbX2UToKXTNSgz5JmyThCq6UzaWWY
QjifkATYeppYP3jxs4Ava5seqNyPHHR0R1j8OC3dVx5lbDTzQhqJ/fFTGFSb49lMymVuftKyOpf7
fZLEM8mYhZa5yKJnGOGWjDJKhiov/h06jXoF56jozhN40sZ4RywwFXR7+P0qvIjHEo5fPnzmSol2
U2N3OJ0p7AxxoPAIvK0C7DLA9KdKrE27AKzrrsF/zgxfWxXD9/ZRRZLTbI4DmmtTh6eidPZYv5WT
My2uoR5MDc9bBD1CMwoKh7KyDEiaqpHe/fpedvG3YA+SFW91i0phIa60VF8MCl1qwYcRfWrhIVMz
WxyWOhaWootgmYLZrMdhMSiboVDXfvSzFvYT0THQF26NHom0iyKsHKyTl4rcHs+W8BSzmDI0KaGS
YyaRR4eoo2Sf27K+l7Gtyd7r6K6G7YhJmKA9R7js4dqjtA5SUmqJuLnmKBRUBCT7nmmfJVHLEtcJ
a922BIxLFRsnr6g8SHWzGzXiCQIPTcRKz332lYXmbWvImpKLVYPxJhA9DOZ7lZ3cIn9Q8SPKKrTW
9HGDTkVUk3Vn73TNBrG+y8VhHoMU6gWqM2m9ynToM1+0FZqDA7eaRzH16IMfutP3mk8LIphmnzXk
YUPTd3h7MVHFmK19/j880GXoIrWhEb/CCa3rJ7wWs46YzVw28U+hRUuZaLd6NbO7vnyJiif2mVXs
5WiVsqAUemjcuodFk90TmP+ozWJdGbBzMQpE/Gso/aVExlTSxSXIK3lsT2ZdOb6IEGaFSrv46eFq
mJafSuvZg6EssrXKk5Mq26mI60CGop50UgwwLnio0/Hz9fAyHVioudSBtfa8dDGtmAoPjJzib0sn
T/M2BqnDtkxN9jEJVBOMkFvfpj/XZfvOx4kvmYwt+5Xc4KjE8c8Riz0GFCiMtH2i3IkeSyxobEr3
mHnNRHXNa3M2na4SPAAMnGGD5Xy2PEdoqAl2UYsaVGI+C/4p94djafTziv0dsNliMX2Qw+iti7y5
abyVXeJobnuX8rNa/UcWifMQmcCgwjsRHYCE5LELMW2Jf9WY5UWRi4bNBnrNjWP91gVoXQBqSdTk
aSkK1g5X6UNmzdMHCQugeobVqfshge14cx+0QVtoH9jifH+nXCNQnt++1kWk0ej9mLMj3F24iw7l
D8V67CZfCl2eYem9Fe6wL3TRYlrdGPZGfHGpiyfEPS4Gbt09Rr/DnQzCnTskB0/5Nthh47ncoQb4
gMXprbcVv4/okA74O4DMlZ7SdyHI26QsVmko3PkYnkeUgDQ+r2Sg12UJWx3tUMU1uertMMhZKsDn
mIN23EDAkG1IBaOrZqmu4Gb+MHGwocVuyxB7Q9md6UmNIHixjXv6Alt8zYpuGSWHxKZEgitAs6ri
YqcZGHL0xdEHuRowDwjTQ6y2M1EW5lJFR5UoLqS0vivEei5j8tOZ5X0o3Wtyhjk0PZAcoH7w2EnR
0WNfhfrcFe9jXD1cDR6Ov/QkxFgnZ7wKBSyxxAP8IAonzUKRjhDd9FFm9X94BebjOJvFBUQDBDpl
iAgZXHLReuvojPDToys/Wjj+4hhn2YgJ4tQjzHUd27NUt4e6cFI/xf4PC0DvlAe/4+TXWIkLX+Vc
8/FE0h/HepgzWQstSDZj1awN07+Rj32/isyvr32WDnS9nPapkX0xvRpp2QQbdK0ISKpy+f16vYoL
/0+oaF5Wz62RE3/QWK7P7Q7q8xrxyowqyPeDfHWx/5tuEO/yPxWrgYuDIAuzaDRNod8GCiUfo7HD
AUyR5Kv0o22T4U3UPtHpQwiSvwQJHCVcrEu/vVdowFdoC/ALfWOVIRbXxU7N2k0q42mPxEldcw/S
H1BWumMloyMKnHJJXi0G3Vi4/HzOtUSUMCUM5ga5d1SXdsFS9vRuo4dxOGsxknVD7HYiIJ4BX6u8
k3dSqNlJaLyqmIBYxiaM/flQ4X4Fw50b0PJ+fT8712EWFEb+e3YuUhJTLUerFAJpW9DqK6Szklsi
jJAZ1YKZJmGig3/wQF0PLY1Zmm+sdqOrP2IFMlb34RtvXvVhyMcQuyiyOrYEJkB6wnXMVVuqi0EI
Vx32lHo33Djer6/RP499kd74iWLqoeyL+6lKl2/xkb1Jsfz/ZDKmLsq6MnkRXJxqsRd2XS9K1MPM
RXWoTm14rGsQ26UoHb0M7NdI5qDPBVTQLnn3aNT0771gmXr13HSPhv6gW48UiDGFUsLFTRLEhFD8
u6z/PN3Fsu4jqcu1lhlwT9Zqkg2IIKN6p2g67ff5VoFZLb8g7Xlbyux6vvRn5IvLLfZ9UqaCbkCU
2tg1+LtL8Y1Ne01/hJYI0FETxUrrH4zAkhr0IpREASxZ54kjQWlDKpd+cn0jxfuWBl7NruHN4Vn8
G51FlElwqp7MIAe0V4359O/eAuWjtxZPJpzusKcL/1c4xp9nvIQTKon4rTI6hM+fe2UeJYtWGWZO
m2/C/HeRneR07d7f2K3Tbvzno58NebHsrbGxYqlrlMdk9vyKRjsABqIKk1AZmKH6erDn85vkh2vU
2/NvcVkqbLTKJCPrIJjAtaHa8pq/wi0wCX832FJCAlEWyM3XDwFd+tvmCZT0wYVq9Rk+KKgVYI+7
Q6DY2/s/49+Ubz0ECYpHEM7f5qzFTsxHLP+lzLD1zZfGD0zq4u7GWXF1p5xN2gXeJAqFoHS6KE4i
Sq2wmbLucAtDSyynI/X7LyRdxZj+DHZ5aJi+PHp1yrbsHbiiHE5oa27NXy1K4d+PdK3b//yzXAa4
HcK/kdGI6uPzfl8fUdaYre+s+WxpguJGiw3GI6cVKgffjzqhN5cLEHAOlxiV9kvxq6R5FhuElhKE
2eiJ+wjxbNxHt7de60uj7LsRLpDZuCiVIBroMK8X7kn4Ne5G3ZYCgGELVe3WNjYViZjD9RneoUtd
wfRtFu6RmlC4aulWpc3t+UvVAF2DSYodtdYdQv//m0j7bB6+uinP5kFuoxGqgDJu08qOvUOY4RBA
WU+Mfg4UzsIRlOS5p65tPSXWySSRUqJDQCBQB1tdK2+cRFcv8bOn+So0nT2NMNRZjrak+riYtGr2
b+ldi+vdamnYd7udfege3/3ZJnIeHhBBu+kNQ5fa94viqwZ/NrzkCULTKOpXwKgn3kuOI4efGc6E
NSkpzg119yHGREgGFM/QtlqfORuJFvCWq0A2StEeAnnTG3iPmKSHxP5KDAE9wd2tpdsiwJ0v3Q/5
QSgfgvFJ7qo9tFddiJd1nSMmhFiZ9cNIjroB4CbLK61q78LyscOGlApxmq4EFH1r5V3N0hVgnAz0
1QXRXCA1jUXllBTgDF18lxpc4bhJeqq3CQsgPA2ZHeL30kP3JcZiAJ1ArGp99HjFVFrwNqqm7yNM
cpP31sQBqBFmsTI+8eeBjvR9KcYzowdwwdwwz08yzdQUnOXyruyf0QF0cWJGQ8oVSqxzIVS6sG5U
Yxan+k4GSBk1Csd+vo/7eDMa6X2TTzaj+BlH7V0vUocPf7b13icBz9tNgcC+BDNdamZSjYMm8DJk
xLEEL921wgBv0bdL+QUpg0lRAOzIJEIzSYHB/kqU6GsWJ8VprtkyO01dt9nA5h7RugdZM8jBVPBZ
iF5VgoRMZYOAInE2mvemuZXB3Lw0s/VPATMoMXQdmj9nnUSGF+hOFVFAzrAfB4wKw3dl/Gy4A9BE
SQv4ktuIaYZpqpXeHLi1l9ECkt6rZay9o/AcjQqW5r4jtdZTV8hQy9AIF7O1Xvr7qUdfadV5X4Dq
WfvcPwUjTt5DZ+e6QWsgUJCGh/221qKFSo1BAXGrmQjNfW8SLi9QVLDluY+5uiJDyxIie2irXRQy
nd3vTqwdQUlRHlaOBc644u8U8wutWo7UOgNmFmvCWWpBVo5OpUgAGtxriG4QDIWePCsSw24E+rSn
Oj/P7GmZ7QrDBrA4Bwtlln/rVCTdGHkPjD51JBzCez0lvkbbd0JVs2VQNDNkwNaslDHHgfY4SS7w
3/b094Sd8Bqnr/HgUjnEsjTAEHf42bTmLOS/neBiZL3mY/sBtsrnnaBnr99P6GuJerTAU5fyUz+s
arWyU+DarF+Vhef0LTsA3WFVzhYR0Chre56pvwvrHXL5gCw35s6wW6vgvUveeuYvL/I1cFDDrKYa
xOwAcLr37UoyFlP0w4RXBAzoc3TjQxvMxy5ALhljZil8kxBVDqYjE2g0Fk3sk0FzyXRaGt96LIVc
d64KlSMFvw3VWrsoEOiB6LQkwMjOCtgCl3OA6EGjI17IEUr7HJtxP7jJArLDbgz2LXBbL5+8/qHu
FhY/re+hN9Xl3KWuPpUapEzbyoCTjeTRD3Bv+K5t1PnCKBNby2H6yJO3rrAO5cxuk4WhZjMznspx
7+0AwMGsix3KQsAJFYJWSMVIP7lFMUJ/m167ROW57eJ5zU/N8R6ffiIXQRS+mwnmSywxv8IoHPhs
+l2v2usaJnt8t5b64PRU428mOknfBH5mG4Ha9cmqyTCdBnfO31UyNLmBjFadcgx3JwStlcLN2J+m
GXBB56ffradQC81qA5qV1U5fLpGUYzvYXmGzEEWirJYvEk1gKXC7kfxE46IVcgBWcjiSPj1vncTA
wbwVt7WvOyRJW20sjnJ+lP342Jb5oSi0pRmox7Jq7l0Zs/pAO4Y0JwbSuMQebQEYaVDmQCiE7sW5
ZPYrLRCWHMIqO0GVHTHFCoXeK5LssFGWjdc7Gqs1GLOVRrGkwPEylDk05YbDUpqJUrJpNVa68Fka
48LNjfkQWHfCkC4Vjgm2iNaVTglfMgBiFl0cpj3t/uuM5Ysp2m/B0+ai5kxHY5qY90mPi6ssHAcT
uh3u7tJQriqteJ3uH81Nd6Gvr9y8/x3jKKzWlNbr8MmPD6VmOKD0oyHvMgV0pxoOeOctlKo95EW6
CDm1gEGDybL3VnHtGmByfs9fhP+t2/li1BJ9dXQMRSsXcgOMnpV/I/u6NoyChIIqykj2qfpFCS8x
xoQoxpD3ytEPZ9V+FGdqM9PxXlqxMb4PKJVrAfP5YFOmfxY89ASUcdJ02uP40CHPx3cwZs4+d2gQ
vveWn+pstpN+/zAfdlNcO0d/ZP7x/P0j6Nfil/NHuAg5k06P0w7pmUdtphxrYqg95gI4VGQzaiCO
Dr+bAqp8T8/y+s6wf+2U08sPV5n/eNHC1dKEnoNd8uzu5YdwsmX8jGgCKWgaEyfXm5Auq+gIqUKf
f6guRA0cyKvtwKZb0Zer3UJipwVwGTyrWMjCYdXYkF+sv7PJ9Po0bgK3kLaCteGWV8J72hSoKHKE
52a7sjjfSXnI26vohUYdl8D0+7n8agP95wkkFNxliRYN/v77cxr5WI2NAKdRWIU7F/1O79DskXbd
hw+AJ9lbdEo2QuBEe3Etvpa4uuM+bR65A60TLc/Oe+G0y+AY7pMtUVqz6dBHDPfiVj9Q5vz+Ua+y
xtWzR71AUJIsSCKrY7JElLfTtZA9psFO1XBGs3tcOQLsSAwRFCHdEwR+P/Y1+Op8aPnvWbKSjEb8
sBm28CwnQaXIlpJVCHV+uCHkKl1NE1UJh0NTNFT0iC8BPs0vXTOP+CCEL3cmZOJhzsEnnlQ4zhbW
64sA0s2Bv+6j9+Q9dGeaPMvvaneW0PV5jO6R/qkDmm2r5+AQPyLIn71bD+OrcPR33ru+r19ddBje
29fx1TvIpwyS1q6UFu4ep0LDwr64W3Z4WHd8XQzm7qyDEO9DHDPCYyrMmydl20TcKwvhUFKlyDAr
L+4KR3n23DWwe4GeIYHUe51uX9yGjbbPhE2Bhuir/xw/wzpVUcPaimt3BV9A3hDDytgmHsvnVt9q
J+HJ5aRfCW9KzU/OPtSdBQEHTUi82bbZo+nkG3mr/Mi2ylopN6H1+/uPfBVAPJ/6i+OaJvnEHJIc
fu9DuqM4FyKyuk0/LCc/FvtatoX7GlMTbyedmp0ZOsWRYBXUbhsdwyfp7vuHka4dcucPM6F6Z0dD
KAt5qvYoLnflszxQlLM41LhV6VaT2+WYeguXqrmqPoXZ/fdDf2kS/3Mm0DMuoiktmcB5fw+d6m5f
t2qo7NnSpbxQzYXszZVkLaK+mjtJa0s0WatwdedETkhP1a9IfQS00EYLogpB5LTamoPj4gUtYP+I
2caqxFGwm4utHU1aPTYfVa+3obexgkNLzy5mhgZyFjXOKfsKt6vXUialmRXmzFcc4eP797uafqtn
73dxfxi+JniuO2IesH3b7wkmFs4jHsaz+9luR0/SRqOTMZ8/dKvT6cbI00/+d2Y1nMmxpNK1S5ES
Q/dSI+4ZWVwu9nvkohLYir4zWxv20v4STj1s5nOYgCfzcEsL8Ev17d/BEQtHswrTpMuTpTfEUUYg
mWTsQTiWH8q22me4Omb3ON28lFvxSGfg0btjk9XIg8rJvNzH+/zWUXq11qoqsiZOHqEKdjF/r642
7DCs9oypGxBQCp1Eaesu8q0EAF6giGgebnYbX91KZyNe7OvBHCwjbxmRXo1V/iPfVng0Rq+Ty+LN
saab4J9JPhvrArwkx7WkokrFbaTkx5y83+hJBKbEwDyR3RVmuerVxIbVtq4S3VaJfr9fY9evyT9P
cNkS0wdmKeUZpLVmjBwz/SxhuIQPQ9wtU+uUl1gNdMUc6RpMGaEONOnM915uPMK1isPZJ75sjolr
t6MsGsnbXkkWAcmjHL60wazuQ1uBUFLDDg6tWZXjVJGg7AnWQDaUZg25Wbf4/lm+bJ3//SAaaw2P
MMn48hE7O0cbveksGSbWtsOJW/30y4c6wDzNeMu1kuMMAC74aMuHvG3tQvkVGG9qMMxR8Jhpibww
IkoFHk+3lHLhRkwhX8NmEdj+7ye73AilqbiVDANgUruv6qc+JbDoZbQLwRrqn0Oc2L2bLA0XZMej
j1vF+9XwV7Lv0rONY2subwztR061WSCKzaOlOPIKYJZxwt2gYaFFxs68/t/m07i4HLy87mrDl0Bp
m5lx9O9aWp+CU7b3VBqMp5s92w274oe89Y4u9mi35GquAvbns3ZxeGeyqqAmWEpbODCEzKH6pOIJ
lnm/KtLiyDuQxMlVe2MVXY3/zj7Vxa7Wysw361KQtmX3EtPoXkxN4zoUqFsGR9fvJlqMDNrTicYv
b4iu9lvkh8htEOPlgjjiqTujHINl8Aya0WxmIysx3U6/f8f7iUZuf9x41aurUoWMqGFfQTXvIiFo
ulEN6jbttwrVo3RDZG2Wp/hWjHE9zD0b5uIWSAZsnPIkVcjh/LWGjovz6jhrBMRfwBhoITzMNqvT
jcTxWp6sno05vfrZUSAEhhrWDfJwIMOjD3MgQb5rnxJUeTAuVf0THOD73XJjMi+FWA0zK1zB4yyG
L6oTUftbshPFuhGw3Xivr7k+ey+NdxpCHwIIpP/490RJG4RPqfzZdQ+NsJ+oad+/1fUr/M9Efp1s
ZwNygwfumMvho+zP891be3eHJrx4rO3gLvqIbjf1X91+Z+Nd7PmoEoe0ymppWwntfGIVJr1np8KC
KYXu6Vn3moS6ClbP1l4Fm5NA7nHZADmL5Hge5A83Xv9aPKFJwC1oGVgylbW/11GjukHVC5W49aAi
EamC2wfjCQ+mGSWkwrdrihX1fe+tvh/3WvCoyVgjAGPD/L8sVZatGzetnAEWoHDczkHksWER/Xcq
VmJ+4wq/NuPnY01hztkXJko1e62yCGNoLssPYOwceKDHaDd//1LK1ZGwmTANThxVNi6+bd/Qn0Sr
w/AY+MBJyH6/jqwopEsWb4/apPIPDIH7gRjO7vLVjLK5jyrc4QFh+lM3SWkTpGOacGuFX/3EGh2C
CkVTVVcvQkZFaxO1q6lBw3jVqeKYCAFBKwpWgnQSEIwJfzMTmrD8fjK+FGcugxXtbNiLlYWDSeVG
cU7na7GW6//i7Dx2HUezLvsuPW4B9GbQE3ojSpQ3E+HqGoqiHEnRSE/fi/EPOisqkAE0qpCoioyI
K5GfOWaftb08VhRmtxwRJBlc/R7E66O3jb/hjP90fvzzp/52LtYXONZXmADj8zN6ysN3FRAAVA5V
np76Tv+XV/7HN/6PLzn8+3+sLfSOvO4nNwwaZYrAiNVgAvM4/zqUNrykf3mav/h///hBSikIaMgQ
vnDKMzBEa+Mvr+sPq0TWBJ1LcnAYFozf1m7enR8vPT8JMQUbzC4/bu3XqTz21/j0I2lfnD9n3t1f
CgMKGrj//l6yJhmSpBmyoXIG/ecDPOHYMsof535ZOXiBeOpC8K+xOr0H4uKUiLs7bufafORJMyHS
ZqNAxYlcgFOK7PynednlT4nT2FO0GZ/OgWQpTNlRX8KQeswUqSXHI27jyqPvpO3vgf6wlAnA3joS
Zq+octRQmgt+65Vrpj9GqCXyxLSw3yatz6334sT/GTMABkdL9IS9nIqdpXYMA3Y/b68IdEvyL4WX
/YAhs/FiiZ7H20AqZbbGPqXmwkgOq9tWmfwoUC3fK3g5g3l8aGAlIdi05/qQgaeo/RxoyydHxMjw
5L1jJku9+qOilwVW7EPbH54eHcSFhuJlVqyr8Qnwh6Xsz+Fh9fx8f+qiQ99jfHefClpt+5Qw4nWy
HAg40CEETDQU7+s8lj9PY+HllLjKIOpnpo5M4WzLX7ebXZ0tbWUkH8jvrcNe87PgeHAyvDpyS/kx
IJXhyq26j+U1oC5HJ3vRdNxW9mPK8AUja9a9tJVIcJ9TuEAYz1rip4lz/FpKsk1xvD6tmXEFF1ag
s09NDN03YiqHdVT+nO3nKmMGkJL3BH8xu/ee4+U73l+28Lvhwd195ijxFPF9070cT07ji+P7pBrn
H8XP07T4Ia2DYcyHEZlMPY6wQNf8gjYYVuGqI0/xbLJq32PyBRMICk2OQPU853c1br5+T1khhNZ+
j9+JZMufInYHuJ7f7DumKY8QA5NI2z02t7iN5pQf5wNZjizFu2P+UVv4o7oHKEiK3a01cB/tTsXd
od3sEdEy7+HQnoXrZ7j58eUDtGZdMYTii7DxSr5WDbtN3baeTjrBajr5daQ6L6uiam8CcjusdEfc
HW6OwYCo5gh+9sG4zUzxr/lgF2RV8Zx3A7BNijrbmGiTlw/uyxLjZXLyR18GpMHDqv98M1ixYFUj
ftQinVnqN9A4OHtzcKQ+xtyRHlRhDlrJUhdKoswlndFrZ3Qbj8ajmOfIcIY6ZaUDBHl/XY8ndkmP
mczJ6WDrTLTwEWQuoSZPJ3OfdEzDx1GdswTDwUmHMb7QXCj+IRKYmv1VleXbmIHkyxZAAThdPJEC
F2RYTv/juPOyKet6WoQf9360keytMu9mhxV/JOG7TIW5RHfmZqvh07uE3cHmQPAJtFlLfN6xkgzH
gxLdUnAnkyOgwdmD/glkP4GWDb0OwJRxyVfpdwc7wjve0p0nFLrQ5PCg6uciExl5eG4v9aksQk1E
OYVhEK6QnrwsIe6B4HXqZLAX6tzsA5IE58TxziyBo6UDd5B+HdvF34vBy71+SD6BxmsGU5mIikrB
GDdpnJ4/RlMs42s+nDgVJv2OHTi8LVbFBw7M5HsfvDRgTg+QniwU21Nmmv/ilT/juy3CenzGSxl4
pLg4MzmPsc/3sh3wwDPBf2AuxRgIEjMYNPw8HHK1ycnfM16cmHcQ+sd83nsNvL1b0sSGLfjmAh1K
fErufLsHRhqXKcpZh/zFHxKybnP6ZjXBuxyOV5N6uW7tcR/ejGhNMTE1rXtWstTxtPPZIYSspg+j
yyUmVPUaIyonj/LZG9WGZhdRO32GyM+bbnUYxgHty8kVt3SUeTRU/6G6IZXp7GHfI5Fmaavzt/Xw
nuF1oprDCuMBkC/+VBgy3C0gb2VlSVhb8c+ZNpO3ys/9Q9zyr4SXCz2g3WZrM1DmzZEhr3sd18au
3T0wpcEiG5N5iJ2f2WQUXOPrUd+Zd6/w7o6xxbLaR+SBsngtu2gKEmPCH+g4r5fZ0VwakzPblLRn
dg771Ay4aDimjQj6p0PloHT0hbzFGeSnd+bQ5eB4wpAZswhcHLtYT1I0+jxxNYk8xxHnhzzBXQnE
Qe8h5+YdSvbxat8/Rb8cfzKJFjd7YaXZaPi+gIw7PIqg8fOZ+nAP6cVr024t84SfR9yj+EsQGnFi
MhAAPxNWRIzQy+1w5rqy57XhFixZuWg1ot67pFVaRt2KGsfqhi8Z4ynAhk5jzY/x46H5eUm7iWTP
jEhxO4rJzUyNzzjL+2Z0CSbpOzBxe4ItdbzQRUPh9cQxHHDeTWTQo5Np3oQFpkZJb+NkvHkx2zRX
E1zpV8VY+OxhD43c+ykSCpxIrQteSJf0uYDc1D7th4x9kt9+3ZkIpLDJAGzpIemk94nYrped183p
Be+xY7DC+ChlRqYJnX26o/yph+beEOvIlvDx+Hr1jnYJLs8QTqF15pzM4upgGb5QWedlFtzRx1rD
TFKVPOtQFlJNSLR3cGUUrkCUwnCI9Z6+d/30FF7Xr4oK/mXLZalN9J0xUUMGevZ1hM0MmvOyjs/J
zd51HiEmrZOcB7jGRA1Ds8L6AmDhrr4g865nF1slAaAb5WL/hpWKOwousD2rb313ihrOpUzxGoSo
+1NY/2jR1a1Cel71Dw0LyCR4imbzLNADMdCPw7ZA67XPWaLjYq0uJIiq5sVjEbgG/U4ORX645l8n
rSP5r1kXjRbD7fxCqk5uV/PvtxUm8xkGbq09r07WRbSu2H9vhW8YBLzKQrHOrSe1S4mJwOF0Rq5R
ezMkR/LZzUT7nY7iLhqU524ZXI9CZZfBxX/FXPD8N582YALAbujWQbDVpRo2x9OKs5tRPxDQkRya
6SM57bt4NCYIw4Eue08znG1+3tsbOhcCgeQSMpARl/MroJ5nwHUDW+w9Mcam227o4ik7Lb0qlqHy
2eh0O/3u6ZV4U4wPvh6wJasFhJbrt65z7RKujBW/f1hP0XnhubQdBYz+ORkuRfTmHAPnu19/zoP3
ZGvR8GYOH61qK3NhwlDYKG6dU/rGMy0lBIhA6XJ0tl6BH0cz1wsbH0GuofzjZoNwWd6DbqZQ35q/
08rTF0zmmYtT+BwayYek4g5AqQxt8uLpXttaw7luun1mcXZyiPpvH9qH2xF+PUI0bvMBlwuWFaco
032lhS9aMr6AYz48LuHveR8Zi4c7GK7JXqW6wtttl51/t9mQeIxaChHKfdXGL97mot2gmIn7M4Vr
LpHTp/hw8pg6ekGdo5+9ffKjQ1BVUMHuoRiF4vg9vnmnqT6X0i49eFLaH+IKZ2SW/EqxZUgu4WiL
WyFVPIyMrXtuY/oXoPvnm43cDFBETwA0cpXhjyMFrWxxolZxzw3OGwNzfLKqzxaF8siSg7uvz4t9
G2SrDKhuD6KVETX/POnh9Ha7y+bADPAczcxjocdP3AK55jp3+Ss4fF/JpZlh4taDrnFxQtl7sXfO
u7OjI/pb3CAio40jAuREmV+wEuHupVFj0sTDsLD0zw5zXLOytJ7BLWC8dHPfVvElpu1unCxz1UIO
JsRzG37kupjrn/g42vm+jbMk80/r6kcjk2jsDYfb4klAvbueJ+dHdIWdDz25Z3kY34Wb78uomR/p
Lz4Wlx3R/ebmKauvanXGOC4LpI8BRZUnzW70QbT3sGipBEVhPRiNtG5fyOLCS1htzcVzDEFkVs6Q
lX0d2MZcpa7m9LNvQl/W8bBW3vHJxg0yGG7dPewjXk49QWA4nB6vb1S5j917/MSaURo2cP+pO9dj
TTJwcR6OMTeBeC8N8iQiDJJ1WCOL2jp/cYr6TKZ7fdgS9jzHurXOvKs3pEEG2J7BfNgINUcbA/YZ
1IMDQsMYG2E+K6LH9OaY3umzDy+pHhTRmeH02NDs0dPK93c8VZK6tI6mRS/rNM42V/S0W7OL0Am0
O2VOt05K7qgvwOF9ElcF10h0jIlxgIB3i16benM9mrvRWAMTmn8MxxwJ3OqQssuRmsKsNohSiVNI
a4iPgzyS3Fv6SN9j1l2qWrzI3vI0d0gP6NltjHE+HHc8rSG+T43QdItx/6NtT8EpMHiaoEFYDyz3
dtn4fXAjS3CL6B3cCfsgEsXSUlko08zPVgd8k1iv+HDerVsITIqbEGEOAEecOMlQKEg42qQmAyUA
YP42xDNx7HTWORqc6CSobxfuC4EZytG2D7UfY13P7nNSFJxfyTXX5teDsLEmUHgfj4gjcFnMEsXh
ULAkq/AIcB3ew22QYd+ANU/rBCEsuZAyGVJPGmUxryw8IQQ4QWLiordI+NbCDkFfqM/yMB/XPPtp
MVZdhO/HHM/bLL5ODL/CJV2OuYmISAdAnLAtlumVwwnF7HAAyQE5Engb8XgIEatGnDFvMNUC/JrL
4p5cifDKCFuf8NwNMxszLDc2hPxrEeIeMSbuciP3SQ85PVirb1i8JBkF54k6K1ABW6Z9TcTY9Ggj
hGJwNqyC397tAOUc8354wy4rUOQ8vVp1y9C9ZCtoOueEBRTl1bThSJXsa9Qp1ouDzADCc8KE78zH
e45rd0TFALIYAShW92N9VTtsRqv2epRgbVDagmv4T2c9G/k8fQ0srcaKO/imN0BgTVcKDx4EQeoC
0PO8nn50u+gDVny+GtJ6jj44P3emlJ3zRgtVtwcyfpu0897FRXn82uV+413HZQ4IB/I3aEbqSV4d
VtHDusSqX48vc8m5RFcP2nYk+/XnmegkrMjV+aKd9SaZWD7cF6vdgv4d87cK6WnNgWIsEVtAax2k
YaGBCthZIISdXrfalDFr++JHu4fLnB0BQeVW2GqOmVfeKE4F/1Dhp2kkMXMtxuRmInm1k8HxFu2L
WyWCgBtU8dlOBoUqo/DYg6aX3FZImJcCAhwgazkxNcR6ciPO0sbnMoO5V4aoQ31l0aUtgdEhBen0
uAzGpkCRpgStsTl5bF4pDHXQlpU9hvvLAiUWkFiYkOlCMC2p8qnODpDraHV86RXL35y8g3p1wGaU
vwbKCGnuEOO+KRLsuXfTbAX6ne2R4ahahpAWQrK3w7Kfj1aqj8+oxfw637neZTo3rPR1O9kHxjRf
lhRClbV0PA4wQKQlyDx62IyxtndYZCxI0sfWIRab9pzSxozAK+o/T8tiDqY/yfZEGnUy7BcIsRSS
rMPywpz7pI3bY/Y9whg0bFbcQFuDQ1CLHh6bBlwd6OJxibNs69aexmlakjzk6471W/pEPyak6XtY
pC1QeSkmmnImjx/BY/AM3tLo6+fBH78F75meyIk2znHrqcOfcjPZyIkO051r2zdNbvDrnMwiIScA
tJYwAsD5raXLbRlXFDGOp2m1QZUKC1RZamOYTTvdfU/kJIPQwyjyRI3lTTcHWDq5EM39T66YWUct
zXkqmADnluwArSK7ab1RIO4EqiH7juRaDOSgDUBcXS3RF6MybJbX5TvKQt1fzSpPttxsSa3IU6NF
R+ZOWcvaldQWGmDzKH39GyDSdn1iGbWsm4OX8X6vK+Pp6BOoBk98FFKOP69d6vjBMRONZS1PEOAf
0O+eUENmHjvuPINtIS1ln0PPvsXmvnJZod/cl5yy/bKHr7HiKBkQdEMsqs5VV7GYu4AISgsbjMqV
zbpQAWgRcBHeY2yaORFjeLf12+2mFxfyQOGh/QlZ3t3nezC21WIRWL6e6DacM2UJQ0HcN5/CtN7e
x/1MSO9khRMVwsfwl00zdmjnfGppxVpaGY4xHnaf5KmzMqQYkkqWyoxRHb+HwtqPBoFLd7T4BdWy
E63vaT/vUgntrGjVnwzhx8X3YwP+DnQiZYULBhNKeokPHuiR2lP9do2GJIx2qpuNZQa5/ucmwUJE
2m7S4TUyTOc1numf5wNKiqUMJg7LCQIb2P8H9s/Bvcwu7mMueSJw2cZT3QGxeau91/by0VEIWffr
Ew/A2OKVFlFNnmAuGYn4gLXrA4+TRQe7Isj8PDFYaYbH08/3efQO60k7ZpjVyxOSgdPiNhXjy7RJ
MKjApiA0QmJT/tXcCIuV7uqucOYf75mWudJX2dnfWWKEb7jxJeqs6XVG0EEem8/O0yKRiDHBI3CE
QGGRvh4vx1zloTljiMPYapzIsv1OZDdLZVf9PuG/lIdDnHxCdMtocdpS+bgk0F2Kb41dhPaea1mO
26AKcI3zKYMQigPNkcMDFTJx/ox0SFMISRrnc4gmiFn8wmct1bL1nmGALn22g01BctjeUxWfrZYY
V2SPnhc5R6ZEzDeVtmyVdOQ3bDLYvY/Vk7eFEQVHWM+j48UGYnxNeAicuR8Xpyc6WQp2sb6RWfUO
IO1fdXH0KlPZGw4c8cgajmq8VA67eqWl+qQPHguqcwxGHAUqn/OMW7Fw5biaYo+dPgjfrC2aWMk/
+GQ1zCAFVGnIzbNhCvNesH/eIYoh0vtm9ThZbVzbWBANQ8IHChOHsCLc5ntBORzWT0PhQ0mNJfTo
IIsOy3r3wIVk9pmvFOdifbzimx3dLGHBBWF+5GG2LMajNWo8KNBplnDO+RyQVKwNhmDsy6biwYbS
Tp48GaRIlvjmeORRRCuHDLYqbbYo0rgCH/YJnDzQWclhjGMFGMfispwOd9sorDc9f/8X1XLqIq4Z
vTHMnkp8TpN4d3i6CvL3jkv1NTWTgRxw5X83HiKK5J7IgehcEaLd9+epOak21HypFVKqwRv9TqjQ
A6aZm5zswicX+c0rOo7BessqmIuEIFRapxq3wbEPjK9X2s/y8UAAroJXeuEMAc5aEHxp1rBxqBjP
o+wLziguIO/FYSVbgeBd4FUO12Th7HKe9SN+T2peOiba2G4EwY1LSFo8yeEpHe0yDiNl2rD+/FFS
g0FgK6SA/JAwJoaV8oh9xbmOT+vhKjETvnTwxsPqHD1t028cxeG4MnWLncdzT6UQx05b8hS0r9pi
lDRjyblDGNjou8edk12Ivm7JKdH4EEyriIBwfWXauh/nfb14JrKdls7dtB4/8Pd4ORkvo/+VFSrx
gYO0DB9rkNaq/5qiszpwMXLpJ8wQHbWzn68YyDuMD0HJIYlrOHjCOr4uuk25MZejL5VwTiUHtnU8
itzeHlPdoz8xclYQGAmbqBqwVIA7RYdPbLwJ0ItNHXUzbVV52ZOInQo95/ljpafXY77Rx8bkllwX
dYG3iD4zLHmmkAS8NcfcN9u3n4877+VwiuP2Ys4aT1oUIdJf9+IXx5vfAoQNwQJNpdko1pcUS+Ah
YkluhpQlR74+fs3FVKQ1M1FwgBmRg8H69gBv/LTAucmqf90nb7uyaKIc3JH3oOFALPdIzpEJOY/x
vS986DFfoUY7FhfGikImQwGbbFEsbvtqX2zf695tvJppVhtxa7PDTLWC03IOGIcbrrTbhxi1IN0t
GP98Byx/g4/KLVC1cqQTcDFb+Fmx53JyoQYEpXT2zYkxCgVqBh1v7jq9G0xLOTnpvo/xDKXoAgUh
tygeVQ41yOjKwZwP0El+Q3c0O/uM8YY/FCKqIQtw3sHIxYbYe0yYAAqunvU/270YHxbyLGPTH4j9
G5Ip0JgVJ645yaLH4n28rp7BpgxpBjmsFGeEgfxlLTj33YirnjdO1jDsvpfXjUUWApzrdPAJO7Dg
wAfZWMl+Pi+OMh0ljAlZ6uBY/lGPb27uyd3QWyyOxgS8E9mP5A2rtNkcJgsWzqTxCCSDwXBA5kY+
mkOk3TTW5Yhj64q7p7SazYOSjMbdXR5F4s+5iTsbczyFrXeWMdcmzSZfvDYnzabCmA28r3D0ZS5f
1t17+GD1pcWb8rO2l1kZXSDwZUQvk1x6bCB9zr6eKhMyemVu3OC1jsjSweEkODO8F1vSRxzEzADq
GAk2RTEp4ccF/BYSz1/GUOX0aaOQmlY/8ongm6vcroP8qM3NkEU4yN2fJ1v4NH1ck4JbQp2PZ2/r
VzZ85T6uLJ8rkbEZVdEgxGQWrYNDf7MGJJ0vsBkqv8BBqB96XY/Zc1VRk96seBXMwZG82kQVZgRr
Pja/L7NTxGBVKpBxiY55fKS909kngJCMbFUr4wj0Lr1/qVzCXyMumFqYvKmXnMi55aXcrZpq1mW+
XgTtHSHNyzPuOwNbrMmTaQNMmy4ewpaq9p6HyU0EOzJyWyHMGD7oHFX0pTNJiO4I92nT+Ej+lUOi
3KenSzS6o+8OctPv73E5iuQskcFmUtYtIklxD+bUvE8OXGq1B1W1olRyHfIxCWCBTU2u3h6CZifQ
nZ5WTRaWGsM6/C0Z82nMLa6L21QqvFJfHXS/pcxHtW244Q47Ziepr3MNa7RKk5waBr2AqPCN5Yj5
TGotJgE1Yikytmoh3cfk3PKxnr2Su8/JPJoMJUFCwObz/HL7uU/kP8lm1z3l8SIKtbOjbprJ4+u0
a8NXQmAe63HhUj2VerIdIURdHA3ngDhvvGzZffJP/ztPqFLNKOfTCBRCdX9tOMYNh66C/4x1Owuf
P5f1g/JU9k1tfX/eXiiePDnV0c9zk5YeNpYglpHTchu7GntOXT/9gisBE3GCC6pvu9x77o3jY3be
w5otqQGk6tIcG/Pzd4HfHBXGWbZtlu3sHEGhtUdxHZgpa+6xbxYnqicke4QWhCdvuy/C4u29KMzU
ofIpds5D9Z4vC/F+vVWckV1/l36/6XE8iHV3J1j5gtONzOwZoBqwIMRzMlynQ2my8jMAVmbQWIuD
9XRFhdRovs9pCNIWCchAyOuBKc1g76H5ccHVTE2VDEULM597YcLDceXksv7O0YqfvWEAA9KsP1Qa
houhix/EEEVuXUPTpwmHiOH+cwmplzhcVD9X7+kLx2xKI8J5fpIYSQxb2tUP9ygNEVZ2itAg4gQi
VUwf1O5irBx8pgTJYZk5t+pwd6NptlSsj5ywYeQQbHPbDZcIuy25JTQKsTTDJYlXEBG8rh5BweQb
FSRXTk9WEw4pAQV8exRxqRtWv6qnmewwAWG95xc+Nbmq9bRX/a8zfUQycrW+GnqoZ8cMH0k55dar
9r0vjO8Ou3wncF3PBU4DwO3OOyMnk8JsxdLiAlKCKrlxXey4+WzTokxrreXdZcVKkOYcce3ugHqU
WgMnjM9xeQc2kzaBQfTEnBClVWVCBKfBW191m/jg0s0czo5iStPF77pxsWmAVPw6TTj/aq6bJD8+
KUpLEYZClN1ZYRSG7kz5woOUAMNSRybkLdmN5L74bojxy/Dqjbpr1H2nRZKxhJhLoyq8t56ppiMy
kCyCw3LGG7hJf0adXSjBq2Xt2gbd/y4QGwdIV21Y97P3It8a2abqnDVHlLf9e9aarkKJDUoc+gfy
CMnO6NUXnA2fTTu57OUCyQdjtK5Q+TUjvFoi1PaDzoa6uDIj3gWtYvVZWCn0d2a16Sm1/eySGpDh
jRF45/zdPVx6HKhCzux0aDZdVHW0gzyAdEz1jqRJg1yti/pD8BhZ98ar8vh6sImJh1rmJck9wjrI
B7ty0+662WVcWMJc57TfX633pzJ7i5YoeFwzdP6vrzlkhOrsPu+rS+vm9PkfSEgaDPcYomGOl8LV
E2SZBcexYER480x6v/iiWuow8mo9iA64bAjgzsk5kcOSmu0jFHx1iZSlHT6u0+IG851NpWPJBubb
CkcG55aIm+MhDOS2nKFfsruYF377VtMau9Lk+qNO0ea9tzoOF9cN3wo6Il6NmDZii6fTDXa4V2mF
u+2MyAw0P9dtqobvry6iYMiyCKnlkrPiTOZdEm6a08xM6+C2fS/oP4uuYiy7zWvDJKYwvjJa9ZMv
KF6ruxI4iGl1voi1L13Zqdiwv6Bkl+dlZ3jZQgheIRsN9vR7ekfIM9pR0+VmZvMGo/CU4IfAcGg7
dOsTRpDTKimZ/FSmQ8xMV5WNUAfZZoQjIJDD4TMpTOF7SnzzCVlXNdgUaYL84fC2eMX5UZlcfEgG
HDHF8e8TMn/Q48mawtyVoMvMuf4uibzfdaUVJOAYTUNcx6V3KrfwCW28eqAuvO6UVgEkCdXVFnCr
Qv7aSBIN/w8o1Op79s5onz/+rqYTf41K/Kan43OpiqDxyXRR+k131inS+5prZh/HiEMsil8OmrJE
t7ats92qVkIZ28J3iwI2FW16/NZUHASdKI/opUuU0ZFoWHvexPCfaTI1rel+y9+F1JNf57/8Xerw
W44Hf3+yj9NwOd1PvfDb97/T2vFTP71ZKd1SMigwg/ZGWaat5Z+cb34Ry137EwuaAN4oF+d4N1lF
K2Ds0W43ORGGWxNhTBkTQC7gU3tCkixZFMlYIZUV7dDU584P/zxZs9nsZ7Zu3O3a+SKktxdkJLPF
4i8y+z/xLsGh6aoii6LONNpvOvuzWuU3pL75+NHDFaceDDKlpMKoQuUo4SMyG9lfSZA7vulpeXsT
E0v79n1e5SjQ/l3HaP5Bpq7iTMUoykAThy73n4LCs5bfTveTOsx0b7elFXrolXprecSE9CdRvT0i
B5pYgr1HmivYiC/WNZ3JcaytUGJ8li5ytZMjl+yuO+/aU1xr3pLh5lAe7fLTeNqbDd0IX7d94lbE
vOQp1sWbU8fYXH5S98NdvEgWZ5lB9G2Gwcp2SUfH9XiX2a+wW54tUoTg69+/tPIHdSjDZwPTnNFn
jfnr//zS5Rt373NZNtMn9rLiOjuH2QbvC/G86n6komIPTcR3rFIe7/27Nn4f4pu6b+4fF3ll9uPX
MzFgxJhTA9uJcvOqo1ae6q/kXI7F97YFPWgGHVLI7qdv9t0NSEF649dHszM5qz490IMWw2fhn3X3
37/XL6TT77v0n9/rtwFiJWuLc3nDoB4nWb5FpPjedLrsLcoEnXd5WR+q/fPvP1L+w7zXPx+l9tuP
LO/dI9MH4hiiHliNVXBqCEHQP2z3guuh4T55399sVrKV/eZ+wVn1YeEYS8vqo/mK7Icd/H/sLoZo
BBVAvqyJWGX89nLvYq0pWSdhDDJgvYpA+XhNOn+EbRIRAPVkZmilv7ER/uRGNYzuDHpxlLmKMCy5
z495fsvq//O/xP9tZjdoQJemH9eo3nSnp0uzbIEOEpEgbtmcFLjjllZH5ssl1EbKTbDFFEV1+Muk
gPgnhbCpCKYgKCojb79/kFIsCrVQNQw+hQmUm5EWXdD0clozFtFUcSEgADj/xeNb/JMa2lQNxPoy
ymTN+O3b40SWXbOR0cc4a56Q/t33qLtbyOMMSsHW1NDvAo6GqPXvq+9PG5lBeV1QDQMIBlNL//nU
DeN0b8srpxcijbVujaZ70fHmt41PATvcHnAOmB7CufGV2z7jvWNbsiKsb8aTzLYXeMu62G7MZve/
bMM/iNzBOkDpZH4a40v5t9NFA97daibHu9BP88vmgiEn6b5K6/qg/UVP/6dlpwKR0IeBbc3U1N8E
9fX9dK8YCTyPxXw8qhLThNb3Uj+VM9lUffWyQx89aehkVxFnu5cN79Z7kvLmzURVd1m1aWrFOZ3b
vwIbhgf/20mkcrISqpiYG+rGb9dKberAT0annmFw+yQCA8Km7b6Hdo7d4OW8baT1ofEZuxIvax2O
jEQo/O9L449PRgSsIYpcs/J/7YMaCpB0ODNEX3Ub+fAh1kzprOQHmBivQsYFvIrPkcsPH7xgj+1h
GeE+bMmdAHGqsHMGIP79A/261X97JHwalVEXWcd/Vv/t1n+/q8NJk6oBNJ1PVO9i4LxqYb/+PFab
xyYjdTzHzxVh/SUL37vhfv3LBxiO4v/6ABgei4KINe1/rZXmXN377qWcmUBXIo6FsItQlFFSaTA4
HHR0aK3DkhYOwiZXdq/eKCz/cjr9CRaqyaYiGqpOGMkAxX9u2LfZnfrRyURS0QJjvp6dVtXcBrvC
V0tn0aQ1/rpYDX1kBX3qiQLHqIwujR4ysOwx6DkAocDrYinqVNRar6kOGKmTqArq6Jv7nUjboChm
RdmMy2f7l30t/2FR//PD/zoF/3HG30r9jZGpCDwgSdCC5MiswsbnjruvMsvPbcvdmf6EeHMVzPQl
HlAbPpwV/OXQk/72MX47X0ZAkuWr+WZAy0wLCjoM7byvhl2jpm9G9fFQjPwXFbqr0Dh9/3V7947c
j2AwTXK6EHdHpCt5aY4jrVjlXTsvNdxv7zP1jeuAcQ3/fc2Jw2f5fc0pgijwuiUuxt/n5RRA9/XN
KIRkQDxSUQs7ELw3JEKSw8jz31b4H4IR7Z8/7fdpJoDGolrwgiB5DalJgkXOlPcz90vHgiuym3xE
Pxd7tv73b/mHAx9ctWga4oBWUH+HZgh1WQhl9e7js+EPND6t9wc8G0NHf8VKGX/8irKqkDhwmpj6
sDj+sQYhS8ivGl49Gv588sD27AlTbmTLcRbje4Dqb3mIejrA8vgaIKWjOxFfZwhp4He9Q8ZD4Wij
kxi/1mogIZ1DGyQkuW51iMg2SnreXOmeD/sqoi00vqb3dLAGburwPLkus9yp5twkZkq5IzJmRmJ4
5vqXqmKMxCzUS0tA35BeJgXC3bAJjeAquZheHeb59LZ/vKNHdJ9SY1/9+/P/U/jBC/h/D2V4aP94
KOajz0dvCCnx7Tq90X+VEl31RZU8vlSikeYZ2FhoJwpLfw37/hBt/cdP/m3F3W8n5aFCXUj2cnzy
oNQ5Q4sDkv5fNpIx/EX/tZGI6AhquU/ZT//5FfNr347wcUSFh58eEyFMWzjCejD9kyj4vVB2Dsk0
46ilAOWKRLzhF9clBb4O5TAWA9ScLuNRIE+7qPU0fxB3Hb+pOfvq5ClM9DaPH6ig3tF5fZiOZgrf
pKXb0zORDfKNXm/n3CK6MjPKalSQkSYHgI1v9tO+OidaH9DoaAwPv7GhjYS4hsbbX97yMFL3X49A
gzBNtCOqmv77uWdKVSkBmBhnJBMXFMgHhjgQgJe0NP8vZ2fW3Cq2pNFfpAjEJHhlFmie7RdCnoQA
iUkM4tf34nRHd5Wv4ziio6ru9bHlI8SQO3dmfuvT7Tx4vicz2p3ppt02g0Ln72//Y9hFFc/Sydo9
UYRvKc1YzEejJr6KgU4i9RC6AYI3a1Rh0OSKRXHCsSaTmXcgvQf8DLnokGjuwAnsr1+FfD09ksW4
2guFNq0hIQptuRIiOWDBMeO2cf9+sD/GXQXLdSo5gk6V4dsmaCK0aT5OImneDqOgCSYLw0Bg9Q6l
Saa8vaSz9lvw/WEPoA7+1qiUNRHEzbe3rJvsEYtPjDR0lD+rMdM8jGrMkcAU89HiNkOvPYs9NRCC
WDbCRfN624aL3x6TnyKxIpF5comg4SnfdqP3MO6kpwB1T2LumdGShWj9ZpH7x+r1+22oyOwtNRUL
tonyLdhgfSXIXSWQBVin0C0MobPqCg3LG2iTO0PfmZnfjd0y2l6M1adtMCRYgta1BLoB7Dm2pSsw
B2H4WJc1i73n/T/WIkXWyHfhDGlj8dsZyNI77rU6O0uqyj7mOMxWWN3q73fXTw+igmqYHFKeyJry
7UrfYMkBnW6B9+AKl2L+BERs3LAFY6RUExdK/Istn/RT8EM1zOfCB2tMLvHv4KfUQpy18gMH+Xh2
Yl7tiTZE3z7N7DBnw7dcbnbyyPh0K2emnmoImuZL/yX5ocE+j/kN01r//fP/dJepKgdECstGTx7O
zz+Wmy56ZI8k/QMVaqa6KZ5oJpt/f4uflnmV+pTKbcZm/vvDFKpxXz7EahzAq0V9LobzX8/qn9zr
+4080dWxLg+ZuCp8u5G76tIXz0vXBrr0rjNDMLmbXSkxjk9fXBT3WssYi7AaCVnkJopg3Job2NBN
qWfms0g9MDNOgxlHGG7u4vmBBqeYaLTWR95zwCHTLGF/JaNF6MjqZTlxB7irKiF660avXGsvVhn3
q82LzlzXuJylI8rz9eMlq0a2MGaAWMOf6FhjxsminlFe+SWe/7RBJDhC4mKTOCFcfbupaoL5M7xf
e8xGaO3B2eukQ1GYcVPiKuxLFXNKMJ8VcgbK7Nc0cx6qBpp6/SjoyY5Bn8U0/prwl8MSf7q5/u+w
JsK3baKSNprUVJDoGjK4bta6zTR/GSQjw/zdZM7o5Gj4v2W00NeM7QT6SgG/jrJVJZrqs7/fhj8G
O41i2gCR/8NP+fetfq1rOa7r0Wh2WSBKTDb3mxnVfrwKUSySbi1vfuFXi8F+t5kJ2O/tcByr5/dl
fxxMDPOg89NFPS36bbwQNXoXtEWrnXTGnmdZbHOJ1WA49L8f9PincKFRjeIulZWx+H2fJkXFNbmq
MU5F1P8GGr32MUw+7u4MJDICAJrogpZDEH55Zn98WzhTkHOo/1H9+fe5KsVQbKUBbtA/h8ob+Jx8
/Ptj+2MdQaPYBidImUii/i3CC6A5GjXXxgHGh1Es+GWE0oeJiWZCSwo2YNVUXjhWYRt/lHS0NO7p
NsfnLUrsRD4PHFH5/j6OJ8bQLYrAmf/97P90/+r4E2vs8UV18r3MkY1GcpZOHkLQS7aAsVU7b2ta
svN7Yv/9jcY/7YP1MV0pqjuCxKL27/NdaFkay08QDBMEi93N0OS1hAIlO/OG8J+l+MgXmCHlDAfQ
jCzk8peU56d1kEozu7A/WaHw7QCyLAkfgqr+Qbiqw6hwLXnXAYWJbR8t+Cb6LTb8tNv45xt+u/S3
vs8ncprfZnVo40E1gmYWjj6fEmL7nkFqxEtx5vckl5LZrKPoQ5nMKm3X1C8SbVv8kp7Vdhxu/n4Z
pB8v+D/OwrdlRBvJz3FedfUyn9bn0enuUPDGST39eOCrVLlUIfLe0rC9oTssIYYdM65w8YcJmf6r
3sYUIwW4I86dbSIeBC/1G60vmvN4yvZ7ZlsmTGQ8Z8JvR/3zqZwMRVNQhKr+bQ2X8jqJCo2+xelP
UxLhg6ma04vPiHJHKoFv8wv6P+PuIxIoXYoGOqWc9S+lnB9vIBnnTdafIWf7FutrVmA8vVWRfhKo
CSwpmEOcoC6HHf6bo+5Pzg+gH//vvb5Fp/qeY1OgN89dZuMdhSS29RP2Bihnh7q5PqjG8adp54+R
uYOnlC5VRuoMvTSlaJmY8gppmEn/G127nCEf3HGVN83bBrrC58WYYhqKZr/g3FFQnH+y+AeubS58
j50h82mCMWZ2/o2/lkqEuWdocTaQNod5JiZOtx4mKI9hhA5DOCaNt/dPuqDBx/WNe0Bwfrlfh6fy
e9rzzxMx/Pwf2ZsWK/fnpeoUTsQ8eNrO6G2XLjPzM3SACCfGkULsHgCZJ+DiPow53ywmmJSPvx/F
j2uUDjdmLBG+JuPvhTEt7dpx/aCIN9gVFHXrjCiIPyplBqOjuL1GRbket/GLBqZf0CsH5rXTh838
cdPdwXG6Sn85LT8tXroii0OCLbLcf8vp61JpQ1XGIakJS7cXbKU4hMpUin/zsP+xAjyUnzWyeTa3
3wsZ9F7Dus2feOFYJx0x4yDmBzXSo5G5GIYrzW1jUS7O4gzihLG9WIdfgvZPqN8hXP/vAXx78js9
1pJmMu4CnS7gYMwqoA4Srkwt4zj5WOgVNPzOLjvmReTGIuONui9dwnT8Pg+rzlVgNOLFUOEJUKcj
T6jWKcPfD50RbtLFcfL29xtF/PHCqBOd9jzYVOFPWeIft6vcFNFDyAZiLeZBpyXD+bvbfmRP3aNr
LxT6WIOSfkB0/BKbftqB6P9432/pcR6rhXp7QlBqwj07EFKZWvtlH/Vjrqtz85PEaJiMf28eazXl
s+tz+Gykao4zQXC0Y0Jg6jL2vLJ7LLLM0P5iTtELfnn+foy8msKbsonDvezboiWOb7KUV0U3A49x
GxTThKdl6Y9Wf796fwoO/xFsaEwKdKP5T/4WdUOh7y+qeFd2knGYn6pDZ51q33p9fd0lNiIXtFPH
z36xOt7pTA/83+CQMwb49APdY73ZbmPDXqjGrEIZa5j2EDEhFvz9GH++Cv84xm8BMakfkzjRb9JO
9w6Nc4BdMq+M5e5mfiYm9r7We2q8yIxu+18A1w6/vPmQsvztBH27EFdMsm9S2z+WKToGVJAPOAwh
KfrFEpkWXo5nSG5YBVwEDG1tPMSl+lwp1UyyJcbDUTQVaLn+fkjjIdT97ZC+3fnjex5NLkVbL1v4
Jfn04qF/5el2dMBTEbOX1FQoMyYfo96M/PgToYD421bix0PQRYo4bGFIDr7dNuOn2olKQWLQKnB6
cQGyRgANLeFdOefFL9f/x7YWEDNZw76PYs732a5rloZqL0I4TRrJycDb6T0oGkalbq19w+IoSf44
AcnnqqTVBc9YEs+DDQxIS3Jci90x1t+WeOqYhJ30lR9ek3l2Q1HTVYaWHfUb4toKQsTFk0aSNeka
V1PbuT7OnCbJrfFvSMyfnrmhQA5GfyJSovoOS5R0XXz2o0uznIgHud7kD1u4muHgpbQO25ci32uj
TSkw5puKlF4xAZrjU1ji8ZxuOnF/YzZDBp4kXsCOKCvpti2VYNTuVcL/1VF6TIgCLZvWmGvXlh67
IuorGulSdtYm60zah8/3Z/tZDr03M+39MPPC3or9vHmpPQxYwmQePhDCWXls//2+/eGegaNIHQPG
N2zK7/dMJ7Yi/UnmXtDJQ+wAa8MA96xjNPrv7/PTCs6JnYhDmU8SCaH/TqBysR6ncZcqu9o/nPDT
os1WGbuduxkdjhXqhhfNYADP/PJC87eE+ae69kTUZRnsnihyJb+FizJ/dqqWNi2cqaf5Rg6auckc
vQiTsOgafosEfz7Kt1Dwr7f7FgrqLus06ZY8d834g9GKJ2rBnBq6rc4LzF5DuygdbqRkAT/r8R4W
ToxKxoc4h0Nsg8ZVcLNqpioM6rp9bWa9rfkJgoFDmBjF3R0zea5ZRb4QR3bcoP4FB70p4c7giGWd
eOyjlSa6F7o603gL3uwcAa/22KA8D9zbb9W8hZyXWwOaZBfSAzbki0ceriEzKYwByHaDTNH5jYfU
LG0oX/kg+h9Bi35AD/KxfYkDVIS2hrjvq30XhkqmL66lLcCdqebmjgLxIVZ9Uh+XBTIrqBs4SmJk
mtueYsAY60K0sH4qD8zJP+36C1XWSbbHC1RhKYZcxWEmblHB0MxXbsCH9rVs2w+sN0dYLRnau4SX
1zqeWIMvb+qTefdIJ3pT+hoBvsRWYFCVYN0yxqpPPlw0UsTexKB2dLf71+aV4fg0sRm2R3SkOYW4
z6Edxm4nW6oEZt3Kx6AfjX5yKKrfykvyf64P/7opvqXKkyqR7ux48dyBVUWB6RPhrcYYKkwAF4sO
66IhLvv7M/fTyOiEzjI7OFlURF37diN21STp6y69zYTcvAmaO6lj6yqpVkzAGVEwjRG/ja28cHq1
nEc36FkalEf0NGRxvxzLT42wfx3LtwQ6SmmSXS/XYegqCJj8BWTGts8wJrZNl9A0fdP7fav8J1P6
/ijKQLEJbMxUsWf6d9SJpPtVucvXbpdekQ3LsHyABBqXNXrh3jihzaINmlpgBTsLbI81MY+oK2DV
yNvOJMfbhkEzRx5n7fWpBtktdS/L3/12f4xPNMFUio5cq/9oDaj0Bi5jPYch2R2xPovrhXRHsF1s
k+hmQ4+9PA9RxYYvpSgn9b+s5D+tADBBWfuYeYJe+y04TsqqDS9ZzeSjDUfGSmYtndsQhMrfb0bs
435In+ktMdHBjBc1FOnbEpBljz4pK/VJWhshMAAtNLGYEm6thwQ2JOoX2eF2d9WBI1aVDhIHRzFa
roJB1ZHalGTGUzn2CsLA/FAMQJ2JdUXeQseOfyAgSg2gN60IDkwaxy4gZwgP5lqfUreltGBeUMqH
1pc3sr4esOdN9U0ABrxtg3W0Pygf42m3BPB9YJrIZaS8WOhGjSPOSeYgzODxkhjUzUwAbrvQDCr/
wB0FrcoubnyGymaKHa0xLfbqCz3MFNQpodt4UiaBKsmtdwcnGP0hp26W5ch666fLVxJXqB3+vFi8
LttNarWJoQeP7VI7KzIwTFqEoY9RPUVZGpIGc2ZPO5zQwRdpI6D0Hk4eRlaMy4c+CEFWtmIDvAbF
jhkWw++blw3TjCcm73vn9XWETM58TQQvn41ph8FsktE34IzE5HoZ+sCVwEtMLpY+cubXnoMv2VPg
Inc61FyPLzwOXDWetsjIcQlgNta8UQ0yL8Ka0dABsyOiS+dakY4X4D/5QzogKBEfO5QRwazeoQre
3AKgg4TFXrdgZYRUGTngzTqIO5mdMHDIuUJ2RWOFvySaUuULbd1LmNlihQJIGWcOaPuxMwHiifVr
EDTvh255QL+rseebrFKuD5k1aBLB4ZvdCFZbe/c+JpKxnoymt+P64iirrtkVb5p9e/v4krlugjHB
lNjkNYduxVU2FYzKuJM+rOq43opB5BMGttun9+VJK3hxXjCvvxAuWJa51YKh3ne+b9AErHEui+Yx
LMxnYwXPi/GhTCcvqdlN7BaFKyrl2I1czf5ztNGINyIdIDIj2G6s8rnShB1nBhxDtdGfK3ZUytg6
gW5EO3GwUDpwzdFNlOG5R3x3XVx4EC56boJf83XpSxIZa4DgUDJQL5pXDyipxCUcjMOZoQLc+jRH
7wMnEUyj8zZgFAaaa8t/DS8ZO72FLQPfg3o5veOMlpwLjdmrZHELF9yC3YyUQvPHswhRK38Thw/T
srZJ7Dsraugb8HnI/BetPTm1wH4kbu2vPiNoGeXs+bRHugGYaIEyANhWa7cHRvYeULkQEcL8QPqP
/ra3s7PMA3/GzTSj5wcb+Gbed80sj6wUHkpoaDcLUt/i4YjzCj6r5qMcm6Dkv3zJ63B+n+IDtaAm
WVGGQo8EaVCPgBjry/rMiRRv9lgyW6iYzFKWfwDEujfAr8bT8RLc6JJf4qj6q6GmPkTDe++ktwGe
qRECEFkSDXCvk0BvDjgGbjKvm/J82oeyg06HNI44tb2fiEQ35rXFGc9WDv+otHLZJtdTyQDJ/7iP
uUL4b66vX20+PBPDmDVckIstP80ry4xqVcBu+fow5rEvnbgczrD4HE4290SsTdOnMxlmc80RUxNd
kM8ejDby7zAJicHj8BBG9E9Vq7gvqNumdNoBcCGyD/eJElDGfbyI2PeCRyMbKWd3nhvaqjdP4voz
kyXQ+3Hrp/WsVmpmy6LHtiMeGSOkWB9FZiEyu5BScgsQo0euuOGlKNDKu4kkW7dAIkidIdmJk7r9
y8iK/I8JFBORV7Ax1taQVw/FWUUMXkBylD/fwL/5lfd1f727E+sC0LfAQNJA/m/h0AnjsaE5smuX
3ecThcIy9lqmskf72zQ8lYtq1gIsXTx81I0+FJhFOwXqtIx8LtS2griJJm4CeSikJouakSVkssyt
p6uDbavAS4VrDMxseDgfAAWNvKF6kJ765UDi5Yzx7kcOjzPKrVR8tX6IPjWeswIh/GKeCWIscBj5
mH/qqzWgWUeeazZ2dhjhLVFZo6yTxdlgRuaP7czxcrcCkFvY4bxbQiFGOTyjWi3w5GSH2icVvTBn
adxKaBUW/ngv2qbF88q8oquzSVedq4Ve7spshuhEm8yC7wz0Z1scJu/AUueAKMcGGsry/fKGHH0y
pcQAJYZhLJvtwR3VKESbReemPtLe0Qvshbcc6fcq3k+muRUx6HU7w+Y9Vedm+qBH2wUiosR94XKf
79DSbnFeQjVcWeVK9XlMQYSzBvKbrkyPHpB0awib8fYBN3jer1AlPtcJ8j8eNYS300dqyi4oHqul
qWfyKPj6UllqYLFVvl347AU4f6NAYOVi5zFmWAp/U3gpzfISVCBVasar4VfnonGrnGZYYI0LTkmE
DTuaT6wBmSg5lwBXxwOpAguPNt5VNwBBZpeiDd9zTh/vRNrL1+WJWtKge9KPrbSyy4sNLjETPfG1
PHXvPGQXYcoEFKkHa1Z0NayMmMTI3Dy9BpUe3FjT5zxhHQZ3Bnvy25ilBGWjCoH8Q8dklSYFP6C3
+j6Z9R9PdP3vmolG+PbWvESzK8DamfDVOTgTr5QXQMvobUcf+LOS6OSYoyKrRTgJ6+CdXWI6lbaM
RoVrpIhWi246N31MdnFA32KuYC8AXtna0CevzTElhVV/0Oi4kwME5f7OPB7JLBWTeJChFlyipcB5
MXVAq0VQG76+vqzKs3o1NE890lVI7OgPcoR9VLRQ/MvLHRJUje67JFXQUesWhP3L+bIAoGncXnH1
S5kkJKG2adUV5ms85+NkII2XdTF4QQaSo5xIgIbPoblXb0APp6X7CK2Bk6S+ZOgzmSo0lV0Tg2a4
LGXFHUgbyReJ3mg7lNFA113MVrEUmnvHge872rJJHu70A3ji+wi64PiFG8fr/uemSJ5LBaTdmSgb
iZb0PqkNBk4mHy27Z7JExMrRvn278nzKTnYzc3yyIafOipVkhkvoQI/SCB3h6kIh4+rDcX4PlxlM
sWV0Rs4FhGly7iAQfdzg0rkqVKm7B4bJHZs6iu3c5Qrt2WYi3b4sM0A3nxmqicaTxzai4HCByBtv
7mEXms8REAtHlPfsPScrLv0dRs1LllmkDsS/8j0rHbE3AmqYvI7mZqqa5C1w7fE0ZviWXOtdtQkZ
88iekA3HsO6vnK8rrMSrp5+uHgnkugdbfL4ecL4k4SrJnh6YAFm10X/0y0fpscIIPkLfg3B4iKzU
LCFcrf++4Ykl2uv1q0sgdGv23U3t20p1cvNQWv3QhcEt4LUCQjRT3pPFHsG689BgN8LmSnZPYCaa
142n+dWsKFMAggAv0aDSFWY5NUFYFKCCsEkO4YNzdkG4vg/8M1Q3e24P2lu3T20KZEhYNjAEwu1I
MerIUt9bPM8XAwv4tuzt+lRbX5GbeV/Ed0BSDZD0znsElSNvx8z2A0OGsGleQOUC8S2n0gzW8lJ9
uR/F6TCmGt8JAEa8YE6o+eq/lNLIZvmXMhdWdy8NVFIdGI6dFw0BSh5Y0afHcDqHJ4GRSFB27JVb
p1vf4NVR6OHc7QRwaP7dxgPT1ryRjz0z+mBiFOvy0ziwqpe6L6F1Jfv9CEt2E/2SJDthCoN1ILf1
j8zrl9LyXmLeNeTU9xOzRAiwIZmPZjHp7RfLvrBooSa9kSZcY+/6dfsiXCjvk2VGb/br/s73+SV9
l1RmBYfsZki751paplM18bhuaWRVXwROuhj9cryiGk6iOkuhe6fWKBg5kmLejtHDug+84Akzs2uC
KPH7wUUCgsJEADuaF3y8q8hpuRddKPgyYaEqYXzZJBvPpxfegpqjYIgR6Fhhzi+b0XvCkHvLpoWA
v+6WIVwuj42ZvCBCIl2xARn7GeASehXNSXDJe4Zs3oo+a+PwdAfTJ1JzImF2pgS2EUBaCmSr0Iin
9UI+NDtl9liyJ/vUjxWLRr2GDSmaWEq6YOlUs3xjOAo67vvFTQPZGDhz12k26/3Sbk8oUV/BD+3r
2JZXTxLziyfEC4kkR6A5DcBjxFhGWZkUypRyS62sl5eJasqZwxIFaorvwCcjXaDUryBVoECNdn+e
7BXqDG+3DOiWfoHDaKmU2RKjo/5DqZfijzYrZB4Os6NIfIWxjFOspYBXwIpZNSvorZGXi3ZTug0O
DAC+AEfA8nr6sEUA3ID7gJD8VhY24xHS2x0xEHvc1gv5BJrdNU5VW7faKgqjSOysXl7oPACIoY6Y
maBhqc9BTMut/hEwfPqAJLRNXh/hruSzcnsOo2zEXOk4qsw2ccl5Ob7xw6CAGG8l0PzATznQpGO5
M3lgM2YxVs0bH57pjbYwoodZrSs2VDqpjvlkm06rvDGilwoALOPOO8it14XoQnEGsA2W38nf9RmE
kb26UCJwja2P7nV+WWhr6qDA3kk7dpDSuMjKIvfG4ImgdlFFPBFGuq/2pG5DLz4O2NVkL8iWxtbs
biR8hiDGgIJ5kcRKGHIvTYaoKQmeyt24mqpPI59JgHYJ++toOnJ4ciJ3PB1yopFzsSZT4MfCJnbb
oz4lPAeFV3vhRlplXjojesIo0Jfk9XzJX5HPwnU5LWGJ4XzMFnqaQj5awIcLtA9pM2DC5GmPrM8e
v+aQRHITW2D4ebH1XOn76CC+dxF5C6cMaAiR835WT1RK2WP5Jc/r1SDZTaby9v7VPQGKXURDOBEV
JyQ00/GXqg+8En1tF3CxFPf4h3MC+umsbm/wnPIzoWoDN3gH8BuW6SZ0Bg5fBKmJHT0pzpU3Lc/n
dNODjokoLzCePwOfCD4tZ992fATXwljp82QGTa1b1xOXkmwIIc9MCNMVKefmfuwFkwWxNkr4XlNW
8+11GiPshYPwclPMcDfePMdG449A2MzGLgjZWeOLSz4ayI47Lbturc4YPVrcvep9YHxJ7nVKi91p
X+KBdq993LEzjA0h9EQA2GB5yuDP1+aoN8LWbcm8JkYHVW9sp3ePgjUoUIrXfKcEr7VCTy7p1hMc
yYjZVBsgof60blDFoATAaMRsAhi2YN5itwGJyZpbmfLDKo+Q/yY43jCiB8mLMolx+QSIxk8CPfPD
2WQjMRbwxuOucIfNRfjmmCEzuERsAFO1BzDEl7z0OlcBiCvXpZg510/WquP1M3OBO5NrUxGGGyQb
ZL5XKJjYF6PzO972hI7mjR8SMJrj5D4NY/dTW4UvHTk077aHP/RGF41/uT7qiwa+E04hBOaJ0WRU
w6kv2H3IrMqMnOtDoIyFMGM0vIIPW2pOuAPqBqm1DMSX/u49M4cDFV+IVQIseOS4bOw4bUT6ziXc
XZf5GFuORcVw61v4IWXWJHJoHuScrd7irVEyIXTg0EAcgTELHxaoSRJE4qhAAbq2wE6yxuthAFeX
n/J5o9sJYJLJLxBiH7DR4iFwQfCbDC2Ex5Hoyg/UOIhKl68jzRjldiTaVyyuqBWJDsGHb14x8YD+
shy+JFwBGoaRVrCPMLPcgRI7vHZPfK0KuFB2rjvpaACJ1wTLt0o2itwhNPMisleCJpGXFw7/asMX
l9y5s5LPQd4O/HsJkxXeVzb4RfBGiUW4TnMrB1y5JaL3JNz7/vgs9pPeIlLWeMh8Eno7wSB2flbg
5rlkuVVdpsiOmFxOFoTXe+ny2gSbaN6MmKzOM3AzWz4m7zKE/sQmphOt+RDK0MmSqGzSwwJ5mHlE
ftYDPjiHz/cfBe4vfJjhoHiyWCFA0SSLezatuPGerXd5LQBA87uKPL11w98QbbNPTkwyIKVAa3LL
llxOSomxTWXYf84vQb3RAPvyBrozhl4LOxQeUMDNSFNtZPcbeJ2A73F8OIQVoOaBfVnRZjFHoZVx
YvcVALg15SfkNz3OMfAguNv9T2boNEM6Jj5TZNLbn0VpiN7XV1Y01liuY6aRy/EU8OzpG1CgsF1x
Vjp2R1kx1RfuDg5Vno7O4t1M34Z2v8GMDkuRcf9Kps9TuNSW9Sze0EC6voRwyPYFkeu1XipX74aD
kI/szFFwT98iMkEGdUw7Jh/N51EIrXR/ZUCZZOrtskznFdezgFIDLifcMOK34mU5pi9icN8Peyir
4r7cJmwAgPdMrznD7vz0zgKiXYz4c7QCUDNh51cf0/lkKo2MYZ925EVPIkSLTZ+RfgpHyD9sIyAX
wR6aMIS7xfZaDCAMRWyKl/w0epXB5ohBvs7n2VIWbfko5FaaGCBx2eYk29SP/Ato2uNteVsKQQfH
YMOEYL8XdUeFA7SWvcgPF2xZrK0QsEGBhUjZfE99IzRjUHqvV0oGcAguZrFlfn9QyVn5p4gXSQdN
kCgz5zBumHozYfJKAzxai4BBp6MVdob5q/w2oloK/c0tNCMZ0dk26g/Zu44IdWa21afKCJhPE3mC
dznlpvgmBOXrHSidcHwGzHLQJYDXbCbsoVzBa/bqmwL/4C0M6o96YGBL9lmGpBku74vxOd7AqdMc
OpVus8h2ohVTb+mpe0DcevtiA2npcMtsxGk0Bh2ZWoSlbO5vS7Y7JDIPr1Cg6HLFzHIxpD7M781B
hBn4o806h0d/jYsSdhgP72G8REE7y6YgITSguzxvsNhG3CvM1l9NCFsqSi1DJhV0cujrxEUeSDhE
IIG5Ow8dEHAmFrexzz6Xr8Dee49DY3PpeeCiJeuFdXntjHcgm9amMZiOP6jG09nTr7gY2zPGM0Fh
QbeGLJfNeZv7snjdZYxaMkW8vvgJlkreeMN0xaJw6030Mp4V6wYgv3AuVzdbmsm0fG/uAEsf0mC6
uIZg1U4xowLraBY5q5/AHAR3dgQdORTSjRuOLpI3htL4x70ECqi6UuFJMr1gsTSRRfJI3mDzii9g
8ihQ4X0y7wJS4XAav11n4nRMnTCAFz1wx/yHD+2bzPWN5xXyHkNb6aGwQIELUFCFqTx98P5IuG3S
6XAFlk/HnENYwWWG+s/ngl58nZJJ2rxrR+Hpo36Z7NVl7cBAvIL/bGzylvG6PqlW/8b1KANi9GC3
Ju7IgTwWPsXW990T1zXjNkuD6jT6rBBDsp89XXb6nNwMrxB5mn6Rt4z2lXM/dpvCgm9pCNP40K+V
uzU6NB6o5pnwgrvI4y2D9fWWHsUX/hyb109loCSzxwDBBniot0TAqf5t3r8lA0Z+QLCRKOSe+KLt
Oj8P+CDCdIDr4z2GKwEeFlb8Xg0k9w1rlvwJumw+/PGyJwtpjoToLbYxXGavfi1MlEsXw8GZxcH/
OYCvZ1K1eSCq/JStTYLpQbdN/Mu6fMsDuO3rydv1dUlCv+8D1szarecJD+Z8bAEZNq+EcAjQ6xGU
T37VaijPCvMxlW6RFdEffIJm2GNtm5XiUOCfnNhSYpJxBjbm9s4F9u7k/bZgcp+KCnjhLcUxEL7n
fnfbCBQmd9dNsajOjx36WqPcous+yLTPHOHM22M60OCqFVISui+ptmGPhMom0PxsI+IBoTtX7FbI
vdiSpdtho8G6d0lsZhgK98K0hPVgphF2Mmed7InzHL4Un9mck4uakKvxCCDzkBSAbGMjhYP4G8YB
ChPInaFN2cAMl4kdzvCHBbtxnGIyszuyH0vW17WKTHN+e2UFe+JzgXJad2qob77C6kRnZsWZub84
ywIXofZ8YYU6wcX8kA/Q9RhQLKhwSqcEwDYGSNSMQUpRFKQSeg1CqPyEColm6LzHNELhHGoUQ9lp
8aiOg+GKlkETABbyrkGJJxY1S6veP5btp0RnR6W3x31sYqQNG5KZs7186G6MPBj9jqf4sYquVgPD
/J19fHPCvWVxs+sDHMpXTt2KWzvIcMWZmC2V4usu+ejP2knRzKcjuf2iDPK3GELbTFiyOXjSO6H8
RtHAR8uaMK9CS5VeOUBB1tcBES25TwcMslVSALrNlHl0fNDF2oQ7uLf3YGSTipGR7JWFArdx4AcX
7BDkZYuBomroc93NdmSqQxXBUMACreOFurzSR1qOPut36nIycyHIyfC/0aawE4nq6aKAt0xkvM9b
Yhmpolsv2eAZl48cAP3FKHb5ot5R5Bv5uQAzubevsimK9IKcMe5qV4tR3IqaHm2Xk3YSqUdFVkOQ
zQAtMbdljmijfUl/nicIikROFs5DxzDvggXnhpwZsTt91POzMfozddco4H+yl8zRPLkxslVCGXxa
vo47Q5ylmECRAehWyVFHoDJESz1pTulmpB+xB/vRKraaly+iIF1kq8fitipe0g2cyvNjUSCQB39Q
QXinCLkULY76rps5NT5IfQu2Mq/Fe0ajh53W3clOwIZbYsywAbFw/d0S3UGw29fZjduqZ7clYCXx
MO+vmqOe6DFg0cYWZ0XNaYGqbRiXcPRZvK/8/FQ6Nf4AIBbxkhpBtgOvTI66bfZ1RLo08SXaEy10
R2T64IKeuztFD3ABKh0vM8qGIlsdUq40dazxNIsEjJpbeGoOUG25GNn0cWgpmrUWqmcKrfdzNh3R
6abQhsWvTU2utii9+sSPrxxZrE2dW3+9e8jqWGB0k+RpRiFuCTySdZJEly6Xo2wajwUo2pI44oJg
SfDb4gUAPkw/+vkAvr1Zut8NOdtA7xxRT2ynFLwH6A2wcu04UHoTYJsYiwO/McuzeEoX+eaOmQfd
CUQH9ew5fVoYh9ikPV4/b6d/yp+s7l5/4D7KYKhfduyCS9uvoFFzep30zK6JHhW1bVfxQRvzDydi
GF+CjJuek2nJvS2C95bW2jaj00Erk6bsMsMt4IJxFOfBTRecGvjJNURsiZPj5MF19vworGjBbc4G
7UEQxNEl0AfqMs0xY7YQPa7Q9PLB69UlVhvre1Cz9aORYUmUw5i/s/NNurmteOa4var39JCeH0yb
YOwABN1OF9EmrowR1fFN5A1PbegJQ7F8vE5m1By6oQqTUr7ofajhqYEpyrZ+x/EKqH9j0hQ8NHP2
uyvFnBxSn1Mxw+5qI8y6w5MUjWd/TS3havI3hctwe0leM2i3A58+m8Vn/Jth/TZfEOFIsS6uTrGF
Nh62Ok8TFDDUVfldOD0mVirMyezuB0rQAn6S/BWtRcTifolZJr/AvyQXl3JJFVlt+l+cnddy49iS
Rb8IEfDmlaD3pEi5F4RUkmAJ779+FmpiYiQWR5y4cTtud1dXCe6YPJk7154GvS3mi/orf+S3dYgd
5NGkNcbBZTy8Vcp9WDnugm0+zPZqgM1ma18eue4shYf+HH1l0tg4oyxmTZrwW3TODFOA2HPJrp7N
nVkMZUvsZ7CeiicV7HPulFWVDDM/QWTM82n8vXWQE/Rm4/oyTh8lEu/epOQlv4XlhNrE5XRBy1ER
42pMMkJbqNCjmhWaBYy3A4LlVB+7NSuOOPbEmUhU1I6UszpPlxGnGmGcn/2d9kJyWXsJzjRNRZtu
KPQ8UZ3wOMUdVdK5CAEQ6K6SbjwXXsUhlMVNDDWCR/BDSOUu2iWvj2U/2bePwgHsvIyDY3Mq9sLM
xKUqXdaE38Vwt+SajuZUncuYpYTT4V6ok+PeOtP593H/GZPIG1svIcxVDjmv9Wd6zt7Vo7a3htsb
Sm3WWj86NosJ9XD+J828I2K+yfD2F+7e+SOPwxekj1iDsOWtrS//hX7Bdbx1T96R+cS0ewEWQGKV
Bu5yA4roIV06T6D0jowyXHSIWdjcFgEtGjaqj3M7sQ7BSpx7K2dlPpGHp1AFDWOOUoNh2rHQwlKu
1tSKmMK0uXBg4/xCTLyT5Yn8lDKt3b04Tpfk9ikuT7xhIYxexXcUtLPiKbXf1BGLfbbLzwBkXQ/7
qeigvstzadNRMJBt47MF1F9yZqdd6skkp7Bj+VT9CR9T55fW/NtwKAKpO0lfadIbBcOJARO/lYu+
ox/1MFhmTYnqeM4O6KdYwY7iiTq/eKPunY8cbcQ5y3VErM+byHg988tDaiKW4QC99ljMSCH94Y+q
78FSs/tHSsScaIbKYLiX193FjuYZObFlvI0fByy5TJ4YmGMGskX6yuCIwpr3MU4hK4hdGrIID6Zm
9SfCxZOe6D/5o//hUCYmJiLjPo42vKDB01Gf+gEHwlaZaef2XAl2zZpFjoPzkbxjpTvGbyQFyS4S
ecD/VmA8M5Xt4oTlEcMBLxMmPtPJ/INFHCsiLspfjEzpMfnY4gGEOPaoe2Mv5iMmp96OURh7b09G
NF6DlSxeAPstOUscZ83esEkJFBMG/HEmcuaYr19eJkiePt7epMxeYgcxI1o7PGCqeIhnNK6Ti9nB
mF0oe2ohXHxyoCuNtM75rTl1622g036RjJcPhI6w9r2heY3TcTfqcL+YfZEEqOaHCE8BJAD2h3ke
dFP6If0TLJ5FaYZJEVWdp8cUQQNgX0jY3QwFsUpJ/fHyfmhW1bv/wN7L8Kwp/AkBNcecDPXKWliL
Zu4TWOB7yUb3kD08fDlbJjfu0rNm3q3m3usXQ5eBMaLq+MWo+ArH8/pY2rTSzb/cB23f7+Vj9vSV
aPyBh3SW2l/4eZAsRjuBkbQ6OjQgYspm9EWbCYnzVxrvzqB0GWpf8hz3qi27O0yfJb/UvDMFz93K
n35x0g8QbK34idCYRSCq6joXbV5JQkP3Q4TCYvzVrKj1nA1h9FFjLjhu5uqgrbBeCJeoYPPL3mcf
Hwtx9BXPvqwWTPhDVcN8Hhfden7IyhEmoFSfPyyUygtKpFgljDOSB3bL6czG8q5YgZTGnhv+cClN
WRE3gTs/mKw3Sj1hhAWjccbJYAG8d/9xscYUXjVhgdS4e7fWfniIwnfujLJ+Of74APOa2mfj7eHr
gLdANDvQdhYteV8+Kg0PiDCvB6Ghx+ARx5McUCwxo30Yfxh3mu1vyDdNCRaBJCvioK2/UriWieH5
YR+1J+UP5apRueymiLSnwp1OP2Xo57lS0v64zpV+VyndXnG7tjs94sG8iV96nxOj547bh25zms6O
k9mL8rWNAVih3EBy0vFCwt18vjrcY8YMgtSfdwKeT4eEq6iKDoXi6omrSMx7TaJjvhQ2ZbltEfNr
s9/FqvIgRb26hmaiYIUaIiuGqFxJVTPfNUqpH6Bt480rXGFoYIKNTeh+MgJeRCmcKYO+7verSv+2
FysaXV80ttGQAS1m6Or71rUnd7ppZorek/aqOAE24EdJnoCOPxR3EJA33uH3K+lXol/TlxoQH2W7
0sql0BA4y5y6krffn+ffJsThcRRk77ohKYZ+1agM8qdWnSIfUkHsdeFWa4//n4bAf2fAz8tctT11
Ru5UoQpl2pC/HOvBIiWThpYdNWOBnFMzbYo7TY7y8BP/GR08EzQXeq14tJ/fqRSqRi/8Wto0qFul
B2LNGT7OE3KzYyqQZA8MovSBsC8Txzh2dUdLf/u9/u/lr1sJktpIBdUigYPFGNlubQbd0M3uCLZZ
RG49JkJtUWIsQEu9+n6h03ehHogc6J4fU2Hqw6i10T8A1keIuiGBcASTSkYEjenouMB1lyhNnBDE
PZ2IsyRcnKhyA/LHuoAqutkuL4Mpjb/fc/AgwksnCcW6IXtFJSrwsSXkh9Elvis+h99POetCkYAa
WP5kjiNz+tk+MQ2nC3pZ/SUZqtEfYzJagy61t9tzO5t/DaI/elpPnTuaH7rRvJ0tbc6Y0O3fLn84
YZLCpvVhes5e8pHU22dgSvMHYfxxQLbYjLzPBvNG2kb9sWPQMulO603zd6P8+EAkMXPxemLKK6fA
xl8ECY8tJ2NtL71QeYjXH8Uqmn0Uc9TQkP0RShjs3fdWvtvL0rcvcjXUC7kYOLosS+Pn8eummZ2k
p8WMA545mizPS38c7saHe6vSv6p9pte3a14thXXSmWFbyv1KTLdpQ/Dir7SYQ9AMLm2j3VmXpH+3
mZ9Xu5padd8Vl0ispI2yY1itPXswNaEXA3c/oilr/vsKdQPn8/NyV7tacBEvredDzjf9eZhs2wun
VEpGeo6ujq4ljaYp4nVlS7ui2W4bknfx4IGj0SqkIMLuHhtt8/styTdnt6GK4IWg4NLt/3Nx8Zum
MvOqGiQ742cTLTFlEKZbAWUd1yc+tvrH3Om7dTqawKm6s7RJN5e2b1e/GmF106uFV5vipqDRCms3
fCk5/Q4eodFdPOHfnfqfdfTbxa6GlilGidQGBruQcjT6fTlOAGDq3UtAqd1pRjoBcFr/UWUSOdkj
EKUm2VSklXrygJ23u/Peb488A9iFRnAhS1ebr9fFcSXGvPcVrQ20diC3p0upGE1pUrJsUOTxCOUa
zfPze8v5zXXWVOGcarTgsFn+/OKyEoG3NVlnQ/w2Ru7jZfQcLzbIoyi9FOSJjfeFezgCpGZ9BKZB
7cf7s9mwY7/u3rGdnR1JXyNteiOZ84qYIpxOXsJTOiJ7qZC4isNFOhp6/ufulMDdm8XV4pE16l63
2c1x++0prqaSZmmZ5npOv2rxV6KmTKaQcnmX/kcrxGByATfVlImUfr6t6BJflD4g16NQjKgXmNaC
hk8ReCMjGt/baqWb38YCBwU5VRbhvvy8mqfFdee1kTTggnyaNTzBnXbdLC/g4VKy9eSN0Gx0DZvx
7p3btS1K7f/JwPx2C1fDIxJ8rxT6QoKGq+2MXWOb52o59BAO8QZKlvi9+CPZNYc1zG5YJged+O+3
cHMLoDFtiLjpjL7GfNSaK2eXJhCJd0KMLukLWeNudGca3DhhsBZb4OAHED2EwOFTfIt+o9BtIjlj
Ao5XEir40XjTTJ47u/1D+9DmnTrqaEFCe/8ku5Mn8oqDX8c9DqI6vMt/VqRv9zB0cX67B+Wi122W
KsLa2eDjtvNOl+1lSysIrQoh3ujKKsMEWU0xYXT2YCAeg734lemj4KNf+yusf/DoQ/2Dh7JK50a/
9fck7AOUO7MW5QeZy7k5TdDjrHx8Z4NN3twZKzfoVj/f4VVcX4peJ2WW3w0EQKmeERoG1pPh0GZ0
bvFQlrBVm2GH16jUz/dqe/x9nCg3DzDfXt/VbGkarfDdjvgkHW/GG5VaorOghmZbx2MgjmbliD1r
G4weyo0/JkOwOtA00bKi/n4bt3f1b7dxtUQ4eVB0ngRNTI1XeXlo8nhcxySLyUyrtJY1VPlq+eTp
0xytWBi8RUj6YzqdunVeH8wQRah4L4qSb70awP7agOJVNOMvovnbyPJ9MbgQVsi0vr7mL5Si8KUN
V4u9ZZOcGk2EWWnLCLSH48KdQaHeWsMsfCZguIOwoc/256D2o0ZviTPaVScvM6SQEblqtd3USFSg
1HTU8MuG5n+P1qdkl4t7SG+FhkGdYsw5srXipmuNqRobT3pIZUU9O0W4wRXGllN1FGK8l8XS2FS+
8u7Q15dpJXP2ylBh5CBj0b11tboGau01hBA5/SZIeOL8LLSi3cuKrQUJkIf2ztlFu7ViQZPVaP0F
XPqPnUfpXZoCUAy98eURJsMhEbu5SVAnmfoyz5NlIfpjLf6j6c+G3x5MHKKE5aWPToojTPOWBGvv
fIn4dkVK8Jyrl82lMbaV2m+cNniJrMNgUtFrqKWjngpo6KzzCLspVZjR4mtrZHbdFNuEwJ/LF2wE
YxyypCe/Qe6k6cdeMr4E56Hs8geG2bJyvEUbqPPAcNGhycso5yBZXLZ1XI1CBV0RoPagW/oGbaDx
Uc+qqee087tT99buDSSZxIopgg36J6nS6oGc6yRVvOA4ECxNnOq7M7vdvcF480KWSJpjSKv8s333
fem3Yg8INxw9Q8Q3lwgi5Xj8HhQ0l4jFCDE6vYin02IxW+OdNxzeJtHby+TtTRz3dEWMqM4qNunk
wdEU0tPHnb1O/rdRX9FBqJiKPnhQyOZVBFw1ZRi4eduv0n4beqh2smqU+tJ7Qn33gpquDzYVqWzT
CKet8Sm2B8vdeQNUhunrNhJaE+vdb1yAHeSQJVqUKYJ4iTzVrae2Ne9ErX+j0qsN68fdXgUHgZ5c
+twVuVuQUwFFR3knqJTokSmIBq5q9ExW6rHqAmRrTymu4N5rRD0oMbS9YcV3pt2t08OPu7mKAdUi
t4wkbv4mRsaeHe8wZx78HV/dnXHnO906PMCftfBwwZpCM1X556qW+G1waSS326TP1UTY0ao6zz5l
zDTNHaJQrILMaUgeuZvd2Vxujo9v1x3++7eFPLuYl1ruCMdodRsnS2k1RKDlkhwaffMySex7gdGN
tUwnhabrZCIH3M7Vg6aCD9qgztpV2LzF1iFlXQ3oy0pt0ehHGBnfeb4bE1RXZZE9Sh04oX+7+L89
XxJbpuyGMjFKdTRcDmID5NbBgTd88owBy+k29OGAHnEoLajKEbMeqv4JmYEkvTeehnDlenR/v5er
nctN6rzo9LBf9ynlaumpQGKvNpRFUH8KVK5HOY0poE6ifUfPULgKCtEuWJt/fyU3gkKAQDKYHAmu
EgDVqy8ehG6eORdxBR6gFpa8BS94UIuNc+95b539f1zpav4kniJGTgzabOBLbnBGQwiFz/tocSxH
s9lWmrwpE2pND+PVPTzDrZiJjCYZhwEHxKe/Ct3UwhH8pCXGN2fWNGzn2ruwFZAVITW0qdngDRtt
UJ+CL3KxGP/9Bf+3u9H1hzaZw5KCBRW7w1XsX5aKrzZ5yKTaZdKsczfSH/cof3V0PuCofMLDXrZV
RNCH7hWujTN19s5H1tgyZ8BgwEw+ORR5xoGMRDieqyd5YXDz8bxcUtDeCttYGWXkHhVOvfv2mLOJ
bGRMTt+bwhZXgzf0HAdI+mpxt1wNWG4ERdreHYfPhND0M4IVo/qNBH0jLlBHYJjAi2mRHw21Qbbo
pYreFlN0+j9I+fYUrgFcfcoYY9DFwHpUYF4CzgqmCLjKJWU0D+2tSw3R+hBO+tbclpuCcpK/qzBk
WPnjFiNV5TR0pptHHKy5QQr11tqBxX/vND3MoN9e/NUMC1srjy5dJnHcceBvjb2Tt49PHFrGPmR0
CizURtFdHGM2YrrV7i3iNy7PeJNlGGKkmSnp/JxaFXQaIfMgRYMJqNd0D0wRTWASPEsnXJjQeIA0
JVM8qvbG4vdBJw/r5tWjc22CRPZ6/F/+Et2+LXRBmkcY8yTKKR8P1jykVo6zT6rB6yGvdvi4Bw+8
sa6SsofDM6Qu4LNfPaqfyqkZlsMyzpm2WlK5YuWMunsf9MZiNVQGrAFPjiHhdRrrcpGTWmvk4EQL
O82JWxrplx3mwBPpkK3N56UdHPxd8cRI+/113vyShEvsG9Qh/0li5W4kxJBCmasL1fZHJ2vinpDS
3Plo965ytUBGvWkoatANsBpqBjh4ku+inH4v0X6rEkcK0NAIUXUF346rj1XEXRjXsSlvOjDQSHI/
xJ4EWw3eBYlBMVKnv7885UZQMaDR2F7kIZT5S0/7NhZbSRADv9W7FUkQW3fI7PgX2xRden2c0YU+
RqOjndV4teDSSSFqhcDr0HI1S70j0guC8pyZOmKx0lzrsbnBxIwOIDWE7Hw0jHzZZ8qSmubqMW7z
eV1QjhNqnOSD8MOsHERJmF0r5iSz0scKQ/Xfn+3WpkYJ0CKCIbU6sOZ+zvFIuji+EA3s1sbejHfa
/LSwAptqj2HP7JFNobx7yjcIDe7yOm9emrK4KsrgOodb+HnpKmY/FXUglavn6abbnnbM8cU+pYz7
ItkTO2cv/arm1PTv5g1vHPfx4iWCokKtMOevYgbVEiIzEDFDqM2dhYm55SJjd+c5qqmot/0mmvSc
YVpPv7Oi3pr+Kih5jbELj/fv6ebbQCoDKSuChtQHqwwWM4W/HHDmoAvugdRvAP3AaTFagbYb+NFe
n5N8r1Gdqr90pxQTQdo13YmsTmHUFQUiY3xMBkDQMqBLAhmqY7sS7fmI8EtjihX7Gy6twTTVgFmE
7po0QrG6PP0+7G5NYRYDWI4Yy2gcEa6Gnas6ltRfECyQUN+2i/RUHKJp+OHjcF3cWfv+j2ux5nKE
Zn3Xrr62ELVFILoVojjSsgjiKRgMmkp/6ti/P9XfVOvVpmXhuouDiAZAS7lG0DZC1weXpJVWA7s+
p8fO0hYi3uzklxZuuxkKWHWunjX9E7+gZRPgniXUZ5lePlTrIqD/IKqQBEesnkq9SCBrD6kLT66e
lMtn8Egx1iu3VRZO64ZIBaZnSBs1GrRC1VDjvlZAqaC+EvR7+JLO/h4BilketedLmb37PbYxKfdk
yAtL8Cau4084JIiBxWIk3iPqDWvwz1cB2Q3bHj4tgLd/4NN+m6u+2rIX9OtoLMPOmgo29Mxtui32
8dId1y+/v3vr30X6xwWvK3OMMmyPJcfdCPPkyzxIz9VjeETRDybgDLNeaqbZ0l1lW2/fLMWtslBg
zVi78hTOldVgqHbhvyp/pB2qcSqba/x+l7AESOm7R//YruXJe/4gqjQBxLto5+zTVZaekrWwaZfO
g3TQNrxZWk6Miarwd22D8lQ4oJpNMUgLdyZtWed0Q6cXYj/SzHk8Ccg/+ydjaS2bRfhc0Unx0IV2
r47SjXn0NsJauFM91P+NcXhDzAC8DeRhDbraNqNEVpVOrvBkebB29RojkmIEnHyZLM03f9Wv4TwZ
f/SDedB2EG8eXfo70FXt6H7P4qO0qjYBAw/94i7bRDsgLGsPHNYpXMdHdcVQjQ6XP5y/Vux00THX
wZ1kU0RXRIg7jLUWtEF366GRDwHsxjLWPl1v6cbYX+485o0UEY9p4mOEMSf5smsMu1EqhaNJ7Gio
g7BKPtZPn/uQuDEebZfL+deHsCZldGdhv1GJoiYsAnHEoAk9xrU4yJR4uZ0idSs5eBio41YAXAsS
Q9nMcn0zGLtjnRPWDpS2N72gx+Ht9+F/I17mBjQur6gqGcK/i+C3rUXO5EKMGuozCsUZ5xWsHGfU
03S056DgL9AgbLf2eP77RW+srLii4BxP2Ynw6B9LoybU9cpqwQyTyE3Vr1A9sKvAEMZPx46Bf3XN
410W8L97KNeE9Y4bL49JIvBn1JB0uRhVukcw1rx5GT25yHikDS/UU+6sYfeudBXOtnlrNXGmQZVX
HsPkiAE6F8II5K7n8V/B2vViqbFfSCSQOPAYV1dKssDo0+LSrMw2nIAREZVdS5q3bGcy7kV05Gs7
uZ9ZIlJV681gBFE0KltvJqZvfkUnevNlkMf0G6Q/5Pcv1XMKmo+bTZBNQv0X8nMEk0hmBqK5DPpz
ETh2T3f178Ph3/BfFclOoMozNVwA9GGF/j4EL17uaEIlrXJ1kqSzWo2XqU7DIltOWE3xzcxD7U5o
Lt/6Rt+vebW3N5cqFIVGdTfdIcImcyjyuZt8RVLhwVkSYsWndnGhY046+usSrNQuf2zW1SLyFkbA
Cf5e/vFGIUkd/KeGWSHromJefUlPSTwxLw2RI1C5bmsgj9UEBB8pBwNcg3D2aHNJPmQQUdgkHe8Z
9VAy+nfblVj8qNEyJRXpWhVWFG5ilQFxFbD5QauweRZ2wZ462vb5+TJaQacxtTEbmA9YNZ3K7UhL
x4uF/7q2t9Ekt+kppk8bS7/ymJEgLjgramt2iTm6L7Dsr9IoEsb96NS+E4o8IG4f6R81ZInPP4Y9
mqXR6IlO1ZKNPngc+n0m3hFU2PatRYmfGvY5JOmbzrrRF13aX7RwxzYWMR2pnvb8sKoG5ro+mdP0
g8XIfPA/qEDz/D5Gb6TkAU1/e0FXBQSvCcwkcRQw7HY3GfoqoylGIegQkdFkU4piSMfunTdujYrB
cEuW5WHJIi76OTPKrtQMx6hoExT6mU77VhE+ydyC4Jw7A5Pey7sKeyH0P2RVnFjBc01MZ7inMoeg
IbRzB+xUEFA40KhSicLdd/I32r5afzDUVmVO1BJj1xqSMd9mLu+ElU6VwfcBf3dacUz5pNDweaEB
0pVn2gV/zo2ESLufFNq0tnZScJbDhROuivpdyia59+LRCeBWrziCVyxOUnzQgPY04GO0UWQufd8d
nQL1nDQNDT4oywOf/h5olv6LhcA1zsxz2rFyBfTHIWKUTTo4kBsqn+TusgAmKbgdYJqXSdR2o7Z6
jGtEh81nzWktbs5tAJxE8L4qa1FEbyRBYNd2I7c4t+mygvXXroRwo8HmxvoGFIEEZU2YRsXUuowT
iq2CnQP8wuK1H5mQ2rTmxYuPKUyZegpZIK1ioDozKz66wLJNYRSCu7ksa/rEjUNfvgBZI68tw+ku
MWZM11Y7tczdBVDNJSEPTgY0L5hT8L2aVoVNYkC7cOdhh7S330bdp4o43seyJHWtee2p46zvJ2K6
cO75D9zarAfvUBzcRUwXSXb9/Miu1say4hX9KoyeNN5oQElZtR4tVF0X+rWyy5m97W7F4sYpn3O2
Kg7GkhYCkusEg+/GLnGRN9hljJ8pr78W9mW5WJBeQB06mVCVGS0fmpF9uCcXuRUSKYRE2l8fDBU7
kp8PnBpV2HRyop200epZtDc7AZXeoMgcDbEgLZbzewHRzYdVONNaqHEo54tXl6wETp9ymfWnZ8yq
penmHaYe/dsocGcWD1ysX5ZDt8rXnNLox+8r240j/yBSIwgcln4EilfSRF1NdCftedzVqhu6tdh2
R5upNCKtsjhq29m+tVHJVWscNB/sr9Xh98vf2Ih/XP3qybW2K3Sh7+hg7eYRszbOlrV+amXQSHeu
dENny4MaGAZIlERM8jM/v6uYD2Io2RmK1JvNDnMytFbThc/7NTFUKXk6elA+Hn9/vhvineGqBlVn
3VJIXVxNH8lI+0rqk55x3E/5tsIIyoPtDD2tE1p/7TufUxkil+s1+fv1rvaMHssNCqwMpTG7uDnb
mF+v6vnUz0ezEWCmZpyO7PN5TiPQAzYuYMG3b+Lori3qDanGz6e+etdkb4IQT7VmFerGRIHAZBZ/
NIeIKlMORkUPexxVK880JyhoZgVhHsbxnwBBC9PfNRpcgk7BKINOML1TR42JEB94fxoEJ83aifDk
shjEVwHVFox06WXj6vIoC/FcrkxEMHjVyB0cP1OWwK9Io7II1pqwt6KHnANGIQjTPgSYaKGBN6y5
UNcA6BL/nF/KseJ3u+YSLflBtmeZT6pO+1rb+9OLHs70RDk4IXS6rF7nF9nOVeNOol8Wh+Hwz+cD
qM4BhZCYkPDnIM18PRf7oA3WmYOrTdpMrdKjstU8OD5c7sadSqX7KWr1Kp5KXfMWSMKaRCUINMDP
cbeIs3yuVflcFemkdoJNLbwl5lPXCKsm7qZBS0c88Wu6YfRRZ02KUWh9qPDpkfaHn5EizvTiJERz
GUFp0k1dsRr5cGFKYUlZ1MTKWgHwK7Rj9NVgnUyYgYjq49h2cnGs8puL8ixZ/TJKg6mrmock8JZl
tCN7QHru2eyPVhyOjKq1M0idpbGWEn3f1+FCQ1mhuskmNRygYfqAWbo0G8dbh/mGtlDrsihxV61k
E4tYILSJ+BS7zt7VCC3bYl4DcAhBFWfFzuoBGR3SEpv7ZWueVEF4CdNXisq56+5acKSSZb1FJFOq
tpj5IW2QuU/fMXw1Em9Gr44FFwyEAb47wc2i/pIhkOrWRPSo46nxQvbBuAXB0r1AR62nuU+zOiVy
oXanKs2Oaq3bkQx/G4pASm3To76FLENL0mPp0cWA0NmHXJR9ajQnJzvZ70dN86zWD45wzs0L7GrT
Ww1/QojbyYVrsCw/XciAmfQb5+nOE59VlwIknLuLOHX/SBK6Mv9N0KTpaIonr33x4UFkD4XDRQ8J
GPvydBkYfpyt0q5feeA2ib3x4qGBXtnkyZ/EPxYuLj7OtkE83PdL/m2SAd5IaxBRl4QJQyytWXbZ
d5M6FkgyqtHcFYLR8AuO+0rbX+RzRAH8zOf1kuIRLH//IhftOupSZVTnqMrccmPQXepYzvj3xfWG
NJFlxpI0/jItclRXy8zFKaU6MIMeAz/joX2OAWqb9JyeL8d6H04uGyhv6sKZVs+xNKO5tP/yHZpS
bMG0K9AOj0sgncKaMmw211+t052bGy5+PZWx9UN/hfCIU93VzXV+HMduQQSzGgoV4uYyoeOM5pqj
Pp6N1hOUrg/0cD4M9t/jh4/Df7TzoEzExY+EucqL+rmU+GauEEZH/SowZ8zgFm05tdERexSor8ck
/8qzJyxVfEnbNkI/p/NDgF79+0sYzq3f3gG5eqQtZA1lPo4ocZj5eQ9B44ZJ7oAcV0XuYVObBxXN
KDKXkgb0dnbnYsPedn01AjfqM2TS2WqvqwO1QvVC9Nv9BUQ0nTos/elYNScy2qF0ih6vRMst2GZi
Kw457XHxmcOIaaZ5PvP7WZNOTQhS0MAFG1ib780Vf9pnM6mw9WACRRQAINg1oHA1vqUnPcO4ybY4
jHBWlf6SNTfAz8xkGiXjiFK3ODQ3O8/hS76MD8Ekc8aiY4P9zpt5k016b17VW9xOvXaOiZRAVTBZ
KCYbFb4+YPTmuTQVYYi+dmxpCNGaRZYulebgVPtMWOW4TVFuy2Z0FP/+Ev+WNf59iaZBOpKEIM7u
Pz9ZGOR1asR6c3YfoS+vpbE2LzbJoIGefdIGNlWetGP6RE0hf3I3A/YoOQ/MOPBHhxbbHuUQzqBY
zazt52e4SBYjidQAzfAzfXXBd8GdmkC3aFA3JrKzlo9UOZonYZ/N7zzF7aHwv09xNRQUOavkxr+0
e+lPvm4h5JvZyAET4LZzhgILZ6OMZBgW6rRAKSKPam8aAaNYqNWmqzbg6yDoNerASpTLMb+3/7Lw
+qb1gWMIkICEsGFCUixMQO2NJWOip5M2sWmj95upTkMcJ8hi1brLTJkHtHzIE7qYJVYjAyaKLT/p
59+fV7k10ZAB/89Xu07gaJFRFYJetmdJoo9tInSQ/8mdzP0G4ufpIi9LynS13ePHTtDFMAugffbH
oFub6l72Z2WwbPNpUs2Sftr444ToRuYYy6HvINCWTf7HGwva9OJPLNgh4HPpgzQwpLuTZ/mbhv1n
9NGkqyhE4ybCoZ+jz7hcAkdI+npvlMuMN2p6aJSyblug0uzSnsS4vkffTKLAMl6VeONRB4+TccX+
4nr0znewHFjUBINkuVPNc2ss9vIsKd1toX7JLUiBBBFv2K06RX/qdGVctM4kaqBNsS1qEQblOsB5
45DDGfj9E/1tv/3t0a6OOl3QY3CYU7jDF2JgVhsr5tg22Hiv+lGnrAiUfR5sIPEspRdtV3xZc/lg
zJNN/GBNSUsu+ln5kO+Lw+esn+NmYXtTbZJ+9Vv3Ezj60l/rwMxB3KzOwStYXHAu1mO2t2AQiWud
gL9bJtPkXtHk75J69VDD+q5ypmIL1q+FhUEtN13lO/qqJ9EnY3QuaRMldLcR+Fs1oXimaBPKaFEF
7HrA9FXwzTJiruS1drEw8A+XGrOSDnw/lGv5NYjrfQM8u27f5LKaGAJwAAMkjSyBLJGbpzRUBl6d
81XFCIkugBTbdF3h3pdRjs/jeVJC4Rsip5Dlv6wnfv7mNN1jSfSYXlZa/uQx49u4mPZ1vY8u1qiN
olka+gsOEB2luCYr0AVPLM+bOgUMIBGftfbLMnCZaPyZ6H91iTZFOTg2O2WSi6CpTGmi1NOePaXL
voxeplDsFKDG0mAneEBYo+e4lNl00Qt3zWJ4foPjg8Y/5woAEwJpXbssnbw7+vwtUu2YWCph5Ftg
FJq3iuxzpGOek2KTwSYRg8sNXHOmAF4h9DSI6LMynYoToyMmrbAlIVojebILE4xRSn1ay2TbELr0
mTptMP4AYYZ7ZWcqM7k45440C9JoPHyl4Sf6+rKOs6moJkcJbGutRhOxn0SAncsAJkOaHWXE4061
UC9vcgID14IJBzwVcreBpIWgKo4ZmjCBsxhQJG+9Jw3Zgn9TwV7rgLFDfNtS4mUz85d6ecgicVqF
wr7QoKsP0WthrOPOt7XEfGiIj/lqttpkYzdSd7Wkz+IosbGuD9VgkpsUDFmZ80sFErvYBcdMSye5
4s/LzIOvUgFZUsV+7rrxmIKynaDHK5qXKnKWZVCdNUd5aNlglVwdE/oUIbo+rSRKzNcW3aCDcj/M
WfZ8ayqKJPxEGZ4t1SPTiUdyFq6ri/lqUWwxL1MaDF9VqfnjXDheW+GUlNmMhP7sUmqzbl4o0jTS
BhBwt0tleDucmRpGHZ0jgN5rqqkivQDzUCuAK0uYyojpVKEk4wbxin7wv0cVPd64kJsSLKCl6F6G
wrqxV2IVhlIT+y4ZgctViiIskIn2nO72gr6QY/5/XuUM4McuY0MDNiNrcyzDXzWsZax8Y6reptSN
mUUalIYTCXSONu6qEbQ7iLY50QqkeXfiVJMKKTWEGm1Rp4u02TfuQ+HOPfanblYyjdUK9Fpo2Br/
3IGGE8M/OYRG9U0P9jJeIJ3yUKhPbrrO4DbDxW7mlbtwm5NqrN3keKlfVGFO34nWrQ3rlHbrrl5E
wS5pTmaxK9OZ3kDdXTj6pFSnirT8L8LOZMlRbMuiX4QZEkjAVPSgvpdPMJfLXYBAdKL9+lpkDcos
y+y9QUZkRnq4C7jce5p99pKx1kJMXrlSa0wVpxO2SnCpghXzI7iU1Zr9FsysIhU15ooTcHBKS9Ki
WeJhMlMwSg6Y7KmHszEWU2RjHLUsrGdzGmSzkG2ROnH6/ZHWk8Z85s6LegGOQZ3ePPXnexVhzis7
NZ59udXDSvzoLda5nR3lXgUY4OWXoSe8bGQdTByg308/eob7u2w8CRtiSwTYiNP705BeRiu7T8Wb
plel8wpc30VDgNhTIMqwRDzbMGsc40QnT8xu4iSdOcwMmgG1289MsXLCXn8nRigDPHEyjD4SN6sM
aYLIwZhCbEB3m1vYbkjNao51vbTQBDsDoZgtKxX3emM2A9FqEt1EP7VkqIjR0O9+zDkWWfgapTpq
swqrGrw66/8SzpEp/KswMmYSI2VOgdatIQdU/xXQfZRQ+GRB1Z6ArexfaxgW69m1ZFpvJAOHq/zn
dcFy6thfMGHdZJfmyio549aOKOKEbWW4zJz2L9z255nfYGmwVpbgG9hAH8/7i++BieVXfYaTgwHg
d/DF8sMp0LJpeInnyWa67zAX53jYQVio/qRrSYMLeopE3eSq2v2eTPem8OMbwyjg4igLHZ9Noz0n
WwxPo19+US65VZ0QQACNMFodhvtW3mE9b0LR+sn2n+17U/8ykI7b4Eb5Kd3XebqPXUtbZJc35kGI
pmsv8Kb2sOHwsatvzSr9wKPDhpvbNfDixzggsmF97qo/1RtQSndX4TDSucpD9l2dh2vvqV8p/j5X
GkkwIKTD/Ev9Co/T3dTWNrjrIF7meDhnfn0ZNrIXbtNVY+G5A3BCcmeucET1k/m5Ozizn+kuXb9O
ESn28DNcazoCK2VZrD/LYSvui4uyrFaKL+A9FJyys7gn4J8du024bX60zddgaY/pXjqER/aFo7Cc
7mY/c0UPl5bBD9wBjMF0OaT85WNI7IxC4crBUBl60XsDGnVRreJHhH9tfZI90YshC/wV/mwbMp+8
FSiw4klpZqvnDqdYSzJSU0G3IZoT5+3yoPxQD1ZMGK/AIJmyjTeZWSA73VtcJYacivW2wsPMp59m
BTtMO//GOxLsBxw/gdrg26RtSfn4atAHaFtE/eXlh3zDNmBPHKBsjEf2pzG4w0V7pEXsoIqcW3Yj
Pna2w+RUWHT3fm2pt3LTXThpkGHZUHfIOHbxgd80K97WvzSM8ovK6XZg1NOXLvgzbErLUk8UseLl
WCM6hBu8Tp+/z1PYLF5noGSzQ69fwZph7WoJ3CkGNS1l/9pxXdeQRI6xDheSkl2aWOFuJ45k5bCX
PksVD+F0jaCHMdgWO8jpjpDMV/MFRbHciQ+l/2bJGaErHfLrszclAxRDu5g9F9jf7Z5O9Pv0hx9w
SyTbKxXQhwGr1us83NBjHet4zPpJtXqSqD1XFODt+z63fujMdq2Fb/M1+pkfVeMXI3yMlh8hppN3
7ILzS4Ipcm/M9xFZNUaG2g6bQyb2UYLVV8kOrO1zKbuYFvdW7apLad9b4apkfOUonDmk8RgN/9ot
RFrtFJOCTkfCQIgNdXiJL8Ghvc3WDJI66qP4EU588bAezvXPlAIxTe5dz/7NXOUCvwgZnRZ57FK0
cDS+TC1tJ1rI/tNF/CXvld370jM6fExM5mjwXT5op9yefnTi8aN8wIisWsyP7XayD+9TF9vOYik7
8m16a+3gxhjhScLVK2LAAJcSJz5NvPmS301MiS3Za22WD9Yo5Z1z9Hmi/3ic3rDsx0XPJBS0p1se
knjjWYBY0LlIaV3qk323U9JFLYxEgIExZbN3nvRiF29uwoNbPB7Uu6mwUB/VraaSh90y7M5Kh40g
P5RTvA53+W9iMi4hWo1X+jj8V6v69rnwwN8Xba99Kbay0li31kx//WYjDwXEwkpYhzxrOs3xaPUs
+lM/+Sr32eYFwQPbe2xleVb5njuLSbrPZWAZT87gPr/+cUvGaA73ws37t76oh/I+vVW/cxAMfEL6
nX5x7bfR6cUgIT+3RQW7KK4lE59M4REAL5JTC597hCOI2+nhRU/ZVTgH4l2xSbfqAXnoQgXT1C87
U/LaS2F1jHU4b3+2fx7fjvQlH0d6xGmyn+1bN6IrbAdbxlwj0AtvfbaueF35ApYpJeR1t85PuMmo
8NrU4+eCanIYIRHlijb7YKYuAk6W2vxY5yNfAVQDj6O/cU9QzdYW16/B/MJOjLl+/EQHvbJYHQZG
tOOLgi8/RUncbi8KHjp41axwe2X36Hgh5kv4SB42s79sy7CDKNdJN+HRXZNl85vesXpvIBQNt7en
/ii7Cnt8ars8q/JvBr0ou/NDVWe6aZcAwS2YcY4GcuW1lRgHRssJr1t22kO2eWOLVZ+4/Ubqzm+J
E+Mlzcu5km/yjZu1S3Yd2/FJ4SHH+tvExoVp2wdsjOlWvnHx3eIyP+DSaQx/7930LuAvT4HL/mbw
BO/P2frjRFgplZi5hyfhQRi1pQcVIiPBJZ8LS1agky2u7bktL3Z06pdpPrKUYZtsh3t1grSAM4ar
bmvG31k/2UkGrLGe+vHuYwLRQzTKGfAQ8sVBh1mIEHl6z0/J72tzmN7xHgV3tx9O/d0RtvCZ//FQ
1NbsOtwVjBj97vRHfRvzYr/yi4vmkMwl+BTAY8DocVeeMH48VHzDfIX+5FfAPBF3c39iKuTX7UFc
tkjRQfSZJpd7brj++sICfR0Ki+/UMYejHVWsFnP6FXqwF38G2nJMIbWL/h7wkn7x3uF2JzEhxDrI
abwWTESE++Lw/uXSqnu1/Id39t419g03qtPUEdHgpNv6onkFoKfGJq/+mW67++f+OQf+7G+6nF/K
33Df2DH8GzYqm1fTEV1x2V+e+9DWMLmbrIAJsqGNgtPoQoRQX/oL6zk6qHvtNopQ+Sz03taVJ+xO
tS4dn4fyt700K7S5v6eLcGOgaTKy7Hq/cqe+tE2W/amB/lT4L8v/GJUXL+eeSAhhDm53zzwNq/PM
k9fp5Xxtbgi+1iEOaR5HW+z2nnQU95Uz2xqUzW7TXeFoW+0Rr3DM3FV3caccNSP5bX1x+fmTRywr
zpeeshXXxUY7litK+rW4+PxyASwoFM6XJwv4pp6CdWgzZ7KQFoJzly4oL/x8y8n3S/ViYrGiS2hr
zbIglpybFS/vl3CY/DRLwQm+XvvA5iKfl9iFyXPBSuZzpILO5nubOsqDeDn0XviVHLvz6yAcVRsd
iCXtRH/YvkH2UtWgHLy6TleQJ0kbWuzQd4qHs63RnVt32JVrmGXmf2tDYBlIyez/lWj+L3LW/lV3
irKsLKPpu9t+MPbjI+Dg2o6UxSf5J2PX9IdeBjknIuUPkF8AWBLQMwualFDYoaVhTjyFV82EqDPH
CL0xX7xjsZW1mCvqHHRdYrzx8Wz1CoYFKQ+x1g279gHrdbCCil4w4dfbA7YEVC44ljsIjbpChlQs
wYe8c0/MlvPGjWLKK7YGVaOx6BDiNAZHpqAePyze5/4B6YFOoK5gwP+tLtSrbMR7hOnkLA0uZOlC
zgz8HwRniG2lQz7ko8KJIVtwUNb+B8vOlx/0y0zxZtiFs8XHljC1qOFqsfGGG09S19vK7zw3SpRW
IGICAB+GABVB1MuJUfR6LdtBbse1MfnNmebpKeVaTeBooqVmWEvo/7lY+G+B4r/TnX+Pp8aVEFPu
LNkvKjOb4mm+e1Ke6qi6CpBzJFGfrClct9t4DG/anxRLZRWP/dQoQiZnF9lBudX3/OnWFGFekN7+
88dDpPtfFtW/ugRDmJZ1Nx267XRHdajVqnU2dYXGzuaGMDX72mgYQQospN+f2Jq3zgwyz0dvHn1i
TpgPoQWMYj0zstjG7h+UD+A1gE1JPw4mDjHFXWv+tmY59YAJCbbxfNmA22jDAKYRp37z8Vv+GoxX
nlPjsI6awBh6Y5Kbc4yt6J8UdtDZ8LBqoFUp8wrGOxhtdUancmwtzk1wqCrnydxX7M6fFMqxTDaj
yhUTC/xVTdUvxkoYlEz3ReebdxxYbgqMA5JP63StSd4OFIWipEzJiVUXbcmbRQzHoLxaUmenGaVI
n2x9oi6pGMxgAMR2TpofGx0zNAzQjI0Db9Jf6QZhnVxVkMqTO+2ggfI8q3CudwPW+OMBpoCmik0q
C2XsN2Sglf9p3ObpqP1/qVAzwPW/xZ5/7xaSyrwLonQMK+V/7RZpJFWChHrwKK8Q/kb7D+P2iPEF
H4cbE7PefPGxKMqBf9pVu4KiPIJNkF9Po8YLtbXhPjf55p3qsx/q7AcQDjCSISW8t+GtNrE9o2Xi
JVdFMnHA9Z4UXxbqX2A/nZhZ8Lkp5M4H26XM8KM16EJ9jhX8yyaLxhP4XKUGNbLE7fqDNgpSFwq5
eAqnnT2eMiiHzIsc+JD5fs0UFpkGlQ98kC8vdtrsN8Uvhu4HgFH65DCKN5mGX8s4TmlmJmk9IGlf
KZzJD7n1dU748rTeM7OWvKcT7GIIqs7AZP55psekqPpENQJfXg6Sh/kCA1/ll949dUO8oBeJvbcO
eXn/yHz8B/Hp2WP67OGrLxOiGbSDDn6yAoGj5Isz91O5Jau51YFnK/FfbvTsKGIfbmIynpzxip8a
pmhMRqehACoP/VuYpwp8KDMkh99KN0Dob51m4HBQwAHoSujLK/ra75/mRm+79GVpRaEY3QEbh9Hh
fIG4mBeEORPawtZYC1jOFOd5Rj+Zfr/WUWd0ki7yEkCC2FMnmGBw/tEV/ALY8w2Gwlb+G79ImAyh
LoEcnRiG80VKrWHcbGYd5Qm+HJu1HrjAruFQjI0rKGhv09tf8cTw25xJWUdgiAiCHnNNxiYM3BkS
v1mt94M5KA7PbA1WcurlSCKgyyCd4O4xOelRRCe0L+8RvvCSTqk5Xj6/R0zmgTPVYB120WJTppYK
gJBEkhPqpLBKBgm8oh6cPnOHWbbge27CClrl7cK5duF24BGUG+WIjrO0eFNzciLrU+ssTp8LPAsO
zARiBu2G7gjNyz1pQbsKLmJkLJls/MVveGHb0XFqgXN4baMbIT5CF9Qft+TXIbAlJki+Fa+zUVMk
jXF6Muage6xQKioITphTx8gmXUA8hl93n7g7hjyna8Qd994HJSVtCwJG/9NbL6aO+OhYS2PZ/yjW
XXLqSm4TcK7MeyJo++LoFDj5ClOmZ2C0rJWnEVhQdjyqJjXprD7/pgQlAFFb9CsYQJd6Ym2Hnfoc
5/gWbkB9oPNrDHBaC+PvVZ1ZrHRO2Qu+2ppZove5zMyMptsi+XFF5vA1cHAOSPVq0BGqTs2Agajp
fAHgZb5ov1OkMTBiv+lGVmurfRtPyZ43ywjNBVBNO2IrB7vshDe2DAlAqAYolbf3CR/wh1N9pyhu
gz4JJ2dODwIIfRpa4l66hasCXHfIYH/vv2GrH6BakPytKdnC4Bo21EQ4Of3r1JtTnEIoZB7BqNG8
mJCjGuwp9Kh/P05yUczc6XZ0KpaKB1MAfuJwiaE1gVsbLnhiYPWcWZPJCPNEQBAEjoIYWB9Ri8Gj
c+8SmJFAf9kw7ST/5VWl3lIYknU5wF0hWtD6AbC9La2eQMihdpPoMd1IzNJ5/zXjT9pS3PATffZZ
sRYqn/E9gdNiLLsBZBe/+n23Dd1exI/GADVfi6sQlsTL4a6rrdFpdvjat+2elhWLoTJo6tahm3mQ
FVzVIwuSlrAq5ZZaJFPO+4+gW0daQbTNYD4TXtnVKgEB156y3TgugpgHbEa0mOozK1ONkiWuh1vV
k89ckaA83pHxfqiewjtIHL+A8EOyEjD5StGFby99nGxPEcSfpGCDJJpS7228pXL5IZ0wM3RsBqkq
G841+lNzXfjYAGG1hdECtYhRnL5S1vXY0NHzyMA+SFq6IsQyJgDT1gQyieDhF/4HRQNgqYC7RgSN
uYcIJxuKaOIcn1IdxJjG7Aqi0sX8Snjn0bZnMAE4wVe5ez2gYoOGTnTcPv6axOg3tE9jMAuLXzc6
RS/zDf2aS9r+Q3zUIx4Bb6TdwSlSlx0AMGNAUt9Yr98x8HDT1RNgK26awr4h8mDXt8V69Ty97DT2
k0vbOBARIxBvRKuB4ZZYpf3zPglUoJ8MuNkNfD+mG0Vjjkn+ZoOCvq2+5ZNijcVnSpbLaqAL5yoq
xb0K+KKM4s57Vedn4j4/P/FWevrBn2QZX2J5/tANxmzSnNX2i2vUh02PJ8H1Y0TfbJTCT7WeGPJZ
mTm89gUtQbdaBxLmXouGnkho0Hn8TLaz3sqXFL9f52FbL0AU5GMPA2P54qyVhqBSg0q/ZVtd0cPy
xBxYsB7i2f00hg2Ab7LA/q7AuAMcHJgdlsLKtVd16u489MpMz/nHRmcHoXY0iOte95o8zhUIMY5F
D5lYsrJC/6DHUAxpk6p6yQ65TvGvwOrAyZcfo7lyDvTn9zFy2q9IWXD5ral24JnqgeCyAgzwXYSr
IDXSaqFAFD8oizRx5n+Tcqcmjqy/0Op7c49jAlm/qEf7gH4oQG22i0CDDazTIXE/sx9uAb2jihN5
V8ZflcnxUqf2W9uUpcttxVdjgsLUel4yDOWDNUWEGBCCNYciaFNtWE0LagkfMpN9mhm75yElyzr0
jmK0lxq5CwiHp6G0euj1juinFKBJ/y80iE5BY1F9aB188YlWwdPLYHW+onNOlfz8vIhO/hWVZjA1
R1jgOGIt7wPTEI7DxAeyoeFTJDuHdGzVjEGbQAXLRG7kaK4fPj1NMdFq6kwLkIczL0Z7JCp0dVV5
n9tkI4wnH14ndxgC83u5ij0noLm9fd2HW0vBeWLt4lPhCI9HAlBQBQz6RUWDo2p+GpdBtODGZGbF
foeTQbasSzvZlSsUua9Ne48zix1PXadvILzsgw/pUQJoniAHXSQzU7miix5fYO/T0FZiCHEzt1X7
7RKr6CRd+Yglyg5+7JECHD7MmP8zc1NB9Mqdv/dXoprlKl04bWDkqxy23yHqsW8WseuXcBbqjQjd
jkpMVtEhYZ6Zh+/Fx8Gw0CIQwb4ju8dhM/Yat5X98ibDSznEod8csR4iZP2eaYv6D35x6PqoNyKi
0KvaGGOTkgVbMagV9LaomsIhWo8dhzZETqdP6W9+ySCxLtACu8tw4UBtzcYRccA9j680FNwpIodq
gZhrwf9EkgpE2Z4XywY5Lz7kF+k++9CTYCVzcyKHFFrEAFbSs1LPSEX9KbgJiK9GeMFaguyPIYXJ
bqCo8Ue/s1pW3Nm/yeDY7fL1oKb5w3xL/i1MPbIsuTSbBf3lGa+RqeF2hfvnxHk2uD5tNHArFpuL
mHjJx6kUY1jS6kJNnpRGuNUW/ducoyUFWTRC0uY24eJAmKgt5t49QeG1EOc6l/D+jDdXfNtCYhlW
uo4fAKOTTX/qJYvubGTGt3Y9DV1DLNbiGSfvVT0arSPCMht1ncOd7635pv+ZTexIMgRPrNgK9dc2
2YvG51ugQO++R5ZSeu32DbndE4IuNdb0taWmvEEVgtyx5CteJolKeUf0/TPfMqkUIQb4acWxOkHF
ol4Bc8XcPMydgjP4H0awobZ69LUfuuUeiikU7edvC14CtyF+EHDD7/L7xclPGRNhx4dKanCQn5RL
adILu0VL++4Im2bSkRX5Mo47/c/T7vaVhK6AcvZzRbkYVnD9OxmIYd8rEZvA1yJjGfNhF9mOw0FZ
HzniYN/CsWUZISVo6cy0xzn5Id2pzg1vook+L5fpXvb5A2QfnhChIbNj42K+W/VOex8IApn2n0Fd
f/gpBiQelUCvPzR2fwgu/xBDHmQhzcT63HrOm0NKCKSzM6S9znsj11ZNnVufrsNWVzbp9EibTt7N
T5ozPxWt8blmgHd0jHJnqgNuu3Q3X+AoK31GXXZLq6Fp4BALJuUditnA+CCrUETtlxqeU5kjXUqk
k4R0iomcsKMO5qjG/MGarH4/zLRfgsyaowDwOjDuY/Ogpaf7Ww4408P8s3iqngJgcDDIE22O1Plp
OBTO5+lMYnOOcMLcNLXd6llg7iOAced6ho/lroGyBrOsRobC+nUJLQV/EBY9O/J7RcZLjTzQ2dBb
n18Mpg2nPoNeC/kSWR4M1Mh64uiZ6fk4gRh6aN7vBPIYc4BSSw50v5Tjhs1/6onnYAbMbdECm5NM
ObRkdrXX2po59PaUywRvM07KLS8zWmkrTo6sPZSCO5TXirkXt3CZo5m+AP++sCffAXCozJwui+2r
sVN8KFCghlb2y2Hf7gTK5fJaKC7cqCEwJtNTsYpzY05JPGTtFCteCjm2J5kBsFlUYQkupjdAu4IJ
a/Ol/dIHERFu9vj6CSbuiFV7pGP9CW9lZFFJuZs8NXJfuMN0N5u5F1Oo0BfbD2Fmr885En4vT/is
lfcCCSlac2GH6IsTvPXGyqDReZI9DrHm3b69fbj6CuT3suRHC25D0yZGNQ+rucwcGiXbCbZafnlh
mkOem021pm8428uKORvJnu8xA9WHb0rdrnyVEoIhI70xN4TG1kT8Y4f0FQV7OEfbiegEV5T4pqTv
Dwg4luJSqKynN4ZtFBUna4nhYlGiDSRORq49u+iAWB0GGrUNBu/nt27xtQRsnddrqlMvmg4TgPDH
V2sWv6/4kU/Jhr6S1qq6Gy/vhBNDRHs04JrCP+/CeQu7dh+ofq36UmpR38BTmHygpUW83G3UOWg8
vQu8Fy4Qk2Ua6qURC1Y2872vd2d9BAQpDNgRAFEVWVaUy7uXlXxsAfQaSQhcRCYBC2pHTuye51/1
Z1klh1bYfpWh+X7e49cpBMO3NpJtFxBsHqffTePlt5QaZouUAf9jO8Vs5L1rI/3VgVBYfLaZV5As
MJ244FQbfskH6hVoZ41iMdr9frbmtJA3kUdlitDjNBmMDGby/fOIt5HkSYSSD/5u+vuefSX9kpNv
pqwUtvzCZlHT0CKAt0daJ2TCHYXmjHr57qkt2TBiS/KZsGHAgKOTw6MMF5OL2jps3ZFJvjYDqa3L
ArOdqChgGl3YqaPMFBj7+IS2ENaLiUo8rEwKXnFeZpxvObe+P6lVqcYbyW0UAPp1Z5CKkIEW+LxS
WlOdZItu4rlrKaVqs1+CwxnC0PchhtDazgOr+s4iCiomKeTAZiBLu2ex7hVw0Kepns8flXCQYcK9
Gl47oxPXT40p+QtiQ87HWsMhmaP9KW5mlRM0jNuoTkUJqX250mtZzLOFjNFDPbWL9NAQmF8JSjEN
eNfXFxpq+I6EG5HKmbyaYDzHxjikZhAxjKM6Kk6zZDJt5icNGb4KgmOUK8dkeeD9eCnQ7H1MUq+K
/v5ALjlKzQYzGDYdTR2qw6IT8xdfEwZhpKPMb0FyGLRTEpwiYKfohAOb6jHedRGgFYBN3JWF8HRq
aiz7/FrkOnnpdJ0s34JFG4QInQmVKVfoYp5N0jsxKOI1TzMSzHrP0y0B37BmcNlLSAmFzSc0NG3x
lQffOWCjREf7qSlu1/pVaZEYZn+N4qIziM61Jx1ERCl3yT3AWQsAWkqY9lGnhcj43rHR834UiRH0
zkc2xeInPctE5zSOiqP8vCYPTvikGBGlwQN3DZFSTm88ibROPOH8zqnzqkfesrBGabwlESjPIZzN
CtFPsEtcdRdLeujOv0AdWxww3TI4C/ci/64TqosqhJgpgeIjf2ioCoK7OuhIF0thV7ebdLZ7+cBu
j8hFSz0vGZHWI7BGjFc2VttT+QqP9RfDBoiX49DieBycvhtNc2cfk8IBesV1Z6iMfsWnbB3qyYG1
dUltwhlVNdjn6dkTq9EQLxSzc9igPgDL0bCEG1HesquK7hwbg+/k7UteegR+2OjhuvHwNd0kWyE0
xBXHs/+qDfU2iilJYqXFr7ZOT5gtGon7sWYGXoX7yUP2UtyWrVz7auOVxLTQe7aUGNc0onYZR4ZQ
OvUbOrCwYcm9W78fHJX6w10ijB4DV3Tn4SPwAjIkQ6ut6csQaOldol28CXMvWoG1NaeCi5sUY8+I
fL25tlF/hsrCbL3sWKAAK3acX3xNRWoeUhzK5ssqNDMJSndy4USb3gTJ0tjRjMjjpCK4oHhT0DHI
vfKlt0+dgod8Gh+D6hCPpgrbD7vRl2a/HgU2BOkaFl1Nx2sZ4X29EgjRyNap+Qx8Zr4VY4rZAC1b
GJbzl59Kfk7QV0krhUTjjeMarwPVhcJp19Ko9npqi6r87VGiqDnozO9hsJiV8vrEwcBJHnDNct4N
mxEPYYCyqRAhZ2zVLLqCEcfvDG3ZHNhzsPjIeh++AJktpvKxlY/83YwGWOC9t8/qUahImfgjXOzD
2u0aS7tQrH2QPvuFE2jmq9CJ2acmsylvK88RE1pFvBbozM1sGA4FPnKfS1h4IpKomfsJLIuzPTDm
I+fcVN3h7WY6ARh9ls8bfK4sE03/Kpb4PCozk4MuWGSpF5IIDmY8N/PkJFAmiMIri3denaPgGtiI
6d7LSa2HoAZjK/U0miVIbiik3LJTtZp2boBdEO/SENjx8/xE9RyGfimcMsrrTdyaSrwvVeRK1PUB
Tqdf8bOwY2rgPMV4ohgz5grRFoe90bxEJiN3oYYCK7sP8imcjyXPU4RyImakT/AptaS/VOmmMeM7
JrqM0kEdcZyZlrj99O6T7RQHB0QLmQtjY0LVYolgw+fo+Cgmgzs6NQ5Cc4Rjmj7bJ/W2m5jgYsZR
urpHaUqUfZBEtJiAZqg3tq+f1EuGR+r1vyQiWglWaKz1uJMLjSzEM6qBuUCtmChF2IZaOv65nfbb
ia2cGgrc0/PELikYdfqHrJyxw/mB0496bkwtqjVDq4k3vPyfXOc0/fgjI+6NT0mwYveYLerJcnrs
t+nLCukVmi8UPJ03sEOjEaLeOyqAKEMmFO44In9njVGPlHc+yuvpheou/SUYZaoy/WJxvBGDoFcM
8UOw1edDhd+8ne3HlDMn/vNCSr2hQV+3cufFTsHFadIvUjc4FLyf2gJWe4z6wVbfYGutnlnB9sY4
4Z/808CQLNfNc1N2hsa81mSZLbUS5U1aLxTaJHjM62Z70KeloQ12RT9YgesXrwi/BwZzZsvEa2Un
oWDhCK6oUD9JD3Nn5mXufKOtJFu80sNZqh/3OTNPeq57ItWA1lW+4wXVeTf+WNkEiWF0IPqTG5Ie
hpWiI+ak16Y+TWaouPVI9RgxQBOR/IIIpiCcLVPDz3c8S/2Fo6v5ma6UejkQEaCKmbjluSAXpEZv
oyeLSmdbXJGf5VBWJxisbZDtj8NBqzTVOb2r4xCY3CF6uUfS9lpmiIV2CFJoxmRhnzbrqexoysWb
/T7rHQ537fJJSPCZLTTNZy1MvqqfymiBO0bLZsxbGEDy+2wVTXAdYnsCdIvP6nYd76XTcGoZWcO6
bJvdKbfFLyN9LlEX94Rlq6nTrYaTNCcjnCYkfcom9jP8WmfQw2vroq3iFEmw0XjvFI63FR01uzp2
qJCavUyzNtpNym032EQI7ao/Bqr7sduSLrwueD3OZntADVh9fbz2+LLYIijqvaWHMiVe0eGbhabU
uaCZv1KjPTAO2zaeFv9VoY1UbO4kHierHetnaJW7R31nzGeuOpnyW2/IzBiN8JDpb8G2mKQO4qaG
rhx+RXRpFKDc7WdXxPjoMOXMnM9WSi/BxwySkzhZa4COmULv1vNi83zt+c+22kHeRsXccBo0dNrd
RjVy9uJO/EofKbqSv/e+oMHxMdNHsv8QGP6Jmi0TAQh2MuKSibuIKL85YK4Ydhojm3Qf48TC9AqE
dYT/f8ouQufx0nN8+RbamnRPUheccelp2vJuj1Ug0BqzTbgR0DoVp4kTf/TKzjM3tD6YDffXGfo+
8PENgHeF5WzyCmLH0bW8gAzvXmefhzBuzSxVumyRm8C1jkiRivbwIc/P3k89xkXlp64d8m6m4FK9
c57m8QiSaxHq8Oll871cUTCYYPPDLS3ey+ljmi4zEsjHEB+nR5uETtU2hXoXVVdmEuxdtVbEayLV
7ONlbrU1HQx2rqolgsgWJQ8pT/RSu1ToJyUmBtstVjVDiiRa0+ubeHjaohuhVnRko7rlpkbHO13n
JqWrE9L0L8ra5tspfib2DNFjP4Hytmhvjag/mVGnaZVchpRxcX2mGaUf2aVDTjfjb1MwqfURK+2J
lmZz+E3Z2ntDs4NN6ipA7UMHuDdDFTKk7vFLIGD/jf9nZk+8lrUvhbp4mNhMHyn2iKvGGfr7RQ9E
D4dFUBrBVbNnfyO4eWTW8kOq5czu/pABaAtCfP5g5lVLxU7d1C2WHd/65fbWzCauYXdI/iS7tiLi
HcmOzxkbJTq9CAPAwAHC5kyZWh5sgkkinsvASYCOD8nrRuT1472mKtZ4jDRbsouw8JaiTyCAYdsB
bg5dl9FUBlQsMmg3R/v5FLghEbdv/IHlX8NHmbBNMsJh0/UaXZn93AnvY2OvHn+qm8Odn/6kjJC9
3An/9BYTkuTd1RJxIxc0/CXfJDTIQO2eEMMSuauVC7qepi3CeYLWv8ETf5q/3lI30bFwC+R/6OO4
Exl3gW+yilxiUbe2XlxybbUW/8afstCWE2CnFb/ysAjJuJXjf/IAmT21Zcjna/XanWWrWRfbiTnT
623iyYyY2LITJnaxOQkqg2f/w9J5LSeORVH0i1QFSqBXUEbkaF4ogpEQIIQCIL5+1nFPedo9bRPE
1b0n7r1PD9YG6hE682eLofE4lZ2loXl4yPZr/1SJz+x4ke6Zj3ysMuhnTgFEZFba1lCwjLtqyJSf
CCAII9qhDoxizi7bIEr2rcsSjpWONGHmcbYtxXku6oqxXH29ZZeMlCdEKD0FrsTVToh33C60KGYP
Wgzu6lX+7HZOBzo4W//WtZNv/8s8DqfeXPRZarhW4zQfVx1T0HxNSSBbvY/Sq31hm9idZ8/6Nbq2
1fJjDP3dfm2z4W0bFgyixYQQPPQ/Z+XqN23bQrmAIFPvQ8ooYcJ9gtcw3lA+CrssM0bkRa+zDt4v
5IhsKho0QEjvHxN48RBC1CrsTBtOQ95r3+2m2jyhxvUtr0M/zfJiUVrFNF5eXqVP60XYumN+5XMQ
FXCrjGpPhRkYwzMiCpAx37HpUKUBauUhkXSLCU8+3fmHuDx8cbxiG91ioKcfG7zuy05XHP/h88Ge
YW+lMIrNsTHM/O+omXRm2RoscOs1T7qgUFGMaZ5gNEgDZrsMpurMXOSgWt+blntr+S2IGR4H+GGN
MzbTw0kOlyFFpG49vR0KHygVK/ZOZvUVhmLfMu32yy71CfEVoGkywdqlX9v+BV2l14Gme5df+unJ
vJUOEIJ6+UbaLx/uMaOXQnnviuVwysquBkkz291ns0zbMzK7hnNJd8ocfZ6OVQ46l3HqGvBj3oRW
dk1l4DO8g8UDcxrbgeXWHs4gUxb5fAfE6EZ+lNrvGZWMzyLHZY6fBFBIIN1cJLFiw6YL+hiCEq+H
mm1E7Uhi6YaiZ9E3IusVvk5QTAG4MRq9lzzpfCWmQzrhPGfkQdpzXM6ANq+06HDFU1HQvMJjaIZa
1OZYolff9i21x2919DgrV0829Aa7z1XSmZGyVJeZ3gCrQDSVVmDSN9TosYfkVoefx1jRfi1rWS1e
lY+cX6ffgrEAJhfnY9hxj2Ee1HSBib4DqzVjkfCB78ZT9ICyWoyWVtr7DGjRP3+T8TX8+M9hTNG1
96Xk0v+CcrjyIvRIwhS0OL9mWurw6yecAP8B/SKGcvDwGFbnJy5y2F9mh1A5Z1VZ3EfY4YLe3t0B
WjXP+Um5vaFk18fj4etMaImuxioyk+I1JtBZwImg2km7VQrz121t8o4UkXCKL/DLF+86jL1iUOXO
BdpEfiDsGQAKME/0fX86S30Bpuy2Lvzmx3DUk9bYpBy3AwjHon8ddgNrtAtADSDWiOgg0OnXgGbx
QKDeKR0iJjWkNJNjGlm/L6mKvgYV6DceTBjgV37aRpLg7zp2p4vHqYLG0Px0MPJXbxeAWqdnzYvI
QymD0QX0Ok7MNdPm+iHbICg3g4uX+4XfceQPG1l+/Z2RdkMdhlWAqAHvXnBNvFqBDgHhuCOlU9pS
f1fU5QUEOwGVhCSq8G9uEeTB89lvndkSavheJT/UPpzOmka+X3oEga7mv5eZm9k6Swv01ik9gp8M
AMKDq5ZVTddc8OAuqZsnhCnavHtaT7bhqk49lTtydVqU2KH1WOvntty+5i/IKwocLMYyOTKbTPMz
VyfdrsbyviRHgFipXrMabBe+ZF8MHr83t+2bfc2WRjv1QH0FApX9oToWTTE8GUcPhR02GPHRv43G
JT49yiwBJVseyRW4+Q/tf7+zfv6/2i+myZFwB+Skrky60B40yLqeHlacxSedwdeE0tiY7fWB1nN3
ijGlt7uTu8U8c99L2W/tw8dv21+w0XEIdzV8emjMEY3FfDyQOdzSF1v94alOx2Xe28X/gKrW3ITB
dbDDIC1dnX9PU52Wo68q6k/kf74JvPlvQ1y5zWTgab/yr5682Id7I2+gy93wWaq7A/gDJlceKMeu
pxzzwAyrhWbHuPVxMa+XT94+dUsPzjxHg3/sAg4piyKYD4qY+Q5ekMpVU3bgYdx45BJrDl7m3rlF
mXsNka2+by9bWdl/h6nL7Sf9fHoZPKs75YVumAevAOI4Qzi4IEuAPF4WQfpDac81ZYCKT+/Df5v0
HGOeorEDvz6FDU69h27zgWuC00wISnG5+WWeuIOF5e3MoO0jBnKi3SyoQk+y4lMLKjrYJRF2bBgI
7Gv+dXuncMRaX9iLTw/GFwZGjMwl/H9LL0vep5onR1CPLDJlmpu8Dl/ycTskWr2rWA/oVzxRGwBx
OVyx3+hnOneKbwvM0SzZyFFA7sAtpwh+Q+uXz99ast6DJ9wx6SbLF3tHjgqvza+5RMzXlBq42X/O
LPY7TUD6khwLg/38Wqj/bBr7WzbF7ZSwo4P6fBm1QhpTIdbb9PIIbx9mURaAVI80nqe5RWR6AHSA
v7nagp5WdWx4+C2QP3rIWgkfbsS2fq9kX71HfGxcuC0nSVavgpxrF9ylW/A+N7xfl+LfhY2R/MiH
zOx62hpenTa3SO49/T7u+/0XW/JL5ZsO/7ZmB5RTw28xaJBPHV19jAh/9JUccJrNsf/l4+nsCSh3
M82WFTfAy2gumT6NUXTDseC86d+lBZkpN1V2tRgcVrjovxYxv2Ql5ejz3F1YzgD9LwyVU6a59R7A
E7uKbaavCm4MJxq8CShQUKptWOAn1JjZnQ8+XHOmfaf+LUweQC88a8c8+h7TIKWAWh1bXr55OAVr
+XDsmCJ24pW+CdxU9WQ9G86CnGksLPXfiycmtfJ3rhngQRxISba+EJtuOKT7Ozd3gFRvr3+xPlyM
ZclPYiKPN9DMWYdfdpwS3GeHVzIccqKLp/5AtDmIqae48APXLRA3gNa4rS4kwSJcegY3KhSOOke9
i7bS8hVeCPmp09764J49ANn01FBkvvVv57ZXbmIyjNpVKHkeK4RFPaInFDw17xPW5DUBsD2Uwbb5
WZ5M91gieNJSz9pqBtN0JEKLA22rzg3nyWupc8lbvlwvlUHyCxe4tlxYfrZQET1fCvtCEqJsTQCn
5we5SlsSIf34iB7dAHWd/Ky2bWXLFTRE2F5+/vcXgh52qxMkb9vYlsT1d6KSYQNBsPW7ew3a7Smx
5yf11ZKXbf1csmVb9TVaajUEm7h+0an5ia8I+Hg5FwWzPP+svs1ph3FMG3gOqAu0uhGWSY9/Hzdq
ODSbBoWJl87DxiCcGirPMNtNY8yh6ZXNj1KtlXvqXOkh1kT95X2lQVdL3VfL3nUnhRnsbqP23egZ
1rRgX7b7OfZx+lFn9ZQI6k5gbAZ3hJwPIEpojkHWSK4uwR7BE3QrNE6exyv4GcvuJEQ0YZcZKlcH
9kbcmSB0EEfq7/XjJLHd+gwNBgYAS3pGybFz6Oh+aYoinE7q/XI+updCPm5T2rAGHQBZO1uNQ605
6voI9kcL1uzv7jIo8rWKRLE2atOWBmf4hrnvfED7XPsZSiXQN5QTnQhiVMPw4HHAKsnMcVoPvkZw
+TJe3DYOMALSb1RYU6MTwuulK5Cp/Vcr+sAnCcC6WGWg7ubEYndUmbXPzKR7qgiajlYbEXPzgXf3
YqcguW+Mv5ZrPWSAVPszAXaDgOsLXpd9s401Ik+Z6VVxhObApxo83rTT59q6pBW1zAgMba6PmPy9
fJv9BWJRcJsPmi/Po8U67Sb+l2AdXAqzTRD0sB62DOdF9MlpNumo638YZe8hBrTLScjYm5/8PgNx
zSh7EPpBBREpGTIO8nsH+bpW2hPsypVOL7aKTKMTH/LdsbwFJkX9XO+j+5GcXpWTaFx8V4H6mxXT
+96yeh3doSctvCH+63aoJoOkT0sUM0Bh6gJ9KKJWv151m97OaxHljx80FRztmCzaR0T75m/megqT
tiScAHfggTBN9DXoLX5QvXyNCjPgqRs1vJQS/PTq6uvv8jWCSELV4t7vhG/bCpftZbZ8HujD3abv
cbenHqkNvpXtmmuaa9663kDtaRDloa3S2vWMJTre/TsSl0k+ixkUgrzm82uDGD1RCya87X2NfmPZ
+qy6k5P7D5pcQRZBmprtGnwZ9Cpynrf3FLKQKN5QkFafTFfplYRrSBGZvbwbpAVaDJPVFe5x+pYa
rejovH71weUIMAk5JlS6+voaiWob2YPCW17HCHQo9nUeZV4yNJeAxi/UF5VAmbwBDMV9c9YJNIPc
lOPdu8Ofy6JTkwXp7+3Nfut3/ftPA4/AJaJnfn2U3vy8Z8aeEu53PeTwLjZYuWa6gTwizIf0pPbr
Pb0Qtd/1ZG4j+thBcgc181gBb//ex/dVB4B7jQcGC38LAHy76P/bMqCv+/ud61sVDAUK2rPDw+NY
wTQ+ZIO3FR4hxQpAyC2gR5M0EFEQDUVF172DVJp5XkzbypyAAxiDG4W6O3/0QYnTPVJ7wtE2h6DK
YZ1MLofnrg+nSTvRZtHavZ1pGwxIg36wgOhxwe9lp5ZjSBr13LYHgGTJdPz2YfHcmoTNz94KB+Cq
iEACb0kXlPwISXn62wHCR0wbFIUNVFSxac6oI5h0y9uiWV0HqDyjbslez+zihwwoaPXfz/6LEcPk
U7TMPagK9azsMQWkGGtrWiZ4MUQwO46ih2khjsTrcXLO+jjt9nueiUwmACOYIKWT7KF4o9URUhnv
jm90db3KuVHsiy6lz0FVoLdR9qjxiMyYLKbvwo7eR2WlACWCojNo54AcWr8LLG0fhFGkbJ57tCQ4
X5RamUJ5twFBH1orml1FAJg9Bhf/poLK/qz69DoRnu5//sBnwCF7H7bss+vEjkJu9/JzlJvoWYPS
ct/RY9HYyeC6oeuR0JxyDcLsVr/jANDL+jMvXsZxCBOuRaeb4kQW0QIePF/OrEIgzhEsTtWb7d4h
hNgYORSGH8HXe/jgLS4heLK5ue+u9D7akKgtWfPs5pqeAW9EtakrAJHfUcIKZXOyV4sek4Spwk81
zgIFXZVTAyn09Ru7PgfLCky4mmDDrvsarGvl0kmrt4XmvJlVVXgGODuKAPTQxR5dRmgxFkExaS0J
694zdoeXMy0P0wcqfNEiSdo+RtamG1YBggLu9gulCCX1XhFPhvVKQfeKcXUMFQq0za4BzoZ8VIPs
N+1zAAfJqd4rm2371QPmm5wskLytvjJ+2YLSBADQmdfIyWxF/tw71wOmUCVb1b9de3cjSKdKN6J+
J4SaL2qY28fLvRuhOnqs68FcsfHxjjo476BfGD/JksSY6+8hggJlA9gXVN64mlywoyLT6ZYhbru7
LB1YLS3djfeAnuveZqPB2jMpkbwi1OL1PibcbUesE6IrFNAihG5BB2pRodpEyFZg0cvrv43elGpZ
gLQMeDUE74laMR7Qcp3rXMwaTNckvLgvmtQw1MFvjGXi+Hug/CSfnmUrk3m9ntb0dHswDMCofjct
MBkME2B/El8iRDEj4OHNuTRrN+5soCp06aHLKczGiHnwxD5AiMDDk/uFQ+ymutoFJlr/bdPCnSal
+yCWhHqtOEjkgcx/MdrPOljKDyZgUMyhFZB0ofrfULlwUjedQ6WYknS7d+Q4l4QZoDB0XB+3sU2v
l3knoJnsy3C3QGcgelD5dKgok63AHYn+LGwIJWgPKtF/5j26P61FK7pPfpA/XWgc6Q9qF1s6aFcP
1aFuNZbsHjDOAICEMnqRA77A4V+zyDzR2eRdabn3Zl9fql9ovtCTIZVpAC47r0v07Q4f9JmNXrHp
zHMe2Q2UzuGpAFhhZ93cFofkMnufryuQy9opi6nAoIKxYNTSYFV0lrl1+nY8ECNb5eOCYN1MO70i
n1YKPaD592lDb36sXo+xtgHYoYYd84gLM4sjlFxzw5Dm/DvpmpgN0JfVvpI66AhTjcDN5mr0kut4
CPaHzWA67+LYKsCOgbEB+YbQftFQhxJACjUSuDMPj9GY3exAcaWeUp0gWX6Dbv70WHDKRpSdLJuR
Uk84un6n8XXtlwkM3Tl8x7d7axzwM1FZ+2U5JgYc57o3Bl3UA/761ie6NbuYflfth82Ylrl+BQ+w
p23B9JGhfhl9oQVA3L/2W6d0NbGu6L054CRMIk8mdfdeZABlaMwLRrL3GiSNSJA7+AqvUEDvX1WP
mXgJq7ro7uPcfXWpylF/of5ILEOlv+3cGAYyNAew4TJHW6p6v8hhYCn1UDWGMbWHQZlu1EQyVy5k
msE9rK4uTdMycdu49N2gABc4YSgeSUeLuWZ0ucsovoZjKAjmAUSdfkcNpjvdps/pgzY20b8drw2N
vQDHLgvbJ/Av4tou/WcHXPoAlcEPOr9bZqvmY6jNlbUAYzB8I4vSO8RwWtHNBFSif8JO7lyXD+/+
iyCL/uttmASO3NgXlKlfz6nq5wB/WCbINAjZ2fAa6UBDrTy32XRUD46v+zh59IAMtkmzAcT1NOKY
dXQftFkjXEMnUtMhPGU0yMbEF4zyheKBS151qk1FCEfTg6IW/SQ9c94rbMD+MoKXQ2j5AiYCGT3e
P1ZoRJfm4PUZaBFdDJA92hjGu041hPAqpLHDEAMNB+teU7ezf63QIqCyCvD3FnKW6aB10QfbaN8+
fYHHC9ERu2K02Km6OVf7ZA70wqu8K8J5yVr34/v4Qwv2YXp3OuNIpF7du/u9r7qtnjP9gSlKGPXw
L+6Hz2ZXTPnwUFZKqW2j6+oqi3KdxqFiWL08i77WCTHp+x4t7ImqMXlqpALl05y07lPsIPEcgUdT
5l2jd8GunEnRd2Piy45qo1wEQYV7ga1y70tzQasr2h3Jhc7tfs3yTHfjySNiHETv2sFxo0eJGL4K
wCbK/AV9ZMcaPTw4xyktty/a/dF2oJRDYDkQawqdury3a2M+ZulkoBMB1vv3HQRu/7nKgw/NaNXL
QV7YHpmOsimO8OQnaGo0dHR7SQ6s5Qt4Ds87H62wDLvO3HqiBXVgW9tEGq1J60ygxGfQuG9gjKZm
43wihWv1sx84VIPH7Fv1a4oHb8cCWUgY0h4Ad6NXckeepjUnrfq2AUF/3e5UnRZu4kEgtRFJuIqL
wWGqhwqkJxpkC6gxyGVzWxKv6hNYV1MVn2CF0w6Q3PAKLCJML7een9XB7jd+Wf17Pi9XHeDvcIW1
8ZfpF7bFx2I0SPEdkCzXAzrSLcsGwxe7qeLPbwrylwZ2jCAOhn1BQkRG3TMhSHhx1TsZ9s1TombG
/wMdeGPWexkggwWjbu1rJdoZHQUGfC/9QMjq0+qGFrJEUqTO/Hva14h1CzPaPRwjyKx3oE1QbbUQ
d/nJkQLDmXlvqElJ73Ns461RAWKyy/C6ikftx/grdNA0eHEgKFJQ4Pi4IErLKIsYWVTCC+ru4cVe
vkFSOjqJJ9AuoQs922F+WfKgZoSI1NmgZbVzSt1lzghzHClM1Q7a6TnXYNd9XUXgcpR2gqfDOxig
BFnNJALl9+GQMwakakaY2sxD6Omm9lQa27X/ZmZxd1QbG2HKNuAKEbYY1+1pVQGT6ql0X0xbbwII
6rGtbvON6mWxs9Gewbi7VUM4JvvqC/rl7oNbLz/jrubNty/k+w6XdQ1fUTEiqLo7hPkBcfRJFwbQ
AObvwoU9DIX46r5RPoCcHMiu0ZiMM2AGLZ43QO8L5ioKoOTSwPaRI/9B6BfuETzWn9g9M4eczuUA
rSBfffXoHR6JNTpTeHv7Zp5Dg2FcKoRu5BccxTUQH+PAkYn7RmA6psOWvW2kQikYa++yJywkw/DS
zupKtK95OXKnO6dDe3CaoHnlPc4xxd3lY2kqnq7ZVdNfj75TSk1ICv1xOykrQol520g8DC3SF8HN
6T1llh5mVN7oxz7RpQ/exM0kEGgVBG/7tmIOzNLaP3T70okQ7qFviG/VJ5ARi++sjR7MCCAhPZTE
NY2JNUL+Ag1ODwz5fbh4xsHN/h7ySe3shjk8J6Ykp3hm3fTAGK7a5XDwDZ5kIH3jtTHTUHnNcVTt
q3shQ4/GLQ8g68WGBs6qfFJYYIS6l8POAqzc+1pD6Dib9vE6gihIs0fIno9lhRccEpa5zN1Jml/Q
I7fdMeOi+YC9x827oAIKxp9J1zBpvCfwWtVmRhpmBa7+G02aRVxyqFDbd88cl3M67HbddFkzjM9E
f3dnV1QV9WHqWVrPHD1IeNY8ocmd56ADjS9xa9i5HGdt3G0jYKj26tX2Prvw3ooTx8POWEVjA/O1
40ZAxMbrre4r9tlLA9aKWMADmarX6pkFz8NndybA5X0qeokzNpg2QcN3+FzvAPfayW+yfKwTfUSo
XhO6v14OifzzgI/I4P2IuE6NDPUDMj0GBIwKYXa3V+Z2s4aKN8ekVL9PfvNL27rq+dCLCZymlzia
M9qUzrKff/pAyfgHBQTnyaL03wOzRvFxQpzyUH0LIbSs/53ciOPha1FhwaVcp9fmiLIVAMSuK4JV
/fJQDzRKtoeMkZ0PZMU3VIb93b4pkDwATdP7IKJZuLuufUiTkdp3mQc24ce26V3IXoYGQTuXiZym
c+0M4tGHtpEFz94AjJk62NbdqKGTe2B/sEE376lweyhLFxT3kRs+sCjg68ko8t8WDEHWABUhgG26
+1lpYDAMgB5amO3jiaBnyqDtcJEuUGHvPXgPOpzE0md2h594RvDwebXEMxlASS0pEf2dm2fB9GPZ
+f4WoLYS3DxyKQt1Fn5lBUCFoSXys7GFlNl7oK6vbuHl3s15LREQsFUbHse+ZSNxCVDFBMvDX/cA
nGdoHoHqkfwBYwFK86FkLcgV1EZAsHD8ABLRy8SaO2ZQ+VIEl1alPAQSVkhNkhdCxs37Op+REAqz
3/SXy0Z9GYE/YUtmvxmXSIly+/ZvwyR8E4Y0PoQqn4EmLuD5be61DtUyCWEw8O9iWXiFp69BcBIm
3e3Ce7hQUF1uk4reUtWXlQX6Dvv8TxqqjaIDmRXKP0ZfMCz5zGC2B79EHIWvu5uE8hDTBSO4MtGS
+jrvU+Z8hhWhVznOp8xc8yRcelLMuvEs5sMuVb+irOPpUTXSI4BR0GhtIE4043iJehH/FHuAajDn
Pisr1N0kY2XLCZew1/0nl5vzihyKG2uAhg6tisy5/EiZC6PpovWLQC+X+nBVMIjbuwvSxVzLx8+9
bKuus6stpCgvw6xzN+UlILt75aD0QeMHGvCyX1lS9Hvlr3jckLY2QnQl1HCz3+rBsQMG7rWAdPKa
FOJYV09dV59eFvKvCrgLSnmuOmj5+hpVOf6ve0gphsZA9povuHDzunxWHxosZAzeG7HpEC68X/vZ
UD/kHi/A7aqGWUhZgJtETIqyL1UO3sxTgnjMEAzusQVp/ITNCjhBiZegIdNDUtz9Zn32sDmqEUHq
fX7I/jlXiScHVluQlbiW36DirW6ZPO8iDuOiB8qs2ML9IKqJMgEqk/7Tp7LCL5GE5k4gdqB6ejEz
gdJCAuRkEmHQ3+8431kOrYpuGNpgOXAw9BY2ghYr3dYccBhdlc+0Bil3oVdG+8pDRTN63hBGIUQ+
t+k+WWM1zKM8KiKdRlMaKHPeiXeDso3AQuG2PGIh92kQUyPFy6UjwODFhwas7ruPjmogtwxTSRLI
8j0OnaAegMP87Y4UN2VNSh+2xo8OkIRtYkJQ+vx0TqwHKl2R3O8nL4doaZBRVFwASG+N4L75+VFn
3jr2R+CAvGkSYd32yqDxnv5ljXCZ1pPXexyePrHhyWTkAm9wIxb/wV6t0yhFwzU/Qrtu87AuihC2
BAZf4H4BZrhkLiNX8dMOdtCEyBr5hNJsG2gLWHjS0qzcJOgO7+fLCvYf0dXniJwqy8XaNSFkFrRE
GG4dJMFuy3pNW9SQIKPQrFO31/PjfAtg3dPZTBa0Q5H0tqDQAn+l/4wM5rb5jX3qKunEoHlceu9Z
O5IWouaS2qBzeh/BK48oN9y4OzIeGJq9RsGbe0cLFCAFX3R4toxQAOjXHSvDdngFotdyv3Brw8+Z
1Bxu6TB+kaQTV8oPr1FzROrwGvGE+SvE6kXA/2gDtk7gyk8FgApaaQMgHgPwsSJxR7wP2pIhxBXj
WKIuOcwuEiQL6IsBeINBm5669OlJvgNpfGZ6nwoc3dXbJKYlj14HfdAL7dhkUgTpBEo+CPwFBXto
511KfB+77dJPZmyTd9+ni84YUbdFFun07qVLClt4kUx20yKxU3QkBHJBGRUyROxnE+n5vwLaX/aH
3gnd3j0teYPaq/b3h2JitJvqNKKhHatTdkPAsVF8Y1y5nbnR7nWHaUB7hMHLGZkQLe7n3gzpeq+o
t09oaweo+NDINvP+dSUNamgmU4hIRSQADYP05oYC3GOfcavMc+znQRXo51cEDSdKJlKHzKPu8B02
YRIRxmAWbkg1cpzkWN0iiqIrcBJBO4otsCOaDZqXdnP2I8vZoqVcRagw3AJo4hgN8Zla1q99SP4w
VongMFUk72mgcx6Nmu3ahJzYUJmnQQkIjctH0iYwp7shiFxvl/oZC5Dyw/acxkl8lpAwjVCYU73O
vKGUy6NZnxsP1hFaundsebh80WZku7/Z6NacX4BO9r5yPnLI7J6+JW9IImOORE6kbztzxW8H7fH7
T3Zpw0P+vSmyQFwE6C9+Eo++Gy6E18tp/OfRDjXhHEyBwndqynJmuh5zXwASxCP5AHWBDF6qUk2n
9eibjI2OR3LemrAzFkpkibJ1j//kRFKyjnZDzBQaXgL/EKNOl5IE2DWHN4mIk4CY+DtvSBUYmOyl
SPUpPnOshq0Q8LaAG+QImv0axMHXz8lqgfXEwDBArIR3p8u2zAMdC7BPf6rFjeY+sLnNhUOc2QL4
2BFCdIMc0KC5ME8xnfSOIwKWqL/4KREvXRH0cAHP3ARSRktDOzw5Q4JUEtSGAI+AOABjE4RTG8vQ
cgpB1IjJf4f6tqKGLBZQDF7iEaIqrhYgpI2SI+4ETyqGrOUlQcu7n1UPfeO/xIdaH4a2E+xG5FoS
l9QEU/WAGpl2enfwUE//AdBAPFMbJ6iwTrKOFM+tMb4G/QsI0LgH8ZEVr69uJSaU8vNzgEUVG48W
FspjAVpNwcVVcNp0i5EW/otYJLppE/W0QLmmToO7JxBniguJQn58Hd/QVfFnHJhb9O6jfsqtlw1j
hs3qFSHxoIzV80cIdWyNM0kH/SMnPQnTybmTsKzqPZAVMBI4LeRvvAcu3fK1hXKyCBGKrWq/F1hG
RyLE26wMLKrETSTxk+7eyWkIjQgbJ9dxBUPryvowQdY1JXaX8NKTcEe19b8Q0AgVDxLYA2QylYyP
Q3TkdTcEu4E1JeUKBcgNOnyqb26jbASMlZjNJDKRAEziBmJovAz3LpIbJiIo8h12DU7132/k7naH
HOuxwGiyCBo/H4qt3B1KLN6gpvLvHiB+ecYRcai7S5wOliDFXyl+EtyimhNbudlRfFgd/tsRcnvF
ArW4yfI6DW49p4aE5rbTDozF6+dyoKbDidCCHJUIhwUk/FDwus2sDuU62SXsEwlLJFYhciFMYSQe
j3rwqcR/isNmJxE1yGPKAX3Ry+GDtBjB8oCuqc2q0pxAboCkngAeYAKrfGe9ySw8hvh5qUNgWo6h
tBEWU1xwDeACt3dQMIGMjYD2QADqaqTQ34RuzHAT+n7x7LrSp6xRQvFitxTDjeGjFsrOpWHu/UMy
YQrFwNTobsgUEP6XGW0hP8vYOUkAJwiLKuvYYp2asJliGK1jsYDaJuPv3JIUROMOJghV9wqlJ2Lg
YtDNRsKD7lIKYiU8CVZ8Q5HTLc8IkozkFukexXJeXHRhYEEdIWCHrzZhB6OZ3OuZVOtGB+gs+1cC
iibEpqfY4iS4ntkrbGmVS9LGt0gMmTzoHWpEiv9u5HVNOmWOJE9KyZaYJDEgqeS9ClesYHt+i/g8
ngRQaZR4z5RaCbaDo0q5i8h7ovJ0h89knVp8ek7fWp22vMu5cu8DXOa8cGtCwTLvd3iJOjTGsnI5
ULAGXJSoD4EddATC0LYvfkEocPHRxGOqHaglxHLYb8qA7YSoN9tP9r3EWTkaNswRos727yfU3aka
ySaVHUag6FwPYr4sdPEkRv+3rxAmZ+exG5coy7LV28d4dJlpdHnjciI8lBdgXRiTbosOHDExeYH+
Z8NL4cLeXMFkCjjP8PN5O2o5rU7hYs4vhCkCxZPvz6lYZ1CH2N8noF/K2U79C4zxN4XziB/YXh1r
LcA8gaRCPddoHAnkj+9TQQpfHTifrmArBbtnuADmGHFjngU8ZyGzRLvzCxiJiKEI3vuXTjzz3kN+
DcTsQFZ7LV+oPDnFR5hrcjhSB9gIRqTxTU6EaredYkZmNzH6L0zqg8yPTAsT9UGftCeWGL9AgZJg
/EaCVHivGf0Px3QzB+rDZ2kh3Upm9iAV1dckUNhBUieSGdW/81NtabrXHw3Dp9qS0tWLMqiDfNry
MzaN7C/MttgCRH05caBvnqg7Ps/XNu4hJ84wp0j1Mwmh2y/3ApFLfmLiwGoMPJolVp03UROnTveQ
jTp2h5nWl7OheuzYNNCONyBxOB41pMkp20xQhDlbrQpyoj6JgJlbDLhOAIWyvJeRRBkSAKHBJEg5
qXlmnPqKjKZ1ZjZsRItZXLuc88J98znumPzPUHdpqZMfSdysUsf44g90Vil1JDlvDpLCJ9vGRwFo
xLqTWYsjM2BFkXRLAiwPE7slhQiTovBW7lU9r09QJYavURkgoQElgl6j2mvZ+UznJaRkgk9wv6vr
KT7tjoZHu6x11KARSQTfgRQEy/0M4R83tdptpPQglweajWhC0jmFC0eegPe8jLm9VNavp3tMGeHu
Vsu7q2JQJdvnsn4lOcdEB50TEBqO+XPwSYkbUJHrBHKsuJeQ1SmJ8S9JXyUVe0II/vy8LVs7iV+X
HytuiYWXew7aZJAyam72+aFcdDkAj+A8PgbyYkQAnNvXj/iCx8Dg2VhI2FeUlTrYOvQXaP/RwkT7
xHR4tmwlsUQoRknWLG+GcnM5eA5oZyyBHWEZ5IIeg7tc3JB3f1FmRu6T1LPK+gguS6LYibRTvP67
uAuaGJQAkXaRtzAWkjfqu2i3J4p2iBGpdyo+IEtUwf6coDk0t+YWC57D2ydsZA+92H/mViJr8ZN/
MXHC9gJJQZYC0Z38ggwOtX3AsHiPPCrPJIQAftipJUlfq+iVuOXuVDKFjBMuASTmBKimZFjg8gPk
9YFflj8gMeOA3J20ClCjxIqPjeCsvzy+glZvGb667LhwP0DCYlW+PnkZZSmpalFG/yv+wFN0nvN/
hbB6Lpv0zWt1eJxAQYXngHQL7wjLTQJRqL9+fpBwFIUDygwEmTR4LmC85QLBloJebobNSECzFUco
w5MWEdHYX0r2z+xLmUBQ3vyWwjcOQyIBCUDkDNsI924kEpH1FAdVY6Zbf4Wyv3qQXfUNRODlHFHl
ckFVEiDJT25EqO+/7Ii0ghRZxaUgwQr4nRkbYHE1WBeoRZKe/HMXUh/5KxVR7jfYO7JJZePJPjCd
+0F2MdEp2/Y54A8/QxrtL8plKIfEuspfZUNC5e5W3B7JAOGTpEskO+IwibvErNyif19d/K6kbi2+
i2fGk5FCSbRGMYRQW/w1/h57V2Bq/hKf8DIyyYILcmLJi4tAEnxQM7w7RQsuHz0MVo4g5R++muEN
fEZrINjxFE/zDziP0BJI45wdJlksZpKMTOI6lCaoqdYEqznrK6XmdJvhI1oDKsrU1sQwSYiVUnUT
7wDFVXbNwxa7JagVzAUVSClzyUOpWB6yvwpc56+gI8VaOdMSyZkOeUa8lqxC9YrN4y93+pc5cfs3
snSyWC1iTiJ4Fon4Q9avCYvNv+CeTQPuXkDWhOwkO1//Tq60C2CCwHqJ/4goT08jfgDwQ+6uhtjs
rrcjHVNXsBlIiEE2Jmhp8blvf8mshMdfDiLLJ9a+kKKWHDoB+It/0FzlmHFwJbYrsYmfYZd1qMdS
tebQQAeUr6/zOLVs5joGwjrDg6LQD4bkP6LOazmRptmiT0QE3txC452QRbohZEF4j+Dp/7Wq5jsn
FGg0mKa7uiorc+fOnbyCJefW4jMx8kXmHRQyRhMok0FjV6TI0KJIdMyAmUWJLQNFm5xCSCo82SxI
/bNQCz/WM5aaF4AWif3Qs3AWrCuATo1Z93uW7O+pNrvNBx4yOCEIsqCoPynAbgFvIfBtc0NptC0E
3EU4ce0AhZAA7805JbDn1qRNW4aO+0XcyuKFZLn5OgnivJfh+X7Dfa98n4ltxJ+XHfHnI452WJAs
ymMtINBcJVNkleT4skwd34F9MKLTVK1zzv4PSe5kXXdcyy1PKx++WAzavysUcRcby9b10QAKCkmD
EvVvR9+J57H1OBxRurm/BSJm2FABdvs8vgF92ySPSFkC8c372Qx3ZDI4dEt3RLLKbM+bZf7r67P+
AiCQmOO1AveXpQW+yF8FMgbXLjgy43sCaaZZBCwXot8DjzlCaiTDFh8xZbj5mPVn/VOrPKgQuODp
AEnO+4gi01mgXJ/RVchnDb0rPVSIeI+rz4O5lPG8++yur4TOTe1O+Plng3gvp+bz7HpushosDZP7
JG/0wVRLsXiI+xp/VA7paFqYIrhmgcuWvWYyMhokKIkhYZaNCweZeEdzhvHC/OTgJRgT/YFZrL5v
3UnbipQMBRTWuTj3xO12erN8hQVOABfYV71c3WKIam++G92MoZ9x83L7OjR9nzU6x6GY23GY7l+a
lErwU6QUbtUqtA4jy5wuzSuVS3nArPyz78SeESBYm6Xz5+u+/4rnRn0N7ytRUGExRikUZMBioZ4J
LPE5VnLoLvoDIHNvHY9HKCEGyH7A3hiOT9IEP5ttcnShRo+topWDIupL+We60WJQrTQT9p5gTgAN
e6UxDdl5rtgBJaTFkfY6OpWzuzX/pzpsMLvLU7SBmA1bH+QrEPKAsOEBLHv6A4ZJoL/sBke2OKOz
Y8N9gR9+YzCwnDPMMgaZaXdtscawvWj74bCDCuBm5lhSLh/XXVh/LKcsLrgGHKPtc+RUbM+xBjNh
weDYuej8lMGxiyfP+9NsACIV8zc3gu23OZEVa50EEkkhv3FHFXalWbhWO5q487teKDKZdewM50bi
pdKGhRWn8YS1ZNqc+clWKtzvdRdHJyaYprQ0BE8jqvXvuDueA9ykH+BDsEE0AD8Q4TYOpQMZMn+k
5+NqubTI67MQ8cXaYkWInYb9p5t/0X02GDk/aWh+CUJoR0riqYi/cyQcYYQYMcdJDCGYTLAs9EX7
2AfWlXEi5aGtY3vVsX6FosWPWLdG5zGcGwvGBNvgRLXT9dmrMyIHAxn1Y+QdCVLShLGGtFaiZV4O
OF1WpBHQhWog6/EEns6gloRvhHNF0Et2ISDmJkpWIcA3fI+zwej8SDIioigRXfslXVKua1xSNMzD
sOuSFDkNQlFiGb2eWY0l9vdAnMQCsYyRajtm8vHLs0YZBN+XqZwBE4dOvG2fiLHYKLkAg1cW2NPf
hwagiDvJCg6rf3Qasd5Yc67czYiqKZaILiXSMy76WOtI/SI8bZZ9lwZjHGH1jUPII9b9UbEanESL
SoMeznZeg92ZFB+nzd2lijfpLm4F6fZjFWoF8Sz5KOTvI1WK1iHeKJPTqljW5tgyslA0ub7KGJUZ
jIHD65ots4XrK+kzQVRC2pUWfuGR75yI6K6dM/NSp+P3OWApjSLIqKvSFIkGw3LZ6HNbsuoVWMBK
vjdr2RA7L1IFHWq+eZSah97yPc3S2L4bCa6QEFDYwX99x/rd3DZpFDItVDplqvmE8iUOgWQED7o1
9nY4D+nGFR3+n5zkrwsH8Av8XaY8fV39q10aqTcyM2Sfg0pCLxwIcYpjZ9LaJaozpEI6xzIoZR4s
kio0b+RpEGYgQ20p76KJx95lRlP0KkC8aqIMalEcmWsSN2g34MlTYMwlU7drNZcxR/q1SCUXAhlk
u6d8z5a/jEE2Y/I/LdpJcVm/iCv4G+lFHkX6RnkGlX6qv2jfOsWh553heimnGqI6s+pNaTDMSKJN
Wz92SC72jDesI3bmCJ5AJ6cAgJvcKL0IlLgVWKSXp77UpjnXuvZ12/4dkF7BxzZgmIFrlfuFYcrG
eQRqurm6nDiZVMelCA+ODTAHb78YqKHHf14oKYG34tN+THj6phExWY6ZBC1BCZ5QmUwsCzGNAS92
LqEI0pV9ReU6bAscOC7QFOsR1V+3VIPGiGi6efu43mNdgj8s2C5kfemY8duPtfzOSK0k9vF93r59
xgxg8EvLyMP5olMW/pFAd2F4ZsYKc+PSP+s850N6EVqRB6IOggPRFQnE3dDDTWVLJPar7PSNKMLZ
Xvk/uN/vIi9FCe6Wvy4/xh2mVYQ8iG/fGMeOn4pRq79xaYleLz8Z1pjN/7hrrBjJD+QuiBit7i5w
b7OPzBHkVJwP1Ot1tqxwBJrUEhgBuBEN+z3un8bHhs0xlGZ3YIS60Ie4SDNIx8Yf9aFr6kgRU/aN
+O+i10TZXIrg6RIgxaBk2zw+Xd3S2OYWDcMRHCVuhZuqw+/NMPbRI5P2xf/p6XkIfxUeM2xfKOgz
XsYiORpJeCJC7W7JUFiABnIk2wUZdy1AERCIlwP49oGdG+kHAHDCfsfdTyEn1JeSEskGMxWe6L47
q6ZhM0jycLtm2w0/Ii9iL/OOqNp25JbNZvaNfwvYjcAHKlV8wH0Lesv3EvrD2oN3JwPhD1COx0nT
nYnSVVytgCj2jYp0vMgMsoKgDA1Sn0dKZrSQkx9sHfV3eEax6lerbnil03hoWh1LVfC/D7uHWXts
psk4X0vMMsVUL/pFtso8DxUBfjEympjzB/rCvMEDhACc7YN0rXPHXVYEhcQZnkIBzo4ebeER8iUO
t9GL6PIJx1sugBv/gV2a1NCXTjO0iBI++u2VJAJNB0LYrssuBOVQR4+GJsr8AA+839j1acNEUJbD
gzFk+nufkHNZ1m99/SJCCWLaLH0Q9ZsC5Qi/yBsRH7/4R5APiW+39AAz0pXBBKQK+Hl8SrdmRED6
UOhSAn9qPKTJ0BW4eXjQkOiLGewIoqZDOKQXEoHY6Mt5TuS2WorJ6nEZBvn6Jsn35i3CndpxdBia
A8txjFnr0s5CpqEg5x6y3NfhDh8veIPigvT2Qq/m0L7VSx0IOR4Bf+f4JAi8J6hn7l1BJZ1pnmjh
O9silAOdteZDtNeLznKZ845klRJmIYdXff663NM9+TCi6QHziMJx7qouuI/j0M2YQiRg/AenW/Cw
k/K3Hr4Yq1uzGX43a/93uveZ8reV46uAnLt9+zo+DNV2hvGKCeT4C3GPNi0hEtHaUPV9px+/qlt3
LqKbCSeU47hZvC8agXBkT5KNgs1DLL704l+GQ/7P+bwbpdhUdI1KXJuxPlXWmB+if0yR328uQC/H
85T1IvCiW5Ztkjx4E4oHWyZeoo6OBQc0Y1Xa4V2Lqf2e7tDfzDftQaQlQGhUC9RxwyIdhCWCApcY
ZBcItw240QFkcioMdU1kv7nvwL96cAo7ncBgsGzeRGNIbZDnotkX4xY71Cq6mZD+oKruCZOH2fNn
j7HLtStwZTRY0QzuWE8aJ02ia4bIgH0aB+VT38Qy6RN7dRowQlcm3VBcSW2kVXs20GvJQNkTvNDB
8ffks8Ksdc4CzoW1sG/mP8S5ydB1j848Vla+XL0MpYwJZcvuQvOHxW7IUKBoXSu9FB1ip73h+Baf
4kVEy6up0EZXvg4mn18wE0T4EXrak3/A2tcOQBqEKrg9fzgVWxyWTHNbV8sL0So9zXySDb6MV6i3
cqAsPNPcJQpC5XDl0o0dh8hyW/yNSNGhvb4Xjdiw3DaNW98FtUoEPzasF02Hd8XAwyDKh2aDcA1Q
9fCgMfHu7Ztw2L2VenreYumA3n7hy1tdgAdU9vNKXOeXQRV8p39Ej62Aw5rWAZzjIEIdAnN7Chv2
o2PtQf/EnAP0vh/RJB+HtsYm3/CGUar+2970rkysbOOIJZSKqCyWH8vUU518QIK9ayf6OBhLavlm
nTS2zdSFNMpfStK6EitDnBfRJAhrvOLvEwgw1BKxjRSQvdMLNhd3kvkJ2yH9rAt+oPMfXrmeuDv9
sUfNKDu/8XNYepgYl5hSB//9dXg/g/kZWwveCR2vYWcB1ZGduZG124iau2L3BjXsViDPz8KEZRI3
rmLRZ3HnPCtkSaKP3tMddNOp0fAV+SLRxbE6cFW3diu4x7jJOsc4/13RbuRp8I3d01Su8SefyO00
mQJQ/gSP6l4YXLe1QDcC98XV928HV5ZPKX+gI6ST7DzMPsirm7YR6G9PcK3PYCXYKkZq21sEqIBi
Ev4u4mzpgrlNpwlgcHXxgfDrAHhc83irAJapYWr4O9jzyXjNpouR5GRb1UqZfwAOIr500BklQGTa
vXD1cTABl3Xv8KIcLfPiRoXqVrjnz8lgzsPOrwV361ajRVdNr0uyn2buLK3DJ+jPoEsp3i/biSPy
NN8bkhjmzrR7kmMMyZTCAInnKnQEPE9nTfpNhyDd1DfX081zjenO4Uc/TB9wV9+PeYW/19gId395
eqID/oC+6UzwKTgeAb0VW0L9hTtLUdfHEZB40qDDM9rdrHptHHTHuj7qAWh12kSRlL45H8VHvRh0
Mdor/Bs8nBc7bR+gV8mjMeRYE3IIXpBuPBNVGEZoiD1h6E16fdpmYf7oyuJ3t1VzKvFFhxAoaZn8
arQwDiggeR7kcxpoYjCzXk3mIJuo6SJf11J1Y9re1080UCGFh2Be79hRjMOXmVWtNVdmdYCHMjb1
NQ/n3FOZ8Na8fKYBdo3sDGRjuC5Gt2v+EqjDwnvSQXOvC3sjK0kJq+gueqcmKLa4hkx16IezpWBN
66CfKS4eHsmA8Jt9VGYSmXNqYJ6E/TIkvulSVUfqkluBagzwgRCCPzTsCHG2gki/5PxjhsPcmMia
/yvSOCdibkdivT2ZkXPb27kKGIGZTAHwAsbexiYG5KhdsncZafhviEeDBMi2XnjzedVLAmObhVlu
w6diekP+xY8RNnRqY2m4l+b+vK+RzQoZzVtcrvBchWyGGQnuN7XBP6nWhb3dQO/4uh670VIGi9NP
CEgSCkTBrczJnX2TCKFJlC5TaYlypQhZArZTz3zpCzuwLgZxwMzQ9AxxF0EKzZPYtw1SPJYsBnJL
YdYZSwoKuzEa1qQMc7rbcfHJlFkZSpoIW8TajA7hELB4DZvMskvBiiijya/CI6jyI2dMgOTz5F3J
jLaP80Tw2XRYLIYpHmCFuE69OJNcnm7xDciMMdLeXLE8XraEHwPgbhl6rJdBNs2UrEi6TjYKjcAB
5jyobwmrwh371kRwo6/qSxqKqTotJ6wlVvNT0MH5jAhlkg5beIQiTH66mOOKcjmfw80XX/Cml9B7
9DWKJtngnSxxk5+1jjVo8bjY57BDSyQC46eAIAKZYvLQYoQec23yy/pcgYNtznnXNfjzorwnjv30
5fdjU4eTA57AOEyeXPs+jMD9VwZkYjbQ1Kb31iEUn2DGvfn71NGxjK8R0ctlMLz39+0T1Xo68QHd
exjzjEbvMBu1lDAnm3IeJAsbQLtTeFfkw/EmCowbGQiWND0O80SSlvfYLfrfjcT9QvgRJzUN3WfP
ahPCvAxUetJJNn6jN3z98B2wGcwjmeHRiRvhpqb1XKn5ppKaGJ0+NntggPDmL1vS1oBMbpAHQst/
sWAD4ibXYOLPi3T+m2231YsrMD2KgMXuxzESznDEZm3trZvG5InfEP9Cr0bfSsdGrplwknEXQHYm
cjnsKA6oCVo/7kddsenmjT6tvN1qL9dOhfWyHovHBDSGD4fpPHZax6lsvOr6ByJq5LlLHhAeFlQ6
D+t6o2Y086A18NbGe+4C9MZOESsm25vndFi5n94yrypYEVh2YXeDhRd4ec4U6sqcEVoSjy0izMtv
MGc97Wyzu028wHjJGiGOFBwDKZtbNkkvNMwsPu2c87KBtp7BJcyvT3/Kb9fOHycSZxgg0jYwaMSd
/DkmoLGodwUOsXtdxFr87Yz0hvilgvhiM16xJ+qpOr4V/vI2eiJOc7E1/kfwEfPsrpD1OOI24jta
jWDaAP69MO+kAw7Lg5vjKxLY9p++E+q1NzR+kV/g1+AgSD4+f7JC+Di0xWvTsfDyHF4XBafO6eui
0CWIPH1wp9p4kdL7ik3rdKPPEYcAbrOJX49w+9RldJPbE+oZkhqYbtvpH/RTOxVah2lVfY/sYwcJ
BQBcH+rOyUPjw/LbxLJCJTC2nmE0wfvNkHr2x7MSV0uTJYIuPfzHGAj3weNSJzCA84Wv1oMeZZKg
QDml5+X1pTuTt7joXfzqgfm/HLc2w1l4c5yMzhHOkFsBldr7ge+G5p5e2cQSQFQp8/UrCx4WPFst
MheT5uJ+eZcJbhph68+R/ZcQ143SHwfALEZMd5kEWwwmzRV+qN5CBPT2uPnqw0300Bk0j7znUvGe
mD8xas0xtPronrx+r96VNAdjd3J0XfyQJx8xbsdX7lJTSOgfEilaqd/WtAutv3EBUBCgCrv5i2+M
KUktTkhRss+j7AfLGl8kJCjPAN5FahlOBEo7EHhjMH+IZkez9xPItltO9g5RShx/RC+RdgicmGk1
i2LaEstWGOTZiZYf6S+1OcvQEcrmSxGYm8K9+O0g7EIqRdwBV4MOINRENjfq/Xk5+EbhX7ykjn8t
uGQvWkdMuso6yA7OP4N2KKlRzpxnwrDwerhSRHNxqBSTuwx2neDLUEoRxuafj/VYGXuLDQ+sOzCg
wD0O2K7xls+ESYAoGzd4d+/xoosWU5+XAb0VF1T35z4VkFOFT8Cb8KK1pQJNZIxtc43WkmSDK8VS
VtUR0X8A3VGKy5bqS+vmnp6ojSX8EpOT1y5hbddIOUAFwgUhsDW4JZIGF3U3JsEH0vbC2/kuA2ux
z/l3LAKUV8IPgLB0kf/swObH8IB9sQi93yWpbfIRrbIpSTLpxLGb7qQucwDOBCCjLLcIQ5oEdCu0
heEcTyWcfB+Ylb/jxVCtDr3C00m1I/awbloMbj5S38HPWKdGGE3znxdhiVkdkoQ+D+E1ofvf955R
IKBHXMWjgOqK34rgWmBkyhPPWl4AI8rQWeXmINAVh1EVEp33gSE5q/yHwABFpRcMq/4ZWUG+nuEb
GsUzvODMlFL5XusePZ7HkbDjoP4mbDSdGYlfv8fn9k/eUCGbiGII36xH89HPnlOQYLEHefh3KXX6
F3pXj80d/T2GwlOejpfOBXpLSa1zp/ejfHcH0FEGatje72CdkshumYDmBEOJq2eVgr3qOYFNMkaC
HaamI7vUg3pW3gMERIAmxFRuQJp+qbwQGWGkfEFl5vW/PiNtmhvw5I9XTXdDwx/JBvf/f4N1/fpI
ST5A6uz+CtwqFyfbWN5PvxQoVzdcRk6ln0WPXZjoryMIBs0yhTr0tp5G5nxC2EVcEQKtQwOd+lJN
wKzUFNBNJ4XOdjC9i2EJaifUdB/aeZ73tVPbdDSPxzUgr2dFc3YgXL1R/dEMEO95VOaafH+kb+44
L5i6XLUgkohPiqxjGlOVCnrmOVQLc5iuBcnBU2P/Y76xQCoOeK6ZpvEGT27rK6xdjhAyh+O9rf+N
NmOCw3swMTKzkPu6AvgGjdD7cKl1vpVNJ4v3RkDZssmFMu8+fMUj+S5jVOPnX0zglNgsACetyZfZ
UywsYWeebFCGkgkz705mw/UyIJH/+ptFF5B7qu5rhMDMY71q93C9mAJ+Ot7BqFw7NqSuudZ1L+YQ
0036SKSZ1LrgAY/62Yd6KXjOsNuedLKCz8IOI5Ywb5eGsZDJcEifReugk2WkYobnek+pO+EZ/4sG
Bld537D8XzdDz4QE4rN/65JC5xT1LZEsUZ8XkbhAdNTpg83XXxAeQwHCpKTuJDxtR2srOPEg03zh
HwAGyXtW7vTF6921tokZDmA06gJ08zIP8WtLRIOTvmYsxHa8k5iEAmIg3MjYFxGOHCQPSXkBQ4hz
iOJXMHy4wsQO/KnJdFh1BAhGPzf1v+BTUQlqTRXDiiaOLqYRjd64fq1ne+3soKbK5CgNy5yJsazP
E1nAsaUPyL2x7O2VondKhEipQWXy7lIV8LAdX6k+NVK1gChi0JJ5dfkESoxoU8DjWrAZBf3lAcVq
8nnnffHeNOxfivp5BOeRS+XIjqkJODlQpyo7KrbT40OPMplEPafFSdj2w8eyj83sol6PwibDpWHX
wPtzaB3lmHhgPM0pH6WlcKB/Yn9DUMxhqQql0DMZoRQiADrnDKl+YuitgYrbhxvDrJO6w8x+L7+h
ooGLUg3BpfZpZUluESoz7C+ngqdeaK+O1Y15LK4p08486DITZ+DgGZkLzgGb/qBoprvKPNWnDdUY
3pB4SwLWxZGs1wjXyclIhOZmsHgcWsF/ZwOzPHhYzFR4ScCS0w5i3zK7wIWIj8U4JVL+IQw+gT2I
3DbMDfLwwmbKhC9Y50jtE+mZ4lt/IB/q21s3qhZu3elo018BJP2hnCRZpNA1K1SgsBOx5KbK2KSD
7n5bLA5zLWRmeCzvoo+otxcuW6/WHwv6ipTylZs7ahj/w3+ij6Kv7RqgFmaI6Jkrl/APbzl6tNTF
GGrH2MqiJVeWs84pb5hCFNBBareDSlqCVx7CGJhJJDL1qXSBdVGnrcW97JFFC2eYVR3cVwKDCJnq
0eOz76v9U30x8DzXbeKCMbUCDq/YanToTaKjj8PYl8ncewf0cCPwAlunLyXM/51+aIBLPQfAkz2C
Ddyp0AuEwB2Rm4tS0q72hFXZotAnFvOI7holuaJTAU4SBirTfPXFdUDmlAkRf5stvnazH2D6SByx
ux7L9bDR4vhcW5VX0H3/SzbwjQQDDgOfK9JaDTNAWfMrKM+Ir+cUDKgMKUSbdbfVsUcTmvqdrmLc
e+CNJXHDLz42Ddvqk+f0u0ycDYEBP51pF1ZSO/uOZJiZOsRq4exF/9UcnN8gZsqFjgvDHGW2WmvC
ImJnhop7f6XY1rANO54lHJr0pZWbFSg3K2S09z3uAaRfft+AF6j7gHZWoRT9TKB8xdHdgeqXg4cu
eXjTlx8Nv7H/j52IU23VZOYjYJ+YdMMF052imquO7jeS/Uxus+OGGr8dCoQkO3qAgHWCd665lMMT
858iIFMBhY/9g4rnrol1Yz80Ey9boqDsdl+Q1c8SKsh6qUeqJOTt5HGJVjMK/TCfJEsov096wjUp
IUtmTA5V+BgvGNnQ2RWE1UVmyCUY6ywWbid90DGtSqK0cX03VlK/+pfvz8GxWdSFbDzuDAaHRz93
9fJ9B80wO4801+Akgxg1HzO36uV69/0amPYNBrxgagGU17jEAZMMJ37rlDcpSS3bP/OX6v29xkkb
N1+QCVxPOYnTV5OeQSYBC1oAjXIbRjsAUIV6iLDSJLopcW8G6Up1nLlWj2PdsWuH8h9ObsN4c9V8
Akb3H2WEGn7oA+wK+s+WrmLS2xh5EovQd9NvbP+61SpKmM6XViHnlzgBkEx3hJU29nQ0JoAwSPcB
W4ABs8uyQgL42tiCaPhepIxoPVx5vpEyrcAJK47zjVh3tbubdzN16ndk0Z/usv+YidE1nLUOE3o7
mX7UG40POeLmhzftC1I5dUlmiqPwV5KHQl6AfpYldazORwqhrHMz5Fu5yNRXBoxK5MNQm/2kcxbQ
0MgGECQAUEuoKrDSX3JfFJfHHTtwLRgiBwleCU0kGAVNCSyWVNUwSHtiWCQvlbijY82ljnooGOKv
RWNWj2QCaQaBp9JHNpJzMjpQ2QHuBPukoaClBbBSUcs0GDMkItCprlEF8YbJBLmg3VFpw7Nobke8
K4He82RKleAg0LEN3XR9tJmUJlfantaWj6NT6XlzGey5ehK4CmGv5L6uv5l0fT0DGN1KjS77lTaS
xIePOc96rV/TxMzmf97CqasqBaWOOAQR9dX/EG0Xmffb9Vyi3cavwDvQ15k3JwNCtVYJGStmnq6D
L/jAPZA/Lunbo+qLCDjrCXscfroSjUTe9RL0FmS4EKbC9/EbZLr4rwlxPxk+waeQCyHuljnju/Ul
PUrws8MxigPckcdw7nDkyk+prqtGEGaKRQhNG7AzJkL/+xHYOOIu6AtM7jb9CgVfrekbDebJJdG7
pvUnS7xPd2mfPvMfCYU6FVgV2KA5+pJqiZx2rNSxszJiapELFLdG0TNcdUvuI3ipsxmRRj33+GMK
I+YYxcLYFNgDTUMbLy7rlW8JP3TYgQ7vSDspDYIrTA+9XcBbVqrD4byIhF9XrOiiXqPOYZztaDwF
QjO2Irhp7rlICuB0sgPisUAbpRXB8gu2/JcJa0weRhXiKK+IWOb4yzhDKM7SYS9tP5bsreNsCkB1
jmieMWVCaxR5kqMFpInELGUoNKKwX9r5sN9cyBNLTC/hWqEdiJnV1Psejbyui9CMbBjU+Hinr9uw
wGd8D2fXcUIT7zNqFqL52aytIfyYtbfxQ+4iJHvvThh5E4I2sljD8KFJAl+xh3doVCLuIox4Zqtl
u8WVMe1qklfXLubtUmNPMDV2cHT73DwovgYQNM/nu3nYAoJTMzhzyFDSwRvWGTBnwVxhfbkCjJT0
/ZwMCEogZeKsBYYGtqWcjO0+epCR2Ml+8UZQxxQyTW5indpvc93ArugqMwCuH1NRW6aDZkD4wOom
xZNmkHOMU46fmnvey9l4xbSgT1Fqb4ig825E5SkGb5t/TZ5ZMEgkEQurRHNct6SRnF8u1xOJo7C0
WfYaABf+mpoRl3FMKaUpdezmXoP9ZTpqgYDTuss+ZuNFDpxv1TY5NbUylmdKiSFqokxey+AUZKp3
0ebAazSS9F65P3rVm/o0HYqmnft51HRcFxlmuIFcDPdYJT2ugyuSoGf6iI+yxfp/okScUZB+uJGY
jgC9eXgAeFLv5HTMUGlTcN4INCU/OX6pFigdfcVRh4CXZJaxgoIB9EuWotfjXWCj+cgTvePV6tNa
C2ZB3bFNAX93310HhvIWMnMeUQz4yWAWLdNLcpRLKM/QFQGsIQ/isG9lSSHyHLjElt9iFObZc/30
8BDQC5PnVMI+i/+aNzYUOgHgHBrXIY3/UtWcwAjfs+wq9JVtZ0kei/NOGv5Fp+1ssJCVui2TpIn4
UN6GcmDo0wt8P4kdqpBIRzCWoMNPsif00YA4r5zXJtD186MNjlPUdSHvxVUjO1+vzsUu8C7ZZdJM
jenEMlpC0sB3rIdOVcQxlsRIhVlQpLPq/zYrAzN1Xr8/C2AseOUAFiGc41KTXsyY8xp5cjN50gdk
Ql3Gv20BpXI7QxTnivV8+toyg5QYy4jb4/ul0JmI502cxi4SGT2SJTRmkUd8wVcz3Cnx3jmpB/JK
0pbNVO7HV/wqvHomTwjlmEhGAW4S0UX0OwvDkC5km9JUmGDRVAj8mnPaBJhiSfIuxhAOL9KtvCJK
c0Z3KRgVSOIRxXGSCjvkiQTJyTHBQVhc45t62R5jfesycfTuPOCkT1vWut68hIgQBPS2wRGWqWBW
J83GIPtTFtWsJbwpjAe5DejRzd7somsv5hqFG7QLWgZABWiXYra4HWF7EhHR34VJoqnTOLqPqJti
ev+E9dbymLD1gHFrTzVWJJ81kRGU8ZIuBWJqt1Bn254tCf/IuhE8DD8UycuuRAdCjMal7cfNGBK2
di6kghZsNhZMmWnZDguERlkkbNA34o6brqGah0ztFZI0d5Qp/G6s5Ibx19p3s0CELq8IJTqVtlCS
gQnI6uiek80C7CiPtua13A/vkXFnA9GgcxOQT3KDkfGtKI+j4H4aU21Gd6bG0p3cZ2n4Szt4DgZ6
EFYOe9YbB35yX5GEZLCZfnb9mVuRKmZ5rCI5YJ1EPhStkaqhmxNpa2tYfgkDDRElyMTYjmwNkZLx
2ToxnWOvLn/76pLfvo+ugASUf/RdoqscPb+ILQmogEXOoZbOdld0M+Dr1JfYUJaDXBPBn7t7YOIg
F2SFHWYDHo2FrjJPb+0P55ybuzuxZ05gOIrnKbHWten6Q9aLZJs7uHkvc2FoVPB/AzddFnSx0Iow
tVZu/vWykGvdp4UsZNqQtusTzQjxuQzQOHnfELzv2THNExpKwZKbIqNOTj2mU933zNBqq82umPDU
IvBvoO/8qVQm509H5tg+P0KBoqzWby02icuQrQV9CVMcWhh3RQsp/jJtCaNY/QBtFnhSM+ECNvDX
Ep6Hy1dmI/dWFAe62ZKzivlmEAo+ylTACdHh8O0uXatmvQ/8dBehuqUIJH2ADabx3/Ru4PuShhbt
OUW3vSI6ngH1P7Ep5ALMffg8NWjJScXLGCw8VL2wS9AulvpjyuFDsYwyTYToYTs40jWXLUG3mWfd
hITGlXZSfY3e6mxGPMs2YchtNeUK1qB8M89SEN1N7b/H8mXSmoVSHEud5SeWYacJz3FlVERtCIpT
w/ZwPdw0aePbRVu1lkOfrtIqJbNTgtxGKdExKNdAdlDDO0LqKT7t8o0Fd3FEbn5f7ZaUl8t3UkPu
zQkNGrxY9JYfk69lLb8crxY1oSPRtE3dnVvjY3UicqZbcjaRnrp8o1qWH60uOLmuvCZ+86M7rC0q
Pbi0uZ+sVhf0pH/+DBOOJa4ezF+uhn72PilSqfr3WWx2i/3SLlmP+wW09xB1zH6c+/me/lpEXi3O
NUfIv6auTId9WF59ILZekVL8bYB6kcoyLRSpuCaFIF7vOGt/Lmi6hDpHRJ2IpJXqtImuBVsmUlS3
cwq4ZebHigmpzEkoh1WPpSToVOBHcg4mulAlMliOuUlVaPRsDCqgEgEEa7qjR3gZ4ZklXSXHZAe6
UIWO5sESiEjZGGHBlq6FEDQS4olg0Yp/Y4rYFLDGRyWZ/cOqvhllWnv0DjRUOh+xQuP4gGmSyY7x
MxLQZKRZbK6QI9/sd7tAjRGOKAeSowdfSHZVXPW3zf21Pr68z+8mnSWwy+o+0+jTOgjJ77dfxDMo
GjnUHhu7Pvpe9Dr4oxazRueXQ42W7YP7wv33d4UE+qpJ29pSffPGzn4bTr7ZVOk5UJ3X0vfT4ToP
t3hdq8ybt1dq9ns0qpiMbhyLH1X/UPwrdkrIwKMyPlBzPLWsYTrSncUzTWs+wfeWCQp0NdQTSY+A
/i0bE+QNknOS2NYmXQNMzCMuM6bJQvmN9g1kEkd4CunRJtPJVfNCjqc6fVPhY6hEtKtlkFgrPyPK
dnnGOH6d22+g1/tJtZ9ftJBrnt+la/2QSx8hr0hZa+57OkB58P1S3/bGt8ZkRCg9oEAVVIzm0cPp
AE82oZsI9rVQ7c56C9pLpeuna/J8KD0s98npjBrzG53zdlhaGhWgUoBO8x9P0n7I0OzwjAz6iA7Q
/UvN1Hb/tGqi5Z1uLhaHKmBUkd7o7RRNVT/zowpuNnregp7I969WTT5AC7F6fkuGjNwabYFg+qPb
nWH+QSv7RMk7kM3K/XFlmK59pMFozwwbWZdbG/XyKyKa0N5QQkPgTFWIdPcBBeMGDYCpSC6gb9/e
36rX9uUxRxl/kUJFhFq7tK+v18B7/k7J78Pl44Lk+uaDXgJ3pLiq+yJMKE5men7PfFaOKpIjLgNw
ceFns63P3gCRMCvl+gmCQWvf72RbNVCfYu0HAvrgAQ3fBp3GXkgAVRHAunS6EHrU+k5Qd78gdVwc
bOnpld687Ijuigni/Gtq+S61FKr3CN5lGpXXyYCsewjvD7VlbVQc5KnMvEc47X76sWBmNvN9hxPN
Fno9VBmkUvWYq5WG3Bg83nG6tr2b7GoTN6ReqkrNOr1161R21lctmjjQniRPfcz+bnnX5x42/mjX
nhSw3Gcms/7xG5+pl7IU4u6qw/1jtl6pDo+PmWS4GzSuaFTDJ0igI+Ot7F9v7falCV5M4yJUXaDA
bmnse2pCNVdsG1MwZaaT1DjVFj/UTBNs/hxeclXsNlJiuWqNWqludtUqzarj50yq0U8y48MzOor3
9LN5e1u1MIWNW/W0qdHn/aX819nU7lf56iZfndPsYzR/ANuZNeYPk6/P8zW53lVq0zra4qunXxqt
5F4Qz09+t7XhxzxZD6dVWlj1K9v6GX0glsBQGgxiclXwrz9oKcNFq/RJl5+Hy8vkMGBabZNCIlxD
OqfUSP0mZ2GxAn7ZKz1wflKUrubBsijs4wDzWvf82p3+DbOQRBB+So4Jkl+pdA9Bc/XrUy167AzL
aL3CUV11j8nztXO4VvfT+v7zuZJuzPrPisbTPa92oX3N87IGSFbpldF7nfe2Y6Tr04MtQnovSWte
m2GvJt1jrto9rJ8RGZvUElqRJanHHKqDFdSxkdw/Jtsk1eoy8U6tpDyg2UDm7hlw4JogXEWDzf19
7uHKkkkQDkqPsE9vpd78/EhmZbJOukc6jGeXqVp2WVeQ1zDm2ulj1Pq40rDpd/PW78+u/lwGlkBv
uU8jyW/WxQNtnS3hmv8hed/7TSEGPvhheGzdfWqN5s3VC4OY/qsnVxmj2sACAPriZ9nb1U+XJNE2
0eIoIcCgzpMuC91cdfI2701LyWZAp2W8KlEcnW3xEyNTqPc/CtdO32NIor8pHk+7MQIxUTsBJfQl
yMMYGRi9kgC7swuTNaXiQTkMKkmTDqvz5/A+myUAzgOSFE1UM83q6VfINHaXzGLvoAeIU6ETOp4+
S6UWd7jeS1OWxupbWa11s7ziKqF1eczLVvjg7wtiMxzJN1mWAvBVnSD+QSyG7uX1Hq29sS5KhvSQ
WIkRkUj2vmkVEXjiKvlNHgQPxazn9ekYi4cM9uXBGr4rVI5MffqahYaxa9cvSakjT0MI3tKdVDPH
71lLwUfR+wK95Zd0BAgViBkoH9BQkAMr1BDUQbcfl8MCKopyCHwhREvhmOKOSvCnWRyZ11Ub/shv
e9dTuGlxZ1GfjBaEMAHTI+Fn/5T/8LzlySgZAWz+IIQUcGeKFiNzJqQCMcuk/LbQffyBj0G5s1mD
dEghEwESM+n2EwyowKfDLu0xeg76C/rVlpZC8KieaxSz39OQGUq9BeYW7+tjz4b+DQQhreQVuv0d
zDhKUQ2bDtSVplFeNL4xT+otEOgq3XkbrAUzo2LoTdLb+ETumpGLta2Wj1ioEvNYKuAdqSPwGUtY
jC2UeQT1Gy9eRM4ka0XZcP02MD/JXPhp0ptmnd81uU9qa4cIcqvrYnzsxCs8yn8QIAOpInoXLnC+
TJDHvMB+cGLmATA8SeeuDAdnEV0K7kt3EsxE5yqwBQjTST4UB85vj1ghWKIWD7xOADDXXqeIXvCZ
CW4kFNPsB0YnwrJRXSp6kPP+geyDg5MfbLoQNMTbLN6Oh9Tj9lQiS1b4QJRDUEn8wxha3FwFYpf0
PhAMDN8lnxr6bViHdL2tX/ol+uBKoDQQNrjVvzyE4Iwtoky7ZB3LIOnycn1SJNHbSRoU51XnVKTg
+JWlCJMmN2XDRq1ECOm5LxHC105YIKRF0Ep4Ir7L52NpN60K/yEXeDgK8HodXq8IiJFeLGGUwI6l
AxJhXBYU/wjGesdkaAe8hfslP0igZNfN3+cHYjoojPllQtI0s15y/xk7aonpMALcKNzg4EG3jwX4
YhRCeI5cxB+s6IzPRURi8hY5NPm3S+3ZwQ5CwEEhnZw1RZna0BsQlEeOqLXZFmMgS6W0pab/abyp
q/iDjrwIiJiHue5Y866ZlSuBvPXdDq9UgRkNMxF3QXHjUODvqTrWaRq+4iGffgjkPGl0j/GLLfXK
UlQmf8GxF6v7L0uMhgITwIztkRCeniQwmqXimooQOxHTm716P60bVynLeyXm7lGimIl4HzvCvoou
aorPe5KSgf22MowOgkup0p6XQ+Lv/yB76xecr/jv6qBkHsKew9FKZPW9opghchq4ikz5hIJRGTYu
T29qvBfpTR0xGFOJMgPLqE9R3TFQ75IScIy1VbYGdgu4PATkMtysYJiCGYv+xtbANgmetCJ0pdY5
olyInrdVVYzcwEoT3l1zJ/uuaZ6Wv7HyOzaFbMKDZ+ThiRv44RsiHGhD1k+oOJrmPo6WLTl8ivl4
Phle991SbKwBrjTnxarVp3/krtlLTEqk0BWjBUX7NLZLs7A2YhqkKgxxUQnAP7CcfIckkGpbppU9
j7j/zAfLASzAzq5XCOd1aZSHVsEoxcE3coGCwF6uNbPidds6f/Osz/22JTlaU8ZGtK35EXVJbih4
wC0sdPKN88CrkdWYZVP0xHewKR0jlND43/Su1Jze0dtqPsh/VmiOxT5WGv22g7I8l8SBFz1l6Be9
RS/15Df4nCg07ep4u/pknqxlQg6s0bnVx5I0L40iNbOKsLhLlprlSjXDlZ6SNTBO2DZpsNXOf/r6
HpVWTn3/E6/1gkjKFEh8ylehogj4Te1RZ03/A+Bw4hC4kSYaIh/y9JptS/WeNstfJyx2oEWVoU1O
OxVrW8iYbmpIdyNt404Y79B/cyDe29S19vdzIGPvjVG28DAUJdbdUINA0VCxiUCMZQIfn7Itt/Pz
pZ7GtyU04palapNDDU3XNDj78j1bJehpZCvteu7ylMmNltvBmkrnAk1KzzQX2lQHqO6NzssOrT/p
MjHanWrFTA8Wa6kygPV6axOcEVX+Ndjm6xt6En1VblU5oKq92BIcpRc4rg6NQ7atv/zRkS3cCyf1
rXMkMuJN2YfyujolKXIAL7Euj8tvmX2J8JWgl9T4Y5duqoopLfplvoQOowJcliy6/siasKScOC4o
K/pcjy6fBYuLafSFezWK91zJVUshfX3TI6fRPtdX1KYzB/STnMOecJxK6UbVqchRmYy5H0VaK83c
Twqiru7ZH1NW183juyDP79kk29tRWH1EZq7A/3g2PGYsW4RzCbmxJfEkg3FgnoWZH2D/DAfX3/t7
Jhxktbs2vM0eLApS2GvGZKOAlIQGXcw9nhvKIEEkYhc4vvCVB+XGrHXjKHTIqRss8KViUxbMnet4
hNewHDK1V13ITftIv5USX+1oqewX1gQZnhUj5IA4kjQy53WNlX6oJ5ZDgZwl29apPOPh/v/J0eKJ
dqAP51uz8HShI9C02+mUZ71j2cWOtsW8WBvRBaXUm/6cG0f6oh+b03SLXrJqvbONoag+o97yc/MM
qnc71Ek//+RKretPnjLoWiH3Q4Vzc7X/3JF2ujyd98nuebf9ytAYqojlHNM6DzIXaM9+2SBGKNzu
LqXkcn4vEpQtBudTkzasNHT5oS/Gjt4Inbfn4bJMz7ccLaHHQ1o8P6/Jju5GE8qZq5s1ZYu9dClh
G8rkakdi5a2gDTP7M3sBaCoXqtPJA97X9DbcgE2cCo1DuVb4tK3sDLpgH1BphnMKQXQ4rzRnuR5N
ha/VFD3Uq8dps1BqQa+hgTENMs+bV7Ji4FbrMqOxzD0virRGJT5zc+2fk9v4Y47H8r5Odf5H0nkt
J64EAfSLVKWA0qsCJmcw5kUFeFFCCAWUvv6e8a3d2rVBmtDTeTqMuD/32FYq+RSnlNakt1NEXF4G
kTsyvfNcdbPipOONpXPz+IP4xoH2+ULCyu0xlKfKWa1F0JtExo7kV6+vePehNdpTBiIv4jHMOz25
JL9/fRmkrwyrLeF0rbvmgpkSljTSaLkEnS3pSkEXuZG7XL7oeQq4pGK7voxo+Dam5acZLFkVj5y1
s6H+5NWYnSW6r5xbLIHxUhlvDdN7aQvWXBUn856/V9ngGj0OBrQcROfrUBS0IoyD1VP3T+tldMhW
reXatCOpJod+WNNFkEv54jl70vFPeEiCbT64ElcnY4kOu6QIcBCiCLZ9LAZ3vB08Ad+IaEeaVpWa
G2Yjt6c9fRAuATWDnHuaQZ95UTXOEV0Pn3swBdida5xvHu0A+r+M4sXvgd5rmou/s/XRWGljqZoe
SJcRpjS4OQ5Ivsm8wxlA0mMSH6H6KDl8QFuLZojPA2cC/rFac1gZiu5rZ5LgaTdwZxROesxR0XO3
DNaSBu/9YnecUlL7eMVfX0t5NBJtkGPqYKP2dPNw13ENRX9WeDfbUNWtlUy78Kv1aS+inbfZ6uMP
44yylC/VG0oUWTA6aK6Ut4534qC0RV/eBeg70fRR47KB5itT3JTFiV7gdD4LBDkwg/wAHNlz1lJo
J+KqB1JRPl8NVnm3Z+Ym3tGL7XmwS7Sv7Np41IXaHohnp/64kzv6fQnuf6DtDnxHHzWTo5FOVMuN
B3/JQm+cb3pdL61hAiPoPBRS7njARuBb6rQoJ4KDUNGIgspofCiVpLUjnAT/YNPA4yS74W4YC7LV
mcKod4G6BXTrCx2j6WkOMnjbwjFokAk76J8zjer+qhN+4A2Dm+D8px164w7dPtja/Zi+4iCpIj5B
+jn4OQy6AlVuvcjDLQsexk/VC98rjqs15iEd4vKQg8Nfm19hFHAt05yIztB+cWIELBjEdebSBrPB
uV5NhieXLM/9UKMYgY9vqp0e9OTIeXCqDd0gOaTq1GinNp30ggazYG9/qG4OPmvaibINSue+MxBn
rxfbTlsUpx5mByg+N7Xe1aN/TbDmMNKreUdBpwV0CTuLjLslVgTUWlbOxrtuj87c0O3R+oL32neF
eyLJp+Z0F3kfKvQvlDO+dMANTtB2FfRVRd3PONgLRltyRylvIGSdexnimYcJvK8gGW9mDWuNJtai
fY1+L9TCh6BggyCvRHS6cpaindZ9Zybuf2UZ0vHb1O9Bc3zatAPD2B8uQ9uNX++fUPqW3bmZr9su
85NyG8fPicZBYGu08Xik9uOkJMCMHo3RtcE4p6MxvYF3iXWTgjWbtt5crcoba1jioyAnEjPTcqEn
6OFFTcEAZMhpe4ZlCx3KqzRYGWXpwW4tMGWY6DU+upYLH+T/0y0wpfCOvx4JOdIJSzWH1AWokf1l
vX9r7dHA5WUSZTjAym5mJlcLrWDXujnt9coPinvUf/9FeYfLFnn1qW+f6unCykFMc0SuLfgrEfm8
iqiEv7L0MQKGICKu2xpKkG81TOnzQLNgKW42tqK49F/uEgo6DCszvBbycqB0inpQKfiv9JNOzr3y
E5CoquZEGPSooQQVn4tTa318i1yrUt9p6qlVZa8YvWcg7RsRBo+V6IEalvczhC3EIghcnBRiRw7w
rXAn/lSFC7pkBWzbjw40r00Obw4a1IkOIDkub56gu+MOgZAclLO1ZSPRgZH4Ss3n6Y47m/MwojEG
ojU/JQcNHzMcim7SeP01xNifRrBpfVpjFqdgm8ERhunrw710dED2Q9twAPFeuCtOYCcsHpzOr8kB
Lour8lCcngdEDpBl0H0nHqZpAB/CtRK+rRiVVk/hFzPmJ3j56xDuZCLNReOXthrLj/Rq783QG20x
hytkqOUidnim9SSaZH9OGoF19BGW4OLhDhnGdtndQ0Zvg8FrLjDj04hpTYpLbV8lXQu0czRy1YeY
Oj8p50K02mXsiqbO+Sk/ic5TLENah7vkoJ9ZVVaNRbtkPhQ7l/ZAJtiGwK86Qck8hbAMd+yYeSIm
k6md8yBJOTrkJ7Eu6c5NmHT/+PSSYiLYIf+ybOCaHOId8k0AEGWEfAL6H7A5IBkBn3A3eqj8Ef8m
B7Fca0ubI1SB/MQj7MH01Ee8gzGDwMWJhUE6zMwQYs+wBTDmFG2q9yrYPg+RtNQ+SAouHkQUEOsr
XM4tEafFp88Dx8+6aN9xYBB82ihxNIHetYDwd/T4+KgqxYmRKZawZb3WVjmzYE0gkQCMAA8QRzsT
UMneq+TAcMmm8cy7vUa4iy1EB15BuB1QVyIxM1ApTvaahYS7JvL/cAcARQfj7zyC7d8xHJBKCEAB
dpwkAnfFDqW9AOiJQwcGWYdv8m8U+iiEviEeBKTBtvY4v2DLXJxUDPFEh+RQ/eGhL0hErAYUJCQF
RYfF0diFkcVuRi1r45w+PPH/4oFbKYnMj0FzwWhwOzrEg6CW5GCv+YkPZeWL7VHeUyC+kDtim+yP
31ELOVk28PSUCkEgNA6hjkAJrE0WviRoWxA8I4L0yv0prtYpErjNr9Ia3RbaEehz4B8OSmcM/oEc
kwNL4/9g24tF/1E758eKOCnQgkntYMa5snZ+/p+gWFG4e4GKAEUgOEMIVlGc4FMgEe+LmVkUmNZn
HkAKthwfdMSTIDJvCcpge9VJEaoT+KbOxDtst4P4aEgHYK8w0xsC7oZyFMW7rp618lIfqYx+s1q6
G6Lf9SOv9G591Dkx9FjvxClUN4XruYGCgQSXEW6obm8IwvTl8xeFyXZ6Y24MUxURk743hmhuLe7m
VZkQAWZ8a4vImiDIn8OKOVMDXV0TqgY6mEbr5vQ7J6mYSxdN4DAfohCU8ub5TrwhX9vmhDXcrP4C
cd3Q+ys07uxUqT+YAdxZsx92yEkJqcZ27jYoKdSoTG+clAYWVFq3v9AChPZnWG+udr00/2cMkxs+
xAc2Qk6JH7RFLAVzAuNmwrTLHJpLQ0F6iWp2tQJ/JC+bnKJREvkkqH/CCNL+US4A9IuuNr2B6bcx
GX1BRRw5I6MDfaTNMJafe8hCplfj/dYVBxZkqAc+gUWegWXeHt/k97ZeUh40mPmV9RTU+DJvH1Jk
Xq1NF1zsZqWjObaN6edaxjnmpxvILbWREAXIROSEXWFgT1oICzYZfiG42fUQ+brFuWzUcFn54Fpi
TTHE4KSBMX+mC1Vm7pRrIyQ/GGT24zWATAtu7V7/KnlZo0jIn9jtbJTW969qzIVZYmuR2w54zcWq
TM7oBzUdIc7JyeohVbddelk3lDzIhgtsPATuVri06p3GcAyDPYNxNlKFGah9ULlowPRnnGLnCeQw
7H2m0B443sWo+R2zkCuT/yBZJF+vZ2ilxBMo3R6bNyJiHxVaGxmOUs9qULnL1yibSbwDQAOKvTSL
5WkZXUusHtQCa2paX8NYIthTfOyrIDpaQm++3UKeYoyaVoolB8jRamycHsnxjW5KLzyoKtfHjYfm
pkc7uMaTuTHZYmUJe4rTCewYZoPQN9eVtNHzH1VC3ZqwKaFQjyCl9hgY5xCgYNkGKyaDeWEPI2pz
XOf2l1B4JB++JtUzxnmWW8jnFazRrK38N2QFAn+ZrQS4ivX5sjqusdsj00KB+fs30RYfUksomPfG
9hnWnIiSXmwKVDwK6ftdn3sOGr70BhHpvdj7dfcNgqrPff9AEUU0QImgn4YzkOLIkUs4iUw+H8mI
mY83nFfRekHYDIu69IBfSiMj9EiWGfkhdTNBUIrN935pTeGHfA6Y2QTGL2xKKidJ5L/ytUJ6DwZS
5L8pbSikNciH6VgYDkZnjNVD30qhfc20yhf0S99KiIsbFqIvqeClC7cGGlrjfdj2VS89CGNEppQx
74aVbMxR0DVMTqxji5gcosiFPlh75D5WJ6ZCBQfnAnkp9WML1mPMuVclR4lgm9ZDk1QYcPTL9DCE
p02NAv8lb/L3Bj9H0s2RJLALhbaaXPNYUyBf8woj6cLixsePSwnLp/IVfQd56NwABA4OgxwPI/pc
LHwob2JziNaCPIXO3L4Ju8Ay+jIdTgGkWFc47qUZ2LrG+dDou7Q9AgRMVQkcgFfRK95ppY2azuA6
nwdUxhrQkmv7aHBGJHSGX+gYQBZHzY0N9PmqsdejdJY+ZwBdsqaYWPBVJANn1gpl80no0HOM6MKg
x7oqTpy88Iy8CJlBe0Dja32Qn6tx+DvUJdt75EEGwQ7409JJiX+FLqCokSM/qWfQKMO9wi9kNH+L
5ZoMY2obA38wuHrOQHt0zjeWEQF/ofj6VW6ZYI1ky6i6wH1xegFfGBqxgGBhoXgpcF+gzIJrBf4Z
KD0DSX3UTPbGJ8gE3AZ1CgU0Dif8GWF0PkAsDOk3Jn3kacVS03dh5cSWV520cebcxmA0BxAObvV6
6O3crPyI9ia9jxMFuxPkxSQQDqNIUD9GNGfGSCAa3WU/D1A81A7ZsIaOEtUpMHLlaaAIGw9Q5vk/
SIWzQWsGMh7moyBtD48GH0Lsf8ot5I6FhHREHYPOOfU/SXLqBKVMcN5F/b5XtyhmYAiQaykpuEDG
JzT/4EYZ9xGvZj7qQAKM8zXMnU0BaBnXjuR33CFTa4GkvdcXJipSF78WPyMs8ppK1NZrjsQcunmF
5tQ48uAqA6a+A+ML2BI0BA6Ahx9kV7ePUSk5dU5HE61hDJ7gAF/2Ea424AmL26P6PjUZuoe+s8nn
h+vU1SRQD8MZCgNo2OjIPGj5ZdPPfgK6cYIwUFnZviIvLe9C7SoOMAEhMwAwJno5rNIq/ZM+ESdJ
x3vLVSPKr6QXOV/BcODjHLE+iFjm3sX6DuBVAAzrX3DE9GKB/kh21BzGxgGAJcoZtuGyxpPDAhoS
Y4tTWc/QKUA8TFxJXeAJgwqQIPkVxQeg8gGbjvM5iAlHSE99ORYirD0KdIJ9tDX3JeRKaCe8BLr2
z+z2HcuAp541aZzhOiSWuVi22PyyvSrRKoKZYa/CfP4RapfkZ1cj8CHf/qHdgRSmY3ZFz8QZ3D6Q
XOJjaQ+5ohriX7sCMeErfka+xn8pZVXRw3nG5M/z8MIyzHB0SfvhLC40Iw9nC7ZLi9C68qR2///x
M3bH2d4r5/+n2fNO632EQRlfPWL0cJOIxxEK7QMrRb9rZ+VMD8DCTU8EFZ3Ta3bKrvKD69g7mJ+J
hwHZQ6zC4vcTr+MUvRNBdc0Apli3n53EVpQ7JjB/eIMxTpiCf4uCs98xpU8wxPbx/7d8UsKg+E0s
v3DFtDkOIvEHJNKF61IMP5yhPJZ4R3qgd2t39sxOlDMS6V16HTUhHu0jvsYIj79KFALO+KwRaEyR
n4jmIf5pWLFwHtDvQBrInqw3mqex1e76WT8nm+r0Ejb0cM6FkjicQ24nYBFbRiWwipMRuxcDii/b
h3b+202wjK9Yr6cKXxIc7fqG1vGTpzyTXlnxqX9k0KKABicwnA0y1s5AVHAcceACeOLfEUmD2OUh
74izjv+2zVIfCL0/pGCvgLJ95Ccx75+tirihdAMHA9wFTIczOi7uRfAjv0KRkEsKUFgcqXCRJw6t
O7On5+cLB9sdly6eS4FGfJZz6LoArHZGzxDbHc7A2gSKYBZyiXn4C7Du/QO1nO6U/Agei9/+0ANz
BNidFD5uOY4MnIjZDWgiTlg5i4Uo57/r+D98p3Uzr6Y8JgAFcFAD+gcIkYm3uGoGBPpdCGegzdf9
g6EGBuiYRUC3x5MBE2DVf9AVX4MgQBUs+js7ti22IdbC4pjvz4gXixNL5jcwHG3xAWhhqZqgGTSR
k3AZM3x2ah+oOSyuQhlyWQjCGNGR/7889CCz4yaQMEJNzA/UGBHcpLwchxEsCwLJruwJEpY4V/R1
NOFT90cbBKjCamjb+Pewhq8a3YFW11yx/HnW0PDEzH+oml3hEmIXoCTnhxLCbPjLOC4Tm9q84y8A
hWAY4kMBFN79e+TvWARadGJkKAbYABOBY1zE7PkgZT08Ks5JUD3HBAHz85XvmFVgDKEbGE58hO4k
DgT5k55Uwdj/KNvYIgArXISuvdfX9p5lYXGxnvYBcuBOwpX86KEcphEw/WM7KU5NhwXzhDDH/4Dw
hxw4E2jbdA4uxhbIiUWBD4LAOEOBrZRJA61LQMMCxcEzPK5cfhDkzgPKXTEnAkU5UzDzzAz/kyKa
LiMMZ/wC2p2xcV/+gVisiDVA4p+HvcYd6QqPldg2V2874c8Q+Ck2zhlpdwQCDEy7f2A3kBuJCmdW
yN7EGuBVUCKoJtCa0yHLE90TSIgBeYxDQA/iMwgexgPh0fG2xX/BvlgMbjLusPaCbEArNAaeZGSW
Vj1YHKD9G244/5HHHzzRW9MrO/6fPl8HLMY/LitmE+3BM5S+dBL0awvx33dkW5iTOKLUhrgtKHKK
QIfvTYe9NYx+6yhw4yxwaq6zNYxCavjtWppx1t1eieh0in1acPGlkQM7GrxPvXurjyixHHiGjs5H
eQMEaz17Ws+xRQK5NZX2vS5zF4H8xAZt1YNudIRb7rUBL6i4e+D0Ui/BX52zlChYp4TodiPJxeUc
WYEzyjdvNGQ9WaQhF4HFnTkwT7kBrVFk0AkGlInX4w0est0M/0RnHTHJdVpRoAepzdHAvi27bzRA
jPwPXRuIa1K+MhROeZmz4MFF+cSr9ermGBwf7v6hdSt7oD3hlA/6C/JQIeKMvqXD6kPlczR+rhuL
bf0+oIoZ+cZojiblAYSV5ETU0kWpKmMPhRe+gLZEyX0brwkuGROPTb2LtMh59mPW0f15k7HoyolQ
0hMC13+UAGLBJ06Krkk3ZjzZwfIGpRAeKpSXk3ClR9oDa3WUr6ACINgaf9d84GZHWnW+yvGKFrSY
lyhw+PNGLYFbYjnBVXDpiGs3JEH+U9CRPVhW5RheiOHFsOozcPrgGzvLqnbQgr16dXvhMEc55tvS
uWHBMEWKNtRYRwFCy6ULPWaSfk9wagjPEinUoZW44D2Krvw+BSGbgQ7wsNlC+SqpSfVa95Fr1Hgh
GOyE8kZyLmG7e7z8GKYYbdwkAVoq94/K2knQ4TDfG6zZfJNwrmFVOybpkYZB6Dm664kFYK2nWJN1
4bGyMJ2gbkVJJS4RkPnSsDHSvZ4f5GQSVAuy6bDNMMtxLLyDRa3UrlWUrhYfK3uVcnmQvwgo+rj6
aGdlIo/i9gzW/G4qVLWrvzg4m0bu5iTiRi3/LZ771l7BpnCjfmwn64kdGHBBVLvwNbgvwA+45HSf
vk/EMZbTgn0r/arTDAdBgoavDkuLUjO6cQPsH9zyVeuogT+EI/wYbtOvLHCyf80/+a8ZzF54M1TQ
Ik5nQTwFR5AyGE1v9aSYvWOltpu//kl5vxhoavXeFtVCMwMnNeYDJ9+nZF8kE9s4BqaLO6wY1g28
6w+19tQ0JJQ39LFk0JDeYDerUk0SWKoYt4Lmdfa1fr8dNXt0/aqhZZh5JeTOMOYfbt6q3YtLvHpB
NHM+LDllFHdsbLzqcb8OK2LyTTR9BdWv9oW6DgH4+fuUjHZ5v8bZ+6RJV/ZPFk0RRo3T3bNhOkTH
qF/l4VIBt9Dk83TWRMe6nMr5b18tSuUfS4/DznmhgIGMmKfxkaGWUihqeRG5V6W++UGeKhRosUdu
EYSuWSnOhwhpLQgnidRhfOGoII6jAshvQmL7lW5M8mHS578vmpyCAy/r2A/LhDoIpTS4sb03KnJl
lJ+XjYsBDa6Kx3r+JtmGevyEG8TVLUBJeI/uDTndgDBV3jOrp5D5ay2HhGNDIYFykFQiukjrLLhG
abkReKeUzM9bCiAm2EWGq+iklo/kQ0TX7REd3zWy6GjunErcgWiZ21mUzVJGVLA1Q8vp9ac3SJkT
ao0TYYsC38Utmd7aBx6NjtuO9uPkpepKBlw3/u5oQ6/PkbIYjkIX+aQzCYez6sAkK1+8yAglnhL+
uuu+jsfxKST8WqXvRmQ4KlG3CtHfrx+91B1Jq5zk2bgfI3E5SngAbkpuAvD6fY4quZPNEW/JKNig
S3cQRqL+UyTbDbrO1T5OQTRXCeKqI9mxe8MdgnY+fCjwK9PugSOLIpG8E7p2YY97yiiz1mw6qk03
Bma50C7WNQmHT07xRUm5FwfMelJGtd6xF+I+x2RHupJbtUtBLKhUCuOZurXtwe114lwjdZxmRDi1
rpas2rePVDQubb9OkguOkTdZ1ZaOh2iukS9Rm1QKr57Yto+BRSN8qMOggcJh9kWu3iv+eFm/Vu1v
TeNOb9lkeAnt75dI5S6W3AYQ1eNztUFRT5ov0x4ZfvHMEs+UxvIMjm1WMzM6WvmpIakkPsXA2Qbl
QmRcN2wSWzChtrvogC9E8nD8tqo6weeolOfnyNhUkLeUHxSw8QPKD0+3gvD6FwEfn5cv1UIMgXxP
ApVomHiHSAeVjuspsqamdx2BhBBIwmpL1I0SOIzGFmlV3DJRyntvA2e4Wq1wfUytanWRKlt4egVU
4+ubZjeEz/kqR6OvP/HINQx6h3aXhhtnf8QSCe2zqTahk96CxmGvFHYmKU7zJGbF09YkajVebR6p
ydtwcfTok0njIXelGGfDpraX0CSpRxXe8adnE9fRUrT0cx3u5WjXlK0D77KNyXAX/dNpQA2zYUeR
yuKj9jviGkAn/mjYsE6BHMOd+ViHSEWj1K8zelM3r5oVo3M5uovzs9YMpMZT4/LkYiO5IJLhuKUN
+kRH2Q7d/nPUlQVQEIdbTozXSqY+BLHqpEIqNCjv3eCVuzFchWy8rLyN3u7wXua9n9LhLvuXg+9m
6Uf07IyOiMR9mPlR+ZmwmxoOBSNr3ltYfSst4tdvty4MAgPiad+vOVUTt5snvzZPaaxUhSPF1LAL
vS77kaSt3o2RCx1jcGhN/RXg37Y3EvVCI2ewrvbHGdXXVrx70aKjxqvGZ8A3Djvh/h/NtzBpMg4/
0twXEqjJfqrWmEofajpS4Cv09H5DdTl4JOvIIax9FmzsjsuRX1UeEeZ1bYua4ZYJPi59rvSblzkl
NoncH7INrc4HSl2leyVOD+BFjlYfgsJ1xtX5nU0M9Dnsi9DXmu+U7M7R2SrGCacNlFhu0L0I8CKT
sLKdXm34nzwBe2aZq6Sdl6FHPh9TKN344476pZzNbWtpNnOjnyY0MAr9lkREOam4x9FxZN10e6bK
qOBLKcbUoXl4SSxg7XYKNUqnaYnn0+PVylqNeoqOkUj1IuJCcWLwMb68jUn22qR8ZBleQVqE/f1J
9km4Y+lIQEXbyfJBLWgoZl5HpGh26yQ6xuCZWnCR+fxH1iEQ7bJ1n8x06qJ0vplvDWiNx2lLGS0+
8dSMF3nvpurEkmdSvmzeaFplwWUrsSDKQs0Sgv3GRr8Me9lrmrlkLd/N/mywyyFbf4qbWdH+nYUn
zXdghm7HFu2IgifPnzi/V/l3yfH0m4rnjeo6D40tqVrIHDGzek/NHzu6GIJGKUEJdiSSMk2sddtP
QxYop4++uPGLqTcecJZXqjqNa8o6Z3O53A0qemoNi5uE7+/4gx97FlEzwVqnZPVkX5HkGOpUpoqu
+fVpL5/nP0X5rUeBY5GF3AT3vJ80xVSaaxk+UdmJntHY7jYNsCl3dXQ0lV8LSRM+YcLNx4miBPXt
JkleTzpY2XwbIFSB937WNHtVl2Fj/0rbcAPeyakzoZR+adKeuim5Mqmdkv0BkE7+Zxg/Uc2h146h
XYpoHEbjIpmNXqdwQMtaBvG2kM5N+8UUwNTA42iHJ4msNy1aNdJoLNFxmkS8j0JkR0zprveIaBPV
NWWS1BK8VR9HWii/GfpqIJJPrZcHYtIoIegcMi2paNgRtGM6UejnPBONNVrLkr8LxtcuIkNHThVe
QR7dkxxOR+gnhKUSmVU6FPiAvWYraE3ZU4p/Ub1de2LT6jX0Xi+XJ+q7suZDKZg+SWMfnIbQubt+
YJ5xS0SN4qSEhMM2MKgILkLDfJh7ecscHbVoUbIIqn967D3+pj8ofac/PpBnmc/Wqaged2NsOn6M
QPCd8pPZODl9wMcsw2/z8w491k9bAMQKmyLbuQdRnPgmNEOqRZQOHzBvQeEx0yFLVSShICoGMnml
edMyPtQisGZwvI6VBxO5dJnaqBybRNQNa+OyOgeI+iy+IcTJpA0DAaVG40ZtUf+Et4zarCJfwl6o
q4Y8a8qBFZTrI0rAh2t7khfe2m15tykKJoKjwBP+TuVLtwFiwb/RhbzR5kyGX+jrpHVod6JRANUy
IaBBBE1o3CaHk1gl1XBDWNc82obr5EjRAWtFGnyLska6HsVPlT0AMxejZb+Vd8qG6qSENUqy122k
OWU8aU6R4mHww8fI8JAn8YNdMLV2EEk73ICS7dL8jJaQ/nZYt7NTNQtv6jKxnWYRnjjIflfNyKYi
V+Q9HS2BAkcD6EJSF0AK8kSxY4gnI1D9gXugBA2AtjhMzA1UMl18+zHdnr+NN6L+YL7sAbbtvLsx
acRq9A2vNV6eba610k+ermyiw57AtL6jC+5YpQYGFaRyovW9Z+g3hadoHsyUhxEZJHy2249YR3pC
uZslOMVeDnmhpuq2pWsdqaV0VzZkveli182PujN2GjmzpJriA+iI+9wrm/Q7/Q6/2TOYhRBLucrc
xidQCk68BUlAEKAItgE7+ZKZgsTYsRl7YKh4AYFOGYsz+A3ysSY2HOZecOWc9EO/q3+6jblQL8Mv
KKlewgfYxfvDr3VkdKpIGEcCvp+mD2AT3aVmIOgqyWNOFhJ9U8c6ccOboLHz/HVnX0xB5V/SPgUj
daC/8v46M0Qpinsd1dIls9ai3/b0Y3NdMn/f7fYr+Cdfmh/tVzs0P3LvSXMCKJLEky/agYrKIrkV
9B/2/Y6ONL/2L6uCUrraq2n1Tl7MrcHc26EfvRYSWZ+mM/yMoDnZIb/cYIfmImpE2R19k8pOCs/7
jEk3VSCqlf47InlP15wYaf5TJr7yk7SQrfJDpcgWpYFCF9z+kTv0m38r5AFHRwmo6R6J6BtCAuc9
Cix5aCLzj6qF2jSbU+Yv+9Y3wW7YaBsaN++oHragRDKnKyoNigR0ShCry37XUk9tOAeocL5oIaHv
Rf0A/Ioo790ZT3p3po7UEpsEqeKUtoOGyVfBRd+PLjGZztZy+EH1787NnQvi4CJvja28iqY4jSdw
4eDCGaDQUVQjRTWjcVW7FaL445j77h4cNWgq/raOLKA+E9fD7OYCfSgjSsxaAuT8QcTb4o1Ge85h
kso6PRlLmdxvKFH0UO7uPb7d8vw6RyiHd4VltVv18joLt8cFNAcRGmySd+X33AJ4w1oUv6Bi75eo
UxYsy7FHZvd2tNX32hpunz0+T4+LWS5qtuq233ab91mnUvLoq1unJi4HLBZ1GRy5r9wqa1HjQdu/
72B4eNKopC1+grHHD2WPAHmf7UkTEpHjGRd+MkQyfHkHLK/z6AIVwhyY/EKZMyyw3Om3yv5Jbupd
voTAZNiTWblFjsFvtT0INBUZyQnpDtlXjJqGQKUCA5Juz7DyhZnf9+D6Ekso7+AsrqhuXZ8Bd/6o
f6il8sfyY6qvCJHTdGMYKvQotCy+0aE3jgXK6ugVuMwFEb7uwIGD43tern8I8j6+Ue228lZUBxbd
ZwmPBoPepPFuhz388HV/nv8fMRYjMBF0V9/RScWW+q12qHoXzNemFMEyjnSvwqLymQAwFBM662yo
iioKSVgicMehbOOlIhPTAL3J2x/eAnXKbizKTrC74Xf4jR9wHmke/Gu36bfg9HD3loAUssawwtFw
Pozy9qBedAFkuNUJcWxTQCkQktiOff5FOyA3G9kdgDC0f0wdWDAc73WHYe/D27APtHHwD57IOIwA
J0L30GC1e0TFrtuAqrA0dhzeYFEh/iXB+TgYMdRZXtnUntrWP7wxyn3do8DFTrxyK8/wIire9LYX
3+JvRKW8QzEZ7eKbPek27BnCtw8IWSRx+k35DsFFETO2h2ba/cD6kJzD5rXUD3PYJxqNUbqhjK6P
98gJBkf5aWFEtaP/Zt89JdphWzApypsjd8PasX+JMIK/GCuFepWU8vtQ+5NvTdjqd1V8Sf05vcGR
lsU37DqirMSPqA5q/pi/+AarG5NUCiHegtGlFLXQ9oJTJQ5lCVCKGTqhVACZyR7G+A7lz97oHknv
lGbtv/Up7+U3DGWNcgGEmPwwiLl5Hp9H6SeZvS4W+Wm9Z19DkhxL0g5Ja3JKn+w8/h98UunIJkLH
Pr5cFNMlyYcOUQgk4c1C99o7e7wkvvGgFgt36d5W5CrK3pP+W9mPdTaojUu5ELclZ0On0JUoG0D0
PzlRJFtRHhZ93weQXuW/XHUiMg0bH3rhnZKMK2JgqMKgESjODb5bUYyfe1KqO5RfK5Hd1NEQIh2H
buwFvu3J5Ne/fYLBxv101VAQL5ySExV/3SuPfLPGV9wFkfsrY3wURSKebuRYjjy12UkxJQzVrV2W
45df9gYNfx35MeVARHZsw+LguS6tKLw3EOAQqUgRuPled0uKlaT78qsle4wU0TkMlNooqUfFN1e9
tSt0Wb/3vZRBcD74oILXU7UU5ZyvLkSrMN6DiisYjE5/xk03Vr1j4OvIfNVVFqLbrkpyEDVpFFJk
ejwStQetT0r3pE8lys9RWVf8R8glGbnEKruD6IDjifo7hObNEmeSeqWzTx0UocWYS5NZfdC4g+Io
tPH7wH1TtOE+aUWwFgUb5oHoAiPqXJOVAy8eG67lmW7CAuBi7cx2KEVNcq3pS+4wQVKNTYo+GqQC
30TlNGrIkh5JQ7BL7WQkGMEzzhSjGr82FISbdYtmSrTWmKgmKjiLanu1dybE36fd0xelQgjdEcXF
qUbmUbTaGxOF0ro6iQ2DR+SsZ/En4SchkCVi3C5Uup5wq0KVFNVtxtXkrOwFZVIzBgi5hJ+4hCC5
RM5SaWVOdA+/YEV6vS+KvY/cxJP8N86u+PpaLBWHeJ4ZYS0+6csu+VUHC6QUKX6n2EvwmcU7IpiJ
tCWZPpji6nEqF0cQiQVLrsEpdyr6GllfAuyUvSIZW57hr5spC6opgMOwm2/S1dgLN/lT0eKK3JSV
KJ5IxTtfeoRQBxXNFuFclEDoXWKZHII4oAJIjuuseJcBC1HJnQS+dQnq0bF1bc2in3CSrUanzjPX
c4oTLeVdegspn/PXV4dMluJKmNCIbgclt/fDol7TW9kVReQaCktSsHXMbd8X0ZzzaAnizvoJdEiK
OZdklGAOVhI1d0pQJfgiInxJcSvqC5CiQPj7QHwCpW9wNlGOYgThitfhl1TDkn6oQgZKkMfiapQ4
oj45pI2YpkWLNVHn2uJFx4CB6pk2f7C5vMK33G07gRV6WG6sKtmUi45LSwIsRQkLiLJ2je/3Vwt8
E9KDpG9RvcBwDfciOhV1ZNhuny7XHCRQ/cfSfS0pkixBAP0izNDilSq0phtavGAtBq01fP092XvN
ZmdneqBEisgIDw+Pu8KpVW9bC77WzXgHmfrly64DYyvn4tlLmqxVpr5pfu/tUkVk38I73So1vIoL
cbRgmRKkn88xMEOzJepKdbUtjVJ1ViEdSEZgzABVc60Htym6dKh6xbTfyn/q89btoZbs52khLprz
l1AUe1RxfKoKeqh27TiO5ruqsrgsqUF5QVY4zhNEkBRtFuNFbR5L8DT2MVyUKEZoVZCslHRm1a6r
e1ecf/giKWTlYtlWttxBdbFXSZqmW5ZCQ9lmoTpnW1qH7mOMBCNHeWwfupsuNf62DJJOnkHKXzd4
MvGFn5CDG55nijQW3dXXvI9dXOhJBmKKhHa1lDE74UHmr7Ovs9Ls8UUhGhe0oKQvOoQ/h8y//KO0
5V/DNT5UfTJINuUTBsV1fH+n7zD5PE3znVxv2RbGr6Y3VsjK6AkQBzDCC09VB9s2Dzz1cqEzyfF7
JqoXqS5N3y7F7jKElDVnd4oHC2gFXcZzwgiLPxicbxecxj0wsznp5FbVTM9nOM6hadQyfGgefFBq
BpKC2c7zdzalxBEMmZ9xD9vks9Zt/HrX/us9QABkhslZ5gu1LxyuYiHatgGM23AtUOGluUTiNC5B
J6RUP9iprqCcr+1VvTIl8Jcd33UQMliaV3CpYa1tPmq+wz33yfAeCOqyNQ2XDKjGhWguUc7aFiMx
PJDblDDZIEHlZYBiea++oOPFrck7DM/ltQ1OUx7g0hSDKtdKvvLAOGfMPGkRPm56wF67Qqp3aT6o
33vD8NAeBXDZ5Ku6hsaFAW8i2ma45Dw7f3dM1F0lPaBG2llojUMK+AHCL5fgecj3/noxtmR/2f1b
M1HP9LKdu9C5M5sKF9ZtTx/yE0RW9wtPne+EV5y3PbkBSxsG93YzMrN6XSDxaezoMnTTzOyW4Ojh
4d1gwbcmDzTcxsuAfY1IbzYNYJP7cztDN83wXpdmuhCFnj48YD66KEeOe1feU7vu+X9Guz0/fjQX
U1MZ3l+o8qhxFv3WcQcQTd64XEzmvL3/EUgXdBn3SIREbqFjp+f3NEEOO6gVh7mjvEKv9NY8gLft
FfhyuBp3+1ELzxRuZw7CA4YlEmaWW1qfTbX38G7ms25qjLEPhlnkSPvQyTc9nABj4CKDsCrC02on
K4roCEOsPJUqYR35EPf6uCCAC3oI2yPbuQDB+Au9oBWT7Zo3Zc4m0Lqb/HvUzCvczN8fNUBVqW78
sp3/pi8ROtQ0jEKAycyy5zZVs0ml4N6pBiQCZGJt3ZqFIJsbMgfhH9jltly2qDaSp8mYjnA5O9zs
ipwuTWNCEvo97TY2iUuG9+HKi5kz9AGH7r+PNC38DAGiEXFoh0H4byBOTW/dOjUDtGOZ7epU3ny/
tSFvuWuFZ3QOhTUXompra1KxoWtBsTqsz1TPaugYr7+1Sk/mEblx0LsGnntd6AmLcq+6W+u/Kct2
1vfu3+4RblrIk3/Qm50v/L0FHAZKEj65l4iyD8PAhIE2kH+zt5iGz7pRWPfP3yC6a4GV6uPn76kp
lIKfJD/DLg+q2/O2h/FDX0/GHlq2Sf7qX5iFyT8roQXZTOmwGZ7XxkjE+ty0dZX6+7eLg7RTUudo
ie7qoqBLWN2X5uTf2tlJPgjUAsEhZNnagV12JSG2AC3ZnU0vYROrdCx5BnemR5bwiMKn8Lil+uQr
3NKlgd3Y97X8rnIRcWxMmO9Zhv/2P+5H2qheaLty3ViGn/uwyZnDUbqmCtISUBHt9wrtUvsoCvEW
PoKGWoO1uM2/MFTZpGk8tPARvzMNn0q0wZgG9R5eYnICv0aQUNP+tysNza+l3nr+PpIukQp9oVrk
/jzfrpX6nS/jPbfAalyf46IB4qpqCcc18TS/63tNhCYsKyVqxWMEMAq/QOsfuVetn7bXioqh7FDb
BC2LXwsfy1Gi/RiKEoujYmgYkfyWRrxsOud/iY/L2/xf6qP0mu+mu2FRmMeX5KdwvAe1yvSf/eww
WJTvzEuxk9YWSEudVqp/af0NOWmcIuySPk/tr7X4bLybBrGepCMSoWuj29CKQ7gYBqdwNly/zroI
M/nBhTTbOUZJQaLKzSpJ+p9jSUyy6e9+GFpJFztHDLoQ+cN13s2BbIWFy2aEqPwQZz/3P1aFY+T0
aJi0PGSTZzUuvJwx0hbjQs9BlMA5Wc08dhAqKrwEiuTLZrpScAEwymGINFM/hZcjoU7JzS5E116n
nwj6/GIeZ186Mzayn7nXVM83/MJ2mIKJAB2lYOjuP9dZRT7IvxwqDwD7JfJHZxHTHvKQOeCgpeeX
nX/+MbR+7abA4J/VPCTlnr3WAnHlnQWkGMsUHn+OP2ACnXoH9x+8PaipFEAWMAnksFLTn8HEStjs
QipBUnf/7mlYORmc4w89i/TnJa+uKKAfzJ1bzMZyVjAOlmW7Drj+lZJaGAC732D66gMexvHDM/mD
lO+raoBO0KzD4cIBUCbkErc7mDv5ucdRLv91Xtm+A4umi6khk4xKQp8mo9yL6x0q8PH9z/bWhF6l
BzrHObg/4bVw2Xm4ZxpW/ZlGCYd/g5sC5nbvubkzykkFkAhCs7t1nIOdQlecUHKSL/pNn7X+KLQD
0jr5mgiq3if/XDHVC4DZEdKShNw9fzOZ8kHYrGXFexh5tO6x/+dHt8H25w8rTDWev5MvloKu65el
NBnNxotpkkWBSGf0IIC3v7Eh3vB99nbv3QbFUrQQi0u4PALGxeAAgYBel5BIydvaibIkSv4aUie7
TUtmw3ttlnLZIU8C02adM7+uC9IoevsChn0DalS6RhvKYSKhec/vBn3yT0LmvKDMZqACGGum0o+G
fzGvXuOAVEHR4BYWg+sxtP5qJCf/JGphTeNsZ/HNZKzezh/Pl/DKIBUY3aNsdRkT3zQPxhhqlB2m
h/ePZ79Uz7xktVJuI6mNrS9i2YmQoGFzztuAdnsH78MBmoxCZ7zw7gCgTMCxIORWiwfzGKupEfL/
oJV2hXtudDk/lZkxhsTvEP1TM0h9eKzZG/t1/wgA1S+7OHvb/7hM8TMr7ynkegc6zQJqfv3wW6lu
K1ulDgj3XYAjc6+L70Kyaj5lDkC7DJTxYN9KnLPre0JqmFOt347I6SVjVB4DsHSdzX5uo1UA+7kW
clIBppMDwo0KHDb/f14qZBs/dCwsVczybArP+3wMpNTuqdjXZRQsoS/eWPvemwvHX5NDBnhPd/ov
JyIBaDmEw86zPmJpmMSicsvHloCrG3ypF/lDYycXZlfKZZQy8bn4L1i0U9n5IAFhEVnAAMZbKXZi
OR8Ad7IpFszuEUta+ExpIbmQB6S37JqizPH7QimXmhnhaSmS3Um92PzeklFkkDjgu6mp9Za8Igeb
lzOWXp7XJPljp4ZzUBKTwgAzSl0rJCmO1c2mcScYtqb7KilbdQeL12W9ASx3sq7YBYmTrco5KgSW
BrMSHDGeggpUU78vA/68O/g7u6GG8yKnbGac+ebu8gg+hc+4l43wyMc7XAM/uQy8goFidRx41oqB
/pRnDi4a8XKJQCVchvJtXhp68OQjbLU8zO0Qz3Itg8x5f96rcnMIApOSWrmPW7LGwQwbye7bRoz8
akd4J4Z5Zn4NnqPGy5s3b+elPNT14zCPBFQGj7hez/Q7Z+weeZkjKVzT4lAm0JmsuWRwPJKxq0KM
5eC8vZhKzphBNGh/OU7o55+FSzK1mUox22RKTHpa2pLtXgeHlIne/1hErEnwoSQTEgE/Z8Q8D3/z
/CHH+G78/NBIy7ryF/bIjBZXKZgm0+TPrGL4yc/6PUQCsPB+GkD77C1VEl3qyaE+JiDwkvwBeuFi
6nXt7/zIby4h4QCEtlZDJDdaTEuvXC9zar3YWAbZ73beiR/iWDagsg6M123bhJ3bBndJI4CdROUB
ySpYt3DCiGnPkcFwXPglYJi3vZIPek9D5t3c3YB64OUhtE9lU8yHNevpFtZjCp2tYv2GNMsjDLdB
sRHuh9hH1rG1Y+LM4/8d22NYiYVN29b12cUubBrJYfPF/zYjtg1Lw7o+Hg1Yu+GymN38ZnIOMVsl
8vCAh1Pf/cOeefQ94HZVDaeolAEYch05LBzD/mDxmHont6czTn43mQbeFjeQtrUlcf4I1pDZTlad
F8Gr3Ie/esnwVhXbQS7D4Huvx0DvU89pcL2FbcnubMg7n/7SoiZdVkSCJUHtpMyZZl3SrFZYJamA
4d+3VWnL/fuKGlmS+lq4zaJ46phHx+AxsnNck5nx82CNLtzPuQ6G3tQiZzRzizjMvzkBUW9DysK6
8mhe37z7FmKMhKvFEsI3rpGOXos3nzSqnsdTMABen3zyr7FgXS6bX/QHp3ku32AWjLirWw6uK2Xm
Uealju+neilLNd8FFrSt/g1d2G1YCUldnD7DUGB0EMO+hjSugdvMq7aA3IY7hmyO1Ctred9GshgS
tbIgx4rdO/lkm9T8ZKy9l6fF/IhTxNm+GdTk4BAyOItvQ+pL1o+7+RW2wsf+J/z3/LVcDDG++3pZ
eV7q7ucWzJpZOcDteD/UlAtlJ5KxtiE9nxwKGWsXemb4zv64KVblS3jyUhsPcOcpmhjbhoTqaFk7
a5uR0UADiFpdkypZfKU4gqgLg1BIor5kygw5f2eQ58XUspz8y/06I0VcEtsWt+zbvpwcCji5R/yi
kRistpekHe6IiM7/LZ7x7m3x/Ri4SHawmKpGfCs0clLnQXQ+AMoHSOwyIsrMnpcJwGhHSVW2v2xA
27av2wbpi/J5dJaUWMUoIhCSY+zU6z/qYvUmtHaqF7uKOlmEW+hXoj9jKg4NYLaK+3ubcUmVBVkF
exz/L0xozaay67Wy+bHutkjQbY4tv5g18IZHeYmQF7WPvEfY8eewhY2u88i/W4cOijNyb9iLs+ns
jVm1A3yevxOwiDtz2zGFAf7AqLCxfd+mcgu7PRi6eTABThKXDhvHPXi9mwZjHfyMP3OU3jbtOrvX
gfnsz74Db6UQzAkbcHIYZ/78QRo3EvDAoGT43OMRszSOcOvgfgkqretkK5E4lSeZGrnwRFrJcdi5
1jsfwVuwNta2jeugc7JcE8E02N2IeF5Hri8H6zkqsOMtzayTMNUWKLf318M5O/nduAUhT1iWDkMG
EA7+t/xsj5A5RqXWReDXU8oR4u3I7LmjR+URfdzJvClOEjS8PD8k+NKCrXx4ru1PVPhlVUOHVrTD
t/zQuKZ+d4daiTyKkhyMRoVgrTnMO0PComJjPYbpz9JreIW/5CPnKPsZKCDaHDrJLzKkWZFtlFuE
HG3qQwXChKpsiMhZic2TKgVf6HN2/Vdc9HbnsuB5kaYqVD6du7OrYE/zrRT8fRWrj9nem8d7s0SJ
P1W5FtpP3js3s30vUI9r6IWXP5c1Sgyv44zfKbJA86xnSK6norSmg+gimh5++sHx30QPvmJ5+ahR
Ve5TNozSP8n3XbvUSUWjVGcVJ8tBmVBr87L2zACdXYv3UXXCVzRsbGEt03w9y1IGRfRS71lNR+d4
1ku3tJGvJ+PQ+VJG70ys+fGdTUWreN88tS+7cjsnq0z6UGTXzn8vevvaoTdvFZrp90xtIrBqr79S
zcvP5OUZnbvbbqaZ6ua6orLGqXGMlPvkomcFbNK7o1ODha/DJG74eEOG7T3RSb5QKJ0WRZX58n2a
hBvKv0tBR4llvEvhApXz3XXz+unQq1/l4U5dKanmWkZR+8H42H627+1S70FJPBlLTVf10NZ8ZD4o
xBnWIaFT2n4U2jTk3vN+lo4zUbqFLCI0ncJAc/HD+77JTEvdp17Mf3aQn0QPqZL8W6a5XDfn3Us7
0Sz9O+Urqx4HtLYctp+VIoqX9G5ZokkcnB/cqxIH9E8aS7fStis6V4vDRW/tlHybvRRD17tK0Ozl
gXwHsVqD10p8+K7kjRzqoUKcQD5E7bEsce9M6YUv/PVo3j/W/1xk0j2/Q+a0z1sO0+VE//am1WRf
zVQp1cr1kwOKMaq9t/Gjm22Ok5KxzvKBCuVno2invhy+jv1D5/o9q617l65spuZ/r2cHylDXoIFC
wMqSHitdUK1zKsUGbnDEp4wv/3ajbS9Tn5HPQ0QFo3jJeF6ZlNfdZLk4zOHdHKvyOnUVElJz86oG
upJz73xaOcZFU1enOHQQXHTVZjWVVih0k/4A0NPROf/IdTzI+DSX5yjNFe8pWPUjlaxgD5k/oHQ2
hgQVxudOUVPXt1SxssL9fzte4mWW6Dyuj9xx9YwRZ+M3jsbUflp806V6PU/KOSnZcV5nxkMvDUm4
EWeLzhFZsVHqXVWuLpgi0oGkjAmoL58STpfPo2iV+9x+dE8hdZnD6Ym3H7JN+SB2/SmKLajkvHWO
b2n9DEalYba/Me3/ct3VIJmPks/y8iPxU5pXSmnmqrXdSCxm5oEkFs7Pe9+Jq1pmUwneQrMQFAxn
rePLYxHJNm81Dygn/6Gk64l8G670d1gMr9VrOlT7PxPMhDzxWK2XAh15k6CCkKrNCG8q6z9iaI1T
D3wbQWYA3aV3stnqczFK4NkzzYjvz55T7patKul49u7vpYeFc4QfrcjVIpafZStLPQ6ig09cw19X
3/6YyBAXUir9atjfW8l4JP58PHEKkd1J0Zs8iUfPpA6DAyj2ShffihfuI0HZKdp7odBbb0fYsIV7
f4vDPTgoC0g1CxipJPBUtK2jIo4F4ZTZeZg7xI/gGsvm1NweoKL46iuQaQbH98yijSdWO59rB7Id
L4dn4/StDC6c1VNMl+xnPtdKDxyYXKniqS20DsHwvYfBDpQ4LeszCiETDsQgz9H3CH9+oNchzfNj
YFQbaGkhlBhz1sFk3E/PE7w55dP36ipblUI4X1sCkie0iwe8rtxnFa/PxQsg5zVKtASpGPKKt8uH
SWWplj9Zmwh7AX15QuJCr9xugKievm7re9bmONyV+hzN0usz01/n6yJNUJaxFAwLD4+LGvIe+oRB
Oo9Wpf5MW69kZb6rxsAT0ddi272ych8u4QuEzNcVLmexYxROy8Gp5ej7XeyakB5H2ooyphSltrUF
2NOiSlhRdpor7d9QjvcjqPDf2fdYdc58886ksrfol40chkcilmuW02egdMy8aWwROpPqXdi+vhc/
eTGHaf6TGyDFhnyVru+p/k9aydX7flbXGybZXf5bdlL9Y7XUO30RlnvnP52auVf3rPBZSOSHrPS6
jbElZbpvp162HL3QrCCovlOr+lp1Cz9BHP7KR6Iqp1Yg3tQX8sNeFzPvlnxdqZVR8OzEr1kLyWWT
U68uo5RvbCMBFu79YlnfJmr8nxPe0kIfjBBgSJhfoWno7FJWyGWnAKGFqZ9UhR0clEd90lIdcOUC
adP882hScKsf/mViCiL5SPFpLLn7jOQ96kFwTW6ePOgh/aH+UxGZ1MhUzQamu31z00XlE06ZV9xw
vHe3lMsbJg2QXNkch7lL6DWUDWNc+A2FE/PX43vh2MRe4v+FcgaE0DexBg9/iVNzqxWHGE7YVqVf
88jV3iA+bhuJQmVJdlVIpPuDGjPEJZfFl3pdvZhiQR0OEgt0GpJW6Jl9qYkt36XMx5r8W3wZmnSg
NHEYv7bSD3gHm9CAnpcm7/yBj1kTbWLpEA/A5QkzNYluZfco/0N/rzgcfsdmTzpo01pgJ6CwlzNO
ytBDIBHr5aUP9UlSVNy8eTu+G+P7WQcmZWKbul4TLzAyIETp18PARPVRtaCFdwzTs7ygFkvlrklF
S+1uT/YAZasWRPDae5XGPQxLoBfE61hbjjZvsnnF6Pv4lmrlo30DjA4Y7hV+Mle1b5X0IVLUK9jo
pnpXMobHxvMN+zqg7CA2R+P2VcugBNYXNsOjs33d6Bh1q1wpa/NqFsFMPKbH/maQIcKaaNA8ELR8
FZu75jPYYI+Mqt0Ti/WD5Eu06ZZw1JwAUalnn6edACD4UPWkGgPefq8eS02b3WmRXjZ3bDLwjgvr
g+60AA29pJUcrKbbTS95a4thj9f6PUTUPACcJ+2xQoiUS0WnwY1iwBX/Qx/lLE5oqSf3+s+Cvb4Q
noOSK4X5ZCMlzEUB4pzl4Z0Lvv8pXkt1YU7qlx/MwgDmjD2ecOCTo2sLdSHqIpBVX3XL8jqAcJ/h
kK3T5ldEsasvvndv+06grj0rXzPMoFTDUY5jtY4uvK3xumH3ooBp+11P9HZ66SC9nHATxIKNwq+e
crzm4vAkAYWsF+9ay5G4Ndc/VPAba/dYP4Ioo/fKBUMGsWV0e9P3qinMqW878XxA6T3+2iCXBF9p
FR/qDy19dbqJJblO35ioTkhhm6jx8Vbqa+iUaGcLehNV1qMdntnw1MwPEtXb96m3WEX23bJ9/ZBa
AKY5CdLdUr9gv32vXV7P5AFZ3S8tRlqnNr/CAwHkhWTxoX/7NmTrkZZe7XSxPFvqSJL9Xk3ix/d5
2SoeXmAc9x8Gh+so4vlrwVaqUrkNXR5CvklglsJNFHw6WaAPooDLNCUXQuGRSoGtWxeOEoeujVE+
RMLp8ZWkouIe7X10kFtVvg/lByINz68hgtEvKmFz4Ek51dHjNDsmSJKrb0avmOZofpZCeqDjWrxt
nbXufNI8yn5SYumefR14Fm1Hk6h1qty5e6v30OHl8HabgGY4rlgsz99t43qobWpEJLEK37XhqOxG
Rz06S+/3b+pgg1I5f61re7Wp01+sHyYwnuLA3tqUs9vo2do3xI08PmrITWyaeMNX1mLl9cY7R1s5
Zcs5Kmnl5Q/xL6k7lWzOyRa16FUrRQdb7daP5dIvvgkKUCA/H3R1oguZhUTrcpai8NyMS5OR2f5k
a3iy0XKCRZdmE5wkgcdG9U1vnjBWwZklNoXgrZYj2I1rvYQDp7WmBhmcEUw2yZSq2uViExZVwVqJ
NKuu6P13qRwqAjZ8o1mFs1YOpnwfB/7X9Q9mIChY4PFlARfIVndlupFw8XkuZ+9R6vW5wZzzpUi5
T7StYvSVtaLEgCTap2vZAzFkDeJV8tbIta5tdfkzaNXrpUs6Ptaasn1s3zqzgU1SKbTWL9fvhwLR
gJSgP3X2ip8wpcgEfED0Kws8wlnlm3tMw/iOY/jUuXSmUaFIBgv1pOeimtPRXiv10vsMTumCc5Y8
WmnPfi2ax9Mo1yZBmB1l6sWv1Hepqh6lKzHYvQ1Pndv40aFr17i/8aifYoKHA/5Uu3UCh4wRqRVx
To86dUM94qnoraaBF63wXBUJC84EJ1famuRxGTszXKoiM1ePb6Vupruvb97XrXu0HSvpGoTOFc9m
KsoN1HmXVwKQxaG8Gj3rHOZc/a6NwTUufi2BoUhHDboWNRXTJ5KuhNYX5cttVFhAL/Z9mlgrCpSF
ulJRRJjHo0xPVI242JGU66wzeTpaW9u5Am4ZWQ5GolDjoTLMsh+TfJwqITbJSvgVQPNgKyMl28dL
RA+Mr047QHATFCP2ZBpDvA83pQ3VmLQyo8m5PJea8ruVAf4A04MO/+0WVd5A4TekkffvmQ+iWN1k
tziYdZcqxBUHJX7S4+QhIj8syKAPNplHx2yU/aduTjB25xOW92lZHBFVUEBlhwUNY/hfbit7HJLD
tHeNrgrTZ1n8sspSEShvnwRRWkU1BQ8FZdH9XH6EnpSKD9eNY3yuskmyH4qMb6hinIlK6CMfFhUN
4jrdsYmqynjVDfv1N0FLBvFMCeUsnnSXNcgPolbvrzeRFn95K+qAjjdrpupJ5NC1dmpQxITWd7PP
TU1LjvhW0Vt+Dyll/crPRqbtUUgH/00RJQii0H+NDIQkKn9XhmhTo+y7oGQ+WFHJU0Z/biLWXS0n
fuwLT0Ee3cELxysplUu0VwTsmCdJAJKZq6rPYue744m0h+NC5ZgEnGaSG7mwyPEMnbz9ocRwJlkG
eK1Axu0v25Yk7stFwdNEiWDITIgoZvwU6uPnmnAMCFaQYA3mfEuloZwXQideEwEkXercCI0ecftS
W7my6Ir+y/2kIXWjvP+xS0bXU5yf5qen4a5W6pZaQb2VJsz7qlUwUya8j7nVOo7S9Wtt8T5pXfqp
Dp812eKxIcI0A24J4Fz2E++H5tH55tFIs5XXL4dhkZ7MCWwL4+eYz76FqVJIRZ3Erq3bxx0f+Xf1
b68ejYzOJ86NPGuOs1lOji+f85ezWh/Y/SCHuBh+iCJn/jkqdAK1xcPNs4WeqprXsdhTCW74PR/S
ebDDQr7O/Vg86DhWFMkKqWR7jLLEIPz9AnYL6J8megb7JwPjJsaEcf3H/rtWRUfIwo/gH8Ppyel2
t/1HxVpX1o2yEVBN4dUffqp6EJA4ewvJn/5ufPs6DJ7f2VHuPczQRS+MSF5gq+SGLO+xynfS3lAi
ZvPsoLnJu7tlSgqo2C0VaknNeQMs68TioolQwbo4EOgdfKcQxgrPiULyrCC5xBWlL0t9EZ3o2lXh
/eh48/z3kvDmo35JyuePTlsS/tRyaptsFc2BAUk/g4ngwQkI1btuls30oQrOhEdDZIGaEkry8JDe
M/KOtfIrf02bRF6CDEtF+0598mZifZalXGovR6AlPkOpcaxZYd29sC55bSbr8DFcmVCaEZhGhRf9
OZ3yKL0vmPSiwkQj2Ur911RFH7vD26VF96TM4kbpN0EygF2kqNghdB9earYyq+a7UMxtR5O/F0Ub
GotuBY0PPGeLu+qIcRZiVNdurX2toHrrsq+YGVxoDgsedzeAUuq0qqgnjr1Nc1udvxccjEesMhS4
AeIJ5vhde+NSnY8fyib0aUJYU3URTlv8VSj/mVFjXV5XnUn/UCYLXNk7YMJhmKqn6pvOopbpJng6
m/oNM7fQcl7XdAn2JT4JTvn8l7pK9/IFwqrsHUuS5tERd30X6b5X1mAl9HNcaV92RyU+RVdt+Cb1
xGjV1tBJN7fXO8loOT3H+f0NT1mj+891w64pf7I6H7PmtXWKRK/AWB0XMccUCisj2Cv8vGHdS5np
/wdEjSZ4yacIMx2jFGPbsFT/hU7bYpe4+Ikr6kEmNbWaw8I71gbW8sGJG5yYeRVbYRpGVO5zeG/r
gftKs7RBq62s7xo6VElX1E3zycfBauRoHOM8bcnXO75UqBsoIN0/y/nxbbgbFMcrFQZqiKt7lbe/
2a+FlDd3qb3/Pcly/FsxZ/ny9nf/uu4/xsj0PYfQ6nM3wLNu38brZxVuNt0eg37qacpuclLqd9Bg
0OtmMvIdMkuk/Jk4zcws+uoO5BhakFE5CJWdtbxq2xxfFaRUTaiLCA7WJ1mWvxlRls8Edbi9OhBX
5piil0ooyLhUBqETUDwH1d4Gez06H3jc5lQzwIKgb95Pkx+KMY3L33rzRScN67Ve5vNq5S7U3HQ2
I1x33TbIfnOyN/XQXR7zRKar6rEVASploFmhHUI4B9g4BXxQbhJHg9OUOYTIwakIMwp6xp3dQqI5
NMBwDlHrChDohgw4eVhGy/Ht06Gf/F1dQPjy3x1m+QDFPX8cRU+5n0RlsYnJJXF5fybcOwEjH5al
wGvw2FRdqW353Pj8A2xAF4Op02ALZXybMQ0LHGuwGxDLMccyAb6OJZVdv+JQP0TxEmezaqQolSOC
aWRTXnwC0uaMdO1sCFlCXsgpmP6EzNQnHSnRnmK+UPjH2wDBIcTJeKl0RZP9NB4w4qHQnOaG3904
z8t8lJ2ye2qL6D9y7bg4GDS5wDP3t5By25GJw8w1W4/wvPlRLEci5yujKGBxIGORT0soXdufvSmp
y1VWN/WtXggiZrjEsSa8baT5rE6M1j4OouP3dq6dnU6cYA8FzlIAQAgyRUSHiAuBVR32aRxnu+QW
AJ7Nl0brnbSt9OvHJ30c/oYhgK/FgAIWVqE+MZSLz0A41T3Sp/MHNr2PUAVXzhKD7Cw6xCch6bER
uCHqNF0qTP5L4G2jtyiNhlH6s8p0NvIFYMQ3ef5wIbBVlIwT3P7nkHKc2wbb0eFt8QUsJtj5Nx1o
fJPhOhuyWfxKZZqACIHoIrp8Sy0pyn/hUwkX5r+g9yFmw2o6GZllcxgwO/WFwVfBEXgHEq4R1tKf
yWni3RJ9DELlWs+c5nzrFpt4UyANzVGVjpu5QHMTEzpq/2Vg9cxo7SbY24kW+fptPztVxj6rkBmm
xZrqeY3dN2cHkG1NO3cBGl3Fcd3Q8lCI9pNUJRzeQNXG5+b73jc3rnP7Ml10kRHYf7feR//b4vj5
qnzobJlkB0CM60eocBSN5cvW10zVrCTv/hfMUyBlaJYTQtYlnGA3TvQeU9J16/5pSMbWRFpZ1LUb
uAoOqMbtW1qtPIt2jUkZlUdns3xVWNkTwXcnI2a2TrOgMmvm1Pzgj7ePem3u9GKeNe+tST/VklPU
NDE51Aiz/qxjzNVC5dVEZmV3Le/ap5ii60tyhOfQWzWXvWquzQu+xwdV4J+bzwPu6rYtEU+konPh
by/7JR7eTlCcej38dc0YxNZA7dRZvnCM3m46x+8bHLTmajhrnbrp8Wkg1cKdPvaeKqecmS38bahr
sP+z7uFr+Zt6vekim6lnR/uXa3+tovX32hZQQ8qy0LPXZCf1va2HjoyLSKqjf34VO02m2ZGIVQi/
13x2ry6wlegeOofmvDfbRZlWqVp4X/5q3TWVXVmUs1OVbvfX7cdsQzIhTk4LL/QfgrzBVdk0UBQx
e0AZqUV2WRXFXilX6JW56uov294ITZfVlMTToXkXlcvvI9vexlCCtwf2MoSkH5BCmvrUKpyL7Z9k
L6MSKBtnuq/nPlWeSqa1qOxq8+q9vhG808w1a3obVSXopeg2Zmnr3/b1nF56nJWGdbZuXKs5R88y
zmuRl+3d9GY0sepq1HuN9CuoPMYyAWMlJgNhVXIapBQZxmLEDC9O5fnHsb+rhZFDRntPRPPqppN5
OzdCmq2oB/21odNC5wpnTdHyiDf36PJ5FsgRb1LTqVcvskKvQNe00HMzFUXr/lVuM/NDXb4CbeqQ
a4Cf3uqYfbqbZd5DpL+Tz5MBlcAY0IWdBnJBf1JZVBO/h8o3Jnb3oqEvcTQUUcUq2kZfKsqDAOnK
2nu4Ianf2ZvMfPvpYJvH+772p30NNXiKrcYynjROnIVlgCY2TuuZQRfLVR4quBq77mmsfexAxBAY
/8S/o/TY3NZWb0tuVLfz30YxIvHt32qQqz8+k6MEp+dtWU10Q4nW6R9/2DvO+2xKxbLWv1eGvJ/U
TXVW1zgCwMX/bOdiaTB0J2iPD8pPH1TsrerPxqFTaD0lCBLVYnNRoYjVyVU3w217Mlh0RYNqSHT2
2nUBrM42ASvBDI25HZehhjRUryXfqGfV1x1Osbx4cIBWALKnbrt5JwgF+1gOpQzejHbNjMK1EzdK
QZgq0PxQ5NbPApxCb+wceoqayH2syg9OJKkB4ciJXW9gjGVNYZ6KUT1FwDcU1+QuljEkoLbvW3Oq
LnlrLXXIQ95GU9VcZV29dVK8tVC3uh7ldBo7NFnL1mawmUXznlbQrdBXVXEywZEF/nqmF3qFk/vE
9nx/iJjzajtA8G8BRrlK1Yijx7KuTadwJYEWCoqI0Hx4jaFV+U7m4tDKQLCEPf1DNyRjOHRQhkmN
E0ixdLhRqpmswYWEDnOpaPGt8xY8jA+v1pGjmn5lFzT/zX6daqfas6V5TT89kiEcayN11WsDxQ9P
8RkcEsfBO29HVeed0YfDHm/qFyYdRUj1bCtrRPWbpg03PlXyw0srNGcuduYEddUXtm6jxaDwnYQ/
FaHoXwde6CYSJbsH7ZLevO1OM7edgen0u1IAKZdRISLXp0XZmWj6ctXoVjnD+22ceAMHofoLoqoB
1kELSMPeDt0tX1NeoIEbUnot/aaHZ3FLit+mPDL3zl52D7XjW7afY0paO/lxtGWAb6lRcjA9DcO5
d/q8rqLH6PyqHW9ETKh+UoqsQ19l+XvsLz/AMZsh6cO+WlWwW6YBFBWb3FGsREC1XDXTvkrXr3/T
CEp6NUhX4C0FC5bUaGY1PL9uf09dxzTSgTpQWTl5kLCS+eir1qNLVenZTn7tP5bvl1FyVFRSXMLV
FsNUDgN5yM9iLYCJDFHrrG6TKGbirdTa9g3mzgkyByDKc3V3xfj4CiSaTHnKFkNy7JAoMYz5fmkY
ZjnXTn8Vp9qygYZEjvbL6ykqtbIV4pvDR+fZkHXdVw9NGFRH4NfUDa+uA1Jj29fqYxj4E/dQm6cu
uAZEjIrtSXvfStWdLP2zuupO4QVgE8634rREbHwo6tg530Jl7LENsKgXhqvP7YvV4BtaILQ0UtK9
Pv1tKDpL1AucrVcAOqRRu7A+lS2mGh5IwDLaddevOp572EOXfp1akKUWRDURQG3ZW41mztKC2BGI
Xks5OOb/HvWDVuQko8STt9AcvblqGejs+PElI92Zf3Czssrx2Mzja3acFiNOaruB1fJlhWpPENw2
6/Qr+UVsvpn8d9EWnPyYo/4er1p6THU3U+ZzqSUgx0WV7aIZQLKFqu9S6AVfCdmmY+/OtmB9XKtY
sh/5SZz4mGsFHXT53lfOzuX3qXOJsy+FSqmyhbI5EWfl1OvucwtmXXQzbEvSakP17mwHs/dC2BlT
jjODXlDiE2qlr9XMC180DjWvFyP9qHzy5BrW+zI+dWaep1BJDVe1Jbpki/ypfrMroZjC2kT06O9b
GBawbM51PVcoO0YrwOIDXNapKCkuDN/jRsw13YbivAmcQNOh0rJI1YiDHFFJ7wY/QvnduNi8vxZa
qbcAJGv/doUOzqt5ATcvRkphsFJgHGraRa0NzERGRfwAmEWniGRAXvPN24gGovPJjOXH+z4t80E2
mlST2uca1fo8vnUW1uupPsD3kNNEi2ujui0dP0dyPO+XprIVde9YedGiFkLv+UcWZk4hsX6AiiR0
8nPIjwnwtbjxvUmj0NW7on5s3Vvb3qZ5aOYm8q274fF1/mjddYTrejpNDKzFUHQ8yHBzCAxUf1F/
eSe86Ws/pQ77fyTd13JiSRIG4CciAm9u8d4KIXRDgITw3vP081VP7O7stFpCcM6pqszfJU/duXT/
2dkRczU6IjofLGXtXQULlJNMzvfqu7Gon1q76ruZaBqx0XKwGNQ4kYM9fZnWEGd1IJsyAGeVN67F
rsthZDIc77EhNIQK7RB9Ng29TlpLWjocNAawDEr9VElK8KJv/EwhPubOYFugqFp3Fwz50QqnY/de
jpWTn3oiTY8aOla+Di7tu4dY+DSqg5zjUt8q+G4zLDHSKaQDrIqD6bpE6pA/u6T0XfXQkN/azoYS
rW5pX6HI7XhMycmEFOkNanafIva8u6oYwVI51RPFew0CmCcxL16E3Ng/ox6KExDUQVd55w/wgYvi
9R+s4yBWNIADWJKK2eKpuFImeMBxj4f8R866In8ibsiGlVY8N9adZ1P8xNe5tmgcKqrpEMlACZVr
3wuXMgy3YfAtYX370L9/nOQ5hOnuBl3WTn/xOmSxdPsM5vJXoWdNloWCGuD+8Oufy0p0HorItyZc
CHjGrINj8/InUbXukHRuBIItQEr0OwN5MJIwGcFFYKKJ0aKis2wUR2M73FAsOEhqUvw5Cgk5lyQV
eySW5UnxWQ2arWN5t69Hw4Cy4GCHWDig4aE+53JVSu+NWwVDhHusPISgGgYY9SlDObGwOR8q2dqi
klQAPosreVft4EXP/YRZpdpRb/b4YQaOINYXSZ2WoRhF7yTEZShlqqnmI7h9RtuW+BD2ajsUhEDY
UU+xnDM2BIm5E8FqXK2iG66vLVjZh1cBTjNbyNmpntbb9mTIvn/w0MYY3NDwJZU2AMT0ml3G3CDl
sAQFjNTVUKM5+VJmEK5X6PCIOC6o6Pi3ThPiYTqZqSdx+3hZzBN5yboZlMHatPqV3Sf5nSTOSlfi
9bSMhXQl9mPAg1ECIuA7C5mgAQQBY/SwAe93l0s9N9g24xVoxeoTKnL/yQ2ABZCbyGBdS3SAGfKX
fC6WoH/xUfeMso9IKhx+pB7f8R61DH2/pNdH0b9QIOH3TDZrx+shiR1OQXywbweYHCDh2GQBVgST
Y+fU9g+wFsAGz3jKXwed4+BZzXYXrUg/ESu8Z7dDYffMb3HFEM7jyKCj2YV0onyH6QG/nA1CRAph
ivhytBsuB1R5p+GRsPc7c5XDnU/Moovayz4+egx34gpO36nZbb4zg70bfks06N3us+fo5NxKBOlf
Q7jBViB8nnLja9KT+xy/lL5sv3eVqQMa7reJudcvlsK4cyTkKdjY4/UwzuEJH3UsTu1HmrplER+V
7sEdIGaRjpx7SdQe+btLcP0i/i+HURXnODwLIAYwS3VslijwMNFBwe6OuZKu/J5LjA5Ty5kmP4Ta
LHLUFxAGUgj+x6zQu3/DKi6fQechUbYS3uqxiSEtwXsqDJ/hjyHV4/plAfu3dD3695LL8sAa229W
uOO9/Y5GJE5F6OsqYY/e4Pa5Mv46NwjeMqwRWYfQ/BisOviAl3Z5l0QgCowg24tYVqv8g1u0k+lA
3NSgsRhuw2dy+rd9kEWbOeznUfBROpyfcT2JyUBhLBmRSgTazcddR0uFxPl/0Nvp7/rlU8uEOEom
N/2jDSXv/P9UE8TlBkeP/t6DrUgFCrpcYJgDQ2qiI+yPBN6SBOKxof4kPaaisDXo3uPf3S8ZWNBB
ROgLlltwgKdLAUbipNAvDswTMPxD4FhopcKl5r+j/wwZ3hlgOGTPcy1BIlPTiYZpSpMWmqa1mIbb
KMq4TvoXWHf54zUXSC7Eoh0SKhhbG6irG8kk0DoArKmBTesug3HxCYZLf/ttrs7l4e3dZKbsKgni
soGvIpUoCXk+O95hGnCJ6Ps+7juitOouXgj8kBl/eDMMywOlGSzv/gCDsUX/HPuUlnumGuZtqHsR
lM3hjzE+/Du0KKRBZ9fWc7K1E6FwYQp/1d0qu7LM4CE6yS+iDBTVo7mSxAhCk3r0LAnBFNT9ctrn
2Jep7xnqy++f+xdn/PjVu1O8JSsKL/jfqeZlbDTBgLBUCetTcqNgt5FyMiCgUtR0Yqfae5BSynhS
lnRzsY4UYCyUb+Mzo298D06loB12idfVV49nEC91AODc3xGSxQg8RXReObSAtsK2YYuc8Lx8zNQf
F8GP8baEkEyTyW2TLScICRxFI7FdYymB5Guxbq75YvL4ve3p+YjJ4IU86nhY4pqi8ValtHPg18BQ
xzpdYVYXGMRFIeXvwof+v91zcSxx/i9NSmsHO2LjQfGZVKwqKsxIpFIVzX1sgYWhlMldkHt5TklQ
k0CDFrRUcsYQqMRvxlX3s/oM5IYFYWe9FUwP6nBLeFDt2EBy51AnkRmyGg4RmXQ9ID0F530lZCLM
5pG+SbELnEqGyGRRGlg7J/D7B1DoKYNQezdBuRXiGhgFsfwLdTPEP1KNE5O+Oy73kMT0/IXl3MXq
udTMLyI+pBEAozLRRStXCDp8c+gFWUEHHs6WbJOdgQHIPadcnRyUQhpMvQkhc34/qhOQLBgunuPR
Szn+QFmvFov+rQo3JimS1vuGsDbkvQqbZQeZzPnM5I8KOCD9RPuzG02m9H+Pc7ARgppRiyxLTfrM
B/fyasQzsjuWcreafz7HMY2wKEgA8gcbbHcze4RIIj9PsZeMFs5UJ93DKPPr5zYtCQjd9TAXlIjM
sptEzcNnukHhNAPTygyQ9ihmIfMxmWJic9T0+FTOnL7Vkywm47XIuc7TVcsUOUcm01dPYKDgGARX
bGBf4PXgSTayuIbXg1XSAiRLMTSkDnexLwamqh0xduk0XfSZ+V95pS288/1t7uUGdFx/fBJbu760
92H6MlG6iri8/4j+3aaZZREsocJhjeiETK4lHd1U6+FHsiZhfRJ4TnVtYVu1Y9TMUllfat6Ffk7d
rEg2hD5na0lqjzfV1JbTpECUhI4xOcyJFYYh3bAVwiPbfC09eM4nUgLecQ7Nr2rf1uhkyP3sybiI
SY2SVeZ5vKZGbbwdDfbqqAbKwJknIhOLJokf5rcrAbPCdJtE51kmxcWlnT5f5p7VHcAmgDiGbi7e
31U0HRTTxu2ENXUKHK63qgAa4wZqBfgOTyJkg7LCMAqJsEtxCYGZk87tq/dkKa56wBxtJ623WWa6
Mi/74D8QW1+1HG2vT5wTZPJVtsxUbgob3+YbFlMac2O8iUOsfRUlja6nlplPPmVv86k2FGUlQQQJ
Ec6HSDUziIS8gyD7vn4RhTRFcU5E6Ye1l6XYjga9uSx1t7ho3hBsz8mmdViFO/QlnXEQ7dnF/W4D
CxABk28L6R//ZRKDY6i5ExIQ0huI0E8gALvJ1y7QbSo9OgW/IikZE0lm6/q6JMuJDbV0QdiCLSXd
Cps3G7p6LZXHbPnncT+WUtR2YJLypoXM2ZtEg/fQF+i0xSfGxbCFUBX+H2Uj2Ub4g3f+I91T7AlY
klnpokt6pSomObeNwTMhN9Kkw+CpKoeADv3o7IJ7z5Zyte0wAcSmFhLityV07G0r8VVnoRkaDtk1
81M1NYmt3mgUn4huyRCGvMAfaf4hbQBRALQdc29Eq6M6Yhe2fwh3szFxBEQLepxnPjg6JJW1Vvfa
hNSNsxeaPiluCYLym94NT8qgoxVOVON8PSPKq+p5EMjRR2A8+LSLb23dFWMa+0gA1KKl48fZIIig
W3sYjJb8e5Pi+Hc9qrtn0Egp92VU52VT22UaqS81VhvPYaWq4I2ocoPN+3oVLg3aJXLRXL5BGFnR
TciQSOQdUtkCNgy+7ZwPxQMJxw47GMXWckgg/mjwQLyLtoGJRs8cE3/xO7sd3sPaDKuHosYCD3Ea
cuRC4py84cALqAZzxqZZxdqp1FdQoYdB7BltgglRDm7PwXTRjtsvLtU42PnzkC2/I3VdjGT87kkU
XUaMmfQtDcapL+MPq3H9MEVeq4NRIkds3z9IJwGpGTifjISiPJBuSnTiopfmdGzvSrthQH1jVcuz
DE6t3qAM/tdIj+nlYMEEBvVJk/AcyJEUN8ev2t4N15GCUcbjZTa/UeejDwkeUpVMgVazdfhHQi1q
mVa0KpG+u2rtNROb0kRA3XXtiYfaHXowx7QrNHGPos0oLkxjG2fDKB3SZTI6E8OdivjTEl4PhRYb
rHuwt+rSZr7o8+OSF27qq8qhn6G5CEPpbVjvDlUw1Nroh26EOCEJjKGY+byIViMmwhWMDvNlMTc7
d8/VHHjs2Fl3Yo37aNHwFKm91+X9YNOLtJOa8P0g5kKS48ClKDvyq8p7pB4hk8jC2GHcUt6eDRNe
CcwoT0FRsdF5xBlVu9wcUflIf6I/B1DNU6Nt5znK9XMqFyhpe9K+0I9LZRUP/SxfP3Jfj8qJViS8
hzhvfWtTmdRFfTfQOqVj44hR0uCUEWu1eC0NzdNKhH5LG228bcVGxiYCba5dSymo0I2iauW+kTQ3
XZPGoXAerMg6APDVyyxaPQjjA8IpNd+QskvD69TutRmbRDFTTTQETbYTFCKRPJyi5HOXzp1DbzG8
QI7v1Vjh2Hbz6lkj5gIaIiHy3FnVz6PjKAr1G3kiXu1df5It6L8w7P9vWQKNhza3msPh1H43loPN
PFo6N+FxFQKc/lF83l4k3h3OFAXCh5XgPQpUBAPOCFq+zS/IweLbZ3skHLID3Qx9FLlsvHSjU2+Z
yfZLjkbpTbZPsbHLn3+XnBfN29yQy+nj89Zbd6PSNsFIH/+YhOG6k3UAP5tuL/tK0JecKleitWUX
yAEsiZfeXICx5mn4GGb9nQi++ur71nO7O3xxg8zo0gqA922+qe6qt74BZ+1n7fV9+c60bxIiMOWG
AeVvFTrc1aN2nV3m58YZd/YobWeJxnEQmS07sf5dCunojBqiKjpWlx7yxWjForSsTTa62H39fVcR
Gd1Rmq3oJq8f2yVkuHw7dX2+iOnBhwoOG6BdDwqIwHnkOioNB2Vd+gkflipgM1WlRj60CHUj76rn
buTn8am8eNR1zO8aeLu9IWwxftHaPOIAjp1cOdJPjdYDANh1IxRRIzt4j55hiNvPopf9vYRZ3SCU
fISYirPI8/ebwK2tyyi9QqR/aJERtTmB8CQQJ1XLZhr9zJosl4/M9oNVK9dfVH3kjnjXMoK7uu1k
a4chPmqo4B2sO5k2RZXKxMCuPmqjecTM5Row5GqiBLFweiC1bkRYcTEC3aixbZJY+/B0sIkr85iG
5zDl6T9m808u0Wt9ec1Hf9bEWZGZY6M16V3aab2oyVz4PJVN6fLptSRGdy6VxGzVNBWtTEi+m0ew
OJg6c0aapz5h9b7jK6AqCQnT92zTe86029HW9oM84WvVSI30sqD9QAiac9aIMrIv4HlMJZnuopGZ
XbgDAxNk2GJPuup8UsuOSZnrO2yYHNL2msSYpJDUvhj9WDc23VWBrDJWfRwKi3m8/D4ZupCn6yNX
YV2GeU63IPZD/WpdTGiwmtvBATdCoC5efaP5VOhS0Rn/tTf4t0DAoYJcjBoJA0hIGj/B5ttuJjTt
EGRw8zgdpn3nd5Qfqfqzd7AnUTndvXDuezOOkxIp0siOtOPQNdMWirtFaXOntquaLZSMzDfLOXA/
KE3zu6PhCsX9sWikOpKWYSBXpgMjvCjZfD4Xn7dYxcyhTJglt3ZY3cJ5h/Sc4RTb9+ri+9lARreC
zm1VP4rv3ZUi9v9YI9c7lradU31i0mU+OYi1Vz1sROseFBTiyeaT8V2v/4R5/ySLNqujAhnvOQ4A
7XoQ706a6Y99J12bFNejY+M6OItnyl8qk19HAx9l+S1xrOxcZs5+Zbhy6HziIAgAglR3+xAq58qZ
jbHRWg8Sjec1P/lwbDdSygsZ4jrRRPnW8mCXb3ZjwP1qmLH5Tr7NZOvgmJRJEXmvF6bPfqKPd8cM
Okg+NyWrrXoaZnZ5br18yrgnIvPSSyJa0L5lRqlRJJqHzn/75VQjybGHdNV7fuxar3GsPfmXR7Bp
rBr735fNNhuOxJ9td9NGnkqjBYr0tj/hpCPpbxy+s80T7dDfNMNLOovL5rGBOOc41scX10tMSSMy
yrhnD2smWcqqCpblsO9u+SlyYOWcj78jn+knf/c0CL396Nx5zJ+OipjivWFcbcUbvLSONNah+Eeh
N5adOP3sbP+x6u8H2XB7Vr1F74CMeyn8koUEkCddTHIy0Kh2nHYDptcP3tO62YI/hM/rjplKX9ca
UqS4H12Qhs6XuwKQqkNllBrZtS0B8rwQuUqqyCDSSTdfdLkXUb6xIgahsqjEepvCVnLtsSyV1BZ6
r3H4Dd+Odt1mxxoWEDsZR9oHwYYdea+VxGgxTI6z3STFpuRVxUa6LkP2H3ZH7IFASdc2leXgpI5N
qBWujessXTGRxISbfKa/qifaT9FK3y9xRG7RmnAyPlZm1Mw7G6e/9+VMm+BwRyGNp1WYbhx58pOb
S1w7hK8aatfoH0qide08B4qvzChSijUu8xsjU6SfJK0Yx2WU8qfhn2Ltg0tYsgjeo2jr0krJLj6o
lmRh1lkzqv5Wkb0fJ6fXjvzdcdSmuWmkmlYfCycN6xtVfpsiZvcfRwnLqxGHd/MC0jmobOHhxWON
xRLSYZAU0mOtiPTegiyJmiPQCP6Mg46oozRnxdBYad6t4Td6f1E1JwInHbWGjcjLx5WPojqID0wY
dktQQLJ3U8jgCHP+qpLMr+brQaBjnrOg5Lc71Pdu1aO1H5jJ1jj0lHyVCBJKnnE9WQ/k3dNr3ETw
vYvfQfTwJsQ9kP9GC98fgeq802VMbD7BqcKEqbXwhrps8pWNFiSUzLAM+8KkzOONJXyUnjXdHzpZ
mhIm6IJKSpe+PReNJzr0wOGO2/DO6SRclTgGiM3vVPUd9Dnp2trFoMJsmBnf245dKF2YTbHsIgTo
spTtxjwBqnGqw2T70rqPojXSKIIWZxJIfL4vziRtd7aDjYlaHckSig4mtyo9FnYm3kqUVy2HySJ/
r53m0fG9cZp71RZyriGLrnma+zlPogmA6v8UlD2JNz8UbvPELD0/fiidcqHbzSHAn7OEfdSplmjE
wHihzn7PpLVXN/3bcDfNjIKm2PGC0koW0tONEbThSNuXF5V959Sb0Cylewstw6UVb71/tmUGmuT4
61nLjFZESFflne12HDRD+lvYHhNnXgXQ2jGbJbrZtq8Uglcj0iaDBPnFqbsjzaBsxmhW3aIWRQvt
mUuIHnJZ5UcHjfOlNVMHlzdDWtZyoKaSFAW0vbyilzqMy2PpuPawsW42nW2lg0cXEObPuZLxruVk
MTd0cvYMuO+rr50D+h/fEXLlYzQokw8NB+ejOlzam0bS1U2Vv1VTUrid0W2BEqVJOxCrhCwfm0a0
lZgpN8eCbopBCSwipnH6TvA+CSjvnFrRoZYon5mFc8SZuQ/7qXzrYcbt2cqIvrRZjgapxuNPqhJq
Fg2VT5OjUo17tUc/0C8JSp97A00m6h09bmgCM1Zn36VjGu6shYlwf7PLPaOh+dJ2ofBDB6tQo8q5
DTcV3pUCx1sIviblwr1F8jOsOjNt4Yp9JokoBvYFNCNBPmuekp5g5TPPTgVNp57M9pnwaN9oGs6N
XEu7x3X57Rwjn3Vh3Yyqajh0oUi9m20YK2K9rGtRD6gZBgR7InMgHnQJveWACKa99YSjXMsRVSJm
FlxEJOmkKr6r9+rPpOywmXkavxc9+5DkhGtDdUDyhX8hnHx6ghjcWulCaCyUtsIY0p+I5c/nx1u0
QWFFz3Lt3vrX7rUbXX1lo52MoT3vjMydVTHu+FinaXo/o2qeRPLzdu4eU58u6c+mF0I+GunpXnG+
K2DBz/cCsMFs2iAN+gUm/vsG9f8kGG0yi0oipVMpxu7523O4kC5xr+wz/QUZWLIZy/5sdqO1mm+X
5qrdgSHMLXps98Io96X7JlqI81Lbe2KbwuryEz3QyWKSiK3Hhj1gv8GSH0h/bA2HDDAExHTuZv9w
LLro7CufNtj7UrobXVbQmSG4wtc+EwrjewC8Ua24PXKaeNJ0j8JbfJNojjtJFAiLS7Z5w6mTHJ0E
6ITvtKVlk8X+ynsdJMhdvEcl/9cjW4xkq8dd+AX7H8QEpNNfaEV0gQeccPNKnEOp1ico3s1o9SWJ
t16tQzs5TzVzo9Xcb8547eZ2X0h+ngca5zF5zKFylPINN4lTrQCQLoWNmHZvdbR5lC5ZFHFs8O4k
P7nScqPUz30m2B2u3zxeCl5NSX/izBMk/8yjGx+cAB6gU0+nHZ8/+tG/e/c8iP/R66hx5yqV/UfC
hKUHAbcbVrifSic+x38GNkuDWVa5maMuMGeaieKbdlX5nKRkkGtDCm7SCmcczgpISfPjcq4jxThE
gN8zmj+asYCtUY0KBPkJ/9+9h6189Rc1BcwBMo1PH5AwNVqE+1PXBS131sFC+Nh/MXco1OC++zo7
WUbZcSJbftyKqzitbyG1KehD0kOXPT6EHO8B6CeTiZvvgR7w/PscnAeGtayLWcGW8hlEdEldTJSS
vw+9moKVMMAM06+Yu3Aw6BmuV97MdQHHzuMnqzwebnxT/+btbor3zjULdIt8JWFk3ciU91S0ya3v
iJYgtSmaopesuoopGTSRwm7+bNzT9eTawN18/EMnFjmYIZiPjnMzeunPLW1PqFVW6YK6Jg6qmYTP
5+ddhqW4MEoK+3fvOlIB+76Ivod+dBS/t7Kx8uJZyMlFigbPr4cyy4mtbnbrf95/k4Hu9NY7tBL9
TD9RiQ+cw+5WZFLYOSuOJT/livgtMSBmkl2GhLxwdgtippcWTtvCT8Zhfy88doVbeEB2Bmkka3te
3GfLzbUsPI9UMcnPDT9Im5rgvpSiUIDc2b2Ziz709t5urAHKljL3Z1HxBUfp3s7jy3fu5yWfLP/O
QpVLXmz7c1LTUZzmCgvfHy+lyWI2pfihHM7slMFjmoFJoRylgXrmvX5CSIKUv2xYONFOFu7g88k/
Pga/6j5bfsZKk8P0jug+1neqKqoqjYzkpl1te6j6HFm+KlFAx0w/ow9L3/txrX3sHvRzy8jwHsN6
L2ZP4SWRxa585WJb566lBxpk+S5fYXg7Gpy9RLvr2aS1XXGV3RWSZrOnltNttvqgEqG1pUw4ts9y
hSfT+PF3c+zuJoNttMs8cK3vJEtP6jJ6Aj0B89b9W8echZ5choTEB6fG17oLqfTwlam/k/AX2A/s
M1O9DR/khxbgWqpJOSqxx1M7xmDADbeD1HOwohd5Dg7X5jVbi2Qrp1jl7FUpMjb1K09urp2ejJ4Z
GWFFBMMp184CkbIxUFUYsr2pmuVtWjCawizsN1fdrrQWt/SqmjMcpyY/GZlWZtjh1jCtGHRvtKpo
d8JtmZx8nbEidRO62BBFRgwEHEcGdiwF9I7mTyPZ3DUIen83S/dfqM2cqiRb2FfEKJYEq0jNepdS
9Uvt3Xq2zq1dZ1tPmlR2Lc6oRugrwzd+Yq8ZM+UTcNIxq9W39XfhWPiVDFww6IovT+pO81COkr9m
oZZBbQiwDy5pMH+mth/SMn7HIVTlWClKo7YpJvhbVmX7YOVSS5er0Wq2fa5Iimrdh3H4v0zI2q22
rj6lhT1MI5LS23BBCmu6mWg73X9I+E6Z5rKsBXY4i5+9NJZ0k0l5G0GSLznXRLW4QWev+jWYuwn0
TfOgBqZ9EbpQupOTnjqPWpxOW2iKokQAEgjeduXjSAZoha8rf6ucL/lrCZtF/YUP9jWB5MXl96qc
KU7QFKsOEVo1SDbOfvG9GNJCOAu7pm9C0jCB+ezoPl9W5Z9B93teoJysXgYXn0cwDebs2TwJ2VjW
vR0WeZWwFX4tS2xS3evD2mbYEXiLqqxvq1tTTW7V2z/1KHWz8itwbotTcUt0VCYuJN68UDLhFp/5
K+nMFxWdCWwmudQcwMvv63e2sa+vZFztyPnQgsvf1/Q8JpY+wCSx/ZVnezJiY4n9nD6ZFL4k0+0a
jL1b9menBxS+KDCuSDFTiBffcttWnWX9d1shiSsP9/1bLVH6MwqJ6TVemGGvSn/Dt6sHMDWwKRA7
D1c0MDjGE2pkwmidSP7zFiqz/Gfq44Dq/7UhF3tUb/9+arwuCRcahFlPQc6+AUa83S5zJ8iSj4Vi
TziLB/lTp1EOWjzlZr4Xz2MyNF0YZFVoyD0II46sEb8+ZSDTWr4G91pp11i3ImPT0Ro53lPJ8eR2
TBrUEJHBk3Qm/LSCq4CYEhejUS8Cjwrhxu86h0G2kR0lhQ1IBi+d5eDmd7Uonb8+4tfeV38179NE
6TXiUa2KMytlq4KFOsKcvt7spZPSJ3eGDjk2PlaOw9RYrgByOy8ar4U5q9EEVtJD66SUbD5bR+kg
VJTdc2tbejTXjTBr610KyyNTkzHd9vaqse52GCaPa7v6ETn60iVrkW6MBmHzR+jRBrYTOHIUDBZU
Inw314+U/jhKu8NMkH+3bKyItVjn/MUWFmboGWvSyXx8RnmG6dU0OrdSpniVIDOCub5G6f7TILHu
/udm4hj7gEw7l9bLRZrLuhyGkaKkuPdpzr6WCL4Qt40qwZ9ivBJXaRj0Yj7vpjPp58LK9HZIo+sb
Pqm4/L8wTCLkQ6DgLOu/Z4gkKbMShzSz8skAq2jfyLraZXQYLHvLuVVUu34Bz9ztJ+SLBH48ab8a
thomjIfH7mLs1SrYMfV+O+JHBpjSpCRwrnozJ8DUpNK6vi7luhStoeOtP+0wy0q8n6rtXepo49B5
tkwIKqcbx3qkSF9rycOY2IjtSwU4m5lKka8wqyyn3eYJLqtTyk+eZYqu8jTd2I0lD7UNC2q9aoey
hVJjJrUHCwJy5tZO1dQg85Pu3b9yA6camClaZykrRCq/lBtUskFpbLtwxyChUQZ5C7IOaDUCq3/7
vNoAPm8Xp9eqvtWVTkpcZbAu6GBrUb21o9NV49xcf5z0I9l5oknPTyW1RhOtWwc25AwB9b5l1FyI
RHEBWZMpbFYDSHCuSxRbDSkiqRo1Zxhb1nEFqq4SEdAd4GAnKonZHH+Z0qBfRexA6jUNw1UZp2lo
lFz90qUTbtySbyUH95KS0orOqKeMWooMHn+KyuMHGXvNcNqm3O92sm+6txFn18qy5fAJtpfhfigF
J2VX+HekScyM5hNdgzOHL25vwXYk86s+0D8PW/Xm5AjZKA/5r/MQw1r4VN0w1YrM6gpqq9g4ADQf
jzaRey8WRoyJZkw3JrMbkr4Rra57Nmbb7YFPg6Em5/Ox8goFetX+ZNJVkqO4EMPLzPyJyrHGhOl0
Sbdt0YXVZxDhXvq3dhBt03Bgqkn7aYR9er2vzb2d+ki3ZCva7GHA7Ly04mWndCMGICgdPbXia9nS
L9Wsp8fZXyal+tDfcFvcW0fU++Zz+5H6ITwvHFvrxmv0rCRKp4EzEGO80OkBMaw3Eih2ShlA9i3S
ndqxfartysl+rnisB3HxyYwo2Sb5e/to6Ukqot1+5OPVxc/x+9XwcUqrBjsFZ2p+MlpzcKWJL5J1
Eo9kBWJSPHuVrF1SWJf8WH8bNs1o3huikvZTIQ3Fp78W7hz2hvkWbvIOuXWL954y9vvQOZVtpbi6
ZCVq1eeak34YYgJuK6cNZMkVF18EFe7VqZyuPty9Sy1ZTVZtwWWzUJA/KVLBTNP8J09YzpI07wMB
zEedyv+d25AoH84wMO+N3/1nNd0yfOG/DV7j0SwHdC5RYzbdjdCZiEpuk58wbXADf6SybW64zoLQ
kJmKumBR0W4S5UClVP2TLhMTICQxSlQzpWOpu6kl6rFKqrVtLIChp/65c++Ao7Cg1ybrJHr4Wb0U
DQcGZK7y6AYWu8t0UkmATRPARNBeQT5ae19Ndp51wX58nD85QBI1bIE+pf6Y3iEhkDKmruOY02kH
Yvg+jnQSeo4dQgRHlcy/fShxyIJJ5fT8JtlB7qVERV/F10Nhy3H4mai/yuTzHPer0scS/JEF4Hj0
4NIf/Y+WLCbxy5VVfhYjiLjYSYisw0W5alEwAGT+FBC8VJXLePkJxztWX4HeVC9Vo+X7dFJOj3UO
qT60SdehxtiOvaX7JfTV2amUyzso993L9bLEiwOEZnkPS8rW3nKGhfN8pb9OzWjtNjxA9ocB9N3V
F701iOZivWC3vl+QF+wdMGjjb56Na/fYeYtDWGC1QU+FDHKGIAFBsCtlgFeHr/NMTv0YbwA4aAsD
kU4ECYazLwB2gm6KgTiOBpl4nuqnvPxMNS/t3GybzSO7Fs2FQqB9nm00f59Pm+LMZnv7vs8MU9uM
NUe370XFz7WWApObB5Dub/o3OY8Pc5Kw+pnhdZT8yJIr/yQmhRRiU8jAPO2OZPNBsPAoR7IB/Di0
GUOw9fXIMCks6DWUrpkC7T3722mgw2jIkoVpkhPelp5eFeLpfGJXeCcLzJjbFcVrEaXpzeD2to0k
1xejpHrLsvumV9m9pTXFIyUS+vgcD5OsvduUFl7nnM0vNc7yNej6yI4dO7B1mhs4E1xukn8rLgwc
gCi7xUx20IJJIbYtZn+Po6Wy22CFV9n0At0HFGUpPfxeZJYDGm2jxSTXnkGGb+5RYUL6dQ6fC+zC
PMxbccKsa97kqZBMiNSRZOA/GR7JlaF/Ky7JDdHBhveQTB+6GStuSulj+dm7bIrJRSE61Rr7OKtg
ZToPEq1JdfmXae2JI4eJ/mO84jaAWZAqq44PQS/+dEHZXz0DwMgBE51OU0rAXZ88+WM1OVHZgZFN
APS4/ga/FTAME89LCRS85q/djUBACMmdByHvymqD8Z3DdTS/w2+SDN4CxGktRrSSnzpzhG5mU0jP
Tz0dtRWJ+gDpwXXizJSHQjRV8Nc3hCZYCD5yAwBk88dRFODxLEAh4GY5iup76MaXnxmxnPHyfVVe
3IqQhHus5B5d5Lj/5eT7J+Xl59dykJBjmg5PAbxopF/fvPMeZL/IZRUU60kT8jdNDgNNRpGP+rAp
/S7y/Vr/o9OZvfMfxBkSe3atZ77Wny+jxUmmlOQ6ICCWc3TOJ96FZLyYCFHXxVfM9LTKYlk67IwB
kHpfvN7KIJ5bX2zA24aDg8dtZJoLey9URLoXqvxeyjj+pHmqLOKls7HmPoCZA7N0xBsVF51PEsXq
yzgNfP5dUZssgYFw+vh1UBLRnphqeKIqzh80ArYnumDh1/LGYb6wrojhHMV4LkRT03NqjWmL6QIp
wnkezvvCMlHgjqJ9zhQvyTw4RGqg7J7TqZCJ5xdu3C7k4CTbXjTZX+rDVvkMjd5mWdYUZcmwjXmA
hQNypiTqfJC5YpLQ9JG/TR9zYBeBX+Tn/uFhfJEisSnO4vMTmNrz8O9W0PFAeG7z+8T0lXwOHgc3
mz36+8ZmGB8uxzbzvW7O8/mbG186Jkx4PPteKMFcwNL+lRyuxzki9r9jB6lnuQZ08VO6XHz+hOSh
m+dwyffsUMPQAeUoA/4BsNfBux+d2sFBHsSI9MFyN4CJBJiresypMjwcCjnIkwjfX5jwMVyu/NW+
AKvzx7/7X47zb+SEWRm9IDvZ8+Mii2+QFSB2j155bIESENhJEN1JbZS7NL98ZbtIUsJH2JMcFnXH
pXBK5u3ygO6bl5NZSe5rNoYjuYTP328K5HZizWG+/ku9e5ExtfJzJXld9LIRz14yrO71hZWlQPm6
GQmx8JQ8SU/ufCFYXqvgzEfpbHE4QkY4hxeFB8vepvT+YM1xv8NZcMd6v4lmQLoXE2z3PEsF6+SA
rWXJ7Vrsa53kP+wOu30piHqgF4wIt4CQUzvfy1Z4wFBBBrQybe8A9maDeX9tx2Bbnys5ty1k/5Jz
QRzwtU2RQ90WRg3II/r4dID6uBD27NRG5Wrcf6GuSHT0O41SkvHFcqWc+bZzZef73+WP0/9jySYl
BFvyeiTgc7lhbERf8ex7gmxKh98E0bX24CBuIPIV+bp4CMF6YvAFJJthPTraQefuLISV0GUxhyFH
n4XjOCO1Nb/+Sf5EWpGQce6/2UHukwIR2UyaM7/Ms0g3WIl+ewq/X44WzSOd4GKecDReRytLxiQq
BS/iH0G5KLxE8wPspRJN31/WYY5QNdQlyd6Er2b1ef7d9QHZu7kz2dP25ey1MqQF8Po2aTyyQj72
PsO1e48Vcu3In0fuXfeur6PLz/LnNAzCkiF0FS20mgM7X8nwMOHDr7/nibhjjNFpGJKF845RHy8y
w1dCZn18gsop+Hb5dc2FlWfP8hMxYj3jrvj8fx/LUhTzwQdm5TNAUGKbMfUsZJ6lE7iAWNHgXdKW
dQmQGrjym3jKTflK7HErH5g1XYRJ43ysJ17S5j5OOqWPJIxKiuOiIIU1aqB0jOCpfNiWjqPVd3T+
mONZugoDUruu955qbEdujvS8+XuWWfYXs1jQ4fbXTcO7a4dp5Oso2Gq86Ud0BlI4gI2YPjKryXBS
348TPw4Td4B40ypPE9nkMUk7s7tfRX7RMHhDe/mTbKUo4f2aPhvCKlOMwvKSBSstOskfBNNxAwfz
JZKH7Mp2Gft5TR2t19m79Oo+Z/RXnfTvvnMfpaq87TiwR14qQPfdRHjdB7dv+8lhnhy6Oc7Ld//W
s+YPczq7SDwUQaTpWAgYPuhfsue/oMnJH5p6Iss38AFogtqx65+3aZwDYZ6xJdBmTG/fHBjTtCGM
lIP4QgVoeGSs+zSI71C4k9wxGyroZgCTD3bQ+nbwmmc/lgk+jE2spHrJDWx1vuVBBk6dvhHV0v61
Vb6mqawhOQW7SRyf3cpECt5wwNnvATmO27U0Bdd/u5lRMR/bwap2mJ8IrHCtdBTZscbyKztO9beN
VXNS/Y+kM1tW1tqi8BNZpaKCt/R9Y+++sWwBRUVBQJ8+3/pTOUlOkq1bYbHWnGOOph/Xa/mAInbT
7pHhGz+LK/jZ38MverMH7l8MmPE+acNmPvVYw0iQ6SHaMwX1aMtHZGN/nTGNc5XkneCpH7BvvGY/
VP79FfMojgbYiQxsaGZ4cafdg/GlnH3mj5DPEF5neE/u3/Z1g6WX//J74Xv9PtzZdzZFqsJaScbB
41ARzcoQn+HLdrjsn79RHd4dAq7Newzx1pGt1BkuoIzGT1a8//5cwOW75SBszxOn8vsx11uRSZrS
KfAkgFWzt5HXGBnB3Pa/Zp5gcCjoI5XoCcakhevpuQoHnzh37sHAvR8bl4ELRWmBsuRw/2P2NdKV
4zAqQ2VxXd+t1B8tHshUZTAOHvcdSBX0frHlmsW68jkQp+Hj8LOZMsIgIPcOnvwOAzGceISYbaIx
3SqNMuTQDeU1hXtlVoi9neKv3pPIzu5t7PDapr4bAnm8O7U95u79b2x8QxiUv7XCmGqtzF8DIPCv
o6w7xphWbUycnvXEQvgL+FufH3/vpHRHEN6b2SO5eq9TfnyH+Zhpq5tdHmR2zFlF7FrjgErZublv
+xXLWB28582BDxT3mK3ZY+uDfJwKGnbi1wFIcTq3h2Ud+iQ6+nINTd8Fqraf1hj7ntStdNwjYD61
+gMLQ/VuZpy/sBa9zEaytK2WlZ46/7bKJp6a2VjjIZlCObsukPVDcK4F3gRERiMw/4QcSzypEz+z
gXNNTgmK3kZ7QmT4nOX1iAQ6O5tqpduEeOy7DKULhpAw/g3ywWxA9HnfzuxZbeNvryJHgY8DSxBi
LPTXnvf2PjANqCtpX63dfnJXUYRtsvkYHi6n788aeS9RecOfTB5ApNj/EuEk41YtaB6UrpLXd75M
BM0fP3j/u0HtoRB6Qyxes8VQfH5uNLed7DYam77HTI7Z/rt0KIjR15v8jh6b/kE69+c9RpPG68yb
aPcYAIjuk4Sphey+TuxLO60PeJTIycMs7da5+cQ6yAH8T95yX2eU7nxagN99vuQm0mk20F1rmvs8
JK7TZaw+fjooO3krnAcyDHixl6DO2j21zoEohU/dbGxMDzyTT+2GVsl8NKEC5HE/N9FkOzLr/W67
4+krDjUmXfAeOmiaMiY+x8+m2HPSFrLe0eukRjtQc9kY4iBJeQL7zVI6i++b0YsToRZARuTv/BUu
ZvzGZOgeTLa3JedOC9f3fAVw3wMOYVAJb7wQVtgWnJiYw3gARWsYcq11Tn0YTRRPoPnfJVIeoTEa
iu4KYzwbHemGY8jZobqwx9BH6Jfgk9L2/o2hm5NIjV8i4ou++llCIbnkmEANjiMEFhwrcIS+xmtf
n5AKWbTAMih1neCGYlPG5asrXpmSh/PYeQSaAluQCWwkufgdeyAG8F7gYhhtxMQiE+VQbQ88uJF4
UOzi5jAx6dHg5ed2/oegkg1AMiYYYGWY+cP4x98KX5SArkFvXIac1it4G0Odeb9x+QV7Auu98b77
I0rZgAMIk2rG8+u9De6pSn6EBmkZpnXvsttIyzpQTMW8O+/Ld0MvM4nGwW6LM/OI+fNw/4i5VDID
uNaESijpncdjFwnCQhE+oDuDKOQGxXxu9w6UprCRTEEjaWGsVhalnvkLelaFDxPj5zpS4t2ib2Jd
bUOk0MdWL8y1QcBgIuUh6W3G0BN/bj2DiWF8EhhtEXGADuboQRVL+8nmMfsyTDoxw0DeGn2cn4ul
u2tkjAIfOsw0gEM8i8H0e9q2WHFPvQ6a28C/sZB/Yc/K454mtCp9R/z6pz4wWkc5DizG9bD6b8nd
Rh0bgSV8lzh/e3D6UYy2BJhUydsUxuc9kFvhffD2D0c0iqTI5wYAgJttmjlPKzds59zdHGZzp0k4
2CB/8T9ggRO7Drn67BY/I7OLcGBRIPRC1r7ZOiNY2UTAmu3sE3Bo/5VbDmlOHY3dWs3/BMCVApNy
1kIKhbkI3YPbKUMMge0UKk49L8x/rsTSAWcvhnhw/QWvcwYj1TqGZHiYN6c1XyBnQBSBrBEfgjla
4/S0gcampd2d3HhELZwuVAX6lCf8ZnXJQtj2wyfDaJpVp3XoTFKrRWibFMKFw98tmZhwPrlsdRZ0
wKgyp1YGKIgjqNU3Uu/n5ZDJlADQxJmcxgHuDoub1Y/L1ej0OmM2sjjcjSMivz09sPdblzZKC7M5
ZqCkUKfSs+j56YkOY8Qv9o0x7CMZGBXBYjdLNuiXIi6zfRzhJQfJE+gxNXCv9qcW4+o4W+3MI/0m
LiFYLzSwkF/J6zyCEYRZst3OmtMEluv0cI0FBQ/jUzw5EZTjxinbtfMBSYGnyxHGrNSu/nbYuleH
bNEKLxLjvcXYfMHZs39H8GOhgfJKZo4iF0pBhE92h9vpkj81N2jHYDMw6gBOxXUZxhdsQvpXxXnb
OxsbPLw2OLHhoWWgRoILiufWolkfyHnDFgfjGAsaq7B5hQ095uCcctw/iALKon7yYyUyV+EFeH04
nQM9jMHOBOIpJSTcZFBHa2ocPsKwDboyjQTW75l2VtSXXqo8mlpfp55n0ZWMMNak4jEwnZitAHhR
8uCpon/ZuhrtYa+H5lDdN4zXSX4wtgMD9z6rw7od3awDbmtAgYAP94hok0jJEgUZhDrDF/42RGTZ
I//FNeDcYcHxjuxVPwMCoqsw1FmXkIolYqyAMz1h7Iavi9aaIHp8IPBzsTeFeUx0qMnvOf7cxuqw
7CkFTm8O+e9j92pP5iwQLieuDsKBgY/eSwarp4+62wEpcCut5GHbYoOMvKvS4XNQtX/+jTkggiHg
kbwzPnaYnJGdqsvwDVCvmeJ5rYHNpxqLjpoHx0MtdSEC44V+p3IQg6/WZ6QN2fnDtT7G5JMYitrj
QWhYqjDOgonaC3bO0xKlS5zZ9aql7BwkgIymlCjmyN+ZFHW3hMZnNmH2JLjlzN5Y5iMmcHKSapJ7
X1Cp6o1191/R04nB1b2pVRMD9g1lHtY8wQnKxvsLgFxe11D3K8zlEN0aWLsHeOQhfOIr8FcI7cZg
kRqUUjj04GuAKKqCZ3gcCEzfeum1d0eYKBxgJazlKCxttkOamPsfFj3z6Zo2Gg9cOI6kzrMgPwkF
jDEyj5ha4SvI7Q3QBGGGAgdNHFAaCkmtmx+5ZHABGr+2v9x5OJd8/8I4CzNYHE64lwBE7OFEaGh0
WcEQGiOCYq4CiADnhKC55mwkmKjbVF3HMhrhU3vHuagQejqC41UZuRLImCdRYQuflZu9Ei6E1w2i
+qix1x9Lss+fBeCG+Z3TpFw5SeGyJxjPWYSlG30W17HyZaOm8uqxntdHptYRRQp2LcKDCSzGaRWq
b0B9EkdJZBtGlJr8e9prd6Iy7k0q7vLXr/e0XxFcaYQ4Z5Bgnztl5BifTdnhbxgwArbeN5XzMJ7b
8f7F4nu6skerou3srwm/VpNnf1gh+YXNpQwYU2ye26E/8uMp/USf5LefpcQwloNJLFFM8CBZN+hK
FgP34LMZ84yPKTKHfht1MFsF+3Ng1wZ8Fa/lAZ34rTkN3/AUpuKxQ4tKisZxaKbO3cFZasYEm6BC
b7fJmLuIeo7Nhj750IHfLNlf/64hCnrja/b9cMcJrRzvrOGnQ2iKK8M3VeIWAvAirQm1o2agfr99
X6ZEiYr5kVTAR576b1exMzjhscJZHvyWt6OwH04v/0yugdqI18GOEUKRVVutt5sRI3CDuXsYn4T+
UTJoNyphwqSlJ0B5knRWJduoXTBtPoAJZAEx4XFJg9MuBnu+TkP1UOlNOPTflAglQSbv5UfQHWij
z0LET0kdA5mLkSZ/CPOjJTeWeZo1AH6Au3oHybfu4BBDNYQXdr3rY6HTNq94r+K5BYCCUTd+OYwS
X5ubNOuXYhwhTm3mYngbve0S6p9Tr3dbEG/K/0V5AtlAo5siV3yvP/rdv51+l3L1WmSrUVQ53xhd
5owQvy3Yz32j+HL4Anh+ryb+Lxk5QFsMrV5Jb0afyjPCuqVIm5g3nAJvrhJXCC/wmIrS+Bvdl31H
dqfW91QckKxCpJc9evPcGrNwM7jqFAE88jfkfsp2nRuNOzVaXVGBUSnx2OctppPhFGRj9dgPQZcw
+0BTBJUFEC9jKCjcpl/hF9EmtDgHGNiI2QXdjE2pF7RY20gUKi+rPBx2zlT7QCBPKT6AaZ4LYRGV
2YKr84q+sCkDyso+fmL2C9JFz98hNMZYi2oLcdvVkKBq4LPgt83iI60Ht+SG0gV+PQasT72j98EY
edTYj/e8AI7mNPrhlWGDvXwwCMXeLzcntX4fmjWkAzxPR854HPCPu9R9YhFyjdLUSdvgC1UVMQ8J
I9GTaL/3vJuDKvPPD5N9RC8W/VW1R8ekTYMb9RuPLFwNwT9/usL29MU+h7PVuUCCWntl9D0zn6mY
OHHy3uLf0OgxLQWa/2OUU8bpkga2iPs4YbdO+bZuZ8aNPdCEn13/bP7/sDAfg+ANpwFWzdh4/Azp
YQxZivGLdhuH21SvLy2oFHUzWPIFFJuH4ol1DjlvG2ZYDWy4n9bAloDgACXkrb8vEyx9SR8lyBfF
d2t9J34zCh6Sk8r+9O3tqmggOU8MNyHA4HfK4PsaFl//1tq3oTkYQt7O1KKaN9KSRrtFdpXZj2r9
6q2k2suemxxdD1702AwSgUgYEgmV6PdrbJr6SHWBkBciNqUzZR8R7ma4/yTlGtDoldzCACDkGv/W
VDgMipiN05DBwRLi8Gr1pigD3SCKCT0VQZgvSznJgJjcqG4tRm85Zr43l9bD+/wVkvGAnoHJOuJY
eJMsqn37E8bqVI6PGEe/VRZTKi+7NSxp0DzEr9zKXMN7S4B9q2YLjKdOX1Cr0wuUI+wDVw1i9VTk
OQgFu0KhWwmzLwwa0feTcH2sF/fZwJZBBwP6SOZswxXvNd3cZykOs4omY42FWIkKN9OrH3mHMGZ7
hPjAVYAlSVZLFoyg85QI3RDPgNzBk6MJloQNLtkMMMgHnJV/1eV33I3Mt7A9QIaN4Yxgk//gVK6L
5XSrzFN5/zHf7qAxXMV8GGCC88nb3Y6wuiIyqabuZxhEgp6lLCVqlwyrd85WmO0CAchyocYHfWIi
N94oWHPBLeSgnoopJDOEfIX7DgHTkyUcVW5qmK9bhsvzHJ5FX23+hMvdonVx7h7Hj00DSvjFN/q6
6PyMvLQTAAV44/PvOcMgDftGrtbNVliytL1jA68C4jr7ZBzyKngSA0lYmWIbg2Rz1EJxVaUjCTKf
C3Ov5+XHWcyYB0oe0ibGV402mU1mgy08JYfpB6Ypgj5NqrA6mj02rKT3SYzkgxfPNRXMrIkYYHy5
55X+xOUU7SIQuKEQ5YMxAbxLmsmBmOvI2I0U5jXDx0GKphGMQCJ1NARskDM4MhCS91GidILOhJSa
SFit2jOuKU4gBaghEEJMgF7RfuEPBMGXieecCF5iFv/uzDEOH0W9gjTDgwQtobDFxJhBBTIaMBCo
nK+5MJPARj/TNpc36RDwdHyKPqx5i0UB9SsLJMwNKhQxLiQS4OQeXJrfAnE3wt7cxGDDRCEQ3S+s
nu+Mow9u28fFJIf8V0WC8MoJCz2VNrSYH14r0XD0INJIMJnAF+aYtq/zFVGK246BjAa9bf4Cr6Rc
3d03DwNvoVUWMl5lsNvnQkGl+RJON5Eph2EKteoK9p329Im0VftmL6A71rI9kN9X/27GY5X/VSKu
1szsq1su5W3FqIr7jLsUo9WpcLTlXqQTcSVFNh3D5AumtWG5BIibnr6WMBYukdLLwD03VDhvMwuu
Z073dg26oo5osT4QtdzkTU8hCEGssehhQO+BQ5bhi4klizZUIb6ux6fK7dsY50DbaxNky6iXwp4j
iDjCgA9PpBCDn+UohJ+xfgPoUUdCPeLxuZFXxYCXJQCcBSEAQSeprj7fIMa/KpnMhpCCdui4K6xA
2GkhKQTp/LEcHoog+djgf4jwRhpIAB6pmxMbrPFIcBJidbFHz8oNk0RoYO4u7pLB7MHzO8BO+2ZR
3kAWFSwhQcWqaSQnsfB+lKBEYrgNa+vhnBSD1n1BsqUupHtvT5ohSGARVdCfClAFIGrzy13DfxWH
3duMUoZC+J7wsOTGgf2FNxJmMyT7WmMwJOfqtjY3Np+TVIbrLQPVBEUlf2//BPzAGBRBmTD8hHIp
5NeVh4QD6+VPgDzQEWzmzkHzSec89r9nAokAwvDLX48PzBL1MTIIbYfhxpMCB10TFBq00jbiGmNC
85oSo/WAqkUZiCVKATIywNoCtJX5P/xVAHKC789KDK8DIAvnav8FU2jBjqXvyLcQ/p4Vxo5ko5iS
hm2YvsYBGgIOkL43inMfBHROoC87AbQuHgoYEDGZlOLOuLQiBhpfZq864IuHTo4GaKQLMGrCml29
4h89Xhf2fdgxoUKvzbWcqverDsyX4lpjogKiYiItBJZU5+An7725KfEOq8RelGKKkKNaY+/0akTS
d+p8eEV4i5CxCiWYAFtDLPLax+7AElyjL4xw2ApsECOLzl/tgeKIeI1Wg9UMJ25EZqQ4aiHUYsYB
/vpv2+KM4fySTB0PeR0ypMrmjsq2FmGUI4MtCkA4n2GNS9uIFzrMWJJN2TeEEQwoBxsejn04i+Bw
DyeMT8lVpZ3XANLotRsXuXfN/dkBOI7UIycdHSaNNtvjCG9NtlL8bqbcTLL8wFQ+IB3UeDBhxG8E
gAdyLDjJJ4jpgE88uj8EleT4RUCF2GdKMMAJVHvSKt21ba7xKTnzRXiI0CnipEPZDVkKSS3XwegQ
SUMAWCGts/AGhLb69gWR/Y60FvtWLeMwxC5FJOJMuMSFQAao5xQLi0BQSGTfTFekZNi36/vfbxB3
3KaJ2cd5MSOVTwzN00Su7JZd2JQHko5AY4Lxp/cZBAon5JiDSXotGBlee0h1rMHHgsXww2xwqON1
davMB4GKew41tjgZYnsDp7vzime04zH6GnJljJol5lBQu1H3knlE7sWXSCWhPoBNzRcIfvH1r/jL
GKTyXIFIBVMU3eSFYUA99F7rKvqg3U/nWGhT0lRwsadE+qXze9Tie9Su5W1vAXH6yuvP5fI+Z3s6
UPTNZPx9pcU0Ls+fAy5IYlfBnX3HeP+h9baPMzm99LbzJ5IM6l8W1NOb+tlyGuPjiOMORP13MDl8
0YwZ7WGwrKFtJhizx9LiSTSVyiH3ObQH7OyqyyhpqAx3gUQyEAmjDtFnPirN1fDv4wEq8UFqdnU8
GUl5mY3sMQ4iZ5Y2CQXOe9FQMdJOdS1rM1uSfbue6gUs3id8TOHyAg2aQVSRFOfXvAlfJjwyjzOQ
vHLBBMUPBoo9chUYs3196I3sMhEnxIsTsUaJUWIxD2MjfIo/Dzf44/KCiCizXacwpQvCaZFazioP
gwHoqzQiEFWboA7qZY51mOAZY6ujMdVJHgm5T+x/A+CQJKXRJA8JbcFDmw9JWS/IyLBPQ0OHBY4+
BR4ZeIb4mF2QzyfelN0bkyNO+KeYqbkTr4e2KvnOq0hoX4QKhj/Y++bsjn9De8esCjW+j4/PdmiQ
k8UBVwdk8cEUz5K+V1u8BJlN6fTgGEJJMG+Edw6Q+n7ZIsSjBJuTBdXn4c/Iw8XTjOAg0luQxfBK
0CUMa+ZQfFDWMrtkM6FfYVIn/F4JPvRHGgkvWNXUJrYTbreBuEkKVM/YAZn9Zjt6APwsSBlmnQBA
5+7QOWR+/w+WfTJk64dRQQ5oi13vczZctasWifARByEuGS47hzwk1WF+jaHzOs26FyJgg2uO/Shs
aeFCUKxlFMN9DTsEhpPkLoH3rhl5cd5wiqIzQFYt+L84ar0wGKAUBY4EIjNSC1wxUtSHR5/Jhp8T
AwULYt4DEMgdMb8Ar0T0Qu/OVrwU9uZl3M5ejAZirGrZpz+mKMSEjzTdM40ul8l5Jpi5AIDCGlaV
Bf4f8TAB3SXPifmf4pSHdptR7p+eLttcSy/dogKvmHilZz4yyQc4p+NMlFrTGeeTPtDGgRya+HYf
Xn+DdQfz15XIqL/NkG5GCtx+xgBLnUDCEM0UVtvof3BBf+H9/zRuwGGcu3AnPiQxvBDp1JzPBdx0
kblSOjjewDCqoChj6EVhMpoNgAbQw56Rx1pCQYE9DDYGY3YXBBnQ0ieghS/sUkF3xCJFPzNkL4eR
wPbJAU2nCW0XDTw65ge98RCQK03uBHrhnMU2/AYNZi1AGoJE5SwxyPRBBMD9iG6ie1G40OUcRBno
tubUziJ+cIuo5YCikvMGz/ylFFACKPH9j6OBqfuSXLntGNxwgCk6AwabdlNgHjfKp4oPxW1FR106
lQ2TRSivKUmEzWwWd45QpJcHaZ45EjVBajf4CuBrR20zwJ7pHec4rYtZFapzohjYhwhX+WL/i8x+
Jm87ii5BKUf1dYRgjYkT9wVgCsuJR/QUc4CWYwJrOBPmxoxBZdBthBV/A8qmbAlhxMCIaSmfK/cm
AfMXEc/BoZ2i9cB9NBY/VxzgA8flvAEQijIdxBIIQthMQLx0mQjAhkbRwImMUaat4KxTzEXxAmmX
045ZMg404c6GdGlc42eYzlqsemof9tiMdTMDqAIPZ+xEAQDOi3sTXpV7qP+kW2T+D7/uIsIBTO1c
jnoObxKAjPLA6YYtmmBzLfEu0aMDeBlQ7JW1n4bw5GeYf88F/QHPKyrlkfHjLMrY2NiBYUE/gTwZ
gSL2R67nfPFcz5M36qEv8y9le/vDr9Iae3AP2Bbxu9aEwT7CKOufPo5px9T8rgvUFD/qX4aJ82zR
eS215oTcC/lD/VpHf2jn/tU2PQ9eMMI05CFi/aLq6oKeN4j4ukQFYTwGee+7eiItuM9y2DrY9VkY
Liz4HljVpMZwW+izDEv+7lB6ELmwJ3uh0GAV4OiACZ0JwsJjgCs5jwghRvqPfJgqKOYfDAZRjOJm
MMXaGSNZmMLipKOa0RlSBL3wRowuLE7/n9KJLALcG6N+cNVFLBJWPMubm4He1lgNZ8DGsNTnEMcG
B2D/edsJzldHMHAD9k5CEmQ0tn2cVwv/dRFGtZVHmsoJ6jARL6L/eyI5QvpLoZ4FnH+pmh+eLBv0
SehnSD6nROz49D0VyytSVPhkSBiEtWxhyLHofumEjGvAoNuUHKFRwkJb+66BKWw8qqieqN8ZgjM/
ZNlhi4XOCCTOKHCvwI0dsIZzH9FJ60LSQvuoC1OIJ6U+ulQT6r2YW/07I/jWP7X2YBSVDHBu6Ccw
96deBKnUUGyaMoYOApqDe4bxQ87TjoFVOGFMjLgJcL9jtgFvBV+/F6yoW4IomRnNB7GWGCKTDwRS
OmQKnvsjpqKif2v40vRWCERTf0ymRoY/ydWU2abE38VSR8DFzAuoEaIAqAIAu5hBiTBjyeJTOpXe
Mp1aN55Va+gZxYyNHlSMP4RdBaYMjNkwlNULJD01lJkaWLQ15WXOzrfFfkkU0pBH3vZDfWAbyLSQ
L9nTDjQ81PZk4nIAM/GKb/7HpMi2QUa8qcZX4bnUKKtxm8AhymagRbLFzs9ZWxP9Ye+ZieLk8iNG
iatp4/ICoQAGCQOiPGi0M9MkF40gv0vMdXfxNKTbcWC34u+IMwnPe4Hxi9CvCe1Fj77pY3En+S/M
iRiKETzERnfj0xY0CHBNONvYPbhZgjePoQrblHAPhOrNjl8yclPwL7rqG/YvnfkRgGkqptQebhts
QZBgmWW+WcPsKTDQBjw6aKjwiXljfkkSwIaNefWGB4Ssm2a242tTmJA5QvGDe6dQgpIih4M4pFz+
HBL2mOrvIHNRVwUe4DJj7x+HOY4tLgdWMFlk0YeTl0E+nis9Y8wfnBRsLxC4GJDLHN+QTpgm0baI
cF2LeA6GZmAfbLB0cATK0T5wAvGyCnMWdj44Png/CGh4Hje4f3QiPoukg5RhGUvIQ/Ntyiijri5T
CR27mmW2ro2e1cC9Gka7+c3vz1P/50L2ktzdvM+qzZ3eqnJg1b+QCI+1nnvdgxTT+WwrtM1nGWCl
1SbbD7sWBAJsoZ7OGJ5Hz85bY8pADVeHRV7O7l3S2y0e4LSU9lNz2Bpybn4L79PZ3+VDcZ/j+aQL
rsPZCwUttn8Rm83knHew4l14+hAV6FzR7shqKtzTjRd6IHJUmeiZQK/86x1YVgFBhNA/KI7mjdbq
oaew2JktffUHZjRodlDOKYHkP2fQi7sjIW34+TQLSMBzYjKP2Pv70gETsRCeNiCxvG4FtJqDy7TW
TTZ/DDtz7c5dp34Fske4pQiuao6JMqM5uN85yBwWHU9GmiWsx+dP3U1UxCiAkeDC053aoqahyB6i
HcVUHNBuB/Sc67DY73jLz6RNi60BTNSQv4zxBwDKlwRfvqRC/jrv7HC9L7+ND4O7fkUj9GwjYRZS
Ld4VX1HPGved380C/7imE7EtHbRW2ISIBabO58dHfuL3lG76xXqKdR6OQWV4h4U6fkY1+uvfkSqA
A51pAxiUSFDrECwCI7PlUZp+1fsKWIbqX6SA0O+pYKPUZiJ/o8XfH2SB8uGLYXPrHmYPXvrh34Nv
4kr8sfGpJUzS/iD/q5Dif/HAEklrojeQt/bjj6kbqnnmvQyMNOGqTqJWkCLuld2HJZH5+nQzmkwR
S4rbk45ZsRTDdwlxVcaoC0jFQZIImLshQRrpbOEX1hIpb5xhGIu+fs4xx1s+yPoTKkbMm+BStFj5
5/tu00XjaIogll6VMcCSQoA+hoSqvyp5jnVqmsM4fDpQCBHn487LHOA0SD7OZEO3yeT0gxUoBAgP
7ZmNGjh+cSRSr4RFWK8aoHqKgWVHUBA8ZadclauhMyC4AXIL+D0OFGf4rAxv57sox9AM9wnmapI+
XRMubJ7JSllNk9HmuXjGdwd9kImLKts3dAFBijaaeQ5N6kHwSnqu4TlmjGbYOierSZIdWsal/GcG
sozsbRhqIF+2QmlbmSDj5GQviRuxcg9/IabjzLBs0PKridMZKe+AH6DTardGBaD9CKDjVHFqmwqJ
Whc4G/vVmmBVMSsHc9L6sEJqZMGK2tBeyVbJ773irBiWzItBq62GTBMKxDhPphoDLgwf3TGKtxpW
JEnzwWsJZ9lZcyEg55JrTxowDBAYYamLl4OgK6jD7TXC/cd56fgenb+U/Sk/V5KriCeujMqIs/tH
dE5lIcBg2DdeIyASXCOYuZX5wcWKVK718AZHLptXMFxwYDGniytgKAWPxvQR8eaLZvamQrfiOoBU
4aymroRTBFddHBgCr4FLs+7WCiw4+Nr8DG9EuQsouAQagFRAv8HglVMPoxSgRVHCTrVH9D9elplr
GNf69kis4RybXnzVuIvMRr+4c8Y8eiE1IG9d0Is8dXTjYLf7mIOL3kIRDKvlDWbVTRtbR7xp0GCW
9oSDh3wHvnPtilEqPA+7nL2gsRBFzckG/aNypvhLTBPJheHgD1w+PSJ9+iBFn9I2IgVWxwbjGLBY
PAz1ftx3Uh8IXQ1/FuRPq6cxroyfXMYfW61+Dit4g9XmsRrCsrnOBBmmItsHEtJhYS0WKVdmvV6C
eLOucq2cZbNPBAXFnJ5bB0YPN/dmjta1dY+7vzsaQpw25tcETrhza1QZ1vJO/aBL+2pAmtWmXF33
EEpvoHdHZpCjgfrcoEtjQ+sBSWvVsZevJxIWPE87r8fUsXT+kDV2fsNnZfpFsQ4/jIv6M8AInZRB
YpvspqspDmrN5ZY6Y+E298EXQFAYIEbShQdEhXAaD/zHaSAy4yiDsLKzrquRoIpEnXogV8RCIGkc
ZrLGtRJS1jIcmh1/YqnyLwsQe+ISbijNiu5z+/Q190/b3vVto60hAbFSKS0BeAWpWkJB02nPmy6P
rR9AQsfR0yItU1qQFlvKTej0g7dVXPFfu3f2C1ktS7yJsfwpFFdpjbwwhuVsx8JTghtj9dwe4a0D
Bz+QehygRkoByNHufQshL+uR6Y2B/cv8EEh00waQdDr6yHduTIvoqpx/tXNthZxSsvuF9aOd2jnt
3eXwKYEksGPkXMUmAMKR4g0aq18CcWSWzBYz6s2VK/Tf8pK9tlfCTQuwidFq91r9yugOE6MX/+CU
F3+PcjsBUBZ2unfYLgTk4VPIrtyLpWxfvhafMsylZFBbN6oj5CkjqnX9Tso3yAm2ujhCwCphPAg0
TINDoMkUhxsEbaBmBB6QHsRDQdtAbWY+EI/LJAHiCetMSWYFQiVpT8GTw8bXK0pwADZALDDSkOIe
xFr4lzgtDACgsDTQW1TsGKkYQn7+RX3N+RckRcCN8YQNe5GgggfsRLEtzsY+Q4PSKhKoH2ovZi1j
flJamRpCgqOVxOvkn+mM+FE715O7Dl7YV5cGFLIrAyGmJ3htVByomww/EApN0ePhsaaevjB4XfeU
UmquyInRbTgK2jIZ844gChzIDy28at4FwxXxAwzTLm/agTAMT/iKcRyP1dXF3xmbVVJrF4/BzzxZ
kZWGZwb/0ZPVi4sjIV+3sBIweABDOO//ygHx4lNF2NeFeSD7I6Fgay6ae+GNcOngInKl6HlrPbms
rbX/jxmj3dchK9ua8MRs/TGeEqk24bxvlg9mj1bLHCmhNeYJQNXOuJMIZf4QRcMEJ5udwTWlaeGr
ZJa9FIJ9BeODL3cKBjfGA+KTnLCgom1hLCdm2icR/NmqSc+kzxMT9Yv31VY2xGV6JpVy4KP+yYwJ
8OMZ6xIlP+WKmE3RK45VcCb2APWErouCZpV8sWBnlsP/5z0oK9G13TkK9JRPulI0GvuxfsGlhKrj
JI4SIAYtmvJLFX72suTactFXhXa6CfX4W7+cVlGw+qjLU6kvANp4CUxxruV+LqlY3a744Nh90BB2
TINoUnkb8UOyuhBh9uA4JOYKgGbM6zbM6PkvuJCoHmuCB5X/9PBXQ9WdzyeqNWYVcm3E4gOl5cLh
bsALUcmAAHAzudYrIrnUv4+2IqUPqu8PWxCy8PiFm7+ceoT7rkZRqh7ACAM4ncwSZ+JE+5hML4g6
NHDW0lOATExQ/nVZ4n034lV9Gu5NJI4RBDfqjBORz/YxeC9oTnTTnRpheINj6OEwoo1NxT8KlJqJ
8xCCm+jwjjjbzOgRf+qGeo6WBm1+o555JaxAYMQgQgPCHi9bSMUZyTBLA4UVlpJI8izcbBjnQJrk
VQzq/90ZYWmEa0tIhcBR9oVkSmEyn9dauD1uZ9QnrELsdLUzL6J88BvDqFV+v7ggUzWOa2PA8G1o
jhOC53xMeVcSh2nuKHjFki/PRAIBYY2mAqYUAOSYy3X+4fw/wvOYzwf+As/GxBmRn/xZhP5xLCPm
5BoSBAjWR4OJhABGvFlSZSCHxPyyF9yCClI99bBaBbi4gv6RK8E0KlpQRLz0t4EEhi+E5Q4dLb9d
XRywCRY9Lz0wZzvVFlfnsMCNEr8GSOLmC9QTZRq/V5xoE4wdRTnUcaMw3AQLZGDCxJDEVvxhRUgK
DqdutcxoaCUd0hIaAbLMkDnwU7A604DEOkrLe4BlgiMcnlukysfh/nrk9KIlG3aY1L1LRISQYYRb
nwPpOKbdwV9+yEf3ya1uTjiUvQUdBie2phHC5+nxdXleiI7EKRMeKZ4ysGGY83L1HNJX0Ev8m5In
H4YRpLQzTR4mMnCy8E4SzjxTB4gJtE/7rnpzYFdwKJH+hfPwYsgzR4fOQz0ClM222OCGVfiI7yF6
aqJ1Wb0sV0BwF+fSBQnhJs8J5oUAjPiS6amXejt3B0iQxRgIPBayStv9w1UHb2XshbG2YJrXZ/By
D3HadbHpuqkHoCJ8tCf4gY4Bkiozrr0d3rd9B1gV9i/MYn4A8hnVOioc/WMemUrzsEC/i6SkS1If
Ep7QmGAgyYaKcgeYZguTlL1VYPrZKndqV9iGUmHDaBzBtHuz3UHETzW6QEjM1OVA5aVf1FpaWFdC
uAtPwcMn1ZWJmZM/cffHU0I+viHnezffXfr7jIGijwixjt9THPclv0XqeCHMtqfWjuigK4aK+u9n
djwd/1ralIaUn7GeuXZ76O+T+TdhXIKFR22PsBNERNpYPTwrQJhLlQCKrPCv4JTMOSsH57pfP0xL
b1i4zDdHWfAlyZ1yYBBMqS/dxzsZPhkqyBvajZtDCGYt+Uw3ayb7eJrC6+Ga9wSjp7rZFIPcdjDH
hMWgXzG9FfSGjm0M6DxQSNtuDVwYDaLradA4tyuf6iGjlj9l7lS0gQ/GVwSH4leFRxzmaXdvF/a9
nD6xI07paz9YT7CmmDvC3lhzBC+v5x24ZoQNvwVhgZhgJqXLVutMhQyNH5g6rspYpisxw5k1Bb21
m/H2NNI9f4CbroTS7GWQS+tK0RBjnGuQE1xC110uUlzVcA2ipwG/L9htS0+2CWHh+cVRguE2avFN
CUDILg0gVOkvH1iQ+VdzoXgm2xBmOeUp7dJPPyhsG1nIfAQXNFNIQypaB+ImCc4UmgIAVhr/F93Z
knmJU6/G1gh6NqgsbMSf/4BaJdsDQD3JLVefp7q/of2RQjKvrZ15DREhOsP4zSpFXgT8tMSmbImf
OKO3KQmn0GZ4/xprCDy0RJf3A0JOxfnCoH5CuCTB3PjYnDpyQ8j80qUDFtXnHL4zGCkMXqu+yEvZ
kIJvjK8jmyRtC78YYI8QATZitjQ0UmxorsTHxiDawKOA798h45H40HD/4euLr3S34gZA92esoVEx
VgAqsY4tX13sg5hE0zXk2MSEiHhpHHg9p+V/NJ3ZlqJYFES/yLWcxVdQFERBJRF9cTniPA/o1/cO
7Gors7urKhUu954xIo5ksElPVcVtzfa03BIGhIBmtlhJ5q5j+atjAwN7yeDUJFYgKqakjVumzR67
3D0TG1F2bH6aFQhVJP+AeqTTxorQ2+IJgN5PSAlTpsEWOlPKnSwSsE7DKQzAm+Bqjw7JXtY4RY4b
t4PXpHFE757tzsQC1oIpwXTIqDEWmLLCYCXq/TmADhxZxrQi6P9klMscEAn2XTVvTUrEjxMZLDf9
uNSew1FjMGKR90sGIGdwIjh4UEsaWrrBAqEZyBBGrCKlX9o7SARpiPuFgLVsBfcG5W5rD4UWyMus
aMOkf9ovqwQNg/NEs5nGAVwSHDXdtVpXOK1atxxOwy1wGITdlWGhPz2/UQ45zfKNPZUVAL1LfOui
+LZKFG2n0GebO+qI1ZYMW715/wJxdXA3jzy0WntzJTVqkdpUS7ZhNDa5+afW2zyd17dzSYLtrmuA
sGBwvTG4FIOzpOruS4NBVVioa6/+Hb2u4xoKrkyIoXgHISbn32/Rk1U3QPO2AFAaSZd5qTn2caFR
uTams++wChIgRwr+gCa5pb9ecu8eshpOBQmtPCJ6muoXoacHQGTn09IcS5GJId0OY/uaBsMwsA1A
UF7IPVLqAkRYob+HSnSz2iNusRkccWzSzPTYRVT1oE2UrcGWMgj9A/CWcHYpgn/W2ybI5SSgKlM1
DR+jYF5pHHhJePSYn+V/gjqYtLdloLDCjPIApwcE7w2BKGE+9hnsEZL/FHnQPWjR8qYBb5X9j/0E
gjU4/t2Zj3twCsyABSBzbF9geiDvCjsEV1tyDwevZrSLBYcq5pOSQjK/HkfIO6f3fneb2B8oM8gr
PextHUR3E1jqw2hX7/bRaPAfOyjIm0ZabxXqreehfSp7VCavxRYjpE5Pt0arkd4dNm/6l691LjeG
Abr5Sw/Ey3TfZia9UbFrBt7MPR+HRdpfBzdXpaGMxBfYb6qvoMb33u7pAorZ3KmCWrtb/w4xFG1s
ht9C5YNPQ+vy1EFE44COBpsd/A9sKqgrI4M4iDFaHIEHNJrpsNI/h8fgQXZHu8TetgpNdXTSbmWV
FMzn6OHR1eqhUolc+ePvgViDk3er60tItjmcjg4tGm6gYZgByeybCpVSgHojdIF6Eu3p3YPq6A3o
pcoAAXvz9wGRkDZKyN+BJ+rd4cXX4tziElYYeA+vncZICkiChd12lv3d+LKkkdl9rs5/eWBc5wlC
SpDfCOtejMhVGExwTkORjoK6IEwEp7ZWB6Q4NRfC9okRQ9vGrxPeFOJr57XYtfLtHNoxTO+qNkEI
sqFfjLp6o/VH9hQckQ1Dd6lFQwT6EVIWGRKAKcWYjwOXVwpKKKdV7QvAMbCrLrJTRGjAu5jjtLEp
tJGJ7Gm0a8YCdHd7hpicswuxMt6t9QHOtZUaoDN8utXujfYDVcyp6TGxykNXnXbss/OgDH3Gg4KJ
BOuN3Kv7IVumRuxMe4b1oo07peOyBZmBtBzoEITllhXv4KN2MiUwBpuHLhYmsHvnQjinnRwrfYyY
CEmnik53iazt5CEp0arbdei7Go27GacafXYfJB3K0IyjUAuqTI2shP2i9dQ6c15mLwirbGfNPUZw
8muX0eRnUN6Qbm8NNyoV/A2zeW8+aGEUYWkVAbKy0eWdXRxJdj1bj4LEt5PmZoh/XxqMsumoB82s
JutF94mORhNVnsaBasQLSvWcqWNt0MaNj5RTGZhSIddBFKJKNwiicvuyqpCFeVVng/h2qbsNN0P6
/d6e2VKbRQJT+LO6T97Uo2h8MXl6YwcXMp8jAUZ9oIrjlB7P20Ku50xJN8hDzUMnjtgW6V8SDVKD
EPxV79REhnF4osPycp59ivtEz3SA23t/07yOP8M3yf+n//IQ7GoQcVPaBWsxpEDXYgoXzLnpoJin
6Llx4Wa4n46USy9Ult3imuHQALvSaDP4OIX1pQ+lzclziBtCSdATt5ijwfq9wbEmDXF4D83cgnkn
dQsZxW4BfRIYNiWHEOrdyg0YKekTavZgpG97Be/Yx9r3DPdBJygNb346v7Yf48JouoRvzNGnSXr/
I8WDmlQb5Fr5UYWS8c6640VF92jWRrtx3n0Kg8bAPyKZVmmMEvGDScAk3RAgj3DQzTvlmbiMxrjm
Dx3dmjoNBR8oGZuW8g7ymjD1BjC2Qd+It4VUECIDViWo+4fgGSGUg6YMSFNq/yQPAitWmHGT6yE7
lh9WwyNcBHA2wKHe600gnunGyffuDMpAV9k0BgVkpJYlGjE1svi4EJ8HuRjb8SXcZsQ1kylpIlTH
9wj4+wUIUzFi54MK+zoXBmGDuAIyg5gQsAWJixQBSPtvZk6VJ9eO6F+Fu/keVud3WE7AUDbLa1Tz
ET5g4OTEcIurzwzsO9uJeSJwK0r2+w9sVW1QGO2Q5QDCuH7CIX7MIVtgDMoTg8dxCnOLdJTOy1Qu
CN2uE+QM+Mni6j1hSwGqY2KXW15XgD7/bUe78OuD2udegCkgHkFvilGoaEhRbyNCp1d0fDCEEaWT
nFlZ7uf8WJkSESqhyFu/3criODj32U32IbiN6QV2aoMbT/PvFj+j4oe9cxgWaZ7whFwdy0mNda35
JRxrCa3GlMB94ybMPwYgZn99FLLcm1/w4HN3QcJEzKlu8/xqMYcwP7ur+0gXK0L5h53tAHz+YD5p
0jObwnDejHh7T14B8ML+oU9bDKVI5N9O42uPFl3m82lPlsgzpSZdGYMS9wvt+Xe074OpOP2duswa
7r2c/Az4n3u1OXKQiTHqIePZ0Q6tU/pMmCZzCKqkPgxpuAI3YtoaM3veMBhpJhH9nWlWC1rNuFMH
UXog0UgFBFeS8WI/XSBtEtUWmoLISClM65sk/PG365d5yB0Q8SF6UH+VTm2OtMToAhOLErh9WU5B
j6Ir2uX4tYGWolW79xHrQbDk09UsjmgzKfb2/ocBgcc2aFmJ8KEJ0WcqFTMSRqgbdM5/1YBtCBqB
4VT9ikdUvSIJ8hYcanePDbwDx0BQxkaE8Tti5sj4unqi3csT8K/UApBUJQ/MQSK7LN9RjcExCbHT
EXbNFS7oy+acvpwzWxiNKrIyA4+CQ64D8tvRKoZMNdr5p2GdebkVvxCAWdsSstUGyBSsLpK+3yMt
g7m8DCu9x2gPDa9Iozzpg+JGVRBNFjoyxTDYKOB24QuREROibNfS270jBLvBDBTdMlRQNSXLA3JA
gKLMp3beo1ymwJs09o1CoGP9Zlt8BvWw2AKFRx2EYesbuJoHEismIOueae2g+OJ/6eAdIc8XRkcc
5c02eju3BhKJMgslUCCeTWNg8FFoB9GkY/C3twmfM1QJKK8BWz9aAxXVKM2RXUzbp86lk1+AgSfL
0lSQS7PG7+PQHToI9Acf7esqHTEOYAMpiTNHNX71cqseI8CWQN16mDEUTN9U8jfevveJJDRZbiR/
BpkTkl27YdVJ23MFUhtyC+b7IWlOtbdb7AEWasEpGta9+6hGXAW0Dc99b8JkgllUoZ41vH9M6bHq
HgD1ALOohEYPwM93COEJdkppDMHnEp7dOsoipJ/2K+TxtQ/LUqcOsIqIrlsD84dGE2oIgFkAm4bc
BCOckNGA/dtVO3cALdLNLy7togNmgvrYu4cNq+sjuodW3UsGueFjOY1KNLIL/FTRScKSi8ZhC9YZ
Cg8MoCA/JqUp0hpllNPN/kJ0GuW89G1e57ngCewpeeBF6pzbG5FBhZYzw1sYox7TssNrAiJfnJwj
DhtgE+BMSoNk+HkHoIjzJDetuEkAvBHY02OYwhx+ogHKQD+EZs5AqBhJb+2oex0H+b8np2yfqEYK
oproBJggKok+eo2Xzqn9ooVBKtz59shoGYB0noHEdI6j/fy7rKPj10EO+drRyHhyFhjB4XUJA+OY
s279Ww8pRjwu7jDXvo6mg9sf3IfLXzL8uJwq6mO3AD5LL9cDmzJfpQ78m++iHuaW1zbl6AjQq03W
lRI4zG4hcs7w8vjOnFcG7aBtQiJ0ZugRKh8wVoBLMUGt3ttR1UlGjzGO52teAOkioHxfAwricF6Z
93cICTGr/Xf70U+GjO19N5hc8i2ZIBMuy3N/75X65eCJNHQZUYtzD73ReRkw8Lv3RRgNXwwR8w8d
otFrzhioddJjvCyiqODeEhPg+TQPKMN8vbmPcw8cz6K02A7ezO/EUQaV+ObdfIgWI6Vwa0691ELE
NmF0fQ8IhoMmmQXKXhLTW44XGwEn9X2a8OO+DidqWFvURsROIxBJwWFZXhe89+AWlAGUj/FJSHSO
PkG5YtX/8vF0CJyAsmIBnNGuEUrtv+I/byY11TZe54GKkgQ50xAwAQfyY75QNqMEPqvHxQgOGjUY
RABzuEcINQ5yZgFLVFjAHXzTO52UV3D1AcFiljfzKtcb1Fqp+15MvWf8dNLUylOAUbMZAZ9+AXEI
IL4NlJY9g+oQG78MiMlwimtSfYoh9Mukx5Tro1cab4jQvAMzQE6wuMrLb0dCLwQ6k+OqHKdRXiXo
zpTWz+DtVPppzQSIsxu+oqtTW9MiPEQlWtOFvuG/EcJrVjuvLgIJVnGYm3GwkevNtfOFTnHHVJBO
rtKtvrpIoN3piZaH3xMjgBvp2aHhWmaKMqDWK5qjXUM09daWscOpUwZNlwDfQfmocYDUjBxNDYdB
IbSaNurgJG9W9eheIXCdmtuavdl0SJTziQ2UhyGiOVQeSOxID5POGcB7vr03OgdsU94vEY5uuw/k
mJ/e7dFkMCSDRs+8D3iji5VWVvRFSWB5AKgkEy4WugUEo9GfAxWHHB3TKlJYy5YxyQFARZRilE5O
f8/1gWQb9agcDYI1JMDC8gFtZlAkqp1o+giscMowVMdnwlCr4MVs6OAES5NRbp7Rrw3TuMQIsRsz
SstW/t0gOHxQfaXgyX6/raDaX0CNjOGjYjtAzrsbYNvIPTJvc0ouQjUW6BKbu2Bh2uEiv172ZYQf
rA7fmmNTmKPUMwPhdKJwRBhqXnN4pdrBeix21u2PN7s9GkXwXKj0U9CFw4AML8zFJlpGSZFGYEpf
dgO67zUsUq2YIXuFjZA8HYHI/MJUbm7ukd3obXG0P/RIKOow9jNBBZzSIbSQ4MzlrvEbx9lufJy9
R2nvuHiH+QmDnMM6PQz0o2bV6BUjbEo0j+JqeXZ0H1lkiZWsRheUfpZQvaQS+ezf4ydM6fWW4jg2
Ydd8HEyo05+YHYv05I0GKUe7bBZIYMFmv3roboFuK7C/mMxL7eDb3Bec+6lJmSLNubcjIzWgJ16j
NP5Afk38KVByNoFk285NqDQBAqw2FY/wtbjOn8NDO5nfxULIxVB43oiETioOT8yYvFDOHexaYv48
GWeOCAGJCfMhrxIUBQWQwLd5NJOyifrW48WI9sYWkVQAq3BJc5LlTFJCVCA2Sbc6PNYpuz4ZYgty
QeKmpxGokHO3NjqEN/bBGpEolC9L/aP32ZqIOxjx0zOGqNWFN+ThL5p3VHsGdyTRCBAS68YkFOA4
NPJIo5EHoMEBhzNvsYXKoD+xQmgHkNZVzXoJ+B0EYYejBHbtuXfyNGaEC30VEXTrFCMCshTZ3buA
YtJEJVlhD5xnezS46riid6e0fMTT/hWDM6zE57/zH1F9vcP7F6mG1OmnnevWjqilqB+8+adxfYPe
Qit9Wflv80D3hgyo2LgXuiGcLIwoV8CVPcDTkGSqdkr5eLZbbsa75XP2odarlxq69oT2Ak3IN/+v
tvfDmaizyXgBMvMzk0SvPf7N71w0cgCOHNWSNRI/hF5cOT9aNyeqzJ57u7JFJoEdgNbPbuC/TyFT
iU+hkqYrNQQFbNDcso/aDkqEhJ+ID+0dmexYdQ0kf6rEuPo7lHm3VJKgFoRE3BFaTuEXxArNSKIE
emN8cEUkA+Z7MzMRZEyNke4JAyO3fN1w0rrAC5Ea7OCQ9JthGnSre/hh+n3IhYKRkWABPYVlQuNS
/1ePL0x/3g+mLaR6mY0gBiGQbRSF6EAAa4cgwJT1c4+jTD4nRfibc2ZpUn4v9dAgfUc8VZ5uyCh6
hyWoAtGtupTQKPoSsMOC10N4M256jxdHuvRCf4qNmHTKAIMoLWW/6KxU4kN4j6iuRdP+tF/3Db62
s8IijZPZdAJS1K8SSW9ADAIuoe5doyCxpKN/soBYrD9mv0OeCYhgy2CAr637pybX4IncWAbwBBAY
gDJ++FKsfTUnV3POlL8SxfJc9lLRnDSHL0JF01HD2gEbkMl+C3lBi79mogDIoyeHpWSHQNREP6of
KjbnVYv3Uynvbgp0FYZzfQyfEmb/uxqsBgNwOvxxLvuuciBsC3MQVBtBHUASNFfqYKjvAZVWsWnH
dzFCuYjQn0/mugZBBwSRyPcEIaDJLy0usMfs3hjwKS2G+Gh2+N3u1fTnKGWbL7R4BoNQyOsEUKhu
azBoBa3WQP9Jk4wGN95Ii5FnfgBt2iYlUBYPmhKYXHQPeeSIadCwLRKkvxnATiMHFDTNO+HBWWQ2
GPxm6v6NOp0MiAbZGt5NrlgvXABnTmNR92b0Ntdvc8m6IWkAmLVoIejf7URRxJ7g4sIta+LP55N8
c8Je5AO0h2MtvbAHQL1Sc8XNaBF1HnQQdTIEXPFf5gBCqh/q1in38sGsSodFor7B/9KVyXa/umqM
IKKAwZ6QZFmj4HH32iL0lrkkbRws8Zur1usFMUNXoVur2Xri27a+03YGoYb6LD+Upy8pIMZvX+km
shX9covsdvWOmDpy4C1frNaDJo5GMwlAohvQK8O3MWohT1tQbXBx/spryoszTsgu2ASwtUBdYSm0
ujwFCJ96BrhoNqVeAov4k612rjMwGOsGXOAgEE+MSgEXyORLT2wlWtdYHooXPQ06glmaPYgfaoYe
hdmJdlYUkTpkrxedKj0GcNdgDTRtSP/WEeNPdGfq3/Nvnh4dIGFC2IoTSMcNWDH8LNPI+Ikn00B/
70BlOHvtGPgCdo0mGwOSwG0oz2aIOkUaMevKFMwYd88S80ltrApLrSv9EJKAQ/RqrGTayC3+Xzvu
7sVVQa1lUmKrZAIJWkY8dZZEx1UbRRdJ8ELTXpt+zumfxJ2nsGc0eKII46E9RgDJncZx/2Oq7p3Y
62Wf8UegHjRO9dvAibNmkyX/RHG3aMVaWG1NEkO0QSssGe+MJSh4BYiQ6iZyCAdBK/BGJ3O8ms/9
8Mk00pM5anECB/IK5Hp8JkURrnQy187Vxel58ODqJu1UDAAhPrcAVOP/Vw0SThH0FKiyPnz8Pvep
O+X2WakaxBWfHT3Xo5hM2DC81JzOIDScdp4TBqXbVs2a1BargSUVQulttitmF3sy12UUWVXtUSB1
1EbQjYOhZ7n/9obcJlcKWJ1tiKQxfpQl57mzFEDAgEkxalh/Sdgq/ix2KbE1aMMBS1v2Iy34zWOx
G/wUyzaRqf2acz0EzQTWnOrQGy2Cl2kHLVbP8KusGwec0R91/hJAAHbHgbd4NLpxzvSxuBM9QL2D
DrEsRGZgU3Mx4A0+tkfLYjQKqE7QwtfufzmYbBoFUweBUztk10N0h+yOBUXy7dtG45XdcjaXP6Qd
sK9GFONMriZdo6NZbrHuc4rzXPrVYu9jpbVFtNpnaxUsVi0nhCrBJ3E1XaPFYyXjVL9XL1lZWQSw
Pd7JAzcBdK4KOux39qKaGcta6G8dzeXyANJeLxH5tdH0pWdO0Yzvcn3aijqrMlT/9vwcV+QExERN
1I2AliPqZI64Jk0PlzcAx7VawQLiBT5swgPTI1OMM+fG8BX4rYX4rAczOHJTEPeHW1YMAxcyD2BM
0L28DjbjPBOm0EfaWkBIX0drmndKd4dwn18fnisWAqP4RckJ2ypTmjKJTVC6mE2+h5HS2Cx3wbZq
v6M6LbX6s3WdlaCC0MnAUEYcaZZDh+1n78BO4kv6yyVzdTryhyUW43eEJ915yJPArWAOufnBgPEU
IHUe5iJzMI78vM7zqxFfm/GE8djg9mI24clTBMHFyQlmsYKWQu8BuApMwmDgjXkN2BDZGaKaIpcR
K6bUZS37fQUhRN98Me6NTmCn87I7bB5cXpSZIq6q0+f3QSpN3jzIC2ev+7G6wCPXww1gSLb4uDck
LQBHSkMDZ6/98MMe6tn8QoAp9o2zzQ7JQgAOGrZD9kF+R3uRkEFG45/hsKG68JL3BOLHOYmXMhsx
jpUnznLJY4XaEwcG2mzpO23dLxCRxJVZPwKzOFsOkzdkgJgNSJCjFx5eIYw+ZE43HelqcmZ3H9XQ
Kd1GlHNe9ouu1HLtCoG5RtUEWCW/iAAuVr79MUHu8FtcyP/uhqugJarp1P5kEnfB1qLW9mmvtdF5
TlNoAtxyp9Pv9GWtwNPy48uSuWQVCiZhgWz874vbkqsBXmkuwcnyAZ1Yh1I2Ruf396VEm6Yjv48g
N5J+YHcazfGs5+k5LA7mYoFeCvy7nEWV9f89tOHc7ECyp8yj5vSkEA52Q4ZTQNM42XM9Aq0NT4fd
wSv0YwVtIFT/36IyhvwpxkKLjlAibzHnIGg7oBuvbbtv0rPmL3B02cD4CXjxc51KWXi9T+bzozwT
qKdd+Wd9ooYWMjiI99S9kTJECrK2FEy3aD3/olxCHXY+QY3V4fxoDyxzDkYlEKaWSOlnOmUV67j2
yWQ+B3/A4HWuj4eWMAuSn9CG/JkoSdqxJXhz6itZHGTLgpDAs5dv1oZH3V9GmHpZJdkl0GjcQRzf
GnHcrREaKyjNogbAwXRyTd9mH/IguXOdVt/X32d7K1hGRQSSDWq3xMcil1J4VIs0u2HWvWSXXTQF
3IuX0m1+0Uq5NZaMY0TnLztG2AgAbHzX4+Am/t9zJ4KJThzh0TmU+qycSRCFyD+PmIfcSTuUCVBy
S/m0tC16qsipIIZ4Ke8R61qenhIG+CE9eG4Qr0AFh8unrW7WGGN2VeyLsq18DqjOnwdiFF4rM7hx
HP2sRK0hxygrJyup56Eg/wZoToM+9WY/26LnH0W6iRgftNQZ4hTJ6yrSejQiwdQzqylvLKM2AfKr
ZQ1ZUT5z4jPmS/5O7y8tGC55i7Fn3TXqXN5Exo9yAaXrHHuU7UfQxeq9uQz9YbZBYjDU5GCdCT6R
Tg1vcYIRoS9aH7BQd8C+SGV4B1Q3OWMPgA1AGzhcrvs3VMDIVegvnTmWOrpzIiR0JHm2UDFbAM8g
XCv9IaAhBGorUZFn036nmkRmzoOXzeP0y9UDruWbInkl/xrjDhBs8KUwfEB+BCOZDAhlcagKgj/i
lpDYQ8NHmgCUFVsUV9vbBAlqpTvNkZ6CCgG4iEYkMlGg/wi5qH5DtIupEP+9+8bfsWNgUAhX5arB
fAES+heU4lKyQ/1zVhAj/3ff0+ayE5Gf6Ua4fOGDKZZap27ib+31xVLkuWYbaJ0JMOWLtb00l023
SOS4GhBhx3x1MSPYCT1L/RnufKVQE7O0YVG1MHJRui3JBsHTKwPO+L145P3d37TfXS4JTAh17NTn
1D44tYSChMbabdkldLUfldxo11JmI+mh4gpeDU+BwWaby1zAu6TbEl9AVhyjiv+IjYlW6BtskKfS
LhHH4o1t+ECcAP7/amm0J9LCSIXtYWUckOVCc7DBZkaBzKQPjO8rZcnuwWIUAa+TVUevZDgczmZM
POP1sSFUbGBxgDsGeVwCea8NSiPt/8RN5l9eJ2nok/f2GiumUbj62lkGHlZsAx1ZbeiCDUOffyt+
qpDoKYj8NnhS81/gLFsN8r3cwLPBqPvYQnovXmaQeVWd2Tfs6+yJKOwiAjxaAcETFbMenCwPxi9x
/0LPcY4UBVu9YrOzpcMtfWe9XkOJEemlvBwT2DxaK897Njx+1GvBSVNgmgUyOgsKvX/PV3GkciDd
vVYBpTpeJXQlGEoFzPbS+LRy9qfFdxBAB2g3GMEldZM1l2YItw7BLNdImPqY2Mw0hEWCjhQZhp6J
llf1FoIRoEXQ/NtUQNlQ+kiZdUVJIWk3O5INqSQmwbEhfgeloA6SacsXVfdujt9DlQWBqGAANnZv
1Xo5bmj+L1zFEtC9FABVx/sX6knhDIk0gnIgHFg1pZ87pq/y3SkTg//CQvHyQ3BEgZq7ctSpGVJL
R1ZBbCHFAZwluBJNjsYZ1sNKQWFZQeGeyosQp3NF1CQ/nCXFA4r8JxGnG/EoRtY2aEzJrE8mA8lX
GY2BIsZrE/snn62TotxZ+4jtcuEOcFk+NENFCkje8jd+3r2za2U/87YIaPGv86uJCT84+lkWzucc
ZzEFffB9NzG72VUNi0jSF/Fp5VYVnP2HnTaf/8zBCoph++EmHqY1swDxDnVNQEnKwLHidT5bdpyZ
dlbR0cpMYWss2LXYellcggOoj7+ipizSt+H7tKvDuhlH8UREOTCEv/BnxZLK9EOhUTSspd56LXg2
Ov0KHXAktlqHU/rXeonUw3hiBRwcjKwwRBaqECxLq1hkwip5BD2zwSBR2ls3WTXomfwuhWMT1RBS
WMU9KrfqbhKzJR22aXsB2OyZbXvY7Xg0jhyFs0wKQ466ID+nJ+YTT0kbQo91tbjbi0Kvrs+bT76e
svMc9FRh+ReLMnnOE2x2mTsLBvLWLk6vCVasgftcEQyusgwI63fHImvjl3henAAVIITn/XCJoa4k
1DsigRb480+TiQ6q+enR0hKBFXoaKa5EBYf4U8tSZ2tf0N6owiHiev254o96jw4L22eXrdid0EEF
EOW1BmQGVcbpxW8bNZxuwP8BAOEFnT6+zvLry6ZBf+ROjyquOWgGBgVm6ELHhoTHqRbs3K50CkA/
gNZeytY0okCcsOwL6LspYtqU8A9OGQ0K4vTZnYkPEUMQwjv6TCHdjA0F5nv0jGpC4qF9egkuwbPH
6F5a20f0O6BvZK+bQwl4oJ/Ui1pOnBJ/nnsQmZCG7b/8z4SRobw+CKlAbQjug3JUjJCHosKcAppF
iuXMi8ZukGfsAaJ0zB9GQw+8HOV+rttlc1MYonxGBUKhDFbC/hl40i6LfAwlm8wbqGL0ISL4GRsw
oY4i6poySwpAOiva22gUqTTJ1x1OrqJmaPjdyZxcWaEnj6KgrCeHOyy7Cbi1ItNx6XJl9bBGzlc2
X3SFgSy6RyL0my21UABzaIPumBaurMVA9oP1Bam5yxx9atM65W+JJRdjfxRH+WxeBRDoSOrlREZz
Geks1RbgVTnaT+5WBLsP2MwsDaIkdW4viRsU7iHEhW3mprigd3MTZGUt/cBS0QdJnIyuogoFPjom
sHeyjSzvR2xZbfJGv9OO4YyIT5XEnnDBYLxw5TJ5GDBFBjoFXDFrkxAR/MJxnQ4FxBWbtSJN1Gfh
p9Aa+kQquhIucqrJPn8GkziogDKGYiHynSAIRsGYMkVW/NGBIapjv26Zsoqa9JAMsbuDHKDqOPXx
oR4MjcfuBqjk7xHpts4wY3RiVKVV/YtwBZIDjVyOHX87S+tk+xlNSIi648+2zefqFoJtMFy8mGL6
jX6WUonUFNj5hFR8qnu2mFvIf+2op/2KVgqH9BlUfv7dLWqkFIS115S6KCeVO1ckfLRILBGEwj7s
LcoreAd+rMB3kkXeWyUZzHNGsZMX0pqoeMdCkr3qgxXbQVByAEsh3ZK5O8YSmsDce8EC38YN2tnv
/6o6RTgQW37gny1hzchi0LNn9am+HHkygFga934INYoL1qGgtPALY69Kq6lwsW5f0FkqBsiAvTIv
RUMBgyufTWG1o5vjqgMvCBTzELAciEdXGrAg5rfyaP43WMnxHj05XzqcUNdhmTllfYc+j/ZXxgrv
3hi+tAWBh8gBxO0p00jUDkmaZOL4DCj52YsZs60qfFaP2RA4DDkSJEDjpy1+Ro2hU3XEIFaoxwGc
nfIuUycFr7kH0s8U5ppbKrdLdfv2tl87+1hvPqFMWxvE/YlYALIxJpbSPzLMzGdEEehmPphZt3H2
n3at3gaAv0euriQ29v6IEKl+Fav279fz3OLXFDLm3X5hGr7MDzCPgxumEmMZGm71yGnYM+VtB5R3
D3UJs6DQGEkkThhzxXiJZVvCfzKfGy/374FoVysAP/e3CvrD8PdIaArzmNiEbP06Nk/2ZJfFzEf7
6g8VrcRxVuWlAJOhoXjS8vc6gQy5pSyLHDAob/jZ1hLyp16cHsnBuswbAH+4oeWgjgdyoeBT79bX
eXGOy03lbHPtcKgyZjghSoonbJosKO5mn6uIMMTTkl2iWpkdya8Z6JnfoSPrSOgMSjxIVEaGMJFf
EyPj9sHlE+nJTpTUslWXFNE52pz4ANRJviC0FXUrw0npJqQOij3tug27Ee6Re6bsBZjsiQbXFwn+
PRIbdUZ7aJZMSnULgVHKNij4qnaj88DnEfZnFoOF5Z/fsdbRZjBMcOYBvqPrjL7He/2gsrI2+iWE
Z/ycj57f4Nl/gaA+9g/DO+ITuyFx5vzcEln3Z4eqoM7UWkyhsB7M0eLYOviX4Q00lO45aePVAYui
v9rL+Q/vl4j8uluiQP2iF0wHP0qN8GQGcChkA/viJ5UA/xcaWZykB/oLxn4eDfQ/mbBscdJm7A0I
zyN2WoZSBKcXnK893NZjl7gA0OQNACzwc0BWRaqTYGwxP0SPdKuTwRYW5Rudsl9+oUqUXhEtPdKI
vhouv0elx0UfCTo7JZVfbKiq57rfXrf7bdyGdnOFRlMH1jvU3x5l3l/NQc5KXvo+e3lqQBcxU8o3
VXQ52T9bKPMjE0KL2Zx9mxdyl4fGkZheqGga9Oj/RyBGRjPz/2x92BmZi5PDUpNT8drvOvTfqmVo
pb9kETgzGtb8DgVqPNc/c0coTsuBZoN+UiW3rIhN5PcvrpVWhUz4r8aqSyWOVfl51aKaeMFIKT//
ZekjeJn+F1CVyurYeuSxMOlY2NG/v4M/VJ8vZw7G45FHqC7HoPKIbo5OHrud2l9fl6JQQBxuteof
cA3kaxVvJh15H73qpJsq/q6OVjinUUJ/FcOhnICZ8TgxvN0vTVCIqm4Gf9QSelRHJW1rFxucU5Iq
V1Z7amsTnszZGFVw/oupriQXPBTmRh7/DM5VXtMnYYSVgGsyUprhPPBf6W1EHG0WW4mCYhFCiATE
Xt2/edveDyTBwQZioVcKqFobF2h15n/lb38Pg0id+JqLVtCnR6e/LvMkNywnJ0lieRw9BN3SvMgS
pSRFouCxYZ9m3x2DRIC06bqbTBtAVGUdHL06W/ti9VFj+EC8U1D/aiDOy3bJg5Wk4lTgbVVx4gq0
cJg7/ohy/KNBv0Yb/qza71w+vcBiymudLcpuuukj4WZUijH/GmwAoJ8zg0oQgFT7PgFoBK+oZ8QG
d9XZLEqdI+EDinrBCVm7/d9uVg23AyCixsXMIzXZfqwNZxdA+O5W2tWwNDp6uY11WzMB4jJiXjuA
ngX6SHXGwhMTADi19u4OQmPmBxkrpQoRVX0CWio4864ejF6Ulg7hjqFKGC+ijTJ89bddJxkV1ISV
bfvxBNlGdQeQI2rvJ+8/CRF+/oopdTJrj3IH1XTmGaYOACGgWK8NnO7ryYVsPig3H9Q/NbQB7fTO
1UVBxAbWY39D/s3cL6Sevs7V1V/ZFhDq+JU231yWnJXCKwWUCl20oJzs/rTZ4QEoU9syC4hi7rr9
N3RdOpXvbMl/9U1mqQGEUe+43riBy6lTgIIngk7+BoZPlaFLd9wOzKResZ1iBXqv0WB1MJHPaJHN
6VAHo6nZ87JqCTMlqGDIXyl0+/X/tQ2xF6q038Fpco2Yeh0lUmWGYbHXNH4KfVni2p/lPgwLnXuX
iUkomCvpUKxZ4wB8LWNWNBrXOug7rxi9C84rSG7BR0S6oFgOb9QnwchuwOk1j8fRtUC3iFGRLOjr
AcTQAEFiVXP0N40CDWg1z/Pp32XJyOyqVbxF9AnQqf3o142pquQPvDFAHnqEU5O8D1AP788vsr4r
aopkKgAfBZn//ztk4PxJctZ8L6GXTlbKULGvvhuGVWXmAOVTMHet56n1SFqoWdfw3AzcokVQZ35M
8/xtXrNftZyLknMV7j/dwfeaCbqQ8iRVDmx5z2wM7wXG7A92eQ3s7q7eKjqn4QadpIhKMEoNm2AK
Szk3rPbPUMX2Ublf8JES7iEqE/z9qef0L1l5U9zizvjamEuVAKl8ZxXWouB5L4S21HyQ5ZRFeRNy
ld8Y0QdKEmicICyC06OkjtzCyzyiZj1tFgomSGrpdMNju1llwzqDC7J36xKkOUbiLZJzC8wu2w4R
SCh1iYl8921cXr571JV3ftq/DqbD5xjRpBspH7RAZsK4BBX3HhEw6ya6F1PLlNLIFwj9ALCIWjjN
GcTKQ0E51HGQe2TLkRps2W7kE63ViXZ9HsnJb7M3G/dQLdWP12zCtDA4RPdGK+uq6AQJmKMaJ56C
k654IIM78UkKWeSsfg6tihyCdLv2/J626ZxqCHAw6jOqtKlvSNVL+HXKmYXGgBMzII0beR6Q/iq/
A3k8g96o2H6iAH3ySjypahel9YMZa1es05J1yTN+hfmTN9hRTBuoB12j2oBZtnXrvRI5J8J9bADD
Z/bTGnvIKW1VKUpuNAGWDo1GWCrFyrK05g78lJqZOlm/B6sa1a+pAkCx7BgHywCguwc3WuEEUT+I
eJ8LKp/Aq6mGBmfSOfB4L7PgMw0EdYPN8jOG+H6KDPsMrhkp4HY6vI0rXhXmEBT/yf0PNODLr2ya
L4Ye1JCLgmB4/VrvgmXczHQxbZ3Ca2vE7MeXqanIbANSNaNVWyTURitt8BDr11xkjTWHEsE3kt0J
sCHD2zL4B3dj5ebsOwyL4shfnVjatz9Uo+psMLZUl0WmqNKoOcgagJZjo6vR++u6p/JjeDF9F9BP
/0+ZJO7vh/fRvVOJt8gZYAJgK76GWAM4GjXSEPaZuxmB9aSeTp2xU9ugE8w4SAeVCTJQykxwEX34
lzNmyVF4ZZUYwUEkXmXjUR6pGmqhnCFqcGNJF7bvo53ANN9ExcW380T+oFE4YnW3c5oU+9V+VQ55
GJz16zxlaJyf4jxJgynEKK2+hYxIZZSCAp43+E6MHzIFlIyy5B1Gl+EKopjDUF2FQNjQ1yWirGA6
1tk3rI6RISX1HQYvo50AZQI9+KA4Du8uFERLIK0bWtfUzuK6X1oUGFX6q83qWPxCC3WfaghivLwj
PDlwh86ziRVjJAMvRI9ZXbUC5irn/EpMVIt4va1lz+2NmztqlolZxAhjaf/u0WWVW+76WLwKNRr6
qEC2Ee4f3v4ww6UYY7fIT0qdT//MyAB/3//2yUlG93HVLfaeUXlypH3+pZXhTyf3dgoZeFc02WdA
yABCHoIQYmf/iXoNKCa3PKn2EPpsv+efAbipPM8wwDS9aUS918V+aZFczdOYZ3dcn5ZVj6upI8JH
Ohy8YVHVF4cpqpvmYw6l5zbfTrbuk5JjF/DrwEC71BjWOp9uZcGZfjCTAAUilAg5pHUf8dbgZVfJ
JqYBZPweV1bk9NAvHSCC4D67KSI3pTm1yQ4xDJwdsiLmYF676J1jUDuviMSdiZnIOcR1uGq1xRf9
C7RbW1Qa2uQv0O0mF7oRC2g5/Tpq2xSw4w+lI45oq06ra+sCS6UeEgB0Jn8qyd1/nUK4qDLsY9fb
OpXWbVgh/Ho1p0hmV1pIgzc3s0PvMtv1z95rboxJNQdnNHsTHquniS0Xq4acRYXJi+l/RJ3XlupI
s4SfiLXw5hZJOGEECHvDQjQgvBH+6c8XVXv+M6J793RjpFJVVmZkZCR8vcaDDytRnFTo0tymd2zQ
BQAfmfKa1suj31xQrhXDPeTr2sfJIen6mhSnn+VrXMArWcDVOa+/4bOXNcz1S+vbA7NvXMcl50jH
6qszHI663dasDFoNxCLpoZtLM8Uu7WEmMWSm8DrRQWO0NxgV7dH2bg5h3BlU78dEqhhgIjcgU1Xp
KiakvAC5+1ItJIvKZN21woRNRSRjZaGtU4jQ1Ti//DWKvXh1alY6pekiQEtyXFym+kUauqQr1dkE
btXKBhWL5hpjzO+ll00Lw1+PpnOV0etU9bbt1JrtLUE0DKgHOSJ6WVCAACc+V80TfdNPAiceQADB
MXpx94H9XGJ0PeYZwgp1l//93Ns6E9kQ4/Spohl4P1cpcv2uv+tK9Jyj4I/xOXFRezKzCIix8csR
VAoHtrSHKg2t627tW/PgE9uQgSPcbO5GyqEoEUF0hAnrvddSRCdFQmmmJV2T4gdpIb1F/mogiIP8
DRGAX/LvY7q63zpE4w1xWCjd1v7DIY6osgMJMYhqOK+wqp/L9xjWEE6a9L3Iq4z9MUraXJzE4yvT
4+w6riiXQatxanrGGiFCv96NvjaoAP4O6ugdg8l2ygX31k93DqganwPt2vQtoYzuQr806png6+rc
v927AddRsfcPJypMM+14tj272fEjKDUKfsIQ+pUomacmqQn+mk/wfzop/n8nepxn97/73/Vvt60i
pps8avRno2ij9Krz2OVQAtH3wgkx0X+PLKpDKE/uvMff44+ShTfInHkUkVuDBph1S7EHmz/5uPeQ
393De1ih7ZZ5pBFTLrvw5EDN2IPs9zzlYegjky0GS8XuPmoZyorM4wRIi/RAUU4sDyhouKy3ZXZT
WVVWGFOlKo4Q8kUuu4dZBMK7vM85+FGZQNVJVzvGySUoq9z1+MVqR0a+Cafu7N3OHrs6Xu7/HjjD
6GFQv747NvCq8Sbgq+FJ8mCX/LstU6vUKqF+i5oDaHEVlRrflheO0qqSeGe49NgIQyTAeNK7cLuh
ugUXdI86u3Tb0wiyPSh4ZXGi10u1K5V2ZBPEuqVm6e84u8/2q1RU4M5Rao5cywnChHzFvXF3TPhs
EAKaF+PhifYs/qo4xnS66XJLcdVACj1FdP+VAij0llqWAA4ltASCbBs3fEQLDwCgjPmboULLfzCQ
orQvvqQa7W6Jr6HUAJJ7cPKpF65e50M4cYAwj/YcWl7a8XmCD4tFdBi5IDq5CnxPoURXdnZlLoRF
WNJDJARlTR4ZI4JGRIPIn3a8QkxKHkA3qVxAEwGFJcRvxJsR8vT/UAbeQ7UzPaJEJkhyHs15nhAr
cVPn89occ7f1WOkixrKmPYPWrEoOjyKK1XSwBtTgS6nB1Y4MqwWdExdZFxHEkBzjV6QrCKPIISOe
pKSqMHsibewWIdRa2ZxIoStqPcE8S0YJD04GZE1IPhAZj7/zS/xnhbXGta4PSD8GSkoGqBTBNgFy
SRAZu033N3RGjghUKehR6FMm9KEr9Re9KtojUDiR6qnMY4HunpjkcmtoP/gdM+d5oA7D9xNx/U9N
/oClryGCeZSdsp5o/0rtYbaKb3QkY7U8DJS5uyI6ShVMweM7nkTCjC7F7necgLxROZLb4Xx7LE3m
fmqV3aAhmt7kEbxgxaVWUN8Ri8lvEJmBBErdCHLcIInJkvibJ0PxvMgxoTZk5/BBu8FzGf+l8F1j
9z3Wci1NqU+n5wiifASqKfpFmbi1skpvqMBkcfNq3oP1hUf9oq9S3ilNS+gECF154skRVx7OlH9m
N/T9pEZFR8L6lHpLZUWnJNBEHLfc9LI8QTjNTfG2ucz8hm+8Vm9D1hPE5jZWfc5lmfDWOh1zVjwj
vXmzODf8dFkWyLwqJ6qFq687+mgXGt65l6WsD3Ez0QDXrudd6JFzbycMXAtvrUBB7w6EVQfJuqzC
EC5NpUO4zXFw6ALzdInGEbrrErjjF8YBGgs7no2+AM4nXZbbuqQKw5Le0MGdOqTmXeWsAWN26GYY
1WllhTuH4ckz5sQjrGiYLNyjs8d3WiBeAKBUj3djjwP6AePZOTpZDGFhSiTApfJIUh7e6jbdILKn
aSZFOz9HI07IoB6aYJsm0L+iicLTzIOf+QQ80/SGb/xIB8wfbTDpOTgtTOXuTrmNPPgQIiWGZdst
9c6miUW5k+0XOxXkXnf0PzrVpG+zjVjv9J14trigVKik8tYvPB22LbkcapzBFxu3Um8sLaA6Nn6C
IEFG4iUwwflC+AaUAXPoVxoxZUz1uDWH1T8XDG3z+Xou+YFeDq6H4ZBg9/QOasy4J0MzPgtVOYb0
lx/S+wscZHRZwjmDaOq+YX2suySnSIiR96rLekDj8doBzJcdkCrMA2zApQ7BR1KGP1LbsNLGzyWz
k0Zm5NjjACTO3IZ7gnSOmW/HsESbSWY3HjmD/UkH/MAs4QHgAnVtQVTPTkT/TuKu/+50iiQF/ca4
EUow7LqKxKUPRBq5eTOEnrthTIo78qHO3SLLArWUXjffma+Ca3/T0z9k9DYGPcClSQ0hodI7oyc+
BjwyDkNBaVGD2kw1dDC+CMarbuvq/gJiU46NTRwg1IVYF+Kf++qo4Cxb1DGTBlMtwhuEmKa4qAg9
ODd0J2vqXKiEkEUtlPlJO4Z38XBzgAgGzUAWw5yzIBED0KGYT5lX1lM1Gw46yUhBKxWgbyJpLk7Q
hPBflatg5LDlyhriNeBMCX/W5inYoshwCWxHNAMrfDDbsSWLKQdgqXHihGoUNA7aehWb/zhNW/LD
rAGC/G+DtVVRKDZC7UnBqNKRGX56IoK8+xcUMMR20s2AigtAG+EllsWE8nLMQG12LHZm91zAj3Jv
AjyUbopEJ7DJGYE8OoCYlEI39eeiiN0NOUhgtQAvlgf0alVxqFITMSIAIXqfCBBCjIysO0MpxAHk
22ANhekHnqRSEGIjiG6r9VTmqLQpJG0ncOtoTZj4tMGL+Zs+x2ayYE048rt+kP4F2oNaAY8rky9Y
twJpR7dNB9DbPyCfohAx8eSZyNmw8YhQdr0pC5tY5cTbiregi1ZeoQSR7Q2RrWxqJfRbe6kCgoR3
2CoPiggZRgmH52mWKSpbHGjhkxSnKE0kCQFrsVMBOrPp/y1K4ow1Uagy00Uy0xocnbqY8WDKDIlo
5yKtJRQmaFjowgqrQ56K0OB/mXzOG0/o5ovyofuhxAJsqyrosThjXDKOF5er+2tyNf/yGoFSpUqY
krXRPJKbptsvQgCZdsmAMAtI0WrqqtBNJFeVieq2MoZAW8xLcUcMrYTvd2QtUoi6sma5amYCVBd7
URFeqxllnYYd+5MteSGfK6qAGjoqGrGAlADsF8VAoMm1SAMtYuKX4WTn423AEdjyNNQlakNliadj
ZosKtai+mHbmTFI4XE1lpzgLCJFAmzS25KRwEvqZqTg1idpbcjyd8/QKxCUGp+iBFapiIC9y7Gj4
uudYKr9zJae+obVJ9drB2Pwdqm5f80PzxDBbRYLukTHwxzDStTWcVDciUi33O4yQkyeHp/y6Ar1M
tRdRGQd2rDOCVmbSe3inq9U6BvMUs1pzkusIbV7eZNyIJf/F1YTW0CSqa9JlSqYR4XYsJ5pO7PWV
vEuyuyTEkRHUl8il0ExJkj9xf/N5Mp2E/CR+pTNsyBUmd8jn43wyJyo0W9eZcq4sJ+p0OFQLkIG+
CmZsk1V28Zyq4Qm0ROQXebd0WDaf+6CPhT5V9Dcd+qt9b7MUg4V7T5vAVwgrqR91XNBSRWWBRklJ
nZjZO8Id1KEOrVrMlz5ZEMRfbN6fxf+nBLstGZP9riAR86tx8yOl1fR+vAu9I0zBg86Z+0GZzpRn
QC5NqVgGKlKf+g9RJEpkC0R40urWuNMd1FeiEJqOoaYI+nFKXEqK09TpCLyG80YymRqTXsiM441Z
eiagQaSedzN5SaixfWKY4d1pDR1o0ZQYb8TMgOy+rz95RS2iPE0XHPZqoWGnw9BpTC1HKsU0VNzz
dijKLXCOZmGZ+888wchRcQNWDnsCrqDuGM4rc0MOC1rbVG8iK8lqHkBiFQ7xPxweAg7QI1CYyEq6
SiaaFqJelhhmFKgZ3ZfgNWh1Kg4R2Yni4nYFj0P0HJwJTlpRCp/J/ELYW5NEXA9lvFmvVHZrGtNj
lsVmqq9YqjyY73Zo2Qvquk3MAU4o7g0sGKr8vDhOslQC4TUXBQbZpC30X7hKnbXopEUO5hcekNRQ
ydTC7blhxZU7EOa0aM2PTBOVi4ifrzJkGf4y1NcKfDa6bopeV9/Tv1DporHZFYtdX7xVU/PIcEfi
SxgzqpmhaT9G6oIb/KhBfwslwoliDyesK5FxVwaepE+yAqQstuMxvV2nyTz/1p/JlF7WZHHrnzCF
EkMb8ghkeHIJjdNoxfridjDYsFs+VcrrujkcFugmfL6fm9CNjnJpGmG26UbbBrj4tU90Tewitx1c
iQoAqZE1I+ooDiii+Xt2gS5SmQCwId55kCJJUx4nQkAAAyHxxopTvsPsHj1OB1f+B0ygtwaCpqFl
UnGQBQ7obLkA7r2HvKLI7Ur3aD1/eA0q5Wg3KB4afCZeNnq1Ye44L/56H2y03E1FbbiXOc6IuCcA
51AICLWAOALJnPbbE43zgwP4m/6ml3Fh9d2cADUUclyWKVCnY2sf4moSvlfQl5Yvf+hek2Yx08k9
689x7LyZIigAKM4iMRJT2KxD0U+FBusiVJZ6N5QzHrO9g9A1OyiO91BuIzUAaDlv3b41vzYdLMMi
dp74gIICuDsUcMq/ZEugYHLL9hHpNosuqKdgp6ACSgNcW6bWRyj8jry86hPOvKTiUrTk+9gIjNiN
zQHuCl6om56c6WRHtyPMQH8q06SwnTeRSrBS/Nu+eIiQLGDlaVFbJgVFLjAGdy22xDmBhdIAxoNl
FwPuhQ2wda/1e/1Qq0Cw14G3MI34T1PzQksf0E/sq/7NTC4O1CIul/PGD7FsVA0ABih25lgDVQeo
yE3mXxbPEllVrk93Ozbn28A6NSw30mi018Im4jAyhyOMUWjyFP95jiwPKFAi7lW4pKbCp2mHjBUL
GhCm2OQiZZ0YXowWZaJcOawFlw3J4iSrlRa9nm94mTinGjDGDcX62oeMIbtviIspAJR9WCoGxF5R
eHFCEhWkOll15mCA4f/JZiGhUHQHsig3lx3zUQ3Yf2klxGZqjY7Mj260DtlECpFcFbsW6GymAqWE
9FzFj/Ij8P6qiMd5GMGooYLc53CALJtGVRSaEYYYPJVHgPeNaYGehqr7f+lEEeQh1Km9IbReVMgp
VOzjyvj4D9yBBCOdiYAwnc0fbUmID6m27jCJcVfKzthHOR0fgj2BDWCvjkeMYlyzBpMJJOupq9fk
wTrihIv7WIdMVO+OiJS8dt3Yc/usT/URxVQkxkMNgG68jDq4DhygEsOuq9RRqIk/lHYOOO/iEYnh
bO1jGhqz9lHrcgKNyYBrRfUoxdSK09ao+jlbXiKPVYdeoEnNxTCJNO/kCmiHYBZ2ZFnlgFjvgxGV
99X/wylTgKd2GGytX4cWKCqzZ87b7ewRV09961bKOmstBWBwgej5YkwxZZiYtjZQH83LAOvZfugk
yifyPrfqXG544rGmNjFtS770gzk7U6j1/8oVzCnjAfA+B9w8Zj+OJ04fb9ubs6EzNeWuBWvgQFpW
ySnSx89+zqweDFKELJQhMuKIu3MnXlVASTA7lsT5YAZBA6GhkK259U9wS5Hs47uszwPwsEeiSrv4
jr9rXpGVa4kKcoLZAEL/ay7G+VH0GZYQg7/DcQt1ZMLi+IP+JPRG9FNAc3d+1luA4TTvfy8kOIUh
JIjX/JTboOQNKVWoHkZhxgZ68uKF24LI+kxCLF+PsI/ZrSgDl0Flv8xD2b7PMHa+tMglVWgI/ajG
0w4xT8uLQ2PnP+n1hIr9op6c2bIfYXYsWn6ZtKq+abdDHQYFGB3gXnn+ySJNKT6VEAP1smM6MBlw
/FkkEaqoDvWnbNwikRsRBBFJxU5+csaaXEwvU9UNjdWX5cBJb1Jhvx5oDcEre0kEReYF6ZCkOid+
U5BhPueP+TWk7w+ps9hLU3T8/UezJSgYQ0RnKqGyaV0t3lkGTWHppyGb0/W67XYdYFdr9ICVqw/4
wJzL1NEMkTEeDJgRg8E/eygDoYBaxAqFk/Jd7DHNkhkm2FGAgeHkg/QemLVzJA9Q5lISMOJL8x1a
NRwtDq1/lKIV3ZMeCgsTrTT19UXhFAKsmmAQs7ffhjSZOOV1xMzgdpr3Fh1O4YEcefH07FHoFhD7
K3RL3Qc9Nx+Esy8fHllX9a47GntrU6E7KK5qlGcyMAeh/ObcV0AYAl/qiVbHoXXgiXj8bDWX/tlQ
ylPaSWULCOLkN9HLtK9niIRhNx5IDwyY9l57tTo1uz1gLieZCONh3jvXuEL+Yz+gAsplusoERTT3
hcLInVfVhgkZoKPU8OLnYCC6a7pFxu3j88Mm1z/ocvMCc2eUtA9xmbl7ARWUFVzPMq4nN1YHFU+m
oI6BS5zH8N5Dx/Es+8japdy3Vpl8R6QVO2j7yrXW6KRHDxRagR5YHyp8IZ1Gxhy2nPAIjZb+UBxr
ldIjckeX4wM5SUhsyBExvLIPNihJqkj75THFIUEJpmuKdIA/5toVC0chG6JyExHTf87wUsBBVSim
i1nIvHMGTWZiGARKR6qilpQkYY4OyxpSHkAFUqBH/eFmOLy4f9PEk0FXzQrUZSAt8RYl5CLpuR6z
U7CCYipCWnYMkhXMfEe9jzoUpCBW0CcG8zkXWVG76Dg7s03Y92LpasnqZgyiuRo11YaI/GBuMq4J
k3mCNnpT3qhQpA46uiMUJbUzuDlctpAdYTParXTofNRhSSwWWx2tnI/gkQ5hnO40sd665JE2kccx
YHklWgL1CRkas2JDORlRLxT3WY6a1PW1GBQebut5iiTQUSMf/0Yn41xdQyaGFamMlIAdLg8ui9la
uGnGu/D/8+/keeD3Ddoe5MDuqLtVh9/aaHmutkmIDyjhDwfhyeMm6eZovSsIQ4RBYydaMq4A4xUy
OXeyzHZAsSEgcEYeHoCFyjU2wRV3ue21M3yAUI4uAEAdaLnC1eBkuQO8hiBYTdpXeK3d0ZW+Uzxp
xghQiFHkJy2FfJPJbyO2XhmxA/12xTvL4dDBTeEcWQz6hw9dr2WMtGTljLCYazDcgRk5N3zufc14
KjxPDofEtBIWaFiv56t1VZPrMMOIxdOVww7iphO84iNgNmgDfKErI2UZjXiohauRTSgbZyigqmoT
Fbjwn8mQTwK5N5DJ0GGrdmw9vgilmvTQzVjMWuw2BF2v8pQ9FjwZWF2f/AmVoQTBQJiOzW3qxqxx
Jde6Sg0OvqPTZAbLb9aEU133f1kBRaBy4eFCnZWqrZfwYQBk1fjMSlUxz1m2A7L5+adZqMF6kN2N
HifvoR7N9sA3IEf/iqvQfPtfUMzepY9OcwPya8xkU4r2PLQMAvpmooEvo1vxK8hVopGnUgMMEF+8
xsdUleg8wgvpE4/lke35p9OFrlKhEUNdekOKUD9jeboSwFKOUBlfJV+nHeYd0chCmVGZBh/uvtwD
sLjo5PUy6sjGY87indP6TCzbNxaA1ksaQPMLf3Oo+swbljzzByMyBaSJjS4bJdRMbxkx1DD6SaNP
BSn5tWoTLY8xQkqkZsnFXmhWSSggfsUgxCSYhzKqaOmiV+a1u7MZcvWDenvVXtUpLHICGtm1ZjPq
ebGDZGG5gVoHiuvi3o5wbNtXB1BVedzq5x5O6VwtSAX+qFjL2ke7UVOVyIWcsSi6mzqkiqAEtfRO
ZASQ2EYbUJd76FbY3pUX0fto5xH2ReGkXLmkGpVU7elnqpPlHaH8PYtQ7FOT3oCBw+L91Fmf3Rl+
rJx73eP/n8OiRkOXdK8zvrcVNQLdumpoBfV7QJ0J/g1UD3OoLiRUmErxinqYsARQI6TOg8wOpNpM
jTSilMco7zLyVUeDvFPhm8fKc3cJNFUzi12y5NcXLSF0YWpHo/K9XqQgh1gXAzjvKDhFwwVcC+GY
6bxTdqaUnGRqdGrWlPkD6ypVO9qweswmHbwWsAVUBrvLlCHo0aZibAsTSUPNTMMR7S8ckQRkDXVc
3TkOnvFfcA2Zcawns0IHiGZR/FtvT14k4L+1CdL31Xa7i5hECy5/t+vhnwu1TBEhpuhdi+JuD3pQ
DgNgGEJ43jyuQ4Qu36Pr8MVxrZX8fQYiTcWHG9f/0nos6z0Hz+5tcBs8widlqY/g8OVeXGdXZMok
hFdAmn4fSJ9xHxbrtGomM/QjBymYXfqKtCo1UgkSzJNvgOoxVk9ZSROaMT0Ezske6kv6MbJmJ6c0
AEkm1sWaY4/2DBve1w8+j9YwZVj4XBl0inP+pa/y2S0SCVs3Q/Yp77zx2BP32aX8ZaAPv6JyBY4m
chd4Hr+2qQBEMbBjSu8pylcOgB5xgOhHk64oDlRxBsI95W6AyWsb5wFK2ovY7eEoAbXxJ2pI5OQq
yqRcMds0inwI73HSr+rVU02j8aG5PFqdsjUjONhmMXTrwiUOJtfD9szs0v4qfT3pGDHJuOciY+DX
qLSEm02/W/YlSjkiE9WT2pCXhjHryMnKuZUUgcqP9NCwPOamUQD9CV8cikjSsH1k4JTqVJWuTSAg
xfqvkpUwtLVpDLmwq1F+isET3yiAa2Rk05QZ0yxllCGXKGGg/9MElWbolHlryptEVWHSixiNgyHn
8OCpLHezYaH4HZQcrLISM5qtTH/XYosKIqJjREWU0dcG9KA/ZagvoNs2Gp5KrmJzg0Cp4jTiWNM9
1aFPka8nA2hOLWiOs6PAJ0U4wbbzb+Me4BdgGKUgtGZaadykJWxhVnGHNU0EuCofI5+jx8LEK6E6
V3k5EwFI45J7b5aidshgzcauus0rEgJKEGSbedyooN3GkWhrcivg17nIf+MwzpIs8smpD4BGRw+c
Ejkm1KFXmRFS8Whjv3V+QhuUGriAUelsNJ+aTJ11O5ixCwgbCPEu1hMaWp25Gk0xOX5688HkWpWv
pfcw460XT96uJDeYSO26Ngzpb6Ie8HYnBABaeby7bEUQeFzAtTpqCXQP1nhtNhbU0EHkfLTorMgr
ectQgJpSW7YKS3ohLD/KJT+0bFNVlvxUgy3g8OTXvekQOJHWqD43S0UqEkYs0fnL5G3ZIztYUn9K
fMq91Myagn/yRI2eFofvKw++8bkD5rrkSwJcESRInoPoVRwGmB3MTt4sUu5UKIimGdt2hNfJD7oh
EnuU7CM+gnYohacG/MAXsmRmMzLtgLLhdrc72tKKk4EntLg5fCajIpeoDnkB4imbL0NHfMW9gaIU
DBBB+ZBIEBVqpbUPooVHOZnQ2/rjoJhGnV7G6ba5aSApVw/xUZxWhcuhyoftpWldaGTBqph6Z/i9
iaO8UQGR/p3ENG6osfLe9aaKcrgqLSOKl8iW1OVlh4NmIFmW4IDplDcKFmz8dPmQqnbOYtZtOaGd
9TalHAdS7lSAYaYrWfwtfpTmv96F5cPUnnHiwToNb1Y8r5g4ukzXiLJEWxU9nJHk/3U/NIXbOfQ9
dfLuOyjBBsYZkUfCP6sVCjHW95RXi//Lwijg1YM36WMG+pueSfxTDyazbsaZfd20i/AUlFZWVIeO
o5RZ9CCk0qs0X718HOj1x57+kPM5GjkIwhACAZB2JQef0j6y6/w6O4qn+ZGOQnsL6A8gxNrf4UJ+
O/bYr3Jp99YiBqUStXEoMe7pTqFdaMcF56Cola8sqQiU7o1GjRwoWZJCAy+FHfHQUAHXzr9c4Z5q
t3wg4/AI8qP96j3PhOc/OTCqNPiofEYrXPhOpNMQGiYn5ug+OxLBodv1P0Th7NIBCSKq5sLBA1/A
cNl9jQxRU+KQ0ML+5CjR+Y0NV8LIRKoN3Ua9r7wioCmk2fHk4TJQ4cFM+uKR04Ye4YkKZWbGlRZZ
Vl8najneg/woVWlQu0bLl3F5nCZzNl4U+b8zWyWINQR14K/conrL1TOJW3pVn7ApHwHu+kCugc7D
lPIiTWLDhA9NxnL8Tueov8u/oFycRq3NE5uKeby74LQv3lxu+3Mgdi49ZuDeoqhhj62/a7wAexat
VyidjxdFYNBr88viMr/kh+PsWYGr6iaJCnbJMIEickHUQ+fH8ey9/C7jGaknGOcQd/nO82DXQq3l
wQ/0F4ivVYDE8tXXW6CgQZdb+rLS6e3vXWaIYfACNd38xY5iluYOnf+4nocoVnEewes4WuRaz49L
ERQUrueYHM8xvIrPt8dNkpo23a04/63/av6k2ZF0aXyQ0OpVv2VEt/i0qmUSQVVE9F+YoJHJjwVK
K4ARQTDvoZXr1SgI9lrQcgRMEdHqO7kv8wyKU5wrmEb7TOmbKYeVp3wbiMOzbXzHhRpEd4GTr7YY
ktem+HJI7z/aZKpoakXpB6Ts8WmgfJrgzBe10lmjdiz6kN0yVS+jaE/SNpCeG9cZz5F6/3eM3NgU
Oi3JEkYOf8s64TpBQiw8ETKZoeEEmUSDjSHz88MkhaxAh1Tc385PF5nUjMLmPTn37ywfaqEyITrq
lb9KY7/KhKfxjRZ1G36dZgsZ/5CVYsZfnAI6MnhxUOdoP30F37BBtmUBaH1JGQCOuDGMR6DyK7D3
f2sq7dVgg2rQGKYlndlmaD0zXM/us8sUz7SzXpp87bYqlJnafLqlePZu6j7oLjGHNFxisOlN7PAS
fuB5iTlVhmYmNouotzrkYe2plFFGly4mSs0eqjQxSdfHv2E8+vQu3m7wojsI3QWRXcC1ar79Tzfr
75jHBx/7AslkdJllJ3s6pyBr3IlXl8FxXQlIby4/YWVFq48WOuKB0kupLtLCkytvcFm/giIy9c6O
NAga7Y0z5te59VGLaD+ihHPw79F+WKaLWQUYDVj2MECHm/6Ox1668/CJMb6w6U/9bG2BPsW7Hq8y
rRQ924cXqsG2lEW8m3R78X/155rUknsK3u3FrDJKjWB43Lt7+iI9gzQcQJsg034l9Enptf0kA4H5
Urvve88tZa8AtEcqemk/NypMtFMU/ALJJ+v1KqawgKpSWJL73b+rmK96fkThg5ceXQk7CGxqzwEW
qU1bKayidfx1CzT8frHz9Eu9UlttnPOkV4utVICuDL2cvTKNKYi33G90D9gSerTh6z1RMiUP2c/1
PvVvs9TEWPxGMCPDd/VBE+jXMN24NV61QuPSJ9jyd7OME6+ezQNddp79ePhtP4cHJ57mJg9vEX2i
8/CxAY4YYoQHv3oFCntmcvbT0KkWtdPaiL9MtCMqnP+3mxM1CIFSdlPOgmLWk3dplfyI3USHHCa5
XjaEJ96c+tlBbphn5V485DXquwHdCD1mEunsmx9TgOLTJgcpD+xn0UtaKCldO2WPO037iFq5t0VA
5DT81vbotF2H1GE8m0W/Un+Hi4BnvAc/P24saPVROwEUuWwsadrvPptHNZ/6dc40JJmx79D+ZJ5r
/SZ0H2/Hk3KYpafVqV7wzuRK98ymSo2mhXRw16HNlhYhFLDkR59QWX1E+NskUerPzQ87I3dfYBio
+vxCRuCqaUllx44upOnlYlPeqFf0jr0NkIh/wvz4Q84oP1ZMVKDN99gmDL7sCHZXOM6o0T7Ojqjv
2lQ8hpWpo+IRy1tYUNuYRd2CV6uGpFikAOzGBkQ/CoSa7kHh4e1nL+h34/0sP06z+j4IA1dUENO7
9669XENZJcnJ7nvxcBGkuuXgCP/cIg5yn7VRFvuKz7LQ8Ir1G/xGUboWnlotmn890QmLfBXgRm43
KT9pIULVFguXGr0VPRDhxEvwkasE3FrQSYxKj2b8d2+qwImSZNMj4dPWhrSnndsPxcVQ7O5krJSm
DYVTNULfTQvq2IagUHkyMlTEhJDG0rAYTXqK2CgiIJ6TFZZHP/b7SmWqTn3z98f+V3UlMyrtFYpz
OMRZ4Kv66OaC3ZF+jTDZu/l+qnaKTt0K2/86vcYxG/3INW1xDg1x+V9W8E5BpQ7V8ETyDg6+3B17
iOCnkg6LOGRq6HcVhskyR0kACZydrObJuzdP1Eqz7dGMTNCnfH2hnnKelY/ZT5/9Sk1+wqcpXtbW
Pwfa+bQDfkS6Z2fVNraoy3sT69YmtCyE8CWYMQnhHiYcaam/Pfnthdd/Vvf1svfcvFZneESbEtnM
H53a4t6n9aFp+GeQ35PHwifoXOHJV4aVwRezTJFg/+Dfh+llOdjOMb54Bqf1tn/qLAK0w2ZnGliX
sGYvcqU5dq/3DFLArXNuqk1xnnpf6aUJ1kcJCuSYRSKel4HEhDIA5XEmKgaRpozuJT6oCao0GeEG
jfckH6zNEUIvJPyDSMJ+qM0UhoGCaYF16JtyK6IUzmaKQn+5ouIYEGeAW8tCkzQzvi3j+WuDMapt
ewwJVq/EgVYmWDisPBkVsarNhr407tpEldktAf9C2sC11rNMl3uo4ZwovXxaFLlKBe3W2s+eNGMs
1h4vhzwvadsBnwTfh9PhRl6N0PiN9C3LICgmtRvCEZuDf8k0f1mX3fwcxjCmKcpC7oMEX44o/I0y
Mw1nQPFPtMQTRpDgAx0f9BDKe5fylDqNDD2fmziqGeY37WOKTq60il/188vZs0Cz7g3lJ4emwddr
jxL4bBrJoNz0+Mcr4+PRzbbkcX5GJSpEmWWoDLzanPt7TPkJ1Rgwg2opmhlemyzQR5vulQtKIIrG
BsJd5aHZeG8eBsXNj4j7xYJWRQkNgmiWrr4qudp/aWekWzcsCvUhUb2H7IEkUvRn65nI1jyo8NUU
JipnjijwRh9m/m5VmpnZwqDUWirEa3iognkIV6pRj4zG/LOgydKiJZyNxl/z3+pH4QnQZ/QfXUKE
xSIKzVgSMtv+vl1g3f1R6CUSLhHsjr8DxEFhe0JLs9CSANEDxsbyU7+QgiE9VqpMtijSaWjTM6H9
DrBHkZT07x7YODQBGRDBEvD4WKovV2wt/aTAS/J0dm/UHqmdMkX/0x1VvufwMKJbLvRXW9MwBlsa
Q9OHtYgtlNIbLYf9K0rsB7pr5zvlFh01+5dNJSj9/Ya/4WP23Ozb9Mz71pNlBgaa3L3S9IvZlw+S
ZxvZElxtu0nn0YppLn6tFXolf9dMNyczwFrv0qQ83p3V22tEmR5+gVjY5tTBXiaFulJxZK3u3rs2
abM+EU8LBCQgqlBFBLa73DpL0gKzhyekh2oIvlt1tXx1hcCUSfxcGylHeLBeLqhJy1tJe+Aj3e+e
y9g2m4AXoBk0EuuK9Xr3t6PrZNvZdmzCXHxYkUCQGGtne/q/Cq3TxbjWoUSY4WTWqFGdZBq4M2x7
bH1RUnD3p0IVVbEEJjSlX/RLdwuv1u3buQHKumieYNNjsA8B//dAGVjFbtbYK4fD701uQjcxDjRP
QIpUpBGbZAX4LNAPALudHZqaYLZoD9BB6EhGo33vlGHuUKv1hDDFBLpVERjYIfiKi0eqclUgfERz
WQC78L8UIyIYC5EhDtoH+qstMA8ZPut5YRs4TB6bGahZqFqBovPsv+c/DIMOkBaHhgCgKf9VRVgt
nyvKZyqN0hqM/zQ77ZrTRP/M7iN2cVYd/hPGIeH2KD+i+QCSyefrpoEIklAUT8f6gFoQ2PE0y1Kx
v0lSRSSqSMBgOkUzjmfxTMUBkkSSRuQb1qOa1Qj1fKPhkW/lTIOPfCtb/XhwkqhnQPmjLdiB57Wz
ddI+/pOd5QNRBv5Yg7XUC+kCEs3B/WzpogacugG6AzcPSy1mEVemLrkNL2mUEHosOG+fKIjKEdTW
0WX4+guvSAj79fYODQTQmMZXSLe27mhLWmk7oFwTmkwWGIkQHIxUuPcbdWmIM9SiQCTyKoj6zlGw
8bBSOjOod8CCwgMhCtaucNJiuuCWvTu0f1qqkJ9AmIQiGjwmfH6NHgUznLaAy0wN0NKhsXDtg+IT
lIxqmOp8a2/35mbqlBzSjPQHQvNqoZTnrCmwgcqjz2SbQnHigell+qJYi40HoUc+hbuGrkZ1RpDA
xpjyMk7GefF974y0KDWO29bk6X6c7tVZ+BcwZF7dekJ+37MGnTLtRmISzC/0hiYP58eiu5GWf9HE
4osgURm8/Frf1hLw3YNbtARiiP9pvrD4dSkal7EGSKUBSl49MEGuarXt5JuFbtmtMKgifyixbaUl
tXrp4QyxRoZ1rj7aGdJQvRsFMC8XzwTsedelTGeo8u0C6bofXEx02F5Q5uH4sW3Jo9i7syLTVO9C
U0UIDUCGToGfVG5fe1FzNLkyLBUuCBEZnpkQ+UmJmLI5F7dzha5TdaU5L8hcIrgz+ZYHxJlHB64a
1SFQUeoBXibDwLC43Q+mqIzdJzsM9aSMRwh0wxPwCTBR5+qbEVOYSf5LWmsqHbgw7h/qC57ot8DF
xIEpt/JOu1ydrEkVu5Myl/XmRXKnAFXJtkv9i5IE1MCqwSi4uUWkbmabHOfy4xipGBbpOC54RJux
DXpnE/H0MMEwFOBpql5XtG877If6PVLBskroP41XhAGlDTZZEOhOexpqH+YypfDYD/1MQ4hgZiIy
p4JgkQJxtCAXUrVr7hmQ5PA8FMtOrhcoyCQ7QhyRBubvjvxcqDbKFSWOyuDzXuFMY8Dn4Avy9CZP
dg9krAptdJJc9lXxc2Q72FnHKKR+UIhVGlTA0TV8IDr9I0x+mY1Vjdn0f7LOgu0+ocAm6Pf9FLoW
FfhgO+8VnSA4IGTfga3buWVpTytqPs1TPAnkc7hXkqNnl6wCdBN6iEWiR8nqZQT74qCfGtJviiIu
pGAIABkkDt6jZ/3L1e0gPXLWUU9e6JwJyyVCQ+JI+pjF1rt+awkLVSpHrwZL5ydFE8w7z8YWaF7W
tJBTVTquw8PrRigqQiYjBmji9rS0i1uTLwMq8FivPdkUXgSdB8NAg1UNFLnKSNZYA5NxI7D7WmUl
Hdx9s9L76RPcfP3KVFUFFk0j4SQR+CFWc8QR4yX+jUakH/oNu5EqUrSOgO4xFOtElAIgfrYuZTaw
/XtXG54+VZG/oN9/58BISU1Lnj8no/xHaMokehhHXHZfWRIGjrbDYQ8si4oHvD8Ca845BzQC40FQ
FY3bEX/BjaIaMk30nadvBfgJyVPhuQTEShcQUtBoiLfYIS4tibks2xPdUlk3LwIHEGpuNNFX44cU
hOjAN15Nj3Oe82ODZSOi3IJ+gDhrGgdUc3i/KdfHGWBi8zinqvg/qp5PcCNMLY0Ybfsw2zAQdEak
ctnqMKeMH4OC78DPWiO0D2WoYrenUESLJ+Z0U0pJpJyIaIffFp3pT5h2++SQjZTFO5CjDjTqscs4
JlbNaR4peSQuHtsi+54OKr3wexWhqCvcg57ih4H4EAwsj0gepmgTFYQjRThG/osOC0qbMVR/6mao
qkjbjEy8dIIXnqvna4C1T2syPghJtRahjPFi3B+qJuRHqHuhxVYJEqRJIC4zQnO8UPHWd6nNn5IL
Nh/uqj6dZcp3Bm0lgQP5Nlwtl67YWTSYDEHDcwlOi04OfSPUkUtZPG2O2uiUv3gSWyi9Tzc8gBAQ
XWk8ULZAAfZucKKcVt0U9XuVfQtzQBaW2gn9fR/SAftF3S3NsPnzFrx0sblQbk8ApGhooAaMegPS
gxspSNvPVNbAuk1poGWr4KksQtaby9UTjykmIyWEDO0B4tMUqgUknviOa8qhfBLLBr36pnT2K116
cGByVfkV9xYBcsk9sWNunSSPEtUP8S3YEgTpptHJaZ0C4OZJ2z5CTMYwGyDnuWadCq4zPIRCg0TT
qZXPM3VuH0xTrvFdn3upNATnZ+c+lLzpBabCHaKkPXqgfv6WRVffT9/z44pW0Eq9mNyA6Mv2OnNw
WHCKRTvVPC0wsjo0dGJUPAeHhnRFPk1SB8oHiC5VMUiaNC2QNmGmIhCi1AbqR4wzjarZMf6KZ1Pd
qiksd1ucMXE1NBPli+n2isUBkgR3AKUDQjrddLXvxFNDK+T3oq5GEr6HwXt8GFConUNo5EyPdrW/
Uu227viW7tboQaH1+8YfGGhqaMpemyqlubevfJVWJ6MHclnSZ/dnCt9z00e2etvQOA+JpcGrwcYJ
2BSyEi0DTpnDuPaYxLXXBL4cu6WkjJ5ru6v8/CNhkY97j7wReFuCAo14Y9pAgSJz0WF+2SJLQSoR
br1UfcnfNcxtKnO3imXv1D/19TsdENXZodh+a98buYJT/0q51L337ZzxGckc3pM6hU1bJ0/AxToC
Juuda1Bm42p26zx67D/k2EpkJ/rkE0E0J9+4uUeKpXpc0UNZrcPeA/KFRD/5EcyNO79K7o5++wu3
lC8zI97dQjsZCGyUlZKSvCwMkCaZKHIuENHhxoTKqkkNHkIOfHSpxnPYRaaN26SXSNkJatliezSD
9jNgF1a9BbMk9ofsUo1EPOl3mfnOXPUeKKaGMgERKVpluJHk2FXZxGSnZKlISauAD4icvqkDOQFb
8O9PrdT7AvfB3i2zj0BfFO+RZgMWlkZaWQwAs1EQMJSkonehuxFZkGKdpg3VZbo61u8pzXBWkWjy
T89vXavDMXh2609JFDMKBAdKWSuQx+KKSECLgnobg+D6kSgrPP/NdpTQgga1lTwAKZpkvAIIjK0E
sE4V5LC5kPpWDKXS5be3rY5d8V/YOP6PqPNaUlxrlvATKQIQ9lbegEB4uCFgaIzw3jz9+VLsP85o
mu6mQcisVatMZlZnIQWRBUGYRFNNXjBVBKakBeb9Yo2wGTgGwhEp56BFfYWQE2P8qzQsKyS2DrME
xgNtSXzXP5l/09H909JCrE1OjpUa1gvNaSha4tY+PHxEa7Th8mpdU2BD8wQ5mS/+smXJFB+e1T6h
XMdcJS/w8e7unkPBXSIYmM+vtCks5gm5m+3j6oY32uGYnsQ/WRA5nZ09onQPxw+PeDKnBMOCWLRn
1ocwB86/FfqG//IM/xRuib7OcQW/t+AZ+L5m8CLQ/3gf5zrfdN9uQh6CsfEnDMTW9v+RqUgGgx6+
eoLsIpOKDcJunfCtTKMa4Z+SEZP6r3MNShPE0H0QjfNkTjucQUK7Mcm8/MpB6pcya65b+0UjR+5L
0LbRpWglriSEsyhUc1mNwpIgyQzVLgjeEWKlE7qXzQdR1OsFV0sCvcL3IszVqTpc8ZxXxHecerx9
vHR++KbAEwRs+OMAQMLMB2fLFVKY1239H0gf0TXkhehIQr9v74lZck6tnOYG10u8ZX/0tEcjapcu
8da2yU8fj70Lee3//ZRnlT4goMcrljGrLH6VSQHjXnmGGx8z91RV1jJYexXNA1Mks/AOz6WuCIBX
B+Wg4f7Y8EqNXHUL9g6nXa3tnOdz7RSW3+45KCaPjGjjQ8yP8cQHYzuRhfqh56hg+bupXG/VPkmn
030dRxilLsEOACAI2/AD8NPIHGw/6SosJZXBQyRKwKcFBQZErTbB+gqDp0EtDrsm6MQJj1tiruRu
c5Pzbcr8aG0SOaC+5lS1SOWBAo7gr6Ss3ImqeneQiEoMqxz0oho7L/OLlihlm4+emEG/dVJpfxPh
Hrk1cmUEBlX8Q7piysECZhBFaA2IgPWUn/SlTc80nv4Oa4A6PS6d6jUqzVP6L8yf96AwP3ULwyJp
lu4tMZ90Ffk2r8j5fdBHPNFEi77TdDUVv+iSrI8Ocl7bUqt0RHpBmEicQwLjdfCYQzqVrSYnQ9cO
IRHlvWj5Rgy1C4oWatKNr0tSjdDrkVDjG74SDtEl4VD0s4KsO6I2yhZBWeu2WT05UC3kuVYd2pi8
Yt+5gbjB/UJWkxKzvhokdSizQ3wSDla+qcy+Wlj/JBqfTbR1JJajtV6920zuxhkpSjY10JYDJ9fS
+Idr+WyWDs4GkC+fVV4JYqCe1zo+dsN2ZUIlv9L+jCQIMcOB5h8y9DoQrRIIcRG1zhFrJNdO1anx
DzDIGJUdKFGcOkpHm61kx7aF4FYIGvdo34dBW/km94ZPS8xLIdgY83PDrxIPlKL120Hd5XTzXqe4
XvSvRnR+x9d3bNzc/S1E++VUrVsnEu5oHF5a73t033sXoq9Ze0/Z5R69spD+9Sf6dx79TT0cX15O
oWK997a5dhp3Ce6eWDmWl7N7xJ9zri0yh17dO/SMCdzX6RrE1NsqkWHBMSRRXUCl9WpYu8z+XO09
q8zHntVspIVQ43yAmcHsfy1zJ+hNEbk6mG8FskIxBXyiu4NT/+hYZx/7atobaOaIvlI1bVeMcI1Z
hUB/65WaJC+8IgU28inuufUabXvHwcroXBaNvtk/j0tpsXOJ60mx8wIT37+M9n49WVN/7lSWlSXP
Va/2g/69SATwf20hR1KcNDp7//q3pZqLX7v16mvrQD8hgj/c/aNtniXIVpjWcWn+mb3DqtHb98l+
o3y0KqL89JpfEpqT4qJ95uXVrtvAQPR3wRp3sEAxAEYtarCUzjqlOQXma38GloqCKFILZ7uChw5D
qPeOP4+2eQqe5XD78bNqtD55D7JDMHD2aPzY1Z19K7l7gkmEkWhE8bLqy3XJO2+93dOtES0idEXA
dqc6A3PILjdfywLp25l1rNtP1A2KTuPilYhHC3F1i9QjiorOM6MAYHTNR+fwiQqXwesTZetm/RXu
j63Krr05psVja1+yK5WwfGlWkQYlz7Vplo8jk4X8EGxm4a3qzS6d691FIs+8OjC8d3MgKOMzwMXV
Az2pcTlaG80CHsYproSVzNq4+wjmt2tEJ+/i1cIz8d+p+0QA+ES7tltQbVHhYQLvEpwMpxHd/UZ/
3zyBSLg36+mGKYUuPEFTOb2jMXPAQDwwKY343L4NLq0LEspqVX7iNdrDyTVDanshYTdUSlWwDxQh
yKDg7Qmwk7k77zLK/FL6RUiItAOu5Tam2YCb0QV525vR3gASMGYEetSwgH9x905BIVLTmoIo+lm/
8o9EAYpTQebXepABmP5o3/TenU14Ic+bta7ccwdY+NNq9Mx2qWXE5WS32LROo+/kMqpMzIkRADTo
fztZkxDffbRu4Ds2eDcvDx+ncyA+qUqY226/e8XgOaocUMS0it0TkOLlYXz+WBVSc3vr/bHKZANY
BIpoa1sFsj/M5fRDhu/klOnW+lgj9o3O1rNTIBwENEcxfuuc6KkCSvrmIcxNQLqLvtT7b5G5RYrM
oel581Ozi3dNmhPrpnfpHDrGhOroev50ssypAW65LNfLDeCaur3vPrulFuaw/5mfO5f5s30drdPd
s7Uv2mAXz21Ws1z6F/Gx2oxCL7P9/W89LLe+k+/fq9fo3fv15J1Z9eA9N9AtoO+FbUSV9mveCKue
GdL2kl4Y+/TsoCQHhiM6t9ZzRGB3MRCr/9XE8mxHNJtcAZMgRHe/MRkrfNq2WS+kWQP72dodk2+x
98jSzdM9m8jQpVmtecRfhyxvxDuqL9En2LZJzdMKFWOI1sDMJh+kMr4K+Wo9+Ot6JL0cnu+rHac8
EjLFqGSY7VxRjHw6TfUE6VYfxZx/JXDA2V/1Vmm+GuAlyzmXxMivQcslEOJe+1Tr5w2N5lQ639uX
Bb3JYwRcER7IkJfdEBvQChfYNP0h7bd/tb+Dg3fwJByw884+XVvo482Uo9NhLBESvXAD6qVAWlaJ
Y+SFSQYD8pMfmlkHr3C3XqPdw6qOan9VksNr+0P8uLMMShYjrCRp5yHSdTVGO+WMZfUP02U2iVBn
Z1vqw2fnXovqJa9UcUp1hyQGxUjMNfWCj3unkQqVQ9I5wG4gFhHJQzBY1VA8AiIBJGbwxcwus5N9
LqMjat8BlYOA3VlXNF/fdsmw99SVl7jrYYOs/sPBAcOa0n+n8FdbrNfWu+HfTbtYDTIi5+X1ZZeL
7gtcOkwY+K+jR7tO2rdoNyp2fcp8fSEKUbLAMIKyrM5vc+piB5JpZLjfVpFoBEgEOTXDOmB4R0X0
pWln9omAYd3aR+RUbtajvSVFbVpGL0NTGrjiyakcmyxUjFqizU9kTk6LTXRt7YNi2drjqE9xZajG
f9GZmH/oiYdyRAUBi1N7Oy4QcAxOG6s2N/CWqf+VrfqiMHq/rDIW7b2s/2X9yydfYF/Wm6iIFn9g
x8/4bc6s4XBNn6QERrujdU2/ZV2zk07dwg4/DeyBe4NllLn1gv2Y2ax0/xrsmTpM3rz0An6nR76d
qt+JEt9ilmZS4ysPG6Pb9HVBn3H7sS4F63JxuROb9Babe/vOnpFcWCNGbb8JHCilwlPm7hWtGaw7
snOkdaEy4dEyAiVUQsri9bZPqNWatsk979a5fVzPq32/OTfSoGiwUtFKCiwSo8ItwJY1WpV0O3h1
bs1zco0MikHgPUb79re/n6BiCeJxaAbX9hdj1DyE27Dc2fmXgVEkVtqhyPJqndtg+8a02UwOg8Og
hOKw4R9CY1Dnajlm+iTmWxrd7YAkmHt/etv0uWhMz8kuPAOgxssknze+tgF0kVMKPp3Z+DCjInhr
bpvoOBfsItTbPjHYps6IoBXxYW0bzCFqpEhcA8zqMy6PTaNd525LLBFfd1gmpiQhPb297etyTbBL
S9nBEzJw0b4V7VfB+tK0wT9H++jd2iLYboZXL757sFWab4zjgdRBDylgAJcAl4c7/+zeYAlF5X+F
9qz/yJzyC4VziyQYqzCh+XQ72o1OwPocD2HQ7mteHt4pDnCmBasPwrpDcr4JMAQQCEQ4wDWDQlhM
C5PrvlW+tZ+jB7MR4Ib1QocKSfZmMSyS8OgzfmctpVNR7X+Msun+b7uSTDuO9wk5jssfWsQAeuvD
I14kOQdyD7iBT5oamkLWlNcWc3PfwrU6oHc5xRHDu8r6pZS/nyv2m8TzFQjIu7lNEX5nkh/t2oEp
A7rw3DlMv1LEPw1qNAlk7/U5HEgmbHr/WPRJ2c6sAyo4G/sKgAMVwCLoRW/L0PMPO+d4Dh6DAvBx
M65d3Mx0a1W/UElxZ47968ZfVz3EbzjTko870/y+7H3reMEsMsMbwREXP+sf8fhYlGMzeXhn2OnA
9qlSoNwFWZ4ObH7ZOcfZiAXa+GMgd/aj79qqJN/uZwnWIQDjtzAZTjFB8+xlM+/O7Wd7FpFBDEtA
f88sFqHRo0YbXlqHABgi6RI0cwy3evXApKy7M0LeN/f/4+Bfr5lVrXv/lLyicgsRZhql7Gkka4yK
8XM0W5YnAMqqnRIpdYbkYn0Blegbf88RcKo34+e9xFLfwUCgFDm/b8EPF1ifkCImt96TVUsuNzuL
TDdz1+19K/NPMSKbTqWPDwQ3ah9SFAnp/tU5DWjjQqrp2z7EWasRbqJjtE/XPSN8xKxoESA0Oxtk
iHW+4k3r7W36NIfvm9YpyIDWvpJafOwx/REVgvFDa9pS0sAReMXl4J6c0y843gs21fBw3EvJtw1M
pWl4gM+TKxD/9n5gAtcsAbEXjkABX8ln7YxYE92yN7j+Xf1NvA8aIQjW+MBi7IOdDg+J8a/M6a6O
HdzCXqVJZrjSZCZQk4NXC/rw7lWc74QzcM/+sVXE+6BlMqnlU2Q2lSOmLEQ5SPgFFidKaU8+Gb+T
e0fQnXAHo9MA9e/RGYALyVZ02LdNM6JXRGhEWXAFTGokW8h7F2qftJEAV+IeeMGreU/P6TO5dL7M
uTndJ/ZxvdNIvvHavzSf89nGKZPE/rdlqUu/ERjjTgVxIwbU5DLY/u12ZPOfcbWzbhXBFx8amMeZ
N2vW2AH66Eyd4p2FjS4j9867eUODr+wji+h8gk0L1cm0NEVvOr16+KvjHelWWtdQSZZP3cD4QjRu
Q4Fsr6NZWEXysBLf27v4vAQBMCw2wXo2n47ZL03LqdpdZmHdfQX1rgl0u+oLUUrRnOE83yFG8ml9
AyDUsOzNdD8s+o3BETWcRa1bwSazPBjd9wigaLrlZmyW6jdGgF3594YCUYMW/YLpAmG6VZ4Y84rL
YtGtToDkwrFGJAXALAmLb/8NdiJg5SU9AQTtCeu7hOQsKqnF8Wt1YbUdspqtsWQPazY3O/VklrDK
P2Kjf2xlb5uYFpFSbnmD07yQrDG9Y7PcavQrfdRoQzgXMTRQajDA1r1Cl4CmtU8vXtkz7VKzFEiP
jvbI8RtGyquLIK1HvBiVk0JQ9yoMhEbExKKmaLYvMSok0Sbdtw7xsTlr1ZNtu5ZZzwkIkk6hdZhy
Zp/BIS2OTFpo8QPd5FpUeaJjAGQyFES9DqiTpWUAbZU6A0piCFgE69Z1BKkKjj4plyPApPoSPQ/k
4UnedwALA76AKQ4mAfgrzQvw1/AOB68Fnw3oflhNtxQlCsM6rCGoKadUt5zBOlX9kkNSbzut4q3L
AP/humCxHtfSWlpvG0A5y70t7K4K43PmVfwvcI83mt37GOcy2GI0Iba2Gf/wGA40WjKQ+8KbpOFd
oG7tZWSQa//IHLhF6HHltA63Amiwd4TuRlXTq7oXFkZuYT09DGm7Byi90s7CTfjJsSji3O6o6FC3
J68GdYAkI9Y5Q/iKgJAkKg2oB9XQgLtKOazqVNwvwJYy8I86j9D77MrJrYPnIGSCj4qPQR1leoJX
QJqLhNa67qjJyFMSvLcVgC58rMPi/rKr7p4GZnvs0ye4kbErBpgjkG719OLSI771ioyg0jN6lyH8
FbrXfONP57g4gHQ996utG00uqPLtnNsfvhKFNjOBYOA2Evyoy9+1xwSkV3Ejs28PBxOeTfaT0jwb
n3tUFtfWY8qDGXBSRwpuo2xR6FSb96jQO64+7Xq/0LnTLsE3E/lLtbRB2wlaVvTkNxGdfRf7Oj3a
EGSzSvA5QRMEDTDRtzmMGFzFT7pHJpUgBflxDA/F3vaLksLZPoA6ycKrwVFHJSqKCGJhb537xwEw
fwsuUKJIDGTO/QFulGABb6pSQ06nX0fFiOWJVCmG18+Sl7MmgYYbwRWd3I72gToVrPsHXaZQ4cuT
HixnHKSIYUUSTmGRyz4BPIO7c7UrrSPazf0rQprcrem5dwQL/+y85rO01jOvgTkmZlTlcUfxiHbz
tODBOaaOTgjGYZjWZXzH1Hb384b9YmlidcYjy5xn0d3ikOOuFqCkhMWvU2EKEhfdrQuRV4+2Zarw
xcyPezszcdAurfvoTKl5VBlRCKuNKHu2eUMtJkExfUx3XVrR9l55s2DAqP56VJt80nVCyQh8M5/1
HVFqZZ7zOaXJZ8wVLEIPOIUPqBZ1z4hoM+qcoKS5x2STVNvfqAheGhcb33lLlgpEy1QOWPLq8NZv
dKcjwLVdD02/2p41n9E5Zrw1S97H27agTySv1pp+SjPvGZ/8SnwGy7QNLzRq3w6ODAikEuhnQ2s0
6AWxuv8BEwqJY+xy7+YUmk/IHxsq7m7Fv/y74zIY/q3sfNZBdfJmstatB2gMZD3AXqnah814Et5h
Air+p7lJykvsxu1vtx5tGlNcshspL0ob/0CGTrcrPDES5vFlepp+pudlxbTfiIITYsPRfFgfZmQl
MaD1AR+gXwX49QZUR58s6fPqVFFKAdpGPoTulhRpw6ssv/nv+o9cgyEH9FLxNwTZJP3a98Eeo75b
4I57eOrmv6zzSLkyq9NHqoXf8DF4L95xnRnAmMGfJFIaHWjvtPULaP6ixFBjnS8mm/lj/OnsBkKc
czdYcRiFh786S+Vtco/XKVXRDr11CAkYuu4mbEtkpCvOa3+B9kUcQxlIlQsAPg8XgGIdzPJfJ8Lp
Qhi9YkAHrf6w4VCqW6a8SjQEia+hpCCIAvwDFBGXSjzQrX2xEDemT52FSoug8FLC6FNLzF87lS6t
yOFkh8BRAvbsAxtVCeFkOa0h5B3IDtIqRelT4oIgUdDtYPx7KjTCU+bfj3acpvp0SWZwOgJo6oxA
PlNAlaBDuoScPuRsTqgAQUMW10CSWAfEQNK0N6BAhZ6qGPIrXpnrjPBOQZNVocz1gWDWI6GCFBt7
QVRCtVZBPnVQLF086jPJA7CpmaoEhFAZ4CD4n+NhpavasLvC+vCHsN1iR9MWe6FYpne9OZ747kh8
+MBHcdVw09EWAV3aXtDqcwwQh+YQFIH5WKpNELWhfvRz+DW1UGBEuigNnTWV4wUvDIdIGV+4sVxY
JXkQEg//OAreP20B0hQkAw1UcEhc4bBZbU/c5kQ89D+o50rMUHTLW0vQRoeSHH8AmOuwXxXQfpd4
QTaN0oKa4eZkcT75V7GGJh7x6fkl199VoRWY7Lf9rlW3+/ev+5ff1MVfp/Pjj/VRZuiIUY6uIzJI
FGZzTeRHS3zvN60KVcSEt5+AskbnrkxnOi51kz6IkrVvznvcxd4E1COCxNT7VFD8o7w6SXpRD38o
LVhJw9fpCatNR77oY6GG73cEsEaCx/SbW3vUAV8M/VU88xI2jdLi/5CZs5zIocEoxIkZq0D32ypg
rtQzXLI3EuGSGISQjD98kgBGjEbGtZD0/Z8qwEI3c7poTdUcXT3QwM4KDURA0J2qbHNEBkFihjgA
hDrAclvLoBdRD51ZPcn/LvN5trOCSBk1yqTBsuoa3n9DncHOsNjY9MZkliqhN2ZUaJvmXU9gCAHm
pIHTQIIPEhROERJdUornlbplgtkB9lAtu2hxqwGE+TVuOH/Uxs4ZRT/V0j7HKxgc/xe/0cjJ8Stz
XcOLV8p4yA5AUWL/MaOOHu6xZiS3GH0NaPuIHWku/P13W1V67tC9++KQZmD8aQRAjgW8IMhuV5Ik
/r83tfiHQ7qOp0gBobygneilGmpCR3AOKukDSrI7IEk/zkxDW4VoCt1cgVe+kaOMwO/zl6/dHOVa
lr6gqcLsIg6g4/JdwP3qmqnBM5/PEXnp9bhknM7wpwOJEwOv8hzQm9CXprCZNNxy+CbjEF5jXFe+
KKuQVAdlK5hUTiYkGBK0ScBTNS4/oax3GYDzdYmUgPHjngCrKUpFHeqlKsXnOlb4TKQBpGYXSc3x
CgA9R6PGRZJpgs1J/U5FXCnxSMV4Y9egZaoFFR5JIggTOFJCxh+4VLC2H8BtceNeCYlGQyLdYGCT
C4CLGDFyVgAkUEXJLaNuKzMUQZRuFxPGC0CL4iaRrhGYgt1oz9xjDWvUlhbApjBbqPxgyaZ9hhOm
VIOIX98eekv9EIFMgV1I1jHiaXrbkiJpTiJY6NME2BOtRHtdLBYQ0Pp/PmoOzFcaGFpYKma7TMPk
5SSj5ohpLFUQEVt5+uoaUwlvjMyoGAE/4F3NkTuPmgkyHH+IwXDbASMn3NSoN6AR3ozhQJdMJwJW
Mf845KiLbtVTE9fEdidv9+1C8pgXHMYM6TewHm+70SKkdq0S3dnDZ/SMZhBuy863W8a5v3l6LDvo
wVWd/ajY3frX4Bp/cfzC6rK6LBK9MDpQBosFigM75za6+NyMEx+XVeKLB/+4BWshNO+mTULxgkrr
Bi7Yd7SdglJGhHvPMABB5RF9MjBKJAUQDRavmjFC5FEcSf+wGCDhAKJK9SgkPsmWn9ITI+hNuzIg
A8aIlnkMHKQK/iR5IIOG4wirtUAfsB8lVKX7bQzIDdyVsFeSLlBB36QWL+DThao0Sp/4bduA1qj9
2fBEEadPmEf+bHKc/KAAAtcByOV2qj3UT5sf7D94SPLjgIlarO9pHfJeUDpYt2DFj2msMSItphBV
lC4+cxUoS+dF1NPBWp9HO788Uac5pt2kPNFvetS8u8dSncTZu462g+0AEEhXXU7K2C9+rHbwkbaD
6+gZ8NSO2JAaVx3PauPtBuLUIFvNb9UcR82OXPKc1QlevNKv3iy808Qj3A34rQYBPIeSn5nXyqv8
kRsk1DzyAhzcfNLXJRLs+zM4Fby7W4aMOdr9ETjwOVgAJC/5SQPgf6tOvVN9sTfi7aDaQbZt1Ohu
5AMaKEoZCQEEh5ToczjoDgeHj5jx3G7QIEohFqpjcVA2RLnzjWEM+8jTINw7apZx7FkkN8NGi1ki
U6f+UVo1+ffHNaIGEtwXuwEXKTjkLABJ+mtnUpmWWAo2oIsT8Ze3sGe4zuBPk4bMofqHv8Mf2Wsh
bd5IIucLAq6cqCMC1P+8whMeDn9x85XJ/fsD5SMX7mCHiOAg5WLxgRsy7+oJz8XlLHURdGgzHruG
kNjyHqHg5MsP6OoTOucn1gF8TwSO+A26hD7s56gxemBL5J0iOAq+Qw7HMp2mclWFXDmgHarV6uhh
pgTYljg3UQ3fwAQRvDO9fn6M5MgOSRsPDqfl7ErAD+/JCtvTBT/K1Qr7fSw14SLijLxHKYEFumwn
gGPsEPVCgPZ9xN/lO2BkhaLVMpl5AKr6U+B8+p97aLnFXbTDGbzn2+pZ3loHusH1ts65tfXoKYEU
kyNBJvKLZ3vX/lXgCqNt+9j63K2j8shrT/rj2V8D5eHfpsLcLXhRTzScleqEH4tErX+29aVtB+5h
6215m96gF76gQmd2rb++57XIjNL6z7kQaVlBxVudO5jCq6dTh0QtzPierJMR6Kvkr2H0ke2iku2e
3OUMJSLB3PdwGV62GvMcxySaaQAC5w/h9EN8z/gctdYokZe90D1WX/yRAMPwip3tyCAVU0NfvcKX
+M6qX8rZMfuGV+lX3aq7G32I+Zf1vJy5oZx55oWz+bsD0SrnWit+uTstpIjREtOeG1Q9WdnlY8lH
Yuvd7d6tl1kDJEpwAoouqLoSAk09Wx7nKh0/vYCKpUWggVdTw2VrjVtDojeeW1F/yImTslxtMbVx
jLXGCa+vDTcu7wGNuwynyhqqxEtnD9ZGCXvJD6xSHAfKyeXVrpCXFXpd0qOUNG1xs+jFSv5525Wk
sZha2ujkA/MKLgHfBc0HG+HRPOyI+EWDnNbDNf8JtYkPH/2OhSRqDcTQbi5lMvXR2c7f3hlJyXMz
T3SRhkGhoY3EJGQxgAZvzlqNhMw2aJmnd3FVey7QNUgVZEnliw2vvlRDlaw1eo52uhokg15KOdHR
dcX7xAnvbSx7JSm/jTVPer2zzRXVdV8tpWiegqXhrAn4lumqh7ffTNzoZYnEiiacvMs0WA0JW3lC
CuByKqdEPkSsgURN0VOeyg1fLPi2mPaPtM9BVYxIUqElsChdNHEeNFrN9icCikIv6CvDreBfvT0j
8tszvD3+AI2pSDR16dswYnCO6ugAwEcNihM9HhasV5mf+ZD4GEdU0n81evnk3FKuh7aXHV+dlFEj
oTsNVx6ps9V5QV0D2z6ayYyq6PcwhzLnHpyrvUb9qmgDRXM/ztm6hMfuc76elD2gTcs6lINwbZsM
Svqb0bZKjzPLiPSMnmP+sK3ZyW+T9GMpKMhKwMobzNXDhXqOdbXtPSUL/kjPV73t5OmNjHU+ecZP
2JqefOSCx8N8XnIGdz/ifVbdk8IsVRqmhj797d/tI3HF3ceDZRvoYT4vugVn0ogKzuA/t6nhC+c6
ieaDwT7S4ejlP38KF5c/XdmZjgSRbEYIUm0Dajh6EdS0HDeQoxmYYRudQhVPbDIgpc1BSW2WXT2H
H2eCR7dzeD/TlXnMfF5pTmMqz3YpOPPu/8UAS3Gdx0NEXwjE902yD5SU5HH8tqwviQV0JdVAZWii
+JyugjRtOMshI5S3CAs8HgpNoXaSGvvgQ2WKLu4w6KFhJk9RENxTKAzuiuQD9oZkJl4QFcqoRtM9
fRQjGK1PAEbjtNfDFy3anN3LkW4ZPz6cScKJMDmQr2yRQ3g7/GfMo+5HooOZ0+uh5ZnQ6HKo/auZ
EQ1tkJXIg/Pp1PTEFwIH5n6bJWhlOagVGbZfzPrDR6InIOYZWSXWI0jCpNi1+P2UHhQ+3HtSMhD0
WziSH3Jd+jlnWrI9oVWV03JaISd+GBo9PWJJxhXKjVt6q8E8vwblW9egB2P1sNoNC8d4Teoc3+LU
OZMsy0rNytqt0vfY8Brr7ukYH1ZZiYa55MXL3dm7DSTgtHeGJhIWwg/gjLafAI0Ap1AgVPmulNRp
/VVzWJw6RlNNDiphTh5vyQoJUaMV7WWtmYdGhyGw+Ej6/2pzWRG7PrHG1O3huwMYhzu4CTVPUyT7
0yWStCx/Trykt+gyZU7QZSFIlxmGjQXDQCSE78u05qTpasnvPW6HwDJnGxXFzI7TlV3QRynwzshJ
RMQYPVba9MuSAnk84t7agebCYBANBoz0rzvXVJ9nFlmqHVazd3CIUTCjyaTk9aRXO0YBOw1Qhukt
pYRtWksqm5iVJYa3Et6CpYLcPVaVKbw6+hrwywchbyqHYO0tGzCAWf5pJHQjSULZiItFXyGaDvGO
1ICXvMoxSG41eVF/X85Ay8n2sXCh/r1sOOyKoRopyYKmfQDae2/D4eeYNBQHASfM8e8cYuY3xiU5
uhGnkyjttkLfzyYU7/VIvuUHj6onkh3MRq2NmiCsilqZ4+ESBNKDCbVklinx+NEiycBmNtK4S9mL
5TDWSCeRpoXpv8loeEZsxBfS8qMNy2ZieM9JnfIKNIMmhV1K2bEAZrEZbnwUerDS7A+iNOgV/p8W
AAO7lQ5ORlglgRGS/LzFZQ4P2aFb/IgbVJl5ROwMsZFssIcIvAb+ZOBd/XGxg/NA/ZdkcTZUsq/2
pX3FsZKpRQ0bIUKuw6AXMXGF0joAPCzHx+jZklj2gA6E2D0wCdOSdcawyd4Cv2OsgG/wZG1lDzES
VevfqENiBKKiP4nA9SNnwKvO2GSZxiaR7YpruIp6MtJid6erJrpGSTTHa+lhikwr5SIWkOpekddd
LnPfB+ePoWiE8mNkNSWVKRAXhRzZ/4OjhUMnosPhoCCWF/KvS+eeFEjVi26Brab2RlYRfkHSJMGC
vOUDCeUOylNY7CiSfsIRb2rAYpTgDyQ4VujCryhfavUIVj3M7GrZbDJgehwczRPobNKKlwFvbY4m
zQR3bMXkVMZxqATCeJwy1hL+9XoVtL3khuKTqbcCyYqti1uNgzCd0uNl+lMo7fb7EEyJO5WhGz+k
agpqyOWyxCR/aa2ylNGFSBExdAvW4Grn6xofoueZhrxrDLBulTIm8UBoIiKYHerE8kdIlxA4TBdi
DZL6xRYEgCS5v6vh+OFioLeJHK67g5HOXRZSKORwcBj7ecZD0v0gqrwFe4K9SNIVd1XZ6V+65h7q
e4M0DFkVZdy0IQAwZmbmriW3no7DsHJ1bMopKs+SJ2fKOH96j2KPX6cIfcLPMdWL9RELjoYwRbzg
XDCY7M4UGWicKKrtTED5NYXUCM5OYSq1pKvTCK65xy59JHVA2p2YZGWscrFTd0vdOi67DNMjKBO2
JnvUlehGQ+calmZCGqYHwDt30IO5QlrmTWJ6Iq79COdPzgiagcwDXff/HPQomr/dhs+r8cq5P/Oc
8jKBxdLpZk4+PHJP8zeINxapnx7JOyx4GjHsItgxmga5hq309LjhO4RPZXy05LPoY11WusW6MJQ5
SF4OiV50r1vkMAgd24b+qBgoN1m5wy/NXiVhufv8799swjlyXX1BRKe4BwxXbv6URVziTnj+w+Gy
yGIj66ahrMHAWGYPNY9RIWdfnw9qNYcf52+hXZdVDIdVhBtYBSdnwqC9jTFWUncw14TpodS75YJi
y8Gr5ljSclfaUhw/65SwpQgDi3U2XjLH9ZaVvHPsSk7RRym1+S8kZ8F/WD1k1o8w+i8OwDko+5q7
1ES5J9om+IbyP69sOFwAwy0ojph8JIfyxYtb5p68k3f3734WleI7+Z8YxGAbzw48tLYt+NFy3TqU
gxcJPIgQwBcphVpaYFc7L3P3bJlbDop/5aAcHBxK34wWDpldKBIW0Ofk8Dk8ixiefW3tnENbJhdv
muHTwDmecZgmLjEHChAbP7t9bcm88dU6omOwxT8AuzpaOw8MsY83D4DnFdByy6dvC/hs6YDNGMZ1
W53fzk1iXolulz7IoigCq/vKa6nUREaUTISQfuXJWqkndItH8m9zAYX/KTxtmeESpFRbhwtyAcgU
QeNXsxMEK2DRagPtmKdTlMtgeX3SgVZxnMgjYsfBKxFWhE1coB9tCLMBN4i8L3wXuNuw7sS8UyPc
rGkEQE8Ut78YUL9m7l+YaYi6oNAt6msRLj2gkb4kOwvD11z+nug+b0dnKDI6InyMVnDlhOwGnTtL
ihwjekKrvQ4ecH1w9z7dE5h2idfL6IgiKN3fDUQodUbogzahU3itDZKaUQ0rMC2wodQFEo2EQOG/
XrS7GqAwhV8GIHg6BMdGU1s9+S3AaniVceffrcy9t7L0yte9VQp+I+3q31u7dolVq12Kb/K8CvFx
sB9U8SdGxuQ1Qt/SX/e2XiEuxBm4WRBk6BE+4n3LCLegmoXVJ6fCKxpMsAdAEPX8+6I3ImqRzgfx
MtS2ZB5VdZBXrJh7lqrVyQJVBaXbd3lCXtx+UZDgDXaV0NaVUCpe+1DVRfbixyhXp0EFpk9iC11N
eaWkLuzV2knHSg7REQeTgnWekq7/GYhjOP7Qpea35tD4RtR4iPFzyKsah1h5qkDKxhnUUqQbtLNV
OlE1QrR8oVs0aBd5FUBy69h5LUG/4/qR2yVdIPGF/6RyaWWgdJkCCMUEWj1+hioDCWcEVzI0BbwH
HOLl8uwYAQAvNAw+DHj0cCk2KA2s3H6uXa3dsikNRqEUlRTRxnlArZEijuRJOmT2/X8He0dhrtyp
uVt/6wsWJPWOdUQPyJxpXFtI7oCOFci23KD0SeisDBJHY3vf+U0UcTJUxFN6XIIroqqJvCva/jZW
aKS7+N+XhI+kREgSD34e+0TwIz0NTjA/zFhasbDVeEURCrCo1YXo2FQqAalQEl8bftd9/KUalHbK
mug8+JdVCZxfxgqpqGKGyVkD+tcS+CF+RoW9wQJ6ZWJVEdhRmk54+qNP2JJLeI/FmlXNELgSa43u
TgE9HX0HNoZ4gLQofskTXIsfk1+6BLW9TRKuaNqNvf2ccJPxi7jz6NscuBR4HShOI3YttYNFPdKA
lDHI2zSAHoCSxpKEa6IeVb+0q7qUMRB/Oc4F7+ZmirT8u5G/mpySX+3xNFbhD/8ehMAwH6Usjart
gobn5ual13/ccZRa6k1+gMpJCU5WsqbcrxLQ3Gxer1w2SV4KTluwaUWUL3S4mowqKehy/CaEAmtS
YZ7R2yYSe5UZ0mT79eLuU6vVWNO+aPvCJN60aSW7UI1XHTsYFvmkVhjMyeQT9zMUO6+6KkGWzsXe
QFKrhitzwDJwmH+9ItpL2tbJsVlNb9g/eUm/dEDVBZRKiPEmXc8Sguvj7Qdr7wFb7BHMCKu0SVoy
T3SSF1LTU9Q/8A7VERB1X252wZYIwBvFFxkbXMw8b6A4iGEEqm+jIFMhJAk1fibrQcwnP00eii4C
hHDstPQoMCSL3DXJOSw3Kn8aMf/zZcakqLsQ9/IKIxU8kIzImFBUzKeodMmVa1eSX7OTkgQb94iU
vAAduuc42hQB8b5ND7OUuzzcd4T8cYVJWxCjLlP8fCWR8tAYGIaiVQV6DzlF+CVyqTQKZYYaLB+S
4vgNb5xT3cqi1R6TjcRtYkzhMunlOkfmMVKkVcSx9AZGpCriiwUHH/SHQSwTRru9/HkShQ0qT6RW
pSzyGz30peHTfjV8jStNKI2u/38GJqSNSvOvul+nPk5bKDYuNtec2Ma0yXjNCw5uLK7R5NbUD6ZN
KfnVJq9nEv4R8ZNAUrirTIo+HhEWT8erRA0nMyQIER1HVyM/M+ZZ/+ellyIlqPKWOXIaRRDa2wFZ
ILw+ouEHWn+a3Gqco7QnJPoGghEwSrAOUiHRyZw7Rr4HTRcFByBn5ZZKiOY3WIB24XdKypYogyBE
a4SE1LbxpVskLFFqSNrmtYD5LkGQBX3DtLfWWKOLqOTGu01P1w5HmGIvFRMqJEA8VPPQ07Bf2qxx
7gwunLoRqIly+f+IOtPuRLWni38i1pJBwLeMzkZjnN6w1EQRHJBBxE///5X2fZ6V7ty+3SZBOOdU
1a5de8P6OveqQ6sfjaRBAP9cXsNFgb0M+APywIRY+e/15vBLdgmCZt0ap1a5GymraDptQUY5UUie
AvAeKTPeh6ygPwLPyyDV4ABiQdor+SEPg0z5WyKcXJcsvNrlPgp+TUHvNrRLBDuCmc9XVmBCZ7JF
mQ+VfFH+TtYuNpx8QDrnT98Hiublidchw6DzHQdTgCrpt1S4x36+p5TXn46LfG51P40DTvvggyZU
b1gGmxtqOqoQoRx8VpmsNPluODYsfvnW73VP00BWMlKN7/ste5UVI+35TwtM+ly7HVijbErZUp/D
TWoVqUOk8B1Ry1AJy4HVFu0GqTllY70CuvKysWQtbKh5xFiKJO4spj1o/YT3dxYh/T0mjVyYLuKa
xbOG7fNu1L27fkI545ccDsIz23H+SwT4fIizahguX+4yfLs38Kr55P0dJhuho8lKpD5jdZH2yLXL
AS48SMmh3snQf1tDwqAkrAJSfo40EbIQcaXivYNFLE5y9g5X8kJyhrYmrqaf38rso1kuWuViEUNm
hNw1+hkk5MLsIRKM5LPKT5AtKwkR+hTvny8XJeelvHlJWt4kONF/4hKlZ/jv7nHusjFlpd+ZXsAH
Zvq54cK/k6f7Cwgni0ph8X5fneGPrCwBwATmeJei8qY63B5J5z4N1gnILbSP98OWwCg/Ws5oeYOf
MPd+q1h+iUswFBOJedKupZEqOAhP8fMF0sp8uz1ytPPeoRfMEdDiwJS3OJFYK3cSBAX9XK+9uhPz
xJpKDKoEy5b3JbCclMyvAJBO3iHTaZLpyPuDrMpul+xZqHgFvJFPBiyos9w8uVr+K+c157LMrn/y
YJN6jSFcgZmfCAhGIwMtS3pyE6qIUUEDSqoiEHzCxvT3IPCiFL0NKPjHJYfTdCDwQuwLWghkjnkg
hA0AYTZzl73NlEZwmJ6Cb3iM3H/gzRr86XCQBFbiE9XiuzMiCdo7UPGU5GGd3fhtpivNVTlt5HyR
0ojeZu99Svni0sUA8UzWrzy/RpyLKPgX/IRfecqfKl2MaD4Ym4AVfLPv4+REIcoMvJw8cuK8zwz+
MQtpjHBySXVNl6QveBMHge0qAUgeh1YC3A0gDWLGitnx5ORuMv/oKUEcxiGHCi9i5NL/jcNfuUUc
CfTEdtKnlM1IrcqSUB302STsy+nB/+NXucyFkSUUgRn4CgRPoUJ+1iDuIsIh2JO8w2Vg2QkdixSb
hYjjmjgzw9QDmxSMYJzDp8ERk58kGcN/tC1Ze8+BfCZ0SKhjOXCykHDLD5KcQr4Xy/Z9eXIecYoJ
6rWBcYqKyTK8Ouv1EvcYeYF8lbxYXO4kn/tcCyKz/Dz5NzGdlrORfiBY4IfJOUMHB2YEX49kwIBd
jwRggr08NIg/ZnRvMAzQOoIqIKJ/MxGIla8j4RGlZ+F5UBdw0Vw8Cxj25iOoXW6v3ELZf1wQu082
nfImYWo9y3/NqO/RN3lCVuNHvG1W5ZJFPlnKMiwTEMzToYIxVoG2lkwKKJRvUsTBNXlXR++3Jm8Q
l2mIDTvZQyL+jF8Cc0IMj3w17DmRAAZp+hdD+K+Ao0w00BeWFcuA6XeCHt5/Me8T97I3ZYD94dn0
0WXUWLYwyyoFRpIPc/ZBSSSoVUu6YjQURspv0ZWVBimRty/5uaQ1ElUkz1Xmn6gqkZjdJZ0SkLs3
jARHazmGnCm6oVc2GCSBEK5BV+/R0ZBO/xt7AYMZS2NCoCxppupkL83b8gQveaLB5zd4xVBStphU
D1lGYFWGToQlx9QD2T1yKpzLcpvkNBfxE7lpklJiSg6K8in39IEEsvdJ6YtVq4IHOBNRDGvx2T9u
bj+JzVMVko3QeOSf/49F1OZWDaATfSkzKCxC6xpJnlxS0wqdUWob1r+sVVmp7zUvgev1Di7mO+RI
ZS2TJGLoEsGRumwlCH/0leWdWQMh+okumchRywwa8XqLNCBWeBjY8X/IkNDTr9/MgAcFhWRS9bsr
/S4Y3omG4FviG45EPEChQIUxDXCpXmWuRcwlmZ/ibJc+JWLSZLvkGEDoq8HhnRdJhhVIRSO/gUl4
0u9ABqqbBg0ZGCcjuY2cX/Jb8iRpNkXULJIvEQJdbCAIh/r8znibPDSTt4ZcJuX7HQkwdiEbTraF
lPmwiviAooRh8GMg7sifHS3WbBLFP/wpm40Cp98XRiZSdMxOClXu1H8MOr6M3BhsIylhZFu+VwWV
ruZnX20UNWW7SDL6+QBqdbVZ5j0nTP5wI6UWO39Rjx2EaFED+UlGIXqNkjs3/YoPtXcZtDZSwd+Y
0RLsTbCPDzj4AvCTmkuWqaQxbNklFvHMVMq6RJaTYyCJOQo/kp1H2EzVjyxDmH/vROXZjXqnv8f7
Nsit+O9EEIqsScu4RnqqQhxV5CulMyRsWfktatX3nljayQcYYPBwM26G5eZvxmQVJHDCZIoqmrxE
jWp/pmz5vHa53COK1QN8QUWUe8gUco+Zrj8m//h4QmIVRdEC1T3RckNPlFutqgCgr8F8J5Hvg6+T
mt4prZD+HDFih1uJcnGYb0BcH57ck9NVvJ0KzleGjnjcMY+Q0VYIloXXCWMG2J7MojxDs2t2r34N
Cv3k/aFlRZb5+WD39TRGqc3e/xtX3xAKfL3lAsWpqhjdqED6+k60sT8Xy1ANwnJPYkINORKmlvhY
4XTSvU/F2cMSgaY7Svf1qHpi0Xhj8rLDziOtu7toDn+k1huWye1dwAuiI71SYTCVgLUaLZ4PCvQg
o2kHoF8CKQmwVKL8Kj14OX/4CCjXJCyl3BvBmG4/J/I0VnzsoZv4dqiWWPbGJ9gRcqyJAVYH7Fe0
oGCXyfx5zdsQjuZbJM8atAcG08RiQcVIP13BA6O92UMGfBlNYp7a3Obrx++JcPbbQi33EP/Ga0mp
xQq6GN9m+Tyb5zJWjnwMnxlYrRDepQFPzY/yEa1qMgT0hxmiPZxhe4Io0vxD8Z8YFjkX0zmCN55c
RPCv718ZnZzI4Z+Mg3bgqx6x/4w9VIui1uiY9mrmIkGMCZjch9mNqUKZK+R/5G/fvwBbICaVFH9g
EmcHURx9YjCLZzLGCFdwHhHGJC7k6KugRhBjBqk5V1oRyC5AT/h8gIWTG1JpCo4mHwJIlsXaMhcN
o/zsHtOJ0DJZPVbl6rQ4bl+r9j6PvXT7rNwURdi7+3j/4Q4hz3Y/nx+626Lu6jiv968o6SqqoyGS
0zgd1XnsH/vL4bFPHW1atZ0j2ikyvKzyxBtHJ0+v5A8MoUd/BZRVZr9wdWECfa3ycdvdd/a4/dUh
aY0YGK0HSg8pjkHc/7RPpPuR05OVj6NrBppnBNGbT6O+KUHMnoXSr20vNEc6KflU+iQWaX6g+0wH
8yFEQCZyqSsVT6Cp60+UyIkNSeDqdnrFTkIuRaikBo0jBvaSwgKN06FRPIgI/J10i2mGkgZM5QFI
JIAYILyts0sJAKeXhhPAxgI6lJTtUg9spJy5ONIHOCKgQ8H/77SQM4PZa7R5hasn/TkJf1J1Caog
kDNy32MBT2S9/uOer8i5BDKT7yxPdUcuJglwyxWHvRr51A+oRDDbDAa3LsjRZhe7kyygrhVUTapG
UD2PEMecMqujBDU59Me6D/0f1tIbrZI8WyoaKTyeJFEfa3NRWxWgcTWYLuRnC/ZE1iofIOuce3MU
QFGBFDk2MQSSTf+h5QPOUgPFaLNJWBA4U7IXKWIFiCJJoVZCXJA3zPznXC7SDimxSK/k53xSfEGC
TWoxAtgWtdC+oD7yXuUV0nuQ+fFPCfe5NhtFr3fLQnAtLuhdHUubhrkVEJYr4AszsEQ2KfK4kQL6
fBRKJezJw2EynbFhBKlBKKTI3r0JwmTFAsPJU7S4QdIIBrq5y00Q+EFYTp9oIK8RIFtaS//RiaTg
u4yDzYaDFYiB6lkO2nQAAinjJvKFjBIgJ/upOyR1AlUglZpx4oez/UlaBbb3te8w+BGuh2T0rxDO
8zDszcAlLhCPqTveMwPCPnj4uKMzg6uGUfedVaPQLgNrYqbwAT8FAP4AByqXSXYGSoeGPutInoLA
6vOdkIRJWTjSDXdVgzvlIe8Xxf6eLMudFOZi/ygQqo5esaRzIBQLSmAG9uW+f5JWefiShSYeFGy6
M3sAceFnvzlurD0JxtI9bIelb0yeBHkqnnfiXPoZH1WQ+3TMl2vJMUV9Fxwd5thSWrYypcBQf45S
fM0wjLCOhCfywk6iNXmIqcQEvXZXAHjRXBSonREE0Zd4a0yITi/WOaepTKWc+jlK+Zs2vZb6jzn9
tyR4RZ0ifozYJeIEJiFN96T7xDCUBBLeVslW0LuyOCQ7lSEpWedSmUhWiu4oy6Ei9ZLVBbYuG1Ua
6P/G4ig3Ka02pJ4QMzZAWKx9ti71G0Mon29JXQJqTOElW1igmWqaiLRrewkdW7Wd5PvSNzl4WQLD
ZpzTENxnEAtebsLZOG9XrrK/jbG6oe1yFrG+A0GqoRohxA3tRbK69Fs/FdJp6Mcyfv7XJo3/Tr7T
6XGqHx3tq/lqb8qjE++iOdT6sTZEQ8Y30dvZtykCT7DYQ3R6tYV2dNs7hlQLaBKcIZg62I7O4bvQ
DnaYD9vs2ouHQN+hOuBZ85UWznNvb9Dr+kXVgArovnsV/VbmShCEiDPH7+oHJRW/Na6nOfGKKEmw
7axuCBQe7ot0TOTEwUYC95+1U+WNpi8Mc7oIfOivryO2YnZo455GiCJDXNY7uOM249x/Cuzsmo6F
RyCwsNhN3Ss9dSDTuKsxJkxkYeIXzQTmMUb2zw0F4s4KE6fv+BdlE0xxTBTLjmN1UrPUCKNN7LZq
7zxPvvI10p1H19pdTNfWUfgsd8W0/iPbIQ0rQMlhUz65S+c1SkA0gEhX4X3YTs1ptlOHdPlSPOZb
mC0/vjW8Z6Aj8DRX5dzi/Wd7a450VO00LacokB/yVJTtmOQhxqDRRIoAa9DVUdnTnWvtvlC2Upxs
32rQIykKJ0fS2UR42drXC3113B4XOiMx9wVuVjoU9nsviX9q2NCUdwHz920YipfZEbGjx/TEMVsF
lLlTtjbz2B0Uhe+hwagH6gOQoUpGNLwnU/LyNTJG8tihLMRQsOEcMVOF/YBL+E5BVwYYef5E+SLH
CAvS9eg5sX9o37WbwM55tM1W25YTboL4WR2Zk+IJ/CpV8NzZENV5NDUz0U7616LMGZdLdujfva8u
y9Rt/dy3nW9jhOUeyn7+EVsKBHNT51S4OYn40piehxbid50JigiRU8/O8HhXrZ94L7h/tj4HCBoo
K2Hyx0PwexbVDJnxKUXigWTHniZz3HzGDFKPr182HPIzenu0MaEd6ET5RSr3s9cZxuGl8UmiyBKt
QYXEEq58yB+g1fJXTKsxymoVGRbTw22HLUtepP5WGMjAb4YGRBSzgyR19cQtElhGrvYXLfgHFalx
kBSWAozoH+0HIbaiAdhoI8b6ZaDxAk9NH5U87RX6AqhOIN9Y+KnWJ5fltddMfEtV9D4aRLvdCykp
3gi6y0/P9scxdjgtGcA/cj00GjgF1jk6A2SgOYLQ6cWJedCkuFgGVG5z4KaSw6WHdKvrrnGgF8+L
t+xMvqLaMrG3NHw5XWjvW+75HPAqJHGy2K9sz6bptGDjJ1zly405n8H62j5D3CiGKfB4/6xvFL1G
91E+t+EUZasc7J+6FTL5+3swP25EfnrxrZNfQ4XTOeMcVNSORFxoNPi1P9zijs/aC7mDgVYEj3kr
5/GgZfmtfyOfOCWtLnvxV4PsKHLqyAJxbFIec5IRrBfV5vGFSvmqhE2DBUEMf901YZh1TT+Dumjv
jKVo3nA8QKJdqomnM5vEPAYz8FT81BJnj3eNPJvB0cCuzecvRE9vi6J/XSH6lq0uDVMHz45THNRv
5eSbP/n+uUYdyLqiOxZYia8hyMS2hiuEemPtPpCq2F337Um6o3WuuxBa1pwJJzKQSXZ1LhuVPXAb
UeKF17myurHsKknTtdg9kulTDHHgkorDjWmmyZAHg4A3WTge7kzH/RAs7gQZwMfMt8jAfy+wNVKZ
vUIv8wH2jesYDiyKk+9eqqvd3JSJv6OnIZgFpdl9PFycCjN0Zh9Y1UZTKhdULTJyS/rxv+3fFyz6
+XWV5sExDlBBtTfcl+iAMP2GNVfaTrNByRS91iccJpLqi9P5fa2fVigJtpmF1rN/orXbtYmgESea
KInGf9efanfZKfP4p+rm08skmjG/Y5AwHaxv7ZCOKzZA5Vxz70QBE7vUJBbGHLEsFZPwfLjP9IeD
xOgCYYdmVDL4hqZC4iAWEa0J7jRkOlJ9UeBoDCVsGzIVqodV8oWQ7zfWy4aoJSAClTN9kIgnbId+
y+68vP3oDAyWyGoh1DvlvrZlHzt2FNSw90kkeSU3jp7lydUpnYADaze7eVkySSbEiNL4iVtDPQo6
l8AqRi1roOhDKkSugvEJkuSt9oNA0MZaJmvK0aBd+leUY9aVGXTa/gP1iKd3yQYWkrZaqHZ69rkf
qSP8eo8z+Ixz5Sv5IUpEW95b6/Cao0j/h0QJOc998+SGmFSTdle3e+VzICdYRiBh3KgkDoWoRE6P
CPLpDg+hdXEyRmNICVjHIiXmwmtDX4rRvXH8V0M0UtePddxTV/dxPinG198XszZ74reFhZMBDnma
cphx1zXLfzLHSR2AgAhB2dXH++jbHHbGPA9zff/LwEvMBRV/2naQvXic/IYZOxVX0e7NDLhDzfOn
4s7r0465V5ARNPqnE2RKYr5l/1RoYHL6gMutXut0Rwmdu9UuLR0V96y2q1OdXOV9XLGqjH+Ng6W7
bBCrEgXhvPDKEzqjEPSRv27n/mmX0JyFk0XR1nKeG5v0luIWMWnOpNNbMvT7skJ+Rb876h1pFf9F
rlbJrUZeI+eHWOAYgCfEatJ7JhV/s1+OccIHJqPsQ2A7DnnUGcHkjC7SLPWovUNbKlmh4qGuisOJ
yLEiamhUo5hNceqhuXSA+H1atFfAdnOifEkppg6z7/sfzigtWYEGbFYSgiVBpL65FgMwtmOVTvMX
HTqr7Bfo5F44GFfXP+nTSUhcDY/gY1F2/kXziL5uNuwYPcMelreedeumUyXyXpnXMNyVBS2Y5eBX
V5kDVCBSZ+D0SOlYiD8eCTTkZyGt8OC2xLxy1lm3v/RfYxRNsRr50ZdXpIhTsUxrYyD0nVwdfjFp
+thVhhxs8qdyZ/zGy/MCjeJke2VPzlECITG4YWZFVULvJ3WVNyxjU9ag04jXss8ZozGzoY2tdT3t
oOAClIrI/APpX5ASdUjOBT6nLuUn7+L9fWZ03GiBeZG96Ozkov6sm4+gYf0V71TVj79b6/C6Y4hW
bbwjXoA1qpAuuRn2DBqyVv0LmvUn8iT3wvdpxAbuuUogtHDqHpKTk69gy/yeduovGAiZ6DEP7gcA
nPMcIc9VDZsAD49qZvyRKqDoMuFWnqbKLFtal7f6zo851KesqxyCDvXLttymX+o0A6U0yPVg7i1L
EN3E4wLTMIHk+ERM/NUD0PvhO5Ay6Xwmidi8whZQjBJYJJltJ0PtaX9HDoelSUzk0oinh9dMn3Gu
8R6NZMBKrJh/o/Cm6wLoCqV//kDr7RXL3lBWpLxkRdGBIwjtqupPX1bT4q/+s1AAzObw1ZY1x5/H
6Wd7D7KcwWljsXUU8mCv9XQVoGMoZEnAZHYNcBArFIppPURHL4tCm+EBXKR7+m96YPu0oGAWQYS0
9YJ/oaJZ3Gko8ubuXoEkEWDF9Br7OcNiy8sfKr05UTk05g+o2saXgkA8Wu24utUssl6MYg788MYn
2qWQ1RTP5uxf2I2YeqKJmh7dEhGlVHaLzZK2Jd62wDg170WD/DG8oU8OtlBQuSJonsQul0SsJW4U
rL0NYqR5GZ4WjeV1gNaKgKdNpnhFMTvoxDPD8tDsxU9dv7jXOZ80AAi5F92LgboCceiZh8XTN5Ux
B16+ftno8XTpyBgPn7UPRGkHKhMa5g+T9tozPDbhOQ/rNtKf3FzPPPXr188RYIjg1HFt28MUsWLw
7uqhUZxcUaH240ugvfw7wArtTXT8uvX2XgY64oL6EBsXykcui4mm+hqeqLhfwAAQaW2vsgYXVNIV
Pz/TSbEzUq6uPr/tkqF9CVtpV7NdYytiTkxjc59VOdgvG038ul9uk/0V8ahj+EfGusEg19GyTd1A
a/mQ0chiyg7V1RcQruU9YFPmSFv1jhdfaXnPqvsovfivNdA8NGN55dG9BxGF6s2tqIHhRb8rtssy
D2oGpch8+vZWwU3ddhLMf869gtTlp26jVGa5d6Y4ecU32ya/ocHr8bxzxB6PQ63t3emxYtJ6dzGz
x0mFmT0mxwIVQk59H9eL/D6nOCWm4lCqgEJtT9XQghSxfabDTnumvSbHhCHCalZE33U5TJS+DIld
16/6u066DZS39TVsYx2XhvXghqDoa2I0LoaRJr+mJtJPBMZdsYz5Jsy10MzTu491BWBYM4Kg1y5x
C/z0RU9PI803oYlCGFyYW8SxLnRNzvPMHHUQOYMWTTkIW+LXGKbfOkGc2Bakvduq9UVZ1VjDEphC
J2fXgpaGZGSSdV/H4b3j57cpB2LHGMoqSOX9m1D8Oz1lhU4gonOcvlSTsOPyXoFv78W9W0Fndcm+
wMFZRNX2QfXeBMVZQPI28ZBF1/bNVu8Sj6xmiS496ZSuoQNHKNoBkHeKLuWD/erqORbpvWtnd+Z2
R7fBC/esc79Ff5LS/xKYnXFDUQ8uQCpz2r7KPnL99jWUs8iYsa6sKoRSYXHngDkQ9G8Oj8KPMJa4
DfhaVu3t6lMD3dNucfujNIk1r776NuIOwLewdpOeChRX+PZtgBdAcfFq2nx8YTlLbwOe5rE+uQUK
sNBM68HLDiXNYEsTxLWIaB8ghl3A4KAHZngxqlZ1N8I3Aa24BF7qMfKup6+MA4jOLOnxvv1tXhku
LNfmVBuBIXDDkHkmh2vGHfT7Ho52HzYV2SHC8Kj9u+19uqgG2Y1gUlYuEuOj/EZ6jTAkiRW2R+pE
wTMDDTmaBBA4viK1m77CR+pid49gK9qJdLeTUEvHN+TG/hqSEMstmlFryzPEkh798KbP8gPSB8C3
uSj77JEw85ZoR9zbdMtJC9+Xrga6Rzl/evgvCwGyu0geWntz096ju+cW9JFQjrgNy2JA5d+CiQ3E
Rd0rNsZAKdW4s1LYyAD0qAOG0Vu8rx6dNnyVWaLI717abrMnwp69DhY09GEgjIK40sSkdLLZvBSV
Ve0ZwMFp970guP39F0z2vNe2wzu5ANx9aATm/pxPKYRO0KQpuh9bS1+o0By2+qSEXjo7Q4TXXY6M
bP74hUWxs5aU/iZx8qFsI22aa5527pevJQfCtfPDsXm/+mpikOyQAiDlAALS6dAhMAeFJfUG57/1
qyShoXefagDNn+IjRS+YkrABJcXnGQVLkRQgelELxuFzf+NtQd1gQvvKYqVvxg6yd3rRVZJhzhRI
G8VvNgx+nYh7evQW4diSNkEdeqrOLWacW8vIcFEGp0a2Yr9lBnSy8i/0FIlZqAhWrQkNBk5mfHH5
KpVRP2ZXbfeUjm40cSI3Q0gh6p+HGFucrj6PPGZCixHoMI3d6OVQflbCS2KNACLEX7QNcYFvS6xj
A2S4o1LmrZH3fpwRU09tRAeZaqgzv9XxdLggj/ljDSZ1uvSoPAp6U3XSa138tuq0Ub9+DjRcMJmt
mSRRoNM9fIMRFRbnyHCYHkmWeruTrUyMLEBq6onem3sj7m/Y+zrahIoyiInUM/Qln1o35lC79srI
vSchmEm5tFpuRvUoGJN70RyFupybQsXK7l7Fh2atIw844O5cf7N1TKkGoE+R9vARXPFqqv8yfDS+
AiS00bWeCq11/oQCQ0iY8pclCSee6TZREHXzUbTQtjgO0h5E4gjw1BwWiLyPrJeX7K890AoOlAof
k7ltDQo9xLH4mbroXWe7Yh2Rm8GIQ/dmfpzf8HymBt+2VqRDCO5x7nDM75uvpnb5t+uh9SvZITYP
NfyZuvJUejX6KCs8/eTc0h5LE5hHe3g1ujxr0yKmAHS2gfh9QOkFKWZu4/9JMoBLMY2WcUdfsNAo
V+LCV6lWn/33M2N98KCb/pMiInHzQE2cmDrl+4ZomtkvBrbeox5Kd83TZzWTjj1ZjhycgtP0yYhi
fKOAjkjFL/NH7ptvRcznMms5+oys87a/DxPUVNeUgKlvlJMWssgPn+d4toMrj7JeJLDgbj1qbnKi
JPNmvO3XuN14ZzhsSk9D50DvqeP76orl8FKHNL1s/jg5aAtrC5X9ADcEekfOumtPOJmN2XkFSkGk
gRrOkZHMSHSoLJXYf/VaL587Qi1GdZqjQHhmyfRue8VvY91JA7c11X91MuMNwTiakjrh00iZ9nQF
zMCBhQWTYDVhAWX2VW5xxy8XRD4gHKoG01ffOjeALbf2+N5aieSVBfeI4/Y+uBgDbCTO6tIuFgai
1+vrHFwOFVmKbTPDVr6bDmwtbA8fxlAl7zTjUUnBjpWNVdWOaXkxxdOp3D2aIL5NitpToBJwVgKy
4/7xHJbPkCuncDV2p/NEfzrnafIHbKLjAfSrT4BGrlTaP43LjBOwHlyL2NeIxbHfpki8XoMSUJX6
UPEqaEN4V5CFfdWbPAlI5wXfDgF/KTivj0AxRuoY+VBKiiNLF0VTw718tbfclpxIOb+inQDUNTOS
L1Bk7dEtksED/W8YEGABhlPoFCdL6oUSAIjl2/FyeE24eSAHupyxBlr2UHtOOSqwyHt2giO2xTVf
ARCDeFLe7iPT08m8mDTmjBxuqbjgPCoNVkacDPSSS1ZWYDTUO76FFOs41v2a3jWFNnNu2eD5HSlj
7QUe1QWpzMqeHP0kpUjAdxCo3mKkQ4JmBwhyD6MNmX0LAle/nlGpv3rkRJANqjBHgArtJaJ39/aj
XEat28xY1xX+ff4JJPTeU1jWa4A41uCRC2p44pQZVJJUPtf5+dFvmSCaS+JqC0MdcUa07F27E/Iv
JAmId6KsGYGKZg51J3USp0qhjlgw+cl/0vYpPPBMZZJ0JiYDlvB66Zp+x6jtjAUbeNz9B4Er4MCn
ZXLKBmRIcTMApyXM5M/v7BiqVdg692/RuLp8s7wAb6rGMTfgincyPbt7RBgUExUU3F4BeV5H/3s1
34K9AEEqgEGNazb+Pe1xz3IUTrVhlf3m4L6szg7De9FEybv3aMxKO5mDFG9yzp0m4OjiNcltnTVB
1EzM46ho4MjRMoBy//rK0aVW+1Uz0a7MrB8dsVhBi1UfctmkiXwmt9PygEhlA8o9fhKk9x1qCN3R
iq3CoAoEGnoQjKxfe3Q6Ir+i0xmc52XmxBV3wU9+AYEk0zLGRFeoFfZGgJaTW48FbjWAFR11/EIt
/zHsDG90PkYkR8kcnGPJzsjrAD7WNxVQiWUN4g+1Q/7wLDwtHhHkdSYSKWLBusVCigjaDuIj3b19
wv/TuGJ2jJCgODdYSj4YKkf3JtqCKKt7vtq8eOS/12HRuCk0650ySAhTuMOuWsBvEQ3njO9IX0Bf
N8UXuNbpADydLtsA6z88wBtsFTL/cTGydHS8Pa2GmAXwQuC++xiokaVFR9oV4kVx/Sp71/Pmcocg
7FyUZWz8ac2G7CCvwvL5fbawd/HJetEptvS/XAGaAWC9IadDXk2a0TI9VIyb14iEVGcyg12JYwZE
vJXeT8H9x89FW6gY8DJJHc+uRhIUdH5bkqyxkOjl0WzITzIIkW7pJbTNbk0ggiQ8apavTfanjdI3
PUVaA1WftD99wo5IekJKo/LEkRqTXq8ZiUvldXJnCgmGI0jIjS4JFsL0tYDQu2U/pjxzrNG120Yv
P3gW7p1A9PfCHBPS2shA8w5KR4E/mjJrj0mWD8ZCKSHHmX2bdTvDuaOD4H9osAXZ8P0L5CaapSl9
dxheWqj7EEpmFe9xVOyr85YStF6nwKx9bIY4JH5zTFyGJhUFzeWVSfHtXiOejFOUnkqocyLF0Xr2
wz3OOT/TecEA2dj4fo0JkNpataYtlgBtNobJXqjtPWQ4l4SitoeZ1SdIx907AAdzAbtcobag0+Ql
2p7c/+6Wv0w5opHHAf7KupiHoHvacYuXz7PQaDTIQQTzFCrXCcPQBowCkBJB+CXrZakwXsIYaYif
FgxQqktqRdAsHesnfI+PVCugkre3WrBRefSt+PEo1LfD/AbreJdAU2cfnh2wiPviOABj55g90R3n
WbZ6NIeA8oC+YY683NtxhSmWhjfVc8DCyM1ZqxzqaAvFPsd4XPp3k65GDDBIjbKjfQ2Eo0JtMwOc
bDhU2G+M4faNaevCfMR59cS/6F1qpT0Lsk5MrusiBFV7rFsaB2S6zYHzC18yxa+x3wbHPHYvrW6K
lBhnBo4lJSY98CnY8DDnYiu8ZSFpDpUD/l0RdzKiz8cuuVCbxh6HGIqnh+dzYJD7JnaXdyrHLByb
eqBzJUQXIP54foI4ihPfJMY1SkOwRcYlZDpYB2kYxb/05jSP7o/dPc3I9PW90X+cfqBtok0xboXR
6OU9htE0Bm07LS2nPizUOzI9rS4nzKnbwFYAbMEYBwE5+YlQ+c18f8PtAQAQWWZS3akRYlSAJlTb
4f0DXUYbDv16qtgT4NXi4TGMmXbZmBxU1UGBjKBgOEgeiKAlYeh0DOi4ne0uVYsEDm2KhR6gCInl
i3TttTqOq0NxHJ0U/1L/2MCNmgfm8eq9tAMZCwWUyQZSoMCk4zvWes9l0289LPeJUxXkQ4YUrgMz
c+1iyMHwWHXMyHlADAanoUl4HbQgWpyGJ7JKHqPzNHe83G7cDNtB97I44haCgsF1XDFXEXOYThOM
1uBjdyZkczFHQRqIy9mDurwVEo3oM2oj9ZtxLCEWq7/3Qdb2zGSCpR2lfLqzXfLkNgZephgCISRD
S4TtQqnippF3N8Ls7/yXMYYt/UJfRccbUBKK14S4ct0fG8dG4oAzLa09S/VE/+5gRv6l3B1hJZM6
H2kVb8lk65/7Btbiwzc4Cb5K6ntBsR7lWFmcKV1mZJ0I1GtfNMY7MwwrGKS8tHyT1su6zVwvuBBo
KzjCpKlA1M80ncxBdeh8V5Zn2C5GiNGUPZ+VfguPw+OqavUMQL8Z+V9EJ7sIjhz0BoYSE4LqStIm
Qn7ZTzBTfmwVgz55a1RaO3Lqe9K7db5r2vRpa0QSkfToQD9W2gXOqHRgjWIItfCZ9xLc0VCHvzF0
AFv34h9fXaY8Luuc9CpasklPl0OTflc5OeGP2lBYye7g7xMNS4PFmd2KNdJ1jDdi/wgslnw3/cwD
Ak7VaaegCxBCVbiZsxfmncTu7eXVK+yxAtwwKs9uVoZl0Y9hYdLW6xYFPgj33iWHgRUafK5V8Hxp
YWqnXszPa3+XrLOqr+R+595NbwsNLh9gyDnC2iN7BpdL2LHCKLfcCzBNwYw0HYerta0ZXb6ybpmK
LU/h8RDHP7q+J6a3wmnRJy8nCXmuU9WliV/DUceNclPd+w+O0k1cODUIY+XlK7q5tIApuwifRf+4
Q+0Hzhy2puVW0Jn+aUsaZKbe/dBiCLu9P+IGYqCvx1MqbGYJsRnbry6LO01zI6A+6+RkmSb0v1OY
oEF4jlJonmvbAFoEWHFjRsJ5AUoUAwW0aK5Vk/oPgxu8TKjWt9ZC9e/BmXZDYCBoMbiQiHVPcDCz
H31doM+oP3w2Qbddg3H244YDWLzKrqLOjs3gPsPSvoOpi3aIFiDDyuzScss5Bp0yG5kezsBWia8y
EQWa7uba9+PRbUXu7eUVJwoQp6x9Let24AdjiXNHdWNPNL8hRAvugzxuo3oKbcJ9jdTpbXCmf4B5
gBOzxqL+VQ1vw86m8wcC7133ry8q2pPqd34zvIe07r0e8jDogaMmOM+PCOch7KXuwVhLMHooxusH
3AGN0Op3jj75yulAM53ZE4YKjt2T6pIJqoBwNti4e2oBjvV0uOkba9H0Ooe66LZDHXYk5rNFL636
YLFkBPHo0XHNI5cPoBXSngN5dLLFeVuAqQYUUK7+o1SeDh/OBxlH9STzjnnY+aLNeoSEDbzPadh0
j9vqoO7zIad4skcYF2lhthKdzDZkVMb2cV5apUG0O6KexDc+x9P4j9Lqi3KYO26eQ21EiKDhCFWI
7oA4FskW4pDEUJUNw2GrUxcCGh13D4U5rLiPgeivEqouOcl1Oz1vW7jY0Yz86vwUe/5OCQvOfAgU
CFmcuU/ulbUK4ue3hnjvoZPGAX3Tuzejp3/lI4tMUg0ta3jv1SsLwPHrwo+KMRtwrHl7whtFu9hg
JxuHCMKH8zo8DueFTvEXynJEyVJQejfuvkBjIq7iSdAKykUODRDF1sX9N/WeBcyWLuDpneN4epRh
VIZTGeWfqCbGBv7Vx1mN1dOawxBDSIMWGJaaFcoazbx0h8+Fseps7JzGCeLIyqwzSyUfK4baL75C
0ZJLVRlonKqjDlzHPr018BplahJxoM3o8+NXu994Lw271OCO44MJBDEFQcK6sx7A3YFq9uAknmH2
amL19z+OzqtJVXQLw7/IKkRJt5Ixx7a9odTuBiRIRvj1+2FXnTrnzMyeboUvrPWm9Sw3IzHBF2zt
6Bnn323q+cspovntnHkgHkQ3cH9pE+lB2qh46B7NKr+Ve0QMW5l99c1/cZiEnflSSctB0ZY1Rjc1
0wcDp3iw5kxhbNMUp9FvXl0pALhQx8IbLIuS+3/uy1horRir6zGwU140TNW9MpqJWT8wfq/K2SI8
L6+0e6grpnNzWrrcVwRPribXqQ9G2EL+XJhDR4tRkSLBjNAHLC+aCO7dykxj790Z6Z3WTwR0t1i5
6YzpGRHQ5cRUbxxtXNbKdAXx588JeoHkOCpPcWzEZaxODG9Jx/FWE0IkjoxV+OI6Up7VBuaBmPof
gXFXYBLCKNS/iR44BmI7tE2kPuOQu82TZ759e7gX/hqFlo2xRPGfuB78tZYwJ5OeTbJmFpxDLiKL
rS6oG9kZf2MLbNId0gFpEyrkev7D3xqpm16XjsO1GMbpNKAGmT3z1zJ1DPkVCp2fXvPCp7bMssLS
fppMDaUn43TKm6iDZc0Y6KFca1kAIcpWy5kwAiJKf9+UF8g29CgkkZp8Wy4+NPxKuqq8V7SZoSdK
XgYr78NcKIgz7DpTXeANM3Iz+YU36opjh9vdeB2yS+qepzSvZ84sgt+oG+7NSW4QB+gcoUCj/XTT
UrPazdZ/cESY0pnmD6jl0KMqbU4vfOXFEgFE1VjvmkRCMkR9njvjjJP1+7UVNv658t6A53b2VNF3
j4EhU21NW6wtALV5hMyl3o9jk0RN57TJdwn9gvX5Aa6PN+Di8GVoQ6iK4EyfowH3s8q+RQa2PmJ5
ySU7AwLWwV4Ee5CpiMXEmEx+pj8T2Z1t46mdD6AbJ+CDPtfnSJAQQm5V36SAFOycyD3StVOTXnID
Q4ywKjqI0xuEC11EoRinGnBds9XPIv2DhgKQr5+9HdHQ6iUc0KoBlVvUnHy42Y1k/+aCfwZfvWC2
aDkEm1aFziU/UfyCGPFVNvGBb0JZwzfTbNR+2w/ADCTLCTn6r3II/wLqYfYFgmNvuo91yfQp6nD7
H6pfyj5GhCGWZQYIkX3ZODo6+CtASYdsUV+xeRgI3Mgz6gqdAdfCna5O0EZzijR2BqVkgqvF8LHG
q18yVim9g/3Edx8XG+c53Ho2wfupgFCcGKE4mGHuFiBHRrkj2LyxJyjnnNqpOq95GSVQ+ksfDu1L
n+Bpk5yMiTD3GB44Wg8aHfbsARH0JTGQy/fCHfabZAeLzt7Yohvs7jxsfiUKUKfBau7WpSPf4j+q
btUMmDA1RiNRu0NfzG35VnNOESHzAcIaoalmWU0BKi/M0cHQqKyF9fsW+szuWrJLGX79YfIctLRq
C8VvSLglQhDuYEgAwdJ8htKSvsAZlrucCUADtCmXWDNQRaFYVnsT2lZioKDxcRt5gyjhjX1K93c8
m2IvOUiZKasooyfC5hWgbAKkN+epgYSRyb8VI8Ti8xgZjkaDi20EqEysbRw5c23VjW6G1KlRVBE/
aqjr10/2w4w3hMdbTI5w+Qh2mAnE6GmY1D3jcBgMOHqP5n8ANKBnnWRJvIcGmwTjscofMbDiyInj
L61eSl8CIvJgTA4PsK7q9MzkKIuWKl9Bm2BRGHIvbUGYO923BLgC8aeH0Sj5mBlR1J50mx1mt6no
DPS0Nn8KBVZLLNP4AJBNhIw8YwppdpT14Ca4EpkTXMeWb0WrArcWiuPu1oxIHPVMcvEx3B/7wPCP
c6hYxPXk6hsqsjvoMoNRSbBhoBXOIC+Kk1B8zy4fyGp2UDAcgx8535aylf7MryLnuLr5noEEugnt
Jd2bioaHg9PMAqvdhE58ReLzRWkcGQ3aHUOsGLVMOYC9D+1/dOIvOakh/XY165lB2jgSn+F7x2ip
ZwLAmfx9kIRyJREUK8GpLRTwjydvkrYo0qCvnCklpKftp/cQ0+WXykmDv1XdFIGZgSncZcFCFhMs
NEZ1fxgubkYIHCRQHXXiKps58tuXqbEOhB/BrZ6MEYMBvSsmNJX/na7H8AVetT4JLAW5oS75ervl
AGTnjGzFMNHFZznoi5kX7dLaFJ9pb+UXvA/0hNxrmCpOn0P1ZA7A9HdgEhPjPK0WJKtjvq1REcsv
oLxH5CS27hzPaSXpUuYWhDUd4UPeTBEGiubVDuSrBcdOtPLqCBQ5QTvHSD8mvQztLv3oQYtOK3Cb
+PlmfbGVHFoFlQeE+5Loh1HLKI+nQM5uRCPx1cFbkF82ol0DP73MbP5yxh+TmL8nLCfTc70UWzMS
rU8MTynrbONcfuttzdhIb8KMx8DN0lOXLDWIihd1y5Wj81wKBgc5HU2morkB2QpdSVj4jSGc/UsV
zdAV7EbcH06aJyqaAaiEuIkBehF54zr+uMA0VeLMHspIQgyPfh17tNFgmuEcBiu99Cb5DFywFvoY
FsqtHX9B6ohe5PBWUQBFe5kLJvTmySVS9FDSP2AbxVKKzPnHyWjmlowSxS6ijfJl2Ok5IgzQVSbX
jxAgkuLUi8+yTpAO42ufjY1IdBxTYdSreuvvZstmTbAYNbZZXCdUwl8x3guLBh9mSDLRovCVFCUA
Ql1kJ2Bf9ZC5PZP3Qj3acF0taJi9+R0NpK48SV2zY1ihqQXBuOr4UwHjOd5E5DW/CchdydeXrtQ6
y8//Cj9mpEs9SgFJ/S+Q9i1gPxnyyONW79RGeYqjkzH3fJslFzfSDzAtjLsHYQxxS46UceP2kT3x
3OHgWZVu5MnH0Bj71dMLY2/9/FRr5ARxeJUBv1Sc4TSuHyYgZsKuulOGwRXM912O8Q5IlosOvd0M
jfhY77C8DmMRmS7xdrgfSthDwyKaP2OvPX4c5RH/RjpOgWu5mXki0gsjg15jjrHe/mVf9KvBWq3X
iqZzKNTUHHZxVC4+HiG0ttAfl+Gs/YZObU6FU0chRsPVo8ZTVpMLTUeCdu8ZXmZ7Hsq0sRZ55oqT
RaquZrk5yZze/yv8g1Ica5XT+PnqD0WDbGQhqpkuZ1YQwGmBtpqRag+b3Gfe26c3FKZHoIYcFyQ7
cBtqVsLsuuVsCoPz1cQ/SYMa7dShaAIP9UOvucnAR5WRQjRLFxA1pfEoabgWRj5qpBul5Th5BNyU
qhqclJcwrbEl9TNbUoHrKguHWuL1GFmZK3vhFQwrLh5hhrVhfMC9yX+AHCmjaelgN+BAtFH/AHQ7
eUjXas1p4oSW6mZgAbzoZlE+ajoNQz1FzF1juYI23es30CcF8giAlsFKQZl2iXqjixycfziPUkMG
gh36ZbKTtlNyBjD0o+DrSA2RN4gR79Gm+sJCvELutxcuPu0NckOwCT0WLZhblhiU/0dYNN8R8ysA
To1ww8f4FS7vtbYJWDEJJ9uGu2mdMH4vtaXNx6M3RPdD2AObeDwIcA2smEErAyIz2NSYLYtLz6Oy
qwsyB86hHc+13paFGS9lLkKGR4CJoBNB0DNbMq7TBuAvEUWKTH4WUEITlhLZ88tQm+/mMecUhumr
Fj6um+4e/jArDx7qM/GE2akZtgnCDWgC5ZqhCO2Ly1tgCsWIhrzOjxa9SRif68hHCfw2BxB0Zuxh
cwiCkfWxeVNCsB6xtSonGnYV14ePlCLeO2uoCmWyUKkey1UpXiqyyxTkyROcrThlpf9aU9p6X9i/
2i9QyYp1Wtiz1/Il72jdKw8iadjU0lOcenRe9Vo6z79yBsdUenkub9I9Fse9wlUnQjHuw7mtkvag
6CLqKBeEAD88ui8mfrcOhytUB2GMW+HYRYAVE7fedKTmotXbZGvp2Dvc7CRHLyV01hf5Wljcf+S/
BH/B8UJy56nbY996X960mORi7Ume/nkdMPNyJFntradmdOnPslWxhBPnsAjuzJH/Bu3gFPhLVojK
mJjtlCs0F5imd4hJKH9RmHf7uQevEI1BI+EJnQ9HikMSl959AaVDwtrJL3fB7ASUwzIyExsBCz0a
d+fAExQ2GtQXlBtaOoNjah3dJ09tq27K5wBkjgGBUB6q4isjPB7zdQHxv5nf4kdg0VzRe/Ea5jYS
OULtzN7xlzwLt7ymS3jC9x1BMiUhK0da8aOg2jnqWKVU0gcVbW96ojThU+1wShLZj6KebaHHp4L5
N8hnPcnxd7EenRgbA34vmki2+1Erj4gY9XzqcoFRx+/TM5hV/ZNvp8hqlQdLne3k8pQ+J+ghNztR
j05QG6Bf1KzsyGQbMgle3y9jys+X9TfzZuGuGVDJ/NT0HIFoVC4lZ32a79TWBGIVJMO/vIAQjBwc
TTM1TAThvssMlby1zNYYLKyqOryxgjTPpMZPKgfxmIQpK0cA2w5428jYeX1BNeRGFcPpMnOK+/LN
eIpEL6d/OGmKKSuj9L0XhiLEz3XDFv08Ih5emjlauFLImI3cNr+9Oq/F/8Gppr6+ygBjdXIVbp/v
CKuWANJETEWL4rixWFrv3IwASPsD3fds4ibhZWziZg7/KNdgtKplrGG81rhUeFvivRsMKUYnDS5q
qSD4HSytG8CenNEAKJBOkWQLOL/wQ4pW2XsilU7xdkWwVQkoBSOQIRFnyyhfZt0IvO8fv14kZ6DY
MKAycNPstyguTXKEfIIFglzh+0Ga00YhkAQ/QPuGWNiZvxyR4iuaLZyppiugDgzpu6EE6YNNTBBb
cs5prMOl0HoV49VxWFaInM0KicP0XsfMmkdAsZqNaPGzEy/oKVKa3g8pfNdOqHUZbk9iIKf7CRb9
D9Lo8E4hXvlA36XxcrRdTl4MBzIHD/jL9gPttZc+ei+SMZygFiztBLWVnq2H0AumCG5sERKOsqgA
QiAZKNAH5vASJgq6dhBuLxDzFXS1GK8TaUfDPt2JqlU5Gfba0VCFZmhdOIkNFNHbGYgbhdUxuDJK
4OUkHnU+NxuyjL1CVMAEJxmDB2q006zC7/mXptDuA5H1I6Y/4zDd/PkHTBhgqNOfGSxxsoISfOnC
/v02yEpY55gzkcIAPTf7OlvNyFMloNtfKhg44cwi3EVTc97shFdogBkqzK2StxFePM3qnVJ5GTlk
VsgQ5OeUSnyOaRGDUE7xRHCOdgYnDB0BtTfCENjA0u34TwMxc56Li4A9Bb8cLSTfpNjPN+FywPx0
0hipxm0rRZayme5Fzjc0w1gSajNlt68EF3hzj3LXmfx97A5YBJjx7COTtONTviELoQKjr1YdCimd
BVetgis0IVQ++k4qxtZsz+G+2M7uqkC/rU/ppFJv5n1grD3/Wm3FU+oCPM+wdQzmNEF+bSlQgOVe
BstHbgBbSKZOtMHQRJHwOsLZ4f4Gs6PO3dmTDURj+qtBtH81xtwqLPmrxeO7fRshAQ1jwTa3Qg8q
FAvvEriTad2pBQj6sQtxwR9i1JtdevOHfwDIuRaH8MTRuuio0/GsP6R7iNJ5/MXTzWlYcv5Fa/Bm
hr2Ljn/UbFQK6+FWM1Xa4LkIp1lmpk//2pxgDZCgmhUjsC5CbSq8rcFUnRR6XRr3VENj/1okU1d9
9uR9QG7jPUMITxobcggK2YRw7W4rXXLEFreoPSq5lSC0TwyF84m59hpMdGvIX92xjg3iXNRDIxg8
f5WmdcmjHjAGlYcwt2vmiuTGcJtjwjZzTxYXc9QAR573a5MdKmQRiL1+GbcAXb9Q1/4vQHz9AzIL
C/qHQPNELYHoGX4LAwR2QzY7NqxfHrIMwPyxJ9+Z+doA0f9+SCzvsM4yLPJj0/hzMV1HnPiFMIaS
8FrApW2nROmc27+JnXnlWRiD0FkgyX3hOwL4Oiz6Jb6+rcCY3yYOMXWpMQehmzBbvGGe48xAaoud
IF4mW+mrO3QX1Hwb+RwQB5G70QXRI6OEMNNCrKWFXrrUy3efxOlkR7nvACyDEIzqqTm1GQcUXB8K
l/v8j1KYX8U9GdyxFbL5mGdEJlY+NiiTZ7FJtWXygypuwKsl4440E8o0FiTuLud9CNaobdezQ3gf
o5C4/BLm1sFf8pFpvapD1zMIIhYM4dFUo226RYCJqTs4xIeaz605/Ja6Qceqv3m/3+VvCnAWm/xh
FDpIgGedqzLO2jdm+UJzhvX76I/CL0O+tvdhZldbaoFq6zOhGUPYxEm/wNvll1sAXXDrcf3Elf6O
T2j6oQU+u5CoF/UgbIYrNiUBDgchGhYIGP3mHp7EtfKDwlZ9cFYrscuW4RGdh42/9ZEJxU4Dx+KV
m/9SIEwQzTKSXOW7QiGAbccuZBKUSys6Vmz/j45ZoncU5t4oen5rA1cZIXD4Il4jtM9e+206qzwX
kj18wzYKHDf8s9PQeP5eJNW39CaUmIdGH54oJ+a32anj4nLhdrXF/8HgCLy34ldXmhzN4+cFsmK2
szNdc2YmKHfm+6nqvs3uEV81DhUozjMEX7ed08Nwo+Qkxo4SXGoE80NzEeSLFKfNYnZRPgv5ESNe
u/UrtkogrHoX6JvlXOuCvO5Fs5c4mJfSdDnh7p3ONxrDdocrN9d8k0wv2ezgywYCAsiON1xwqTrc
sJQnpOLEVAzs+cl6OiKoWeONrrv+iwS2VXd+58jQyXAiNkTg7RBZ9seRD1g3xd/THEATg8RDcQey
+JIOzXvHg/mwpzk4yUrdlavcmPwEX0lvlU8BOINK+khZLJ1GkBmUkvM9NGDZsVBgMur/NMVFyTnS
C7hPGg+ZX7EHGRDeevI9h2NWE5srLlngm53T2VdYjNBcDDpIbt4fFTR0EQ1KQElaIUc9IQIHp5hy
liIkmZtYF4LK6vPNixOFkRfL/pgnLqch6Fp8TIiLpawogRYNHEyAqH1mjpxst6Rf0Ez1oe3eX2Bg
3Bko+xodniOsnEm/k6d7gJVMs4vEe9HyUwOl65akl/84Y31FegP3keh4agUHcgU3CHr1bFZi5B7r
yRE3TQ+9sEYkAiSU6kgdxY8BxDniuicAF5Q+vrxEeYtcE01w4Im5pZIMN6bGUgLg24ppuhZY/umK
II/EP3w6A7HX+JOHDTUV/6p693t7MtGpYQsETKEH2KVYFAAZORTcGIye4AbfFxfQHRWnE/NHoeaq
Z1sZ4bWysRuWp/Rzb3fIXTsoVEgCgED4/0uCP8x9c9aRdcKCTVYBynDUxV9onfBz8CJhz0hYPrQr
ZtVtaL6zJzoR0B31rsB1ABS/N59hwzVa5ouSRv9Oge//9Lv6Kz/SGAPDIDVOCc98GQiKR6kFPCC8
TqW3BHNh/NhDw2p/hdUSeTchkfQY4ALgAC/3lHPdtr7kZkBZzw9iOan5mUQG3HCduAnQ1sdGd8bd
3QUWc1jPhQLRFuQ6Tf6c+F1amAsmhfkHUTAexnPHXgQBq/XYS44pcxkNRmSig32pHo8o36LDep9p
IQ7d1d9SO7yviifzEPYoUmAfym90cxWevUUamzWtjfY1Pw8ky+Xu3Ox+udMLpILa3f/+TDkF0C6h
9yU7mf0LX5yrNhLK6MKbQklDi5t3mIv9lwuTFsEjUdH4VvLtC85MumBa4DVgpWvrdcDBx4VO181J
+HZZAM06tOTQ+xzR2kY0sHF99A/1U6u9aQEBsK0Y/jA9vtHXLqpLy1FxaLfxAQrRBVLsIQocUJjq
LqzRQXkonA7MD4BYM4vf/1ks4TMg9YrvGu7CX3R4brR5I3bg7jfiZbklYU9vx7YNcoyFkYLBjr6l
YvTss5Bg7MpnUTMKLAISUzGz2+3XlOUHwrKJcjSUZtCdZY/vVKMcJfWC5HJCjsRDqC2Kv3KFFICo
LoTc86nO8f6pXMAhjeEAQFPBmu6SHLjxPCufdWW+ToFs8eGL2BsPSNQPBQN8iQzoKI4XpFWa/YUE
kmN14dZjpzMtAvqHs6tZcFiCTj3oSo/1jzZWgX6nS5twI5CnR8IDmsGH357wg2K5A2IDCEe544Zb
zCSCiuWJ5eRfBAyfeEmWrB0cASxybI4wMxuEUbOJ3dAORkvk9hyHWBKF9Wfm1Lnns3QnNOHxhY38
nlmv46zUkURBr/BDPm+Gu/pUKcIOb3F4UZiv4B9NNAS/n800JfqN57gYYZDPjZuI4pE0IUbEPeNu
MRAloqxUoiVbvKz8XeFjqSv1mDDM7fDubREnCq1yVjBZfZfux1Oa3FC2ZKgPVuGQs2Jg0YJ9W7JT
S6e/crPAzm+ozdezB5gjhOWCUSqUE1Ap1sfOx9aW5H4ekL/qr/RTowfEqtyxQdDZ2ucQSRXgwXrm
leZHxSU1+Z2Clf5NR3JkwKfi4vcevgQ0sJRUPJn2yPbljB8W1U1zWDc6YD3vjt7ZQxuL4i1jzApz
H65kSJFVKDNvoYL9wQxiC1cf6EZvzfo24BzaCE7yS60rMI8mXDO5wYzcNxNV5eUbfGLLEgekqy/a
33Rd3hNH8T5/+UbpjPeu4STF3Ud7ozp8lY4x6NXqbbwGfeL52+o0+6t1Cn9x1eZLmihdJPPrUXrR
Vjv1S+WjFz/vVJf2KuA2zqSPqRJ1meixSydSYgYlnQkZaeWIT2VCs4KGprMmDOIbu1paLlZahI8r
NKjwu5Vyib75kBhbAiNWt+iamo/18WTG176/2lLXBJb8tWrdYLgqpV6DMqtWW9hyfu78P4koUK5k
tJS5KR2GmStkkNki6zXwygJnM65p7fQZDl1YomlbTOkie0PuRi+AJNkY3krhUWgX/s+0QnsDD0G+
LUgMyKcc/RS9rc23jBZsOkcUKl2hupRvcvs9ZcPFxshLEuRoYsEvURCB0GJwVdMHWHm8T51Py2uF
x5yA56oDJgjuPWsEcnLLL2/JMUjdLNb9b2Xm5pKdp9foNsVPr1DZlF+zh/jLlfhSlEWIWkZkui/9
sjwaCJPsWk9whOBEsRKUBvG2R2MsnskAwAA/uNISUPrzM3ngyX+/D1XotIBZOJFDZ9LtFG3fsM50
n52lURTJ5Xmgd1aNCHRMMkIUBiNRwtSvwZ6eKlThBfZyE7oFyJv6x99fsnVyDamE3xsgEnJhj9Rr
89Gy2ZI3RoqpyDBvNLtmcYOLOJSrlAO8XNGXHPFcDGBlg5Vf4XF7aM7m+8NdFHkKagwOlzkvR5/d
0CIS0zn/mW/TX0nGMY1JYyHV3HGixaejdVBhVfVklKrnnJ6AOfPMeKMAMzO2aem9Py7XPn9PvISR
3Qw2wNhHc1AGEx6HwGa2k0h6BSseMJOPFI8mmkycYcAO7hiCdihQOltBCqAyrj5OqRSob7BGMt6O
3BxIcJQvKHaLHR8F6vQ7xc197G7tQB9IQi7AJrZkTGjrtjoVbHNiWToIwszwvYByjtq0FCwoJaQl
My4R0fjUJATZ7es80bYUrChssOfiBAs2FXnLv6ELU/P+ovnKuzHJR9sBpEkWFQ3w2gwR0IToSqvx
sEXJv0QFk7NJBnSy7Cw4Mue9AoWHarqwbH8/p/JBuoViVnzWDTzYMlnSBMmr0GoTY7angIVifeJr
66z0Deys2aDJ+8rwXeQ5f4oOMdZro4ePO4/maRf8MoQe/4vb7aLSYP68K5ULFCbb9lJYM0/YcWKR
W67sJvuVYucLJmO9rdhobfhoLBIrwJiM2UMs7271/tgv1SKaZTpf5g/Invrhw9HOVAuxuoay/d05
mnim7Brt9Gu2Zk9fqH5srbAzBfchpysnPMm5v0Q2Dfu+6w0M+N0aCxCUJgscVvJz1MRiTD/Cgxoe
+3Py7Ingqi9TaaXAor33kwhFpSlDoI9emu0bNrKgEwzRmEqnF1UfhWGog76vWLFmd9HIv1bv0a3+
gZSNR/u09pjvEbBwKnvxsSrh6AbGRU/X7KE3EzCwa2EpREuPO+epWZMD9/Lgcl+i/JCeY8qRwlwA
6SrhOCcP9YY1iXkvfzTL2br0xv6QLokW+jhiD5U3P8hrfLZLWpNd/0df3/50RGSJv/EBWj0FRZaW
6S/c5DJeC9zyaAnexsfTNtzIUEPjTqW5rQ6MhIbswwl3ePOv9uthFDFSO9j+Hh0CU4gu2/ztVNd2
PNbp//6oib+5kS6dy6sz3n66Dj7ZQWFk2DVeSTMW6PvQzY9TmfAokFusjqKFTRJPRayuug9RZnZy
jBEXzgDFYjsUDFH6Kj6nFncgoxqqlk2H3VFeS4zp5l60Z48ewNPBqDcjwkDUVn3oioHLu3xla95+
YM7UcQdyEKIw88Evs4WPXCtcdJhk+++Jb5dH/0J2Rpw93wqhT2Tm7AgECxsX8+Dnh4MQh3TPrCak
awxrMSsYcbIxKQGZKtOKuxlVGpq6rHb4b6mySY2j1kuyW4JMKLQ5cibExFCTE9Ep434FrHSG+iRx
JHebZALEMn8k31TAMIHjmYXueNXstSUf72MkXKwvtFVWEt8R42bkUbfXiA0iX6JR8EC5S+zDGAZB
pKxsdbI190SFBCRTnWwgOeRoTVvzRk1JYoNeHWR0NbUJSD+6AQjLIMCb7iulaNCDkhcKRZBpTojY
uLJeOHQmDwEpCjX/MIPhQV6Uzvfp1BXwxxiZBPWK7JNSDxJvRsWCm5EtPJBF8GwTTil8jHMRrahs
EUCVuYP88yJlbzz+ENPjEhI21UVCtCgQf6FEyJFyu2E1NAQnIKvL0QOAt4ChFaAOEorpMrDCwULx
0VtzSf3CPiJMa1uZ/cU9ewiFPe1+wXomSkLhQKicJBgdHoJ/LPsvcdbbLXgo1fVEOiBNHC3X2R/R
PFSqaDdl8VQTCowhpS5JSHQ+DbK7l9sE6zfBuWw/jqCf7P0tiN8NevtsiyeAFrwW4Hikj0vurLat
UE9fYQQo4F7KI0KxXXGhyNnOr1YNQe3BYdzK5xetb6aNZusoW0bZD2DTRLD8+RpRJzJbasxs/YmN
lQYEQQSBeJjCfdmAjqHnb87+VngwGzbzEtTSyDqIbLGzDUcyegmm370IQssurQ2cjhqdFHToy7+J
pz7YVfm+oCQsVEq5mVcY/MUR7fJptAgxwDA8wC6OChUmZDbL2gIUpcZFZtih59Y8oLIJ3O22ewRX
AWcd/r6W3x//8TVfZsBP0XZcZTBEUN0bcZmc4y/+0fvIL5ZOzTLcf86vW+VTnCa/0WU4+mbEveCC
6LtM2NiSBvkbHfzamB0kGyytW1QLtBf5MhnzhyiSCVPfYxH7gFsOX76jbSTU8bLBkECLKW+AicR+
7rAk/Q9lwDpU7LG28CowybRP8DPqL1bocjDwtJVkhFJCYBNaB0vcu9x72H1xrOAitJMlTUKNTktZ
Uza6sJPaYn7nyizs7hBu5XuBzkVADtGsEyLX/f2DaIT6B8kGjUL9E6IjoqvaJEcobG3Lq6XjuyjP
4Yq4LbrX36T8KVscjPFNcmu62/85e8ApuI5Cg/yqv/gw2VLKxH9l5UwDG8BtjDVB645/iKkeAO5U
zgVXeWe/fuJlaou7lI8GC4r0g8aifaAWoZGAT8clk+wa+61rTFtkjJJH9zd5WfLuZfTA5YKB0F9a
pXtYQ/m7JbMxOjO7AUkMdBXSRrJaMooKJBrIEogav4CoWIhqYQCQX2srQBjUKBcJvAiVzBs/36iC
wRABOBZM19hzN7kbYkPRpe8ECQb3xYj1kl6GxAZV3ZghhNqBgiW4J7vpiR/T7sj+M0SUdjfiwrB6
MesmPNZb7coJKRLAPoa0jv0Rok+R5JxR41P89X8B0cnppbSAayfYyw//AWyveGTrLrSaR/bEt5NB
f2OI521DW3CfimeM4jr6Ovniu/Iq2gsMQ1y9WOkKekCeMmwRbWTNSNC35bcmNVv7hdbHSgv4F4ug
B8RK84X2xcPGi4Zg/TZO5INxMxuyZZld1/11YFXgt19aA2TQLQHlOCtWSFHJm7RxRb8Ymzg5dBt/
r2ynP3T2WEcpMGZufMEFy6WFlOGGFRXfFI9qVPwgGhj/d+bkVrnjp3gCA3q5uYTBHk7UB1STRKHw
EsX+m4aAJCoylhoLKxKFM2bSoYNm7Nw23nJvpiOEZObhUgltP3GmgyVcyD/o56eQkNVGcJrB7GVU
ZpI1EYi9yWw1+RIE99Uf58mRYlVQrlF6JMeFrYanRGuRGa/SYA3sFp5InSRHElhPFNxYcN6YsQUy
BO61SMCNpU3W/NgZhlPimlJr9sKv4wRLYWonCARgZ3GjAjCGa+72Mt/m00VJPw+mNXgkBqnzTZ+v
RHknFSYdDqa+9ABG0hyAO3GWkYPezy3MhbYh2rhExZeXzUCwsbKJ+wzjP4kBQBsMkeC+pCZklKxq
it13QFB5i/puUas0ZYRsRbFJbuYKubyiuBGoyvwpoF58HYbCq4pzpV2a1+ZNWZKuc8zqol3HK8Un
3M/G4vaRHpPiqnRHmdsXi9VkTTmRvKy6u6TdqUyuvYQeeN/jJXCIv0Jfx9XHAbHsKFxywB4YUqui
iWOlFPJy3tGu6O/Dq8XgCitpTAhxktbgFgiaNAZ41UbO/yfWyYHe0yQ3qs9IuXNgRt4BwZz5Go6q
VO35FKf6AYlFdp0ep0f1PJPRChq96Gaq24t2JJh9bZU4Qws+Wdat1MasczKgyAdEjFYtsvhMhnHz
PwiutbRK7zck2Ho9jFBnDGPOySL5pm+KcQhShbem9p/RenPgzs2c0GjGuMDKz13C4maRVaFbGeNF
wP1Qyj6rQtdKJ9RsamfxTvAHUYiTA2jR6zF+V8hrlR8f0vRMXRwRNJxAOfhtBqFbpChUKiYhgrnL
sQNFxaFNvgCySeKmqKCAw36H5etIbZ46IzVMcKBiJoQ9IkOS9EExO0X3byG3IT05Om2EA6gycbPy
gVDlIVOk1fIZesF8Kca86OSZkWMic+8wThMTL3BysMgRF6NbIZGE+N7UTfqDwnyffUhiUmUCe9D0
XV/NKSBYM0NJE3lIPP7iUw1VGDs98q8LBV7eQ3KA3A6iORBTEBt1rRMMzSHhf8zoDqPDN0T/CLM2
FQzXzy12B4+RErcZk9GsmqQX7SKIZAmYhOkmm5gxxb1bduTfbQKRUBc38cmiwkZANCu1nkAfp46i
QMIyoQBo6rCHw/xhTMQRiYZrakvHeG4riKW1QwtcCn9+4o9SuHaJQ5tLMjLB14IGYcCv5G1y1HHx
EYpEfLl6/zx5lHCO2hOgBK0Y2DHhtjizGVJLVdkp+NPHxcqSJQuU+G11DNjVsBiBwz0+8B62dCiZ
FWxqzM5Am0SiS33vr7M//zqfk7u8gHsGMKKHkDzUsEK3B4IH4cylLVkUiY8ifM1d/g4dxf9mVVBn
TiAf7qhQs5TRKMklnVkK8cfDXkZQPiVKck+dKxMUUHy35FlTWoxQtnSYMUMiGS0x5CxQn6Lhn1Wm
QvfEnObKotDkscQ+1ka9IFKUI46l0m1kjNzUUISeLWhG6EQYNHqK6Fr7/ByXSIUgjHqvpMjRTq+W
K5Lj6a0vU460ut3Jn1Pna+h513X8PfgsrxlQ0UpqycFZvgg3R9BCTs2w5kAmkmGG0EJ7b2XGcbTM
evws0fyH2f8Qb4YPt/tprbf9brgO1/R9SUqXBrS6caPN3xa95ucoIsPS6Kj0+Cb+Tt4OdQTiM0kn
zmQa680m4mHDjWUVKVSALhS5Wruc+SMMY0eotyKrPZeIzRuj8P/RdF5dqmJBFP5FrqVifCUnBREx
vLiMiIqKEf318xV9Z5ju220b4HBOnQp778K1IvIFF/y62k+gGN1tl+RpfcQaqydEU9cBllZas1FC
x4XcNRqmXTanDdAsHRbkhM0FmnCvb9QKykCoFbl9O0e1Mu7V532nLaoEh3lJQfKEaIXw/WHoH4sx
6oIKykMkZlqscv4MXg0S6AfE7Xtw2kNQPtbDaz5OCb/3h6eeNtxnzWp1dEgRkFZBLJICnNWQLAVz
97YoXjwo4NBsFcvUAWtcm3bewRkS0HV1RGuZpZPPz0u7i7bAUkvhC/VNKp2t+/Tx3ZTHYe9mHZ9Q
lIA1JAW2RBSXYBIH2IsX4DKioZGCHwbj+TcsKEGBBVnaCEp8QbYiMdBGzxzCFy4f7sD2MyBVcESV
Lji8zQ9qqS8b/Rbs0bPlgPFoJt89BM++3yX33dBaBwy6DviKRnEPG1gPkqvISzXNh92hUcNTQ0vj
9rIA34Hha08BFPu3zHlOy0w4y83dixU7fECFQUINvZmrhjt0gGow/q6YA/eTiaeN8AikXybfoW9+
Gj62sIPG3WuUPec4TL+bVRtkVOezRtgm27VctfEbNo27RjrgQQOZCZ40GKfODYfjqR1zHej/ER2l
k9kn7cd40lRi+hyX1Ar680fXf3ThjQwK0gm3kGXxfaAyooP4zXtSeV92LbR9LuQSXnrzN3thCSGM
L+GraLevUQJ9UvtFrmeAYNIdMntYzg4lJlwLfD4SrZnJ6aToqJJl5F4g8ApS74QPjYP7IzeRuQHY
XgL9hr6sGQUYC/5H3TuFVmc/vov86PTSwRGkaaFRi2rc3CY1UYIlVNJx144+8MMEnMyvhJ8A1jo8
r/EBgMlZOR3klyboa1ZZqxN22iGFmfeUggRg8He8pC79Cx94uoraJy35JBOwwlEkR0Gu+qX3l94J
HtTv6lL9YA+I38hBn+4L0i2tMj4qRm39I90OQ4V53WvY9S9lplXrYrySY0jIfOuKjsBDmTf7dBK8
Kz4CAPDbiqPdQ8d76daJW5Gz0C8OAN6sThsjvZdpt3mxoGQHxO7Jslx6OYJWD6vZ0A8srYP+q/nQ
NR41Mz8zFd0f8KPmuti93kHndVEPG6RGy6eWInjSEzdji9BSvXuBHC/ZsVWdSPWeXDEWDyUGmfrG
GWXzE1IOLOUAl7hHS7YvHGmYs0ZxiEpYikvt29Z2eAzNo/VDM5Q50X+bt5t9LwRt4hLi9Ua4bk3W
H1DwvmAQ/R5yUO3w/Yty2AanNzAJtR6cu7rSsOrQ4U4sEmNJ8eDX/6hfurYpzg8eeDt3EBHYPjC+
mU9No/M1X/DS2her01cPq2/fBQL/zOEkq8aqgTxPoc2zk5/n2ke/JfiW1uSuHYa7CHeZTKuyYBaX
LfPU375bYDdGLESbuaCmL5DPTn2MjdaR3VpOb2w7g/q4wSaRE6fG2D3I1A/9mFDGoQMHWMSAmtQC
PXDg+S1TmXS8InhOOBUdZU2VkF1NtRat6KGiqorRMhskA84GNhM4FQluCldYPoNWBp3ojrtFLvfh
vJyeidbVoMEzqBs/tic4spReJPMQlINHTEbw61/Nlt2bnt0O0dUDLYigdtIVAF70ApGjbiL44EBB
AfBFcMU45M7PPTm9sWK9zKWtLKgpAZv1pTEYem532Dfg/zVF+xkfH8b8ECfcuA2hPPr3YR72Xekv
dhgiFGaz1ugq16lPqZb0UxJ2g/LoZP7STJ0f8i8NEv10NJTj7MGie3fVLHXBp7fJ/YPcaY3rM7yF
a3huWGm8HF9WvfG9FnaXBg5HV7FSGn4pQzbDDmQUVGNarCMckvw1pxr5uk1atABBJ4Yth0x0gVbA
RW2/aYEdmOaOltVqqFpzMoUGs0Qnfeoax+Rmo0nX/yKloaJ6TloR1S+VAt1y807aoOc+QM3tV/yK
s3k6L4fl8BGIstB5cTSe1iOEHQXB6wCOpwm5glzsiqST393XaWJ29bsg5ZduYxmS5W/RRo4ed+/4
94V3JkytO1rQD4Cx5jsL8vcAKC8qxN+gv7jvoVHdV31iUKBKQ1CTz9U9yuct/xl94yv2kTqWegrA
CjogyLf3CODd5orPyA6b+bVJf3U/w+6F1Uo3TGV4ZqUwSpfo8wxeJXsrWiLoMkCdxx8/JY/H4nwk
wQe1nKULwqEtem8NCrUh29n3KxnhHkq6Pb2JfFVufb/OUrE+LxyNALIxhrFp5z/ksPzzaVinuTCp
LsQGl9CI3VoZHmtm2dyC1L8C9PoGbLZkL7uv2admKNcgPSOkc59fDqsbTEg2f/8YwFyoa60UiOnN
LwuRkIQf3CddCME6XZG/epZW16fsdYkxQ01IMzX7unu3HXzWVnP6BPqA4ovSXCm0HDpH6ICk9s3u
BClILpvaKg48/SlMLAmeWJHFd4Qm1ln4bk3rSz3vWEcCUwWJPevIrbyrWc1tPxRBoyo1/9kPWzl6
kWY3BzzuUhzJekb+ZuvqDJpNb9kEJwhhEkRV00I95KewacR1YKrlEt0umgY0ffQyYA/QCueF2EHU
6A1qmd5ZwJ/GZ6WpRO+KIw9Bj90OzGoIpZlk1bkFxHZbIN2X18ZnMCFs5MUqJyD/jVGe6RYz6lFL
MGOUj3ERYep+3W4B2OejdW9TNmP2p8fN75SjHuWiLyn9+slLS/vYpD9be3Wu+4iQLBGvunXBPpI1
yX6bB35p3ra+IwQTAIRg0DskhBS7oayeTxCmXkFDYBxLUrxI4hLJvw1EwOk58TgZRPL43j881s/y
A9md2iiK+2Tjybt17U7HI1jtN8J6Nuj04GFRxzfPH5KWRK5C1dCO9PUq7GVhQvLtfqYD3HxGp0+n
4Sd5cQsSg2Io2fxM3foUKLA/n0udSBllFDUnFuKyKRs3P/aTbHHW1s9d9065pjCW+NKfYQHQrmMi
3914GPWa8bsFNfKcZM1x1JVNOSOLstyjeY9z298ckO0/xCLkuyJ9RpDUNiH1XqFr9Iy23hw0nGyP
XJ3DSUtv2Kq3FBwkejCyqegtPbMgJZvLWKmCgJpHAt6FJxXSR5UmvYB9YawKM4J5t4V+hPgLGZRO
3UIBJzsh+mjV+u4PrQogQiQgXeTyURSpdSnNm0cUnPvouwGWQ/FLz2ESICxFUpF2uPZ1WkN/5A5X
ruZc6X4GGwBBk+v0e9SadtNny1y1+t5r+jOXjigflWFnyAvbc8XpGDX/Y9ecwusMkYKzvh7qD1RK
oKp5raGyrUdKKI1DvmRGEcHwEYU9IzzTdDujr0vDJpEX63qZd49BdSWP1Y1KIE4cBX6ye+RJ+k+1
vmOsSXFSvzhDC0ZzCtfna6A8y9UTByA4Ut5JO4af0ji3pRMG5JjJ8QPqyKpX4iQo7pSpVfQ1poKM
oOnEphrQwsGM1w8tCHgEMocW002KxuQ/NUjVmH8uppP9PfAhn3rSGqTy1+no7WUDkFm2dJB9Ehsb
lPuNkx2DjF3Tn8V4DY7j9rAVdq2ml6+74SP4OtegaWs1q+cth0+r5suunVndSqGeRPoSAB4NOtat
OS4tEfCF3ZT7MiBmBZxJTY3QumKrgJnjReQtvju4JGSBFY/MJozT+skA2UMJvTElF8EieywaqFLX
B8LqhjRt5yPmOiL9JdojkYjURfXkFp+3z/gcw61HpKLb1MHoUQBDlOu6YPlumGK/4JQAeazZ5eZJ
B9TalHR012sdLaiTFHidw4g5pmYgOBq7MxwUepu9zTZF4UEjfLjU+jTFBt8TkdEEr9dHB5VmLTfi
I2ZXY0xXpgpX2aLDCTKhffUGQg5li4sFeAq22TX5WvRtXAn6crwcUCiF8vMB6o+U38/htSXxfGo8
i8GvZ5ELQeoKQ0QSE6ZXMwfxxOpEjuWNsg1aYCgYoENrd52zDyR8cvTPs0ZqiMRPzUbmQD9zPX3d
Q8Rq0lkD9T0skKjC4F77+reuYf9vrE/kqQ4UDbpxF5cW0oogkS+bxtJZ9rXa2YFKVqPJ8VNvKybo
5w7+ikrLKC5a/9Ah9GCyMJB8bRG8ENQgNO6AF33vWlBK6d4AzG5y3X456Wk/as6afjk4meVeoTZC
VEueagSG/0f3pu3Xam+fQJXmWCAK62SiNpdNCbKA/Rup5n5DAMlIAqFmRQSJbDWYlnl3/gs/03Sc
e/xKZAKEQ1Ywq5XTcWt+l3Bx1w+fVt2Dnzi4jG7ubbSMOkbTRWbDufk9WfVfQJ5M1oaZkto8Gj02
d7g9B/N8JE9loGjfVdTWM0ydDEeuN2ZM/WydYl0SxEY2GWh2BDUem4/Prq3EV5pzgj4s52T9PK6o
RXL+4BOlE9gFNX2vhFj6PlXLuwHC/IkO9Oh2jRupfjeVkMv44Id89RPhkUbS3bjbNCSbEJcV6H6x
bXl1o01nwZ62Fwe5N2VF6qCoLdpkhi+v5hd2M+rGTMrrUiMMT3UitYMIDQsCloJKn4QTCmP4HtJX
FPfiIxkSWq8pYwDQ/dKkKJSjfkNIkHyjw+TqpEErKtGNxOUAVImsAdlG/0c/6rBPzNgL065VryG3
ZX8xAVoGDY5fD0h1U0r0XnbfZ9bY78UTOjF9ceizYCtdImaVIINs2nn/MjMnJGGmDg0fMBj/F+RV
Cq0zvqFecCPJpwFuB1krPiN6B1pnC0T1zgIdtmad7TeATgGJLzjVRGK2DaYXhLIwW3R4qiDoSiIO
SjooDDq/EWxgGMBnbjeyT0T+X/2NR40gIam+4mkhYVCft9Gz0rIdIExy3T2KLdUhN6SrEu7ROG/W
pLRKS8zf5hCeKM70nL5RKCBUU8hZiKhlqt8LHnobaUuo6kCFVLQNFKQPGk6zhQRCkyz1/HBXgbKd
0a0CjkKMcjeWDB24APgzn+BVY40i7M1+q1PahiHHmmj5BbCLR49Cx9VQctDWX8ou4IPAf/Rnynfy
q7OTdPY5CwlJcFBI0CH062v2BRDySG70ymlDpuLl+JHk6fuaUrf7ZPghbWGlYJOiCHMy8+PieLJ7
pJ4d3qn2c8mamb05uYA37iT82864MYLg/2DHboQNErhn8imZ3biRL6MHDu0DXkz1J0m13mGOyifN
mlqXGj0SIgUA4RxgdePjtCE4f7lcBJbqhVuerhCh2IJpW9S76HWaG6D61F+uszTOqC916lDLMqxs
l2j4GHXwBk+AodsAO5/3mnMgTfq+x+DIm2jkLD9kGAC839qgGS9ZRCH2OAfpdAyvwp040G7J/Eij
MlRt0YMgI1fzkGW5h+i781lAYo9CthZaqVCYsNZI525rMxLLlEXTVW3cFXgwewxuKu2FYeaRToXL
QnGwQ9zjkqQAUlWsilU9kbL/V7qhYd5fSWsPU4XKyF0kh+tMVkjLCbicJmKPPedzdknhPr8mmnhd
9LYk9PZ4s5zWEUg7o24IwvHhXKh6kfWls2eM0O/f7pJdrBx0wNkE9i88uwT/DvACLRk+H72EOPl0
UVTkj6LDS88UcuHUclScZrgJ9NugRPNFkXM5gHt78V40pUE0dZNvX87Zuk7T4Oo1I9hE9sPu2x1X
QUq1GEG5M1kXkUJEVlhtwNcCi9JfXZHrakEwou0giqnIsu+zhCH+aBng8tESTb4R21SAmTpOrrSl
3txnMHNDxGNNdHMjujU+4XCotW2JlkbUjsmdQrK5TrvoMbWnZXBFtLHu9h0omcDr1N7kHP2SR/iG
icq7MU+PXtfPpgo+6Udtk7JCAsmnze2eu9af3UPA+iQr2UK2ZEykbmgdnOvwM6wPCKN+63RCPgji
tcndzhcHk4Tc4DHKF/1IGfbQ9Oj5JD5eZP/IguH5AGODrhQRTB/H1x04sZSIcUARAIFvQMQ6ZZuj
Wa9aFHWBWJH2WQO4J7K8LE0w85TL6gBIQ3orIeOVYH3UGRNdnVHoVhd9dQDmBuMjX9I7tGodi7A6
+zDdBKCFjZujzihdNTGt8Ahg7hPLz5HPbgbLLQlTlGdv1Ja76HJE0rwNzCHgbXyXruqkpPpRkLDh
TtkpHhj0vAndqIcvkc46ee8gH1wHd0BbAJT166o5yikhHwIhH4M8SN3v7uQCXWg5PUh80rodaXLr
tWNwRV9jI1qBeUn/ETu/WeAar0azSbsuh0oFuk4wPoBwGmc6M/WZVEwIk77Bi9PoHDS8Kz0qGjT1
pv2jdQkACyj2PTiOl2HDRnzVvgWdsEdXv3P8mJwhJ3QjMhhfRDEBAlBq1jg7KuzFsE2prkGRCL04
6/ChCGlTe24fgBG8DbBThwwuwA6tjDHKv9GZfbc0v4jcp6Q4l6/xozcogS017LyD9o7+Jm5C0HVG
Vkyv64pzHzyjT3x1cuetUV8cKiDJbyt4CBFstjG9e0c0g0KuSM0d+hl4iKNu78ObWsdZde4JyhUb
4OXD3HmqQB7hX+sIW4RmOYJ/MinRr/NJt2lQBJBxgA1lIEj0ojkXuBj9Qadq7YEcFBsZjA2IJ13j
7uVHLsjshUugK0gYjlpQqjtaa/6csls+p23C1/689x48Dm7zsSifHihelH3o+gEmTeKSL4BkhKsU
yCRopiRU90r2aYRf++vzJqVFJcokDTTQtdKk3SCyUAByIaoohMfdQed4mT8ab+1QlkYDxP+AQJRa
GJIdL7J8ZNLJsMse+WnoJECAZrxAWmokN9m9+d5fdILHAukaKLZ0/PyBQj/P0azbUmol2Q9Zicic
Qhdm8xYWi8/uOwFw9bvcABIbLCRkaNTF3XmHinl3kqfZGsJdDbtb4IJ2GrwIvOZpQHGKCnWuLq4R
7ZcyhCTY/mtRw4fjQlb9UOi3Qj++6GBmQFiiEi5Jkq8UKw6j0wXFKxAVwt08WD8KwHXovDagDJQE
nMb84bnFxfw8NVJCBYEV7jDtgxmPaZMgj2DlROulGq6s/wvZUZ6kvaVHGlQFUui3t9dCbwbIHLV6
wONkhin72S1Chh7Zg05J0lujXQ0YAjQan4Ns01tfrC7UA1Hc624vk2JcYA0wwAU78DIp7iCWEUnG
lcuNHgvycr0aRJJp92dQcB2+0gv4W/03zvbp+rK0e6BQpImKX2bWpe7Vr0Yd7DtMiDg92g9c4qt7
B85hKW8bCnb9atMil9YPrQGdfNcFCtSoDXMLbsbvqiPBjqum2C0wUzBrPv7tA9KeBO5hSKIPdhAJ
krul/PxnxzrTjglRQLqdt51TabzO1ovvVwOs0GsCNLR462RVso6Ah453o12GV34gz1l4UJPoEwaG
6rVAOsS/zGg0QCYTv5tUeQAIaQDsbtWftMYQW5WIfwZH80QFjHANm3WimYIGqJpokioAmSOYfEA6
2mhfoaYFxRPTQPabRORJr1FbV+i/qT5/3veig6WUTlpJF9LrnVYLIqVeg/O6AioEQY3sDwQckLY/
/I4tSmyIoOCU8d7oGuLFGTyXGfbedhJyXs/xAc2sHkJKNJ7C3SM4UOvJZ6X4zBmuscgGBUIKIEeA
AuNrvOEF8bIT0HL8FLLTnKeLZ/K+QS41y2NUUBWXiJo5jJI2MuikmPgYPBVI4dDfcg1QMTAHxO6O
26cAv0xcCYShQS4gUoLYAJUrUPTKdst4orxKeI+PNjxMfnOiMUTO2Xdp2Ax8f/ywv9Gb7sEZVJF0
RLsI9p9LfIAAhsxvQueTOzB9pCbWKZsnlgk2D+Hb9CWErsP06mRxd3Qens1j0B12hxDY6ZBAQcc6
6y/rw3uk7tPr6A2LLPvXbAy7RhvmBQB9RE+oHpK0GmPRzftpX8exZIVUUQK3u4eNopEnq+Pj3HCt
TFIdIJNw6Gl3yA8PFtTiRFLgR3MF3CjIsEm+AtNK/6X3vBYAVZ4045v9DepBmqnNWEHkH1U6A0Hs
2XcIGNPNR8Wksb4ERx3nKVZ8OtefDVBsTACgGrUZ+AYg9mD5uU0ZYhkbXEQUloE0x53kO+x7zcl7
nLm1XWd7Xnf81C1Gjfg+V+ym0Zs89s/wOG8lfezaJcRYexh1lIya2mvH/O2ymf7UK/ImmIrH02RW
FVF/0/AZaj/tSlKEPzxpf5qSC7/ozBuevH2tstWlPk3bMUCnPr5uTj/VweEY3Q5WCWMeHxZ4MI2B
SUTQLpcsHiwDijagGAlkSFa0tJvID9WTlku2xQEyDKIcxMp90CoS4IKoDL5WtYdNowc6aSE9VL8N
2ezRt0yjjBw6/cHY8h50d7BpS0pmhGacJGVIMGZnm/QDlUCK3iUD3jYR6oQICp10Bae00UMhQgOf
SisECqOothCMXuLm5Lp/4ict4iA+GfEPLfPCIvbVSjUMw02Ez6Nm6ppsiyr7A0A+fsWhMBU7Jm+h
kj2kxsWq1HaQ4aCCUocmbfQodbA8eOcIhuIIsXwfw2fMhXN9XE77YTMYlAQ/tPlrugQRV1TyPzoY
3zsx2UEHdIXcCWXtd0WChsINKJTqJ9jqGLBv+4HuEp14yexzXSKg7WekDU4+8K0CyNYJtnWOH1sT
ph2Uxib3GNceQhUb+/iybjqdMF28x3AtrhPKvKlHcaDtA2QHoghybUFIAqp/s7S6M8yrVQsOoXyl
ESidpGGSunYvDkECwZGDrtFB624A/TtN+ljX+bqw3g0a5dCwXprWI+OqMzXk6X18ztKkhYcOpIgD
Ho+6OA0bJm/KG/fBw5Lzcq50sCcPGcNpC/D1AYXKQf8e/RW1tMxGuRxHFtQUUqZ1i+VMXM1dLDiC
tdwXTBQHZXEqV/kAxgw6ZoUWrNc8gSw6yn1yK0lX6awCbQeN1NjtDnpkGX5D8+fTi+qHqr97qiEa
5xqVSxwp+Bcq7Ci+E5zxGHUBjQ2Z8P0A/2EZpsZBJ2dgMSsGCHXoPf1EYbTUKGqow/F4PBptkeAx
E/JRGnOPr4O6J6mmjmmBC+ccUg8Vxp5KJRah4bI65HNes5/bCnBiKHze1NVSncsZyDk91c2G8+MA
YmJ05ierp7cjOaeahutQjYDMX1C0zGO0HauJHUU1LXzz0nAXZ7REU+i3dtV+6k4GrmbsmPq76fTn
kod3LyqrIWign8nIrVkHsj5YIWjqH8dHPS60KGahhCGcFN78HADON0kLcUBeMrh5g9nM8z4uvTa0
BZxCiUHcWbAGJsUroORXhxVQbOLoc/vWQSzMKDq76HJlSHDx/QDfS64H5ReuDAUjjWoVY0uUV60+
uc+yCp92rlk7tlYySSYgLFQrgW5oR1PUNeVGlfbbzhEsAQsCd6aaF7BgRgfpl0wu+ef9vNT9ecWg
4cmheLnbaeuvyWV8q458hJdtcJX6aSTfc4OSw5DZDpGuDo4seNE7GzXg0T24Bx3Q54bkjy0YFWgt
KTa5MV4mefKTcdEPG5iGGv9qcNphUfyAZbQ0ShcetA/9ohO7kFuW57SMZnUo+sdCC90mfe0ewDdm
xu/pdHO003qwSz0B0YbYmDuCcDDZMporAsagYQ0BgvZhz70/wOwYfG8gIIvwGPt4KOsaWhJJKsw3
h6B+JZCUxYVGCqhgxG2cNj/NEu+keqP9xJ3sva038wg0Z1WUKWvvqu6/6mjkJd5sVtcGibf35Bdv
xH97Jrx10bbI/vLIrDR5s9liwYRyFgPeZbAYUHMIaNysriF5kLmkIZoeMBdSldUZTqd+c16urzsa
VJAwwKTN5TalbuaieOspDC04LI4DRwNqdwOUPdBuu+eyF+HhXEJCQ7vhEzsMsZqw2EqfPakYwkY5
h8UQkWxX7MvHkGH40TwGIDq35YQmCXKFEJWbKFazzygmNCCTqiFfVEadjnvDCCL22NMxp4ftYyUH
KHFIBfDoqGylkcTcckAaMOUAnYiSsAxNX9+erY+6XWoyniRvDSie/Ntm9LdJG03DZEsPKh2mNIuD
5SrmqlR3mw0L+M/Mye9SqZEbMKDBWHXnkkJ16OSnUr9hVCzZu8TcVQsdSJz8VLDkSzUKp+F0TA7f
BOVl3C38InXoh+FuF0npR74gOGMawADzfvywi3ahFU4tzA0EL7QRClRtVXj9BD8ksBafKP2itCiD
3Df7JqqSzObXiAViy539m+FAJzHn14hS85XPICSnJwzL10H6jjYT+BLiFzMx4Ufgqg7Z7siUDtNo
OQLXf8XoxjAL6MarQn33Ub1KHsbbZJy0JNmO9qk+ItWsb7v6kgdkKlOD4bt03kAaEmmRq03QRS5W
/vZRU/Ojjk6MOpremCqK+RxXNZay12MgY45Hz5FrcQ4z4cpDUo2SAZQDGtokEtMv9wKFCq+GMRLL
tpG0tNhyoi7V2mElMV0Wxne3KXSwfVg2rDAbD3NcDJo8ffo0wmmEegJYnyUmqqSehvWC3JFipuSQ
jQZSCl81jNhJI3DHILLtTHYY74hzjpkpAZkfuQhWWSDLiMd7etQ3op2Yvb/354N3m3DjT+f+dGOF
VsRV/F3plZKdbAoNu2GzcRg4qdi9sy5+EPAUc93RZDvgV0u+M7ncj3WDc4jmKm4SzCa94N81ABsP
OVGYp3BdNDFusv5oJILBkCeevBr7O4BWOuySjZGMTCg7PZLf1VT5sVXLlJFX0YmcVyokeWgnFPXk
+ds+k4f0mUrbLfXtYDR8xHF45jX6QWGhii7GUwuaBtsX5RB1acn3IDCdgO2oGqIup9KHsoHYjIkx
I3Um9/9vDoCQ0BZ1bbFY8PBdx6h5axnLyGIj5GioA0zivq/zwoWMnJD+Aj5pvZDEr+xoC/6EhVvE
dKnRoohXr9d8LvQILnxR4z7xNvwiVYKSs6f3DPwgPhhsMa/GYVms4zX/0Tbb6M6+xoA+00BODepP
zmMFgN04RbcYCWrYjyUmDDAYQwNixu256KXPUlvcK3REkZ5/69nww7PkuihYqiXPoxMFsvoNTJ4c
SPzH4uGh9cFjf24Xyq1a2xQTWPpvX15DUMh7/Fk1ySN+UdzOh9/9YPHCNdXqLvU+xksWpJgvBO15
CswGFxu1WASZetHxt9cBnTS1GpKJVC25cPli6HBK/vkQTGPGklPlA2VJAjTGQPIini49H5YaoZmW
MPb8v5YdBBeSj+fj2Ki2+5E3k+nAe4AVUgO5ES9U2xn1mnwM94IPOOBnOljQRZLMTqq8X5fptJhV
dxwpfzWZeXJ7eYMM6/eTn0gUyUfKWVRJVrltTB280A/vLy6rzI6etTAXgKbZyFiSccwSzMWWVn4H
yzqOnSBY83Zc9BLdlpvTs5quZGlzsrgygWQuYtG2W7uvj7Zsn1s2C282aIq7y6y667O26iX6WRvx
ihlXyzWlBh8UiW23wp0VvVXniusrKw5/7N9Z/3+KUJBkzLmihslkkYH8+9yE4eOzXip6Htyyu56r
38o0yjhw1oIDiPgcZzAjicH4oi1E5Fk3sJmRtbPEcEVsP2IdcLnJWVTrvaEvcO07QAyYz8HP/zE1
H3j+FGhcmZZSIyupCaBSRXAgX7CiUDeBlh0ADEVq7ylGfgvKAgBIYR/YPUfbUYIrso7POh/IGtRT
deaR/9LxRmS6VLdIbtCVafFiynn8xy6La4oXwi6JUBC/bPeMYVf1xDeRLVvWb2xFoVhMAk/eeTF7
ciaVzyO+SxQzyrtyVMV+ORZY9onKp+aPGEiyB1hHZqV4JTL+teprAZ6e+SKrDAoID8qJIQFV3e0X
97u6+U+W5f+VwyR5VWfI6TGJq8v5955BUN0xNKirozQbwBLEV0PrD/8toc/EaCRvWA3EX8B1cdJI
lnY1GWSa0+fDzfUJkYiraKsVP+xHS417L3NqIBNNHxF3yPAkyWoyHAPid7sqhnFQ/ZV3976qOx5/
1D3rjoUwWATrCxvGgj+NRuMRkwjFZJYVbc+56J85exnMYBEzYT7JPBcT8VelkDDw7VNqq+iBxJ+a
e9fGTXU8nuy/eEVcidw25jqzVnw+1vCaFYRpYans9+NMl2vO1UGpz8QcyH3kqdzoKNpZ8+EQb/Iq
exsbJUGmk7KF14zoOZUYInraPUI32dZli5e/5fg6SyS01XqNxJ/1Gfyt9r8JBc8CHBJtmSzmU2Ew
cTh7Jq3cYTlDPlRWYmTJWoljThQTgf0v/bbJOopZr/JJ0UmLHJ4Sk3LHLgQxQVdlGLiwQNHXgVhL
LqLGRhVgvJhbPJmRZrZwkexSyYg7OVsXGlZKhkPu7suoZoecB/WiLYoV2H16C6N1jBDGMWwSWUO9
Q41JtJRrwXKU8b0WfGjTJyb+GEOCptu0TK5SF1Mhpl/ostaRQF0mqNwzWWEdSyzW32MyPuLD/h34
X5RMuMVvk5tyJ2VMctDyeNh7mtxMnhW01QRNGaaABBuAXPhJAhEbR267Ja0qr/UUTN9dT2Thyieh
2Vd5aHKzSF9NGOk4IrJjyHG92UHEZcXIy/QIStUK/fBCeE02lcherESGR/yXz5F4VWZSwBCDsOeS
6tgAJi2fVf3c1LjpAV7AjDNKRpjoUWGUAGkwWZwM1SWWtDQ5lPGRVQuelEdln0GWg0XeoP6E1Erl
h6MOqMtf5JMq+ytzhuYypFJksv4Chkl+ODuyZ9Jz6ywgEKIGRGMZJNlW5SfZd8/EZX8evxg28Gk4
s5JfKGy4BBoSXhxg3/6VApk/ElTlxpqf5PzW6wdXLmNwYTTkYFJVExJzhy+51HfiM5KEWNp4szeD
sIPZjFgrbg5/RqmFYkH1Bg3x9dbS2/HvsmE3oAeU2eg5YGhkppwxsyTMXerot7fWpu5pnGmDdQxv
vKkpJlf2Zubzfjx23dVwxfaTEEx2eQyjzZFIGHTzuZy/gWGqVK9hGGWxYZB3YdQfRlcMBG5ZcrBe
UMrFxZdRkjkjMxVjTy9KSTKxOCQ/JetG7CszUuy/vKtezr6Ig8mvf8GbTLelVeoLkceoXMcFpk92
LHEPxf+USV/dTawiZ3hx/vYdHpRLY43i94gvKG9feZSxOB2y+/Mg/2PKFoF8DDZ7JGcrjg/3ad00
FhiKBZcoBlMekekm0wcDcjLMNRaBOc7OZzDbeb/FDO0J8TfkVZUBkBdylQzj9quO2RM+zBMxkX/j
ssBzksthKDhT3iGuXCVvi+chQZPnidshmyXK1+wW2khRWY3yYroqs0/yMoZmpkt6QAaxSYD7kYXB
ZfE9IWXJLaEG4M5o4cP+yfYrG8sCn0iSIiTz0xF5GA99D5dcjEGjNcKOYI17jIkWJ6naKER1OrNJ
C8iAMAx12T1YszjSeFvuovS7Nkr4Vu72Z78++cY7GceUGdk2ZboTwhOTL6nLy1jKwm66stDE4ZDZ
IWMq2zTPjsSVySMCf45Zz2IvkaUNK7PK1UjI8mOuo9yXaSTll6MProp4zeLKyJe8Tl5N0GJ29hX8
FbrxZ3+Oi1VtxhogKX5CaOjm02iN/AG9C2bIuZni+MgBnc/KE0mhSnoTB8j0ErlrbLEviVW3FCFZ
iDgvTBpwHZy2BDBNSZjKUkgrZ0TCNnFyOxpmkKdHVST/55WtueGsJdm8XnjV8kVMjVYYluhlyHnV
SMtxk5hR7ONiesSgiyfYxNjLv57X1vFG5VmsoZM64tRkDuwz/aKNR3uwg9XsZjl6A37GWDKa4o5U
c4Y/ovKn4is4xL3WZmNFufirIVZIjJODLfpz6JZ6RhAsP4vdkYvGjZzBU+OQsLAhqcgY+4wH3mEn
5qyZIpm6mVpEakxv8bxkB8sRQ5QD2VcSkV+Aw3LzJToRp4muGir8ryE7jSQK5HIldfmXGcDhqPE8
1EV0NijAn8ycPvNT4bPF+5DLqxyb/z1zZn61Z4vZEYPVVrdkJHDl5H7SIbFyRPGOWAwSC8rgiBUS
d1+GSPwhchC4tIQm+Lze7I08BiIAnE9hHzVJsnFljBELXXb7v1Og5sz0DlgvcpWzONzsYp65EGNS
q9Jq6zUQcHET8EhISljYeGx9jv8qHqxkkySziTWvjMbM+6jjkS1nJBcm60SMbeXOs2XSHZD0nOQ3
QghbkhAneYufE6zF9ZJoRkbpbzvkc6v9Fmup4H/KzbuTQGsyfX6mrORMxW7JXY7+shDVvsySlD1U
PlLmeECcHUY/3H2H4CbmNUHXZE+TfMKfWyBrIVg0xDBIJhEfDOP8N0AyM6qYSvnftxX/lylLihLo
njr5VH/GWK+veOziM1r4bmJL2VTeJnaMqTySxGbycZMmHqeXbMF5qokYOjHx8YLgXcyo/Mqby/aM
vd1vcXVmcrbVvfJAcia1v12YbUHcONnpeM26cgMx3Is1d5YNQh6VvZ73YgqyGEmTZiSWG/wsVyWf
xp88MqvkEfdY1i/kW5x/dBMCrmzsDifuTbPHiO/LVGSbk6AR/11WNl4znyvew4h3l+GU1PxvXd2B
ag/B1GKqZU97GITCzOL9wcDV3ybYcHFwjzpLLCHgonvgliTvNhkRMxZDSTCs8TjYlZwos2r/Mvct
Mvrku+QOiyFiHWM5PLLBrFg+FR8dZ9gSSyVH5ZLIad3iu8OklnOpxkuRq3hifhJ2Gi6BBYMtqa5l
vyfylwvDZnEgZsEexmYudopVNhBzRKAgHuh2X8PFJEJi2BiRmGYI/4ZV3lGmO+Ebm8dPXy/wkvAn
GTHZzBm6KdOenBlmR5ygXan5f8WSFql9MhvEmAsWJ1fkT1kPjMFSr/JrmGL+Z08Ts8CnDmSuiM0u
vbhGsP13S2RsY3HLKKOwvy1miS4+HTAWJEGOVmcosTlep5g5h7xeygqO4nWps2cGDv5ui6Hk8xhI
TktWdUHMk2ISGVk8ZV5CvhK2mka95aBzptUMliVnmnHlSkt8zxTgRBj0GUnXsVSRZN79GVAp7y1I
lbA0MFoJU0qGbLZN/mPqvLZUV4Ik+kWshRXwKosEwtt+YeE9SBhhvn52SPfMzNXtPt00RipVZWVG
RkYymTJLoSBaRk1OFLdOyA8+SYauan7/PcED8EdJOzpC/IHuxnknAqxPZ3p2D5msoDAEs0qf5RE4
pQYEWIn0BzuujHqoNaWPJpHNx2ljz/xBPiB16pjx3HdWGcu+ZlVsVIhtqpdTV7rUIWDuvOVn08gy
cwHl62nZaWck8kndA5203Aa5CfTLxTq442ZvLcxFfkPmPGuglT9bkbFInEkL4wq7ApuYawutVXpK
6AQmneDzzKamQ+uHoI8HlY5jcqQLSrYOEJUU5SngOWTbeC4fs1wuNTaKGGTwj/5UMBw3qG52tHuM
mc6a1dveWqYn26iVpQn/AEIRSONFcpAZEzh8/MjIkHw4MrOgOwGYM0BZvMA9FwakTKV86AjWcmVw
bB1b1CSErCi2D2aSv8ziJSUKLJqJKO25JyT770wzr/Wfv/XvxhB0NKAwdYrjOlOpkywvt/6hMtkZ
7SNbI5jdDtUjA/0GpF7fXC6zDldupybav5VxQcsH8klMQodioqv3qTbmDNyrj/BVjRz2s0U5d5Wa
t9d7UYyPSO4t6Er0hMfFu34RubkCcQoqvbTlrAn6FBjzGv+DPKFjsD997McC3BGXZY6i0QfOJjB1
2cIh59qGp2CIDA7F+cK6vz/TjWgvSaajXSFzQdX+3JjuCXIo4IhONdQUxy9amUSbb8U1DDuMaElT
gCnmFabvoNqh/WSlgxJJrsAchlkmYOsROUbJ+4JzrquUyOWoXqCCmKCE8GsvFigFhvMxqtmFtfEX
hR800P7QEaIi6LpKItqj//y4DXtuCFEXwPjVg7aCjjo2EaW8cbkNjU1CHBRC5hunKmwNBK0SaCi/
Dmyeei7IVZwarXfp6PtHacGApmqxE9m3baU2SkAAelBwabNxDEvrLwXqJZO6iqRgoppORv5rRi3I
Hj9q2wLA2m7cpEef1AagKfOOSO9X6Nao4gb4y/kt1djfuqWuO0xjKp7vNoKWp2bcPpSkZFG40HAn
NyniXT+da7EtNoy/axpbCCLQSyBZvGNrnps8S2MKnWrWsQCNOlnUbu0cAhFczLFVu1OqHYTFLx22
rGuRSkXquh3aVcMwt+Ko+dr1DHpy9y5x+3pBM9qg6U7AwL2RSKalDH1W9i4tZMrvnImwcYF6l2ML
pd9+5J8r62tteeijcxlbtzY6zzTKRsZsq97d9Oj5VNa/ol37dSL4MjAHvgPYLglNUMrbUoz+Obyr
IbHKblGmU/J7UkfAph7SsyZPWwIqlGFG3+kxQM8ss8YuHSBt1qJTT3Bvlck8noeH/onj3IXk0y60
0LcghoIaRG79HtR+EDUgkVfVDh7rSJXkRw3GSzVvfw/J/xbJ8U9zk3sToZki9bPwlxM2m3kQUcQT
L7jNlSm88TqfTCXiXRweAgP43uWzTZVNFScYZj5GD7YYmAg1n+LCQ61nIX4pYRrDm37O4BWWOgle
ESE1PWx8qOe1YwNNjEJsw5XlHtyjkI8o9te3CdN4H1KMtw8fzVp73q5qhvk5F4n1BopFgNQ7Woqx
xboUBHtHN95QlBB8GpRCL6kUpOXp7oQwtxRILlDCIByh0QlqvPeeT4RnTKYHiyQ+asZWqO1jL6Eq
6wzMdQV9Fwg+975j5NIWyqEo605nGz7tvTg0kE95kbdB0LnYQpQoB9+ydwGwoV72bZboQUMRESXc
9fSr5jxYxGhmIqylhSM+jJIuSuyfCGWUVbzhbU9/BimCae7eQCGeHp4WhDp63R8mcuB0oBOCFRcQ
VSQVtmtCcYdQXicDrYS1UteHBmwn0tugL9SNv00YxH+VZhz8Es+AcAVWiyx8uTDcJTtJvRwrzmVB
WVhhleuQiqbaYHG6NZEO1KSnQ1hxbyECUaHohwwP07DsPe+oFDtM+lV0UyfzMaU/7+DYKvdQ1TmZ
h4lBZ88K+4fGFFEY2tgkBwuq1asG873YRwNBJnwiyhNF9WZ1iHYJ/ENKViennBOtsqoi+oHQULx/
hgbUo9ro02JYWYDntf2YOzEiItSFWEewxna+l/hP9kfoFs9ZvnkoeMwJdvV+hZUSFtFiGryW5T+K
vali+KziXvlr3Zof0m7i6GBoq348jpcIEl0ogLu78Etv/QLd6difEaRCTFMlHoXGe/sdsUQhtTNt
IE5SAPE1WedIeK1IQWDuHIYi18RulR0sFxUAkDnQgdw7FAbEQfzFYaq+TAaRcK6RwJD1Tnf3/nAq
LKYFtRokBshhqRyIvYxt64S0G4S4uhetdlCLmzXK6YMEBWNyFzRK83YYF/zAXgkkvfkpWRd1vD1Q
N+PhXBC5BRR01OmtYd0nr5qFOlVl8Gq/A6ib+dl5aEiM7oRhMgy3PkDjj6Tw9gm9vwuO8Q72FSe/
LU0fFPXQZWta7XxW29+4XDUfe5eei7flfsbNicKIbgqj390vNIteNbbRyVNDlqBEjw/q5p5l3JX3
gvemIH0Ypzw8Nn7pcSQ+cnrUaHMTn50jmh1SKrwsX1fn+bBOKkVxzj5bCVPEpFdUAc0L9in7nqNE
l3uK+htY6ID6l4SY6GnXqMJbcofrA2bovPfN89p4YfzRzv5KrE55yQFNC9KR5030JySLO20VOodx
dfCh/UAZVXPDq6xeTszGketgnvnWNuicQu+UsD64tiKsPOy6dpmCP3Ae/oeVV53GC0qLKd4SKy5p
FekAGodHih1OgBgrsIzX6vuCJPaYldeG/5mUJp+JYRcRkF4WZw/W/J14puwcEBLfGnhhFABfHOgj
d4QNJnc/PypMOX9WTc6vDy6N/MeJNmgKHIfI5qO7WVVF0T1xore5W3639U8Xia1ir0Tq2IPzGK3Y
8y7UotEUs373HyErY27/nk6lTYl3vVFb3CfF7QlcuEExN1TpweXlfkGkehhHDHLM/aZx4AwFzz7D
Hv8h9L+Hl/Z1zoAoDDQJEZiVmx8iYx0jok2LS63K9+lBdKVjRxUqo4kMzRv63azWjSvWznu41Iyc
l9cmpSSHm/VbUhUDeEB3ix++Mw4IKlBj7j+zq2Q4cfPTeTSr9Mfq7MPiH/sNDQ/RsilZeDtU3hJu
PeFRWliLe4dFjfyp82jmKAONBN84v4rqhOq0Hh0VVabXTjaUxRuTG2uzKpZquUp7wssXuEYXggE9
QLW1vwv1bIZod0CgF+otXAMbTbyb2TO2xRGCcfVp3EM6ZoTRoCl7vm593+Z3fJ6cO59h7Q8fEG91
xu5yfUD/tKtoCprGkFYj51V59m2fu08UtMj7TPNlt9hGruZOkTvO7d+hNTz1QQfRrIkRwjVsDPFt
m8BouLhoLGMH0CeLDnRLQiIR96Tq0O4QfQNyoXsk43DSSC8MDLYIajHhuvq4F5CjiK4nH5hg4ali
whgvNY5oWMPdvzrawUHySmkEoWiCuIy7QpXP0SZ0JOxT2nIJPvG3a4AcPaExCWW8+pwlnhkcAiGT
wiZZU2kgRZUiuQYq+VQnYZ9D5SEIMIghetQmm980jBDknMUfHRSH7aMIQ+BzSo8Iv+UsdChKZWds
KE5SckH5E/AqxYTgXcqkgP4oaw+JheDpQtbOQwrNnL1dMSOJyjebpEGUq8wQZED4xv7chSmZog6E
WSLxFWgLgfgcRBSRxv4RxxSBinwixKqO5vWfcjTaegnTFWA2SS+SzeQH4BAw4T8K9gkre1DFbSpN
wdThyPEnBY8EY82aBfb9RrNV6J+SNtrI9UcQBK5W46yU4BJMQyjk3dVWn7rM5pq5xaDhZPOGeJbg
bNnwLEUfEZ4o/DJDLoVdUg0LsCgyC3C+tSRfyE9ZENsc98iIctJTIJO9j2ArBThsiOm96GToGBlE
chahcA3w2JMDKCVQCFvMs6iuYJkSsgrOIEoFZdAcKAGMkPgCJSdYS1NpGcAnOo/Qck0aMUNIF98l
7g7NA5QZC14BcmfOlr0iOS1alGCEqEcd3kjqy2Givrp/mjSAk0gdH51g1uL+tlozUreDrbhag5M9
IDI9WxX/bG15CJF/Rl+YFFdJZSdjqQMcAhJIb03Q/8JPUTScUcF0N0lmgAml+AAYNFht3lkWgCew
fim9RFQTBJDckxmylRPukvkjQzIWn7F3tbaE1x83zR6RvQKGYvfnAymh8tZj3WCwYGGFWzIu4+bX
0/JozQYDft/CV5BDzjQRQMLN/yPJo/NRSolTAVjTrRLyL0hagIoQD53/saUOl0KH2b5wI8y8l7mH
QiuyYDuDOqe9LHcD9DiA09dGvMdAyIkT0CoEeOJzOD3GGOiGa+Gcs8UJhtkZLtNb3d9AW5sw+N6k
3+32+yC7dcFu0/GlOa4IFQKmJG+ll0KbeATMmel67jBQDFvFXjfXvezsNO+hfYovIBIGLwaknK7B
LBmkvPXvI/v+Bmoh9geDwIQCVyThOne4sWB2KVgmSIgVR6zkM4AsQe4hF5qtrJoHzsFfgfe4Q2tI
DHR0fDTTN9h7mgBNgZ6sPC6P/iQkgbkkWZmlEmUhl6Y0lZaihpOngmOLtiPCs/IOmWEUAV0w0LOl
7wJARaiTjoawIFGY9QGk8YWEA85roKfTzh+cCtYyQwCyl+KaG6wTYOizcQj7MC45KR4X31cAvUGO
Ccbk+OOXsVCXhsH3oqAyfcjPfvriAtBlAnNFDyhy+EpPyVZqEcpiKjwQiqE0sawOL5UFAWLAQBTM
pZ61xEpkLJPpeK0ZTM6U3PErnXcEZm6+p7SPMLz/m2Ypor9lbWMnBZTgEmbZVF2Zy5tDwm8I0JQt
V06BqzpAGlSKXVdGxM0lyKhkFkII9hcAzgifEETSXYAET2ZD0atmL0TiBDOqagGdLqQ+Xp9dKoUg
dgyAz5ymFSh5KWayLF1qYrOVoBPX1AZW0sgwRjoBTX9d8BmGKAuRFzB1mM6djgjZYJJLrSalpJVR
SXAvsfU8RaZDtgXDUW9lhkZmWGicQEcNJuQWnqgBgCpudp5dLp3PFbpHU8wmbXT5TZkQTPlSU0lp
SiBECLLajItWmmnGBnAhZPrWTP4QayKLzWmyGeHLkj3SOtLzoYMAqmoNZtk5Xsap/oUlN82HaZGy
k+tqdHIZA0c/kdRTOvo/hFDDrUP7hxLH2bVrVukjhTN30tsI65/FoqHQeev7iZza9O8rM8CLhfm7
6VSDJ5q+ksF92gAPvLmWZzrGEFy0qoYFUERNDnEms0SG3kTrh7De7LNZ/6DNpPdmPE1HS2Y+M/XK
S8Fctkl5lLSq3iRNRTzSO5IU5W2W+pQP/+LDhOD3w75/0BmCq/JnnbsmHqabFDfQMDvHVBspe7b4
wlg5rOuF7YC7DcI9t9iRQNmcHnlPNobU9osDRZcFzUal1MTn8ZUs0oKzK+SV4CFpsOjsQrZCtiXE
JiivA6T/D0bXNOJmZmYs9+JO/jeTx1jI1HRi69K0kwZRi4bfmRyYz6NyPVkqMrNsQpCpw2AMtL4h
Py51TjJDD41rtYkSsi3AvFOCS6ucGtZIS1YnhAEkCHabTDtMOU4sG/fz68bLCnETvmfX6J+2iHof
qA0EMlrXAEQRymLOjkExjPD+0oRCcBX1nOkPRfXNj8JZ7MmCkqLn6o4r8VcYFlYfCirxsZByG0uM
2yzj7GwJgNAEx52thS88lBVtmsc5JiwR6wK/M5q9/n4tAr/qav5Xd0uTXytHl53KFJSSEG18gC/2
GhtUmc2ozm3OfaQJQAqLW7j/m3Or/FUtJtUYOYRUHiYRE2ruFf5OVv5rE0kjWMWZvxCBmtaXBTT7
UEjfUStJAAnylfvau94c1TP/xCcsy1t6hQK57calATHIRaq/n+FtfB3SRqGXoBG8TmaXPjpUl7/c
uNYt2fUOiX7BNu3lDYSu1H+5yeRH14y4fxshZTa5jC5hvDkP4l59UgvKICqdSv9AmSD94UZJcEc7
H0t3m0CiQxMrZ1ZbSBx5cZt8t1tBHh6idvDx414uRP6bDwRfM0l3W/TjdFewoMND74AydkQZAjoJ
7WrzB1OCvIT3DnchaqJuEhxG8yHs+7y5ooKSzudlx2gfFlU3hyb+O6S3XsETGpasChRgPBuwgNA3
q0wOXqlVg7dRo6jivaCif/TrvVxqTmEf1C3VqNPFJziE9GtozAtmvvkLcuExKDeSsOpdXKrPWwZN
pfCh0VRkiobFDjSPcvezyLXpFOQl3qH7np77SXB06mHdM9yq9WvWt5fub7GnnXGyzQ9oJ++8WoV1
3Eza31WuX/Wek1M36p97Sfv8d6cJ7icsTq7Wzt5vdm4dp0L8KKN95hGFJyDWFrgEOWC65JWcIgX6
BefH8bWz4+Pk7UtXP1Nlmh5ft+pVvc/2uPhSXEp47VV6JY47lHXFwjuf4bIj53Y0c5vv+trIjXML
NFKbUbPOBGxSAMDQHTyqlIZfdBaG0aTqoKxMeRIJI1J3J2tCUrG7orSA2qeVN2u1xFw7BEoyXcAO
L6RUPcMmB7nkP9yzpKEHYf2ezZaoWhnIuNnkKDvIaqROVFAhFriutEVzNLg/BrVSCRVhiFXenS4p
zcQCwtj5KkZAsM1TPLUidII9N7v5c7PqOW1kOqwAbNc6miPoorLH2kvJocMTLVhzmgN/7VnByqPM
StFa7KOJbUV4oTtrhiN6XKBPSXlZgSIzVO4okGvphwkfBfJjAaC0Zh9nhtQBL+cf2uXB3EN6BBc2
fSLPmOj8KLCghCIxDXLKJ6sEd0R1b0ewJEY1u0SGLszhZXW7PNcCrOKlL3sy8SYHy1u9XH1k64lo
58Qw2z9Ob1Yj1tiw88jx6/e7NU4bauzJRc+R6piDi3plSDzOzrM3R63Wx5Jn3Wq3FgtqkjnezAVu
HHFOWtBBJy6UMyKn4qxqNNrmDA0bkU2HsXe4A13VCp5A75KGyj1y7b2dNFENTpoJNdGfBnXRAfke
mmEiJjnAEQ3QpuD/X/OAiWAs3UOPTmC0Fpr7PLvxa0D6cWlmQ9EyCPPmRvUbfA4ewezPA3yPzC/b
4Zdl5XQni7t+d1YPKuZUbKcgT+4pPIsukwGhJ7PkpcP9YLQe9oVLlmAFs2SFYBPleJV2dgu4E3Qc
c55qPtgj4EaxIb1fKptEK3FcXOWn58V1cfPrXmlLAe9UKylh8AsBSkvV3sl/OpIXLQUv1EPfrZdf
Qu6oxITCMrgvjrvzdGjjjDqSFFcj54W00JUOYddG3o+aRb6iJuYsnA+Ls/LsdbS/qDj2d6PD6Dkx
ZgBS9AxhLDef5Y+DcXxsHhssW2lZWtbejdJS0cDpT1WOYmySY9M/L9QXqDRT4V0FO7xfUcyHiBz6
IlGn1Lx2zm7pCThL7jF8hCXKBlWRxsu8V1qs9+ZfQLIGmhC0fkInD9ER7CO9nUH0K+S9dw3YuY0C
Ny0ttun8Gjf09OY+xYoppYbp226PRoundbMv6kxLCzIAK4zUY5jQvbyAfixSx27NTTzkDSjkurjn
P5riet/GFxZttQsOxoS92ZX0HfbOwQU0dvcOElwWAKtVpBdkc0QbqSAK0QjyYnffqNNEp07LZ8tw
9eZ0VHIREvdUK7Z3nqM77b/1QU/v5l75G4oEnsWDCPMeA7p7c4Ylq8SZ0pPH/oR8eV//jO5qYVFM
jWsZHV1NgC9fmAG+ZrOvjTb+f6/bN6lNtgr/HZLUjVuFQKZER+wjLoBxYW2K9rreHnHd0NOgoCTn
iv0v+qvqQ2ocyvaTnFICk0Ix5WKyAhbRB8SDFn1PhALl+5ULVib4Ciqn7HA5kG+8HoxGbWxDhXCY
MlxUfDmPj4P4VRfxA7OUnpcMn87tjCV50/YcGV1m64EIwvsBglYc2gOy+DG52Cct/swISxxRZa1a
j2KJ8BHObLsm/UjwPsAEtlqyMQ8bAzlZ6eMQFsNuxn41QLb4sD73cWGQ5kWWii/MJSrF+6ZGe9+s
b/ZIx/wc8njeR104GfvXkC+fJFzw4C0qwYP2SuykKBknSLb7MvMV6+sXzQPaS1Zl/LRqLgX23H7a
wTFb2CuZORkfRSFUZGn/RG2DUkLNJUSuuPNat4ui217Q7CmYsbBlsmUTkCDHqGDe3chssb0cPGMI
YwJLr9JrjPpKEjmyRRdgr6xeUZFkVnB3wZp7fem3pTV2GC3rYeuL4lbULigLPvlZyV03anSxUiW4
MGXz18ssMmoK7G2f4J9xYttGbviGWM6Bl2mjUR22vsruyzemO0qzGaaiOafDYffZvpsL9I+/fOql
9TTP20/vV2Uvrt16P4pvzfqIJnFjkjJg2c/YTpJJhKTdPLKMHrlu5HLo3iS7QNdH70Jykc4+9rNL
z2/KJJXWPFGoHoPFipSz2Rj2hpJsGjbgywNTEhsqblEEUKZe5tSm1IDSL81XUuh8V8xP5RylxIrb
FBcoVoU6CuYnnggxJA0Wex+YhMBkBDrlnmrxVbL1IWz9ANK9KD+jqB8uKg2u4Ccc2gf6r9O9L61e
NQCdskrLjEKT9/JkZose2UOebVBxVnKFW6hoj++8hzIs8VjvKdAxw41FvMw+ITvpGOI8SAIEjHOX
llBkOj90QG8cDDrJOPT4PLXR7b0tCi5abArb4vFlrDoL1boIpjzYOexbj7IQUBwFjylauiTu1bPF
iCOwQ3IQGE11BgJwNR63xRwuP+xDkBOdbgYpRK5GO3LjQMRZEbCWAl3+L2RUWFu0aoECYHHaM/wi
NxAoJVOhoEpQw7BLPQmOhILpacq/JRDbgQLoDusJgDB6Z32swrV3GLmXQECrfs8mwW0EMxr0FzA/
EGem1CTWpKoottwlYboKsbJYT995t+VSJVYirOnfJY+AZyzpOe8hEsSF8d695dVVYZJqJIQWCaQQ
s+1n0tzevELy0sno/XasQLZxuUhYniubMHlSzC58Fk9eXrSQJap7mT36WfkpLYDG0VgCBrhE2vyx
Tv4E7HDj9vGm5OH0QbyiJpJGDRW9erhldyphmZVmLtRPk9RH08cRyfgn1LEqnpQXZP/1JR32Iutz
h/NZcFiNWGOcRZwvVBQgOqJmift+s+tjWjZZ/FWiChjUs+ng52Ff+Fnv0h7JzT+aTsCG05btac1e
NkmE1BfVS3QOd2eSviTv4ha+bbQhdK47P0G5HTul057MZq3IDPCD8Qf5PPmzMtd4tbxaBgU2jsUg
4PVZ2P2DnG0RwWigA/VLuGHdJWZgoun7v1IM5TYkWyBscU4Jn3BG7h7PEHyV8pcyQvoOOFLEpKuN
3BW90XRPL4EYvDoyqC1j3GZLU/w1/gIYx3NIocRKDfHW4ppB6IXNqGp6TUIdwqSWZAcEbWUE+aVm
5wmTRLnHUiDtPyqDDDNxyr9a5vfqYctZezJrkMnHkZysij6SKU15hpOJdtIPZruIM/fBmMqrlEW/
NmotWgVwxP+7Y2R+pPxEtlU+HSFe+khrq8NZZCKg4hjmNQHMqzOiTVzqiK+3V2K6QbtdUxCxGA2+
jQHEuCBQDGKYMyqCqO2bCdzte/w3EwUYGTgOXql/2PNHI5wvKvy0CG/WZ0lWqhGP8Ko7eNw29diu
biT9W+Zd0OQw05WQAoe29hMB2r0RNWuKg3kkLf8UIkpzCfoDozhxCyHRYRbIVBFjadPrtryWNzNn
Trvd1vReFJxRrUH23S45x+bdpFKPqCud+VzGZDLpMuLS0uDleOwT4hjNv5q5ILfJ5ZCPtJAeC5Fv
TXfpr5lvIHbNoB21duSb03iD0ZyxuGlckDnr2gHpQuHi8fAhqzwic3P3lia39e5V72XvARe0N2um
dDpUHmQThkp/5oakHUuNE0XsKmRHYwVOZJdT4/0UEertAY74UrQt8RNO5Uu0p4cNV2sc0ZzU1MjH
Qp1FwioEv1I10Ep4eHxwU6rh2Y3ZOfjL3IE9NEv6iKXBH4ICS7lUGvlMNWROiCOXIjNwGniRjTV0
UlSABc8nqJpM8xsbi5HU7zlFbEzOh83Zk4s3b75GTHNIR+bVaN7KFakRFtOqGCdmImeGVyj20ZHe
D+TAzFywWDzb2QjLV6RZHzGPPEYEjZyP03bomJV6zukQcafkUxFZl12oe8PM9MUuTJ30aXKzM1dU
b5AZSI2o/prXGPP9iLumiPVujTCUixaDCUHKIr+jq5C1fhNaZYecVoVhr9SVlTurmD7GJ0R3I303
3bfZrOpxcT9Cc+WHNoAI5hOzvtJNrnrtrz2bYfwtABy8IwjQy85GEThtZDl0sfrUFZ7eyuMdNCX0
gg1WUqtGOEViRgNDvfii4XVdcF8Pc1WgTa75cOduNZTR0KFbQJJ8iPLYF5oom9TTOS7k1b1dIkW8
5gSTq/u7QnXhwcWdx4ofs0iz6Kqbh+IPvYtCd5kkmSIJx5S5qVFj5xXXEdr0RV/B7n4iE16l/zRN
eZz4v7PI1s2O9iRFprRiqpNtTL7mrYMeLuDBbXBHYINgSdtmOrPnbKKLhTznK82lhT3RmIx1rmiJ
V7snl6bEQ/qE8HiZFaFlo5vxYBt6cW+7mixv+9jXBfxAp4iqRggYW1G/SJinO1XkzbCM1nf48Yrp
iQmzkBnI+WA2DYp0FoG2R7C3IcZk9rY1WdMlzwzRStBaWMoLUvLrEs7T6oQhfob8gze+lvBm/ZWD
XYSnp2U6cFRd9CGbqps+ONqdtLVh5fp6U6xnmvyPLUTkP83iG1qJlRuhe/zz3tP73Nm/3FLdrr1A
NC5glgmabruwhnEsa0Fp5WgMNSXz9q2L7j3nrU1G3xV76U4+2D4ipzh4gBAo9NIa1g6s4Ovg1R3h
bLRi8HUAtgh/Id4GNt5g4L2YbtM37weggm4Dz8xDgv7vZRlkJtjs4ZbRlktBCCZWFoBoT9KXJpUm
V8774W7Ib6oEN19xW42W4XJk6p6GWpaBC2hRea07rH2KYmwDE73Au5KToVjmE0wIASOsD9d/4zr1
wtj/OTgtoIIt4Vj5dY6VppKvlFqBrBGjrGI6dnvgYiVltFtHA8FB8i02ZB43XHx64VItYdsCkmKz
cubDN/k4fqTbhr9fSkrJ/NKv9z+8EEiAlcWSJ4paAb3yjThuNXmncFr9j24+Ol/5iZF5bmuenvv6
rn1GluWfwJXwJBlWWQZFx3QDSnf+d7cKbeg9qzo7b3UAtnu4CqAPfsmT4a2m36VPBYyYeoQaSt19
WILoZ6EFwYTL4hCFRHjDrvQqqEhiMXkg21APJENG011nPspBAfx6X48e3dQFFNaqERBe8IYnAUXZ
S8iLlMlkZwwGhUh6Mzn+aj2h7OoHWZ+E4EnKHUptij6ieOud1hUoq6J0HSmkKvXsVLIqrUMuWMk/
PfX/l6ApouGpR2tNpQcvg1rHK8QEaGbnpB9vDpwAdRqokLWtt3ItahABO0CRSZa/GpXZo3n00Iuo
i43qipNa7eo3fbheoNBdRcJKI6KFgwazhPlD1ZR9+SFLcWZFgRcKaX0yeKqoUbHJUPFLx88Cojrl
lZIQkQoLYRnHknoOOQCZM6BH0oCNS9ShiPTZMpIRDGe0+3a0bPdo/f5BgnS/C+DMThJac6CZXsJM
1dco0Xt3WMiEvA4ZpGui2JVM39FHuPSxM+c0/6DvknNE2BG9c9qWQYcvOftWMSyRigp+MN7rU0TO
D+jeo5fYuT+RKCI9Rm9NlJv2iG/b6FkeoiaE8CoCivi49Gydfsl6I1MdQYhnoOiac18hjl2lnApS
2R9ky9c2y5biFqsuyF7KPdYXdhEvkWVGDpIkGzk10p9SO9C3t3MARiyWEQZ1obLtW6g1wD6EEV+a
Iq43xksnvNOKJUzMDuyl111lCkwiQ/HVPLsn0si6DQVMbmwhgYW/pdguzUOanIzIUlruRJohlSOU
i8lGy6RnqApycWBPpAXY0Mr4dpu6s+myh9NcCqwKPwbHCF9IFCy9M++ouycqgJL/utBfC2UxzV8d
ioCrpMkLpBRV86qVR5QSRJnRuRJd6PPjFNeQ44FrhpskZ0yVSYo7/kUbVajMRXYMLQvUKsc1VEm0
ziSfpYC/Bkkgby2zq6V4WmeVZUBV+aP8ts6PnDj8Opb3iwVYGSSp7hZv0RfMB9PdewGL0BUA2ERM
JclhlKgkzTjfmrQCVdSXBm3Zof4qWIX2q+i2seFRi0p6GhkmHwCZgh5+u/x35Pj5EBwHCf0VyaDW
6CPQ2Jf97+w1O0+SSQG7RBetZtmggZOzezi5cA8Jzn2SCZm3kmYmByeqh2Kt7MhMxMfOxiFDf/RY
NkZ5McGEZeiaIX5lWXeNmEZQrALdpJiKJniPwDKiXwjpkARXMtR7CAHJVmc+ra7PXqkxjIkUNYeE
Z4uwx6zm0mlnlO7eugUQX4ke5U5nmWRyyX2CYliwuEcEQSRO07tdHgDNQ0AtV6zPxT+E5zKB8Bvg
pmKVAZ3wbFBTo3nI/K+yc+jUUVjd653vnf4A3tOPF+d10r13Hpskj8rVefmazRE/f1i/BsA8AuyI
daO/V0W+LYSBTT1wCWRdMn3E0Ij+UeSW3p2cQ5caMI3Gp6ompae/67VH+ckOrWoHMeVDUGWTTltD
kOitt8mF0gH4YH5hNS5umB6ii7h7Pli7dYVaEbOiJAXqnu13qx7QnwEI/Dug3fdAcPhp+vE+ZC4T
rzBKvKsTg58Ko3/RiE6oa53+aOf+ZZiMaaE7Pi+KkHcB9X5dMiRt2saxwOgMP83TfYwOsn7VmihU
wztQjCqyIb0zGydob0D5KJ7k7MiLvCtul3MaqA3eHRxE7t/dOgb55jWMSLjqMT2qF8v9kygfiXfB
FiMA7dT/+Dj/0puJI1T0wsF3n0St/9vmeh8CbgUZBUbh49yGRfdrPxDNzPwv8BpCJ1/OuLygLKRR
VFL1vq5ccvKkwQsORTdp3AevftGAB02W3mWt0PG2SotT7At1RcxnAGi8Fth4eAQ0OYVhDELSYZAY
k1NsPomdPQi7iOycuoUfHW4h65FJ+3rTfDSKYpxpJsiFep8rFHsHmfPj5NMvhZUq7VDt570V0xe0
xdvdt4lTpzVLD/Hj3pxMIqbpsEO3fJB7ukXgMfIJIb1COgSPZ/t5bFStJ5RQuhuieMtmiaR8YHQq
Xgn2pvd09ov94g0Mr1iq0LsTILzc7N+IgCGWE2ohRIwDBY2CRO8hPITR8tmsXJhy+TdKNDVAMgQs
cVENu9SvDZUxqFq1loIOhSUGHuEvqIc34MlOpfdBYVTId4u0poZad2ffP5IRyPIoBbxjRZgKWXXU
cUjllGZxD43ynpRLeJWg7hUPuJR10gRV78YNr3qloBRcyAZUgqJb9+gxi76yJpAClDvRZHbcQyow
bM1Beum4V4+00t8h/fc8Qhbdg6Y5229STwQ/ZH5Bbm/uKAO/H6HeG4ozLL2AvaPcwdccUYYNwkFP
NFzcGqCAguOXnesd5TxC5uYX5UIEGJU8rRtc/SxsU3BnDAzIAEmQBCXwpSxnux0R3NBiGd+QGcwW
B5zAxtPtKnbUoVzN25536j2a0eC859OY8Dmuexq7V4s2L4s33zXvEwfIjw6sdYILsLEfKimq7WSn
pbaJYgfa48KJgaeC2hl8+nk7Jgha3baH42QvzF3VW2c0I6UNme2dmf8noF5mOHMrZeBlgrPjP1PO
h6Wyf06tS/wyQu2V3ld8enlGb1MClRrx0mEzRwyVn5BnyfLBsVdQyhHVYnlmdFlGH/Pdr7onRBcp
GmJzQ434IkWgSztpGdvX4ojS83FNe1Za51UI8chZkAoCEy/atQfb5D7xYMtwdZCbg9P22KJosfGm
kooaLY/uaY24ETdLfoXj0dB31TPqu0S7qJtxDfi+kZ3Doc3TwaE0eLo0+ThNqJn5De50VwtfQb0e
1qix+rhHPx+o1RD5Q3IILxJ1uY6cbySk8ToSt+ihNe/dcb9LgwetWXBqkXCn593D+3Wq+W0xXkpi
7m0g0Gn/aPBw2ub2oyMFoe6NDNjDm1M23LzApLo1qkP51FLNeZlb/lvjXdN45NuDHXZrrNEZJkrQ
ZM1jhMES5Vqr5GtHmhFtZfewkEIDmvUDCRNHU7w7ir90wIDj+KaekfwIHDJw3ZMimxRueTLn8rTW
1NwEldrgHGFAU/hUBAftpHvo7BnRFO+aXZzB4rG6oAisybyVQY7g9UAqgr3YriDo0IGDaFvxuWDb
JZ6N/CLqqG+O8YdcuUv1W0thinIzmLOVlEiUrVGGSPxsXYk42r9BtPp69QYZ1BoU7SMt/Ggx261w
VDlejXKp8aw5FK1gG4y6WwT6TJOBshgL5dP4JtBeaWqBjwriRUuesfEAXABqjirWiF0qn5IrhIqI
rwN2OdJ+pfClam/r9hYOj3Pq7HtX77tU6vc62hFpajejYxkmBuSgX/XrfpXDcKDVHVunrdxBLpmb
Yzh72NgU87Qrds69ky02RnSMar3IEh95XMFU5b8KcdXtobbt5QafKW3+/kuMKTWW6cMK2ZCHBIac
CkGDowO2uedBKjcMGrnDCQIe9sr+zqs4r1nZpjuHRZ8odgLnCOEHyBcQSzEwW2eGauX+jllcHBOC
iyaCaiesFjz9mO/cfGGf3E5YP/8EVQlwbRoFSLWmOFY1ICfGF2xk6Z48Fl9IuiLkU1YFZUvLJ7vd
qiGAnk+GW0Ef+cAnM4OuGvxyJxSm6P5lMe17FxiBMBTHPNAjihVlnMYYgdSVjlRVkW5vFZDpuzSz
snoJ9t01m1IRK+YVH0PqEU68wiYVpRZcGKnyTzM/M8tu1pXcYpYKdiVegBtKh+XsN5JfaUyk9LgP
3pypYCyHGhONioKugp2QieJugHikA6RB0qHU2vKAM7uEwqrQTGCWwiEWCD+dFK8dyXux8D5p1Uhf
lCv251BsmM2BeAeyP+o5fZB6qJS8S4YQ98nXf0RQBeEW+MXfiZvKmOR6W0DX0e63FhPPI5xix0FL
y5jV+9KUUL6htXDY//GDoeJyM4c+XFedDig059hDlWWz8ftkfnC6OcHhEXGUPhlFz1/BDIOb01/+
lf0gKJrQqkZ5u72YKed+mMV4lMBErCyw2K8L2OTMZkwOQE5+/ljA0iqmIDOvp2z67BVcHKqN/YmI
BkBOZZMcBJ/FWbZHg6hdcEAVSSa4szk0wXL3ldAN8hFzIV+wpX6CAi3dXxmEmypP5HenC4KHaP1D
AMAfPGW8tFFmIBMDlWrb8skfaCU5mqVgpPQGoNIntmidhFwWAcNCvsE34RL8804qnq5P6UUd4iWd
iSYJPLKAI9UCB5864MtJkgC+pNqs2ZuosdKN1Tmxd+pU5tQ1SC+X+cH/0G/S5fWglC4OZKah6bgP
j04ibKAU7l5t+t1UG/CC5D9XKYBqWNt56lBrKzjY+SW9q8BzU29GHnfeTMITDtMxKALqiXcjOzXH
iNLBFHMUp2r4d3Y3rRmVlNCplVUiqSIJw2ZpfC1XRazKMUv35ErxV8pVVmHLC9q+vt8coUwiNu5D
fR35aU6RTHVd8QUXSTjk9CAXVKVuxuhnYJAU4gRHXajvvyOCMaacAkkbCkMkTf3mZXPth9rfulSn
38Z7xpjwBA61Kmb4Z6n4UpiAom/xsBO2OhouEHFCg+heKRqR7YGxDA4iF4fSKugFAkbGPYqmBtS0
VeBw4wfNjsSco/2G82eHmTvIY6+zYOUccjoTqn4Y3ZSKN1D7cX6DdHhwBxTkNJQXIz7a8qQeO0WP
h3sHu7fuAabtnm3+r+b8Cz0cgS7v3o6pCJ93F9we7C6fq8rtAWUShhlgjjWZIBPQfxDY3Ye0CIqf
Ll0uann/SpGsxd/33fK8bdA0POkjYN18L44zxdbYnNT6VCfg3UsOgR7KWMnuCAjhgaM9n7HWAyHh
WJyPWZ7VHTKndFRtw/ggUxbbcPJINVdgyiiefgbo75EbzOyN7JXeLgN8KPtOrR5azcToqaZlVhCQ
QVS6NUPgVHHzsE99vRRT2v8fos5sOXFmCcJPRAS74FZCK0LsYHxDADZi3/enP1+2xv8ZGY9tQBJS
d1dVVlbWyuvB5Uc50dl5AyUhQS6UkPSpow4BD/F8RqqBQv9J5B4ZWrE8GRyyDg8PoSoqfI5BZcCY
0fCh7qZLP75GXy/TVmkUEzxg2t7K5ztzVb0jLuDb332p/eXNK+AmiWt/dWUeJMYGe3wk3HSbWAwW
lTkcA0BOePjCnlRDpU0IqETpqWr3eQfPCzQVCiS3WchIdif+IeFcb5Nqh1SXXbePwcNYsLua70Io
TemCyfY1BVOJCKE3SQZbumPZJruhQ+sBgOqCtQY7/8AwFchabxxwDTfE3lu+78nfvKDIXQ+2Ujlr
XEQ9cpRGpnT+TtuMHUYl77qOp0k39eRGisRSB8RNeexwQSW6xVdREf/fRuLWLdq1psns+DdfWb19
+yRKll0MNpEOryN10enj4nOCMON8zWduSzP1lrmNuuuxUOFxyV7AGyOuEb+Bvlvkr/DS5J1pahlo
YGMWYOVc5JetYUvLQ8vz3SRvTXJQTC/eKZ9OPp5itzvt1Wms5Q6rAaIkpHhx7jYB6bEGuUMqzg3f
7w1bDc6tOyPNjsUSz1fZgQlWiD9n+T0lBxTymlRItIWnVSAToKSrMnhiaeAm2cAjgCP5WKdAAAlm
YjAS0v364HqQ/WfF/uHrR2i43MQCK3h4p6oDdLb104+GfPahPjQEgIzQBtefa7yxq02RCpC5AGA5
MBc4BEdir/Ar7T70XMnnXnw9Ls6x/SSBSaaNjeGwcnV3iWr+jd5Ko+pq9D+8J0Ko+QiFAmbACxUa
+WfrHgXCQJJaMzWWNZrlI00BZmlfQFFwuA1E6yDdrhjgmQgrzNBArbLaxwblUOQDTTgpX6++yDsC
M4XsySlEKoRlW1uG27NMqSAEuForttBA8h2+ylVYs5UiKFFYv5HAB1NPYhZZTLOia0yZUid63VTr
yZrkC6t6rn0d6UhvEOhsm+eA5wbzG5LF81c4n9OQjmfuCbqNuKh4Z/iueuWhw1+oWssSN2QayBnr
78D6iJzjLgoKJqzmQ0Mx0wyf08SSHVCJRzGc+WDaHQ8h5VJfNlJpA9KO/6Uy53MVxqkgSHVRWCOV
nJ1i6Yo+XdoJmqsuGHjfo6gV9X5+1EnoROcsnFNWSryF9pwyPXgxqrLFyV5zABw1SBBCkwFi5SC2
2+RoZHa5jNqFiL7zweAXLeDvciTjrpDw796pDhijM2Ld/WmSVkhPzVcPuRAwdfHwsuqvDBOQS/sI
Sagrz3f1lRQ4Or1fEMqwzjKP7BfrPKepK8OZyKPU9ghqnKMS/wofZDNEl2CRwzHDChozNSg1jHPL
Iuj34B7xZho2eurGLgaLnDwTgrZov8GOTHsJhqE4SVJkkat0pfnWxrRHEQFdK6cyFUcISTsTwGL0
/A0VSHCKuG5idOgo8p51ogiWoe4T4IDrZzxi3GKjkoyquazUGo06GH1UPnXfsjVGzJQ2Gph4DP3y
HSgoX+KRdSnVXjf6BJCshnSTfQfgpKzD/GScMOrG+svlrnVoybLdgy7pLyaAWiVoG2EBtSSvcfTs
93iNg0GAaZYSXksEpGNazGrzN9ZXFYZtsJ3KrGkNZ0nn24+kywAfUJijGFnFymjTjVSmPIKRKNuV
SScrsyGHTtXi9Muxkw2HJevI0MncKv3YYnzMiX04TVWlyZOis5KnvIDsHtIB0ffUR72Uu8HSwKPM
KM/er8VAZpLyZVZEBXP6TacAzm4Wi7+s34WYLgeNetSNZnV/ogyuInWaCTubZoVF/x5qlZeFuHRp
jU2eepaRemYzuMWj6hpBSCIMuh4RjyTJurPuTJKPS+dK8a4IPKKLzS9UWEViM0yyuglYKVBiXHes
BBWRBy+bRTJEOsTNARkQNQIzMuQorNNK/mfWBhpfPEtiHZOH0sBYgo0xmTKKyWQClQoGcsZ10rPs
uWhHh2i4b0QQBaN8Qzn4hLx7f/hxEQ/scmYJhBuRfWZDXjsj0e5OkhlaituG63c6kAQLDq10OMEl
ATFEsQuc7QR+IKlv7FvNNtVDMM/EDDHslnM4iYbQp/vDGUwN2DuNZ7vWPHvYvlnZ4/0cR4Sto4d1
IYnJBT6AjVqMwif0wijCNMmymwQyqIb8dGPQlobnJjdNnpcextln5b5N8MK41xoq2fYXQYjxK8fp
iVGiVR/v0MM0GJCfJyMoe8dZ6U5VYLeLnzX90nCAhjAS/110hNqX/AeuEv/0qRWUyVZvQwaA5T/c
c4xhr5kSIFl9+RmirgulFm0U4tJoph0wNLDi+LrK6etogEPgRm4c+x13ootT5HxIt+D96L5P7TrU
FdGk7iHZXH7WppMVHzVLUwCnzUQK2dMuVadwDMUX/Dgc/004edQ4gl53IoVkT65hkn04jVMRDEQm
0M07EDmb+5gRpRRqArItdtAYCQVCEZ7EeVKREF4GZzz20btEGU/B6x/VTSNZXLy/Td6XPs6FS32i
iEL0rHJww4PY4CtFjApx7E+tNewhXDqez+iNN/yLciCn79Zi8VvjWSwZBRiNDXSFEstCCXnebHZr
QRGmdwfAgrMNCFYaZLOcrAr9j7PFJw9krd5sKmymyj4bCOzPjAVcXPuK23QNUNNGG9AF+Ll4XY0w
jTTVJyC3z/ij52lCpTJJdw6+c66B/FcCg6ymlWJayhQZbjuaw708eeoVQsNQa48FKiRxCKTbXEnP
Z5qOyrjqYck3N80ClIvNnCIZSrk52YqmtUyrm3qqaBmUsJ9xQLgeq1CFHtAwjLy9Ep0yuX9uEo4S
yzeOtXfCpcvuDAO+4Gyg5JUoX6HJOOtd1WOYXBzlzVT5oOzZKpJ7eXLyzY3bF+lYNxe/2nmwcJdG
546c0Oz2MsIy7lbWOc6QeZxcS7kIDS6yDhxQfnge0hbdqvl+6lX+y979P82CG8nUrwNR3qW+bT0m
R2o5yfC1+lTnWmGNlYIbky0BDETFxQ3cWNIydq6jKS2X9tG6YfCUYBkyXyesVFqUxyBU5YlgnL2j
WjqhKCIB5H+EoWgT+6bMeF9o6EOdAnOuNToUVrycWvv/jrrccqJWyNbvdhlERuyeF9imysjKDWb3
HzlVZCZWjV0vTxFThY8vKjZn9fd5caj1T9NBN2Y2hBb1w9BjSGHpsZB8Mj3Bf4r3yTs5uOFEGizi
K7iyMhUVqlY0yWczfUzMA2tW0p+6fShT0j6lzm/aFqtdlZwsV+Pxjd5LY5LX5kR9rUQPVzT2Pmx2
rUoYL3bxbpQ9MfLO4XvN2lCm1Enrk4aILjGZWKbuvr/rlkGfKBdknBjSnZ4k13phMcf16C/5dCJj
ch+yjUobgxfpI5i4IYe3ohQDCTOiBy3qoi6UWLRzwc27RwJftWznE01HTXr8BWCVzOhrmsiXV1St
6NnMRvBwvZaJmi3zGBCckaaU9QXMgtJYNkQLgU5MTaan2BaKHVCWGU27ahC0ne1H6xHP3O3qoVE6
hw/ppRXSRgEDUg2Q+SpeJKwEpIOPjJeMwyIvHilgyuiIXfBKFcYglCEUlbLEwS/kk98BmCLe1xG5
ZQroVTOhmY+YgfxEAF/+1qIXkuKCjLAglQ55N9r9XMisSMgKA9oSDeA9AsHVqwbyi06CPaod4dO2
OsudH3SXrHFoufS3DZiQXbOaaZK8GXP9JWt5FoSfWcp+5Mz9CO/o9ol8GWd9VGV+RriZ3X7Q39Cc
hKEYIAuN5MuJcZAkjFdepRW6ixoSB8jmn4mbGQ8aIsXgNoQX2pomjyeLttUodnfhpVGv+RcjhUkp
Wj///aJuJefvHt1KI53qoteQsVSo9fW8xenaQfCNi23FN6LT1LbIdjfV6jQoQSS1i63zG21Jvt2J
28MbQhPnRAHlXFyRwc6bm5IQHEbdFmF66pClrIY4KFWcSMmRaJMqhtgjhRgZkhFJ+6Z2IwEQ6Y0L
2J9z87JIQ0ULcqKJOSBWkpu002GPe9wbd16ObzmsNn6u3uiMFweSsNkrVWsi2m/d+aXqlD8DSYtN
ekYvgUIDWFbaMtjecDjsAfiV2KYbUcKhbKrOVfsiStgjhZxFL4LYxP5QQnTvfMQ4WgNJs3PFEcq2
qvcrcsj+uMPAGyjkbKNobwl4GfGLkc5Q7Ck7JWgTJ1zsKm2U2Cj2TGkSSK/WUL23FFIrpBMpDmrN
SEG8KDvZg7Lefy2+NG6R2sza90gvRHhoFt6SvuHlHL4h4R9sq9YNsYTJdzE4GVUGbbi1Lqzmp+4u
qo130YPFBBgCZPTzK/+g2BQasXHNO7BWeRtaCtR0/qidURjKDgWOCJU4Ikf0RC/LUc6WJcVE+0K5
Cm19rxpYWXIYIM4RMYO/id/8rzJK4dVqxwW0wOJB562vFwH1OtH10scBe9Q/sYxqXRGtUN3tZdVq
LyPfrLhFFym7eIW4TIWc6GNo9caHn6xTHPrXGYlJ+6zTltl5otpAieaNa2zsvekBUEUfR7fFBOSK
hxlDFDQxaKXoJTUng1TW7bki1sEeG1Zp/ZrSBSNHRjy9NpxmRb8KXJVHylJt87kWLyQuaHs3bxcU
+7NAMUhwcEh5yc/hqwjmIplBwYNCLfFzIq6a/BM1EgMDBTvRMi0naBMKyVeeTX6YNkaWLhcYrjCM
DN4BM6YkUPQ9heyktkAm17z22zJv0cfVzEEEQIx5agU162TbsvPXnBEbc2/UiH4vAcmlHM9mW4He
G6W8idBpS5eBQBrCGn+yI8yAEeRQlknMLHkL8EpsrSJdWLJ9RCf+IbKyTaJx/G0EJhlGmlWIGijz
7QMYn4MfDaYqOVgumEySYhCFsXlH4DFL5spmJe6SHnFYYHUwLb0Kq2mK8HXGOOgjc+1bJAw0VOUO
SQisig3kQCzWcnWGlFjcw3dMZiyZ5T1cMGWe8S8kWkCtM4HfcJZMoj2ZaGZORo+/OGdPxGsYKFKl
4Bl9w4EjesXC3xSCylJbBBgIdJqfyWqrKkOhjYKWmg0bjK73ER4HBH9iTiJnD58BYFEOPycCc6oj
j08BzAl3AvMPGxwqM6kL5bsFAuMl7FzeYBBV+Zbl5oXzV9STgzWu0urUWRGNUzsT4KP2Sm6BCgBV
AUix4uOuQFqziCg7UblBycQV10VejUJ6AbFZwJTFbSvOBQ/HTbDf+DLyabIn9Bk4N7q+DvnhQ3GK
wja5rg+XEB0H2FwlXRs+C+UrH0qyLuxm3yniGs3YVaprTvE7Pp5+eRKxVcz560jays1949Q9sLcd
DAJuUQNp1KAMe/4KZ77gUNAcV4jxAKobVe/IsyV3PzFuMqV+hdaxcaa0QmV/qn3Ap4yRnXRevuog
UiqZdQJFUFz5aPI0k3NHT9W8IhdXP50ijYtqoJOB3gRkrzJ3xQZyv+SE1RJBxrpD72a985xDbDJs
g/PYMBM6ctEg8uKMqdBUrpoGJPeTXFsKys/k8K8k/ztWmDKcr8DOymVoUdJaoWVBmG2Ft/5t+rsk
FvWKHAJrVLcjfa+t5hQgR1cGr86rI65CDf6zku4K92SktomwXnHR50JEC6wcmfHELdLiUqaNUdYW
ByyWBLM4nWt4t7fwQYvHWiT9rqLIpFopK8GucUTnTRs6pT66rWCr2qc2FhuwwDWrFxUDXc1kWQN5
ZXLFdGwtQvgGoU8vjZ78jCyA++e4zfHu/mW++QEX7s9YsgCZL3miSn1mIZ8MQMHbJ/ou3yMj7mpt
PnOYK49L/0CyLY8Yu+BIcMNfAFEt5TIrZc5MjQ51dhCeUGOYz816Ar4Moq6yCMlI/yrMIWUvbFQF
bLIFZ75z7fx764AAs441z2BUAbB6WpcQaizOj5Zg/A1qaMhz8+VLV4UGKXWnRxbPVJrJNBWaa3qC
/duvDZo9N/6yPoqB44/KLAaCvBWy6tKuE5yQ5R2kWs6LwmFdD/lfUi944aDIjAh753lEgmSC5UWT
e2vr9U+ewcjocunGF7gKMr4aMipW0KYX63DcfvGLBPkC9bJEl2lNhMSSye7q2qOPily2wnJRsrSI
W1x8757UBmmz2KtSIk+vhtHVqWztD4aVfYNoVui3oDsq6/l0gVzVydSg8ZmhxJbmuxYJYhPFqJqA
i0L2lLbFK/BkIcUIdEQqU96AEXNx+SdIW0WscDoQB9VvklrTpaWSh9OX3ifxwNV5tC1qW2mfjUGV
OeVhrpcaJPDltWDUcH10yYUvZAgDbeoErZyYZyoNwdRcA812bf8CMIIyhWVPvKIsT6+PSGeGFtqb
skfBqeTUU/SbsFxykAS2yOxzTMuTEFh2QeQvMR10qqQP1PhepyffscqF1lXR7cUZYSDySg1j3V/F
dwJ7tJOjTbO721xQ/6M5bVQnexojcQAiwy2JRSW+zmPZZdDrEZZdCLYM9BNb/4VonP2TGvnWNWZX
WAL2FYdPgbdiSD2y+4cgnQ5GUwkae5A/Q0uyu1RzRuYs52B8KWIugdVc16xNoj4evwm90fUR5K2G
moK9taSpMUe5t2r98xr8DZGR1lZZRKD8Zb4pp/Xk9IMkMeE6DTZ2bi2oLapXPnkxAih1gD2GKeyO
t5v2Kax4QwRIekk/86HpIYmTQWEtKUfwuqgAR3tTap55Ux4o60LpeAbSYdNkcPskW2meQymntGXF
1KNmGGZMzyQiyLILpDJuG2I5dMUG6nRAsaegAgUHxwB7yNcu2fRUr3Wwz5y2ir9KkeXXu1IzuVO5
Vl2sB4IpMxY1NvjeKEWCymXpZSmx9dhzeRSq9JzIpAstnYwfjkqoBaqjjZpEul/CA7p5AlBTmBnj
hwB1ss9cF1JQxgCWF6CjAYpkFOF8rCNVMdbyIi4UdeIe4NWcDdKPFyQ3aY/ZVTlpiiKPLKbs5SW6
RMMTqPVQKV8U49nRwYBnQPyR0r0ldqUtA29l7oVjyr26kFgF2fd3kSLq7Hk9p+Dk5HBE99oPskJI
GeMzUkeAIsf2hgcpbw+FG1c4jy4MGYGCKfqX/T9yokeeJG/rko5FqyZSLCRgnRgYmvzpd0WafNf9
VLm9qonNJHCqwYNMb3a68rIOPV0VqsuRodF1r+GnCRMWKVO8bktEKm14mCgPgPHgwQLcCMUfzvCY
ljjLxl+uJppL8kyVLVI5tgY0oVxkMsngUzMktTS4NUxxtGYAVDc8OdxV3CZ0Z7jr2WDIrn8KTtQV
NtS9B7mfSqe7fAY/gVxrYApWUC0uChBUhNZa4wsow4n9oIHCdamsUzEyC6zWOTONTSM22QB0FE/h
txrKafXDANPvtkmEgjgey0zmqau/slZG7UiMwSPOvDYBS1aI/iscB1wmfeapAS1/4CJsnOXBl9bs
aFQjPjgGBofK0MopnMuNQ5MQnCh2IWc/C6NE/LiRJpdssfJVf6tktoBmKLeoIObcaGYgsOtoYvWM
FHKD3qlIRO/lk9HIuI7dwykivtYN+aGoTYxYkCREHrX/bEMJHo3Ae6vwBV1y8Foghv6d7iVP+F4e
7rZXioE1+mCmZ+e2adxH51Y9ufZW/R0hOM7a5NkqjIujU/PYm34fBvQB6N1n12XJOzUOKHlW6MJd
i6rgw2T5WkWw0hmgGWGvv5nUcdOgUCTViPTwotrKt65P+9w7EN0lFxQbkDZ7OgXEb0AMUvvay/1S
Bd/OjyqJ1Ss0b+PnsDy5tOs9Bui2kaqhygeV/cKY0uqyvegMyIhjT2U/5L89PFKjwf572tr8WMMt
xG47h2dVb3+aG9SP8jsV5LRpAxtX4te4kOfESh6lMvXuh9VheKYycDWoLB4I4lvzw/jQeC1oANqk
/i7Z0a8L9ffuNMo1j6PTV8WrTfbJE1ZN5xZjN2TYpC1RW9a6HMdqrmcfL00qUrjTpnz42Qis0NwY
rgeO+hLuWfc8evLWfn3Mtd52S0DMo1X/yJtylN0399ToTjvnIXfh2LKSrQ+XkN5jNH/97VDWRse4
R9BDzk5kRJ/K15dNc97F2unAuco5nbqzKOAuiufZI6O/d8CS5qRyeL3OSVRMuRZnsDHF12tY9RTj
uc+hgnRte3xoi7anSsJKo/fTeKDHIUdYkNCLCSb/iTpSEc3o3jSgMQng5F+eNreoIuuTuVSicSgg
yLaWcQvkBSGrj23HLXWRoOC05AMZFWN59pTqoeUJKgvHX/4ZDsRM7X53nTOPY3KLtW35H/ds1RHh
f987sh06p0GVJgc1llNCr46eUy+US1iiMkvIYW35nN1ojMQoplNKOVK/FO3ouW9cKeSmnkHdU+QY
1r82nQ13edXZJpRsbpM74pzbnh539D7RyPy6j9CddCv8X/k6zi70WZDM0IV+Ebl22tsN9Djsnd1g
xx+m3Wl3M5h2actDz5tLWI6uo9IXPQFGha8Vopv7kb6r9AKJzfBiPmJJaHbWoKH4VtuhLftfJylb
rWLfl/flLtzOaJL0RTOiN22xGGKArlzDxXV5fTb4tixuxnQI+Up5PL62o8fXerQF+a70LbbX1xGd
J7qknEf35QWUxT6O9CY9Vz45Vv9eiDbg26gXsKTiP8NVOXY+aJc+vqx+sWv116NSG4CtXezSxySq
UvOwiusBp1D93u/pv1Ap0nqpSIu0ok+HkTp6/fbp5pd3DVpulEDbaZdiOUdM7MVlRVXXKJBZMjym
MUJxHT5x18zXi4pf/ARwBnrmIFX6A2yf/y783CbpPJ3nShQ12U/APfNVwmFI7TzrJ62H1m2g5NuT
Ol2auxznFmknaJpkGC1Opb3FJvYKT7tc807IEh5nVql/QgMIKHFdnH9q7g47sXb20K9Pbh3ZxHKD
rhclGlxQy3Fp0KnqCg+/lbfs8nfxlyLf66w6Y1xeeQ/wA1ywHvP4Ytmrk3vFwag5K4qz6G0AHHty
PlhLQJfva96uISHav3xXhpdefpyfH4j2Y2uwHhUWlRix1dEe7dVcXI5TeCrd+40iYtawdMztWWEZ
t6MzFLxrn6qG1qGz7huqO24v9kHm6PTEP/4xjDBaKSZDTBNeblYbzbqoWm6c6RGxa2/gQ6JGt5hg
d2DyDVkDSMFoQGVkZhGbJoVKziHAVegnUUKOKcYXXdk/D49d/RwcKTMsrRCeyHLtLdP2016336QP
hNjKWgIz4uDhyIKVgQ3DP8RpoMIPx0IgZN61Fp/malBOcs3TcL9cz/JJAQVOKpJo2gWF4mlzBS8/
jInPF/0yhK8ZxMlVRlPMRUxYY9Wtx1SCtF7tXGg1Vv6Jxj+kEazOIUn79ZD3rT2WsFtynr1jEsPD
7exCd4hd9B5Xk9ykgoAh3EyXOp5R5ecMvvZVada+b1/T388kN4GBuIqmzWuTdZ1+GP0SPY3IOFGO
PcWclNrXpEazuuVqcB5CL4tWAyrwyOZNaqIxtp6jAn2v3n6tRw14urPpHZTvciunrcsAtZBuvV3u
7Uffo2kPmh+uhFTMDaBC/hoyNALUWB/wZKEZBXwkPCUa8LBAKDTB6JgARa4Tzo98AkEz3Y3PxVWA
JR9IERni2oq9BXkT6Kl0JEvGlXS9WiDp8owIyEXqY5/ar6JxvUfJdzlNZ3JuCsTBFEShznCTzeDR
gAhLFlwyhAqts+SbwsYnBWeZGVHErlZ+OniGu9/oKzL10UCma0U1qkXWF+S1PVqViPCgV7SJq909
2pUs8N0TredLX6wqD5SBMeA+OvZH+/JTwrtZOcwsxsY1uZNFWVrQxJmPvXVqF7iL8/JvdfnC7UHY
hbrxs/NONhTPqoXXhxZb9icsL0vj+wwjUig5OUTVyl4FiSki1qs0ycVzVCMwIwF+/X2FvHD7cQjT
Hp3c3j7/1g7knID378vrDHE7+nJR1kvGq3uI363qiCF8fzboCNN5Rqcvhkx+mR+Vf8/D1SRdVoev
cD98j4pLWrqdBpZHQyS0xQhzTg2KC1YIT1ElA5UW7tTWPhScM2a81Egx6IxtrTSlRQFwaMQH3CxK
cZFu9EtwC17JHqpL2I4cv8iQrv2Uf0qsiMiqvVvv5DC53OzjMPd1TnrKdfBx14ywQwcfR/cdstbo
AuvZZAJoVyA0SY8BAf5cSJrwHoE7AnJ4j4ApOWdUFUkxDRvvAnrTfRVeqMblPvkWYrLvCTXRr4+Y
bICWJHEZjdtOrdKeJIzYjXowiOJ6+1ptvmeXH2yVcTof4NIFaIbOI29PQRq9A1oawR2Pc9OoI95C
gSDLYRkX54QKH+1ZysihPDoU3TqnNjLP3U+Ylb7TlMpV/q2nlOug3S4hRF1rXRMLh6J8IX9xGtxn
r7AyvixW/UsTEvYYX7zd4uD4UGFKdAu3FfmAm/3q72kpAtOUuQIKdbQLEH5W9r1sF4f73zOuz9ve
TTAcb96xEPke5dofOiIyFtLv9HeDeEMNF7zxLtul3v6X8vwKlXTt6fLYKsWXlW3NV5Re9VgIr0Or
mc5uNXuNHAPp6P5rwuRA1XrTp1C5l3a5As1Kape4tA4VQPvWfljqTb08PalIm9CfvGW5Pgt+j3sE
ZaJ3g9A/WH+fmh+/3Dj6pSZEChzySpK2Un/t1jGKaN2Q4uzeYFesmaO4n+4t4thIxW6bTIAUGc59
iAwNEKE21XZCj3QfY+ngUPlEND+DqqSgkzoWkTdBGZ10KN7GvrWipBjhTAgYKp5RlF/xxcZ6RRlB
406tobD/PuWKlN1KFQTEhBiTOiC9usq7VGCsRybI9nLei0r3hmLSm5LmsqFzSB0po0YR+RLeiuzz
s/K7/QyUoDBp0cEdJ/0mKojqbl//KpTvjfXgzrtFsDAfDwd78YKv9Ywtaukf7rQtflZ1odrjvHeP
7w8yKaXo6UnJR6JUks15N4QwaDuRd1DQDEIPQiRsQpsCaUhRcCsKTq6L5AzVzkpLZDqzr+W0fY6R
LoulLbgN719xvVVvHUiQf0mrsOCXKFO/cSydClQgjiEinGhB+quKjT/opK7/bUbp+wJo4FZQpNrG
unZpuP/6+AVKN3QX1qHJq4hH9n/NsEz1BmGqmEpl52bT67NRSFT9YUG2ORvWTBWRKokYoYzTyrcf
ZCv1s26Pvp+CC1s5FAXtxj5Ub17uXxBEPoFNnNwTlYVUKrnvTjmk+dYpoHyd88lBBmyZPaCz8+qV
B5+elBpKPVUaogiCGDXFUuThfYj2fEnLjE8U6+AWRJ6iORHxgx6aHSqleiAOtBtDD+YzSBVJJB/B
ZTqT/84DPVdTy7jynngxYGLLU8WuFmyVtksQF+XzRrlTa6heS7vUw/tFBRnx8Q6qT3uUoTXsEdbW
ME3DIldHn0O1r1mNJPq5Rr0o59LUz/TblYoJWnpoiXMndQPEwdqNNBt0afX2jN2kHVSRioZ5fBqj
He6exqq63FO+luN0FESS8wNGk9aSBr8+44IYjvOX0oWji1vnPkpqTg+upNKxnIcea/ZSdwtk2JnQ
vCBBicK5NHPEcqyZ2sJeZ9xBQonPmIg3YhKHGbo0RtkpLPZxgT2LBIK2KcKzFVc6i6r5VVHd2vkd
L8ZItP9t0Cr8Q/DuVOMtp/VGXlh8rjXMCz4O3bGkaqeTVKndWDlKrvA+VLmgqioubibFqHchbM3v
14ZGvmaGRBxEj1z1Pk4M8q7ch0JPkUaUfiFwZu6T8NhBcRNlMiunlxyBcnMSsKaCJXg38XSbFpVG
qiaukQwJj8HnRyVCReyjm0+AZBrEBwYWFvHt0JIgkoCmN8ynv00INb0Fce30FwFAVf8UI7eKvQ/o
TwJxXuC9PEB62wBIkVQ2dB55h3QYpQ/A6reWVICerAZ16xQoVWlK5z2YtUq4cQI6eCadpB7iOoRS
FcDkBjiXyVVGyTR9EexEfJA56RDS+1PoOEr1jVSNR/tIZBShiRcmK/pE1dxCh6BreqVSauXvx0qL
I82EL3mnMKTovxZFOi7fqSA/mQthccaWzoR6I5090YnZrhGIEqQk6paVkced5aGPo+/mxRRDP7ne
b4ghZfhJEJ4aoHEHH8/fPw1Vtrhy9Z3EJJGENiGll9bGRXDFEwLO8JDUVlYsJIk9puKix+3vcbNV
kiM5sFu0Q5/yS2NGVkgcR9Z75h7iZlpCtZCabHYgSjfAJlw4RPD0xFJElWiWDV9445KYAHvnBe94
mEniHfuqdlIJkpBPlVCKJfC33ekfq1IzPjO3VNT9HBdJ44Ib3FKtutILupB30g1IL/VrcHmgA1Dw
LPGAr/k8I03IhrKINcuNd7vYT+NKy3Ly7TMLm8VsYUkwVRCZ9dXoJ9ADTvwWKPo0yR/JjMmdkzbE
y2TQhBXh6c3l+2cs/5ryLoKiuQnKvujBxlBVOkTJJCsGyed3PPeW/maUi3md0snPQGmctJ19PqWg
csCcuvt676UBWKAxozod+qv9g5zw+5QlfKJRlnW8Vv1JLVKtUZ6knxrUgALrBKCgUXQnYTCkwZz1
eN+kkC9je2giCcfWfZDpVQ47m1xiCQvb7i9Zv6IZiLVIBqCEZBUivvAxJAf5kbgUM/OTaMnUtdb3
8QTWQjJBbjTjS2uw7CdSu18Bgsu+M9fIBpERcsvEdX0kXBPyIOKuvilrTvo6qZ1DSE0jBplZ8WyB
6jkWPahDiuz39iOl8l7m9Y44yxN/Rlv2U2btJahYgNSv5h+kEKAJKDWgjAX1fCSH2DivjPex0Cqf
DlVBLM+Mlh0U+tdRODo1D02KRIMD/T0qWFaLdVsKgdpKLJ9PSt7eX9LCyTb9Vc/LzNZwH7RiKiuT
bygl0o+YstlgRgeBZIXIEaga/52IZFwk5oKsu+lGon1ejO1PfWkLyAbryE/vGJ/ZrvE9Lhs1/4Jb
U0WpqLx1rors+7mBBA45Mfk3dGIgfgyf3r5TpvY6Y5cUvSfE/Te2faG5cmb0k4vlCpfDHlFOnsF0
ijWcBN1mef+PbUEj+35CUg0x+7r8stjyFrRJrFX2a4rramHROjrlLSp/+iBvbx/qYz09rHSYcw7B
tlsIDrT32Sa5/nFW+XqProk4CitAWZLVXt3NT7a+xHXlEfewep1xwcc36QjSZRISmMncEnb0fqnA
n8SJCzUndSg1GB4bJFqoN5Aq8G8nHkPrvzbiGNIMxSXk7zGUDDfpX6v4gZSaWpgoowe2XsUBlKut
hN7N5ZmJJEUPOOBvage0sV7GkFx9cQqwby34iiZ9LcakEvHiE5D0FWzMgjLnTEMcSN41fvGcGmUq
iQ1WAKeDoDJL/Crsy/IWysUSPUpRAcbiGcnUt0ueo82qQxmQq9o7tcMSSiXIWNecmGXskxKMOV0V
UooMPqPcf9iPoUN2kvNgZgp21gMR1fXpCAsQfNyj7li2N8tjoUHLIAcFYr2b9Cf19X+RixjUVmuN
Q6FQBJinW2nxJyXPxuMOL6PPHxdYRxTlC2c9xgEaTxjYlIkaIyGi4vLQWiohm6eCVLJDKWO/xMLy
t+m0pIZZvDvVBd4Zl34IVgY6ppuaOiwKPz/sHAIWqqmTXaLhpDhFMgjZYxtqCck2uYSZOlO+r4Go
xUHPrBAH9Ne0UI2YFCVkPHfQkURIOhNFFPD018wXuTmS/Hy59YhwJqx5R9KWsrBrT7nk2ZWKJfyf
jvR6pbP0WR7Dolf9qjN35SU9cLzuDcgSr16RBkt05XVoJtAp9ba3xuaEdtn6EeSf9mX+RKz0EO5/
y9SRP+1jtZMWvTu9lAruFHkQOCWSiqcXia8m4GwpRaJ0LUbwp+7RpppUxQGlNPUfqTf1nbRS4wpl
5XvfPZPPECvwOlRPGdQ3EEBFAhXPdbLyMinWh9FMrYaX5ikostBpjc0Nj3SDBmOsePeifd47V/pN
v5tWkYIfq1ckgEym/X388R8RSklILjb3RAGTPT7jKin1VvMnAOe2tUMi7mqXWh8ioUKPmCRMEfpC
f1drwjGu4AyYVS6PDgQ0uyQfX7l7pMbg7CC7J5pkQLds+EskL7q5NvzoYAVzOeuGsyK6MWuOewsO
8yuKoIjPdeh0nuw3DfrGBIjPslBKb567jYbGbbTtvOOHX27eWuUg3zgx2rSBPdhVTqz/bO27N3yC
7rNVdUqNZ1JqXCZP/+nvaQSD/Gp/s3WOQ22kqIbTTu7kpt1XE5Vwpm8r7a7aaTftbtrnVqF55XFu
XYdk1Ya7/r57al/a71a9uUXocUer+yNlmEQntLghwwVlpxghbQmu/QSGjaVduPM+zVxS60zD25ym
N7XOOnr61+Sc0N8kunmlcNXKxecm5nNQ7hU696iIcqnEqOjqO3qO3qPL4DJYB0CxwIKX8D46zraz
0gKFqW6ub7X3o0q73F2FEno64a5E9SBnttNC/9MOnnQW2VTyEe1NXGvRG75f7m5H9X4+Asrx8iBB
MRDS4rOw+hLVubob0h0Wkz9GOgqpv+jiXYN7QNPqkKz2oNj7dAqd+oCOxYl4NlVXueBVmPfLLSvO
kWSstVRwXKC0qLLYznbhuQwQW6NmdvIE2j3GJyd4Nov4ogSx1ERGb0B/DlbD96TV2HBFc9D65EOj
eRrwVL5AAbmmtM4AE7H6e3lqKVSwFywlQL+3/UIMAbT55U13YL31/nlkXQIa4Z3C9cdF0gZJTfxL
Ct9H997zG2lk9/oMblfndQjPVvw5BGmZKJMhTzuYy3KHUOBALc7d7Q8S9t/HHKqm9gWCP2VlRYou
7uF+46dbZM2vw9oW/0WtoHe4TiFCqE+rsf84FRwV5/awC3cnTYrobc7qC6zH7JiQZVFsWG0cSBh2
po0SLoz3AdmP8sNN+9lKv184hoT6Z5e5fYKQMayG1snN9fKPVg4BfoSSCy4qqUBU42NN4NUxDbZp
lOtVO9VOvVfv5XrTcPurJkWIkSX8LSGs7THGiYY6OZ6uUqXSY+9gbSBarBLNfevR3CJ3V09u/K8G
V/oLf4Odrw5Y+n8aCigDp+g9xreCqPu/WnZutHWSZ1UMq2GZLaUcqeTL/GbqdKrCKcCBXTWrAQIf
0cvfBU8a3KjFzSl5x9vOljJUvZaiU95V8Vm4owqihgX+wu/gO9H2YR9B4PgtshjGPHHFYdIbam0p
7VW69Va5bf17nN52HeSo2mZ/xL/IzYkUIujlgTyfDqL3ynTe8UiPqCeq7dU5zPkitkJfpXESSvxs
qvBbE6zIlc4CALnjctNVuSbNUpFCU+8dSG+C8g6CBbEepCeWR1FsDZ3tSUsZJaO1VJz9Qx+NZ5Y9
pRxEDKx2N2HRB+tnwu/I2x7Cj7cLNQclwAE+zv4zN74UnpsVHucgk0LeN+sk898IbRA4NKSt+Yl1
TGUg7ka8Q9pmUrOb+mkAHZAOLm9yE5JY1vHe0cObfhd5PwvNAwLbw1NEr6j04AyZLTCG3vjbIjSr
7OnJ/BckoCBNogi6EuRClM1Vfrjm56D9iegu8ERupjIwonx8jMTrhfgOWm5IlORPe0/aMUvzBqab
eB5n6PumQn04kJaIImSRyy50tJKhRi2DJUY9qoXAk3cCzlAra+XuL8DSB+dJkNd+LArLZ8OKRE3O
+ZWlfqINoLPo4L7K7RRiK9kvQbEKhJnvcsDfHhwPIhr57+nBMLc3ZozeQwt/DYf/lNq7o1snbH44
0ytrB659yWocVq3KdvyyvmoLujqRzUO5KRflojr9MiMRwEsufXJwJfLeEQwHdyXJtXKtFxKRwjOv
Xhoi2hcSlBCY4LHhqzDMWXA5JZm6B9HDKhCreu+dDDNJJDuIdZ7af6lB1JMZcWcw57qnUTrQVHhE
aTgNtCnWuezRydcRUhrc5cN3593J8/gk+uuU3mySY1zHZYZtvGartNCzidQS70VjPMvpfHwU0T5+
EdwpSs0LcB5jRQFSHrV8Te/7gFlDdCa19xJktTNz6OxZI7Ueq3of1+LVT/yEN3R7da4wSHHvTcDC
nMRwXporj5wfRTsSmWAkeyQvKZlfB5Ce6Tf5GJx7RXdLumxKbTf8CW170h/biF4dBBQvW96Doip1
JlGUZdrVPACYbn4abknRRR+/hFZovlNICDg34ywI0/XYce2vBLKxAIV8WIsvwS2oYstTAmKARLTk
BTIoEMuekdvTWSyIOtQQT64lopQA6fWWtC7lKWrTDdeiomixSLhabhaDHUJTEn01ywok9jOI+NVJ
MX5EJG//9gzz8xUNo+GmnLyjnOcElYMK7DhiR7Kcc5St2LDC/2PqzJYUZZstfEVGiLOnyCDgPOuJ
oVUW4ow4cvX/s+DrHTvs6q6yLUR4h8xcQwbv4BmUmUXdQ5f6VbfWSx+gm/o2f0ohRUiBMMgeMH8g
DUS0AQtqvUqv2THKZqV3OVjWlSeMQWHy4OqNjEurMqqN4nkyP0wLRMRGC9+n6Wn6nl+me+iMDTvq
FwYXLDk5AYUDCghqISYN8VYFw8/eP2P4d2Azdq9rK31hUVVx+XQU2r7ubT2r0lmaqk+6+HCTa356
cJtoYKlaTGtsriSs6JUjex0Gde70praovaBWhqlzv7jHB3bcFKWqs+LkOSlifrk5YFJ7nL/goH0p
habNQQmOmtxX14aFLfDnrwmNtOidUvtRsKOq3fh52aW3WWUDhd70Nl/b53sSvtuNgeE+LbTkbW5H
/Xx00CeceuWS31g86Q+Y9k+9yt4ieD6uoXJYBtR7oRc1jGcNQr4UeUqtkxAkBNHBLncTWk+w5/98
F4fRui//0nxIZIgPlW2ZCmo/igkCBC8o8f4O1AEBGhNrYR9AuojleIoeWmizVNgCplEpwSS8E2Lm
Jis1/k1pKAZ3nv5ESlLlg6agNHd5C4EM6FaKz3KhRYpHMklqLKVGSLkEYoPqSDmbQjUaITVfhMki
PqocSKI2VaGICuPcxYFOyelEhQV9o9WUFiVZhv6gajlWiYlKocqCSgGR5qrxgZTUef8UlSc/dtia
olGiMogknhY+Bzi5PSWislNUqf7WxgX61jawqbSKA+r+VB3SkSZ1YVqhUwwnoTX8Q3uZAiAbUmiI
1CABYAqPuc5JiMO3L9hCDr1qKFGbHOY1DmKMKp6aUCpGod5fo7fEhxBMdRI9Xkx5+gExtZsUQiLu
UA7okFD3tXapePNqCfQAVNxTGZEPYf7vkSYUQiaaZC/EnawbEYaStCaZ1G12GfoqUZ/Iq2EVlhPd
7yZbkOqVOmWVWQTXYoTFR1NqR4QwjoZQA/oTMpSuUOABmUk3wpbMIF7s018UizIeZ4pbYJQkIHQn
7eOJxVdMlwyWRnltw/gCWKeKh28ynyeiMEY7X7dhnV1e162TvPMLH4K9D7mpho2YcuKoaenFgZbh
dLSftMR84lErbcUlS1PrfJeQ93zwrZGXrZF11Hy7pd2VTpz6OvuQDmip3obPRD57sqoB4ox+0s0b
YCcUTa5+pltBCCwlSwa2DElxubW6K7LGT4iRtMVDxcAz/KKGGUTvRFPaK6gt5fUlaTwmEhjoEKIz
ZIfibz0jtF5kkj3gwMu6d5RTfYHzc7xepgRyNlIkoekT+2IEvuigoKMcrAnoviQzQu7roPailwja
B7s4i2pEVzsKPtBSxPdIHQhcTp3vV6Le5/oOKQnqpFf5v08bQ4eZOoiLwPJuiXJgroS2U11SlQjd
QHY0nSLfrBarPn47MB0VLiL7UPFJH0ulqQzMQWExAFvqUGGZDworYWnastZt+gZTJfuZU0hs2qh8
6dJSHqkBK21ge4LwgJnskbv0N1NbVR+9C3Lb7cTzvNBElkPRZ8D+L2GQOyKZyEpiIlvuNPJFc9zj
AIpat2Eh4GWVIZ/AO1weRIzsLuIU6FZXEgQMOmtDaAVYa8rvaTRCEvkPiMs/Ry6LVBWQc0hDt1KQ
GBLooqW6r9qTKbMXpsd5Zhb3EcJJ1RZ16xTvfixOmDIff+Bnwwn1XF5vgne7TNkRVT0eRcAh3UXu
nYOii7xxPtKSKCOUDhd2Mup0KLL9Db/OgYBqICNNxKYSGcX6wBQy9KXGOQ2uhleQ9B1CmS4dC3fW
TIuVkTfUz1pUYF3kEhBBT8O/IbBTgJEHhU6YqhyafEryeL10glPphIPpCks893+15M3S3RVaXN8D
+QPdYTI5WKx5ZMO/kN9/0pVOTOaepL82FlwqKRbMMzWZ3oAYBr0USyiGpRgQMo3Ri7nXlciyqjDF
vqpM1UBzUZUSfSkOM6zi5jWpQpgtO4WF5ETSDcMaJLvJeVZilMoFM7MMgeglHjoutKJiiduiacDk
eHVgBmr0CoREla0Irys7EN06JSsqqsKgRP5easks7O7hlKS5UOhrksLmqsv8JMg4X5qKupVrl2cb
ble+S2yWeGE7W2qzBosG91GE4L3FXyzV2RX1NWBHjPcF03LbR1OupkIjptYVaZinTQ02kfXM9HOI
fDXzt6sH1Fru8bbfF+NnImqQHrr7mMCzjnNhB9rFX35GVJ7TG3tp9yhpLl3K0zQzpHI7b4yrQ1Z/
tgBE9QPdjyOzr5At/y+eHszVVVEvgDND/V5fRH4LQXTksOYSXQzEEpWpO6TBjPDmEELGUi3MkquO
O6/0z50Ocz0v4SswpYQ7J7UVeAKJq0u/MF/VbuGEWCVNkXWQR+ixhuDQOg1lagGGgbIDPAV0rxHc
0I8cAjoC25ssoyHTaPqyI3x3pPgUWqHmtIee2tNG9IwECwc7kUX7ki7Sy6v30cdXPZc5qcDYnf/s
oEdzT1La1YBGj3aZwYDCCWYWRmf4XurWiV01+Wxf2/04xSprrHqGHg1ickEaEdmbHnmsrcZYuWRm
zXXK5So4iSOI0edT+64/cU5I40WhlKZEAhkSPdQ7eRd5edcqmQHcAPQkP9MFy23rm90y4I9uDcSY
HWspUU9oOg4juwakoqGonQHeGiIF1eFqQ+jK55mWvFzx8G+jYeDJaUOGexT/j6gR5TKuXf8MGUHU
hGa2Q//kbydJE/d/SNWZ5ImTOLVufycODXoema+znfr3P34oc9b1oeEXs37d1Oxlx6J0QxegvQja
xGR72mtiwjpEvC2YnrAPEPwXTiunmT+KfgovTZ8EWvvsQ74OEZsUX1YCvGg2q/J7QZsj4MChwBBB
Mrf2Xx9Q4AIGY3abadgwlJBZDeOFRAszy9k1speS15OAAYGASyAFiv8KFqG78bf4T7n3DHyOgnse
UOghTt2UZVUph7H/hu2HfwWUy7FF0DT2cdbxIi4u3+7t4jYa7/3iXAZNt+mdZogr4ed6pRBLdMOZ
JaemwJ0PU+LyIGx2doMmxBptl1rOc3gYm2sSTCPgmbzjZ7YyaB2mpM2+oCglnmqpjzHyD33Vjymo
0VOScrZgNBplyVs8zWDEMrdRcaRyAThbpI6xl3iqONX9cFAYNocFHmrJZdjysOnV/awTodTgJIZU
Jyj6jRoOMffdvA6Oy7BFkQHQRaq2/BJKNo6OvZJdz1z0nl9wXXQZ1rIyDB7mQKvklviqxeLG8tlE
WFTzFRSJqyoxhLisMh3B/JkIMjdIhAlJ+flI2T7XHmeRiJ1vdVoVte+z82p1Y7LovcRKEykIWzdf
OzPdPrnlU8PWhReQLChIUrSeLLI1Bj42hCB2cAn5WMa17ip6U2ymyKzuGDBkS3YyCoMP+HEbsdBC
NrVUupwv/ZKPmRpJrvnvTMOokhHigRpFLnUDq7n3DlHAptCXPAJZNCYVNf+5yQ2t8jgwT6TYR9kg
ZZetVEo5hyDMR1tkJHIKEpMmEb6ifcX8KpDmRVIF5ATX2Jpk3UcV0KNJkToZuI9gVPjhdkHoOBsG
eBXiOygXxEuXfhykX7AGEK6fE6ghsljOxeNVq9jDRgjuSe7grrqgPt/XR8/aJy+ERQA7gE+aPglC
s3obP8p8A8CXgqDBpp5DSXnjWtVLlHgUdKeE8ufLqaIsLdYaMbn/WyMza1MZSuB4ThqjUs5K9Y+Q
RubiqAuyWtvpZimS1wVUOC0wVNGZuLMaWzpD1Q05V+6NPgH8b/g0qm9SGhTNAosIVKWI8PWv3K1F
IcrUu9n9lApMixTsEI6nMap3yEP3rFly1pP38B8adnTvc6Vl+iK35saJDkZ3PDJNlbYMZqUgeFWH
j8DpKroJYVJbFaHbrDmsTzK7BcnXhMTvwK62WF0300Mb1syFcTzV7EQlCFw6X0IpISSm/1QW+pGr
Mc1Qstsol0t2uSPlj0442wpeAGAS8lf+7lChqEZQxaVRVL/iK+Ov+YyUPJNhGoiQrNulIQYZcZQR
1hh18FhJ8IEGGG3WB4jpFWhDYbkaKkdWKJ4TwJQuERcpitXKBgOZzQn89VeNFmbQrkQPocazE30H
wy6XXF72yTJSb1rpwcw84xJahRjer1rUUWbB1a5sDn/jgG9QX1ObQJ3B1qICOIbcFMZncKS4Ywcv
JeJOHbHlRbPPK+MSmCUmXq0aMvkjn2+kv0MluhN5Q9FNuckhGkPo/XhQ1/v1/sdpPtm2NOpljQVt
htGkubBeaU7EbMRy9JzFAdH2cNwa/0cIWKqpsdYjcUHFLkkoFMKZG34y9qjCLu0+6lmoZTRrxqom
TVP8o6T9/HKR2EEFW+sj0iUsc47JFYzf1oleKHRDybzfT/xdGUobOWtIxMnUP5vD4Z2ah16ugV9o
azpz8bFbmRuSoECC62IGL5IUF7Vh713JI/PX63c07DWJtDwrYlY8kZXNCeK1SqnMI38ExoNdZ4gQ
K7mNSXo2qT+UBuWeJq1KG0WcaLOCOGu1HnvrMh8VW44u3j+1urhKeOYgMhHfic+rlQjZzlYkrkIH
iGtb/62B/emSCDGgIKn1iwISGL/GTJ2HOIJyk8n8ZOSno4iILn2MdOEQhEExo9JxlKMrBdImkif+
Yl0oUdDms6dAcm9nxTURKmFpDgq9M5DtfgxIuwpXJyTEhZYKwSkwbeQnsXkaJyC1l/Fx+JxW58/p
e0pLq249eHdjvx48KY7Qzp2vMpWOCrXk5yivKldR5cnYF4rGTO4VmoiPjqoGMgTStRAU81sbZWJu
iF/Z2MsoZR/WJPkX5muS6hVabHcuDIw5DYcHA7HwFL3m0T8AG0FflZyEBsgkydo1QPTaQHIf9Tul
1hVCTb3NdTtV4yE6piErmF7eOUjLrXrznaz73kxqtDU1KlTMT1RyxWtUgY0gT6NHl117QYpFNauQ
dfppkuzRnaRjrNnhkUJ2Kn/xpoay5TCo/ZU7dacxo/KS7fTKsHUjtI5r4B1HGnQTKgQkRSKzSE2p
AELVjgPCRBKyG+vZCldoiiTU3UkQ5VChODlgGVhkprmZtFkD+hGZTYhzOIXOwEDrkCLqsI1e8t8i
9GCcI05Z+zqHrfdFcnPES0J+EvKQYEmzSZpZKVgfNYYwpLiwSRuE3ABu8pHASE35bL5DsPAy4FLu
k9g4ffzZIvhcLfhzXKMvRuOZPYIyT8U+UYCFtGizKY5SnI7ByazeNtIiYP2Dt6YBD7KTM3eGroGl
XWVT2sTsncCBAN3oaRghZfol1IxWVLS+BZINerBAT4X0QKoJMvxC80cri+Z8DWcaaIFSK4GcvPnA
q59nqwgEhpqOElq8e5KiYC9YdMO/xrSB18j2OH+eaRaa0l8CbeRCMY4vXdZl0HS+NfYRBFw1lqMj
LiX1Pf0xAfnRF3nJ5kp8/54H3Evqb40v3T3M2h/SUwLhQWNInLQSErgG1NwDR0Yz+YYbi2LVRN7L
eK+t4j9OFLz9+LdeNbp1SdqVAX0ofeXZRG4surj+xbOT92ZRgCg3HovcK8M+qr9QaRs02eCZ3Icn
t2qOcqagG1oI7Pb2WGZ/WnoV7YPB8fe9hdcuZvUbeIz6nyFSAhiNeB6McWWFx+ODJ997iiZxgswc
87EfKGOFhHeC6IsCBAU7kadz7a2NujOrlfny2SERESxFFCpvCH7Str4R9omBAo5JeCbgUqBUvNrq
TX15zpNqiTAEPfIL6FhSyK7dw5cTZcasXfaartE6Dm7mdZK/fZbuLHFWNuAZ6R0vZkj5TqFvKQva
1b/c+FPozlkpHj5PzpPqNzPp7ZDU/wzkdsw7YVWJlyHvxanpiwbRWE2IIw6a6cdeGWfgxDtPooGC
l9gDpfOwX+igu/DA5GaX0b1XW6z7CDvIVLCTpnDI6UPps/aj7BMs2THLvv3/uJzLzPuCahktqSlM
cCIvuyd4g+vJJ1L7QbUm5AXUOiC0ExcTI8+MdAVaU8AGrNq+lbgiS3Kc3gV+2LIRXK2LLX0I6q/F
a8c9zD0uuDZEVyHahCbGgIX2gdaF4EyPqN24+oe3/wpHz6J5IbD9ulXCxTcDQY/phpQIf2qKJlOG
EQnrGojISm72fhklwUO2e/sjyaI2qzeMapHdv3RhRN6JexTlghWZYsa0fs5lBVHkbzAptjcl0gJO
pDq5bNasT2STp+G9ZFK7Srbrn9Bi+vKWeql+ScNWFNWjle4IImTwRzZOjyx0Sjbd19ggaRbM9CEd
yOvDLJiKbLW1axWK2lp1iyxSL4jL8mOJ7bSvEtsdi/JCuzisUYRCCeQj5CQJQieHGVZ3Yr6JQjmC
VlhJ2v9F3KwWD0exWcnVocp9JU5lOn3w7IKH0+i+fRSDcIbg12u2a2mkuPF36dTJNNAgJn+orTHI
e9F9GV0s7VsTVsJoVuFLlGa1H1DfG3qyGV6xl/ZlfaX/yN4QJYE20FMn4TLCLTIyhXWla/QvC+g8
X3e9KbT3HPyVUQbodeZjNuil3sdrOnVHHLljO5fxR+3KjO16E9HghSZ4nT0bJ+0XymvzRDucyRay
kYqd8eriFLbV9hPqFxLUrMSprgZqx1UFHtFmoEc9I2NwYa3Xgh5rVYfqX9h+b25Q6FFtStsuxf3N
Y7f01SJALA3xNNBqcrb60P+0AAeWOPH/b9aD50sZbUGcEXY7HoEuhOQENTvairEtRjzgJiyHIW2n
88hOZ6RyK+QN3EEUlcne8Skeu69YUHGIgZFfAfnsr+z4dJeUG2mbLbb2gzKhiU2xFF2iWOVKvZQR
7gcKUUTc0LDQwFD6qIGlR62bG0fm5j9KnSWS1etydroSE4gvaDDxEDgMvvz45VCZJadCuxo5dp16
LL6uIAkCcBTCq8ZdxVr2yY6szfhigdy3RHelGYEDES9rmUzzZV/tkzPoyz76vBoUSb/zdlERd2+O
CCIXpz6nV6JPrFDZcWP54ebUgyaP1JNBJapIYoU+rqQySa0H6nR8bkfBFbVg5wICziv3dDxQzwMZ
S8qJX1mYygDi8yhQksGqKuMXXqHHU0JdgkX0lq1mcF/GfurV+E4fRQ0zREVRVESln4tM9zRZKw0p
WhA80I7KOzNCa5vL8giBrzJLJzKhUCvlfBBS31YRPUuVCYnLKO9774YVJ2aZOiW8vyr/MBRVIG/S
gkQWVRfkm5iXNHxQFUIS3jA2sevCx5dytXp3kDyWCcyyDAshV9uBbKxEGXgp7RAH1Z2tGkwSF8E+
NToqqMiUguL7BF84poeQZf27Zx22qs4xNHW+MWHybWBYNCnpVGbQOScU8O26k4zuv4STnQQEDcyk
dxtceFRaa9o52qff+6QIh7EWt24vN+4RjUinzE98uPes4d+Y5meLpxlZRy7Z1dwnVj+OWnwXUhSF
M9rw75UW1NHRAZYdv1T7q5E2E6PPSimMHWv9t/4zmt7lt16yLr/F2f2Fv2txdhncJw+CXMrsL379
sne/zw5tMi+D8OrCzuNZQpnyufXuwkwoyd2g3AlTE/beAdw3bUU15wv7g7N7up+SVb9b0bPTbHiZ
xYtLu6nSyb8fO2HJLYfu+zOtpa37b5PGOcj+QveW9uqlziGepAUfEKRWddZkd2e3YvjhtfeuBt+i
a5BbeeXBl/iJWuQowT48+T78Ymn62F9+itTtbtb+ZN8/7ffbWZfsV9i63VEVNegOBHHjSK/l6ZmI
m/Lgx3wWrT1IDTsx9vqrOznl0a6V23WIHHDaD25x71RubgUuVezUPvYaTL7iXBL7/mxd61YKhQcM
h6y/wZ0y71X7SntVe10Prqn5vtoNhvjJxmOnckU9bjapR+xpl26eh+fVcXeYF3+eJTOdRYOEinzB
5QjeySo+rLg8vxjXVqGILhGnmi3+O9TeC/RfhdZVatoJPErqdj9hcBvUn75xGF2jbuPorYvtBlXE
X8ZJZkJi9KuxdUxGnHbhbl/X9tP/DqNtEYQH3whcH7bvrMFbxqb5Qt0JWw3mN8qPt31L3Rr+udDe
AIHdWgi2X31gpQHZTFTKblipd5sREWfTvjoft+E8f5s1Zx/AYGqn0yZtQdfDI46F35PzhmAyPgwr
2wrNyR7m02jVKJtTrMLcU91H4X62bipKspr8AAZcSuY1hR9iMlgx0XgRCBSt8+dphye7UrWSawum
eNK9QkHar51ytdlKw5LdrDeXqnYWfgjMkxli95hewLBJo1aSts7ETj38GZxmcHNSZE+whfZerWp9
P/ZzXmUZebeK0IPt90H/vljRD9YbsRzttyhhYVXSaxJxIs/Dk/phXnZF+BgIF6H/1M2Tazys5pKm
zetesTG5H6wz7kLEsVxlfI3m5cGn2rpAwif9h/uIhIx4pnfrJtvCuv0h+Yf9gyJm95g+uq/utcjJ
mHWe46zKZnqwDSAmAk107Rjyo4CvWI+rU4LitrYSnCCLdNC6bNS6ex2854UgHBXa1eWFpB6lNznU
sZXA20QXgfYAfIEAshQcsPGm34IXbyujqP8Hqahfd6BMj3AxqP9gU+PfB6mFYQ3pR9YAOF00Vke8
aT7sUVHrmmB2EfVYuwQRq7I4NOxvR6RA//pbntWwH0XYPjGma9waUTXP4xN+S+8/TFwYldiybO87
uk/7xLpu0kFh1Kbx9PjtFJfQUyffK8BHHU16qd8YF8cQU4bp8LKnb/RxWu+VxvHia1VYWjJoB7vZ
v7fDMT7byKuuPkO8pD5bI7jBpl9FSN9DOPh3NNFsA0AsJ1KLe808/zYgl6U7+pqtbv5zUJ4+prfp
Z/danZcJKv3tepSQ+S4vw5DOy99JSoNb4MDufvhtEO7ykgYF1FLrMvxWzVLwunVP1/ekdDHazXvs
3Fc8+5oOkys1fgjyj8WNxWaB4B8iGU4ZB/rV7yvt8yGaRqVK60FzcbbEQbS4h86zSQXUOlehkuBa
E1J+u1HebnpftgfAAve1rUO8RHS4bYKTqLvzFeLnobz2aUd96V7J07CQeZiNM+4DVB1vB7PS/cj0
RJYPX3P9x4JdBshFGIiDKJbNYLkg6/SHb1ils0WGW6ENJSSjvy/AIujpz006CBBqLIpSZ/3Vfz46
pOR3Iht0IHSrQOT5Rz3lXHXOcQvPChjddbb/Ruv5toopogv7U241Kk7d4PitmPIgP1KKSWzDsOqG
jE+u8PQIncj7cdqEvCrw8dTlU9wdPLyIq6oknU9MvdH6RcBuT/CopnedfwYlPs/Y+P1ChILyhLad
lj8N51p1C3U7ZhrG9vpqvbHbRWh/5bxgpJmnYdPbgxs9O6RVb2BKMTqvu9PYaBcoeIKjuWdMuUCZ
p0WIg79VqECEZmWzeTcfGAfT5sUu+1W/2Hm4V/pghnIUgAWNBNK/OrcuS0rVC51GT0Z/cCew2VQh
EAFt+0siUvbQeMIqhH44hc932pXmp2Hcv+0YZI/uleSkO33NyJGRC5J/ADYVrNv0sjv5j6O13pZj
09hF8JRWV7gwhL7wVQ5mmrYSIgK8FugEAaszoEQLEHdzREbHwA3QQSyvaPIFGmOLo2Qvat2mCdaM
/N4aEFG0KIyRiqvQD83dxlaYLqF/XBomtyidiPswVqTFPL9+gvhcbZG2YlbMuCHTp4cONWHh4mtM
fpB2ehFkzjLYY0jeCGbuiS5ddN/DRjfmJ1x5CMhjuCl3GOMY7GFeRJ26nQR79wT0/Gzf8MmBS+3f
cChW0bfqRdQUmh4WQu1vO4RHzlLIv6Fz6N5GX8iPoKbLB7y5plsYYkABqy7CUOBmT4sWrrW3wGjf
IJ+W/aJD+6d2WwxcF6NIAG6s6NlhtmeyixAGMa2lMNMBTBopyr9SkwErh/5XQENYc+rWyfu6H3qD
pvQgJhiWTS9RNKEXswp27lal24NHSwiJkJ5Ei5Tr6U8p3AVODOhEUxck7F0mQBu9h2cM6LxFDfUK
9oYepl30m+MyRoAv7r+0P8wb+9y7eecNC3UATNRnJiyq40KAsDo0n1iNsCnRAZlvgMVoaE+t+eig
OUWLQvuNgVo3VplVwokObgIKDGUcM5c1Sbd61jMkJYPtHsB81VcLKjqGoAVmJl0x3JDE/ADye3Jj
qKxMvTfM3JDbyxtxxfZ+1C/hfI0liXMIxLWmsoG47NMiMKF01Km7qi/BCwhbcDNQUWM+wSVP4f/C
v6hTZlL5ogjOW+HlcuTsIZJD9X3BQLPhLJeqIB37PMOMSugAUBgcul8yO0kKnrhrfhgS1B9uq7t7
8CtzNVk99gEK/YMfj/Wp0Sl0pHgoQmKfpPTMuvAfhBYMYnzVKY4wjstMfpP6o1MGPXeqOHMIKD5l
MUANSjnjBBNO6OQuq7z7ByjepYeaOrYOh7TzpmsbF32sYyHWJ1F8sz/KdBbvXKyuftU2zcI2krou
bnX2edTsvKhhKLlUdyy1AFUiujjQxgwNNAqlJofg8/FgejhVirEkKQiiY27Nk/cqD8ZPUskGFQ/q
gGP2gqA6eLjlQTw/jz/TEzXti0mMAPmBzuaVH9a+JLjOqzjEPIlC8J7bsPhiAEnS6d0mNwfkFJEU
EpvF0Q57mGGx+M+u9n6Cp9vg7rDmi3ICX4gMsMJo/3gAUk5jdehIZ0Fd1Pngllftfwbk+l2YxrsY
5fW9ix8qEoEi8sqjdSLSuVL0QaO/NcYY5VEzeHUO3tN/IUwb4enCWjuHkT1Q86XzuDpj946WyfbV
e63iQXN5pKK0iH7XPyzKrN4GK9+ElfnVTTf1JaadxJ/zOx1aEDn9Qq4mpKuEZnNRXWAPF/eOs8/Y
+HlMinYdU9BJ6Q8jnXUH6VuMnRDcrZv1Hu2hivygLppWJsmmHNwgQW8by5h1BQHh4JW3Bm6O3z4K
FMifp8Ftce0R95edU+dAnAZ8UF0gbyqRyJamRuelClC3MH7+VaCZ2W9sBJvtRrfQTz0sM8dPkmqb
oPWdmKWoFUMAnVzJFNCHgSH5J6+6qLLpwegbVzjJTWGBgqryNeuLKLhFJvlhNFqxM7OXv3t3NGHU
s8IWb09KGI/2P9UtQcSlaPI2N0Bq3ImgoQF1Eir93gcNQuprCxNKRH1HolimIZAkCdjwCGgyAXOg
zzyn8Jg0g6s0eJtvd+1Xn+bn5z27jkq5O1fzalZ/Covr8Nxjg757JI1Ev714Vw8Oi8Rdd0vT1/xL
k5Eg6q6XMVrBqhru/n2/JiXLeMu6tR6SBzvxtEiX0v59/B59Jrc5q51fnZ9X+zHya6SXw2iIW8ua
9vPE2mjruWggi1jiVsz6w3zvIv/JW5Fid+rtyCT3pIJz/cNdic9BxnJjuxyG22fdTMfv4NTBfc1N
rTcumAPKdeCQ3Tu2ifU+mQhj4M4wcCqr9fTNXaNcU3WorI2L2lT9JnBy+lv9LbTDHuX9rCL3wp+w
ky6f/uMHJKAf98DMwKCqrObfNjKg2XG27kazqHf4vYJ+/OEmNX73oiCepp3K5j7miPO4d3XvY8JG
era3wapX0IKdfV8w3huWBJnp+NA/Qv3FrLV36cQbdoNdOKyCXRTR9swpa97GtIeB+XwaH1g0V2dg
nDXgGWkjznTnaToPIURPX/2Tg5btQE0o9Css9G66Xd/M15yRUsYXZBoOX+1D/9tjzJNzvSvYyH6n
xR2aoCDCUor5wihDGBrvYhT/iOMo+cfQrd/TEKLqNuQ+Ryte9UnpPL6NG9YXo4in22AZIWic7Dvh
mEQwRlgI02BZZM1GlKnm3Ok4nBc6yCPdE2BZJ8U3GkY2EMa2QFlmgDMdS4ZLs7+lcTDD/oUomcyV
Quxg77M2wIfw9yXHKBDIX6bXvo5tkFRZSQB0DA47Qt4xWe/WFF+o1GCo0jF+GtBngvrveWssz393
5zTlN4gpsXNRGILZn1NyGz2jX+mWhoXOehPNH8vG6O68hwBUyCVZJ/29haGoX2Vxr7XiYY0c7GYe
fmI/HMW92u67a3gxY/NIEkpae4JLi7fX9r2q8OopP77G3w0TK6BykAzLVPi5X4PCHDPbMez98YHY
imFQWxpQ+NedAwjEGCsyD9IttriM/wtmhdwxrmdwHd4H678vyliIBJ0wYHkdHC92FXD9Bxtcr47D
tW8sCSCcEiS+cXm8XtXHAGggtL/UhinfWgg5v1xeWzK5Vx9PtahbH0UftJCsEsePWUb8yNBgtJBz
nafhqjl6tBGK1JYl+tVhC4RfHop/Igkcz96syZjgFloMjdO28m6ho7w1nLjQxrGtUTa/GFvUSVys
OoPtYRlVNwlbT0D1ZQ1sILYrR/dDFMPvH1r3yC7gWkZ/h2b79PINxF6S671ULnudOlHUTRGR1S3q
NLdFND8ohjkH13Y4lqVM1FMBPfw7wAVzQPOKWPLRZIK0OWzXuCq6WHz8VWP4IvCC0D5G/zcpwssw
fi4TtMzJLG6vhxgKHkd37/0XtVOPxvA/jeGh83QJBf3jDItCvFSfCP2i9nUj8A9tx4yrfydvvk2O
7fOUmVmA9ghRb7teomKdN36x+dP+wjRqsLNvcVuaMonFy0mY+Ic+CDdLahfEcplAzmnA1FiGU1So
o0u79BY3KezyjAeHrldaPpfR7jM/xuYecURzdJwmzNejaaJjQDUAF3q9pFTrhKNS1bQYwxEJejQ/
cS3W3cXeS/vVn8qw0i2jZShbfT0PLcc/jE/QDGhzf53VMY++d57DR78sf/9zj2J0n7Lx4Lv6bBGB
t99T6YcFs8y1Du3Wyxp9yJGEsx5ty3P85eZoUUZav8jVaYWADgI2dxAPCxg9TZ+EQ7zljOLZc3QZ
M6k2bK1IvNr3CRXF+oKto1v/WU9xz2Shrv+A6iYbyC29KqpvvCKHyEKQr1+nzd4ZbOPVjrr81N07
xpzR9+APa1QE96cBY6I4OCFyW3unPtqIPWXcN26S5+HRxZOP2ldhWw4iCvLMPtWnZ5/5bXzGsfo2
frJAM0mHHzwE1izUlOfcK4RLAJPUwVySGm0pblVgmbAB0FqjZIF686eMF6gDLWZAbIJz0S9i9h7x
yd3T2toMjO0bK2PVtbEZvkwqOBgXFs3x0+dOkESS//BdDUv0A/bU9O1yJPrUIeGMdUhKSCoSJoXB
7avrFlKTslkl+Py4SsNzimmQZl2noc9kjt1oeJ2e+vgf+gyzVYqGn4I/xoDwHwbnUXmR/D3tskcl
FDzlV5r1KrkDfxF/kxzsO3x3U72qhHs1/38O+H7da/4OqZRd57FdHxwtamQ7xHbTOEDBtydhpnap
WiQbK+toE0W/XIMrLkGpjU1wp4azO/c1bL861x4+sD7kPD/u0WWDUrQl6QTk/BZt7VfnXQ34BFLY
kjWnOQp3T/TpnwChDQMBDbmfUON6BodpQnScYBt1ap/Q51JlqyLLvwbnOYTdedy+8hIIUZ5MtBqj
Wo8yBBBT+zv6ugVAoZfzxti4wJX//OAIjbXXF818OCIOJp+t4HyI5h6OAvML/r8wEMoqENRGH6Y4
M+C8K/SoCPnHHk+VGMBF1CW4G9BK0KCZ2sSYF4jR0DxtxRlEfp509/2z/+wlxFsKtMtCgCz8JBsD
Nlqjw9URiiXoagVJo7+VxgOoyDCdSWaFwXd94BWQjD6sjD6IhWH1aRJ3sJyJA5lVHWvES/VghXhO
sXsGfxGKuqIdBIqGTCd9m4hW9J2J06LnogCSBx05P8ucj80v9rdOdqBtZHowlDjaCBkM+v+A7yax
W56fp8ZW2gsJtvgao8WnHiF1sbhYMfOcCIy3BE2SxAHRUO/0+2HjAZcgTzoNan4dPEeAmaAzecXo
C0iVdOjlENI75xlEN/33E94eqf6vmLCClU6IqdhDeQck39lDty2ZnTdUpWooyC+e7FxF/2m0gid/
neeAktBJJRwH8eUtIF6C64EsggqKtMRV5WJzD2SfwfrPdflkIKGU6Hq56GrABO0iHFVSOKvZqXcS
1nv7astBVeQUdb58EFXkkKionnqIeauTatAmRXLGq9m1AovWBU43M/0nTEGS0aXVCjZXDuiW03X6
Xt/0HAsKUZfGkvzjdEG49BM3f7tFj+FNzNHLvG3FoZLCqTL4iKbt4+YBl4w93iRlyNhtr2DX7IE5
8aTkHgg5NJ4Iy1v1OX19DMlFEIIge3I8iP0MlJW1qmfvxvsKVdt2+111AGLUOKsL2Niqv+pyQvyn
xDYTr+95UjZArEQbkDJe+k7/3EaF423L7XK7D0jY3bcceEppm+GC4YNA0QQjUuYHrrqAe9i4s0mr
qH+V8TvuzeXFeVNCzZ6SUJcOs3snJK8Oe2solW/L+Cn/PKwbFXFwAUZRSA+Dw90KN8YPJUr8+n8+
C9mZR7PH4vVz/nv8vI5QxKx62S7X7Bda2UHdcJItQeKF2mBjfnP3w9uuWTEBSG7+uV9pp116537g
OqhOAssGowt37EM68f3WH4UJ1TJENcORuC2C4C+g/yyxA56A2IORNnRQUSQpZ+QEIaHT/9QQsRkG
3EuWvo6GPwzuTEDBiBURAv6Y6gIZYsld10NPZ3oi8RqEcuspwkmOrgPsJzJJe2f4qzBcMbhEIUtQ
Cqljhvooy45A3IrtBHGZZFb5QLAMEzEjQ6LYpXDLiiLPX2hnYRs0VSehn7bi4n67VchnYtRGQ4rM
zHMByAmfAp7U6NNZ+yQ9AKeQ1SgW81vizX2gmCPnpt0AGzhH40gMON78aN/nKU5yCzoQ4r4CW06n
LNhZKHl5T84tY6kL7Xqyt8ko3JSiVZXTC1hchNIe24ffI6AgDISuzl0NDoTkZksnZ8f5ilsJTR+O
8BlKIdEAn+XGYTmD/q2frGghRvaFwBKNKnvO0ypA3qBjBD2Z2ml7PUjn1+lhnM4NJJyPAZyJQFyK
E0ZFx+FlfPhJJ88RcbGfblF99vccn4gvHKoFw9U3Jt+uNJulzatzYbkvB5UpoXubQGb1nF7G11Vp
J60/O7tF5NEjyf9A3z/PHnQcSGa3Cabh/ncWb25e6e88g6LYShCe3Zw1Ceu7x15iAgBgoO0cBklv
hS8A5tTNgPYEA8Jf90wwixSWTwzrgL91Mw0LViCXZmXoh+yhixT5sNiZvrrBMfzNiYG8I5eC5IRu
pixH0PZCNshD11RXli2dr4s12UaBDvnt6ie9VoTDjCbJZlamdyjVAk/jA/YlNy+nGZxtNWxTJ0hY
EX1te3Aovi2IlCwu8k6jdsVbihIrGcFWwzM7LK9Ujy81kklml4weoMmRvSMiA5rr6qz45YQtmuDO
Z8jpVDlitkgalBP0SantYovE5T8GXBZImIRo1vbc3mpzrTphAIxvioQpLu72bLMAQxjQWVDktbYV
BiNtN7O35ZRYoCd97hDzg6XVQ3y5w9EU5bik7boL+ZsSkU1ZD2FwbicyQCs7yOz4TeZkNj20dv+P
qDPbTlTbwvATOYY9eguIINhh741DTQL2HYr69Of7ofY4m5hdSaWMwmKu2fxNTrfTatU5z8/6f+zK
ELvJjCzPs242gkbAjtXmMGZzwGVjo0vNO8hu4B6FAj+RQZlaQJXUl6QutFNQ49pr7xW+EGfxGoCg
BKYuxKz2KkFeuXC8KT1TFXyGCqgog2WhPILUt86/DgWbyJfrlLb6hL8R8UEkCK0a7de8Tp00HbpI
EkZRHJORs6KZLqDYjp+WwqI4NyUIKmw/VhQKUatjLsSOfJfZEnJ6Mf0R++2BNtnsULq6DqjIDEAu
p+F78yAFmadhYV5mMTMzoJ5fn8LbkE4Vzddp7WxiaMM0nXrv0yVMDN+jC1NJlVRkQxE2k6S+W1TX
FZrEYiUvs+ZIQ8ETAyqr7CV/DQ1iqzRmyBozANDL5sd16E1qPRAPdQn5xBnA5EZwGcVyvW2hRrEo
W3b73I1cedYLDGOS3X9kS23YWdbD0s/uXK20xLvxBc8HXogFjQ+xUqOTy0quuLrXj/Zzon+nO4u1
zbQB5FoGfVHA1L5ycFkq0PAE0mZt+cKdozPPHYZLHbeMuQHWwp2jeCwwN6U/WR2BGAl2BMTgJ1Bb
sJ3DgH+1YoJeSgeKbmL1lxBKjUrfqUZ2hCbSfUQaCkz9Bgb9OCow525t7rpQxwFNajl235pWSjOl
iAHLOziP3kxoaYX/EkQNckL1BiMubkJKcYXm3whA97Mddt6jZ1j8pYmCTHuDiDlJHhZfsch45zlR
FfV1DmkKsuGg/57FIucb8Afhgzb53QbZG7F02GEoKPxCWcbosQkYeLncbLgi/CVCD+2BXJhDvr7h
svjftpSf4z6RUnc8J41AsFGWzdU9DhodRTxFkexy6cYkCBF7tWopjBMgQgcfQSx8eErmhsvV1VMr
FmcdebD+b7oFvISoNQ4VA8ZSEhBrrW71dZ3PozPPirSSzTsRqYmfnjTsgd71dguCyIKGKAtXkRAl
fC26tyC3UpBiXOMtetBhIzh0cnKbAC4eFd0R/8+N6XuAUaH45AmQ6IP8iamNxDEEBP5nAst0BKiq
pj05YVGI4A9K6AUgteKeyJxMRMiMJLnFyR4yPizPNgxdqVYK+SsErwgn2TMKU3wMRezbuw1mNgU0
WkVZ1QPOIodGVGh08FKuXV7wgdHNvsMXjBY+tA+TX6rTGRSyzrnNCGxZ3tklFPPQK5mfThbWdnV/
F3G5Ib6Y8tL8FaNdLCmdNvHBtnzc4DW/4UjlqnqicBooe6yT9Wdcm9yH+2GT+ctpIyJEZi+WIRTv
AFpr9ntwtVUX6EA/mmLBsEtXxju5mC5Mr4xOVPPE7xL2m+Eb4yB4LyKB0fVEMVciU8IjioEqvgwT
8b7MzK42tAZmUfP5VM8HNYVcM3IgKoHjxQcZRUfmgvD3950jR2OT4GWnmTap7aP/bqf4zQLscXXB
GujfctXRF2uJB1oWI5Rv0PfNwMfrtexoQZyf7GML9drFyrk3/IZb9pNeakeDolMYSnjpaZ+8p33w
4IETZjY0Gu+uSIJiY29X+jY0o9n63AYzLaK3ZoMvNJGSjHVWR5704Xz66HJA7xA1D2dI8qSN8gfd
xbnsumTJETrO5FelwC+SqFatjPoQY1aWvsZzmJePux6fP8G6t/7YKy2uN6P9Br9Wi38NRVhOxFgS
dkad0YhJqsuiGbF8eiDrRcn92GC5MS3kS1DmgmGDNZ/wK/hx/Ze6o7/R6NRPKBDwMu+85BMIgnrX
jzssPou3iWhL59t5ocf0dcEgkDee6MccJtfNDhbpLFpSMG9OEl/MlE8UgvV4QNtAtbaFaoijubI2
zSz34btQg1BrYU4HySnLYfgsh9EIjU+dYp2UKzB2JvlIyDW70sk14NQ+gpsnYd3YB7vWSoZHbgvJ
VTMMB88vEl/ZfIVyTay7ZbD93PKf4Ip8lzD93xaBYIIA7QT8tgIAHoUZFwHKESFgsm71FsEsZTdu
79cBd/Zs8IuSrLYx1XiUo7C7T6TRYu/V8VQQ3UqJjch56L30s5oUdwjRRHX822Rkg0rzMOdU5n8j
VZSs9/mdxc5ueWmTFm7QkOCxR1pODzQgOhWfBwqjOO2S0Qtpq3qC7ZGCQapZOzfHPRfmJ9Un9CMg
ueQHu+dmk6VfbMHhwESEVyAIFoyiGH5ETJ9YRQ1kXXdjabSCagsQpscTQqRJUZsPECdlJaEVL8qo
VFoTQBQKgCutPpF+tUDzOPZq57aOcqjUWqWuRfED9BCR5w7C6u2XU192ADpejLIlymPwUNzScbC2
/21xvObYRqeEl/4b4goAxFRMzxYKKIsZPM49XpBVNGClaMedzvU/olHGaNyGB4HsMmN+VsZhtGoZ
3rW77yCMcO4ekJp+/mhvEEHhS3XKeH3fytYAXbcYTMfBrm/ov3XkYRkPz92iEBw2CMFlefaZGQvQ
cNFohZj9+ZfYDPRfdbPwMwgumMYQ+mnr1T6M4uFphAzD8AI4ZE83BTgJNLuPD6pqgREqWxRAPDDz
F/85kyxh0S0RGM0fgqZhKwTySST3nHXAHY2uLb8A0gru2YppEGEgtlQdsVFW//ZBxSMY4WHT+q3b
yP7CRJlBIck2Jf2UrpbeOJ4H1mg4ktj3n5AX+kWxyS8RNAaFSrvq1n0G4uaLlK8fjR79uvvqpd5p
8JruwxgA2Bi4au8xiP10dOvfJzuSz8WKG+RsnkY7uzo7OVX/0BdlHzin3hBq+IzXwTS0qn7V/yAq
wEoGd/oJDErwk3ODtVJolctmtczSvDJjHhsd8DLNcod1msBEZrurYKDj3b+4C1kBgNkm/bW/Ez8/
fcFrO1plZvFIPaOqQpSJ6939NEpb+1hSgSuPyS5DPJyjUBhGVtka0wFkX2xjvSFljZKFTgabR91k
NbZE6X/aCyg7sHDWvajdoNJhi55AS5KYVt1/dRWnpf9GIJ3wH0a3vQAXjwqxCjQqT1M1kw4A0CWU
l/XOqiHB91ysHnY9SK9mW3YRciGpes+9+aB0QeKialeaNhMtPkrAFollm/Ji9XPdXDd7NL4mDY8U
lI+GV2YR/iaQDBOcLTSR0cCN0Kta/URwVcJ1o8FL/dUfK/+i3Ke4pZlJy5YUmdCSNw2UMCvxgreb
FVjIs/r4S3nIupDW90nLqFtI90QMpBgUU5U0kmyQUdk4r4lUUUiG/IKaUvyjCoshXUtUlXmjTT1m
U1yIsX/0VJOdzHiM6RZFEFSG/Vi+jNJcQnSSqCXppke4IZEl9eR3U/SqM0y/MAVO8q9mUkU0L3bm
yJ878+Wcvl3fG2+oOX7g4gyH03n3THmlUitXfloq++Xn+H2q0ahleD6+mVUtCpB5A4Ap/hj5QdUs
IQpI2oxUjagqINcmonNiSZ3bswBNbkllxL0XkZAFUsOz4d1isfQqrYy5tWihhdEGykm6fxin/DRO
Ho0+u1CunHFBPgUa+mLSIRnpKRefSYzwMzj70KvcJigwpJKZVdZ6Svb1AnQQyvtkyTo3em+cmeWc
+m051uukjufTl0qJt5C3M35piw1+yVm221r36ZT75M4SQBwUEek3LDLXxdOGg5YrOyh2KJ8mXmCO
In0x/ayk2Qcrt7JUMiTfG8V/CTeLVP9iZsiCQhf25mlDQauCzaXHFtuZoCpCHtG6Dzvr3sP7EJa1
IXCO8oxdWbsePZ03fr6TpbvIu/SLrvvXGQ1/DMjeLrs0gV5pG7BLwDli7SMl0umx8Whzn0xONmEL
tA1Z5z/vAig4ucrA7Z96a8FRQltwhj+0RoF06cCfq4AG532oL2R+oGQcdyxfGZe2LxrvOzN2z709
VSONaVJlog6xo9YcxTf696ihRPTzDPvNYjazcx0OZtJUGIB7XTlbPvIzKl3a07jB6eGtUn5IrCa3
QdbOs7Pv5F3VTdlHn9aEfddcFpaAPV8o+oFznZeGZbwxqvbKfSwUNAge9bFiR7pAjDGaHDeq66H8
kU8CL21XFygjTkQ/hludNbFpnqPHmd/1uaQUJP35wypPkEejaaUmEdwaR3fglVnZorYzwf7xOYFA
F1YtSXZShYZABH/oleTShKTGsdVf8ihRoNJyJBPyWL2JixjSf5IZo0zBTvUfYlpS56Np2ed2olYv
t+g6GVnRqiDVj3zdkExpFL12QyVJau/zz7K+v4pBqfWQIZCVtQMUGmbt/aW3bb+RQNHKbiGiFATN
jzuoVU2uz5Wh9tV6Ps12BUeq0c4s9vf+NbZqy1u1dYWGerR2OGOW2o3P3/7US5qtOxnE4vtF69JO
KEwj57WzznXn9nWQiQQEzTqoNSzu60Oz3SDI0d7BXBwp2KDQ/XbeHaPLhcJ3oWozpw1g6rPnHIvm
qmZR3/+S6I5O6B1tFajTXyJv59jHfPM6upPtE/OyqEpsO5XaCXP7FpBomSiLa53Hs8htMn2lGM8b
LpjTKWAqFhPRFBKWhLWrJyY+I7Tx/xtsv5JuIzV1CpkVUuiBUkAgkbz2N/Sy64dkVhbySLUo6dVv
owCPTE9Zap6jY4nGXxJO+EB7kLc5mHHvSqBOcU2+Bnk+pzyOSb8qTxoRbL2DVck5Qzwiz2ecxh60
vOBkCFsl21e6NNOD5nz3UDfsCf6Jxn7nivqwjlySTMx9CQzUHFGsyugZfuDU7xtWubR8n5cGjZUC
q5XWDvnCD9i3poMa4g1ru5lAMdp+OCNZJnyBqiJV/QSxjVzakUvlVO08MioS7iZH+DUvrI7feNS7
5WrTulXoZ9wIMBQB4dvcytSK+L2Ky70yd//hVvCKeztZA+xjn+80z53k/QkaRe9QG1Tjp0/v6DB4
+q8iySyrmf1ZhQHtdLVqCee6gj85ZZQhq4K3efVrdUDQIa2k1aKMrNTn71kAg7nnLhipR3mlvShj
wiadTf1Zo5DVsAjUsbmtdvRd/X1Eb4zxX3aitXr0XWg76E6IggqY/wxTwo14ijIyHuk/KQcVEUVB
CcC18K95Gsji9KCIhBx6tWp5alV+2FK1AWsCp+JOkpBqa5NscNPr3o0zf64GShUSrQSzzYPEiK1G
IjWSE/1XeiM8fKIlDXIdvm/EHxJo30cYmZQU51Ht4dToarRe0yI2DlL3llax5LSUrBW36fa5vc2L
o8fiHUndneSJRGn3+9qAnfxuShspR0jn34BYWIHadmW4kHifHT3Wnf/2gDlqCqIiTRMhTAUQgNLj
y2Dji1hD1Fl5pFuzU7u+ABDj0bf23/7X9SIMIFTX5QJDdN+5vFlGpdbovTBRV7Vo0X2G8E8jTTQ8
qG903jX3lUIKt1hbwVrKERqrq82gzVcJpDTRtCjVtKFxWDM4dTOJr9edUsug+RCeUFs/jVf95tDg
iMZyntn3HgH+Pv/pn+tnz7AwEoqRjvv3x1bHCqFPIWmp/A7GdOPuVBv+h0zm5p8okPbdJDIPJMrs
rLXgBazn66+fKCBY59gnZX2/Ar5q7Lrln0Mt2JJih6GSFOIO0f11XzTqTv1B4o5el/qfrSu9r/3J
a9+uwZ3ZxdGOtxCfmnemqlK1qCEAI3N4sWM/rGX17HXqWFyCAdBLHo9P3F67yR2wMCag8c/n6T6L
ZJ91N93frR0sPWw8KpMnVK2G9Z5VvwDHwck9ijYNwJ7+O3iFuxN+3SKcdL8LrjCmJ8f5dZYV1rNV
QPXFPD1aR9gvFmgI8w6yxix9ThbpwfTmAAs/QrUjx4IDdoNdFJEY9FcYLgDUq/yhnsbOW4Er1D5d
N80rK0Ls5XV1/K6wSZS+7U/47T5WDpnLZ1F4dy90EJCq/57AjD8t+3YMiosmAJxlDYluqqkbQlL+
bfBAONrAP7VdAdbfGJ0/qmmiEgJvtVofCTnjsC41nAOZdcVMfvpndP77+43xsBPA7xLePbWOeDpY
qQD0h6N1uTmFsl190gkyaC8/XlapYkZ18t1nDHb37QNS4wxezqNb9W2VF+WybVTbbzgXZ0rI3m0X
8sEZOrORMRuJz1H3XZwcbmXuzAeh9uXUp4lXr4zT40wJa16OkIz+0sSd3f8OSdxapf4lDpVvYttj
P2ve921ewfCZLp0Y7+Ck2xFAeLPalzZg3h8oe1EXPeZu1E1TVmPv/HDqqXkrdCv3LbzIa8xC4rYh
Q59xUq3zeg91wExjMLd4l1Todhr2cPiXki3qaN7MEW3WYcuLxh8vCYusZ+D40SjqI4/tpjPJVjXR
tpf72dNdtRKuyGODmyfmWKuePh/bxuIIF0NNSjG+d+TFpUML1mB68VL+OGh8mWfvClbljl3h6dBq
lIM6BuJ7ZL7ILg/TZ9J5lB3AroKvoqbOBIyBbk1y18c3PJkm6M5ztAQBZWB4uGH37Dyoaqrt86bI
Gjkg84u5CTp1sjJ5cJxHeeCSJQ11wkajjmzEzYBDRaGuBSK41mYMqzvLENjn2Rm5d73wNuc5G6tu
3XALp9b77zF5VsTfuwTHaWLA4qXNpZQSE9Zxv8JkDBygHRLRb6OGWSM5YK5QMiu0rV8IENI8b2M0
ybjAAj4Jkh24YFd6xbTxybGyvo+Kjxkt89ReLSQQ+dokm8OvEZn3DZ/KvFWXT5rain2uPWijDU3h
4UOAgPUBcWpcWR3s3bfQPrwYo9D73beTmP4qMnCf3qvS2lXw0E2RkPbSJHjBid6D+3uN771VkCQv
/9L4mKXN91EJarNXXOzHzxKxKKpX2ifDfjX7L7uC7fCqCp3m+nbKoBvR/bn+3mSe3Yz7x6/Nug7R
pd1Zg+gzkKariO1HmywqBgPAaITsOdO/Qcstd094oTSzLnbUFpeyD+IstEhUw4jnInvFCscPruQf
03XpCh3G50OvYUk37k3bXIbW1W61WxT8kZ2Xxk0gD4e0Q3u9A0bZ/a9ZH7cLQY3GvgFcrAZBgQyi
e5uVQwGHLhkSCGkbDtKraQSDXCm58AjoUcKUGd77hRX6Blbl1IVaMH7f2o86AEFS17OTkpy/rWc0
iu0Dijfc3rrBB4MbBBnNIlRQcsNfgFczhYxHz/cInflXC3vRvyrwam4ML+86qvN4x9Dj6dzsFJ8E
dR9l4aGjhgXUyVOeXcKcNs8xlWfyWzjgi1mvCFQVQqXVGLyuje0xCeXsZf+hXkOK0ICbhl3v+NMg
iYpqLVo679mSKV9q3xubt1tcrQ9P+7ZHyt09EkK4CUEdQiy0X9xbaMXNDHJnGJ8p7UKXWj0baarx
e8dguGAh5Usu3DIov87sSm3RT0LdUmr2Izi8GY+xUC83pxE+BCgonq3S7OrByP48NlOU1qQY8XCF
vCHa0I/T+OTjp9jqsiT8VY/RSluG6VkTRQUBHRF6Mw/B5sj6+c58Ssfwp0AnsRCUPACaF7/EWn12
pCoorBc9mKd5LUeQmj3IJrCe2lfApH3u0K/PTsYtpbm2Gj2oPDEdLznFwQ6iMpevqtmRZB/xQoit
V2ZFIYeHqmf06l5CJv0iJLz92mF4GgMDtoopFQg+3rgrW208hwd1e1sJwQJTmkpHkSKQz5SDLAvU
OE8MEUikwPLvJicZ8vjRr/HhAngF2l0MVx+C4alqFa5B4nKCWlQtiXrlGsZCtcm3hKTWPdMgRPdM
Ah5Itd2JvRKoIp3oMF5KcJ988neCJOHRlD0KrqzmIXcn9H0pPh7tD2NAp/jHqaVRxL+GOd0XIKkM
xOAflCkbnk/nPpAoQfJeDkAlKx1WzOnLgTuFUJef/eIuPSk9fWqhA0KpxhUD/ERLiEE+5E/eOUvV
uLW5b2bqGyodzm8IzRhrnRJNSfXR6bDX4Q1evEeALu8HVYZWgRjbXCMcW3475491bp0ZE5CVEQeD
uH91i1CUergkYKoFzIm8HE5Ygq/I8EafOhN7Vc0WBG+L3nAjEyNKuTVxhcQzYa6melWqDfzFeyo6
Kc+DKpAeUielicHHI7Z3v3ixWQ2mdQ/IX6wn/NC8K5RssqbYmlWwakkhZKqXmruuHZgkpPaDfquG
tdRRLnnEZy6VyoMH36RfaXOTZwqORScwCDQPqoq3Rbpqn4fnjrocKi2571YL+p6ZajnDepWp4E/2
QKOFDNR0Jpt7qlLTb5QEIEC3e5uDCqzCTcA41U9C6FYOX/KGFmtaeR8ijPSPGCH3EDeVbd0h2ELg
2t/MYECfgf1qde1qfrLYM7hYlgFi/x7riNOeoBfS2nYp/qyJPJFkFqNR251COGIAhcTgqNYtDUtD
5ApJSSVXWRwV+9ByucN+eTZEdgMaF98OrYsLXcbUaYykGJ314/JeEorUQSYPFfDNWQm/71uAWwwX
8bygHdXitO+e7EQ6BrMX+SxadaoeruY+fGGydhnvfh6Y6WiA9vF0xP69dxkcw2MYh8f166+4bS4f
812Aw6x/9GtkDOE3bIxXY92diTykmG9paqfSDmJXVqYcOSNqAOrtqnSr4LEjEz51vWQEVcGlCSdv
h2mDjUdfFbLdnfYgChUUdTLyK5HHonJVg7PMhI+3FPek3akRFIkvB0R8Vkb+ziS8J49xqMJsQybZ
1RNkffZRAbcOeh1AKGz2jxk8nFdH4vn4WY1xRKEzU4UarZwSgylOzoGWvVaJJlK69pLbEsf41Xqg
h529qtXRaeDNmrhpoKOJ4WAZcEA+YP7cSuZtUVs/fm4/K0Sx/pp/NYwLSYSOjGp1twg+oBZg3mDV
n3aDAjQpo1UA6cDUz40dyskTyRIFYIuCX24OHNkgkIEKASv7EDKEOlR6gTKeo6tQoPs6ufpxWJpG
k0pYHtzwGRk0r+0CAZ2eRRjhlqHL9w5TLIIYSz/NMydri4FOctdHHZo6hHpshup9xieV9pdJykD6
1eWF0WuGInWJnnEcHYEWpl0gk0EFh5KSfQovUIOPY+Qc+qshXBRi6KorwalnZx8cgzNCR2hi9K78
qQyY+DovtxUNlZ3E3t6rDpuj+jC6WYXRTp8Kow+ijBAr+YedVTdFs7N7DCLDvn3MBs9r9KOe4nw8
AMaVGVTpmavDIke5W+5ecJNOqf2lotdkMzz594y+kIhvAIgrh1ZrZKGv1MigqBQMzwvZqKMO9EKR
k+ikUjHtMvuWWuYnqxllLjOq3ESz0RTrVtksrZwVtHQNJauZhnCTXQ4+oK9EV4967kuS+BVoWpk9
iXY/EPJw5HYdSVuWEKOWmiUHS5B2A35iNLnynsHZ086mBBTA9d0sQqekGcg5yvzFcAJD4Asq6PDd
x/Pu57WINtEsmtUn53ljUl3Wl2VsAd/Qdkf3uY5oGq0rW2PbNKOwuS3/VebIND6mtTlUq8q8MpeP
xdHbrZ9/R6+01a/Ze+/tp2P0a6i0GpkDooFMlkSidi4kAiwua5AOpCqlg6IkyOBkelUCiUgYEOHT
nrJPFUtolQNiMTw4Dh7u376uUcF/wFioc32hkg9r/cvfHhUuQfY+gPWUNEsRClXGkfSayiTGmf2I
tD71EMJRkpZllhoue85FpjpYJMow8dNWeq1EWoZu6BNQockHWvVac/CevlJr1QankuXfysL34jbz
D4DWk4zJCbHKZC1zs5Zveg0MDHs8XGMJGD/BsRwDSlXyCHUv1LmYN5VLSeWS1nauQvXJ1t4b3r2Y
6mqbvbwl7TJ6Kz0alVVQRj0RTPvVS+/jf8Edm9+meSbgfd3gzLAKRtPfFaj4HTD4Zm+C5Sz2Ohe3
z31r+sDeTIii1fBAy5K2U8oEDsbKgZjtwvNBAIapcbmzAJg022rfFGShQO56oq9OIagZIL4I/eUy
QQ9phsSkcR8dYvj/l4kEfyD1ZeiGHK2qOaJaet4FIAJtnVvrnXTem8ijux2Vbah0SH/CRmS0aAyx
rKFgY4kf+4dCKxqugEaUPlCocjgDap+sdcW4C/WSCjvCKJ+Z3ma0C7rOhEesD+nWakfXKCBHlQjP
xn8IfnyZwDL3r/X4zQ2iKUOHXd2iE9sMd+DB6wNGpH6htfqRY7S0WPXrSmiQMRetuCAz+BJWOfUr
qkgw3yJCB1CLSUoc/y6NyfuHFlhhHc9uFXMG4gdcjz0L8NPlgyEIM7tDlx8ALUilAIq0pfKaCh5P
WPAxKJ5B+XIN98S9coC2Apr8H7cDQDt6IfX2mxYO0Q8fN1Q7m+4mLxtU6+I2y4n/RYUxy8+q2ebR
GDEYqLESEM+4tuTpjZKiFeq3UnOosapGiRzotgO6Lbclo6hTOWBeDkIpU8OusY8evPvfnU1ee6ry
g/YueFn6R5FXWSbE2lFjxP8q5Ef2HbetDxaZJKFyZVAmV+eX36i72EXdBK588O7Rk8wG5tpGI3Iy
9EJmT24kJDpmnzlXQnC0N68y7uv8aOWB7FC5uFVvU4CFS9v8zdAKApRYNPgYkUkDJCG5jKx1wzm6
AkPBW2dDjcDlaX4GYesjXi0kGdiIntRLqKAc9EoMZv0vMlIUIEH5fKjdqJBhSInYUnAKvtpeHSO4
2qWBCuFHB6wAQSgO3sgbilWDNSMB6uEb3i0xn34Mir5HQOih6CBJScZ2AryA3+AuVNKDiVlmYXnx
nmW2d3kW40tMqvDAESDp7f38KKDHUujcZZL5Y/yVdyYymmTncXifFoa7cTSmQsTgEh2gEqilbTrf
TwtMA9P5Z74anaef+Xl6XMsGO0EG9uE2GkzAfNlfKmHSZ/w02Z90mVOHaVQ/Co5+0pFI+o5H9n8E
x5toScsRT8lcwwPsynHDPor594mSXy1ygO/Bo3dEFVB8C7lYEpp6UXZ8qCxz5fq7TfmBv+UFML+O
uydQvLACAooKLlrGgUAauNxeVMw8SZnZzqcD4VSsKLFE3hk3qp5pSOcadf8B6UVoQFIwG5Vw71Mt
ytoKPuCQmDI8QNBnITnQit+EEjhcoGmrLUZ7NDBySgUCERmbK5bFDrXdGAF18qwT4QC/F/CRjXFj
TAshX87ZZn9Ha0aLXEtdKduCET+5PnNtGgfci7OH1ECCtr7WmFiVgNJr3Uto1HlMxjp0lNtnZEL6
6KYdnKDeN4aFbqMv/1ODzgazwyxVLrTXTDpwVuNZqcVK1vpJwqyib4F2QpaUNsxeT7cBKDZa9Qvk
XFXKIK6MGizKMaSsOsDDZIswb+arZsmHBgOQoI+XX8A3CANbbnzM3Ummn4y7lKlIhjpBjpqpYOs1
04nhPDGi0+CQ/oLYdNTojIoSfOZpnCHbl+AXod4Q1BLgaVCuOO0YWBPoBMzeSaZUYxADfujFyoKh
9gwgKR2dfgApS/08V5V/nUmbk2dKA1wuTIzDJnu74t8IEGwY7cI04gopGaOpw5F3ANIMloyadTZ+
uqBHLOQ6A0JbVmYcrJfci0WDNtoNIvgB1aNjpLlKdaxaSydXlxgUEbgNmfcJfmFYXwonBVWp9Jjh
liDnlelf6K9UNOTwhwdFogoE6kWWBEUYkjFIPzdak0nmHwDkd53V71xmXWjV8CA074B+pQ6cXH7q
9U0Ts1xu7NlqFK/3649TnCtElzrc9jLJ3aERrOPAOEe3d6XTbPMckyu1Fb9VlfuZeWEKDPa6PC/3
y12/OYj6q5AINdlPYo7COPeFbEJ1VWKj1Ab0LU3T7ISh1QOH1ZFqKZHOrXnoP3mkZlhR0vt2Cx6O
K/4+L5jbss+VOE8RiByNB+fIMAmhHaIgoMvOpS9XV30X0KXNYAGD0Peue8P1cX6EKsE3FcxBCU4+
vHFhxKDX0ogqALSngQL6mvImZqJjvn5fv5d+FXCVHg8EB1iBAEx/ae0BFR7WXbBS/esQvRxe3rUb
d8r+efmefCcVBhUIyfXr/uTbvXc+3hocaBCD7L0NLoNzeBnvw2R6n676i+s0XqvGTbeFyUlGokrm
pcAERGa0ZfNUR4S7y0NnivI66zPebOaPy9v8ejevNColCLdy4LQjvV/pGZQMW+FrVlGI2sf9jxp+
n6EFIuYOx5GBbEfNiZkKEZzoDM0/C8OijU8udbEZYcjK+fQrT3FlP5ogKpBVELL/KN89OzWIEIJY
iP0cdaDYa/SI9iKPavyjL2Rro7xDJYSc/U7EQU3KUahsvwICMyK3Bgl2pa80+0nKnFmGM2jHrsNL
5saIltXuiMxVNN0HMUMcVxtiHR0CWYwj+EcejcwKXytLrw4TKHhUj9kHCnzNbYFjmU4LMB5ksiWG
HOK9jJ5I0okWxIgOAhJUPAQCZQH0i3dt5WekmDFvW7e3AAtAFgUuJSkgzQrpdSSkAwLq46yKd5xu
k1ugudEX5HEYjvuX4Rc2Dpvmp6VcImtYckMardVYvSKaipn8vviBpBkKc/Kww1C7bcBYcNW+jOoW
EIWVh9aBvjxMThyrhaISxxP3DXIWHzYdA/tfQXI5XBC9XCMd8lSL3AaqwlIckrYlpjR4R1TbqtR0
xF5C7qG6CLku+vgXap8C4mp1btfb7Da7zJpjQPLexV2tH50CVdEBsbJ+Onx20IqjpY9mDyV1c3Sa
FnjsQYWRPkqbVlUFGBrp2lPOakSivnNso5qSgWe0npRZ0wzg1SvL1gXQdyHT8zU9SYHv9Fi1L9VR
Fc9MhE55yF04ogmU0PP94rlb4oHpLse7U6JXGXnCTOTlL93vrHshvgGpd5vT5QoDnSG8+Ry16hm9
Un3cKxPBGpq9T1Z5vmFHPjIC5BqHEBUhSLKn9WH9sa54bhjsPxqcq2I/e+VOGaWhwzoXMRYiUMBD
HINqYhFobKyK+Y2Os4rRKjrNTIJpB1MasotpD3vbDwRAkX2OcMOMF0I5iDCe9Iu0NZLBs3cL74jY
SpG2/Ff8S0BAsan9RT01H6LernfiEKcXERTHyA6UPYFkkNwj6cA/fbNPGuh3YXesQ9unfnlGU83A
2DkoR/lwQgiRqzNjYdyIFVZeTEHKfWKS9pqbXSR9y0GiJcxOz7MVYkPqtytp4zMFjZxCc5vkGtHr
zkMo+Y9jtMU2EZ1ADbZj+EUWX3nz06NtOyBjD+7hOVREPIxbRbLKS7DzToHa+4KpCoR4B1yqHEGb
syoSlYq89nRQP06bs9feaT6sr9GJGER+2l+0RiBD2UV4yOjDy7laBzi529MyrladZUdbmKj/+/m5
cZcxq97sN3V2x0hKPtHv7pdu7gH5ASDxjAH906QxOKErsrJJ8R6kBDea/8JKhAPCQkzTDNzA89sW
hEYH0fTfkZkNqtQWwkKphgageadHPnRZrQT/SLx+fY4INEQGaWKkv7iskqEAwndhVJIO4frFZOcB
pu/eUlzSvgAIgLOat//Ss8ISorMHjC/+qn4F+arlmVOwXM1Ws9rbQrqzv/KPrvrBR/fxs6crvHdB
MkJgAL6xgjQG9g7Zmgc4BfNT7F1OTpm7mAZt3rhvbFOSK1rgf68/+usHr9ovLOsjzHNH72FxlA7o
64X7WWMsqHB1QX3fpjO42I8YB3drsyvJPMLWwc5/wqxVSn9GLeMUXhHseNL6ESe9mNoHyOmPk12Z
H8s2HDY+Utz//p5Q6lGoOemD9B02ILrpKz4LhLZqizgp3Wul3GcUPLT5aBNii+oduvWB0UPtxR6A
ZtLUt0kLlpZZbJq7gPkA+2nr7FJgay/lf0Kkfvo6SsMKzcgGR9xrDmmFl/kFWV1UnB8QdrxOi/Pr
9BPb4DEb22igRXyf7sb1bXVb3sbr+kih6+yvgvwwrMaP0dNLwmKmzz7JKhLyhuX62IG9UT9OCamI
aFfejuS8pVBdR9Xqbe/CXfiYImFCBvtH2XL7Q4nmTjkDTI0yFAgUKdv2++9gOz2jlj+NPY1iP2wC
d2Rpkn+pc8XW3ozqcNb7yxohYNlyCGbTgULtvtEMoGAaIgswPBBnHj2arRRjKJ0v1UOQdP7Xu3Vu
nVQdhm7FP/ZRWe+Dl+zTY8Gu9YXoV4xeWAo0NJrUFyKoMBABJfkLl67NHeOU2l9yyn1PMKH3n47G
djeQp0Vz+gpfYTqO3dgFmAj+te6k3gFZRbfQOQ0UMF5IYcyTKcSxaXVe337/vn/V7X59A8iNIBnQ
yGora1DMtqo9j36lV+kpcGn611gUUNPqlphVYVP8plPyRQIFkhR/RzjLBolg+ZB8gEmkJinhvOQX
Lx8waJu4OKShZcx2KGt7fELloxf5FVqQlexQfXLqyd5Hj0PvOJZMvnqJRxqZXLn6MA7UatRRIVBF
Nk9MJRsg8ro9ITH1/DusjS270L8yUomXXqvE67XOIzjpyPaE+zF3C/p40iV4q3WE5NyJxy6MQuSc
48GlhywzIYkIhFJ+zUdQCJWfszTReOTX6URzqz6oDhIfnKhKcaFCZT+tGhW5LIBnSJrPasT9xrgS
HjfH2XllHWdg23KEG5JWRE5QjNQrQBnVgyb3eTrbFFqkzAETnDt2KdgLu4xPdtI5Zyhugz1GUw4g
sRl1JqomqPdi3AaYOyXPOi4rf/Vjw4yK3N53Svk7tCIEAKLBt7yseZ/9MCn2a+2y8NK0CIePwRlC
kpOwwQN2BTJV9p5FpxgcIAzapdKSPuaBfmQJ9i06Rc1m1TmW6FgyZm8Nwm2ocss0Q8fpO8uuGNpq
/c7Tlt31/Z+r7Xd9CXN4tC09ZDjQ8+C/LvL6DFJlzdzt8g/5vicAxmDwstqmNZGVCmwMwO0LuYDe
p1TepJQX72qarVa73cL48+ob1m9ifnsDkY4GDEduNuB+DyAyKhEv78kldLrIljhjL/R4heA7zHZA
HmO+aJeBs0TUtnva/SCHx9joZr1RNzwW1hWGNGkBketapdeIUJeisbiEfsD4F9qENG7AOoO05VmB
08LEhYc72D7f9Vb6mhWlIFiHiXoy2SQTKCCQ9xagnWI6nYjlZR8rdLbR12E2SruTqXk0WY1rYa1X
ZGO8ugfrSjyloxFUulFQ7Bf75X59VBlW+8dpbXhmY941X63KKVnEvUtwCU5Al2vD/bQx0k+VmLLp
eDjfo92cCHb+bWsKUphqgqS95huiNBw0s0patfTLmjG1bAU91l89aJ7tS9p5GeZ+3zRvTy+FGGC0
2f73fyxRcH4UND2jV+0zsttPVy7NNXKgdHGiCoJVxGiC9lQlbJzNSlind6Tvsq7i2YpqEpza3Sr1
wCIWvVuxVb60DDRrij3ly/XJd3SePz9uGTF5yLloH9X08cLskLyYyXT2ARAi+piryTWbiGC9BLAK
qN0vItQAJ8q90uAOXmlwTq06LUjU0+kz7q0r2JzUBM34RROFzPzwd/iLqfHo3LFXr1p3JFnqy9e2
sTzC+yf7w98z+6gyBweGiy4SggIxirjSKx82MZVFfxQITP9dZWuHPJUybo+aUGr5fw11MV7XT5We
ZM18BuoU0yvOJi0yHVHj7NYqjaT8UxvJqKTgq77PMSSyvSkMaHzCR5MU8cGGQ1EAWtIIm7YKe2pv
kWvFXBPeBJouknOCHMn+j0yGkMhgZAkjyVp1BSq6kUZn3QImKjoSBk2vxcUFmjYsON+refKbFCkJ
9lKqdWQ4S1Mbl+LRpWG95280a/SC9bi1PkxKgIhxST76uG7vqNiYiFidDG4fZhvNoA5vFI0kw0wo
IxcX5A4vm8eshGQFoLuor64ucr6I7EIZuVsdSlAHqgQH0L50dmzv/8fUeTUnznRb+BdRRQ63klBE
gBDBcEOBMTmDEPDrz7Okees7o8Fje7CNpVb37rVXYG9ip5ONjRGvA/8JkKNgZ7SYhFmenuCF2MMH
rKqz6aJ7jWMkdX73Qbpjuctui99ffI4PDrdyOoIYMrl3tClp/H5xgWYfOdh1C71rBy+f5vEvKt+A
gCHxHOkZbTj1++jSO0cvnPLrQT1AYvhEFInxNpTdOdCwTIYPXB0S9twHhrRb77LeeiVPLUtMcYP6
YAuCg+v22axNm/SECl4KDM3B3hH3cR74j/uCdLZOk9Qh2e5KtygZi9rSwgdRCWdn5CoyEei3fldQ
ca+VWfywBtMrLc4u7hi1t3e1irRn8TjjdPEUDmzHjmEa4IiN4roOdt10P94rOrdf0T5dzAFCYKx2
0YsXEKfv/+BFJsvPch+9QV6qHQgqbNBpOd2mJ/jCQbmj2Ok65AjAmjeGxEeMjfU4+99wHnzDb3iO
MK4G0fm4CadE/mXqH2/cOQIA4cpK6KkCHB+9rZfZUk0/zgWT8gvQValf6dcHlX4DjiGtRZ0qGPe0
cgCztOdWGbal21yjjVmN6iEq9HJYCMphsVsbfgY4vE5K0yp+ajoa/XRSnGB2jthzP9vy9jh7jubL
52z3Uxw2xn6Fy6hj6xYgrBecm1cG7sLPmj3WzdZRdRFR0psQYPa9jyYiuKP7idYku3HBcscuAecl
jqaTyLMru/OwmDzT4FMrkd0ueOY1q23OhNyqMSs0QXiCmpwMG6fG3haDbe8QFAlCFEB08tMNOx7l
8VTwGDy1W/z3SR0omm0qy8Vhr4ECTBq8WT7+SsvKMh2pQyVbtQ2xS3Ps6+Tkxo4LaRAk6D7VLg34
08fYII1Yn38TLjZ8uCze5JvKHY8OSS017ov5z2OYDF/dUhjH1UCY4L7NxZ59GIq4Op967/XmOEyC
Jps/LK6oeljmJhX8EIa1qfiJdIkHBWDMHeLZIkwatVcST32UpDMHRIefMI8vna9/ARQFJO1fu2Ku
iMfyDZsBDOIkTuLv6D2qTu6o13e9Qv8YPoJ6V+S4kldabdaEYTFHMzuDXtF1q1IBZjkB5CCCQJwo
9jXavnRm/SvsNyyln50qppw/6fiE22FCPX6/Gq2A1JSbX+qo9Jw7ypjUblMH6Zb+heKz0MP5lgkP
vwQuF+Z+3PHKXy0Gz+wGEMBJmEZP00TVlXD66cScsojUvJEOTRACY88YAuSeXSOGGEt2Ibx0EMKj
OhvKr4D5d3gZ3qCziud/Begh6aJI79ZP4SBr63mz5TFeDFzFom16CXkBulNurtBfAVOX9v5oijNY
wODw4TOfdyo8Ycu5S/BS1zxQZB6Svy3YcAubhxYOEFo5uJasJzmoyzSwDXU0vA9KNoBe9ekMdg9M
tPBajRhRYCz8WJ34z0RTuGwvJEieT3TLEOVti2lNZ4u5KJuqiduaw95MxmegFaFcbJepvciNvJ5D
jFeWS7EB8wNysDqomH9xHUpgYpA+WDVTUBhtVoUJwHTUqOYLBCwpB+uFQ/5pkbYDrSBnMg6wRWOS
0uj1txyso/6Wi7JFy42mu3fonXrfqrH3AaTLXM2PDknL/ztLEMOhDKxw6WNl3nNvi/RSA7ATbKXj
ZWX0BhyKFJZ8t4qRWAvy2ftvCYV3kfWHtYER2+LEVuNN1pdArK9F5WvNaRayvjW4DPwYFm0Ybe0H
fGIxGeWgJh/CIm5Imk3kq8EL4TL4MSQ4fB9ymTfLbwbn382kV+Z6lVlOyyxO6Mzb+4jyIdYlyi8Q
LDkr6RPGxBqQ9PFdMHc/kk3CPMyOO99JPiY0Rf0id+6Fu08t0hOfOVgjtPFtJZ8B6NH008p6Wasf
Ia8RLZ7YqEMPUUxCNrKoSPjFWOw0NnVuMG3/LTuE65FOLOLyk+8iV0JNi0ogEMujNuRsIvvBCk/d
yQfM1yR7VB1hsUf6lCUc/47knKFjvkAjAIcOwYMQ/QroBVYHHcrtgtgr58rbISgRYw5/78FDresK
iI4D3wE0wFjCEf0ZB6oW8gw3xeyRwOGiluIHK1ePqZy1VYwaTeFCEFvMC/nMoHg5SDJZMHjiMiV+
CZDnvgkTGs81T8O/6GgFa+L79/0t/W4WJxVU+Afiz73rHrr3zhNsv8kSqSg7mT+ImEVlzFF5MLx1
ksTFWRH/rApAp1plYsvahyr+aGUz6tG0cAPqCu5inKdBo6uDxrA2/MbNUYMW7gyzQSzHVfUc2Oa+
gFHnPuAqAP9jXOL1tGINNF3Pp6ViT/CrcI8mfA8c/AV+HgbXftrFNLZzi85BQvevAIqnFmTdu7rs
b9jOsiGeSpl3cOjN0nMjNStWl+Xsoh0SgsSzW+3ccaNgephK7XgmvP7hzil1eYdcZE/C5bktNgOb
GMEduLzMwZoedD1rgHkKHGajjRJSP1hQd9Ur9vXtxWkQO1BH2avyv1XcnhrwuAqgR4Wueizqsqjf
cgoPIbtujmuQNYPcF+rPVqi5eVP7PbCvevuHzqFTJwRqXI6/Xb3UHWx0XKLBO8TiE8h4Q7ABKG4f
ohv9t00Pw3d0Ja3+vE1kDlNpTlkozwoIfuhuABdmG4wW5oYMLXJbYDvKdFR+nMwsNoORwLF7wUsw
tkcfTpSfCvgntTeXB8rSk8KDjTPs9p+UNr7kB5qDNHI1bYilvOTuUHtBd5XceOChM+dH8TrbTOwg
cELh5MHHOGYwfrjPmTs0ja9R4GdJ41ThlN5a+RSJKSoYLqMUyBp+urf1GQZm9v+6C1TOkf6F46i2
CS23PsJnd/DuV4YKAtmGp4nKvFK/2tWhZJo5PWDWKhG9tl4OtbF1YjpRglORqfRuj5tkocDk4GZ6
BPtMq8OrCgudvBzIyCBukbIqYaLQ5PC27jBo7kR9Q2sYvplX2TCQDuE9Epm7Q4WpoXpbJuSx4Qfj
FV4evjN47ay3TpV4WhbQolMPxQk/GDjzGqKCj1PzJ+CyrILxeLV6uCRsRHvWhCAg+spYjYm7atLY
enlnzJHWLI8xjpzH9og5eqRFtBDeuR9YGPPpUVKkhKGSuKs4JZY7Is3jg608GpEUX1g+/CwP3NVY
VYxiKdpHfuw33aufpd2+nAtsctVVxOvYfpM8FE3QpbcZr3dKB8F4ZBXd7ebobv/XFiYmiOm0ZN5q
znZjfiYP7jAbOk1bHd8T5kxbxmo+c+uab9lHyCVKl+BJrugYtjx/5ZzZerDinalqau77SXqehVJw
OFMvX0femG5w/QiG4gRKGIGwY+ewIafl3W9BOFMOubZC2fFwNTZq3ta5ZVuBi3uh4L8zacrBVi22
W9Zk0/Oy5rYKMFH/5hkjsdmtD+qD6qDUb3XGT/lW3eErHvfMZHfm7ZS7Qg0kLSP/bym5wRmss9WC
PwsNFcrAo0WOgc2m7Bo/06u82P1DqfeqsyFcXmMFfBzM1Cmu6ovrVPck3ED+8kfyTxG99FY8l9ya
jiYHXL/+W5RPnPF1u8o1I9+H833t+gyZDzf1bsFbLOMR9Dha4BVRqntZY+uKXmTcxH9LxVQzM+xS
emkaaaP3tLnRtlm8vdajQzarb1kUU9m8MQEs6Qku8VPmw7lzxlu5iT2nyhYd4vRC8gQRCA4NKyFH
llnF1zr14bFlf8YODdj7TAxWxVaDTb8nGU20WDPGiUwJaFyhvBGLWZraJsj/9+x+mU3J+1mI5Sbh
gOgZddgTMlQj1FAqMkOd38R+D974j23NMsJa6K0R0XLIEuT8A3WGBOMz9A5x9UTaVYwxtB36w1DC
L97WfdJYU1DUta22Pzzo8gFaeUbcgQeiDlgrPLHHUIrbF9rP9EgYtKQXF0RIl4Z7Y+u2vhZdBGZ3
aOQPFhctI3hhg1xfJzXECxiKs5hnbbonfTQdkEhYe/K1pfDmq+TEfkZFU/aOy/Nyvrr9FRJ7cP38
wgADMGfpevyCl8HX3shURoju10ejBDHo3n5l9P6cuKRFEY09bEGpIA7tQi38LvfE75mPjY8RNxg7
Vc0RnZSYsujnqYp1qK0qOurdy/yYw5MxLpqyN2UEfO3HOMdXE/BY0NgUNquk+NoWccb4cqVI5XJm
ldUQWpdY9mHTPYCHiP4JRsSg6gFIBvJyRiTIYk0/HwVFw0SV0P/FSkV81P2kjoSA//ittfv9EnDw
ARYOtEB1+Nk1i2bVxEZK3EPRmnIWD+Oly7LPeFJJlre4h1sTLgDtfomySLIM7kt1+nMkXXRraWbV
x3Qvf1ue+EXnTcwINZ/kIrRw6cc+XRGOeLWi/liqJPr9A79K1cIsnD8bo965pQalIaRGwOwudHGI
pep303OHwUINSS8RR32+ibQSh6xMKAzE8CjApRezXzVPxvNnQDSglyDTxVpLjCKJb77ZW2Gzh04r
nLtl9jrnbv8X6QmcH649d0Cng5lb1+9u6Iu1q/fekakj3WYaTn46JxOTrDqlS5Pb6yK+FHlf0qdL
bKCuJpaccC+x2KbpDMAbid6evQ4sbs78yhieZawMuGCQtIDen8smAZFo1wl9hMnOooQ2GZ9+0Xsf
9KBq/w5icuga3DgzNGoA1ymXxNnb+NKM0NOFdwAWTuOMpv2btUE7HuwZSBET5qhtTE1rBZW1OnHP
Xg36Br1FWZ1VFzmlr87Ahe/F5KxVQnhYthFtJ8EOt6lDrxiwRWMHo83ktg33M6AmOdhrQrrXEeIs
FTknPIcqP/OIzEfN41RUGIwipYooHBATlAjGFuYpZ1blnYlFQ7r0AmVN0BzXOWAMDMUceA+T6BW3
JkX4+41JOqrxeLIdXraWhWVhAnuHv+/Va7VHVt+hcURnCN9dfiX1AVEbBA26Y9AssmqTeYI+Dj2d
Dd5KDD5sUcG/oXnRyqZ7cTNoLexmOjCHnYkWKZM5rk5GFZR0jPU1m/ZuVrlXC0UfqITvQXWIAH1Q
jCuz5Pe8Pq+ZC98+og+VpxjVZFQmJqI+0SnQXrB59k9++a+Gz3ljcpnJBeFGY/doN+AxCyciyJFG
26mb0QHpbh0i7ZnU1WoNGoNqv4ZYaD/5DurD4vS8VDm/tUvaWbFpkr85cWODOlmvAO8tVxUcmZMZ
/FllNa4Cf9bZgzw4yGsfYZ7mE4RZDsrua3SLX6NLXJxso00st8qtRB9uFj4uWhNrLwSnnMjboiTQ
+rexVYpqM8lqxWhRQa2DqJywHjVQrihCWwAOwNdapI5qG4I4w/qGGYQ0h7p/MFyOHiis59PDSLsT
HWxYJIN8nYyyR7dG6vRat8EZUJKJWpiy3EIni2ymEdyIXtgFz355/BqWx4/Bs//svwguepBNouMe
4+cMpfXIjoCopX83Dh3RPtPKCUCbpqBKBV5WRqiEoqAtKGQfMRqY9JiC1MWWQ2Cd8/vu14aN4Wmi
6lcHIgxqYJAfNwk4JSPts+vU0Q06oilimi3kG1T/3pk0KGGFFcYfzcodLynXHqV/6d+d3NHwNitM
kkiFcRkDQfPF/E7PD9fjAme/Hia+6o09knlwaavVV8FPZrpPS3vA1reMGY6xQY1WNuofAmeuw8/4
PrwMtlOdmffw2ZcPh/ijaXiJrnFlQlwUZ0R0rEvDuMOXgYW96X2w4tuDzAqwEeb8gtKyw91pUGnj
1QfZkv0IgXsbeIdFCxoMkjxcPymo2a1QsX9eZmFU7lGcQcL8/MIqgNYkgRptKfRkNawC4F8d8Xya
/94XTYBNgYwqo6vBpQc2Eh3wyyy7ciKdL0/2p2mcsBwEHHGqLqiQK9I5kClqDTkTi5WsfjBWyayv
Y1AVMJJjBDof8WX4zjF7q1lQnJMs1L5AtIS5WBs37QrYStP1384VGB68kNEvXJrH2ygWjTNJhORx
INB/ClJtAPSDRHGPZcRJAKr58hM3QavxCnwApNKXteu/uyG5mmgiMVrh9T6xRiQpMRO/aDd4Afy7
AJk+AgIZwbqeIXhl+xuSnEgpSZvnaFbD/L49galWoN1vQ5KEC0MR2W7ctMRdAb5qKi4vj7BT36Pm
5Bm9oufgM6zODSLyMHYpW7c+vZEyrBpacCwaxc4b50dYUaQvYUZ7IpH5GKHWdMoIBWmhAJO+wytb
lk98blfaiCu5srnKsLuYotU80vI+I7nDRhV/FA5kdynHvKdDdBJRkuZxLapFhI+2i71GSNI3+lWU
lxRURI0iXtVAOGB5mR8SqV6IIT1QXZEq7KXUWANRf+IXHaj9DLyLV3ie3XERFX4iNy/2KWyBhNvI
9jYXBgmCVAbKi7VL5ncChXSgRECrpu2sNqXargirphGBs0p3O7qUzO2I7gYnXpuqq1V1EDNrZ1B3
SNUrZny4s9f4VY/gf2xDffczAUl3qxyVI4FRLHvQIPpX8Oukq55AiVkFrf8bF64rxBfVBukNip78
aFSu/7fYnugmcIiyDTX7NCN1B75JQsQF0rUK4jWxIfHe6OF6waRVyh560gPn51rwH7mFkKRsEd24
FbbZ6unIBiFHKaVpKxJbopRmsRmriMt0s0j7lduxywqm6B9QDHx7QjIEABa7alpusNwQRokRI2wD
3fvpsDTerd6L96J1zCDwN/C59CRlF7e38BTXyati0yoIukhsmnJaW1wzIWO8I3GqCodttrtNY25P
btUiALgacbiBhLS72g+ai/h+xGpDFiWFVpl6hRBxofKQG6oY+9+2bHklb32NMb+jLbYNtsHbEdKa
S1xef3eyErMbmAaKJuhtSKZ5KIsRZk7+FQSkz2prK2gxxQHi299NdN+9yE0GC3mSv62mNX/3zmWp
vhBYT/T8rQ3vf6VfyoY7eX/ggfSDvhUyMZt+EV+GznkoWA6yHd5RaP7BREOd/0xbBZkWNpL6QjXe
ZrT6f/QuibNQimDjJnHqHrq99hTCHTW0tXnX9h1HZ4E7DfVDOQC0PPVHtU0VUJtqsuF9fU4QFDgN
4z3bvwqc1KWgVQ1crR615lEY4jzAltarNTDHkWaKTFnm7dskJRVUasIC3Npbu0JT/EK39zC5sAnj
pF1QAn6clpv6BcIscx3jDpKQGJxNIj1F1yXvTEJScCAhyXsgrbK1BfTZQL7ofMfJyeTv8R9bUtRG
PcSfkqZZVo7bsWp4WYimVtL5WKf+hw0L9CazMWJfIxtFNjSsNle4lfsJWlFqNspjB2FBiAc0Tzxk
Ozp9Vs+VfEMG4yJCa+cjVchlWHC2rqajllNlkruA3AiDqU/IXGYSuprE8TFyIUpR/ALe68SzFEu3
uJtcOAtgIu71zCfQxQJ78TbDeBh3GTqSBHSb6PYUvIKnXsbVkQBABqc45956OkbC8pnjbJEMctqA
oLyrdf49/0p0KYQxP46dRkxl5FCno/BsuSUvf1vhaqlJS1+JfF857pbJXVbHQW/VblHDJa661UB2
32X6iNdsDKyJr11htjhtMDQYBCvdtVGwCoIgnNGRnP8hJfopwWe8QGZs/Mpx9OxV2LzCcGS/cYVX
1EKbKL2qSMIAp2B0qZn3ZcSvkIJTjwoTphC8yhClZ9yczWcC388dMo97Qtyl4pMBBeQv9tCHbtnc
U0IK4Mp7gOKyS9WdIRyooKgACHciFxH6G3s/1CgyJ9C+kq1qBmj39XkRbQGmY7HOJVvSTu1EIukJ
wzFJc/TtgIwp8kr8oLzjdRocBsn4srihgxHqsuftbZ1QA0YANettX8eeg2g6RrsocmR+TD/EsyiT
iIQiRj9FMHfGZf0CP872PfRcdBs16UyoAQmYzMyo223eFgjJDJlNu7R51B9jwKivKackOoPtwlCE
hCOf4QLzvIJ1oBbQV2luZWxmBQ9pyKFMMCUMAYH8u46aOFShHXRBQh9FqUPgLTAWYHIwEawFNAu2
BNbEMnXEVOBqcqCpEe0sBlKkeUH9MIbEeCxejJS/Ij7QsWSiWUWEF+Gd21Mml6YpYNmKp8lIBrUv
q9DTIiOjQC1BpE0QoLFcYnGFbmxZhJTFi2Mvmu2iyZQRZK89vzj2YtRrvYKmJnMPZj9W23we1Iyi
DpXWa426tF1AzF1ep6Qk5fPOpqvmFGzYCgb2OcyRWi1Hh7AA8YxlSapDvI4N/9KlE89OopoTN5Bu
SMzaza2/Q+yY3UiaLyN69ixzMMbasmItU3DtpiUWSPxH73ik06HDKz1fh4pEuquxqTZnSotYTQja
9FkbVi1i4Pnoyj57j3Sa4TDNJuYQb2xWT11iraM3xjTvsrTSx32aZ1/Nv+y1ZT9E106m1aX2ogJt
ULwJmE9Yq14hDtxeknOsd0ysZ455fBzvx3VkqPsxSkhZefIPDGD+Hqjrf/DSBUUg+h1SFe42SAkz
ijQERpKzoUt/+Yz3beOOjXesVv+sAiABXFMLOL5gbMYMY7GnWRL0ml87H6HbSB9nNBkGk1AD/Q7S
e+7oTSp3Xa1UMaUqRnC3AiD91SrvqjQjVTSCzb52DefjJlWOmrfCzmTaQ8AdCBVmxkVmGc0+GYIh
uDZHuleM0o0dRTF4vk4XttKpFkwvydp2iOd5jQXrSMkQMP6x6udJZd0mHHxtYvzQZviYwU++tqrZ
gtfbck8FccLTm70PehPthLUywyMi6k2+uM02NjYpxDYVirCVLBkGiZWinojmS0Yt8L0crOi+M7ep
RpR9NBgavdPXETrX3CL99JC2a1f/JeX7vmB9y+05cDoVgmpJepKUeCn3ADwqXuTHHBfssW7GtDxE
g/37tTac20okxs8ms7QvayPb1Rdr43T7hG9mL1FtEcrfzGR8HN7GunnmM91mWr6l/JBl6GPRdABu
cDMyq/7+4OD6vvUrU6kgJ3Oc/Utmw9l3PzabNhZT0OEi8LI+FOSIJLOAck/Ys/j+YjCIC53ffwtG
L+9T9GHysmCM05bxmHlUpNAOiyk0jYVaYpDRYoAn2inUiPoo746rY4ZgwGjrJi7zWgB7z9Y8eB5d
vizeDZtQa1/t6zi1Cg4+vyDWDecypIwE5n5TSsoOSBPDlu3PHA+VORBXwSqTGMKNqJFMr24fbri4
2ZxNmcXlZk8nUwOlCyutXlty2SFT6YQaIprXGx4cFcZ1zjCQw+qSy4puB0Q1UvX+zNRC3yzsqppR
KEgQN0qojP6lrWXOTNrulphGUe15x+nbk3FwEcHNjla1NMRfG78Ql0yl0KJNJkMl3TMNADe1yunj
0a3+OHtesu6JfaieNQg4Mz2m8ldzVPO1g6c84y2nXa1HyHtyf2YVeM02Ft21FcVgZ27WIMwR8kmx
Se9dbH7zEwoD104cDIVfRMQRuk+pQ1qWpvC3V7NpfUD/JfOG1qmF891sP/ymBHvuLyZdrnmXZQ7K
x2QNf4C6nau5s6NV4K6hfzCjrPXqultjceweuw3nS+XGczCOZ+caHSlb50Ty7ewPL3jrvcPEeI4b
6+fiPd6gGN9Mt67otAlsMdYAf4rQU444kpgzS2pc3c3bqvzEk7rULvh7twHK8egzrbLbfZo+44Gh
BWvf/xjRmgYbE/zHWBVRzrMUWBe7aSNQpVdb7Bzh9zdBBZLhYSpi/8MTRkCK/RCxPTPjiAKNi0Of
jXV/Y9NKAsRJ2LaCm53G1x9RNH2a0BfuwDpOI9BVZUkHk42e8mGc+px/Y3z9Tf0zgXinCU4RNGI/
6OBqwH8P/2od+QE0QNdFVhb+z1aMExTf/tdtToWVPxBh8w6fCDazDTb3zwxhA9aWETakgAvL9AQj
7BVS9qDJ1+GueAaLvceV4Nrr/dyEN5JqJuHYfkWDQhuVgqHZWHqyJuqwxKShFjZKHaiU3q0NK5hS
FjZHu47X126CfRj+j3SavJZ7tTSSNDPSbafxodVc1aJV9mdvuwAWR8fOx8qKOVKe9Q9o39gxjyNU
SkgOiSV4y95B+1nPIZ3XPMEv//kyN6rtJ69dMciqzK5CvkGJStxDn3amvY+OnUqv4H6xJqAxaY1X
0zWROhY+Xkw6ukM0/a8ZfohZmkaBkkgLgD7NWnhq+HdM934fvTMVBuZ0SKFxCAlGu8y9YGf6ifmM
FIKElqlqgz2925t+zT/0KY2u6H0vBxM6aFrtpUaRpiBsIMgvpTa7zxYk2aB1sT9gEz3r1MNwblSa
3S/mz+bWdu+jLx50ncMnaE9fuKPip81uxX2lbZwUsetMljW8t1yM7YASfwFeA2Xm7X8KTaPcTrvh
oEn+2AuNh4Q4jBZGUMoU0aGL+aIn1N4y82CfV+VUuLl1MpRPDtpXwGypgxxpdPBniDbvKPTHeMl8
2+cVv+zw3qu4ycBAQvKEKPRc/X53VisIS1srGd83jrOXwVD7E64aBa4FCAhn0fj4rYkdhpa1ZUCX
u3CWvyvhX4LKgGxkcgMsAGLNZWNDo664sAHVZyJF1YnzBS+NpZqWdvrw+54lPXI5rXsE2Pg2SzfW
83pwiy+SlB1nqdsIj61Orfd0YFGO6L/XS+31hssUUJRQ8IIuWq5rBRYzOiXb8iPN9qF/DldjIuiP
I/f9NY+FVfVN485YVqzWN1Ds3UyUEHQTasB8YIPgIkRgp+begIqYixGMLcYPbhcDLvRlUjt3HpSN
4NNwqz+T518psY6Ek5RvTnj+uf9quz6rt7WhxzMOGRftC3wLVZtsjUi1O+yvu7nC0dCK44IlDlK0
D+PAV/VRU80fuBQCFrNhELh+xH4OvoTlRqsfWkHa5ix7kvZxTzwMImS3QKyX7sGZ9cLAmv1kFog2
EX3IK4beUOy4A+aXreBlEvm7VJRw8K47faKFia0bIpXNYl5Rm2gekNYj12e45sJ0G3zCww6K/0EM
a/Q4S6xVs7RNmq0VQuQ3WbeYWfjgZIQ/rGKu6zIolsJQwlXJMuiQDuykZpUa5G+RP+rAE0WjG5KM
y9fbodWj22oTKouIBdnKxx/3JvbGw36aKQRDnn2MMGTIQONleOz1+Wc44D3PKZsD5KScZMc+dQd4
YqKZunq1QUK5sIQ1RYIBq2BV6bHodaz3cl8DoyHuHobT33xY91pM/fSXvks0V/QTEOBURnPM1xtM
P3Q078Gk8GYMFH1VuInRGm4PTqVqrdn0QRE/nxVYcx7xL+rAz9tID8awRuQ42soJuKD1R+vR6AyH
+MjSB76ZxFT2eN8zkOZ4wywcgD2tOaBBEz/Alz435r3+W50ucgNOGOnwpShtni5f5OkDfTjgNP79
DesI2869ypK72d75xvw12hZ8aRx4iKLKVjEi+mPlqgCAEtFsUx0w4lIX+uy8G625B8ORuam4xYsF
a/341+q7pqu/Lrsm3sY8xM2hjA6ICvnhiv0QFYn0SFHM3BruPBL/+uO/7Ht/TPU/jsYWxfvq3a0w
F64Y+9ow40w8t9Il77RTw4Xp07ACUTTg1lgRQ98K3CCi/Pbd09x6HtrVCJ2GZAis3H6bJN44blkx
nQxAnNJf2RmtfQEj+CD461gkf+BL9TFiMOjY9F0eN76P8cIWs2ynxU4Je+qLOUdkzhRdBCJhim3q
92SuSAzmix9GNZk8+jisDlxLcwjDOvhhIkZtFYQamvbw0tVd98O7HiWbzgeTR9m0udfY6/ZmS3Y0
RCCHZCP3PBbXB04FNYp1chpnteUbNgKF+8TzhjA9bubgQSOMZz19D5dpxsTTZqUre+ksORiZkYhy
lc8QRviX9NHOlTviYXKvDWFo4qOE8G7u2I5BqijWHLpBdnhJeV7NrfOj4eAY4Z9HYrgSn9+Gp5mO
r+J+NIdLlmRb0isqPeLcKPGUmbAkRGHc4x7szbgZl+Hs5ZEPqftSk6Rlc8PanAw2bDoh3JK4ZPFU
7nQ+seRrJDzjOeRFIxIjU5yn9fha/oMEaU4gD/w+e/aPZdtL3e18Qa9X45MXZjvsXJn0XpCNwC5G
8ajCdhnn68xS425GfqwQN6o3FfArxgN0O4h1K9AORtGYd3c2yhVqAN9f3JG7LXwMYkzHNFlGigwl
9vhmfDd9/dnow27XhJRNY8pdE/fG3iSC3euiDnKpqWPGnU/uSqwwldSIt3oW8StsXPiBa/5l/GRf
c7Bjk+/h85IQ4JguoXPmiJoybi8YjdIa8bP8YGXp2+q34gVKnUOZPuqOYshoamRlyW0A8wQsCIEP
riMAC3a17I9QUGMTAtkcuEEg4caaDyrSmZzNZ4ZMjNddfg9uqo9LgX4imQqICTTy0S55GL1xzxf6
n+AIDq67UfTFFaix1iluhhPNwTMhdwhbgDiEWNETlWuUtf0rPaFcQlBjL/FxxSWAuE3UF7gIlMEt
WHxt2urwRaMnjYmNER9wKjx7A9ojcYPVaR9vqIJDfFrJZS5030vq0gIMjwnEB780gTOKe/byPTmF
c69qDJbeH6FNdDrw6aYy3QUVPpIRr+jpCgZdpiF7FVozSNLpyTPMHQLk7BNK38ffdzL3SgGia1TA
WwonH6da+DW4miHbIE5+cvOf8S2SMiQlqfzgFk1UWVAuCr0NZHLVwcIqYPAwzd5wc9DW6I35oVcy
egoLblOtemLb85sdLd7gERcqL932nBAIg3h3jXu7PON2vvzsNGFLXk/+L1b93A4HvzccMKnzef1F
9EhQO7ybIWJKWtWi4oi6gywlC46QLYJMQTbiEnHvqyul93g9wyHhVNk7PXvLD/aYcviWR5unaaXh
tjJQVPJ6vV2bKCj9HEzteC53vq1vkn8fXiP4y4wLmdfuOWtbrYrEpNKy5ovvSkD2Zt3EQrE60wPM
Bz6Kc+pW1W66rnBLujOBqEIgqIU9DkS7VTI301PnAstdoI0OMTC1XdPdwIZfRxnkEtRtgbPsx1rg
eIqvbsm8Yun0sWR72nJwTJYjLiwO+S3v6BHs6ApUMVdTxow8UuU0JhM0JV2+nXqGkV9HDFSapWqZ
EoMYbnDayVB7aT7U3xJKd3XUyJXkhOVBwiu6zWhOKsSZoUzj6ULa86eTGz9j+NMWY+VEWqDejCB9
ce1lAtbiN/9t/bINAkKu+x9E3/3N4NDdDHKsWXizEu8LP9IS0QHnMfd3wRbXB6+82OEY8PTK4+JY
zScxyhTALNCVpoxVYc1NM+MMIWfltTADQacSI+ohQc016zjkVEe1ilLaHll+H3OMQEbQUbfYkTxZ
5bc6suDEWctgrYmCapopEtstcqrYVOtrnmbXJ0hv6y7UxZsbpI+Az5iPWJl1TDFcTB8QdYGJk5DU
0cVKe6Xw6H6GYhkohqrInp2LydfSM7LUl8Z5I3PBPYOT9Uu0ASu0h1rkEcjCSa3BJ4ND4IZYT5Jv
5FIFOJg0SD+oPi5d2amhPuT/Dgb/3GGtbJ3dJP/95RmPpWUGstbxHK5mJBmaJf+O7UyRBJrg1N8R
SVYqSAkn+D4M+DozHbvynnSZElJsFjL7zKmzrU61W+do9BV+0JqmEmfQBBDveN6+TPZOYdgAJBVM
qs/v/3iGCX0dxFGIsMygsNpkV3kiUS/riuFRhr9ZdwQ4oquivWomVLWOI8GvAlfZLmX2UsJQ4lHZ
oKC19kGxU4eZ1z1NT9MLj8a4DoxRocWPBAWuRT7UZRlFkwqiApwBxDkXBjtWHFW4YHmO6ZmOqihD
deqxvpDeDYfkoflJoQ+E42yj18R3ofRzGz84gBcXj0Xrp/DzGb+wvxg+sM+QJg97OezmcKGD27cL
ASYosXOSU0bQYTuvRpBiw2X+IliVOQKlGxPUUu48mvdOoeg6tFKZq+EXMfqJ1WLeZ5Ln6xEKw0Oi
AYsRhchWGM6wcXdLO8iaO8qjc2YjQQ/e3WFjc1xJuXbplsCC4dOcq2brJzenURA93SLWhIsDjQ+n
GDyPZP2XTSxqOZY9UZjqEHJFomxgM/VwVIi9D+YdhoAv4ymCWrLX1OA1fRbyQdAh3yNR4M4Zd0D2
GXzBjcHqUkbi+QKGtHfedLUZI7X+f6KevMkr31ftnR9gD2KSqDGZCx0qRn1WDfOYYY1vlb5qZmoy
UpNJHR7d+ZIPSEagQ+AlhQLLeD7SZWhWb4/RCtEHkjt7Daq+LoIeiVGafoI99+ANCz0s34PLkjr5
A+1vPqvFVZQ2u0Xt99b9em/v6ZV6GET2ifscVLgV6/4maNm00Dql4PQ2P8xfFLklaz4+uZXOBR69
1bCXQ9IqaOftIIodnDO+F4V2FZ0k/xQpJ/7eGdsUZiVsXfH3xLcQSs6pN6ipHwwU+aq0eE9iNo0Y
FcCsngy7rNmUWTnxJA0bKdo+mc8QJotvoVD/Oz5yHoJs8rXnkRQOyteZh8L2xSnPeeWa2dUpk6hY
e5UGtzAZKZR6cCazuzRUJonFHRprg6X5ijWPEa3VU8fhZNFVG7d+cYxBlTSukfq9vqw3i91iBy27
xG7EgCdfCL4EPrOY4pDybBnHzifad8qz8+9ueSVsY9mIy36R5Nri4jGodWpNIx18Zg+cai7dZFbm
nMwUuX5lUM72vcPshWoJtJ4hN6M7tz+bxVfn8saXsAZgc+8fp1t0WBQu2Ac3wzJkqUWLKJjuNbuv
nlxZOUcpl0lNCZ0cAD2an09bsnqdDKmmNNOqW6J9nQSciLRGD4Tzc7M+EK9eXRSJ1PQ8jVlx6+U2
nYsGdIp1krV+fTMOvXj0EmrNnQrbmSKcw2J7jr0NfNIapdUHrikyqaFmf7WN8kPXTT0Zsf4l/VVn
Fn0DP1TTuBhbTdJny4PvVPptFDQQ8V/Af9GtDcFSpAi9HBlt5tIfvYimU2ABF91DVG4tvpqyRHTU
gyFHf4cJIWSC+is9mKmgmkYarDJ3lMBYlkoauGBwMH6+zGmb0Q7vpBo8hQgiEWzBEI8XCiFYEMRn
ca1uI6YhSNNiXCsrRNESygmpZkyHmkPCAcVGTOAw/jk4VW4Xed7wE0brvd2aZeZj6LmuGYMC4nLG
epVIIKOJF1lpNjST345aynWELYQHAUNldcA/dcCHVXoKfxp3OKwl6cJDw+axceR5JYXYw77yVr78
D8RKOJ59feq6zhf/UgdBx36R2udxau+8Hf+nJzKR4oXbeQ/EW8/tki+Y4yvNS3buInpnVG9A17KH
zZGP0cpTxuHuDvLthi1s51AxH7gJjUvr3eo2TeJbjIzfqpmqGVQ1QB1C1pBaRXI35Tz+RHaQolhI
yUo5YM/2wtcFw48OPjsDbEAGcoG6L3d/z2WrC5DOY9sT+pzTB7ZbWNkI2eARQOqd3JzHwXoTTzQh
WDpMQ3lgYeqNc4/9jm/mBXfjl1FsH9hh03H9EH0IUi4QRCbdSunSA3JWttRpLH3RH2pRYPtC1T3U
pYYs//f7W3LkFidBHpmhNpaZ5CCKBiHZQu7tvIv+s2HKVexwzsRm1YIIeglkrqPCd9eUW+roLc42
uX+b9+pAapIvlXz45kKOqSN16+hx54AblJVaIEOCYwB61MKVzEeEpSew4c9uUMHh0Kwysu7O/WAm
LA8HY+fuKRP8Kt/e/HaSaI4G1Do+OWUVtPOX2TVWvGYB4xuQ+yX0+Ouk3jm7tfDtz+Mqv2s2nOwa
wgI0y0GLVbeIa+TTaFq1rgYgiYGh9BI6F6LdA96UPu1tTH2AB1lpIpoVQXPISfR2E+3jfXyIRLtP
2BCmTpXJQzdw0lWDlrUag6kSJN7E0elp4CHQsDeQj99eqfPtfMaf8YPCpvFTXX9pSOgNfzEwoiFA
6X4e7mCU7AZHpiGxojNhO+sP3idcS13Nu/vHPWPopRYke+Dyia6iSUJEQqlMsq5GVnhIfnHwmadL
gcyeTvj36iHDYUJ5MB0Wj7BExZE4Mi0Q969CAvGBWcI7T3WFySC0xEBHr1E3ubn4yqaHJJPbTVQp
8mpJIac3Brv3P/eLvXunvt9juCbfaGLbMl8GtG+2Nj2qlc8+TFK3ia8FDetBfnyGj/59oEcypDVb
xSKdlKGqeama8BSSl/F4GQllKbvsD0IkpEg9gp65lUv4W+G8Nj2NmOjs0wzCNOIHmNrhbvZeKtWq
OW3hPobL279cgB3JABIAtVCMEmyf2fTUM6s/ENr8IFcgl4ckNsa9k6df7s+J4Cj2i33xx/qTXDCi
OYI9DGaniI8idpmWTAC+7YLzhuF7H7//j6fzWlJcW4LoFxGBN6+yGCGEAGFeCFzjvefr78qtOXfU
3dMGK1O7Kiszy635YoyJFksrm3IhS4lE4aNKh0UWfqyYrm/TVMY9IN7UYVByd3XAC8033aBUk5LF
U7DEVvBvEp0gj5FhmzwgP5DUYIR0auPD6jmsNaqy3oBGQsKmIkQGBs85tWQsLt+GdE4pHXAWTQTK
MtM7r3eRPVK5rOiOYwug5sneu/ZEcDt3zh3GqNNM0Uat4HEnsZAE6CidVAki0tob+hpEQFR/4ry/
wbBNW0wSypQ9k75jfS171L/fvf1pq4j++O/GtfE2Khxpxkpug1GnYIisEgxtdSx5T50iZs8JzUY7
04h1IYBsAnP8+LER+9u25cerBlA1CIrP2hbvETi9rIaG2a9W2EwVaV/yjBhQYU1qb2kJKvottiTl
+LzjXx/1Gx6SqIcl75SDND5YoDJs1bJwoJJEin/Rl9f+sNDnGKNiQQSKG0UrwvlLRs48foRVlaTr
KAOYNct8E5RuNTs4MthqGLkxijie4M1I6hcGYGem5G1HeQfMwV7awRigT9JQtbXFE1Bx3btZLiOq
09G7eABy0WfW4w9zBOc7pP+wJPijW2rmcbep+etLJ0slYLOqVZf7s7f5+4LN/hUO1rdol5IDSpGj
g6chI4DKI41YmS4+bkG97itki59tIYVyx2UekfmgNVy1n9AySCoamW6my6C8SCqpa+MZXM1JLX+6
G351jzjXppHGgCAFgny9DmxOM/3K2o7pXbs4LmGgWWj/utgPRs8sRbrbUvZHw0fep1n7Rq1tWH38
SuPIJ5PTEiyaIg6QzK7bTrthNdQPUm+Wr7rXxKP5pAG9on19HNo7wpW1CppMXrmlFJTCON4UIiK/
tJWNMwJCo6bortEmhnmLopReJKkVKNmP00SmqhjA+z4TfnDFX1Vsy7dcy19YVmy7MW09yxpG6aF/
sYxsOQUYsgVj2ik32jV7BsUYKzROjaiJ7tBeDDWW+oo+COGdiIeMw2k+LE66BnOYssxnwr8rfLjs
9CBw7aDij6PA9e2xzxNagR3ygxd4vIQQHkpRLmhWY04RCTWhcLMsQs3JsgKrserv2yeQvaMdcrL6
tHG4oWV1OC25IkDm2YeRujr8ycP7jEL0SjuLm1gxlukNHwH/MEJ7hyFbkevO5W35PMYaxNB3SR+g
0mqfYMkeyDlNV1DE5dhvAPvTU+OipDHQ9hZX1H39O/cDbuyjC9SyKOYVHcC8PdGQZGMAobRlpOnK
fBEXhVlfD2dEZTNK54Ak8tTCzgTrLJFdleo/DQ8i1QMfEzjPnbSuOuDOSzJhBPYqJkQCU50lVEcF
gUqmEl9VVIhJcQd+TTcwRBVV5L5UGbSTVDCIPKbt513yMGRS45AyNiVS1X5ZYsXXv/u0Wvg8eBDz
m3fojXhCSokHd5HMXeRE1ZgobMMXZrFXk6npjWbhGiiT2tgTIdwVuNmEzfpveW4hCOJt1gjPQnGu
qM56qRWI+MTwQHj1D2862DS2GGFCLlaLQniOfKa4gdkwkbKSTVA0veDpzf5drHaBM117+7JxcnhD
XLBHPkHa+tqj0YcLQFa+SjRKXBu6TJ7ukTskf+LZVXiiJOdVoKCVfSzd+ENbXmho9WmeULJxjV6t
7tc6Q1BUx0V7K+chsH+yz89WAcpnC3NKm2FChuGLBKzK5djl+uThr0hfimEO+odQhZ3dO9iZIOm2
utxd4G4LQoheJpf+2x1N2h3gZUmuZIhL1cN3OTPUmdNaNY1G4e0BhWruq3WpH+0dyy3oegw+3eca
iFf9Kk6cR4r6GuneB0tDnaQB7dJGfEAvduf9AvhQu/bJ5kiuMAzMWHOaXjqx6S7liDNCThV1hEET
rjBDJBDRoftgEUOwmXBy04/u0LADtudONLvpXHFnNe7Ux6O3RYzTNwD6XBg5cPbO3BM8z8Xk0c0i
eZ8zaYboRxP3h7yPl0AHAFwdGb9Fo0yvQBGUK0YvRz+qoVDTzlJcVHXNw0xezoQgq747z4ibqlqH
6iXaDWD0eZ/jSmd+RZNVjJ2CB1gjOq5IuQ+nRWXrC/aVR08KCytG/9vct3/xMrQGbh3pU85dgVCk
ypgiV5G+PswkJyavtfmkv60FjAYDNejG2w+kpztjga1rRLp0aZRLoQKKlmBtQt6JdRWbw6dJzCky
/4GexWwbs1ZJk311hltcVRf+gsDkxz4ZacTa7PvRyiKUEuaITTEN8IYyCj5o6/sxicEqJkGIAd7i
KMYDBRknKQEi/HwEw5CbrTwmu3A7Fasl4uLK91kAajYphsTFsfxRiH7ckIJKWmqMJFfRUDKmk2cT
YLlr4NuBy6sIhn7EAKCT5fIjy+vLDZtNgdU3zS9gukUVBiQ0ApLpMGQRYCwCtwoYjDDmRRUXawd5
Fb/n/nooIq/FjenCNckmvULzz7VthhVZQy0EoRsybmhMCvMjrlMYZDs9+Lijvy+L1jBebLcaDoQ3
ytVZmetCvZu+15g36PvC1uDNmw/SpnzBCk/Mb3jZsXTYVKIU3k8Hj9OyFR0Ylie1xGKoaaDs/BUi
ab2I4bDIwWNf+E+m9fgnc0Di6OkEQ9dytZJaXKgsqZ/mhffU9/tzwDUVmlsrBrybq2jl2w5Of8we
XLGGrKIzCw2pX6fqHOUYxNmi8+bR6rODVtuBLmmdQjewYK53Ft9FUG28k6+Z8MqKgkHjzYE1IKwN
UqL5LkngpC+TBBZTggTmyQKBkQVf691aAIJJ4xcmTglEbgljwFlOIag4ZrFw1JaB52sjT7CXDy6a
Y8IV9gBvbh2wSX8yKF4+jhCRLTjBYrwjELi7OP0TMxOtdVyiip9/00HhSRSF1AARiPnTzTVUTfV5
RMSVgQN4b5Ey/GJmfcjPPYPvqJT1GyQOuuTkly2dvWxt1EGUkkF1bYpjEo6kxMjj7HLzYGRKXmHq
bmOPjIli82faHYK/cHTg4haIcIOyqZEFX6jyI8Uz/VKCMKEBAqQJ6gJzteG1Bfej1wPN3bk9KHF0
VeD8S3qkJYk+MskwcL/Isemmcc3qjvBbehjqWhh8mvVXeN6ZnSGmB4xiTCPar1ERyqNWcq3pKVam
0CdYQTBhhYMBWMSDSOCEk5ooJNRDPdBrShwI5LzSFHwWDqHtxKPg/ZjrVA3meqWXLQcsEbINusdg
PqQYWF55lQ7KDqy6DxGCDeyWLmNZedfYroi0z3xKg6f9L80Io+pdYDZyA3UVhB6LtE0O2jzHmpeq
ZRYDKrhNcjIWLnCNxbLeGyv0HY5MaejEXd4cSx1T+firwJdptuY4KHHIggzkvF1faKbWIUaecaLk
wQoK2ObQCISZfU1kLLKOZX2tPoHKeHBDqv1d54x1wGlvq4mCOYA07AP5Ib3Yau4DJ2Ntl7/9y3oH
O5ZZQDyBez97fGEmpJqhP5eSPO8dwgxzxWp8yhFw/bI2IcaAjMfCvyMzeY7Q+PbkYbum7VHs3/Dh
2IL1FcmENYdYhW8NCBtQbdp7e4IZb/yx5L4JNl9MSW2/uixxHbEOaA2g3Go+yHWACJVOPz0Mr7Uu
/CuBDYtctdC2UerWJkVrM9/z1vz72dv7lMsFIJNaeKlfhhr/8djZLwi29oVZ39j03BxVJqjqyq07
Jx+QeViC6fiA3kk5jZYOo0SrBO+gXcKZadN4MmTx3TxjSNQ5BNKxr0P5yk67MhgjaWSSG1+v6FVo
IxZhUKrA0dCDbf2F/HPP6D48DDki+PWas0hwxc5j9K25iDG1qLmnuRpbJWymSQGwbI54Cxo8sOE2
+wEWEBhBfIbTMeYW43S2GmEAMgFmG4R9NTxWGC0Tp29ujkVUy2U41ugrfMT3/WnnC+veDPrgBi+2
rAfnF1FuqS3ncPCR4NJag5nsJYIafIaf4Rbj6izTnl5MzIynDc53jC3pO+k/4My5fArS1JiwxMQO
5cBrwhXCKoNOCUH8Nb4hOnxYzdNYQQEG2RwnXBktIidNQwOsfn6f0vppPcE0gfe67YFAdBUztIlE
j+pajYH/7AXUkkoIt3y8nAKc5pK3roOikb2KxysfcmlC4B2RDH0pJGRTJCNSmPBdXfEqCjAPhjoM
O+jjST6nnhW5KgwVEvVIyEcuqhC0CHKQeKTipxERSwyJ1oKvCmjGJJe4p/gniz/8FknP00a4qPSS
7yjiKPps4D5jkPuT5ZFTbJsSh5pAAU1Mzfs8/U7yrvRuyFAshSpBA3oowQSsTK1lHkYH3+ci5dNL
xEM42U6f3tJQ6kQpFJFAy5+iP3UHQLJMP1RyKbTK6DDHGpZ1J2qFps3TtHoSl3quvikckbrsWrC6
50SVU7qARzUrjiR/AmWUj/eFy1DWLwsNlgh4C6rAGCXa4BSG1CljRD2pnvrNQqiFWZvpaqVrCqst
g527DGCvhlQBy6qdQLvmBi0YH6zZ2Gwd7FZCo5Ob0a2glC+31RtrtZQx85jW6M2TkL+yTGtINP1f
3V8uYOIqq6SYtFmHFT1xUyJnZp0skLuPKEXhQAh2GNXIvd3JRN2/DnxTodR/KDfIuWCZqEvOBtU/
dV3UNLxsK4sLSgZ/Kx3BHfZrG6ywLvjESoDG+feyrkwy2PU3/TzS8dtWZgzX5OfJXDcNEallkwL2
niAhDfAbG4w7FaXk3syGlB7cE1ArowwpgzX8K0WBdYDuLOA/fDo/DTECwYHA8LW8yKtEbjJY4MA+
pxs9JUWvgqypI63wTPfIbEcGATygDOIVQzDRe9dKNs9RYWhBA9WCYqRPNaDUPn/C9FYlkKur5lVf
dePUJkxjIjNoPxfT+ofkXbNRCsR54myOs6/xZfohs4QbT69CY0mdnJ9fG/y6386hJSC2TAC6cqKa
IYswcEw9QCYuSE12gltW8NWnW7HTyS1aBRiESO59g32Cu5MR/GLdRhbMUCJyUK0Uqi3kF7gCVOS1
QgH4MGySRRdo/0g1+GqBC49xS3GwRmRaOl4IROEbf3vUU4+k1dWJeMjhEIgQ2dJQTlZaihha15T3
4BE7A94SPSm8/ttyPiyQrJKRau++6tKRYnQYZbCLUsbKXoZ2GwME5Rt8EWqomlT571kuI4h70v40
kh7wg58KnEWNd4lJXtO6L/QNbwxhs1pnJbdK7YFVo7Zig0WOqkqmjUqM5VJF7kxBq88r8H3qw8jk
3V2P8QjdI2YfpbnMZpi6wPzBAq3dJrUdJDZN0tSRNj5PlANQzPoa+EIcDZVyfOmfrhnAlKY0qThJ
JLoLmnUIv3unMqe/wClcaN3b6QiGgyYa49dEr1OWUZyGpu57rdkTm3ltdh9n+GSISB2nefKP/ma4
Geb7Zxi1TPhTOqANiBLI8ohnRKad0rZu7iKiuKBE0IuFZ3xqM4aIU1ibGiiCaKFHU0/T2udqNxPi
06izvDlSoyouCSpRDMQPnZa4Vq10qda1hL+QCANaYhX9zhhzsQxD6tYhIxOkegRmiBvy2ym6XDfm
PUqsqj/p6K6qjsyzmFrmZsyb54IJUSdHzL7i4iHbY8fs4G/vnBOqr52jq/FRrxZwm8RXi7HTBQIe
dEz8soRfnyiBTfpJ47+I3AVLUG3X5MNiRhl4NvNkEEPI1wMp8CtSKq5P2RpKuQa69C8hh++JdlgO
CyTjb1lLw2QOs0w7NZ59tYq7GzyHu0FlLP0VfCSZ7ILbET+vfqZXZqIXsT3V9Mq7SedHzjNAHzaP
zSMIF6I3ZJxqT2yNC4TcIGBKmVaC5v6+EYnK9CE1fIDfRGNhNxBdSApYKgQUsdd61c7GvwjXXejV
WiMxjKD8UGvjjP+URKMgY7BtJcwVSibZs7a0j7HbW5vJkUHgvO3vEE5tnc4Ht1bBQuuEhOPiI4rW
Kxzoq/ohaVdE+vgvtFgJVu84wPjKYPQwUvvL6oiCBiWgNCfq9ZzhmeVgm8E4w/tFLRxmCf3Uvyo1
P+gJ88i+kBTDij3w4ra8Sb09CDkkJykxLO8TMxHoaQNYA6/TbBs8bXFUuMJz6vw6+baMKGCMxaVo
h32pfPplYiqnRR0+8c9SP1v0BRdMSbTepjYBsi0WfUIkCs1T1m+1e+WGSpqBc2NlrAxr4+fGuIU2
vhWo9lWVa3i1U6xJsSVLkFJP6nVROEQQ1GfV3nA/NZgMcaNdijB8ZBPMKpfKqvvFFwKxYYCD1Ohm
cFHxIdRK1YY+0FyzioYfpRVafDpzfg19osp6+h9K9TYJhN6A4YrADamCp6K0VI6lU0MbtuZ8rRmK
3MmGc8xpo0RImxBZ0C1pYskh+JA4WGFA6J7yQd1Qnyjl0IDhpgTP5GscjYWVfUD9lGFKLSbW2RoW
sV6+Kj+62XDJ/hFWiZSmRFNT90q7+AqkqrVaEUaf0L8sxRmNHkTwSY58j/ELpPxPGUfaAQevny7p
MpnXAv/plwI937zgTQCUxRjOo4+T7zbO6BiY7eilfg74w7fEtwAzARXVKqNkTas5eGq6iXoiCZxq
Vr3AdV0GC6lJvkgrLwwLIPmE1T9d1KLMFOFJ610Kh9RGGsUHnXhOL9FjdHLouFRId/8kzx3oQsH5
RX1FtJA7ukcS0uoS0FdRC6+e6RMzrEDGR3Bm69rybGLSbiYnX07qO1wx8nV1Jm+Dy+CEW3sV3zI5
l8n5Crkkmnk98wPIfNnrzWhYCJpSWsA8gHQrNTUf9Nyo0pGsoZQLxUmlM7u2m3YoUukzutGmPnNt
yk7m3whNrup0U4iB+QvNJYRZHwLYySsEt8sTwF7un145nQKh+EPBsESNbHyg/3pi3q95SBFdEa8k
8FoL7rt3hVm5ad3CJ9BgWEhKybf/jB5dMfbh7Mv8vLc124b3rZi0Q3fKnE2CDIx+wzWtNIoVSzvi
A7o+vpHnDO/zSsT530OWJkaqIu/ek0dO1skxMlQ0TllmbZpPdgX8GJbSqsXHNGfnLkE1Z/Ob8pxt
eJn8Bohnj4vf5L18Ls/jwuw8LkEbnl2XOT7Py/24kOzHH2YRPJlCsQt/7r2B2xS7FghTs9vu7G92
0/AAj0cWK3ILlQA8ndXKpFaOgOQ1FFcoDoizlFzpRquZFUAWGCqmbrx+kYRvqG/TqK7SCok+F7ks
MwzzVtxERQVT9Si0qQmkKFHh3EDajwEJYkKC1B/oaA+yEizvayNHLz/ljOMtRLa8zDSx6sJPqDz6
uWtz+FN7l7QKVQtcr0qhTlXZErd99rKpzfSbiikY9UrQKempREwHJ3uz+uhTm0jRjDGDo/uFqbsL
M20NLa52XsjEBA1r8RCVoObjbtOvjj5uuWAfaAYCVu8DDMVgD/5swJT0A2+G0tfKkRsinVw++y7c
A9QpXHTNOmcd5YvUgR8svU4MS9FFdBvse5fBZvIeZsa1CDiZFdXqJTDuUINf50UKu/EH+4jldJad
rP+Kk8vI2fDgMA0rvX3yGR0TgXTnRFS5i1N2j0NlBmg//tLaE50NMyIBUxjtk4+zsaYG5V9G25tr
4H7NwJGHQ69Hjd3tmgHW+7jMLPScf3sZpvsL85RXsCPnnJVIbmoMEynhmzJtA7cERYZ122rztbr0
xEDZRjrYFIDtDPnIrmHEPqPkiL+XjpaWAhiLAEuca2KBq88lgpJWxSrE7Go7y6qrVYzVsk0og7T9
pZSrDrRamvUOQSp9M1t/KSxFn5XX0Vm2PoYrqKI6zxg0uTSWm/J/Qc9l5slpsLeIQHBHiz4+SY5c
s7TVms8GMwgzzZzcBdwysYCLdPWwFSafCMR3CMk/oZhpRa/SLDU39TzRR6Wo9IIq7WXRJdN9/GNd
oMu/SufhaL9qX2iP5GlwljjpL86IMrrVEiOVBpYK81EySq60/cgQWklLV42QA2EQz3o1lqoPFRJm
B3ViF1olRnzRglDH4hoA/RFcJZc3tqgzDRxGjIHxifTwnO1+cU6KJSikhx0DtFbxUMyPWhN4MCGM
Ny5nxBpH7+wpJvaQK7RFYO8puEYVO4IMhDCDvoNPi4HnC4i1IQEmZHK3O75V7XdE/UULcLEpe6dw
U8+xD6fD3+rOMAkMRo733v0Zbk+off13a7pmpBqyRVIUrlbRLUzGyDMPBgSrmdg5uL/FOVYLopIk
VNrTxImDvxnsGcDEyKpvnMfD8djC9KtfiEqNIlghiUJUju/zYpzxKgz8kd3hmUv8Sa6TBYdnkBWz
kMxlVc/HXxij16N1WZDFhV9YzjiQ9X8Yaz7Rk8vX5c0oDmxTuusOdpvstHz92fk2JKNCrmx0BylL
x0QQ+4XVRqq5ENwkto5JfpTo8/tbe+/d/BcZbbZevJPwauiPFtI8PP50oWUpJsRtWq8uE11YeD+D
J7NkIHFF+eDdxzamX4TE9cUFUqKsn3Euujc3wcMrdgHsgydXIqf9rXEKPt6VAZePxt0uBYUAd4FW
pYU0GE7725cm6j8XJaivFytDanN3NvB/mBpQsM9vmNO5h3/HJfHrXm9764emGWiUXQMKEDKAV25Q
T1e+Qal1Xdq6SBMvnorJsY0KM3W7byw+GA75Guei3Pj2tl4X617xKv3aeNdd9yo89cUq7aw9V+mg
8raKCDsw6Whvh5s+CNBESKCpB8XmVtND3Z4iuKBSQ1qqCDG5FR/SEwpYA1SmA0zD9xynieyGjEq8
cqV9ohgro1IDo/Kv1S66AlfiaMSjzOf9Ko/ZnzMEoK3RdTw9pRUe0JNRZ04v+hUhTmB4r9yuspjJ
qfeu3j158R2bc5Xdz1B5ob5XJifrGO0afX9kz5PlmbRahbe2D+pfekaGDRUBFjP+eciVHPL5dUhp
sPwxsMmRW6Q212v6S2oaCJDIqUutt6dqWU9jflSpLXsaA2JYsD868wNFrVoYoA6R2hkyNhFWpAfV
E9BK5QKn4aoCWZse/zmAxwc3v5c63qjk3oEkq/VF96+xX8mci+m47hZy9NSh8I/4GEYgQcx5J7EQ
SwfUCLLU4Lj6PaznKlYxoYZn+tq2KivuNt12vY29qzlOZ4Z7Vuo1rEPVNeFPpdYOikcBJYb3YD04
zfcHfsNQ5Wa6TcHkX60i1zX9915Sdzw5G0+7Z7qaq6cGnN69YsYqPf382848gleyayevpIEapAYh
cds+YABVLx0B98uNLLCN2ehzCFgCWqJZInPhTfiz5b9OMmaaHkXeHmgHwBEfvKMOcmAdXYaC4OBg
+kEAMyd62t9Evo83g34LB4dLLLdAQARMOAR6H3We6T/l7gkJESUVq7Vs7CmIjNQpoAVST3YsDqp+
0mJvilpDC11Kj1cpBcwqTuB/LUECPqPWSOa6NQ1KgDvIooKZF+1RHlcJk6BS4fwkRazE146iLDFW
2REZs8mZFSoF4Z4hjWBbnNJ1DpR5zKyhvlOKRaJIob/tUbjzv4LkYyBFndRj0msf0HCnkic9pu6x
XLLAKZskZJOYYWongcFuJWvDqc0wM5JOlj5TRYIhGy8EQ+sgGnHhy0lUVJ40NGQWmj16DJ+JYPMP
41k02ijdL1p2lWmW+vLlLUJkUqqBsQmggQwq8hjsSWkjnrywZK1DPfYBCgKW5iwmUCxsVqLB27nF
/e83+ixoi5Y6MlFEohZs+geayiesyFCjkXqIprGLys07oCC1zPyJ3r5RYkHhPad9UB0l1Wkjmt/q
I8iUSNpck8GSbwtap0muCCdzIL2RJ5ygjyOeiajOYHoY4XDRX8accf1bw0FTKXtaM+XQkKtEEPoC
nUm9RF8TAmRFoKXb2Icyu5AB64bugBLym+eIMir31S/wHzqK4/w4/+0sjQ3h6GiclQZaHb3jxn/v
SJAfxf6l6GwOg5zzwu6zyAG8T5k3f7nD4ULt0nmw1tMkKdM/F3iN6Q2Jyqpi4UBf7eYWIlwJFxDQ
xKAswU3wZHeTWzvdds3HACDJE6Sv6Rwa7HcjMVC6ONvQFRrtP60tqjjYz0l1cSFQOWuuStJdq3q2
/FfycS9co1e7BDzkK5y6zfrJYjQqWolS85G8nRr2U1CpgkpzFx+jaz/rnOIsSaCMcwvUTE8LN94d
3oycHxgEv2DmBm7T/nPqto3pRZf5qnYI/6OnxF6iRmVfhGs+TFsVPJRmHjmMal1VuJreQB5DeqOk
TJ+oMnWhpRnkYMcblLdWjfTzYmUdVWKDAdekMri/7rK7pIeiE1LFfob2jn7SJf/yhKT0RsyLHfHq
enUsFtqOp7aMzjQxxnDIZa1LMYIaRuwwUmm1pPwpnQxHixEtCj7ImllHxUE7W1V6RR/nPvs46o5o
UyN16u+39n12nU39dyLUpYBwRzEuRSGgYoE/tJSlU/QxwmnjH4cVaB3MKKEfptOdsymiECfk8Pab
Awl6Z8yqlT4SXs44TIt39PzNW1dJVrOp8UzS6OMQwT02XKgHjCKY5xI2mQlfrd9h4NGFhv+B54L/
fTu/UWFR9tXY0dwOuZtLVfuBRCXGqyoV9J7JCyIe1jYfaAYKoAJNFHVh7k1Ef8TNh5xdYqgU2sIR
JFhe0NKnIUyHpcd1h76T4m4A+14eQmkOOwh5R+IMo2oQIYmRGP4ZrUtDRfcXBUsFj7OsVxwVR+RZ
NPMpOjno2KqBdAjvEBp5RkQqe202+x7J7VSJpSBSCUfpcZJSEqiaSkUFJPySDCd7DWNBMd61HRv7
xgM+sSZ+3BDiV6CTalM/RRiUoG6pdWi2QPSOoU+xXItSJFZ7oasZFJIZ0WsRUCCYAKKUig5tYtDr
nedJWKtgRpzRBacCKTFrb3G8GuOx9bMyWJyjCipZn3jKqN3Gm04c+zYqTPY16zhSJ0EcblHOlIaY
F0WDwCyn9NLorNE709rKb9xMqFYF4D1kqMiH3hSMXfZalYGT5RZDFPGApVwmWp005IeSwiFBjsSG
Rr/I4nluPXf2fQgCSve0zXzB6Ak1f+M+oxLWjbuBwHhAoMY50oG4hEUPjsUrmdKBWz3waVnhyXll
UBjEeqD8Fb3nPr34NoKKFaogTGKoAjFEp9pqST0OfO5kiPyF6DjEwBjg/bEodHCtvv8RI8nTqTmW
5cGzKeYlCJ0vF+xiKKNeetG8tuUHvFJyOeb+AZMQ3BtV1txM/10vgQmzbMS1Za3P/2urSNgmw17e
dlYlYJhsJcjHmiN5GRBKu8xkHeSPVhF7X2QyFWubtWoXWTicaklNjWvsUM7z85DuwfbnbO82KPOd
6ELt/Ytyy0xAll4DPv5ED+9kDFPRMW6TxyKH58QIlgvykKSCB763Dav+A9c7uLl0+q/Nb7uaZAev
zrW7G1Xmu14mfLTWzcLwhIbnykzxbeuGHc7Ok4/2D5uq1SV6NKpEmO5uXPMQOTWBIWqhJgHz4hcV
sIZD/zw7s/gWmzx1L7d4Ji8mS0z9Q1Siri8EsoS98FUp/haa0Lv9pf8ZniIWcJ7n6ONAcrBGYMWB
BtGfacQ9cYnYd7fd66CESqgQPFG/rvGjmJLDY4CKrOfkoIWFzYCH/yhHuCBSnHDLSyMiM7sJgMDi
AF1SKFIwarXipGLlxzsNzkrny4wBibLgNDs3nHSzzI87t97kRmun1GAKJWnLe7Zu3bgsUSEp8y04
7/a0iTASq+YbvKeie1jiA0l/8OhullUMkWRT+PbVrH7AFxMvOrO49JkTTHM7y7TYn/MIrmHFU35U
I02/MXDo6U9hUvHYPjprNEgZMuBCzDiZyTq4jyWzKTamdZQtQQmdyw/ijsLVnW7Ze3RjVl0NhhC2
aPBDoVlJDomvzBwCrVqlIpNig0QoWYhf9CB4DBdnzMhi1UUSRmlGDnRhKArk9VRvKIipxS4NrUVz
+LDzfrxYiNrIByI/+Ivj8WDWHIcBTEafx9bGBPFOZ55zJnMVOup6Q92Byaouu6hfAuhFD6dyYVfd
eeJqoh1aCmr07IXiX4l9aXnEk4p0fY1VoUn+KXvPVADKw3XvK6k3eckTMf5U7NRifVXxlL7jH1ZO
qrb0wjI05kWzvRFeNRfnw29oddOrvEMEEPGW64yQh3iNGRdzrD+axzaXgld1aPB53E1qDVcMoh+t
WqhnHn1idnmFh4QXFtJ3LIWb4RtLyK1VHGnm6WNy7OGW7vzJiJWkXvJlMn3nj3+smCyXeRCVAUvS
bCYhpXAVEBXIR3cnR5F4jC/17Wt4Y8DBwWYWy9sqj1/1ChEUxg8pxLyAzMX6zPl+zdwmDtjcFG19
3jA1n7rakHJV9LkgzGiuyLM+tq/WsAhPZeu7ULmkdjHCHal1qrAjq9wRliQsCNW0IkZMIX9pk+/z
2j30Dp0MzJW9nzu2v3sfqXn27VZeYaHcyeJTebKQMx8cD1Pi/dVjajAffF9qVbLODn87Vt6ivQbN
xEaAOTkbqwKLODhgA/8+1A/VLRX7/eMcGMZgsAVZ76toQHBjwAGpWN7utoTPAwzUblJ2YcNTmSlH
UlIlLTJpjuirLSQseGElLWGAEEq/kE81K0zi5Z+Djp7sCNdDcvGc0ykF2Tbks6ZUqbsODn1s++7G
eyFslAAQg2UdeQZYSI1attEN7ulk1qeAld1a6/zj0q4aNFPe1WWAnhxJLMohQ6+Sp7I2FSWbfrW7
6ZeZ46dZlKoyD4H6lm9GQZcn6rRL7y7GFl/pCMrUouJQHrnlOAX5KZDINLZOfnjsKEvFY5UMRNWd
wFvlHypZBL2XnGwsSP9MpicJgVTZenxlp+n2Bf/UntamHqM+UxY7SApOpLJ8YMQMfBoiCtdtAcK9
mmKpCbhOCm0pr27rlub4AEC9fQ/YewhUP90jHBYYUVt6bpg4EheLSSFAYF5N9kibIhKTVobi7EN7
77sGRvg578mZZY/IqcAgeoEBIXTx/9jnGLaU6gx4gnj3mIvZAfkxEL1HdAIxchQrJBmXVWrWPcZl
9F1AS1qvWRP+Lo2Cp4VC4ieOkBrwz+RLQggxMcFeU64x4GK5p38rBJuIb7N/uW+vNO3gcXHO1l8V
yjnWbAjBUNpC0HQAKjRW8HIfzrS9DhkzOluHsigWsCwVr8BnqLdLCv07AxOgP7XB08wREsWXdFvF
BlU+APYAs1Qqi7S24C9pac5UeQiA6vOrm6KalM4Do3OSpcxz1ZFVyYFeQRGUQEYMhWdBTDad4aNL
lxX86dMnMh/GXHt4erQyeN4InmLQj8FErnGJNT+ldKg2JVCztmYe1pdjKfKLtlvn2/620yneOjg6
U1LE7RXoykzhvIsn1tOGZRK1LQdWNN6ji2EHh0aHSEH5/xvnkzZBZvKQEDCoF8bB0+u60erV6sRd
8Ugz//M9NkpiWqWckZRDqZ9YunT8qcCAWpYHn6pe4y21grXxW8Q2vS+KGIibiZMihynVFs6nFQMP
P7o/fGPAP+jkhMHxjRy4nea9epnawbLDSF+RRJaFlqwGTz29eOGHakkXXY6ECH9mmpvheurOd2hj
2q2MRWMh2zExSftCdbgMNQA31Vue3Bp80W7Icelp93L+9wGw+unooUvn2KWsbhOARHHXtcfizvIF
ak/o1ky7jEENxXQSeshKr2AvG+l1hJ6RVQAsc7GS+nMlVo3evzDP9MIWcQ4qT+fV02EsImWpJpfx
aUzn6UECI+Louq5+jWb6Zo06Kh1c/P7ZG0DVgv3mwawnKxl1qIL2b+MU386OVixvMskxpBBawIOL
S3Ed9AQkRSWwLkYAOTbprBSVhCtjDgYtnIh+YmjvO8HbyWfkNsCcPst+bnShZp6MRioqj1YOsA71
QHDmYhCOR9GLok608nbV2N2/vIu8Bhm3phJdJiXknGTHk/mGU5PTYm3FoIYoXyhkOOz1WN/6EZUW
6pIYJpz2L5TAUoiyll3oSyo4hEaH/iS6EI2CF5rFX1Pz8EBZNSbj3Djh5n3kq5belH9H3SaZqyZA
ckctwgggQWQjf2ge4OoAZ2qdFkjBITNGEkYXE84wgyJfmNGH2cT8PsQWXM5NqlQpAstY1y/eNEZr
3fwu2MWym0f8Er+LyetvH5yGZA/FnVs7WlfkOhsnu3Y+wAuw0CNwYxwzdSpc7cadNQ6riBXL93My
fVtZgmovxyUDCn/x+o8Oufuxy3nYUxo31wWKNVuHiBPvNG5R0dioZdijCCqRVC4iBqbavMMxSksU
K/yKd0seySYbCbEMsGEaDMAXwBEQpseFIYcEzB9lVmcC2i9qC/+B0jG8A47aBO0bwKpRrSSTeQwv
fiWW24pGmB/wNOkWR1Ik+ZI1xbHUqTj40g4tWF38ZMwDJSPMMJd/f13iBecRMxvwzm4nRFhBsOoV
KXszSM8h+Pf0SWIQYX5KU46kBaEWJYzJRZIRGGqXCJSa0Zhl1tsmGuOCp8yMLMQ+Bd+moMQXbROd
rqldhcZ96FO3w2KXhuvN0MbUkNSFoUtjpFYkGhuIvjrH3y4nufCdVlJSl5Llhq4T1wy7CmQWm1he
Y4n3CXDNd+xCHEL1fiBHAxqLvSPBDSMIc5FoAORO+pcJSDtBuTVEXOmVbLcTWIFYkLZAvpdldyng
GQ1kQnZLT5vb/qMqC07V6wCb5oHgOQGVQ3mSIGXJTdKU7M6TM1UPXScDcUjSNGjniBpJtG+taykN
qYCxsnl1aCNtuFcO+GfKXMD0O5QoRUya7lLpT0pNEH+khBVdb6kURy9DL2H5pxQHhB/4rArR+uWs
Q+1NbH+ocUag9fe/l5cCd0Kishj0KyilkxMmDCHSqaZ9yC7kDi9SUiF1CjVVn/jDDnJB2D6OjH+5
DT9VLFG7FauUI9DFQGTNL9MOQ54XIQjwv01UQfWm6aB1xLhCOmG6acpqzZ7kCIlorQ4EJ54mSd/d
MqZJss95OD/GwOj/N87hOmN0YohK/cIH/BKkAVV7Q4ZTmkmtDEUvhEcdgXnzjt4A3zqxWhyhN0ic
nnjTEPEt61/dUevmJcX2g0PTnbrLVvK0u2rud7l7lpercK0+icRcIscznsH+IjpOw7CgUcnVRQyQ
ObmuCo244fUEStNhjXUzddRo/Ik7qZd4WShXZSHnnDEfSopxu4TnCPTBlCmIiowX1q7hjNLr0smj
1gBvZ8rOg/LR+yLT1OvSswt2UF2rNET+QLBHGYgKvXQFdlUDEFw8oFUzpa6VDsCRDU+GxTRjS/5D
K4uvOGzQG4q2bQwyKTolRlLXDS+ROTVh70MFve5S+WrGDjNXMbPRE/ETVTBrNNIAOmz0+KjRDW+P
pNZiwDqxUpAaec1cOUa8ispOtIrjvpqDLEh8aGkvYS4tujUR7lWXphebBplxUJirittj3ikyuVlc
4B2kC47+gsGNViPV7ou7I5ubshqCIHasATykAEV9RuSM2nhooaOye1RPbd/4gDHIX+NJbap+xRbI
UoF0GuDBbhfaMHaBMLU01txSXAmRxsDnlsHYHsOhmpkvmwmxonnNVWwfaa6yf/61Qcn6eeuYlDbl
w6RMKWdhqYzBG7Ronz/uNVKU/WISN91WtzjCIF6bX+lPSr6KLgmuaIF3HLeFD4m1BzOyH9PT7G+b
LEji+hsdENminIbMoUInDXVQXt7mym3RUQYIkms3WlZ2vY4bJjE8x1xHCqIhCxvriL8KAkT+fdHU
+40JOZ+WPlZABMl4AEuNnaaoeqNrV2+YJK3BSOhTGAZqPGg4YMiRCRCGMkqZhxTMyximWDT4Wqj9
pH7wrgMq4lcZKyFmNdCwvh5XkhDhTQS8wgllJl5QgsF5IYO9D0TEJi3VbE4QmLWLQbVeOzPxmkzG
q1+lyj82cStjpGrRyoDUdyrD0vw8qcwrw2PzQ9Li6hZPxuUV6sfmCeNlMRTaT59ifvhdIefH5YdP
5iKT5aD5OzefrB/MXa1AZiBdZUobKo3wGde83QjH2NGLWeOHxXdSXskC9jt49Bil+4jeYX5LMVgK
bvQDg7ex5vwFp2hOcha/wxs3eAC87QrWYUzZeCk4VI7c7oHze/gOs7Pd+P1xTst7eIMmEV6iG9ME
r/E5fs6Kf8W/8t9zlp2Vk2ry6z/6EvKs6zfqwFsjsyj+bZab5XtWYpLP8sJWYSctq3/VvwJH8ONk
RrXRc/ZN+Pv078eIjeQGBzTBehEyWtF+J5URie8BeUFUwocHu0N8DvuH/jPZMRCFaworUrVgTtHP
2UUH/qJtHx8ibXtAy+dsH99nPEj2ap/6FdaWbVxbTN9OZnHiofaxHu4Mtes4y42KXfI2uEiJEBFQ
urnOfcFcKkW4MtpbTrMVEn9LXop+MCS5coNoKD1EBDkI3Yc8Vrxyp4hFkPphD7roD5QgsvXgJGyG
xImLGz29oRsOAj8mGKDQHrsEB3rqvqhGkI2YQG1kz5po/bIu9eEwVKMlbLqc2WOebrhYB1tZZmAB
TqghSGiu+WJRdhTAYmmhMKhRcEUfDvhEdszgaOaZp9PUA244XChw8UIwGQJ43KJoeTRfpMpT/FN0
saTtCQKYYEkuovGYVD0IAsCuKcHPjRCFv1wXFfbHJhwG/q8bkSL/awaSbH55xbMmjFaxGun+0QJU
82SWE69JzFb1NdP+plKLARbWg5BPivQZSbkeSve82PrrLKS3NBvAV6MNNtB9YXpxcyizzf/RdF5b
impRFP0ixzCHVxAQMCLGF4eYtczZr79zHfq2VdVVBsIJO669tu0EsOkqzSgbXvgr3ezk65Kb5KQk
zAgF3uyBco2NOS1EzRWlx35Am0qscIC9Px8QEiD9H8CzvrXgRWmSzFLKR8w48zmtVOfcE89gQAdz
R5QoCxNT5C3iTSIRKlfCnJSE7bzKKL1d/Zzcm+1Nlxhh25k4bZYDxfkDx+YIGrBnXekc6vO7TWbE
gZOFIZZ+YZAnk7ZjNbuMLo4l8JKyBUfOZCJtoiQrh2agNTBEOQfkChm7oG23oQRvr3ukbNtzGm/R
MUYl/zzHxcsX4GxyC5oWXAWA3Hhg0NlcBIfK1gNgE+F8cGE+bPK2F2uwsYN2f283GG3bdhwGwGIs
GXcOlE7hICDA6lBVb0HAO3eYLYbJMNbzAaH0EMiTOeM2YD0MBgRoAasy7swNZwZO57CoJhAQeAMY
0O3BusdCoOGbw7Q6fZurhCEfV2yuc6YPcfdOQPDBQw7YQ8BmWIc033Ma4piNJq38rE8mE90ZYGk1
PuOEA/aS3R7MAFzr0z2QfoweL8wVHoI0fd/4+gUHMmC+OO3X6jfWffoMcR3iUWDtacLYUhtUDGuk
5hlEYJ7pvVh2295yR8HE4bVsncwud9B2WF8FezJvMucWqd422XqoCJiEjzPh1ISu1/32RFMzIQen
aVVE+c6wNQPBDJuMjZxcWR3sN9458bwu5BF4fGbV6aURsqjbJTjVjcAtUlzHb128Q2itiEp4iRAk
iDVJNTIRON8j7B+4JhaIrxrcEStEhvirEEv/QkAEWQA+SbuqSyHKcmCcy6MXrSptzJk0ol2zV+U6
jeVtRcWiSIr4MOAgZAdM8R9PppYPLr581SY5DQ/VD9GCpUcEE4ZiJUTEscRicwAsORR1R0av7Gdi
NrIgCN786jSSSog4cRPCZ8Ux9gOWINesY3H5HoIKIfl0u6MTwgz51ZVo63ZTsVazMf66Ednfs61b
1eX6iahU9DUlxRJFktiyHBh4p8lMcUzkqrcgA0uJFR8ibK84YOpqY8i8jMUlTaFIkawK/+rJkuEc
sjL2bgxjJi/qE+ZTSphEZTIC3Qx2CAOXYZSjNLL4a/D3imfxtzUzs0aXOIj0Ta+H29wbqmOFaPtB
xKoIQEKXtcmqcfggAxpj7GpcEf9EoXQFPNI41pZEsywsGWcfKF6Y4A42GIOh713wBxcVQzL9wWBD
xa2uOY3NKS6IcS8yAFmJelpcKtwz1jYZayxzWXFX6u/0E/ph/lL07chvilWy/q4Un+hxaHS63ckE
YmgQrqgFROukPUG3PJyDj0QkcIHFNvKOxG8shzmENWSBxkP/sPKFLCFm9ANq0sTeA/WCnZeSvUnQ
Bex1kBNsuRTdJVAtIkHtEM51ACxw/LkCmYAiUGx4EEidzNnkNBqruggFJTF5MzKf4gxtX2TKFpjC
IBA8EcnGGSbs6wfyeVLzSkGJ1I8CTYr7+d2m1/TYwiwfvroUa3qju4v67za7d7AxWPsuvgIcb2Jn
OQ3ZDUwx0uIfBq0/b7aJ0swRodrU0mVzbf9mE0KuiY3IIyg16INPZqDmmnr0MD8+qA4oujgzNSWD
Oe2/FZtEOkwYM5U5UIxSZpkglYyS/gDFkJIdScuh4drI9L6UyRlK1T3YYdSixGHOUdCI96CXqtbV
b084Oe8eBBMTgWt/HMwaAnTcbntSsmlSJizL1VfZBQP0rjeNdtSNGJ3PyLVl0KAO2gH3wsEBYyOL
BxMROkoVI6WRfFhXc1TZhPtkwKjqdQGK4kemxsmBTZdSr8r21xrVAlSoLO8Q32WpPkGdlu33VK21
vuS6LxAcnep4I4oUjzhPvj6/cMdAj2qDbAeREyFAmJgu/HyrJssoaDe7L2pD4XXRfiW9aULaSono
GJKkcpvS/cM+wnHAewrJ4dA9wZWbYKo1+3gSjuLn7Ev2Fn6Yipzl7uhRaWQHgD8JRT89ov5UYRHi
TqZII2W6jvRjgf4bQ1WZFsGNiP8SqsUTJwiiYABhj7DHUkdxE4lRTi6FP7USoYHxy01QL2UVyAZD
FZsRUyIOodoy84BVRZF8QaBUByFfno/q2nSf0apUsTYC3klwZSj9ZRrynS6taiA/uuLxyvf9BWXM
SQnOxcLYyADVcKFvDYgrfemHhTFXA8YT8GgG9kMavtURcukDL85jGPs/+EJF68CDVDBVwbiqmtdn
KyY14DFGLWWrlLKWdKEUxEnuPZwh50tnNcX0TVTfvEAug9WQ1WqoY80rh6IM3I0wVZYA+sXXYx8r
NwfuKxBPFTAxQoWH9oHwFckrgjg1woQKGSqwkgVekA3SAJbCHkrhq3Iwze0pKCJtpXSRouRpeEpz
Eb7hOidqpe4vgkAqlGTCWMPw6tQU06QhFCHFJ/GZLOFzIlAEjBSU1NwSjlXikpiQmstL/JvQojJf
YREEJfQAyzvQLgWWmPpWyEk4EX7MnlSWYo5jUjYcPBwCkIXSQMFLvU4My06gko9Lbg7PDlxHV0F7
YbvzjI/4EbXSlN8TYOHVvPgaHYXudO8QF1BeYrX+19FCzmXAxs96or42Z9C64sZ0QV8bYPkNjGpL
vAMnw1bEk1q+jAxhU5LRhPkedegRuHOCt1wpMeGbywgo/MeZOFhveW300kMqtmdOMNZy5jWSHAyr
QIJZESvwOZobqZtYOhzMW0AYkOEMh7U6MVFaBqvxpEKc4ZKL4BDQMhHRZJyE/F2uTTxVwLf9iqLj
+lrKF1uNbdaj4ou8ISlGsQgp8UjFLz4EAuxL6ZjSiDMnJJYnQMLW6WOjroUuFt0I78fUbijwNtQy
4iprDRjvmpyaL55WNSGxXa4IPgriqz2atYYmwEtvnlaP5aFVodgcBkGPba8oMJkXxXlZJwwXV89q
Mq2RFSrnGIBPvTX9mZl8PrZviYiVP3rUNBMjVIRebT+gT4flg/AjVTkMq/rtmP5VJMdtEqZrsM89
zQdRbuaCK1uL0lWjpfZxelTtXSJIUNUJl8Nlg+EC/FjnNL17Q+x6ijQO8bQZaBVL6mRU/sCwIWgi
8U7JobujWTtzf9pQrTE91IzEo0WXBBo5hLA3FmaTXko9QN5cyPrdWPcC9PQa/4WGAb1+D0QzRW4M
9t5RH+n+hZo9lD5vodmJmh3B0ENTxP6D5ltMUYB/Tb+kfB3/BqXQpstmEPAXenHuoP/0SWnlH+4I
XpjJG0k94YakQMEJjmgbDs0mJsZk0pRnXEaLtR2UGxqNaSLvsfWWM3s5hAwMrsEeQ8e0KZGqe6nU
GfshsVZtAyg6SABIpECJyN/sdj4TtpD5aVR7PFZjMVhDmI274fbXUfSafuo7G4zFsPL7h3rNwdJE
YZi3iz7sE9q1kLyXNaZaWvFwwd9OejAVg+lhWrwPoxizG5PbJfuLXoLHjzoT/i6iVokEFu1OAs80
EjdJaKxqnlHKdWuD9NhZNZSuJDVp8gwYXIx3siYEARU4VuCejcudMRRLaa+eydYDJBMEY71zTbsq
/H8mklJ5JvTiMW9rEa0QjdZdvyTaUysVj4CzA8yizSbtwYxuSDAHDGicdyVk17kJXTmMhngPcUKD
xATF0qkptYMIMt07Ez50V2pMPoUjwxlWBQGeVCVNqttYshoXLVYGB37qAO0ypcnXpylGf2VuaxZj
hZCkfRK3niI6uUDsejyICklSEmzp8NPMsMU7C+RKVd8syjM60OlaWlzRmL6NvEMibDrzpkkBeqEM
BnTeSTTm5N0pvqYkusV1QdUYMwBJRyfugBTT7EqljbmEhJtk1hSy1R8Y/V6HN4jZ0VDQcB5aVXPj
HNRLyOTndJ+kzZOOgCJ8Qh9lSJQRpz2T7piUBrIJVDv+yBLpk3FLFC3+IWBSytACm5tx5UuZFITW
F2E35WZI14hck0on7ed0PSuBkC47XtYvtPm2x0MWCEKcKyVkKBcNCRCO2SQYMmyjIQUDKEnI2iQa
kmnSouKTzGKPldTvs7OG43rIG/jgUGKyTp9JbQ10SbhmKbHmJPqlSZQUnCqTvfeVk1H77Sc8oexI
CVpOKFtJSr7EXenOpF7XkNANtVmV2xRiWqUrKbEHQ2OGhWwOBQKIc9VYXOw8ZMsyrvUyUteATtr7
li7O5PI4H6k6ZI36j0tEj+lbJV0W8nxJVl+aoWcsuY2EyaxwceMrliBXcXZQDNKKDDNwwVP8ACWq
cvppMdhEyoIqK6f+y/q4RAkXjlSu+b0ZfFI9mIZoRW7KJIESIyiRmv+zDvXZfXRU7HPHvAuiOzrF
Kc9JozgN5YOuSUJWcaeoUYmtEiPx6WrAdEXwHKT9NQS0ooFtqg+NzpDeSJOajC06hUgc88Ti5O72
9Cn9t80EDBHFnWxuSMBYEaYRKAlamX6CjmilpsxDWqXyxOWLX3EPBCERHFN8gvp/a6voioq32Pco
PsMhE0+okCN4wu62L1SlnAiNJNuA7RIBgdHmR3Tg53lKX7wa8ECa2O0qQjay8cjequQI+6DqDOGf
lTzFkk7kgBN0QajsAroUK6tLq1NNOWskLGnQMNC07lN4J3tOZiubTJtCGnEIUWrCFlRaJo6t7t1D
iWI6kJlehmkGv6PkSRSx1tNdlWV6JXYNyDQPxz6H40vm6peXZIix8lkGc5rbIEcvDDf4kwgGB09q
QxTEH1ezpzk8kJ5V111JXnaUyiUOaBP1W1BSURaQ6qsqyBuZjF+el6ErsIkyvNIr3B2sMKZ0i7Xa
76OuiQU20IGIN6xEsuRDiRSjFt90rSmxtL+gwNMdPDUG0RTUNFOTmvO6fMZbBfuybbCdtI6U6pT5
w0KS0cX2VLYUA5oNqoNpUBDy2ggyrdk+xDQ2DsJTdYsIxLsV7WwCYqQxiZDIRemCwyUIRIyGkM6K
aP9ohcMIBzy+oYL/CrFFMdGtP+aZCJQHye80XgE7sSKUgLdYRfGU3OOtQfBspNQAflP0oZBTcwYA
RuEenYh1wqSw5Db8oQiQ11VUJyaUFEdI3pi42BEuVuoJRRCvl9BmaWypQ5IZ05thhuq6k3eUNgNi
MyKOQWSQnOdCYRtwlqynVBKMeYdWVCIbndgZ0TKSEQCfowxNRQ6rEvGsvb6evVLj8rDOg9mw9rDI
yLZfSXnyblUntLwg7Teu9JTRjLpiAdVdmGwaaTKh3U50z6oOiwCUpUIBO1oMtaBnED7Vn1GhDl41
zBtYopamWJDA1O2Ax8FzqU0Iy2Qe5o8S3JXqflWCi4WNCdEaGqAl1Ipp0ymJoIaCscAs6RZ4s87p
vJsQu8L9Rp4YQnCtmjHyUSzuNfaBGe8PUUTzN3gYfVibvcNA5vhpVEQqBh5+Sjr18Ssk4D7+DAR6
zi2MVXmmYtQzmPtT995Wju1BWa39iC/k1wDXkz6tgmN9NSHH5PLYfgaO8gP1VXEvkwq3V+CRGR/J
YAnPf4rpBQey9eSrtPnmkye7+Wl6S+ku0O4UogTC1kumGRloTn4i91UibPCyiuA2QOUTvGgf2/uu
2vVton2c6QgqW/aKRtupqvJSV59x3MgxLKiqwVcRFpU9A4zhdlt+yhiszBgBsMQtU4ihgkBA5eOa
iP+P5rbgAKdo/qHMQ2AbzvjOShNzngQI2ou9aXStWL7f+Hgc421Lu6fanumIMcgSyRVAN2fsJ80n
m4OIMfAwNhfbijAaAdyyaZNI7qk7UmktL3SVFQNlQPSNRJtiQxlTVwO1JsDau1dJFDwgEElOVQBK
QeKLzgdu1UPj13z5VaoaxfTwyZMh3DFINYboQ0pQ2vTlAiiy16DLuQND9YiSQvn1U6W9RFcJHSRL
dghidRguVcEJJhVTH4fHY5FKAcqFCfE78e+N68aNy+oPUb8zTP26nCA8YVx4iVupUD3+ffjlmsMb
CSrbkKFFw2PtIVhZSxRtyB96OtRsj3Uc4yglAmBjD1JggO257++mCtkqACV5cSToRGMGgr9EXiQA
UZJK/uun/lJgWEFjlE6S6IywV3J+ahDMy6sVUTIQ7Ypwn4lh60NpDJhuKIGIGaVDiXRxijMn4oHg
BqnJNCC0YtVj0+5GyAT+pm10zJUSTcDY6ySGEBpdGWORyYqWip+yOugyxjze26eYFjydPU09rvZ7
ZwNEzg5zaKzyspbtnsrRNtM5XTql7fx68soRfi4N55cYKdQJMoOh/Bc6tuNBiG2DIERwaor8N+ul
dcTqMSJ1IVYNNEQ/LT2WvyGd+ANEVmLDf8DFyNSVdQinCHBMstGuDCpsduaFrxSbIxmjjpYCpb+4
2yj10CjXJdes37U0tOSl1BS+lNqXG/BoIn/IjsPcm4eLucAQ0ghbrfrEf4hEdsECNH5Qu378HT03
1awQFgLD3lgK1RaWPIRmW92f2Alb7CbINEPx8WmTLO4uMBf9tvPKcKdDpQum5uB8ibJpNuUPaH2x
prgrXHqtSAXAznJlrkAlZNhQuABh3McaKUVFXrjp+bzKWnDOUOJFxwG1Tv3C6Du49l79Rz8z0qM4
yA/AP96IqFPzT5oAK+Nlny/2k1Re1r7s6ue7VchbOfN1L1t5oo5/FnKtQuAKntuZ9STkaL7eZEPX
hwiiA0rPC25a+kg5UYpEh8OZ7VQgmLH3sEzTsRc1pnYfYmkItOmi3gxP2nKrW5rid3qtBTkJkDlM
G4V56L+MAy7SaRKkyy+WpGheX4K8yoEnPGi2JZtG954y5mNmyM+MT4ibXUOE2vBYSykSGJam0q6R
WcnWTZ0GSQkZm4ptP/g+MqzaXj+r3PvayAY5O/J0FE1WkbP2mdBPskWiqGl1tXMFgRY+R60VxKld
JJD84IBoHpFpfQypzbktSbeLqGx9DoEUV8YUkq/P8wv0LkD5WXawgzJGeZwhOirwrXW+t9lKIj4l
WsPo4bajDeRhEXSiG/Hww7OC6+MKQiH6aX557gHra6t3QoZi8c4omcBhXMuvCJoTyFuCoN/XuhLO
DVWOsxv2aO4s8CihH+OS7xqd1lTbopOAkNSs6AMSq3hAHeSlJPBUNhLCSjFgdJDZf9jRqBXGSqta
YJ60BoqyJjJYQtTrsWOgy0CvoI9PzJ5NyG8ZunN4OtWlZ9MSutYYW4rLcwHEtoQAbeHLbn3s/H86
zJjoIKS0Xbg2DAjjn1W4cpkmZHo4mhwNzagsm7T+Shd2btGChCHGPVVIRlfFhIKAUuIgZ9GkjbdX
aBwt74eABOB0u8S2/7D5C0DjJIK1UnbGyhL5KmJ3QLMDlhuKlNqi9PbVTvKqNAQ1WhouBCyxAnN5
P7PsuM1IEQT55QxjZ4qmMKkPfUaFZthQ46GIDNDo0oCMrRK4M72Q8IkDnjPVFPZQc5BgmipvYh4O
WVTdf0R+VKoiocEz0Rdm6kE/dlpXSA4S9mtv4xs08IqiK9p88SE+aHJJghfNYLyTXNVqSAUlRUwv
pKVi0gKgKkKdD2QCCtH8tek6gttLxL9HexDqhwiq3KjmTL1fYUpPvhjSZXXI0yLywprTKlOIquxJ
8AHLDLNyyIlLcdfaqoIjt+VysA6IKqP5y+wQQJbC894xcQhSsjvky+LdsjNkSAyxCXAOQwKdvKZY
szR96lylh9Umg5qwXsJYkgcDhhr3JuxxBZJCcrEEHNYDJY/BpQPrQzKvcHigoudWJbzCECAE6bjg
ZONfqYzemFrTBEsgPnt888SsJV9OAh3vfC0UBVxDyxKGmZ5JF7WMZYOIwlWQcFEchoDjps39EH8J
Q1aPvOsO59fVDXENUVmmG2Kkk4i6RuUIso8r3H1PQHA1kk6VGk0lpWdAfAoGKi7vO7qtgA+g2+C6
OA/2FjIP7R9j09IlG8iVBQoQB17ZIKo9OD/VTc6x3SFXz+bWmqIyheEZm0QW+oj75sLl/Ela0ktr
RMaSpBPIMFbuDzd+1JQLpnvUJkdz4UpIC2p3JFKD+jYRoHoVs4HcCM/mUud+i9OjbaZPY6dGkfDk
H5zqHXtSJeccQisUFgOVEske02XIyYtUMoTFQzBCk6dMk6C84Zh6S25SaoWdqPcmqujA7lCL9ERW
Ex9n6+salU3ETVF8fc8BiOaRgWLFEOUnuiqlLcUSxzitXVzPZpKDArKDae2he8wJMLr8GHdSHiVS
VAbSlBW1bqThHHVo0TbiQvBLFxEFqThKWjpaLjq89icSWozCsihWsN2KhIPKGWStdrYOEMs3ZNiU
lpsinROGWqTgWnH8arYeJeRaRuF067Je2GDaYQhHljGitsZxzM5hbgV7HoJTt7lopkzBgzcu/8Y1
prkiJozqcJkuZI6kW2XgamwezSORLpY7cgrDHF8y7Ro8vXqtMu0nMvJMjoreIM6pHCLAwz1L+XFi
M32QI8URBqsmWZngWOEhojEMN2qJACsZcVMnka4+ZWMlUpkGxlY7Y9rpwpWfrgPkPKBYE1PoHj1a
IDaq3d3gvPiELKyDd4aLqnH9UBe76z3u9u3l0lewYuUobe2r4SrmdfkKchlkMIECrXas5Tv5boW7
iQRywTGpYC6dQeMFVqkWajfijVwXJg+T02Ft4ngTwGD6TPsZutQweRErS0tT66ux1F2YLmfU92n+
a4qXsHbMguZuQHxLWR4NtJvVAFpbts6PlLiEvixK0kdhn8WpOSUNx5cZ61QmczzFqeVlmEMKfcSS
8tibggiZeyvUda0a9jO6Sfll/BDdkYaWgCnJRjRRIoklQJFUI0nnbs1Z+THpbrYEIVXUTSJPRCta
EmG1kUNjRiYG7kLzHsZBCA4wAcBPFheHcA4IbXBPwmYeMaGP9kKN/dR1bbY88ISS3gajwLvBZPIF
lzGllPublRne3QoFzz/VN18atay98arimoaKMyrWfydpcQSSRNJfvSAYAVBjOmcgnvhN+03WRw3r
1NR2ISFJ4DKXGlXFisDaw1XG5yUSTCCfnxdSHhcSBDmCBDnyPFp5v3qSQiTAgcOxfQfHLJMANH1f
vlq6g2V+0kOJI6e04bh7mlRBIGTBKLgqF25ffw5qeNhF/JMnRXZYJlukdwGXgsA0MaGdPfs5W3gN
ai7pGSI9kLeKL01NzFXkj59DvRtmvmKGH4S4ViPrlCUy/LNRgVpvImopEarLEJ1Iw8lS8FqV2o7o
WoVR0zCyClxUtpmhTKy+b9IIjNoTkSe+cN0kk6Xt84hLlA5ibspGl/QqYReoZkVCKq1r0HUU6VOD
x6Yn0xNJBGoOpAxqXFlQc8urKSpPsi/B2kziJM41JKCTjuwbIyn8LU6AusxK7mu6NKypA7BhoWMJ
mp9m8Nkuu+BKqyzeKC8MfSvtxkPYOiEnypSPU0Duawku+Kd5Ys5gjNey1LcqLmbNE21nC23QaeB6
1a1EhYoqMshUqB62P6MS/08PA/M7AI/I+C0oSbazLpvzG1lfcbqrbJezIBRWVL/7ct21y/lif3QJ
yPAKG6lTc9mUr3AzfR6cGYYQRccmXK+wuhxPmoeoYwi1Gw/s161Bx8ieTEcg9ZYlUfLYS9Rgqaxf
IWX5HQrpVjAjVER7ZztESIPFxypFOK6Qu0DBT3tkKv0YJqF+EDJmGFRLoUTsu76NRM5wGm7iKyVP
tHiGmaV58K9gLGvgtcTcdoWPoMjBZq5GdFGDIKvqfkbbR5gDv7x3L50HWd+HXctaubJXy9i7r08b
8lenWAxKkEpPb2Dcr+0C9fW0H8KxXW6A3VBcS2Pk5ZEOxccGbeQ3YX5+xbWdQRmyCT/N7K5VY/82
N+F9E+fnx5r91yXIiTHezOW6mfGOkmA2c3Tzj1Hpzo/Zzy6NC/X9y9t2Z1/rr3vibR3A8bcWqPf2
8eeUaGp8p5vvBn5FLPF5JSbfkqGVB8YnXyanJlVYSbPwVARN0uKwbfMebHGvW1fn06FWLMyEZYjB
6YQMMTjVYr62lpqPq0pMflwFyihZlyZXzf4U4OTaKDvkwpYACmQ6kJASql57NZEoipHc1PYgWRDV
WtjyhlQn+7HKtEpTP1NAi7ewitEkZ4EVg7BREx1UEUU4I8mfTFvSB9urgyzT3uAQwjLihWx575ES
dqSskwFaKggr3ja2yCagQgj2CSIgVXdDtfDWqnHBAVjHqn9/TYp3egxXoty+lS84pxvdy2bQdrZm
dIug50/3+2cX1XghC1NIiaai36fFF1Sx+8aZvOGfBZXEzt/O780MAetOydssr8sC8akqaPVaUEyg
Edt+7B2VcNC+iTrAACAYTdN7XsRLAFREnEqyEcolsmwKrfITeElhQlsW+sGwIzy63jaUIhdd/EXM
OyPqlZ0LjVDvnbz18vJWtZFrPeyjoOuilBbn8qN9XW7DGVAqvxZkgloA008teDfFMfwXXdqAjdu7
7vNl7WsQiEEAPHFovwq30p2fR7jnS04ZkzLKu4elnharRhGFfWtt79azWTjW+ev0cx7gMqn3z1tw
jb2I1wQiuVbj1kpwou5pmHcBTAb5M6/AJXs3/0HdlK9f5jkavhbHYojKwllfxWT0jhA6cRQhGFUT
kCKgay1wFWojBLwQvCOYDDCD6gR/nADrPAHnABLfP7gU48LEdwHCDQXA9BueWttpCtuRHyVv5X0J
8C2oKsgEj/YJ4ttteIXV6Q9eZMB/gDaCft76DGfwR9/92jrLWJ0ijdexWwRMGFWBdRfAvl9ECPsy
TCNC2P+1jxS/R5QGU5mgJ971DQIbtQPz1W14iLOucKvbKIuZY38c3j0pL2DvprSZ7rx+ebyNHoxU
1r0Dip2Iao0TwpjFfU5ElyYKKpF4q37iXP+1+A1CbVGybsG6iOlWq0MRlzUtmNtvym91w2qAnlMI
JmW7oG8AioHnqtAhpu7lpq4mavzlCfKkxgLCIu1hBHlbtbhMUyjKKWC4JQKEmcG2XFY3ZN84yKqC
5R0CB+LzmNXkicW70Oht4Zq+2OZantA7rw+uImh9PAusPwJBwuLQ4wCCrxv4nLM+JhNervauA+SI
WxBNLvfDs3rN+MVr9L2iDE/iuYYykUMJv2RYG/94L4h9rqIPlCcTwFeWp/bDcD/srQcnvNkv+MX+
HH56/7xeku0d+Lvh/tb9wtAI6dTM4fBEgq2Cr9T1MSzFxdZmCHHgJKznFpn+bgglIpdYVTvkPOtz
al+VuT+6OW7lz6lcWR5aN1vKUig9cW6rI6S89TUDeGrdvD0nVeOHd+PSqnXFn7WfHkElFRtnt2SX
+c61/hw6ObHLYSV2bxB3cQjojxcXoBaLG0x83su796EpgTiw6j64MfH0npwqRGoUyagXxLMzs6CL
cfLgl/64jL9GJni1Z+Gr/dfYhrT9NlUPtG6GFj/vZjyYeOF8ViXE3c/WKeRhQAmMk/sRkCnLsfaO
GL9urTPoqu3BYTLppwWuioGH3Ne5eRR/M8lwCfN21f7oW6U8Gpwv3xq0L3POavz2fk8rX7L2BZo2
zQ6glnJS+QQaiZ5UfDBrNOMYCWqnUnGBKAwya87UkqQCWMeOZwTVPoNdvqPxdWvby0LjA5OLTqYG
G4pr3PikalJuLT3P76EuJK0dyZvLPCMx9sgMvU+vpGTGwPzcXqV+7OSwrbOz6LG3F7/ejVAubRCi
WyMzLMZvINSY+6W8X3H++PDD+nu551Z5v9j1XufGrmjljv6lkZ1Y9McB9v+Xs2v0BNrbuz1t5Wbu
dfx08QxOONP8XWh5TQpABy+qx3Guu8WlLD18kQxhCsK9/UOwr58w1U3YpVAnvik9KvDx4WyXCAmF
p4d1oyiKsgzsJMIPLmSxqc2pd4ksI0cu7OCUwndLxZ7yOFS5ewwuHRxKbDJ9E1RwjtSH8tpA79kZ
mEWSYOmidHMoXZ3XeJjyfxOFDWWtYwRLJ8f4X7zXuJfK74NOIiqkxDCvHYlKkqDgV3g+HtyWItm5
8K+DdchfSlJlsHfxSogobKzDakZ0V1Fb8zAhzdQ+lQP4GN0SOSaZSBZDyvMn/1OeTETzJjKIgOep
AqN4S7yaSE2qge5ob5hAoaZHU2DZsa60c05ODoH6m1Yb1cYsVCuVYvPJ0seabUDWz+NiDrN3Xq0T
BNbpCueY7AuOlr78sKsh52HLS2mgGdBSHxqfi4jq6qMxkOkqykoLqLSvzq7aCoj9U//TELB/UiGD
lqKWJzBEtjOUoDwebM55egwh2IvuPZaO0EPH41MXyq/SRS01mFY6GBHaEFSCvm5Q5FSj56hGx4Jn
Un5YNHtYwcaPNUenRSD6VOml3SRS7WrA5Qj2eZWaKpFWqn6q2kCw1sFAmmvR/aV1BvqpmudqP7ug
BIF6B7WtulgTqp3QYHwNBPGHkqfaUEOIPSMlefOOS4YHMtd69Ur2q2cGG6LFPAylt+gWlZGq28bT
3zb087jcNn7zp7/hkwUMnM0F/tBs822eoIohz1Se6/tQk3pDDiAlaI+QygCNN7BOrlxVgyre0zXr
zp7oarWpLwV72SavYc370KSwRBcxPb4YJjVv12X/evfmX3vfvjavuBG7HcV+X1ejL82suWIR1bmg
et5VqYXa3atbZS64UqpxjD8Qh3z5xN+w5H3d/bzi0b0SwhJKjFQnQvHaUBSWtdYD3pM7VifUJbSd
8jb+j6ZlM4zQUyPvZ1kE4bNENGHWrNmnUKURBBwQN97Bv60PvlqiFbwLnRhzfEz9ulTseRwrJHFp
qEfYPqnZFxxFcXYqr/7i/zSyISeIBvOL0SQ1NvLc2Db8+toRlZX6f0DZ6aKeWLJbFjqqybtW4d0/
TY06glL/1pP2SttW7JDeIr5/Ns5Jyb+H9HXgv8YxuUOTWqmDGsYilmEi30L9Mv6g+oWCQgQGJSvX
Uc9COR/KzWJJ1+JMDCEkHZrUCEnf1K6oQCetjpzMUfcUlUyogBk1n3W6in6Y3Ce+oIpFawTHKYjh
zWQSiYcuKsR2Cm1GT65yWrB/wEFU++dnvdr52V9oXyreLlYDUX1DEc/kFli4BXuHUXYztraW7I08
QapCstaR3UeBE4W76tCio6h66Y3tnLOfPCfLkm+278WqBBcWD7vVkEYjSrjCNxVD6uwyM3bhFUwr
ZDclr8LjxwQcXXHpYzeEf61nuOe7NtFDra6wybxnWMDqa0FbxgihPgHtzdqbDjcoS3pAKL4/CLhp
IEyMHPaScnKqvuLSWItAL4hhquZKFYeszx8W+g97F5pa0FvzAlYyEF2ZlsbG1sVj1wkWguv+xFjr
U2hZ5erna0J9gMe1BbEV1uvTAJMMUh3YF/OmIajGXMlLpLX6f2pBXiCLYEFSc+2W314NdgQwaFnH
M6GIW2OhV1Wv/AiKVr7vUTy9+PTErqpZS2fu4WznbMt1pvWiABfyvOjZzTmHiUSKuqoUnBFUO9jN
arMFqzMPWVyS4rPRvX/U8sYeowVO/e1+PiRs/vzNebzrzMDXEKi5+vkLIaEfW+7ybPyWlx8oUi3n
mcOXpqEHLr0f9GGrTQvHVMqM3UIRM0VXg78GDH6uSHko6FKdKrWoMCI7bVwRC2nPKLF8aEXr4tEw
PwKF8l+PYNVXWWlcFi042TepYWUAhVhfQr1jm4EgVaewTf0BkrLgvh/e820VLnaxuLd+h/ozU9GU
APkrAgcHRVKDFKPq5KBYLHm5mUC78AgSM0bjZ6wynmtn5lUS8vYExJRhTaY/IM8UrDwDwnWAgVRi
slwvAYfSZxXADNdIxcCSjC3m4zUEnjesER9QjJyoPgF5mmNiPvZl00lS92X6y/iSGuz31/1+g+xw
vc8ImYEcTPrLHsUU4G9YXeyYiVe0vCrFgn+W96MonpI7lqyq5InbgguiOgldSEIGM+hAL8Bj803L
U/Ki9dfWPubrB4QdXSntwttjC1BPeIibPwdVBYMUq57S4Hkgl8u4WwxzH9cFgM1TyMU12T06i7zh
BlzOIhwrNkKlLua4IVPAZMlz6W36T/qoUsBhtchUk/nrSRmyiebBgD4k7Bi+1r2Uji5wqHXc2eL/
QCnzkKEg2cHqdxbwwm2t4n4Itf/xvaran+AKWeCNs+wpd8iHsmx3SNnUW1LCUvsSFxByO5rYTc6J
mo5wSrYvaRIQvEoXfeYIE99ZZV9WDlJdWE+s76uVpSHNe5nrIqenxwvu7YPY8TJD7H/y3VvkxLe0
rWtFrzjjLreeuBBN37VwTYKAlSFLUEyRCALmivmSQAAsrqA/2f2Nu2bcKEdiAQj8wLP8LQr4jL/p
UCdPmxMe8kVDykvy3nA5BEn1hEIHrOiQehIpCj3EZzNc9lWmQTkkor7kFbxST7xfyHVSAyUn11Zg
Ph9D30p49IKa/B9fQSYMmk8iowd6aKai/16XXv44OXuOKUUlJQJM09AOmNC+2AS0GERlrn2lsh+V
fQSyaDTcfUXYuBm9oOpSPmh0kbYnE2QH69pgZ2+aX2JS8C/jL8kFPXe0r3F3+5SjGGwZ6HX2coNp
6pvxE0yM1rQcGXpTTkZd0ZDRGsrR6nFl/FwCZEGk8wrbTDvN4CKYAdLUFX9G9EDYHI8qbAr2KNPr
ZpwI4V+ie6UocfAU1OGZTALPrkhE+IRZlTnZEdbaIPuPSLFZFFwYGswsbBHv3TzaBXfFTuPDURwr
P0G+LgHBsiKhaVIpvsk1yD0h9dhuKnasV3hZpIGy+0lsqVgaN4a844GS7sj/l8ZYUdEOcJbqyU3g
kx0F+eCv2lSP02elc+mAOsKTwE8hicFHf3XOy+XjdSjJRLbYhLBhBFQpqI6+YUHgEazUF/o+UAg6
4hqJdSvh9PsXiUwxvsaDIblBDcvOyR6C66A6g7eWvPZAEUUhn/b6NIHvLkpSHswGtBuQOZJVWBGq
+P+icWRWHnyYWVuf4IDSoMIZB6x+bhLc8V/OfQd34M4V2c2KwTZ9UBTtavdJD5Jcl7UMQgakNH6v
6o7xJNDa7YIz6K9l7nWbZtlJHlJpK9B+H3J01PLbuhAzwL/snAL13Kri2RszXMHuZldNk9guUpM3
hxv4BSMZjpcGpdYMERwCDkZRxVEqN8UiiUi9C88cMEvMQjJlXXDL2PciV2CZs7YUn0pbFrEk21yz
7IK1hDTrld5qUkl9tpAZNcZOORAAgvxULgRjw8JfSNsHaNdVx/QLJ7Yo+l64RBiKCybUaS7SP5H/
YdmVn8Ttix1gyzQdbogrtAwiHfFDoloR7jNFRlcL0IqLI3onbyPnVYuDhSrSOxXDAfVo8WsLlHqe
ykZeId+kbHW1V6GJgPkD3AAFioEhxaNcxjCW8RmU2NuGv0vJUyVWjeRDL3ZE0Qk68+KaRApLhA73
afZVpUfwH3LXyTQETMs25Sjq6dGi2MYU7VAhM21xELNF0oSpsnaCDKN1gdMjgx1SspxQRyNdkyF5
JrwEe6+TrLowFstT52kVI+UAxFUQtfjlq0iJQdOJPG+3ci4ZUCq/himWhuwVAXWKDqbAe8ZpPr8j
ygbICTi5cJv6BoJJckrBB5MZpzLhVVeZmSA57GI94kSpSdLNS4Vm4PpQJ9YaOQzhH/5iKo38FTD4
SNnOlSgz4dMpWqdGydk0IbUZUVXMzwoV8hDhPKA/8UZfnEg8ya/pS8cffHW5sJFZJ6yECHcTC7rN
cyvMViRYuV70H+GjQTJhW6+BY/c/hBtIqwlx4USMBr90NPExiSwkjSIcKv+A2AEGsBwgyh8Y74KY
rJS7cqr4QmZzqKflQp0dYWJJHyLiwcTg3LotYjWf+HVE3px+4YG4HT3rrcUX+9u7vIITVZrO/RH/
Wtn+8eFmVKK88bY/qOHIkmSsxx0s0dH+fQfRo13EDqixB8kJM9egNVarRKlbn2CI9g9BIc5KFsTi
3AQ5QPkvorjgJgkBGUrvdkA1GGSKwRLEIeiCdI2yuCQQFVDhGAz+CmlDPhR6B6HtlTtWZEd7szM2
+J6zHS2a4Kl4H0ta/A++11QGVUA1pdgjpfqA5mJY6YNcFFgORnfMe4Nt51BEPKoaXumZLiRIEcPM
zEOchUpW/nIjm0F7VhxtK8+BGkC6ivIFOBi63RvpzYcJ6CBe+VelziDjFMklgWYVqILw0QZs6OSV
/P2IWXHTXEAnEmSAjYTKAdH3sSx/Vo8BdIwTBkydjzlX0WfHkNq0UGICPEuFkOuuOfku1f/oRhL8
tlp54wHBRYDU7KYxKiuSJSfIeRcKBiMDca/90UjcM9CFCFJAPOoCrlYXm7Hz1FLUb0mGIthHZ5+h
0uhdth9VqJeZVWNjK5GsKoAZRIr6ri2EKv40y6d6fqgc/onh3TiHWvtSjk6lnf2ltvBev+dxN863
1qK8xHCETK9qKPWUExOJuwBIulllb8VT8EmYE0N1pklRSBB0NhMONxwUtUxwjnmlh6zliiE8h1A9
+YIwC+M847q+jioZMhC80o4VxgKqOEAjA0+G5VvH80XMR+lVS1z7x9YLg4vakdYm+IUUbgVCC3wg
wBYihso1obz4hT8kmzuxTIA4YhbQCexWrdI9CQIo6XNYCmLmTYkVPolUv/QwYMhWfGYRscxSCAXQ
cS4DUhX714DAsZFpXbxHvf/EQGbNKRuO2wCuQ87vSN7CZHS1u9X+rYVefHkghjEN4TfolhxvRL3O
wS94edJw2Jb69VnfUgQsw7HYKfWOzAFdR8Qq+6ApOsdE+iwWjwAz6+4qvlBplfuPWe8B09uWkLT1
3pCnGVaT2c35NIqf/nv0BJb0JqXSz1nVj5MBg322vG2nQ6t25xNiRDSsDAyim35+TFTJLY/zLtwj
6zN9T0ySbM1Pkn9Ofpwf34Zvjma6otyJlj3985JcAkxCYuW4UJ58sfbRjL6jP3o6qhmrcYeJ5v9H
1Jk1J8tsUfgXUaUIireiTOI8xhsqmkRxFmd//XkWfG+d6pjJBBG6d+9hrbUnz5ACCUlIDYJi8jp5
D2qiMf2kRJpadVPwIenfpg7ZfrcPhkt1sJ1Q7+i8l2nvZ+q0gFJVwFcVkGGSNmTzExd/AHf6W1GW
Qh9+kod86NFpqEUKgwSdSNxgYLlHioe3rEl5i7JtILxUGlZ21xg+ZvnXFqYWFTY+b5oA2ZTnHgLT
TV2RsobsdAIHYfcxOCgW8cyQBQ8KiHWOE1jNMTwFLJXu5s3fepe/ZI0igdT4nX2lQjXgfkKc4uue
9nSzCxI8M+pxSiwp7lYT3GMrGqlYOEE5i+uH/AxyIirPUREkzSmmp4jlfSqWavJjecrwdSd/04Fq
U4ipcFVUHplAIo+JB1E0Q1EFX6or5k2F1pWDwSSG0ULnF2RTSN4GP9E3lgWRozga5bkaHKNZlYs6
0WbE62CS2JtQkUEtTBo1MUHREfnfAELsACIpNbkRMQtn+NWa/forXo4ziWczstMI6eCu4cdNiHP/
0GZBJ4yXwnH7CUYcqav4XHIwdR8nlUZGvHdeH7GWaKTUBco1uGWf6I4uCHs47RGIfghimHxnxLnI
aCCsAx1NmyXgm2E/51n7eJK+L0EgLgM+cJX+nufpBdU5ThPPj7OioW/0h/kkGFbJOsG9VlrsCyrm
L38lpZgK3XCSBvvfMJ5EA/i9a1zmbrcfR/HvMP6ebGdrUNQ0JOhBqluCXXRc8IS9xRGCIkTrBW1b
tbnJsfQB6shZyR06WSY+BPuReeZbNK07i6U3xlUS10PYHwyYdjt5OvrD5T/uh54RxkjiLeC3xPoG
AMFRFqArgwH/i+mX1rICkLygQxAzDDF/qDrXADa2lIVDVYAZlGs7o0eFJCnZAFyO2sRqOrGkA1Fb
be06zGtCAHe4Rv2LgELbD1szT9aIenHobRz6VX/14W9qyClxu7tfTHAOt7LtYBuqP5pJv1ACbvxL
LV8tZBXjHLdKF/VLO++cQHq2FqvnQQEEEYCBFY/eSEGKZunTP0rMmgvsGUT6e+rTTts+T4BnPcQd
wOXls3xobfq6xG8woQCIuCIEc2N57MUtgEUhbxanhSt374q111touxLhF4Q9+EauJ/fhKdmRG84u
HLT8QOSt6M2ESIt0yPmb8/glxBlYGwHn2YIggR0Arh29u79DuhPVqkiQNhXD1OpAm6BcWbzX1QuO
lW6/wcuK2aRxZTve8Ki37fgA8P4yUA8WJENBva6xJY9ZSqsZo4tWPXZcd1hgfCH4x8NfCKVC95OV
A3r+gaXyhHFUPAQjL+R88666048nwt4H2qO0U86hPZfCuxSBpBOvdov09gXcJ0n4I+5ffS4PQlqc
a8iStme2Cs7zPw+tKO3J3c05PHLM6GXJpt3DYmJlh9LlF8qP8J+OlAgUzKeGJ0bUFKhPIUwh2qDu
pPh8L08SLkrmTTfhJhTaR7+YgxPfhHORY8Dw8oP0iugAxNMA7C02ZGBJqKf6LwDjOBdC5hehgloe
FLB9Ae5KLo3lG6dvPDwa+UliplQDqPeh8ZKEpkUyfgPeYwqwAmGCSCFGJ0VQRjG0qTPbhtbgCcdH
8s3idWmWaOh5WjQjtiGZDSZozmpsM3G0cHUY/c3bTXlhnRpEU+YnH3W5SUxU6Oh5+w7FsHIdca+i
zQjIEhXXV+M2I/qgew6YJgCslH77tLqBk4s0MMuObOWKLPZKqRfBLA+AmHSMFy6NjsaGRmcAQhmD
zEzeiwHbkMg2GKU+iL1PSUSr3GFdYeNZyni3YKjyww1feMxDfjr4wA9D/HVEHpHF+wSEAWMvPHpl
4IsoYhClglP0iD5tDy0Jr8fHT6mLbo2kD2GktMk6KU9H+pd1bPoFZYGIGKFrgb8L6n4BPd+7dijm
40CQPQ3JTKvamIASuLmrcqe0qCAW0KRPyFyaH2TyfjAeGM75YCDgN9jcAU4h9qS9oKYsjDnqIOBK
fu6N6YN/EhH9Dj6cwhA3Uk28336W3zlVHDgkB1VTbU03zIGn/GHBzgQ8z7ISKUTyTlLagDioRrVF
uKqQNTfNyyXmw3ThJ/An4lDqoRWksPrfGlJfWVZKfrXlRtTddUfi1goXEnxA//lVc80QP2JW9gEC
W00V4RRGyCG0kAVtFhnKFc5FxY+fXsbv6UqAkpayGyoUgShhOz1Qc8HtoART9xV7EGkO9TcqZNGM
OsOKI/fo9lcc/caOzu1XPuX3lx2YkEcwOnwendnvEFS+FI1PE36HmRrLkxbzsuoucvCqJnSekwNu
Lu8JeUX+SpNsCKAdT8g/B6SGCHNzcqjiCdSTwd31jS6lm7w0UyBF086BQiI1JHpjx/wLVXgFyUos
4mS5bMHsVUROK3JY/QfL4UGzp2q49q18aQuJa/SUWBBlgpY/hEHqu7gOSi0lKhStE7QERBRwG6E0
IveQkw3oQLX+lZ64elcpVipCHBhWgvrxX5wwlg2AVlMwRGACcu8QlxO+Aj1tTo+gUZLgKoDqaXmQ
+l2NxXd0USj3yeYEtAQ7Q5u0u1bfgZYhw/YAZSyNfQ111da4BIcZ/WSCNyE8X66BTV/Ra1AGftC+
0mvUzttFGl46Uyc8Gk2Dtdz4G7qzOl21tNXmqm300mpv6HEGr0qNbfb+kdrS0X/PiofWV84tAoyJ
BgNZJZGUyESzxGjpraF1kdvFvAJBhU5cZLGNWFaV8EffSweqyraNAjzf0y+Wh+krR8YKJZuMEYVU
VfVFgH2Sq5KRVI8PLZYcTSp7KYv5yXd2Xk0bWnE9OC1a0bbkMRT6Vqoa/n/k9UKZkGtUbckB4eV4
y/OpNO/3MRsI9ZOccytmUiH6UmTAFjoPZ89J4DVgkzGRynuIvyI6GLv+kvWsH+Rn5FuCzL3cmhzN
SklZVkovJyshDCs9E4IykK+ta3YKB8imAkHtRvlM1VbEW4ADJkMoaHixR4new8bQo3ceLoKyKf+S
zgK8aL4qDc0mS+At4XDcABwITvM6ZEPZuEsQ3uRRtDfrH8s4o0ueL/OueF4ejJwnXCbmmF1QYNSJ
IumUR8n3q1+Pq5N0VvspCVp2nZ1mlXPjAKDJalTReyEbTF3/1qBAiXkc/LV/8jve+aEQJ/v9djtH
H7pluznvdNi7lf8suZ+2yHZJ5JGOXCCToJQO7m1z0YSsJ7KyAN/ykdVZtTMn5QrpatGRTBz23PKt
gZiQauCkPZR6n82MsOHHFeRqymigXmWdZa/1TGHT6YoA14RbdWtuQ5nrwjJXoDF8mrrPMiFagRLC
r3UxTGZIppBA7Tf2+4Qdq9mKMP3lzjCtV7qASrAwJYVzI0CitgEAi8WNeIBQ7cIN6XgYD3D1fN8q
TKOsH9UF2DR8KEVSOOgXUp/amwXOP3QKfiUpCP5Ne7YkZFQa4BARsOPC0kCvwObwt0rCkGvMCWGQ
u4pX0OF6GGvJ72Jvf62cfkUS8cQroT0ipDQOwX9GS4gmJriMmQ6EFZaxxzb3GrNQCW7Ze8ocYgoo
dSL2JUhoHAvSgym4MXoVanNYEVoP5UPz7jilV8PCkO/EHNo2f/OLBHgMSXFSBUMc1XwrgIzWwxPv
wcbNBXEQFFFuzYOwQxyFhD1nWpsdE29Xj99dlDymYnJWF2plYfxUnu56BEiUxvebDo1xQX3YIQ9a
hb4BRndsjKWMX7VVGZfpH1mMc/PVF/j8M8q8DBqHmPgmwhWPXD3jgSFaf6ff+/CVE+yrZMwcslOF
X0yefqpc2j8v+TQ0W7cHBHtJjZg5UVycDz2O4b1VWX08M2tcprCeV0dMneasljjA93HSMTtVXOzO
sVVdPlNvZ4ckdnvWch9twSyS0ZkB0aSDT5c32a+WW4C1wzrM9sQtdR26qYCfnFGwVcvvvEqs4ieF
4ioCkHKT5F3ZvdccPCmNbGoju2cNtrjSpz+TxufFw8w72omhfv+vrbGWWUFdeUI3LNquSCBq3S2v
5ORoU5IjhH8uK6Xd9AnLRuFG0UFd/XLqI/lqEtop2v4KfVPus/NQNL4GtRCEb01vZcstwoI4xIFG
XAlPmGk6icB/Vsz41qqujXhcxqjzb38gAlWaKJo0jdmRm9g+kEIqNV+jdda4jepLA9zzuVn3XqBD
wt3COsW0WizmrpwNFd3SPLHH99ETA4NjLLsooypDqu81u+Wl7CmCbDwidmCCEOzRdKOKgXUiMJLo
Sq57RPBN/MjkxXHHmhaBJRN3LDdffiJWE5pxUfCReozsj6aAHFzUg2ggqIBMgQTVccxl+v3AOFm+
QaFOxaEiPwAjA2FRda1R/Vu6FWom/SCq0fN3bhK/LXLwhLvsFjrRhWLXJZ6WTAFvKiBm6FVf/i3A
3aiRlsIY/I7x4ZXGxiXe5No5vA85q1dKWmOW8fjqh2qKMibrL1YThy3aXX/Qq/h45zj9pgGszlRD
lOr10IokdfBmChXkaZNiLmTUgIBbMeO1cetvCJ1pv9pYXn3Su6hvLMt8rw+9tN4kPnOP+O3R3HXN
vCcOzX47uqImR9fa0m5w6JbcaiTeVTFlSxxS4fVSLd027j0vPmjPExONxDFmVGGVximqUFngDCSP
I5LvfizFnXQovlhWtJqYrwNpZFQ4ae29SmPnaeJmni5ungYKyrmu4autbjO7jkNpKO2I7ddJYjNM
YlH8z0u6jVKL6e/bacyGASQgDV/RK0pDq1elp4M9AAmWQ/hO8Wa6z/zn3d2QC2kcJweSwju4Fjip
WfAAWfxuVEf1yRrMGsC77N0qPcqNl9HadnnyhS3DhQGyfgle7D1b9wzljL4K29a7MXuwSTIbGcJE
KVTARVbznKIYK4ElBZXQ+VkmYxLmTr+MG+DxBmgi00pTmgNatLOGMUSOfq4svSa5JrImdQ1rZvSM
3uFbHHvdlnOY+Hdam6Nmi/BDNaoRm/3LH9hkGNZBfsOvsEw1WXXDROETu7lwqXDEDmLJy9eTJVFN
VF22XvMSwioSzT3HMs0fL+FfkaNQV3WJTGS8sszxfaDPtzAN6iZJDN1ZNZHUf8htUEcldT/SZ1mw
/VjmbktCBEPIHFBDYlIjHFDfncM7dSXeh96FwgWZgWtXeAOcrUvjOFYeTzLAFDLSXrnuX7ZdUQ93
TrM+Z9VIf8p0b6Hc2hetQvRGNbmwQpgTVh1diuOljMiJq7zrvv8KIizZD3m88ix3GPbCj7e6pMUa
Zlc/4WYfZg6h7T3/E31Vay/RgHCw+Xfp3monKAS6sNli2kqnl+uuUydKe/pQdHUDKJ+wFovKDW+N
8BQ83OD09l8zY7gdOUZQIXCxJfpiM3eWaWRnkOsxIMiR3FFBUvaMHso/5fgVaj9UoqgYt3D/Y3s3
8quwM/lmrDlQZJe09GgWyP6jNBzqo7Jpdy6evMAPn2WTloXmppa7TIs8TLmuArCAfiJGBxYZCIP/
BqX/hLqB91/42aL5yboq1SLHD6RVPrN4lpiEBsAzSBiouCkmMgIjUHvXPSI5ehndhPk7kmadMZJf
oJ3wxQQq4gVdTOmZnDF4xTB903c68idkyGXYNerU0qV4oANqDmma5POAZ3KThVYNRqsMla2MeDep
E4Hl2Zm4uOrRKjdRWBONpTqAKibJlZryK5YnyQhuMg8wE4S6kUiqakR3bVV6tdGl9aHFWEFWlT5Y
+v3y9kgHSaTi2VojK4A2FWeia1vkJ68EBgQbnNsLB1D5CQ2QotFzIkC/BJM44YGUZy7smJeJfEmp
MulMlYtU1lBgCOab7Lb2OfHQJIiEJFJUPPbhPqQfZL1xM5s2yFPyiq8fiMWt+vIgISpxLvXyXAFy
Ba/gMJGDq5coXgind6To++JKd0qnQPvq5gd283VyHKl9gE6OvX8gWI6+48RQZ1W1pvAzKf5Rn9Zb
u5K4UjdQvVEdUUdDN3zBDoo7oKzlY6YWDXKea2ye8sb1uY9u3tXrp7EKujX3usqh1UBsi1yLUK0R
EBsZXoo91DHOWaPiW0cPmmB5xttSWRkwEklTziIlYayzRt2oKdEKtSSt3brmrWliOUgwdsOdf6UH
U5mcgVVrZW3tOSLvKl0kynhK+THlVMgAnVvUPJoCa2ctc3SGi2qBKdAfiFGuLIQTOvxrEoJnML+U
tygyO/q6I8ujIbklfVXGhxwhyShlWvRaygLiROSsfMoHJDyEnoDPwRsiauKJnLa+4kwuzQQ6IZeg
MtDuQ2mU1gZKRwmWdAaOI6Qy14jLI/H3PrUDmnICFwZQVuveqDxXQ4PTKwbVBzw3opRAuzrhyn+v
xMlwluRf2M7In1BDhGDWKtfIqCifUgdtkQIwS/3trNytUuSgiRUnnCfUUi6cmi5lVHdTqq5CDAmM
AdnOmicrQffETqy4VcBVcdZ4NwWi1Mk7jZJog+RdlasyabpUvGMl4vSWhYbadCkSq0As9L1ydNwf
AQYJFQVFJvNzcHcdk2xmm4TQrnNecneCx0zt2ZT/K+6aKsEvF8oQUaeOqrPMmRMRMBVfP8X+jDIM
SAZywQDt82khkAMVg3yCCLZS3EpNbyWvFITqOy2ppdpqjAVxK24915ObSMc64bL6MQwOYNsq+8UE
wGpQUZqfpwcuViU6hHfgZ3eeVYJRDMMDs4tvinyi2jYJtAgENgdc8VkIZDoJJY2MEqZrHdw3STGU
0Hwzbb0Wt8UJanOvtg735A2ml5/6oXkH3T0sbVpJ79zNanNgEt2dE+wO7t6G7nQ9fmVvtCt8E43f
3iG+JBHfbY/+04iMd+PStxABSho1jBkQnM6hCko8ayfxvtRwnu72jE7BkzQA8KZjv44rXokdeJhU
eqJ0Xv7dB3dAsjuUdutEwU4rXcO+fYb3UJzLN7B9TQ7eC/NBb+xbXDmBqAU/FjnoPBBsbte8dXj4
ZmAFZj4EsQaZ7FmzXU7E23kMuKOUP0VuO3aEvVXB/Ey/KPpq0DlG+YSkTzVIuI8DHfug7+etDaEg
Mx6BbnWhJrHD/bToy2oZDacv/LtmuRbwfyG+dAIKTS+BsHYRKAk1h1XPYzDbeZKzEGRAiQkBkaJ/
ohKhuLokVotFBZiIocWkwRyNTnPgnP6d3HMG3UQAqxvkhoLiUILyoFHyjMHmmv9Q98t/Je8QCiL7
hLzy9JyReCof99E6o6Tz/YDVYpN72YXGAvpEtONxiKu4zy+wM7K0eqzHIlCAsI1usBwpdFOp1rqp
c07S99GKsQel1RNe3HZ656UA9eJ4V6Li2AJh3L2yf5lDwku5SLKpWkaCiyVe3ZUbv11WupWuMIxr
325V0DwhSV5rVZtlGHji+et7wYg06i58PLo6446b4bmtkMAKLUwZWOesnbU3ADw7+o2Na0JU2KWe
isPRKn3pBWruhxfazBIgXhgtMu166LSEvFG+R6ll3exiTX/oW61n9LN+c/pVjXBHqk0QBMyIQFEY
HR7y/2Wc1pgedYIkO+5KWkQXJaMhpZ0P3aRXS92IBVzX3RGEWRNetpB4HOjFJOdilAHywiZhnu+h
R4m9ovGMTU/cbLGoC6S70xYZQvQH8Tlvk+QKvrzUNtubVpV52DpsAGqY/Gy27yhtQAfVKtm3tjn9
KQMmLcLqGYK6BmRkMtbCjgg9cp/tJ3L7RHBPyDZ8+vZY/vKdi985N9/Dc/PmnchcFPqL5sAcXFvO
QinYI6lgwnG3ikRBfdM4oXsalHyDbFHxyJpVfCnHnf7A2VQm49wsdTkUh/uMjisdWI9kIv/xtm7W
kHMIrEUyuXmO+u3KtZSS1w81rxxrDVxVlkIQfHK/ZBfIPLT23ev4Njh4z5/PpBQcIYcAo7xCMK/1
n+3TFWZGyfHKVvPZ3tpNo/8+NStE8jQc3nhnWIlG4xjRk9AzLO99beUWb9+ypxXybuagWqdm8eki
0lG+SaMzOlCZSWkWue3RQyovBg63nE5g2W7t3HL6VBxPZEONbta2EdbqOmzST+QSrKaJbi84emzn
2momaatqujvKr3vvYfS3EKzuk9LIJCxFFAuDy2S9NrJhcnCfsIqtIPNLTmNXalpltCPS3hOU+qZR
nlxCxzt3b1AVoRTDPIbktBvvjeGxkyBX8AscyCFL4ld+Puzoz8ZmYOOof+Yl1jdVg/bjGdSAuIGT
I5D8GC4BizEEJsm25njYvcvI6D5gmP/c7l71586etwaUvIbyZv1gxliR5+DGUr0FMN9IyLRup6b1
dZ7hLUys/npSGVa6Wh8kf194CELSAFv5YFDiuydHJcZRGQ5xCeXCkYAhY0/+6OKqlDocHpDkYb1j
is+zUr/U206f8/d8832KDZvS3NVLsdcsZAr8h8llclg8J9noMih1bFKedkwrThSSN/PNPBudBueR
Pm9X21X2Vf3OfjZfxvz5fWcchuhX7vtX2nG+QsFML5E5uS7qy/fvk9k0CQ+Dymy3+CxPv4ff3e9t
eVuuf62v4/I4y23UOcjaOyHrSg2jq1IzFBbsvNUUfzjFNtqgwg5gw+pQOyzPhO50ajrBq3PpVazG
pXcZPXf0w+rV7801EOqO1dbj0akGGi/fCYRef2M//tkTmeAMtzRrXaFJVqA4ivdnIjzxobUexADo
5Jf+cXgZJyvQZ7d940oCj3Zg+FU0xDR7OjeZ4tTPKPNV1o0ssLvH9hGyl6i9ae7JU3yMym00rwDu
StfFQpJFG1MJ3G91Xkd34vFtIChho3vSfcb3cBtsYbNfw21308WHADeUjrPpbSoBhX13373Hxy4q
DK3Dl+U9cea0y5hhxoSq8plVg01OOy8s4bA2tPraKnecoky65GAyyrZrTljDaqbhJ9rkjM/z9DzV
C+3Gm2Ha3/JIeuXoE70yJsnTu/3d/kRDk/dOxlQ2PvjMaGyUN4glbKBoyVIG0qi86AfW87UD85m0
VL/U1xa9X1aZ6ZJkzZjnt0O+KaneoTbAKmxefCXkSG8RPskDkLw7Up9/1Uhdo/T5ghb0vZu2L9G7
c+7dJ/AdRpte0nf61X69W8VXt/r5DQge7NIiOyq9tR7XB/VB0tvSsnILvXXDMDqb7iGuAH1UfCIf
QUPewbbaWOOJm35mdmr7xtaZ1/4+5eBdYXuZnJrAueBOqV8ovQnRGtOiU+WECzFToo9tsLP10kF5
dp3ciQLPI2nE2rSNGr3XrtaPTru8/MxOv49ZPb9DVp9IQYViFXjLgaTFz8iCC+au8rBF8ksY1gs8
8wP3GGYsVFel8U4QdfEhssbx4tbLPt7Ke+1jhz64HsObj0SL1XgabhW9jvbOc8jJUWHF07NGySkQ
BRD2QmQGpfYdb50kXfO8eFIq3fUfv+ySPGuQacPe7RopsPPms+xmTsu6trOnmy6Rznfc6i4yyo0S
sX8tMCqthCQC5RDbPaJ8E2Smd4HpaQVW0uSnqYPbcKfQm7gk98rH4FZvnqj7LZBTmZfml/AICgla
n3/bNTjxDwXEaI3ORPRABc4/9E5br3xB6wLmInjOXrKsXlrHaB8dI/vkmiaiyc3ydwYIAu8fgogZ
HCO2ccf2jwTys+OE92/dujaVuKv7eQZm27o1eIMJZY3xvW29m6dS426FoxshkFuqNJLxloBn635M
Fn65bXdPVv9iu/LY++uTV/+uDCobN6s1j6hE1Q332Lv49qwcZBs6AcMoqLQrs8rslfm1K6hoIZEk
YUuS7dgXiEmJPOAYU2v6Gl+H9+Hh0NDMpqnb6Dgqz9LFZ3aZINXEfjLZOg1CclYU7cO8+oxkl45O
O7EMuRZepMyfqrE4iIGvjSeINHttEoof8GhXWR320O6SEfbBaWSN2uQ0v3pGx+lpKSS9U3jJzWoF
mAYOLW5tbXDL3eTCB5O9JMj8rvklALolz8RuIfNiYLoMTTcLkY0NtHexqCGFij5vpVDnPwz5XiKY
FS4HrpuzKmIyxbdQiMCmMvmNVjazvu4W25ACUhIZdWzVvn0BeCILvSbpEp3Y3PrJplmy3Ftyat9P
TvAkX7Vh1QkIIl+SA0wfES6xmwWpWwJ5sf07BmDJvatnYSpnq01jBYJ5B27jEd09tJfgot9aTk+B
tyDuRP11/0xHJJCXkd4AtR8aIiVQWvVm4AfDj/V0vS6hovPNEFmhE4kVPJSmHVm9O9E46W1eBdBn
3e3L9/dDOKltqfGuwzXrVka34pcJDGFPD2dIEyCSM2c7L0cKKRSqKDfx/E+WgAs23+JZtHZ97Xyb
wPCrfL517yMm+OOX3ZX/bx7GYvUJsc3+JLQH4ZhqqSeKtZik1ilXI721lc1gp2hnuR2RyJgcblk/
k/FqgaEGhVPkj9QIWCGzjiyutDIO1OD7m4Bd9EkgY/vmSuTtQyiBIy7dd8mTTBDiAOy2BZv8mQBn
q5NmbWjSykIqa3Rmn4TuH6bx9t1I41JPo9JxYP0rhinegcobL854PTG/nPFnWOk8iL1ub8iNqmKU
EQ8gGGPrnm6m2+mH59LwFH+IqcQpPyD8UAZTJMmD8p+2WoUOz7gCUZ06Zh4zC3Er5QdpXKDLjZaM
5eFdeAnvt0JmY9/NvrNvXRlhy0vNMg946t6/qyLl1guPzVQR3sM90ObzDt+y8FQ0TQx/E+iuiXL7
DN8hGhptqURUJqXxYyCJpk/nQNgizDqv73a5ZaiUCHKpLB8Jk96O1S2wXPKFQYD+8Jq98MhhD2hU
ljsEPuEL8JAONygukVJy8FChm1f97xwV1iqUYjnPa/kdr0SQLU6hMiiHsBwpyFUaSm+pyOSZYXX8
kLtKMSaPrsuDq6c4tdg1tXM+Gcrx3aEFIBiTuxf1Fmp9rGZhRnVOGSRI7CJwVLohitwgwqH4R4Ss
7hVkui4hpunKkYswsNiTi2AvD+gI3JKZ3DKpZ0gHI4uSdp0CgsHm4gR7XLznz/PnTA9ffqwG56h4
3Hvljsank0UmedB2tY2z2DsOjoP9QDO6iOBZj/59hchELFrjITY6ZXQtFKHX/BhXuWN0yJ2hzrra
MbPK+QW7xKdQkhnX+EombbodPqb74X54Hd/HEvd4dB2vQiZGQkUn7/NL5gXVJOTDMlKO2+FpvB8e
h6c+ehrcfXmzSLS1LmhMnDzta2Y765Ta507aOyJ3sO1IYM2GiZ8gEYXkCeOOnFMNvnAZsX7bBYvV
pobdrqGlJqr5jaHkTwZ5kuSP9w4gZBvh2S/lQa8Y6fuoSBVI6vrgengzD+aVZtyrrZ3kQH7nRqrA
In+A1k+/Ov50q/GznwToFqTxLXoxG0qjdau6JT1zylM0CR6eZI/Br/VeoshsRiDN+pvRZoSH96tS
sAy8cp0PKolap9uPS7mKcgv+jDIi5egaa7PRdiP1Jq0grcwTySx8+/Xq82sF+8jdme4+enQqTIL2
MYIVilqc086iO5kx8mNxLeI64/Fd+bzu78bkfIY7bJcROd4+cDwr/mhaDC69Uy/FgPZK7W2kS15q
b6LdEd42l4qgkSCRXMAMfwGFGI9VPM66RpR13/GRm30Zf6aXMRvi4day/9IvHbuqFBv/K4W2glXy
hFCCGJf0yWoUpKVgwH1Nexql2XZRmpmz2wTpMIgjhW6D9F7K7ECK1It5usOtvEw+s9cs+VIElS3P
SyWWResyCYlfyKrIoz7P6i284WFlS5o+W5LTTX/Py8pQEPlicRcZqXrnTSR4oUHC9+0v+yutSqvH
36YrZ/kay0xqWlqxhGWU/SBaRpzDDD5kbI+wvMmNRA//sZBiCsnJa7/EJsM01nx/+CdU5yTlUQo2
0SZisrbvPGphBcA7M5f53MFXLD4c2oXV+k633q/1eXB9ekY/7TFVufqZT8KmkUWgB5jR2/aa06pN
bSTQtFqKFXNonpnlYq+skS0hfamNSru5NsQXfo1SgIXOiXYpZ1XzjYH0Mx6t225WTWPr53QfpHV/
/2kR6p3Ro4zKJUpS25/a/MSeWhkc9kFtVUZ54+7W9u716FOVTrGM5caj1Dw+vQ93CRnPdeSEKTgH
h0pJDsbMCxnqQaHyEGFC8IaIeVm7Kq5VZqrmX3xp2x9zcECFBhh3/4yy7AEgv9Uy88djbObfnfmt
oP0SuSXkCkR527ByFfIp4Se/qYQF1+PZf/fsHYV2ottia6JEQmWj/8A7AFrGF5otpT5FgJUI8zgs
1dHDRZSHYgr8il8D0gWxDRUiwpsWWBQ+0gaWvP0L94Ld38wCDOKHjPO7UXm7ZbS9mEWUBP4OG6r9
lPohF1rYhkWdmie9l8bOiMkGMPiMcAC4rqQ3T0mzQqywvcM0GdRGx9OX825dQbRem7tPg9iizuWm
mngGdfF0Lcgc5V7JtzqUQzs7kJTVpPUgy3X/K2/j6kBNWPfU94BxM5754K8XJdDUeuznGbkyh5q+
UK0CKalb6w064Kd5GxcUxXPoABvYj1WLv3xfba9EmHMbPjbN/Xg93I9pLzF0IpEuEjrsFFV91fXP
cdKRNu8+RpsXoCBdh/6rNu45qwIgkPjVSBAGm6p03bPxho5kwBQ8p+B9mTp9w7XkmmFxVR3QMEMy
Cmy/pxWerJziamyNN7P7V/GrW/McH2NrUO49QXQOwJX2nE7CUJXzRAALjuzhPdlaWzZYJgGtRMAQ
bgo4xaNxnR7ojiZMuE1AUm7atKPa/deE4UUvq0cvmapHA2VQ21tKmVm6BypEQgLA8iilQdoDqbfD
vIQ3zq65Qg+XOgFq3rCS5YnAG+GzUkzkSNJO6Un+Oe3oTRYJaMGMH55qxJsw896wdcBhcbtvTfBj
3oOLuaMLR+2eAzjf7jG+R7sMmO+eKnPSOcbrrhrR6E2pIq7uMn+szHraqDFfIase3DsAK5pLEG3O
T99iZdQbkLaBUQhYB/WTO+5QkBZspOJdAY6AcZqKjqKCdE6PUVk5L0nIsUJUgrSFimPKah+JNaR/
8RrKSSqS/uQ5KVsTDkNh+QC2EI5WJe5jPife3JvL3+VPM+SYAsQ1fYFM1DO3Qr38AfS6uE1MTG7U
fixIwkFYDEAVSjDXoR/Umka8ha/kADC2Oiarpz5SQfsYXsm6kq+iVPgHjKm+ek7pIjM9PtxPfDiC
GzmPNd7TY/8R1piINe8BTuVG468sfICgMelToUX0AnegUbT6QTS6yiw3Qb5obKmeF9V0zbYbbaUF
zwNDndN0BFHMuMIU4mH4qpZeQDwklS0CUhIJb1NpHiArHXEPRU7SeIInfvQ+IcQE90jNXDk0FQg1
yOZKAJdppEqqMlpC1lMdCVRXqHEHFGKxteFEqvgzu69ILgDU6Gjs2x9qJvDxybvyfyqLWCE3D0Um
DGdLBeUXARuBpExpaz2pfjlfj2Xydfh9LT+My69ErJXxEkhfuaocdAKA/YS2zblhHfRRC6tDu1/t
VngIHW8DlxdatEjYZ564RsVAfyC/0w/vSAtBwJ/vSJM56bxWO8ojYDoenoyT7r0u7NvVBSeUAlSM
aXNLgyfspRsVBbUi5cX9Atsps6ZRYD+E/ngCZnmDGNr3Deks6NsdWLNtXyiTHCxa76nbkwBn4KYw
EsDhB9UBMMqeORDX7cbqBNexd0v7pn1pVhdZ0/STRQEzMbF1GachOTNVHW7YWsT8p1rUFYBC/PBv
fQrJehLwRyAmAfJMWNN1b7+qBU9yzcV4d5TgIxFC0KBVV6w84f/mC+n156Cb9ey5blBdqYR8rQPe
3Pjrpsi4cpfQxkb2aN0nHnVL5Ldyxi+VmyMCYtJ/vSLviuBwLjYM6wDBUjnY9zY3bljtirUgM5T+
GYGNoHJwwK9GhtUvRI7NYS0udT+9T289dRafVfpdmVfZDNbtdTuJMDkJRPJXbMw3P5sfY2X+HR//
tax7vxt81Ht1Omz3nMFpWgF/M6r1QDHe7m4K6IYbnCycRTbP5jr0Z3WqNT+rY3wA/sXK2wOZyWL6
jQM9GyBc1XHYcmyqO4dZldgAeblXf7d1S0N7fGprVEKhscRzBKDcsftJlxYvnYSfauPK2Jmc59WF
ATYCnWN2cqToQbXbjRMtue2+xmH2+trlj0twCXihDbsorS1yDNw5Pl3cB3YOpPw6OI/XxHzkaJPo
gQp4ufnuyvg5WGYhkdRBXRC3Zwu7BCxnHxvta3SnHxPgKgEvZR9llwXT18I4M8MuLe2dGSbtjIa0
NjIZRu1ixqgwTXW+CkxkciArkvURGhgWVF5IFtiSdgBgSPVYY7+L7UhcGhWS4bNRZjjA4n+lXnZ1
k5N3Wz4oQ+zyFIX2KA0hKm0Kr2YfTUIy/rBlMEc58k4wxGfL9KushdcqWWzD1MnBtWXmx6tXYjIZ
HpDw5mG5W4oEs/Xr+P56iAojUUBh5cphtm0UN8wOS5A52ofZblYbv/rPwQl7ceIlblC91N1GlcIN
Vw8h805pYKPYm053LDZ6+3GtnXxOaGdkz0866+4RnKKukNCKWSjyZI119wQtd4jswKZlbH6VsMrn
sN6zAWzRMow1LNtucV2RSGB2hGk37eaTt+pvzdweySqpDxni3uxZWuVyrQwU/MqTXMOvA35AESxq
3oo+16PtZDMxxtZQ14GpRKm5a3asTpVTBijGONMa8sYGpHS/tiJ1+pJkhMYx3HEK6nOkZyvIzgtq
KWCnk5usa85WEnvOCHAhFviI7XMz85LvE+XUKq9Q6VVZNEJ9CXx2DukaTkfLcnwIDqQoajO88LyA
Bj2FbDITreoDbv4WR1U82QJDqe6ZgsqJVfZpP9pGV7NFudYHDpzceQRmgWyDYwgSzMDuiur9tv+g
TZkTHfun4blfiS+QFP/NTZI1pG+AtWEPASZyh3bBuv2gjyNltDE9RifG7LQoE/I9lrvf6lc6WU/s
oWqC7GOkE8mBIQQgIFURA5g/NVf4IipN/To9T+sapGPyQJHivHbSvIBPdL+bUGcVcPjWrjOrIZHM
6jkeSdADVAjgQvDB8hRoU7hF7TyQhgR9VGEZr7r7ooEM1QSAkMKIinOk7yv8bgtj7NU3ITVHP6cW
JEexcnRbxK8UC6GARm4BwWrIdxOM//Rd+jN6cpbUHlyA6z04RiHMZfcg4YgYoW9NpCSZoHumKU6U
On/We7uu0buh1L7SPZOqhzxbmYMy/OcqqMY93L4dQ2UxDTxS5weNON49UAgNYSaOQbZGvccM5eAC
WCHC/iqKVzesg+66RECUS0VoAUKq8qw5t0bYPQH6SfQLPMgnmhe2TzSPRNELGyQ8O0LApGJfAZht
yla1btpJxpVheVjuvvt4+wHePkNpNokoawAL4X6SGidBE3Dz/C2xrRpOYM6QIxEfW/NQh8Pr7pb6
TID4TT4VtBbZZo1PntxT3krp/lqklP3Oio2r55DUiq/xodxHJp7cyBOlWOXEnvNba4tk65NSQR2B
P2W9Vr/jIfQYOKZioDy/xSYXW7xgjZdjOjeMd8PzGNdvqsdpeBgWzWNVF94Fj59XaH6XuR+VeNcu
dZ6dI+RioIxcU90NAeRyaEtnMzUWGhRZ3qR3qyNAM/P73Bp9Bse2gzkWS1Fhth4vkkoibyKrxnwt
4uezGglGhSHP2tUf88f4Nv9H1Hluqap2TfuIHMNE8C9iQsy5/zhaewkGxIQKR/9eBfv5vk3rXquX
Ee4wZ82qmn/mX7Cwpi8qb68V2NaK4jjX9wh37k2cWJvcXZUNGwPd3gfqvV/dvQ4rzqFvDKxBDCaI
cb537xmc2aAHs/ANmP9pi74D+N9XxV4zVClatH4Sgqb7x+EFuvI4FN8hXGaTeF2dd3DZ3px2FGLZ
YyiJWcP7G9yGqc1RZfKqT4RGFY2d3Du7+X3bDChJfRzukcJVpxzDbFwffIgcG+zztP8kq8j29k95
kk7erFCj+k/957V/7ePDPXXqBvUwx2g4tyot6Zgpfjh+sTqdp/HwMr4P3xCry461VaueRY1Cl4lO
+DRe41yOVWHSL8F/QOupQ0a39WllrI8Q9dmMdHzhe7KnI8D0zEGcOjZru3LtBxSUpNnwS34Zq6hx
Y66Pbs2zcTr9TLLZd1zGmh6nzR52/rjpNnBhUXiWICcNB09wTWt+XtXm2YzwUsHxjfwyvw8fsHpN
zD/ZHeEZjyub8F/4Lzu5VXpLrErza4nmD04IklWBVn2CHUpD1LTTICR/4Xhyct6QSVC75D/bzKmm
AKxhJ9vcu4JSdXxrTpllTDftxjouUJUH2ahCcCwdgCIUZfgSGmSEf7lsg5yaQ9rR/vIgkeUHctGp
ZffFPQLW+hd6mLNOZNJa7gN1sVkeR1BrjjjI7LiTE02ppzOBpTXiWPldShJrThkF2V8YtJJbswLV
Bzh8+GfVqFpLo/W1fJyEzdR9fZzTp8n3qVP2rfSD3StxSgmKqJgk+0r+ZkMBL3LbJxoY3AAH9wGQ
1wkvpe3mtXqt7E28kEMRbYapOmKpjlJAAiTpCiS4UkYikbDaoRcvJY2BgjRl8aa8M8Go1dnDAtaz
8niyPmTEcKsPkeVyA1ohthF5qUwOTHZD4PFoK2K646uMELhbpg0ACCCwYhV8T2qSEhYLUqwusKb5
xa2F4D63S1Zojwp5g1ctUa8iDAnplZyq43Q0/KpLaK9MyoFQDkmVAiCFQLGn9LSC60W+P7B/EzQS
jo5+/tTG2JyCUT773GXARV2NxmgH5j42iOKE42LUPMIbE///nA9WmBQ/+5JFK/m7d48rjSb+zFOV
Eko3za+3TTNAnazwXQQtadOU1utg7EH/SryY5+WPr/VK/hEwvS89tYZhOqkxGZQnBL/ZGtOI6Wkc
D2m6Td8qsbhxpGJpfQ6SQeSRW3WQpfX+f0/od55fi24p2YUuni5dA82rcApFiFEr4aKrcKiYWWIA
dF04kyGrkLtAilpC0Z+cKpSjFhmnwfi8ryS4LmLWV7sI7eyBMSownhc7tkUkpd09ILufXv+OfVYe
r1ZF/HKam2SbRLJkDHJiKGwN5NZ1whtEAjRJRywsM9SsTf4qtnfsRt1G+9w1l4JKrbaJMqC4Afn8
vObGeqfkU0ECuJwLxqTlCHAOzEyxskJPc2DAuqedWTfUClFFjFncRNMrA61lo7RDrpmydPAY0h/B
i/qUX8IQBZMvX8ofqYrwtWD0fDnB2hmPNDkWriYlks0jWSb4ZgjvgCYNZDIza2ZO7AktjobxUKlT
Tp2ig0H1HzYWTLwnVZWirr/tmRs2BDj5GP4RXmDkwJtX9sJEWdp4SWukrHI7KY20GkkKBY45Vit1
DXoLYYNFhKl4mpWKD0N4y1eQ/FRfjJWBVTHq28QtXqP7yhWaQg+1jilvl/BQre4Vut4nFSeeqGuz
OjLnUmH2cf0/rzzCD8ZX9AMyTilTu1iUl+jrFPtseEOKkitUp8M2RGGANBlXrVbQxoU3FxGqwBg6
+TUJbYF9ALkl85UsAlYRqo9XCMHCoBmZND9FvFUDQaCvYuSg4oZFTihPLID1kQtsTVCQv0Ib41XA
1hzWnkJWn8pOSGpjPRIKcms3R/39A/OxhT+MoJNam2FGhvrs7HZH7AanYyKg/zQTuJ7gsQhajnfV
FN8MpIwo9bE2krnRGK405kbEz/wKZ4jNZtXBzGKcEcrJPG0vCfcKWykfoIo/iZbwHyc/4ivTp5OL
POfpxxYCnBYvzME3Ev5KAz0ZIWJ1oUYZIDIrZSMFiEaRPTcxjL0deBrnBiRNptY/iDN3+oR8HyJr
KZuwUBzt6M0NSDp+uzQprqKAWq9RtEveZAMjaCI/ve2vbOp1aJorcC/CdQXlgieZh7iH4rPDh6Zo
gNNO2H71p9jCyL2pMZQgHaQUEcA/e/yFO1ZCAmpTtrA3urrHhVIXlSBFQTwv6FAMWqwDjrkuvQ7B
c0ThwOObVx9V+eLMSOL/+JOI9WYMoyaPUBDOfOGD2JD5iJ1gqfFL6o9IwcUkEBtC5XVJ0UOeH0HY
OqFIJzTPf6tTr99SvVkEJj259N4MkG7xJAkjNBxFq4madbZ0cj/itPytTxK70s78rhEKO02d4YEv
O7px3VAn6e+6FfdZ9/yj/pGwhhheGaacceeowchDUOHou/BueflIbgv53/Ew0kDQQ2OMoHb/fUO+
F0/KRwcPmChqVJcR9T7U90oW+j+4fW4oKVYIQzkfmxr5nFhGsvxFGYIaikiF7NEZR1qpUEzoARJV
0IVgWlQiqdHS4Ek8kdQ9vpsGKsNr85s5VP9qv/BUXhf84hBNQKm9DonciTtOHvcn9hUsbamWfr59
GMKmyESQLBN0pmpI1viB4XP5tffJq7ktwdgNL38UGBEJllxKrxES98WpZZLTlOj/cOpWCXgT50ls
ufwgdHhBj3mVWjdVev8qraq/KLsYaKuurgLmhVrhgliJSiYO9f0qxClgUbiid+8i9zhMqWmzFToL
gFx8FGiB2Rp36o+WPeN9KmSnlAZpFYAKhQfA/kAuBB8X50z+W60omOEOLUkcqyzExf5uJBkwu+aR
FjoS/BJmRF7sxZOE+uXWzVYaqVzhznlgoJeF6sFcOVP9USYi/ROvaDP0SPk07XWZ1LTy3aemkuti
3hRRWGJyFQ8La0vtMshXseYUGfVI7brmQuuvoielHAqdbXyjTwsUztU0ebdCmqlEfvqX/qEEFmGI
Zh+ih4gcIqKPaDN5lwM1ejIuUGTU2kU2iytc9SA+MmZQAdIYUipBxpMqREE/bL7RVwvip91r+zoO
N6K5KSIWWBP+ZWhhE+qk3QAPDTzLpPlT4FHkkWEzQ++XZ82kLvmhoXyeRK3a6nVs1wG1h9DFblHv
Cl2PZhqr+4/VfURCwns3t0AUtEjJfENmJ7oPfepKPjs7eIVL3ajGHxBegjjkSztLoXSROhRxKKLR
TbiWFju6brbj7vp2J4D/EK7RWgwufOAWrinyT58dcH+hsxZwnsoxDElPYlgKMy0ZxIcLY4wzghzL
iSdJf5w/xtsvChH9t8Auf4adDeOv2sUR1CWSVK6QP5iOg9IU6KmnwZYGb9LdLg1CxppDI+4JToos
QbxmLrvl/ZfKoi6dEK5IbdNwbSLsU/OPvuZ/vNB2WEcNmXdH0xeRe1WKoTbdLtR1fo3X3WQ5k0cl
ygp9Owx58p5yFi3EJg36E6jxAf0u8HqYqWnA4c9u8Y2IYlzdm6gdqkOBPIJ5tEt8vLxkpRxIMmch
OFTnAIuR/3pClCqoNJFLeZLQK/AMuooLTf4uyW1hxHMERUNcMFYZiQ7OF0KQx0wayWQhpEVSUGEu
QrUyll60llqx+5LmlVbhjMLSiAAgAnC7UDanQZSXDLT+CozRorrtNRiKzLeQDUnsZKxmmYdvKE80
tKW2J299qXDY2TQVMU0K3QYzlh0LJRQ3KfuLQ/PgmYtoVcAv7WMwj+A9FTZ+H5ZJWFHTM+SLwozA
NOFocgZKO4XCvIDY5MAjZTgV25HKP8DnrG88WNtyDOKqP+Gtwb0qENL7PnkQEbZ8ZajbYQBC20VV
haTAZT54ZELMijJvI8WJjuJDyAs8y6+Czvy2Q/p6naOC1rXAykCVzydVOkVYRrfQaqHc6Gttw7MZ
RztOYZ8NLn8ywCDQ3ruNr3+zbzLRRq89lh9z+BP3YaQutbrgUsJj8NFWzlHieS+8DHW5/5eL7ipE
0BZvJt9lCNVUm9H0XrWhgfGA1BM4ArfmgjB7Y8Ue8cCQC/LtvjI3p8fBdOQZxCNyAmQBaUVq7Kod
fE4n29j5w69pkvQnmqWqJRW4pdTqBqNYXmy6LkIyH66uzHVdYBhyTNLIrv5no4KmW2yDkPxHWWa0
hHM7sCdQEybgkUqMhJIiEF/rfeBL85pn8gv9tpBEC0zVhdHF+pKdfNAqy09D00HLkEBRObko6SmM
KSoaVpw5iNCkG0Y7nmZ0PdeSCweZ5EfD79ZGjYJjiIJCYdpXvLOfDlagxHe33o/dIRgc/dC19P9F
Ijyw0I3sZKTOg7nkqsroffS+SvVwQiDVlyK9WCyT3PSQGc4iRxsclo9leareRqV+3F3SMWXGEjHB
OpcVr1iYi7jxgqUvXwzDDixEJIqv5vuF9g8GW/M1svoRG+aRAae0U4gt5Bg41UTBMrHUX+U4lVOq
ecCNUFjzPyc8NgWBaloWAlMx8r/wLUgRDarolXWj2rxi0EjCEx6HXGeaMVGaoSOsrpBgaV0jLVc6
87oKmCP+ECyxVZPZzBX7CYAlVB0SoKLzBXMfaxHQfQErN1roLghvwdtpWKyWPzDdWUEu/cAPT/Cv
1FavsfhOagMRHjeVH3F2xCCAZk4vK+yV9/sp1k8d+bHTzaCQy7293LZXoSZW7sKcWcO4QJpSKnmh
6EdR16XccB8G0DQeLDlvWInAmjgYwK0YhsYB3LbeKtECsRVN3+SGFP39oPtZ3ubV5tt/++HfaXwZ
C+BhTu5f/uvNxf+6uJCWm+dhMQ4B6BmNx2G81OXTR9BaoC1cz/oCEozUNF4TWqsI2+vuhyzj02Gp
JpVV/J9HnPkSzJVDNsKyqpgdxmAea/9X68dZSmsyzSm4V7xt9+pjOaaXWJ1xXN9jSG3jNrnfH/19
ZYLnnoUx4QqX4Nm7M/MWPhnlNA9156wpIwzrcYFaGa0x8mHObOtXTZHQBXNe1b+COoeCrDERMHZb
snHnMcPWkK3ucBhi1T/GoxA6FB9+T6tWYtXSoEZNPmrZlaUZtCpoN4CQiHYZRWk7yenbH9fqiGYm
trDsgkudF1xy9GaEUoqqs2ZjckeuLKLaCwq6MXm64r8CJa/r+7N/XZonP6Orz5q3ul6citHPohbe
K3VokPTh/H3dOtBzU/S6B3N0TR14mTF6xcGdvnDdx8cP62vs+OPa8HFxw4Ppv01XjOUn3QjEBBRd
QhpV5Ll78cDq/FaNC47caxssKGIBwagGKOzmtTEQWVcUe1F3TTeb8P6fo59NjlDH3p5eUx2sGguR
MqR9hRXt1QHJ3962q1eggfxeG6xef/z2EAedmxlbGQLhQu9Kb4BO/e/YfKJB7orSgcd4t9zbj2lV
QLcO/PNDMCZiqd+PXxmcP234v/DyaI8Np2FqXZzGshKgEPngdzsuXZtVy/nGbQuIFEaff92fgtbT
dE9gyA/nbLnvikuPzuet87TawKrBocT5iYiq4gc2I2yadaQMNHrzrFkEpE3LQ5QakHDOTn1y2XpR
xQsO131wYG3h3/n1NRtfbmwIF/9CPMAmIqqEoBYVr80JKGxB4ihgM8MJaelRcS+Y4d/dKz2x2f83
dSrlnhUPrpVZ49iqlpunitvAMOy75kM3ut9vO/5Qfvuu007l1ant7/AqllHWFXmDmjilYDb60fZH
VvTghO5SloVSgp6dpX631FZUbIBa8k5sSrTW+cMBcLlcfppLjO36h4PUcOzjUCqrpGsP/gzm+hje
21XKQj2bTW4ZuzRarjeNYG2GLu4ED75s6H4SL/XvUK+G5fZ5LNHuB1mDRns4lMShkDdYWGjLF1S9
2zThNu/WRgb1pF5HIi90dNJpIDfjd0xdaYbxruAea0sSn2lPEZliMlInhhTTPx3lq+TbqSF4+Sdf
gzxFgvYKtecGcLDFd1x50gXRoYZ3oa/OLe0ROXf0qlFzO9/OZdegoA/5FKVVs4cWSCYQWMzhTKV8
LF+bQAP4R1YlsjUG8riR52YlFrOtS1wCngH65dV7pQG84+nXMyZJ+zv5epotVlNc872+T2GpIPb9
41DrPF17hsl/TkKXPO1Iz8NaRwlyJ2WdoaRHPkpdj7CWRn0qAOcVvq906BLrwXhFiiCKbz79Tt7n
PTtD1j77NmogCDmjiuGQ2tIt7Dv9EGf0o44Bd81+aFkpV1xrYBDlJLxUVm/TnosVpPFrjp/wbpum
HxOizzCpmF1B+UfjMRaoujIXtDRIH8Cx8NcY7//tWYt9v95GqoorMEsGwgCuKqbtuK0DvfWmoykr
No8XIAb2hYR1R4MLVp5iOyx65XXeXJUO53Y6ZhXinRgGaoeGe+zvkHz9cEidLsk7ujDqAy/SVjXM
IimX/TuuAGPcUbByRyQr6yn2BMZSoVSQDQjDSkZUUiCUe3hkNQHztD9IbAsRliSXBrSDELSx7oR7
OtG2t5D3YcesI4plrgF+o0raZVwBPIMB/FlkvfM0HFOJs0k0oqC53cSsRV7dbt0/LfvUj79OFSvl
ZYSq6u+6yfwEQ8Kzb5H0c909SHZbA1wc0TR1Bzj95sJsNiznMzhPweNHfI4YEXDDLf9Ve+/IIY9/
31pluBnkiC9U0k7EaR48uqT+RuTsS2RZSAFgtf2erl1ryHmsbwzs5k/NFxl+pS2SAE8sn1qfU//1
bOJGUX2joFsgX37dvMa2eYW+hV3tsX0r0/PX+Yf7pkO7E1x7ke47K4zyaf6jtZv5JjyX1hHGoA7B
b2benWOX2MOAibi8bTufq3v7qz4d+4xm7to2086WM9UBqwurro1Eq/WAPjL5fJvPwTf7O06Cn9rq
8WqGuAIwjR6ndpp2rG2zTubfB9KIYr8+rtFJBP8qo/nSstzie4eXQQOpwOIGYnSjEvJdGd2k1o66
FdlcOSWI/WgW325jXpllOEVVE/eO4gZLGEjsX/DsRvs6srpbzjPalnMHuIb7Gx2xkBPCxoRmPsJ/
KsZzBBMaTpG7tf0b9Z2zY9FKOvWexAh3q1naQQGh83XrtW0zeKxmQo7RLfMOgFHoJ5ilkG/Ia/Ch
Gn69y6pKPZldPIIiXd9X27YT2m4NGRKpU7ld+S0jr2tvj055Xmmls2PNAXSrVXrpLKmOL0/nGnXj
v/Mm/ruB0uNIyZZ6cvgDP7TLeDeTXtX/3/GcX6cG+fP8Nq2ySk+z5Xl8HR7HlyOKtnAaoQE+zyWe
sthtRJgnZompeONWwQ0H519zX12be5QbKUgKXGr2l6RJAMRPClemMoEUbucIHStOuk/WxsX97Fl6
JrqZ1D2XtckpL/KX99V9fV/zpEQ0vBKgYK48wFtbfTN0o9U107todGwjpUp67DRIoOtH2p4+e69h
2H/j1NT/9Brs/oRJLTUB0XFHhfBG+V/Iac7UWc+jC6Fm4r5iqIEX8m9su04THedRNHov4lk8y++R
1kF8QehA42m0qFyw0Amu+tmCwC62U3sakaWuKDUbG5Slz91zx78kWzfZ1TbpVLVq86cGh0v8L4S3
VDALFUuV3uhpnwIwcd+DbCD3RqLBrSJ9uYLEnGvpYrQhaK1StCUCD7AhG48wY6HMgjvug/PkRW4x
01yxIayaG2bpayUXWUhCQ9uXYQjzGweF8sep5j/m5rGroZ/aWcOa5Ug6DdEVUYkOetn8iKUiQpMO
Nd1hHRHPpbYFqldhWLb6xEmTcKScC2i9XVjXYkaC+ERuH9KqiVAkrq20lxXEVRl0CXtWGrDi0gk4
bROGEhCKLX3tl3uPwOFbwq175KycUFh6npViQSWbGRB/Ui1SKh2sZqRTJtRfWYooPFATuRtjFFT2
CVPm1oXRw6NaUsNoFyZFm4m2jT0TqgyBq3Kg0rNlO3LkPLOP4vfpGhNjsp0RhkNlnW1nwXw7OyGR
lYpIukJcWvDw6jQG8k60BmdfUuzSL14sg2xSxhLAnCFpvtlYLkEbeURuBhsQo0Kmzb0n94FCFVn2
UdUgVMJhoHNFwFxHvFZjtLLbYmwgjxJU0B39X4I3Gi8jnP22zvOPKx1uGeDdQNqFMwnHbfHchf8w
365sopWYn7W5qFfBLti9N8cdphUwOLNNtLvv7CkdTGe0zB1r9Oko9Yo+u4hz+vEOVQ7sC6tXSHUa
PRlyf1bXTmi3GPU2wwDLwg6vQqG6pJ6cHTUpfmCzcPFSeDBofoI13kPo79LeqR/2403l94RQNaCZ
Nb4sSLh0xG0TX4bX4MKci2bl1W2Rrkqbz+7y78Rx30FxWD1X6uVdfNwrfqiLYHZdXBel8W1xoWfz
JJykuwbPSXbWxuZaIyinzz1mK8DFMCeNeTo9ruBU8lOPW1bNDVacDZisdZgntbFYiPdVuKgeR8b4
NMjwEsmZseriqe90dBsnByWS0gdrHMyOo/PoNJmVu/V+TBy8yFtFty9Sn7Of91P6YKHWu/yUd6ef
x7/yLr63TvqMXZx0xWF4DKr9KoYUF+/VeXQuHso+6CDqcVtIo6ttFluUhnT9lu9S8/ZPnThzbgEE
kccCksjuCIfy2sGCl+uDe23PnlrXJnfjy7/rv3Lm3v41xh8Zm4SktFkH9hippBYPphRENVGsJBcV
pUMTynbZQ13wTv4NgS2cNPRIOyR6mGkAo777R3zxZVPSoBpHZapVWV2wM5ClQTQxVmG1aUh5jnLl
6AHPbd0rEUKlef50b2fC5G08Tc6u8Wy+a4hQRuCyI+NENB1fMXQh3Sa5rYXNLY45l+bNaKfrqNer
84Ht0AnhOAX4xowe/Q9Uj2N72/tU+g9jcLf86rub3BLAvm3JSU+dKoUddk8yUJoO+0TEpa26krN+
6ijcMnJXDeRs8Nxo7jnGvWsYjeNxyWNjLHlm+zf1j083vLrYafXueXtkMXRuncY4XMSQiMIF3aa5
GOrhhB4OQWK9zWN90cAaHjtRAzZd0guL7ZcoNDcZQk6ozSacMDLyySxd57tTyEHr3SfzBfCEpqsY
LWM8wIinUrDRO+oozS8LTdCLd+eB9Lq8IXTE1oCNCGsEvjsQTNnJGNIG1CiGNYKD4oCqIiN+owdf
5MO0uIktZiDaJmIpU/SSowM/DYR2wawBI9zmqSU/HOCIg/3Jma7OkvqpDIDGxonpoNuMMB3sxAiE
Y6SwZAW5u4Yy+tIg6t3hCyb+vXdDD6kDKxNihEJOnKyrszJHaRFBq4u5fVn0RXF8seC3zLk8SQSV
qKCIuN3n23JOHnX5T4ff/MzwWdBMfpw7/nefZkxlCsA08F64gVI2guyEkIMVgD35X3mFq0VbnmcG
lkZEEgyIzpMr80SFbXjflk01U1JA7bpSKqPzGNT/GEUxO+rJNedmb9velttbIID9HQEpYlKCwhnh
ZLuG05r0mFLrflm238xpgoarPluJsLLmPGHM5Ysk99uIsqdznp0mT7aaGdoDFsHua1FfXX/qq/fi
NXjQ5heCNIFF8nJCIFs2Z0LYlwO+cMculdd40k/+DpOoNr7368OS3/Drw+TUtOYRA+SO5VRpc1uU
V3p56SRlTwVHysGCTHLyI6xhHdipQNmQovzUfud0dvmBlXvbbgDy4FXn4S5chavS8r4PqMAeTofq
HMch9GfBAHfHcUneQnJzlyG9PN2V31KX5Fc6f/xJFUt5EFOdjHEdgrrggAGOhCKTpLY+i88i/qEi
/qOaNO5xk9JU6tUAVWrwj5yC6IR7QCB+1OpPnM53l/p6A55taUhYgh9GhftzIBHlROYyjbLzHNDd
JxcdC3qFrssGbA3IHmH3Sn257QU8NJpEkwQyVK2PPbdKQJEn8gl8GjR2N6RrGDTIfU02BmqortIn
/pY5Jqf7wmEPo++WojIdNUaSlMk6pOovblL6i1tbpcCVh8rlGGtCietr3gkHRtk5oBT3CalPQ4T3
+tcn7k363dMncuH0/o99EA0kTBDoeeQS1KkOHTul33O4PKOdY/YcO1HJKc9qtyYZvznCmohXvZW7
1Xb8IuZlsC9PQ34b7vAlwvUbX5vRu19FcQUVgoqN12OhRwKQ+fLUASnuSf1Fztba8d/R4Rr2AqXa
Nm4glyXtuTnMWW1S5wTrJFchF1dHxuAGRvaTYUFaG9QGpi8KswyQjGEAD5nz7wU0+PNKUwjKdAqi
xeMOw6ddZZpSxhcpWRYNVWJ1s52MUez3j3h3DcrYaXg2JgkP79Q/9d9XNwLgZG5Qhej9PqanLqsM
Gu+SZ3D2ZfwWNLU+KqAIJ1K31GAb4ls/CnJ9NYbWrCX8nKnea8p5ZzQvZy3Ax2+bRMr4JXxhuy47
wewM0/BC4qjJePoBWWBLfnWoiXrE62V3iL+J0FykRU5pQmoFEqFSue1gcMM9Itccx9pATgQ6Vn2V
hsGJ0wVYK+rS/YebzVSzpQxFORdevAqoKEFaUu6cV5SI8SOlcKve63kDckRlwfDVfFfazycAzvhi
+4RuQRclD6soO1++/DXobF4ZZ2MLimBtHqyClb2wFye/kMGqAljpqcQhZeF28s51o1e0o1f/+2xt
B8i9SNTgS2IM7z+9Uj/ql3w4uegMFe/JrkOBerl338N5Di9OzDhHGbK8LMvrYE6sG+MBQoRL7HrC
vIBbV6s5qZdsuLSH4bzADihx+Pfn2zG7xr+r4sYrTg2id+omTL7eF+74yz+A14jxla8fk8coHUga
1uiL8adb+iPx2KdjaEr3dUSe7PKtvlknMa/RSYfyLpT4YACp35W1RAWrkzNTuJjKUrx/9s/1GfUV
flFHHws6gCqLvCE5tYhXqnxswIZa9153UzKhYf3mAIPdT4IaYsoWaTuYk+BiQHcrtcieTyTyPrlL
1/z0zmcnI+kAW07c5N92k/xLEXB36B3wvOMw1yJTCwYJXbV/rElydJIyYCmqaXjlQJB4lJCg3EeP
Y9OmRu6as9H1MqhNb6sA4g8M0vUF5IxSoA1Clk0ihMwXaj0sMoRb3coAt4wIv9ArPk7ZTwXMFU8j
SDXUUSl4oqyU/VN4wceQsOnfGZdutpVUNr+QLABEgDogjZbxd2+mNMa8OzeGNnE49hCIoSqd0y8x
wdXE/dwtW/sjRuBZ83InJc8wEEhfHaGGdD8Ag1hckB9/EFOAImLdR9JEFQ0TouWzd4cWSM77blbA
hO6t10/YaN3qYPJeA5HTMNlBMl99SwriUzy3+xCaXwAHNBjYPRCgwvDHXOjcDxgDq8jCiaqd7DDn
g7ROqJ2B6lydOzTH1ZeiSOJE+PD2eSfISHg/YLsmdz8NxNKhhjdH5VdYg4IfmSPKnsh2hpGLbsl2
UuyztL3GAI6YMzgbQM8bqt/CXoXyBfltuebcTyS3JxXFRRtTZgoyS72v3iMdlbBE3p2SlyjVlUIn
dEWcoexJqltqVXsUOpBBJHRpTliSK07HalIdp49j2lyvAwc5D7G4SoACoKlxE9FCJlV5P+yJ7Hw8
VN/u8QDXBfkoUzn1gmEYNe/l0fUv6tZ/w/1lZrWvM1BEKOE/lX5MMKkanOhp/WxHmXPy1X3+BuAB
aCrY3gHAxUR70+LSBgMHvoTgqUP5f5i7hBR6aH0rvmHrswkPxsTEmNE/d2RXrZhB98q/BS9I8CT6
sQSeanglDYiABJVWda/CrdieAhp4gwUQAzQSII+AbEMtea2dYpoqZlrtdCGqbO6A849dDXeFC3+v
cRpVCr+BKor4qp6+qkHecqP4T8di/YABjthK+meUKdCjs1zUf6d66gsX1MNpKZdrBxXdyLUI7zqO
a/eTAFy8vAfVYqogLSvrsiIy4l/grTAHYuf0ml5S9UywoTJlvcaDxP1Tde8lr4Ys88CkemJz1n68
mwCfQV816ncv9vhljHbx02xM3zsWiBTuC/rDCuSkj3OcYCztYxIchk1Mk6RqVhmvjGYo6PzT+pwN
P+Ns+J2ko+osHZUWpUV99kIDNwONM34YiQLagw7FkjdFbosbzJxl+nCkY7jjpwBL5UmPG7wzf419
tq7sz8vXWlTzy4XOURI0fkf1ARWtgh9c7VzYPz5w6vyMVsIIIiojye+oSvW4Qcij4mYQslaTpRTr
orurDqXehGKtyI7gyVaypKsCSs8X9TIaG+V/lp+CDklcqSmhK5bEUGU0HbmaL6duN0LwZOdjusHh
ta9RQVtnsxjBtSj2aDno8II2+96vbKz5G9RkZf19iZN3x13Ut1BRhn59UO58vDI06pQlxE2raFjN
rBke3QCh1dxAUgig6acgOYfnuUtNr3JpgiBbiCWNEZUzwiyeWqj5Uw+jvKWaUoiKk8LskEBC6mip
4sT+Ik3gN/riSCia6jxWaVebCrp0aNjjkAXrTTTN+c/bNSeYrE4COpFU1vK2wNXhUJ+YCP7PcMao
+sNhuFpdM2wm1NBw9YBZmTov6Km4qvmvXrh1+PyNUfJx7WPvsae95B1ay9VHBIOMYQ0fD9/AIz2E
zqDsRzwo5I7GAkGlTQXelCLNf3I4PMxyUA+MHz5EIcwmNsvJ5RZ9ccTZEWNDSgqRzqUYuXtGP558
2LelsSgUJPIaKA7MMA71i/P5Ndqf3wjeCfQgiTplxfH1I8gtmS+6kWZtwpzGYH8E7DjSZHyhm5Im
77r7EjidgADcCD5n/zzcVrx3Aj0X6V8D92qz9cJvCymXT3WFlitJB4LEK2qfA8eAjtGvzKtwGW69
w42kN2jV0SCcl3XaZafDxGvMdKtOaCpEF7pQadn7Iw0WloJwpEqdy9Wv1FxquPVJfQCn/w0Xa4Ke
fv00+694VIUSuc4+ffwZRrVXJ/Gi5ZN+QQ3nsW9gRDt89iM83tGC5D8ns3ldsPkJ6/rsSA0DAtXF
va+GBRK+3nowqbqNvtWnPyv+cvQayJu8Mm6QBCD+YCtRvwQ0LWu1EhBd5obvoAFJS4iqdg7tH2KQ
1rF/4d7l+to+DXQv/Xq+Z7FCCLHFHRt4FECaNX2v582LjWc+VUMIMjwoHur8oNuHnmeyKUaFrFmt
8rYOkcEwhYEWAgmVFUHblDQQSG/ZO/eVXDwhcbjcWEKgx9wqqewcZ2XArlW6wkFSiFp5l64am+cu
3mWbbIMSi93y1bQClzLbNmxKOfHkwK7EL8PlRnX7pZOq4lwiXfRv1/VlzdqAmofVhJlrwkRi7rA8
4xLPXIHd8HTO+LpcYL/cUdEUQWXSSf/FRG9s6NCP7875HzSzhxKY1bad4aUIykbV1C+Pq2PMyMcx
cHytn1I0+EkX6eI1e06y3puNN8bVUUpHHfJqu8ODIazESdKkChZqlzhtm8lxZuJmROvddkAbOSoT
QW80r7fKAP+YC8i6wXYrsKVa2dM9BmwaLFE3aojQZg3/WetcbgzxZwVBzLt33SS2C52HHrtITKhG
dnDnNXmZBlr9/nVz2uM0BIV5FQM+BV8ote062PNvyuYXOl8UtCNUnGjCVa/js4T744R44Nms2W24
TnzbtL4Kft5PpuF7R/B4IQmCZOyfEal3Kx1zprq2yB9yYCLqhE4OygMunlH+t/BeEs9YibYFMl5g
akLIqYqCBBXOTGn7OL8ts4OsCXUUKJGoBPILKygEJNsycUpqzWjrtLbi1aY9WVKlZR/nUSLAmuF+
KQBZplO6Nx8YFrSslKyNh5trmeZfMd3VTX9eVN3Fhn7d3yYFY2XsNq9eMHfkCUmrgFJHtoGYCLrf
5XsZ/CGlBTaodR7U5dUQNfAvqFO3vpJfDHK7Jzi9Xm1HEbLbIHZH5DutgVDIn7aBllRPVn3NIi2J
elQbKfc/KSlIBRt00nHKbp6OawOsTQbs+Ef6N6ncT8SQlzVUZ6HQ09LLBT2DYofYkZKhK70vwqJw
BD1SPrMfwDL45pkDv1O7L9MWfnRxq8wqM3uRTtMp9ebFFVlZfIgRkj4PyYEdmcWzsS/t05a6x4qv
B4WTBlU31FU2tTySV1FLtLFrOw0xH6iNUiIK/IeuGDfAkvK1FtyxIHrjUCDHkgT1oNh/uj1wnzl2
tcqjnicSpN5OdzVE9YDQdcfeNKZnRLsyM5bo1xzbUtt3TToQjMlJiInGUrCDIFHi0iN47NAiMwZY
OumH1zvNTtTILnRloVJsNU92+7a6rZjIc3suLXEN3+ba8NK/9BOKlpR1tl1mOFR6G1WKTjPhLrK6
zz+WW4rS558KzjBnwDET6hQJEdbkd7hQ5qwySUkqw9/q/nW4LI+hm64vy3T9wXD79FsG5WbECh2t
kTJokZX9tsxrjty27WpP0ByW/FNjKqF/dYzxXp55Y9/PuDBawlrgjmBGSJxJvgGXxNsGLvaoPpKN
X3P9+P0u7fV3Gc+/2NLd5xJ66zh1j8K7U0DuKik3XqZAT3xolRaL4qKyGVltx35AR0asoB8YQgdz
m04HEdmxFrt6D8UNFwZJYK6TLDQuiKOM9tsPplvUZw18HOSzcB4+2OTLv6/edXybX7idpzg6sOf4
Nv3K1aLp2M/88vLz++QoH7YTunjN2C8ZNRo4xIIHnFEM6CYUCsImjXqIZYz189daW2t2EPlA0EQI
3vuVPDZFKEqWRpm2bW2MvwT+A/Xaw61B+t48Ru41xFGs+UAMhuUYBDN6ODccOx5j5nZfBlPzYB6k
LxQXfdvZietcIQXWhiq2sziO4sJKLPCg05x6wGlVvWCYQkdmV+2t0BfSAQlWFWT7w+RwAFAC+6GU
JM4Bxhif7ofd/tqL7h0iUYDsDCdIwOwntkf9rNJGCUoGPkSEd+8AAWV/j/3lNqcfALHAux2TgFdb
yY6XCkaY09+wlFTRL4ahsTcHadgkksOu7Gq0iF+923Mgjud9CPsaikmAl+26ksBOIG61kRxuJw+4
rEfa+n25Hu+ekBQLMxBp+ZUvPTMnGSbDUtW5jXF0JzOSfj/qWmAtBjgLCvHcC0mGdcqxjpCRsXjN
tYK8rKxeOEdIOZ+txqxMHirfKDVmsz01RYvE4c3diqGEkhASaTOgaLcxqpDSXWH5Ry36BGA8Bo5c
mctN/u5lGjG9ZImrjPczuPU+dMmEXYKIsgHnmni8kWvb/SsFjJQ+ZgFMnNM4Ijy4jn8qfjKs+R8S
QMFFBprYO3ocAiMP6wGmHNgEFsFunU5F0RqMq2362TAbXiF148F2iV12tls32WRTPSxpnyldma2M
0BPMZJPrxMDaEZN1WXG2G3TT/57/EoKBr1Mmkt5leMkSHY4+P5FXWn3LLlQSUtN/1UWVR4B7gQHi
tr9Pfh5XZXqbE+UygoCGE0B9TdsPnGKXDS8hZIlxpf3eoES3oznqpum1dUGvavcu1857ipzK+0Ih
9L5RKxwag1N5UDt7Zto+TW9LnsoL8F3G0Pfg6/FLfnXcOuVvn6nWsia3dPREndnE4RZZlVs7/B9N
57WcutZs4SdSFZIAoVtlco43lDELJCGU89Ofb3qfv+zt7eWAQWHO7tEj3CuyTXQaTsgsLI0XqDJ1
bMgHTrhiJKugN9JpgXwIpnVtYNsHvZjTxtQpNz87zYkKK/zeogM3PlZ+78CMfItb7stG3BIlYZcj
u1MPUb59e5ym6+RfdI0OEjUO0WYd9mniDWvsCBo+YOtuQKFGwd7BpLE/3OIgPFDxkIGkmHCPPAwM
dLwRmFT2ZyhMdAk19LIvXvrhCntbEL5yJlbP6tLP4pO2xYE5545YBszogauA1Th3DsQ4fwXSnTyJ
TDwEB8gKHHLA8I8jxashWojlYJ9Cahf7844det1v5W2aOwwg4xeW+aa2FT7MmAzZMrX6aFFuPnPg
BKLuuLO4GptTjJkgx2HytWvCh0hax0ARjKQ1NKzJzn1Nd2J2o72wY2DASd4ZVCNUUPxMASMsXn/t
oJ+B0t1P4hIOKbFp4Lcqhao/a2VztFNwSKia60HEblE3UD2yt0SP2gjPCgfznD98h3NGR3MTWMln
VhD+8L59oXiQynCOqFWYCUG2uLOkGMwdBpvwbjFJyB8lKx5DOqgxOK+Cqs+LVYM79jzfNwib3SID
Cfj6jkz8i7DdS6jM07UCJOslK/4tYSPGKk/fuMywV98MVsWsR4ghdNjNPPihQm9zLwN1hluurHE4
0OAiyosyNqvu8QEWZ+zxtnJ9DTl23QKWH2r4/qWhPfPQHlBEMqDjfTO8vTUr+9o9bsahB6+W949m
hEhNnD52RjhNVF4AFBCB+l4DhgOw6qlmGMlM9sWlpoWn08DLnSsP2iRPK/TECKQlQpQwmsaKfsbw
npgtNxgp4iJ96N1Ax5sa+iSX1ZdPMV8jEZEiEESIEcqX0sce6kYNgfnXj+0WtiSk1mSOPTVFs28N
0SlAnqiexTN7hl5WGfktvk2YdflGsmeGGEMowIwW85fWgMiknPPRiimkpXjZfowXHlPedQ33UzL7
IbgldvfSFP6A4kQQykIzkOYT0nO4c5hSt8wOq0f2YK+EFDdIzeSlwo1+yb8+VtiVmfwIL5d+8bd2
MsYDwrD6RbJKMbr1LdW3pEsE/ITLS3nIN/lmgtBnF3gaECrmSl+MCZKJeb+VlJOSYo4zR2Nl850C
H4vE7vy1stIO5d+5uqeuCvGgIASmmylnomNaI0/septcKdxHPygQQcZjuEJsZbB0fmTQYl4mkK+2
UTcMSnvGANW2XWPuKF40nv8crPpjd9Wq92c6ZSFKfHUeRnZ9y3tXwuKtnX7XHQ0IY5lr/6SMZX8E
zImxmGIHEU5U4AQYUQmrQ6EfBB7a96gKD1zDYqvDyuz/zRKRsuCIJkwBQFx/hG9b+/s+4SgAYEAV
An7NJF46SIfRVePqOvMEQ7ywRFC0iheGzrxFOKYIN0t9fd++d8EupGD67tJNeUhw0OGQsmgIHVW2
Cjf+RphYhcTIXwQmpuCTJowzhJXYxBZx9AUEEUERSd2PGFsfYlvY44rhfjgT1DNhrxsei3P2EDfO
ufjj/UxWXBaxiZuFjy3Jh5AkRulOCX1u7GWO8KVmc9l/nWQNQwagPLRfKJ6GOSE45OViO4BavjJL
xRDlXEmmQbNKkCas/IvAbhi5Ap+WwKQUkP6asSxNMY2x9wHKUBcFHFrhvSlROyYngfCV1v+OaIx1
wn8B2EOApcLMEVfjbwHQO/KyrcDOgYZAQgKEVUeImcKccfQgXllw1ADs11yoQBmlfSfYyz8pe+Et
L7hgDMf/qpePN6Ie5e2gtFbCOZdsZhq7CGu7z4K+G6CoUiG3GDrObU7EqC/GfgDj1uXojJ4GKDWb
D0BDvPHYHGHEDgGNf8pIORCmzQtqGQ9sS0E4Qf68Qv34XwEsL8QYS4yviHziQpPW/gYNDqB45rJx
4ZNP6zhPHfHdAWsqStr2kO1Gi/wp9LRv77+UTArU0x32NYae2uXuArnxTPpDCpZRcg3n7NTBPJiT
2EwVJmAZAdDU2GnwEAD9nijKhHVNSvAwuzn+EMgiVsKELT2A4S0+9uj8Xf6O1zDaUIRTtxhMtrTH
8Kg7E9RdXrAdhJZUORqjO6u7jhcxGdInNdyKtGenJvRIAZZmzu7gWXb4hFbc4r1zR0A5nmatG6h7
5aoxSljosIVb8sUBDi76Z4bhPkDNU97xEMNrkd/kftfSJyPsa7w68WRy3uqTXK4UVE6K7PgEm6X6
VZbtMFizl6edKbX2iI8dzbycMzNDIUMZ5WaHDa38x4jm7fnTsibtxSaKF96bcvMzU+k0mKr2wpd4
zHf0fUjAVGWqbzcB+Q7sAmLGHeGkti6QcDOTVY4JlLvXGyBn0eEclrFsjxmd6U5KOkNhppUVlutv
udJjhOyeAhMlm0s4J6ne6KrsMCLykzU540F7vEfnhovFptyJnnU31y9ZCqVnh4BSPozNMHaagNug
17Fi0VXM/VihCoa7b2IwjP6ST6b6ZYxKg4gYuMkKswwqX/EbfK6yWkcuF2YJ+/KQTeaDk3/VqQNx
TpTo6sl4Kmk8pLXqyHSuYIkNVwlXJDcZe1Nn+zA9fv3F/R9Wk9qz4ybNHbyZcxz5v2aOBH/VFU46
JXZYHtmx7oXYAMmrGioi1zWumId++j210qySl1K+DfAARYRHIO/EiXuB3qoPYP8tKPbwJD0y/GRq
5mWDZ4PseGK2GpN5TN+N+1oFxonZFX2cm+6Me6hcXxXlnT4NsRHaqYWT4QeqGiVgyiy7r4NgV7V7
tdxp2e8o2ejygRhGNvC3b7fxnHmlPrZGjLfflhpZXBiC5bnk/6PBVdmf223CvarjdUlx6KtTrrMO
Jc+0Yi1Hf3ef91DwJQ9I7z7tJ47fW4R8EXoBi8Nrkp934/GPj5tzwY9MZqEl2qKj5kjMPZKV+ojI
ya6bkyJ5d0q1Nzb5DbMTFlgqfIhQjadj9gm/joeDX3dM3rNBAGg73Ge1Ee++FOXnDBLZ8NYOsTpI
YNb2LHeVNVhryES4E0EbdkAjul0DNW++y3FsZsCPEOmvGMkBDEGSPY0Q+KtmUiN8Pw1+u9/7bnCj
akrHXplZk9SdoCfXkCoY3ytVS7xjb65FUdxdiyMTsVOb4ubfzSVo+RMYcYOI5+C/AGXGivn+WKis
03mLBGawD7B1xK7kNcw9AjPhAv8iGgOTcpApdNkU0zsCPXpPXw7XoGFQcimZmD5VZiRCAjhYisNF
kF00mJK4lFzupGjxx2dpb4xed0QEy8obCGtCdrS55FKqpVDC4BQxE4CsXtj99ne4l/69h8zM/66n
fa7M1MaKfwK6FHcS0eHMh9jHwe0bMsg9he3P++so3V6KxaAbMFKx2sJRFKNTLIkaB48Ywj3BF0kF
fTNuYsctkRnlFr0bphc5L1OFa8UQ0Deb7/qt2TUzMU4JoDyx9UMrQTNHlB1zct8JuKZGM66TAbNU
EHzlqJLJigKCFTOsnWpoQZPS6LtsGS+8QWxy8dTi26lcGp1YCRjxaWxCtK5s79v+0IaUfya7VglO
p81iBuzRdlgvU7iVPAmKcAz02D4l4nvCFWkjHzOB2lSYaFdS6aAwLtII7ZOJIYJ7uVet8Wn4NvOx
mxxbmK6U6ZTzRkBZNZrSyLB4RhtdMunGJkNDxWSZsMBts6qWw3+I2QIWYfqVZUmt+jGUMcuHqWIn
uZayWapCy4mXo4+ZHTUvyRY0fGn/L5hsfNoAJu2IApgEz3ilNMzVqkCP0azU4ZFH4n4JYe2GjlTN
47cV/lKPykCJGJI6BfyB2nowMHnyaR1Yd0rpjC3EQ23SYdwkee3QRVfDliONYKNZMZmehfehsC9t
ESoi2Ef62JFaq43sgErRGRD9QQCPNloFaFQie0ImO0hCOlPAtHVnoDvwu4FHgZvM8cjT1Pk9dEan
VPbGn2M+WOes6KavXiWsVmO7ac/fSrMkOMPFIg+wG9SX4UuSzCrZhwS3UbKzFgo/AhEBhnk6oCee
OgLohNSHa63g6FNh8W0R2QGvkTw0QX6RVsKzkiTO1osaSJ4TBEwGlEbSswBclfk9c9tyrW8ympUo
3AS9BU80/Dfk1KB9RCmGwB0JceVqyPFKO/+bITBjePSakB8FRzrw75Zy69g9gb43o8edS7Fx6mYj
I024ji7MkNd3aLDZzB+x9+HLFUXrbrKR2R1QsTChgiUm3MrS66ezOGvYRv4IV70HhIkdhg+HbN6J
sGlQZNq90V5af1domWk+EvxtiPLYKM/JJp+ycbAPKdyQoHcgHqiKcudLeSdbIdMEcP/XiPOGEgVP
SYWqVX7b5duuVcZAlhZacMLC1kTVoUMBenuVxNRlIQ/3arvtx2aX2drYbD90PswXLbU91J952c2S
j0kzlkAWRZX/x1x9N07cmg0+R52b3vqWvde5y+ipnLY1Q2yMUocU3xyPQAqpf2nkjrVljRyI6+S+
LdrNiMCEN565GOGkVt27Jow4mTis7yGPbBWWCkC7DS3ex0PP98goLhq35a6XrBxvEHJdCDrOnAGW
9PXap6iOWBekaxk/8mhT8TxRotGc5p+5T19UzN/R0i/X6n1XJbMepl28Iw2tvN7Nbz5P1HWLh6+l
cWNELEn4zjH+1rEYqzc1hEU7flJ5mUOUr8vkMYpNmMj7Csa9iaN0ZUrzwRbfgEuHqx9mFj2FPiNu
MEUuKfwhHKYEX2dQLcZfq+B2QFZaOlj1YRIaXSFicECfiW6WNfLz0W+zHbKLTEcOF5Kp3wBxr+AX
FWtoYbFOhBTnoChrPB1hwgl3GoHXJpBxCNzEBOdDl3CfdTYW3RJK8xoSARSMhfbE+IdLY2zUzOIV
1guAKxlvN5RWlNX39cRVL4OPl8Rudbp/pj6WPlQw6eobzYBVRa1VuV9lNmJUp1kl8ZTwLJJ5k266
csddqyzu/bIuZjUWJlgcTQffOffWZDCD/gAr6dQkJ4mIs/Gl/iVbpANVvuFSI0nWYDc5quT+zb9k
qiACCTYwAGsm+71PI2wO2gVMb+mpCiNIDk1ixZKXYIlSGn3yAwW5DzcwpyvZ1vuLhCDs3xcmI1NZ
zdBCu8r332oDtdhQrxoWYFg7rLLIUtfZPLoMWCKdBIIIy5wwgY+Y0IKcYwSR0B9wbj8r/VL05gfU
56/UG7TsdKLx1y8Nbejl8xMzVNcBmAqDIeqxpGubI6ODI2W1Gmj6f86D8FGFv0C6kR4G+FDNvFJ1
AMTRvHVnpV9zmpLhFjNxOBcLivwUNhTPQ/oVCBhrxmiunAC2Zr0jYnU5+IybsaM2IKT0Fzp2jkzi
aWQKbApbnd5XsbvlFSQvLM9hk/2jMO/oC5cTODGXCpnymGmspbvxUn/Kz8A3EQnKupgVcy2oC7af
MfdeyxhgJBvdUZ0zOWfKN5z2wu781QG47Qh7BIXZyFYAAJxwNyIB1mZFOOEMr5BPYNX2+7756Mr/
yVazhDkA6SCwMlAO2isz3owkq2BB+ImeE4gR1FenZIYONbXZ9NXHl928fI5PdNbD2AJYbo6DjzFG
ncoWgdnQJWBEfUinQK3EC4Egrznb62BX3Gj1jvqOyQIjev8whu4ysobLise5jQAMIlw0kzOem6b/
jzV2COtGRAKQAvtgUXAwjH+CsL2BSzRbuo5XOtexocJMpXehCO+QuEFUwRMzsMe3MOI69mLVzD7I
NVa57g5fZTEFJKwnTA3HsQtMoIBIrBi/4wBFhrsVBfy5+sAFoV7ioXnXLrThqu4uJy+a8p7++LsD
bpxNJDxI62LKAGci2I5s0OArLBLdssVpi/Gwbrf8fuz2vvUunH7iDjpvgmIM63U2D3WvWYObf8Dq
RhvZSjovqoV/qIf2h1scNfp498k2PNNvcapo81iRhtsvFJvGHZ9yYNcJTlBwoq3+MZF2IbP6W8b6
joJ2fB4cS5VMbpWJug9fN93qm4htgHtHAHXvtTqFkWCyn352XMWDEbcezA9YUhBIz9omHyJ5hLi4
hKXJJTn2qC+LBSzucNfsi/OHRdxjD1IyBj8wrMa7wa6mDbt2Hmu/rxkSI/EamQNsaBk5qH2H+wI4
8DsBxo/t4d0NCjciNGdIaNG8YpNLFlizjjN3QLeg2B23/B5Fwo7IMJINO9ik0E725Uyj5qcjfmnL
yd7HB9KlHRPC8NZhJJ2/voqBTvXru4PhYlDNCshsQJ6/vr8M6JqDqWgAChLKjEnsDEdmPYC8QS0C
PC/P/dSmkOtMPTuV8ILpuIMfDf4X4qR8Vcf7sbTu4N+86p90992QrA6Drja7Q7apfERn72bWfxll
ot8Zv110q9j8yG6nmj4zPmSg8Ovp/fXwDD1WChiMBOaXvja3YNgyh8XZDHUI0lqz3d75XHPzFSGk
dzRsEUZy+Yv2RrvRBrI12BFiqRNTkVdI3jYiUS2wwqHuNeNnG85htc0YecOGk7BtbcDyJC/CBVkl
I4KdiIv8z1N/sGVRIoaHvBbJ69fqPrElp5nxEdP6zwt63djijuz3IxhaXx5V5L3JG0CWw2gqDLa+
Z2UlPhPWspPdBNaSVRHz+hwhNdEPkwyxnm4FqRW+X4NuQSN2nzgdzvkGQCNGGDuCthqPCjD3PamZ
7quJ0fpevKzO/nb+RQ2kXQe3BJz8rF7RGfn/hEohWEgnCP8HHE/SFQbhIhm8wGBPp0Qowu2AnfLa
BhuVfvfhw/VPjeYBk75OaI7FZVnt37gKzN8fs3owsaxpPjtsrAQjToKCRwtWXTrDqjB8/pCl7u+E
VQRx80AXmsWAaxG98A64Bm8Ixnbmew2uPdgEfJYZM/ViweyKfQnkafhEr460fUieLvY0pASFjHOs
9z+RxtuhDO/tUnG5tJq/YY7aL1NY9j96w58S74D5l/tve5JfPcvASqkoqRgcO3nhoCOiq5Nezd34
MMwVnGVUak42hLw5DRMRgjqGtME4fUh7Z4aASPpUGjnF4W74b0NmyYKnwu9MYJEbcKYjEsFZ9E58
s1vkJ34hgQvdGfVPR8t5SVlFrh8238uEg44FQWAF+AHTdLotBBSdzd4oDjwmpNP8hO5DlWzo4v5O
f/GHa5h0VlG7vbKsnpO7W+zDW3TsQlaaLqU5u4XqLrq8X2xi1HX4HjE/+7p3XJzdBHelhFwh6mAS
/Yi1mY5Xyd1CXVgQdcgE2ilvyDsZfNWr9DjBcxXGFyo1GYqbTfmqUArD8d+lW7Tpo9Ya0RFPwEeR
GeomSH7AyUb7qh5rN/037sHgDY26V+RfYjpzURZQ4tAUcPxYqX/6W7XPt8jhIdyUEzM/DZhXHhUR
TfcaXxhkpivFabhOIP4IU0ecFWerFcfIHl78lba84zaRzu7wLZCnX0WKpAgBh7K3q4hoJNPLzY9o
NIRWKt51C/mHtSUY27o7Jp7bn4spA2ttNn//ltQamTGRzMGB5kmBHQ6Fm0Xd4gRqJ5r9aJo4w4FB
Md3k52i86cm7pCdY89Nxbd3PjGaAUEYufSECTZxF8cET7HqjYpZ2VW5vVhr6WSaehZ36tvKCrjXg
cYm+C6wh8B2Ies6QJaWqN4f/ql14ocH2f8c/2HWwl8C1rFbphiJ2cOom4ksTpIOKS3ZH96pObKi3
iqrKSZ/Uj/nhDTHfo175rmT2z97obqQsUPpispevRZMsW+Xzk5tpIMITIBN42Q+FHfwLUYLhKJWB
gsBUpcQXNFa77J2IjObWInhh22ITGF9T8b03Vz6ejq+UawCK9Icp2JIOI8DMEIJNNS3h5NOrMG7w
TW3fbbUndSvlRCRIxECqI5blAyqYIxkemomacd2NBH1PAbAcEhAFiG1lnmI00wFZmNAvPsZTx5sx
nIExuDD3Y7c9NmdYGM53PTyLOEf2UC/GSJzsa7tj3Wu8N1Es0O8MP11En1+/3YLWDkeuNA2PiGvd
gF4LHSc/jFb6Y9DH+TYOkEKLyQKrsFNybo/d0EPF3KDxy13OOXSPyB2eQ2ZQ7M12odiw0VCExo9h
vapxG7wRK6kgzlAUXOCjGSoN+reedQALk3qdITfQEvMkj1eoNtQj6IJ8LG9vrFLIQVSEXPyf+Cyc
6RQN0J+ZDjKV+aUVFLnXIhT7+7nWtypa15E9Tqdxauo4nQl1JA+dugEyZyiEvAm/cpGJ9J9lenDG
iZwJ0h0nywnH5JTYtKOW5Ai3IAiUf9lj/x2uuykI1kLIxE1NouX7z5c9NYVdA2fgT0PKlBi2Ad3M
DAshS+Sb/r3NyhsrBc8bQZZ+/aS2nxkhI0r05sJEPXCECWbudni9BwhvxRkAkuBNqKXFLEqkvf70
dYhPgcgdxXrawTWMoGNwISAvBAzCLk544k6F0a/QKog9427tdjpqjfLPc0YwElcoPGP7fx5HM5YD
X3jB4th/F0LKY+vOcmS/P7PVzDc8EW+jXyXmaOIpIdPmKW6x1IS/49v0Gutyif6MScA6dl/Y+ltb
r+PsA/ijAf6uAwcDCrPDKvT5PAm2nOAMCbvzsSv8H4WvYCPclNcPnA+3Mc53QiPhBDBgECEg31yH
E+x9EUe4EA0QRxyK458VnoUluHBH7I3poM0dlTLls+LYoqjZUgTaQtib7GGLclj/ezvOhJ1+aeJI
SbkoEu3/kz2K1Gkqp+El46ayxF4sUjN1gnKbP/cCoeMXi3rkCT9YwYOEx8lrXHUHVuCttPHRtmPY
+8VmaRM302hWMKRDz5eYKvpadaqGYuVH/c4rwe52lVv34xB/oTUMcHk6PkmlDbLznqfhD8MoCvIh
DoBfcyRv7rRhukvtrTJ3wpyGF6Wbqg9fnPGEDgtLcO5Pp21jiPfqLIxKOY+n+e0iuEiJsXwcRKTN
HQs/yBQmTdVbQATCxu5rXC4q/lcwtxqjmr8tRtTmUzykcMsuF/hbC4vrDG+7NR3V/Gvcbn8MaBFR
s74J+1ohH9EcBU4PRHi4GkI7UnGekH/wFthchUa0x78SZiO6HzvcC1NLdJ5CG8NVyYbyx8ND/LIH
ibKYIE5OEIExzclWusNeCYIxpycM70Y1cvpfUjGuDLjLt2lp++zU/8JuQAwx3DavMRIG/xKvsagB
9OURJrC37jNWc/C1AeDBNasXkE6aHsI7F5mcWjIduWKPNRudiU/zAZFmibBt+EtVUgRWg0Gg2wQW
O2O3H/WI7AeXFOo0IdwT5Je0v8+yswoujTM8xkMr2xG4Z2aDgQLfMQYamgkaltvQBmgau4MKvzM7
2GrAvhSHAWsebdxq5MiHeprKsFqCZi09EPlPGOIkzFMQuM5xMoICOprpO4K6Qqy74MdDGlXxAUlg
81lI1964+KzDNSRsAG8NhTyzSgvujPxe+JBDHdr/BmbGyfqe7/ZkxbojAUKAGl/RUepPtSFoQcbK
ENnNwr+AgKuCXYNNdSXuRZ41tTOZdbw/madVdJ08acx8Itb8vS9Z3b9uxTfYfrFDzkzB+teZG68p
eQXFgvyVraRNJbgxNHDb7sVF3d3wHSoRtwPDa8anWAOqMkoKthhG5dfhTwtp0vx61Y3JNLPkBGc4
178AahzwUQJiL9A/gevHDoywsQndTON4pPheRgeMqGa6ER+Ek+V/fqtDIgmEq6vguGN3Z5bPCTwj
dEv7NjbyfdYacIoAb7OjP7C0elXuuQ67DyuOfIbQ/jb5MSbMJgeT42bpE6+HYbWKqwuz5EyMGSEF
g8JuGOLKgUWzjOv1m2nCPNId4/sPI09tDkYB2lMAFuBaQdhMJQSCkIvetrBqUmZ3O/yn/6nhITeW
6J6yfb+pUhcSSfG1xx+RuUICuaPMQJ9YBKR0LRfTfPhqKINtQulo5Vt4DqwacH+BFVq6mB2w1XAA
imd9dxA4YDUP4jkgMMwNPny8PqefA9iqq9nQ38bMeDjNZlq4GHY3y4ix/seNYBG35y4x5QNkjL7A
bs/faOvEA1OrPIxFGJWYiIG4ERfttW+McW5mTGGg6uQXnolPNUsOp4B1itOo8CYz8kgxOmR0u8ZM
cJo7yhYfaTaDx5jiZw+anCILZmRsJhKVNbilEedWTJc98MAeR8EuABz5gafSNUe0Lrw6lAHcaZNY
UHR0WLqRp+C7V5nfn89JwgDqA8+RGiWxU8pGjgOrAWwOJs6ov95r1KF3ihripU5jBlZo8OZfH5Yp
4pcPYGbKvWCmA7tE788dDRUcGIHIC9DJjTqNwYdJ/ujMZmT06bbqPKbnjTyL3kwYZm/K2QvJNbAd
MdaD6tkei26es+V/Dcg5yXrvb7FMGF3VkUn2HQewINrgg53hOKXP2qWa106m4+O92w0xNhmZcMY4
0lB7Ndn6KDOtsAevsKb3d94rbNpKRvzdHEySozOYjY8ynhDq6iuD0nngkH8gLG6YvccJ4cptgO64
Krtl4753k2UEVpM+g90QN+qOjWgm5INQ5ADXGeFvex/JGboL97P9oPeLrXZf7vkmKwZKEe5m5nX1
gwWKHftjtgzHVBMRKAFP0Oo4wGPGOiYpFvqcXQ4BSgk7+n7rL3W752qYNMd8igP2qh2svoqb9k79
dUaLga01joQ76A2IqebeWb8pto6D03fVkJOjmwGQEkN3SN1Alb5XgjKKGbahFvN84oxYIXGMcbGh
nGuoGtC973GEeKTggxCuaQfAItsn6xg+FuTP0aJwGxmjDauh8lm26Dqm4chE3eTJREWy/JmIxjF2
3yowtrkE7XvGAlAe5APHs8sXqTXYCk7VieudhXe4bT+PlLjCTaG7kqvSRqiIP/oT3R0xyyDBcAMb
ynzfQqchp6vkcFS4WfbvX+Yu2Z49iPfRvyy35X/hbcQEb3dft6eChmJg9bqd3bG/SLfNWke89Jmq
LzTl02KqODFbvflj6q/JJZCWyWFgKYtqrWPg9jHzxBzjkgMLU0ZCe75zUs03FSz3YSlsA/onIsYx
uYWo7OVNtPqYKSyABGEjvhedWaB2h2vs22MuP6qy1eDAjBxqmkBZXPTb/+Lb4DHureaBv5iTrSmG
qme2+QOy7um6+jp6ZjbY7G+jD3yHV3icoOylVtox7ACEYSE8UhtQtziQEL/QYvfY0yBdw2cGaTSZ
PExwpxAEwTNvfKhPd495DyxWktveh8+0RIIfmuE5P0NTkFmo4CCoEBg83CMQ8Oecuzdj9gGma6EX
9lPpn+rGc4WBAclRbPT9a+LUS4DHsQYiCD2sb8h0CngZc8YLJHSNzcnEYfAwOONQP6cBOAZOuQ13
Mn3JFIDGwY2DgccTY1pG3twQEg+U0hjU9gdYZgc3UoE79mJQLrFvbfFDhtuE2fmypX0O39dakIMi
KKOg8LP7b7rLZ1Hkwo0c/ELpmXdXGQVHt8kuJFdg2ote+/f+K5FvyhBq/v6HBQYrQI46pkLtwn6e
uMW23DD75Wn5qH2iJQeMqbmqW79DFIW7/m5CHIsxE2sJTFt1GJZKc37gW3v9d/qu7Ykw4HDr0Osj
xiiXNH8G0eIzOimlrZpcliExWVhNN2u1unG5ggkB6axm36cisSfaGRvZeB3cnXzL1W3K23LOc3Kh
4HzsejMifC0VM99qyeLEVMfsV0Fl/tZzLZ7ia77MjpgMstL4uJeQb4gpIFVeyxg3mTWhOMUxA2CO
Nu02FwQ0jTIwq7vR/qRvR38xPGJxZHoamHgFFItPbQIx3ec8OUPD2QR9vjpj5Q9GdtOvNg0yOKdY
pEbi25pmvZ/vZ0XRPbT3fnZKmCwsws8U9DXdNWvmJ0DXcIReg9/RtoVHJhBsPZn3WI71KygVSenp
Ks56OTeT6g7YeSYwXJxMbK/mO/WS1PqSFsMGwQspwTHp+43BeULR7srLeEaLZeLyR0ghuzKff2G8
oNn3xp6PQ4egBQWH/3Ri9am1QfGQ1LIE1D/F9H4ppgIDEm8568HgQDwInpf8g7ZP9JbCjyun7RMd
rPDhSgn1Ev91c9AEJm4oL/6gAs3CcEjkPYguWbMmphBtdG4PIWpsI6GytYX4KmNoEhvET4luQjTI
wkcqYsCCm7AwCGJSVz2wKLGE9ZL4E6I/w41wNjAi/uPJuKJf/wpPKksRwwFaUfF14Q0n7E4Ti8Bj
oVHrzf8aNGEwJ+wT4bEBPTKn24iviH+HHl6kvOr/Xj0Y4ixdtSdtpuHdxJYouj/xQBPOl3gwwMlZ
ZZ2vwKtI6pSFP6cbVk0sUI4wKnkTwRQCARCa7oktb5A2T8GpiStjreGl/2XBzjsCvVB6uSqL1aL/
OOwG7due8EUj/wWVWeP38v2NYPvTXgw88d/EwZYRYCTFwbl0fRA4FnpYp8zbAVfET3xx7/SSZiV+
ju4He8fHAKvn5wgrDXBx9Tnhrq0tf3Kk1EeuTdE0WB2/GBVDcGIigpMxHR/Diz9jpzvpzA4wdduC
GgEFuO9f4fYUC5s6ZwLj5CgfhYFXjoiQBd0p9ioTWfEbwoUT20msI8CWGdfQphwyvGzaVWK1WFJS
aC1C5jCJxRMQLuKEejyfwmOeTZl+X4jv3ysROsIwHUEcpSseAu2K9FpXfY6PyOZ9jifwCFhBY/qt
y8hN5M8xsceodZelNk5/S/pAlOVomucKcdhPSs7CK1UjePBlERkizgh5KCA4ofmiwX09T09CCbYY
9s9PmnHpHbxrE+PEykQRpNjCs+m/tIwIPd4frEA2UYZCQOSZIYX/0+zVZGQNZzCVHAgx1hKeu41Y
vSCwuXaWMqETw6UIYfm8Bm5qzSkXzJPkELsC9d53yVX0RhYZYwRMzUVW4PssggnFJGQu0sMxErid
ANqd+KIy7SADElfChhEZId2epW98srqflVfwuBkfGTeZxBoSTf0+lw5DcKYqEKA3EaGK0ua9Dpf6
VcR731fiq/z832fVHIvBeXNuzhJeaACDZGogOWZUwW0FIZNzFm/F3SZAJ7wNraOKOU2znmCqwmrB
wlNjbChWEtkGtnaGTm/PjrMfAGeKJj7+l5njez/8HjjY2/xcJYZVKG+ciSO81QYL8ZvdAkv4H6Ey
lQHHZTPYKM5KNa8/wsr4esbAWDM3G/5vba5sb+ItNa7Cg6hDmyr+qvhccilLoOWJPw5x1r729g93
7lHgbj+Y3B1Lk3R0zIt4afvZHlOU5f1B48OCF81S15/Fy/h4X5kauZ4SegpjuOp2ObH1Q85mBeh6
S175RTAmcBTC1qC+1BcU7y76+D8Xh94JVowALGgliM56xt+99VBOcDhQdqKqG6Iche/CVSPyfhjj
CpX2grF3GNhfr79TYZPRUA4XQ2jC7FjTsiSZBc4oYY1OsusQfYkAexFDN7CLlXJSzHLa4en8LKdD
WAbxtTDyDcw0c/0Q0r3/QuF0p56qd7d8psiwGTPHV7AjgliecYVKDvsNUhuvAS9yYlW73nej5/An
8IQt8+RUTwteR4+FQn64v0SMnlCpQsX+KVYS8WnlVMA+QxrtoUnU0lQIBbsV0A90bsUuoamInMmH
EN7jx4J16+F7+y8jDAKzefgQ34bkTaTOQTl9FLf/3BOEX5psHIK/34koAf6U/QffXK8PQtGPDh/0
b4ZWDgsV8SZMVBDNTTN+gpi39WF9EM4pIDsWXzo8RB6D8JUQYU2PBxCWYoNhiXz0NSk2dm2AkKJs
wYFd+esf5mjtWmN4BMc6+4jxNvUG+xK4Z/rUr2aZqAucO5bYu8ndTpjNsJIj6QXcIHheDh+jPYYz
zasHJGDxZQUZ7SYjwBShT4RIQ1c2g2uJZT2yy0IECUOzDmIUKVC1Tup7Pi5/u/L3WzrFd9ZjrAIc
xmXNn0etiM0wdC70trqNVX7HYaNBx9uCzeVCj8ifYAHNYSfJRvKDpAyxBk0ureDoEj1lUJl5eKUZ
lvgV6s3IJKodkZSWTSMKB5qIB/wA6n+8J5CV/IW0tOv6KnJI35hsiHbT5a5g9SLvfYuIUr0ogxkN
S46+Q561mjfk0ASAo/9H03ktKa4EQfSLiMAI9yoPwhsheCEwg0AgjPB8/T0Je5eZ2Rms1OquLpOV
+fCAAQGOyaMFmZnXDYNU6bMTvS2YS6JabkKmYbalSNQqbm5FG0gNvifoIuHXML7EPFY8+CD8cu6p
hQKH7Tw9lIFBm9s6eFaFvUdaat9wv4FkKDI5gUH28hsqI7SLAtx5e/sJDa4NUv1m8WBdt3ae5ACU
88nbKUORCZrXrC2JaIiJbnWb9rjZbbxfFxmHTalZpJpAE5WdXx6gfCq6dwpbLdIB+ao/TbJMTTi0
tngGjiIu/pAgCp/t8GfQVD1+/LHLt+MRBAD4NLTQusmGXqinO6825kiIkmCmyLYy8oBtAORuF/VZ
fVy5gWcfJrBA+fudA9l1xX3b+1ES0lD3yQizzLrQxsePifmd3ADTg12Z5B8uUQjkEEuxssZraPQa
j/Yxm9UxOrT5D6rIrSwhs+J9W3CE1nC6oM8Df4DK7869PhzwrqWzA/4VUnFxPKiI/KS9b0aYVSWN
AasF6RVSCqRmmKnDDw0yJOcIuN52jiP/hPkWBH+O6imw8ZrlAc+gOcqB2uFIJeJqVcd4wYpuaGAB
X7R6bUq4HVEmHIlN9bY6Nkb3Vb19a7579D4AOKBlPNvEKJw8wYKCvnVoCTt3yh/qjXbNLRnNOKJw
8gC1KpbS14xi9fnQnJPMAXlj4OddXBi1Ti69bCTYn5NC1SkaHqLA18mOTAS9ugH1J1iq5x3qLbij
kMvZm01OymN8JdIlO5sOW49H1A6LslQQarYkV+jdhrSTn1SJG+aHwNcxutcIthDaKDd5hIN9OtKP
G5DbpLrcAmsGZtZphhD8tJoHW96IKXhi/YdX91nzOFP64RDRHn3IJhfoLjbIDnpADu6A6BbXW7vi
Prt7oiQvm+Eo/rw/+YYp4FKKGqkNnDI9+0X26HvvTcYlAUZQtpO/G4PSKY/vbCR7nwL+h44eWlgH
VS/X3A7KV3ebUQcuwXwen/EHz50CzTnEk3uL8l7STPo7iDtzCd7BcVw6UZlwjLx1y3koS5Pu2r4s
mO0+FOvYvC9dOHjJ2Nmlv6RZ+nsRCIESqPmgAWqvCQEtDbXTcid/JnNnZhmEeQRSIEmivJAodKDS
edqo43ODdnT3N2fXu6yfDfA6kOWBIKWCWO99aD7n5HCzUQZm8jZgY9omznHF/5W8c6EBwUwK7nzB
g+CxLggznoc8dqnbNJ6RTIAtNCihvIznGtSq7pxkDSJ38MTSltZKA4G2/r3NHodL/Sik9LDpB+gc
KgfJW4ExjEiR7kO0ZdtJ/8FCf6mqdZsdELL+/KUQ8zU42HnJp+b0gl82j29BufpDZiPuXlgmd+U+
bt5nH7xVEoLdprCnGdKdT3C+ct8AD6RI0kzpOAWAc+eKk2xuv9l4D2MgPglZNjr4axGApoLz2Flb
ko3rnCcWOqcWQ4Z/Ifi5kizjYo6O2LG6V0BSo+LC+ksYCJXe1ifUfbxsUCDX0W7nvCECvOW7lwY1
LzLwG9j9yEfNV9fW051aDpADwwViAAhDHQ88QHDDPt+YQg1LFs/1OkOrg6ulUhiKktZ0SgcAN1pJ
TcfqNGFkcfIuehTQRtK9OJFmJk3XMQp7DSfXxFnM29QYMbj50W5Kv3WymANkZKperCoNshGmdt8j
+ua/ESa8DuW2l/g4dnyV8ehUsZSvqshRN9YwPQRWjXU3ObT5dayglaolN4LXL51jld8Bmq/rSHBv
28TXENg3YHBBx0uppF+9VQVikjWeCmI5ip0nVcBhz4R4En7sH0+2wlpuTqWTeLzh6Eo9mF5Ca731
cq5uGbdSA4zPoD5KvhzKKuxyjESQTQTCtqZINeFgJj6Vn/puiAVSzjGCd5g/D/rs56RsgE/E+28k
7+bRO7TJrJ23zSJUf0w9ANSgCCvtM22yMZ3j09idQyBkwApPlGnfvH2XCrwYyp+PHvcaAHNh0Ql2
Sq4/D6N6j3YMiP8VpB++QTouIYG44n6NpL7BB6fDvbspLs80mgBeGurnfkiV29lC/30jPCSedH5Z
A53g2SLhsTx+FdC5IN+SJEhu90gvad6LZtBIOOAC0NudtR92+yJB3mV3NIJVy8SD6+Km4aR8i4/g
VelFNRBMlFQfokUUJdlk7LznhmEU5cxZYycq3oZcQ17NS6umHbRnI/6mwMnfM3cmOq7Zkspy96pn
4RUq5lOBU/KM0rzTTZEpiGXkgCQwyC4DSczLjUK/H0QZeNCTGS3lzc50EPCckawxf/7lzmynJuQX
yAtFbR3q7CR90MHLHIx0HtyhEyq5dfPR4rHf51J25aRoWIx85CyDNn+1l2KoUmn2+zEhT+GI9wji
quj9/22kmqrq3TwROhbIKPql1mFqbHbn4ANYIFtlr6C6guoDPpGs6uPgPQ2XZj3o9RxYgIlDi50c
HbNgWsA+rI2Bqvi62tsmF+s1ftPXwWGsviyuP0jABljAerPur9fUl5kW3ubQ3mzO1mbT76/7YT/Y
m0FzyLQmxA/Cp/VBNhx8oEVPLMP0itR2mRISV80Zkmo/Ib0ql0GXGq3FEfJigx2/19A5z3FjSpD9
cvQHPLVmQ2My4IJyv16CKBtD3OWe2GQGLJcFe1YkOloWmVm8H8E6ocWSKjWP4I3zIoHh9bm6IMy3
ZcVCQZspQyMauB696vKP6IQLzVdKRfxu9vm1bnaJX9DyC/9PXEhDkibu/rUp6i/81c4TIcP1OnbB
NqzB4RC/lxnustnvk2eIxKqiWnuxqXo7jKbEbOyk/1T/rkQspNQaA8EZAA7+Edl0930x9ogsS98x
lwMuSJwMW0ySZYBX0GHWQApKQPwF7LmKsyLFPQlD/ITNDHNEMMQIOUhTS/34O2+YREBDpKmsSfa7
LYkYGU3WSZcQyht4jKseX/5GloYER9q0ZMeJ8sSzpihNtwtQYPK0vA1FIuI6lfmJqI6nqXqoh/5Q
cyVYh8/mBQ60e5PWCBFbqDNhtqzS/1t2awTDj1Y9OnWykXT4tETQ3yMrU8RqhfdQ3bkEwkTRUN5Y
4OBPNTv5uMe6V34NAS3hrR62zv34d0+ddEMJEhhAAtsa5rIA1zAsiI38AEl3cna7Dp0EBo077Tky
CPCpQzaXzNis6+5r5lwbVe03bJgkssAfkyBXK0wCuLsG+pSCLTjVJ/hWpF3DNKwPX24ackbwIP74
3l4rOBG/JkSmJO/R164UKZWgDyiirRdQWVH6p9Ag7wNqG57G+SJzyyWWJABHuuC1Ynh/5tKJ8foM
AdtSRZJxuvM+erfCGtTiN+s4d8CR8W557Fjv8RAkdbfMw6MlaivdaNk1RWEMTsjRNvXL2SpBKYkM
rX62LUiOa85pIvwTYDyySIwIUNnEApXtyCxA5bPZyLT9r5gGUwuauEan5pQ4Bb3dGilcMmtbdmDy
0ISRhaNVp3WDsiEd/nrrrfcBA13mI0+BXmEMlCKuct7Pfqnxmv7+KvRyLfnkytv90oT3Zq0N0tS5
MG3aQAQr7ePK6JxzUP02E1qt4d616kNSnKXuZ13MW2Uw+VOua7UH50Mxser+PkwXiMalEzB09FM3
+cQmY4r8pUw9cDvQLzjnJmm9c0PtGLLWss9Jo0zh9JenpGLDPWKwhIyQNC/dFFjOci+3VhoYABQW
FVvxGyWxTMs+wELjkjnq0/AB3Beh0NiOIpbXCEq5LwEZuBzoJLgJVghS4QSvoAdfu7OFFey1Ig3o
zdvkmQBGCdyjn99NSJYp7IdU9F9Al7C0tX5+9nVb6VXBNN95+YOWkJAsFIgYJ6HnjWb6D/yR13Yp
by4P3WyrYLAem/e/dAYqQS2K8LHmJoe8XQgM9NPGNH+H9XdAgoIKeSV8ATLeZNAkVZovNBzJGKXN
y8c8rh83P6FSnKERByvEBY5estZhydXu+jO3Wu11tmIRMKaEUXzDcv/3i6j2VHZg2lytWpPjZhvC
GmBD2QSy6mPVDKdOzqALs1ujt6KD5milf9SdQZvsm/WCdYXCveDnJsgNT+gYd5+D1DlTuKMltKGS
9gcKjxx4WsOCC2CUrO+LEw1jNmjMwsGlISNd0NY9f6ME5zxxVub0WG17gDz5uoYnyMlCSADUdvMC
0OLRNQZbqVRgX65YBM6t3LCac2GAoN8GuGeM7ejEN3f7wL6LRwsdYlLcPy1t/a7sILgjB0IYknmo
9ZJT0//zpjJpInKQMWanh5D4JwIKETbcDSCJ0KZckdtBOnK1MmyUN736uEh3wpyKE9kRh/oorcZ7
r9C5+VWrTDME+fmcdSyxu01Q8jrfYSnd+yAumfTuG2YK2BRAiUCT6myrgwO6tzD2cMXfzn1T717f
To3uWPMSHltlsGWw2VXmk8KlHRebgHTrHHHBLkVXWo4+nTwZH7rWk61Npuu6SUNIREj2pMCC9h/Y
Wun0QgeidYuuQI5mOSKgYa39AeSUb96JNWPy3tuCHQLqADYxjAkI8c2Q+ClaYLIvuq84S6DTzXv6
zr/beDN0jtXaRpNcW+1tQkoAGcvn1AULcTuZcAnDfZ4iocue/d3zUo9ZUSA3SmaUMTcglJDs8qNX
a55qQTrIOxXI/2m9SUa0vJ06ycjYzJsidlGyluQta/PnlOBPqD7wb9Nc/ryK2NfelDXeyMpS+HS0
hUkKViyc5LHw+dKOvI4jxGm/V7Bvmt8Xs16QBBeEOBklo6fzgUBMlZAXqEhwkUwtrPcIEMdr66Xw
jOCkiVAQTh86N8ldlJx53UpgQaX7rep8qJLQcLymhP84ueXEAWZNIZEt7PNw8meHO4tV9uPLUsCv
FnFzPnh7F/8znP/9SlZgMtmyuOHWkLqTUPMcSrlNpV1pP61aG3CPRUusd92IowTubXaZEhuDbCL5
zwaFde/7eu7HdxXT4e1b2sHgkaRThpw6MyctYyfQokyt3rI63IVS8dbSgneoCfNdjtS60uv1oVbb
oXV1pNxZNsOwbIeRrAvpz9F3IUGTG0OmBwOoEUoOmkYyEsPowJFbJoH8TRXvnWqgv3+IUXFsi2v7
9325AAvo1Gk275731psCArNo33+iwT7Z96sdtDWGl2hSGaZRpQVZADRZ1XFuUVy/p0YPpZB1/glP
ozHNlum4lpjwdM+esPNA3m6TEgeeyYx9E5ej6mMCSaefLyWlr0x8r+TOZueectRyMeVzifI/O+Qc
9kZcdDqDo4RCNqsOOOIMRh0DZbCzmWfX+nLxltY4Ni+qMZS72IbYJIglJ8Wq+bnbj0HBSadHp0AR
Tt/15sm+klxBx6GI2kDNrQB8pWCX9wtq8tY9ikCzuqXX3AYfgvP9MNuHtUGugajO+jalrfW02Taq
N5yipDx4w8vLgd1Rh91ziEVS0Vc2S+qQ+DNBaX3ijZkDEFhljgHB8fpzlGKNvxsC0d2dGkZQD6vQ
aIPBvwETh3DtUGyepC5xW+zXj0EV1IFrUCNxb3C20EpGhIYiEFMpbT93032F7PQ8bd9m927mkTLh
+VBEFcbwEgCePHvlRpV9gVM7kYDEgGy9KiSe1I6oc6FVEu1RLSGdNsgojgx2sJG72yKkaiSlyY9D
VE8vF81SB/jTbjTKQFFKupvzrNiARHwAI3mcYJg8UWiyYUKnVnXQ/9km1z6TwniTdin3qzSBiEu6
N5++lheDkO3ajmdlo/GEFCNxKzU8aqAd8OSmEALRVolIi/GX1fiDvc6ly/EyTtt3OJenH7h7QqO7
a4FNhZHuGPI5UFe41zt4+T/6a7KQjpoLDYsU8inU0YL0QK1r+7Yu6x0RPUlkyvVvFxBEvj6mLUR8
EZsngrbeuwui58Qu877YNwZM9B6oY1I0hiLDgiIGEza3YKm6jHEh6PgDhLwjafD0AAdCsAC31T6A
XQHZiSVK138uHUtV+uPrTm5ZrftVfBAvT/s3UwQe4Cto9Jd3bW/h02/H4xx1ZALfJqcF2BoWR8RF
Xs0iiPuiLkF6cOuV6LP3K7ByQQK69y8HFz3o/Dreccx5hCNLWyudZu3j3qkMSFAWpslFGIMKuQLY
zXo0ot/t4mewK3dzBlnw9hHS1j4NETkLMTJaSZoFgJ5DuoZImpCeYNclVxPMBy8DHSKLByvlBrgV
2mCKZhG9rLxVgiQhPOCKt0vlIEdTPVQx/jXrvwE2UnbJ2Zc1ueiAdyv9ndZwZAAlLqGfRInyMchh
1z/OafSAfXRKYzIpSAjJkRxBrg039rJ8Bqg7GMF7SLabZvk6/fKAfL85GuWdWIyNS3DxhTi4EEbo
Rjw6ICVIgH9xCt2M9tYKXLPyd2WkCQWs/bLeWq/lpNN1Tr4QETbyZ00g/tT3fxk04jV/A4Cf/I+K
oxgMyqUSn6S2GwOk+FVgJfryEX3buVPJ0C5tICHTAh8dR592hrsBLW0MWpc+3Mx9ewDLyQKRNsh9
uxk2/maN+MvGIv/XHNKPslEGfug3yTCQhx+OlRWktwjER548GIiLvU3Kafj2STnp3vE4dX0y9aQb
EK1weWg4RuXVGpet5vBo+X0Sa3OzM16MDw4HzV9DZbV2ww0hKUdCMd3cUBoWjIO/7HXZJqtxIEoK
+mRI2JAwuPh5RP7kauS20X7/TQPMSm6eUqx2+Z3frYP5Y9Y4+l9Fs1/yospGr+1eES7/cPY9eQ3U
QlWWvXsqfS6JfalafiuUV2uk+H+UkuBRumo5Otij7p4ggL+VJVuSzFi2SToFpCquJC7gsmAbVdKk
i1JRd3kyA9Sro+hMjkr+KX53U1HM18mYN5U+iXG6R4n9V7FH5E7kn8zanFvWUugzawPj12nOEKx/
2WlHpyOu4++DGg9FHCUiINIynAUHaXMPg6E8Guk6DkLJlQgnn8pel+id8//whvWIxoECXtB3QBb3
8IU7czLhKaCLgHfMBWSLaoSZOAsKcIIwOFhkklJcD0VcGUFaarajgpvhVJH6me0pQitVOBrxniLy
ortB56rcoG7AVR3O4XfZbrwobz2/ZKzyQPR8+RcaInAfHFQX/6L7RBBID1fwaeSCvFxkRDoPO9f9
EAPIL5Nn9vz6ZRAfeXcHzPQnejry8XUjrsSHgeRIB0x7Vgf+A7wiAV42zPYrPRgk8oIQCn0cXbKN
a6JB0hGe4kYWKMuTRFOfTNrepBP1myHj6Mg9Vgk8AKcQdAZB1QRnssRTGFHo1gkCQuFUdAB4+9DP
Aij9NwoaNT7xQK5T/irzBiZZi4ukm64qnjoDnME2oGGWM8XTf0mtUHGrIlcFwL8clmJxxbRwoiCs
zlbPub6bum/DmiU9SsLr9wxdRrw589Cod7ejF84s1ViEIHSRat8QVxeJ0yIfyCfqD11V+gbgDGOh
9ykDaY5rKbAM9s0RzUACM4yOtia6wjCAubzsEioaxkV+2PuF4kyNA3JW5KAodZfZxwV+l74TR1zg
ZPJNVgWhyfcXCUkkYJyLMI0sdNVhEox02rWzJV0OvZ0ydfJONUZPAFzozcgPlUsLNI+nvXmTeEEH
U4StkAebf1u78Jb5pS6/3SIYAHK71uFOaxPOdA1pKX1TwJ631ezEw7sw5qaE0m6T80mODjHYw4uj
LK06pOJlzs3PMO2+2p9/LdDkbUhFgYv/9q1dlsrtlKcHr9owuJKoY6qPTI1tdJLJ6nUBt1gy7thB
vjrjznQx7dD67JDk9SQ/D270zxv0BkdzUsNVAVzTWSyg9qCUcDYnE2qaJgDIxQLAoFB1ooqHudlB
EozkJlgqJTiYPEwcogmHuUAzocfC/kYA/Aj595tkcvjxf5kMM562poOABNMV7VX10AmnxYZBNhVs
oKM5yeAy1FBOt/CxGHDN0pAFpDxLgD2YteE4J1d0N4MFpafOmBPUeerx3zxkjmEiZFBOzi8r85vH
eg999m/WkvJqcEm/wY0+X8ehbr/Af5tsIIARpUqqUpJyU/5a7ZIKe8jY6acpfNYVXBp1oN6ri48e
RmEY/LoC2RRFfU1VRN+6IqqQbPv0NIOhotY8PWpYf3KTzc6PX3/akjI7qZGDiXp7pzNknenlbIBF
oJ6quwzXNHdhOH9npQSVhlZxlQw/rVosKy0JxV+ydzJcH5vFphpKmPf0OmlU/KyhRlsPcA/egsac
gi/Ws0LWWrZ7xguFXXrS8SHDrphXz6HHtaNrpd9/2Q7lujR1abmgq0wgP1mDAkteH00RRhaMsHxJ
MeZrx77Jdh2/NoCHq8Woo/nd9G4XR0fpcgSl77ZHWE6/LxUDWmZ4J9nD5VJbmk6bTjP3gcxS4sr2
WWyyS2XaGQxZzLTDnkSJSSJMPK4xms2OjXkGEw7gj1Y5yof3Po7qH8ATqB1Rl+kUdBIZ2RGzgJe8
2SGUMQ+LlHrRJSeBSSmaSPo6AZP+m1RkAjexy8rQaL4t6G2GsiVYEodBCNfVBunSoI8Lwr/13Syz
bfSrNmUCvYB1dLPJ7mHwNcP0LQstA6NTUEFEhp6cAqNJyMzdwpxx+htlHOig4hTZ85B0+f+m7UHX
IXf/HpCWF/UZBfoVlkn/2acwdIc8FaNCfvbHyGp0PlNVM4mXqGySuMHckBSmTVbmJvG249qAUqND
KXVKURJbQ020uxse24BapSBMvRT0MASs+qZrBE9N9cFqeFHw8bZRe5TAyqTVk8xdKunq6UK1Y6H2
OlRFOwvALe7XFnFnp+KCv+0spi2qyQ6WSAuJhWUOgWq0Wr0/Ghp7LSfpZOG8y5qSCRsvALTiE35X
Wav1sFrUrb2kU/WmHXmew2E/6GO+oFxijJXZ/+17sLp6QE9ECqQ9fAMspK89TasJ9IrD2u6zEH3x
v2pciTL6XLZtI1RFiunItNLY00D0dU3giePVqn7hBbAE+MIDwzlTRlSpvo9J1aDN9cWB0gKmpqh3
Qe9IG3DRw7DKWoZU6rCk2NWnhdllhmjCqXKNK8H35vt18IK+Pkbz4p8bIBPMq/iCAR8hRqW+Mc/r
S1BB/LYyyI10WbWniENX9YKac5l8JSTtgqrgp6Wg3OsLHcBMWA2J9hMiAmIDxrG/pjKWUkLgYSXE
nTIQ1RLywV/rTr8vyEJerwqIrCUDrjLHtoX/5zP3/eGweaB1VadGwZwZr/kuZxBDy+cRAIGf/dYZ
eGkQCJ4VW2N/Y68DQXiVV/udcRT2WTj9kHF+OnK5OHFOlX/8F+FOyauHt4X6LguTIdp39GKNugCO
H6CMdC9RClQRES8Ev5sr0cU5pyxGcRZTdXUCXb/ZjGzNqJu32nK9WWBYp+VXNTTGm/lefJlhZgJv
wMWUyVNyB9ftZetehfyqPvIy1YBnv+IjtoqnAoyU1foaLpnzr8OkGYSiHD+5/BHduhrcPt5lXzsB
Rud7bTRB7pYqldHXnFA2wZqyF1n9iNdpU4y+XpdOQpaT9+Yu+txJ/TGIvjjLtFUi/EM6TvpcVGu7
kEfL/jJ16WNqkkP8bs9yk2T628QSFNZnSz1V/uY3OIlRz+sGURDNMPm8UstArtvsW7UdkJoVHJR0
nGRPTPRabGIjuiM18AVCLHeW53S5hFw6QgLN9TWVLODdxZgM0515pfAtdjX7r/53BWhaopxJgBlw
+phKy875Kuyf7YoTbj0WAIvo34+rz2/9xOuH4fo3txlHdmryqiwCfArVzjT95462/TpFr18FTT0N
xLOYhacJepCaEDGkLgc/NPrrft3eUAVWFKPD/zkuuO/6lZyoW2Z40UQ9eD4zk2WpZS47oqFkeEYn
60WpZMS2K6sjm6NE6xuxQ62LA+ElE1trzgx+rvU34mEOKS4g59t9KXYlbNOsJNT7FtxxBZhaTHcm
K/dpt/9anZ9P1gUOG1MTVplYM5YDYX5QoxkwabtcBb6CPsuUeabODp1uwiH/m0w1TyhOkBcR21Zm
Rxg+TQJD2NxuVwsnaneXrKXujO1U06j2RZnK3AlFL9f9+1YEkFJKY4no1JOGTv9XSvmXgc/xiiCS
8QiXyiPnrdmS2jmuACtnxJgBMGGS/Y/vMDwqCFHcYfVzEN8YUvG7QvMCmAoCiytx9iyKLtpKq7hJ
vxBGl0jbLzadw6ao/fIHo609GPz1dpa36hW0PIExKBZ4W7IGA3AcfMRVqA8O5hdpRZHGjaUJUmXE
G6koEWPypUGWYvgLfmKXIe8WTQMK017LMFsw2dgJTh7izjuHq+EgCsTLUpQnY5OkQzvi4rFE9Ak1
T5eJ6L49aAg/ofu46NgPfVJj5Xl/LDRs0EzXnJNWYrzkq9yvwVN94+c5xb4cCxy+v9wEHcYMgtLC
BJ2F3wVuf99OEI3laMknEJMTpXKnPtuDUGKAZI6pA9BNXpXmPdYZe6axM/9u/mBAevtog/IRLIGh
xtxYIBp4IdeAsM2iuRnINnGf4NpE+H9/vT8d/kg4cWEMGPQvPDx2vmpsGkYEzyzA30tcPZokZaEi
dWjAjwJHSsHVvvAtGrDKWGYszYOn7QACiu9egwFY9+FsoheClc9yRhH+X5/K2X51WZy/vVWuhrZ8
LMvc6mNl8x0cJiWOtNnoCx1hZtiHT+SPu4X5+X02oCPOewSUHNaDJYHvyeytqngrfw8tr7/BSIMV
hQEN2+3vq+5WBPCQABF4gd4MW69ZNItmOY32oNdQjZC33QEGQeab4QLLQox/Mds5Fm7eYREtU78L
al7jge8oZ0SJBGhuGspOnVtycuR0V1gfKlHKTf/tNXOPJfVdC1oJSgToRsC1JlkzObHv4HwQ5tER
2db9v9drFXCsiAARCcsr0sJ7E1/d3J8HW+Z0tIdRz/8uGQ6MSxN+opQlRlWcy9xlIJT1UNG8olWs
GzkPYayQMmhXLKIGTnLWjWZtFrQc4xqhNA6ZLPwvWaQh06nUza5AZnoLOov4U/YophkDoBCTuCtT
qQf4GH4TBm255BeiAQ2W8kMyB/qNp7OemLLdWa1JvYanCmbGRHW7pCa+VVzFRiW7iEQBlVgapGvb
5ql9RlJqYJxald753ar1XnAhwvhob7t5COymtd7VjaFUoGW6XWnkOpWWdszY+V7dki9kjWpV/7c5
0O9oVemt0I20G/VcuPBRwaMDA4p7qsctSrL0SOt4jr2d/6g3LvCywiJYA3M0r1lxrUZddvGiG50m
28cC6sC4kwA5vQMkZnokjWMru9PR8nx374XRdkdLtL0HhTkrmRUHXrYrO+kddnmg1GBcK1xb7pS2
uPeCLaJNj9al2t+Bgie8bR3QZig0jAcYZ1zUKrFug+IxuY9Sl0bvOhtRBm9Z5u9pV+wC3ohQ6hjS
jgCeI4aA5e1c4TGo05o5LEfXzn2DDiptKKAS/Lj/HF/Htd6lTQsKfYcv+FDLPqGhletky0u7ACl7
rjUfnIKrs28+lgm7IcKrJMpzdC4c7dyA5/jUK7bDV0CeiKip1KNeZQOe7B7GhWlpel/WG4bHTKCW
e6ffhTf3Ht3YR9ZrQXU7DlEqGO0vQY1eTJCWQBsf7od9ZLx80lFJ9cAsTu8weRjdYg++akhO9mj2
2DBTfLTr1Jz3Jr8BVHBZUGiG14WOh3BPRTAdnLhduD07z04SFf/QHrxtJbhAPfEICTPZbDrqDfOE
6T+5KfOb5twl77o8DAsIRlqnzKKbCBLhHSmLm3V/wUtvxvDvon9u31Zxh2dBPP0HH9AiRQBndX/a
KY0FaDbuX+aRRBlNC6wmevyR0YG39CEi7ALtkXCCEL+B7p+71fHVnbsllO9rgKShGWHSzwC1u8ik
WXPyHkj0fTpFZA5gTnv1YaktTVLUJWHckEBqgQqbWAVyZIJuIzZ0+N5w+dFXA/MHyTwo50a2pT0W
cZViuCODfrHO6G2P4Fb0DNgi0KQQcxeTf5MQW1TWyehVNM/JIInR/kr2LZpmCmVx44IPIGMRn7Bp
8IuDcfCI2eeo5U6MTuEEiOnVPUfHUWXh8jFUwWe5Ak0lh4YRMoVbVDbB0SDjc4WP6e5tjU3hbkGx
TN7Q2g3eAILBgFAHz/fOdZQC4GGFXxpvk6xn6u2ptDXrXVS4QCnUbCgMitTnGp+dWdl83ByvTxql
6dGavyF9C++vFlM/Lw41uCj2OefEuiE1vG0mZ5+JA2X4zhdTTET/Dgd1rpn15X127NWXt0ezXvIr
hSCb1PMWmrAA3nEhTtENIKBT7FXgLLpYJ/rC/S1U5u15VNw6Wb5B98FzVaCZoXWKEP4jA1W3S/SJ
kFJOrAy5EMQHu1e3/lEBELr0XXPr7mcULWHjxz/JzjZsK3fKbMgewPd2pCcfRmy7Bqod8gWUTkvB
PkidUzOb3rrQNbiv9WGVm7xpKzMWl8GR7WtnnZqn61+Zi1j3X7luPXovwM9UNpdOHgLyIJl7cQDS
88oCSQ8+ZBBHAELVoAaOEpEDIWjeZXfnb3tMixJEfU4O5Xh6Vd44fTQh5bpY6ydYAqSm3gK4GDfk
avGkSRoj11eODPAszuPt3mAnqfngYE6DCshV5EHmNHtTF19d2cYALtKeScYHeo4PjkAKaudMg0O7
HN16lz/UTZCZ22Gjzt0jlBJlh5ptcQy3yIlJTiE554Ayet29BPX0w10CYBlwvi8fTsU+kQ9eQPaL
/5J1z9Mqu+LCgAa5SakpxbMNs1QUKRUPLEB3H5Bn3pz69zDXgKSzXx+lwFWYnjC8AggpQO8N+woN
bfBXLeazSx9emift0MjKC/3LiJURf2LZRZ/l0b8DUv2YVGk/owotRciy5v0j1MNP2/DmnwbJdcgz
KR/3LgvS7RdYQZA1PE8rBa8MooF2lRu04mhFp+T3SytjQVMyrMg55/lGmsg+ZpBVBoeswZ8lw3k+
7QMDfekn9D1V/SuMhgfXOFtPnIyjtJFKUKjt3Qrle1LZb7Oe9c89A+0elg8EiZn92kOfvYReCEha
BRdxUGrtFseSzZllowJma8Jlv/a3U2iDNrSYXXmVyYedYwqjCUp56FYTJUIyiP1YVFmHF7rdasc/
+PG//INsPNcQqdkV22GJTDSt0XAYiSiSkYC3FtHF0uozVN8vr06t2yS/OXevg2SVop425KJzvXJ+
gUkxn54nsJNk0y31bsiqHaw4q7ge3TG0dSw/CF20gelRwQkDRF+17mR6ZgiMsB8YqDzRZvbwUF3e
mTD/f57ukW6VwfMFz7QJUi93to2ac23Tt1jrpYBiyYkQsX/dixxL+G5fZnmJAvCxmG/jaWJa2aru
MKuSnIKeg+0cJAINIVB2EVqCDOpVl+ezmk7jilu4+i8KNFQ5Yf0uE+o9/axJZbwDBUir5H6Q8KG3
zysELNG7dYFdb/1p71av6SNn3sa1yZuzAuFF1++Cjj6MpkGSEB6MoodKyi6DW4QtKH74VfT7prhM
7E7FqTQ3jVH+CZAACmmM12sC48zYgMXr6tUfHnQ2nyKwJOsEEyJA1UbsH3qwjdM/eXrZkKRXUzdH
D0mvHsGDUyfQbrGYqgCLZzE7DIBAKI1MHtp9nMvH4QlZUThJUMQsTxRjMkjtUKOj2r11CniTNYtJ
uqsE9asDnf4ztU/MRuAHBzpuZGVuZGNwYpIWOl94MyDgKtfWnWYwxouEIXgdcBfsHLsv6daCZV+O
yqtyxEvvm12HraNfgv17vim1UJEcFoLH8AY1dTjv7Fxgvciy7zrn0ZVet3HxaINVxPQzQ/CeGNxi
/86CBhA3e0KfvCtYeSS0x3PSL92092SPCOeTg1emF3t6KiAzN58xyct1MS+R6U4tek/ns/liv7j1
Eo4UXAe7PnRa4B3OagW80kZDDYSrh0IQ8SJUABXxr6SgJ+r2dnmF7DHBoY33xKhpm0m4gwYY2RUQ
GFZ9WXnBuREhSAEZNZBtXBw2YtJroGJION03aAuVoIzBm635aWoqn46KG17+X9o8dktBOahzrYve
C7wm5LS9OwW0l5kfpGcnOUGUQoWJHGKM7Xxb5OAZ4+KC1RczWROzxKzf0u+6XbFWwEamdKzF5mFa
WeAhZTWWNRKVh1V1ku6dvfUABIbjVIYZF1pkSVQ96xauA7jCGiCH1OUYgIjuwZO97bhiV2m4AOU1
XyfLXesYnhfHBdQ92YKOq+EFQpovSuY5LiGrlcGF/XQgOINq5ZF5pQlLEu67MgqyieFDjk7NM0fn
swmXyR3q6eGncR7uOIfYzpnVi3NFEuHsNq6kZZALbaTtBlkBJC22XQ6gNr1N2K+N9RUuMjIXCHRe
vArYZ1jD0FwqsB4wdTZdnpUEjKubkvl/mukduNKxTGey+yK9UvCKBmz4jd3dK9OkiaOMt8xukUOg
0opZi0DNEIg+jVCMnkfZoBy+hwgnQTcrSuqsUw2rf8+j+R5l/Vf73D/8pcOYruHUHD/tuBG3Lq15
UAhvnUeHnrTBvpf2DPc0mkc0tBWxwFSiEZaM0KJGTTpbGNFxcBoVEZaBfht8D1jhuVnf0CVYIbFw
5td5tA3ejUvj2LmOHovT6MmK7tTcG7wBh0ENhkkygwEUIQh1QN1cdGGNaGWdDOrbj3MdvXaghOit
pGEN4z6CQmVxWxwG8fTdOA7yRfMwOAxQlIA4ew4ZcrzmLUnHN0u0goZnvo+DXDvhCHegDAFM4GVg
BfSgESElGiWdS9E0gHN3kMam741O3cGhU/LOi3MHboPNDRHkQycf7UaHsESXF+xn4J3eNpo+K2OV
Fk3IZzKkQVkkTzshmIQ1nPRMRK8d2BLqPLTpQdZJ3/Pqxkc+S60ackWFTTpiLNMeLcODM2NYW81B
my4qqzukSG9e/+QkkIZgG+ZDV1dSrMggc7FmtDjQdsZxPl20yU7wie76qZf50L5DznAtQvxwH82D
OkCfAVcg60B9aE3JtVxJIEHyH9RdBI7xXNA6GBOFsB8cu/XO2d+G+dWZo0U20S1GuVmlYB/CT/Me
IS11WUGpDtjsTs859cYpQDh8z6DUfp8VSTzpEijjxu7aReqQT03tF1hPIuQ6feL8VkLaAWUQ3AQz
hggRJFqr1Nn/PcFg4jBTJi1YFXjc1kTWRhkmfD232lkhjOonXd4g/ovHGIUYTk54gMlExSZAeBbL
Y2KwqtaVp+66KU7ajXfeccl78jRIkopfm1eilJGQekKcOzbMb7THE/D4KBx/H0Kam9/B0D3N85WW
UPY6liufkXNewXbIU/kIXm1AJ4XPwM4cm7zmsawPYuzD37zHf/MpVPEPmCTgwOIwoWexX0RyL+sB
2QsRdbn9wN2uicGJd+D3Mglvh/YfSsdPGGJxhcPVvFEISHIqgHiO72OYDa5/pcnLhzOSTTYpOo8A
CSw6AW5w7uQsAku6wT8TKYrvZnOM9xIg+Txn8iQC5v9IOq9lRbEoDD+RVeRwKyDZnG8o9SgiBgRU
9Onn2z01Mz3dp09Q2Oy91r/+QPgWdExS7VcXUtX5kYLpV0wMgr8QsxyfuNie+3NepbznN/IKRtOW
uJO0Od6O9pBvIMRqzwXJgVE2/q34AMc8n5i58uoyQ4XwOjZkCn4hseepGvP3qNKf6X1G5/t/qyGK
HGGi+JgIDQC0kUf0Sj98xh7ZxEQO2hGGU1u+ZzOpqJL2etzOPgtz1YAZ1BTP36FM+wwMP6TiXRo7
icwdEcX9nKrQ/glO4XRNfpjNKX3r59zutAAOftLCgRLscvAcUupTaKgcZBAsVeEdzeH12L5HL5yj
bFenegIbfdN+nj0LPj2dArsKHSN+iaz8oQpNp0sw7rAxR6V9IXQBgzvdE10MhTbWylQZgB+XlX6B
OeLX2DKe3Vp1jH+RPYAP8ojJLXqWExx7C24M7HuebuEBQbdKFaJtnyQswKJ/9eVcuETcMGO1hm9c
8UB7Yb3LosWsYXXi0MxovPCfnBcoK/ZvYtUwWSWRQHPfrHQeRZwVMsolUiGdhvKCUFvouxJhAj6/
UTUXO3xh7KSPhcGT4CUykqLauDrd5lnHNaXC+sVkSdbwK+kEQdlRmNXxCEp0+X0t73fH3kZbycea
rIlli+78S8wDxyL6B+7fRp2rANRXKj6XyoFqoWZggO4UVG8p7d7jbtXuebSqGY4lE9KWR/YUD00e
Xk4+7ON4+Hj0qZhhrk0JlI/YILCaRQJ2cWsgDbb084Bd5QvIG2t/fImacYG8O28XlzPG0Tz7lHYu
Cpo2fsoDJQsknmSiivoa1hJcxL8Km5B/igvys1bgM2AtbFra3HTkKcDEXpl/76SG9EFD7nuI47iS
seuzn1NLXU+/6X3Fa7zOKNHLyXP7iNoZsL9jpjq64F+qBEWiT7t9tnlq7uvtsXFoPG5cWPwamFEu
npNsXNHATbI/nkx2EX5lO2G/Eo+ga4W8Tuxh2SU6ahH+DtydzaVHTYQ+sojel41ZRT3dP8N+sxIe
QezeqAMrNvUC86m99PU/JLRu6R6+x8/0N/8OX2IfeB7VYsCroGz8v7cpt4+tscxO9iGboJTL91WP
OaHqvlcZXuIuW5rc9nvk8uzbfTvC74YHPWffXdsHOnQdnQ7y8+mLi9BQqO+Nze34OLIBGmPNvSWc
vCSil3G57Qj7MkJ92Gye0MeN1XVLgAemSAtUdfgp9ZIzNYiy742VoIq+YT3t0Ce/oYyeg9vcOGC1
EBmzxxqVfdyb/oCkY/L/puXiurKSPLXGhV8e631vak+t8XlmcM4EFI/WjrLsN7//YRT6R4+GpINg
9t66h2TIqokc6p/n6pwAwOCisIeQEsxxOfhtpGG+lFiNYx7UYlgOgfeGn2XHJ5Qx3/Y916L3+s4Z
+g4QCmCFyQ5zzfrIcYwTmn5KZnYHxXKuiKtqylDRCN+bgIZFMl26EsxFcXzNoLERyIcqaoRyQhAe
BXb/+7eFZNqgq8MGB6xL2BFYg3tahf4mMXBZl0/1QTMd0t9wEjzwdKYm6boyYJhjz/XZI6gS1GVs
F6w5s38hfnavIZcn+BG0E4fHtCDjjnfHzjkjfNrmrDUpXnEWK8qBtccXnu0D+BDwEesLVtCsPdp/
BplG71E9k/eZpfq0v2AssOYwfsF61L8Fz+1lxAIGOI3uwfOIAXKpO+bCSG5rxE3D4mhiMGoJK0WJ
xNk9GOl3W/+pOHIafYIDsJQlI5R9WVucP5gsJBp4BqK6s/vEq4c+FdrM8+NK0RlK0KV/OSJIUE2v
o/rY8BqvMJ3Atdkb4Ce4pEdM7porb/jMhkZ18WZguaaP5PZgyBDejsqGk/fiSkfMfweY8+JV3RPA
ZlInAuLFsRqPptzj0SON7jzi9Lp5zyPlNs7g/SzSvDwgIgE/8SUexxQCESokSDmPk2kLpKJNGN/S
rPUOaC3wFCKLqhqT+TvMQAlwXh4AvBUBQlca39eSx0iJWCha9IW0ymSfhQnkBcA85QRtUEfMiPqJ
P4tiy/nd7rmMPMCF6Qgj53rzD3YA3niHZKa+lkQbN42wD85k//L2GSq8wTbNw+UxsoB8DAY1CyEX
taAZTHmSEiTCAdh8NDL5x8br0AXXwXzh05dILt9wFccEzmVEyqRq//4V35q3aEwwVWWDwmQRew48
Cnrzz8ScqYfXiYxVIhWa5W2JiNe/pHV6xWfgEpojzBV8Ml7G36CX0Pdu+aYQKs3DObwkv7WSGqS9
2AEjDTZbP4fNInNcMy+Cb7zt1h+2qdeOI/k6L3fqQCB4PHdj5F8XHNd6Gwz4QLQ+J6Q6za63zqcA
ufFjIqR0T5fIY5DLWnXvY+IZQ5BFlPYFKNTms2O/S2RgRbufTdo15iHKlc1QuCZZgCe3WCHfuZx+
drepub6Py19/XVJi7Fiw4iZtb5Nn2s3khDWsCl5I9ffYXiEC5rSD9LEBSmxHlDABtLsI7+n3rIy0
EFvmGVa3VCM03E+45kUfyy7xCxtmZICMfndoY+KGWx1VknsdiBGKyeyoDFrS3QuHTLGTsrhNoQiA
mXyW4FtAor0D741LYJxsUb40KNAO9hrVIGHO5HNj3BoBxMcg43+ss4/A1FjyTM5soYYUajXqKFyM
GX6SYOpzCs8I9aWpgaxo/SOjNB5DGiZ2HzEwdVPOdgjdAATi43g5lfXgxZwJ5TOfw0CZCePTi+Fz
yiMms3BFxWyxds+JcGXj7+WZBofo6gCKTKrC/06LlTQ0FuAk0w7zGNQSfF9Bgrn/U073cFk25yb5
40YKvzd5BL+xHHbj37iJmug3kyZPdBbZEAbt8UkCODUd+gqT5010PCRK7ZpIGj5WytROziQVPeLz
QlRC1+iK2uqLhJV5DWy5J3MkwZAgUxEY+UFWh+AEF0MhGsgDTETxDfx4Xw7PalzE+koNmqMcF5NP
KupbHMkiAqznbXjF0LxL7sjuNOIh74iGecpGHcR/FQNteSSPLonkWymvanJlCM0Fx2XwnOS4YhEP
0oubSIFzMOKaeM/gxT+fgBx2uDGZd/f/7eafgP0Qbwg5bKBtqyjl0YUL0baPxARMSjAyfkKQvWoC
m1wFCRuifKCOTW6FoG4RGDJglMYj+QhEOns3EHRQrBeFWt3y6M78CQTCFJ9m6IWvAPcdHlKmeyG2
+P+EKiiuBvBuIL3kjI4xE0HxQbIjF/ZMuhNefbBxhDfHj8G4mEyLyU4Dt5OqxjF4Yye4xHCgH9xp
wXVpuU8v/+nc/OuIGZlLxxJdRj/C0++Mo4R9nBrLyEXl+BcjKoKMJEz1qw2W3NtfEOYR+2SZqlMF
Bkjumfv7SFrcJtgzxO2oi+liRt8jz9XP6nMOnTFgxgdbDOyw/l4YiKv5UxldB9+jvBL8jQsvolmo
SLCb9O62SKFylIZC7YFT00ZZvFkAYk6P4gDBajW4u/ZKTy4DZikTMpsTpE8TpGJsDfJASB1BpT2i
ZeCKiEz5J7Asma+4XPEeiO4GbPrFNH/30esozKkRQA5uyMz0oNkiy0JyxlmAPBJXUMaDqM1cFlu/
QLrYjtvxGQnIaN/NyczpgnQudgvrRMkz47r19UCnATldNu0fQHmKyBrZNE+/cZKWWyVlgD19h3Ig
x9W+mSAUf075Swq9/3FT1dWW183d/fAre1ZvT9n6JNUK1aT3OVKbPiflBCSb3m5E9yfvmV7QsM7a
FYdtvtVCgOLwGmeJRcmxoeCmWcYbmP6xjBhJ3RbEjeMnhsrdLRaiCYcGip8xAeJsnp0YotKYopWl
xab8yAljccT4c6QGXBSccYhwRbsJ+oaUhNELncNc2pRpu7px88HdaY/B4DZ5RPaKe/PaAOSgmNjD
d3x1NUw5jPF9wFjfwTp/pK5eqbWRUZJWA3PF6yPat51Zy+9QSl8Llu5MJ4Z6yfgKwooWYQcpZPsc
B1QDnCoWm7jq1mPtVM3tAcs0vEVX+OcxPbvK62jHd7LuSy8bP9Iy7hBeVHxGOWmZTOQBwPhYTfTg
sz1v0MnjcQw9oKAXZOzg3SH4h7chaDD7vIY3Qx+slSOgfflux1ZSC6qkHJ3rUDcCqAA4T7DrCtoF
8Yk8ekIbsc6ByaEks7xafHqqJgQY+2Cb3ktapC7r9lAu9TmArfyHcWGBHzJpn7ufLSoj5BjN6Qq5
vwXYbsicFX6KqOmZZ9H3lUsS4uBO4ayY7boPqA/Kmkt03d6xb6Q0BnqnuKD68JVhS/4jcAXJy3jY
02NgWMVtEB7iBQpU+tm3dyO0LS1Wl4TXRM0RmWuGPbjOk5TmiNAdAopcZWbN7oyNMJVg/Nwv/h5z
a90OtTf2jn1iyMDA2uEnrAX1mEe0nQsLTsP7gQeAEmR9NNoVoJkKAOtV61jPiXexhvmsh60UuUve
bdztLtxx7wblaN35t1m9MOJ2auy1van1rxOG9pNyDd4G2I7fn4bSAjevPzBFi4Okj1uveSRd7kxH
x74CwJX36beR4LjqO9RpuMjFDF74jDYOCccyQC7S02PDFOBYT2zAJnZXLDLgHCCv5Qc8/nqMMjKB
YxZ/+APXJAfewCOz/ubrGuCwDJggZ1HlA9Lg2k+El+4/cIqtPB0uYubyYhTAZirohbbPMtG2d0ct
5oXeDt32Nqsm9wUOVldaB+TVjIl5wi9UhY5KpuDCBi4/qmQ4TTSoBsClWv+FlJ32FgYoPEF9wIKU
yB3CyuQmMBgwFfvlyIr72ikAAj2v6XnVW+SofnaXjXooltaiPFUNzsiuZDqIsWhvJL92IU1CqcND
7uJlrwEGwlSbMFYQU6NINjcKdq8FI2YGg/8GeXBsVo8tYSBs382kpL6+Tcn3oi0jk4fyBkRGA1r5
uC41+e8lBjIZR+5jxUiv5ZOBaLc9acBStJOrhtec96i8Qg2+sqeixjA5cH+PQZm5NvoM2VEqr2Ho
/HBxnES1qmFcEt6QT9LIr8gGk2vvf9AEd+PMdrn459LrwaXCcxlJIXfhJ/KbEf93WKTqOLPz+Hod
JpCsCOTSLIPKLSAFbFk4eJYk0pDQQpBlcHU2+bOr/Zx2zFit4TBllAkDmi2J2ckArJEs6At22xVZ
AHRGqxo69iabnnNH2f/ACAhp7msr1i2pUD2XuG+rXbWmo1h9dVcenn/mzj5+wtdftq64eG/nTduC
zhri4J9XLR8Cc9dPAvdvJ9fgg9Uck9FHf5ONijmw+kCfPGkLN8q6CIFNALTtiUU+k8j+wl56+gjr
oMAGKQuUkXY471jGzmfg1Y4xaEJya4BCq2hIas9Aj9BhY/ztd6ezsJNTfcOVJ+elyWsdEXN9Ksba
Wln/Tg2bwwEd+lQMOlj57bFLy9lj1PnCEgjvPgyWCTgLeVijjen/PNNvPTvFeh3rpYP/JuCoE/hn
bwrCbGyMDW4rs/vMFM6ykR0T15684PdU4/fMjiWqcCCBXRuWIOeEeZKo2ZdSxns2Ccfu+Rn29mp8
Wd83uIYI6gLJc58dd4ocPDrJgkBuoNyjxg6HkQiPOQUPfQJKNQ7bw1fuf8ftXqJ/3Rf+b9KyrBdi
GIAvR5iPv4QugjNgpo1FJY3v9oLclP2qgv3MfL8eFPRHuxfW66cHely8OL+DJ+UXfBhqeLYku/9x
NyQCjE1fYppK0IoFSMe4dvAiU/Lt4Ff4FM2CkD7n3As4yXxHiFo1031CV0kU6D+Tasmfeb2YEFa7
jseJVJZ+zjgHRf6mGXfLitmRZ0Z8OctF/9LnDIigLZwfVKCo9hcMKL59XA9VsqIMrx1Kg8W7Ghpn
jx/eLSWtdSjODuPHWCbyr40U1SnVZbvUfQDmEz+VVaUz4MezH2lIu5TW9+WLthlUJ8pmDFzksyOM
PTkf4RFupZE6+bgmcanfgYpsHh8AvxnIke3IcRZmIakEqZG0kTZqo+tJnuLJEv2G5oI4ckdNeQCi
jFV9Wf78ZpODAcZVnCfqVhm9yBPtSxtGIDnfoMKdhSSD3u4dPxZ1bPwpm3uMqSw8ncu+WGSbC2la
Yr6YfsbX1Z1/1KEy76bN5jvWh9e9muaJhMpGC4mUWDSEhfa20uE7ypMqLpInQxSfVxLgoRTLQ7Lq
h+q0jsM6VjaV93SVEFOZyS+yRozopAGLm3dU8xiZk3f0dtDZsNyzYMyTFOp+ntQxUeph43Z8SucI
B27SD3AjtXFXhSblkDaaVn47BFoflyubrqMimhC2CQ9VlULJGgqbgv4CT0Qq/D7TVndWO/wpmKAP
D+JPAD2CAMcapjg60gL0mihueI876fRdfvDiIleZlfGPxxHro/yU7TALjYHebvvb3pg+MT3PZ9ZQ
Dc/JCwt0cv7oOfBf2X2+5HL28bUol/xfnwkYYi880qWJEhGNnHxxVl+ahMOi142uiT5SJvpM+NAH
sWs5uN/ZLrFF6JaFSIaDGJ78BHmA7f5NhIJAD6EYIwiDhMjHJnxWnHkT94VLoY3k5v94BDjH53RC
8hrkZHPwojmy3fhv8ocH/tGg4v2HoXHigqeBtNwdwiFunLx4rgAMjL9oEPgT4zFGV3829Nx/f7rt
n+CzAMVYhwtB/k+OecKJVuJYsEHNU2P1CoTmBhNA4ClcvRFASKScEOjY+4A99g2Zjg1DEYiRjr3h
rFGpwXAJE4Hb/c+/b07eH4iZ+el/YKhyujDZsii++jh8HHtMjmAvMDijZGHDQriOGRhNHdMsVglj
WhAwifwg8nGcB/ldQFIlPB+XQ+bCBFfMoG8juYjMdvCVsKCIidAuQ+bDzGq1JnxB2bJcXKsRCSru
s/UsYDVL5HrojpJcaDpItcDkG18gBi0gpW30BJ8QW/z5GtXVWCIoXDtKXaxgrba22shYN98Z21ZP
Cmwf5+1zyphVwb8YTNDrIvJNwBuWk+uuwRS8b5Ns73E+mYjcSXnsgCyIXymx/TEPxpXsbciCLr/W
FgA8nHWGxR4mquSP+YSxqokt+9iEdOZajdg8z7Ac4YcB0Tt4A/cuq4+wVjL6BzZKRs87zFC1wSWg
ILzTfsGmejqv3L+8Et4lsR/gzSRzUMLtLky5HOtQvfY54HgTkA6ECI6Jd2WxQ2Z4+cvnib7TBmo+
b/P5Oeh8Mm3wguqlt7+3HOaFe4MJ953VJ5k0YowUGWDB8ZIChVKLbHBUgRdmMRAzRXkYNhh+P/xX
G5o/7yw5mAmT9949x1cLw7tV2UwM/UgKSk2O9M/RfVK9GO2PsFTBYchkt/wCMOge2fMvHM85T2VM
yoL253HEYMlH1Uy+Na4bCqG/TOzJ7fhRqR/uPa9gXCe2KPzJH2QInHBGcVrYEzfva0fPQ+ncL+sW
/cjHb65TA6k/JDm81b7iHOHA/8NJt/gr/syeh8suJcn17pLudWHPYHsTBtWUND5Ito5shro2ze8g
Up7Rc35bzhpCRTPCCAsCGln8lMcMybH5IM8r23eGI4xRm1mXRp+ZEj9HGqwEMw8/VlovGiafzHLx
NoF9lVAow9OG58CyFdmTEAryv8+opuBacHb+lteve9vwXiEI1Ds5fae9OZM0BnkPykzUQZYYCtAv
YigEz+Z1DQhBY3BpQYm896nnoPC1f7Lm3B7+w3Y+5NUgg8984xrY2vLjMYaAWEaTT1lNhBXDyy/N
3NlRmICiAWdu0TJl90yFWaZrQOuwXBrHG3yKJagfRLkGwi7quZswEbMmdIJ47i0rIr14NQwwiGuE
UKWRVdN6fIZ5FcZWRjYDP6S0L7Elzmhl+jXlAIal3z4f/H1XN/JuyoSfolDkA6Rdg3KqAM++fO0f
wt1SdKnOjbiEF0m3rs5gkBOkJcvA4SXRJBDYy1fj9HZRXB3iISBQNXznbBDhHY/UCNy3F717UUGO
z7+vqZLU8o0T05z2OWeSCs+rh3eq7dua4HzJZgC18QWRHjErPpc/nCZMdOIeLxxqF33fl5POCokw
rinA8vvpdvdheNf9NQS4FkxezF8C7RcYl5CIvps+eMj+9ezSZvPNYEjyuMvIIYBODWj3506QvfQs
kgkbAOZCTMGFtEhBwUPGg0r6q7E/IDvQ/TUe9EbeBGNSUhd7jGRN9352LZiV1wFEvsaISR/ALJAR
MWOQTnYz08FCDHIaactvIFZqLsw1b35r7jMa6Yb4pOf92F22n4YhJxw+i0boSZuVVYdGOB2RlGsO
tWZcZC4JLRY10GPEQdVyqQ4v8NvKYSz9m93EEIsrilncTvNux5/faWFNf4q1ELYBxwvieZNb5Vp3
r7CdBoIj60qdt2w+z7n03UqQuozXjow7mcGFPcRDYYGbsiPv3ilHGuMrirO3IGje/XbSnBihv6Hf
YZYnQVFhUsYcqJOhQ2elR04dsalQSiEC35g0nf8A/fmRHbeHoR3PEAvqh72gS0ACk3dIqBQUJB0Q
PzxTmQnYVBTkf8fnrQ040u8ojZbw6UbdGBsHqHR6Uk4uBwnP0ucWvvyPhNPlfVz/0aHyiniZ6qj3
p6xshknubVWMhK5VHTFABEZ/r+1AJa1FYWBojx5QvHJM6bCiYxwzuHloJffV/r2SB5f0srgsmn0+
sxNAykU5BHAfXxYlsC5amull9B41J+3EJZEWxoZhcMVIf1+BinApxLiccK9i8jgyB/4czYEERFXt
8y3DJH1KdWlWXpZko2aUxWyJ1VCN8gQOS28nhfakW9oR/08xPZrY6YexLDZM0P03l5WYlGI8yO73
EYOm5khyJ3pO1e2RBlA6r6PCWIxx4FEh1P7uYTpOijk9Xe6XHgPuj0j9zHBlA0jbQuF5HqyRxgWc
SYMitXB2G2N2iPXhefdGdr413HsMbahX+ShqGEfnEzEMgwtDEskRmsh90EyZ/mHnkrB78CCJh2vA
khRKCmPzDljDqKlot93/hXVgbd4RT138qCB2PCYMIPmODM2g3gAygR6eDzCNrwdwQhkog8jRM15Y
6DmEJO08gBvvl74RtgH/xW8YLCKauQveMQmdHmT5W86O3LdLZ9/rszYg+N08E7gRWkl6EZoIawfJ
97IpQO3Xz6F5c6RjGf0TwypeB6pGrxBe5nlwGX/TcguhAZYAY8PEmlerN7iiHKsr6ViDTz/w+swn
wpmX9M5rzzUx0ofEXMCXDJB4vDhuOKCDLmCFtlJSAPQ3RNAzgvKJOmGKQ+aG1OA058FRgX/dJir7
Sz7J2GIYfFH/E5DjdTN7rxLNSz+uu1eZKFmiMUINx/6e087q0XcrhB5cZVSShQtsyZdiTg7P6g+W
sfyPKgNf/Nq4TFJBm3FlM/rd/MVju+lmPXotTunchyqNlokj7dK4N3XScKbdGfZBD/12rvKqAWKi
DmDOIlLrBcW7Y0hQEg2h9HMW7yfWC68upj0+Q4ez331X0gffz135iCsY5tRtHziGPR10BItKKDMP
ap/K2peQ479Pxla9FYeE/bi465wPkbzaU0+Mk9kvGwklMU5tL1iVPwDJL8HGutLBAAS/hJkpK0n9
HfzAyQ3KB8As0x61+uGVpxeY71ht0rMivpLK1Q+2Oc4vzLyAv5GB3PDWGnw5aqVQMWJGmOzj9zay
ywEaBFWlNmPg/hb8OYGK9uLqgD0D2rzH8hM3EOKmr9GHKCmZlqVZPemPmkjHfotxBcwvsAnpiGHF
vqEigSy70QeXGbA347yTmBwuMew5VmuaoecJzjxDYIoBWA3ljnps+dpB9+CB4/1dZ9JO27G7A4hB
239v+NF8zx76L1C+EcMd9n/ORc70Znefw6NgH1y/UDJBnIDu9JxKKfTgYnmdw0RbGXNz+iYCFkyT
NyVN5ZEiyI4BP+D79dqD/vfbQDbA9T7uIdxSDwwjD4jJeAvhay96GtqXFdQi/U+BWcFf6bPbtLe2
1yhnmG4KGu42T+HuqfdIht2hk3Q2KdiqID68PQhjUGvM2hH7Yu5UGxBHgBZTdcglPcC8yrZoK7ji
zUq4vLwihBDQfrOBDA5P3uNnDGjQW1SQ0OqRdkRQcascNTn/2Qeww6X992gZZP6S24K5xneBKEoC
Qx5LI2n2/PS7xoHxzs6sY5NxRBzVMld6/0kkRNF+TanIIK6TaWvdfVQu0OkpqTjuoUShDWmx8tjK
m9dKNHkXt93U63IJJ0QdFTuQff7aWmjDdnMbfEOc34LemLiahFYiJTpzYo7UDQQvrhntMfx+IyXI
lcwiHoOkCnFKxX3bnvGdUiqTamAkWQBhDYEtmY9TJg5/7N4b9m/96YNKjJgnobiTGKkqfPvrgq6b
o+6SEjcdXpMPmdhnQWieUbalutcbVokQxoi4SVbVW0zPkKL14Zh8Uf3r48/qtaJZZSmTpv4c4dsd
irmYFmGFIvRWYBhnpGH17LdiJ/WvA2xbFuY0P/amsAHTZ/pbycmFXO3LoENa+ZqgZlmaLAn0XuMy
VcTo1S/TKijCC8ykMnoeoU35DIMZveZsnX19dAl/gcm4DRaH9/KNsZEUPo9oCP2DTLWr/2IuX0z1
5D6+ca6WE3mFqUTyiGHhYubZG7LGcmI3OTAYOKl7PbntqJJwxpVHOYkiurD6MNGViDdWJ58TtUBc
Hple2eua3o6S7krcr0/60UOJYF2IDeEAn4CblwNfLdml2Tuop62ptDrB+t+Ym3Kmj3NW3Cbfw3yg
s4flktEUTLOpkmoT3LTHL0CMT8Reek7EwPezygfa0PBr8MkcZi9JIuEjEtm+mMP6Ij3usz8vWCa9
4OkpABS5g6s2XCPCRDlfI8iCCK6sqB2jS+Otxg+CcLKg8Ksgm8srY0xxURyNzWOtbvmtvq2ZJoFV
VWBV5xUmz369N+HDSeMM4pW2gaHamz5SiRknGe1xxyBXWz4jOcB1D93wfa4fpBNTah9R4Ike5yLG
YEHDC3r69fg9ykJ1Kk+0OTTc7+a7kcbXHRDxSTp8DtJGCv1uWgXfd8jKhVVbzbgrKZmrMy57Pim2
9kpenRHH1s5ZdzrOELx28wGYbD2mVv3c/QfYFQcnV/ETZEOAEWnq3pbZhPric7okxrCJ7Y3+Vy6Z
xIN3Qs5cc3ovbyeq6edSn5W7F8j+iPETlLcnvA9pUTHjh0kdmXEurnZ8T7ECG77QgjYLiiA0Rc2C
6aZ0vP4puO9CHOLGIZvwJU8PbqkJ1TxfCG7iiG5RAvOZUap/1g+cjdjFGbjZM+Gt//HV4IxzbsFg
wwqFl7S5eGOHeHquM2pRGAWgPQyKdkiUYHAwv5uRb/AvIvkL6fLzj1vI20T5qTM55tk9OxkHJyUV
bddBCJm16Hliy2TQxtkjWCXa5HWCMsE8wtfhjH+X5gGS2rCCN17teZ5C088Oxfi+q3flHDvPtLeF
7X7dUfgBNK/Vk7ntplLr5kdr895TnHWrB/NUGT71efCOO3wUuHHij2yj1UhNPqiTrA2nlO0Qwbuy
KEqphVpHK91K9XLDvR4ehI2exyoKIgmrbPeHMggKMX6zD8aoirT9EWOkRrLtaxIxOUPyyp4qUeDO
B2vw2+zchOc6tUy3AvrGqfvmXRESbavDncMYSxBdzMLAxbRpywrjcKFbYU4NWsVQKjIiNMBc0lNP
JrjvFlj+c3rb2oPXgkqzCHJ4b/dROzrPMPXuN1wzUBiGzYRCQCY4j+SAMtVF/IuahTIVYUkMCneO
pD6qYEaN+ewuPJk25KS7Jsmkrfv0AKFI9ayYXUqR8Kd+etlCxAjSAJHNItgSTDTR5l/H3eCO/lnw
VdCJhKzXR8zEw0XyL146pogeptjQLurwCm1DcFq6gbqmKsUbC8a/r3i4wc/F2PnF7+/Uftgzu5Wo
XoffSA6zFO+sk6AwVSE59v4HHZ7MT8JhCZ4MQ6XgNhVCfQVaxPmACYZnE2Fxgc2KTBNXZ8plKooL
nJkncnTLERkjJJ6OL3Mbz/xYGKwJcX8bZqjEMp8oQ/wPS7a0u1uP7IG9L9hPyvRohTfH9FoB26PK
5z8X1MMB2fTtgQ7bW9AiMK2Pn+kDQ7Hf6oczL9HcMSppsgufaTG5jy6DFyvt6u6Xk9w990t8iG33
NgPA8iuf6NzgNvrGxaAXavsqvZASJazukEtiWCBjnSWtvqhpXlAjmd0Kz1Wpv2CciL2L94dOCu18
S/gD1Tcdg3gXODvgIIJRi/AAgPgB/YM3Q+9yw0OUwYxwDRiwQgbHd9zG95gLF6wFPUbinkDsDDD8
xSVAuGmcB4wM+Wxhyj+nEeZLwYj8s/uh1bLxUcugLZac0j0OPj3mbtQJXlfpw7NpowBsXBix/EwL
ubGNbQMaKl4NilwP5TwjV3zbeAP0UvwssCpnvpUHOFOIzufJuxcWfcI2QXAeuPl0QTkU7hongXtq
TTEFgLDGKb1EmM1J5D6m1QgKCN0Yz/lvfp299yUWHFP6W3Pa7l8+qgRJiKC6/RfG3mdZvSKI91S1
bGXq/DdSplSK5f6ekCu/kiFar7gERFXWY5p8DlgDtpKZmMljL22BQEgIK08wGIztjVEV0kkkFHAG
rsRxC03Cplk8jq8F/IzS/wFbg+ix0WUIlx+TMlaWKH+lHYFM1H7ozwOeeXP225SrDvGkuUJlcyy2
0Kz1PQU5RG4xZt7qSctDA06BSh5v83Hjt2MT5gYoBSQ8E4XhnwSegO0BIEAD1VioMFuaLZZdDHts
wj6rRMQ6/ujx8v4TIOsAiY438z7wId4H//JRNihwuznD6S+HecyZP21W/D/tkZL2pe4+h/JGm+qz
3ugxuaV05NbY3rZRtQI8yLecy2w5fPQdF8dfDFcXPuf4HsgTa3QlirpdPMbtssOZ86QdgAcsWDit
o0DhY90YDM0FG8e4+GWFGhj00eEoQZlydXkf32M3K7jtbywclKhjVxAaI5kR2GVmbX7c4ImUAgMq
XjWDNkXBiHcukLshxG51bA6vo8+QVmPQ3NnHFGz8lSUZ7eF9/trZe64yHe+PFKpLsqfVMQffXTEs
dtXssTiPLmue642k+ML7by8dGZaWybtMinpJdYFUo8194MR769GvksmJ1FymaskHNHgvS0hFcmJ4
Hb7aVGhhjdM74VyAEnIXZXw9hzEsBcxvKZYY8p7/aUqgNNBRK6YL+oTJIGAo7TZnNTYCb4yuoKkJ
SMqrLgsWDr0Y+i1R7RrRjcFCN9CK8FmC4nqgbMBnwLiYP1Rk+okfyktk9VMrIjPFkD3LGeTdQqgu
q2tIEfwvpUGdScNyVPl2aBwQyaW33WPHV2AZsgS0yiKCaOf3sba8z35Mrm/s12RcQKWGoSaPaNY8
ZM7RL4SPOjXZMq/I0XH3jKRUZUDjdStSTAcV7EyyzGDk/jaajwWqIEVQ+gR51EF810BBfuF1bq7h
xS4vY0DGZgcrWIXO2MGYNVLucljNyTTltrH9IJz3nydeCeXPm3Neh2SGU4n3nBQMR5Ac92AeQgkN
kfuTEwuXOWWsjuTfwkxATugJJqi55sCJyG81j8HlWBq/A31Vj/TkNcSGY/T2TaJ6Lf+1h4Cc6Mnn
qMcAs8ErZaEg94izCVSMagzi3lsjIsIsAUVHfSoZFSGGBokSqZ/dxNigCLmOrBDPDKis+uFrLaTz
tCACEQF7691/ng5uicp8xHSbDHnCjTu853FezW8Dqwl0nufWIxeTFtHupra50V7Ii5xv56vFCHQv
rZfNvFp+Nqz/zMW7AbKbhVWz84NHg4D3+5nUVaR/kw4fB5PuIzEifJ9DeShPckHydapvH8sOCkaF
QkH1LkrQ3iNdCW0lkNuxpsyuQGgXdHrZvtygTjzD/tJogvPdV8jTRU/o3hcddvtT2s8OvehQAgdc
QD5g0mKaZGEKlsgdvfp7UDEvy4hBdVQYtIDOub+pmQ5jic5wPm3Iw0SwczozYehbB3SQzB8yMez7
kSYLi2P+aB1d6/OvtFfnl4kZ1cvb/OH+jhA13vAXCa6BmfRvdtlA/YNZgz/g+nFCb40FBmMngcyA
ryD9BqEgMhfIlycOJrW0M5b1H/u5sivZSnhaIYUXcRl8uJubHCCA9wrmy4BlSATzjoExCZEg6Prc
lvvl6Wz3i9X9UKzKFcoQ7M9OAODWfySd15aiWhRFv4gxBDHwSgYRI6YXhhEEA4IK+PU9T/XtutXV
VYYS4Zy9116BlfFrJhzh6M46f8AilnlV/jG+GE7umKaFRDLw9rWbods99w/MRj/rGgEVTK0DAqyc
AM5q0Y3KM9hGs21n3UUivs+rQnOhnb6AOhKyq7eNYc0awSkS2X3JbzlDX5ke3jFmMMZjIFCNF3Rp
aBYBGMyTalVkAxv3r0EkAPpQ+sn5t9Jb7zMdugxik4k65lHNl6vOpFFLYJI6u8NuVDGRJf0FeDyB
cCtZvdKVhxHpmJAABdE9YI6cwaP0762dgSex3rSbQXWosWXjWkwczRlOGHEmuLUw7aLneAd3Zrb0
D+o826sTaYbn58AqR1doDcBtH7rH1hRRqvP2Y8Vo/CGHODA6csmuNb9H4RzIoVaCx1oZ3W5IuC0n
axdfmu5t8z3IvXEP+doulemalDOxoB9d4ezhd5SBWLR1thlCyzDv7mdXzX/BiyUo3WYnYMtPOC5O
TSBt2hCDAfpiLkUSgvLw5nXRD2A6feluCm98R9T3F+jNekm5KepjuN4z+ahNYgcLT+iY/4m3NdKW
cvIgja5n5xYsfTLDiZL23jYbz90Apa8gykHzBb7l4j0g60IykluIuXlVfab6PYwOjCe+44nX0oQd
P3M1qp3+vv/SYYwq0YsHextPYrBIublSDNa7R0KydAiwXGzZEbZd3u4VtEFeMikLU6yNMApxSprf
7wSgiVHFieEgoU6QrmCKM9p2hfEyl0IGpXL7mpGPIrpih7EKyBJTMm4u0WSCmcHj51J+G1wl0stq
U5ff8bpLZowo8ASYfs7phB3+vmM4QAsJ/gVLWnzR0XNOIb1wHwdmCJUtRdosHrgwhCRG7BTuBC1f
OFdqXG/2xVzdSLOhDauzEAEbUu62qJmh1YCl9qy7Ynb9om+rwZPK0npYT+T2hKhRAd/9CviJUjL3
4AGpUAJJnTUqwCdsQJg6bmpMcHGjgkImT1PKp1M8+lAQbxG+bNSh3gP3z81KYt5Kk/WGgFZQTkRy
RDYDDIYEBmBhQnvrRV1LCfoMe/YtolJMIE/ffWsnnrqghNrfT2oQH0TiJugj8ohNb9V3ucJR06NR
j+6TXzQctQSsfne/qDq9ptWicMqwC87jNeFvDBxMYAN+WlZtgtX771DySz8dsXK7zVibZs4dNXeX
75R+MSscJuj+a9m38+NnIkftMt9KDsGqIUL8AAJY16iCzkaRUKsLvZW0koz2xHLBLlfuhyG4IGsM
fg+akEPVi/vysfeu7QIJPxUzwkzM0o2clDLerKiDdg53rjFtX8hAlxMISg6KpA6UcE6/BUhLM7Q5
rRPIg9HPe5waKic4DpvbpkvRAvEJ2twUet20jqj1KDGrqDPGDMpOkRNcXfy65sVInt1G7bSZ/2bS
6jfvjWGptUfq0wsRtgS1kikF7iiZiju0v05/VC/eYel3U4M0ZKvZJzQBCAcATZmftIL4qjBpYMjN
rHWsTtiyIDw8Vt9L0rNwKr5V9pXDzKk+hxYCpYQFs+XiKPSaaTzuSLQQ3B82xP4NiXIvCG4wdsXI
WdwO9gLZNpwMMZyVgHnakPAx5jAgYZTSVOd6GvXXxQwiRbFj4n8TSc/XTXsFTRFchBBSAADI42d0
ulwF7zm3+cLQjEiGZljEQ6N6Y3xON07HC0UAqA+RD2AT7IHdoM+0y4CxkclegRqjsgt5zLTj5REx
/ZUsfm3q8wwyS7OKF4WlsMWdvvMG4g1wEQ/LmB+X5j9GprzndbWKDgGwAGEgeI4NsIWnV5uUGaWI
Ap8Mpj9JN4lYRPAH+1Qjdpg1mbEeLhQ46LPozj7TZFt5vWk1qg/qOjnWp+7+Pr0vh+4juqOagG7E
GjDSMlNF1Ykud8cEkBqfxQUuw6gLkrqJ131O9QyuKqlYBQu9XgGMIwMaRVBlrstnMWlyV93IP/H3
K5Bi6wq75fi+fAemsoFMGwxBXZiE4AkAO49lhhKj+W+80Fp4tXFammtKEIg6b4tgIhwSGoPOgQXj
ZzTGx5T92u45H8oUAPr9+wnnUIstR5jlr/u6ExCg3J8I4/x7sF5/7LXzsRvjzY23wd0L1g63g6zB
Q9b21Qv46dc4rsW9b/pRPAYfx74+hRmtN74gtaqT0uJ1muIxxZNu8UDSeSXekH9iAwERU1hoB9u+
Th3AVzIPXpDRvA23PSMsdT8izDUkFOVn+W9jHw3tBWeoviAwhfbRvhK84l5Sfbbg2y7mzjlgxiKH
vJfpEcS8cKG6kaJH+2/4F8kS+vvQJxCgNPwo0/19FBIqsOVp+AcfPjcVN9lbFoHqMc/OXyHPTy5L
1yDrOIQ+YYfbxNiHW3YWDvX6a/39OzIizL+53Z/XhAgi2O65o3AA5wFEuLQ42I6wyN9uo/2eXuTv
dVz4rUnQmF0W2KoLt/2Z5C0uM/dEbK370XHxhmR3uQj36gtQTUIUjIi2vBn+5eHwDb/lHojZBRDz
/9AIw08RhMy43CwgI1rEyCy4F9xE93/QAAeMu+EknvKoEciiERKWw5iFo+YbfwfqbkeLgpcU+RBg
yCboYG3uhxcO0oJoATIUeGn4JBn7rrVNXYKyo5cH8czyedHbrcPpbQAZ8qo5Ii0p2/62a+ypbgwO
dwvfMoh1zQkVm5iAxtoOdX5Wm+GW82GoO+H37+DxPkULnw3X4K3klfiFobo8M+8eTyxeSh8TezZg
wprI2356OFap7kuxslxchoorXVjt0p8Ok65ord/Vu8MZwfym46QvpytbiN4fV7uClc1mDjIFHVn1
+qhPcNDcwOZl6WQx7CJypLtBiV3CFDavmA5wxW9jHBRkdPNWQrvyFhWpij/dzU+hOnNXpBn98Adr
tDt99iYp/MAPzCzrqhiErpfCf9KtM3tQW9da7MBlbkJn7hPMDaf+MJz/ABcgAKOLBeuD+YX9DQIU
PGFYJ2+N+aGhVwRpMIeixJwX2W46/kJCQ4Jh3MLv5W09E4u6Gm7uy+xPQLv5x3XHsH9JpUsZcoAQ
AILxdMDifFwrJjTf0uazFwZz8hLtk190TW3U4z2kjWPI9jQeHUYlSM2YmZPDMRTKJ9w30Ohndk7q
k4BDhBzp3vx3YJz+ZKPNV7+ek0urKy8Uq3YqEHZohq04jnTEY7CnNrL1kVxSuvoqGnHhc9B87RQf
21EPh6X9J8y2NDpCPyFUh4jRr/M+5CohwhFu96CfuF+hMgJxo6pjUA9H3QODLlwyyhJ0nIo5qDx8
qB5D9yWFFWlDwpivxfPxouxhccF1ui3JtPsa8QooDybC4NCjrI0o+Zo1MBljoefsYefYdbZkmqX2
ADKrK9F5aHrwm9GgPPB2x6kVrSDg5AKbpAXKOSjuQP0Ya0YlSxpBlvgCMkNgA0+ROPgNWCPMMbRK
PPcRHhR0qf+2UO3l58WXTqQytsZGgkHo/2YPUhEUhDctAI+3knAfgbfSxRohMz8v80fN+faDwX1U
yXafD8bCT1PBahckDIbKIMgkwbvnbWtkIknfJG4h7Rr4eLI1ErYS9p0MFgwgkM38kJgI8b6kWt0N
5LXvAPqXO0gsHAAZ8EPS+cDkpCF8mWJeAsRzRwRlFKeH2WPmWGDXC44CKs64FZoTBv3InjyK5+xI
Hd5gykKlCj5o03JiExDDBgNvnXOIbGA5TcyvXWkAYGdeG/gu/afNiVIs3kxInhhawZ5ohKXagJ0e
Qj1RdyeGlsiZEBHMkDI4HZg9LS49jMhpIHGwpSCkFOMlckqkLhjeE9lebnK6gs4+XrjJeWlmSzGS
H+cjvu92JZ7EAJVqsT1BArDiamEOCpLLg3Fq41eZk3BGQYx+pcJvxeI3/8UmJw2qvgfSFtliaM8Z
XSMMWmOFYVRj9Yxb/5kupCJekQJw/wfF0Kf8FHLfqAaIHP9upAlanHHH+2IkAEUUun2D1QCugH8t
6OMi0ElNVxEonFkOemdoGkIvQwjA7jtOiYhrjHpBvVX2BYt5QEkjYbeCMYao+IvzjdljNnljesZ0
IwFyMWoqF/zu0Czp8fqDZ5oq/NPe4XWrSoYoy3xEV4++TVnGcxUzZf2YsZKpGsYEpoR1SG50W4ca
8G0MGHoWwfd2BCp530YsjlLudKFTd8y0YCJpqFQDZOOEZAxSN5CgiNkn6ATQUdf8BJokyjll6CLw
qgIVVN9kiasJqZPWMIybufId1Tjaw6pmKdeJuOScfBnq3ajfbkq4bDIqAeC1w71EnOUNn9sbleMN
8O75mECXfnDeMXnoeB841MuPEjh5kNamwq+ur6cUzvx9jG0ybKbH4xTD62Pf/OqSSPu9Oj1rOoVQ
DGIlGeLP3Zjn/DU9v13JmoMiMS4Q3t6Jfk6wFfeWujdkWA9Xy5nDFBc6WlN25+czAd1MPvBV4qZ5
JO6IFJa7Po0zdml/t4SqafGDEd2FRcR6MmPMNtfCjteZUJh1Z70xDDQjnt7HyrRLO1XsKGTBVZZd
SBBntNroD0w2eJ+dm2xMHYiPIJIOtHP2bYoZX5Q3RuevkhK1wGVhUImURstm/7fhwn3nD9uv2PwL
g/03Ej8jP0DUWKJooEDIbcqti5jaGQyLzNqlBLlwE+qV2cMREgqmieWuz0nDmsvbTId4vxtpXwhi
wFKknZWGxtfJ5jnCp5R8ytopRtkqRRjSA+VHIYBmcAgMgy6OqQ6KxvHQw38cC3F9fjy/dY497w9H
EzsU68ybcJ5PneMU9TMTHjoenbsY87lmnFWOLDf7O+z9lMSIGtON4mEqKNo+5pxMR9aKgWZ+WVCh
rmMiQdXWweBpGcvUMFXlKdrkyk5yNajz70QwhipXOQnmB0nVy5edUXV1cZu8a8eHWNwYlEggBN3B
Vy9a0uWScSJaebMpLeXuJCRzqsQuewlpyF7bm/wAbXMhuLs/WHyc3nt8U6fcPMH4B7IgeyJrOsQF
oj9fCy2evxtfxiqZWZGj3MbvzGx56niktvMYwjDGfD6XYA8d+gBqqnuj1sE3M3V7mAh9BCCAtIFO
5c1rpu3JR2XUA245V9Mva2LfeYNREYY67RajIW5T5JXGk/gX0lUCcvTQfmbBPTU7namm+ALNSJye
D9UfaJjyhM+aI8oUCAgQVVDukYSqOFLPVmwlNd8Pq1vZLy/T60C6/DTjtaWF1paQgmFGC5ZQ5bZo
ZpBJPRAL6BkDrszh93pTYNg3HB97ZrLpwcq/3Lf1IjHRvfCiGwebMSYKCOgwIdXcW2J/+/Yb/v7T
SXA1xB+5Mn8JKp+C6QcIgDybKkiBxjCYuOI1qzdHSUvZypqPI9G4wE+Y4QbAPqTHKBkXf7ZmbAAs
8Qi/v2vN6ntsMRCiuEuzTqJOV79iocau07VunLu8J39jIyWK6YlkuJKDkfxyUFih0oJOVeNHBG8L
C7L7TEIb734h6VdGD/t6fifqLAxHC+N76u9fu3wGT5RTCmPiRXNCYr9giATdlnVgiOE6Wz1lSjVm
74Su8ESh0ziCWIq2hS0K0zisB0ZM7dCIww5l8CfNqw/y0N4oxzuT9F+ypSRpBO3y24EbLZiXPcya
gVq+DozFwbFgOrRUYLW05w9hb9pKu07A/NTPVv6uNNVR4rmUjwd1cAVFBkNeNHOqzj4ETtks2OIf
9qPrfc5FZ84Eq1rUKOufO6U43O7Rr3/uSTxplLZHeLHZD5XQRuMzPWtj9J8MFvEynzWncgrw10VG
e3Mxps7nAsBUMfVm9PhnVNsdivxwAEck8++eMxxYA2RDqtOxG9icrRe7t7vX4b2Bm8djgs8O7HvP
+GFbOwaZHuC1Qt/QG0tbpK2zxYwRuOnSahYsi1fRVFqi+WTJI/tn4TIrchcsr3RG4j8R7UknyX8d
0w9E18j3RZdEcp1ogPg6CH3axnAokp62IrSOL+kf+RzSDNMl0gFbWxKQrS3/CImIgulqhX+tMjcK
rED0x8HXCt4WPxJ3Ih1qqx4H76DOAxaz3pBlgBzk+1EJntuHr63eOxkBGgrc2s64plm/FP+mzAYw
W8tx92ElGjMCo9kNVs9Yf1OJPKzPx3/MBysDsCfW9xIGy2CVLJ0MSdicQAcZMQCz9LBbbFGaOtDz
ls9Nib0Ug/mfnm87yzdMj+AVMTLt9Iwb5eYOl4Nzv6aaMAtGHIRTNoayH0D1g4+Ofy2jYoiRk25i
wnoLIJAY0ni4GB5RPqnLTwRMK11t7WkyxLtG2QSsjfjL/kB4S+FtxJQK7nxwh5hX2b8LWNgTeQPw
FuIk+EM72ak2jVGZMcEd2MgIujGXxEidE1TogEpygYOHU4dP+jsVGgUn6wTuDfZm8TJxYrfxk0gE
IFPaEoSTjPKQqhWib3HqwJvCz75v3P0ndsO5IRojISGB4NjeqQndGxCPh3kvop5UcL2xnm3VdT8b
yUrUFP776eb0GRUFpa49vO7LSUsHuHlcpYg8mC+nEFduy+6xDamblUjGGhXV25iPx3UP4l2FPSbU
KF1joSfoX+A+YST/2LRMOD9OPa/mxemtsqjoJI2/+roMO3issv0CBg7ZCCwNaL9y2bH6FC8sGYlR
wqtkMoZrXq2zNwLwvzXz9TDULslxlgZVrXS5noz4xaJDt4fyAisRgbMB7zH6qq5Wg7il4/2wP1t2
GRRuZAaL0GIguWC/1KUl13Pyj9DlAeT0fTzsPtsbTdQZHhgqUvgjT7Omwsb4XkxIGhgc1KJCHvFl
bhYbDZ0N1FkqJFicDBFLTNqYmaUiboCp/JNiiSocauZrpsE2RqonaFa1PXBe3j3Q4ONfpz0AtCu8
yJ7DnHOOywo3YagGqUcxNRxHcO8rmJUbCAi/8CkhVtMcNTa2XzJcGAykf67Mmq76lFwYCrw+Ao8D
jsehnqoUrGGAKf5C2V7PZHaPetvOvDvFbXB/2/Sjh6DmModgNqU1KIvs5OHkN78zEI6BdF033pA9
lHUkS/HFTrt4WXK09QfPgXkjfFn8bVqTvhINL4dydnezLbB0seQofMbxKl6xTBaqYL03J8jt2YZ7
/BJOFQTppBgY6QkTk+XHkkkXGcEZCLMJfjAU3WG6HWy4Gtm3W9AHR1EcXrf2NrCCS+bwK2niZNBi
8wXGDNUe64XElK/O7WvVh/pQdkeCZ4hdH8MtG9CjpnrLDXks3CcG+LWMgT873IEkZpqAoQvIcnMZ
Q1zb1S3qIdkFXOlNQUKUeSdk66IlgkZKb8r5Y75CecnuOifLNjjILtk5Z0ZFDKcq5zkHuUd+1fzC
d76D8VATud6CLw++69939N99AMrwuj+GWgOl5LG5Z0Y1IJZdH4BdffTtwNzdgJZiBk2QRRZGZBqu
aY5dNLCZ0yksBKt9ZA7C8Ku3wIIE5TdJgYyqIgj492T85xg+6gzDD3bLV5Ef3woyC5qm5IG6SpgU
sJnFT+MFaUaNuNaQ9/zoM89KVAyhIZqdrwUconDOy4Z09xiHQk/8rhp6uRdkYk60BlOyp0ktxFWF
O4g3RNd9D+gSq40yuSGK7mxLdzCHh8silprygYkhA7HSU4g4ZoyH8kPFf/TuZ9i8vo3sSC5MDAlW
Y7DHTRBuYA5mC14VZ5tZ6UtyoI2/YDfNPogYJhICdMGMupms9H45xO/FEC4xmJbC/Pt5UJNOsgmj
FaPG5wxHPvu2gCUNcIKBkbzuHh4LKGj+F+rj1xWynsl19nJ+UL6GwMSyu+n4Qwf+1Pw6x0vIHxyH
MGVFkvJzr03AHvI9sjPY11bmaViR814Kr/YbiQrC0QLfteixAUJwm8l13UwxaGMChGsnQX+loL2u
4/kQ47uxBFnnad3XstdbPtcZflEMa9bwjFHUoEIox50RKgNtm0+kaXZOFvU6X6hg/+q6U5g/Wm0a
b7pkKAVA2bub7z7GgvTxmzxdLRgSejujE2LkyJ+ViHo1T+7FcBcUB4CsFA20Wy75mZxv9E2SSd9E
OwVuYKk2du3kXdQjycZlw5CCl5uNB57mxfOBl42RgTNh9dLohR686zFs9ku7E46eruzJkziq/O6p
ItVVaMHTcY/tKiNwBrcwUjGHLEil8aXuFlYM+mCpLYlcD9Jlx2dJNq+4+KgkFj3s9+K7kJfNotqx
mDI8Fe8a4is600wgJykQAZ0p/RQHgsB1VKGIqUNJ7PSs2vyjQ4rKAXQKTIQPfMEONxaERYVqqpgM
7IrAmGIJ9XmJN9T8Gr7xWjfv+/rSbOBHwnaY9BaPIB6bT2s4x8wrqg44fmHXe2Dc1p/f1w1Gh9sK
blA4WPZxoPwgrScvocSlRPjq7eVT71RS0S17y/zwWmc7LEBQcJxv584BtQW9OxjUQjloW+q+D0qz
8WuSjjL3Zd8gO37cdPxbDOhJFmmgLbunFtXfmmsfZx4ZN8DhTpnL1AaJ/gZkexh8xu4H2gTLisSc
IxruepuvJi7/bElAEHZs/Tkkvg3fh3UBgfZvwvhZwY4b46bXwlHC80rPYHRRo1P812dKfRnSJClc
H5U2VuhWPk+qDBpG/Kpj/7O/TdFAHPvYEIKDEm99Ucbf7Q/mPLJzSyIbPkbZD50/+E2fLsaDJlZr
x1uwwXWtMJTZELPF3kRkrgOsrtqZZN8i0nLMbMJ+ChlnaEJDbiX0HjpvK7LlaN7oc/6GgKqAJ5ra
XOKPoF4K7GLekF8LMmKJb8CTw6S+wZnO5X1HarIsSWE618JzTGYUBFpJlhfZ83ZMwkq67cIh7Lnl
6YmYQASiwUcMtc19jiyOvJwdbq+UgZgW0WvoL43CcbgauPKS03SaoSTCRnw+9CHHgArXQOC2ehn6
t2mNX/J1BEN+Rp8CPTcffaflFjk+piVYDOKIRRQS6xZd9LxZKljx9FdtdB3RFLicqeNiFNvSXvhi
oKhqcSYGTP6aFTrU0kqQwrMTfuxioJ9xcjHPgDi2ZD3eEAxZ1mKMglgbo9/oaZQP/YNeBwU5i3wu
Qi2AP0Et61VCXUPR5bahxkUNnZa3+ur38T4c3Y5XHp60Dx3M9HgdfUKFWKFs+vC+pA3j8Yiq9W7C
u3fAR1ScMIaceAuJMSrTB8bGgNrYShTGQ0yLTeAyZfHU9JgSclltP9vceFM30PlDy9kO5vGpQ7QX
+gYYVOM7c8DY/Wz5WXvqnOiWSgYAVK7OFxkc/EtkEHClMqPGKqxvEAXQYR0AJwL6/PsM0Ns/P2fN
AlZhl+QN4eknkpexhTZAOcwNwxZWedAT+8mugC9ZVEyg6jmqRQryGAwseiFISWbX6BlBHSdHDW8w
/8EO9dNjjwoJy3DqeRtj1b9ZEwozHl6QxT/EfggyQawfMUlyqU6cstF7fSFaj/vOFbBgKe+ZD2OU
1VhwMibJUjn+UIPNOh5Hn3mPr81emPTQRHxX6fw6fXkvu8Kk/rnMp615A7nE7v/EQyTbfJtsexdl
817V9GIdW9jCaDN1ku2ZuSzUSWzX09emP1G8H01oNqqhNWTudZslenVqYc/MlYCZDeNyogqmdVCu
GNsGXWSmHfsRZu6H72Thh3/dRJgBtl7JNNtjBpwatFzLcl4tVZhRVPLM0y7fPTAqD5efkPRvhpty
L/n4HHgFZLeQodQLbyJtloAXJtPvqo/5f77EUGApzYow5eti9QpyzAWW2R66F/AyZ8I1GIxjF1OW
xWPUzJLgTvewbE/3jdToHa8fdCbXoLhcKamFLVHjp/uuU1jNrLbR3o8rPgvdVe4lXn8xGGN3RGcn
0Mvu+FGKKZsNEAQHTbJpyJ+bHttFoBLf1E4G8BMbH27HmA4OtwRAX0od9BWXwVga1zYEwMZYM3nu
k8RMBryqr3HtpxTi/s9gOBlOfj6KDCxr7oGM6lc1178wCd56bJcuPR0IkIzlP1XbHNv4iFkTpkxf
owTKFSySkWTkY4H8zoEQSYH8gxERf1ogsThdsz7SnNG4AZ00B7HL7Wg2IAVdZ80hE0s3ex4MfNIF
Dh8Yfszk8Rujm8/JjlItUBnOZGGtJHxtr1glldMXnRoOwxBEGRFdXVhdoQj/HsPHGms6DnkjDTMm
CrTDlQIM7Htyd4aeFr5HwyktOlCzYL8n0XwQgnUO0I883IHFcMLojXOvttHKWqX1sV9ma+cea5Mn
ObBKENZ1YPoTeD2527i6OaXfOLIFRJy6NScPlhRe12/hxJETAQ3g6uWeNK7Mx0oFie7Ncu9rpGHP
eQW1OfDhIQ3xq2qs21yxafunIjsD/6dl5cG90CXcSfp216jBgZPtwGf4ZFcEdWAEAo1HG/9mPwd/
RFwLmekC4Goh4zZkIy8Hk/3zZ/xzNePOZUrj2CdmgahW4Dq2qp5xBZAD9EXBSXX3t97yWXjta7iy
dozDbY2LBt0geYzOK3z51fh9SFBnyR7ikeA2HTok9WFTSi9qU3nawz/SsDDSyVEAYm88fQfXsHUU
C+25T7QtAhGaapekdfjEA27/5ziZzwmoCxVEctVFAeQ7xmMJ39EDIwoSDcGrZl+znn+nP+86Igpo
RNyVMBDFTbnAAjGe3VcQXoJS+DA6zQi6P0vfF+7QY4Wj+jhdYc20I/MI0pIy1cI4KA4wJHspntgi
LkleQ14DNPyx53IOUnXTcTC2SnXmZSqEMSbUFVbfdO2kwsCop0QqkDtgwXPKItn6hkO3dAiAcoZM
W2Ubw1uLAY7JBAj1zRfZIhH1bNiDdW9UTBLc52sL/9DvRMheHlOFRt9XCFzCqndAnWPXBtjZmNiV
P/PTkoOtBb3pcF6vCyhjytp9LpqX/gGy47JgbyxMDUIXkhGcr1AhTd/bFPkAWz9G4TiQs6vP4tkr
ZJiIvJqaEYlBhghU12BBwesRpuYzfJInyVpUZFSlpobkuxIubw9aKPj7lDf1CG86tYHLbBa0/zdn
GAdKg8uiCoQ/ABWzMcgrKLxxmoOugjkFvHnUPHR+zOKgpKIioUeaYn4Mesw3Eo2wAYwpTVTRNyhU
9ehGbhhyf+oK8kO/o7Tvlt9RpwzyYZhBjPjzP68eFkaAJDoBfvXIfIOcCpss3W54TUHPLkYdVBQU
eW+XzDgFyiAGbjUjkVE+xwX9nB55V4ewf2F+LiVSUqEdPKxcZEQZLdvJ0FR+9OFWipE+anh4XPyI
3/jyVkz4/0zQJWjLjUlu1KA0EQWQFdQR3iNG72aj535hGgJcj2gx896tjR37FwatHFxj69kadWl0
wus6Ro1aMnUWLakEzketMrTerd/Ubo77s/lat5jM4AYFpRLbJJHVhz7veume5GPBTPVS7RF/ZCdt
A3IluPdnXE61JvjilB6bxGsBhj+jARRrInGQbABrs9SyktZ0k2Q9IuSf/XoGjK2UqkJBS1SuizV4
0Tk+DQ41Zyaw8Kj86BjY7WCT1iIPID1ykVCVgi4367a2aJLFihEH0hjy04osJkp82ByrdvX8y79g
Nkt0GrULygRo72h2ACLwZCNBB+3gwHzm7kd24rvTPqdlFmD3cc28Z+63sZWq1luG+qE/xMnEXF30
73w86dw4HEjsIJ13NBPbTw5Tv4N/K4fJ6j6MX8PQXbgu4pb4Il+RCU/f6IBy4WkBFARGgYiJCE/E
bziWkWrLoFfFTtHiDWkQkhGusIWWxluiwmaRDQFfFFan6zWNU/I7gKWBb1biV3pRywUdZA68TfUo
sXEg32azhKEyKwlNE0eL4bGg4DwhsojfoE/puM6iYpbOftvb5rruwK7PdbOmuW2Es2YK4XeIKACP
FFw09MFq6NJVY6cxBLf4m1Qz9dj+SAN6LW+JrgbCjOikpHo9eQKpHTh7eAWDU3KBHnFBzk9Y1u8o
vFlQ08sTgUwhTqUkSA2EF51L/1JfILW/NcFFwDuzLoxPYdyRtWDHCV2eufRVJMVzZBh40cXdO0TP
wxHGshJOsaw3Cf4yOkhWypXA4OVr3Fjojrea5dSA6EAnR8/Gc6UnCPdsYiwhrQ7lBKQMFIzTtyPY
uTqONjxrxWRU1N/iob4fnUvfQLP0IOqqNvq4OXrYhDmZyNfzUADWvgIO/bTI1zKv9nXSm/ZMftH0
acf7N060Mo7uuLsA79He/DaocPXeQhpdYyNfy6ccBGt7XXe3sPSj7lRIIV8jZCsYT0NxABCNlFA5
DNean+36h/efHyb4RZUzMSeSxMC1sx9mWHzg7wG/E3FXrd/ZSRk9IR9ba6CHhMXh6JnSZY0GAA/1
4eYIY7l+eF9zsxpAdsrqBHiSRZyDb0CCHYm7sWw9Y/PT9+N32P268tPuyvanwMvUvLLWQ3/7zdXY
VNbvz+Sj2dWfRoKRJbMn8ErG2bfdfcJML3rsHjN1VMze5wJgwVXsNnhOPx4E+1U+zT1hfFiuhpvX
9DMdjt6z77hdpzh1d+DpTxPUh6fsVIWPKcGZx95RWtAp/xnncWix59m0F+YHAl2EI/8Mod4cWZJ+
iJ6lCRZEGKV3PTWUt/K0xj+vmbxWKUKoC5j5h+4Z14uPX2HsAH1FmtznJZYQP1Jg9cGhFLRxRF5d
8JFDMmY1D/vT9zqPvsI15jmm78Q0+7cUBQSJvWjWrzOkzbPE7yLnx0fdTxcx2HF/i0fvCNGyuu3N
620tWrSS4qg5fHBM+XqtVQQaYInqI7J3usBnt6k0yUMcsPps8aD+y3cgHav9lxzKd/CDP994Pb6+
zjN0T1dITcwAx2gXKDh6VkKlmDhOPW0n8ryzjafUU/KBDh6o8jMbroZ49ZTQ8f8uvxzO2JGdp71g
8IwVIxYG4TCo7KF3pXm+Bx1vuOwvBeO0cOupuuz+EHpURwgcxSXlelnwNcVMO2n5XG2TCFZrlF66
uycWJHDbe7P2eAMnmJNqQp09orm+nstDhouOZr0P/W1yzs/kx9KdbpuDFOZRww+uznuUADCqHpQN
VioH31quA/c2UiaQaS/FviKCYKVsbit1QcdR0pxOe3NmuOWh/lpsPrGKOxW+vwYEJMY1N1DPk3RO
1wPK0Qr4VrGZMdLSA9Tcd0yS+OUyZEyMVwA1oZpsUhw0P8iTIDUF9bRYU2s+RZwpnQGBCOqp3r42
9JzKhv2L94mUg4jjcWO4eroGsuNALLtTNaM/AdgiMZFFZvmcxmuYEhYeU2EWQo2BIvNKzQLuVGzx
+dZOVNYvWM4A7WhbMGdBssamQwVA55mQ2TRqrjZhh2yyhPjhnlL4ai4GcZjhwO/774fDU2Hx0wX6
BaM2hHgXSx3Ku91BpIqzTBvgmSTIi2h6JDq6vcRMfUkEOdHeKPBKj97eQAiu07Mg0W6Itf/yf5/E
63jcMi2a4JZdVhba0npgch0hDcxbeALGWCH4AEwePO//B6UpG0tNKueJ2Kh0OVj0JjhI7JJ9tR/6
r1V2EvjCqD3Xu3peTjtQ+IUwFnBlAOPbx6boikAKseJXEVE31IcoF3bplOgeSAHwXBheHn5U0dfZ
e4SIozuH08eVhmqNg8ZbTqWXCWHOm7X6lIs4tL/UN24qbg2/C9QBzS2A7lTZ0gxC9pPd6453GZbA
61wuXmfpUIfvEzQv5jNfLIBEvCi13nM1/jBLxqlgIzPEwe2K5wTH3HZ27BS/02OjzsTAZa8t/qQI
XMAODd7Dg8CnYBZOHlq7q+lA/RtH/zVHXfzyJYQ9wF9VyCWJurNcEv2qXKrQJnbFv1I7ohvKNp/w
O0k3bZRtii0VrbqSIMl2dQpFPjhiQr37wrihXDCb6+JVCOUCrHOfr6vRI4KVAhH7MxnC09Bl9hHB
B2NbvzLoP1DMf89Njvmg2Hmgw9CIHWKLonpSsirDZR7JINbytj+vRs91eq4OgNnAqHg148jZA0wF
gcTF/pzu6th8UzaaLcwUmtIo8xWXUh5GvtiXDpjZbCVhGpqd2baK80P8xR36B3hw6vrHEPNcAUYt
lSAb+b9IoPc4d0OCnVRrLRhMqS/6mZFQ4jD3GRrSsj/vCS6MXp5fEyKADr3pDUdmzEPOakjFUI3g
5YsJDFgwSb8cTd63A6WZMs/XlFCVj3cQ/oG4XowpLcHzeJ96h5utgGS1XPp4xCdGPhB2Wu/pbUsc
C+M79gjeRdZYPu7nNlJZVITZ2ZsuGuN7hPWItocXeh0IrCLXF1Muvg4gP4rTgIItYkH6R9SZbaeq
bGH4iRwDAUFu6RsRe403DjVGxBYVFZ/+fFP3Pnu5kpioNEVRNWvOv6FT0OdOw3NKv9tvmDSYzBfi
f84gxRwEXPHyEAjlOc7XELx/uEfJdJ6GKJVggKj/6PjYI5BK2Y5+i6xHsVbH3EaXEXRjRJwJc0bg
NkWb/7C2klsq1gCUsm/zZ2qt2hsWv3DQtPAdFN09PNPt4MocCggEvycjaZEYXzT793fPvKRX3xg0
OrImGDd7zR8aUR3UAwAHEQYtmEj0YUgjYDYuA4pLybYPNmaHpA2SOd4ubWLyuKXPbZhBmReh+DA5
FE5B7tR7apKl1ObWWB1ReK3xbaNujINZD4ChM3+hGdwVRb1tnF+8UwI8oK8Od2dfKeBkxQzprCZY
1gKGfYflLmy0QhbPrY7oF9wpdACBYfXHdWK9Qs3ls7So+h+gMIsHViUIeOzniGYnRnZkIuiZk9bk
vWxOStam6F6Rha2lTF6QafTIHmHwyGyGo9uid11dp5tihU3UfAdNh6RPLdQeE+4YkpDp1SNTZo5f
tUsMgcjdNal/npKWh+XjbEh9ADE9NxPSuYxbzD53KiQ5oSJimKRvmcaZkluYmxBgIriieOfCy0EE
1m4LdxWSJStCCuRr0J4lOJ7ukX9DWair1s4Fq3BqIGh3PS1s8h4oLxoksh2AvoB61X3YzFixGq/O
gSU+BuFVciFLgGsNmnXMIaG1YlTSz/7B1cLr26fuXDHU/7Usm8Hpmdaz7YJSr61SJv0F2WEBgeDa
GiK8xdi4B9Sz5r4jRAXHeqZKCo0e/Q9tBSQY0NRZ0hCIuZ1Bq1Gnpthg32fbP4rrqEywdmHiwIiR
hDNH3q9Gh8EVebFr/9HXICJ1sXIdoRTtYNLS2U3eQ2N+WVuUBAsifMm7OxZiBCQoJxQXt0sixMZw
P2HRRwT+mOEDzLPJiZJkMZqr8W0Cj1zmJ2qVtFx8iHbdfLTvwnAHjAGDG7oyyBjWlCwQiB6Zq0nE
gHxmdf23mN9nlxk71bJ60OqxvOscpywHIH/A7Iv2U4QOukW6yxDAGp1XRXpAk4qxqtfuItQZYmfv
tXp5cIKNpg6od1GtfCJQjbA+K7jbVKd0g0TH8LSRtUCqJo3ICrFBNHsqgmBiObfoUvdBsMrqfdYQ
zjM2h9fOdYZeEg0Qmll9gWJ/d2nUB2X61XGqrIr51uWqE/l/lpIl4m3A9KjbEKbSEiTo4Cj9nMNW
xBQAYC+fV1PIUJ9h9SnyMo0fEjzbNYrJ0BFfm9uwwL/2PFSnCDCPseOFlGUiB5X3r/374NGtI3NS
DfUEhlxPT9CzB2nMXWaJU156m96mqkmtFojGftX8PSfNn/2KFR7zyXOlwl+avseLFby1n0c3DyGm
bX9ey3IE8t+/DHjE9zHVvz6Mjue0HN7ZZzVkFmF2u29Ymeir08tuYk83V+RvLJ72aHNgbg1Xcjdj
RbWFvUqs/3JOcw03iDkCSKp3Hx/G6kBj5qRgQlGIUgkZnuWi2/h5P6Oj++K2yoA9slqGuz4HdW1S
Q900YpXJcwYb7Tw841yypHx9/LHEleSJVl/Aad1ZcldTNcVsyGG6zBjsmAdgvyESQ+DTQN31FMAQ
Z0HcGipOgZvs+Mqi3fKUv5eLxC96XXW3Ad6e/EaFAAepwCerRXuxYbcShF1kMH5FTAk7uCX2y/Lr
MSsS0tYoM5BNxn/6xY5bFHyvHvoJbqtz8JWUWtpz/EgQ2KAE8HD2EROgtw3u4TUhuG5HbSy/bmPq
mBvmmPl1qIxF2eAVUXH+uUaPKPdfEKOfvXdXIR4HD/XJrBNkc35MjPqmPcF7AIja6Da4dQsgYORm
R1uy5nVaBnjaIGsDLhvhHVAxHIIaLTpmlyVJD+YLg8Z8178Oq/F1qIWUqkiPYrrNnnvGZMdxaK6x
bI7q8SMznEeUWQl4IQyBRFOj6iuT51KZNGZ5z5yVqAKWg3JgJRVNIWhQZl2m4HwIsFLGdCQSZYh/
N6EVCLILjBLjfCN8Mwc/0USlCHCBO41u0LC6++0JmPVelSKEmRz7KNFifkY5OCGLQnEPtHNXFjSS
/qJqGaOn5kJNnlNKBEiiucWs1bkPL+jSnVNthXTFuF14mGeXSP+cyZ1zXBwjBXvqFqmQKMgLT6vx
BcmmDCOaS0aedn6G7tOYEfsBJ2PoJiuHqjGqyC2bxOGi/zg4OWtV2N9jI9Zw+dqnu3AXo66Bshf8
mHyo9rasy6gXa5TBUVTFwIabh6gEcc1PhKNsSEhXAy1BhoXjYWI4bsCXnQjCkIfH6eHiXWgoJFdc
yB4gW41HCIfi9caWQQgc7SdZPs8A0IlqBXLOtja9836Khdt9cqyDy8W9jYGh5DGxDhEPOzCnJr6b
GJPH7BDxQsIFQnQiI0RsqJK+cClyWJw3VyD3EP+jMKukxU9jdgNO+7sfWDNgkyh1KE5msZaZp3Pk
nxSHUkz6AC2TSn58zt8t289kjZSVdtawV/NVukpZNZ3msuqhvP9wTXt2tmcowtXeTBZFqW/aKWk/
J01nvCzLKsueoSrn8do85Zl8kI+mKUJkXuXJpytkjBb9t5+P0qfHW+afbaTuKWLzbIVdsPC03fRo
z90ZmyexdO0YUPkpt7ItXnr7qStbl4fiuK6LEwD78LPMT3lkvu9H/36PRucUofYNa6cEUONe9fPh
rhwDVnymxZBMbPBGG2z8TFVUAvrF3WmOzvNrJt6gXGfwN9w7KE4sb5DnKCRK5gwAlP5X9K4jYIjX
XxRjQdpQAjvHuATYVlvYaLtxvkbt5jHFhWROKKp18+k1RN6OMjl45GpcnjKiuvoXvNORniklebst
EX/DPbZQuafktSM1BEGXOQGFmH47LJLD4OVR5Ixb8bl36oLySKpRPmj0YclBoGYhNy7Cs7uYPod5
+MADvfVXqcj5RxYQz1MAQ78BA47AjEgAmRoCAI+opZioGYjIZv/CKFB+qEF4iSfKCwdiBEIIGCGQ
MSe2pYPrv/UPIyJF4kOXYjAYEy3eU0c7dXW6vj+nyz0nT4ZklHA6BE7JbUD0zZ/IMpcOohUvwhLS
OMA41Q0aTRQI20yBqM3g+OcZ0Hrf0UUfKAvvCI0MgXfsociYmtTUF7DbNVAtNZJh5ANaVrJuDmCi
Yyk8rn+lViuCvKSf/XbNKIa4FbBMcAJk4+bEqk8x9tABB3GngbQYHdEHRQJrs0e7xoSU6Oh9mH1d
RNV+kBOm7tOOtum7e1triAx2yb6wpjCnyrixAvxG2QRk3U2W44dalGFPSm87AD9JYh2aAXmkZnTd
YRHkFYp/vbkwpM53v2xGkIxu4bN0yIIeKL3Vzh2ZLTwrn3YRn7rm3yLZzZpnh6l4fGd2bjiXM6II
DtlwQhEDHtkfCQWT0lM1Pf/UHYu01ceTnrSQOrss687lbWsM3nPiEaIlos4tgQx/WzdnrI7fI2YP
1h3Vxlo1r3OCko2SIGC4gi4xZdkKxxIoA9KfwG0u3pXAHUtZs/egDoYHUQJQEwfNLutMJmFypIRN
7S4SoeEFkijKt8lBDrYVQejM4MAti99RtiLT6eE2BnAPwrgjfmfo971cmfIkqcKcE2KMzX1sEmBy
1fA0I6HClzxOne9PESNqIorSSMxO25FlLp4l4BvF96NIkWMf42/Iw3SNgTgdogrKayjNAqgm9RlY
IbYEMzJkSLnRd2wjkAwQI7jNks2heFg4uym0TgwmFx485QPqfVu/DsUIBTsM54Tmw3gcX4EfEPna
IhN3ce6B0IdoeejDqAMAuGQ79nhc27+V3U9+J5OEhRf70dHoq+hclceIlZlotTXx5UaxLUA6EneT
s1cHdaChK6b9alFJsJkH4N5CwcpVuJRs/R2Qphrzo+LiE50pU1IQARnumpa/BEq49/f+Hf4zNlfZ
MyOeO1DwJEPwg1MFIgFYOf3lbweu7Tl3NUlR2er6Bf6/W5Il+SzoLmSe84S0x2sD6dj6IZVRTq9p
Pm/0sGoh8AspgI4pjSira0qwtxhc+83xKSZb8oaOz7CByiXB2xDjhH6bHPdh02JpS96ux4cu43J1
HfMbm0VXqZt30AgW7VRrpM/rwS1+NYn70HrbL0lp838x30+us/b46i4GpZ/HCOL0WdOM38DaEUZm
Pr931H41oQq9E83qSTNjECHPBG6NIFDLjsl+2uDS/Emy+IaCJ4pxg/voOX/0ckruDDuTVoK144qk
xZHx/hZQidtC8/UYvU9DVsIIo31hQGZ4RATuOWhPXr81FtuvX1Z3TZQbSXZ+ytOGMzq5VVDN7xnR
CMq0VaDhaKmF9YYtVKlGPFT4tzHCgC7rDltgpzfuiAwkESt66f0vJmJjgqo184iZHNkjCpieSkiK
0LKPsitleojf7upGSpMkhiuGw8gIuqKvSGEC4Rvt81b5yLvTJOHJq3zXURuFLArmaC/APGipBbEY
0RcpxiOJRWIzcGrg2R3TZ83KI3cwKWEqwwdRBHbDLSgypD+i10i2tk0khSrvN3gfPu1MeQcXVSp+
I+7kNTkq4h0eaA0zkc/eKNkiBuk2hqw+5QY/daS2c/O4kC8f9X5MSitUY2Uul1CDqQMdytpDYlis
KeSPpl0QHcgb5GUZLESSUG6qm/f2pXGwpGKPABHCRXBbbkPBAItEplgzy3GLV+cRtXd9g42EoFRI
RxMgP7Kjd45BeZ1jpm8a/xhSI3eruZm0eMjv8klRTXy5c5b+EkARGrV8ypsj/CD40tBTJejvoJMS
7QdkFs5dpO+cVPE+jwmGHtsQrAuiotsQK0eEjF8jYyLXsMm5cGwUwzjnM1WbonfsHhkX5ZTo2fLj
5e4G8h1oxaD2MKOeb8O5HJAclsHXEz0s2RS6hCiXzu/RXHbxwT+vdATxoG7bOAD7z/Q5JljH7BTj
eb6i0WDQ63V+4PbgWmMTyLrjcYGIEO49h/CAbc2923JaDkNfHF9sD7IPhB3UyHm841bfQDzD7JvI
XAeCwhENCVGHEJkOACsRQhiIb7QC0cvYjoA88ujBe0Q3f7MPXvamx0s/Cja9XaxwloyrY9KUn6G0
dk+QOpH3A2hDwu//G/7uG6c0e7NGhwUo6WA0irIVcwx309bmhAYoSXkIpTbCyWRGWh8Ctr3r0gcF
HCqxqITA8KshcQOjDIlzBae5OgKC4Q7mwaogKCVV1wwrYZYLPElLAA8/9tCekbeeir6ntCh1sSGf
wxyCCIIo4nsbwUBg+3MSdXO5l7C+QcUMzCZQ1+9Dn+ift+ROdpP/hAaOHHgQbNbTXu9gd3o392dK
4DE/z0SrWZaA74C6PAizlkghvAb6qDFRIzjDkRoh2+6ZCLTCg4TNe0QtFLMNnpE2QagVWV53Dyz9
hjI3K1sWWpzfDfGDJre6fHF+7jMV8dFnwPLLb0xx3+XVSlSpWLrhwSObYdhAdxAszxF26j7AY49l
8CMhlrhTczNB08p6lcRQtDEiEKRCCAbDxfdIrgtwAcpXoH75enHCaKiiYSpLO/kpb95CRn6BUiNE
57HobDDza3lrSMzT9bryiX647AAdnKn0WPjA4R/+XJB96Z38NozHSKBANLNSsHbyNlFhmcqHgOrx
wZurw6iV/QBEPvgC/EfZwJbxS+Milyx4YD/Zc4rwDDLfoYZEQiBiqdnqNl5MLnnQoFp4RrLyeosl
b+6Tw8AJ6NWjnr9fXn+rF7Sm6+i4pBIE3Br2JcD92181aEyPc7QDakJgjNTh45gUWUkro6O9Zi4r
iCAg1WMZX3tWmSKbSmkWDcUNWBNwJxAN/1oIqCG4VZFFtC9ryrQZlVyU90kNAtFVyPoXQQW4rOkR
lC3AmhdjcN6sx4CAiw0cureoqTdcdGZ2PhD9AqUFR4smZodYBfZIiMmro3e/BYRvLIXHqs3CVpBP
iLBIwLOjqi/caIgqxF0YrImWrnxJoEVKs1cHE6Twx0CjI/nTbsUC2fl9kvAhphIGAXGj18Ke+g7l
iXEGgakp30AugavCia0RNH8wQ8OZ+hZCKQgksEPePQlJ/KGqzBdYd6ja3t4/4geOuBOKym8YORdn
eHHoBTt32CAKwnAsoK6AeIksm8oe+mQG1l3yhYOhcx9s1+9NhY7thji5YGuFJ98FPLjzT5RMJPFI
hMXymyj8noj/9X5I0g89wN1w62/x2AaS4vxKInPhGQTB+Rj4vCB2y+nCOwSW+7f1gT7EO9oKG1rO
Dk0NIlKWYmHbweOexOiJViCcJUcbNsIqLjrHvzwqCJ+LiDIh6WXQGJC4GLroiazwZAHnUGtsUc9v
BnuC4AwDAvyLYJNcc7cGrPOndFuUczBZbySL2tUyPAV+zu/V686q/eJpBRAHbXicGH1qYIM3BJQx
/Antl6w3GIcS+U0UZJRBnodoOS7O0X0+tl7OdnZ4oW8fNtFHhD8FKJpiF6w0Ko/zFsqfT79Gnw8h
UMKa37vldM/3EOHUR9DE9e8RUDYoLz8lQgE1CJoi3g6RYbSn1MrBdjKwZcY6Bx6vi0CMQZ5oH7cw
v+QmhcNRuhSPm8wLYIxLEYjju2HZqB4gJnXmPVZQ3Hwhq2GP0z44B6BrYOd7YskNgxLMJ6fSxdML
7Ma4uXyj/EpO5+bC+2zWWAglihUR9t5xhIO2D9+7iVp32/lBE1HhFFgwUJa++hbh/tVGog3eJxAk
8L/lTMmOrN5BWzWdNrcYdmNP/zDHN231mHAmKnTQwWOPGDUZWee40gcl3ZpBxC8hMTTwUrwCqDyj
oY0FgDbc/UGv7LwzWZSwbKDLcIeUSZ4CncJUmNuby9eDUCYZ8wF9Lfh72rIK4saS20q4OQU9EEcn
PA7bXaRMQEpv9Qg5nheCNGPStznORVKuYtxizFBQqoHbTRESfGsrg+W2aAVNykaGs6D+S1UO9OKw
ylo6NwrJ3Ef3NR5qG5W8yC9YJ5oSGTeVFQTrXapQJGlrYavukV3rg4y4QngDEjC8AU+AR43AGRfh
UzqigLTr3GZaX2U2JvLsAwBYrE/L9pq8hEKQeLaN9YLgkSo3sfEf14IkSYUKN/JiIB7oRS17Wix5
oq652juW4W1Hb7pb8GzUGlqQol1zfviDvQiJQI3aQ0AJJ/x+SNHHzQDDumZsrHe/zcn5d8tybvRO
n7+5iQbcbciwoKIU4G7XnDIdHpm+qMB2Sg1vQ2vyHAJnG+QJ3m1k4YaUG1asjirqCKjWbl5jQGGX
uB5V2b0PVhLXTX0KkOxORqht58yBpC+xnUtQd/Lv3XfLJanPGDaEVWg6DZx2wMGfBvueGTx97Ax7
VkDOe3Ceco/eTIEysTLn/gZMAH+KEJDxdb6Ywl0+/5iT/W8V3Xrb2XNYU+zGQoiySQYJevhiym1S
TsOAWAoX980hZVy76PaTeiOlapLHASuzekQO6e147Vkeot2YngKWl/egRA2XMRMx9TymFzoyVh9X
zEuAqfAeo+RvzBfj7R8V6P2K0v/l7uaAT5DChWv6CzhwgfojOMBf5BmZ5Zn64b6SEu+h9LAFEUk+
qXBbcHI/fREs12vMkMH0gR3n0WXtR/zIAkH1NB+mG3UigEIglR/km64dc0g5AYVMDsthNcicZrfh
Oj5t+I4hD+Q7QsiP/aftOokTJuIXytI8Cd1kRuIwnZE4dH35Nv/8lGcpvx9tfrozJuqU3KLrzpLE
TfqSanR/3b7L7ATjrf95nsjvE16Q/30eLipoLrvl/28Ykp90ePTZc/jLbuUfwSlvY0MJ9y9AmDBJ
k7OdsUby28yysJaCCZlRahmRpEU5BI5TjocE6OeJOzvan78lHJs7m7iu/OcQkXX/5TvPJwlZUXbH
+z8/+cEv3398mDfKc/k4m/fZNJsnucpu+ManJP1K8lXa49MOsl8+J7/Qavz0aUF5kc/LU1c2Ihla
8sCz2SliE6RopTEnnNAscYnH8TnglOWg+m4y4VATt7LbHi03qWxCEPc3SZZ0TWt0m1aJ2Vt02wNq
Z/FpDPjPV13wHR4Mx5SYJiFKiFV8Yt6zi/vs70jNoIhODQC4n8dGQfaARkX02nTNXpG2fqzIfAVI
IFs9qwdWQzZ5ckAjw5pTxDyVG4AbVOF+BLF3SXNMpnVuOdI/hUPdwR5fbDwkMSvwWCMJooNZQ0+w
MSUDcyFZRAYmOMWlf4kvMbIgXpPlyyVuQNM2g1vn7QgTpgF35gmn4OneWUgJnwEdhOXeV8GPIwPh
h3sCl7P/Sh/BEZRCcBOVSZUBqI6qCCMnX3EZD7hHn+7NBfCB70DbvaM9Quzd6C6oSz1Q7AlIkFKS
q5n5rsEY/bEs+QUQSTyFGTpkWe7IJRpaEZAZViKUFglLuMGxp2i4EDYDzf5lfuDkHvCbgdh7itsm
lDowZjXiZvqMyl7dAfJK1tap3XOEOKP38h4INeIAa7+8CndmBZbGEQSeFujDd9AD7kuZ/PUkJr9T
UENuzjnQRo0gD6mXhnV0pg322X28+wR3efyctrv1SpliwtI/9RFC7DiWY9hXDo+uX9BI2Cchr4eU
JiuY5Y0WUpNb79jhgEZt4nmkfDjV9JkpHW2iTW69PEH66Q5OHGIUqe+JQPmgzJNWwDO54gK1nHJa
rgTj3whOS0KO6586KygeEYfhTX0BpLY+ASzEADfSf5B/Q3xMilKU9adCWpFU/3lsRDpyVzpKyu3c
vY2uS5ayazBvke7jq+ooDGk6c8kzbETb7ETqstVrSIqyq0DIw3F6beUgOM0hyRFj3ByCzgNhDVCI
tzPbnAKV8jKKWIikEPxCR6A3irJlr00a8ug2gqqjiIj3aQAfhU7TnJy6z862d+E4rpMGJJfKVddG
VmNIfey8wWOgGdyl4oDzHGqb7WyRXSdGVkwuy7Jj9o2sVdPsRiT4mmOMUz1amDsWo/pQm7/7gnVE
vmqMqEy8m7NIErvDxU97pPaK1Wmq/ig/GlDPQ1L5LwgxLFLRnWxjWIhr/FgbbAkCDonpUAkLte7C
RWbP3YMaPPL3Kxmm4WECLQdhulfMnH59h9RJjp3FsD3cdoS79UBpGWZXq79DFlftKAnavaHmKclt
ZfVK/HvhyT4TQAcv+8CoUYDZUcAEPASyz38VovW6/IN4rWXYcEFPFnfpu593zuEZKCyMYl/pN4fH
pCQ9zLwEL4UVS7LnuheoovmLLsETglE5sBnnREIMW/Q5pf9jdgqWD6fya3ozIr0edJCoHO5nLQgp
0DD8Q3oZEzEMmYn7OVX2A54buJP0H8x8YDwyApAwTx7dZ4Y0LNgt6G8Ar8MnKGIGnjNcdIAHzNUk
fAQerwx0Bkoy+OluiBWoQ4wT7+A3NYNWADaE7MEJ+6cdPC4AnEh7vxDSb0yVlAqVMBSbgwL0UR9S
23AxRJrNgLZmzok2YzMg1+rig0E6Af2sTMm4d2Nci/+2jAuTC9BT/Nrd+6CO9r2yc/1Duo9g7UpI
hmhEaoj9hDEs8PtztJhcM+mifpNyVRntfy7dw4AkE7qzMFH896bpNT2kBhyVJSZJ5jlGu3u7vXqN
r33iG238Tk9dCJyXQ3LGRcOPGyR7o7N7S8xRvapH95SlHKUPgqgGpDTDcUx4rBQwgGDIUPNevicw
IP3X5EomHCIENrkjM3hxQz2kPDrT59oIEDpRnFgF61MWN6xxI8ApKT56rDV3zM561+qUUzLb3/+W
jkMxfkQOIHDwdVRiszw+sF/iMqp/qeGXsMZOA4o0hJ46KpVn0G7utoLOgyJfTIUYcIBJkopEebcx
EPvKlmfFLFQ9+gBSr+gDLV+Ty4Az2cPuEK/WWGGEQO/7l2YhWNUg7wPaosZIVpr9ko/bVBmxnzYx
hlOoV6Tz8SiBm48K0sJGewMPTB3vD0jh3n2JyIlJ6njrs2w7orhGznXrvxj1wL0BqmDVhdMM5oq0
OQQqAAXzxsupkXduYxRsL6A0HZD39pEqVmc0KzLY8Pn3imBALcUtuYsNF9/E520AFErPnRd0vNw7
4gCrpPzf3wciYtF2tPV7vcPHAoVTyz4h5EIYZIHKCZDNavY4sKezWJZAuE84DiMs4Z+vSZn7FkKe
L4LSJzXpu8sgQR0mtx+Qptr+FrIItigfrL65Sy6oosKc2do4WDyvzo3xTkViCTy4zS7bBmqMPnxy
KFpApfRfCHkKKp8XUcNB5ed+DdR2R2OIqtyW6h0PPYUb6oSsPRy1neHmW7eFNvsCfQ+vweoBVQlS
+3dfufutPHjg+n32muANtz72ZRWz9s1VaF9qhnWi7tL5sZ0o3raZ1bwEi3lSYb2Qp9dDh+/G2xHj
6JN3GhU5TXD030cWvrULBar9R40AWX/quywWWAxb0b6N1xPgGdQ5IVChNwFGmOnMxChpTx6tfXSu
TxxuLOQ/DlPkhm7lZHFfadqEzb3x9LvuOwUFEAoqu7Lpte8DrLawbLa4emcF2k3SWKS7jwmzQu3o
HhcWFjyxSjKrHe1xzCSDofZLFShiXNEzOOxypL+js9rXyhHbqo1ksZi+0RLXwdaWo/c50w/D8t5p
Y5sqx2PM9mo/V3ps7FxOjDeaialx7inqSCnX13J0Aph3gQPLcW/Te5mKdzO60cs91dSLVdsW8kzv
RaoQbmCpC8GnpFDfXiA+OaiQbrhMjGKqXiZtoGQMGm9mQYUEgYajhjV8t8f1Magwb50UulPhWw8E
acZR1dQWa1jmWIM6KJ7CLHvrHl7PaInqwWkbnK7g1AIoVI1hg4HiKO7OhwbMPdbdMI8aP8UGWQek
FC5ySxSWDXlPhdnNISPcVdlIH5Dg0WbQ6C+U8hHgWd4GQA4YpO8i1I4+DTke9mK1A9Dn/Kq3nT2c
i5LU4R80nncHqA4gnaYYsFlD0G89rkQXQ7nCOWLbY64oYWO9k4JkA+RWD8D+tWbYPuFdBPAS/zsz
u/TyH7rLfURxo9OaqhjQCA58ATuXk0XpBBlVhsQn3NJjfBiaya1PATPVMnOtx9uuFi5ikFp9qsLQ
OcoxykXPDaAVKbqjhTK9+hdsQCXm3k7oXnjQdcCsDNCEG1NiGsLEZBhb7YFkUVmdb2NcfqsNF6LH
MDA+UpQ5UY3UB9RTAzN8AExMwSYm0P9g6QE3bq2Q8UBH0musr34xB+vnFyiC6FTIzoDOS2x7zRWF
Vxc5qxCKiYv/TQ/qarqdmxAgujeG6TVnQq8GuwrTEHOtP/AL5QDRIv3lPgyvJGX1DNGgaxQI87pV
y2UorQCX9E6PIN8GBbpZyBy2PQOWruaqxE6WozCRLc/NLKfMT2gGX9unVzVgDwBtAHGAdxhjIAMc
7DxQx1N8HIyXU6KzXHpb4HYARAmOFpjN+U1EnwVse9t7ast9r1BEeAH9xMIAVvJEw9brgVwVYBCf
7wfFvao+pkYoynKkJP+kdCYVkAYlROIVkQfzH5nULDEAIyuPfg0aTBcAWkC0KBvgWB9g6knZEsEV
zxcqxeeD9INvoRMlA93WH2lBVEcji7CKqGgUwLYOvtQZVCk5HEF7ifXGiaLVG52UCsUmPEMZiKCM
1kMdzd3chZhordU/DdGpP0HZEJSSjCdvQw4XqTaqaDunnHCe2gyCk8hj8CL/uUfwhMp/ear+caPk
I4Qua94K/Yn/enxcmugiuDBCG9kWVehFH2U2IkDEMFBvUCEt7wZNqoi7rhIvRFNJR4lE75tDysi4
XDNy4i1BGExGGmrpkTDdhWZlac5raGwg0+nUDksMsvKrp6QVKdCPq8ccqjxMemZ2o7e9IJqJAaSH
AgYJdeaDw/whJctnXEkB0xG3P4ObDfgtyLztAFPxGacppFIW2VIANRjcqWXRRalBgNvK8JaSg0b6
asLNiOmWXFnBW7WDJxArRmP8TcSG70XQW3lKDIgjqjyAB9fOKWLD54kAtkhSAuT91Bm3tMIcgP6n
VgbNmoYB7zQ7L2+Tp0f9Ucq4RnCC3q3G+FeSLaR+i0oXqRi4WtGlk1OS685qhxWa4IZB/OyXB8Hd
1TyhoXgHIjLt/vNPirmohfWvlOSgTwWnzm6JRhBTOAMUCfBDB7I0xoRx6QlMg1RBMwL5cvYE0KGR
7xT1OlRqbJSAqQHPEqkrk7iYPajTSpGPSg6VUko6oNlyx0fCCQWaAfKzlJk2FIIi248i38+dzM/S
+RwoGhoulAjl5sB5joaTrYF7iGWJoB8l264HN7BKLh1iASwNCAJ5jYkcHqptqO8JtoRUSyIaIfJM
QG/pHCae55MckTrK1qcoQAHFHv6FYehyKQj72J10SVL9M9ImHUG8WEOyQZKMYRhi8Rm8fSB2vuuv
5gD0DMfP5hxnzWVXnUXwIg9mxC9J28jVnNGpAdpha0tbMIr5ZGSoIfCLyQHP6PckzXhmcllEfKry
UhBV7EYAOffOHBjg/D5CIDQUyE6W+qsV1WbdSd/uHDVy8KLvziKWSrPiZQ0bbEIpKC4FZQAb8B0V
1y4dEAQHvVA2+vTSU3SbKA7HYWVvX0MbcdcQ0tQFyhe4viuA8TW95MFvJIyw4jUCAykBcsABukmc
Fo3x7btEbPbdl2bnfXQzqecKVhDGCROb/JV+zu2a1dD3t11BCABN5XEi14ESQl9gP3LSVnaK+PTL
r50tI3SAHhc3zil68wdsjlps5+3P2n2Vo3iRDWwHtB8VDrbNoQB2rB0Oar8ULph05V23GMmIIxCm
S+fSefkpF/MLXXo63MEfBGTakE41l6PmOsn55SMBAgkwSI7y7SPrgsUROFWAULJdgQ6dOmyh/AS3
JCVn6WwuN/kHkTmTDiqKNAEstHQ3wQcGiUX8jPg7SWl6FzeegCwITcgjwR/Wm6QTZfegP7+PL04T
IBr38EkugBwinUASQ6ghAAeVZz53k9xPfibkOGCWHwgpdsaBdLJLp0bvBWl7ZtFztdxJUpOiF5Ut
6lDcMHzd3UUKV4QimJTA5A6+8ndJ1sJ64ackbiWKrximpC0YCECJwAzBvE7yUwvucuy6P+PUF12i
kS59gUA5xwcXndjuF+MBt5MyIYI+4EQEpUIVhyOhCMcCGj4uwj0iRSa3KqL1bFEFwcLDI47De+L7
CsjdfgvOrEQKXywLqRn2L+9FNsVDr44jI1f2KepZnKdsbQGy1UAFBflcTyrxiGXzRX4IU06xdv1C
W6QZBfJDMEErUVDlIW0hZyyvsED6vC5snQXZFpYIrlie7PkMPWQt/ZNWkpaiS2jk7qR15axAH7MX
1JkBkzAV0KOrT8tKO8o5f9v3ybHKJ/grneTmfVtC2uLOnEKLAzNS2LbA65me+I0Zm1Z4RWIsKliY
x1Ba+iZ/BaQjr/GenrTUt8XfHD/KVwAHCEXB3nAmvJ+ANZzXbFaGK7mMFLt5IMCJA4jYfjRI134f
FLI4wCbu14I+EAgDQAYUAHfsXppN7k25WehSoADxnWUXJIKofLG51z+4oA8iiOdyb8nfGEJbNi4j
mAaxu0/vA0cl/UNiko8rKkVF3rrtyoWnksBeFnyX/WGy9BkYgCzLfSnTqLQ+17svbWvoVPLgKuA5
LmdgunoXUCrP6O4eBVBK0tcNRHpSyaI2jhUAKaBPMd6XqjtAVwdhNS6RbFKOQfYnAKnvTq68Aijc
MzMuPX+j89F6NDjiaJyYTMxcgs9faOpvi0mbfWEgImJGFQyMSvk5VZlAvif8xatI9zf4EuR3y2//
5b9MyFf/tLlu4XmUCW094zUQH1tG/SfVezQmu3lg4lHapkve5QjodOBeeFihxgCpE/9Bu+AnAgQ8
lxv+xU1Kc3NjSOeVaRpCB58m2uNdqMqgr7KQTupxk/EJkKG0S0G3Z2t0bKATtKcMBfKTFuQhQ4lo
ZciwIp2aPbiiUn/+3HgvZHeQqqcd5NikFY6cJ6EzZwHoA61Q9NdXhL3y5wcHK2NFTqjLWzghOfiS
t9OrOWiRx0eB1NmRa5Uc6INXCHJTeU1OkZ9QquU0UPZi8pTM+tuViVI0KeWO5/4AjyfP5Pv3ffIb
cK+ONNU/76FZ5LJ+wbHfGayRyZ0pTfZwGxmpiI7cOI1MOsL3izn021dkuGVu5yXsvuU7/UWGDHls
u+2+9CG5GURvT3p57SBEw8D13ZE8o2/9834JMmWrhkQ6/z2+O/rv93Zq9LksjNJyMREd4CjlOZ14
LWP2v+980AoyqknnE8ygdDhMOLkU0jVR6fxnzJCfpNr5C/jKECw2XUG2iXAP25JxTzrd9yeHTdwn
o5WMhd89yasy23x/k672OT0++z3N7wzwudX42yIVw3rZOiEGkQHxAYbcsjVE33kF0M6HMwZrI5PB
RjrvvZMfHK9oo6wRNRa999FbWOmJFbe1bOuDE3czM6yFPJ2VUpzQMR2DLfl2qFwrEHoAyGgOtWwV
21WTNJCPwShy0/pMi7U/ARAb4aX7httPyZt6Nshu/rcOnmlhk4e2h6c+0YHWQbvmHmB+MnSAfNlJ
+fv8bZOUW3saQIW1+qsQBQ9Zcb9QnieHWw7y4U33KGi0nuAYrjt3H10vznkH0plUKhVmB5r4Kgcw
GCP44V+BFpEf9vNWbGCgA4LNOnux5cwNNw66mzYu5aQGoiKeUWeRoh9SOfYknjTcrqcTRGm9XeHd
kG5dGa5mucbJh/hZuOouUKXcT9QGvMhy694pREjVgCuwUNEqXlAquA4QaiOZfmH23AcVzs5VVo7B
EECs/WqTbR0QeRVePXkMcvcwad4pXxlZaXVgcORrdSl3HQtDWBl9/MMDc4Ve7YnKe8vF/EdBjZHF
BJSxcxfH8z+U100rqF4uhA5lqS0irQPh42aToINz32YUuAjD6oC6YxPl3i2dGDchaocz7M1iVsov
G34Q+gq6iUqOt0O2MCi488eXDpa4vf3gPbvO3lkO4OsPoY338N4I3uD4fooHSRW930ZaixSp+3NZ
Lta30bF3+22HmL2+xWwCZAyGoW3mFxVauHOdHB+2gSaeScZKTObIBj+j5rIt2dc7zitQHv7H0pk1
J8ptYfgXUaXM3MoMzrO5sdQYBAdAkMFff57d36l0p7oTE5Vh77XWO12wBHwtP7AQ9DNz6MEZUF07
DDUOqKOF1rpfJrt+UR+Uuclqqvgc2cGlZuoB8d777NtLfnkzJr1Y0OMvXIZoU0ogQQta5EXEpKo7
BtyoWBPsZjbm7jt5XhARBP0ZkUJ5lg79OZ/lq+JKIUj5gnMwGLc2yIiWWX1gVK4SGUI9XwTUItpQ
oFgdRNPBC8z2Oy8hxnmfjv6goIAObtg5JTv9DluiZ2KhEHJwuI1lf7hSCPTW6TShcRVd2CS2zuBL
hGyMLQIpyalCUj8WJ4jZ0Ft2827x7rZNjqFR3CBQhpgDqZM5BFgShNhimemzF1aixbLWwqydw/7d
JWlg4KEO/ompBMEHkvMdOE0Rfr4+I9+PX0DYaT0tvpUOhOLXoUA7aG6REvZfaKPJ4m6jl1dMxGTe
++iVSB/EzBz98PtwO/TTLxCkKA+tWIyj2qgYyyf1qs+HixxdmujUXiEY1RjVHno3L5OXjO6HzHgU
gmqceqZT97ebwRWbTVX2NCPKjXlizPU2NB9dWIusUO8o4Tjiq/iAKAHWGZka3rPLg4UY4peKFBav
00ETosG+q1OyEN7QBLO5QWSjNvloc7kJPknwZHih5ZE8jD9SIOKXsNtIfguMepWgNmGVvpziMVGU
0IK5QE09jDPEU8WZOGQTIoeKXVG5GqLcNrwuW9yz89HrH8smAyJ4uPKvdRx3kZlkxADTX9+IRQJU
8GUIMXE+8OX2B3qlbgj7I2WFbXmJDBvjpJBBKsEaN1/1a7xJsggr8/G2GzOTx/n+eWJEcxujqThg
ehM+BnGN8w0K0vpQa7bkaXPoJkYSPTkeuH7CYcGPc1nuJPzR4D7h4kBJUfqABwMS1g7JTCKbQWYa
DuKEY9EKzgzfGM71yWtcbY2V+oMg5prmAYElGggyfJfG/baQNl3oLkMGf509qEf4SVSx7L/HVWSt
tQOw0VB1lH92V7ATZDJ/VYcfvyOaVmeYBSM+ftmN6jzpJKTAVMIk9ZDoSGPtQr4SCOABiAKtCLSg
KmRYD4PcftdH+4VtRN7YVS6s09NaBRawh4B+TNnagS8xw+J9UE8YruDxwNSEqwCfiSEo1Ve9kGGe
fXtb+7WAxb9CoGxsh9N23WtQdc+f3zcNxlbEeG6srdgkirBkjvhd9EfvUdg8yGDqAncRciWQTCQx
SkDA1s6GExWBmqA/vTeJKeTTDMcfkNIekxbCRxm3i3ahTrrZgMa69kilWneHYQFf4SGE5YOFlbgP
ssoxqlIS39gzMvwgQdN+DSlqEv9tBupxmr3XfXV5EsFEfHy2vCVnMgWY5eMlIv9LgEMAgmQEMhpz
BRjLKB86xcEOAWO5dx2i3vpgwaIuehSHGg4ARWjikYh6jPmdBGvwKPsm5qFGTiaVXS/qn3RVusWc
BcDEo2Kfxg8GkAPm4PhnPeEL90x3bentPnuy30BinBJKCiaKmBb3HtKzFs8OCPgpxnhVABLs5of6
K+LyjhQAxQiH1YQYWmNL+OiS/+sw7DDCAbz5zRCQc4an2TL9bSDll/Zg/IBsBd5D6A9ppAgEQIhY
YS002XaSOp/QrMIhctKGqsGjCoG7V1ohiVgEaBC3Sgo60bLCerVH7gaRP/Fa2clrd9g6CtDGN5B8
6+mQnjH8IoDDd5DoGjexpajFYpS7F0EaPMC/V+cAIPIS+PPd6jFm180h25B6SP1xswRr0JrIvwAS
jx30Twa1OhEGIz3x2cWOl55UReNvAN2HSru08ZBotgC22tPRNE8XR3N0nLWe7r2n5p53zwQTZiAd
ar+ioOqYPl0Iy5KpqhIfPmGB++EFqyOvJyNJEBV7ZJFb1cPm1sOGyyHaod4qf/zIF+R84OEc68AD
Aczk3zNrM1y0ToPFG1ag7JRjyI4DmKKjAZZUgKapw13CLaJiqmqne2NbzTQ2MlEljG6PWCNcsAv4
nM9kppUMLvGjv5NEYmvIFmYJaZzVuBxrkWITE2QX/gO6EXJEuxujVaYbhXwatnDvGh/KBzkOG5mA
pyM+kFO9ntbvH/kVwPSV6/lQH7+qWVn4GN1Iw/FDsTOS7DVmUgQKlCeVGRegDNAZvgGmg20z2OG+
pbpHKEnjwPOaAFE2eBLuPogjlbgoAmJoml8Z7IlsOjTVe5kSA9Exzv3n28zYVQhrtXPf+zUsaZJb
k9VXmxn65H5bFZ/4ydSMe19aP7/ro4ZxRKxiMJyv0np7ZBDAVWF9vSx1X5UjcdCHYUdbn8QSAES1
0OBvm0H/GTef6EWiws3NlehtnYs7+JWxb44b0vaKKvyqfzoKbV3zjkO/hJAVmvfgizHuYKK3G+3+
Y7abbjBPjtPa2nyOq1u/0+qohwSOAdDHZ6avRuCk/Gn/igon/5DwiuPRlUzfMAK5XjJaUPZy60C+
5g9IG5+ZvmOGwQORI80s4OObDUAoJo3MuT+mrSKoWd/IMnnCsQ05cmVgaRfJ3NzrcaYtK3lh4YEN
Dys5yfq+ldf3PH7XZKigCaC3a+OPBSNok9dcbYuuJ6vDK3FndJ96XFrTBMnfdwaIKmU/1T2Qh5GV
nN6om8jC0bwPsF02VsxN2f8k5MQdmw0eJB8wNfW4Ayj9HqMHHgY4t+Zx+p1VCc7tQUYHl09v3Wpg
rZrbsqO8teSxSH3p4u62vDd4pRA/f3TfZliCulI9EyZhIaSeHatxwXTvGGEbKaGWOUZPeV1Xe94e
3/3KVGuKETbyFnyfJBkTeQLIgRHcbkudXEgsw7Mf+fnXW9OCRK5ikryuteo+eTXChm+pgs0Oykvy
7RHtAmrVkaUujWTZ9jMQZl7bo1uxi5SLm3Euq3OO/vm+6pLT8b5K5UU+9Js6ujebASkahYlmdcrL
T/A6ecUPc5M0m+SfO6iWYIIV3czwUU4stlTeSrH4qpdPPr8pUIL5ac3YvKr95x41FXmSl6o6F9U+
LbZPa8rLyZEukNHyRS5trcpm06UbfbhOBpN+uLhpyycDaiR437AdHrBlfTMkH0bciVYV8YwcuaG6
HLY7vcTesWI+pdgyh9WaZfD1i4kujavv5JHPmu+cI1vL28SaNv30xgOKdfE6ZOkmrc7dd87rSZ5/
VFGwGDa6CbbGC2fJ0Vo8zCFx8F8ZxwLqKtYylb+fBkZBL7BPtAQKlVHnFVzwpZOhrZO8VPOa3uPq
FzY2dFV4xuvOm/nw3WMfK96O+XDkAosOZjcqqxPARD96IQYB0YY//3RJFBH8D066YSto/TDwAiX7
BgNQRYu1x7tB5R8SgukVTMAUu9bPCr8bZVXlCokDg7K7t38YQcFA7Mnl5w9U75iG/KPrpyWjKgzs
H07f/bxE2gze6MTTsq+O0m3KGInsCVyqv0ELRPP0hwmvR/waPitMclkP//1hbXyNeYL6HbxM//3m
4efiHfAn+QY35VfK1/x23gR/BtT72ZjP3DKyFpcqJa5k0TzXEEZ5IbQ42ZvWRXk6OXwf6AJqGuI8
8WHigRqZUeHba9nA0l3/OWnFQh6uzWyVcrMX4hXzEqrHXyZfFRWb2dsHhlFDpaED+VqY+UiIJIa2
BqJYiYg4SqscP9jX8GroR65vX8Pu85hCfkGK/2RLMsrSafipjLCjagipKaFC4Py8jghtv8G73Q1h
UHcufJ2v4rbWPEtp1Dg3FykdZ+T6DMerrp/L6S5nSdTDp8Hm4UFswAg2oVERjn07QdmhBn/+Vmw3
N5rZ78TMIrg1wA3KvISochdpQyRbCIO4zIU2B3YeMAX1hFRG6I0400xOLVjVRDROXrbEnidkS9DQ
/5HjkFzEahFBJGdQjyXZW3iyMfZopqQRXUALMUElCfS9NAobSQClJ4fphuWh/17coBBNkKzQBqOr
UbdV6onS/D0yN5T9H34bU9AVU4knWNQJ/hY2sQpebDButzxQOaSIkdkoBVK6tOQRlkrfsTQFS3ue
3mNumxRSJ4obAn9whqtFMfO23z/pTMZsYYYfqPSb/4GJJTgQ6CNjjxHe4xevV0j9kigkcHmb98YI
qpkgkvF68A3VtgXtLpD1j4riYdHybcKLMG9HtpeP2Bu/sgiezU8dZnzD0fvQ/RoHElDf12yOPWZI
FCtI2lnbQP+3RljTuDL03x7MD6TyKiEXHT9Tb7AucbYLtOsRzn+6Uif5sqebIRSacnf13hTbZsEA
wtyzETMRmNYUtlBmrF9jb13SP7TnmMVJq0+g7szz/dL9pAdlIzGH/Xlsjksets5nPQ4/Qs97G7fb
6g+Yw+Ma8a01vXvu8naYXp/wgbMZlATWuV4zZllVU8kYlRMB8G9LvMaNWftH5hQzmI6VTBi6wl4a
gG/RcCZCfnF9qaPsqjkLktDINdH9Z8z4hcuDKo49FRENMj9p9Ri/4O7Nu00xUVaYlH/FwUxPnOns
oG5uczGiiZG9ZBGNScmv4Kbl9ULQ+H1dsgUifBY3DvyWiRADgX5iXVT/i+vH2nQ/MbcwdWt05IQt
q1n+ywg9Ax1lioViCgfZ8/ufom/7wFeS45uL9F3l3G+SAIdt3gpN5ZGsrBFOdLSXh4ZChnw6h99h
/HMvVsTd94yzOeMC6otQXhx7+3YgRcto7IZ4Q+rk0tFWKno03sRwkn5G+I3pGFZw5nINZV3+V84G
b/u7Z83GZ4om6CuC8746aSSjnJygLZdwDXyxgjYC4ul/Amr1fnxjLxhxC+AYnMBnWsu7708yMzkU
Z6Yap54MdynETVeBVzaSotdCymCDd0vuJHacbtM3tnKtheMQlzZqvtV3i25vWe/mNBl35xGlF3NU
b2kaXlHDzGQ9WNCsDXHaFR5mdSjsHEMO2nN6Xzb0BThVRDxA2ckSlZ8wiS/G7/FeXkjsnf8OO8xY
EnUmyseWtxreiYQDY93c/0mzbG3uaNDbF6T2fpwe2B0Jvcn/KrCRzRNN/UKLBuun2IaMyxFd+wUH
DcZdJkZcmo0lO2yUFRssZCXqkTSqd0bFtIM1XVulMGnSEUblYrGmgD2bnTDMZyUPhoCy9EShOiNs
jiGObmezDyjBsoBDUArDIRXYZINf0OC3Gjq4R/VOSdwHHmQv5/iHYSJb8+0KBVmKTcYIaHFG6hSk
DKzs6ykwzagZvE072jK6QKaghQLmEuKFKhZdBdGVyGQeQOFHn0HQP7UtfrzQKI4TDJ49FELeT85C
TIoOc17IrEAnpHQH8vw72gsAkV0PDGnIzzD6QCj/nAzPeCXuv5fkBKQYqcvC76M2UGNsYxgxnZPV
Y2KF/fmNhrMW6PYSGMvpJqqH/TIqDdJZgc6IoZq1EbwDECFbG4HW6WwI+g6atZtBGJ9itjgab1aL
+4g3/nZ+8Ax0B36cu6guUDWkMCokZ9N7/exSeWOkBPhaloFO58SIYjWIvmMcUDhGAhIo/8RYH4A9
aiN98gjvAMfVtCOsAigw7O0VepAZ6gKXMh7mvewLwSqOFQvmhc4TYbunxpC6J//pPktsQPWl6d6Y
4AqexjusFtnsGBbeN1Ri6LzxzWliBeNC5tZ7PKfib4A21y4DNTI86Sx01HcQuruv8h4QEphIZFCD
4pyHS+kI1p9QKMdDguaX98n1msPdxhQmoKtGwDwE92NXXcIQxC3iGwpw6D8DMIXnUzxoUx1kDUpN
RK7MZ+MaL4HvhIlC7aMbQ4/YIzW9hcyk3+KqAHZZMqxmQ/lVhSYDCcoGxcE5mT3PclQAOcFsGesT
7Ba91+QDP+i+pAmClnpfoh4PCZ2wcyx08OJybjPqDzvBf5kJmH/Zka6ByEDCsJLCDsDgSv/LJafE
Cep1slUuS9VVXS1Qdoan258f4VuAh0aMMQgsstsMWAgeAociJscSPI58EcTjgBEMEzygShx7NC9Z
6CE35lKaYl0/gVqdXhsmY2BITSyHNLP4sYE9uOmJFHuXKpCMFGs6DP5deZCMSvfngwgGohV1yCdK
t5jIG+OceEW/jJkz8srejj5lFk8uNaHCaOEkUskSzKfxrgO1fbKzkVThUxlwdsgvnIfi5YOe4LnB
eiHZ6SSZpL6xLOLvEnh8+tiDjv7qEKuMIHH1uRzCn4OFh00Ht2ATz+VVF9fBcTz4xWGJ0nTU/xax
MDvCmy4g+YF/vTECGKysCbqfGOVdBKUfDUWDrqLcI/LAocnt8F4h7OgMroarNlTRu9MQFnkMh0df
3XbSRoGGxiYgzK0qsWVWo6yP9V53mp4xCqzZP3Nzg6j2Q+fXukyviylrMjUvpFX6Uylx++aUKWN8
kCliszpi81XyGdb2phanxa8leQloQ3kpyoWG5lun4ZAw/qBsqsgd5BKknGKOxh33ntxnIoa7wCuy
j19twMLLPN8kLSFg9QMi2PVr/meybnLeucNADmDa0rGmOMx4dL3kBGUiEUAn2ZWw1ADR1RTZxpDm
acR4MqeCppm/GPsemtxzi11RL9qffpqqwDzcDIOFBBKNFrpHmqupbpnHxFuQH8z2rGMUgq/CC1Rg
xNhLgeuQu8fYYnGBYoIHCDzpR/D9PU4HC4pMptePa6eJAMiSMWtnS3dXuUMQdeCcM1WGpoxIkucy
SBh/jaydAScoFmZpjGbHWNtuOhTaGDdj2gz0hyYtYu+DrAmKFww2nwmpEA4WOt59+sHcQ/NqMFt8
fw4JWVKAvu7tisYBIWdOx+0gLJ5gvuY2CO2xlsMXAeNa9o7FovYFjk60vXtBOAOLHrkXBTmSeNBn
gVgT2EaqXjVlPBVjPEBwJ7URoXtzkvwCQQluYRne5ox+w2Kqo1P6ImR4+90VG4RDfmL1I7FNn1Ro
4gdrBKaudlUO91OxVifqJF0ONpgmkjJvwX5kmxc4ZzpWQw0jWJyxG1Kq6Bkxx6Tga3ew9IcYg/iN
SNtaYlfmKvtbqP7QxgA3UDQxXn6irE7QvWnKaHvzj5CzmuBxNfDNwxk72FvYCjZkkGnhmyJt+fot
f7Dt3d4O2RqSJtG3K/qMT2UbgAYc+snTe47BARNxE4ss+9FzZhE2Y83xgAoMyp9FN7HmPUstIgg3
G0/0E8r9Q0xX6j1+hdMT5gBOFQKvRh/2DXXBLA53G8CNaQVHZkn5pp6Of8Ucz798kuEh2U7kMA8f
AS7CxMLRNpAv4uNlJLZ3QDRKLCzcXerDZ9yjKx+QcwSa8Vg/wuqPUoV6EpuKwqGIqrbNGCohwsXL
G7NmHAd3WVj+4TAaKiGkoD2BQIvePUbkvs9R+E70sx6AIRCiZjLH/ET3U7eHMG2O7stZRdZPGjMh
pPeQdnjEpYvKl3YfKOnYtc8+cM8wM2AoFuGuyPj6DaAP4pXARrZLVeTydrLdfvBzgsieIfL+5ySO
jyqYCPzdX3CBls0wsY9QKCB/rKjljoQEC7SgBYbRRzi4PahTSxcYrqPC+1GX9D5DjUbTfWGlRTMz
+wtkWotdS1AmbrThJ/pE5gQ6HGeCm0UQmwDF/3mhcPBJbdl9FtiVmy7Prvxy3DqmeYKrA9aZ3Z2F
PYA8gsERTNUONBB0uLQl8PefHjLkJt18ThkAvyEUJfD3+0QYZ4NFKRdcqTgpwE10dVDHCYKnhaaB
oSZkEty6VJYUrVIrXLw/lAZP5Gjl8rP4XEOW7PsVUO2YucMz2weDE1LZIbaozDuEvy+h0QqDejrd
1itzL0cU2/mWRZ4uiwuSAWGj94YnMPAVTp4yqo42d0OyO/69cVaOKddBk+il0enIJ1K9jCNZ7+TS
iGXGIKmEHQqC4el7Zh2roXMS1chyVs3SFTru9qwj3rELfKH3lOb5dfCnGGwJDJmEh1eqj/Qzmrkb
B+mEfI5ycAkEVv3JGwgIhO7hUjM1IE9eH7J7G1DohLMZWO3THl3XyClZiwjh3BJ4/qEv5mLbg7qn
lKVXKumapp271hAmfgQFKZZg1nPoGcXS234Z0xrsQ05pwrqpqHBMF8T0jp0TFxFbiDGSBmJPhFfR
/YFRJHZ9kr1BqExx4ZZIfkS5QMTAg2kL9KYP4R+2dXRuuJ0Aef++5OlDAfIcP/+FHpUMNkNUE5Om
oUcI+IzFeQ0Du5XmYr7F2NIT0Ra3tbrI2WvyrYUFpc00lCSi3n9uUSDd3gHNnt65j7EUPLe5y0Mx
aBs/xnztqY0yKDa1rw5OSRYcrfil2RXGsc0iA1ocpLMjBhFQYqD+4m+pQOBilC27Krnl2NqbH1yu
qg0oMeWThIvRx3/NsLaCtv6MLNTTSxHdSNkGFeeg/pVb3PylMSvp8HC0q2h4eTVwKj53B7tyxzwo
ZzQQATrBOiKa97kG377t8Y7Ytj9pT7NzJMbnbT/wlwexuRA4BpK1gAt+myNPGhIWySDiQ2SisGXH
nBFdJW7laFQGzJTERVFN5CtKCQKfk7gG6XqEg1O75Uqn32tRWvzmXCMBJ4DVh2HgQvaZWEFa06nz
h+tuh7DtuwOb+DpPvkK32pbXhg3sbMjOe438wHQGXwjDODieBvfoue0ZjDAvZPtAmjK+l76+YQmz
VnmAQrTYiwf0EW5cxyinhYuA1UVkMN63x7k+h5xDnmBAK4c3CuH0tA1bM6rHCnUCspucnLVO+Mfz
9jnZxOxtWd21l5OEH/of27rQdDB3nX1XzSVdyicldTkPWpD8IKU1PDC3PSavtxmCLFD4G3oNmgHu
Gm1Klin9wpoe+4wwbZpujiF/1wbB8fos8VHSBF2gOhbq2ByY0xI2GYQP4pFSrR94Uzz8+wrvCQcq
jpZiPR88oAahCh8nRIl/l2U4ZJ0lgAutU6hFGv8p6X1wrsBcv3Rvt+hOx/7TYsrDlEt2tL8OLtNa
3Y9lmfr+rtpm4rY3/NmFOUd5OQI5sg1QiVFSgS0/3TuPIw8NFDbf6jWqUcc6WWh/UF5rIxPLHuqT
TcUcDgnFWjqVFD+vqOe6glawHtLEsF5iw8a9/LZVoqQwKiZzAyIzsSpUh53/IpOVOLnGfVFMNt79
ivwtv7tJ1O0amMqwa2EuYntEL3x0FNMzE+FsfETLjJDXHBXYaXViwyIYGiUS2j9DDT8wjCfZbCB+
E/X0B+sYkkjJRMG2mlupHFUceMySMBDcfHf1ud4VZ2PTLcxVGlqn4dJcK5MG7EiwupKHB+VGoyNh
lvqryuQNvpGvUuToYI/Pg6KPVMhhjH9lh2kyVK/bIDDfQfaXIR+lJ3ice5wyuZZZDX8bjoJs31ml
cTkGU0ZEBCQ9U/yGuht+4dDZcCI097VNQhVB5fl11gmUJPOSAM562k3b1QCMa9QUMRiuQHYlN9fc
fjAnPDcCia2pbblRoOrf19J3cseYI8fRgK6n/AQv1D27z4Fz9WF2JZxiTSSEokIfcR53xXv0oaVi
Ttw6Se/lJqnv3gMews0ZKLYurHLcD4GX9Z/xMwSyJPYqcR5xt9S+UK9sNgHOcwpLaCJt1U9IGi+u
bA/ncpuqM+2HayhlVM34i4EheSF4RlJfjoyffga6gcdQtnjX0yTzs3r+zkkoQz1N98Rho7QeGl6S
OfrH9e8wOplPfjy4Ks8mSDO/OIJNnHp5ZcrToRZ9cAZATVaMLmwfGkw1aDEQyrBQO/5aiw+eWu2o
W/AFCqwm1g/8OJtMNnQ5LKbM7BFz1dF9rHNjeLdtCT4wmn/2KSGf/N9w3m7Bmr/VCrvGMcLXRIYk
Z+LvthUpoXYJT6Pzb2jPcBYkBWfZn+5u39mGEpISN33Ht/rPL0ab6M9okZlh73RtJvQo6UGM/JcF
MaS5s2TggJFb5dWuloh0a/OXlygfkgmGt8Ibx6Fv9wdENOHe4lXTm0h7ydgAfkvbsKFQePwyuh5u
8uzlDMZTGAp/HH/cdjlvyfq+zmJlK1p8eqUOyZwY0r9PzJfjJ2kkFAD1FR/TiTWGpINJZ4VdP7O5
4iowKiqpnfWrzNH8KodSOOukM1OY1jcL6u5kn+5bk4Rr0IW4WST4cPzyYqBJpAcres6tnlhOiHF/
GQ467OeUR5gx4iNPb5eOWtI5H0sX8+MP81lGh9hHrb9/+qXfD9+4IKMCFW9j/tqpjuq1q6HLlY5m
PTvVFIfYUxGoWm8GYT+H8ctsHaIM/sDAzI4Z1ly7JOYGQ9wK7uGlcElBYu6DW7yHYwT7HJFNg725
klfaJCP2lVlE/Ar6PVuIk0zU8BgmP92uiMkA3kqTbkGakyud+jn3uENqx7if5BMdomTjpuTP0vi7
vMFpsk4UW2PwQMG6PK5hqPCvwYE0DgOmJXEJ2MK5VGQ6zfSEa12F1BxWDJtpinzzkLSLoyPWDzaT
RAxRjcyuY2v50Pw3nHCompkPdawsNx8s37gK7hTkc8q7Cj+93fAcCrVncbiRt9GRUuIpAQLox4pd
KBru8n/W5L3/3nFTvWMqKyj6ZFb+tRfYhjn20QreS/A4sP6aIjiN2nZUCGUjkdNx24aNEeltUF5v
MvyxAO9FbVf5DemA9CaZp8GHxwMjKoTzO/7dWOGzV5ypuO9uhrhCdgcda3fIv8ufjriH2whXbwoD
HgaZbjPgBU8xniJGuwlLGzSKcRD0KBsFPvDubIA/JKvXirX88RnBarBz1gmEi/VcFp6ujO6VMyLw
QDqXU8NT3XRhMcsugkHYOjhUBO+gDnKfsARcRThHWJ5obhHg30i67MczABWiHIOGfC8fzMOLnFhm
VdT5N/YE8oOQUj5/2Hc40C2KezhjIsxGw8/P5Vwy0Me0ofxhu1EpIEDEEaagZHWs8zc0zrAEupF+
uu3x/b+BUIBJx2+qVtS1/AceDqNB1RUOsERjTV4cvMWb4sXhue/X7tycgR1h2TI3E1usMRr8shib
uIp9IBCNZMUWluWM6ZnOI9VeaXOCQpgcaHPsTKgoyKKPi8g4QSHKls2JbYQRLmrqr2+W+7bgud/8
JKNk2qqOjLwFPg8/GAqXsi3mjaVgPQFHAYawlF7pCbvT8NqHAiVLR49lPW2mOR1MOxJUHy7tUY9T
TVDO7wdzr49vy/INnUbmRkb/jgvOmDsfvwoUXaXTHtiI36MXl5urjyxfpPa+psKvpvcgXmPwkHhv
O3ee2AAShuXIHqRK/CUt/waD0R/E9Ndxy+TvYQ/iYiKcCAvsALNJz1g6xgJwYjivCey9mfAsFIPA
NxS2MsD4kGEzRm+B5BmOFJDoB70NmNnJAD+/c+EodOT5FBfCEIsiw8BJy9yCO2LxmkhjdvGYGsOp
PvCOWsdkLMP0zs8ZOxxntykTPl+Z5GO2jL8KX6BqjN3LUo374B/CJgX75gIFBcOfnnCi51QFT1P9
27hA9GMF3WEwNcLaEwZawgVp+dk9NrfFc4VDDaop9lM8OSgUF8/f4XbAqM4UxkcStphxH1MtpL/l
L4aAIGoYJXW2TPvU2DIiBporrL/XyrZcJ4mTq7YGgZaMdaaQ1yO/ZEMsCvxlyozTfY9tmQ2cjUtZ
H6u7KpQWkLE+686yQYRy9laKpE/IrgL4+GGZUEKjEGYswOOPjTEvNtX5teH6eZNv8ss48EF/dOPg
k51Zc30TYK2clGZmaM5dMNqdRA/7JgLZlPAIgGYox0w7LkeMYT36PlunTyjnA1x9yQSRVgXcOHU9
HITvLWUQO181bvc4EYBWaxEVhDrXsAydUvgQWdTlGIVcsz/peh/+ybUvXSlBEpZ8vq1NFUzxAVwI
WfmX9sSSS3hD/QtBy5ppDMesoGVyzGSLsB8GSWuaQKVcoHyumMo2tnotKXtqIQ8fru8PlzWgvztf
y0tuoejqJKpuiO74UL9mt8sz0AIZgLW2satW2UWp1U9PUkYABsj4AkRCHIgImy8zNrtm7Ug+vQ71
r4C0mCTzsociBVAnuGXSaD6I1Sebam6q2OmaiILBvosIRgzFE8knAK8c7e2peDK9TyMFQLcfPzda
6g3Xj3m15ekecxK1gNHX4Je8a0BqEHAsL5RI2h/xEvi6teW/18cOp1RMYjOvhSfHdImXYzK5tc1w
cGA88SB66zOSSaSFtx/xSSGWCu5ATxNLgwlxBQDdeyqwHYE6jmZQHn1jmyZMHQfAly1kVg1VT8D9
VHcYmtzi4deFKpEFnc83WLnakE8Ss/JQ/v8P4LUCubX+GWCD6GscCDWZ3eG3pAOXhXrQ2swNBq1Y
Nal9xQDGxKbEU25emQQ9yVbQcplYwjh42MmYpTSTXCiLEBOxXWJNLRBBKzYLKssWniowZTddw6AS
P5cV/TXDHmBAacca/dzQ6k8/ju7okKbnJhLKOYUtUZqxSNSSQ2OqTe+ADNaSagBjXtVv83+p2rlX
tuGNoXia2zibvFOPIYvpDSsbCyt+yaKABdG41KwfHEQvD65Ag0tbn3P+GbeQvIKnpo3W4Tk5sjZT
bczIRfnrFlz0r90NBh6TZK5xVAvM7ABKaY0q8hlxkEHywrxLdGg0ZuoaeQGQCqaVitjzJaY5jNZk
9z20ycRI/Vx1+DJHk8zHI6Q+JOI4btiVGR7rqIPf9g6/WaD1k4G80l/QGOYFAfGG9+qDPF0+34tU
HnevaJi7FUc+6CLhOdU77CWvTXbFcRHqLhMVkRa7ueELJXL9Hj6rrf1YCHtbYf0vQvpY5G2YlCgU
hFEcIZeIc069Qzy8wu7NVTa0iaIOLbYRCpkhrtdDO53nhMwPvM41fIUnvoc0OyEXqLp/0kXXgD3+
MOKffu9RenoEd/FIdGVhakPWcR87qrzo4yXhEyOshq/z8iN1Jc9gPLkQxSdDsKGbl186ZDUEiLtY
O41bZZRrWDQRtuw+21Hyse+YIqL3oJWBOAS+b9hNxKpDh46EjVLun8sy17L9div6jsq5zA17rv9T
m35tnLqvlj2/MEhyd03Ejwb8sPJjbJ57zT16opgRHypmZ5z4d3Clip0bYG7pxAJ7Q6RBeNKbSwJd
wZW5xfP6vH6J/qF6/Ma8ej/fAHLF5eQLoDeMq+vzZxhUOOSnroCWleAeGecXBhL9hrkKM12sI0SW
J5j5vgstj8VQeOELlR5ZI/90dRBcUM4Jzep/H0LyJoRuwl6+wqIl3QpjARkQD5TJMcYqP47qks1W
ALxkRkhrhp8BWcTgLnvQ6O9YiGmZEo/WAF2g4UIN+E/1hzJNGGKIz+I7pY/6Cr2aFuCww1eGmExD
e/j3IQ61+EvVjD3hiLuW/orEe1tbQhDgQ5yPY8Bh8VW+b3Fe0gmPOIgzVI/8HeMxm0EFJwaCN1Zs
7AHCgo3viZ+1bGyL0DmajjGV8AKUaU4YEgEhglGczwI//s9UW/xiRuqx+Cy5jPtG12Z0uagOyhWX
2RkfX7o7aOMOdacDnYTf3vAs4rn+eyb2YsBWic8EABegIMLz21haUzMU75WVNlw++b54KmxOJ9en
fT2G3QiL+cNrNH6MLvRdfMA7Dq/LaTTdRENXOI1ScTFmFyJgCGF8psgCkBISz/4sLJShaoBHPfxf
8WX6YW7GwSgyR+6QG+y/o9JSF3HZTm9L5ktYL2IkjZ0YzHUEv4XNYsKtCxOIWvxfoWXna8otanOg
HRtYnw/hAP2fr/QTRcXDxV/agQjgCJO9J5UeyAmP1exbrMM7vwXi4zn/Z2JGt1mGwugRAyb8hkvu
8zx8hhVRNISo8PG5GD/GT3vpLwKLvYffCLu9STpuopp7K7dGVMQ+N5goC/4KF5ez8sLQBDpwdPQG
v3SB3tGjgK3Rso+1STJOx/Js6LeXIU58jT0IS4cCAW/iyukvnQ3sxuWCz6JrLXpvIKyRy/Ft2hjO
Dbh7ccSbMJs+poz7LP+/DwwQefybNoXRFO2/+JDA5XXnOwVUJvaMQYHOlKEGihbxZyIbjeX63739
P6rOa0lVNUzDV2QVioqeIkEx53BCGTEiYsSrn+e1156p2bSu3t22Af7whTeE80+dWzMiriGTxe7+
x4klTWGw04J2igyxm2P2U1fS7FwwVrRrSytgybc4LqyYWjXL63TyclNk5V4A70H9wtXioAkAHeDt
VBGVLK4NltNkaXiWL9/DeBIO2VXPE8AfXqWLAnTVrvYvjdfuguzmsRP1zp03MlgkLizJumXeBxqv
ZtHdyfef3ttLwSWUWJRPDdP/BHBGfuudRbXDquU79NrrUZuKEXJj9MnqB/88LTs6NVnX+n3Eqpus
qq45MAdGL+vlO7SAHN1YrnkNXRaAULUXaQZsv76EMvcDw9NIsX63qv9YauxIFvQ00uc0d1Wfzhuf
10KJ0kSG704zPXixecBPYNRz+r7BpcUoWsh84c3jdDLfv0/DePNuzhf1aw0b3bPb3jGUCuu6hZ4G
nsplwdff76QOWHL/7zCGBFX8v0wFkDNaUVUoNgr4EdZQb8SxrIrUf8XZFp31+sI0pwLdOLVfTdaA
9qkNnAXAi6jWEgICMNxks2LN1P2ttpLZwQgJlu3Wn7Ywf0js+ZL/QnuZ2tyzSmA3h12E4REAc8Xf
vElUCEl52FmJ97lZQcEj/Glpkt8b+FNQf+J5OE88VAKXf2uAIsLdY0INu4Y4N0+ouSDtVV0AyBwU
VXk8KICA0YUoaT6IWQEzj1e8Ud8sN49GY99JJnSWcLiqMBKRGm1pDYbu5yNtCmMNlu8HmUXqp42n
p5nDZK7JqEGHxBf/JBj1nfbz2+w245qgyYjaJReCC0IZiC2U7TOlVCRbhcf04h/a2ke1i77q1FJA
dLKcgQRocgcUn90TlTRXwkzUjOrspWP5PIjiL+Y02AC6E//tVLoWMNNZlLl8v2VcSzqCTRxW+5cs
Ovg8WnO+Wq35FLBVK/OmU3vKWs0XS7gObWa6pPnVdYvnvfu3/QlWI5I7DUQ23jwuchXEgXSTSFAZ
Xh6COe5rVhrSqOQbTz+gekr7NW59Kfr6UCnOjfwaaZruuVH0o2WRvDiB2/bECj7qGOTqLeAm5f4H
qaDqUDu5HiEtjttP90eqFYh1iGxeQX8fBZEnxgsVUllJBwhSnGtJYgEtdZAMKP+C5JICiYQj9FtA
yMDa7jTd7i5qnyTEhN/8XH9BDIVKiayo0AfkkSUOEkoydMQP+Os8uuu3OhODcIFmqS24xmSzoScB
kBeQqbP3S1iaVus/OXd+uZihnLIglqCSaZ+7XLOAK9mXoghFH+BfNDIoE8Mb7lEV5GdcYZd+6Ld5
CL5TrBJ5IopegK5AhS5AEOZXp4VJ3xTDRfXy3n7VU2xEovf3FRaVNWTYRL654ZJMi48vYOrk6ayC
9NsLrtpWyJMBewFphVAoUOJumUy9m1IuUp2snbUPOE/QOr0F3wakkeapabZOOD2arSfGeGdsL0gr
wS1sgN/QB443OsKdjggBxEmVDx6PvqzBkueikWbObkoH87PjyDmOjqPbRLpQF9qi1WFueDs2yv3v
Gv7miXrKQXQlkBF/X4wGONU40+pWDHi6uKGhY/yOBwLhp4mG2gv24M212NyxTVAfdQ/jEtvrXqFt
dApt7K9H32FlnMxgvQRcfToHs7/jMDG70BsKPwkwOnPlvtndt57BPdC9OYwmWHgAo2yFFqIH6Qy/
3VmYtk60jCOn3C63HzzRUSIr9AyxeC8vIECkGONCsQrHBg1b0I76s7/bYWeUHYNSkTlUYahaB7dU
rYPYLbRliPvAGyxZn3a5PRC0VNrAfCCEA/Eg6EsVhEzY/czLBLTx2hyB0GRwK4SS0YeEphQ66fj5
pP0b+H2wIwDvibeG72mE6QUZTgBws/7YpuPUp6jlv7Y3mqgkewBzM3uHv1Arar5GeUykrwOgNl6O
nqEX9yBVAmLLO2kPehKSUHS/iMjlo6TAWdH5qY48pQcC16Ofy/gAsr6Hw0jcRv+4AdqDryoAqZ7q
y/whmtIUfDoXKgmdiN6nfK0SPK6q66QBGphFRsfbDfdoDz0QSYS8BUl6XeA+xnMP7F0J82JJSBWC
E2thQyIuUoMBnIRuErVbYuJVd9HcVFwmK7gQzXLWgWet2Ka+3JYijgaQhtEN0DznHYxqPEs9Fhig
gLht+DgVjyDyCchOTkHCz5yHkMFfHBh+WqW0Hki8i16Jn/udlUP9ebefHbreVD1iOK1l+0SNjDi7
CWWUXka96sEuoJiM11YDOuqngQRjK6Ho18ZLdZTwm9h7DP9E+95jGQ8JMglF3VOfuCqjW5LgeUKI
hDtD4/ech6ZsxBL8nuqvRhhQ4IJ1zhDkliB9SPWbNxfLJOjnCXV2JKektYRagC2jrzySB1BKG++B
3KakHhMrC1tLmCMhDwOUR3t6rQQN99y68iAp6shVCehUneIC24VMhOKuNg4sJsmi8ABweYtkTVIJ
ui/wzeXveSL9MYCWElt2+9U1HTmh6cPpI1ZRa0sxTIqdAn5X94FeQu8ma9NK5uDEkCMiTNi/uCLi
H9csZqgn+jpLVW+loINQ4esuiQKdQ486MMEhscCLbtyDm75TeIbKhktByMtDEUWQuveXKvylAwgJ
k3uqa968SqzYufVofdckxq0j71IIMCVYm7BRVEeyx5FVzA5/omC5pGBAMPgkWclolSvKVfgh2Ws6
g4RwF5KDkh8OlToItpgQKBQahHK/pIzInoMEBtF4iKkEfRh4EmV8SM9jAgklZ8rJiMBp5bG34GEl
i6W7Dw3G4zxzIFfBmTZ/VysiKtNetCd9VFCX+6lboWtJxPZB7gEJFEm2dJVDUvWp0aCQfxPbUh/q
gt2FVPxLCasuWaD7oOlRRtg7rf9FGkoaFf3r9vS+/dwYrwinhAu8fJy+ZAJFYAKKznRcWwBWA6t9
aiU7ugv/7nBdMfmAUYMydJfONmXuKt+V2q8gQmU9ahDO1nHf5EaqhL6Bo3+yTVi/rb8+EAv05w2v
6hc8yL5cpgKX7C/ZMzBTlI+4n5sf0N64kCdefxmhJO1xWe0pj7xwiTLny6AgFnVQoiRRU2SkiEgp
9p/BlsR//uKkdW/KAGNqK6BVwnm0rxgVjY/u+BzgrjZMasPdbqc0tuqUer9gRONDie9ut7fxsEps
PKym7L8E3JRg7YHZMQdYYfXAhvK8QCO4zwXoOHNANZkpfA7GtR2mTP29vWOv48CsMujMp7JcW69J
9Ldhq7dutTpLKMH2cjwm6J5bPKIzlwuBXg3mf82P8FNT+WKFMo+9yjPPut1RZPvr7bYxGDVG/HKk
GH610k97relclw5t3d8Nqjui9Ed7TP+fT54CJT0HZM6/N8RjTAJ2apzk4Aro/84mHSSPukcN9zNe
nxeBaSApPuTlZIuIah9gbK3ZK5zasLQTHF7FFqlcKSqlWkLgTWb8K7OoELGtEkeDUwqdwd5Dk4nx
3zzJjXMzudjIRAJQg2DwcWYf7mgPMsxXqy7ikJoJdMdsVUci0pTRiD0OuZQ74FYY45QR6AvRDfor
JYwhe9SWGOcFe7vPf5LaA2DqGLAnQsBNwAPYEU1HoHV9AmjC/GuhLhQ3pEgk5SZEHBf6QCsM6G5i
P1ztCX2taaZh2WDTHrB911V7jH+iYTIilQ3pkoFsB0teGYdRyQHel2nj7aocRsmVFf3Yy6HdiME7
6/wD4bY94N3Vt2WwE+iGnSVgc1bbxCvVdTPrLA/jg1sGy09bCgFDieYqppIdlYQU0YLirF/9D3k/
ZdjfcqFqUEQrWjmNyhDFX9XoW2Psv3ya6RRHkUhl6qi28PiVGQE4/O9Rgh1UclP2wnrcLDYGKmNZ
g4oDOP6XfFbdiEyIvKhKvQkyNDwf4mIsrZHXorx4+qWbCpOV/ESuKoso78mcj82ur3ttaowZ9iid
mTHUz2aSU04KCePbBAXEjQJVnQ9Vf9VLUKtQObu2eSb8xr1wjnQYRBfM/urv8R3J4SdgUbPO83rn
Icg3+qWID50AwWl5fY9Jvz62BfoRZaI2gmlo3spK7zMskCJANoA/6suC8u1fA8gHvEXtVxf31QNL
iKAL3nHPfuKZDlvY4DkAE4lmIzudyfHu0BBB/RHJvmDWHY38QQ/LwMaAcQuqjw1Zm7MUsxhPVCOV
CgBtbpznefi5aBrteRKoPI1kYyyTXryBvshwFIrEJKgyGbJpo7iTg2V5VwlOgI0BJiNL9qagymz5
lVAVFsmiSlJZqL55Fs+QNHTTVJVKJMjvWrd7C1aqPOY1pUYN1hQqg9SUqDjSgbLZLDr8hIne7fKo
Fd/yED7Ldr785fxOaxjUOp35fNqaulrlIfWziaxTl3L0+vDLZFXF1JKrRZiLVqTkqRlfYYBQdGbe
u39lCu1qFbVKGKpACPQM1FN/W4/ZL3ZV/X6utbkmO0yaF6oKrW9Ob03xm4LCz1eQ1bpP4fFdZ2Zy
BEvih2PdnES15bvBYso1ssd7ezgc7vrDftXpD4fBcBl0+AQs5K9ab676AtVPbAx72kepi0Dv0FLK
x89xhRUqU2X+3Z5cPF1ErW/mz+CFfJ4kB6YMnUUWORWF8x0VdlSHD+tfH+QcOyDw3F+1kAyOn4Ue
uBRuJdR1kjqtmqQuGS7N2FJH23PR6RnfEWpC51mObvSb/vTfCpahgSd1Ua1ZGg66tHnA0oq/dcGV
6SL3iXKa1Pb/DiW4fWIcbWGcib3N4qhtUMdcOykN9MF+oDKMqjvzgHNJ/24AB+6XPQPBB5SN3yGL
zYEksEh7WoLCRR9UJ53rhoFIs5ZMHRJJ5QbnllAKZiK1BOoERYQfwOQcBWV3SNZckjgnq804zQJN
fohxNFpOvy0jodwO8gbpJVmIAobhtmLc2l6bxZQzEMhbisWZC/RXyUf/fJAb/Lt6v3kGXppDcozS
w0NK6EdehhQEZVnE5aduGDgjBO6CE/wdV4Y6SwoMLpAeRFmICo8lz6hambYz1cgUK2sArFZ5rgCi
25x/2KJM08yNt7mjDxsakzeVyMMOKyOBBOkc2V46Vt4XOXu4fLfV2ZeDNQOWrQsPSW649QFygBnJ
1ryjdKE3NQHb/du3wMj+dEGVQKp2onpJhGRxZv/+XtseAl9s6QVbO/zNO7KnPu0SLDtFuPJuVEgT
Obu+/A4PqFwaWHuQTErzEpKeWmhkpPM9DTZlpxs5JW7+ijB6wT83PKVaxXa+e3PRgbSvdGf0r8ow
b2T35Ial0o90MYvUfKRlGFMm0u6kLVUiq7lu3vvb2GX9WwlunQMzf2CS/WkUk7j+clJNuUsdMWXt
DX/7Q350CwDsui9kypWOQA4DJqPfgYFneYUewhoMA1x2xqpOxa0MtXAUqik/s1/GDaWpmJyzi5J0
tMs1LeRKvmgAs6uW/QqH1loIOrgG61BiKMNm6HILwoDRiCHW2xZ72+1fELJCizerLZBEPi018c7w
E/9KTZqKi0WXUftbSllBL30KrZ76L4qIkH4ixTA4VEXGpYX05k5Vusz2insrg+6nCdo1Vwp2NOBI
w38Hu6A96W82G1W1FM/IDFX6yUoHeElvhOWu3HvX7NM5sjjCYHXHJLStgI13/OvQKMj9qzv8+X7C
rtOQQWuAQyOLuoKWC1aL5bKzpPY7JcR1iVn56vX8da/ktuad5ZDFVcNSNwkGU45DPYPLLcXvAquE
EWR0c/VrVfb+hdMavRimH7Bwl7kn7RyaOfRvm2oHwYbkkagIQX0VPVY1PfxG0aLrVwiHU9eiRw0I
kH1hzZviqzVX6K3JA9+X59ZQl7vYDtqzIu7hmI8wHNa1WVCX2bAa/uYAc41oSOug3JHVZFOrbcrH
JHIGWYBgkEI65leb8JLwLkEBKK09/ISZlvJyORhUr07BUSfrgWXWhQ+D4RhzSW/jgBbrDZKqqXtA
GtM7njHH9h1ioq4dGzyrhyK+v4H4X4f0g7R7MUhbhcBgpSz4fyaUD3i4ggQ1Nc9+y+r/rrrS6pXG
LH/IjFECD5A611HoRaxFc5ahXkuZAEX+BB+IAccBKSEfOZ03DkIogaEzAvMGKDgcGQYIho0vEURy
2GD8d1+m3Av1FFA/sTXMusl7ko6oL7VuYNWS7gVbgnRYnWbjU8CyDuo6GVqrBDD96r0treIuQRfa
K0CKgGo3k2GBXZ0/uvSR4Lv0n22VCFSNACfHyC4EFrUjpI5UGqCuNYKpBIfz2Xl2NN8lHwl3oPlX
3aZAlTivnv4H7TVWkFun4N4Dortm3qnWmeQjuYfvUSpF3ZvuMe57mqcqAmme/hKYR6/sdK/UM6pu
F27FoVkZdV+NfOM7AvBDLocPg2mbrXMzXy/hhEIZOQyAXODwBsuWq/u51wFxC9DqfUl4SEbuDqU0
8z09Z949k7YYcUdNedbytw8TjOz6SW2n/udwPGZTHgfB1WE+jU9OJ5jTfx1iSdjXAK6zayMTRvBy
8YKhdotA/7H6Y9x7BBuhJV732hWiLnJ4DQTt25jltlUf5BnioNwEAaYuKghdrQHadxjDdFVVYpQL
7rN5rpHaODjrqvwI/0tlSFCDFCGxfmM8a9boL1E0YZ8p15VG8n9A50qbDFBwA18uRP327UoHfzhy
+F8Wvw/YbVDIwjauqQN7y/Ybqt8b6+NwYGGXio0grFEwxdMThBRme76no9AxOp/uu68y68Mr+C8P
OCxEI8mph23MLaN87RwPSvfulzZoFFRu0/RnBJyMMTIZR8N4DEGw2jsWbZ2UQ/f0O5I26mG8pz3F
04x1UDu2yozazbREkasP+4k/PDk7tKH7O7K4mcbKgtEjtf0uW4K+pwjKTxWFM3m0g6FP3DtyXDoJ
mKq4l4yOvRDrCG0tFf+2y6DxW0P1SM7kmcaOTQnOB796II4QEiOiHKz4bs8zUAtdLkzCHMXuK20A
B3l1b33ACVZtyyZEvF5xFHaGFOy0xCvG1wRQPiXgBdALNghrbeBDYzD46QMAwtAkQUYvwM+CV1U2
GYP1VniXcppnmyphX1MRR9HHpLLfH3YoTGBJ/babk8nuRFJ7Q8DwyNr2bJYaVkNRBux6mNaKEq4w
/w3aSLSEfh/6spRsv7pNyk/U0OGPWR9x6mDsCH37da+jAvtguDZ399YTpTXwhX6RLn40N1qJQOzx
IO0Yzpi1uuAs0w4B/hHyY6lmOFRM/mot+jel0kLmHSQ2GCDi+sw5DzIYnfqNVnMwT2AEUIfDNhIS
8y9d1/1/qt+XLuOblR7pXdZx2Ju0c7pprTzVoBfeU6GU5hjT5DfTsN5WEMd+uVMlXzuqJiIRHjNJ
KgK6gb1t0LAiGtRvrvyM+FCbrK8nUcNLEdefizcm2e5fNHcOdH4UDS6Xic1XxQY2yk613Nf1xbnQ
MWbt4NqAOO0m/v6fm7Xexdu+10sNdCo1K0EH1zfa4N/wnxXGK+DVbv035ikQo1VB/WUCWsveY1SI
T4gizxKazTwwUHCnPOTmEibA1tVHePJxdR5YX9SSOHl8o5OgyBG81u8Rmk5sfzbhymZS4mmlLaN3
QJme2PEvqNV7Kfh6PxT5A+yBbSUc8DB+81HxZcXF/9xX104hxGWlHh4asLxEeaD4VsvOh1re9K+X
uLne/Ffeo5jHqskU728wYmKxp77EBSXcZ+mmUajmoTJm5rvcB7NAXoLmyAKyTMJVSh2kZ04oB8IA
p2gMK3oPW5tWqbm+dUotbJ+AbG/Aay7TWdi/Lp9LSKqveb5xnagr9oBXMyZLGn2d8whp0K/9wfRq
TvuI0nPytpM1334TDOCNqTVPZu8leyouh1TrcraZA6nonCxkxuiZ0nRqVYIX7QYKFBHI0OMobazO
cMi+TcQs8HpJHBZagM2MWuDmrPAasBFed2gwFaaV9XVu4NN56V6GSb/QYsy2ippw3VsLIAzKwIcu
Yk+cCCB//nlkDb/DfVuUZU3h3Jos711unnPBE125nGd2izfvJZu3BvdR0X/dARWzD8ZBaDZOxXr1
iUCe/bp6VTqYL1LYw+65e8Klvri5h/+dhTsMSVI2y4pTAowaeaUpaP4EiyWkCsivq/ZrnaecNAi3
L+Q3wZXRWSE4hOdyr19OYM2R0POhJtU4f0U2oEWMrjQfOOEBFDmPg+sGEzUQowRmU0RTs6oDv78A
zTg3Pw2v3XP9OICZ3TWmH3R3qcUd3Upau/y4vcbHRVCg++rfGhmMFPDD5AM7aGDF4ftJbSKZAG/A
xjkOLt33NAeqHurspVm4eSn+8JmLZHQhXwNpDVs4g0pOOYGWrZ3e0Rmu7TEMFJHlvCsPr6zXKeEs
KHjMMb1L77vIj2M3FwCGKQFpSADHR5u00wHo3DLde/fVzoA+InmClok0WD9r/I9wHKpXW9/hu8aC
ziR8o99csbnsHzb//DJZ3qmYZlI4B0wNzbC6A6Qt8S14GTf0PG24PZzFFPAbFx9WEBMYniclK5rY
mf3tPp6SaiiPuTM60S5d0+pEdCFd06XtwrtnlLlpcAe/hETnJFlk01vzxWMHoL+/8zf7PmV8uEMZ
TpzQNytuccqr7rfhwFih3cUz0DRlVlXG9+UD6BnEH0YNlK1hPKf3iPxbgT4UdTXAICw2XOUq7Ctn
Dwbugj6GdL9fw/NagdciwR3iMMnl7ZgsZ0c0K0IyuM0OSj/hFdt4gWSL0Ovp89S/ALD2bJrQRRG7
21ZXt0X85LlKhHFpL1umsqlaMB73G4s+5l2c9uPstnhun2OohVAkcPwAHWvZIc5gaBYPcAP78Pzj
Ct7dm4hri6CjW0Acqrkie5sWIgy9FtTmbzRnqCDgvWCvThRtS81SM08oCZzREOWWt3oqNq+weMUE
iVP3S6v4br8X2dWF0c4njucooedmeyibo+vSsJz3DqU/OvJvNrq2yjFoypDUInM0KMYujGf6sYiG
0tu3ZrcyMqGl2YFUp82ShTJmKSbiuE9o5FcWsIsn5clrOCpvQRwUx4/ebZBBPMVAhQ2Vv1k+B1/M
3iFBNnNTXqBT7d52vxHxjiTpUeiYIN9tvsyK3+YKhBdp6eLLRTsYae2DUfseXK9wIFY6dchdW8U+
hH8nLbMSNZNFPAb5GeV9FDWrqA2ekPlA0IkyXp3aDWvU3bAhoFEzBP0FTwZcKHR3gCF5WA0/+kGu
dmWOWwy5+mtxBogPlOJunzbS4903P/4Jy08EssHZrKLZOa1ZsRuhxETlcoOK4ADd3bdZOxTdDIEE
NrCbRHePX8SAbRCFOBBMkGxHlSsbme7Hzy9LywhQzJZl5lhxjxAr++E2r7jfRk+MohHEifbBefRP
s9vcJDerP0f3EGFtxB3tcPaamJlw53B/i+ypBwHMM14PUd2sdkbWFWbMer+0+u8ZgDt+oybkEyHc
ybvLQhZch+UpSwI4/Sa22yhyp6Q0wBQ+yGpbc+x1VxFM1ynv5jYtDi5Ta3Rr7tAEbB/oqUa1fBvU
9WvxZg6gKw7J1UCBZJd+bevjmGUP+dwSCUEQcvXXxb1z/jgh9XaYKHuH+4/l3FCw/fZyz+WpsLsf
Wnk08A7onaIMYiDpgzAUjoWPVokq/Hn43A+SCZ9CkHrS5461RHJscR0eF8cF8tLY48IzglnEgoFo
PO87W7Fq8FVZ3UlaFhCb0+0JrBmndppCqtuAtMh30fMqt7PMDqcfFw7KwFoW6f3feEx1fp9aSChM
LwgJn2bfSQlRM8RWkQaD6ogiXdJG5SHZGg87GkJmzFZlxB3AtW+KA2Aoi6h5+v4AEJ5sAs4LpuGU
suH03C5tXnkQH+HiOsl3S8N0bVp+YYFOwI1Ej/VuDQzEOiBL4Hx6ny7rNXz1XjQ06YWQqYIXZjug
xLr8UhR/14yPn9t7Wa4OkRlG/bPiFOmCMmHoz6BO2b8HUZcPAAmrGcshDML6fYlcThwhOgzFqrR9
DhO/CrlwcFhFuzdxDAwlLQVpO+9+JtVdBmkrKBZcTBs4M18+OdRYsEfD+wbnAOYl1wN16b1/QO+3
3LSO9S/0pGf9e2qbybSMAWYK15AOTwHhLbYIkCB3+zJjimR5B9vwJxAR+0TJAG2F3WN57VVWt1yt
GCJnjqkGdA8MWe0iqRtaOIkuLdSyEP2wE6ACzVvee4nIqPeYo8JzJBBa3C2e2s3CZgRoA4n3GGda
7FjlAEtYcTzX0qNj0FZAWgepdGJoHI+QYi/VyN1zMKKoFEbOhV7lvoZ4H5sWkQgLVDrDwTZcpHxk
3DUjCpTEaq+qjSLFnrMqANT3qrKHCbaxdV8WIRPAnL0HlUU8K7Lss1eaNm9uDw4M74m79k12Yba8
3KYAPxyX8lObb65EE0SrPmyrB/BfThFSKgS9d/cKmvq2tvIOGsXvi1NGWBjBtotzyjcwX618u6/I
3xMd4Y08tIA60/F7QIz2H7GXPutV+luvPslxA+1GZkf/98rIwldLNXZu3s23VGMxYtx/TfsAwWN+
q3ivB7WjD4ElJx9tmbeNYFiEFpN9eaCJYvPBDjtOKypPBP0jq2UsrjvK5lTjnnojfIOl6oVy4qEG
FeqOxvTFLyD2Cnk5cyX/j4h6wYnuHp/JoroFXK/kgiFMiNnItxbJG3cP+8HaBgAFNHW3tMda7DsE
wHXidKAbTtDHZQc8RZ+A7GXvNY1FKc+GdNqdVtnVyUB5jK5Na37BnB6cxN7jfX8ZM6PXPBtY80KK
37vMW7n/VG2ekktaIM9ADnQG/olPOwfThGpiAWnoM0L6/JxdlH36VLJRwwDvAzjuA3a0D+mS5o61
YjtGIYZCFTv5c1ypuGnovLe51aNbgNSFZuS2yKhewgJCYwZBApqb3eKSljgoKWrSW6tLRAOgiAIf
LCketaN5ktkP2NkTo50QYJwbB4RqWBJnKb2OOoUkZCz2NfbpCpo7a/Ss3gOKSPDBIhhRSKbjbUYt
CtQoFWSiZe8JlmXfS3BEAaBFwlII+MCU7DDvyyMiiyQWKwmQbkQcDpil6H+LFf3cJK+42uHuRPrN
VsyT0v9n12Hw752EdHOSbqpA9FCSuCHUEfbAIXh4BNCzN7aVyfsbIEuiQKfU+jZuZS8utlC0uZ+3
nP90+UTwEGM0ZPWARyUO4poJPVAUPyr4SuN+6n4ejPfaG01Fqmss5VHAuvQZFxBqenXS/m21H8dE
bBirPWp4JZQfze+22K3MsM9+XRGPsS/DlIQWAE7SyuMnjvbU6oitGavAEdcMRqmzHxNovmBQwHBi
LB+BKzsokbBxJPQaqAuQlBsugw025AMuTqkWbhmWTI4ieiVXpACYngpNiSbf/WjFeCOmLzxAbEPz
JF1alknzlg9QQwBg4IuXgaBkTrVxda8IOhpoQGXIeBScSy8f5PohiHO2+mrnjtjlc3l+8cEHJu0L
DIx4D5TvCdHQfyAcwygORbO9QxyyPwVFqUS8KG+Tqi5JPqTHhKnAnjBuUoD/PrgPL4V3s9KM1gcw
olCpaNVTKKfYipb0Khmz+4GMo7V3pW3E/nmd4pPbF140IVX4SOKFWLa4hZz4vTvfxn1Aih6k9FkY
/PVyvUDQhKM46zVMfwReE+If9p4a20jl4BXfm/S8YieOcIigQt45jMozApmSb3TDljjKzfSCiuYD
7Gxshyz9ATGAyV5cmYZg8UjrwnaxX+6TeL/mnH0KiHPgezOUbM1aRGxbHaZIUEsnOrtz6iSGxLqB
RjLZYUalgHUeRTd+aJFrcslYFhlVZBsMweyLx7TDnlM9OkSO+23VYeHTNj/nkbkmClWMQQANRuOA
ZEj7ilbXOJ1aSC4UnYa1SjdGrUyNEFxDaC+YpAZaKcuI3uj5rc0AWxUY3xDr6NKg5tXhX6tHv6tL
D5F14dCPkLdHf8pI7AvLL0KT6KF14jmTGrRlWm3Q/zogqQdIDdAqvOdKDUOdlPmZ61Ymz1utjPoc
tbK3w1bBEstEjrjwZ5YpfBoG5xjFa6Jl+wQ928QhwyGXNSFWdXO3RhK578QvPjbxoXkv1FMkwSqj
t4UwvF3aoLNbWRT7JcCepGNFsXYrFnGnfTDYHBjre76FY7+9DuEOI7Ayfq5QpAybR2QJQEL3CKBf
N+Km8viFcHAyyq1LM+R6oqSD2DwbA6rgxaIXIySK8Bl6SbC+8/PiaxlXlxUAyIdxUhxEF7d06Zaq
wbMKwLTJw+Jbw3g5ldi5Ji4Kf8xdKgHcZ8d+yWg+w1oBzEeTxLGQf9i5EZe0cG5X+P29pkov1ji9
F4nys2Mdm+nJpSH7Qp+w5F9THykv1FleXhkTGFoLVawX/Dw4n7d7PXp51Czp5RaJTB0Lsk5of2C0
M/4RP8VpkUTMQN8iGu6hYrKMELTQoyDDv0sw0MKTG1nVXDh4XFshSxwtIIQO6EfRc0P2avqsn2nI
5DCZsW9zlDKq23svG358Coyme7a8AyGVxaZnh6tSBHmdu7QdoobtFqZnN2syqSu3wEArJ3GfqzN2
Aa7VM9lTkRM0OxHjvUPWH8OTzIBDxy3S+RtB1TzlijWjKRHpaZLMWMfuwa2Zm5+D89fed7DBaerR
FjTHdbkfTU6dpFdonyZYrIOcHcdbCZBmuzAoNYu7CrZxEVrUJ+J1aNsW2ywr6Qj/rmF+yKrw3USD
MgXDl5bMBxIANz/cmcgR1OHdL6uj84gcNoJLuq5OiApxagn7TNN7BSVE1uQqxWoCUgaV0bxMzwuY
tbOqg4GPSysfJTda/U0cYp6s/+sbSRGqEOyYTWNr5Wu3sQE0ag6OIm1Cc5mgOJ8/1y4T7iziCkd7
Kdw+5g3q4rwJaJ8EAPOEXpk07V7zyg6NTfKkCI/YqINwQEUixTF1vXIJNzJUn6Hxdu47FLSWULCn
n0F+gGzY4Il6ypfdRSscVYDr+LMy8SbE8wUYLAHs5sFbGhI4EzN/DdR6as+cDd24cIOpQlWp/wJv
lbjX9QHXOYIWEG2EIEQd2IkjUoPjUkk/RG34PHljy7e7cmGhHY/ReCgCnqWIhXoh8NoxRYpmfhEO
rZIdWnW2EjRsAHwlbj7v3vEnyilgv6Evy4j8aimKSyje1PR8awRsdvLzIuAknL06cFt42+haM6RS
f8/MKWBs4lwh51NGZRNnH2FDh+CAXIZ0PJgf7o0myKfGD5GqoMMXmd5BsanHN9Q2jnefIsYD8DeW
jg7EhzIFsiUAMFbpNO6Hh4Cva6Ebg8VHvP26MJ/Dz6V1KI9K8eJ7GhxNJ/+of0h0vf3BLy8/NFtN
JwWvCnCcmgNNQ49IDl3IHPstODjsWQ6ugNwH1zCDeG6B9LLk4Y3DnjGlET7A342ywsEpB3vkqy9Q
M6hH8v8HVFMK2L7blwHxYtQMA2TOGlETqkS1PLiwXNd5VJIb8y1SZXpMWmMgABcgQe5VdulItwfy
aGgt8XOUZpCqRQFjsN+jTbQ7nlsWIjIvOdi/US7ohYTTCDUMKH8iT3a5bVGuIw7Ln8Zm2oeaD3i5
5J6WuW6xj6035D5asMj1sm++kUTnzfBX7x0W3VCUzsE9387d9dvc3S3Nqo9ZBjgH5UfcDtCPBaGc
DSNSJFIOovVJSVPFK93rp9uGUhkRYBT19z16vYT6N9zriNILTlapXcwRIsZJh0ecrmS4kX+5Ijyv
viZeErVHLvhWxyqXf5lDJ4BdfQo4Scm9sgAeky6lHDY4aunXu7dPCS9P09sdnXNKfH9/wV8il95P
Ps347L2wKzGR3ToB23jRN0IzhLj17ZAlYQfzxtjE6B33bok+IDsInxN+EVWmi4vnSfni8iu+CVPv
dcZnwdM3DqqDdz4LQW65yT26t0dzdyCc/oUR3ENGSJFS4zTR6IdkkDpFdN/oRbOIEJ/xbgB3hMHH
/Pcneyytfn+LdhxfZEB8EaiccEDiBanTUDjOvAL62Zl3SybcY2CC+QpZEL6Wi0x2PojjUriLQT5d
nIhz//vCQSUqs1fXXtS/TBw2UIKijkj35jiNC5NHMiL8ofRwKNYPE1I2ZW2A/WmCk4WfPe4x2EiJ
ljCEoM60L7Qw6eALqUiCJjI67gtAxNB04O6zpmZxz5BlVIKu79P/92WQtbOIpnXuw0rHeuqRvB6G
Kdzzw8oiXFSgy/Bvu4RIRtiutEvwcAx2FKPPZpDCU2DhXbANWdR1dt/Nm/gLTITI/cc22rTotmR1
FL9q6mwX62e0Z4VVRlbGVZOLNwQymWYXalhNNZ7V0BaQCUkbOnCvbeKjgATYSoAlMcbo9FxAY4I5
CmZCyy1ms8m7Ru+qZHNHI1fInF/v1psBALDsJgoxE3mHguAULoBP5QtQQ93y1zcVmOyvryo2BuVc
4IE/ijazmNbrFwQgteofchB4NmCbFQBKYW940ADorA9dr7ce4N8paJMwGhS1a7oXPEd60l+oGXoi
6g/w6S8gUMEgUP7lyT48k/D9YHp6PSHAVzcbr/c3ADvUjYFOVWk+fx1rzbKWc5kgs/PIADmWUxJJ
S3mXtF5Uxh90q9X/w+rEor8XdQi5uVx/lx6+VJsmHPVOuoNf9GjoESL6XmnfEOkJcvUcAsI0xYYM
uDygFChUnAPkLKH5cOlfa/wzCQjI18GQIttRhbRH9gsIkabEUvhUMb7E+briM0G5oVo/0nQu+ucG
usjMbfrFUnznKTNe9LNmmOnNMJQJeHeSipcpZg5uT+rtEQUu8JfiKp4bVWRz+ccI9J6BBnrF/kuv
BwSJiAXw3+vXk77+WGfqSn9BoKmnLjpU3Dv3CjW16AULD/3MzSYiMaldD0tSVTEAZSTVOD2mLbAy
SqRbRXrnGaXwgCJRObh/sQI7gz65DGLuk1E6IhpGuboSYHXF7dW6dA4DKtzgNaM6e4luwBrBv5ko
0ufWoZ/wK71+Obgt8bODn5n88GpCrIm9qa7+10GQHcx/uYY4er24FGPowd/99fJf6DwfKagfe/FI
B5UHCv3Xzrl37ZjeZdAW5v3z8kPwPvivBQbgnfT3NrFkpBrWuUNKB//UO75qT5qZuZkxEebmBWfp
UL/8ChM7vfN4c95UC05M6zPcVXZ0ITZlXKmfSwNpZmNiTPTR35AKE06DXqPCQKcrOtD3BhVt/nk0
roV2OSAce7V4o0IlCEJZ+qHvSrzeea7PGvcMfLN1dircdHZ0AnVKY3R0gkog9XwdnxaqaXDRorqO
bCmp+/fyOqBxoHJJwTnDd6zsTqjnx7yrM1KfIQ3VdHMbvDtpL+0l/ASbZ2YzFDrIc3GPjYniwIZo
YPdeVtl0dG7i3s/pgjW8UaYtzCnMcLSMrj51IF0G4NlB7gnUKnMvg4QYgGobH5Hls5WMmK/xqDoz
9051dl9SRuMrj6saeiw4A/G2dNyXubWO6trATyLyr1+X8hCDTVW1J8nQ/9B0Zs2KKksU/kVGqKjA
q0wi4iwOL4TDVnBCBBH49edL+9443X32dmAoqrIyV65cOWQLBwuir5pCQjbQVJRsJVHdgwT4IBmd
8J9+lJkKSzm3+JegtcPIJvIDjgCXAXjEHy6UayHg/Pcnvbk4BZ+MZ4BL8sv1tI03PPTaZotv2RBH
7OaPaKZRPyGkcrC0kqJRozPEs+ACyogOBA1yUMf2mdMxp+kHPH9S4EDsCrxE+h/O77+/gB/2Sxl1
UeVHRBCpcd67zP8d5OnqsN0xUhC9wEKrp/OghoHUR9emLu5tYr2Ev0bijY2PjpFINqDKyZkfRBps
zwg4aU4bYmSPsocLpX5QoqN99wgR5gzIb7VfJ9zhIxyZod4HHPsdqJmPLrXl+RMN98fbTJoGPxem
uYHU4+EFmdDltK9pYwAYHIBa+NaK4e1sclv4BEiezrrHEPvxhFXn4p5TyweMnPS9pG/zA4dkm+Fn
sFG8tFvTxWnhVzmFnOz39s6uqRwd5m/kl0dEO55vE0/j19DR7nvu6WNpV4cGJE192sYdkAB6YD7H
q3qhcchuQbnCHoJer7LAdHElCXRqaYW3mdD3iRMzjl5EZ4mZ4AnE1G5rg3+kKH+4QzQwQvSHDQOo
FXXR/qcxxSWijV0aMPbexgZ3wBHCwQCeMmhT98lHdygI+TDecx/8mI84MXXD+F4RnZjo9ig5e17I
Ag9yE34VLfJAf78t5/ZdqX2b+8Rb+zT9xx6QOQk4O3sBnhen59zcNwLSHCWla28y7nYw5rf9c8TF
wi9P74vX6AqH/vg9M3uo26AkzKaTM/4oz6M7L2kXZjbhrqQAnpHFieGg893WkTPwES7mOfodlG+C
P+OL8RVoh4bskyrhqNU6kh3lQjldveFAVMYpAmQ/bgOGAOYow0TfuKfD0InvK7vKGD1lziU+XV+d
QDaxPAafQJhheeyVDauEW4IeTW2qipR45Go7Ugw4778TENSP5E3alf+uQ65lR+U7w0axrLyDb8xI
5MPuUTlexkJv77xteQNfEYoJHisMM8JkExCGB8aTAvI5c4VklGgDwWV8yd9TiA+Zk4QEvi1irtBK
6Quqc10g59GSEfmcuVecYEddkP6Qnf9tXvbC4L+McSM+Dj2ffleIdHLEZpubtHSXQQIgI+K4+JwO
Dzr0pRiBbg5kIPAxODBiwjKDAKH6XGzAqT8WUXduPoKM08Ie7z2cL9g2bbyoG7Auez484XPBByCO
czMcO2aXwaVzD7k6IOXNATecIcbv4DLUvlz4jTEIfTmP3IQoDGk+IKJw0x+8hOhGBZmHgUl5MsGt
PRSG0p3iCVB6+rTRUR4/ZQHYSVjO53EccSJZWKAPFmxOFe2pQcfhKtUJyTzQWfdt1kcZJ3JLzHaI
VNn5vUkfFrOb47F0wPgA+LlCfGgq1yUJpU5wfqj7G5FFl9/jvXCVcnZ6ymmBd5ltXRs4EnY8/WRg
VQMJoGgNx4yhZObfXW6ArzIaH4tT0iaD/szOLSC8iANEXLna4O7yZebEhsjyYhbHtty8FRGS4AES
J3RmDDgFUAZpOhZZwBObqCQRybZxRyQ5nIQEKzwx+pptWuogav/W6G8UZZC7PdqkY2Jw+VSy8UjS
K5tCx4l6uuqkQtaAiuoJplvZhH65SYKnK8TIaNqhg/sFk0wReM+jVEBCpNuee2ZlMugI1j4d4F+o
MjQWTpetyuYxMVOZF6rJdOCToc9Tp3ofUUyDpyLVB9zElcCK0JJ2fcRo9odJ9CYiw2GVNwmwuPtH
wPRkzXAMCBw+wQwdDS9kBT8wTJU+DStbRwIvmU18R+YG2EplZGcFzSoqFVlezIPFffRh92IIFpTA
DPGoZdbKoKMJYhebG1MWk2pwgRhOj8u57bXZZd9YRG5IQbs6Sc7JWWYXb4U+131/86SYVcKCgyS+
QE+Yz7JUgMTkrXLzpT8CU2jBAjr+vgdHCuuVcLfsJ5c9XT5crYOPzKqkQ5cptouoMA4ilwahMg3k
yKEseyZJ5AqhlusDHyxtCo0CRo55JQPHZUDcAp2/w2sgVuRAKOtiKVDfw9pC2bMymP7+l0foY6NI
pjalKkiog10mQ+hzBEavGjKbOZcMkrjuuTwmnsELW8d6lyfN1ErOAufLud37ewCuD5J5t5tX5hAH
ZlAu3D53WWxkvUMdwcWhBPVIlo/YbZiev8hBqBNC7jSbt51yg31LzxydtZHb8Z6fMFkYcWpYxYzJ
qaQDGestlbZgCjqYlbCbkjdCAXJ7YIgQS9mjpFHDd1jN4uugvSOb3F2oCziR7RFWrty0xAAwW7hP
KWuCITcDgwQGv9uc+koeVIfeYeJw0T5x1F0Qgok0CrENMXF6/jdSVFKRN8RMsOL3bN1Cwnxv+Ayw
a02+V3p2NHk6NHaUJPiCbaOFIWNXlxGWsa6wYBxAtjBCfXUQ7xkhBuq3H/AGuMeVacTOM/qC9/Hb
BxPBzGbiyG6hL1gLuAasC6Fotme0kuJJy91qO/iRDo1CCe2+FJ/Kk5cJrC/AB7BKRGqq3BYD+yON
Lrpw4Dc88aubbzj1R6wXR2f3+W1T5YaJQQtumt+aJSzYHQ6UTBrBHyD8TRDnoJOpj1Xa8GCKTXK+
utx1W8VQst4uSCagUjHA/hfHDkyplZ5B2iSRn9ugvlxT02HFyDJkPX7pSA9mwegwHgqx6flJauRu
cme0wXwfATFS6zehadAJRZWCExquUpX7gnxRUm/gpG+bDTm0Mm1B200GnKOxdpk9ACkwLdRFeqZ3
rKzaI68hYhKv5YlxQeIFYLdI17gdn74QPEbJsfJBBowdhES+mXoQICBMQN4UZVcyh4osfVDoaQ5P
FhVVYmGHTw16sxazzTRnl0oC7QIy2zY+SCP2FOIdtBKIJ48ztO6in86RvPOQeJjrx9aG0fiKfQy7
m9fosQ99lj3huLKAfeWIiEoBsZNsHKN7Hak0eMfqo4XSZA6oC5CBCXgxG5ZK3V7HUdgcvkjO03WH
j0XwHvutBbcVrhjn9xGxFd7TVmAE9eQWIJ8iO8h19O8AiEpC+Sq4L52KisK8w0DvOBh4HCsWOnTh
uws+xOk4lXSPCEBeF/KX/YgSgNAH8OMyqC8z5DPyu8wUNh+EPboL5Gl28NkRiMmxuAwznxNRIvmm
TNkvtYo5W4K2o5Hm4joqJ21fORXbeE3zUwAqVpxwG4V0TMw1rbfkX40MXIhsqk/7ehI09HSFnP3e
9UATfEhgutXznsMLtHHSMLpLpudid6cURMHIYYwpmGPiJQEueaGMErj4lME9p7GXDhUUINADIlW0
eW1JUiCJgSD04cow5ixPAFun+dfs8GLT/45DwGakW/IR4a01KU3+lKMd2Lh32dVN2ITDbHVAlMji
KBQ9UxxweE7/BWfsV2ILIFm0jjHkbvFlgEcZQLI1pAVYoVI0nNHoLLNwbQvK6OQvxFIWu5Tj4NFQ
FXAWyy0qUDKvyfKwucGKBoth98iRc6Snk4+l5q14DGGH7UFeuQSC7jApvsN8I49FzGRjoLKx5Zu2
A7DNg5Gvw6kSHGqi8ahFhZmZ9ntN5ia9jGc8Ed6Th4nLMvw9QJbZLWgAhfZ8pg2g1b8jCjsr/98j
lzNgvRas7A97p9hnjDn2VK6X22Dyo5Htv3GPOMg5GmHOOyjN4A1UM/7p+fyjyAyvWSK6UIAenrok
zdY1MxoZ3h3N0sY6lHSSjXPIOJ9BszfU0PGBqu5BNZ/qIx3BqdtZcVmyuIOsz3JEkqGz12vvVXgR
qTZaEh2UdUkyEjY02yZ0SiqTZllpdf42r3SgevdF4j96UElonEV5bOPSv8yQX0XHzlChVYAT8syH
CLl8/Lv5WnTIiv2h1bJB96XfhPc7IpdE0N9/srrI3e5KCPMjHUES3cqUfos5Tvk/PUVoQIEeWmt2
7fX3t+W+PqvDiwHjlG0GzhOkZeTh0V1LRqTMSetS29yAGXDu+uqunqFtN6tO1alsD7oosO97pkiP
3Jz3QBT3yYb0wyVn1Q0Fyg6dGqzGmBuBMQsEUC46qDJA7zEgtl8GTOIGivxwBii/npAbezj8E5kK
4pyim0lmrUbX74/BpO1i4vcPV7gqbHwI54CwPebYQGgMq9RZht9+OCiNdNMI4uVLGg5QKZ4tkxPt
O2qjv1XOsBZMycopQ+TXJh/W3sd9Ax7MKTcEK7iOGwaV6/wVzi61yRSKadNOQpND5cAl5rFdAE8c
QLt6kHTIEdO96ja8Lj6rmBQxSnsgpjNBjtGt57ka8ICx0IlzN+dyuzzw3Rua4+Rzt3g4rH10458N
89qCO1wutIAoYNxFRHraHQh4TO+jx7CzullfeNyUtJLMo61w11Y7NBjr2vNyic0gZ4BcK1HqXzzD
QCzD7c2fl/3r5D5JVxFdp22SfCRJoNIMyP3utaBchKVBKq0N0L3NXdokgWwhSQC0C5oN6IEoQ33g
KVwPPDXF+zq0wAFkQrWM1nPf8/2GFlxM004AIDtDbxVSFLQPOrcM5OHM0hmK/b0AbG1KW9f5lxVG
MXl7yP7vtBbdI9itlOi1NnTLQxsE4jTdGgisjXALwIwQRjyE48OxO6vXtgPycPMSaXBAL0qqB2e0
MTKdJeJHKDOsr5Sm0ld4kE8ARnAZE6tGQiA2mr0+5PGErpCVBXwOmQK9pw+eswpvjH0TbnJIWncq
nVsrC2BF6WH0kkFvbGLbtFm6bwcfFMG9HvMfXQ7YkPYT3oBE+W1a2mPgRb6BAsB0Do74kdJDVOL6
8wJWGXsMKkAX1RKt1WgibO4PC9KkS/iXmH37is0WEjbURNeAKD0IJzRSMroUNo/aQUqDbCsl3TCl
JPGn2VXtFVs7f6CrZ2PcGNptODhaUpcyb1pUIeYdQ+9HW4GARU6iHoXOAVQ885sBx2QkSGCTY3zR
oY9kh9WgyvAkHxZ8UqwGd9IZ8g3uA0LIHJmLMRDfE8Q2od66NFMwTC4NOJR8aMtu9NluQK5+Sff2
GTAqpwiDyUBPWAOcE+JFH4i9y6nkFqugspiv1Gwj+DJSN+1z5yw6FZkmpXUkqucNSdp/goSefEEW
pESyhd3ELcOJ4YhMH9gnPABUx8wbXa0oq7ZQKK9ohQYITGPM/qEpSwPa31k9do9gZWAkRE+y1VGZ
tgGqIVDDexWoX14mYQB6B7JIYddvU6SanUBKMgdECz+f5AWIdJKm6D+O8r1ta3CIiHSntBwdpINk
oCoWB6H/GDsuMRZhFRtu/6mTX9AZEfTD1AGVsQ9WwIp0P9Lgbgw7yH9ZULHW8QhgdYAioJXsRT+N
MZWmrUuG2iZ3gWGjmUQ8K9aN4LroIfLi4Reo5InAS0lHZ+MLqnEDnImlP3E/TwolRjTl+6PaIcXu
iMzxbaVbooJSLHzwabjBC6jrIx2tPWT89AkrEMFIMx2TO5OiXSSg+9kfhBsEPJaXFVqVlz4WQEdu
lZlMcxhuYRDTDd2MbCQ+WvMKtxQFzcaYSouYprHxmJyOfWb9Se6T6EHgcgojsIaeVEC/ycTzFRc5
AO950n9TnYFijrN2LkDw1HLgyqEcIY9BFCnZrme0s4VK+jCe09Ll6xc6+bzIqrxIwqh2OoYfyeR/
Tan5D3bhmZlLFQCNvaigwnENoF/xXb2vyD/XrdRQ0z0Wy9kM2ObB7NmdIZFDeB30gnIJjVPTvC+b
aGEw0S7o5jGYLDmOA85P8VZtXqdfCFvDYoQ6BcTXYw2BAp0EEbvpS/U/1n7Xotk5sOrsSqGJyEco
9oRGKU+ze3gMJ4wLgV8NnAakqJoKM50txe6cI4MlMIaC1vogV1eCbLzG3sbupks+WZtgigqxIxp+
8jSBoEnPK5pLxp28O9ckySFy/seekY8oJGGlU4uRwlSFguMQAxI68FH3sgAM3KWwxzIKcHdn4Cws
qVsecXwAtbwcOcaS0gZwLlJ9OLXc9ESdhn+l3QTeuLvp7LUgUF8ztBjG5A8DnH/GD3otsVHuUcyk
1Ht1cVAci//66Bmvewv8CcJsRwVIG4fbmNxnMYmgjv3RURMz4vZoEjhHFgeEX4wIk6ZtUoL7cuU+
YGiTnsD4LtFtgoHm12T+95pDOiogQyAIOmZk3z5XmB2Nf2uzIKMBJeM2pmHSHlQahjKl7somWjKI
/A6Dw4EHaRbLA9sApjYc0liG6A2fAcdoDqsB6mwDDUNakS7B4+/ZIFp+WqgMiiqq6KUmgSz+JQjL
7Hv+DEMoqf3u8vrHGrtZp2CFaof5wU88G0R9uI8QI6mj7MAT9nfe4KPSIoPoblNgW0nuS38ckfzD
k0N5F3N8X0pmGl3ZcuAgWPKdh440fm5Nm/MbjMqfriqqWJTisQvXy5KJ9rRh7tCc4IPC6cWqVt8V
vgY5AfO9qHODGOQPh4XdiL83XJvmtOeW65o5q+HKwBEllKCdEk6HtKBsePCj49nj5mERcpE55bFW
ba/lJavHzcTGXHYP2HCQb0Kz5zakAVq+jmyNxnUaylSI0weJS+3vXwqNdHY2tg97pQ515ripz6I9
iszIiW5qxGf7kTTdEjFu9E+D2I2Ceqjh5Tbdy4rja1NEdswvSx81bERz6LFAJ6dDOGpPr4RaZ2pp
2pgwm0qIDXV1YT87Qd9H0+7j3r40Aotw6h3Vb7p0yTDDZZsCB5gpy4IwYo4Oh9H+wrwWNfVpF9nO
P+kj7zXmzNewsJy5nfwxRBOcu2eDvkq4H3C24pnq4Y0NIdCwEZ1Q9wqSl0HjpQ8fJsOPlD7u0ONm
wQrN15yxGMzn0eSDi0q+fycSUXd9WPn528on9wVlanRoc/HP0JddFSgEojkL50rUQfgR8C+ncMLI
Q9gxkLIM9WX1cChyaAU3iCMY+ntsh1hFUt02DHWuAbEXWo7y6/VYIaMy4LFx0tTvem0Ewp0OKEmg
oHuggUGQ3vdbpKglRd6FISVNzdEfhE4IlQITWbOv0boXFoeR0PWQxrTqNKM/TuRQLK72N9QjoD3x
6cBuKJMBnVQUcnv0KD8Ua3iUxGwX+twSzeSQFefwOfGJYA4VBAuhq85jBnIrM5JuTeyQnWmBnDKe
NlfAf++DBlPtupbuXK15xy0Ove0RDfRRfoDzjfzmdcL4vMEw26uYKKm7psAOW/0a3CycXOcDPcfF
qtfLzywZdrBMwxaFeNlO90JcGNV4pZSYukkq4VhV9qNjxDIu+u9TRLVY085IhvLIBjhrbL9sVV+d
3CpKYt3Y0h+rchltxeVKomXs0UDmO3oQ5CiY6jHedVUSzcUAnV8nrkwOzJvPzyDXybeD/P/8zw77
ecBuxSb3PMFN6wSfcT4tJumuueoRwGomdZA4cHlMnyk8wtughS7lOH1S3w9ZrTTFK8Ilt1R83MPL
BYCd4x9et/Flct3+9j5ochdPC3ClkYw2e/s3uQyb3rYYPqhxsAw4feE+INjVFvvcqzDwRjkl+yz3
Dn8O8SPKDOkxb0hCmbQrr+KBddjWShOXL2DzprbvMiB3TptEzaTz6gvDhOoAxUI4d9+g2nNMOAIU
GUZbnQYkyBT8/JiQurym1Amzz/LZZAw5gkKJa45AXxVcRPrn3009p5WFjzR/uYeWPakQ7JEj4AXi
HC6FOIrlYqvOxFn9BvGcpt1LqoL6XBE0QTMcQrbjHbb/YsTpsjG8CAoibwO5HcooSRgITfAb8Ljl
nOz1TGwccibDUhuyL91PeMpYKw5QcOpX4TQtHAhKB6bclji60Dz6j7HIcMMJcXpnoiu67ESQM+I5
3ipp7FrcDXChLihYbr1QJ+UsJTqw4iOI99yygWWnxehKVnxUWdQmGVyJPOZoqm9auNCyscvQ0x1s
BC9FXsd1xsFCWU7fHPg0SSDQVGK6yuJUB/FVuKn54T6VLZXhO7CvjZ9LOSr1mD/5uDdMDfkhJdKg
epRHkDKpDqFD3DnEsaZj1U9cphjdl/R2Y/aBMvAWk29PEIdEu41nBPWBlGNt3+hqQBoFkrqT7fFw
uUkoVvjwnTO7L+WqeOvxgInj4a6cxaEZcQieQyDXJNv+A2eYxPq4cfz3e294GcB3oXksW3nIG6XJ
Y5LDyoNG4BEzFHF+eDpCZqBmBXZITfj3GBOEUBuDuAAp24ZFwUx5YdjbZ+YGBIQerpbwHIRM8LyN
oOHnOA/U2rCexC1TbBk9lDqI92TeJ2Pa3f4YElCG5HGdCDBMLB5HlCf/Y0qwJkWXTIaG1zXupHlG
u4fnD5Hj8yK4urR8bqMWh7J758NyCTUzQCN60CqiMVYNUfPvgLXNFg8towdl9Yt81hcxIYU0Gz9k
e1ijWcBoNgcc++IQ6UChvDQHhEO0oK367FGfGIQ9Yoo9f/4UoSR3ICdEqutYSMinAQWw6g2/096m
sEsFCeyKeCUpQmgscmGdobA8kBX5XSREOUDvMbUKrdBPgvCO+BcnsQGKIVSLrEN6ltyJOtLdDLr3
Nv8aVIFTtEHBTQPALCXFzbukqWcJWW8rnk+udm8KvoPiagemuNGm4dHg+AOAIM7bFxrPfC0s+ejz
+HFFpZcxT1KFxTcjmwJoLFC/LpLgPaB54QRQK5I+aB6s7YgaiIPP8sCQWBjcKcTWsOIsEaM9Y2J0
wR+B/G5E96cfpM+edx1JNdUAt5BKCLiRMJUm9boxv9s6gUfpZrPsT0+Qt0TEwapHqCSXVuq3+tSA
Jf6NsZu8Wcg2biIBMoQUAvMe6wLP4YHAEbwDIJt4FpFKoLaWHAEjhLhKa/pYIyuR24Sag67H3qWu
lQM16DhYt7+0DTAV2bGjz6lkoc3LnFBMwfUSt04gk8TJgIOAbe0O1LTqTPYQLZN5NK1HghuJiWyx
DsWbvhHaq8fShvZ78HxSKTYNqqknQm26SUbnjfKSTOPr8gUYRVGAIxssgZ5HUR25WCsNtID5/+R2
xHW4jb2cp4lAEJgqMw3eMIw6afpTnVFx2tFrnGj4y9LjQS1QAJlUZ9T+sFR00RkXh+V74ueuDwWA
zOe2OVdPiIO3TuQ75hczEGD1yXIXULtf0hHHqmideF0iPDjrLtvzzjzxNrP2TCrbO8H3bvHogMBu
Rsk+CXedFhT4bburTVhGfYYTR0LF5K90O5JX0xXPbUmYS7y0BcazktUhddDPDLeyxULGGBB/0Q7i
uXgMfZGNgz9u4xfinCkhjhgR5rigtU++vqzoR8rO54MdnsTdCc0ujYFoFo3uJRJi/C4ukLw+7dBj
SB/f13Quo7kEHcBuu0N7D31gSsjf7yLZqjqwt9G9acxQKXcJz82b0x2H5t+//3Eq+WkeX5F1Vv3s
1xlj1BshzrpiZDOeOA4pscHwRbEozZHo8dVa6zaMCEnkw64iDDKBE6hLBgNAvhWnbdtx/3RLB8w5
SK/7VYs0ZWI/E5OGSZac7TVIaAoUGUfyiP0b/WZF8SqcPKinxZdx8/UXtgaJiRrOZDa/YfBkW3rT
1A7FMqcCeGcASq+1xqQe0NtLddpBEhePdJKyLv78G6hp0wSJEPS3Hw+7oyfRu+ZMUF9vAYhLESNk
agTQsBmMwc1oQYD59rVRMlqPhttL0Z8iXssaj+wWurPJX4dyCDB7ZKAodUWO1b6dMiDNqh/rtAR8
rCIWHZQ+BZmlC5pfv+Z7F+Dk9gSBz2FlTz/m8cUlEr26/YKF1vVE3FeUIkFDHH3GPBgr4zdFaWse
7A02sMihNsCwY/8JROKHLo4qLjwrlo6D/rwBvAzMzI9R13mHSO8+VqHCqqb553ugnagAmD78S9dE
fRTvlZgrnnVWjMQUm4RLhhaIApMEGgDc6Vk/W4W4AeGQfaM1CKeFF/sUF5DDGnktPHq/jYZMsSSW
Rve9BMmhQal5WeUMP/V7DWur0ek277+C1rCkx0l0NxpguVCwVkvBsHDJKX7Ja0aaC6fwjWewWmYz
/M49uAB7G2aUdhS0M70hxEVDmwctceALDtfNheJ8jw9qyI2OyHfDPLOq6fS9Zk9aKKhDlxLhXNG9
I6HBmgNFxlP1MEQehhX7l0HKs16LsucQJhPdzBSAs8yhbOe7eiH6W/EvheJ8W8Hjbv6h2UNxeOWS
FMaeOerVbv8BtXdWZNlY/DOgh/aqjZf8JffaRDkPdBKhIEofAmrADPQyJnBDaF1A7SAbBEQPtpHK
+SWBIUr2MReZAabeeLrY+dtfOGX5MwnRTk5I03EhdjSJZx+nxmomPsh252rmXlmZFd0pKb3TME8J
pPDdQcIynQQNFkFyDjQDxBxEYiNOHbe6mpJTea7VpqEtP8hjbHWwXzNeHWXxt+Ypnspat9rTQjdZ
Uh9z3fgraX9T0qyOZI3TmnfH7S1lPB7tsLvj16B34gDKru1WW/oLvmBC0XHsQetr4EgX0vAiGsdE
6K3dF6EYV8CCqsNtkVfZJiijwnHZUpxG16WmSyNGcEY632FpEjvCMC0f6CKW896yhbwZDbuMlzfX
TrEvC4F2dMx0CYU9nZknnXWIXJ8HYlZUYJ84ucxy4i/WC714ZbX8hHbRl+6caKNIDYXRJuzbOgTq
SFz/u1i0CDJzS814UOK+cyd4EnZrVs6/U9qyr3EjaOMbXp3HXzF4/BHRxjfzeSPvlFYOoTUDBrRv
KMTGlJYCksazJ319HlY9+Df3UCx0JFx8TjKfB072JvPzxYtWCCTZ2D3pCY2DJqlaEWbM8FLmUxp/
ZmW/faLf7flLZ8H25OU9jCNzgKI1sB4K0P5aa+Y156DzLy1CaQi8U6EF+B9aL3AFL1hjf+oa5NCR
PIxsU6hbzyJBFp3Ml4slOObVJ+1r5KJFDntyN5+IpqYOPSlozyBHj60vaQu7ZEatL0OUqf3u4DHr
4lRIJYO67oAQ0bZB7plyB3kNDJ77I7fmsVqKxXdFMz3UEBomoIFG+tfCsWhlDrXiTxr53q0uOtRw
FuBDTK5vaWITbVigfJi+gA1Eci4GsEiDW8Mf8W4w6pykABvVSuNDVVDP0umQAu8K61MMW+9hcVl9
rj6pGyQstiRrnttGTh93+6LDpBuXUlpI9TKHpL8Js+OJO9wJOnsC6fxULIEgH6DMfA/BIILtlj54
UJFKlfy2QbQlVIk3ARDKNMR6HIrMD2LspIIa2K1iqAV8qiehOHXx4JEcjMC0JtgpXOowoi1liAEN
nk+FS2wsocubmB++1WD3AYvv5yfi5eeWcLR0q/2Hlu0IV45ep5h8Bcow7sUjtr54dIsfCBi+a5Gm
1Ws7IuXEPg+dN+D7SBiQDhpzgSUwORibnAQQukW8XgKyID9IwP07VCxhew8H7OJJWQKh+Ahum9sj
kMHPJC6M5yDhY4nRhJte4tNpQwIGdOnlPYQpxpI5vb2N55YRLJp2bx8zr9Erhw9fEL8271wpkXpb
UPSC/sHwFAQFYbu0yRrN+Tq5SPCBXzTftSU+lyBWInAh30vQHZ7//SYYQb7c2fJNMlrLdI5XzFDG
BLl77pM8A2NKn99pU0JZzDAllIJnsOfVHDV3GUvADQkPGQTGTj6XMCi4mQ4xOE3Q3Zjr/RVAMNzk
BSQeh17kgN7YRP57YC9D3fwbGMEv5EgExxLxS8RZmkSPgo2Bcwh+/A3YFQSXkM/GA0E6UFkqzQNO
MfEfXhR3IwH1r6iB9CG+srTLIbQnzbCnXU9Olu02QDz0/3ccD0ix2Rzid2skMTjtD2kQxBftJMru
kG99OteLJzBI48LF8IJRQhnJSJ2K4y2vyMXikhqCORDqy5DTAbfP1ZYmkIXADxIZE7Lir1xmWfDS
aMrKmxI2S+IiOv2LJEuzd5Y7RQZLYBKBFv4NhgwmEfZAJpF8RTKCMjCcogKQB52g7qT9MJspTAOL
XylBKNEsUE2qENJwHEHXUEih8sxOL7xYqt2RCjFbGQUg8EV/ipkfJu8VUIPIn5yHxkiF/R50bVYq
tctdq0MWi18yRBKtC3eKKJya+kWE1sP4cR/Kp+Fk0fn4M6Ro4ks7KmJgJUgbVoJSYD2G0k5r2Yaf
PZ2CvgGa8bo4Sri/L6VeOYCjps0aC4JPipJg8cFrJBlYb/Bl4OHDUvpQABBBf7wRkYS+kEtVwmFV
6MxExbhQwvpDmc2i2ArGYncChwzSZPik5KqJ11AZQqATBjLUYlJiNMoyKWEgxUDaCHmtXonQ7ANc
/0BYO6D+kyHUj8iRUSrmnYTUCw17qOv9iTx4SQ72eoRP9TqdkT9bCoSTBfIAAWuYAtdpZ0jBideg
AkE0/gg72cKpGByh6aiaOwpslsT7zE3WEiWsJF8xiKe6aeaLnzQYKOGA9PC4mD5ttrITDWjsZEaI
5IBlN/+uk8eq+vV+oA3jHfIGvhM8Ta55NqUhpdc4sHMCksEceQJe250lLofmvjOUzuyY7FjiwNv2
f/Ds3URuJSdvD8zPrlDP4spIiTmVftqZtQrnur2f7mgKTvGY3ik4YGNzP3331Z4yWMyFblT8LK9c
qUiKTvpG3TCZIjNUTQYRRRUeKtkpSJW/H1gFbRYCphDjhd1ZbmoMAoWepobEw8CDPg43jfoUvvfF
9OiSM3xNydHn06Y/6cC8IRDEF86BljHiOG/ilNNLNyVd0H71/9xlZItXbFxbEgXC8GPwyI5daAXI
VsoO2tStDmGoeYCys21CX1+IaDOlgsD/a4J5n1iG0fIA9l9r/CHCh3VcOVA4Ppr1ISmMowIR1v74
v8Tb4XCb8apcF44y2jVdh3RtZGYrxLJoPwXhAAbQ10FyUcJgHDgDPgddC35pntii/Br04U1h/Bpa
BZmLYtH5S2YvrrVn8ecWzzKyBgSOD2AAdkQtkB1UEPBwSE0d0g1wMEcZYIJ0sKJymy4udJNgp3xN
FSqiBI1tCiZMoRfirgClmENC/5CtgccgSAQV1T8uA/AlJobeKWRmUW4H2xVj1gzYSgQPBXoZoQUN
TEcDcZ4qEKiYWnlR7BK2HR1egU/FfmlDeH0/2gEXghEMHSxxEDq5ez2Bwuq/r8E1+Jdth/4gC/Ay
EMNJvQ1IrxALqPtCqwimm6swRks52zeQFi4aewmmW8wkYTUHEeTjs0/3FIhh/OAjBMC80vZFTHLX
1oakl2UPk9WLAWbHwSHEztf0eOEowVtjD+id1c03aCAUycYphj3DbFbWTgBQfUNR3MP4NiySnszt
25zyLYwkMOtNjD5JTranmtpkMb/ZHs0fue0IXhYXx2//FoHUuYoG0NNqsrvUNofkvRjwuLZDdAQp
qIZuiFQ4MGayj0GpALY5+4RSU/4Q2VGQ9gmoVuPSqRNXj5Rb36m4a5vR2yf3fIHOt2G99TzsZ9j0
lWQCyJTSQeh7psiHJm5E3GToQgs6IlAcxeRURlUUKEHIOlO98sYbapmw4+ujUEVJ/YMbwXCnKvNu
oH6FWLyjoaGr0gyoN26MNCQ9+uoy8m+Hhk1aCt9zRJZyK6bvORL94bcNB5FNgYI8noD2l0+Y//FO
km0gPQVE0SmsNKNHz1R6bpWgatrSuY2mpK5qZ07LdfeBuBGCIECu4NxMD4PGNKQoI4m0kR2Hy9W0
Cp6UbOmytR9Y3uyxc8Hzo22xfE8Bx74IVNhPDUIn6Df7BR4oKQdpnCe4Mok3qXhEuEA8zIE8f8X+
7LFYWnsIeiub3Nckv/9qm50UXIvikeFOit/I/3+gMVBRTgelGgHdx6I1uRqIDyBJ4VA9D54RNcz0
g6SP8L8+q7diPpCZ62yjekGLvzDx0trCu2L3pijuC3Gi25szSxqvxoA3tRC+C8Xr2kBXzjV7D8h3
CGZb6iQaK3Aep/quskQ3ru9Zqfy92OJpmEulDlpX7dmjQ0NPxNIJ7CtkJNF0vQXdzkmJ5jGwUZx4
7ElZZjOttG9sII9Wlp4KBn8bVLcCJwYWDropEXoSBWsIThzTrLZCurK9SAknXktz7+g4oWrSKAEk
owJTRxsBbfMtYrPQ3ZYOFL6+qZsqsyETwJNpa8/Bp0eWEgoaXFVl+bkPtcfLLaTEq1roCs3Ij+od
N6MNy2SRV17E8ypTu3zPLvHT1vL5Fb0QNBBkqNlGQJta4SRj3DpNllz31OltuH5g9OorsHx0DY3e
U7S3cG8aaOwmkzZDAfU+qydhqxpodO1mA41bfk8eYL/drAYpA1a0SvT0IkRQaZzWAwXKR+9wwgmi
bFCog/TF6GsHagbz5pRCrJCYoYlj9oY6q4/ResDbUbSVaDK09KpvxpzjWQAztMlb8bYKlNOFq35b
U7fWQ4T1tntl2oBKi2SiVSgOAPPIzA4Ro9DzIRoPLMELr6oZTIbEq9rbyx39j0obZfkoR7+pe4xS
xWhU40otiY4q8g/AThBJu7ALFcJ8mFat0mt05yqUqPcsySEGPODTaIf0M7rXi2bY3D2a+TwLCMbg
jV2ZbowjFSIUAKCbCVGMvE64V28jVQlC/Qvxcv2AjtFjy+X5UVp1e03L64hSx9dUbeeGWk/D7ECh
TVi7bZLAWHjqjcJJre+LaA83N9dWT81NgJoQQHqlM05AiSyVgPWVvFEavChlQqpaNVsVmQYl6DzP
aT6PKO+GQnz59LvtEYfQ68QsarbPclFq8JuWlBoynlWZWGLiKPW9DSl3iZDf1++gP+vvsG4H73TZ
Qx4rk0QWD6envqQqj0ZfyaRDrCH4xKQkE8RO6KjVuNmxpa3po/9FAwhuitOEgrzuIo6K1E+rZauj
EAF9JNeqmTamhsFUJhmsTTeVGrbnUSc0f9tNiNH1mNRMub2vGmZPt6C2GGVoVrsvVEHAoEUTW3Cb
kxfXP0MciOh4aQ3KRU3CQsk8LKE+v/wlXx8AC3bHAfWbcBvdlzgu0p76aqIaCd+BnxMYGej9vMDe
PijwUIECVe1Uq3DUEMJx8BwRMPD0OX0jl4hEA70Vh86mfnlfYFVcAhhJ7DnfvYqQ6MXvUc7wtrRR
O0WY1UhZLwZSqqyBds/KKOJveR/UmDs0Y3hbMQ52870D8tFfw9bh1YKVR4tzvJFmdH7SneXpg7Rc
cPoRBO6B+ire4wrqMbtVsxuRSelnj+BOZrRhfsBoL8AjCHLirz9D96H4RT54VGaaQaVn60WXVzul
j+Eu03HNgawjJ592OlvCfcCECCT5QzzQQP0LXrqhXA7wFtnFta9KyPp4LmoatIXEZ3aGakDkdGBw
vECga+sF5v0fSee1pSgWheEnci0B4y0ZAQNmb1xGMKAooODT97erp2Z6qqsUCSfs8Id7PETVptEc
vmAJsVvp/dpuJpV4hL6Pj4T6L/FwiYWS220MkMN59UwO9qTDQv6j/jZ95Fc09FNqP1a8Biog2uTT
CB/vCdlYcg96PapILRAx6uTLKlzNv1Qhfg2YaSxEKPSVYN9L8GQfVrX7ssm3qc16SYzc+A3p2xAM
dliZHhAdqLORtoKAYuTScGOJTtGokqyOPI251sEVVnuav7ep3IInMIsEwENO3ROvLPPCyEV2cjti
h7xn1BhppKP9Uawur2NR+Wx2dTZ89PbmnXtCevyKJ/1XmLA8JLTPr2C4By81NvtsiNv7FHeONsvN
hfbzs22jJsMyXanEGD2k05xYbEqeo5/J1kqiT/QP6W1wuUKbY0XUWKM+LOlsSih33LwrgkZ3QP4v
kBfEOO1bQEnhxZ7EQhaTmSpssRpYCfbBdusEI5aE5NFi5TSuR8QjbiixEb6mcnn0WBhV3iMgJ5P0
lca6eOewA1LGcJ7+FtsB8emAYECk9LSmL5sgCijy1VGjJFx8B6KCD5ODrvu+Fm+vq/xxXCwWRxRN
MG8YGOfJ5LigX4NUBMmkTkvlZpxOPFPc3/QgcHRP1FA8x3N0XCzZdflvOe7aN7/y7vT32nAK/XIp
xlZPnLiVUcIJydcEIeE/UzHMOvXpfBAsx3fdmp7FIUE2LThoAaorXXMBFohmN0ErwiyT44TamATJ
LyRajv5xtaF8YoX45ZghnW7ShSZaLLy/1LHSk7RqIwmr6LqsWEGoFVf6bAVVzDK9U+QBLF31dY+s
W5fD0pnjOPKd7WJgdDZ9/rKhtAgEya/cnhmsH/o6iMXWbuY4w0y3LM+bjbzTMpgPY9xFdzrKf08H
2P9YrIb6BjYyIsEy2wD1qRcCrbjxnFiNKGZWpP0fe/FgWasRw/vqkysYQCBOSJ/8AaA2mI+1dd/A
X3Y65T4QwLo4t8i3Qig1E530n1cexQDiYUxWG1IholKuhJjT6+iHk3jSCXuAWgEEJ6GK/jkznafy
mMNRRdgKJBAa5eSpO6dxpI/osNne4SAIczBbM91ZrwNrJolqQBkQXD5ZlvhGadxlGCrLfJmcJmLY
1FrssRiJopheLxIDkqAcb/rxi8OFfGXGfLfGNG43neCmN0fA08SQ4gyrhi9pv27kxIUuDcEEq4Yz
nrqDwURol19YycfSPdK6xw3+zynq76DnozTRmzzz7t/J3HndQg6FLB9vgyfkrHi4ZC7kJjiJbCJn
7EQbSUdGs8PpEIkx3GgWjeXby//bNl4ikzPCWlLOht2TSh2/gl+in0iKdM8b/Z0n72IacACGP0QU
MVkl/fi72U/jhHvqg9sp8+RpRMGaWwiET75ifbl80K1y+LsMjMjaoU30cQ6WNtC9xPT6hjPDUnmQ
spjICQAjJsuiSa/7PWtr+K1NBiTiwxxHcQZoxBO9oFgMRjfAreDgROEmXI04ZUSEonFPxwDZZCDQ
TjXInxkJkueK1VOEKBBnONpv9nZ0OByi2d/AGTkIrHGC60FlzUUr6XzOLIDM1pPmFI3OTWXKHUab
B6iFQ61An30U2t00xaLKE0twzcRZkwKC3jFGNuqRZK5dGBkgPKa0wK76cH6zz0w70LX6ymcwTEjx
oIjpK/c8PU/+2+WkOG9MjmdZKjKD5cI3V77vTs9TdwGthi+fpWqegIYNV2G4OB59FoaN3DIZQ3K8
zcardODD3HTMOG2G5kWeyMUCAu8EThB5HvNSt5jFu7UX8Sg8azCwDEe8cbwNt3HEC/h+xu2yZ4jx
ciyPoW+PoE5xVG4xKQfd2s1+I+sEDDI/M31/RXNPxqVcUjjzomjEQ+ISF+Zk4voLCkT8KgTbyliS
oRqyeHq6bW9CeyZnfDPGyw71riDgpG0vkHUVYzFb5iK+vPpslHpD3IPp11CmFiK58MX59BFeszz4
rVD3QOEbDFTBjj/FNNrcBqgr0ZoV17OuM4YlYlDYAWMyme1hteK9uKKKykBDbMm8emA0zYnpmhPc
XZjbjLLZDPu5ebix7ciJvM1KLm/D1XHj5H6g1qdjK2IlJqdWGWM6Vnip8hXrwc8ILByGZ57jdHQn
+j8TTkGwDv72D8+RZdWJ+AjvdADerx+YCayvQRDwYhHJGjtrbogV/T0yfagYliMfWek0FrxXiGgf
RsPjwqoMSoVd1Dcxqy786Grum2g7rCpblgmWxdFJZqmdwsr72CvYjzJWtNlixSI/A0Uqz1t2Be6n
DT5aBovM0a8deFFiRidcSsdjfsbPdWfICUYy59kWLWttWdxVFG6tGn0x6GL1U196NGGfLMAKy73M
Zqn1sv2Isod4lIXHLrw/fH4VExT2igHkn5kPclKy57lTY+CGDX2zMidHf5QB4mvoCL6EsuzMPO/E
tctCxUjE0YnHIAsVe9MY+AgQj0KuRhYZZwgFr7IamnPbtJsI2rCmwEt36Kf1OQu6Ds6iEUz8s9k4
suWw5vJoZy/j9CZ9k1PZ4BXteU5uyrPm05gX5Aw6m8QpHjBtDMsIHI9HF0WzENmCBcP9xb462P+N
w9yYxKY78X0u8G0uFhMcLvFVlpnuT1y+k1+sjpPzV5+aG5sDyJ5wdpu6wQ7yt/oPjIHhmnhprYgJ
eKeUyTgnx3E8e2NHBLLGIdozf24Mhf8PKHKYOo5M94vuzQKKjSxrsnkD9GD7Xv6YZ+Px+MQj5Bnr
GFUNLWfGtXE0uoxcnzWczs+uYjAiO+b6bRgBr/wscWAHAMJ/xsVwIrY77hBOvUj1WJG+5EMZ+94+
4rWyFc6YdvryD6PgLpfWDq8Jm7qJeaMxzoAhfJDd/GuEd48JzBMECSPYhbHXMpveJQhUWzOmgy+D
xv1CPJS1gBc0jPHFsNYtm5grAMJMJV2McrsGGxEN62IACLmrk1orEV1HIwag6oNGGYH82EBBjI1y
/qEhOqVYS6FXI/RBm72lMzwe05pV1NHcNjgfrPXagoqgu32jZwznz1RoAj+wJZbh2AYQXWJB/wR2
njCF2u43vCvwtowWu8wpW2ND+/MuMMk7hY0SD0kWMyH2ERw1Fb3Gaq8Y9+g/xPZvRr13rQQxW53b
tX8BkOgyuqEilh2BlR3fQKciULP1YjuQ7euPY3NxH2Op6tOeHCTrKgAqOm7+QYxfyH4SqGisD7zk
CLY0kDbg41gFrXPsqrvtII3g7hy3gw3SYsAfNyLAphp71aC2zKoOmDqgvEqHKH6AQX0qFJFtyG0X
l/KtZl/XogoGx2/xGn6o7W5hOEs/hXpscyFtNjZo1G9fkYiO3aLm4jH+KwOj9JWgGZusy10+fIwb
q/6K94kfM60J+gmi3QaKji0jR3utueidewMQ1AWfjuSFR3eQQIW6L1x3+nFvAYkiJltQ5/4AuRVM
MQVaYHkaBxEANWpzdMgEtPsJgAmTzVEVxd0IxhUgVEHn/kGjCQsuET/vQlx28x07ArdxLA29bMbb
QhFpQ6xKpZ5N2eSvlXmgdURdXODDsfuHtP1ww6gxQpxrnWklDe6AqylWY0s2+9/rs6kLUnw3OQVR
O+MT6kW+Q7tUfOVIX7wtMmhNq1y8ARXSKUXjjudMGbu9inPwEOnwQwngkKEAA02i1ptnAKsw+nCj
u46LYNPDhFVCJrDYVOYgLCm0eFtnEdHrDChNv5BURRZwTKEZYCHAV/rI4l4jMTk6M2gYEyWGFLWl
GGA2z8kYtC6VFDrcN+55xvqOv6Z88IvWAeVbutOXiNiLf29RKPEQn/gHkRayIpS7SyT9a9l77rNL
tCkXwLb19gqYKyVzCS+5EQQ5PFvqrUZIAZ4K/yoFDSypzCXi07lJ/JKwiy4r39/1FUV14jhUEtBX
FPFXzP5CgUPbZJ8VUOD7jD8hNcld4aoBbFr3mSDIPx6BOUEHB0E/h1QEGQBg37is5gwfOE0ONDSQ
ytKT/Vqsww2X7I+Qrwh6Trmg5P5bUTijcC+3o70Sx8G+ZBYopjqcEzeIujJ3kgb6Akg2g6tGSZ2I
RxEdLNqXGIgiu6jHUSqMNNoc3MiaAd2h/IzJQ0DRH2AzCTbthIoBDc76zDV2YHCK8mJKFXxEo0X6
Ga9da8Ad4NMZ5PTyg2vb6h7kxeDWUOthFA5AcgLsnqnnfNE/AFcwGy0L1lu+eNNYQUOIQzFPEayN
VNolFM5Uen3AYvA9Ei1XQer+jBXabVxE88yb3lSch3HUHOAjxk2cXYYF8o70NDgPhij3QP5ekYH3
jMuQN9DL4GHLKUoFl04gvUOGLCJGs79bBla7y8c3EK9IEffhP4fHzKOTkQaKGrKesuIJWdeZ6Nat
AJ3ni5pxK2kP7LMXbO5Z/5AOKVk51Cbor2w5inZQ5d0xwowid0IEhObKrDHl+6/l371nzaZTGpOH
AQaUFPxL3oVcyGgxmU4LA4qPcV6x20IMGqU7meA58Sa6s4S3CHmYklLXyGk24bT68RLJW9MEg+ak
dq3/Behs6OcMu1vyBzIyURT1J0Ts0wlgXEnmAYLzJbaCC2oNixWxD1s72757hC+tL8huV3YoGeaf
bd+f0eom9AmhzTAkNm/zm54hiaM4ee8RaSU/mE6nFKZZ7MiDN1LGIBHiH479PyTZEyttVosj4R6x
8Sh0p9OzS94g9ucSD0rcJbmknByoPCYFgcmKH29+2CPTg5EDi5yrpD1SXJAkYMSqs7H3ZFIjsoDV
akPEK2GqHY5CCfz5Z7MJRS5UIikOQbXGDDfkjaMVSU04IqMmq6ght9YGRQpJAUg6iOcliVjtQYjh
xHsFSUWfzwmraR9sDgAxihIQk4RrqkPA9B8OYu/6hTLt5JyFyQD5CKdjacAQBH2Cqob798+XwMq8
6aY/JabgfrlnsYmVyGzxl6RwXzZiVn0qfMjGlDy4FEJi29vbki95ni0ps5RWELPmjATl25soNlcV
UnE6L3AB3XPtPKDaAd1IHekpd3GywD9RxIUWBJiFQ1aHh/ndwCTUZMRNJ6OubfsDl5iPNivbru4f
TZIHHi2nxW3YEJdJMDvbyONZSW5HczYY2Vd7P1qtOItwLwEJj4FfE987udxpkQNIdaipPGWwScx5
jEmFBI4zncm1ChbR1lkRRbxvM0LwjXuDoiLKs0wJ98xYZjgJlAPQFgtNZRKOg5HQV03nuEWfPjPb
ZotnJU7VtXEE1CFKwMh4GpMOh5TmMQel5muiHGdKZjAtB7x5AwJPX+HnhMRs01FgxUrQK49Bru+C
cClDmGWYwxICswaz2vMjljneIn0GFPHSHVewnzH08Jb36bwP4gnhnRU1Uu6U4HET8xliSg9wmBgX
qF8KnJzRRYoZXShOtXTnLr7cpTm2dgFI6WE8Y8EwmwAMM30+oZwyB0Wjn493PXgwxoz1oTRzwtda
H36sCAkPwmpaYl6m58HHEpwkfgDGaURVjoakyJ/TsiZ8HgfBDdvyNamzRg6oGI0wII5d79a1jaGU
FQQlZU8jKO2XGbwAf0OtMfAUonTxABidegTQy6UcPTflqzKyu5h3tx06QtA3l98xMXsXL44x/0YN
C8EQXRkWg8/gbT1cFU2S7ayPdkLP6yEpIra3gpT3EoCZMduc0be0qDuU31Do4Q83hmWdTAF6Upel
Y0gWTXVsOyZtB41PKic690A/01O1V1xlieSIJ0n2BfIk6FLyEIZNoUfPkLry6HmCAnAZ7DUXRZEN
NRHkI1QChA0QOLlVWAMD2BEslOQ1ewlhiPwYbYyfhdDhWJVQxu0ywCnE2R99/OvPnl8XFdDhbQD6
HTZ9O1Qm93M31Jy4ZXUSvWIQMC7HEDzA2bZK86n5D4SuLoMSIN7W/n2HTZB53s+bvchl4FPq9BmI
7KH8mmHXbQmwyoxBpMM+cduuhuV9H4xaNu4N2OkEgjECyBmipkF0KjxPpIXBHBISjbYOew9J7Z7W
j/3C1DuFpa6AxhCXHRB6ScdqC/4MaCJDvelVs20LeduWdenY11oRXA2QjmdJOd9UOzYSuoBEW2sy
hcd2z4m2s5GaY5livV9rEhGgPT122i4+MYiZVIF686p7xrd5eTfarUU3djaKMv60jJI2Lw5IBRoS
N7fTshuvr150XA0HWhoXiVF8wSayqWZDtATJ0KbtO7yNb4wePyy4jjYoO2AWRxnPSXYx+Y/nhWgO
qyLrTq5L4Y0/pegF8ldGk8fKRWWDKfFXR6RiwggTTMvop3sRUJ0NAOC/X0m+iDWzqHRzlFn0MZxo
NpOKyNih1ESdMRgvJc0fk/JlBa4QOl4K9ysEepDsLHCsAcCJTIBCf3meFU9ioAgy5cF7Q4ASNvIX
XDHqM1CU+UI8fHm1+1GfHa8ZvTOXPg3o2V+PxI+aN2dPLkoBA0y59VsqUIPnFW/AAIQK5WUA7+Nm
XQZAuQTJzFcZptbXeUAbnrV7dj7/8fRTmhpB5X367hYKEp8NuwUqwawiWn4brY6dJX7+BEi3onGX
OJ/Xmm4hKddHfeAcF17XxTMnwle7fhsJBzBuu2Kslns84NJpx6hjqAL9UkSUE6OjzWg+MUf6ToWg
Estk/dH4OT/8dmRLkFYNtiCgT+JJi2aItKt6TS8lRaPVhCrx7RXct/O0VWOXxjwBTdzRt3S8r/j+
baFA9RuD9urF2lk6ddMll7hjoaSr7SaQReEHr+lbcVLbYferoEdHpfSDb5gITuxVdbDPF1qy2z9p
iqGeDK5w/2WgMepoCoGdSXhPpqG7BMTBS1/jRm3v6W8JIqBHjoCaLrbj9XQfc8x9W4Xw9ZM0ZU/c
u9fQOkRUlASgg1miNJuSY6PrNl9tv2id6BbJi2pS4Nxj8oIZIE7f878rB1cBDfQLorHPBY+vm8mr
0SbYPk/9HHZZH7TPdkfHfp83vT14ShSoL5TbYgfATQ1FL/9t9kS5WYm8DVIAzeepAdAp3ebG/vK9
WMlld22EWn8u+B8RpTbg4baPFYDWEiwIyWWlKUbxniAbeHh3qfY3PXrj79gpv0RANN5UwDXPUUa3
UZ1hcARmpaLrdw2I5fPsyIk8lDE+SFkLXg2outZ9CmYBfNHv96Z7an7j8PboY70zRruRGJnTQLC3
8q99B4xn1XO36Lo8zG1uvztgNDSExt26WRmLOlv06bt7aEK+Gf8ip/xMhbXaamwBn7vPxlJ7rh+x
Q2v92kXXyGzkptZGz1Aszvtl+O3qjJWEoHLz+4K/QMGseaY1DUbzB97oOynbZtI2tJ4LK27xBk9X
AYgHNk6eI8wRnx3krhhwDESIGfz16do0NUIuxdBukwt5Lh37cXHFQ8W5qLbiIuiCD00Tt/LPuK68
7u/wbWNkaIJT6K4AvJDIoti1UOCJvU1SLWCLCUCQcxl2cRov2AXArtU7lcNAtQQ93RxSkrqEDKik
XmJI20NVOcimZUReW48SUuMHCfSDoo77SlyKnXfocKQ7Wahs8KppW5fY7cfr4gPTIN8UsydbmnUb
FPs3zLtRNuUzEDoAKYFHGy4xlZViDZdsbRa1fBP/BioV/Un3MyywEP0ZLNv1OYbC9ScV3TpDsGnl
NviC1umi+TCYZtqqP21ootgKQ2y7eE+7aLKVZmt8ca7n7bQtyF6j08ftwqwVO/2gh7TqI6mqP4mY
KZmYcAqYml1aHVA8zP5Oa4U3tjrNbSXuE3869J+QzlIgH1Doyp17bJJidVE6hSlyZPVsZJa6ro/q
mt7v55gjEzZUZooSFccOAQ1c/Q+eQMZ7/WVzusGN2GKYq+KJw3wWECmon4InJ2W4ztft3ie9XnDt
4Q4rPKYnbdHY26o2o2BLPSDilrReuL6Rqupt8FlrjakNexB6rApf7OF2lTmLcbs1euG+3An7KKHR
KJ9uxxcqGog2mtnvvqiON3Z/zOe+Q61HlrflQrIVYlIU9/zu8kX/uHKb7UnVO6pwIp/T5u6hje+J
z6eCRoNIEaPbPoxhPYDYZHdvo6jPN0AQgIbFdmM7b72GuOSwnj6yP6zm35/gG9RmD/oBpjrwFe7j
1H3DhgSkMO6lS9SvlPGtsG/sucD9+kbSdwtWdCBROKd9nDRdtjp6nEy+ZYBnDSwL8FivzOfPH2D2
+/yZ+b0HcQNs+C5y52hxr76qo+Jzkw6KHHQjYxPvUged/xcYCapUL7DEPWnuE0ZoJfgjwGH0/H/l
IOGDb5eQ8pFEPm9KfhQtaIS2zlljxHJp1pjLpHZPm9nFx+mj3CqwSrIQhMjLiPpCVQj9GpLx4k0a
ASyt51bZOn8v8kXag/ycdsCvx/73xu7VY1vpJWFbC+qbl93mvIAjqNYP1/UY4CbCXMxe9rR3I2Qr
gxZ/d7dguWbXyw63INACW4AE9X3AsnhNHGp2yRphr1sAUuNdL39aoOSeklKzAoHTc1XyMC0A/Kmw
/VyvDAB2NkKqDrsXoAQAdFqXZ9L3AFgkZJ7wuFk0DC7ikdpx10/j1W9LBtWFCn/H2p4aHth6AVak
2enSRADzR5jxnpSlCO6Ug8ahAoT/Ic0pnQ9d5sYH8nzqJtkI8Cq4jc6BqE2nSNMC8vue8AC62nmk
fueX96FkK2bhbbAGIlW97UAY0hMigR/9HDCsS2XUjPAZ/HrvHYtw+0ugqGNWd6MMeUbl5/jRCI5A
M+OSfWclBd95KhgEYTVj7qUw8sS22KXOAtsbbkn0xRaKkBjCwKhv81gAl/IY2/QU+wf4H0RW0N4o
XMLupMy0JmzVVndRo7uwQoMsQWCF1jcd8MNjqmzRKjOhPN52KpU90E48FRAs9635xvbzCtWPoPkd
sFNcSTg68Jz0kg0QyhR1wjlQ68/yTYmtqW8b+m3etdGSASxF7TPRwY9ePza8PgZyvtZQzGD+K/Db
SXCSm8F2DYSqSe4PD1HTwWgBG/3qy/fplRvvM4+KPKfY9zzFeFO1FGT+ddqly3YhjRgAa90eH0Ox
1CHIrHav2TOxUkrIPS9OzP4cR8tL16oerswimsJAjh9u1Rq1rgfcvr6qTX8O/3Ml5wpV7AFLfHu5
ZMImcFEhin6/7ghu2xah0sJGxu7bt7p9txmTSNx/fo+fhdURvaHfd3X/+BXePU2wYc3lb+tV6C8K
fehRuG91eEfMpfbr7lAFOHt331wic/PeuYCHJWbIJxDLkPQgs0jdijr4z9J+U4qFvbuo2vcyA4cs
8zrlbT9kJZo0tL9NF90qdmiKaupAxbYjHaSuVliPWBA44DT72/AHkXo7aHRcpJCJcbBK52rB5w2/
YYmr/A2pFT//olNgVNHrSoHO6E2b8a5u2N9x24IDfSHk+5KnK0+vaM1l95s20ALoLhmjfRh1bDL5
b97+ON/o3VzWpCb18BaPANexfBbw3fCa9lsUBqmJgwwA+CqydVVqI4shikK3x5RVlbMu6bz2PVYk
JFO4I52fhT8XCwMrTDn8BJC2tgs2HyLLxK5vvnaxtRZA2yy4VF4Pk8PeS7itl5efPwY1svB977UD
O0/VnSDual3RRI2tAnjRz9UIOiC81Xr88dSm/yMSKs2qM6j2Ve4XWyNuEYXJvXi2rG02SWC7ZEaq
BI0bKl9pOUoIKLTpp7N5AuD/ipAcipZXsz5Vba8WriLc7c8w/TmcE/Va/4XRMXwf+z3N3kJJh3tA
7PAN0x8FcqDXnUU2LjUHMlwKnCkv/3RzarQXYoq/iDKUXnNXP0lumeyfC0yTfR3byozXI4xDulp8
BmzVVKQLdAt6O37OQHz9Jc4fFIucnKlJyZ+bUrDntBhaVOL7fU/uN6Yrb8rqikZdGqlJs1C6ZvMB
L6EFRgcfWfeTbpIjGxS0v54vMZlm3gsXocRadZoK0TB9ifdFiu0ZEi2AmFWVrh1FZbbCjM2jMVQK
zajAq5dkIbRwmhWEjSTd/Gwec7dcEY9T6f7eXYJf0m3W8PsRfDZF66Dd2FXKuLjsaBu8wwbtFxR5
ru4lsb9M2OWtZSvrdhN/OnHywhyNEjOBI8sdIyFPBu29MmNJvP02N1Ztle+20/60vJvp274S0hwI
UB5rrWl2seoBfYscUGb3L3jFbD5jWhiIICxhbq0uOD8M8QH8EVlRuXKfUigAJ55up6hwUK1uJXZz
w3rcP/yCelie3vQ5kVGGHw3ptG9k53ccfgDljrY5gFDIUcuC1IQoBMWEYwtWESh9DDjfI61POz4z
yZxrmKS0MJfKa3BVD2nfFwdblnMYPR9sEBQQbN8EE73WJbyPCW+68b7Tsb/8PPEZ9i1tAKx4qzpV
Y0RAUnQK49mxmcto7IqqUau5eePk3UFJjGTy0T6r2tPi5c3uA0bCIHut3y0jgZP7xo+ZGnSDDL7u
m78gL4PX8J2DJyN83H06R3HRA0B/yIf5jm+K9+zZmBJHUImTMISA9dXc1ATQtM9uc4KDtOvXP8Li
p39NN49yAP+SWIZDRdsM/SSGw49VESJKY0CfRbtvqLvE17e+ISNmq1bLqGidm2niNL6VU7SPxQfF
5dcs5yN4+AScEASyGVS8xkoDVEkDl0Dn4VTBrUd5kSRvO+x0VkXu4tKi8mQfzuO++dXLPgyv+/el
t4GRvm9E1MQYCWvgdkQi/CQgBgYKm6RFItrv8BjK3qBNVabkN/f37FvisJhOm9nxzjraRLX4m504
iW2dmW8NMPvNi+VvVotFJ70+7Pq1oJc3xE5nEBbPy0Bll6Xt1qiW+Xf+en8xngZirLZHcVxZPQgE
d6Lw523Qm2NVRqsQIQEKvwibom+Nnh3zjpYWuzkItGMBDa42711QsSQPxrc27icWy+2+QjHt4Ze1
oYCJB6W5UOlf34/pUBkVB2VUDtt+Z/Y4v8+ft94JbjsWjviBRWMyBaP/JKcDI+KpE+yFl52ocdQO
7YCx22YxQwffRA2drAvxleqAZPywHn/gLRyfp3Tx80oRZgCS9xVN//uUpEEDOwlgA5bW8ndkkp0b
DZrvW08dK1FjB+MOhZWw4cMb2GWHHoL8YHBznYfzBMfS0zt0aMF5HFNagpRDBiJ/o1rl/D7tRgps
+P5ou6kONMnIWDNNzygAqnbWCZFzSNtmXqFGKcsk2w6z/8fIuLBCjOJ9DN+EZqSdU4JJxPAGQ6XV
A8k6mL+rxlGF9B/xGrC+rMYlG9KLLFHZQ2Jr7FGrpUsNbir6UKViQhds1UANJHOC9tR32j0PbPCN
nRsp1trslUwS8x2La8+z6XWaLikJPPNXMi2HCPbEqPwY9QYCshitfXe015sLsRrpFkZno42oANCu
RPOoR5W2qYS1GD+yzl1IwAiz+y/z2mfZtn/T9oHV9THe/hySZy2BsM4t0N+osaOp/bTU2EAhOXaw
Meugw4S0ToM6BvQNkwrtT0H1Jd5pqpEQVtBOWwu/HkZzD9oUHPXOoK/QwmkcY8roV0yDNZKgAOXJ
NhaqUmi++c3cvt/IepPVb6l3WPhQeKA8gMgjHXwKWXjCNsbVDXtqU8Wca9HYPGrzkH/9FrSihTpD
P+NF91lxnl3vUk1vMN5a+J+en9koYeHO3W9tlwgiBVmYL29PDmKSbmq1d+/jb20kL6dZsiuU4/d7
WvTsrBz3LkByUeZVmODsV+n+88Oh1bh+Fz128ssV0aYwDdsNv8/AqLalXnHaz8x+laNnCpq9A5bD
+P0IKgC5Vevv3Y+vJ3j6DdXioglLej24Zx2vU+DCQR2jUVPCZqtGVjrxrlVhjH69RDj9McpId6db
WAkh8YWb+3uu2L6u3Ui7B0jufXqUMh+PCfp6Kvph3+iGe3Oshani3lp+TvcydSU4iBdxe1KnAxjU
LN13dUht+pWs7vTZPgaBCCoFGjpKHe/GsmbkLAwMtWOjQyCPShUM/3TQQcxD6AjG9oyisciCqOgE
Ufh2oS+yA4DKh4JOV/qPEw9DssyZBxKiFLP7msJNuSPnQIfPLcbkr9nHIPZiNwYmQvJB5bpv8CIW
Q+z5yodFcvujkI4EDy17ivF/BXdtq/Pzq/iIf+VovJ0XERmTkRMm8E29a6w+M2ZZ/x0yXi+x/UmN
Pv15/MLZVl7yE7XpSt6NvzjkMtAW8PJV50ZAR16cmNTJbxEHkP8rbpabpMLPxpD6LeUlekyUVllq
o2LWO7cWH3hslQ8eB2YwY/1M/Z6YhvNll+UYvIkXIxFNZMvVMlWhGBJaYkLH9V/ZPREy/NsOyd8Q
5mMJ49b8ghdEUbZawE+IbK86VOP45btAjcq8fpzkPlegkBfW5avpxZ14tBFeMr/VdG/ABFa9MysB
8tR3vHcJ6ZOjcCwbFoQFdmOqetwQsAk0kd5h/bCgOsKIh6nGq9i+OTOQLsjKUTHg1GEGPFDCw9vu
4SjsjhdEN3nM3Er2TW6yZhC8gyqiBqyBfIBFSVsSXihCAKmwj0FG4K/7vblCeIcBwgZPjI8mWuzg
Y0JFlQvkim/UJgBG4byVWF2sI0WMOusc0Ggr+k6DLEXul6AdWLEv22kHfzQuqDkkA1BgEnVsDgDH
rd0+A0VidJLl35RQuIJncCmcGZfCskc5G+4a233BlDt8H4T7I9bdbnPcT3YQxuBntCC7wfCjNAsV
lWUcmTzk6V7QKgFWUI8Am5hYvbcYnTUVR2kMKG9y/whkoFtj1AsKowqKW/AGXIMTcO728ZZgk02l
0NJkoUIat0DAKjM08JMvt+1x2ijrAPaheVy7DysVMTirfdBsulUudTnvaaLva6CiAaIgx3sL2BNa
JleTmh8/QY7KTs35w9CoMF1Nms3mawlPgKZK5aKJyqMKlSWhK53XBkh6Td8OUe5GeU4ZJ0F+bkIn
A3XHyq0FmSqBcPMMPmaRR9m6HGpActIdYTw12usUZeM29a1kjOF1mI3I31GPoWrv9DyeBzCgF5Ac
+Kx8GG4ldMoJQuFWXY3+uvY/Jwo7p3h0m/ai1jAJklm9AKSGZWW8QQvBp71iJEj9UAWSC6TzU7g5
+F9IWR4Sc+RQRLiIIfWHl/BCp4MOJpo5Rm/0syoLfIvTNx/OZfQ28Lmyty6if04Bz2WSTEXmFTL+
CigCKaqNShHULPIuchw6PI1hi5UVtol/OeW0lBp7rad3ce+mqET/gim/ae1AnzEjeotsWkwhmFJE
owK0nfTx1CgHuQv31CV/xdUAsTCHqetKP0/EroRy3bdpMwGVugzQEKMl1QbuWPhPZ59bxH/CKvLQ
0Jk8w974RVeS+syKtL4xAmGDjQi1yvkdj+GMau6IAjI2masraMDboO/HWD5US2Kv5zxH4pG+s/MO
6kF7dIs+o8f0OnrOEUwfvv3menvsI7m8Lqm2N3WR7cuWitMbtUa/4S0UR4PHiEpNtjUZM8AnkC8L
LpPtejt+u6V997/2baZNWqZw/GmcobzzYQNirNSLB5VxONMhgRZicz/vO//RZw8BPfL7Hg4JzBXR
U3LioD0gQpJUOV81R59BPO7YXVJ2nd3BppDuXyaiwfw6vaew2OwuD1KZVHT7W0gqI0EGMAAM5/x7
IhLf4hd8t553VnH9uyFLZmNAjVXFU6M4EggKipJK9pSSS2NZRq05P5N8GcX1ETEO+wbbDVsPBYZK
Oro4t3RnyhH+12B7+h249/CbYPP5qYO+Lm147D8BNYGCj4cdxI3vqI2wAczqXYWAIrIG6A39fHVN
l2ig0CYbOopzGRTj30MvqaS/gZO+cKpDXQk6nYclxNOgS4zuQ2/33V2GapicICkWB3IbH22J4XaB
WoHbHeZIu+Xzxz5fP0hTD07Oia0vJ09ZvoifMlNDKcy8BPeFFqIzZ6Xj6twc9QIiK4pnsPoo2qun
6gZlUUT/0ETEXuTNsHs7LwYd/eEKXpz+w/D2s2yt8/X7rb8OPaoET7PDhKELS1UrYyOkuGZ0BBuH
fh2cihvq0xDyAKmgK2lsaLWCmdlTJWKdARcAxoaCt4nkDqAhJoBNawlIYxupiaf1WlY0P4Ryz56L
FDHavvW8HGao8oGgFX+vrUNGjKRIPMzGzEIaQ88JVjEosB0oWTDP2uSrsGMAmxGvSLMd4dKHR6gJ
5ESUzIEA2DR5OCucDFgkEY0ALi4eQSguGykwFcpLIJaoat6c4mWlG5RVvhZ/fyHxTaBKKMWg3NrE
7p3ZD3FshJGutKK18HZqjbRJmxgGMjxxMosidjJ18GKq0MwgRCQoZn1SqWoetckb+W4CQu8TZi49
bCVqys8/VmcZIwhGl5DsiUqluAwwblAE48/Uq5zuQJ01dhQA4pv1j6fzWk4d26LoF6kKlHkFZSSR
4wtFlECAIiJ8fY/tU/f2cbvdHNuAwt5rzTVDofp666PuvLY29e3LV1fYqz/xuUDQiTi6HeeqnxAX
0iHObVBqvpT4HxYbxqJv5wGnWXOLr1uy7CSD96g0pnnPz4hs0odIhyvUpx0/Mw9XXsybe+N72xbt
Ijcw2tbWdo+5gmEQR+hTC2eSWybHHOyx+eHv15xzwFrt2qXUge9pOmk9rLr2r4lbcy7VzO2ee4Ws
YG7ReIcX5Suqt5+DAltHcgs7m3cOGOkPf0w77dsy53l6gx5Yng9WZvysBsTY+Ux0LOQIePeKuN13
1rr1CRjDZ9gsXbkL+zemnf2Ki1WjI6rdHPcJQG3P9BXcJx2MRyH/l76O/0ji6zNt0rXzETNZLMil
WJli29bH5Tlq7MRWUPxwzCIFsS+++7ZoQ006bWzTfVwKiSB6fwMYKVi4XMtFkhA2F2BGUr69Djcr
r3MHXyNhxocpAIwaWqwpfpvlN+D7KHZcbkaM08/Z5MHG3htJI7ypbXDQfg3trdYB64jrg7kg6E1X
NsB0JgBsoOBGbLM5HUXuKUXAJuzfnMoIKvzkacOw1nqyjzXDWrM6eJFr7vsLKcHG15JMHhrNclGa
9o8IpFoYjrJeYNaCB80rDd7aCpRy9/ZvSWhm8ZdQGtxbOxbQt6NULiPYFDLAZ6AZAZT7H4+87dtr
yA903h5rByN3BRd4GH0obOB8YwLDmsRCDSuARzDiKxwacpP14jt5c6vcnKcRITK+S9ZXI6tJGZLP
YRwM4sL4PR0MLMPU3N5oh0zA8Z+6uH8varXQ77EpLXfddWtui8c8Y7D3nXTu4/tuYrajt7z+yms2
gyShY/hNHmi1O8a7r38Gdc/uoEjbhdp9ZLJx4IiFm+Qnwol8d49fClNMNBXQ3BT7Vlo6qwyuO4bL
VlHoPg/ig47jAt/A3AUDtxseR4iZkwEdcnpUausqe8mNaLsJTdYDZwSMUbbFHTQdS7dm9C6n7XP+
EtNRtqKG5qigoY678njX3ZqacOlu55mJJchuq0bdtYaf3uW1xMwYNxvFqVh7Bkmnz3oZZ5OWrv9K
+od60S+PoBpdA+qFQKSCPKKXiwN6kAJu0MtiifZwK1R5lfeLiR+wWy/x85B1vePfhz/3CukOgXZf
dtKhimchsRCR6oddmxmhzSDRhQsWYT7hJba+6cFHY50i+QbuFmrT4XWRLN5OY2ehtAVbsHZjhrs9
IE0Tl6ojjpQm0/SeGPTqaDJMeD7cRMI5Xk1WdLNNvn7vwvcWG06O3R27v41GHlLj0N3KSLdAApdd
ZI6vWVHCu/oJXd6aUoses+d0cTdNgudIWZUlNJc+50tuTuZ1rT5XMjkcVdxhMb7iC9k0E9BvhjFS
u1ZEut3Tkbtey1nWbakh78d9K26OTz0MRNRfNC1zCO5F33nH2ZAerY7LKXFN2KY/4mwq/OFh7s+Z
mIbZ9LGUjnQ9BUoPdAZjaNHX+OljzTCmmqjG2przDVWC3reYfUFjF3V0DUz/kQlg6jYjksozUMqg
8PoxOhW70w1K38fjF0IbrzEBe9jGtDetGYX8HArB696EhIZGG0kCoojlm4nHb52G95C00s+avCHh
MNSeig3XLQ28aP8wPqRuITYSjyAWT6rnuOum7Jmp0DYfHgtt+sDlEhO1TX6GDZjOQCo5Y5jCeM9N
B1T3JEQbNTLtP9EXuyhWaHEyzKcy7eQl4y2DrILhItWARcshgin/Y+eH/R99cVZM4Ah8iC44m/34
2YcKdmZbQ/oDcsfua52Flg6Cpc0MjCMBbC68XwX5E6Xf+XhkOXToqDg2icsPw9nFoRLWAa7WN//D
5g7iTpIjNScvTHOErejVJp+DIlHo8PDV5qsukW2b/WJvCz3V2EXfh8oXGhp04Hk9mH/6K7TfqzC0
NyF8Utft2Tjg2Gw/ohQVNLFhFmSBwmfFY34WIDzLUA4pVBtCRCzE2bgG/5HpMADvH1gIedd4tg7E
v6JIFkcgdeaw1IiU0TDlFiRZwZLk0IGdGxgR4y5GV0PaCOLTnD+sl3A1hc/3IxLsTWRVEyHghXqG
FO5jC7YqEKMDEiukcvx/y6MfG7/hPhspOlWmomvl8gYWYYG5vNbGtrfAp2f4Aft8rp6rmlgepmN/
g9UOLKo3KGdfdAfAlML+UUxC2cjYvIiqID+jy0z4b/t4sBUIQRUgVumyl1DUstRD3IEIwrKv5gNs
Ood8xSIgweWDDwkhNh/cQCRhRPI4XxPxRvQXjRg+FtRw+BgC6uEdTeIKTP6umLQ8FTHt5RuaWTPC
VnzSiaAFxazD7VhdqItdZqmL2xEwtNp88QqFKeRjpwmSu0sc+B/8ecVvTMXx32XmooXtqB1pobQD
fP3NybD46GSR9d8Pjx/BHRPa0L+PVgtfFRUZSq+vla6Zo/KnOwe3As6lkwY23Ikvui1gFePJgM9I
w66y3+z8DjkI+LH1Bjgk8Jmvk1tU7XwzdyWInigPuLhpJ/8+qyY+NHZHnfCZtiTLbZgkP8Q9D4/v
+eGlkQ75jDsnLY0KTIThF1kJpEU+HD6/EgfpGflA/BWtzL8PVgHl4Wg/wj/A7CTNBq/q6GIxYlzc
hUlCA21afObjBiuWWU05uuuX9h4a5QaSKR8ifgjXBmhX/A5GzeKZxWcALfYvlkg+Q5tpmF8DqeFp
TSpUNcgwNEmcDwta7cDywHwD5qsGisTmhh/XlTmzsErjRxTA9O8QlggMSQFKv0LNBKYQH/LdM2VX
StFxAZbxXz4Qp2Fz9AMf+N/HHbDG6laR+QCepzuetawhmg2J5f8fzxrJJI6CFdQK2kKAOPAhVmU+
w7YE6Pn3AeLFF8zG6Rt39wBcTHzNG5UwUqqkkWCzYO0FeI5xDxQKcOU/4zx2bL4QeOOxd/z3L1sG
H+xT/H6e6M/Pc1rNmTTFJB5Q6mE8un/R6An13DV3n60LhvZDTkaMFauJEM2wOf5JZyD/i3U0pY0R
q+l7Kbzcvuj8hMBAo4cy+CrzxHf8+/Owu1fTf6kfP8Xx6EvZKaboLZ0YkSEI7WvcNZSRQnYtQewD
XBRQn+8/Z30qDym04IRgLsvxlvsAZcAZS9I2pxi8htX6NqL9qGPiUhURzYBXyU61uiZoA003dajQ
dwgkSoJijrz4Q1UB6z7uOB0HSMYJ0M0EQTPYozc+nnWcslkjfMHl/UNGcCJH8c1nYTkPdqGslBUE
JKqkMbKnLSMIJWLpP7Z9l52C3QtZ86SMskAbQmZkSVY8ifwwGuoRLoDQ0kXvJ1QwuisHBCzTA7Kx
XAPWc35eqLoF41v8aXAGbkakvLF/QQOEOo6bMmNtmeMrIBWmkeC3zJSEfu9+avwX/vJE76w7R6Tf
7uos5NKCXiw0xWBVfM7oLTMbw+GgZvzxI+yOKflgiysqglPupr/zJUShEsUEV4t3EKZ+B/EPblR/
Cl8FPMSY4Bf9HFQdwZzD/hkI5z7y76PnqBhVo96wGsEMCARfGQ9F5TdkzkAAEusrNyTlUNHBSZJc
DbZ+BbhMC5tRKfrmcoKpJYs16JV8xpf4k2K80ueLG3S52/p2vK05uQ9bXlCx6HD4sXUBTLrb3VR8
/d7Sdm/Vc3qUz9Khc1bwTO6c8wXem4vuihQozhwUvRelTu+H4fljm2+1Fc3FtoAqmU/eUQ6JUsOL
+j7KMcxXHCVfq9qs0TxiJ1j8obUxWvohvMyjZzOg2aAckbsj+KYwlN8wetAOVDYsGviumSFaDi0Z
/xoCCK3rM4BnQunDUU0nrDKM3oRnE76FV6uGhJBO2hdWPFb6W4EcEyX5qd2nBmjT+8MQSFh82Jzv
b3v4gYDden4Otw89mOwC73dfrqEM0g0v8gs/+hfQ1VB9oufEWcglkGsKrRGMxSSyeAnghRtl1AlE
KKkyhD7EPk6trYr2rNyFZbLKrrNf92iC2eJWvIf0W241zzTH32S04/NvUnON57Pkt4B0nvXWibbp
acuduuFDZSSpp+uqXd/k8bYa081w6SFWee3hG95u+0paKPdF57H6/GYs4Skuj1eraYQ6F3dj5FQp
XjOsiJK07wGhdeHM0ZAYNGGQLh+D10cMFsxdzPChUjGYgvozZTCS6Q4mRHl5ZjnHZg9bWLhdzAKA
2Xlcv+S/USqN5DSCVMegYEeC0hQmOcODvMTkzsZ7LBNPQg0bFXiuCcFRA8gjrDIQzgfBQlQtwyo0
4H0hWjNQP+HbMDoIfft8tMbRx5u8+8OTwJrwnsf6Q6jdaUj6WFEK7XMkvne+iflnjy1G7GKy8CdG
QavGd04//alwMLkiThD/dY/4NiCpX4VjV8gSfMZM9GcCGe4WAXlnJLmpsiOn3q1eydmwNSIWvJxs
u08kV3EG67ymKxw8K7etXVrFd7s1fwE+4NAxmtJjH/8xO6OmgIBTNf5ViarUJSPFmLLXvmnwpXgH
WwAbxou07mQ+5np0I/BxMATOuS3hC6cNQxOXnZxTS/v0g7L48EGT2Yq/0KvpbFyIAuyCUJq02idL
lYsqQVuIESgDEX5b7X7gldXuF/YMGmzsNiEr8jLYfvA0bV3tO+S1wfOByENT9L1G39z9FkMezzz2
RDGZ+lgd/PlSJv4PIzY+ww6lLVGtAOmUMg5e3lQzZmfU04TDM6JCascL40OZXVNUEleLfvm24RoS
IzvkU6Ru3qY6Nu7yq5989wa7OnlSNYQjN30W4kq7dv1id+BVvaVZSXPFJajAIsHrGF4JWpisjCUc
YzvbJyULQYRoz382NUANgegLkc8s4vp1+EkjLnZ26o6yUX+jGzuwErw7W55nxxXc8X+oACAgAcB9
Z9dXiHvYrlxyJlQqE/6KiStjJMyYe0cmT1zFR4o7PMs1KerQNBprBZo00yheff4nhNBO1z1qEYZD
WOVRPxQwvqGQPtKoYaL0NxgDNOP9MN9nTHdjDMSpZclSguK7gvqac/vcGVUjfoKc6/OCOh3/Wc0p
O3IoNOkevooGpRWHRUobPM4Y3LTfGawm3ryZBSpwbzJVL0wN60s6Z8RFz8yChKNkxlxLGqsXZljM
tlAhYG/5UZY71E1F3JFxKuMNqd/+p7IIhHrz7NpaWaN3nkMfhJGwF8Z/F17+Y29g8Xz8Ii/vHrP4
sYdWWslC1YdiA1a7WI3I8aGU+QjeleQ1lowx+ONMb4QiJyLygc6KMMzJ3xhhQsMADARspF2x5HRu
0jDFrPZFCDbVqwukhg1dqi2wnSuq0fOxEDdVp+upHbIooXqqdy9TXKXnGS3mlh7BFSX6+eTQPE2G
hcJJk3oN1tErQCoDy1evnbZlVUQk4WG4XyXxHclWXo4hQQEXNJ0YarOgH7VqyCrYkd03pB1jyHRP
S2B7SgH0pGq3UH6rbNr0fGhCYrHE6hWZ13tv7mbP657jmZnYZMgBHOCyPvIdShPgmCaT7ObdsgX1
NKNixvaEayHRo4YlM4bdttVsTtRN2KfZT82G2oig5/Ndfa5TjZa+VZYZQ1g8aUPE2VRjVKXcZVCY
0Jx8A85aKy6v1AfNwLBbWtMoICtAgmbxzNDDGe0KBgcCFV/+NzDj/j9L4x4NY1R75aqe7Ww9lqgX
hewWFo+EjmkjnaTTd0pI9QjuB1C3b5zkqR4b49dQyxxjlJ7um3LaIxUin76mtxMFaLtGEu6a887s
deyclLiYvRegnpEoG/BVJrHl4++wlWBGKtnQBL52ukk3hI+BZFyJOMnshNKHMpP1EZHh5nOgdRxB
U0i+CBCoP99nmk9wJ2hwcDVpwF5TrR2AImkAJ5Sy63wKFvPc0BNmdFEisw+yAt50OLtWkCgt2i1W
KcRbEBeakFuM1ZHtDkMKqvgHZFlsxLk5IcdC4cFIYnehHaIsKObmljeYTasqEjNvwBek98y0WZ9e
JnbyOibl+fC+fliQLL2vi8qiO7jOmEoNOHl445oBiumgHYmwR/o+xToyOXUeARZzeNzDWxGyHTcN
KVNRcf8QdrQjVF4xJ42MWIOgDIKpWDKH+qVxkiUH2mbZJZQqXV8XDcPnv8N33k3y7QMCwvBNepXA
mOEaWMr07cLrRXn6ddjnLWPV22Jn7XcWMq+CvtXr66cnUaGxeupsrgumHmrRl8dgePVF6vXf2E1A
VGBWppaEbo7EtUS5xdAJMiTqheRAw4m79e2E2YcUCMonI3N5zB4heBQ/W8Z0kRW/d4DtD08EMQIU
ARML6Rf5bILi5Be/GZwFrn3YgtyVLOAoURjC06tp6+8foaBz4RkpM3iUFwNjA5LBN43aGlK1OBWs
QlDvIXZ1newV4pCaXCPKFGKBsWwQPHz96bI6w5DmmXgBMs6I5QCWAUeU/eQ71IRXI1KIsnbeODpA
BER2B0OP7Mqf3dnNhIqNJ4edIKyId4QV2TBIM1hMXF4wSWQXIiv0MOz1H3tkcNyrvGLGx/ADJLSk
hIHhRwEZgOGoYIpRj0H2IzjA8PBQ5GtIBGTgfXVeCa+IHy+X2R7pF51iM+W9wSvVvxDvlPX7QgdK
/oThXWsnI1IrH70k+yFBn9mL38izpTbN3e+Y08n2SFCw8qXMaBxPSQ6fZCMru5u+3O/0O1PJ16cE
J/rG6GEp497x7elu61RujVq39JKYtBRaG6gvVq4PixB76ieIALhT4mi+IL3rAVQz+wuSpxyL8O2l
3n3xpfnBYggHjHuERiHqTPT4FrzCfAUyNQRGd3MaVRQGrgYdYRd1ufrfAH26C13T+o3VuDwogRkr
fi+44e8Eo9yrhwx+vdyBOBERN07879V52vUwQ8JlHwBrHN0uh59xsi9cc0oe2ow4Z/ex1G10nIM2
0vx8JaDE7oykxiHm5FYaYC8ZQ8cgAlHxbr40Kojie4brO2FB7FwTVtqoj9KXuC3gMjCreaL3l+Cv
0MOxPIEvun7OjWOCWZzsdtf5PtvreFk/51wiCnc5WyS6QCBUm2kaWdu4dNBXOqx/LCf8DNaXNmVQ
12sOr3XFyu42v0EFk/NLRqC9A/nGM5Oi0DOC5pKEafxiZ593RrKlBRrV9JJZmE0iWv/NTe89QixE
0KtTjwL9Ft8BeV1hi6XmEa7a/UQug0sfj0D6gdf7x1PHhCkxZxqqjdUVcV2P9W/C7IApORqTm806
LgA5DFUBu9zqgGScFss3rWSuHhLsv2ePUxGnOBKf21V91ie/kbaWP4jWr/VID5NQiWEKtihGVumq
C09iI00r0qIO4MydCJEEfFa2V2BALD+AsIdE3rClUzJ+cL4px4ijMoysSRnXnKdsdS7oXLCM9prM
0jYiyLtHU92/MtglJ+yYQhfY6p7hv+zKyYf56reAw5aSnTco4b+wHn+eg47qqorf4lwhRq6DZ7Tr
WWYEP/YxNKzEMYdQM7bY4jaTx+UTmeACeJVYPLen45vzhPRRBGsyEvAkWyijNGKm6PX8gvEu15oa
6dsb8AkPhDsAmMRJ56zpvlCYtw6ljm0QIiACGsX/88vHlC1HbcZzjgFFXcDJZbJ/+tSXNxeH2UCd
NCGEToBnyIDY8wLukGyDtUo1v557RCbRSWQuwNzkz+4KbMbR3wOsoHFR6E2ZSXenyeJ+gOcUfNcl
W+qoWXaZSEPci3bz+5SZqk1il/9cVXbtlLgBJJHcWOS1OPhwVbY6Vke6ZdjPoWoVSymCqTYnHsRJ
vSbO54x+sgntfxNoOhwE4GATRwEeYMxBamDrFauCXliJn5CIzA3o3YDZcQo+DJge704APG+nWHXG
hGavOkctNqZC9f1yakc8Zba4rXhdELuGFTQenq9/XUBg1cdKzBsAU7oPmUNZqv+ZEt4GgM8SjzMD
VQRjFipJmktHGjDrhTV8YzxkgW0jU8y3MsN+ATPV5/nrzCiS5MED3tUm9SiDq2ELKWvfCJbTG9Lm
mS6enpnRPukULjzzsQyJq0u+CzMXdJf0wfUUj54JfvjJ20bKy0QsszIUiMy12gHZynfdzznUO2Zh
I8oeSpEa+AJbKXBpik5EjVBUKgH4wkm8d+NfmNHMdUYYIzMqfAFSL3tr7I++YMgClyTsFz488gR4
dE+L7ZYNEKvWVkCVEFMp2H9rmMoNa2/QbNNAciRUIbOEKjG4OmQHzFiBUG9Yv3WFmVCEf1WMqxE9
Na0qQ6qnB315DpjossIelBBnAU/xdssP0zCZUWGyIHXShtUoCpKHc90Xa+UJgAah21XCX0iVAE65
l5fpPJlyMRsjSu2w26U2url1sFsQMzKh5XZIwWPQsRs/zg3us1k+UMfMcA2mJkPER8+VFisGF7e0
/TZWD4JkfD9AAb8OpEs9M4dfX3dyDDhQvp1UHx4FBSMkl88KaTAnoxgZB4JHGFzA9wC1gZDzmcEp
gVIrRB1gYCQ3wo3vYL6PBvQfyo1GquZl61tZtxhdozp5u2kMlCOMN4Yi7q7LsC6Jd9FnTXbOBUog
O/4VnWj4XL8xlR4UERT9t2cO6qByJIIZTlKYLgoXBN/qje8yG2vlshBB8dcOPOnH0bCZoO4lGAbr
EZ8hrQ0g+yCizPTbYc/ehYbdDsFMx/l5tymta9SsoKs8FvK4Gf08KuLbSN8wyfkcGOHcrW7Ynoh+
9TOQ+4UWV57uEwAZlYTfCV9UTNAtqCkTJXodDW6xbqyH+H1Ag8DmjxwK7j5GFOP30bCrIWsGd08S
XV0zfLP/n+szYN8Zuz2ucu4gYyXAyQ7kNfoTpxo148y7zykk9rdJ49QkykANsHXi1HE8dw46tmcU
u+CuIn8FWBc3DzE3YwjqQ1MaGlN82bwPy4BEchtVB/4dSHcg/QjEFl68ZfJeGJYFjC4/EBPxS2+s
jtT39XFGWttzTEf2xzdON6iXObrIfQXr+HlisuAwE6HoolrjBrowQ2GeYTjNmJEn5+8krR0ETHTO
WHJd0vkNm00fzsON2+AbVFFukbfG9MzOtpIHRRCoXkxbP3PwsBPOk+9xy1QTK/6gt5XOSfTDMvDN
iFy2Da+dtaduyAwAMdPltWeYL8TxDEzg3OItwrhHxGJTh7Ii7rmZqf7YAUHaYBTDkgc9IbYM82tU
lsCXf8eFG570Ggr7++Y2LvdXmMNsqkyZ9lw8pafGUJnWpPYRnpdwlIXjBcgjv1Vf4uPKfuXIUA4A
bac0QZcbPSNH5mRQ4hOWS4tZEViF4V4KQCG7NMKUn+pFNDwkR/N/5FBY/ITIdECyBXnTFNksMGWB
PKi4UffyILxg0qYoYKk8/8YmlOOgEPwoFTm8ZH4taRmUp7gfoCIoCcOBLAtUS2HEu2Y6X4iOAyFD
b00vBqWQQp6+FwcOFaIOhHDhriYDercOo6yR6uIa9qXREk50rQL7q+WwVdb6E5ZThuv9clpGKifN
tEpMY1SuvXzAeMLVppBFF+TUsqk8ueLYEOy7NU5R3mJXJiZrDCpYAuCXFJieDyETIphDtQ1TvJVG
t8bjskFY3YLQWbxcLjGutwoXE5Ijei7zNJpQVmZacc7ASxckOK415lg0Orjh0yM4xW1Kyw4gRBgJ
jxYwk7jooWgzeASNW+oX7OppecRALiX926Xz4sKgOmINQnz8utCMsPS/WO5NANND7v3Q72jjx0We
KEdjDWO5ELfBz9eX1yHz29tIiq9b1tgh/PN0/hzBd8SUJwsBnb3eVtkWKyNuc6YQUIZqJCfGMF2/
pkAWnQgl/Q5KGRp6YgssJioQ5QfcUnThxckMWFFBHkAHwdOVnkvDCCgFHY3oHcwkDPSUwtSG8y9Q
CjxBxEHBNhANLL1RgaqP9HRGjoJaLkRjvHPRZ/JdsMhZnUw8Q/pw6xE/ifgumM+szD9xhPmMOeIf
2R0ZObx5jo9GEkiKEyRphgMGezdGkn/NY0LjfhV3GUCKmDq+Bhx9gZXBzOD1IaKZJlNEh+KIM0Ej
fYjRI2ABXAMOvbg1ABB7P5JuyY0RRHb+RqBiD3E3kGP2AhCgscS5h6a1EndDXp74Bljy9KHcsQBA
CBub1HoHZFD83Th8pilFKkD3h70QV/6REUW5hF/PHUS8W0fgPRDNKYW5JfkNvFSs/rq8RwWTFxEo
VOCGwswVqxf6FnpGYKPekTQjwuuZC19oREiC47cKjTCND7+eHuNgOkV0j8xpfuj6+B9E+kLx4RoW
RLfBDeBkFOKzNi8PZpwP06g3vuWOGqnRd9qb77bk3B3UKXqtIYraXkJp0RtxPjitIgJSGj0u+kJs
m3IEmFRje8YgxUr2BkQg+BJAOptdSLLIUZ6XuHHM5GO6/0wo28z5JyDsJOpS6PvfcXUjQIIEUZgK
sGh/BwZaXJUoYxQWSlJD9XMz6obvJVb+3JEnLpN0o16u8Y0JzexLGzlq1jVvmqwuZZUvkv1nrJz4
S4mZv4B7zMkzbMakg06pPMzwd3h4RtQEcjNIL2bYrKBKlFAq8P8gj/BMEfGrNpiGLt9LLlaWzfuJ
exW4UbO5GMASuJPTDZcYF9CrGwH6caIQO0hQqkiugisCowMFI7gd5rJTY5wPuYvV6W6iLkk5inDE
BHLMt79DdyUsd2adRXMCdeHCYBpDoBLXC1clFzaPcI38Ww2Afn+3BcRMrFl4PoBBznPzda6keeE4
T9DtEoCDRED+XsahuSfy8UAL4Bx9sY1gkjyXmVLF2uax+m2qI3Oti1oMuiNtTKdTkQRAs7Y3xj3v
FfAydttirhGBdj9RglLucWl1189ICtWtHCXx7fye7BJS5N8BDgM9yFPlFD5cb615cNdG2vR5uB9E
TrcJmTkL2qE6Ktf67BFCVVqU66d3RULdJ4yZVnL4Hcmjp9a/gs2HOhcSTfrTepEDb7DUCDqLhKuI
CdxNwpVESQGVZYsaoDZtOCtcLISlQ4lm7WPT6l8LCJt9XZzGHQZpbHVo5XlcBVFnJIUTA1cVNQNl
KwyZ1pXZAwF8fkhzBVPh2hMyFnPCWG5CCliok4D49FNuU/AMHU/uykndZAVTC45QJ5anDdg6zK74
eTBDEr5pbPIQnUt0p8mSHf57SFeoIwtI+gw0oJ5CKe4Q4TIlIjnTLLR/jSSY4xBkCsmC8gbHkr6F
LgUcLu0DkEI/hA1GwjNyg0BdFqeb+LOBBnPiLVQbWCO8fFTcb/bQMVsoI3cW5CUeSY6+lLlteIMK
rHy0iScg1lRhk+XKFsyP2irG5YRiiuxQGPKwQOAxHWk5WK3Y77ncijl/IXj1KDzY8AQzAismyPN/
eW9ocZQ1iw8XOHg1yyvtU7IXgZBkprMmsZwzVlZI2umikXgjlzhAJGKIDQcTTQaXv35WF0JfSVG0
Z+l/TOk/IGO+pu2YqTjq0iFpgt6fFxcGyryZXdDFWWXDTgHGAhiscU+C596FvKsNKSIg4RQnFGxs
sqzy5J7uQexY8l/xw6snjwk7JfG3dB6kmVwtzj+/BJKEumTLACzGVIsxATUBGxh7HNcEQyFXOj4x
hmKZq5wWn50gBb65kw9xp3Pr3+1Lb/ZGSBRKTsWDlHW+sB0FpCkGnbh17xFcSCalHslta4aGAxlk
wkQwQpuw1od3IQYCPQBhmLwuLM60FeBWR47L3RHMjy7Z37DW3MaDOR1iXzcgOijka1uLH6SnQ38P
AOkB215fZCalffeRG+HOARNl/8+GknlKRPtD4csuP5ERHT2hngA5g0AwPYbzwFrH37KmEf6aQAT5
Bh+ns2yHQrbv7awjcdLuIR8cwZu4R3deC7VF0OJEEwJMaydnGKl9TKnuKy6PoDjsPH2QBLLP6/SU
SRKo/osm5BtWsbEwtiJVvLRQ5wZHw92IFiU/ct4hkHTJAYIJAn18oN6REeWTdvCagFxYrOnn40EO
Hja27waqaQJbFToNNmsXhiJejXzt19EHpLefhIfUYYFc7Lyu+8W+HJcZekuRQfHpX2GSf/lbAISw
trTpL6QxA4i5euggIbeA+A5RbgkG4KiHZQaZTcvC+620ILFp0h3J/cDbNWzNLcO31dooCEBix43d
Cz77T4Q6qo+AWF3fPch85MXfh9LeqAbfDYIANANYprCoIQRPMMAjbgyTg62ygjeDbOFN/J6Jb9Gg
x/VDprcR4fqEV4BU2lXHwswORz/NgzbX0tu3iPjt18f+cr2/xHZZKP0rDo1YrlJ14qxcw8JCJsUg
Hqn9rq9KfyWouGFfIs+xmDNR05ewKzCuW1La0K5wd3PVF+MehEYxNq9QpQc68ottO5MOLKyvydtV
Cks9lxMyOIsZ9EAoFSyv7NgIS+BUswQz3EaPCg2QnEAcGQVRTfCT2NexPa8FNYhKFxLC7sIkB5ko
0wbeWFgDq5JaGYA7D/MlPLvgcwSdsK9gaDdIPy9b8nAbx/0vY/by9I0VxCmu624Ij55mEYs0jy6l
Y5VTjgbrvbr8B2rQOCaNUJAyx6CEwKEJ/hxrBY+/IKtdqCJ7R+KWewTcgANtYFrA1m4cyUtWim/4
IvC2sIIi+gYGDX5q3913UIS/jTbihVOsfkV8OmhJL64H5jmz6ym5WuBmcDMVsC5MjAaFfcdj8XaB
ATtpALoI8RswXnSpelC6oAixAbLOTMJaNGacZHrN2xGHCrYvAtkBlIYPjO9M4abEApV1BhpzRspn
qkuInHTTe/y1sS0Hgr753X1ukZE4lCeZIznPgURaCmbjoOM7FCoTqpQ7SIY++bBKlPZp5zLdeA2g
IzL+b8IapG1TLqkdYE3HvX7rN3Ok/1532GXGUzifIaaPhyRKhq8Flj1IItohJfzgBd1cJ4uxf5tt
aoeX59LNNziWOTICnJKsagcGkIvIG84ZsxgG/b2+tFDHMNvHzRBftoVpZT76qGoF9IG+DUH+1lg1
p+5c8KCxlp1UDFhHbHVE23kcFc6zRv/fETQcsSOe2N8TAihpAmApIDlmJd5jk75mRlcuEeRf4yS+
7gkY6X+xmFZjaUhFTXjdpusQZXOoYAQ9/Rc+flFpI/Qe3nyAfRyQ1tdpticZjqAyzYEC7hsAOjor
G7bnWKKyMtgCraUQUUKZwlaaPpCkVH1U8n0sQvyCgNwyMgalu3Maj6D5+GUxw4Y3h0ABxnCyNewH
ui8KISjpuFE6n+AR5uFuVq1q677X0Byi2hvU858HCOruk8H+hsQrlNz3LM7Gzb4LfjfQ19Xyuexh
dTG4Xd6JdR++Nh92JQwYurDRcb/AtC/PbB/LOCGS+lwdER1anvMz5QieCcrOKoCmntRiJrFz/Tqz
JPiN8Jtg3pY25QkyAAou1iDMB71f4eFegCpiB6XYw8QmVxgP3+5iZCu4NWw4Sw01By57uEiwXNFY
CfYjNQn8JW5KsXNDwoWzWlvV1cpwgeM2ZWbKfVINwE9ZITpX3P9l9BLYzdVQd2nPkXGKgADwU0kK
lJ+AgkBcefh+oryxoHrhY85+iN/an1cMbJQcLPY7ZE181hMAGW5cPgjoLLBbHDDtpG8FgE17PgJt
OB2NFJUMo5jSbYAHqLLu95AJISUxM2JWytfDYnLYApuwpoAaRic14Knl5WtP00rPlu2fIY6MnckX
OzL6NJ7zTbKlhYCAUq+G7ixqK1xFWYpJiev9+SHuCNelf2BVe4hoyN8T04RWOJvRIye6Y14UB584
IIaKXSen/UOqbIqhJ/wBxpsgFybj2VfIoi+9XH6O5QJch/Whjpt7iNEOHjzQyDrJ+q8Hdna0/z1I
dhYs3x9SaRpoOvBpNVb3gknKXsBYkzaVexLNBMAGb+MlRNYPJYBk9k0mOMBBEoaARv2oS2PG7azv
YEZUkrTRDdUICBjvkVEoP86jRGNyc1JxMXmnNmMF47ixLPN8H+wjOuB/u12sce3UyjzvaeAA07xh
OVSx0m0GcCoS+D2QbFl7wFuhCqhLCk7pga+3tCcENinHet5Yu9cU/xXWQ1IqU216UwbNXYxreVoO
/ANvcExdAPm3Pewv2Jp99X7cpR5UjSsoIdwinI3ScvRmRvDSxISZ95XLEc8JkNbqvMkbgDcdJIr6
XXHKYoW5AsUzsX70/MV3SL/4AByA7SP4RDCCnizbBrMGrtkiOVQKrEgZCRelfhUBfEi1x5knAfam
QKgn1eS+IhGWspZjLXIM5Tcxwi9XKyMT5feLpemBXyBMfEbOrlH6PWogWIaDO/qn0VO8OV9eXUfI
t3W8Ipz3hGEZK//m0/MwrcD8Dp3rQkwk3F+IwcQO9XpxoganwWRCTtFKAdkDIhdJ3ZPfztK6duFl
DJK0fl0Rccgwznpb0gR2S1+eyac7KTXA+YgKPgOGMAhOy7td6b7xmnXnEiAzt3Oeu6KfxqcA+hYO
yCTXR9+bp6DawtMY1jWVdHusyYGkDPPhxivdY0SGCwJhrXYjdlAgfkIlYT7BQIC4VflAJzj5yfvC
QZPQYZZ4dfB9tbNzgX7kkGGF4vVQUvYc1QzrCAFDhQ8qrBF6IjoGmg/Ehz0fQgB2FWbHw7uXyQyO
QWA8gExkUNKbCKMkZj8/u5L28Mq+8FVfv5GKsU3VW5gkCeClBhHgLbIX4UuCOol04CVte6GegVEB
0ArF/gLpYgxa2hLZzh+rB+w05yJEhId/3s/K8NSAN3XukFyDrWC3b9bbDloeRI6EPcD/QrkQv7Yo
+n5kr+hfgRiR24DdEncfqBWLGIvgm2HQ8j+e7ms5sW1ZAugXEYE3r5iFN0IIJF4IJLXw3vP1d0x2
nBtN02pJwDLTVGVlZgl+Hu1jrHQmnulfa2INVb5Ad3A7udRx+SKvPlZkUkwasGqQrFlPxcoLScsH
ztb+nRGbxsdoYxfGZaI57dGLutJA1JPlTU1zcMoJhKmqpQDMp4una2WJTE6l0T79/EtEt1MQYCjz
k59mzmyZGa2mgg2XJcoJce2wOFlvTZaAZ3x2k2+Jd3Y273xBD7XD9NZ5jFe3ypyz4kfyRsASJdF4
BAtpUrkTC8L29tvU3Y7Ir+t58TOJHDgf1l5NjpK1LfhrzswtQkx421lpF9X5qTT7OKofX7rLwoBT
KoLZZt1J3wfP3DiRxIErcYCVYyl/UljLwS83uTxhanxb2nykvtP30mPekOkUohWZ4IkapLKY10/r
zqZxvUX3OG+K7kLKMBvz8brSVZOuGby4quvEO/9AcqFNbZ1pIVVmMUDx2AvfKNKncaF56VzcPy03
2PZjMmxLVHWPU4BfKqdttrhj4KM1/aqPiro0l9b5HztFKHVdardrS0C77+3m+rowV6utIVoYNRgy
3/5m1/zSEVSeI8H3dlKNcxJw5qw5V+lBfCj81D898Okm948AiNNOYnJK5JMNqFt2/2eJvuKtLy72
QTs6T/P05duSnrNOHdY1JYN53tAtc3Db2KMsZRZJeyjAcP47S7+tQpeXOfRr+2hifDruRHpoOee0
ZYnfPkbHVQuzmHGSubzP14+ZHzZTybf0uMD1fxOd3yopVS6F25FiHEJI9xkrbj8BnvbZJB/kjtTj
MmbjmwT11DSTHKc1rixn3nO9p+N+7ZRDiIdpnxjF/2l5y8wwwMQLIWamtfyFtQl35fhbWefH9t8Z
1ag4/3eXhcei3Lm6Jr0ozoYvfAQSyEHARGe2gcdnZ+YkDqzhILlsSh8R8Fe9630IxIH1q3FlI1G8
beZbCwfJ0GVqUmRGlsrH1+zte9IgWtQvNd7xljQtaCajyZe19DAJhpYoGkwzb+0HANj6RrqlJip+
xi4WFxX25fM7Ciufy/iuZRW5MUieNzg7ZWYtfsKTW/twr59FzKfhOXrbFGv5j70en/rAxEa3Nspm
IlOdd2Gwhw9CtY+5FJxo7f2qXJyJEp/foPX48DKUY9z6qumUXgVWyrP6pjEP05G18cpYNNrIn1XX
Zddy2/Mbjjb9xiziTJSPdS5nWqffPSFDdlfeSTP2TRffpTml3yyCRt6+zgi2LR89hDboqTf7rDjE
QDEAqTPXLctbfLjhQ4KGZMvLwUwxfDN/vp85K1cvS1dmtEqyh7f/ANRtvGN5lNUkmWuK8P9Oat/p
/rwlCUg2eNRYz9EuTGgBSyRCw6X+moNDuvjDyg8dyyqk6DI+VP3GrjESLUoQweu5xHA2vCe0tU0V
D9F1xU+pkqunBtDX3KeUcg5c7p6+YBSz8ax5L8PI4OrV7Me2het7/EyvKyroU/Uw2cn1l9wD4keu
j82NAknZmhNIo1L+FyShBqDYqbEJkgDvo/xNGTgPUs8qks+H+eJ6dPl59IQGp0upQG7Ynn0UOske
xU+C4PxClR5tPhZVQCTyzuajd/h3gynUvo+nUezReuJaPRrrWMxAL93RwtAsqAAv6+Ya5ZO6N9WO
v1wblQMZ2+G9nT/1TrAQlFcjxGAYGE/hRS0Tmn/wBEhjGMlk2rtktEirNF+1vpjUj0q2o3mUW0Tm
KGxvUVv0tVgji9yW9UYI9kJTwib+dyCC8fNHvSOJ/xVaBiyW5UTjWElqPfK2+9xwpy3zyGikuzMd
NLFdrBPhXHFMNS2tuUj5KocFnVg+RbCjQ5V2PtaH776xQbhWUm9pdSAhQKa6PAab2YMZsHmD/s8x
iNhn4f6j2rcHbTXt84BVpx11FbfoXfuJc20Md5wnOhy4hKQdOjmVtq1QWf2YZV2itl66xGI8WAqS
uQ5vgirW1rX8UBe4r2frWKgd4kqsL2No6LN6yVmzvB7LbJVHMpct98U7Wq1MJwhCktNlnMt0dKZD
yqca9EzIUL8kB1nkxDzWMlqnRvOLCoTneeiyw9LCw0s1sdCBTV4TcouegtpMIEXPx/IWsRG+gHUk
J2CQJYzFd+jz3BswCewdoa01EDLR4YLDozJd8chktUOfQGXoCxeYxk7msdbujLxBrzHfZ/9xwg/o
CKiyDRFkqE0BaSehxbiDDgXx8AnIvBQtrxcbTnYYAAbHSic47zF70PlAQBx8YnkgcyTTpT33k7TW
CtKyjROv0obpvl269P41aDh2d9box2Adts/rgepb/Nn1LvF9x7EFtmbHD15v/OTPg4iDYpJrItJQ
fHsVXXg2co2eLXukVnVrRpVkfc+9ItA9q1yYjNdljI54+Sv61w2t5euJWHxVm/fWPbWPjm8knnf1
hwq/o2xxfklWsjolxCqqe6FMRHx+X+MoDZX1CgWaEMldZXnPlTFNszAQ3b7isZGKpk+lt5m3dYKr
r/pJncrwsIPNfTE7qcQOxLE1u+K+D2Yu5j/tgZLy0a6y6GyaqjT9XIv2tLeZXgTOPd1FbVj5kHni
zxWgGpvatvvo7Fv3r6tOP6eO9meDXSPcdcXt1qV6QUCbjReNXA3RprbvZb6fqvDb0mJTG286sxoF
w8/lbyfIbcw6p0qh+7cvQ8DncofEpyUaHR1Ym64vRxahdUjq03au6Er4t/rA1Zlom3ivu5NqpeFK
rEvPllROPg0hjI0Wjcv4OSiE7Ff3ss9HdYLYH1hNkpFTxWJQUOjmCtedARqakq5dNWCVZeW5hzpE
6j2he9myCtOTDZUznURtNr7WEmptsM7QCupQS/Zn7/cuZRg5PgpUBxaJV3e0LmVaST8vdJOu2qOz
+zgyAyk+m4/hrDnvPuv8Swrt5egRrVl+o7rIhDLFyuTydUq9zzfS4sQnpEQO1WinjaD6ok9Y09zp
3+JNeFvh3W3hxxpcdpadTP+MWa9Qh7Wz73ykv/eddHPbv1cXdvFL8TYvM3FZr6kOyJQrS/s0U9Kp
/W21rCBcDmPT67a2vvQS+ejaXE7Kl1htzzNmHOs/l91v+/HtVr/mxutbhKRfiOA3mSZOURxegtYT
zKHa6If8n0vs9dP/1jl9/oguh6yNnJkAopr8SAzEUbw1tt3ZIUoUN+nm895zj/bV9PT6nruG0GAQ
L3CMTCwq/vXba54Ms3J+aB0MTZcmDVr+9FuGZNt+di3leP1GngRg51+FrK8CDkZtzRoJ9nj1M//L
D220QqYNSxLcWlyQusYYGEMdCPflGmTfMclptkLetOlr1vl66bmOsHC8fhrfZNFIQE37FZrnQh4o
nDoOIAv3OvlItoFcFwJbeN+9PBZ+B8MuSyKZsip9ss2ebPLtE8M6GBDjmY6cvxIVhAVqcWELb290
KHI9mJRF1Jp7rac2Y9iVqmPDcvX6iLAk7S4tfAfbezg3OuAWp4eWVdmxWC6It+Y9R7LrBPF26dhz
xBZa68WmcxqaIsL0mUJ1rJttALAlVl4sSrFL9guPd9psDHtu/XLz6XpwPtUXm5G3tVCllXhMFahy
6ssCbH10QfrIN+TJwnNR0zPewXlQXb7qFWGNUXDO5asgbKsj7HE66+TOJczCZetc2pQ3sO4FZuuu
lm3nod9bBdF0A0ZfQ5gEeVKaapuQ+qQg+kl8WoWsN/mNtD909cjFIvGO+btmyrEnot70d4AlhYJD
/zEFZQmi/9a/cJ6FNjUixperV3yoIyn2xueEMWoPdnWmwOW3jRm6Kl2LI3KgVGnZnyGSxBrHbSWh
AYET6jK52q2/n/lo9zEB7C4rlp/brnUfiXr87CFGs+ftgmN9flkpXP9obPf5IkaA1JsOsJlI17FJ
zZPkx00RyeA/78v7TH3+M883ko9qbCIeNevLj0uZJeyOZTOlZSleaDG02ayrk+F8O4DbVx+bYSHq
mhN8O3muGv2B0HAZyS+/DOBAkeAgvWxfUSNKZtzxK99YNGe1mb8ChPktpIDJaSxfm8cj1Znjl9fb
Xv+bVzZnu2yKcTgvU3bxuz7AFMNVoeT1Drb2Q29CPKB0xc2dq6Gii/VTrSXUOsmiDcUcH2ZEGkGs
q2vPC3/vYWuznT1DMCF0OA7Cvb2fylevQXdqKZf6wBbgAtpWKM4Zs1i/vVtYwztG2qEzD94pjtBM
3ydC3X1uXp65SlFlCYjC311fxllR6319aNhREaR4XHYAjfxFB0mB3LxYoB3lQsEGSwx4IUfzviKx
zKQadpF7a3sJbguzGnGUNOLI3u1cdx2O4qRjnVoC9L7RW/a/mAWyKzJylD6TwKR+j3eeGgio3HQo
PMxwSre+EMZ6k6iK+e3By2v1GQvSIArCrVghbPWmqJgAcel/4QdrSVNZuIETJooVaZiq218wzb2u
HW3WSuZS8mrdsJYO7CfUW0yZfu5TugmiVj5no0YHRljSCgVglPqKiowIFWP3VByE1umtYiv30AGI
B9o9VpKcnRDT+XBdWwJQZjUSWUtNOH9RJxQA3KrDr2tUFia+iG0TLXO3PbGNK7C4Im3+79KHWAuA
Wj8/32Ofqp/OchUiK0qaHAb05t0vgNuwKBqJgQ95hXZ+Lro74aTkQzS26OMY5D6DPhjFpLHs3Ya8
bpGuBpdTNHdpzQMMp0SgSCkxzu4fIiOUlZiaCnC8n4NztBcIfYvosWNk1bjsq7tNBQDANZvpvHNh
wR3l7GbbdwDG1+Zj0sv3CrwQWflVTzjHuMCT4WLtzG3Xr6MMq2VgInZv2u1crGU7qBzJsmBqeBwk
WppHcx/LvK1a6nBRQbdlZGfrsw5J5fQ4hWIzq2LU6O5aVUllbMhACYIj5WnP341L7WvavWT93xm7
VaHqqkslgijxcT9dxkcs4+R+yiOIM0IZTFNArjeo7YO8PkBCdiiclYcZwC2arRVaoTnpQiv5L39v
mzXgPvf3fG4X1jqOIDbh0IYAOuxlYH37RthhBKazRPuw1jasum7FujLlsmp+5VhOvl2VstiBVc9c
l+4sKTXJq64aoTnb3QHn6yvsGvfk2pogihxNygfwRGFt2dUag7rfEcx/sllhwamdT4eLW5tpi4lC
vg5bXA0NjxgUW6a5h4lKsgNtnLlrVbYdwO4NLwAjI9E2BUwn98QupxsFpsuhERudOllwo8VTo6/R
6oM3DY84095liH1bLbP7KJYd3yh3mIZ2j+nabgzv4FPgVmAPGY3ieHHq7E1Pvnvx53s7YptBo28r
H8t62G9Cn1WDk73DR9AUWE9Il8SRvF+vxe98tXAxUNFEDN2SbscgK0HGrOm84lzomqGSdF43VIPQ
dFfkHpYKC8KkEUqBz8ptxlwj9kkWZK5ZE7yI0xXarY6NvOwLH8LbayrQN8H+IInTX1rxojpv3O/F
oR4TymmNPSbeB2JhJ/mmgwzTfb+yJS5ZMdL2OjHbeWDk7usornSWMBYQElzrXyzoJQKovUYhz+st
V0DVltAelPoSo2NzH6QUzw5oZl7uJf74qvYmUUJnkdoDBlVq5UrgyA8pt8HMHrxq8qjJAb7QRWqr
quAwWtbdtHV0jbMuZSSOiXJszsaJQUZAzKd6dKAg0xziH/JTfUdsuGdtgen+vf0qjGS2v4fx6iNR
w8r9WjeZGneeQeRkT6goRq5RPovp3qWcfb9WTr9J0zc9yA/mkQjy0kGEv2n1yKCA2aV94D1dASpN
hg5y8cB2XWH+we7Hm4/rYDb8JgKq8cP4zA7vZdyAzwwv2lR0/hXQ1Z8/8i5DvjWbfl8UHBHSO4Jf
gyc93TLHkiR507bxPr6P+NqIOD8nUVwVuP9sZvqKP8CTLoFzZ9ZWDAXtfCf/QWpvT45fWvGoVl/a
4d97vFV472bf1Mzq+l20doxz5xE9bH/SuFXFkl1j+GtnrArE0qRb/HZhltRRZ4RKURQH/CEsRLG0
RvZsstjq5fBhRbeX2/bCuorp9Kgkh2Hltks11C6UymzKco1UCzi364Ro4B6KbbY+X4RgwYudv1Vx
CyLh9lWxfHg3HvdMCGpxACWvDltcDxdqkQ9+Z7v4ODlkGSG0PLZiVtZysp3Kf2CMo4zYjZVZe/pM
dq41odKs6j6P5wCkqsJPOqgw8kO1GUtEM3FmNsotRyQX/zv2pGph6Uq3hM2qj2ZA5ToADwiP9TzE
9sGARuhR8CyvNNIYOFrhAK8FLgDqn9T3Q4U1GADlatB5TiW6AY6Y6gBlC1P/5Ayg4V5Go2osZPGJ
XiUU9ZkKLfxuS/9dMa2GQLhKobyupIof9lxoduf55etZOds5fjxqsWbMWt1bj7c/dzkACWTjPJi9
kTh3Q3/5QqR008fGGjkQhKk81QRPtglOXVmABYqaU9aTTZZZPKqqjeWOoydyY+M4mmCvR3EMRBcg
05fLD16SDtknne5+SKJzri2nyQGrw94hWrXmGi7088oozSyTY0tLTb+aZQz2GwJqg+YvUA2SPd4Q
oy0T2ntpXzMukWoHk4iioQIbfDgktpO2GitrNmXEZnM9sADuWg8RErkBMpnpFj4P06Wu89bDHSPk
0/S2K40zkTYijb30GuycG936oVVVSVPaSqaS1XrTlO2uoxm5Grcg0OIkskQfm3C+40j/ozz26TzY
oKsA537g9BsVwk6KTAHhgwROb4mmbg+1SX//ExgpnX05j3LM9UIygEwns+/lufyn27Ps224G8iw/
arvKrhkLUoB164TMO9uWkg/2bey0384/p2H6Ld3rLd85oJZs1gkV2yjrgj8CFTnKv+d7p0/Xw0+3
wMAsqlTd8Y4YCnQM4cwbX+XS0voVw3L81rD3ywnhLffm77NdpAnph3xC06vSvXH4YK7MjTnLkqVI
LNeX/FtStMIAWDIMjfKD3b9rU4pWh9xLLzRJvI/OCm+j08dZq9bsF6GCHiQijy7Eb/slCKchWNfP
denwppac+qsQ8uXJunCuPwBywXeEdulSCT/Xn8PvHIJjs6J4K3euZae2KT85zLr5xryU3jdDB9i0
GpNMtmny+d4zxMzLsw5v29BXaN3L0m+cAp3oXo9dGpLcED+HlYMZoGaH/hOwSKlIsNGo2nHR7qaP
afrSEmC/uKWWH9NPMedazc/eKIkfTbj8pv+o5CIOC0fsC8sLaVrhl5iUAudNFsn1wYraxmxHoAWL
Q22W9UwvEzR4gYD74uSEeA4uQ78RCh9gGdllCOvqs8qxC9MZ7qaWEbJaFNwZio8I+QYzPbek561h
VwoaqK/l53eqNuszHzbONQP8t2kwcLZtrUQHy7Ja4r8VPpuLmv361vlHrywOU4s6+LMVa18bSMjz
vsHdudVT1WsFrY+H9k6JkR2QzWJw2WloKj1d8Xh+hGxzNl7CxbbFKJ+MCofKlXN4KPABmGWWwewq
RNPzn1WTNfbgBbgECRsYd6HCivSCFXddan5DcbeX19MnuXfyrHv95lZv+tb05dexzvEfIQHpXoGa
j4fmSwVGPJd3Nnhat5BmV2LN67L4wcKWwrJ5qe3HHwBu7K3yqZN7vwxv/UdDP/RL8fvsQvNOanOc
1L33z4JmCGe7M2K1MyojCUkHFZODeE0mTc2F2Su2yJeXdJFvfKlKMrzfVU2MJDxadBbfiQ/c2MZD
J3HUqgWskyf+eoDaKqdcFD9l8wwoKmDdw9sBXy7WvW0a99Z1cFfV6GnGVT9VxW3l+7ffqxCxrP4J
d4426WUnLVJIAIPK81o8QgIpU5Lmij2Hggt+vimnhrjyWEIYUIp61m4fNqXrb3q6hBF98RnBB7/i
6CBIcgnD9ITzOCytB8/wIYnbThFueK+ntGxkfBdJ72BZAWAU0EIrGahYzLIfu9EELx1gVz678LfR
vLq1RWYzSPap4i14SaSrj6GYpEtUoKwctNAlJYBfJT7oGxbxMPlm+JYwnVGlRXbg1pbidfPeChmh
SZsqG/DxynD+ic0OowPomzR29sRA7eQHVeVRBN5s+KpmolgXIDDIvn1b0Ftp4VAYOW0oaZVjDwJa
/Tnc9J7/HnYl3WD6/27R5FLSqDxNpqhyp4D+Icln2+4yzYs/duNmKjTaRoEVNTa6GMINX+WnBuZs
z0jj8S/8wOx5fh/6vszWZ/Ucpmd1+SyRrrR7h/q+mqis3g/RvoOKcm0f6ptoMiI+HByH6d/93+qD
idz7ec0FXXY1dYsVLN2biO3rQ7UVp0LaVCimj420ZVyEXL6LXZaVfKqTI+IT4L6v2pMeB6Y7N+fS
bBxY9bpDU1hIldXJSuHHK7TRNIOV4HR8SIrGWKYuIpqPWD+FDNG+BKT00V7UqJ6CwHjeU23b19Xy
TMrDcP0Fv1/VgvERYf6s0sMTx2Av72ss7gfJQaKpYYdm1/YJKaDBa6tiikYbVfhG9g+SxNP0oAt2
/TjiMzVKDgptztW9CwZY69Y9CnvHl/flPzQvzuPZ2uT7hFbT2L8tBHfFE2YcjVLvYMb1Z5/LU/H9
Tty2f1Ph71wboBbOnN0V24djTcfDxixXdzXj0ekrecMzXKU6Ig+cy4VGPINZ+/xNuPyxR8ik+jiV
nvtKIT/YfOj/SJsgeWGbl+7qH798j/VfjYkSo2WOHfGuLfJYdpci2cVb4dFikD9ysR+3ekIXgRPu
YqI5azCRZhp3HwV77GW0PoccN8HQoWuAzWct3/ZFfsbgUK15eWjwwp53tQ0eX10xcgXeN6qvsokD
V7zzERt3cGK4Nlo1bvOGxVO6GN9HgtBl91LdvmuUvWtk2MF085mOtDlYCbKdlsZa0hsJxI43L9qf
S4mmjpu7xkFAJwdOH8D0L9PBsgq6rpponhcmyammX135CXfYsbb02VLImzV9lIe8fnbNkqkS+CiR
ZJrznwDEjPe/Bsmch4ItMy9LXv7EVVEU7sRqgC/NBGYK0jYXCf2Gt2tcVbIQQfPAghr64PuyEEd9
yVacAF+/2/hSTX/ICmDq84Psm5lqCu8Xo56cOqfNXC0jt/7aazeU/+9NMjWgeQAHh37CJ8yX+SFE
HIXkBdCzYDhnhK4QOd1bbp+7zgsbj08PKWljZUtoHARxth8h7KJ57V3r+SHDM5XHRRBIrFFra0B5
TYqAbwss298tBCIAb/iZ6GItCXN+Ov+cBb9lgcr4+Avdzwy94PyL9x1Ovswh7y6OEeX8F1QINUJk
8cKscuiWLJBToXccL9ZZlD1F0HgHHA7FBEpqOSUltwJL4b4mf8eX2Ri0P76rrsSYmo+Ul9p8myxQ
bjfjya0wSI91pcQi7Y/JAO9L9WZntF1/QCyhb8f25DiUVeEiAe7lH9gwaZtFPI/QfujahhUJZESz
XfV44s/+toSNbYTD+6+8Gg8JXqwN+rgz359XEs/IrzoU0T3UHtioOQ1DOPnafNbRLjZfw8bhKKav
3WkIhgAiqiE4oxwfgEMGMCL28lYWfG+UTH+9kCw3Jc47EVDLlYR7SEAfCMCQbHD+Go+C3mKNTR/O
M3DhQs3lP4RVfSAfqA/EW8cBGuMu1ThNOpcApyvkqS4QmDUcOAc2NdWtmBB2W4BfdjKFaupUg2PI
Blfs5VLhCrxKCAxOoH72KvJH8ZiHNGQ5CC7XQpBEpKI6AJsuOlqXrSYElaHLTyZSm+wHFmRHuTdc
Eii+uiiJCEpMC/CKd0pyvDkME6lh+L1XW2P8GoxTrwAmIh1U7wlEdMw7FjqPdz2MTGS2kHaZezPx
aXnGJU20xc3wXCZhOAxBpalXJABSs/mEoH0dhZoH8yoBANZfvuZDg88Pq6FTzW/n3y45BG+7PZLg
0MHh1AYs65Ofkfs8q4FHVebLaOXx4S39tVMP3fRPHVC4Jk4GWXyo8nLrnCxLrxDu8ho7sGjdoRZl
Jyw0QuJcnsrjvSPaBrrrf5E25B6nFg+h8yoerVbIZA2faUBot+wFu5MT9j+NmzMVJVvl/qdkov5I
hcqPg08VbnIinZoog2Rbx3KoiC/16ZE3K7rzEauiNCrgrzoge85oy8nHuoeCCqVNRQSNj9SX6+wK
z67wJHW5vhEac9Exaja+dbVFhTAe5OvCn4ay7fV6jLt1GJ6mSkhJazKhooT8VJ/dVaROYL++NzYZ
9ycG7mzgodbW9PZtuwoKXkd9ysE3UGwMRmybM6tsGXJqkMj+JPWMDDf+8ewavDB2XlgSSRNy38mJ
ZpPxOqT9lmhDF1Ithryunxn6GK1hwIWNCIivBExe5wgVwMU0p0sEze7un7YDyu+TY5TqOp9Uvs5r
aZlBERASunK+l93jN3Rn/aD1zOmxeH9/3puBKjTXflU0QPjLlmmb/ZkD8M+zav5tpR3Gajp5mylU
xaBVJHXDLOuw4Wl4z/sHRva5n3TlNJAvq+WpElt8JILbBDq0mv8hNfCJl2E7+WTFOWQ/4irvXXdy
YJ51sV7uzO6wjk8K3djn65luhjmR4vkJYf9abA+oNZDWs30kylT+e8kJ4dK/XxrpzTt2Si7eQa8K
TFNGIoRrPSJtXqKKMK+lagOMD4SOXPrPzDd91wOFQAOBRQBmhs9F64snqtk3Fy37ln9LVhfIIkoY
COQPBmYFMo4aNXqEgbYKkl5G632OAKCEy3DdItPtGYJWDV74gfrKJL17b/LEz3VOX9d9SSU8270V
WMLRlhfPnGxk611rUFEQuN+VQ8xEt8tosL1rZ/pgTmCxJi/EU8fmt6/xrCCMcYTjuj13vYwW9yI4
Lxt4r7rkbFbNU5XTS2JvPFcefH2jy8chpULcTCT7Ntz5p10P4y47tdbKY56aFevmUYN32LK1RKKI
CZ3JZlF6aqs3pWx6R+T/4bJ3mQZinKG5582qRmnbZjWrZoiid9HoaFVed6vy838q1T1FnkFyuq5n
We80DKPtbzipzb/7u8LWvk5JYHnFjQ817I8Y5libll/QHZ/KazPvz1SQJy5/dfoZz/e6ponb7/lo
9qhmv/LnEvrepEcbu+4mwUJkpd/3UeBzWGPJRV7AVPYr9Xb6kSx5gyjzfa+lOppktfPdfKH4UB6w
Jrfi9UL72dlL14H23UJ/HuEgA5urumrlHuPMODFGu6lNok2ulST3OlO2wKns0JK73g3EzSuov/TE
R2MRxZ7fMyeZPYucA2X8K3UsSd5yH5qUCkrZGWkRCmdSeymDnU9TngbTzKccy95R4KlMJMqIv39l
uoEYDyL+98Pnn/VNqdDQF72puNPINJadHeO4HXLXvTQaVXs9cIveVwaB1kzbbjR7E3eeWX3domOM
F8Xv+qRipruVyCyxJWdD+RWEZWD5pYMqzarsf0oxArXPWExlJPkvRYOpIUg0nwFcDpAzHafmdbbK
hVz79nyRnIYyTKzsMnTk9o3etq/uv+aLqlGUzKNF+D+wmDc62ObB8D0gPNCz4Ez0JMTF/BueB1zb
p5S6G+ezO4msoDlGjJqLoSE/lfmj9AztkThl5HT7XnwqeIqfzJVfYMemNstDbk5eM/USxZpZEzUM
woREkJyKUwN4DKWubZ8mnPLoXZVTyjXNB0VLaZlSi8PD4omm+VpuXhKl5Rs+s5D3ThPAatX0OHVM
hFvFmSrjBpjHzF4i+6CLK6Qo/JfGgCYtJmqIxhaRYSJI7oDX2jYlgzQlhWrr5dtDN7xi35t/pSJR
HsYZ8F16WUtF0P1ZZGZZpgAdmdDwMPg+BqpRCLTi2UiAqzCLss4xoiPgMTMdlkBvUQMrk2eAxSxs
eJ01KX4qSooj1KxgYkEjrfZ9DRjzefLhWxCKuR+GXwh/U5G99FnCUeBnE06QtYpvOhZp7zSA7tnf
TZ8X539KmkUtVJAIb8B5QjdxhY/976V8woakTt6PUXYZfcOvfKrdv74hlgAjB4Acf+jyydmkElt9
OOhEeXx/nZ1i8KHv/vhIeHz4BdQQW5qGbZeGYDu8rdJ2Wp3tZuM+DfxAS1R43HGAle2V3jyZaAsi
mJzajC322EVcXrKRYJOgzSnNmszsNCIRXQWm2npg0w/kuMlW7cLFQVoJYZHpdcXRiHzs+VzhtZuv
uvQ+C0zipotzHobhM8O7Xfl3ioGy2jfPe816IoV4YCMb3GEIPLmyLrBvMA2V49WFj23PWYAQLh7x
xYG17wUKLC54d8RK7jjBAttdFVY5C63JQ+gtvo4FI8ZXIdtqjLOTCjY1x3hwx57PgcidM89+gdNA
1OwK6bzT0VF0pSMTl1HdGUMg7EgT7XPLkYpDSZ3V/2isGHDgDvLMnUO/NyZR3w7ABnuPMRQW6XlF
IAXwiXXF5JkTxHFrCdRIhSYtsCASW3zfhnKg/bQnbAnUgfnl8yy7veVsIECxwjJeuiPjnBL8pC/F
OZT0mEZCSNpGL+diwU3e52unB1PsQOhansD1RsZzKRy9xd7yOt/ebwnYdrq/06ZLqZtoiAjtBraH
nvON0NdADcS80/LgE3mYxkUI79nbqIp49gh1eZPkEf33RcC30GeR0B/BYyT5evZFOqeGg8qf/BPF
uike5qJ4cFGac1MRgusGp86TZ8gQnn09MydUovmp4S0L8hhRVNJ/MgUPhZyAWj7MmYp39dAEPNxC
JozC/tcXXukR+zFY/S6bk/9/9lZCMYPxvy9maFF4Fa9H5nOVaDsDu4eHoN95aPrp5JSiD1P/i1tv
rJuWvHA+ajSe0382cxZWg9vwoOeYg+eh/Oe4038HklrRDGbUvJxRJTlM4ab2/HDKhZ9F6usYa3Od
/HEQcg2f6YySfxxhCj+OSD7z35HE/3gp5H48MWuJ0o3D1F5O33eYSjMOSlkuKz4Yhn6Bia3v+QLn
qEYyOKfoq/AvTe57zud1GLvpcuA+h9zLhX+ZoTpOifogY/sUrLoJx4L+aRzeT+7MerAeiGelZ9xC
/EY4iXAKbp0QPvlnhLgKhkr8z9N/D/RrI53HtGfHwOYpbrP5S/7lPu+FargQh6m3K/y4YdRQLqQI
+783mvV1SuWS9HOYGgGFHx8dDKgdqBMLF/H1iV6R/vMkwPcR+1Nd3uOL/x5CTw9XdBbvxn6SfyQI
l6GweD2I/xV+4n/GY4Ly4vXIPZGxy+57inxyE/q6AvtBfzmRvg90D1zcpCthQQ+CUEIxz/+NJjly
5K9HaANlA1FIQOeGtc9dF12QXq7OiEmvuZBMVH2R1+nDRHy5XnghuYpnl8s7OELt7l0RA41n2mS6
tBD4fhbuAgB+fRCrmN26sQkmQcHI9jUu6EdzzipcXkPHvZAdLSVIrzTJ16aGSRGypkvDBJYFhsks
GHjdJB/g430dyp2KblAKzBlx9etT14O0JDzkMx4hs3CWKjfuCV7g64GQ9P+PWCHM/v/WAHmOicoG
17O3C9OFxJKTsfYrToX5uWv2Usr99wueDQ851TOMV7/e9lnbugoyVxu5i2e51mlogKGMs6xBozZP
b2WqWUwoVHCTfNJ1pbxkhaVFW/t6PJjrwkCd3bxMkefhPnuebC26GGkWI0ZMEkX2z10Z/SP5djj+
AAX2C8WSdywM78BzmFfUa2Xz7OGzZfchlT0Nw7V/vP7AITCZEp8EOX8XHmeM49I4j+eWo+ajFg49
TUvOINGBMO0Nr8rloAmlw/DA23c1Xfib+sGCvLv3uoFZhP3OPFlO8I3oyhWxmvDmNYih+O/fhDwM
ZNhD5xif/mZ6PHp68491KfF1qKV683aqdxilvhK9J5siXnXLUqKHZhVr5YUZJVwR/0mBH0uXWnAU
OQmxUpFIvjprA30Vl5U5D9d6PbGtBdu/f6tdlPyyWR2WPB9B/MyX1LcSpTyBG7kI0eXv8cLNgqpj
fvvJpKqZeyWfaN1XjWT+Q6dLkqXVvTmfvE92nEfz76eyFngIdGW10euERqwygQB9SQRTDyXSDZHW
BA+glNqXboTp2A/PTuxRuU8JjXX2qh8gRdGjmm8bLwIKgEXt1DG0s7vezFr0FvslZV2VD8dq/sRR
Rd+A9oof92D3pPwi1uyuRzNOAH/5SFATHfOaLueG69rxTQSwSUmpKnFRjzCicWrB3PM/qy/HVbmu
68nW3VTvX4fpz0Xpzivz2jhjoETZFpngguQ4+waO1YAuBzfXvjWnKrbECNGk1XEQW22nz3U7tSsj
jkzKi2td28rkb2bVZvCh5RkQegmbLGb2lR35vcIZokwxA7DjzYrBX+zEW6dW7q/Qn1XYY9J4PUeY
2vyvUh9zxNYie6D7tzLHY9lZ72oweWD9RlpN1LrTSulQTg7Wf2xR1CNTItFWfrBMAOTlzeXFrHFK
Rrl8lN+WDika+/Iy8RHb1DAOcgWk6Qo2EAXl4mNpBX9b1R9q/rlajO87Vj77hs88+prqcK546+Wg
hZfK9QKG1cI2+4vnVlVcn1UmZ33dZnqjpjG4TtcaOabULhOvzAydv/j7Qheze6QlcetZvaFzlVfr
UmacekNmZ0B3K2fiVYENMZFopPnMBGJQDLKGplsrhDpkythWV/nRKbGWP5dPq8qN7dv8EisFcmSh
OH7IPUDKrUIR8BrqZHvNSC6VwaC7K34ij/omsvPrD3ZMSfegDQwNOUpP0O25yu93vOu+NVO35glD
dl2Ybna99bF2Q6Eb/ubKevEw5lGhLh8ZZMzZ9mTHVASNjCIzExRiMaz8JmlxkVF/iyIO3LGsL809
7nznAu2if6LsOAt87ufel4+OkvfMGjTeYulhf53+mKqx9QtVayYZSoGcqcmji6dCNNk0049GYkfD
W7wVfz2Gw2eX+2xxVRz+/v6+/e7KVy763Q1zgWn82joUx+E6pN6PP49HbV0gA3/7ffsTdTEEb0xT
pcaj3JkX/2rGYeChnmLlVRSXjXG5T1bjLI3Twe6irB14KV9ajI5SxUqm/HuoNXnfP/7Dee5dRJeS
g5lF69IvOKuY4WOUYXgdXsjHuJPqJUo0paqh2Uqqvo7xrTzUEtCVSqKX7OgTik2084psJVtBga/m
K+HPspqSYvosDIda8MRMFYfS8ffQZy/jEyndiywatbzK1MNtQRIpxaLhpRTuU7NG4VvUWGbJRTQf
Sgep3uP/iDqvJcWZJQg/ERF4cysvhBMebggYZoS3Akk8/flS/BtntTAORKvVXV1VnZUZ24UxXmfN
v7NjDnEIHF8pLFbZvLQf6PNWPMBr2y/v79A9weZdR2wRDhWz4QNRqS2es8biuVn16lBmDCBFpwhU
ouRwmxesFqzSvFxfXrPTJPGSTeLB5uy3rEP30EX4odvsbV8wK+Hb2S8zDNHFGW2nc2RwNkvUB0Bz
IHlT71QoDsHtxxbwc9UM2a1nzi/gQw/gqvBadPzVDi4/xWVx+XBuFurMLtvgTsUIpLbzMqbXzEr7
+hOqq0bsaLglcGSuJjVjPtd4etkZrNVvFpcanbTzo2m9u/Pzgw1FP2vvcDaQGW9S4twuu83larmf
vueU/eDEuIgQcJZwsj4Yo9EovJh/PLbhiseWARnUjC4TTVOt5KjqruRQQzxg6MMpRZ3kIO0sBcN6
2uhIczLpoSDhAaoIVsPi2a6H5yY/RD1gRh2qBW6d0s/Jr/xcp9cpMAEARPseBRBuBc6bi88yj1OJ
ABsYyEjzYY4NWAIsJ/G1AyXKA9tKBfM29vZopbOh2VQFJisWa9P3G7Y8MaT8Z8O4WRDEHEwOWtD8
R6QCzB4EzwApEyqjLT8XE+qP+2MR3R5tHPjZ0yVPD36EXUDobqkCJ+GOENEehaP+cil1t+NwCRU1
P+/Mfgn78zQBRm6KADcI6vtlsw8DEBgD3qY38k4Jb455N0gyANtXg2+WKIn1+SPgkM2FLUgIoVE5
yyZgBtzNnqyYJM5gfgcgQKkCIIY3IBkJzMFQwONine0NSpx1k0aQiylZDk3wpZ4EI7EaTBfY/KTU
GpfB42z3yThQxqK2O2gyqZE86W804sn1LDdLLIxaR0aAgyCeg6Ixd69Xiq18s9GvU7bQuTo653t2
XSCn7WlIYJjnwdnoyjbr4K0pHfHLCcY6LYAynjYbPoXmLDf9Pl2JdEi7QAKHHmY4LVGVmtOMjRrJ
Rej9mHy9EPAieR9ewvv5GXAFumzEdESe+S8QjAIJlbecyB+Qpq6Ak2wAYXGNugjlfgHp0DQ9NmXu
2+ZDS7pFk6uXmaVUHjpaHeV2g590kF0HPCvEfgS457V8hneVfZbXn4oFyV1jBo8REbGd8sw2sBkH
ug0lw+9XTS5FqSJkOoFjFu3lilwHCBAQxTqbOkl3pa/753O5VzABZEEHg5PRswvuutUuWogtm8UO
jB+DuLfzVka7ZL98anit3npBvTanVo8wHHR1O/M9YljmNxY8mkUPwK8OrSXPGjlx/2y30FSoAN+9
SxePG3mAt0gCgc8uHNGvLif79pxu9q+QUJIDJI4zf36r1u/Pzf4ZAHriWFmAwNEhPm32gBYqwyO/
+zkZnU5ngbYXTTRAFhvkGI27D0bROg0zq2Sa8Ji4xK8+dAom2DmT3KJxt57WYZoD6x1o4v7QRwuL
fRjVIbtu2BF4dn0QoDw4p2A5g1L65Dwnl9E55CujFAYQrgrYALzVRcaDUIQ6KnPxfj06lbkI4N4A
NpquRjnsG/lsYLVkLODKY0GnN4vRq0M/6+5ffDRgTL6DWQvgE+aK0BxevRO/r6MIvO8R4Ok/iSQg
88xRHUxHzYong1gFVFhCqnmAxdokDoElN5x8BswRVfv7Q3fxZENxb03A3nIc2no+tcUveDMP0Fgf
nR2rPFW+JuuT2fK3OTUh6w8r0NmgwcwYNn+wLS2GGizvrr6T1YY/jQmzG0RDiJHG9/VD5bWQuO8G
auW1x2Ew5fRitmCMeRdsbYMvkBhY/DBHNkH8hOTKEUCAiw40mrCvMDXzgDvGCE6V6fM0avQl8ot7
T6gDARRH6sjfYW2nBWgvrKvIk0Dz7CbmdI7QDfOJsd4ff7v54OvFMeuffDN5KSmuEEXiYObY1IZ8
xyYaa40uhIRhnQRyGoFaO9+7s8FsNntZIKkHibXqv23I0DnKDsum/YY1PcXxb3T/G2Ttm52GDcQK
ZrPOxRjAusK4Zt/AmMFMONOPH1fPEuTQ1x+SUBw/TMWH/UN9BoyFJAPMH3ZIjB+keW7Get3eYWoW
x4uZjVrE6V5CjVK71E3hbMTVCsAhldiztZrsXczYxXbQzwCrdQHfllh6Xg2bTHrW8Y+D82nWwx3J
MCOFFfse1Kvon9R76Fb1b92DDUWFDTeLTRQAtWFsw+3CTHlCaIhCkIQ7huzFTOJAhwS88OQnR7eJ
RfraO42I6sHqvO2PuSiw9bOy2Hu3/rvKnyqtgePaetHYM7OVIhY7NlECIeQ6w6QONI0ByQ4YzzcG
Z5lgTY+iBRPXoGIW/opg9jTrJwxheaZey0K7wKn2GlYDP1LPrU4NVswtTu6NEuW5z87P3hwMANV2
wCD6v79NazjE4GtpleGskGeXjSybwrpqSkkuVd60nPQMdN7VuTqqYbyBzzvlPp8+S55oNbPid3fP
FhBnSJwP8XOz8yDkaCfGngvSPEPOcI2CPAaqaUAby0MEkhi62aJtTHoTCrHt8uyQd4G6Qu+SSSO8
W3zMnmQM23+U7gWRFeE+fnvnaJFOAu1161VMQA09WfCiVTMpTLcq9ju8O3Xv+4jNk61X8joTqjOr
buDD4/kFtJBr0rGH5Q9de7zSE67nK/hagchKjBPWQFaAuIpX7JbwvNHbLUuZAnnf55n88BVw+L1D
6MzoEZaxxocRyBoPNA127cxLvIP9gFeJdbbeRazHqrJ5szMoZDnB2z+CyrQ0L0B+uzNOZC1gZjJJ
ZeZGPWMIa8BQQ2Nq6Fw7ejwh+jKuHTL3cB9i7Tmjjrdb9apg31YbGTYIFyzQ5gpRvBgkVZvT79pl
j8Q7N0aj7WFe2vWADVFjov4GZ2ZCOslw+y4qejsVDRyR9YcoBEMBQzqZTHrrktnr6RPC8izDrW0f
jLUWzZ1Xhdaz11t0Yruz4N96PcHorrn9/F+w82svWq6Gvab1umSv4x7vHrU5JbrkF5vcLw0ouGoG
9KMmbmdHTaN9O+NgT1jwuGq2rBhGWthmFwPuUH7EuCx6k0l7Z4z+9k7i5U2llZNw+7elFsE9uBSF
k/IJ56xL/T4G5es+4vDkzhhuGba423Txq8o4I/xaksFap95YUln/fG67LASPjhYuGRLkLXD8AdIr
/oTEihkDtJVoi0IPg9noNyyCDIK9vzbG0+BK0QD+rjMF6y8JLt2EHwkFFQsUh1PWhzl6EvlCMw/m
QTANmiZeemYG89D721uhlqj76D0pe3XyKKlRJcJnKWMkEcFRe0ZFDLsfEHAss02yKSx4DKJRNGrx
fCKyejK3uofJbqLHbhIlJJ2RKF4dkd2pX7xzbUkpIVW8B2XEGiiIV10ozl/BMzi5b3iZqfRmeSRe
gxiKYRrQpr9RGFleSCxLwBYSWOWJAy1e3SVdjbMuR/0dyMuM7F9cVeC07hCeHLwe3Ml2XpY8QN49
jz92+DuNISglEnDy1H5/T5vft/ErN8mFGGcSz06IyE2gEDefwyel0Bs29NgchdWKNZU6MpP1dv5A
WVWLqG6mpKN1aKuvAO80TjrFMSDFqVNbY7h6ql/DXSQrUswdGoVhKyJa9l4xjxXqvqU2/eppqzZl
lV6FCdl57Qm8piVHr2Vx5jvIT3GE2IBVZY4cUN4N7ZcDqaqnMBzaUxqoRirlokOGV0Z3I0fmifK1
cqNx59FJ5PewdylvQyegiJtSZU7jyJslKcDBJg2N/I5OLjlj4Q9fBLeY/q97n3v3eM3452eCL7x9
tO7hB/4GHt9PBZNkHXCsPwHYVUuxCgVNbAB/4Ez+CHT1oBpMF56RZsXNHtbR81U3oJ3rr9ybr2fI
r9clsAcUEPyt3NYPSV5yw8K1feiUD/pl+qr3UIQlb0i36W1R2DqvuwqydST2st5OQEPViQ4SOFGU
2C05bFSpP9VzCWoV8MIw9wiANDfxdbjY/P/TRjfeYNlLyACQP2EGtjz+pLmq+6qPVrVv7jwS97Jd
zjWqG/+54gQvxkZxiGLvzWZDFTpyXE+TEGpDLFS0+UJIdyAABDGOX69u1Hqpu1GguhqflE6WGK8i
FC36+AX566SKTcfmsQP6hdMP1SPQvLPiKsokNiD0O+G+PhmlYB94/jB8JMAtmk8BA78+su61BhCI
MS5Ia/b3szWQqICjh6t/gKZzqLs6ObERfd9t0WcmvK1QnqmATn1PYRcn+FhAYPKp8e1fObEadAE5
udA6maSFZJC6mTm3pkF4MP8iKwy/zru8VoI6Iu/xmIi0YehbIs88mNX1+sSlw4Frg2LqnijmggqI
Z2gb4XsoEFlqcqh8hx17+lajHKkBF70veM0YSppZGal4zSY4SajK5tuiqHiolmH7VXhJzbsKaIAC
h+4n0IJ8mLb42w1HXNNJBy4ziXC8Z41VTWhdtu4b+Qv6TR1CrzJKKW1jpEKjhZ2oOK813Bj48jf4
GtBZzPeG80bQS+w9ZBTcF+3rkMIB4AawDdGfDb6XIZIdYdtCg1XDVd5Urf8kk6RHTCd/DY1eWG0r
cqgxJFOQqPo9c1mZnq+FaBnzr6tD/sw+sHgfWZHpBOsyKVgjFuZ/XgrsCHlStdEJsMMkLrcnEkZF
89b5RgnyfRVaZHnjlt8AjYFOjgUbrYMtJgSGNKoZ8hpYmd0fQ/HMdwqjiePHG8WrKbE3eRsXFlo8
OUWXkJBDHa51fbEy1lrGWfBnM9x61mtBjeT+vfDGZ24yYMmS639kEYBo6xuMp0adjD/imoSgrTz8
RAgUsopVHvKrUWdzOPwtMKtgtYDHQkuD2nA1OQlbNflEU20zoTb27WvhSIBZjMlvW2EOFm2jRb0C
V6h5qxl5sgRk13fAxCDGBEHuwUnKg/7g0jdcNdU5/tjfkF4hyQPiH2phWUkdVNR3vt89TTzqPmkQ
mD5dmVFZaSrMCEXh4WVQKGug3ME3w5QnRf5Zf6i2mAjErHl6iizRfJn7KSQtNAi+qR6sz6Y5BZTE
OVLsB6WFZLAggiDB8j2KVMF+sA7fiY0ZJxj+97OsSQP8DEWPHI8BDJm25iAmsHcdwh/Lz4BqOkqy
vX0ZBs1JJZygZmYA5Bbxa2z0gxpFGCufiFrE3PZR1IztlM9UkxlmDDZ8PIKp4gSKRA28G/Y+OfT+
3JyNFLzKPmsFRL1KZo8PBrfDSaa8F2OOW6XJw/ThdXp0uaFyKIZU8xEpfhMkygrp5vfHm6zbQEED
9hTOqQcv11hRwgeH0cXi1pw8YSTcGOmxi9XvKx/GioIniOswJSubL8x4iHlmbIkP6HynoxaMzUZj
4845lYEirnKHY2e82fAylpvgSmTFcD2NGIL2bZSvukP3abnukNHEjz8u7LF4rOxpGy7392t96thu
qe9W2zBX4YSi1E6yKs90ef2zIXtAK9WFS9YXzbwNK+DbUU7666fyl2V/ydtYo8jHcV/KeTrxxKKl
NCUYwKHrup0ZjvkApXetJEoPfnOCGzKm4/533ZJjBl88OdWWQaKiX7Jwk3XH1QA6Si7qfNldlmjF
zhmP1e8a8eqXyPjBxRvfEe/VvPgmBccnh/RiZLSIRbkRulu6hSRRvzO1LxsJaxSum5YVLlT3ZaNh
ptWMgaZkPMlM+hjjFtTtgNfkdxewKnP3o3YsA1Cj0FypQ5g+fTp7Mz5Z/W64skPFcQGJHLlhU4QJ
5oCpyYPwA1UgjM9pMCebj++ZGoPB3RpUrYb9+/s75GI0eL7txClQylQ/5CPqh5ftTZdkxyK1F0Q3
F8PFR2VwYjZduhu/FS52kmk6oF53UVcQBbuLaAG/FYXE92jZb/6CCHL7ymswa25pg9XjQKMMa5MM
jwE1rhgvjBhmSvZNLt2TZRWDhknIuhTEPfpJF4oPJ+5nR7KVMHT8Ki+mRw08oFLeKBACAaNcAVJF
SlMpi+GAht1+ht+spnwKMleaCtzm+ZTiE81dHVrM/h2Mdeb0lFcx7KBxxFAfaIpcaXA9Sv7VJJ3I
OeS+aOYrMweBi6N5LgdALsx3pfwGV7xJo1F3PLFBYGkotBj7De1MaZsPJ2w553tmh5YoZsl8Lluu
+cAIbSjhxeAa0ia1UpOYZYxx9l2TkezIb5zusdYWZWci0pzyf8F9z7RAyK7LlYKKgmfIExYyiCVi
DRwGFosLzPWIa4R7lNA05EuY9X8u2Nf4MbCoGmSd1bwuC6EBooqVY5j6EMjR0/CBUI77zReXqG4q
QcZR8hLYFNmDcnP33AOmC8sIhaQON98D9OFE7ait4fHxWHPb4JFp/QLpECq/YL5n2y6/KNmkVq/V
W7EX2LvFFL6r9F1L6/fQIKP4FIqKptWyv4cGooZkgSGqpbc2rFcoIW316oPWsMABnynFa5+AirGj
XZrdMLtkI64UuN0pFLy60mikucEKikqYXPj471ECaHEw64PqIOV2DFu9Ny8BDcR1pBuCO45PoKMU
SK2k4pUp5Eq6O/qU1RMiluPXptA7Euw7ttX9DwzDy71T4gXjS7cRoPrTCLJuHQKofgY1W+XClg7V
iuCMYexEJPwMSvbDMIeIBVX251LsrzuABkjd6ShO7mHWbQVnO+tl1NGmpHXIAEMr0ULB8Ri0KC+/
LWDpgpIqAX189LS6KgJSPKYVuIScjFbjhgOIuWqn4x0AfTJ74gRk10vbO7AdeLjEtARq0sfi6D0f
vBxBj4SS1scg3lI+BizT+fgUVbdZvbzHouWk/tF7+yzGHeq93v5j8OpVOnqkOFx+pVMDAdsAVVu2
9wGc0swC3o7SaP7ggn/zmQ1PFoSeAMRrHRkCDED+kF/wsSiHtXCg80X5u9/VwticSaCzFEMzVYe7
L6UBb+hbiqBwa9BnqUkwMzGa1SNs63k6o/wIedbfg6lPs+rrI8XnMlBo5+Su2Yc7+V2NSpgnzia6
LY7dIoLfU3pLyHNw4eo62Dy9GE+8meWxGggs77CgrPTZe0I6qH7nc+kPMNw80bTqFBSxDwWa7FqM
EA2saHkHqsVS36AGLB5fh29OL/qwOkm0YTzG86njwEQeTEzguh8+7B9cMAXwfnGtc+rcgEa+3a23
ClwNpwzRgXpPfhKcldhTAM54WYra1B9g/TQ6rMcAfmSW0AuJgAqxnCKQmPat/sBUfzqgej8doOUg
owFUl+nwwyKDHuCyJafRJGQFmkO81OLzQT9zaEPtn+9WJEWRTXXe8lT3h+5BFHqb0/AgmAsrWA+w
tbi0gD+LtakIQP72phsgpQJnO7z3UAeFbmuQrJtwEn3jemDmjHFQ9dgviAG3D580QNppsq0mdvsM
iCHdla2VjdA1I/7LVeu69YBNhi6UUqbaFUvneQ0NL6/O7zT3BFA7owgSRP82iMclQukhWjnCoEND
QJPztiXkisl5QK8A8KBlUkh3v//ddr2CWvuBaOPkFa4Hs/p0HuPmFDqaxRmHA8QsfntOF5gAj0st
CS+wpwFbyhuPFjk2ghRx9GGSd1tyFMAn4XmnBiCBByweN//qwucm8BOtK3h5lMtvC5TpcZMAvsAu
8Mev+MVhwcAhKwufMiqpC86PDnfJp3qS4qBq3UDHsoLysLDfoK/B0RdzpDtaD7QJOSE+AGwFiPwI
Qxy5sH63fqB3Af1Mm17TJrsSu3bL+ziZ+QFl3Id5067iIiopouGWuOxoMwjf1s4/QjCIU9Z5tV9k
d0HleIcuKBDC3SLpSPDcoOTI7zFws/W7c0EjB+Y4NjbYEeCWS9sTvL15wSml6SxcClHraEsBKTVK
dgo8ig0OHxcyOCjnxqv23GxKUEl3ElIyADC7iNlgOjrFNaawffIP45ZK60U0d+3t/CmqBAC+UZ1i
ixTlWsXuBF0xW1pUzKMi3AwPQCqqroLcshXipzHddfIPNqvm3bBRL/PK/gal8DWCakJrPnfloogp
ztFxWKBSHm508+YSEsMyFRT8FNN0oY03N8LXYI8QZo2TDy4Do1JvN8PUuuPccCWgJ0ssKuAE8E0a
dil4oIF6wfBDG4QXC+/xhSZDYWkiJ0RaB9oLVIkJPnasMff2Da3ep4R+R7UNCHuLiBl6jLK1GrxH
JysO7l3qod1GD90pczdiCe7i+U3qA9S+/abPzq8dj64hYjXdl/vsyjs5d2MP2CPaWfmuZrgPANmL
L2r0gRLvNsBZ65WnCYmyQn83UNCANGJIoE/P3z2E+dh0uLGpmZA+lsm/AAq4jEpe44ch1S/45eDI
Jgb5NxYw0qJ77hPDB0qmmteYNbxriJvZhbiUTvgEyJVB8RGkXEcFx38jf2TPWvzsrhAOY0haF3Hm
uqslu5A9cizo8KQe1B/shUM9whL4hmb2QFcBL8GJgmkSc0h5t9ua7yF6QHfBaKODQ3sUKNfw+oC4
kBiQEZKrlNnTFf5o0dYqe6IJLyOyDuaW1dQlG9cwtk0oC+usr5IESttFp8LdkdMAFQmSSXI5Xujp
4HghFcK4oo7beWOjGgwQdLkhsUXPyNvbdJCz27Jjq1pGql/Q5RZUSjFFkYqdV1e+HtwW2MAmpHaq
WJE5fvgrGH9q/QsosAKbZcxDBOJIH0EdV/iRzD3Vgg71sbhvFY8ED6g3pXoaKGc3GJe0nsQWgBLS
BnjszCnwceghabnGWTPLP+xoBtGk0cPHWkTtGNlBL+L+lLyXAx+Yw4CDfT71ng7bs52HieR8v4oL
NW4BPLwZxcUDgOCsuUCpCJzPLmf57j/ZGPUv/Wv7Mnp2T6NkUpqh7b65I4b3cmHXGt3Dwgzqr1kt
aM0ADt4N6OAKm9dyNUWjqqcK9Ht7D1YDGj7koo8UvbNme2QQpvhgj0XlbcJL2785WW9FvE8WMLyL
yiuAfYAAXb6UVmXyK8xMFhIWG77KHQIq68eDdFwVQY/NzaJuSgseEQxyKyv4DLE0VqWzxzVBrQHq
rgrrdcrPD5rA6s7rXz3WVWVJEJTXkq3kLAU64+pUiRjl6iK4RLj5bBaQ/QAqynKvgJUy8zxn8vWP
5Nnscn/pm5d99kosqpCrsmgUswniG1WNgtuWpWxLff9jW2LdZ73XQhgPtCDmGQ2SuUqSQAdE4EVV
F+BMsizXYRO/4TAQMUkMK7hyzMokg5n5Zt/VCGwWZphPLWkVKzHeFEklMFELXpG/jrNT+iVSUF2Q
/NIniV4d2tL4Hkq6wI9mQSrGNMOf+C8MoxLpvxWaVU1txHnpwBxMqAgHkGJBKAZIHuts8gvgHVOq
9jHe7ck9UWqBb6JXSUyMc+OtfIE4ZLvoT7iTzAM8rXiaeKH5TeASNt/EK8V2VxLTnJdNGNwfNfyw
lU1SUkvxoWaJXltzNpq3dCc+Y+SxvlcYL3scz++rlrq6FG54/XKjH2gM/pwytHoFFAI8y22HMdVi
TQa9mdeBpTjR6vVmW6Eo/Jk96KHYV+Vz9Q45dRoOX2cfFxiypGU4Z5HEawScxCnVOITyWFLRguTD
lN+GYEo9/F/oq9z9N4+hgFQOl5qnO17GbOl6KIvrVSlOoHacPvrm9b+ItBb8UMpWK1OuMBNX36sy
AHR2JjPjRh2ktutTtG+i1Pc394PGH52JUztucRd0J/Rgl4BL09ZXcbqDMlcdoo7R73RF5en/W4e/
gwPHpd7G6g+AYMBb9FEQKNMAbadVuYxvTxEzj/Fg1CKNarBXlfar0o7RADVr7Eietpct/hX3nOQJ
JXa51DVFa9BLUeAOMd/dRBG4UrbgeEDYnNZyj5CLpiYHECSk0/h2ED6cgHKlFiWKN9i04JYhw0lO
qUM1IEi6desnoiKipsIOeR+EH+yRZXLj8KwaoHUGnO8DZIqRs0edyOZTKVJKKbZuWvzp3OPXOGMw
J9T/eD1lHlLCntIWTkN1DA2lXILiurMqoR68YgwydJAFxSCZwdgZ9ffssyYzKPS9aFShFKHiP1gR
kAltZ78VfI8yWxwRAZb2FilAAFhx4XvcbUKfK7D1lX9i1ed22AAOwkO+74U0aPuCpGiNVUEJrwMU
qiRbSMQB0GRT4NKV5CN88/h2qTeE4JNMbM0oOCswrRvlgXBAufU7Z+8+EP6BEoj8iACvaFlxf0Ci
QwwEhN/YzPVqWHqU/Lan0Ml6oGKtraAAcO0bS0a2rZ0t+N3YSWiy0122xyy+FYJtAJ72AZa3hvnw
+hv5bnivOFUaV+gdeifmhtbdK8z3e4j1UfLgPRRTkuWAJZkBtj2YGyVfNgWjaUb4BAnrMBZ/sBVm
GMyTdUc0FOfJmFzYConNBcEDZDOkwjiIOqyHA7KZtSWycaa4ZJ1mfXQidmYoQnfAkdAs5dKUCKf6
noYpdCe/SYPwrdn5ugDc48E7MJUILmn9YCXGBYRyjdy0YIgQpXAnzm2yRXzdgYKC18/8EZqzFiQ5
TyxEHC7FO7A5odvrag6jd0HuRyeDYZBdnBaYY1lj1AwAqUBx6MXjSqcVfGAp26JwjKuj6U45gFfB
E8KroAOy5bP7TZhEJGyOPBbXxRV0AXXkyGOeO0+/7ghqEZkF4NTtinv7S3dUjlz+kp/Xz31e7ENk
zqtrLsWDFkDaTiN8rBEsKYTRYEU5R6G939bIUL+JnKBDhwzDOKxvyJ3OKaluhdXYveIx7owP4EGg
UUazs3IeJJWakMXiNAYXr24lDhlN80F2M/JBZ3U+w8Om2TnMbsHKSWASRJMN1YB3UIY+8A2lLjtC
CL8ucIfMo190PmiVUNk7TklskKLzG2HiPzsll+p6/lZqw+nBrXp5B3fv7LoFr+Qn4zL8uXu0/mzo
zJ/o2TTNMiluapTP1r4M3bh5IWcPMGRd/YnA31TQr6LI0nw0zTcBHxw1sf16G+YdBMyCcsXIyDo7
GDPwBKm6J/zA4kb2iYp53gPpAhw+3EX2kSlbXPDTMUEvwyjB/AyRplvf3pFIQH4WliJ0JuBTRo6P
wGTzRoT1acYA8cHCNeA6bu7dDI51dvFmZyY1nIbmLHMoiuumFb8SHIMXuTlIT3r1fiks49RQZzGj
Y91oUAgrLl7eaZPBZ0sSL203WtYt4R7yCSU7Lhrpza4gJ8yaCpVC1UpQJTlYD0qVDtSv2MUEW2nC
6c4vD3vw6gMKZRorMwKfFvfrqXvjjVBSuQk5O0pKbnZche/GoP433jswQzzw5rEjL+sKYUKZmVy4
uwhe1q7WnlWE5xpwgwjxJFgEXihvuO8bcofup4YWCEI7FLhKhulZN1Mqgvo7SkRAhVxpnXH95TyX
O9TbFn++AOgDcH5AptB8SbnOKDB+SfvxReklkqlkZQWvJdai5o9JCWED+hxwmZFE9GqokHnQCZ4J
1ZrEsf4+hH8KIHv7s4Gii//QaB1GSTm4NVBICVqnMK13n+Qiz+Gr1ovIJNZ6haqfNtqHBkKftbfz
gnkWdG1ttnr1P/Vu4+plZSd9O7Q5QysHe85+G7eBqg4ihJv10Vjwbyjz7OPlruZnULAmfnrulmsz
KDUSKLISewwpfo2Flk3eyDzRF+z1tmsQNZB6Bvl3cOpNiRujtkPvfDaQgUHnVeaiDk7ysiB65jf8
rzZtPpfzFUroOUlE8FLQ78nZ8k0RXg9+A6YQxm9wABTOsQ+ysmgkjP2QjkHfCG0dRP0VD7F4ztQQ
1a5bTapUYlGL7O5hLo38Ys3Kfo9su59sOAevS7ggwSPxXiTJkT5CXRlp3sQobV5EXfBsUbcGrh2L
nJ/mAh4D04F866fzjMwn9KVHO0vNOvwGv0W+onROgF1i0hkXthdi8/NwIY3jBAV8U0SkJLFVptrr
aJZq/occWc5xz9/p9mMDwjJKwerE1kUL0WdkoOOC/pNX5kfagEoR777ukIm0P3X3TNQJEOlFESip
JZcTwIhmUT3Funt3LjFFYMiAQUJoRg14sJwdOoTQ4KCEEJsN5MNIMLytiK2BXK65yW55DQIXUWTc
KcGBtRaukGb7yqmYu4lzbQ7KiH3f/Bo3NfUekGkgrXIK4pWT5U0q4lulHidvAaukfoFGrpwqeT6Q
OQRej8UTbFPF2R2d7Ox99tYdgm6YEs8OXR1f4LeypGRTk8fJWk2WoUBhm81dubB9XvZLQ8ryoNC9
qr4Nc1GhUIsFGWCViyR65zZKuvARMuOoU8OOQMh3rRoMoSurChplEQxu0Em/wdz2K2LmfIbcKm7x
FWbdl4rOSLOrh8GuQsDXsgkBaViyrONSg3M9mU1QiCDl5m+k1GH3oCwL/EBFAhbvbYwQ1E/zl05E
VrXA9TwpJhRXG0I6vOaG5AYbKnWrAaWas4IP+yEW4eYv1Rxw1GGb0Xz85TMeL6xDVERzwmgUO4eE
Srgr+14Now5ejsQDxhR+AlqVDFGr6J0ORmncXL+WEUyzFTsCEvm7+zk3TD4QRW6ekyUXJGZ5AiA2
29jxzExeTOOq1DO1oF4mxkq3SCgfzxJV5g+8i4tQkxktBOa8n9H8c4JpHKj5D61E6fvRcLlMVMZo
0o1+pD+B6AyvdatFNScwp2G6bQVEfW4yLD2tC/VyZjpGFXHfgBNV3VIj2k4NaN/hVWE0tHAHtu9t
CZHDco+GMIkg0as8Ld6AJuL3k57EZ2Ql1is4f14wdEGwon7l4z5GtmyuOScULTUI7Mj/XarGh1Gs
KoxXWK2i/dtpRv0S3YrHcbVXwDLZ7iYlcxk1UL86D6B2qRyHcd1vFSZl6n2aweE8uZCEj8ZxNG3e
O/U9bht3fbfrVQjH4yn6duVyd1Ud76P+qtArRYMDkVTNjKpBRapcYfk8A5n+vi+SbHIpjpq7cP8c
tOKwmYGGOa7rz2n5OiqdJsh/vHZh5TDcFWevUv/08luf4P7oRa8M2oXBrdQ7sb/SGCZ0y57a36hX
wMF5t8uF3vEx2PPbV9Q/NYeV17xUm15r48t7HpOyP3dqUe98/1tx+ahAFya15s/ryvLdu1Az1SaE
e5HN3a9h3K4XvfNdjOBsoRenj9h/ndvlKNxxoeSyUcuiYHDfjm/ei14gMdsMKu92Y+UeD12ac4nD
bqG+PSNjiQGAu+AePEveoeUh9bz6g4oMRdfsakc3t5UF95K3KvaP5LyqnfJRQtvU8rMBhagQKni1
JpWMHqJqNOoYOyk0IrH0UdKTAu+TlzBpZlh8aNiB+gG7hJma3DQkOrgg6CzGNqSAj8GJ3QDobcgT
xkh50caNppFoPtwSEcypA/kNZIa0ZfduP54Weq8fCE8+DqRPZI741JXbJD2G4zWlYNyoQjcABxQG
5tk7VkM+8oVk4VsqTWQOucrXEGoQuO0O21Z9+KEVb1FqEQCSXydCVC38z4v8drsKwm0Vvtb7MIMo
C80RUuefbaIsev0P7OB7lP7sQKT7rPx4MsMz4Q4DfkESgbK2CjKm4adT23z2Tg0Ctt5tXP5lkUTY
k0V3x5KC/TOyrRxA2mo1I+vxcFpsAx+M+8OEnurBDsixX3v3Cq3whCp5MmAVzTCTEcWJiyuUULv3
qFIkHZdeka5uTs+fdYzjdCGFvyg1h8XH4Am6yYMdmt45ftb7ZEguZJv09o/euypaem4CbCSPOWRR
nVWXhO8I7E9Y86GwCmuDtP/sPTaX0aHT6IDLh4AQ1SGfzdpf8DsUDpI717HB/9ljZhtoCK7693Fm
3f4gm1mNRXzaefYZOWOcxipkzm/7zr5ld9X/2IVhFDZgoEWgMkyWtVkU1Do1N7GenT1pQjKYlI4E
MD8NruP3EG4HZ99h2OPs33hVgsTKeFfvZyhmOQXIyfE2UhMBYsQa3xRE+/HoGGC5Ty2k8LAKAzZf
b9vDxWRnbl8EAtDL3h0sVkbCBsguNqb4+C1Qhhhd2od4nD4OJt8970GMnmDiIu33ZIMdDY1O9mYg
pZCX11lFH7DElMzjc3ujTGmPP7RyLwy8CCuzogydnFtevB8wbJv0SKkwKdX/0ItttTZRkxAsGRYY
h41fRmatZh/P3vtTMo73v1ehd4eJqAg1K4X4DntkUIEejsNnL0uhiHmOKy3/ivTIdfROE6Oeq65j
XS/bEvcH9iWmzLs2jWP06HyYxi/MLBSqy132Gtk+ah3WGBk+I9mFtDjKcIRhJ+ztYadiXu4l+Mbw
Pn9M1NPrmdijSmMm5YfCS6Lclkn2hs8kbUG2sfy7X2Iwfz7h1URAfILPyWCk3G35WJxDGr68QmqF
bJ1dLDqUiXWSTjw8j+2yD/1RDy/heJvcqm7h0K2/wmPafjXs2nu62v+USmg5kQWp9a8v61b1S9nP
/bxJ7hSnpuPG24nZ0a0E5XJQKRr45bggkNyBdwhw6Y/tIyOqnrkvRtvkNqoEL/C2uBfkoc+MLj20
jy/hlW/5GfvowbP77F76PKO7wbfJ5LqEhIws8awxuy+zyWMU9/ET8fAe/UaAOB+Fn/1j+GB97T85
z9NtbEgYAPqrwQjLCG7j6yXdWx/v5dbHmeXTi7/lX/2FscmX8NGHYzt8jM7tOvti7dYGMvLla1mY
AbPpFgEPFLtfGE2/wUwjUXlasElLNvvKp/A5QQIX76uLVAYEaNDq6uMrfLj+iBN5byMyTVsFRCh2
geH0deC0oIGHf0HEeUQAyKxOVvs2vLZPyG1x/i54ED+4Cfx/LD4xN5+ndPQKS+NXmCI8vZriCyAl
cTD2hzbzNBkmww9F5OMY0u/MirjFN4PJBhbhM8YBeOMwxBwZ+R8Yqytodg9wY24vhryBS0OBv2r8
KR0mtYeE3WUhHAIZ9XR8fbAj/9jetuW1HoBmoD39BNi1MhtlDNUrhI2icCunECtIPSMes9kNwdZQ
WEThgm9PAASfTuUZMo8Yt/wnzU7arU3KMPLIHbJlrg1lXC9fKN8URiHhcIVsVlkF1dVCw57MvzDY
CoEjvOsT+6fvU3aJym0V2AnpKwS1kv8s2TkUSUjQm7PJepuSsdE+oCqVQQJRaQzkCHwcpALCvHWB
HSljQrBJeS67XKBtQDi/zUFeVEVsTBZIpU3w5vG8N9+wNfDcbpgrmKUpbEvhejohX4EqNaLLNvaY
b1iYYBs8XX2oGJkdBNI8+6XNmUJqatUpCWM+QOy9/GxWfPyG1xMetq4ezwpyMaCchJoYit1QSjjC
pezc2IKBvZ06LGCRxJJMsAe/upCjcFoAcI8ue2F3dhoByIOyJMsApfRvZXPFiZR4Ti9J7OT3+/Fx
HrwVRVPBeOkinsF/nW1HesX+vubM9LiGWJRsgpvYmqFhc/NaG+0iZZOY3SUyGdR88+LnBNPznJxD
QmsmRS1owBsNxiTfTxK3ZDY5sZ2suf3sVgJJwe1+oBdkBhITPvqa39/pmGDGynUzmTQ292UF8NSS
+f+r59ZMc0mzSYA4iltIQYRUFOcP/GQCe1BAbWZ6BQAWzTJfkyMbWWDruOvscJMqX6pmubqcUkpJ
fs76AuAYCSTYhTPT8Tv4aXCv8YzD8iijTgz/2NjB9GPd7Jv9wpDe7OrobmX9u3VHyKrivtiaTM1O
2lY5V4qYSZYfb7sQFp3EUk1lameW4JlgnWM21YcqobeHJDcBugHJBPimMkYBGaHEptgGIGR/PBwO
Vc78P57ObDtVdYnCT8QYKihySy+KfRdvHJqoiB0CIvj05ytc+2xidlZiC39TNWvOWWPVe9qAQ5eB
HtKyo7Rw0IGfTfNQFMO/GJK4qdOZxcv3Otq1fuNdY33ddX7TZbLb/qa7fFfsPsvIf/ViP0qtdy/q
45Dud33c0g8d/05iNclGNyR6yCN5r+9BBa6GQk3+IYo3chtRvaFeA+yoVWxweOWAiS7KubuH3UP9
C+EOCrmX7YrRiyTEYifOwxIfjFG3YSalWRA18gW5nFSdLLu0uthiBA3Eea19HMRB+3UF7IrO/eTe
GWwLN9JpzqSjAVGYCSWNGf2cqhI/M4swBqbqGcn38sC346Qm6gqbVg5h3gphUNj6QjGWaw0xlK8/
jELe5pH/KhMZMYXqIBgGg+GPCBlRn4GqmsL7HHhjIYRim8nX+GcYPGYZs7H+Shk+oBur7iqbfRaf
xdUBMAmz0cxixZqcbaV3QrE2/Pm5miv481hHLT6h1jWzUSvCdMs0Dhqd/E7u8W32K4ovEC7hQcr/
5T0LPbI27xC+tGjNuNu/94pkDo2kCClfPXglsPC75s9qxcv8jgXCh1F/iOxakOU5P8PXbZASktdf
rcLachdYpoDihq/RiQFUMbWuXFwCcdVuduXrAiGA7IA2R4al3azdDc2nYX1Ylrt23rXv6RkQtYJG
1rK7RO7gr2pw4/FwkUgE8GRkqknbrJAwa4v7Bdo7EHSczOmeiHlhat+prtY/FEQyOJq+rLz+obnF
zwSQVqeLz8sqjx/MzCrzhUgcRbJITFlk+W54inf7U7yP03IbLvic80AWryOL1714GA2fAzl4mPzi
0XsNnj090IPtWmWA46eFEjL25SQu6HJlM46XKGJkTEx8rh0jYTgYDgar3ByMLxZn1fwJSIac96zw
RDF7cTurm5tYCHl9HGRiE3rOCxcWEFlUtH9bvHFi69nX7bzND8TukHWoP/RBknlNOVB8oJRE5biS
jwTw4v6KnhpkHuJ7RIeskxO5xV48AqiaTSObr5PpTcfOcIjIGUVq5aceI5659ASO6TOzWv38kB+Y
DTHNA0xt9ZhdbPSpVhKIZLQyfR+TEm0qDH4dkaJ55KPOhquxN/WmonuaKtZ4t7jX99b8N0LVfx+Q
shpvmcCa0wamYWaMOiOQsacEzQ7fdrGvLmnf6ibTptNcMjTsZJhxyuW0twM8uYeUG4BX1rTYePTa
QbJ79D7Hy1yZXOYNqEysNafIuUcsD3C2bQXlWDlLj6/MoSJxI4ylx2ugadPyRscq80xl6YTVFb+T
Igh/vxOWT67LCC7UhLbAOg5XdkG/kJ6SSN/37YtiDSDHLyWI38ZvtFM23MFIrO7suoyXt5cVL6/L
9qQzak/0Sazd+heMqpCDUG6K5qfKwW6LTi2P43vrtGfl1SquFt91Pl41vh2L38vbLn672Bl1N+m6
s9kuTjgSPbCInan49WCVbb4D6Jf0V8LjFobkIL00HfydPiTZnj7hDSiNIFrqlV8IGE44AxrGHVNX
8cUAxtDFLpY99OkZbQy3zmw4lUuGQC0G5Dze04ACuDwZUwcmO9bEUpE52krNViRWA4QjmNt1vS3u
F321V9EoydIm2wle5sMPzQHPk8huJoDKdCqLl8IDgxLllMwWxi+s2Tssj1W06ExbUwLNv8/sM7LV
2Qk3nG14omv2ZdfG0RCzxr9kns/pXTaGcjuRQh0hsTOCD4LbdQXvjZ630++HagX4JaxT6JhQNl1Y
KBI206GtD7MQX2zcIhpB2JlcYb9lwaMPsGhh493fDpVxEqbheW1ghEY098Qs4KeR0jKsiuzP0WBm
E481hnd8ugvv9POB7Zayf+X0NCF18O7BhwzJbM6Wy4ejjjphPKgm6dW6gbyd7ISr14iDCBECT4Ru
Y12s8aXK1/RH05GLE/LiaABTicpSZeJVen153dTNWeC4P9XT2tquZOvhPpgQzk9TuWH6vqR4ydIu
NNGvVK0Be0gh5KQsApEbHpCX2Zg2mLDaXAyoUL3vgLex/Khsw/vBpRspFvmbfRobiALYJLyYile8
i3fV+rqUObGs1o/Uln+lxAjBZXAZiD8InWcpAY8PIsoQqFFFbQre7FAmgSSPsQ+lxtTf+kVwHhRB
dNz6H+/U68w6M5ke25kspxQIn4P78s40kV920CcNboOCudgrgw97I8kdPZ8Y4bUOVSxTXp7wnIWg
STwuDIwHMM59jviPyTSVS0zrK6x0aa60FJncOhq/YYSCBXH2WCZ27671QC0oZ2vrFbihCrAl36UL
oDxpOn/taIpHgizNcceXqQpnV6SCwpUQfBxl1Wh+kHMgZwDNBo4r8PAuXu4fPPwvRNnGmWWWsLaR
lnGGWXzCzM6dzM5YiAonmopIX/6lU+2U+P+bA3y839XbpY2f13ANynjfLYa6ooYd5wCQzvrBgu86
vA+pWt6Hlf0h/GtiVMBw7OOOXx9sZKEyyZedtRRkqaeqhFoE9X7XzXlX3/fUIdSTQz4G9X35KIOr
yTYoW2HlyptceQfkbhPUONAIELVJ0Wx/NjeUYrzShQqA2wpREM84FCuWdJCAOtFQF0KFtNjlbHeO
8V/81z2CQFzHQpYRirYQt8/+e9imaWh7AIQ2zurbfRz/0NMM6u97V2H5Srs0zTLW0V8Gc1pUwik6
52QgLwURcx3P1XVGP7J80MBlVOvyDTdOWS7OLdxS2+vTNFvKLJE50jqi7/SSQSNoBKLCxwpLp33k
aafgErEr16chZlgAqQN9VrjiINa1to7suq9Vm1Kr9/IR5/cy/+m3kafJwZ1gghaQDHLc6uQBcqNV
NTZnz9XLV6jIZ7TEfPQNbMVoAwBftQpo5j2A7YpZjRjWdL3v8Z29IiGtlo8p7brn6VxohYVQVWiB
iEkINKolXJaEv9z4+32c1PT+CwVfEAlQtohKIQRFmGwQ/lnvhBV36gP1ZTDfhf4mHHMhZd+GInFl
GYagINrOEu6HaJ9IFsjvmGvfiEGGkqQChNOMXhnD38BdgvcHJXeioPtOr4OjBi4Oiqe5Ja4OTSfy
O27Twc9i0CbGzy1tkFtVT8wZ1FrW+R10dIeyRGMioqZt7wFF4Rmi2GCCPyYXJDbniYhrhMNkkM6L
rlvU4ZKLoysXAqqwyoRPJIS7zhKcBY4MncVcIeV9i1iiJZI9D8zD2ZJI0pEcExJ9rvaeNEKUQ7Yd
MT9RWbfpaVjb3okbHvsB7An5DU0+PDF5ozDD/b43+fd2kbup+3Dkry2MdDretYdF5J2OjnJJoXh6
0d9ZXM6/InyhuxdzIfrLT8KhEVlnNvnKkUpzisk+9H1TkFLJ6Op8CdcXOfMvpH8aKVkGA7tRr4jf
a6PV1yaHb13W2IGY4VACRalEeZ5IT1T6chNmzsUZCdRFDQ5W60YUJl8hEXgAnlNecyUSshI6ssjH
GAxQeQEtpJ+saMpEr0NJv0dxD4OaobyAaGP1vpTSafACPfyraRF6sEi0xMMZIfJ6SYiQu0uMHfaU
1NmVmnDCRRP1DqnDi11UjbBlaG2e5NMXZDUihqUcD3BC1MZ4FAWg6K5iyCdUKHisyHokAhDtFUgv
VxuZtycDWgAbaNcYQ4lbgAiZCztlsFPjyAdX9ghxQ+rWmm322A9XrcO1A3V0sUGaRIPvHKYtwD+L
RL1Hnasn/hWSjkIYh3+VQCVJPclqZfuXAd62NFdzi53iSQpQ7jR3MYwJyeXA7kIwJnEOFHmquEl+
jR0kD5M3+TV/iMe0FWdk06+Qsye/l6WlwqUQNas8QEYicYXZ7FHzJNwRwxA5Mh8y89dBRNxE8BNx
CCPEHkueXuh9l6loz5FuIr5tm/2l5H3QpiZ9yVkF6xIDNwkh6n1NxKAfs/eoFZq1qlsIisIhhQza
o9cOMpz/5MOCeMk1ZbRxyDWSmyjdqKJHDKHnpE1lxFX2AshUcsXhiqUjmeAZk/0MsfthseiIVYd1
OJBkSr/iw3QKZ21yHQnSIodKd7J3jcwko+oAK46x+4WHVF80Wnio1tCoiOUQJvoi82qUdOITcjRd
NxkwrCUMPKFLR9CpWQnZ86+wHS9ToZCfeBuy8MnS1wKUE0WmrIfCZ8+A994gTN+DDzqSDyuqcMRh
4GRnp53DGJHZhFTJF0dEmYFQA/gTDH7MIpxs8WANXWQHqmoKWBaAVto1eVy2eEN2xAoIbI127Hj0
Sy8XVvQwnvFCs8fhO++gpcBTkUALwFG0uTKtv3L3L4SIPP4McFMGsqw+iSk0W9hUEnGUloLbVoe1
BflSTyT3WEtibDYjVVv+gVl8pbog12ZfDGQYHeJFQ18cbn5kLmhuUBtKVXaDpLhyJTQ5jV+4Xk/j
YbJMCA+3hHTaSA+peulhU/KOdmK91t+Ddq4zilzjz7ScXPvpFeYgFbIRxrVP/GJoRTyPaND3mVbj
zrziXgUyZSqqsXy18K6KLUwD4v2VYztvT9vT06I9zfvn8Bwme5WWtIgiur3LAvusmUgPP/vP/nlo
7mmhMrlM7qMbN9q5MZBuQPiJqNCmwjTXLwjsq2Ex7i7dbNpZaku6fnPk8xfNw3QaugnrX5Rrol2j
dQYHfWRNYbfTZLmmEOF5R2JtDJHjcT0e4WPBMlUfotH86hBl8f1OEtlez6TFpN/cMCxAUPqgx22H
eFCcv6ayuH5dbSSE/g40Po605j7APeIJadJZr5iy6N6ZZ2IfKG/rVosdZIZ9heZMKQzRzpa30rju
HXMwJMMHUVjEThGCTiyCYBE4P2PNXIkXg2zuYg0lC5gEi9yRISLmYncojMbPyQbWqtGiuydeSTzB
Yrf4+VmJtxKJJnCIxKul8xpAiCI7N4Lma7DN/AY+YP3XfEso/LDlcQDvlTlRbHEGe/ni+ioBk44+
4+s5ixAVO2DhkEp0kgxg2rA2MTYFXxB7refqCkXzjaSDJ7EWfIxdyqCO6XQEYiO4Demzl0OPJr8f
Z+A125FgN8JWvNDjbBKTd7RT04HCFw23o2h4piFD8Bxces2g7TUDPPF7TQ/Oo0fTNWG3bJr8lEBN
bM11WIYnsqv+tkG71o+nhkJq1GaNUdNreufe/aiNtJERku+Hl8F50HqZ54E2UxaC+Mrwv/YTf6wO
1WFjjDE0U/YDtEt6YkEEGHbt1B/DQE72MtUZT/gFiMT8FP6KCeO5R19haqngcm7r9w4hM7Plzb7w
r3u7ZEzWSp3wrbS8IiiClWdsjFAOeS+UFsJvxqKH0ZJYYzV0dhVcSTPxs7vb6LUnb3sATilRhcIK
OHie7Ca9h+Au4kt996l0Jqh0YizcHe7taPP3mL49eShnSc5NOVVREzqISliBijq3ebnv+qh4hxiR
9S5zGWaCLcoQE9zn9gNiWCNmD3eRW7vA2u0w/pIPKdaBcpNhpXhyabNe5N/+uFH4NW/jBv5t+bCJ
/ovONI7K/0mJnA+R3sssvAJztdeMSiQrmdtcpBNc6WrbswcPo3MBqOrXQAzmgdPgVuLjVzqY66/z
Zek0AP8qWyOSlRdQiWfbVho0w/eomGDJJs/F7WSptQmZ+I1950sCmi1LK1RJ523i3etTaxJ8i3MI
LEenpHp3wc2WnIorTJjjTyX+G4ptXzrF52zHI44CpN2xzgI74BnF4E+eX9ziBDUvhi0b5vsOoMDP
/uTnJu9ePkWF1WI6zDnSoUIljK4u1uPv+Rf7Lfs9l88S+bvH+DZOhyCo2bxhK0fBLeVkfs/PCZGG
lQLMCzQvH1tzPzy5ODjKZXnz/da79EDQ2l7be6JKNIaVeyMlqJh8crWYfBnvjkvHzBzSxZJP1sIs
NRufrB1XiiVGklYx+MuYnW8yYroB85wqJQ94BbVrJGJJRzBoubf4GQZyeR+Yz2HwZmWjh9ugwzLl
BffqnEAeYc/Z90B+i318/earHi5ryP+2hSeZ+PD+7Jeb7+eSk0iLGUsJlIBLSI4u95Ci4HHGrkgA
aPX7eEgv2taCxfIeLFgQ+es3jMMpex1KHSAUZY2YwYgISA4cdL+1AWkt8HWthfXiZU65zhxCU2x6
JF3sTKTKiDEGENry72j0JlfAmYnsxzdzyV+A7A1zL4kP0D1bjmwgYpE0l8qibR99YBy25oYgtnxW
KWeSpLJqEv8FNxzJa4crgfnlkGKmPop7xe/tCFeQJiCTF3IbtzWRVPfp8CDLgLYvfusSRBauWIRW
lhiKfd9w7SbyfbKlhLFsBn/UOPj+d9lfVuTKVnUjaFCwkmxNJXVWMDiMJ5FT+XRd897YTuLu7nSm
3WEX68nMv+0lO1bmYgsuafaVe92FnA1LH47mIvfqj8eEhfjDoeAN3xkafDegwW/ZlE4Q4h8J3xLr
4oob5H0iYwF7QmZ2x5fhK1aZMjPktiX7lNnxndkF8xuQk4OC2rpayzLV+K1gZzMCVU+WTDr8qla0
TFLzWpntsB2eBnLrcDRU+z3uvtefYaN39/MgPZl0woDBV/+r0ctrxOv7VPK9BdSZWO3JM5oWxlAJ
o3yQ6DCCVtm60Tx+wFjoIqdAenR5ko6Qwi8kvKz9nMOZeBpFElLUI+DrOEGVWY4NfvySvYsTuGjy
JZZFfUaUKxVngmiiE4ltv14PCEn5iej+4qh9MV8RL4om4QyBJKMM7esooqoxodfa+vXLnjPWh9Pp
fo6nC4AlKl9d/DaIZ809mmD+R6sHvlNspIKQZn3sSwwgDACVEtcIxfmlOgVjUpYOu2CZbgA9ykGt
BvA+G8RDNSiQ9/RkNZELICXQhM3kTq+7O2AhPx2bQIbfk94cvkl/2DfVKZS8VbLS6GCNRvFAi8l9
c58dYHlT+H4f3qQICUnGAx5GOspHGe3SpQQs1WOaFsr/WkADpAziS6yjNyEjAF+Q3F1QLUnvnw5S
44BOMlFP8enC6CiuOOWDHtj0/xDfVGP+9bOvHe3reAWCEtOl4YFDc/B/YKHWBGgoeAXtyKSNjJf/
Rj0yzSD9VVpWcySHOtJnt2W5vi2NWSNAWjzBkze4c16HaH/QAXU9QTHA2D1aldZSechAqAWb6AhF
3iV4mohmJS8WO5CzI/rVW1iikzhNxGUdpSeRJ/GxHJ03rLbzAUMPguZOD8MNw+napph6SOYiAa3k
cN+DPE1QCm4iBkPsRWO5pFZ0iegMcQriPIj52F/gqAEcIDBA4kqWV1tbz0h9SJ9EHQNLBydoEmDu
IYfgNmJLINQKsZ17c/LaSHsl9IsGWij9HzKOws3A2cTquUBV3zvvIqoIu87/cTOZAB8OSeYECaKv
ZJ3uSf0bDITxyXD9WkhJjiteaQbg0Yisc2pYv5KK/Ob/UC4CYQLAN9tYmyxxzY625kdPXH1pYGbd
faNGrFQeaFjxygCa+C1MzIjFskwPuox1KScWDq3aKKRkDOYMvS2Sltq2Jw9kXZCosDl5IvAbtUYv
V9+8XILExHmSFsnzytVQrMcE6O+2awS0mqSakAxOw25IL4vLFNUU2gl41yHciJufjEu36tDWmNZp
WNzhKUEHKnu7pI8zOs3I0al2QuDCBpkrCjDG+gEkcDTQNgFlov3X7fMQu4fkhz735aqDbyueZPpa
XUev4DquiOZAVL4G0nrTPn3AIxjo7jbMjuKyJdjnddAeXQfyszGLe9sN1QyacgB20mxgeVt2JsoM
4JV+D2BkFRbuNFzFXJntT4ANwSykAUblAWlYn5lqZkFjWI67CMZ+FDeHX9czBo9+FGaod6LDy8/k
Z8C7ONR7cruGdBL/oT0G28wJ/ZlsJEm9lYhXr2wed+TiF/tIWy9roabrs6OU9K7EgiCaaWh+r1ZE
5w3pSa0t3zT9fo62cPzcqxZc8+UD/hJM2F8Nl7jSvJ8DOAfpddlE3Ehg4Jx/2kHedktiorPZWHMp
O6MfiXhyLHPZg6BNmU8Xoq0tt5b9HH9DNbFKoPSi0yLkMSezJmoj8COZmS1kXyUWqPNw2WwffW3Y
pdorG6jUfMnNrTZnTG7YGbBpv6327B10Q9HGyyMUFqw7tageYradgObfQ0zHpXHVmEoIJRHt4tNQ
qg2Gni3zwRcVFsvLTiCO5IJgSoFEah9fkFWQFNbMEd2WyagbkV8Ah65Qh7zg1eRiUp+MXiHSji9a
I3waYbrBIxeQ+gVZSwoAasvMztZtepteOO7zhCZZ85MApeKBjsilMjPcSGncQZd6wXlEuwY4jNMB
coL77ImtI2SfJ0c8Ok0eISTp0QdLJIyOAjYefCgENTzzHb6ACXuBBJWsjhbenHPiXKLH1Ar0ybnX
GEN6FHnY5DzQvavfXGytoeZWA8pPPx03Hz4z8hWqSkz0Cl2z/wqbg1vTbyjDLgsvXh64OMIHDpFr
xVDbBZdp0kiLrhIpijyDbmCrF0NcrQe6EG8eOK3jc0fBPIDKQaSXAiJXdSsYaQcT9W5HCgRcHRKG
zfOoefyLYUWXkMKlNV6ozpI13ePXin/l1nnSipanaHjJrxQ/mUIUL9SZlGVoQMI87XiAfmIM/Lb6
RLWSYR93u+GCaqAVEaMJNPlNvEEVHalPSH1ETPRlha2OVBtpoTsoAUplZyxZjOWQ4mYWRAMa6jQ2
FRue2hMLVZmgdSq/kKFK+y+b/jGgSMSk3J865iD/RVzhN5B1cVIS9ko55HOz365bXoutMaYwK9+f
znn5dCg78vQ03yEbgtzCIQbnX2iV6HckFugTXybLFdbVxTSwdv6En1Hs5eGnzbRSqJ1QYfPanR8N
TpUwreBWrV8Qm16U2aTUlhMD6pOctVs8l+XgrZJpITipQ1IJNQk/h2//RcsZjKF9WtxQ2FH/HoQG
CldQcfVo2Fl8YuQcQqoeKH1aQEvVp64eIC8mqAC/oD5EK1mC5f+cyf1j5VPxhTfxIOBocS/cLNY1
jMs9he5khy3vtnXSNaCc/P55NGbQ33HvuC1lkW3g4CElMblMckRUPs/T25AFLh6Lfe0DlyUpLEnI
IKVhMRrATQMaNuVa8aWQwXqje92GFjDmqWOqaMj/2Cc+D2p59GzTgpQiuzE6D6lvUId+Hbv0pJa+
1J2JgXrCMmbU0YY6fWJoaUXxvIbXux4eIx6Tu0PjRWjH8bh+RzFvTtqdnqcXkAaMNFLeu+wvVN9A
5OOWVMD5olnNeU8HoarFObwa3nYSVyvj6XVRft7/Wg/n3e+Atqy3VY+HyTCFpkOZ3FKhgfBGtN4N
c/EkbKOue4wb04/iI7Z+XLCmJooB6RqUz8OWEu3TvB/iw3Ov/Knjt+aegHtYQmm2g4P7+EEHtHxV
BgmeYNSiyyA9xh/LmBDMg8SUTtpP+7STDk+b14HwZ5WBy+qAymiWNPywLfqWdWyNlTqhUfNt8Qof
kzbAcwJNFwGp3drQ+BLNDL2823aOK09sfg7NN91Yoc9CRXHKzEH2hJTwtLnudcBpnhP2peEkND1E
SJ30lQ/BfrwitaAbgQL/TbdPl0FrGzbR5CKBoxs2tOdVO305CW/pFHSGCWLy01+sOZHmbDEgwwub
YjLxSGIV734KNMO15BITjVG/3SQo92nbploigGIXkz7csPan2lHcHcQPDALLUGrom2wq1g+YGgyk
+vjpSWVSjDsSV1l9q061s1lf7UMZbT8QiDgZoAAz+iFfr5NFGpTOktEHgiuFhfpLT2jZjDOIdkAP
hqQLiZSBwgsCLpGCaKaSHznuP+kfg5ovZCkwgiEBNzC8ee9eHFI93nrK76iGXpCbaywEompvjLuU
IFvjNiGdQnNzEGHzdzX4MiDpKkHDadx54E5R2SALw6FH/i/QrT6lq8rBALbr1r+RvwpiK7Zlcohh
LFh9VgfNhKhkW+6LAiZ21qkdxh+XfU6KL1+rXfqBTbq3cdQA5RScM6b6KFinIJ0sbNcJja/qtJc0
mjJ0m0J0m+8su9yePt2rOCpahqk0vAc8YPOsKae/fNaTtPmhToqN+YdAeyN9D7HMFLd6eXk2ABbu
rRUdtpYs4JmfkeggSMKhp+M0SOb1ATQiFu3LURbvexN5p5Ws5eeSwPVXC8UxihaywX/lLdnpyBU3
IU2NepDAhfPMG/E001sNYLMW1uoDvkpJs+lJjflXozM533QqFk+7HaJB5nYi6TTHTe8zkSWbS3Hv
bwc0+asvhKDt4m2ogndj5EOAIDcpFiUNG9kosbEQkhd4EwXNCB/JxD2pHkY8A1wYOnhTYJqNL5fp
5jNkswiJ9ScrHerFm1CiM2Erdy9DaIsITBT7MCaM6JgrqDLksiBbAEddFzWuVwIzppPXxTrN1a3z
mbyf9gXkszOAXagA8YFkjkraTIEy8Zt3C57tjYKlXZZOa1wkXopn5dU2KPt45nZ0XaIpP48hs+XL
68dqwVZBdNRXcTHa8BqPvxKoDrQaTYzXfdLID+Zw9lvgWohB6NtELRGowDAgdqe/FysIsU7inJGR
N3UatmBzhqfCGU726ENfWDrdkVeO5p64y156iDI0kjQ6pE2fDDzYFPZ9aWTT08mLKTxvRRn/oUJN
80fqMp8Xu+S1d8VgBgn+3YrJZJw22RVl+hi9NfItKnllCwbSRXcqGiknpkEfevpAqj0lJv3GylHi
OujjxGAV6HU0K17D6hRAyS3Bt0vvihmJnfZfP52/TuttJnvDMeCm+yVcPMZeH3ZRg+IP4vKoGHMH
dJc0DYX0+6R2UqzoR7a1WrHTbjp3tpPHxUaUWvRvp173h1NUFWH8dGiieaPbxgy1eOvhppn1pirw
okCuZfzBufA3QNewyaQvQvafE4W66FBqPR4b55DgAWm6NEAfwevbngKygz4PI0Ztt73z20+eXtEw
cb18Y7bYpBT+om7cNaNnkHfCwnDjEfVBtXCb/ao70FrYXaqrJ79ZPSiPtgC8L332kwQ3TWritAP3
m/3J4+IJCX+BNsBoQsu5TSKX0hYN/Hz4+YzeD86YEPTfF1tz8HaEzsjjoJ+jd8LO6Ym3OveL9LBq
YoeCgwfU/zs92MdAQm2y+UugUTVlFnUp0tIGPNtp1otKvVC6Or0UvwY9fADKeqcBmfMJUyGF9W77
ttD/JizcIwTpyi1kBulMSrogRJRvC+w6stUbzYBXKtanDw5zO1EaBqfZXPEtgV0/6cRvEUqj1i6u
Rwacxvje4pF0lye+HbLsTYVMwbNL0vB/ibJzwVRMbEjb0wutqHQHN7V5TSqpE+miNi79OuqKjamY
P1+YaXanh/0BNbjC7/aKfoTzhmBjVOMo28raAjLvUYJltZk+o+C8yRCnhc/DtYW/zPjpMeCeD6u5
Ok3k+vmPME+9z6r58DPYxFjpjuMZb5ozmMISwv+AZqph47lA8KuZTarGIzT6FCbbbBfvt99oufsI
968GDgbuk1ZfLFaTV0KOreISJq0ChauJtR8bLj4irDBEFSwiuXPrCQRfrUsrd0RBBvjCOkgU8j4w
BpgYFjJ/BFOkbpRdXqMO44k0aMbLnVjlKvgWQQVnBwdg4wOaR9GUD8Mi2sUsWNZQsizulrjUr/X9
bUOyJ1X0DM09VZYHckZH7ZrPyrwsaSOIr6kkatDCj/dld6RTi7qPcoxsAGIwVLv0Hxv0Y2zx9Hg9
vBZii7tHecJbefGEzED6/MDBEQtb8MlLsEc20mC5AthhMWcrfdmoUrq8q1Ng7BlbXALeebYQXT7G
B9gr9fcP1GlXrlsikhaN3Io3ZZI7Yj/SB/8IEYAYDIIAUkkXC7tsgesacnwioRKGs2JjxvBgwJCZ
1s3qcYCC9jm9jt9UzzExE02ReBLix9xD9DK4D1uQn2AtDwxYyfehHsBApmT0GlRuND2PL2PNvQ8v
46zXbfUvZ0by1szBZuY3/6XMsFWStoKQ0gHAeJvUKGy8BWac1zYfEKltJ0yYL2hMDviwlXvpJrWd
g4HSga1BlRK7ySQ44cw2bgGfJCZWH42/38OYrmz+tf8eXzFX0R1u0IJYA264ysC5oEluF+cLTDRy
Vpr9O/KzVp8Gh48Bw8/YWhe0EBqGwaqfRf5lMmdx2Se3STLKSrJdHJT66SiibIiJMN4JGF6Zxr43
4V7oeTbEcDp0dAZ51eaiXLE5lDPf7KtUMu/YG2wYWKKLQi/LBfH2KnEzCXb4LMOYl4Rf0fbRGzFm
72bBNXTUVeJO9Rb+htwfpyMs/YV8QfsBnpbKi4HFoOYgUSzNVGHqcrVx2HmBHtzwcNSIgRtYBcmj
1D4i2gbYOA/dYBHBBs/jm31eJieg6pezFvIH8rn2T0q+u387+21gsFFd273L4aX4OfQ2wvBV5u1j
Wzu8F1vmsEewmiEBt9oNEyESnwnABDNId3NiQiczXgFOCmIk1mMC2KDp3sQoeMUiCIqP14/qF7P7
CNsLlYGJYQROlSnLB5SPG3gLNkw25Db817gAE+IbWk22WHbgqjAbnwEbKWbBez7F+BIY+HhcQFQj
d89TFONDRzN5ncjqEmBjt+FopTUCsvEw2MN1gSu3evK+YKX3OHe8bs6qnG3wreTzcAdaV5dElLBW
WOcod3nGSoOhpzlN0qkJHyeD2MOqCWL56WEzVbCEArfSrAR9Ji4AVB80x6DGhKOC2DQrK8RcHr/X
nHSGAweyS5gVI/wybmLSIQsRlBv+nrIdBUmT8kLbxRiEIcI2hScNBsgJH4CX31xtNpLVfcbE5Z3C
BfMEwyTImz2sjfqEs/TBHA3+23so55hzTR5BbuZw7WhTQMqGeQhmpijCLv1qYVBrlzVgHXMe7pm3
uc/urESMP8U6MHH4qYGCf8MfXcyhLjCiVF9OL/s15wPRKaoyVqiXx1ntQ4CiPYLfxPlDLD+G8W+0
xnMCwcSGvTxQuF46A0tzzgG+Jag6HxNGIypYronOS8WsYAazhLWX37RKfsSVEC9Kdi+uQIAcr93x
MCdMg4vPUGbwo/JlQ9Ec/yMtZ9BxAkv9FmMVAxC5YrC0eUOo59wpClbd1Q7fu/OZqw50faZWL7Ix
x0YQ9zwx/M4Oim3WY6yksXNjAeWiIS63G2WYzwTybzPGocZk+MbC7IcUg50DZDwohTD53h/vQrs8
hvglQMgNiwPLedl1EErzwbkXw350pgCjg/9u4I172Dv4LSwVmQOgaHgHyDCRIa4yv5+bzgHWV/9M
raNl9bKQAZFmHmYZAIus6WiWwS+YOliiwkeci4Tv1Dbx+gDS/Ynd7kHOzXPDGXf0fhP3CuxkYD25
GIRTvwsvjrYgeMLoECaiuYc0STsfWqm7fPJq+MIiDO+sBAteRipS1J/P3azzWrHwaPolBRGrtXhU
obxjMSdDdlufLeptfZkPc2wz5pc+ZYnf6JdLyeQEaxIuNvJr5I/MHnkAGl4+A/OP2g4SXJ5rUYxh
tLkd2ok+McWUzy8TEcQfAiCCHIbehTAb63KKeXvmjVhnwrJyOKknLkw544Oz3XEh2ESZc6/plXfY
Bv6DY8WEkBf8Tl/DvXcwu2Z1/mWDxUSMDiRrVq8Xpr4HrkzxR4WwnN3pqyd9T9IfTmDORE2sZsPO
Guy0L8BurjkMxjGkkpBXI2dHD403aorcxWZG46OnWw+sGMTDhCeoqHVzAT99mgioXvqT50TmPgLi
+u1BlaWEQKgBOsAq3WTU0CnCoLxD0JjjduE3aR7B/PjAyDmhJRvHIGD5ort8fCaYBrHuMSm9YswV
VGycR+r/d5YqDBVIALB87QbeUzANBiAcgAfdJvyz7vRN04Z5XqSYFJ3cy9Vu638NjeWsNdo+Zt2u
PtRu8FP5e6V3PJ1MROt0f4qC0PnOa6JcPk+UV9ZrGNbJB5VAjk30do+G7/b88wTEf8PJA7yA4llu
R5cu8oe4dZlotJ1oMfTZOJ7IrFN3q93s9jXymmpQ5vzxDLXlA+etCKBptHcNkFTQ0I7zPC0SCuEP
hDUOwscbkflqCeZ6hdP4wV31KY4vel+cbfp6wRov7jMhCnBY/TIKGIMImU8y/T9YYHCtGUgaXmA3
J1VZLd+ZCd6NufgIiDBXLZZB6IW+0u8w2jSaCKSLEyRi7F+2w6wxSEVqThI4SPHRuP22cWbotWHZ
KqWdfpwIDhHbpIrXQAv4yVEQ+xVcDNo64kzYl7yEfpaK195dPbA+Pukpwvaxt7256pniWspum7Pr
IlpRsZp6Pv1t9RdzUnNcnC+p10qD1OiXzenjQVxN/7fK7GoLI8pYZ62G3lN0Kx7e0skZppFSiolk
aakAvobfRU6I5ubkQGE0wmcPW7vbDz0FyS2tu9NdtXytCTDY6BvjKGiCW/QxjuhARnbjzWn0oizH
MolzmYuclB87ZLRZX8dtCjsdCyt/gZrBB/BWGr2wHA3yfenne4OuBz/veJzvi32+J5zT8Qg6KKxK
5KT42NLwBlzL2f5sc8Cq1hiQwEKyplamenznDjhBo2Wfcx8nN40rgFkRFUFQwsK+qc5ZJcv1Pmq/
+ATKO9ROQJ9mUdJq4U8reZGT2SE7TUKdCgcuijAI2HAMAf/UdePYefQhVDMGaZDXwrk0pV9dK8BE
QjuF4MK7e+/Rta6D1iRZvyfbnT5v/pU/jY2G4HudQdQOnGePN0BY3zZzL9uaD8X9bJ2fF7G7ZK3W
djR8n0FbRgYtZ9V5+rGuLa9cGsfPDomVhbbqfXYw64twAbCbpZVcne2+PLwVWGm2dnZvf+n0SQDf
sYqWe8OqKje3Q609ivut57r60162JDMlqc3Zab1G5GSXDf/MMOqaqdSNxY8FR2PCkJUOoW6BhRp/
vmwoXZeTzOrCEfFTWCj4dOdB42V6YC1d3JmSyYOBkoSVq1R+ByI25mbg4Lrd/iXljo3d87WjJ0kF
lm3mLcqLJx8vD+I3cVWhRUrX0YgLY6vtRCDe1DmoTr4pTTHPdNp10p8ZnZ1BfMmA6rj3pv+gtPg/
ms5st1Gt28JPhAQGDNya3n0XJ84Nsp2ExoBpTPv0/0ftc6S9S6WqSoJhsdacY47Ga12dHfV5Geer
Rv3NhsMrXuIp1tEAA7gGtANze85eP5rVGjkMM7XJL5U4wEkrMWkmXkdC0fD+nIIIgEmn31AG4X7q
xgztSVyhCcRlE1Np/p+MRSemaw3ZFJ9Om4EcRuaQTk8Uh/8lpONxTcviRw85WmBPfCl+2LUBANga
Hpvcr7FY91taYGP9jeEonjbWP0tPDutmy1lQI8Cn4eJGz7kM3AAoOhDMRXRsYbbtthqsbfA9zBS5
HDjgIudcnLrVSeMg/eeHZDivA2bs3zLSF1wNoSVMNseY9eIOtMbQtb9XDHhstEgloiJG5MpyUo0E
fzkSWORdT7QDh1zcvm5PbkXDJUI4OQYaNXTjyZPXqMgewNT0ZwZdkEyAC/bK+m/jVonDqUXaH0Xc
VMTS1TwhKfJRHepdzhT+YKpl7iRii/QZU32qKp70SbuFmCq/96of/yvWdc5wCuDJVIlTvcIDnDBo
xo5k7OgRV5uhhEQPBJD/wcYxua8+lxPmE3LyCzadLTXyJ94OCtakBK6sKvRgPlgWE0kRVOQwS3BQ
3LCI+4RWcjVHybFXOjMMTcgzm3R3jnk9vMDPDr464yRBF83YRqcKQgWHf9Y082yZjgDa8dqyGICf
OI29HgDLAqXSVrPQL0Of3xbPXXTSfc1uMNtGLIJ+332yl8+oT/FZdLjbrA/Zi9DnuZRmokwJO5XO
Ux0Mh9mKDcupKnvHASQpZpgtgosy56jAGr1wmqkCyY7JA4oTnFHWBZ7/37SaV7yhOLfKqUJF+78f
6dOh9jCpINrIZ2nifayvzqzeDY4Y5YbPwsesv0sX3FCNHAX07uVgy5jsZG4ezfF4kLBnEq1WelC9
U8PQBMj5ptUJfaP2MfCLn5oSwkj1PYVoeWDPmIAzzCLo4abeaWobmgNI5J5XirHkgZPuxhmLvYr3
Kvg8zaH8ZwCHGi7DHYR6kMPxSgLJPvbw4hIvL8PUDF+QQQswnMNQjqHHqUd7lpgDjnUhyI6TnelH
gw2rnQ+vhwvhYfDbG0/wtQKy0Ov92J0ihYkmrCr8oOHZFK8Fxl54wg0bwM2i4MheMMyb0kUoQ27s
A1W7xDAsiw56s0ZaZXzl4QXTsbzxinYlw81IV/jSBRjfPX+L5xWRh3APcLbCdv6EXU5wrhimTOFE
eeVi8OWUvRl+y69ykZ7+rdoVYAQaBzpCXKc6+oYOH4dDCiv0I0630FTqbicO51ZdPQWuCLu6qXTn
1bI6bpNozSO8RS0JFGsiw1Pk4ZjDe49TTg+KZSfChECA0nyD3WurCnJOzUvTfERcH+FDGJ7wKiF1
wmbKLUqMEq0smuKSaFw7r2f+X59ARIFAcOzUDfgyBzp7o3XGT+xOnkBR/eK9Sxr64Kb3Xtle1Tb4
82X6Cv+Zhr0C53KZ5lO1Gx1Ji0TwhTTjD8stO7v6xZ/nyjrITnW5BwMi00PJbQ0PLCgh1vySwIdm
SnyhQWJfAf9KSztQLA6i6Q2G3ktdlpoztOWxaRBAwR6zj4qloeHRJngNfvqAs/MVayM+FzAXpaWG
PUl9R4iefOJgViEOGswKq3OcvVYxS0j8g9w+x+rP7ho/xqgauTC3vDNzLEuXYn5UQvgx6j5inZNP
xQhyBfqZCquO7AI+ZwdAXFoCRCFuZ46pH8PDS0r8gmEpLM67xCMGmtnE4zpFyV/vDJAjYRWBNeNB
vHrZimEJPxXWrQNgGIhZ4T2/6p9s31Ep/bU6BuzYDOTbMcV0cPs+PGkzOCLe6b55m0Js1j+MIjJc
jSnlUCWmOuPtbU4q1Tr4SsMDULL4XrbUmqkZGBt4HzAzkLgI33q3Sp/LRHLTNzTksjxPev/BVoDG
KC2JYSHuJfGgN8tsYZlLOd5QyBGfvJKZWkDnEPejC/ZqwqROM3skro2SR1o+BLjlA4aN3pOtt2AY
kX0Uz7MKshYuuyt7zutLvKoD5ofm8LYSGceWofgeGaLUTDQKdj06PHg8lDMEkvyKUDutkNaCgXVq
9VBUGtt4LjAjnn9l+3H4aMUdVOsKCyHDf492QN/RurF4SkQzqY6FsszrvcBQorFmkEf8nlx5lWYC
A1c2sRyIzJyLcNnFFh+S+FRUew0z5MieqTazqNnM0mautKHG7DkS1h2+uBz2yU5BwHSq9M9IxIDI
imOrHh3jtRJfOwUNpLHIVVb/OvAGSGV/oWpLFVyc+Umd3KWsFw5nMt62lrLXXlaFPXDux5JTwYfS
3Tf4ALwy+DG43rR+Mt8/AdIFU/1owJKRlr4ZZ5/n+p1/FTCQRKLQQOhCuO/hkqjiWOS/a7faZ9/c
Qiqu+psX+FWseX2Vjg+yYi/q1G2mLLLGogp8qhzQLVQ/T4NkucSWt8lUe45wRsKdH4ZBk/gMDqtz
8gUEQLwXbteot7eS7uUZZoy5J0P1MJuoX4g6mzp1DMPE5+C+VKZOXgKa3VoCl4Cu4/PNMOl1YwSO
oRNvdYeZT3JQuoV45e1kjsIIQ1qFH3KBt94mqtwKPh6Oiwvd7f5I1vqhCFEOCfwE6DSzrYR9C3Cu
k6hmVtiGth4Yib4XPWhC46hMAtCRqVa6DDnCGivBIHgyhKbIPc3+dSsvbIfjH7w+2mHZfiRPNyws
QrwHzSnRwMKzu4eMFb7mJPIONoTC7g8LfBBrenj2+1rjBVxgu1+my6pZttRRnbwYx9Nc2Gayy2le
IbOeOy0oR4t7tlUmkCXLc4jYhunmByqy+qHOoDJ5ou5GrDp8j5avB24cRm/L00mwUOFouSM85q+C
SaFqyrS/nZmAAyMY7UA5SIISTkwgrnzGOfRwTtjYqXEDwQatd/J8J6FHkVix5iuwxWSTATzhn4Fm
g5KWE5ChxtycQW8fPAnOgSwtBny6X4orh3iw1hTF+J8+32b3+ZZWjbLhZCUzjE1omUOgkk0rwRyg
MLvCNM4iIPvnfJtS/n3K6De8ZmZ4VUPA0mzyIHhyMLcpoKqC4dlk4vqj61O75cQZhmMhb2/5WVSF
+2J/D6PWpjz1uIkvPMTfIrpTcVuVuzaurS712iesBqoCEShJ8RiGdLrdYoNhOJyCmIK1GDLrTo22
rNlK6SYGg3vaho7hrzNrwYFdCV+ZO4bjDGZb7HzrXVKvGM8Wd3LdXQEtMRMOTpvZe7AFuKqzz5Yq
Omt2knaYv6fp8lBDiwSsQmnVw5GlLHxZqWt4qrhS848MeSk/QVyNAvvisZsfivZQkeUFwICOSndy
DZdOxEde3npz2Qsls2TDi50ZkOJ7lRbruN1W3Wbe7sfQD9BRgzF1zgwuVgDywgXYIRiKK2GH3Htd
ucyJd4mwzLaT3sZ8SnhaOmxziijdUt5eTbGNJsgcGc8g9Jm5RmbpEYWqRbesMDdI+ZTU75in2vN6
pTKymt3EBM7NQv1RQHCO6hU2ak1oMnN19udV/gh36rmdtupNv3ursFdf97cjyFM2w2f6dJD+48QU
LSrkbKVFXz2YEL2q0J6J1/JPZstawu19LWD81XDp0ujWoh9mKBWb+PeVEE3BAVJyG9V1f5/8VeGF
6BhgOyM6+dcqF5ZvelLJ1VWnwaY542ZT8fP4fSPx4mATdKuuX6m07bonZBwZLFhfK7ByczjA3K82
Wc9GPy03OWRw3Xwj7ELe9z7Gwj6vvKpbvfJVW4FxO3HivQGDiRLpVgKq6MDmz9XYJhEjfn4GxUWb
LfTRTGor7Z0g9Fugp6e6jb8ZbwZADCqPlGeog8U7FThr+dEOpgCbVbXLOYxmXyz8HnJC74ylQxCl
UzGDIxBKW1HQ9KKfFtscKshWIgiitxLV7nK3p44iWsswYyqEEKtz6N/YNfPfiLab+oBZC+81xCwo
3VArexvQ98ViIZ67opUzo7nNu4UXOiN7/Omzl6OhFkLqRavP2iAAgHqa7RV2R26OyBHLabPj2zLP
5T0mjw12dVJZCS1MaRlQdd4QpC0FeTylDRlpW/G5CmiKJLxfx5vGSEhz5YDNkDg3Lt/TAlcFv3x9
J7gpIgzCs7vwmLYKqsvk0mC2S8Rj55REI4AfQjSCUoyPLRlyLHzYe7Gjli6/0puHZlvYsEoM4thB
hDEFiwgqcTLdbzSvRZ2OTkh0jNTW4YsTIgL9K7ODym41jHvtnNYX+jkudII1mxNW15IkgMs3E2oZ
TzJ8P7mLyN3BEj5CcETwXnq3zkQjk0CEMyXOvQUgmWSYKTgP0CK+JogWYOSNjkgTPdo5ktoBAgjP
lOMWRM84qXM7G+wgYF/yK9XGLvWNmhpgHuIFMY5z06Ghos3GUTum/8e5nsM65giA1ekQKlhAP3qD
l/rGm21QWbf4I3H6FLxO7eD0eM9kK1ZqhS5gwPXcDnM4byY+GZpExcbYwWYdiLQGAETFskVZ9iOd
GYDRiANqgDXQ2ExXwPP3Jz5CCzrC8zbxwRupt79HTtJ3fUp0J2JcMX+tQ5iYkYf9NB7s6nwjvndR
v1OjXZnMrIT0v2c2rrVEc9WnZkUyBF1MrWsHTLbOuQ4yCuw5uMYLrxkaX5nwpRJn5R12xbj//NQH
dO8eIxExXdEVRF9hT0opDV3mMaiK1syNCfh4McJheBATiSkytaPXodTBld+nz2GY9s2QNugO7K5s
TNOiB1HUBU8LoUvxt6jZ6BGxwSczgS9G0oaVr90g0lJo0EAlhQsLrOA8OFAq56i/AXsy6wMOAvNu
kddu+dpLGrzbrgKQXMbFoZA48TK/FyeSUkC32ejunBbGWAqgywG1WQEThlQELzyATDQwqzGO/MXa
sv8Rb3gdZd0EPj7epO4waYOcqrvN88QU5rXVinNrLDLQZPi67GnnlH04AKtlEHSMMaPbRuUVHitE
UtZEpjji67MqWUNYsOCiVUEb/Spkc/7NP+gw/xwgQWOWCLPK5rsIJwkW6ujNNxz5wwKqddKcVVm3
pbp1D8FWr1ChKc+NeFQA9mrz/TuchnV+g4+V86ypOLrUed/wkzKAj5aCrxzHU22rocUPfs2h+vF5
cJ0GDCTfJp+hsJIG2MSME9j8E/MdLkG6BohTe8w88fm065Eee/M2411GNgH9ATyyyelweENYNtCe
eADdpnqNK8zVFwr24qHTt18MADpOFIr50c6IwWHrDG0DbjQaV81+stm8vJwoG8gtBfKmVfFyVM6w
3okY3jeuSu616GuVXyBfQCPBHAmsHgkl1hGFyeCLIhDneRm1GQlF9H98kqliMGnrDHCxF8esAwF3
IDZKdTkLobVKsqlhdMZoGJd54KvUjCsHLrHOYHL3Ao7sLB41jJ8RUIB0zJ6bYFz1YjvmB1nxc8Ic
ICIKyRiYi035StZ6KQM3waCVUwkYQoco+S5XlHKiESrWEGKwpujHikpLg8BViyGVDHtFF+Gv854v
eyWw46g05xNSzVBobMa90dAqN+WwrpPGMlImRIJyU6J4WQnKcq7huJxjDvas7U6/JO/5omVq89Y0
oqeKdVYMTpmHjBRVKMoidpOSkX7ksnjP5i9OUwkcoyG/krBeiqfhIeO+uRYU0haZO3Ud+ln6CKkN
6KHf2H0jYBY/8oiW6gXatBplxI9I2N/9DfltLP+pIty6J7JVichSOT7IQYoCfgkTDpdlgjki7JUB
v1L7H9drcunn+JPOdCTjy2dyzLkegJ8EAw7zUz4WF8HfVXNID/y2X0OhrIbfF28WuyObHHHbkAx+
GMJnqTV8zNmrMKW2XsxnafDvgjYh7jjKTFN5WHePcdph6GmJHWSG96/JyU1Uk5jSwU6kK9Kt/j5n
ZCGh5QK/yna9W3V4KfaFuX/K6zllG5OtW4bG9RCNpqqyiNbv3GboU3CzGpoCFrv1RD52qC6jPX9k
1IgwGy+TNpMzCtLKUsAe6EM7tDCIY3hf9PIqrFaYAIiYIqdL7AamZEZ3P7+2sj8uY1alGR9IKswX
0ir76I8kKs48KupXS3j6BxxFSud+xRVHqNjkTaRsCJzp079x2CXCvnEAYfTUzMdvBmZv9jYvG0/V
Tb7gg1oj1szM+lz/UOGn5rDm2F0kW4SpVrRV0FbzxtLfvxgx5Uc8NOeFhRci7p4ln3gVdcdqbr32
xXG005YEJjTUERUD7Lnl8+3pj7lD8+rUYBi39OlzA+ar8CcNtkygUMBF5gN7xAeb9HvRrB8BNnXc
wmWpeSznGv688alOjogNTgblqpaPstIQ7rTiZmWDk2bWHBqQlW4f2fmNDUg1Kb7VACBg0xM5pThC
6bztcA1DP3ON6FPGk6XE+dMdMZGZU8Szg3h+J0ELk7C3gEBjPZ7kt2RQux2SPJkbTMvm/37pcQJf
0NLUv5lL3AT/TykACzqHxYiRSH9O+j/CtXYSCC1wRR2dgHdJtyfl5trXp2fyQxQRXss0SLx1uBM1
FuFCcgCtySJ/6A2LwMw/WYTM97e6coLEJM03wh3mWDJehl9G4gynG955fDJaM/nhEEsx9SD1FWg6
xUoE6zyQKsN5wx/HXnbREg0PpKDZGRkFonSIgFYULxbOIm6hT0iBi96dqb5IP0M7kdGaai7AxvP0
opxhy1p1u7m2DEyFIBWbX1K37/wAW3WfoBnCqWx6BfwTAjJ63JdxGGCWhqpvXEeQAMOZ0QNy6YvG
eylecHw66SaxE4w/ArgHdoxsTVhHDSCvX76WM3gg5FzCFSEqJd5L8iS8q7LdbPAbNPGcgvrujZ+V
5pfDTijVxRNBksDYnS7Q7yANvTE2YySs7sKjumv7z+eWHZShMzIzogQwALFVKgM7l9ezC1ODcEXr
9P6ikQRyXhrGrslcjmR6QtpFDnhhlRAZzbFYuuJ3B4uCYsKOQFJRU0a2fsBF7kJtyHKPp8H1DP8n
ZiLAx/QQIJNwsKaxBDFBs9/+h6SUnGnYTHYZPUxlTTPN+qX8K9c2OtN+yg0oas8F6QslVZK6k+9c
efwr16fSWFPoy5WbIqQrhAbIeGKoka8K/yiC0tEwZQsdWVlTiOZX4bPYZb+BlXvdFXs3KJvFesrp
jCGsEFFDhvh5uIEOg93IlSViVTCj+jO5DeFNOrVfOd/+T6LjEJaVfGmd97r/YjpVM7mqbW4AlipM
GylC6HamtFJG5RR+IQbhvgqPhBaUmJbppSC0kK0tdSbOL7wY1RpbB4Mh3ppf3iP5zvXbo5zi72pr
xhVQJ9lDRDoyCACdbH77O5+Rl1+EJiC/UYNYFVc9U8AyF/BIXzpUW74Pb4pk8/fcCeKPCGJ6rogb
mR3rX01bGI6y7I4UcDPN5k3VwfqJ8eJidW1fllh1Qz0rp6hyzhousMU+3E4BbBDSIB+EZRou2zkD
a9KaDUZ3lxxWHLBox0KgN074b48aiVHEAqCvYfOniaVYxMQcNcAUWARHJADsvWBlzty8uHN7uITT
68ggwfgEeEOg03zw01XsYIJJt3jF1j4y4B454JGojjJLBOwiVU30X7An3nYw2NkbcRW0HIRZSIjo
rjSPxVnehBOyH8OdXaaxm0lZVd+r33QDsKR7yVG+zD6rh7LkZWo0C8yr9Vmz3CxtxwU0W2ZUfDhy
UuQn4PhCFGwkTvoS5hSQ++S7v4XYXyNdMzlBqddlIAVbv+Fejq6ygyRTfz8Hwix4fU7aJ0MaQVuy
P0kzjn2CTuhX6ZKYnHAeD1vmDJzSBc75NLaKBzknT8+z2KTxDEOnzpeIN5mXSvYc7TurBeAPjs2Z
kRVQpUZcbP/DFqrfpvSaCwQ3bt7rO7jSCEKE/mjPVJm8ltxAGSNODjebImaeTb8KJw0giSqbZEpO
yDuPacQiQmNUCzJKtyW2N4zxcCpWfsTu2pYPkFO857o/fGzJEvYDJLpwmPufp7iBM6PcC5JFmUwD
ZMoMXOxmk9N2oxAK0QFAkX+Li8dM8B79PdrxbhAmjkk0kzmaaJgu0Gs9lh7NFAtUCJ38E+EH/f/z
aVPegB0YmTm7BZNpF4AsUO4UVsHZS09PWiBg15KcAgXlFTOgcTHZEAIIEw7KRDC71TOXcFoKI+4N
GCMvH0ER0B90q9z8q30Mm8OGGZJETpCJoS0U5+lEdBT8eEwqVPRNT8mHYs77DL6+mJYtOClnjT//
00BA2PR0eHlUxQDLhSu37jP6fMKOnJPgh+kAP+sQ4Xt8ZkcBNos2EuHHJI3T3yjnSYrE/GtBAjX2
Bs81LRa1LcKEJHRBRWWeObI4YpUcDQno8nnpd0jDaliEUOH0i7CSH8UXHU9Oah3Bd4RZQYOMmVuL
C7XbsuDqbVY7nc4noXJkMeMU40JDL4lxw0fuTubNP5oB645nWsRWg2cPXmsQDUZT48fzjhDviUzn
EN9iwZ6hJ2R7jPoTGsHgm1+MYvNWIASbZExpbwukZTDvrKzo7KD4wPYaGQuzRuLiT5PYAFM6mkl4
ygR9Ji58mhiqOafhBAGbAYqe/eRJ/kmjhbhPcF9XvMNzSEHD4iGK+yRdCMMu9DF2lv5SKJaHkgIq
txpHEBEAKsaf0F5aSPWg6U9LAjPZsLKeBjmKzuzGRoo+Rf7ktiSP+L/FA7WwbR1BQcZhsa5QhiAw
gXpCwUzi3/ALdDtV5b+wBjrC63FeYDZo+FHkvm597bMHYvxLoCy+pyqqUhl31pugecn7C4pX98E7
DF5gSPvy7eCzyNQeQGmOy3PowaRYgYhBpSAQHnbHZMAIhufGzDxGL7Aash5XxlY9KmhvkYKxbwpf
WAK8NNv47BQrf1mlsVSgmjUOwwUIavlyht7SyjGYntM5wIkctzJmK05yq0ETH9FFhQ2qmnT8iGuf
Ds4pee41jTdq18KYan0m2cL3iIIATsbMKmAhxfknycDMFLe6wPwJkYEPpw5vXrJNQroqC9IdfNbZ
17sjAhe4rOW0orRhOk44GJAG4dJYlzMzwyeJLFDMHDJIwJIb3SXZj/5E1tiKmQSnhkaIfOtwpHH8
uPCl9cQCe+N9hXFcXTkpgimcaRYScS3e0mHVCsvk+voeE7NAOQec1Tg6tkcqc4hFJ0zgycRuiGz6
JRXlldvfgeXhdrNxsVuaCB77u8J8F/O/dbonyNX7N98lP4WCFXfKR+EXsT0Z7chOi9Oc4JCbBb5H
hxzaKAe6j/Qa4GoEIwLN1pExFXa5hcyAGvoTCxD+guq10Oz/cSx2lVd+aOBnH5zeIWfA3Hyw2UzV
wnczohUJl8VdGvyYCcTBOLJKEatYTOvgpS1wmVCphlg/4aGNd1BEjDuEfEI6FR6nvJDuHDMhmCsf
pzVTLEn0TccuyHhHI3B7EeM9dTRqj52rWo9vIEkiQ2HPTlUMpV7yW7O1wFYgJ93ki7TBgQ2Y+kh+
4E0uNsxT5kyYUqeDut4zU5E6M/gNt09xJyMMLCbec7U3vqTaDZ5uOklGxRhDC9wrszWbf+pwT0dY
KxDZn8T2US0Ip5YInGShFJ/IYfFKbuxY3UJtpXwdZu4YH/uvCtOgn+eSugfHZezH1i2U+NaEPzGR
slwuEWBluMRb4HLagY6ANNKFKHLYdYodXp4YpMXwEzaivBRpaqeIWaCQRdD7M5ig+Wd4lFF75xQg
pvJHLOBwq28MbNCEwV8C36U/mTEu23O46O0RBTURb0elPQKPN6YG4YW2DoKUTHMIDfOGgSQLbNIa
QE/QjgCSw0N5AMedGR2SH8/NFmG/7PWdGLhliwVbTq4cFeiZ8Ase0k/H7MxNb/Var2nmBcyf/tLk
IIhkiOGWjZRZswZ8fooz0hgGDMNOHjZPbZKx0Lc44TSXm2uMnqGysmibn4IdEkYo4b14DGRY6j/S
NyaYVhPKi8BwI5ZPlnHlhxqbpugKdD8ihUTxhZhdccqnEwTATkgML+MM1x4FG8EFHiWAfyg6bgp6
CIVab6TwwOwBtWVz5ai6MCHZNIjMM6s/Gsf6mt7blXpvSRY045kHmMrRh3MpeyznEhFcU+kM4RqZ
BiTocwf0hKgHwQJM+eHCw0YVf432II+5z8LhRxY/JH375QZD5WwFFInr+KHXIF7BxqLvEf9KfCQ5
qtsVAICwSeeLytb36iqsTMKcv4HNOuSfRH3uAd4RDP6rA7p/VKQNP6Hdh0v1SGUCUhtcn5jDkcFT
H5Q/skk4w2mmcLSg3cW4FPIOhqVQlBOH64pvrwGfB3qS2AHmQP+xaLHJlt/2aMC+sePcnucuqyBJ
19rqfedVR8FZY3qhUVzMJngIffML4hklCWFbTMsnYJgNauhMqibjmP4JbmUDUqmoKjPPeEwg+TNd
heApX7zn3FbW2I03Mvtm+wdwbr6bX965KUs2Wkifhl1+1DjuQV5JD8fqvSg3DyYN/XsLyswRo7dk
eyIjc7EugF6Hl0pk4/UD+H3hTRckEkIwqKWcZBsIIBH2X+X23yOqMYDmkz1vxCPSSE235QiTsbnQ
OvA+Et1uUzl1qW2oN+0zjn95y4AqoQHhNgGr8hPYSmFkSo9DobsTtnx0/EjtHgvkuyjb4Dwo678x
BRMOtTG9LhOkorpIIxuGc0yeFuC80eW11tfhoTgpF5pLxvs8ZWz6LsR6rBJv+IE9MlgQPVO8Ei2K
kQTWxG+D4ZQXdv4bFiMoMAIP2VJw+gGAh3nzkEU3gLoODfKhpRbA0jZ4YJvP+vh/NKtMFsMVIS7K
3qa1A/SsuUnpfILa/KY8PiWIFKZ/Qusg6U6K3JBW7RRvHk93chiCBeVOZz4cRpQxzbEmj6vbkqoE
vzKn2YCQ6HSb4d/OCukHWYXHvvebXBviCE32wKliA0L9xKpnTbDc/Lf5fu8RttVbsESqerQvaKwH
yZtf1DVnD0dj9SleCbFOP6m8Cjq11qZZ5AMhoQRqCWAUUSEtxN+aL4Yx5Mfb+hIshU+G7wSYHd9n
/uCAxmlL4/xiqEDvzO3CWP76/iG+cn6hlN5GV+Er8yhoxZuxYnwm3GlhhhsFBdSs2/usruGPNe8p
S4/NVDNhnkE/iVs/IlkFmYBuJdsGVV+0Cs3Gn+/mu+f5ve18jHzMyRZkMpHLzspXeG4ISNfPqE3X
IzRftNSX5qfep0tlVfHVCQJVNOOKacI4hf4JSI+5CBKFBTJB3ZPhQ7ntr8ha+JSv+AsB94D4/+Y4
A/fm/LNhd3cxZHApy73y3N+y8/Pc3qCj61/AmiSTA3vG5/bCqqTQYrRJPUAGDx9yHe5nU2TKsnKh
DLfbgtDNVbWZb9EElHftGmNmIptrRoS4b+57NzslnrKbw+jhK0EGMqI8ebhb5p+j6mgwyFC7EA+Q
mb0OdrYgB9gYF2GM0VHmsy+AP+Hdll/gQ8mVE57JZCHx0QDN0c1edSjTmF4B5KuLoqJYtWqgn2u5
BKRBvwiFSTjwTYav+mrYmKMyv31IS8GFHWCrBD/4NXsAVhRMa5ip8bzBfHx5m3uT+rFfGuaUctOa
k40AfSwy+th8TL+Z/oD8BkBIGS+/2glZZfjdTXb2zzlCReQr4+JXYBPkzdSBEGlFPILNCU10lRnp
UpaCItOjQqpNYOzm919+cfGDa6KLgh01VvCT3Gfnl+bP8VvWT0FMGtL0+WahVQpgpK5ROu1yfhrk
fcSL0ahmmU4EQ9g5MCYILl5SqyoolsPl0DMWJqnISgKLdPUpe51CNDBHyVTxiLrz5QoOQJHfOk+S
akDvpq4CN7tV+S19PhHCaXRnKMg4NTBHQt3BroljcetPiRyT8wsyGwiU8VRBYGFUmMljQMyMkDE6
BfviNP9VfsVfacXRxMuJnVEfmMxThmt/YEhSP94RBCtKg+oW/2ACwDNRDyDuzGXdAn0pfLjUev8l
W52zIHsyLfmgSSq0f1E4cBppDoEAqnVogBZLW4UIgnadnwmpxIGmPYcwI1tc7NJ9ijKFc6a3oh8q
RYJkkRfhygfQiotMx0weP9FzBzP7mJG9tUK3h5piS/PN5yJFc5ItsonLdMHoyz/iX5qArIRkWm/O
2bLaTcGJu5FUhAwUT/ukQ2THFuef9esep3Z5SIKRwY6xkOL0FBJz2KmfSeG3TOB1s57eT7/aCarf
jG4iTvvINJuHXI8RcAc7XrfgPRRuqi4REryxu0FL9g3nMIysKS5IxhN1HVfTPZGRpTmsGggzBpDe
hlEwOULCUeI0+CXa772TmSwBEwUTU1eduKPzvwI4KWBes6gQYGHOpTqZTXn83I/iEVLzq2ksaiqB
bPqX2C3K17oCT+e4ldVvFaNaIOLnasz6L/T1qnpDHj3+Ks33tJR6hv3yHSgUCDuCDSifdOitwdWX
/3Vh6Lo6BpWJeyIFTV8idcAYnKrKRNj/y2B/eWnXiM4s5VbsAj/CkGOBOTog2WDf1VXg3qe2h+Em
dHow9om/W34cudkO+APvn8cj4HDUjtxBFyUPjF7wOSy7sVqn1eU0mf2j8MEBbhfnHGXjJO3b0Ku4
i8wcsfGzkVqZNN6oUAMMCrA68NBWRLuM2GE2AnKRzilCw9fHZFB/ROLo0Q5yBM456KCO4LKkuPkZ
ke9OoZqcrLxTR/MarKuyLdW7bfD32H3xjbMt8ZRIIaJTZOKfAsCNWk/H3QLRAi4Ix8ipdtjrmJwG
6ykGp/qCnAiYSwG5nm/Co/YQ8DoSFiqXyCZE9AYyfVOsFshLkaqOi12E9xbirAO686XKc+9sQuAx
YcMj1BNh5SNLwYGPG4XPWWbHR0TVbuZxhIMU4xKBuTlKx2W0T3ELOOMK4qGzYWfk/nI5TBudHCMB
khLZwNgVDth1cN8kKznDvNiSpQj2bJwHG3SbP6bKXLV8hzvMPquecFkGYgyEH6MVJC4+EsiYeywW
5DuDFZwHXqZ4Cz2oipNkf0C2vM/wIZD8WbioGOLjZoTcJBWWL693gJ1UbIao/9zOxnTzS37o8BYu
xnr2HV+oyK/zD/xEbOE8EO4w7oBZlwUb74RkoJYVHtWP9gWhuEG6Um9r971GzUrx8f6ZfXA1WELq
t9cBq0ze/0nkF+0JVjl0hqk6+RUhMjvtHuPKRe83Ng6deNyBFnlURubIzSZNnOl8bY97zLsQ5kwQ
Kr7wBNpdM+iak975RsbUiuGoZ6wKbA1JBUNG2c4Apc89qqbO6aeG0SXsFN0yBRS2JhY9GtGBXM8b
vadKBNfoCEdxyT4EbQPq8BrYioJcggiOoSe+nTwVBNHjCjQaIC1GcJ+zmHJSI0hKWkrMxLgXWNsT
ezm/GJ/DR83XEZEKwcV/fWA1AhYGKYxCUZ9ox9EbFS4OxSbIIaserKVwgMnWhfU6BVtMfM3Wp7FE
bklqKGYZE1HRyihbadifX4W2CGBBFgtq0ycjQ8amn222kFqOqwWyf3TMjFGqwCl8WOgmmkwGxIPs
wEIwPtPaC2eEC7HYK47hoQwWUbGRIw0I8DGwVQkUEJp2F07CaqD93CvNpWMqy2x1M7wsTB9d/NNs
qK3yNMdSrGit7mfHsIMvbL5AM6Y0IAammUs7D8ECDDEDPtLN6KrgHbJQ/rAz9mkjGDLlXxD5hB9R
d1732VbZqHDmHMRazGJ4SFQuFszoP57lc5Wf4m91/XIREZ4waeD+M1P/mGHSpe0ZrDdsXtGpOEWY
4e3UO8Zqi1lEORz/aNPBM/yMbwPQAdlLmZay3bw6VzIQJSqFdAj1jE1TzX97wYjcQAx/wpHJotqi
Zc0jV4e21ovJdRRhwDXdNm/wek2TxOxFgSQe6Mg9/Ig+9mDa4QVCLl7nM1wkhSyiHoVvi0U63GTF
fJW7J7MO3SqWxUFmOz32u/7rCcMWsiu4JGPmFqf6fjcaGxqvOY5y7VeSfxRMxcLvjsU9ufb/qX6C
U98R9KmEeQae33q5tssTToRXZNdzOpPiFCt+BJwt+jXutxhxIhyksceuLJqmYAByAWqgLAI9FncF
XXLRUyztRDwxObfHOFwbkK0lGtsS8vXACkLeUPpXOHSLf+FXtr3958w+2fzrWPj/yz+9Xrfpdpts
O2tyFJfM6a8mt/XoOP363++7/7F0XkuqYlEYfiKqJAq3ZETM+YaybRVEBMGAPv18u89Uz/TpYBsQ
9l7rX3/432+ctLG/36mDZkUfjiu9uEUZib/cDsVPtv1guB2KQAQoNyM05isCO4fvDarMQAQl0G2N
RUYeUt6/VCRh+UoF7KZjZSPM4YjsZYovHM3v3IuwmKYWLiOFeECK5D/r9Ae/vq0u+/OCXsr7Ovia
8CHc7nHymH/oMT8bg6eGRR44QhG19UKTfFnb6w8YvBrY/6BBMoR/XQvW+FB940zC8YE+pCvb+JkN
7hfEKiaei2BuLyRasqv2wQmu+Sr/RSjwydxsViyst9uXg3sbZhw//KZUgCUllHvAF4lsbOTv7i7j
y9BjMcL+smFqksOVN3OIbxHcOaLdkM0SevA4NSeZbMhQy2fGOJ3rUzkwxuY4j6RExCGkQLz/pxCU
Q2MsJSxHGeM8uA0huoYoHwo7MCBl1daiBexFFqkiwJpXtzU8IfKthdpXsAyvI9QDU15NMWyJCXe0
+fo7bQ/Pw/vwxbe32pi8gwjnhk/hqavvKMixfLQBgehhYc3/fRwMsHsI4cJ2zD7QMrB2oiX3Luet
bM5bc4CHHoYMB42pNOZ8GFTpK0snXYBQQtfyepNH2Pz82RB5dr3uUx8I/6FcaAc8mAJE3uGtzCJu
EOZQr5UthF0cxFFrmFt0HG9WnuaJcEztTzSInZ80IB01KMSJRYnesVfXHhGU6rSOK+HhvH79WDN9
9GDA2lINESKN8RUuY8Q1fdfqT86WRP/UcLpoAU5mLv7i3BN2dmSSpNA78FrFOBCMI5b4SuJr8Xvt
xifU0h5SG7oloKz+SB9RLpUat0yxaBtpv8IwI43ufc9cqLMb3btod/vUCazfDwIhHr5KGFIFRh8/
LeedcleMpqHKYqJGpwy0B02+5D2tw38fvVrw+ZVfvybdWvk9M1agoBA5YCIEGyoan1+snnjzWZ5G
tN45OAefyYGe7hZjYIVhH3ugBueE3EGRdcU7KO5BW/R+OYIjzMCijiBGbNkhDr0Gn4OCbhj5Exc9
T5krqYgwuAxEGO8b+yR1wPU2bgk/fDLceXn6SSO/YDQSYTmydwlZRGmSG5JLhPMoqa7COhZ0MNxD
zphjKTuYKjGU6/DqnebLfxkNSqjEr2R+OmEf6gwyAqBElms5fnM/IuV4flL4jNicDh2PuKjBwZRo
gZ59mnNP6LCV2PBL9zkGh7KNn1wPHwnSOpJWM+9BpEXPvg3uZMRmg+tAhFBd7CnsHsB9F8CJF4v7
2Piuh7pQoqtXbNdLvIXtLG6IxPgev73l9erpt+Ujyex54fKkCYVRyVUoxwBEduOkceXyjP49pIh/
gXTgQlH5QtLz+khGLZh5Xu6qOO2bvhEC6wWNs8RpwBv9C71SuJeeeE2qN8ePZSRe4WD5cMLlnBSF
08WeD8rDzfOw33GyOI153YPXbLk0QzI83pHsSUia7SV3cBuM/nJjcY6xB/vH7sNr4N55/TwA/irx
AGPnu/8ch6ACHIFv92f5DxWZgA4MAmymw34z5Tk2xN2E89rJ3W553jTOna8b4rwGA/GekKXgiZQN
3oZYBA/kPj7SIv/2MuhBqZyfaJgHAo/JXX6NpXTmoTe1CxIOeuHfu8yNeLrOv5CO8JS7DQbUyppk
J3EnvG7ht5v/hRXUvJ2nFxSgBI4Ob0KOtePVmfPfhTdXnAFg0hyyD/d3c35FdALe1s7Z57YUo/w8
dEMnnF48ETLyi6u1ONNuHM6/tDGAprgH3uPw7ub+3HHfnLM1bn7zzDttFJ5u6Q4gg/Mm8T/3p4Xq
8YGGjS5zix84x4x4X54vbDR+y6T779TnmNoDIoJNfz9q7D29caQTdDYH5QcTq20uC5GwwFyCpAXx
gZbbhd+Bt3VjEwGy/5Lyo58k3sJVZ7PpGjY35KT02GJr7nwrLkq8tNin/+3VIp8yG3niHxAvkXau
D4pFbeelEPkxiAjmh2Nke8zWyCByYM7yD4oZrt2hFay3f9t8Ee1v1AN9YgrFhzUdim9e3GsVGQes
uiDOiS16C+41ZAv2O9wZxGdG/+Stty7Qt69ikSj+haQlVIFir8Yvkcd7+qShRgrTYXEjVAY+cLrN
LPyJK/lKw8TDvp0arxukDEzCIuJhcaR+++v15O3u97BwPO1gBfWeSCIKL+4Z7CAYqoQTrbORcHk0
2ES3UOeGE74F23aHJp3c0xU4Vt+ZILt201DfHbDU7JGTgCjBw/Ez0IDI0iHLLz5g6yZkChX2Rw2R
WR38NapWrFxz38Ai4eJ2UwWDM1HcwL3Dq5YU+TVjcDKtKjHQrgK0s8WUutcWfS/meGB/dMTWPanv
AxNrCyETTxat4+I/dcfgi5AqXhjcqfhdgjn67+pH+0y/FTs51vyrb43hDG4weggUWNCcI+AJ8YWN
ae3BczDPEdkVWNpg0yPHpFiQBMkt8QX4klHYEUhYLplVY8RaEGKQV/5RWwgrV2QV7JwMefcW1ET8
MS2OlhRcZvVorzpWYFCZc0KORlgjOHuxrncjDuy2QjPliaiQ93jJCgIPTfjwnkRs5XUw8Nrx2WLB
8kbfJau4y65gN9P+EeUN19Hzd3l2Is1VUfqHPJ4D6Ufed8l3qbgFAwTV+4j7ZXU+CF7oTod8mAUX
lhpyKkA1YBMxkphQDlfbC+ER4iddAAUMy3gRLgjPbNNbPMesX3wnoltVzxoYfmoPt87+Ca1zfhp4
wheUb3SnoweAJTO7zG6z+y8TLupjwiRJPCF7hwwbWIi8AGb4i+HegO/59y3ZXDG7CF60w4I55Xj/
5iipXIPISMnMGeUT6lZ+KLyxmdFyNbZDeILUrSJaTnwI9PVhTw6iYh1eTyKLEgI3WzRnPr/EMs4V
Dq4Ftrq8TWxRbNwPzkmgu60wcnzYx2N7OFApiL0crZZbJOroER4Qx/FrUbC0vhJRBRg2oIPMIrvE
bRIpYWxRn9CG/L6srfxC8jeC6dGniWW+2oxfQkJCE4R7lIiAu86vJOpdaPJh7OJPC9enHzyIDoFw
ysBCBKfd8VNjyCVMInnYdlns8G6YF7uHaMFhIwEHi/9xDUBbiDzuDDeAdfCLAyXNepnAY4XJR/uo
YkwKzkauTALPApiJJ4EJFO0MTXWEZvxuUymWCRmBtO/CmwzcFkBfEKHTyXlXU+EE6ixb9zbWDNdb
AoLlQJ2y+HQfGA0ydQtlbtQCG+JkQKI8d4PJTToWhTiqZdztzaj7hh/9IBVaWKL5kgct6wL5fPTI
gI5tWK+uOKgiJ8KxEIYmsAS5aBhKDj4k49yNQ1fFr14oYu4ZCpzvF5c+9IsO4L5qCsPuMQq/PJFv
L+Re9DZmaul+pOQBfkIhR8XEWOK5eZshf8GI4hnJKnXG5ePkbMo9dyA2PbGNIhh3crZAscfhoNPM
3yr+Sp5RRoRdgJUNXOiMDpGt2CILG323sEGIskDyTQc1tnPdfBBVdGMRX8Qsfvx0DE/YpKv2tB89
fDlavYEc+X6u7WJVyDsgVtzDBhjRA0QK31NsEILGLeChwaclFzMm1RXsr3GFO7Nq4yLHw6R7KwQj
8XqBOUXDp9onrLfwt1cXT8IrVpLPeBB44sIjfwBJn86qP1SCDTRWgK+nHRvepj9sIOvgzou189PZ
yOMyxvx+9LtSAlSvkGaRwfGIJS/06kz5G+GpvFr9UmSj8+Ch7B4FzZ2j8QZMxFyBm3NDfMoL3415
Cry68AM2yM15pbwCXiLkYu4HqoL3S8j91vw7Fg+wWI1cGhEGpR+o1Z17iDLeSUfEaLn3sP+Lk7Fk
E6rhonSlGEIjR+rSm+OD9tGeZkt9IvI4IE85U23UYhp95g0MpejsU8pg4IRNfkpWEzlRl+Rjf0I0
vBPYirwOkVLFbQLyOdzLUdq+w3Z94p49c/SMp6LqSmenvjvtc5tfKyIWkGCsPiFof57541/OlEnq
iJyPbIk1xl/pRIb7qV1L7un3PBZphWdqbVSK0VRy5+dxHXDHaJvYgZPUO8MQ45lQBWFhtqyFxTYP
UAfimRV+LoqknC9FNsLfV/GFU1Rbi8xX6Ipuk4iikfrIu/wfLfKvEhT1Xs8+bzjFuazHnNUBuYf2
JUlnkluMTzdv+Zmr5DxSqZNDofhYwLDI/lWt/pLzP/Xa+Lt9HLPaUVp4kcGj8iCbVRbqyeBJCjZR
DPG9N1GA/xV43p64jHHw5w6pLIt5dos7R8Srt37uBEJ0n4b/PqMJZ4UVIzEa6EAmzzAN/yY3LDWT
zjkEwbqlTSTuSSzWvUiktKs7ujs/5X+LNvF4RfyJb8sHeS5cK7TCg8oIsxOZnSOofUjclHeQPzDW
hKfnPD5OUU/vGxNQ80rL7pJPCH8csQqNxARD1C+OXBsz3dO1qimpoSwYT1A5RBvv0nnsFb9bSb2o
9xxc7ketxdMInGMCpvZeIInIrm7P2Fl4iK5RWlsLBMdFGgvKOswVbXJ9IEwPNVzC8+EH6gXEY7tj
i++42hpYnLG4UpXgDGFMd85qZLx+87k2U3kjKky33AJzpXOEEOrOIKx1XrRBBTsxuXOMI9Ex+fil
+apnWkH1wnMu7reQqx18qqqJCUNTyLeRbGwVa1wiQYvuG5EDJAdPCwJoJOaUcCCTfFh7BwCIAe/V
8BbKQblBhQkFNv8xMAoffuQ5jDLlt6PnxrAVIfaZmEYMcoBrI4mSaaTMq7PHHJbVf4yLBzllWg1B
yWPGWMcQ5fUBmqezoOcUd/zQeGXMxeAmOJAZSQEj/ukbAxO6oA3Bi8jav2x3zD3gUQG3CngY0B//
O9gMr7hIpNErfOEPVCRF8gDdeDAU+MuYcuBuNy/8e1/a+LX+fiAcZPQ04xRfcO21lWUHd9kMBLVK
cMYOzd/bj+XMxpL9w4wGB7+rOztCXRJFXwZK8i99iqHfEhOoufDqx4gjTifCmJk5EAMMkqjZRIkw
I2oXbh6RPEBFAhSpjsCLQWdjaSuSosmBSYRftSA33vHNULyym0J/++b8avGNZcDZM9z4uEzaxI9a
Xiw2+Ux++Ed8KR4bAJ3vxVGIon8/IVOVI8YvmRyLW4lj1IknwA+gU/A1TAl+DoqCJX0nfNb//QxY
5++o2h2HXfz5v+8zZk9/98mwJYBSkQpmKiX2fXn7DEU6bHCemnjM2zmBY5X7iAMYpGkEHTllyuJA
WTYnDI09WPcmRwIR+s8ZE3sIsb5E9czb1mO8TUgOs2gMi8tjvoQdfbalkeHO7MByhhM7mB1svp4V
5C/jm5LIoE+BeHE/VMJOtJiJJyw8Ar60MtoYuI10GssuBIKYwYcBRwFzG1Fkpij1Nq0VXEdFBH32
Ta2yF5D+4Dp7kgRP6b0HJKDA23Dl92GoDuAsWJJ3HOBf9/tk6jLjKieXEpbE9eaqyLomrKcc5l9+
XvmXEX/0CCQeclz0g6UJsFt5JvPZUbFpmDnRTJslxb0yqvTwtmvnOWaCmFlYfkOVcdv1sAyCid3Z
GJioWXibvt5Q4KEfA1VhtYF3FeQbBqxOHfZCCcAzeZqUS+ENUkoloHW2Mj46HORY2r1rUsxZKa6d
U4xbnDwAYykTsZUbaHcPEwJE0HP1mB8s5l/2I7nuoHLYIw6Wt10PLteomSnmATC2IGpIU9xHLvz+
L+WgelHatwlRAccW7fXE+OnRkUFWpyWdq5QQuEXa/YvY0Z6qA76QAYKwdYbzpSixAJVOp+k0DOej
wZxch3A+p9oyuFADMwYlCOChUUohkmdCCP/Qe3v98TQH88FDlhPLbpYcX/8TYn8mMVZG0nS86m4N
qo/onBQ34Lp1bvlLsC0aFRAdgIHl3Rftka+EwF2cdPtP9GBjRfrGsJtxPcO01Xtcunuk0g//JSJt
bN7g53PwAM6vrv7zIGNlZ78P6T2SUfqdkKzLiF/pJPrOcQJkSTZH37vFBSq97ePHwJkRzPVbRmrf
v/7UmW/tL0APQwt07I1Rgnu7OAfm2TrubViCQzSgDH57sMS5umgpGI1/oWF6WJkjj+ldKaaK8cOa
YkDbn/R07GDaBKI2Prs2knEmpGRFEJF4H+T8+11oCN5RDHFeVjPLwpuNu10Q5ooU/xv/y9Djckaj
z5WeESBA5MBtlsFSe71O0PwMdc41DZ8rV3zWJNpv3LBSh2k9bIx1i1rMTYcITeNHzFWpUT9Rnvnw
etfYnpzBZVGvNzE+3ilWTaRRQIYAkNpao45NcSTPoAKapNHXAeM59gkCGkqQkb5w3SwwU598+47K
jA3J+ZIDeiWL7tuApiMLAA/obc+S4ARjTsTtzXkvKmU3xVbr9MWYBF2Zn51gS2UnDZoThyZbVAcj
9/of+L+za2+aDm8Suy/0ncm3G2OzsJJ17JFcYI1+H/cKBxDoDBUYEjZOBkw4mQFtTf/9cHTy4USo
p/0lk+z3pkT8DE2sGd+zkdm6XN3dze1lI2hW+A1tS2xRSbP+zMvfUluhrtRPoj6SPLyGWKbqXgIF
BcenHrgpsXkMn68CunFeEIoul9Ags6lPKgSQSMaw0peWnGasjpZz68YfnCjwsr6xnU/zftR8wmpT
YFK7pdAy12y/Ddx65rjsE9A/kEF/HHOuB+olNNNBfbrDIMD3mZYOlLmEX+agylQ92clxPz52cOIV
58F+AesK0L6z1WrGBq1jNwySC5NnjsOS8vM2meK9ieiBKrIqffkDcFeadkUtW7g6PoVwMagV9jhi
AioUdCvYHPjPiIXkjlCAcl8S5l8fM+hYtz6eeY9qlMFyi2YbbpH62KuYEX30GUdWLQ6KjKfRmUpi
0qbU8RauLEgHeUIsApSnZOuy4xDxLLo1nDFn6uTOuYuj6rrPBrXXz4vXA2sZm7thbAdWuOGfNNtf
kB0pbvmy13kblewLUFewU6jGzAnfoAuw2i0oINe1Xo8+rJXKn0/oYrktJjjd6F8APHaAHviDhQtm
aBor6TvgGHZLM13I1pBVnaKdyxfs2wiQVrNW139LFn6jbCAmHrH4txM1kLC6m8xCsvDJgQNLRa9/
nj+0eVtupEuA94zEuI5C8ctyGyCP1KthwYGKHuUPb8sTe5rXpLc+G0GOcgBT4irCe5T1uEZKhJnp
p8879DU91mreXVCeVxfdnC4xfhooI2BzQPrgUH5vyCC4wS/jyIZRT187nEZeI3jfqy/BK8/g00TZ
nquGEv/2Gdd48DKZQvuccMkyZyGb2y3wt1PsfsKFz+X/nugJjF7mXmNzjmfxol6rltvUzgNrAka+
W1ingArwoeDGN4C8R/gIfRIYZ3wCSDtCuSFHFVS9ZpgfqNfpG8ePNQow4lGwdizRd9WwCWDZa9yF
23ZCIP6VWKlsMi002GjXA2RaFOB9zgnKLj1G86PC1sDhCjdRlHFSzB1RE8IqeLEVq3v0WRVe1O1O
vcBx5omkxaKUO68kfexzB7fFCO/jZRkFnuScTbzY3DvQDLmJmILSiiL+Re9Dnw6FT7Bo4I5RdkRN
59d0IzIiPvUaf9OLrzx2nYobUFYFOrW7hpeipppIsJq47NgUOvx6qP6/EqT8gttc/Ie1Sznb70J/
jZjr24bvW2/+eFnuHVO05kGIW7fXP8Oy3fXuu2uVRXmPjYjDcrls7/ch/GL8J57SpNN+ZY2rQEI3
pyKcwEdLlXqJJm8ba2mepzdpaj52aJb7eCBcO2TbJY27wcmSs8OMLHVV3VfCHKhic+iQ6vc5qYwX
w/UuMHCzVjOYtIY2rVJg6QqLsvuiTpc62qsLjsp9Ezm2nOPpg+4aTbBwRlGBz8l/aiwkKtOn5jfn
GbZYd8AO+JEQP1uvAlnR/PIEL14LhNII6xSAAaK6MQIih3LMpyt49SUsTtgk/2ZHgk8+znuK3RPS
juo97NuW2ylrZp2PnCi86e/5RNqojP0n/X8LGRnMHYuRK0Y2wnT4DRklRRRmMLdZ06cpI2uYetYz
MbTgTYgqWDVRFLFGE0p4thb0KldCgYIJmJDlzVLwU0qu482ETMmlzp4HTosR681JZ5A82p8PJ5AB
0yQlt3NJaHSG8yMa1ojC5p26tRIrFDaQfMGz6uhdh3TnzY7N5+J9gfhgPuCbgYj6ttMZ4BtjADD3
k+MdjROAFulstrO7GtYkfGFE94Y68AlLDFbkjqmznwMoX+07zEXVeZCFuKpmBrMODAiPZudAnFZR
kuF32/9R9NF1fPtzz2TWrmKpQjMMAaYMaNHoyvB7pfCcq8K85bk0SSIBmMSMVf0pCD0xBnB58I0T
LH0iURA9smW7IhkYAtNGwqX+O0QqSqaKEMdB8nHwlfXzWCTmPvdaQI80lYf3FZxs3PCfe/zwSeY0
gmxD1ivsa2bWMQmuk8wnzBVCdUuN7qP4eUSQr+vX4Pm1L7Xd/JJOAamMWq4MjW9Qg4EnsonBPfq+
nNJ4eUZJxPIKOvoJMK4BAKdGui5qloQY9UC+e763HJCMQO439jZR7/J7/wbwFJmWW1Ty80z1srNL
TMMWanfx2ZpQ2mPsR88AwUJSBQMRHfT19xybLAH7fh1CEi/hEr9nreUgwf1AdS+5qLXV/Rr2raDI
kxx/5Qp5s7vxk53gA5Yd3XGnUCv3nOy3ZSOf1VBpYADuZF/duEScoXwwnXKFqyBosjFAl4V3zAZl
0WVJduv0N1yd4tMpnM6Z0oXTqeHFur3SbdI4V5s4jje7hK+Su5fwubLjPr9JwP2m8+nZDcN4Lm5T
2uCQ/LfhK0yq3Li041gBN7xF7MsUYZTlLLOqTWbbR4hC3OLn7fxCvvE7ci7Xb4C7jinOOiVG09Kd
Yq2MnpXLsxMfgHgSYnSYoc41ecNF52TG9RPAB6speFdtaM5y05Ym5zkWBhpBu6zRgnxlZ8v2YXN/
Elx6gaVIcmzMGjxhhe+Vq92DWgr1V6gQ6R3iNVCBrkPrv69bLuMSdnikT6zouW5/rMnlaNTeey0c
riMpyBjAVgyXOxA3LsdPnI9vCTrPW4Lr+roXXjzRm7zDN+jk+we3slhMVrMBgOIcWHCecR6QBCxm
8Z+Ym9GQYN8PdPde53Pupz4yF+erZZ3k3O6W5OPzGF+dW4DBjGRfjxnS3B/LbcPihwOaLc2Rgk9q
IEKHBSipb01M2EJ2I6Ql9mmFxCumYEBCzMBX4kXpuClhz3C8glLSXyI2js8+zwxUMcfjHC+Ha9C/
eJgn2AbciBJeLTej2epH7GZtyH52SZ4hxuAE/fUjEXWsjaSFOpG37UCZVWF/YbDTcY2OpOF30g7U
RZ8w1paabH3HppReQWDMA7yMEdGMcX0aZ+SRKvA/gXXngEQDre9oSTZU5+mSBR8kGnDuIKOaH78O
55U+J4swIaccUqSy0+fV6QuXhtDR80gnjkon4vk2RKR7p1IB7QrIkpM3ZArD0kZKtcJ7eHWHgRft
vkMRBFmGugi/OfZ94fItk6lRz/Uf8qTKAd7hTILWIBLaNv2FbXpD92X3Jr3JXcU81G4Yd4/ZwWe4
3Z9RoyNBgo7zwHwsEKPZ3gSub2JSC8kz/FbW5hBKvwxX5ozMut1C57dh5xyLB79XojoWzvk6+fGz
Ok4XH4LhZsbkiv9HSLckqVFO3cg2NAEvYq4DJKb4OSRlXOLDZkyo+RSba092taWIPKdh8C6TCmNu
3N0XJGUM8QExOzePTexHzRXBCioxRiINnXV1lJKyqp2q0S21y9kDQg4IS/yIEgRIp8ukNDCp7hEO
mW3NgYJaAmpO6eiZi2YFK3ZSUmliG2JakWP4GgByr0EcfR0K50Dicr+hbNkiIR2dtLA3vyyUgUZ6
0rA30MfFn/XVDQ+7F6xihSSxnCfd0oqN79WEdxZjvBNeEKwV0iKFb3v3brhXfAaUZFKoJBfgV/CP
wEjYBbwnzJWPrc6lkHNIClcYKPEn5DoEjGugYn7HYlKC9QQp94woQin8vQw5vXojcUKKiOr3IOV/
kTSckXmJXzEPJe7hEnHvtGXRd/zwHz4ujGT/3iEGi3/pKphXYPLvEt4NXSMwd5y4mBcG1ek9+JCw
PO7PzQR12M5MLtz3k9eHYc1cHxNAXroaz2CgDczgFjVD/OgJK2VoTaYLbul2/+d9rKbQDxlCh3ps
/WBMnuDByEj6JoL1Br0jBng67Kti0AZwPEmz/0BrVkMcZlxY2nx/IZMJFi5hV0JQLRLomxtiPHwt
AC5vfonROBZYIXYA2D1AzSLmBUuKb8xEUuJUE2PJMmH/YaVcSrV3md+Tiri5NDoPLuMqycaQveLv
OnW72JAQsBDSbk7SSZFwxj7CPMlYhEcGPKs8eZL7TaOPVREjO32kcJE0sRIBEAtKtzmRPC4LuGFY
/g4By5m2kmCEr5sS/c1lB8+toONRzx9Ismd4ay0Fah3YUeDZI3vm2yPHdtY2P9kFR82dTR4202jh
6gSOgGyYGxMXyR8KBsWfCmcA6P03Ce4zYOC3PKDQ5ih/gPjT33pLgMPJ1QbCRZEK16Jz1lv8h7iA
B2SM+Ffb1uAb7eAe5xEP14C3MsZ4DAAxkseFxM/A2rXXmYYzQtC+BR/M/Y4Q8Cfs/AdxTOpwKShx
PJuocCYaUHMdi2/E020gZSA7/AUOZRAMRQ4Mxg9YIobiGBEn7vRn158DsoFXGAhmn6DPFUx6RVUm
wVOElp0cYT4z6MCyiREMaWsjbjYCt+X0AoKe6j8CiEalgcoXd+E1WgSY3PArKNDOgTglHqEWcWeO
FjWxOkPoyKgPFF7cQFR+afQNwZSnBZTvMSedJxR6/i4CCf+ppr2lCNWpF+fZc4S5EVqfaqDtpY2F
v4NjnijQSOlleBC+Is3ZjRUPun6y++Arozk/SPZsvv8RtwBV9iSS2GkYvc8INrPBw+QcK//jwJKH
vr+Rxs9VQfWRocv5sTbWpjUQohPynMPSNwgrEInxXzf7Rarqklw24aFgPSCdIemOhxIZFMbAOEFg
pxHGnQI2OgNzPMe6ocnqQuCDFSkOWnhXJNKfZzftRNW5SKc0ufiHAFdWe41fwCfSsZxFING50FHI
KZc3GKMitmC5rCeQtxWC1i5MZQAAeVh8SDIANKYMvNuMJz5C0Y2jZ/uwn+mIxf8NWzZbqB9Ms1L/
jhLbLff3FXrrDgXaWCJuqUWqYrCyHB7iKadJzyFFt+Ja3mBdPXp/8BtEGdltEFV48qYe4hjKPFdn
5j5uWRv9dAcLdCwSf/EUIUxdHNKnp24K3U80htDgHp7O9o2jHJb+T8o9c9rHI7ZhYCvyw5lli7k3
vnnDbkLHzOSW2F0+Gh4wTS50dreRhe4meG1xdOr/Wr/VDx2RFVkMWymxljXzBcwpjOQTUrc915dE
pgzBrAZhAuNZ/GdABfgJMepvZGSYvNyA49zvc9w0yEIxW+tqx+wJH5Hw9QkuWLrewbRYO7l2fpVR
js0B5h8CdXNlHN7gkXHOMwpbZRfWcrRSuBueRxyzjTb6YsEWvFf5vnfSrgO8KXBywDSGkEWZPMbo
0l8+VZhhfTn6Bqaps2SoOsY3FPec0aAx56QuZvWE9O2LlOhN8u6WKTwOZK85TpBYPN6aCP8tOVtq
8HNIxGGHbnHQG57HZ/IJlPgpLDwDA+Dhw1QUit8U2iK0hPmpHDOeZhKM3TV+myFI1XQ+J1cozvoj
i7HPEldu4InKB3EPyRf0Sl+LS6aDFnMllN84AfnF5L4tDkBnSkgKAs23l/v38bxnGz8fSHdK+Fpq
zKGV0Ii18D4fGGuQGW6F8cn69Uc2wid9fh2I+vbGkP8RvBLBzhNERYUHreYKND/+9fmtizk1I+td
TnF8C85zzFlESUpRSGV5De4x+DGbfLn+4l40g2DBx2cmKAw13IIHBZ5rLrOhIdymggrPFXhbg+ag
BIR6Jj2kPBFG2vAg2F0rrPEhnkbiDBY1RgpcD8PDE1Yw+2v0yDjTDaFioopxAabpirgC7FuEvQsF
Iw4XRL5j2321UVrko56zK5HhKINfxFFXR0MSI/ZoWCbiCi5G+ejrvxGxhy/M6UiFXBiQAj6x2Qgr
hIY8KvqufHSe4ZZVjjBuAsVQYHLmWKsx0MQWY9LImC59sFWEPFTPYZT5X2CIMbg8HlXf+ML2LCaU
35heVDWnbLjF4VpFIuqhmND9vXl8Ai2y8dX/ESGNmIsIwk49L3f1+DZGSr2sodNw0uLEXd4fQdqy
6yPfQwKzwvhFgQi9sGLcE4kHCZRlb4k6Holm7YoAMiH7oWpYUHMkaky6R8PzmqrrxT3JpxQha/wl
xkQW4QeQkAWAmcyPSuu17vDi6KHFsGEwpYMix5VNj5lsYPXBMy6yOfkltzmg0mX3cnsxtfxPPbzK
XLrA/W+S93o4vZLiGeWrx8WX2A4XeuveCPbkdLIchfWVjhr2HX6+EQr756qhp2fd0gL5l5+5JFDG
4hgecYjUmeCA1C1yNq0DAtoAVokH1uT2D99qe4uQmfTn2QLZNY2FSivPCgcOMQLSjDjz0PW8hapt
Sh2L/Orryypl5+4SobU5IZhl9XtRY4pTlXOQBY+/SMxlR3cjxbqr0EQLtkzrSaE8ZtXFEoSHePiC
JdOj8cXNDxoMRexfLdnSbwAIrMXqCWKExisLpgpoNgUwsBRPDE2vR/PXX/S5PO6wd+7hi4xrei5+
yAOVyDnURAoRtdkbDFe5a4RqPhrJYSf5kl83+FHiO8eIpd5dUSvD7L1M+6SGWcf2Mfnm8eVF6S1b
J90Y1oW2iUH77mruyg3OMCb9bzmsGWM94ZH1zZdrqkg031ipovtx+mV7YYTJ/oXGjrIAb8zm3Asb
drzvY4BLCFvUC9WWqO3VYVWPsEwmypwW7YyLyHlWjJrIwMdkmAZCiMvlxCbdIhuB1VWRI5Jaiy8T
3hbDtdKI03cVyNIjebSedfaML6EzXxJTangfVFGVnfeSSg6qx9nrvRlfH3NA6achj3FTqSWw7q9M
Z1uesaDA9ZwiO7twfR7fs9tW5+9V911Bk8QurpmkJ2qIe0GJYuJI9bLPeJByPdHN4zNzJpSbUBKX
FquVI71ZSPnsoy5ugDffXZO5m88bsySHtucqJbLdYHCcTht4L5C7nqMrelTQP/W2+0hrTd9gQFs8
+/aZyk9xAXFwleKqTbrb9tH/4bwj/Ys4A0qS56AoIgmt+GWop4mJ9I8YzXpRUSVIClMYHLOa6YsI
6TbUnxyRIEcOp9EsXOeAbBgaT77TMrHIiW6g4zxKtkOC5ugMXrHK7PDYFFT/Fmp2g7M8wKOK8F0o
jKjKiLjJlFlv2UXa/qFMut/m5XB8gLFuW2H+lcWAhxi4tRmR5wz1mXsZUYu6CbnoNwDrLQ23w/9I
R9jlEMyEo8etYraJyXiIIPAmO5gYtVLYqvP3bS/9RbNLHxTEcP2g4FquLaPiQRF0LtohCB3sDTQU
fRctk3mJ+XPIHn3UMBgjse4LvQqBdD3mUcwXiIzHUYaIeSotXKLS8fP4FHRcbX2nLeoUJKmZjjZw
a0Ypj10DnGHB0OwsSKk9leoV63wN9tO7hLJUhAUI72dzef9q6TFPqY0/m/Q2fL2H329yK5FMZUU1
/+vizQzRTcHb9WfqagY1UPCrJcx8RtfEnPS5JRJeopTKY3QuiP8zJpFEt6DvmCiguIsz/L3+8I6t
Z5+AYXPyxAiaAYewM4FLytjgDni5ZtHFG51LFeit+sG0SRgLsAkKjyoTs+Eb16iwksLcGiUP01sB
clawpwDw7XxjsbCylIFeQ0i5hbwhmQb66EBIqd6868yFuXMyqTy9YnDvkv9jyLHSDfiamHmZHqLv
9VlbnhgJB3rP6f0ZMqH5xNy77dtq3ytNv+l7Grw2KWIuoTXxRcKXPOqqYUqOPCLPV6R3QcrR4Mmg
AbgK9omexhKRPbgqIIwkTO8TEPCjPdyPjIW9d8NGhIUdPxF0oprbI/oic4TvLWoJ08N9DxIs8uqO
1YsO5QMv7M78hz3jMro286Y3yVeAEb3r6bwCCLgM+h2gwFkH98zMgOKh/reXy74x+HgIjAfA2PQs
ls304c9QRCRNyyGEcSwwsfQiHpWW2yt3oscSnTYtNcJjPHxonUi1dKH+OPfk4i4W0XhBp5TDamFB
4trEJoEuHbfPYnqdtwlp45DWBQspZ35DeHDGOP77c94J0m/udSEQnwe6NMLsYyvNMnS5dHGIyBn3
u1VSHQUpmE6d70S/3oUtFHd+SS0BZPGxaUxA29Hqq/NuD10kwGOhhGosEusf4bGLcSs428cZPkD2
ZLImIDAi78w+HP4j6by2FNW2MPxEjEGScCtBzDneOEwFIgpI9un3t3qP3adPd3VpIWGtOf/5B9EK
6/0FTznNpY2ETsPyQoBfxN/wnyBeYypGyxhC8BEtpHE3Nt0x2asZ3S2jsi1vI1poeZjf4NQtzNVz
i1bXXtWBuSr3Nb2xOeNLx5gqfvuaqsfn1pyBJoRTkTIurqnoTeFqETgHsWEULkWhhBAAzhj8qzUo
BTaAq/AULiOIRvhHCLKWwDP4LoYVc0qsZI5fON8o0saUK2nVoGq0tqMc+jM/AXp3i2aTSix/UL/w
B/qLeYshQ7HF0pMQPNZcvEDLSbNrdq8VSXgrBg2voJuZgQmeCCwzVYIhBOppvEb1v7XxgBIuduKC
AfwF1kTQzEndoZcWfK5qSm2UY1Td7bB4U4Hokh2TBb3byOmVdAgDorqIqhom5vQ7P4cAj2MmnOlz
jWU3c4c8MNrARNqMSI20ITvI8ZPQpqGxeWOhubHZONirn0sZg0jcvjChbQ4yg9t3IJFih3yJAjcP
CBKOlbXaDkPNzzIoyYdIsya2iXHaU41LDOvQxNOpSs8NBiVhtjWet+p3iLVLpF3a5qGxT5+P+Vay
ntOvifrUxvyzliatfjFV7M6xkPiEnGFhTUwdIjnW9+zkMDcbqBRtj5/yuZaCKH+kE6eIj1TYWQAP
+JyTPtm0xE0iRsKwpyRZopCPaYnqOzujJEU5HM7CmAZqZMOWMSoE4Lk0xSGjn62KjWxBA8JDzx4h
8Q7Oh5+Xrd6Lz0xzeqN8CIkrPIboC2SX1bLfTOy/ZAU9jE0axQ41h3hRMkuZ5Cw6lxmY20A1+wq6
aLiQffYP/LUGQj/UuZ9qgt3N3ULpi3bnQKHuv3hO1DlZU8sSoR4cW6ELQ6AHW+ntCmUbWwt6hyRA
TYEsCpOR/j8ZFD/JHHGkQhj087BEWwkJUxxAYXQjYrz6CQzUoT55H8uZOiHMFgFUQ7Kp5mUQVS/y
WK2GdoHMqb5+fzjSD1OYCM00GtWomLj9EIPTOYyeGyjxTOzIBykGdkNSTaDpfQNLjiiwUGJhR4yQ
RZjFkUQzQnBtMqGMfdyjv1S1+AtTFjQB2TSMNaGFtKz/z3FpTpgzMApiQF6jH5EGOWpIhjQpO4LT
EpbOJBjdI+gDaXJt32I8S1YW/AAGNzUHsAAAhgWOAvjrYuyEv5J0Izrzq9K/wQyfhe59CrCxj92r
7GwETROAUzijYbgFFI3064uzGR3YP7s0G2Iz9A5jTJvfmS6ZBkSiHnSEC8ifsJur0NnXdr+5vqFO
QNweFoFBsd4qrnyKaEqwmkWYQ1kKk4QaXfJ4H8ra7jPmFjVR79d9kCIQI+pEikhpLWMOpDkMvzN1
kv+VB8TQGOSbohF0GvTqI8ZxATS1qB+Md6e3V6LkL5z5abzZWCf2WtC8hvQRp4fTZYRW+V31U4Vi
xi8yz3pNk3jcKV4WBuyYRoXRnhfhYpu5EoB9N5B439CBLsh7oM4uATfJCuwGqAfLU/TbGLjO4cEw
hTVIWav2027O6L3wDIbrkKcqRrEupXN2eO8+0EzgInnwlwHQQYIil94xOUaaq01szKQRFe80btm7
Fq9qe0iiQ4MbFVeLi0c/AGCJly7sN6o5BuQOyBfX5AmHuxYlJbzRBlFtD/KG07G6ph5f79Qppjs2
AnyE3dSmInDO+nlPbGdIUfPO6gB1zRni2PQFl/kdmD+fYrzGlFRF8DHjzTmEXsm7DUJt0GNsQQSY
OtV5LuGf/tY5PSgLS3x5KfP6PODDyP5bG+XZ2KZ5fp8KyEytOVSxjyQ7CqO7TbFUiS4GTg37BMIS
OHCORjrG3Y0XPsniwxBylJ53NgUJesHXznzNRYuaBwVZo/37b5F67skfAoM/NJ55DNPfQXaGnuGY
hWtcsNm1u3H5w7kb1wO3ee9xoTn4LW4uik8sR/80PvEFs38Qww2kr39ChdkwgJ1v2oD97TzM5smi
I3aX8LgfYxLyRzBQdpnpYwVZ1iPrr2hBSEbYADOBFzZ8IH8M1CmONZ7M2buelmcH76dEH1b6mpKj
IiMJb+XfJAZAkjZkEhWMc4A10eTUwkaXe/M5e4MYYyCrepzBth60r23iW4RWtiNNHxY9HMWpiQgl
1XmEHiZmbuyKCAfswXejQnm3DvHbN5qAulSWMIt16P85y/RftR2ooHEfSIbiTZTYL56jiGQchDMQ
TSCP/rwQfT0FLTKc6Qe2NQMiG/Y+joGCIgjprjODCJ+xJMjR2jHCrOgV7XagN4NednvbFywne/Wp
+C30oCg20N4K0lN62VWC4hrhE5GM1HBgAbSiIEyCOB1YPKItR5Jtni8KPx7u0pPCbx8F00tGfSYh
z+wcOmGLdFN7USmtqyYNFTmOJYuuokEiZtp55qcMKzXRQajjs/RX7ldNOPpqlwoPHqatVPOXCi0Z
md76gDkMGl6T9oP39b5ViKOap8ge5XXBwvrGixOtoCM6ByxCSOnTPMQXDW5eXB6wgSOk8rhxIWDL
3DhSHxstenjmmG+cYXW3wN0hHuuKDzO1QKdiuwQfnElKSwmlEvZ9jDt/EFCYP/ccSyGOypEe0DBr
VCqsRpSK1GcfX5M9O/V6iG8m2VheQN9sUPtAvLBd+SG6XGzccbwDzY3gPbk0VzRBKUOhs0PT8ozH
BG6oEglsS14hqcMKz19S2qC6sWxxciUm/C7+lNj+hqlvI8VD6wsMi0EGfQ17ZkqYaWD0nI8aMBfj
iIGEyZwloe4rIHbXJpj862eMF8iNqciW6afsebFI9uuo8jF0RlFV0e+5FBIWsXGlcFLkx1WRe85d
SyE1LnjGLozzfyYzAxU14rkPtJG6GRZpX+J/ZrEOGNjHTkyY5IrIhWReQOhhG5vRYrLv0W5Nc+o4
TAflQ+987KJR/Lt3opwBAxP8FDHee4/s/XfdTW1f1HjvLfa55ukF7Ab1jU6D6KNtmR5yarSECOVh
lYwp3HguaA2fcJNBWD7MeT8fP4xHyhvLjSAGCSyZsZZrMVLYMceEgBc5zewHT0t3rdSnH/+pbkLT
LiJceSsHQ1f2MaYb73R8hsfLYP3jmlCxFilquaC6VEsNc9On29GXNj6Dcnma/1GyWYyhez6uscAS
5FFGtzMJwnhWJE5t4RHqmsSOvILs55vahN/jW0N5w7AFKo6K5aALs4bqBBk2xhAwbr6CXyNbE10K
8tizjcczpknFxkXSIfqBDCUgHvB/4RZqt/SzVwxsA8LnXI2akayau7DwceevMEqToajkO+ybI+ny
ikoItbCGNIYt+aP+2a7Jh5P1o4RKMBKjB7FGrkUcD6ycs7b8NBiDFjcLCM4uD2fzIMvz3mtrVau6
h0Mxr5W8Fi/ZcMzqauCBnewjoFQmTyqLqTKQziOgrk03JeD5301i70FWqUlHXQJueiIbi7kJADSh
vxcNISxCDMDip0PVfX57deRx4iJ8ZoH/wXkn0Sk90si2CFwv5dLekFwE0NnBM4qcmvUfxB63gFG6
5Nb7bdp7yVwV54yOSCb2apXqBW39ilJIf42MdJGro9wYgzClP2jX7ov5NCx53KuZDvOIRdh3u1Xj
AreJ0RU97I8hHqnXz1UEHnP++uIe+1J+uG+ZHFVTlA9URtayLrxI3aW1QSbq6K0xTJLe06eWjdpS
EkEav3add6cUrQT0DU0iHiZF6m4EmTm0IFUY13P9w497aUkAgv45HXfGIUHDxcaFSoui3wUFNEO3
B3SJjI/LSXVnDShjvp0PGlm8AvyDilUvkGby/NsJtygI1fU1vhWvkZS+Mf6+VCCXGfDu15dBNzWK
kg4acuuTxxXKW9v6ExwmyKovt9HwmTOu+bh9jnG6dj6gyks00kyZ1yEizWhAr8ggH9e0lvnFsUOD
uSnGvbvlHGDNSRsYpINmDyt6rC9LwhjpIHzLk/p3Ei1WwueJY7tVo9aH3XKST90q3L13r78WAIkC
FGT+8AaYdQmr1OF2mgCVwxB3ArQkGPm9AhgS3eceaU54eT0d6J5QM3hCMSp+8iwi+OHJJmPvPegp
bs5d+gq07/BnQducaOawVw44m18Q42b8teeWNTN6Y/BcEEkZi0LYTWTCoWA3kQz4vYz3hDA80GHP
E8qFtXrhU56TIiLiEEmX+/m5HFB44IBIUDxmzXYaYMSOG0sM/AuXj/2vmkrw1Vuovla6/TznRsU4
Y0OgbfGox/n39AUX0T8rk6U8JXkaXlnt4/NmJgRJ0p5XcOUbB8GEWnEnI4IJgH4ApJqFgWVigaCD
rXhY4EGX+o0UGDVZg6wyE7I9QKuQWyS9qYyejdxHkaBoxYue4mGMe34S5iLcQjWaQoqdi34HKS3Y
oRkZI5ZlM2fUVs4L04v2wHUa0Z4PsTuwi30nJQFUKDfx2vn6ZC2dgeHByEk1hIFTE/zFLy8vPBXG
PpARb9/2P3Axk348ZsGxLxamHxWRAk7ImFVjlumWPE54L9FoXPJahCzXaC2ZWWCAScHOJo1/P0O4
ekyxgTM+JYGkURugv4jZvuvhWRqA0enSMGeT7Fy1Cl6mxzdGlFe/VW7vJMy6yllbE2Hi5YoXMS/u
3Bee8szMc7dIXBt2BDO6jwurVmGuRJR3zz/IuqDlqi3RrURUEv/q/14MqjElwyv7ztqSML/RL2+k
x+ddXh1VigzQdTxHKVGoPClr0AsV5Do5T+SBD70nvCBkSrgKm7WgLMZMYEuIsAwdCK/GvhmIvB08
WfILeiiShY2FBVRVsYnKCJeSevetLUfdV9f48VyTGXS1j/ByMS+h2cGLg+hEmKZYxqzLh3xF5cA/
mlr/LDshdqZ00CbjA2CR/g/NAcYelHXwbg/ZIeHtWAMKkX7Kuib4dBTbMsZgTo/4OCLHScTQGPMG
zdlhDSr53G6G5gd6O487zDEuHsps1gwW+oiAULQOlMD0iB585qYnWNRwhIzO0ZlaGDSKHmPrkIQO
9Gk/Asm8Dv9eTOvBTlB9WKRs4Hg3hn6dEdNEXoDqffIRofFPGO20bdSPnYuFbg1jLcfemXh0AN/n
w75Eq+bIVn87b/O/53hu4tgK5pQ+PvP3SRUWrC2p1ozDGux+RJoJlZEuLg7OHMQtEkRNED1PHfmb
gLLKrF9embmBL1YMEhkxaLyaWf1LBKw2PJ/Qk/kz5c2LlsjDrav+ufxVRVsCfx4iBsEVy3M0/MIS
YHCGUSEDZOAbUEnAfLRQZxc/bODDYold5N5efa4A41jpIw0AxePo8m2yZp+TYQg9sJ3m/TlUmgrW
DxWPIy04gxaz5ICiQtrn4uOEJrwEzRny5NBprygjGYLsLSjtW238vX734ck4hhxhivcBoxeGo/TO
sGFedCqiis4oRwSpKUanSQ0I8x+S4/i9xKRxjNCV1aFkFbmXY+puUVZXvgaRbxPvu3uzSL59FhHG
Gi9our8p0zLaSk9NnFxxe9iyMjZEIZ84EZZ5fIww/mst+s2bfPlJ2wQ/YIwNcDrC35P9lpJK7Iei
RAPiYGeXkKug7aEB5RYGEWQUygSPcJ5/8b2smLLBzMCRHzYHyQVhIeMsdmLUQy/5/TeXIrUBuwhm
BRokWVAC/0xQZI02SysDxr5c/TB1uBlKxBic1cx9pysi0jhPrOQY9VKXCzEPHuZCzjZk6WbmwaUJ
H9RRMttW6nStYwYhXYvkwMU+E5jDhBebVpt0lD7ts22LMCDabYumA0s0inoQtj+lFrlB71PzEOWh
5L4Bo5hvHDECXX8X9QYnf/XV19HC4SfK9PMIhBCzWhARiocbA0/6HvEhTQQ0gk4CWRb0gKdf+IMV
OC/c9U34BFjtP8/Ey/WbA15he/mOScgPNqji2DwC0DMHQxxGgbeAyVEx4+67OZMlRiwV5VE/3FYi
OB1RS4tf6IHrfabboTNosa1mas5l+cJtaMZvvK+im6HLPB1mYLA3mxVKjMwI1JpWZvREzqen0L7s
VY5TJOOUemqU8yfg1oP9rAhHpi4Ed2w9OOugbG/o2GLYsJ+x1LINjD6KR0Nsc+9h6fwaF90mDk8y
HaWYsmt+3sOFF8ud2bedsC/0WhK49rKw9KdTte0R3t+QaZAeQdCGgIPRVsqeANFM8XTGRI1jKB7E
FXaMn+JbGGZCO4awVvu1FMCpTsIRyB9pmwy3M8xgALZShDBuZ7uMg3mHHBcWLbAV8MURy+g7H0gT
WRuapRu3A94Szk6DiPXpQ/1RFXhfnoXVKjNJ9mx2EHxnufzk6Zxs4MSQdhUND6FWPFvUWRRNBpEd
HUE7noafLLGUMux9t4a3aQ+UEGsA74mlDGuw4atIYSFvYeNuOr0rYcZMKjGyMwlHo6apBYyEjlyD
OtNzcyCtjDyQfyiXRc0JnZvQRSwT8CRqBoRwgD5Bt80wdgL1lAntJTYbmam46ZF8dzgm/lwUlj+T
TtVjlhUx60idUhE+ribbLw9O7HCV2BeZ//1mwiGBEsEklmuEx6ktOxkdFxJWFF1c/chnX8Q/j6Xo
jCSEMisVY7kP3b9i+TboiJM3Q0YaWCzpYSCKHZCbbfpgNe4ENkPrp3NvskEyFiRGU3LENtD4iKve
ZNTRJEpBggEdjwtKe4lIM5EUROeYQRDiTin6MleVusvy+FdMSBG1gs9QvBUGWiDUJwMsaYQkFQYz
fyU3Fr8nfNrSEeskcAer6hMVlyjIYGBVkJ1BIUuH08elKDMEA7BIQKgA3BzoPGXkdSRt/sOBOssF
OOvSAd7c/O4jAzFAGjxd8hTVFb/bAwkrLibAEdnSQUEuKJMacotpUETJ4LxANHsezRCdFg0WA/+6
GNYAiK1r4GBnCNRxalYDfqroJ2l1EsKrh6bEXTOA4tbD5qslEtuNazCaoIIo/3Ac4pnNRy8jVBV1
pNPOnxjmVEgGPeUGfMQgo9mfWZtp6XHe+zkJOGvt1ERYEgKFrAP0+dwnlNvTqKzpWnV6Qo9s8zQJ
YEW8ZibtlujW3dR2Clyb2OMZwsHAgVYlSvQEc5iUJOrxj12WwcYR9o8BIxJ3WND9xjF5JBlxAwJR
9dB+9gglwnPS0fENRmTcQdb2EQkBbksIt0AmYb8S+cmMg0nJSrNQ0njFqh7yFY24DH78FC6FQF2u
6hHHIWoCDVQpZH4vvIcIHWL1Y1+uIP2WbIprRmrKAulGtX/D9AHAQMiBXJB9h79elQY+D5xwoPkP
IfJHgl4AeXns3isYTCKLg4gb8NiQpSx3y3V1AvqwLi/0C9w8nFS2eZ5GxQm3PdbQf3iZCjBFzUvv
AvRDXZZ7LXMaWiv0JDA//v3hDK8a2NHqk0cnE6OI0ppPh0YY44o3qRyo8t0IThAeQW93WiaQCVxS
10vsYSHQQ60E8Ua9Qr3HkwQvkH4Skw52vif7OZb7bxVXnSqC/MD0C9HHJrtHt+gGiQr9E3gXVus4
KmgsutgIhkii6SXLl1Nt0SeKBCh+ZS50BZX6o6fePvaIw+2YZuFXw82WvHbwCzF1+dD7IRXiD2SQ
YPj15Va71Cdl+74pKBUwuKPpIGWXXRpFAGIWrFaagL/KtAQVy2/fQgGGbTNlI7sVnhJcOLRhbGmM
ExRYMU5LCcD6M7QfGt+NDBNIf1HMG26rWJWD8oRpWcrNzFqKrJhgP1aYfxMghenTD37jJ6HcJ8Xi
w1NHBz94JgHIT4XIr0/TzsiHe7zGtYkTi3PXmd2/BzhlEOJDEsDgiQQDYl/k0umyJJiJL2IhsU83
XYsWANodpUJIYw/iPgSQ4itR4SqVUIcQGKJiVQ/S0fNBQnj2KJ/4oiz2ArYh58VG8Hap1rkFU2XE
YWml88P4lhsD0xSgQIipZ+fHXcQzjbN8B+VBLCdUZTGHxwtxvbdi7gBsTW/vGBHNOEYfa7qQbw3Y
NvodgkGsE9T2RsrTwbZ6p3/6qGtwvWQI8tPeA+n13n6UmdKypvPsI+KjD8CaBksPyNyQc/84O1CG
kXCA7PCMst5BPOJJhXjFvzcXSBScEf7R+PthAy5gAIHf8zupNOJXIT4+ux76Dh6v5FYuXmdGrFXh
v1lOLGWYSBsLKtxUkchxM68fGIba1VYIp/nM02U1TeYZE1OeftQJJk0DZhBLVPdbarpi2VFNI8jN
TxrVOXYYh3atbqslRR2pKevm1K6VDRb9x3oh2FZQq5C/4XKwKhfKhjhbg/WS2RAIWvdBETlLAUcW
KPvOuxq/A2XSDkWIKSmXi3oOL3jx20S0zxDAKP3uIIPlJie8KCP/qhubGHSRN6SEvkQVw4Crtaeo
QIqxskBHwpKESx2O9xi2Y1DFL2B9NjU4M4AIRxaokuB2MPOvD5CSbBjzsdtkC/FDyqBFSQ4PynLj
YsmPl8HHDHFR+K6KUQRYGb58wJxPh7kTcAzsxPzNPTXgm5nkgzxZfygw/7iUwJ5U8cx/pDkzRYiT
+TIjhau71BvuEBwFOM22d74XB579mTU/B9KuXSmYQzF19LW5nLi92+vCWJNNAukN91hliY6Sg0p0
aqTBZyFvjUsORgWQgLjh1z8xvxNULo4KrPOPE4yr9wb4MVvw8MiGyO5r7ziND1IcbOft2t5Xj+RG
V2npfemKAJTqB8fGaiVfiJ3FAb/cyFNzz67ERae+YDlm/zbpSK/FMvt62qS8W4aAIp8pdAX0kc8x
DQB103MUEpnL0/ZZE38KXRaiHdNDFlXOGbCSGOoey712NX0mjVY0xcwxueXl/QenvPyceFo4p/yq
3wBdLo8EHxHUiipA3O1ywAJig+n/fRdvgoZgGRA+HxUjYbCmn4q/1674Y9OTv5hR9nu3+vB1t6/+
GE1nf0pv00cleR+PKV3cA+qi8W6HJVTPASt47mFpmhtmtOZRRx571YY5IMRz/YsHJRYKutsujBWo
QdpNwixIlm/QcJC/0teXTWDsz9ffFKeX7IGFCmLHR4T5x0NjdYEZE/WTw3Mn1EUiJhtqWP/9V3V9
IHW45SAF1DG65bBLqrgr4Ni54z7KASmgMn88k+vWCb3AFJuo0JXW5wFJKQwXS7zjgPmYIyLNIR4X
Quok8pDZpbLHMKBFdPBB5MBZDFcta02PWmRu37poyhLDCWKRtrYcXg++U+NqdxXAGMkDqWiayIKz
sDxkdPOHhfsxvZoL+4jQsKBbIj/68VvzOQqcazjPfBoGaYljbN/71zXEaGR1h2N/vvxICrKxQ4Ak
0lf/3heC9mbRBsbusGLx+G6qWT1X9u8tnD2s/vfK3t4/x+pOhpucTqUVvM+TkE4xPqSleVDbatf2
ypacUxTTTAbARjT11Zbf+NVDezBld0UlH92qk7RnbcKGnSwOLJ9WmOhDkYSETmt5qRfJreb4mQzf
9G2zKu9i8Wa/ZRRCHOjuOTbHQB5Q20TqPBURJBSKZ2gxkIB6s99KWcb4FkXXRAAZFmDC3px99gZ5
UXdEhfLiN/vN2pU8jPfGXb9LLCF0kx42SGKE9PjtY2MQr3nTN37dnsyq3Gxhis8pv8w9rbJ0LRcG
ku74GN8/x/hI9qFPr84kEeMOXsYJ4APTq9PGCwBFwAGITwakrTwxM2Wrhw2yj+aA3mMeYIiGbQRG
AOwo/qA/Mtk1GVEVSxZ7vmY8KF9WcJBu6rZY5ieGYJxlWmJ+znuJ8QBqcv3lqpoftt4zGTxtL8SS
XJxeiOfc59RD5O3Rsf97OxtZIK0T80JgY+wOZCdu+hCGaqIRTWpDX9lAX5IwfiBj7s0S6bNAWA+O
RRS/0IqKKc98+XRzdIokZtpnVNFZg3OGJ9sMtZwz3kYYG1Fq4sYGmeTG0sM7d6C3gHCB9TBY3Ejw
thBREPP1CGkILTH3P++qGRiE/uAEr6ObvAVr4OTAQYIYlqmMRKEo9QGwYL9yZNaDdY/zQ/bcio/G
J9JtbK4BCkVtqfWG+Qi4gq7dgLzh/zbSng8ltjhOM0FrjCNXrK8snFSoUL04hnodxs4vIVXe7aJh
OjIu4npseU9f3ZoBp5B+KVmkJ1AOAtB6VyogPgLyVtI7Nt8jB88hy9Mrf2VDvoDTTkFKwi/HKF+k
K2/QDo3LtZklNzqWqN+c8lEEUQtSd98AaBQVNnEl6vabsXc4dCotIVMCjITXkNxoeeFd0fVWlADZ
PT7oF32rk1xxLJZiz64X8ZHnKDpEB/oFThFXqVoZF8gh6q69n3fxIR/lI1Lsj0A2ujXmyrdDa2ft
PsdmxRVWNhwff1Umvw1cEZb9jbWjo/kuOMH1guyTzXfhZ0frIsoBbcIeUq2qVbumdefwNjy+0U28
NVe93nDduZOye3uHdQG56cGtwrkU3Im76vGyYbumJuFiWTv2IZLohsntNda3FY98uagX3ZR8ufl3
0Zt87w2fI7qV93ZN0Ld1sfgs0U284P+zkGGKxHNB/05QpMgziQ+cic9R32b375GLxTfwacMOgxRO
EHuwQjImjQv8JLxvacw38Y1XsBRNmhV/YD+k9LkQLLOSp99jdtQvdB/qrjlZl3JRrLKjSbcxEx+c
cRZLpThkzsyON41pStflnT+xcJUcurX7rnFKXlKJzdVLWvS/a/nSTpQJFkD3ZpaucsInOX0X69I9
PhvOICAjp/y84xN1M20Cu5yzevl3kXpj4yLzCL0ZleyoBRb1Wt/Vd/WiTCgkzj/gj756MXbFEnuG
bMF0kA7nbqKKE3/93uUd3/Ylg6sZyBfOlL5rqAMW3yFFlXmjUP1s5D999kFU1+x+GyabyYbpUzdF
qryjqTTnVMUUs8UymWO+tY3/QFqZ8PXAGjFFgil4UmavqcI8sDom4+ZIw3pvjjKW2frawv1RW+pr
IMDPX3k9b7QZyXB8NkTf2bhqsH1WF+/oaj7JmujrfjbucCUGavNU3MAbDIlx0vE7F/9aF04M/8Lo
fxguOijdF65lHxjZEx51wvW/wspbuOYKRq34W+ULDXm8y91oxyxNeHk7QMQEUzp74apbekhtBkTm
oYKlR+4L6SqsCOy2Bfrsoaj999cbqh63HBVHBKYe3tz8z/j3X0+EQmBZBhDJ68XXSF0g1oCWlf+g
7E4tLIDLQDjzqQsyJcge6s0Yh9nOd68v9CN/RJgOoWrGlstMRuBLjEpAnTblvhxj1rc9w/HFGNGD
E+8ywoe3jPcVGVfPR7nnFeESsJUXA/YANrMP46s9hvjsz2MUR4krbHoSX2iRhUXxD1YEDmauCCL6
/+9DwacWbGqFSSngi19fBfdP2IBb5BUJ1rP4CoJYzCHPQ9j8LlnBLIfADxRwI4nN4IdO6LrZQGte
tH3x6tATVo+cz/6C4p5z+FjMKAPwhkX6sUn2GQE/mNBRubAegSigooWj8OkLAPyfhxHQecucbdls
WbypIFiu4fFUeEYWD84RUHD27zvYoX/XF+xqBBe9WbanBOH9zJ8LWIBIga4fBhAFAVAelcFZ64cP
6dfnmwU2hmqNSs1kdOBZBL4MsYwOIj436UJoN7C/pKAt4IaDzkI6fi6FnlcJ8ikmCtdi+l6KsyRO
KzFmY03UCdk8HXXbV0uwc2/MEdDQUNVsi4eC3lxcE2g4ZJQ9MauGsyCuDVcBuSTh0Vyb1+jDn00Y
K1Drl+VaWKVXW8Ahc89JyPlXXuptgP/gvIcs6jbFf/0BJsJdEyI9EeEO5wmxOf1ILtoE/QHcGN3a
9VcApfC1cKKBPAbFDqhf1UVyk/6Ys8XyB83qX99YtqMSZFa8VLfNqVlJ+3penYwLu9lUfYCIsWXw
e3sHb/+/Wtl0j95E2iMlZjOB+s0Ox84VHeIDFcTKeMQ3g/9nZetm8YF/aTfWpb2zA7BfsAbfsciR
2eIvrFBUHSh5GmYsuGMgV9gwP1BOzG8RcHDB9bhvQMjZJOlr0kAipI1KjnBMomM6Ky6EgcIc/6Na
t2+Uty2rDU/VDZWgfUgvvYN9Aytq/kSmnnSgdaOTFPUJYNmpgf9drhsW5vg7732PaVePfipbTVYC
+n5npX0rMBhrs0Ok3KOe4FEmvzHFklmjmrqWbKEMEt+Y1aH5tR0W+7S3NOGt0Pq+HmCuzHdkvT90
iwGX56fj9jvEKkvPVqFnnjc2QHwPIyWHGu6deL9wIuUjKq83oWvJIMX57DNN8wmPKTVJY09KaYlV
TqqPlWZhE8LVQCIeK/noF+4oj+B8pk9eiBudq6ItfK6/NAQq2TvFAyD+S41AuQR1HdrgtwcamJF2
EISmTxvHnYGMFSyIclHB00Mvd9XH7cqdWt5lBfuL7h18DKbcPtsnZdAPqV3hNqsKXqcF8CPIqeD0
0hn5DMwpkw5SM+eWcjqndBftvVHIqh6opa8JZiaQ1HmYwHpFC7hJswH7mAZWSwGjBPaLab1577UL
rhDf8NYGFJQguBqoCMUnsulNXE57b/9TTKlWnu4HIueq3bCxfYvp9zzUDLwqTL8m1uftw2qFuvr9
rS0lADwQWJLBUIfHmHait2f1EHggschCydA9IA8K83YUVO04umZXaHEY0apCwXGDKnRtxzxWnEWw
+TNGDdakvBY4E59dxZiScsyZgbPWJYtPOAEfmobT50MYnTV8EtZO4DKeNoateBAgFz4RLhlJA+Rj
wPbT3kSrBlyw6vIbtmfXjHwyHuVjz/J/1BgFuNGDcRlMWUA8Ma79VmMMLxlBUmYhT+JHv2whGovQ
MfIX40J5ThFG9cPLrS/1STSgjFEMUX9J36MZQkgjih5qAuQZbaA9Pc4Fh4JHFXHFAnPGY2IKwY4B
sTli3ekna9jLndn/0mkRdwcPZUWcDOvJMjkkWMEwU38jr0fxMOD3KJIh2mAm1u+2YccMcy+r00If
nZvVrxhYH9ga4DvF/ZkNOvbQ96RA70OpX8Ph9BFLmgiumccQQ/Abmz2PWw4ChIGHfwwL67MoZkwl
gfjpPyjhgJdZEJh50jWCnPCJMW3GT8zw+EeQrB6LBOaYlKOM/J+iDsTfCpyHsRRYDd9PzVhZY0pE
UA3YehwIX+EbDCAmG12FR7SG8kRDRX1FcUg3xfl9dsipGJ31uZmZB+CBAy+pHnD8ELvFsBQSA3Xn
EztGUa9S3gO9c7/yLlR0ongmS4Hb99dH+HgGo8UuFXuL0q+YQ6ySI6+Hgcgh8DDys1hreHYptc+0
0jhlA+QWrihNUQAT/0aipuFlH5+zwJLEBzWTydvj5xYcGnNgpn1ULyC9m0YQWgYlkfEfl+w6A7QN
QTXtIH0IBlfQmmmx2ZmJcQUlAlOjXPze1X+fg1EBL2EqLtjl/Bhewp1DtU92BKAYeowPDFJm2h7D
FOZ4PLp0iVeGP/T87XnAMsGpZDTNSRdH1bnRjW4vhatrIkAWHgj6Kpzpf43YGT73fFbexf3B2Tb9
EJo3FxiOI/oRm3ZbILA0GZwHLgpTGd5XrMhMLgja4i54cJ65PizcfAqG4eIqkrKKK8a/KxLRioBj
Y5zy42O7LETcIiB3cyA1MT4qnRVTY2WSbCC1rOxbdeEV0oGfy//zKz7+u9k4rPzLze9A5Y/Jovx3
JSjFRSvDNbXRzD4dn+eQoRtnKIXAzx1A80BVwrial6qCc89H40QyleeKQ/X8FKzj4ju5KznZHPrn
3yFS6tNBc2sjm4JPHQ2yBaUYNkSfzecuX8BFQSsa1liy1UTxXm7E7T4jJfsOssKF6VDZzngX8dww
0UD5wt6pctgCNqSDzVeg/9yd2Bg1s/Of6qmXJ1QF8bBk9399NlAsn4OGiHehu9mIH4Tl7sL04yM3
HDc90Gxyz1dcZNZxfcddAyUFlJcvHbt/Z5Hxw4rHTDwFILJAkUOASAye79879xLPoLin71wSHtDs
zlt+7p97fBQNzZGu+sjp5+J+7+IycFH+HY74CLjI0+Wd+zz+uY2FJ9nL/Zz8c96Rj8/Tx+nkOzjk
csO90sz4JDTPPFkZQ0/UV5Dd3OTOXcMr+GncSeGvz5Xg7OMRR5+4y8F5/TO8S+/8xyEOql21Kyd3
yUWgPuwNJR9rpEmCkYOIVEgGO7QezOqAPv+a/vguUg96rrQBxOd2Z2WE5Gj7unOy2WyE1QuVpc/U
r9D7d7A8khbOzjjvzwuQOVGO2jOW5BY/l6vmoyy6fjip8aK7kOmAp4UxYiLNP78C028G1o469LV9
bQt87YAvHBYf9uiCav8FpKOPMHsa4hSBV6qjzHFtwVaJDAXIWPHEJGuCASjpEmRGOxwz+RoVdiyU
FyKdmJ4Bu3iQMFoQaBPtNRsSwODCmKbiA3pHjccQwC9dizAG9kveCXNXJPkx3hXYcZNcVXELw45D
zPnm1niTWNafd84XQT7tilgNsCGgu2KjcuY0QX1WJeehMZOdHC+5uxUW0U80Q2xTqkg4R7P8DWhU
ffZ2667M2NZJKu0F6RQfSQKT8iXVOR6v9ywgbmd6sT06G9FT4QcEHwbLn3D741XCM0hxjuTnrSgG
SCmao3IJ5tjyjMr5i6jW6tRtP8ffkIWbwQvTk2bWzNAr+lBgl7TRC/T8dPzF6ns0dvlImYCczGio
L9lC39abHwaLLemylKFiH1N32YL8TyCX+PhhWsNUYddO5KmxU3eIe4H0xZOEIIdZjPHHplkeuoF0
BxN3jCW6Ipv/qSMGcbvYSQPjlO8l4VnHZJXf0SAPOyddxmt6EfqURUGsHN5fG/Al+Dd96HJErzLX
m4m7AULZpJ5EC/qufAt+9IALPrNCOOZuuOU5GEGbAfX87s3uP5rOtttYLQrDv8gYEZWvUilJyOsX
g80mSgklv/5c0z7P2OfZx06ttVqv8+We9/xJhmfzObyQhhmQJJmL+fYxP3ntsNi/CJciWRH2WVK9
t/qgP0yValWvSczJIF6Dxfy8razqJb/az3PUhd+iF/sP8mA9d/eIULz3DsQQaSxV/IB+TdRfxW5h
d4KOV61yC5MBAMYhYBwUR5CZuOmzEW5pRDJOLWAUoJEYdU6UICHtTmcKJS3dlswaUG1dxspMqrMI
r+gnQel1yDqZjet+6leDGyxbt8G85XfIhf7AMrBpEaWG7LNOdnrNLk48ClhR4kJ8UGft2RPXNb4K
HHX4JfYAJ+OjuinwJ+xKOCIGn4kyA3nCvMwBRyzV6QV+Dr/h6N72p/Nbr3ScneQNbRFsg4/s54mz
C+8pQFTA3CSCYcNiGwNcjruRpRXRCVlIJp9kcT0AUWaXI4Cq91nE6xZ+CC8JeLr5qzutVRucBAyF
TRS/vuY3RsWuufvscs7+RbmIn+S0xn3mNc6mgtqG1VciRKB67McOzKdQ2GVexSiDA+X3Hi49Ohec
F4q7EQIDeBs2+DO8/q23pKn0OXE+/j0gKpr1aawrW4JAedKj85QZXQOeChgOkTPPjtME30RcAbmk
IbEAwfJV6TuAkTq41jDRmNs1v97w6AAOJBybaohGIRoKsvbEhmWb2M18V0JNmBNpAYM3OBZsrQ8T
bz8WeDbNG4ib8WcJyu2Vmeo+A46G9XwDgg4+1WRWaWZnj+WkXXtsskj4r/m7cAgVP/fyGXZ2dVkd
0dvYNx2IDeb4Z/G2PeZgdPB7oOEDuxip+31JQrPOkJoFDwrgEYMB4jiYpMn9qC6p8X48MS+Aw5G/
PMGGAD4Mw8Clsh9HsAk4UwkL0oSFGR9AkZNJiThiu+r09dKGpewLH8KwULd71RGIIVAgbNcVJgGs
TeyhioDA38AXgBSxcnEK7cVMQkxrSyB+AP1uSr+71F59ipInryClze6+s798Y8P0fTrhkY2+75Lk
AJ4X8VPguPmaU8sQLWWLL+MToaqnG0VMAiSEJyAGwDaQQQ+zxGsjFojNfSKGA8wJqE2oHRDDiS8C
8+3sz9lR4cigCdgcbuN2hyUfFW5lPYIiPA3zMTTS2JGZrZgJrr19d4kq+toUY0qLdbN9xIZ6lB9s
3OInaM2fs3KWj6PrsNrURyz1S/T3ebr54LwiRNEpfZhaHQIJfRVXL7bsEQmqwaGUSB+MFazs/Af6
ACdVR3exSmCFAGByOX1BZQBcX0xq2o8A/NqwC9IzhOGtyyGOwcZPF45cY4EhoA0OY9aFSxulH2cW
/Pc/2tm9YqtkWyv7XSQB/A9k22QekcGcvkd8OPXRveGGA9LCnrBBJ2p3RTBHUMkJS4XLHGoexUMO
Lc7BE+zb2UWqjO8iliPT43G56jA1iBEdsQtnA2aTLdaxrgjt92nHVjBrgJ1DRrmBMcfo3+8CueHE
xzVXmAZuAUSp4qDtOLvl1bE7cvCgCD3VvoiD6NlQj4qU6lDleyvnGzL1+6tFilEa/YUUBwccMeUB
GRUFxEb4RohCqkLso/1ItLwRIiWqE8Idt7d2yJgQ1eCMOTQxe8NSzNaIaW1FL3DXLUa8ROJCy+Jh
9CNq/+B7StbUwPPio0DmVCykT3Ql5HaUo/aOgM/ycBZpEFm0TVw2kC5R6/K1eBBwsDymqh8PkYJE
qaPkF47HMy6M9q7F7MtDmkmTxT4f0h3GAgfQoQ7OK+THznOATiyy5PHuUfx1gEyOAHoaknAO5Uwj
QFO0Mo5k4DCihoXtHQoO+i2Dh+jNpMJDgU3koTooS/QqkDFAQ8QcPb6qS2Yh96PUIXSCfUi/2iVA
tcbHxrVeqn10qIskznB5VzpIXFUw5T8t9GBuQxdCleGD6AmAJT4Q2vMaUPl8ngNUVUYUlDttzB99
CqC/MZNwy5bIdzpUJPMOlhf0FdrOt8AusyndS1Nb7/6dZEWon6TgQg8kGSdz4G6joBCbQmgqqg9y
OQoUKC1e9nwexuRsAFmPMh5B14Aq2fHrgKhiAsbdt9+2XjDBGuQ/sWiNtohPUEGz+03S+7CyykOX
6FkU37apLJLz14Rgo3asHI2gKPQTlOySEKoBisF1mNxx5CG8Hwigx8SJYMQ36RRNqEyAQfzBFlle
LDYyu9OvQc0+9iFRMKDEQzwt0VKYO5mD0aNFmsVftY9JgRnMwskaqAgsOjJFE31rPGxG53KdMs3U
05AWEW6rPia8KIugBsVY9jr1sFmSRXvWulmf0kkh9mqT88LDsvFxGyvUni1MmczqSrYXOlDzsEMV
pwAkkEGYMtS8UCHixbmbCqT0LdYu3i+VQaZs8q5GaPBZwCgrOFlT7x5oiwrd5mWdSh8FnF23Tgaf
lEBSC9xlnLhMLyUZIJf2MUGmg3PppdMujBTM1YbFKzLwEGKfhuwFF6YhyCroL6EpEvpHZgfbQQfM
06F4Wq15ttEWqLGYW7Ye8+SZzB/GMG2NWAXGPTSAB0dF12VEuyeHrcfnDVGzDHImKlYWoDo/Qe3C
rakImgeMPX2ItfUT6UiDpC764qyUBXMO/j8zIWk5QbcWTS8dFgsDwGvTRk2zDSLUHzBZWnRT12Ys
cmyLqLao80nEVmcALoFIH3DW62OyTNkQ6L9qV+AvaE/ezF/22FYf5BYPMbtpyJRu7JwtHsYajJ4q
Y/yxb3dgc/Ku2Dqwm70/gJtYopZu3yLgsmzA+XPAyuv4Gl6Q75ZYoqkDYMJi9JoSSi02idYoj9Q+
xgKii6fsL8xNJp9gGgD8Ix4FTAuKbi3qBXVecaDYZ1P+FQKb66ek5BjQfs0TIw6zAhEQGiM2Jl6/
4zPyORgtLDYmQ/4QSNp1CDU3g0RRTcREYkExZgCmxm0fKR+LHZE+kLn4y68nahnLYsBibf82v/XT
X+D5rsQi3YgtBTboAqzjdLEY+rNs8mAFq/OqrYzLU8DK3RK+fSCMBotXY8Uz7AeqT+X4nXn/nNBL
T+wtGTbZZ0RBn8b4jFUKNOUpwJShNIITD00ZkhwTH2Ir5pGz1fGlWc1VFtBxhP2VHOQfOJOpqAC/
O1Vl33lG7AJsx60dxdPpzDR2xwN07wBpY7OMmFa8Tum20LPI8cZh/YHD3nAMmEsLt7XghLQwZlil
+3Tr3WmAUjMQXBmVuLV1gj/1xsbYsWN4UpM1Hlr6xoMI1Yfd1IoHBUTQ9yBmBd2Dt//m6tPdeqWb
wf/MVWSON5TYIntsPXp46xGnKh0v30oZ8UB+mAXyDXFkFM0dg6cre75LMoi/b+LB1vv48j2Hk9SO
BcyVUu4BF3jvwv2rC9pX5jslPaTXth5fvclYIWealPz2aUTHfrryuiVvIMSbf+9jEK1JlUDT+Ict
pMT00uINpaV/TZIm6jwrxRsUBeBkoPF/KavDZ7podxpuHYVuE0ps6QspUD79lYB9RXoyPzxdXoy/
pMjvu2re+SAl6NBdS7/JkKg4Ez592GXlJ3fPbPt+QQYEeUTK7XKnztDIkLVMBpXrhmcwrBqfblQi
fyuWvDZ1PekiOolF4NIhcjPT6K9l8oZ/HSzPnL7vC5W53ArPNxV8+oC24K0l+4H19+/vCiPFBJCX
l3kkvxOqhT9gIXXxZjRmy0yTz5hlaOybycDnhXRZx74diKWy4C7hpQyaYMBfq3mlLx0o00M2RTRO
9zSElJfneA0I1vkgc03eVGYPr4KE+2aGYTdgIvMujhQmd30fkf9x6v7N3JK+U/vyVEET3vRoyZdS
oZAFf3ydpnzLoDFyVUb6rz6cNsw74TVnGgYGc8/wklB6EIYLgqn5kyQPLnCdb3eyUqSV90Dmx9tn
Qn8bI+tFnmdZc4LC6EIN6InBd/bJV/LeTHAhAhPr3p1Jwh7O7spoklQjKJGYfLZRhVfFBMkxPf2r
kLnvi20YaZJeuR1k5krdfzPib3XK+8qM/XtfZiXSoAyf4Wn8yHDKufKdg0NqwwrJrTJWW4818V0J
bJnyOmi1Hu90O7DOpBasWtC1y7TC4UYHyPjIrGInyVFvLqFMShlVLv9KFxq/DBGHChdYpWxfW2cj
jzBO0iMyE6X9QhqPgZ+HpACFSSS/79OSlv7tN4olxTH6cCkyBjQCkhxZc2jcg0YvnVKqQ3fzkm+f
jYnJId3A+YCjX7YJiOFIFPKg42SPkQGT/yNJyUIYyo9sX9Ly0odSncYBEOKHIZMv/tooCBL5upZx
lhLeDINMDgbr3a+xXnGBpiRhwjjJbvn3SaxdyG70+ZUlI1NfevJ2kPmcBQqHYjoFcxXI+RK+Oetu
ofwUkXyRTq/TmluAo8pFTGkaEvnHx6YcQBqGAQ07G62FvQXA3n2aQSWGNFVEcpKtmbyU9oRcTL4j
3Qlmt3vw4CmQx94tvIRXyk+neJQp482eKs+j+gDbCeWhdNpYFVFKE5ieiDYbBBYg30gpD0ArxLj0
Y9UDD4v4x1RRsdKEGJYFRHU+O4wSgw4aGWc1JxkTHmlJWTR+igiF5haWkOORDSDHNIjWhHDPeab6
Z1Nf3cKuDQSREm24eCd3WISMXxy1+sNVdsyQVp9lDIseE+CVDFCaCJhiL8O9gDqMORk4MhR3pO4D
jcGmeoYd8H+oMqKw+CIQLhcUj58nCZvfOB1lUQVg2gisIsCPZV5b6QIpS+v0rjuwrb+ys7OjF8Kq
ACoKZ8chv695oWp3fRPdbnZshPAmwmvK/W1oO5EiIvzyyGyI9Gw+nOc8+zykjQDTvazHanF7TLRf
7mASHeDzXShXXpDNgANfwVfYdOnAM2riQuQZMIdEHSyuQ9W/T1v68AF3QwmreTwkwuyJ6tl0mesb
BIN3RO2vXZvwX2z9O2ys8N2JS0dY0dgEUiansUtCyatgeDKXPqRJP4/a0DYgmAPDQTGmI+5ELAI6
P5FCE/qHp43QgkCFV8V67KAumgrDEITJUeuX1vKufxseq+6yfpYOC4Umli85dxkpZCo8CQhdIAXZ
9RE+QdSPIUguCJvqbxXhsqCRNB/Sa5rBAQQ3OpIh3rUpZBSNM+wJHn+Be2fPQdnj7UVCAri+4nE6
N4M5KjbhghKipb9xxXx8ndLDD81Gj2wUIz4LuxMQn4dbLaiHF4RQiPmKiEq+nJoJGqMK0nIUUwIb
2NNei9J/7ZqNcUbjPuSagnNd/HD4QoiYoD26MWD2sV4evdGYP+gCMP0MS7VAXyHvEDxCjz4MIjQK
nXmL+R0Nc8eOhKRG/CB8rTT8fIC1owFn0C8dReAQoiwaRf0heMNhRPQzxAt9xoDfd0OEUCrvwB6y
qwlaxz+KCcRCKmWbrHZEHF7J46AETAKeJQbsA3pLjMtSIO1k+rNaaBgVSpkNiw2IrB3MmOdpKMEy
IMyuLhovernwIKPDOcwfxFeK4QNThu+ZMiw3aVpDwt1aDWkyH2ya02Vytq3NV5jigGNLvk55SnYd
uve739XsR10WSs4mk4TplPH4Xu/KXJLN78U0rRdJmMtKQ9Kb0s+clyRhAV3Zx2VaY8WvvjulsGu+
3b1UB2L9NE2DFw82VrKJIfyt8miTTqUi1AnONl6kXsjumkcE2eCDw2PWYyO3ZBemHY3VPaDW5EBP
If2DJXeBp9PS1w4Vk09SrjzL6ffdq7sSB6NQnEJzNtJo2bmxwlIhG0TCilicS4f8U795RAdC9M4O
rv0WNIeKGiumZk5JFU8S80DiatyAPM2MXEk5N8qTugBlh0n0xD/7+h4d5zWt765wHi/0VTx97F6L
LnpiEkHY0v1JomyXwiXeHWeLmw863+oODIvd2eqEk8fSCLbBe0OCUgu+96tNRjCn5bzMs4PH1HkM
9P7zp0FCE/HxgYBo2I+h6jZJlZ4u78OG37D7pDxhi07cihjlURzEU7zd4LqmpJIATVabiWs4GFtt
QlFsld5V7dWKWCdcgEwPcw9Wj6QkDwdyUriK2KZI3vwkCUrCEftwMgCFNoT6ZGnAjk6a5ngE6nCc
uh3naYWwKeCuj4PuGCKfmTHJFvKS8NFVFpz5ZPYpV/K1xjGLGClmsUHbUsG5GeD6LrZqx8gKCFJk
ICkHbmueeiADvBIIIHBCDIqmjbFq0Bye7StWViq3og7vQBlIttirSI5CsL7nlgPUeBKLS97rD/yn
06vzsPURgaPDrUuybHzYNkC6vuqEpC+xIRp99OFxh3dUzLejYuDAjuCSB9tyc4ji4bC27GyUjq6O
bvVOoOdeI8mYEju4BIHV0RG3XxsjOjKNiKZkwACZ18GjRyEmOk2OiCNSXux1g3iED+nkaKFKiiCh
VQXKRT8aJOCwyz4UNQxCg7QkL/vjKfZ2HLvkTfX0SebXq6vfmRhjY2zpE8hEJ/pEaCg/DklOSL/S
dm/8UwPIIhzV21I/dCREmvvydMexMD8MW0NtSEri0XtUuZdBw6n8jncOru4ycyH94Ovcw3YzPQ/f
AbTHk+v4PInH+Sjutwc3XGfkY3Dmma0NCo/nh+dhy78BwXHacFW+A+gug/PwHj4DIuxCxS+m9/AV
PYO5kFlehoVXkL2n9xk1sYb3ISnzFX/X8uESCM/DfFoEt2keNBdpuGt4tZ9Pk+lpXflX4P2rLJQS
a78I0pC/ol0yTcMTxuHFloDZKRykfHENv/+i8xRXWRZdw3JxDeNDGmXRB3BjmEXJNCbt8TWEqG11
Dbkr72VRHBqru9s1TL4rIKwK8f1dqeUWFLs0KuDWiIk8+ulOPqb0+GWXL6rVKWpstrNlsqiJ2koW
frKQn3rV2CQL7LwL0mP+4iP8TRZF1V+/VhU3abPH6rJYajNy1tjnhTJuzEk81WtOWnzqKM55oUpG
+1l4XrTG+ugHDmOcrBDNj0scdCTFPpEdhMzuoBH1UdMJb5DudkbbgTaLwUR/JrArT/QR3kAPEpb2
LHwJk0dnVI+fnjoqLHpr0hkpM9hp1FFYj9VRFTaDtnsUrDI/jDGZdLCED99TkGGDLu7SnN8tV+vr
Zqi40KvzEarfAZkBTB0IsXIA9cRPMxB8MouNfDjQJHA7/yy5qlsY63dyb8wT/LM+U/BZfC93Gb78
LZ8vS93iHpYdNtKlRlOETFe+6WLGMZOlPCpfwjwccivAD+6WMnSrGHBfpJHjBsJqK1mKh1O31GnX
OjanpCjiUlf+5AFChXFKcW/XlAslAJ2+Og1zcM4UCqoaIxntEHT1H8JafuPdpya53rXkyb875H4p
kt+CwXaktWAQaY/cRTUCuo5Z1v9uIVk6O5Y8fnWICHboxoEU3cYzMs2XBbc/eRPZCXiULQA7H2jt
G4j105yXD/nmwH1DmJ2jq6OBIFnLxtEAii2wbMq2YDujenkNKJW/dTf4q7WmYdyXL2MHWMES7AFX
pDWJ0pMPp7k0SppGKjNJNoSbXa5IYdxckVCIhjA5BvIjSGz5TUG0Ue5OIZiWqgXFQIX4T4A0XJ3n
0mAH3bpyCwVZcBsuAQAGxRL+Z1jXpnATkcZ7IN8US7awPVmO5lIc3b5mJu7hEpRWCD4C+nvqfHNz
F05pDoB5ysFERm4Bjb8HcrgZa+qkaQWU0zSNRFalXO+/uSZ3EHIvQ0QfyGdpbOoAw/57/P+bwV43
pn/FSZFn/n5Ti9QliPd/RfKQfLF10zl1zKUkMnQ4xpquWDJAgNS/DeY62UR4XB6Ub7drRotn/xVZ
7hvyAoKnfwvm82xLddJC/ANUSpt5+rmH311aJQ9Lq8pBRjv5O4QBDEA96ThNHuMFr3P5noaBIef7
isKlBE6C7/8JkuNn60prOXbXeLjlgtwil4VzXD7Rz6A4+AC3BWVweUNisbUA0uWqVMDThEBK1+6l
aLw+tEm+/Ctn298yYlLW31XhLpfsZMLyLSj/9CivCsKf34LrxxUuD5+sNyR6f62jS5Y44eWO7xff
dkotcKBTH/IC7u7P4M6nzMFzvA2B/duwhHsfJASpJqMHvw0wt+F7CbYWPnDaGXvS2hgudalSPkv5
sffh9T4DSa1+4o6/n9NGmiN3kDrhWxh3fBsoJcnPxY692JNnYH0Hu+oBBJBW0uXghyQagXrAXdMZ
Xwp3RiL2mntQLPaF/EL0y3v4bT9eXi4CUQfiL4VdSeh25f9NqNAJqeATJDsnjxSW5GmLPagopTzE
Fr7hWwQJKqUpFyQ4mmJT1IVuaO5pFTXyGLQh3398C3vQmNqIWf3GZ1w3UtsHjnopWloYI3NRN699
5fPfq56oESp6aiFokfukA08eYAcY7Lnl77d8khESuvuHQ+IY/t/kyv3ItX1z2aSxvKpclBvlnzyI
6kML7s6/qxKmQJ9Jrlb5KJf/NZ/nwT9/LxBzwDOxdd1IKUiuxNKYxNUS6SBxE4yNdQU1jBtm9Onx
B2o07/tXIyGTEMZ/qwSCwRtbYCGkWJLvgcLgEuEOUhqRJoBKQB4T4dfp14AayKhB0pfr8ETKcJpI
cy7k1JGAenUP4uP6llsgTQGrQe9QFAW+jvEccOmNFLQAHB4mMSyARcCB8PnctWFTucPPVdrk461r
TyEnreFLkURSVO7rOrxg/mq753zQbJPJA/K+sHX26pMLoL/zHF67ZKrwE81pQST+8T6FY5xcEmUT
/2lch/D6ffLBLR9cDO9NBOBrGN/9Qh9pV6fUnHQCcVD28e7qsBo9K/v+8QD862Vwvfs1tKRAB5yK
V7LBWxAqQPQgjs9X17oVeNeibRJequBELHKnZ3f2EHwSwPFmdZINud0jnQV/wpKjd20dSbgBH9ZA
+XjXhHTP5rXsl0qfENLuHegN3ma/UAAzm3oDMCrGAecEtIn84mCklD6RI7en2RnetVmHAVBBtArW
HRTqhzQIIFBAfRDgU/aBIzSBnTSEd4zrWzy8lQ1rGbQiBKJcKVIjEHRGfuWSfIsg7r7/AcsANKHA
ufw2VcKPChA9VqJCfW3zojybwoh3sYl2PxU+oQxNMDSJQ8gKdxK/mSVyz6cBjIG4eoiuWqgzwIU0
MAXwUlj01+Nud8hqXo3Ld5ic+jClXXSnA/aBFLFb+z0DnQDWnPcBQI/nvmjilRVYByCLXIWWQAAa
vBLBFYLVB79AwBLBpHeSd/QJmdiKLQTIroRPXODBJTb1YheqxX88oiryIM0B/AF2BE8hvkbAFoAm
xhjKWl/gBBB+6gOmIkiNu3/VTWi26BjwPSBv2plZzG7EeLx7YJKB00AzBtSNMAC2PKKi5MzIILaK
jwXHSrffijT40d7Ty293cgq7E3UE51aXIOCfBAphYKfrimQb+jeVJNFYpJcE5gnAgxyBBDoRNwVq
E5ENqjhycgK46zhG3qshkQHsBvDiYmpqPwf4AgHZrHO3i8sAifn+k0PYgXWL5KSw1RDCQywqjr/9
SXdBwX1AvLftCyhQMFsYpFUz+4GvMgNnXPUyrBwvMyY846cGtQYGF2zy+lX1ajjsCyFlhkE5zezt
AXLt18VqKOb1ItcI8r6rvbweUB9oPOWQ/OobctY0J9WPaAKkgwu73mP4/oGL4MZuElwX5erstoNs
aUzJ6xM+horzhIG9tuAv9w0Tv3pPRYG5u59F16siMglITt+fLMBQgT0TFV+bqC4EL/YHDaly6yG5
6MhoBtGWi2xI3rTSXmSDystx1ZwGOIMHJdbBRh+7mycpDbpO1cdk52VAHtVJZXcm9Joye/1kcFi4
jfl5dwlePoZZ8kj03sTogVYmfp7ApwBeISWALyXTIWxjxhHf0yMnewEtIvHbifnGnAr2hc6D8fQz
44MawqFAxvWoHYBKjrrhB8xxbT5+X+TlgdWLQPEwWyajmyNZlqGaIXiSxplPkCvCMNAhBgF2ChA9
h3ZGWpvea98Jt0E3PI2rfTorSMUFwhgKRQ4WZJ69GpagTuc0FNKPEnTVsn5bNV5vQmeRQQ+SEn6d
7luYN2llcBBTaw8+p4xMX3plchu5XufdiLgSo2l1IWdvkuyi9yG9D9mnwSmTIAyOahCmUAoCmCLO
r8PcJTMyrOG9tt6DtfjdGnbbMIj1G2R2Z48fXZcaQZ7LwuF/JQYlunIfw1XACcGGv0fb9p6jNsp8
/KPtU0hF3deYVE39FHX8uvpsnpAWbjQi05Ca27TLbJwHFRxDx+1QXxTBQyBXGJ17McQ+AOlgxYMF
Bblorw3TQ3zoYskHyQrIrCCuDTrs7hyEJhG0Z9YJxHrLT0AI7Q+ZBVEOL/tGkM05p6/z07wVKmGy
bB/ujZ7CoqDvgDaD1pV9tnfdvGjMRVjzCDECfXqWBDwSlisxpyXAadAvy5RoUdZ2sf8YdkHmQkBu
TZOVjt4xxYYEtfiFE9GEMrFzca9AQlLSJFgxNlti2V8QFptnQmy/TKkdCFJ1CCWJvoeTyVRsaEKL
XU3E3e4UPlq9U/j+Te4YhZky5n1FEO36OkfwDre2PkkB8uaBZiMbgcxd66EujFXZODkPvoQWsHUw
JNe8D5AbEsOlfqzGdaT/Gj/KqjF/T9ur5u4J+AbnIFEMTHj0Zvyl0yZCH7Diced42zyPfMxO/ReH
EOzgmdnBaghYXvA7vTPzLVIxMkDmRH6UFqCM9ePApxcwVZyT/A2+AZt4BFP9mYAcsNFwzJBQHmuA
pY8yV+m3+t3fl5/5d9+wH9F78fl9o/0DLlmQvYdcfi33hnmILdrZkpH5ZSaT7BCvX+4Le4xBCkc9
LI/kF4nyae1zfUx6BGXIBoJ9sXNQJ5qvB08RJh1lzDDe8RkFmFHo/N/3bxzFkTaGJPjnubsFYr+4
LDI/YcOFuBskS23HZ0uRvBA2LWbQzriWYsJS+jUm8YyF0QPSfIb+xyA4qffByUawC8dew6whFrp7
+ZuFaCrMvB9+kSsOFxDR1Kztlc7NJMdbpIcXdBfkGuBz+yx9qx+VqL3Mp8YKyC9MWWB/ux9LxyK/
qKN3ULn5vBE1Dpd5PHvPFYesopHhgLicMBKYn1p+Fr4X5YI5wYR23x42n8p/ucby+gPiKFSd7QyB
yST9+/402wY5Jq/LlGwzHoBnUm5O2OrB7B7Ld6+cX+1ckslXZKG/zOFPvBxfy+TIii0Mywia6+tS
lw1++QzyX9xL9nlTLz/z2+LBhA1IhofXii0kaIaN4RuIgUTtQsVCcN18G7w079V2KxbVPKWHSIVG
AhKj1yRj5+Y5Pz1NKGfIBlq++tqDHKpQqYNI7r04WsF/jYyg656AEaNGQp4KyKAEf9RvbYF+9ZUM
pAcZ7Kw0984XcgZwG/yyYPh6TeDdsxdRerObVYyUYe7cHLGfR9okI3XQbAtd8c/19+wLHVNvO28M
q2V5hI6XzRhUCzg4opvwjS0UKAGia78R3kbwUJ5mMdlFtQEeDwdQeL4zsGUacJ+FSDSE3iPazYi7
xKTy03FwCA0Ze0b7fZRdDha6lsny3D2n11UyKeaPoY4lZV1D5nmB69zqsotrZmaAZ7Y0GG7NC7SD
hJ4L/pl9BZJI+3ST7VsNt2DviDahV/Y1RxUxDQZykfD7kzStdydRFZOPJKn3NdOK/zS7jlr2wwei
5TQmtc0cmBa9evBXx7E9rAlHWZIS4jO/wy4CRGGO/dTSiJ040AUs9JTQL3BU4PghiDUg4UARhGFn
Vq3YPBu7N0QSS3WkjDNEEVBGzhUOzX4zgOe8FXanJ68a6dOGdcHK9LKVgxZbbcQ8WOJQp9uwUY4k
91V7nQ9zi0N0oTasjpdPtZUOyY+PysIaIaEh+WWNwUO2mVd0t1+zN5xvw1a/8dv4jTlDwSobMn8e
bA4QgkkWQNL/BWWnv7XyEXMrQ37VApZrm518qSwh/x4qUQbOCquhv770PAB6Qdd74xsE5ipMiexq
u4e/HbOXNC5u/jF178nEwCLYBW4OiphgTrjtGJP3+ArvTTskbrW3q3Ak00nDx7h0ElbtMF2zJonC
gFuqR8aLNqERN+s+fsJ8yWgxrF5JJr1lYsGRab1rljSQVfoHES+zO7Alk5jKvbpxdMKyjODOOTl6
mg2no8t58/642uyEMZLE5M5jbMADoTop/maLPGajB05JgiEWwPemPzC/uJ0FIpLHwnset/v0h/69
TO9l78J5FRF/8pzepsRg9+NxvS+O2r415GRONnRoMWpBzQd9L/1XUqprxHa+ScdIBTZhrQ7MrPQ3
DOdt57VPG8Nk1FpWywzSJ23aIWnorza8jtkVpl2114K5AJbi0+BNqt4RxNhMP0PxITgES5CLmYww
Cd0qPbrLf7gfyEaA3w0uE7aR26ac1+iyvdzx1ue+Tg4+W4dCOZ3HpEC/LHA1j6D/AraXQ9xlQ/oy
LvdbiMQqILS9Lf9Skho1errlP60zyt++SboRGIzEHkdWHC/bPOYYt0gtjjkwH3/w8LwICuOymA7O
dliR49CFcx8bSfwmzMSsKrMVAtYnWXG1ZBthLUKUqoSai72MW9IjBkcMX48RaGpC94F4vF34W47t
OXEONroSSlPm5Q3zldu3sbG7TyuHDBqbJ5Ye8sg61by7v6zQlADMgjl0LxEZpWJc61NAE+dD2b9b
NyJ7iB0blyrMmToBXsygErtNAvQf9HtrgcMXUNkZqDrY6wi4uwYEEMp/MLUxOP1UQ+23+I0H9xVU
U8kx17VBFQQ3+zW6zVRwcAhroCOF3bO9xiacQwCG+GaSZow826gij4HR7TUwSZB1BNKvh90EpYdC
8FnU/iNi3cYkZfbbzE3vsuOgLq+ecbJ4ktmIcEGHtS1fdS6DBIg5p/1leh48p8/gbnPgwXHyWDed
c2CQ5zuSh5oOIUKN0bbb02qbmrc/QQ5xOf5k5/ywq+0IFuXO5AHfGq3CG9LMTX3EykhhgMjwItSE
I0UKdBeiSsWijKU4FfFYleyavJZPrgYHlskUWgjoUwgvei8eBAJbr5kKfwMLqXk0SIdgXleARdje
oMeaGcPKbdkd/HaGj333yayomQhw/RMHBsNvX9RQ0iOmI6ZMv7JVD6GKBj5/lTGqHeSVLSJ4hDuU
kPmjcVQHpMrEOMZM4vdZc/IZ4R+wg/Vz9/WbA0P6uOkExivwLabq3MHP/H6AA7B39Bqba6TDgd+L
w09NDa+f1ixdqZNLcMF7pZr5CH8yMahwXo/yDWf+HeqYF76RtitZHe+EihQzTbXvkw4cXzSOnXX0
Abypr9Jd52HBknkue/UvdI/d3gjPPQAX6CMYidzs/PDG6C+LzuoEoIIoYeJuWz2V6EyI42tRoozN
Cc8yMJUmazZzcMdnvxcyYZ9DMgL1ThFkODPlgIdzz1bYDsmAcNF7uKUubid1XpAVknwdDNrPo+i3
EzOFEuhh8WqDLCp/tfE9QswkO4heSwaDguQ7p+mdHGu6qzv+kd5y2PZOhyeoA5+tweVwJaJ1RA6K
wny5adRafbyT//Q+shFh1FQHREtUVtFHcWygnQLmgmWmWhf7ouOISeEodImQl7Qgy1rGm21YDAj3
tun7XdsvPPVt3sHxwC0CzhbLQm6/27BVo6naTwwW5NshfmhZHTSA2nNOq67BGcHZfLNIhHef1e4F
6JDLgBGydIHZ3uTZB06GDKMbxLwoaP3iqAw592qUAwXnZ/pDlr/Na5+bOWpqtXwgeqEEoQNqpkq2
CiYYuuoaSUT0PzYP6Kq8zkztDR+DGo7A+4xjEImQH2OQHdQFMuquGBXOvDGJ3fvqNixwaQTbkNnh
EOsC0T3qIJP4xelJSPeiOSFTwDQ94v8eoTiRo7MC0eSBdjKzcSdj/nXZ/+f3PYJmmKWuSG37lg7W
i4hJsyaSC84bHcZB2D7sBJLPfbbcMptxzyNMH1BrIfkmIBMubqj9EEV1dFd1UJIFg6jdm4l8BCNi
QdAcZ1bWf+wRVV8whgMq/b5wa/oS3kG7G5VQpd37LRhdWIl2ewTJIftpVHt5H6sZZGX7rpvtyb5w
063T3Xlh8x9y5HfCdN9vwK1FAEVuZcsCNkNsX5nd2A4gY75hCbL7YNT82qPo6JGS/IyoYQNj/y8U
n+SCw5YVoO5PCO0dvgaFfVultRC63ute59Rvjrt+ovvlU+wZuehoZtfnxZQpdgFR7IkLBmelA0Uz
3+tJJpSIa2wEzVntXVxjUv/C0UzUDGl9LiMGhTSP0FK4CJNwPzLWYzBqJdm5s+VlTv9eZyjr+UYb
YOUMETjOsq6MH21166G1GhKXfd7kuHBmyFg43S3Ewgg1y7pGa+yy2THDL4eDeNJl+0tH6Ngo0VjE
lPDjwICVDNHY19AhX6ETIs1y7+Mkvzhc8TtgXYaQGs2ILJewRjWOiqsSBIRVBDsOoWNgCGp718Qz
jAnNwDaKs0+HvEpbEeiJ/s5OnwwfhD1GsV/+KYEAiHITXS+4RycMcW7hacj51f4Cp+0QnkfsJxiW
7fYAKb25QKXd/hDceTqgWi+wU5xytwGJ+NbO4c6bn2ZYXBp+9bXJqN/tYvMeKT3gWL1noDKjF0qU
rrerGlgTKKdFCXFI74Vpstm7idSS2t1jOYrHiOgkMUaYZWkO4EYuA2N4IpMKSgIilgg2sw5U5gg7
yJCSu3M7loOyR8yncdAO+CJRkpnryMTLx7yYXVba0WBRo/0TAUog4DFVh+mGMEojTODv8RUXg5nX
tpNBhtzln9aPjhUfshDKkFk3M38TuoV+wvTUduslYlUy7xwQkOyb9R9J57WsqLaF4SeiClEQbslJ
MacbS10KYkAQBXz6/c3eVX26d51evQJhjjH+8YcnpmLXhXLiZK1W+QxgL2AONxHaTt4gs5Pi2OOA
926HCm4doVAIxo5ZWCa3zdPbwxECrnGBXkLB3ptAS/Hk8Z6RDM8d8kMHm3RSipk+mBI2Mb2NDXg9
nTfks/hj8OCkJZeB+wdYjJzQiJ5/cNNonuD0TkoLPqtPZKuju9/p70BgSZB6dUTf2PO/yZulz8OD
Cx1rm16oTn9TmCsIcydANh+wG5oq9kisSSAjevAhkRH5pNPCDhoEBmInE+/RgNmp54AZCUiIOOcz
RvoWBeM+awIMXDiWVfvhvqaKD2YL12AAAJha4Cq6f73aiptO8Ie19Um6IyHiZbg0lN916al+DxIT
OhkHjbQG5kylnbQRJf62o4ZT4fdbY8yyX5QzYsvY8JC3NkfnCb5ezcG09cOVLc5sP7TR58g0bQgd
ub7wN9FfraoFgh+fFU7Jc8Zxby6S987AG2zHEyOgavpMRnv8Z7bNVofmpng4RuODihe1vuM0HL/9
1J7Tvrov9B3Y8Zyr42vd/SnJffW9vA5k13EUvBWba1HGACYE/zW0ATiihVRUjIAxbsBZHQIm2Z50
qH+MHHjeVaacMbWb6mXI83OBEHO1+fU7CKznhi0FSV9wGaDMZk6F6fylo5XIbOXUD9/BsBRxd9+f
k/VDiczaP2Cp71R+W8/l2zd8OGbRcPEZmt/tX/TdpheMYn2MPt0i+U4lb7DRTtUKrK666EnrsLp1
tSNRSJfBB4cdr+R1pUWgME3RuIu23RhjGpH5qlAZ47JKu9Uh2R0e+/bQVDxRXXCEw7YMVgB0SbTb
rQNE11kfPukSWAhI40rhK9xe530L67vktFRArLQZAROUoD7rviQPC2wkgH9J8OkDt6EV4YShlIzx
oq9Pw4Rrxc0V3uA1xnJV8HH6pzdAQ7g/k8NIEaIO6M57jW6SsQfMCc+Q8TBGjzWH1fjBbzmQfHUB
AOzew84v1y+vxneG4VMhj2gw1mb78SMxsJoonT/gW6/xM175+xi7JOu1ZkJ6OY176FsksdtX4HM7
C9/g2C+LwgU9p0GSuOrvGtgA8xceFRQ2fAZACbaGs+55nMgybv7cxcVzNohvxBPBfD/IvHULRufS
HoAfINTPxkXcC7XTm+Tg+ccnXgyl5tYAYttbahF/sPouLI2tSsS4j1rncIPZas+hZiU1xWmnW3Qr
L4+MDzCOn/Ui2vhjVZKQ6wPAGqM6ZCOC2Z0D6Lef09nzXEq6BdIWFG4+xegYbKtOem04IOADUfs/
mEWdfJm+SVLCt2x7IZC9C9uEAmpet4TDYexBPeZXSzidwLeuc7rHIR4RsNOURHj23Ug1BN4x82PN
GodtbGfllzakL39vhgLJ1hLehjeCQmIfkr43tGBBYEo4hxFy1OzSlk8GRCroY0A4hNAH+7G0aLe9
SX+bupX1nTYL7gzVmxPx8qaiI6X1r3N2Dtf54DikwWO/+O9A2ked/4nUoJ1I2JMIU5Krq63bXTGn
3Pu90f18X94SJaIMNoED5AYlfF4A5wsSHBAh9a9MdFoCFfSauycaA0wssnkvKqbamS0rPEU4UOr0
e+E1/66ATfsOt8bZL8HNLRi7M4FzK2aLU9jr+OJyLXM34qFny0IVpvXhdAjVTRX/bO6wCSjPFI+q
kPRWUhwPyBHoiS6fy22lOW9epHq5X6cnKsmSLhFk77MiovnF0YffGcbfOStOsXI3xNoD3lmDl+Rj
VCzhO1FQihT+Nz6WnNjcljWBqzOYG2xR4YOCtTUwcq6jbtJyeGqHvh0kxGgydEO7BEGAuuIIacfV
Fzt7zARJm+VRbcytcaAtcfvCyFCUjIQx7e4gjyYbiuirlidHtb9rytDQaacypXEGDQk+p7C0JCyK
cs7Wfei/tk8b0/phODwaERpKjYX6WMibhseGTv/MFhmfu8ESDTAefEnBojsza+oEa24W8hlNPN9s
suu7wpCbMStEIORDozMQOPfFjwxNKbtPMYRkxswBB77Ja/uAQ2o+V/UKlS6suMUN1rKruCSyeVoZ
MlL8/i2AJIBpdfGJUjt3Srfv/BxMNEidBRFjpQaDBD4Wi47NwG2/Nq9rREykW7hZ2Hxd9kUmoGRS
MzP99R2MZh0dtTybmPjV8S4JRxADtslz3vzbzeoYW/CYUI5BRxZwjEaeYir8rK1Z4mlzs16axaqv
6YHCOzpIFkViD7kbqhdcPd183sl3cNgspQznKvt2sR+B/InwNP46jxiM76+PENNKiarFcWnLrAOj
9HzX0f3a1YgkGw50szxyFGXn5zL8ChRRHERfV3TJTPEV07bDhovtGFjY7/+JKpIYD4OH218qviyb
fh5WIeOfdXXpn2mvFFpdbCGm6vZp1VMQX6aybMcKB+QbEH7NOEMv7yku06vAmeGVvhc9R+HUAy/n
WhqN+T13V1dAYbjXm7qrRQJKJCqOFRaAorXFnGe938LX6KseM7t8gxqSwdLCn07PvW9EaB04HZPr
7cyTl89P9RHqFNGFpe782GDS2txwGrQfZ3X2jBSxVmHQZiNXIzkRh5a2AWfY45ayAYHpMwsDPZSY
eYjE3xFruL6PlwNeqkt9kiVDXkDKK3dZ51iDugTfmD6QAkhozTVOK/9BUCY9vGGe8ZvwaWUgryp9
q89SmRCMA3ul/CAPHKoMUOz151ZjOS6DatU6oWEP6VaxYHDysPGHARfxUttYR/nNce8oY0ol/8pO
bXmmcbg9R4xs0RPFGATsqREhtsTqh40rPAGz8OUZaaQ2x9JjDZqJEld2dYu7CcyVmVQGcMtPdBnE
yHBxSMZZ4UiVenoVkVtc2rHwfWI/tx8Pt/wxGJr9hvv+dOopjSHdAVs2GM1hNc1UVL0kRlqfuXSz
0029Y9Cn4Wfi+CT/Jn3Z9tn1EYrIDvk1atbMhizncOMPGNTJxCLIqiLXfpGfs7DagcD+y3TPQnWr
Br8/hmSOsiTfiX9BkMGaGsc4QqUcxlMMjLDs3cd19MKnZVwQ8CT4jS+/w+YHc6Bx58r48IKnnk9b
zqScsgf61tg9S2Ef/wsNazij1a5KcBHoQ8Epn8NgNHshanb3+tcFwMFhN+9b4xirM5QHmod/6VzF
FArSxY/OJSV3jhWuYbAmkIP9AlsiyoJgrn19eUtX1SU8WDfE8u79QHfLB6cu6q8q+B76lzK4zxAo
QdS3azn4FdEdNrbukrcwlSb72SdqqPaMUi/eimPDeYynzIkt3Nfk8RkPPdaRi8pkwcHiUkqtsG/9
LuIRKSNjkdo3DjZeKzrY0iWm16nC3+H697FhIQta/j4ZAtebFW4EkD/hLuxNFX+vqb7mJODlrpYK
oHc8o5vv6KnO0nG/EjZXSLJS7CkdEuzQpf+TJA282pXHveQZ91w15rAvZoCvAHokkjPz/II3HBkY
FOh30TK9x8jQCB9gzphlaGCUlbZ6wBfjhS1GmBnH1JbvEWKLRzTMQl29xq8DEjvnlLlsNN9B6X49
1eLIU1ywM2ZGAMaHlygh2mAc0LLFfqpuQIOVwwMz6+G6sE5sc76r1oK2Cclsznv9ui3aiJSCdCdm
UNYuZ0Hbm0PktLaaq7kqE0KPDA1WumtcA2FrsAI+8d7Y74TdqPe7DPcOMoB54/II00tMlpLAJ+nJ
asm5m6DOKO5uPjZolhZD9OnjsyD5+EWOmXq4HKn/WeHhgbHwnimQ+xv+TjXBasxBPJuNLbSr4p3W
IN9YeRulKICY78rDfkrsFVoOhHgaWkvxEb/giTEO9iSwU4bzjzMI8RbFXy09POPy8IrbU30qL/05
+4wViix0PKgYr/4GswLSMJXDzcemzP/2uBo9M56cjZejQKhAIPGj5ePlz60s4RR9n4/kesHIbSDL
wzifGFbPG47gYAOOzHHxgagkVBWjZ9RBXeiYHPEDXdbHn19zdV1kqpPPg/HzamlBKk7scmQcKdtQ
OYWtAjentLDHXjTbfR/OArdG/6shoVfOUPiodiZnNfj1dUIZsYFylurUgSKEjnbDMAZRy8vNJZ8+
AIQQk4kz8CvrgBM15tUjthYeSF0EL+BobuU4Y38SyKca6g84b8JYJW8gS9lQsr4IfDUvY5tODvSl
XDFfIkJOHiGJiUL1gjTrNtO8ysVXr3EiZHwkE1iV3Z8QH2lhsGiVhGd0Y8w4kib8A533CJ1yHwfS
RsoVLrbx94uBMTkIO7LNTcmcQffEmwK7HWj3Hdu4AhigtXLecd51r2cjCKyw/LqRnaAJdTqDqmQa
9tW9Yuz3dt4rfXofzfuIA2I8XYNHgDuLCcbsoCyku8MfAhMYpjtEbTR0GF1d/+WBFqptYDd73Ks2
th7Cq4d21TcizjpYnAlLmlpxiqWBLDXqzpg7pc7pHU+wpwUDLiwMsRjJcYLSLAE0qvN0RQ8MRJQ7
U9DORep3B+ODivvmF8TvkBAQM86RUGeeH7HBRFtOfggXrXpUgaRC+xNTuexSY8tNubmxaPqMrjtj
/Pg6dfQ7cuembG0Hc0hf7Gph0POesbn6pxwQGzNA8pS74DG/cc8Nk87D6VwWfMz5JtyUbsPaBThl
45d2D1wFhYQjje8JjP+/4ViLDXG6PTwspx8jmNIJZ8J71Hh92nmV8LIVf33Al+Ig8lPUk5poO1xG
KucqYqXJPWWm5oDOWAoIWPdBGslij2rdv/M49e02QMKOJQy5cyl8eN2WV4N/7iC5YHQJyxkuviji
eN5gqYFQ/lSDTsj+02BPP8vYA/JLsYebBjuSN2IHH7GmhhqND0eejDB5IaMSRDCHZ0bMuQixEb8N
Hp02IJ+CBTU7GG79c87fXaE/SxDuWisUMbuwfWIG3344b8IrSdkZG+D3HNFpCJuEfonNBBfzTU/M
GrRH5IJ9jwuHIEFGre+hjJ+6tdUT3FwAfBOYYgcBIzInqxfF7p0lzrcIhxmLC2t3Pkj4HBqpx0zz
iBHhfO3edJC0oRx0WzkY7lCA2s/5bcq5rE8I4jCzGbswNspC5mHxhrBuAnRDQaU63Ngy4EvBrePu
Nx9LHfXMI34XXwA2oYX/JnBny9EQ8/29sAx8kKCBjcG4ikHK/T4DiTu41EF+ujP1YICXfEN66uQ6
GYaNi89fxsYZjcm2Xbu/ueROu8OQF5b1Yv6nhW8kkYGyU6Yw3qSYffDnX1P85DnI4gHeIyI5XlpD
3cVgJ42wY2gtqk/LlVfJXjSHx9vutOcmyMF1BLccOWY+sDAGIJ8QebJfbalj6E4lfofGhIPz264m
rDk1NJ4vbOLAx6wZOAdLR6BLewJS/RWDIrjf06FdGMQ/wGUOSN7mW8gDoVkY6EOzcic8/mJDT/lk
HSCWu1lSRzBc1/tEIp4KWewiXbB1PAEm0cNKuAmDQfNA0FThuD9jNgUe+8fM+ExAxzBw9HaDUMY3
gPQMhq9D41zHz4C65mbxGxzL8HtExBIbMCpZs9EJ6N6gMnOmIQB8Yuu7i5GIAdnavB3ZSpg+heKW
CHcbhqvThIWzIWIPI6/BrBcMY5yf7GcgJQ9UjW0gj0TOivfj6cSx1EkTetn7WWOBPLkm8HSmV47n
K2uiyfXIW1myopBDIi5Oz408Y/cwmD1oUelfbMLsxgiQOfQJB0bU7TT4FmjCy53TCCkvOCHfzjCg
Lf7w0rN50BFyigl172WL2+GOUwg0ns5kIcmdaght9bMJN3Ww4tGbkr9gfmioCbGX3Dz+0B4+nPpf
0BNJVMWlYnFD4BOJVBeWA/PHilRrA3dWfGTw0owwfIgHkJNDSohwkWj/PruX24kHnsOhBteA1/EO
HzqQoN2e9OUX5mffKci1gz+B9FXz8F9lf47xLcl2HRjgR7e6X1B2BFxZCioy3OiTXpLFbG9eFJpF
6+6n/c0bxOVLTaHiqRs5LC5XvPT5LlegeVgRra6rCiODbMFRteUJzbc0OtDeXQlVry3ZsF4ciKzy
dJhgWGwRy4aGBqSJs6di4rc1dLOqqVVu/0RUJqlZPXAK1dV7OBk4BWEnKKnoWp5scujsamZZlg3U
nyusCVJLrcdFgn8ddJcPuCqZV7hasVLyByFeBKAz/l5Qc6nxBMz7mtObUzQxJUS/gpLi5vCsaTmq
M+gnc1SeBx5tZnNgN0HdYaWSz75AbYBCjeANPeLymXwvg5PCY5wfH1luzvhMPT8TaVLFuUW0BFmb
n5bwKMX5HVnzqK+QWdUYKywpJ8NZ2XNJ0SxymxGiwSI045a/Rg/Gh4eJy5ot2+nfP/UloISnJFui
2dEVb26HcgztK2n3f/AlGZULoK96ecXOv3SY+cOWprnPO6qc0onktR7r1cFagB47Oao9RbABYco0
e6+HoxvriY+nxm9EMzpa3D4btbvm3scxAM1S9W/TNtK36QiKtiLoBZ6yzdg4TqTDb/qu/F74w9ZN
MAuhgRYJ6zOGpwPMJpjS3Lu4v3wn0HO+ugMj7D7NQxq0sbp6T0oaX9LF/UFj1sf6X571y9+7xoxU
U8YxBih1XIdf9LPvzDHCLNpjCEY+DD9wILHzv5tnPC3xzueV7K3hExjj5xE94oI123CJHDJuTtnl
OqJtEdFbxVSNss0Dx6fGyYN3WMUvhm/MG0CR1oRsNWcs+zDkPeR/ipOKgI5qDobWRrclFNuMaddD
N8cts2/xcKnPM+YRLFFDbm8AH+zDjUTQCBIq7RobYrvdwYbowaCj6wxZEjKUPn1pJNaBr7VRWfWa
BQ4MB8KiLyUecsyIwzEaL8CpSAcT8c8BRFzMx78hMjCP/n0z8K7EGuI5Mbj0N7wp9wWvFNSsUS/I
PWhUPDw0INMHDd89VsTswZk62o8+HWIMATDb77Czjvw49CF2ucoXRInhMPPjDEzX6apHM9N52hgO
NuC9sVDhYBImxKPKOQfqpUP7VHwgdofFbTfNYnYUrMzIoX7gN6wmggOv40qEN8viqzPJitRGY/MW
/A0S7IggYIP2sRSvsjumvopDiNRpC9K3bWAafQdcEETLnA5vMs0ttSfC+dJDSRESU2LjkArrAach
SmE7yPoHt1j0hhFyn2GNVQYpqh7N6N1w97aKNBVZ+/xbOvc58h7+1BW3B9NtikOqMBeV1vhyPozo
Z64JHTKsavZzUO5dp8/5e4d16egR1o372SEGUay/vUBCCmrDomCPEIHRhDmLaWs/H0OIX7X2BzcT
vEYNJFZ7hOUyDtOsinmQy/8zaxwV08/zd83mLHc1IrqPPYhVmQ+addthX9wijg1e/mB+DfQFr8FS
4ymSPBknQAt8JpDsZwgIx5KQdlUlcR2+fEi0SjvH/MFUo2cVphXfQr7pRmSNkIvBj5FtvvMv1tV5
wmV7TLMTjXoPgfFWPCwdk9i/OZC+AgkU1jZpNPTLaTeW4EmOsXgya+HfjmkeuHXjtYG6hrMlug2z
f6JDSfEH+VnSSXU/TrXhf3CMmc7oELFcwE3l7zW5kaoDWEy3+YVfPMWKm+KBhQnzN2wu3HaNI66n
zz+uHs81wVpQv96wBT3yoYcVydwTSHUxX0te9fHSPAiu2Yfum9JC5/D6MzbDDf3jjAgyF6zcfy2+
kCjfzg2C5sf7KnFW2dRWbfmmDDkklYbP8GlFeA5NOud2eKyayz0Wr0++hFDia0tKAkhV+4+hUHDY
bG5HgtVw6zbc65R7hA02DelXG1WGy1Q0PMowplkpLNlDpmdCnZ00ZrjAtTpdAPisBiemFvBRaQv7
f8Qfd6eeZTKDzrp6eQ8NRk4Kv+e5euCCKUaVxpWm+9PzwK4XisG4T0EsR+8P0wx/CdYRYIANJ5yV
tGE6exPeKkqi6aTUPRwHXo3NF5d2Vz1gGTAHpeNd96vEax24bb0OW0/hQz1I+BSD020B63lAyCnh
fDiN4pNIGpKp1VZLBzDPuWzxcCotezut2Ra+aquyq9xZg8gPr29gKULohS2GSHNXsPEY4J1i34OU
Zo8GCYyls68FptsOSqDy42dHdZbZuxznlD76mrBxcNhDUavOUOTMQMcZlzjDFyXAGfu9vSO4z3/p
SopuhY3EpbgGHeIeFkuUWDqbZ0RjksEmzNfXOuZyW3dWRjkb95RNbYCzIWuKSJqlS33Rbe9HndV7
Nn7EFZn15lPmGxwir+/YUNIwZHCvhRIDuZLEjA/xurbrmnQpYC/YFdPMDhZ3u/GGEQGKN18yCwoH
7R4DvV9fWI4z0yjrKpQX7zm8Mxh2MKA5F4aT3/aGioTMMRb1G6m0y8qkyFfu2xE4VXPmvOL9uPF2
jgagJVc2hEwflFlUT1QUMJV09zkXvJQ/yhVDDydhhJOndEQT1iBeeXFbTOqVNpG3yO0nwwVSGSOA
3Q1WnyYpLhJA8pLudOQK0xwA+6aJ7sCujsuIRRpjTI9dNE47ZAtwNnxuXrGTz4hu/h9jAkhL0teR
CJU/Yrf9Gqn0vTTQqvU4vkOAprDj4mNVztaDlxFeGoYwKYcHDg/s/PHYgYkoqJ03lusb/FjBuQ7l
iiYvHJ6ei1YxiwOFobfpnYrV3rtGbZz9DU9yZ2mZVRwK1iC0+owGPDXV3fryALMmJC4eVxfWrULH
AXqMRk9kS2dswmoPbdN+ivnJxWjmfPxgh2SNYE2eJ8oqHAbMXTZ7/+0awFgFXDWdHgA7v7ECYoYf
1x9tZRH21kxWdzTrqIiIbhP7sxuWati7jGr3l4DHKRXROWTXwsXdAatNPxeZeAu4g2QR6Nbgcp1d
x2IIkYIKZQNdO+fGjN8yJBfuE7XRa5SR4T2CEWeVgSAahKr1Tm6uJMF5QzvE5QbmviUwWqa9Ea4e
mA0vVOHTEJdinSQBKNrgeBpxcyd6Z7cLfs518QjYnVgvvuOlvNAeVotiYj+m/0qYUBMNfoocAuVw
YV5Wif/7GOS/iBBlvRqzfFmNbPVIGxt4PVjvPaaaQOLowPH+JgLsW6ixSIwujBivfnxn9EaLgFcO
VhPJbdXbKBdjQz2YEuCJZJSYw7iObwcJP5oMR6F/JlHYo+nDyAAWhEUJNwTFEVo/S6f7BqKSRegU
IaTe2wDmUhjfTiRcMsxS6v5osbUDjfxgVYPECGGLK1x0jScy1f0RWQSgSL7tcKhgLMLvh6ePrKSW
swg3XAoXrD5dGKZWwF/Xeies2afowGl2BFYfgTeCKEH0Z69Iuzsc/dAxNvab9QJcrKCZpKPB09q7
H8A1opUcbGms1FNHL1+HnD0moYy3qVYYeKr4yHO+vC2TL5bIz3m3VJasWmkOqMxfGiknm/ePN6oq
YT1nvomEHgWFOcgAi9UeICg7OTZpJH3QdXI83Eb40JNywav/Y7eCwuzY9xpXi/HhGPcistoIAKeh
QUFawXJszHtPhLWpIMcQgMiLZZvJ0pYHkTb+Tyzs4Y6SHnEXGoeajQB8gueBHX7LgKeZgz4SWoBP
O4MLBpoDVH/pj+DgZizLebN5lxklx8i/MouZiHKCvOF7oVrVyGqG43x1Xew3fNiV4tbBCD71LzJE
jXHKUoXtLd8lBl3MuIzXjM+ZxePPl4KAo4agCSk8iYzpmnU9m1igrNqpof5DJYXw8LB1hvO/1vsu
i4T3qh19OG87bxD1nTz6ejl13vgTvIC7kPRd3RZoxCsmqjCiYZ3sc2pSTmy0FxI3lyZZsfm8LFPS
rXGpZwO3wJqWNKBVCZ/hUsaQhSIG0EUFoR+Vkq1AtOFqYYNznXyYmJCZsmJjiMNs1YOhdamdK1tg
7IadRgQ8wOnLep7KTniaGh6JvXZ++hEDZtO1BNCOedIAgeYdFw8OxQp/qhR/MKC+z8WYv+y6MdtJ
QUl+WR01C3epFHB5VRxuNMaiqcZ1TEoYcSENLorVm8l3JZK3GcQ3OLUBv8icjJNWrFuE66MgGBjc
yS0W6Rj08zjROL7HD1800SMOP7rKOkei5PGg8tBUHCZzvJshSlKKcvtEz+dx3X9LrXSUI4NHtcTw
bsWWqZhwvhV/n/jJ7Oy0eVCKBuM3JvKTE6v/cRmE4I1/YPLQDY9UPMtxi2DMSp3JI2DZTkOCFH5j
7LIDSXfBQKHdtHgLcf4hbwY2RW9Bg1OHMYvXZ+XeJJeQwMk9guvNjWitt93rj5rU5h+W9DSb9ynv
zHYKiRf5MdSGL7KqPjSJdnpTLXkCfY7tOpxHeNWjbiOjFc7GPOK0WsOptb/+6RkrFGAE/RHp3ZW0
RHYqjmTfLSlOISKr2wyPjGUvaHOCGWgz84APJtLJlv2GsQnurUdhvI3LVQ98Ykg2J+GbvDj9S4HF
1RlaWTCMsDXffsZlCJCBaz8RPvKudIDtmVtF4ibqYXy7oITgHLlX3SFsVHw/wZbwL+7Z2C9u3w7r
0RmCagxN8T8Twj5h9W245T83lPo0mMrefpcebiuwqAyq2wEHUc7HDYV1A/S2XxbRgH26TV/32zwr
m/9PcG+zuDrxrxjdltXmjsgTDRmGanwjxr/dCExK1AucdEO7o5/GiW/IpDVqEPczF8KIfYnLQmFu
UIlmNsgRw8mO1EUG1Q/DCkTJ9W/eJvqO9EuAu0m+ZprmZTqr0YslYosrcR63PZtBEHiJrw2uRqN+
LJ0iQvj1nvAdnF/M52dp/osb6lxxlMMBXmOfkWiz1OTJyj6d8g7g7iidpE276GBmcGAioafdYfsH
F7XPV7uNWB0rC7rduTGCCdDY3ambwCoRNhiEnbLBotnlXKbTf8kmsAKeJndbjT4cqpy0YDPg/mNh
jQlGx53k39VRe8RuyysiHtR5cfnFGDG4GBRi3bdnKd0eoXyAbdYYH2bC5sihyfOgCnkNNnENWUrI
zu1nXOCPIZwziGnllgsxOS834LLMfb1vuKc8K3Pcc8aZy0Jz/pyIoKYiysG+helvOhNM1CzY9TDm
gIDnKxMdWmCx5B+dKU5O7hl248O6e0cytOhFs7zthK8Jxm48y9qUZw/0vB8xRbInCe4EOd1HBqH3
P54/fA8GXiSindS58NAkS5uv/Vj3kUx8kNsQpZ58XQM0lJ3PP9MRmio85wbzHgS9xv7gJ3SbEuyY
aKv9BenOIV2VUX+Sjd5R4ZNKN78lL+++HCIYBrCFXat7v819woHABBLsR/f453Z+NcrCq9uAT5QO
3Tu/l/5nnbpSANmA8XmYJEA9jEPl9DMVhoB7u3Dy0Z18DkY3AGU85CD95/YQVIrU1zcmE1ZKJc6d
WhXCcn49AJI5aMQw6BtAp1huXuqTEbPuycF8LgDZnMccrq/4iks5EhHdp+kBzhZdAbWO+W7MExjK
uJu/JvdtSuvD3Ru/WH/eH7GC4RYvuch7tyWmS+RcBLryjfUgBzn8RwfbFZEE6cDK9oVmXIuVRZcg
9rlHYGVg8yrk2BbMoVhel9pWJyqVdu1HHeCTRHRAshBpIUcK+LJ4Di+6Ha9H+EpSVpfA3hHDv/md
iCcZtTQGpUwaV7F0pHPqdnQZMH4oyttMFLAkjZ5M+AXPMQVYNt/YOx15tTEKUc7g8MhtdLNCRbK7
RTqABJgztBLNYnKhU6HKZBt+VGQo7Bs0ZHmK+BvcRTTVvussEGSHvTB5pU/BAuN7oEzBw5GXt9Yx
Cj+nwTnLFKXU+mgW7I2PKsRIao9uxCIACA5BhoEWE+HL0dBMeI/zHrOItzUgKkviYSBth7uO1AyW
ZOf9ZtCJupb3iJkLLuwnznbv5Bvd4KmAAID0QGKA4cK8wNdcQuifsSHExKuZDHfS8rkWQUnghUgz
0OLTEmoxGp8juyYGST6J1pAMJT4TSwbJpF+kk+Tj1bGCGaHQnB4x+frhywG9k7xKJixoI43J17iG
DIlPDnNAyS03g2o5fZ+5tOza77a0ps+m0+vhVsNyW7Ny3dTZCtPTzvha/KlDP4DpywM80OK2O/0e
L6+iK7q6BmqSq4vir2XEzm127z8way4mxMUdzS3bKYlHmL5dsOvgYtCb5oabF0F/ELwVtyPvlO5Z
PK4mxAHyoQg11b4O1x2xFRWeY5MJB9EJhDcUwPwHnwzSdyOCnvguP0CJHDosnSEN6DiGivO176cj
bA7yY8YLI7vNhDAE1oZrKUkPTH0s28m0ro8D0sXRgLGYnDab52p/gtG7U6DMQ+RHTr9Dg9CsgTMh
e8XFajBF/MK1XBsLZAn/lpK0cKCb03YJIbCHCR/BQ44Waeti/kj2EUYx3nve43re/dui2PAttIpD
qBJV+sU6ksca3PkfTi0uM4vFoflaD7Y5IzQLTn5CJJUU8ROwDORdg2Octvpj1T8rN6xPfMPh+UR7
9LoMp40iVBZf5PrRIEJMlWP+KK9h5T+S/ore+r3Nc4Cex99v+VryStPQake66uGUH59PNCTWdgk9
ll8aKVgtHbwlsZY962OONGiFb94f1WaupFmDzs3GoBENNm+HJTQPZHNxGe8WiLiKUPCC3o1OlK7x
t+FPKRrMfqPP5BUKyevz/FrmO30mH+sduP6Vy8L2js5xou6YD+7MYAwRF0VybzCagLQEBVmasAdj
WePvo/62WMNI6wVZz66IeInYyXMqw56hlF8yKg5qbliNXJLC3G9oCLlILB8ZEPiFjKDtREP9vDA9
MEkUf8Y5PbVAlTfzPXlMOmiibEdnrGxKElSQGkPfnWbjeiRN+rkDzLdHqGuxEextuTba+pN8Fuie
Jz12nNkROeEYExuWkvT8+tMCPZpwgilwQo8gB+H9RKTirB/hZxHst79jOsWSB/ASTQj5Kb9/eTzM
si+AwD02a8pCmZcnOXkemdU5B4CDeVugTWB4xUwn4sHeZ556OvHntsGGYgWAKgpGmE8YZY0TrNfs
D09mQFV5RUQKZaQHqgIke8Bte3BgdMaFyViX53JZRRrAcTPRFsrf/dgbmvV6OJYhY1fjIlAvsITl
DbNczTAAdFqxJJETPW6wUcHKyH9O9AuwjVggguzOqBHIHalxmDzzWDC8U9tYpqF8xMMcU3SmTAAS
1m+Ds3Z+bhlZAPnhwIBHUMWIB8MVtd+b1rxlq+GyS7KDShVc0eNjXDVmYJJ2HR99UqcyPD1Gpx4G
A+KCY67IHN4j6Hg72/8pW0xNNNRiUd3Er4HbvxMRbTOU3yqb0eDL9ANgBpZxqi/Idu9YRwMvxz2h
jh2QuQMwxlJ+pQLRbrgPl+qfUQbQKsPEcNfffU7G4c0WFqkTqHwv1inxjOnHYjlQme3/aWj3QqiM
8TNqOUH0Q2erU+EWXMj99ZX0C0c6PhnUb6MK9uiFn1BLmKY5vSgMkDIOBec9TjG78lTxBG8KFl4P
mL3sz5lIINX3x9QW/ODm4jBthRiKs0QSp/f1LEtmxZ2sMBPlUj7q9XN3PbVot+P3K+C1znHIm0qA
Smzud8rxtQT3STfvBSy0HOLHpj7nvPI8eVD7uEXHct1SYP6ux9+E/feVdQAeQkPgSg5rC58OOK9v
0RBpyKfMZ2opR431oswbZ6whB90J90KhdhWBy+zLRNUmZ8ylRmBJl6JftGmoS/4j/DKM62HGeB79
Zsq82KTCI6ZeDbn0C+PyGtcH6uKI10Db8lpQcfN/qjnwCWB20Ej88HjxDyJkk9DXgdCHw4v7spoA
Xsffmeh3tJPEvyAuQqgH8sepACrE35LRLl4OEFNs8sEfJWxnOE9AKO47EmgUTcbrAH4iRXmp5T6k
10Z3pZvbkQTx8rnWhvWAmco6HQ0XtRQC/KrnDFfVzX4PArQVystrNf99De4DgpJH2pC0Z/dJBaXt
BNfMJ/C2dap4a35J+Hv5KZFz8E94z1BRQiIYsu21KmydSKwE8hJOVqh6yT3Wp3sPDg+QlTgNGF1B
5WHhlpG+BGMH/xzg29aJiaoF5UHTInTTTPYtaQb8iFUdDljGd8K16atad/IZUf8iGxVrcXBxJCYV
uCkbkw4zMxN4T/pa943CIl8+lLmFYEdwV2h5tkIgSOZRIRyZ1NxpYOEVtiDf0vrfoeLTpZnMcw+E
fzigYsHysdjilw+74fciEheeHQDJldwkaLM/641nAwl6H0v84oXVrRqfF01QWjgzCJvgbuEaD5Lg
7kesNa9Cef3j16l/4pbTV4N3/BJ5nFMqT/z44BgztAxZos7ovZQJB8iT9/bqdytUY+z1dAY1Vx4V
02amCldBPBGW7Rqj6XM14UyT/Nv4FxBsdM63Jd2upfKve9F7ept+VuTdEN7aYOYhk3xIYpwwHHgQ
gixofp5E4oa6MTblilOxu+R/71m+Nf4j6cyWVEW2MPxERIDMt8ygiLOWN4YjoqIyOODT95e74+zY
p7vaskpIMtf61z8EBD38cRfgQ7zVk/7MPvOCCpmPyUrmOjBJ42+2UtQEYxBVfdoiD/+cSgGA0xo0
5NKJsYJNo0I5/Tk2jN/fMZU4RwIt/YZEBCLg4MdKQ/ZetR+QfDhR+SQPR4HWsf3u6f3tlTL4F4TE
Uc58z+o4Rr50/X8EatXT19za1n+EF573DED/KO6bCZGAhY5wS0BBIlOMshIqJ1P0fjVGlKaI/9Rb
gNTzdt2CnR6zu6saMLAzUevxanbYB3RVAS8+ez5EXKo4qNGAmc2xtYiLZMDUp3Im8ZKSEdM2egBQ
Tgh5tI5bg7aGvhJ/60b43dL+w5VdvQjjQibIoicOCszygxcq7+hQtotWgwPz0MPIEH68SqPUwdl3
xMmBS9yc49Fm3s9n+wU2jcYamRH6ppG8NubqlBmBtv6uQEEg0PAgdRMLay7xTFpQizHZWhcTRr8t
mkJ43DKzA0ZpyC0PG9GEIH3xsad7w+NlhsrW+oo/WN8A6f/b1S8Pj6JPniIX41A6L+BNzdVdM2dn
h3u2wVPvjgzMyymcaUQ+tIpi1IQFL95kdCoFrRznHt2BBW219e6iBlE5kZCGP4Jv3X9rYfUI2JN6
/MZ/GPFxfPPJv4jUeTTpQKgT4bx37vnj4UR9xoUWI03GCpXHPI/D0wbv+uKjCPX7tWLUXHnP0i+Z
5mFAAUJm+MSp5pKDYvlwZdoCKnsqVBcQ7czKbEOFKcVay15gw5yXHP4wbHDMq1KczTaVh/LQHAPo
ggqD6XIFLqeG4QKjJPgoXOC4ON6WuBJCUfj3u3Kws/Hz92+iTX8nKj68yMfCNI/AhHJyjjtSjq3J
Zc5uZA4w6SNnmr56ckuRryxJCVa3hOjSpeVr608ffrk9/QsG9nUfniB2U9bknDLYuB2pYA9i/9sr
hx8Le/TICP/LegzcC7JxBeVXWVMqrfX0B7EGOYPNLXY++1+NukslYI0mbE3GqOygIxCVW73TWXCc
1Be3PMLXgC7AoNrcsc1gDSBaHPo20pGYRc56oRk/oaYhd2J3uQ1lhlanK2Wdd5uYSdO6zRPDTOF1
pA17O6rTS6r+nRFpy7Ro1KgmfcDviHX8GmpzqvWfmGjBI+6XO+2fvhVqOBRNYw8rZqIn2qqcmQC6
ra+k3e58NGefsf502N1rligKv2wzpgWeS0v5+JwSgrZVxDPxXj1Oau5fAb0dOSHjlWnMtKPCW78i
0E3wlVAL2vS2RjpSkyHnUs5R6ePVRcHFLUdsXmFVsmZ5TI0pFfRrz30FYt0XPAvcWBzaef371CAC
vUWMFlhL9i1Ur4PNokx4QADZjD/hll4M9KE9lw88BvKi3JZb8JN6RBIv6RJYOoH20RczxmEwUlKc
hmUtNhAGl0hcARFpzzkV0KozWgWuAFIB8OQISrW5oD7agnXJj4OgJTsETNjTzbp3UgZsZxQU5EYw
20DkxyohOmnbTERlAWmBjRVk7y1cPl9DbStj+PYPkb388Y1UQ1BqZh27O10fyM4PjjBZYf9+Q2uh
LZhHaVuRrUL5gheuvCW/hUwTwsYKAMA7OQhXMF0vn1wOlPg/gFhOiQGxBUBlcxLciRmzA8CivN9M
KLb7xvGTcrb5AtCDqU4aJLBqyM4LpVMKCZh+9dvvAmJ6x5QZb92xjWHhBNoIYiXPnogFC0kGh/gB
TPx+gV2QiJuQR22CHzwwEP5D+K6/I1pH+JVmsDoIBSS2EPytpXRgng110oyZU6ITx510Bz0Gye4d
fl/TL5awLtyyzwfsc/xjSQ5lfTCj64uwBHatGF42gkhhzozVnUvkBDLCS3YW+CYkqtav9pPddZFJ
zoh3ZeQA0x5JnomcpoATJXyHhW388eEN96wjztMYUS3fN6NMhEhF3e6++zZ6gZJ/KvyjDiUGitlI
cS2HGTbihNzfUShBKGewM0LFOGEycfcYAQakh2A1hbU/+whDApY1hJ2Nt7vHpOTCz2GGyW+Ms1J4
65sT8fsDwqBw7+114jhE52jOW5w1+h9csgZaZqfGgJHhX5voKSkmAd7bWvyGFernyP47z7jT8ooG
48dQloeOIeCxYtyoChnaXXc4dkjmtre92qfzkIGz1RQOGVuo5HwA5jjBMrGbQuDGE8YTXIZUWhgx
soykPiE/4Xe7LM7DP0rqqBCFFuvqPmDjwlTIwwPMFdoCTARmCOThvSPbgBKAk1uEgCFkADGDCz/i
F4GuzJzGgh8Jk2LKOcV1geHpXREBIa5mAkUp4C5AaISxPZTkK5f/jWEQ1t8onIMJWruw8xUEIq0z
hL3AbS2jvYEUe8vkVNzIB5ii83aHJJF7tFHu7h2hL3WFIpPqjtBw33fisxc4IwBkbpvl7f/4e0aL
xAXpDhuWsLRA5cGuGddPn9aRw3VzwC/zd4U8j0ke2SzJJ5FAllvMAI01xj06dMD8VJ7eK8OHCMhY
ROE52mE84H2nfZDj2MbhFY2Ma4Rq9oWuxlDO0ybQve83l151tSG7qRxuxkztXGX365Pj4hghGddc
okdCtZ8Y43JbwYVmztCv4UshaGXVh8LE8Ye8gE1Nc5nIkoPIFI2hMPodPJ+/zAuEu4PNlAwL4wCb
WG9HAe+FmjMC7YNlZSWKc9xEPMZgMFA4hdH5jpvVN73FrF3iI+FjZOR/nQxMl0Qf4erPhb2htkEz
iGfwRP6ksj6s9ahkTQGo54HJjSBPBcGM6R6zD1qEBvN8KOMRDy+tasrG4CoQKcWC4H7Qqebrenfx
8jE5LfNzNomdghddUQaV7s50UsBmZxMQsEsjqKeFS16KzOD8cvoo8Cd1btTn5S/bJKSNpXAc9GIO
j051VPwrbe/6IQAqrH6h9Ix6yYLm5eM2C2LEWV0j4DGnSmazH78LO7rkTmgez7s8lLZXN/vtL7M7
/gaMDj1iX/9NBqS9FnKtT4+Ik5UtDb0bbjYtUgAiRweYo4V3ypqaQdxzwM9Ssk0Kh59lK+IEKDYZ
d7ToH6bF4rrlEGD88g6Y4N4G9rRgoMy0K8GaEacarme0Ger3wL4G9eAukQh0YdhW+shGNHx7iNpy
TMGbhiqpjXuY9cFI1VdwXuy9CASEPUPngJgUvh2E5itnNXw1rEpPP06oUXON4d9Brrmx7f1ExhZN
BIlQd2ziSKY70VGVX88gi23I6yhFKGxhFZ8I7QLp4TuYIxeTHtG8nI73kAabL/+IYj37MipFQta+
Hv2YIfLMaM14H+DODBAcDAtcmstcL+9L04e82kaUQ2JpIP8K4cXRvPcZHZ/3BNPBPd7SUNR/7+y8
IgId+uZ1zKBZ4R1t/P6tAdCAKAbgmqF6EqAd//b1x/KwDfBrBs+Z0VI9fD3OvWdCkjYia56ErZ2W
N/dneM++aA3YXCg5fZxw2KPK1fnElkotjN9WP4/trSh06UuIM5EPH6ogKLwvbuIQlz38N3FHQsIk
iugeW+rS8thRNsH56RdzmYI4Zb8uJER6v4iOjNHbwqKFsEI1oD+CS9isscEQp9f4mpTufrhxwnN2
w/wACtcmfi0+2/XDmdsnTn8IQ28G/0qUdW6/HZl001C1SdHBLXIvDT9YTDIUZCmyD9akmUhDOM04
QcBKwM7rHyF8oRNScMVpj/iBLwVpE5pXt50qS5VEJ2VZHiGxb2LDG5UJcywe+zFG164xETARdqcv
Z3EZLQRxfEeRJ/0BTnRL+w+jeBKfCsIwxIkMjxezFnMi/hn7r6QQIQqK2KJR+p1FF4pzz7NPdBsv
LPzvskoDdpvxhjrWRcrXh42LjzjjvnaH84BLEe5sn86erzklMSJVWpIBCfJPCDlGMiKtokmrlNHI
voTFBLDePggv2ZDWRF8CMEizxGc62C4AHv51T+HaVQ4eextzj82A73dhM4RUhlBLGKIz6iPGSgP1
ijG+kUkrmb771qFiPjHLL6E10OIvSiALuwZZsHVgvaGJobcHb8GzlE0Vkya3iB8D5ME57pO/0HAm
bFYpdxuB41PU/3lio20s5tjvOBWGONgvUq+xa9EZuyW6fCD5kLJr1xyBkaeUZ/yBl5hfBTEY0nkd
QDdafrFk/PjiwjG1Cp4BR+r8ekTYRYwDL2IudZ2/oQ4o0YfIhBJrjSIx+8JolE1P+DbkDgoie0di
IFUVwwlohemDlCzI5Mqy4ZzGiu0DkfFMVo9ECQinLsbPHw2V+H8bToJMQkONpvPd55xVWXIWBqaM
y3ACojnDQE+fkOrVh8IZ0ITywhbMas4cg62Nov/W700tQo5Mhy5ThJbh4BBWnvG3+/hr8J3BZXtk
UXP4tCxPelqsI6K2f98RBDMsUyg4AdQyjsBbMBlUgX/kxmAY7c/osSgT274c81mYK57dVOfDcpw1
AWQbbFcQMQEJD8XhREEsSpSEydVRGipo/RsPd2wv/rgA9dKEAssYdFhbqBOOFsx2B1SPXy4bx0MK
dEFsTplu/lBGzq9AmICfhIhE5fhHIht8mDC7cX0SoWvEzfrtZD9OeS4lWog3NRFs95oJjgVylQdP
1VPq5MUgnKLXRqI3/LBy74FWCFrcffBi/2UzDVSv6onK3idbFdHRV6e+tiY8itTRBlpqK/2Aey2A
i90r12pwHuSL8wypDsw7Tj+VYoHynyC0CeMHAyH2cA09sg0oTW4XGH/1ChLzOcCH09ZiAb8A/9Cv
QM3+BbQjT8Y37XeoxudY9ww/33WhDVKNqV/yOonkO32ELfzbvy7vK+irAbCiMaEXP4efsU3eXcdL
rBSf3OhFsVR7CA/iYkst5FwnGLH9q3Q4TUUbbIRah5+nCttjrleuueh5ww9zfURQDgbL/hgKBbJ/
a4gxu4tvui/2+w6zY9530Aa4LGU5P4Pqp/aUoA6+wX3w9nrhl+f3PtDGdcAl4pD/v5Bc4DZGz4oq
ic/hGosbfifsozTnICX4qTLJA3i7Dcj2c7bWKhn/MqZWPP4IpfPSUytEU/nwEkre9Jls+mNyGbyx
MC64pSvBNr5j1UKh6N35/YGCns5lDhn2r1leaN4NH1EXKsD+0/WZEfIjkBCEtKrei40CpjsfuE4k
b3WPrw4CYfizMIpWMmxAeqXom304+pSpQpykU8H/2bi/kRo/95VvrGGSDLTJhegLKA/tXO73IvG/
M6x2aSThunc5Sh7mOjy1uEIz8cRJkg4hLIe8cfBb/VsdxqTC2YBNATK7KTp96WDyEULg698UNPrJ
LuoxacKZqAuwKO8teU8yEIRTEK4ADr2ecBAEaxLOUHR6qPlY9kGzlOJ7cg1ey2daLW9zzCdMpm7O
LXz1ybJj2OVT3GEHbXqCcw+v0AFvw7CpQdfX+GPeH3LVCqIUatkvc15INQyKi1QMzVLYNw3ZUaLd
FXJk64/n0v1ORSAQjzFn1JrmwkPAyYzZFb01+hGe0B5JkLbTv3MDKAEjeKkIz3bZb7DKWURaAqHE
1WNKfZaOIrZx/l1CN803FcSbQ6DAc/s2B/OmBSXwBjUI9jXO+Ox7iod2noVG++bibuSOmXDBmwYA
ZCkyvUXw9upjoAhF+BPdQ22yuIy5FvyI7tRELHTA3u8IeoqL/YBvDg6Eh7Pd8fg0ETYWrA990HMh
ZngiQBnL7eQXoKDVApnbmnY+Vki3MNUHYgt8H2jz52Lfb/EbADfdBEV6Xas7YBWAq0YoTqkLMOH9
x2DCZJizGUCymAN1wsLz1AlwVj6/R4azNAEFKNvodI95ImF0Sf3h7G/b3qEbqcALv6RhGyXYEYER
aewL7fTa4mge/+I3o3G8UtYMTcFY+APh4oV1ChSb5DpHSt5hvrv5uyYmc4aXGK2YO9gm4M8Wzj6Y
tVqOApy845XIA5dqH6EIHNpehUsCcUHs0sCbPFAi9wCkB4ynGcvzGeQ5QGwo7EDsEICwGPpwoF+l
yN7aDFgg/pmO+dkzFIVL++Scw2YSRSwzATb9Yl4k/0SA0ECk4dtZXsZMOxgIcGjS9Aaty5Owu/7p
eDn5nGwQo5oQCIWThpYAfZeP7TGC1I6eTeOA8th/7+5uxu1IiE1yRRTVrkqFl3wT6lS8NzCWu8g3
w06UonNuZkgWoXuJTFJiv70qunJPBHd8M+GZgIvyikHfvabf2/cCmeCB+sgsm0WAtyLjoVcfzRSe
KKw9JYbpH0rx9MuvZrrL/Rwoz1VHOMgN6NdwP4BmXVEyvke3YIOrF5OTP25NQrGMCPDJUUSVu3yw
EAmM59hJDfc8rdxdL0TXSokE+wtZ9iZsWKhQ+1j1zG0YHVB5ENfnQzeNfs6euoBVLodVZNE9UqHw
PNDBKiFPyrwcCJTPck4NE85sWsZ2iBlFf4Q3GmLCkv7G+4btFw3d1yeHc5qn3/7+nTx9XpkgrAsA
s4ca0rBZ4zFbcz6IXLheFAjCKzERpMFuXVOr8dtRY7GSUj70jZkQpGjyht6j50gtA6jUjyE88rxz
PxNCtinMaXIgxo6eRK6y+6YMNgk5R7T9HegrxP7CSOF8EA+3xdaHuB+yVBOWUUpcDsTc8Zwp8uyX
sgGy1+fbdlAMGzpOfGizx7QNudrBbfFhZ326BxRENALnAwMkHakCNnA0pehXbiHYBauvdk4MbLsQ
758+rg0BiK4nvoonywfjzw3EtJdX81hBdFs1bji5E/t18eLrWBhcM2wpEzQjM5aZBz8TJt8K1h4I
HjV8JHEE4Y8qTUFkjtcEYLNFs4OpyX38POIMG5mzlRKUExrb0ZVFgysdGAbYhbkjaFpkxwrw4vgN
qcNKAJ3jG90TnTv5ULepshMeJBbSdOK8BMvrMb5lJXp8hOAOuSYutB/KHbWvLvV+mQCZjuAF8u09
X8xqRNh9exDpxT/Of/zJVH5YiXCX0QK7c+nOREjrmjxsrrnYGs0l7KQtb7HWl2bU8+u49KmBH0g1
ZH536kbK34b1/PWeAxNs8wyueeWkAFKFJUqfyhx6jCk6D5M4IO4eEQYUjAlRMP4jgSrK9FyPZWZ5
ZD+Nq+GDT3xFc/3yV7eBqABB+weMIohIs/uls9gJxOYzxIWCAvsbqdFl/wSxFDmMQD2OQMCkIQgi
JMh7YDKoQqlJIUivDbDzoCRv0luGvpoSMXnh2l7QGmxCvOP46CGyuKCMRCF6y74Y1V0yAzIJkQQR
67xcKzM+01ocfhTDR3SB7FeYwVMav0e4QRCXjs0a0A+zfh8WCNFQG1jvE9O3po03UiNGfvNqfAm0
PzxH/ZLTUrQmtxhFBluHsgNK+cO9niuBzQLRurS9+BmQoE5pf4MNqgR2Fn2mdfhx+kiVEGAAI1Ss
Z+YowzrO+zT8iUWWMTvjHNd1jpV3Xx3aW5PC3clw8MU8yM5AZ0I4j9cxPnCS4v6WnP2vI633tJ52
QzVgICBDsU3PMXPtDK9C8Rj8exR7biZxmVFkuzsQTLpBwDxa8BCwFKjuwo5U9PGjnxdrjPSjW1aF
PMGiI/p7wG9bQ/TD3Bk//+UDHOu5o7mbI1Lzr0cssyf40/SrkCZVoiL/K3zOCng0w10R4YsJxPX2
JyWiD1qFb7CDYDJZfv3j5Z+OmAPgnIkfRboZg+EHvRpsQUwBWaLkG/8kV1/SCaciHPlOxCNn0zmT
PiPUr+A4OtF/mxEULaYDOuTuxXvGUEH4KMgLtImAH5RFM3YqDaGJlXDGzV7D7+HGwZcZR2iNENf4
w1LujuhK/lUBlMLwDTd/RJn2ud/zx5wRLsdajY8a10JirAhoN7ribswTMITVVgEg7ACcIeTjvIm1
qX56jC4gTwsZYBkLi3pBetALrA0zlstUMJxbXw7uQym0kyIufD3irEeOOkVTj2/gO+llxZyAsfZB
/JyYAzLCpUvjsJb/gAAYuzIYvfw8lQoTLh2o+N3l6y+MqB8eE9RrSv4nUDrfe2CwObMn56w42kPs
3n2ZA7qioOFD5UcIAgD8kCF5v2KNBdCYgd34/+RHVMuKs6+eFT5Z2Lu85hweGZovf9KgE8EL67rX
t18f0uOgYlsymeHZy3tQT6UdignwleZIJsFzgEFdPTKzEpyGXh4WzR2ZiCuUUbAdYMff/ReY+Job
C+yz3By1UzPpjheoMzG3tAth09KfLJURAumDwcQfjO/QFl7LSOkAMsfsqOJ+A0TCl+MCQpQ1kI0Y
BVlrVFHwKKDSfqcWWTC8mpMPLhEAS7O1Rp9tt31nl70KaRS7m+AbX1bWsVu/D824GecGT6+0lHbq
J3hn8vyVQrntmHJwnOIWs+zmzZhJ2ofdpRnrO3MJLWD8zMDFaFvEqfIMezD72vDsU5C6Hb5st1gB
FuOysLjVCAmUwuZAAQ3QQHw35sRWfMWpHInPtBgy/csYQoVHCzWT5EugXnX0CTCAAUO7ZY+E9fuh
bHwiylZ4/q5jQckf6xHH+WVch/gcht2y63e7PLunL0oOCer7a6hG+u71jwtczTkDWM3Uoww3wFel
v/v8fpRgxnJwAJigpwbQnMmT3+iFZBtWnerCgixgr4GRT2yoQieesoJYcfb06Wt4OzwYxJ11eNme
/o+g3B2rIzdQPGIIAigR4CLD5wJzwO6DJzgpDyqE8El1ULc5Kpm/6pBjFHz4skltDe7nCZXVdcau
+Rxxy032TaoSnHxWIui16D9H99F7Rr0iBpUgrgf++v9Phcva3est3ppL/cuMUrY8iaoMjAOgEFSW
sTVoHaQyeoFLRiU6ZRGCmUoiVUM16IfrLMdN5AsdyDGJEfnrtrcDpdBr/AqVJaBVOa/mJbuVuHd8
jVz4KfnwWTO/ZDyPzR7qTxN1u6fm2CNNdmSRyZK1qby7pfUcYhoXZZln8DCyaltM6vizvTAL274P
XKLLinXbrZnSMnSVVlxrLLIWD8aw+/tIWulLdNT9jnPdSDCeDiu27hboB3ZSqckRm3Sk4JJFRIV3
wX7ee8VnqDaBOICxswTSe8YQszha9eBCy4rtCcObBtPqZ9A4j7m6xI4bZ/AyztFfjG4h5bT/GoOl
PUV9TD8CMZn1pi9pabpjnfFsNFfhuQMpnYcMZJvfHK4JE2IDgxLfXMHjgQ46tPeQ1S6jaqlj1SZN
80m52KS5IfhrkLvONXIUXgc7iL+B3K/s4JE+hK/z8Bk4MCJFgM1eCxe2cHHSeYB0QnXDnYt9AAb/
QYeen8On5y4pS0zbYNDttEMJ7sHo5GCmWNFFHKJMj1zYnkgaNVbVpN7hHruqt5jokeYeo8xihNE7
bU6cJRRS4/zlwVSxMFfQBEgJQxHjt/yoCMpmjlQQYytIXYQJ2aHeubzLa2b8XZbq2l7fhkoKoCRY
1dADYMsIJWa3fmg8Wd+VNDXWHfvX+Lf/reC5jQXkmfvHa/xLLPYG4WFnMEf7DfDAjZ8DO7tu7Uz+
R/uCqwYLmWpy0uPQ+ms9bKFY1ksaqmM1fowvezgA8tY63WfVtgRCY5myHCq/YN6Go+s/d1iyfmls
b6fLStopkOipjugCv0S94H3jl8dyDh8+f8CrEbMngAl01FQSEDLRuj1dq+deIclAp4LVDjU5eAUf
rBYZlNoe4nr0om3pfKjo/MtS2iKr/+OsOZ++kMEon3Hvhv80tVIdOlXWrghBG2wwDgOC8usB66EB
vIMf4MBl7EkjPGvAAh+349cMu2f4FnOJkJ0p7xzYfRaDYXAd+CKsy5k945/UEQp9wkjItPyIFLPb
XOPABINpj90Vv5voCaaG0JyBCHoL2A8w8s/OqT5WrG563aSF1RJoWFJkDZUHomX9Lcge009fH13A
5mK5i57FvLnEPOu25t/zsIHphyQSO29gtLOv1WTnColYZxFA6PGHSRcUwRsWPxUSA1YZD0QDjQ6W
Aw8BpMESIJBazyKnzIGp9aGHpusGUIOLDleQXgUK0dnjn8GtDNYF9G+ThAMX4GYsY2cgRI7KQEX3
CtGGoSWQD1U0XjTUIzQMHEYd/DyGSG/mgOVWlgYwF/kBXCoZdiVQlv7ySyodjJlPfN1WvDc3ucYQ
hOrBZQ7Ib68yVVFdo/OrS/xQwh9yu9J/18Kv6Hn2L9AfKTejZwo5Pu3G/LDrlt+YmR4/woTmh801
qGp16mD6odpc9NLqxLyR2Tm2fsC58ql34jGHHljDUj3VwC2Q/fDPKghaxT6vggTDdmivCkqiA9v6
Bnd15KYmGEEUg2lUFLet92TeDZP139yUx1pWAqnzoIjZ58C8pihKOnbMi3fmJKgvQcWc5IaLiPtV
RBRHhbjU8OR/C+sNCzSn0WRxE+DmWoyZa0H6fKO4YRYz6a3lCV/8mI5i+rBRIbe0tCGMUVdaXwam
IhQULkg30W4+t+YJOfRQ4xrAT3w4TEbv/24RnCOOnJQbdx9wta0xS4K6hT/m2afUmvwGef8Xf6eX
ES0dM9LC2eWU3QtYim32YQ0ZWyZf/xjrf8/De8AGSiFknNgi2ZQ/KFvJ593Xhx4DJE4YTjfdQn0q
uIMgR7CVFabFGB8orrq8T+9RL2ZiaffhNOvEIX7d8yaQc+zyHgnTeb6PryJeoqI6y54JVRFpCKnF
Kvo/kVQBz/EtCaGWbLCKUJ96aHEKGNoFl4850FS5BBS/vCMHiEY7s9aO2hFmJXXcjTbE8Mgefk1y
6iDoK56SsC9i8Yh63nAaRvVnpmrnPdq1VIa6VWdtdt7DckTmAwoKD7Obl0kBtZUJBqk1Oe1mGwks
CVOFtZVKmERuhkiS43baXE4AbZhUQWjZnOrZ/fCefYbdGj73eYWNmDB8rCN1iD6PYgcjVQR20lTZ
8whC+tfmyDYX2vY7a3EHprM71ocv8dbD+7CXqQPuEoTr14QBIZgMAjZray0k8oOUibT4TZjsr97c
5/mtT5LoF7ED2AO8bFg2zMtVFw14DbKCWG6qBQbAdhvCCw2r4IyInsPJf0dErQQQK3nAsw9iWk6a
kwYY3YbGtFshEZdOWr9kdwuKuULsnsKDc3pRWf0a4dGjGUKrQc1sw8qkp5rl4Q+GK5P38wFrCvRu
iAs54CjKYLP9I321GtQcl6fzu7oumLhsOCx5jyqhvwwgch54PQ+7mvXSjf8+XvMx83gbMx8MayoX
0Ijd8rFlNG9Bt9kr7IyQY7bYnPFDeieUgwFjvyVmWn8885itxXc8Rm/gG0+BzgNMBzxj5BgdwNYW
r5vXo0G9Zw8EB0DKkDpVEDYYY4bF8EtS3Zap/wQLHDYlJHQnnOiAGdmgZ3wBSjDzDexzS69cwNje
pBXmaiyLAMu1AgLLY/vlJWy9DNb37LYvwk1dQq5yS6RqdMzU0VF2Jyz3zn4lJlBsjGbGHs6miCFM
6SH+JG2P4EMMf+VRSfQFCBjPMyx2enY9oKj5SCKXzewCfhEOgJ5bDNndngfsZ5ftYHPU8S90GRbB
eDAff697SGzEA+dkplx4wGGaO4F8R2d7z3GEwusslpj7ohCh9OUXXtSYBbk4xHErwR7eMTvWiVKW
xhk0jmTaBqdHmS7j5V4gxuzZ1iEFQeWLrxCSqLrWHAAwWGktmOjFsCVYYYOb3MHfEGnLehVxvjTw
pIBVeU73yJ+x7uNr74DUETYxcFOwJJxphIMJ16446dP7CpIRlOKU264EoCHK/keUjmAo75qtVgrT
vV9m+EiU2ovXUzODuYwVKJmcSHvid0fm9PvHMmgWzZjaxVz+gkWe0bOcX57UxzyFORxpCAnJIltI
92RmoBAonODrqRE7wozpOWtqRPXZCYQRByvEkgt1Za0NElSJQbQ9g73VJYJ5ys1pTsWi8Tln2wEH
KB+D8/Rqudj/8WFJ+0WUVFL2D0siBa1BAQ2UmQjF2r/XsrH//j7jDSanJ5YHhUK3uMU9Ms56M52i
gIe+g/EzuKv0U7ZgapI1XxMYLwgaOMd+YhXt7vxD4fWHKwZbKjjYbfiL5JSOlhaQEYHsYVKDJPEr
JChfy0EyijySek68InftJYTQ0vZf88/8Ncff7agCm4FeBM/4bAvKN0gcpLpDTY8e6AGT5esQFH2t
gEddKX5aLFjACw7yhDwT/VCvsECk1oF7I02pOyhi3BVXH4S2l/aS858OK/HAYw7M+PEXn593DpUV
c184045F8ses2RlD1hX8fmvLiqO5YykKrwZsl4fX6AmMPuV4eK2LMd0FgDp6XfIpAz4PrauBMh34
JU9yjDp/3m2HgVGeylMlYWg9/gD7wziwhQMzhw8HNYZfml9nWN4PoREuwZZTHMT+3ij3jB3VHzO5
Rx/lX6WFvwOSknz5YxbzFlIRdNckcfpSPx8qN+Z9H7AVCmPnd9Bn5ohoXWVabnk6bzOkegy/Tpxp
dDM8fzHPNpcX3prYalg37Ss0kvpwndwJJIg+Ww7M7H5gULPRiF5OUN+2IuEJoGl3i21RCAPFGH65
hAatEoTD7cGvZdjAyxB1JLozekN2OoKT1sbRDji/eQNu+hkjN6j4iXzEbpRmCksrQbMthOUL/8Fc
vuYc+pzCzbo3v2U4MIqAjJ2Gyv32x0K+/LGTAQfj00E3J4RMOIlRFmUoEsQEUBfEJpfrdrt6FuLS
H+pd4WeDtD9AJkZvnZM0UAT52Lyl66f3u/jqZ3Zl8kWcolcQpejlyyqylUAZUTjJ63zCbo2BGG0D
v4jHJ0OWNMEN+Da6AqMi/mbCl11BWJfUdsbfvwc47wW43V3c3gF3kUjXQozmD3Dw8WktYhRtmgcO
pvsvjiK4dzgDmR6zmwx0O+a4G1oeSbZ7UqsjOyTqiTHDfauTY7eJfjSFnyKkQjzvAMpoH7UDLVBN
y8zNxV4MBhY7GqbGXrcvamrK0DRFwIXGKNNBC6CEuH2oIWE150lHwY+LxbjI43rKvW7ITrOR65XB
byuzkR/eY+QIg2so8OqQfJnXFavp6szm/6XsSoFUfvByKYQ5jNhNm/VjzueCJZH2pBDwkd1GT/Vx
vfjsyd5F+aAPX/XKpju5WoHdkYyHOAKzSdw6EZbmq8vYrBxC+m5LApf5zRLggdGDqS+M5szCbI56
w4oYcCKXgcKyRbtQgIJAsfh6cNx/NBB8ZG4XEsyew7u3qMP2EvWu5b9xok02zM9p/B3yCb2GK7K2
nK51SdV6glgmiokjr7kAcwW63HZwrWZnHD3+aiNQFlbPI3Uu3vQ8YV/uCGd+rfakBAhFA9/Grl8f
n0905DWf5jMzEPbppzLuTXtkGyXPOdQt/e93uAYkNNM7HboARTlcUX2Is/+Uc4If3nNQ9Xmb1Q9r
DqoWLG1tgFAfsEmlg/f5uPxR8XrBkr1OzgzA0/tQ8zgxnn17XlJnMQifbZiXQFRDBMJmH3PtDLS3
2PC8BRh8X7BEEGSSf2S6rUm8ReMRlDqGytmsQNSNQX1SQm3/2j9PleIZ0y9lzpa1lPsSnHz0oB/S
CmfK5IlvxUrDU3jMboZmsoOHMc7RnwzfrzkBy6cL1vOTqkmQBwBtA4QBIcRnIm99fsYrkH7O6G17
3aGE/MJeBi4IwQXQB9SAOSEbHjvk7MwV/AbVijer0cFBlQFj5yc3PhmPWqBNL53/5s6HRu6VrKYp
q19YH3U+f8skanKvYTJwxyrSEl1lXJ8QL/PvfJOCoRaC1IArxIsRwZD5FNTwHZifeLdrxEuZRVD7
DYgOYJ1xjzYQLhEt+yOe3JsugttHPfzlOXwvsYlEibB2mFWY9AZYMr068QJS3v8ZL2t1xB1QCSHg
19f8v59wp7W4wlUqYbE5wyZQBfr5RfWW+/VOsBsllZ2d2S9xCV40kGTX/Ij7li9/lZA7/cRghhIN
V0lCDvgAvB3tG0jUzbWvyZ3HSEk/TYSWvddErW9RKVF3oDZCMJkfPq3wgq0pualwcIP5Be2w/dEi
R/IAz/+u9d9DNOHdjOXeGRNGB2egSuZ4kE18/v/7czdISZJuWfv3pbG/4IXfBD9mjtqC/3b/+Vfi
6w2yQuYtzwZAL7di9mHKRYVXykMe7bac8hiT8f3NxzqkD8QEmtvj9vDoh78t39/jKKF4mZGNLlOM
yDyjPOzDs5I+qTUdhYVDV1JiOstsh63tumR34/7UGFSDTqCE+8DJweMtlHuDgoKYPUfzR/mZ+OWF
JQUv9XDhFVIgP9MLm0uVvhUiNifsTeq9T0QbbY/Wih96Oae6OPvH3JznU6Vz1/R5r6GRVy/SSO4m
lJxlGd8gGOzyc3Bp/Afi7TrelGGLQdc1yalj4eqBwD+yy2W+2fgU7nUe3jCwaqIHHZv5ndbfqXT/
07SgYFhD3msHrVbWgh/NFF4mUMUl77nK8S8O5ImqOre3T1KYwia9e1MobkS0dYOwCkFFdD1R53Zf
/2yztWSX70rGMP+XdsR2oBwx+rXORfN+g3LIKJ0ykX79BSPy7tuvhGn8Wxu0jdcR3vPkCfRqRs40
rTm0vXYTXoigeTsWY9BJgyChjXgLrRry/UWf0XGNDxPC97Dj/ZT41c2fxO1pA1DRvJdKq8s5fJfB
Z/H4eue8fwX5bCKgQH4yjw2FW0MfYEpJiSYKw9tXmH6eQ1xlf79hcw/taqwGn7ReMlhCOiBD0mXF
36dcbTP3Xjxb/7F0ZkuKclkUfiIiGAVuZRCc0znzhtDUkkEZBAR8+v5O/h3dXZ1VZSkynLP32msQ
Ntc04thW/ksAaM94qexannZGuRhQq8IC/g6+zGVE7rFQ87WahkkWWuq0AfI4C7/TYdkhdThQ+7c/
WGdb7rCEHMgXrByqjndIUgitGwEAHb21fP554pzpq2eJvSjCDZnjZ9xT9eDLH/iS1Iir50273AON
2Sc8PKyk5tYEfTY+qeRg90//8R1fMcGjVY1PKr7VT1+BYIkcb5MkTq8LNS6nlNJXwO/o44G+DwDL
HAHKJP4SbbVKs0Q7186pJaLpXVnce9eaRMqE0q7B+c5eAaT1YHRowrm74SmBDWInPbUxMeWUlpSS
n/ChzgDrG/KF4Kci5TrppK4KS8FS98B3h6f4FYNHzTEgqzw9dUrHgSskMjwWr9pDByzdPQSbAHH8
qqJTwbg/bycCyOMt0mNTewmt9t3jmtCnyGzhrD6WQy8qPqBzQSXRJdPZYdGoYlbKW3wcCyEGz+cB
WTnvRDdNlyqz0GKgJnkqDSjtKsZgf630HSt+2lWsjOF44npY8a/RAUiBth1IQzhzf/C0dXRdcI9/
wTIfcz6Ni4/cDmrNJ8SndJRf63rzsRdAljkxaPksLnewDevBo79u/OKsuLLlAI/d/73ZdGkl6Srh
JfrPA40yTYOiugx5hGOuxlTYob8FVsV4cdNv6Rpa8trhu1yhKtydvJz20NeZjW8AP6B10SWY+xJW
AkCZV530Lct7fl7bX7jMsP7obn+J5vVvDnOMfChAhBMbGPs69RZbWwQXfVvd2Zmfd29EFeN/vhgP
FAyRqGKcVl3ek5me+59Nkf6NXqH3UVgzgmNca3rGpjC9BMRvYMDHLi/d9MRtv58PZIRi9WQTGpGI
xeesIskfcbXP/NLjiBd5+jbDwGAUh1SDXDtQlNZTF90/fcGFY04CsMDtAlmeK8p29IWDLt3oUPso
tnks5DPK8/dVWjXEBBcMdzCpzCeyg/IaocELXJt5c0DXpNlwJvmdWE4F5Ky9Au4264sh7t8d6I4W
YCDFy38SDSW0Bqpf/Ig81OeXBZbeQaQJjZ20Lqfwy+k+6ApExsCwoZOMYd5RJsrkXY72UeXTd0Pf
/M0ln27ZfHnPfzKjT9oBPvvXILEJHRL2ci4NGZa7WJfW2ORdQVy6cf+t7brWp6uQN0Y5Tpi2McTr
xpo0vsrVpNxjb2Z6xL2NSo/p5gDLhGH+PbhbtC8TGEMPVEZ0TqqvXwgZmxV4xPYdzl+d7aJYiQuf
rvbDO+AcVAT0r3oR5D0SLv6CAWs1o0TsvsjidYaABB4h/MMWYDiWDIynZeelTJ3J2KRZgkxESFwr
nAMChqxoPQVdI6Of1wP77Q1HGQBWaM2AVsd8NHmQ4LaKQ8Mnb9oL+fNoTcGga5hWvBKE+8/mpaPG
vepLZkJMU2CfyP8oCkFfV9iyfEvYQmDM3oERkwKZrVVEfWF0aNYZWxgVdgbcxhQUfhRDISlyiflD
T5r6kCJUZkXgCQw5sbgSw70bvzBxtzrPgkiAHpCxSeE9Ejf/xu8bPpwQmp80YaCXn8wSyfu4DnDS
oFocY8eJ/7Dq4Xwkk0MBWwp7KobR+CoRtcf7VyLUkZEjzBY8mNBK4FDOodw6zEU52wYjeWZTbzzf
LEB4HzzVgCAFaI0RVM99OwGC7jGvQmNVAbIJCFq70DZWP3S8mKnF41Jy4bCXqc/3Vrk42xMAwwNq
q8PX6Tv/BOCbU2el8FwBVLrNgw4cGjCkx9UDljNDaLxlaJwX5fa1Yg4+LJMv4VWofuDBFRQx0wze
K+2YGHN+dFrldI2Cyv+QquTigiN7L8m1xxyExl1EvuH2/lMvQVAxA4ixYeO2ZDBH7ovLCX/8ksdy
Zv4Smaz9jMJGPfDHgN/SBGUbrM2IWTscUyGyIIkM9D3Gj9ZjriFonG3POcdWoPrBCkQ48bl8JMgS
CP2TfShz24XFnd9ggI2MD5Iq3SfIUfJ2cR3LfmLSh3LhF8H98ax8en8j8YCK/3w6sfMCr8BhEm07
XbJvHm1IoG7CVEH1UnjeAo+A3QNZeqGeTcEOhRe6N5HGVIduIwssU/5nA8KAevrlGu96oFnoq4KV
2H63oKtwQymGBhaLH04TrJMlWIQ546f7DIqgBwQ5sS1huwqSPSKgd5hT+RKUhILpWEzz6wepINSA
RJuKXb3xq7dbwC4egXdVG4xiBCgP3h67qulqvznZJAVOU3jnhMbHN4FxtF16ykBrccxxqC+iCZSU
ONrjlxjG19GwZ6otnOrAl0tpYRqbe7m0zUD2mEC/2V9yGhy3AtPz6CPzcwuSQq7r5n1g3x03J3VW
rfH/goA07312WexZPiiAUZqzrSLhdnDDo5pzWcnaY6s7xNhGDtMkZcJxpydoNjXA5siBxswj+j5K
3kuwL3MbjxRXCoA1yfrJxxhGzgFSuPUgSK2eCFMvWeYVhJUd4h4s1AyyW/LnnUBSEVYKPYlcQnjx
/Kk3zRwPLHVTQ2JdSqdmW6k+xnHFjeeTJT6bwBydKBsYxXk8aRQBII0OOhXSv2ann4GkNySonLtz
fOUAECgzRAzuX8qcmk0+l2jEjsRiU/qasIC/X2sqv3zkQds71sxdsW6K4d3AjHPb1FOxTMQMyuMW
URh5mI7gsECfLDcsCAoUJNJKfpLe4wbM3WrSSO6odZv+1vV4K3FH1tvE8hj0BxhNqN/9BVUY3hGz
4kdpl3exvJGymlZT6GCgdCyF2sQkAQKZF2kHE9YTGJMvbtDSOYGAD5HHppd9mGDzIKMLTUxcnduC
OKz+OvThy1xg0dfd5HI+dB6DNNll/VGC/jJKvWgn4UeAn+k3gqEZi2CNfwmjsjX2zjwM+FZPmyN8
r2wPQ0XQS6YtKzWLAeW17L4vYGuQF6FuxKeU+hwHZB/klblAzPD5EE1rm+nLwGgwrFvXCPj+Wrqh
mM6egcUIFhi4+irX4OAfdvOPD0kjRrgu1IKqSMoZaHp37+tPda4YvLjq7VG5jxV92cCw+Vfn7KAB
syekNPrydDRh0WRi9vARIwA9U28lAZeI9TEJmh7SVvGlwOxCQgcZGkuABdP6sb9Kgl04mYzGkxAS
uND4rvzQ8+bz2wbRjzNJnBtmn5yZvZDzCcXc54+LX38Lhn4W8Pg5QsKefO0IT1uRaqXNnwG8Kiij
gcl/dO8S8gE3PLqQHE0eSJV6WKXKLIe6DhV9BVXi2zaxO8i31ZdgaGrjiqDM3cNw7OsHVd1S6qFP
gTfpR/mY7lVKGyknh4olkimYAn1hzE7BpLHZGXOe2ZS5YzaQH2NK+v6jIRYyR5ueGPpuX0qbdGGE
xQwKOoTz+7KcZ6RsiRjDJ05IRhavhgaJLDbN3RUbwYjpb/tkroIeHfPBMI/8apOuVXyeqPHYLVmt
VE+x2YcXMHFi5rfsd0Dq6ow9IFfhisWZAYWJe6gLifZSMA/8uUPPucTC4E7yIxZTHPyla5/s+sFF
9/V4zY6W7EeVhfRpkxJsjOAgY0D/QoaU81B03IhUg7j+jLM3MGrvl/3dNXBAbbkl/Cdl4fN2J/pn
CPFLqX7tPVaEbEHC3Qu/YfqN6/shKCH0kSrkU6JjGAIp5BV7RTLhZ16X2Dh2qjs+hxIYgArVKT9o
D6+6k6vI4gYIa3oQSmRNqBeArfgDpP1gsvfUMxGQXFMG75zRsYWOh3wdxDSshhAhBIaDQJYfe1m8
O39PvW7CderGGcxvaLBYKbBnMX5BW5N6LYwhRCowvJEn4SJTuZ+BW8mpaIYxhys9frAHLLWcj44Y
0xQyv/od1I0LYlwetdaHpwmRjMSXyMHEsoNNx8QcCZ2QfDR5+LxBlYHEOIOKht/sitghAjb0NnjA
mPYel54UVXRTQGGyYz7DHhuei4C9+cZs4vAWUEBIqHKfbw/4Gwtn4nOyd4gRjoEjBlF2fLwpflDR
LeF0aTikdAA7Uk61PKA4DXTeGyLxURVDpboX8dWfAB1zISxFmCLAduWmQmqZ/cCkjQMqFpbagWoZ
EhMBP7DaqCluLGwj1efHnWi26Jjf7ujcLeVFhfyDeIg97/A5/pHrKNfSrXEk13FvHHskLDLVHyMK
RvyZi4lrvWcVp0bTjvWCchT7Ppj8MDapW44fPYSniJr3z8qVko9ypdvLtxqJ56vz+WzoDxMKTMFi
nYjhRr6qpt2m3XQ/cBaalTnDLWVpzEeH/JtJt4ZDw3NKahk08ddqwFWq3sv791asHs2q+hKEVsGz
eG+xhFmkJ3gIDaq06MAm9b7as3ILd5y7eYEBLFUJG/K6Xg5nXFC8CmJCu1QJCmzpXZ+bavmApfjc
2NjzEm9J7igTMwZD03z92okkvs+8Rh54X5I5hvCqY+lE1LfLlunOwqO5PiBJIFkx9x/bbq8RXFIv
6Kr8fKd7+jramR/mANE8P8J54aZho4zmw7o9vaefjYbgc7QT4wAyFkjSaxBe/jwu95v6jX7XuoLq
0QHfUcZiBst2dCGgfo/a59hg7PgSUaXfQMTWlV+iK9xh+NiRI7GOY6QbYeWqr0dYfuQXfW1soNqJ
hcTyBZ1OZ2R75M4mxArTtaO96aDmwPpkgEI1o4kH98G/kpb2kn+50RbSD6gqu8sfnk5HjOwJFfvY
PnRb6zKatev7t37iL4EJ74A/X7nw0slYP9hnYSpgdsM0DgUhuba/w6+NyNDaGhPja7TK5vArVpi8
fj1m0kH54YlnpsoqEtVucWrgZxEwB7gFIgQYd1YOz28ZTfI02za3t6BuQt7cJCu4Mn9MMXo4/htT
m1N9g5ii2IL8grMFS39HUrBjkDwukr49xoIZC7MO7/Wv36O6uWXbl4iBNm7P7zew7JRLA2Dwuqjr
bK55963xHW2Go3VkOmOci8hX9tZMn4PMjminEElejX/9+XMorsPuvWRysoNoCLN88YBjRYgFWDm7
NI/MUfl+b/KNzqACvFqEDXz+NVMmAeWxPMoSRFpMU0xC0OTj6PL4smblMsbHtD7Gt+H4+Gr+qOny
WlkOp2Qtz6tdO092SWguSGMMq50+j2bVd755LftzbDuwdEP9BMUdcBjuSQ9GA8cZMlTYLOydupTm
z1m/GoC5bOpSuo9IkCUriGYAOtTVoIV/eEp8YJSVQUSl811HYtwG49D4c5HFS03Qi5j0QhrThXK7
gBzOIkEXUvjy9vOFO9Xr3xP/aQAM09VPXFAibFEI2cI5QYPhxsck8EbHyTWhh/hWYdkc7tdi10DR
BKuIDbxyc5pz5gYJMBVoPekEJhnwgRhjgHIDe2IfRmkFx/Mfm4vaCiAI3iPIKC/nh8dAvjewEX9s
cnC/kEOZ1DS6X4s4BO67HGrLv3iA7OqQiI72Vvtho+JlbI069SwDVpB2YdDP4AowEI0t5AjTkd4M
E8aYSrCFSYf4H3+n/VhoTpiSKONJ+q+Am0crghaQ0QV7ou73PS7ODPxhl4ndld24HOB1jhmKpSbu
VOFHPr/knd6mgc64OcUmfcNjoe80dVVkfgmFDoeB1qu/2WnfcKrOOpM1yKvXMvZ5gCuDksiF3Jka
U9JJr5h6wiaoeLivPGNMl/gmvFysOUygzNw1YWuyg0Nnwz0FeSiv4LAoY/DBYIfCh2Bcs7NfqX0e
+GPydN/hpaOmeXimNhF7+OyRB317GOGAwEbL0/Uh2UtbqxZvhWBNuab1MnqRU1r0S2X5kCdUE+Dx
ooiJ/aj90mXfIGSPRLvR3Nplqacwddc1jDw886dzYWGmE3HKY8G2GkEUn9sia8QTMxBLTEDf/xQS
jigW3x5qDO2H/phePsKsIn8EkSZ4Wp0PtQ5/jPo+ZVJe09LCL/cfvzSs9Tj6EkArd8suwrBCOULY
JT06LebZ6q5ArXIkdbKPwdlnYj2Bk4CdKGhMPkFwLmhFMmngg9fWm3hucX1eAmkfGF3tWixoTzX2
V08IWEAklxTt0bB5CpDuNfvYDGEJkvA1/OmzkRj9ccZf7e2OL7XbmLtS8eJoJkvhmzkVrzbL3k0T
uCHYOrSgAtbBsF1RPdaw0KSwMuclc+VkN2oXxf0qZacBnK7opzigyN/5RevndT8RgVLAMh/CRbiR
7pRrxH5ZPjVJH82EgAU6JDXw45Jir3G/1eka19N+nsecYvIgI6dNhd1CV/jNTIOGg53muuq+iprM
oXTCjhXrIS/EW/vDF/q8GM/52CgAi9h5gFlTpo+LdG0WU0nZl5ylNqWTdEcCfy6PVsfI0pWTCzd5
hBxnRmHIwDVmBgTrcMWDhHUfo8RYDkfFCrM0C+SIHGg24HmEtXQi8nZWguxIrzq1kaG3hKChMm7M
H5lIXwTCEQsZXJjH5VVLUFv2H2oXXL2zWUTGTQZbDEY+AhsZbjjfJxOPSxFkdwZTYVfmbqFrgkIx
YC39ZngNyQ+h7nuL9GqqHzKi/F7Euc0LTNRU9/5bZbjNBe1VzMzh+wN7rIFrEm8Ek7z9ZQGLz2W0
tBc3nZVj+voazKlNxjqDyXM/lQ7JjTLsTcM5UbU/w0Sa6GIKUiywkv9Ar2xK/3qVlsgWfIUXf8k+
poDDSXfRnIYyMyy/wAJx/nTL/aE95p45YV9lXeLUa6sE6QG4H9rwJclxU+WKzl/2jBPsPZFQBaj8
DgV5KdCIXhymny3tSwtJBCbTXqXinDInfQSSqy9xFaouwKFIPUlI/SUzPIRUL2TUwBIF0sqbMqPX
m8e7Z+rArAfMYPN8Oq85Dx4Y8gva8hemcnjo2hcoqbBPKV+xpXtDwEKVW9GgVZ1gWROvSi3G06p6
GJ5uGqRqAIPp7kMMpoGWqZk9azLFgXflDRbwQG6aveO+jQHMSS/MSmA45VJSs/I743kiroCa6A7S
gP+h6gNhVBPT+oJHyXCBmEbEFz3xtkEtvcZgDrlmO4KLa0ze2QoL4Q8O5fv0M+dGZxL7r+OF/IvW
HW7JAMklW4mbyhqbegBwCzzadQt7mBcxW1u2MmZ6Fw4L3qbc7mqUQ/Tue9KXAlBC5QhcigmpSlZB
8k2huWJmEaTc8JT0fAlbmmkGmu6LnC2zqRxDpmqXVOhDF9Ydjd8XNJ9nNuNevt9xe4LbOObIpNeR
qhovFrIE0HXuBAv2z0s/WxvDvNqP7AMIB9giPOaB3O+W/ylDS67tTF4jMnjX6+HlsfF09jSHHfCy
iAX4OJRX8+g1Zb+EhtHdPZ0d918lNuEC3+zcy3wBvgcMjPp+OSIwkg2QqM7G/xsa1bPKH50IKcLk
+coIFNoMxW0+gzkmJDPdqWE1HTCrZoO2ra2CjR3LAZyvg7p6/ev83vl4kRmaEyxAnZQaw34urbCZ
wpkQrBRE2KC37F8vn6IjG3zqDhXe/iDIQrymCGmXKRWYHP2RPHgu1daTzlaCIRtqPoyWjxZGpxTS
F8o0Igjo86isDcJ9FZwhPQoLnEspGdhPpTN//MKSmOj6u2hsNaTLv3jE9sFI9vXrkPtsqVwNsSOZ
DzFiaqhoPIzxpDs6DaaNPj1mbvnsaA/CTrpx901ryQpA3DsNw53VDG+K1GVeJXkD2yUrkIQrEaW8
ekUUg58tCDQpBxbtAwYL6N/h2nkWAEqOFzJgA1Z1BOMSR6rQUjuc6lKQ9FiGgRlVxHLvsENshicU
rTBmnCaLtDBcpb3HQpyxc9r+URQvXG51S91BwaxgAYTzqcipw82ZCTDtls9tYkVh+RqHnCHqDRN2
NG4kVUgNFyM1wbwB4jmDb6xPXaN0srByuTYUbiqAhBnCQ1B/mbLllbPuZZRGThUtYDYoxRKWzwtz
FCFrCfH0VE/yrwxaC1WRJ3j8wg8bL22nH80gSxFc+5hCtZC1+fvpvssl6LTKBGw0NkZ+kIPPtt6H
NZeVD0DwbEM4o3qQGJrD+Ocao0Cb1da43Y4uCFNqCX7RpC+2FbWB4XYr+9B7bdictanSwdwgRgCS
Hyig7T99e7QeIZ69WR+GUlhOYgcC+GEehrfzkZYcQXZ6TZV9RVgr84380AybR3GoTB4XVjIQHv9h
TtJfUC1+x3pQEkSbn8SC9GPM0I5D5129hgNxsvKNFQ1zKViYeqBjnalhArZurC86dFwtjSPbGMtj
bREBg/U2A07GNohpMk6SCGFlgtQIxVj78JSdLjKXdIyR6KujCRJOMZL3X29E7GX9JePK9fmLjYHF
Iy0go8fr4hEw49U0Uu1d3fCZSUPAzpp5qrrKwwdyt87vX/jbfbGC8vEiRxNjAnUXda6moZNwRyX2
eNCcmWrjHRJ7MCGiZgMAPyrWh4YY3vIgk3Ok7pDyjGDjPZF8eUC+ovz6B3lPpXL7BPWjmkc8Q+RL
i+7PJgD4DixIPUQpHQWJKPGh6Y7f7Da4HzCnSDEghe3hRR/YsZnhd9BouGMMT5bWiIJq9asnwiNa
aIjTGJWHNTJ/TLTyWQ6tRZojvkzyWcocrZ43NpAVOawKow7g2blNTJkT9R6uNgwT1SEgFfTNhHxG
L/jgtSZw/bhBEtcGd0ajrQ9ER3vEuHZwRLt40UIdZcs1gi2LFMN5s4I1K4aUnRrU/AnTMKaCDBwC
a6NuCplL6BSBvsGJw/IaChczAuHjhsUcMUSUlcDnAPdjEopYR7jY8P/IYvhsig96hCC6UcPmyBOw
EztDJzE4ipzceN1vkDR+AeCZfv4rJ2Hf0oXRwbgK6iZlKvV+mgJ3kbzYTVs21XisZP4dxWAVJls8
621YtYpnaONsvBVWSZ/feP5Y4KAjMN2BsGiWZ5ydkjXDZ4auFq2LWGMdnW1mxrClFd/Whd/8wP0O
/xC+KnI/Tz4mxOaw7yMap6SDRV/sOkBIRxlB2tmYySRNlnq6wIhZa70esasZsfav4RURIMZRD+1Z
+B1CNEZbkM/MVVwH7+Jbihbv15cKY4kqxcbGgAk9XFiFcp/K6/WeqI/pEy+utWbgsF3BryyS80u1
vFhFonOHs0KF/pzE1q6is9aPjb6igusn8Rurdc/0EHcDB5pUYLoUAAC+DNY/4SluKJ6thSmIWLOs
70G0s9b/T3jFxZDzt4phPTWcFXahaF1qgZasauma2QcJr8HRtE4pbZjRZe/FfRG9EZln2lbRwspY
awCifAx84nwjdgc6PCNZse63bGFx3bsDKYUKzPd02aokS1XHQl++P5umnn26a4M4QCKbsbsHiNah
YmtBbO80fTW8CHhYfuLv+LkoL08djUegMdovgpeYpHshNTQSWJ1/R95V6QERsCUlw6R5+9Z3f2Rz
si3/Mczv97BQfQGNv/9F75BK/ckw+x40wzxTZ7wmfU3e0oyyKUUZnpF7Lva2O94THW/NmfceqlcN
rFV+3YWKglsAtZDAIoZJJZ+e2QSNJUFATe1oYKrU1NR5lLF4GlQeWUIaxZLh9nQHcJd7IGgGo637
+WBwF68KEdYNhq9Foq5M8NpXvZc5vfcIQ9nEuYIVodtwk1Rf4gmMDl0XEJhNAUnoLYOu3vbfqhdL
LnAutSAaTiPh5nP582oCAAuCgihLZm5UMgGmnMWwwSjCtPMZHuvkoTKCf03kzkN0QPDVDaSXGWJK
ngt+xvRTU40CUxSLwre+kV2Dr8RGwZi3xxnIw460NAKUVCVviHsaptKMl3sxdWZSD+T8SEWHajGZ
+riUuBV2Lar3NlZmwSTBxVARQTqHXqC6pZjFpwPJGLQENpYLAjKBQTPth7Txi3KNrSqBIgOb58Jb
cYESEn4Qp9ICMNqCmNu7JdLomBobopdL+w5zBz0g237nsj2P6tAiYI7N94AEFFIfTQUWMq9s8u7C
FFB83S/zM4hjHbG+EJfrGIA8VzUeW1ALVqgYuw6bUCc7sqaxu2Ldlk7tufHLXqIaNJnjEXs7HIUl
XNoHtByI5mrIjfLefoimMGd9UJ0AGlRkFHNeMtrxuAp8nv3kkNxBqxyaF5hSL3ZFpJBoNS2M2xqM
lambAc4BexCqQsPQoeSNeYbDCIkygwFITBVYqAsZmRKV5wxkIpvica9M/gO0QDjywYtQmQwC1uDV
fEE59u4Ed7LyEHLXu7igDINPUVPzAqTW5FAwqkOn3ThoY4gQfcPKoKNRHOGITsLbASgy3lCVD5WL
STTVm+ANoqfE23UYp6Px6+OMYIuTKVqOlwY4HXguZ4badd9dlO+DOX8eTLITWdWi8WihL/TN4w8+
Vc7aYcQKyTH+QsBqv/Gv4FxpizHM8BGj9u+CLnIG1ml8GeSIK17auNFZ/dfvwOsRcXMqsV2Bqejc
iYqgH8NF/Qt+IgkR5FSwaP9pIpTNcz4gzI0EShgf1J2NwQQ8oku/tZmBwIiDXAukCs9tmnCjvSDz
OmT94mIxwFibDpuagRFWWxSlewH0HAa4DsqFxhCCRozkeP/h+aw4OudugCC78sH6RxljAGnjUDAS
ZAweDAIQHpGLVzzWa8j/TFddHVlFoZS9S4pyL3qLoIVGcBecz3L4pkewN+AQ3DsdDw4rFQZFPKE8
WZ1vvyZS52uYjQNYx1Oms/HpdWU+TbWmwSsaCUcvjg2lN40QDB98hWEUUM78SW7an4GWef24SieR
9860ZJYHxs/rn0n/J6A6Ku/ywpBJWHh2HrrxAs/5j9u//YZKlJBdYRVe7KFU1oyAQd5Rf37hmUDL
GxZhNwejBt/umDyD3eZesQOB6tBa47NFdaQu0CvY0/4frO30yRAOKWmQ9CALXx3VPyp85gTczBgO
/cHJINDcsfTP3Hf2Xkz/yG9XBI5Mr8KRUPWTJEMFDm+QM95DikaowJDNK20QF88cuXeGzFAjEIrD
JINpZQJcXXBRkFk/vmtCBzLmmmvQ43hZ+6MdqAxW5Ez7kgU6EeDWiq+y60JmB48vReLZwtx4/FgQ
U7Y0pig0ICeSMjMxmVmkXsLSjEcgcA66fIAIILE1qC3AMKPE/CIdTDoUQGSK+H9vWtMzxOAlZOPi
yGG9SXdU0Cb8iAEBdzKmJ2cTOgWnjp4TUsCWD6/Y/6/RLNshKVk2U27ppMezoVmn6/+4g2j1+IEa
msUGQad0ajfyHrEVKwzgJ9Pun+E724smHw33XUgNuwNOlirKR2WVXbSrjsb4F+oTcmZphyDo7mcr
aC0ld1pPcjbjaboXh3Af5Yq68kcI/CCmQwkiIOoOz6Ek4w/u3bbf8hBwo5E9gN3jc3xF3XdB+QfT
70OOdo9D0mNlXPTDQ4hzN/EvPAlw49yhtqh/uJwxok6FDtzLYWKu4Yk3LV0ligf2WBHTU/5Y92UM
vZcLfrOO6sYOoj2vqV/+iMeRG4hAOvA05hTWhHdCpC1TQDEFN5yUrFrmvRQCnC4kl3xJi9BL/hH0
Wv77Bv0ScTDDQUPnMMaxZHQgdfuccGkOJlbWIPrgYIIFS9GdcqpPABAXa5Oxll8+PEfYEsP3wa6T
B5lik2qbZ5bhDKX88rPnPNJn9CSvoENLJjqzYaLq8LdP6cKZDfgt+/ys4l76uLAaYdzxDqMjoyxq
ThiEK4DBF4RQJihs09Q8pUujaXB/QAiDbiqRMA5VavzU0HQ4deMg5mGb43MaltJb/IIUJhjH9CjQ
pVp1qrwCgFjKZlANZaK+/Du2pPYKgxiWWZPw5eqM5HNUHT79TFCbMGMPed4essuvkMnkA5icBI0U
kd1OYoMHQGZ7hTLM5/BQ7+DcFRj9aWMciAQrPsEzy8ezW59S9kaDl/cz2MeA6hYcHOVawErGzNMM
O92v0BxLft9MXsqcXiQ/IVkMaQ3EOUaGzhSc7NU3+gWaVOhtM41i4qvhseB3lBjWmD+mACAGNUII
fzMO/dLGEwPyCJM9SE4XkaGKQ5N4ZCBj6Rz0t3TRb4yh8W+k+seEBzyyY4n8GfbpybgMwm+qJVvk
z+QxY/CdseKAbXhs2QUb6QDGJQDSrl3xfJI6+ZRPkRRQXj5V/2Pv4GwBHIqKiHKR+l+H2eNXWHT8
NegUU6X7bF1MumJ4eIgk8czPJg+8YUbAQo7yIaRL5HAClgNQMlMbNQRzjYmiwEDz8VuyH/75t8Dv
vJikVkKi5FhwhKN1/ztYSk8ONssmJJvZiA+pzgTF6XmjCmFbg6AmzKnlYSp3If+6zWZ0/Qn0lgRn
tcfK/rhsTQ3HQ92p+hA6687rGK8qzu6tB69SbBVU1E0zi43QwurxXfwRmCAtjBZ9ETL6F547LeY1
YsjBkG7Cv4Okys/AEQJLJch8xVZLLUjtWHIC+JvELzmt5Bnf8YVxKIQpk6v/DgE+2MelnOQF7FfC
8IS/tf7YYtTvcQCZhj8ByKRsVUQiqAuuwWVTLvbf5/E5/ZHTz5tCfON9IbealK4IFCWH08EPduJX
najA+XJc7W6YkGJP8c8WCeMM6LkLpL9uAISZa8n5Rt/K+3G24BiByNOEULR3FhxUF4A2LoOUatv2
s8xVLoh/u2CIoWktGWtt3zhCd2FByb0FruFdpI59NZ6mZcC5honJBwLocnU56bxMoNoMIkpfvYfw
cOH9Qo2ibIAxCh4OyRTrBvJjAKq5cjIw88hR/84QmLn0XkMe4aD+eyVnkeks8D1nVPQer4mGkTXb
JMphyg8qGro/RtqC0CYYqVw2Pg4OsNoReiO+hn4PoXxhKbHiIucrigTEyh2jFZ5MeB8X3ox/B2kX
7zUIHqJ2EV/mMVqpwyQZHcFPblBCwLDjKXkPwj5wBUeLL0vmlbaHWczbvMh5Z5X5gdT8WmmXztgm
X7QiyoXvRWkk/EeN+pgRG0wxlZeBzCFf+IVDhzDz2nJ1aYvAxcmV5T3YI8lFoMPizZttmI2W5XDI
+gXNFBXJVnMrbQYPBicfCFQ+PQxZY6yr9znLBOaJ8JK1547KE/5Ngl03RokqtJwNr6FUS7gRCYel
EsVxESOgFUZ5xCkNe04K9ztdq3CvIv96Sz9gBthcnrIptB0qOYHBLkXqCvFDOn7nREdQE+WH+iQd
Hv/a72zS2axP2M4sWT0RIlWwSGHylCwcyNKpINlwRTAEaRLUyC98ANY2Gi0mcBSM+aq/Qn1M4VG5
d19f5gv5OCg8Yy58Mspyg3H3MsYm1F6Vu+GMGwbQHprUEFVTgD8WAvEKiqVbJQGXk8XvQRIPp9We
8VhxpmIwLWln+6Q/Y1yDloipwtgM+Gw8KNV94fzohpskW7BE2De39BdWKNUt1koP4V76wrywmkrw
2Gg8f/B3wydTm71XKOHtmaFsMEqJKQH7xmkn9JD1jwrCCqdjBAq0qDGNgAo/k/ccJsbkOHrGDKxd
Ok3Trx4TXDonqIxamBgP1Lv4fMrecwjvSCp/qG4lQe+2LHy53qtXFKbJRJlDw088E9Mk/7NDdQSn
iDxUejK4bYyWnMGaGfflQAV1zdSfYvNelXbQvufva6MsYYTmCekwRBtslHg5GibivszEKkMyUU3p
2o+QoHjY0II+/LNA/06MrpcA1t+Q7b4JTZQPIzw/IYaQdI+M8h/m1m6NyzlWTdHaEhQW/z4T5yzm
HEztaNEe0iuLEZYGiBR9jrC/wnquNxjImL8J5hrT9gOzyob6XE8+l+ce5jwGnP2Foc8HCzNsBCcm
0Tc+AAfDajTp2lFxQVWwTNuWPisb2lqYy/g9YgEcPktfwUC6naQrG2YYrg5u9cM6oN8gmBlz9VYv
oCvwbxRIneSrjDymEb4iibYig94HAdt/fcu8sV/f2KuQ1xAOVfy0OAa4uMpjMRNwQ38BaO6sfw/M
+Sj3FpAbMevltoY9IYwC4Vl2xP2QEI4/HR/EclULFyx6o3uoMxdz25t5pGvDyQDfP0xvUGTHFODr
rPCyjXoYxP2Naytj1wDIj0pqyhvsWfBAvcXOFjD2hRDDQnBBSnEP3+3sM2N6zP0FckI9euH1uCaS
Ci5o2iz0NHN6wQSDy5Lhrwh8gszAZ0Uw/EZbf1ykcxjjSDijgK1wvBQN6+ol0AE4/CKQUZTJJLZj
vVFtHt/ooF6ESXE0k4f7CkUxDxsolM+NjWiDcXajuk/Lfe0gIINxW2x242w5mnywdKJPdrslO7gc
cOtmAQD+A2o2gkuBi+BGDAnMEDQ0fUXEg4N1KbqV4yi8f9HrYh3gEcgY8IQJst8UJuknaNDq/x0z
DSxXjFPwPrLEI1EP7rD0eyiRrPyCn8hSR1K2uNwMKlnDnwlr3bD4CBsDogJmOB7QWssu/SWMZ3A4
kcBJVYMtLLNgoNwLbwQjgrkFb1fYc94DjAnq+Qa+GLOA7mDA9WAQSKwQ246JN+NcOqaZ/+h9icCZ
7ZO1+eX4QmiIhfbo3xNbXASWtJgQKcwp32zC9klZDJzWOHrvSIzikXOIu9bwXyEbRepbWOCIBp8k
GqgakRzKB2YdrBlJ40eHdETT5mHOyHdirf9OYNscqZ8oJmMUqo5yiWBMWmPd4xRa55g5AthZhnba
gaa/YPO0L9xxA6GeBU4mUOG4W774plYI/yLYQaBmdeSPA0GoT6aVI56Thy9SSuDe+zztTIITPG6Z
LPMAU4StQoIfJk/Oo9OPIW33/A+TivA+3ojfYM46DgHXOLTPGCvzSbtn+DdtVuWKQtWjVfYEMM28
BkvvmLQF7AvGa4n4K5yGx1DGMENNHDqU8TNkZRsfz9Z4v0/Hy+8bljb/I+m8thtVsjD8RKxFDrcS
GeVg2b5hWbYaIYREEiCefr46s3qmT7vblgRU7drhD3NSS0at5gyB9d/LppxvNpRlXAslKcA9YpjD
y1nzE0CMOX2piCx9Tm9vdtqcVl+Nd0K4sEDZCU2B1beEyDIomFm/4K4Sdem4cryp7HwH+ofsLSW2
yPmcz3bnZYIyWYQGta8Gb6SGAL9CXCoTbfaHws0c/tlMcjP36g3hUfOaoHQRImfahtgn2nBuHb6E
ScT8hk4/bjaMl9IYlWy/i3SBG31+t9+p5L1+7pPPHkOWUkfB/d/YecPDaw4NCsWYWXcw2wB2eJQ/
Jc9SxBz2NluCxZ0TBlio9Tirl+NZva2UNNHHGIm+q7mk3UKvv7hcjaWCuwtembzCXLNpdYf0nxV5
Z/yXQS8nK7bpGnukbAQ60hSEUAecZqYTNcsVjR9GEOQ2B1GcMH1OiEQ0HLWKiUGYB/25vqRfdIkc
LyPJvdBuHs/58QVD+kLSTV7HpnisK+wD9s8gen4/AQ27nOJatkDTBqn30WO8+F/2DNAZnO24L8Mb
ziYn+BuvZTpi24MMGPgZv+GUjJUDpZOxeH7rxxYyHZ+XcPmc2YbPwcTR0qJFN7eA6zAPmY+f5hG3
vVhHS/HFWCULUKpKGcVGQvSITiDTxASGE/GbMEkWRCKJzwBD5z+hgA9/kLHOBimGlHPCYcV+EM1W
Y0KT5j655gb8a/ckls0BK39TcYZ5KFqz8GhQrNl1EUrQC3YE5sNzCGa+hD9kG5Hhum2Uzbna6mxZ
ohlIHdDVHoOciVWm+chp8jFgEiCADDmBnctWjG9raUXF1VPdkUXr1FUxoDHX7RcwFxMtaaCgCWw/
DTfG+GET3hMcWX0tQJ4/blHvnGIDJyn9L1taO66CWEp5tBfq5LMRK/IcSDAY28ArMImvkWPPwMeH
D1LjeluGTFQ3YCojfl9hcfaVb697SnlfIkgzWijQ+0eVGeV0qq412hkB8WRZxsW2Rjg8D+GE4Exz
X2MDQC6HiDfI7HbZ7OH3JNL5FQxApftI89kmgUBjc+54gKpQzDOS+mJGaIUlussVoJWiBOA7Xr5w
1APV790+aLyR3+JzZG5Qe5gzdUY818bSrAyIb0sRfHKsgXiixBmkfAKY84mNP720o0keXf2Gr7Ep
iH5znA7wBQRKbUbmxsKwnGMNtZBsBrgayd2GbyuOgJwT8VJ9aGP1J0yB+Cyh5PEBXB14A0Adopbt
2jgMVjhEOcAkQc+mCxDWTSiCXetnR5V3yANt9QgnZGeKqIi0ePY4ic/UWVsqG4HRR8QQUDQ01fvy
yXiJU7KEsBVAsqHCZ0rq+NRiqr1gXCKhiUBCV54fa1G+Gi6WdcSG0oPmycEpdIASSjPqoAzmFxGe
DIM4zDzusTTog9sLdibpQ635uuNRhjBLYB/LpFD06yxkK4Tz0Tj7vQDMmqcbknMXJMiOJpg3zQ67
PJ4gAIpfByS7A5lE/b8/IAT9XD5J2zgjDvns4ANKZtxMTxehJ87t9pgTEYCa8ii7hG43067ym34G
czraBYVbwChY/aLZB8Robm9kKA9KL1oHNEuQf7ow9KuI0TpyftLrnwnGhOZXFg6YSy1liZxlru2q
+6cNR2N3M4KrIgSyCzYUADQqdPpooNKfofPy2TggGPItcYC2xGPPnIxoy74syRrJQGpxu5QzCYRo
UXCQnMAdhMQJSviOCpjlKLl1LcI9qoVJj4UDN+W5IxHl3xDwAitwmLDn2Kc6sA+XVEC0dKhcgauZ
9ChpxC1QuQqq9WsLT42RFvlniaOaAHMqh25DLmAlrCcoa9dfsh/YmNQrCuB2xYPD1qpJ84zoDTB0
sxxAri4osAGMoPgl/FBZOKSfORLrJQcyDVex/NkYIRBydnuOKKLFSTt6t937CfV2wBHFM4eDjYbT
2x2L7pgvnOJfO1WBYmF/h6zO06UF3gSK183j0lXP2WHqcYU0GCwu2+//lKtDe6NHrHnzLIGfvx4B
RJkHQwukD/q19gIMKe6VKOHgnfN1+xiEAg0R9/k3fj++n182UPJYnY3B82twpSP60lhlnED2TG8P
fdGg+WWmT8wH5ufrAeN/hToxKYGSo/CFZEH8YjSTBUzsOsPPgAFmUfVRgFJU7vt6gcLdUl6/fA1r
UhgI6IeuRShKKWrKlTOLNp2XbczPxw+zoF6OaL/3UP2glt7pvvh5z31IVNSR6AL3c5RbKkbXUDuR
WUa/2rd+HkygjhJamQICQXogQDqpbwpS8qzZZp/tWrtMF/ucnp57FAPXVfwQwBx/XFWoE2OltTVZ
X/vn/hazkOdSUK0mL85dIBwucmkz1LN8NamWeBwlalLs8185eSyHBF7YbEAF9kNhwr2Wk+Es/fVf
NhX6Y0sPfjjVp5shmsP3QF3RoY1MCqY9VvZjMH2os3tMv3dIkscBRFRIB2jGBNzjD/cj8uFh/mXx
7GZSgO7RDBCXj/PVvlzz0Zd8RR4kfpk98kziD0fa/rNujkQTc7kfErv//pK/F3/zg4E52jZHcii+
YLzixuns579/0n3mgj32kKytkX8SB2jDv5n+qsdnIWyZ2yxLmQAIUuqxNeavPRB/ivl1s/thUhs5
LGdAgiseiaEG9d+L6ho53u27nINYxsohGvk+qfUZ59CMoSsvpLkYw+vl3Iob8IqkeAWcav7rv5L7
8en4OYO3U4uTBCP5Mbki/nbzLm82wlu8hgXiNuTx2yw/lixAQJ6P6WNG2iMoFfOZN88/Nk3ESPxT
yHf2gY3aApRlDEyOfIlrEgh44LizZjXR70KAhdQBYK8VS7HU/ntfP56r5w/ICRV+qIMeWBFS2pYh
QzxCiz0hjPlCf+ZXiAcyLfiTOIzQ4vUQd6MjQgAZu7D5msRgl7JRNCB+yKFwiVoMO3U+QMFdIZli
/5FHmZRXWLv8tcSECRXQ2fvuQTtVDneEX+FGH19jSPcL5FDhmmT632QudNERkqMeR8wihqDI1HIK
qIHBmvIJlWTkHK+B/INI2L8Vj0nCAd9v9gIQA+j72EuIIX5qe/KSfp3CC25vsNkUEzEolSSiT6q1
tHucoUQzlVzLwKh9m+uHW6i59pC7aYV/tbRHPb2FUs1f6C8uFN7VV7a7o1b5RI+HwhzKrPv7WvRb
acu0jvPp7MDXJoVU4/GzEmLGc4a2ALLsalNi3YQ0HyVphj9jYP5gBzowLqdPvnuHT55wco901CO1
BUJ1OssZPWTEL+0I5vckRHes36caAE5j6oPr27pj6r1TERWD0TjrNAbpCJCiYIr0co+YFKAXdE7+
FUUETLX/BHQGiKBBe8Lj687nW81vuQdu4SLu2wXbEvo8LBTeccaL3mG7YJpV/HMQL+L9XMRA81D9
ofv4Df8uo3gbQtXyzOzv5Xzky+6EYBAl1RVLzK6Ks9lFpC0XnqsPv3R2WH7SigjdT/oxvjP7/PzY
Zi60RkqsfXtuT8xQFKrbCwHny8Dt5yQdLA2ww1zdVVnImKpHeWOY3S85o+5xrkJo4pkkDfZLZgC5
6dKt3vvHdgy0D+2Ys1CIEz0+SHSXUdn+QK95RtjbOrH1U++ztYOUD+ORSPGf9DcOb/w1Q2ZJ9O9P
mg0eC+JyudM+0y28dbRO9pCfnzvaUQwbHE+c5sd8CnQa2wyjAWZhVnu+k5AyFeG8Ui9GQskDx3kC
j3H14b5h8BFlMa13flsXzDVSgdaBNmHDRCBJwWiOSxQiZfMS8R/EEWZydrnu6YX55kakSFPILX/y
V+kG3BXfSuotKeiL+f8f2kBHF04q4hd6CLC5GVVAwKZKI8EBfgTP/orc54XJPMha0EXTqXyj1I7n
C76a/C2e3JziPClhmcKj8FG5hDZATtXCAlJvmw5EO8oCux6Lc5DtKLvzIpC+7VsCnonXiBrUE/hI
2GlBPKZWPzbA4dg9obTKjzAyMKMIaGCuQNg+O/cOUJBSFAGIg/qnrVRQfkI9jmzhvwxXj5RdT30V
gM+VN/IXEsnwjneCidjFt399DL3tWwkwsV+mPi479MdD1L5WBk+du0Mq6BpLqhcScTUS3qaH2s0W
ciT9QDQyXWXH0BNcHMoumBzTmg0LxPYWUwCCpXaFY0oRGVviIIJN83GLxA/ZOANUH8hzFtFcEhL1
o/gQtEVD56gi2r1/r+tfXsGXPt5W0P4q3+oeopCGETM5/QEs9bhVVnKEbuT8FwZy+SlHUKFIlt6b
YcMgxhLEJcMDde4ZHDY4ow78A+RjhQSfkconzYmA4jQAIowkaZWoUeVhGBrKa3uPLDR3wsA6A+oK
/xMfmc/S+vZC3oN09sa4j7sYYph01HlPaGi8kratP2EWA1rvuJh8gaqUC97GXC8CVOTmgKRvJ17M
dJ05VQme5/lchQ2VL8x9zvEjXkZfG8tiMaJ6Z65Bn0+xvlZ/byuZQWaM9OMeCb1tAUduoQVGkEdv
/7YiIEf3XbWS4ufm6dqhnhhz2YU1ySnVRgg5xhh4RBzm1Xz/r5htP5DkQaC59vTgGrWIC5UfvetA
cFV+O/cTOjMBkVzmi/kFEwTOX3KanjxOJgwPELjXkEGkPQGy/uiQ0UNhF0EncNMOrpIMDT8KVsL8
EWG9KV6hTW4o9IIsYFAcQJCPRVeHmWzwWNjb6wEuDeMTNQa/gbuAHEybv8c8XjmBPdv80q6d/2ro
21Wz45WkBxEFT9rkvvXlRPbcWSgYAD+9/EMNdBwajD0um9EwV9bmt7iC2kMzIdCDEN72fy4NxQoB
2E+I4HTkKT3WGNHFFf8GJY6vdXwcPlyAUKQJdfRDLD1+tS7yKkDTKf/n1ySdHeN/f4wdY6QbPQbJ
u3SOi5pXJrUH02ZOwyBo/92jZoGWmX+PPklTQB1wIiAxDRJrzqXtybHAHgO0pW6gwXs9jEKdbDt9
WoprrPtPY82wADM+mDSIMXGQyTMEa+Z7fDLx1jMQPX4lQ8Lv2Cjm6yEZsM+z+FuLzrOrIUmbmF6B
wvYsXY5+uu0W35pvxvUPSIyZ7HIBw+zjvvj7+1f4/Aky4kL00ERMxwggHGZ/CRT6mYnANAtkC2xE
6Ewv8h+g4UIxDnioJ8/NGHwJyrD0Vb4LdM20TzPApJ7bjd4UNnQIzMzsnbWpT+2pTVLvMacgmf9L
8tz5kIVGl7QEiESPewGyMkaP8O1jo/hxXam/4nYH1vYGQI6NZMCL6ghCg18v6Nx+g7FhQ3UeABI4
AmwZlpw/+E+8tSVIynn08lNSu9cn4G12UEtdX7NGaU40XhYBhyKeUO1zjtIgfQbZltkeEU5eKwG7
rfGGTzY2sQhfC77iY3wMPnKanYf25XcRyZ/oTPNB378a4QyszaaGbvsjBUZ8Xw0unz0eAUngwEwm
CIgIwgNV0f0fknT0Id4bgiQUTiBZLZ3KSVAqIPM9UsSlBNvOjCSP9pPolhir66lK7AVt1S9gwh6y
pqB5+aih+idciNWvJkkXcPkSZdfiY+vQ9iCgeBVXKZaraLgKR8JpdRZu38RzztPDJQvSfREh6vnT
k6PGA/WoUIeIxn/wJK0ts9b56sf286/6d4z4Dg6w+aUKwV3/QnpFY+MizK1vZwgpjxMESyZ/DsPj
eZd0Iag0mg+cUQWuX2UwntKNtCuWhjWDkkACjU8MxxHWhVHL02FuM3vMfr7G2NrWrAIlfvsGlSEJ
Kf9vXYrA7ZPxLUGFR89SQUfBM0FotjAABLHj8VF9qJ8qZaD9a+J/7er+m4/fLl6LamXiPDmn+i3c
3N2DcKT1Kx+6E6Q/VL9N3tgWW5wmyrrewHzBlZL8iPskRFCooQk7EhJI0WAKcFIvJLKKGYFD8yVS
kjEiz3/8vX+eK3V+PwzewwlqdMlhlYnGMVS6YgWc6KG6VyZ0+OB47Q+pOekMXfwZI2HmPJBj5ofl
epls/xFxkDd/BJK7l8N/wp4qIWSMdBGZChIhRWS+qdCtvBI92sBac+DP1oK4hRIpynQ5hgdUwSyL
6kCOvkqP2syYfX8zpG4u11gYfGRUSqmnbUAqrmxPiyieSjKeAxROkthydri5a9dfJiQb3v1yD3im
roNi54xQA3YucBDcOBFy6eLCKNrZKwG7g1HxX2ynqe5mcyKHFoVlgnVzJ2r+1QubE7yOEQxHvQXb
+fYHYR7sCkXPnlup+ADhZvcIGScmdOsDrSm2O0cs8N9s8WvvKTPn8j5fbJzv73r27ZA1c2pEp0s0
c/0XP3tboIf8jUlAZEBYoGOzIJ/fCgxp49JeXsrz7zPzjXUGyzKPM6zz8tl6ubRmH/4NDWymm7ia
HuqZvwydyBHGpOXs85upow9iN0RBabb9R5mSiIKg9orZv39HYMuMPr5efvz/8jt3y3Wx/+e4NDsW
5hLEMfpMXP3ow36Yv3cAsZhOkOD/gNLFvUk8OXEH/pjDuxhH7hqaBgTm+LN3v11/tnngYGvNNwNG
5vhh0J1LI8RgRg6Ks+U1iUVTX/RTs6UzVyMD/WBSNMaEHGmo2X3lgfpHb21aNZwtLPV7Yi76mAQM
48Q0JFW8UUWQfxgrWBFRdqkS3NFXj4QmFzERQy7x8onl6VE5x4jDBbjgMc+KfnnHgE0RiMlQOacV
yydEGpGFh2jzKkBZ61id0wO0Mz6t+dWc4cihdPI4ObwWvDKgz//9QjulpbyrAqjIU7Fs4Y7jlgFf
hPsHeO9sM9MArTzXhaJFE9IXpAqyBFtb3dgHrZkTNgsUt1jgK3hpFSHIPugRl4TZ+8pqkmyZBddz
Q9fsgRAsMDK4mkKNpYX3o/hXItstyCnrSfR2/Mtd8bi3xkqPxK8mxHsGZZhH5Q202B5csLyxRWCW
jbmOyR+3WRg7I91irXjRPDCj7oSN8+yyecyC34uJ3AfftOsSrsFqxDUNfXgD1cUHJjZ66V++TP9K
8vbsaO3+39C2aTqL8KlvsgsSYYkdNQkUvU1+dBjJoISJ/AdvpP43AjnDPIQS2CXpX7EkrCJGcrSQ
6LBWvAAgSGQLkdyYc/shdyNzKwRsLD4PfU7GJKIRz+toO33D0yPrFu6sKBSTJ9KD4YAG2bwCN7tH
fIheMQGGKAU+mz/bG5Mb6YvQhXsCtY2wbEkp2ClRRUnFTDFl/ica/BLBizY8V0vGt7H/eEf+ly8l
xjQAQOe/j5nXzI6F2wWI7In9BLTezQJqFh4BtzR8nNSvO90IcQlcooOMJE7eXIjt8lChP9IKoZ3H
v8Dp4Q6lf60uWvs77o6Niu2sSbokP/YJWDuaGzS6eElxT060ywu8pnUwNsziKKEoFE/SSvJ4V9Nl
ihLpuEtfrBWjBSBueJXqsFZ4xlSbUM0YSDCoCKszT+rKjCHhRZoTQ4PlBEsJ8PrFujJ/gU4pcBz5
UdoxEPWyC1vtDI72/J8rGY92SVPT2eUXpiEQhhkw7fl5EH/NKSP2UK6SxKKD1kcNq+xob/hYjzlv
JMSKTHwbBGmIb6OoRCgEO+aEe1GjifEWLRIlKW6/tXR5Pxeg1GUlGaSdSQxWf8r+y8rXJRjsYsm4
UBoXDRdBA/FsEzRpNvbLyb5u7/ftjQ7m9e+tMVCSpcvUJuMTdPwYGybMxg9Y73f53L8X8JMe7ZUp
/XGAH5EjymzoUGRMYzNI/1gnDJVQrGHkw7zGy5fQaHTpkmNSKxCVF5sNuO8TMUWbQvr5ICezb+z8
UNXeQbxWvCdgCCp+ul0BVB/b+ahBWywZ7glzZ54I/qbAfx4RBXj6BYwfZKW9zb773M+26XPx8PMt
drM6w80A6Mg7vlIpXYTuFlCGmo48MZ8QJyBTkLrfQN3qGSiqfAvchLkNcxTqNRvm92xKwAgyEYVl
naFSWwpdL4TpWmMFdpNJP351UzIxs7DiSeAZeE8Anjrv6GNS7QKKZDVkwC1ncIqEbGbIuISeQ9Ml
9BR4W9jZtZBLMW942YKEx9g0/ci/+wSoKKSpThfXyIXzMwyQVY/OwG3NE0s3hhaOCahRGFaM3jOc
4LKYKRW3/cL8Bf4U3TjQw6Edqb1HLtY4X8ToB/mhmKx4NBVYO9ZqqpmzpZFifPen5nTlLZkDQYZX
pVmGKZ0eIU11q5hLY18q3peRzp15IwtsNGM6GLy3/FxgzU7T5UlZKwIEXQ06HRC++CD8ICKU2QwY
k2X7JU2zHP2//h+zb/vmIsNQgaYQlCzzi2EuVwlW0VgyO6fhAo5YULwYS0EbM2lU0t7SQn6Gq1Wh
CZLnkGtiFqH49EXMTXbbDPhKCAkL/MReuG/2nqYwAKWZyF5n69HAAAFy7M2YdPu5ZA71wuDmj1Hs
F7U5lfqNBhwiUFef3HoAnv4r/6l/kLiRNXm8w0wI1J+uj+BFm9OiUrnTn261Zls0qCU9it+Rims8
AANpmcwpoXZqL2zUsdnzTvaXMS6I6jz0S5/wecYF1yRB2qBhhJw3f7Njrmof7s+QIMCg1SD2cc9p
Yzlpgr4jm5mnMdzQGF1xMxXbJ/QDzLnwEK9r4hbhozvhNAv9jikq4E1O4D+CxZsuTsVKdVa81s3e
6syS4AOmwL3hiokjihyeh5ldkIRajafbM1SlMI1MKs8bS8p4bdIbtGVWBYuOpcHS1J6EfGKO3i/F
MybJuvAUBSQhFJtT/WERQR4rjojgQTrnKzYHjDueqwpdMHm8Vrw1UDmWWUqOH4qfple9xOkYdZEd
e3Z8hmMV8y0sY2DWLCFepT6STs9zbLuz+K4dCUkl6h4qRvC09pgjjuC3ML6+QDasGRVC/aPd5rVg
ZtCDhpamJHwC41yAThWemQsF9d0ii3DPfNsL1IzucEkuEGbYqBrAB2xHiy2RqT2K3/ghsL+oWtoe
orcZgoFb6IMvmovm0jhPFdb0DHz5L8hc5GMvDyuuaHQyGy62YrzI7AnJJ9GaHJZEhBdUFHqkR2DO
eZF0+ReTTd6A1j0xBdS2cUerDah0fo35Fy3kUrhIobsGJTIGa8w8FgcWEj6/qBZ8ENqTewfT1C2B
VAjciKtA7Y3x4xefS1WFrGXK0+dZiwH28rpHXpNNRg/VEvHrDKKWsxNQrYQgwzsYLlCw9AgAayvk
TOE0sotAq9RASxBCeTHCzLwBQbozqk8OUnAkjJm4zJKamzJhDhCRTHJiuQNzRxlB8TTafwDNiPmR
EsL3BL4NebPwblZMeEUekNww90cjUOXPG10ernBPXACvcI25Pia0xEwm5PXIdOsaG21CKFOopIPm
v6n4/QQi4OlemsT8u56cJ/ge+4dRS7Om4Y5B7Bk5xAttUZbvBa8lcfRAWG3ONFinM+uLxWt/cZLc
ab+DU7sSfcZTfkFYA1t4AhvGnMQ+7j8gc9bkGsDauVaRsGS1FVsOip6xIRh3CrAtAYsHfbW+8fGj
IVhswIFjb27Fo7FmvDz1PrD1bAuChAdaXnhkWsgoS0DMwdNyxLzU5Pr4ZB4DMPs1Hqbzu4DoD5Pm
xBtb8RVA857EB6WGF27vrBsrZCLOx6RLXWwdK2ZHcUDQcUYQctYsGh+1byQzQX1cQM9PA2rUAA54
Q8AqPMijjKsxD5lLcLZoAwLryyJw6uAA3nBU1gIlbpwkBTIM65hhkAvwOLuGDeSib97ZLFaDseqE
0JQ3Qui4GOcRPkvhAhEAj8R6h6WAqCBLTUFyA4HVcnkvtybFCJIKjs98/841wccfCtOFUgTO/3K9
fV0BDfPDyL5y7L63abZn2n7fTyhHcrtgLFX+6wKAMbc2TNnRmiM8iB/tDO53qvopqYMdX39BoONx
D0n0DIYKTCliK2KstWRpEF1qwgAFMn/+D9EBuVjMYJbAUzj9Kr9jDLO+f+g+t1nk6cUqM1bjmfQk
e5Z71ey/bj+T2S8dTVnjo6H17eo5nF5NE4FEqj+UTyx1jyPjqCZ6TusHXHb9SZIaPbCpmHRP6gKU
/qeqdYF2IpiALZSiuo9NVbs1Ry8a1SxFMLHqSl8qlFk8Qxg0v+q2R3oSWz287XJPUnz+AAmnxqoH
bwTUVhiA3VvM4kK+HkjyNq+Ph7J5M1UeXAWS6wcK/bXFIcwAc02dBaDEBwtA+4KeB1lAAPyeXOLI
GONGxaDt9ediGA4d2jOSEMnsbmvOJmIaf0/aKtk+GxJECj1N3Hp9Qk0GiGg4ED/Y3vzO9lfmlcqM
ktEbKpUbx/i+az9pFj84np4EdNyYVFRR7pBuWKj1wDCHScsz27/esYLevIXGbTl+qa0KZePVKwgj
oZ8FktSoUprYT6cMpbbzXjIMrxIpM2WgMz3G5ePpZbfr6mrvp4caPpvWS+N+2rc4Bb3U4vAGidI5
26kEsVegNNzyvTeVolgr6drqSC7b6M6kyOn0NoJEKlO+Sp6OHbr5evFOJKMG9UF9qXxe35h6KpPC
QPuFGYjGWr9v7mVd0Fa5xfdpXKUteiFW7g71vwFj6IboMcl0pLMyTAcWyB2I8RtIjNIHwzAhkKou
n20Ohbgfd+M0cONHNvX7GZtIq3W1FTQIBOsW6qjjz3PZopwwmG+vUh++dr99VpBNFTr2qt4is9G7
WrXPqaczDSThX05TDeEvOb+iQnR6w+V+yxB++HBNW8/f6XVvQaR6SEcDBd1h9LLrO3RGBV+ksM6l
WKPJ3GthCddO/AzqA7UE5FLgnOhJ6F37IVu0HqdVjlC2fVs9isMLL6Va+ZRVKzbguGkoLz7rxe2a
MdumVTEO8xL04O3aRXkmxdmEpsowHSWHBNbOuz+J6W1DhmuiTZqmVfgyWPs2jbGHspAsqNUMxO2s
jCUmsT04sTukAymLVLh/L0WOG6wU1C5+ST/gE1oUe+H1qIh4jP2mei3UFJYhWocGBPCiBSmgHt8D
MCBkqtVKCm9GGTcNw10Lg5VmbWIX+axoOY7pp9p8WUW9KMmBCvms3uh956iJ0Aqui61VlPPqtTRe
OCtCTcQ5J/1B9TK9oYC8ayvZr7rcvU3HSS9+cktZ3QxSzNvr+p3Jj4PyegGU2uv96MqJA3teC66c
a4qKRssYD/opb22gNVxMjj45s/ESQXLOPENHJuS91VuwOeMHTzBTMBaq5fl9Y3cvpJTQ+7aUf1Ir
RZlVsQO5Roih0kc7lp+pCd44/dE0dmEWSVSAmgFLAyYH8erKkZG/d3jvZK+dBJiCndtPmCX2NVmc
nAD6enU8JfQ5CyxZJydqtD4cdXnfYOdlXgEcmXSf8cjsH9i2sYUtKN/NRGfHoL2ikKLY8qoQBqKv
SGqzmSbZ7ElXqYekoPU8ytThgfGKcxvDm85AAaCbA92iN+RgN1xzeBLdGj2xKBTs0oeLPnTb119P
1tDkvxbIQqi4N8ZA1bzkkPxXVL8Oaje6TlWMsHtjkfhwwEK5pGJAEym7wUZhIp4hcAq7zIS7da3i
acQKJ3WeM0dPQUpMxc5QcrwW1bBWmKgCazWy+1mW7V+7vqFifNVOxcCB81zYEwzQXAqbWxU4rS9d
zYV1W137b+UeP14Lu2viW/NBwBUlhjRevbE7KNRRQ7FKEd3GiKCielYZc2YWQCZM7mx5MVFuQ+1E
pklGj6X+1UJYFfaIFsbKgf11AM3h4P2YuSR/HIkvUuD5kPko7T8hcf4rTpMkDCBhMEvW4ganog4Q
TnXcQhdO4Fco9m23elxDNmgL3SRFbHnVdRFGF5LmMR4EMoruw3uO47RsM05EtGd4CUNFvsLJiN8d
+omINdOD6oMaVF8f3Duvqw8cdvycpswyRZuhLfOiwNRIo9SK2gS9M4uskjzmke9FZMyVej/cUANj
/lhc+72e03Vvp3dUyjjuKIRJp8eLQJ8kRH9li4Ps3lpJWVVx39A377979r8IsPGkMxGn9TPVBopU
SEtyyq+HdCVrMQ6NMENtqKRoHrHkG3nDFiMGFhid3thoAt2Ux8qd7YRCTIa9MUZ7caUgwuHJnTvo
q3dK7l+5KqpdlQ98ALpojqK49tjUWOJVMEuuXruYmrN1+0wZghKhG9iwb+Qp6Fra3dJ8oqJHpdFK
4fvGJBVtcVqV3InutZn+s5x1nxZJBc5dMpg1xKGUo5EtcmzMHOubT3MjHThShg0ymoXAVq5Y8mw1
i7WKf5xgg8K7WUm0yIDL9TUS1QymIeOmPfu3snybXdUYQswFoCdQqls1LSr0Fyv6UfUN+AsrnDja
NFk8pfjOguzt7PkLAoWqxcD+ykpOTNEiw6nOJGprVy0yb59ytRpl7FqgmtScFyV93DvEaEOhU4Pn
qrJvsW0YZQieKGlBgVGfVPvmmevpbNjzN3lb2Su9pq0nFVu9h5yX5u71Xnr6rTw513+aCaZ15FOA
bJaWfK/WP39LE/rvc3WnKjJbCsvLVbgwAZ2YWEe4MkJU0KiOmLfDGxTfLPXl/NUt9S6e7BVNNrUS
KuWeJRuQmE/aPSjR0yBKlQq8KWmJqmNdN771wF6OO2fhMczi1XvWmQKV+9FvymKE+kSJw5GY5cjH
TNRn6KAwekCruLbkUDaYxiJVIIHV4SzmkysCl5TDLoOdb6OQeb1/vlTKmJz8RVletZWV06t/r6rh
Fio4A9nHO9JhEzI0ygiHg1SiHO2FQt+QZV8PDZZw7ZEc4Tokb4joBgK0N5uhz+NQF0vnbm214ko3
X2t8cPzpnWn5VQ5y9izPzCnXtsmuvpe/qqkuHWdbpMj/8jIWLltanS9VctHMeWxe5niyia6FYjGD
YG0hWY8++7B7kQtq/EBuSxvdkWpXfcJU7+9RnY6J0uzh9lYmzG0TDal0GmaTrWwmy6HFgEJ1Tzdq
wDBZAS2gHIV0BEbkrY6ij0kB9tIXNRgiVUGP8m2CGlBBBjrIeow3vLtgYtyJXw9mdYrzXUu7e63x
fTn2YyjBva8Lq4XgAz0rhWheWsJ1fZ12B2tgAPmI78gQ59WhTIsgsxmzttsWRFqn2EnXk8MVd5R2
KpQu6FW1wYjGWY/UXcYJ/M699FT6pIawje+h2i5voMbJEAYVUmwaadTTU8eh/ESA6wn3zVFd+fk3
VazGEf2dLDH+aiG4ipjOddh2SGrYBkzOPOlqViM2hfKDpxAVxdUdyr/8Fr5H/JkbB+WgPKhx+TLs
6MFiNugcwaIFjU0HEFhcOtACQPROml5u3XToEwUdXdbcZvvq+3tz0ln9jrKXGBlgENDr+8xGYIoY
ksq/YDnvbUdXCp7J8/bBQdnJc1v7UKdLfyVfu8Zj/dfJfXLHbS7rKm7w323rvBB7YBKv1J8Wo/Uh
x5wYVIm1yO8/nSp5wyu+OqfWbug2b6dBOJwKXVC09vUtx2nPoQCFkgz2VtDUFdr/YJB6ZBduOurF
HKuNwrbXjVOeo9ZQGjI96nvQ9CrHOVaSI6Prd3e4l+2XRYdiMAi0ajw9sS7XbiH/9Z2nP0CJrjcG
Hcyr9FE721GePgcsDtUH7plklbC6W6dKpskORjV+p48gY9ybPXEUtilatZLkMwNMjmQFTQ9SptEm
UYBFOhaxSuB85X1s6GVkm+ebg4MRyjh3mSvP1mleu+/7Yz6Onw54IU1dmhNsFqw7p6Oma/MJ2Yza
+XoYomNDt+320//TVSyINSimlKYl13zFlEVhUjU90NYHUM7Zmk476QrTTdCcpGWr/DUPxofof1TZ
Z+5EFfgQSkVr+NEQoHlH9Z3OZfOCKkSPw7s8ZZrFYB4N4YtdJ1oz4icOR3QsAn0YP4yqweXpIr9k
/22hFijCdElJ1b2DgjAoFj92jYr3MGORq6MRkWr6f2l5020bVt27IDEc9OgKKjt3HNJo2rOk6y1L
8XoHUIIMkmkHjBsKIARvhj/cVlIgnSZV3+gL+xq/b9VhAn1wUR+QRWu/zIDD8WYWehuiHrGE4gZd
pAL09+2uof5egu+trbMR1O06MzdlZYZayfzE9DpozfQBntPLe2Tngd3VDcHEhEI2m5XxP5LObElV
dInCT0SEMsqtzCiCc+mNIZbFpAIqCD59f+yO6NPd0WfXIEP+mSvXQNaS8MyiB/EF7arGpO75wX5L
5x24KdaXNQTMxx48IkvZb7e78ecitoqpIU+qeZeqjpCYgjy8tDRLFbSRbLYRzcH4NJqPFMVRRclN
uM+nxlK7n6cKG5zjYiS/SKH/evUD2+by6/T4E6p3SDDFT/tlGge6GADm+k/MYOBjAlU8yEQt93LG
WiblbvXI4boQg1K1H0ABzG+FiVs0ED0KfINJf5vAAKV9agXoDCgfh46WObYfemCVBcIruHXeR8xn
WY2WdlBj94KpIX7Xb3yoe/mwbjL5OiBGup9VyAv5Y+ldJ7OYOoN1yFiiW4BBWwGhvMRjAbz3+Cy/
OR5yyct/fGRSwlnATKb3h7zV1Btk0MZSvrdrr89zLp1yT8I3/XQF+vBNzifeXKG9yDhCPzSMpqm6
ry6LGtl9yeQjKRJODc9imcC5bdSLzlOfVVBkR+/NY/KlLsqRePLfY8UvEenUm6/S26d7mL0bMu2Z
D24KLInvCzMktpD9fFT/0DGNKMEYHSpf5ZiNvyTsae5HugwPY66R9ol9RZeipcPzFrupfuyNNKiM
OMA2MPilhJ0XTmHfvJvlMm/rHbMqmiZBEriBJ1atIGXvvMA6ycxyBRwZnL6H3PJKvUeG+ePuK0Ek
eo/FQ1sVvnJjtznExT0UZLeYshJ/oX5ZoQJgPeoixe2imE+wRcsYKqn0vYoXfCquyfyU9JhJoUpn
0ki1geJlUi5rhC+9jhrutuyqp9uNcZRhuJKJ/h3Jixp90lg9a1Bm6P4VKbHb4ra7jaAiYfTyfXiv
rlqOUvudK2jwc6/NnjaAYO0p+ZlxM3+ydVU2Ga6yEhbZcyjaPE3fbikhjCfyVnxlRvJVvdvj7kI9
nyThk+HxMfocTjIKDUm62bcBcKrZ2WG037LcUD/eI61nI4XAhm9z1L4oidt8RMSZjpO7cgrksWCB
S1dxXoz2T6aXmp3B2xTZS7YH/b1Q2uuknAsKvz5ZI7w5KW/8Q5ix4bq3QdX+dXgXahgjDXGRWEex
fWGXX9Gmor1iD1zaJVut++oeMC06tYznNhupivz3ZIpJwoHdWotRbOKytuXhfZxmbF/gDrB2wwGG
m0FdewUnjMHMyS+bFpy0sfcJwcwGDBfEjRUzi2dpxeaQX6tijJ/xJeyt8GdvwNdcOWOXrliMwnRd
TPh4+kL6J3Bohu0sQl9lBtjb+WUgBaC3uBcjpYeUiH7ZZZvzgMp4WkGsY0+dHPGkBPaDcfHd4wHq
YxRiYCZgff0IXRdbsilrw2QDgKeBtSLjmz6OkIuNG/sVBKldrAPzsZo0YwbSN1Z5UYkaruS3S02N
XKhLAVEAX/GgimqD3SY/CFr28R1/Dp0yVT4mnNvpaPMiQY0jkCOEJtdER9JP4jv8GGEOH++kOaQ7
9Ng88MDrQYln9IVo6y95Fo9ZSX8IQ5mKMlOOZWfD34WnAxQ23A4Nx18z3fM4pye0li2YAZSgnCTC
wep4vChutt+bF/aXaI2XMW6LMIPE6JbZsveNTy6LQ2nVxqS4kIHhQNKgSqOcw3ycm2KiVQbaN1il
SIvsyqenriVI4qCrDuYnsNIuiHIRmuCIZFJD+a74RnqsA4H2B8I2zk/XgcOAQGmN9PbIShZD2ZfR
/1Qz8ChjAJ+nbYxSORKwlGC9kfh3t9NNNvdc9+vwZ/6tyVFy6jNCASBSkPcKHDslm352cq9w3dF6
piHpD84JUHF6cnlg2DBCNMpZU4OV3FnY6mzMbQIA+P1wC9Bq5yQ4AvRqHoE2Fu5IV1+meKCcwWOw
xB8So4iw+YMfg1AIHxM86p9TolCha5ApLZ/QwM9raN2AyZu3FIwldFcKK0/a986icj23bcDqmR2P
L8KkPzFvEPl91tHErRfggN/ErsN3YgzY3LMzOL4OnXPaY2FlwjyVXpa6PBGeMXYh5aHIYX7jYR57
4yW8S8BsWxOd6m13jkhHBMWRVcYqPyqUZ3SEmQUDCNPmByekUQ+TAbKq+17wmIeZSUYCdnXTp03O
B7DnbgRHDgNcY0Q02EXw7jv9ImHpDWc2nX3mCNqYkyZ4Mc34zcyn/Zse0yu53ezK4ZCIdtKClGT4
P7r5VZDN3OL9pLCg14UPaqbLD5uMXIaPiNfI/oZmFM3GhO3+EsoMLciuwl7NbPAgMxvW7jQDUxYG
BWJBWC4BDD2GXprUgBhPCP0eoTdlrNqPqwoCfxBnt+BOuM0Md13t0Hup1U+W5Wy0r1t7jLMLGq2n
kQDQHmAKPwf8BxsaaJNvzNHgXbpQhXyo3oZ0/EjG2Ng+gxvn4qEIGV60TX4de2j5jCysSjsJ2wCK
ig0/2y9shrra6XlC1/qctluIyHhz3vYvskSh8xnEmoeHgW82mSqHb6SHWsRoGGJGafsft5Wmoxil
1EKfp6KdkSHxD4oad07N3U6jDIrvgpBvwEV+R44CI3UmxTQE5dikAsQ6Humotkex4r25nvMlwpdU
tlgjAJ0k8MVJL5bWiSmanwu8Ul018SLMF8Lf0zjfLCWPJobg3fxPPNkKvM1Qqu7IuPhvjVEjLXdf
cP/4+MmfjLU7CF6xUbwXrAfWj1TWbW7VHhzKh4W39bXkC1haYqfq4ZSpxjq9yna0mcguCwoBwiL2
d9y/hgUbnnDoZQNwNzXQMbLxT0d9flqIC6LcvMccMCplzPmtRPN2+KDcnNFCDLDLkqpNJW6h2QZ0
qIaIpTMqJwniIY/N6Jis6r/3nPocf/AvrgjsROrzPT/OozXJSpU27cP0/Jpnh+QHmxwnX76i15xa
R0028+1WAb3ls7PEpZHDYub/J6TdaUuYbqcIKt7YF3/KCHNStvzhNyJCc6o5/U8fdVa1wjQSrkR2
aAN2IJz8C/2ALGAlJQxNs4qeeY9TNdI7bZqF8l7kkWFKL6b+aIaMTEZESdB5VENE3SumEIHpOvc/
XnxEuLtiKf6hyA9QxEWgrtKs4hIiWb3SZs3ea9S/bG31FRDAM0bSsqDkGnGH8R0QCnxhlzRqs9/1
D4d8RYjt+NwlkLv9xkWTic7kZnzDj6u8iflUHRZrp2U+ryj+cGeg+ZJzjixT+3sfeducXxqjYf0G
Oijyzr43ryNLXCwthnhkeZat8W/nypLUMnFH/HSzwglwmrxgR+ZPmy3IuHebsZkuZBikqJ5+M4Yo
qDrGzeIRfKCpZQm4K+1zcmlF7mH2nguEbxv3NepFXjkHXLuExWCWJoar1Yqy+wGtpL5SbRzeSyQ5
gwKUZIsAyHchBhPWBh7OoJsWX6uIghbe3WYnn7s7DlfVGuhlRs4OrGOPPcjdLbdxvsk9/dJMjCyG
vXNHXcNpt2XvkYQqlGy4ub+Pv+euWgnmxOBBMD6Hr4FO1ijpQrTt7QsfvZ/J9rAAgQNkaGfs+6gw
aFzIrOX1T1fNT0oWq4E4mBCnfFGYdM5FCf1kB+6hI54FkbpioH66mZPFzW00D9Y48hqdSyTh3bGA
fJAQ84ubhwWiGqmNwTjasMWVXTyZT5AggsbaVQ67Qwg0g3GbXdCBAMhPM/pX2NEyhs7/zhPwoSLD
Iy04zd7b2/XjfWI+oxiLXGncYW382MnFoKo6mG1VkMyvNwpEaeYLfr9FOR/ZW8juLIhQOMUaIZum
bDR/k7/74m1r3mRb2uyULqXHUbQrOLFCzSkOj2ASiofvisSc7Znt1KFbYbpsDMxKigT8RCZRbpzz
wUzU5Td2eLGWI1fZ6Q4siH/VG8vSuyGavEkEq89R0AK0HP7d/w6G+V/tvvWpsumNGDy1xQ0ekfiR
/gO1xWvqZ6H0GZKrG2Lnb8aOnwCe1yMc6V3NgUt65KXUN2Sl26I3MLS+JrwgbdH/khfJxsurkDQY
7yBnPhfMZv/zDVG/QNZ+2hywprBUXd0huZUIJUs5wL47b3tXJUvZO63EoxaCJXIQIMncoBQE08er
ZUfhhH+Lxvm+4T2IOba0ebImRfEzfQOGYe/CIdpFM9LR51/e4lsAGY6hU/3lxUfdkETJDzTi6W2x
FQ93WNJv54WfMzd5oaPzgGAoeuwe38ckHFsKQA1+k+ZdYEafvh0xHlTbj2tNcyDPeLADmYSvsfO1
6xUiGM0Y+fX0dunMj/+ZylhOmIo+PZ2Lc8O6gnGNAk95Iz9meExRWlu5cZvnxw8EzNqAAjA63ja1
xff92fazLVcaAiX8fwG5S1chwyfLFwUzCDGCCAmF2S1mdrjteRaoHtxYhR42QC27gNs1qG4HjMNN
7Hvc8oFV409j8PZwN7Q5eBNT+s2Ix7JFC/NU5Ht/3GIqOvUWyxzdVUK2mltkEM5jI5kZf0hA6V7z
7b4wLoigMEUcYr3RI5pNJhuO7tI8zdn71wMxjRgyDPCfZjPn3Fmf2Pg70iEJydwOsjmfXdpl0YTS
6NXmKUxA3KYjHKTdfv8NMuTIv6VNs5PjkYHOomP6gZrF5HS9M35TIx4uDTVnkFGj7/C1NSCClKN1
kpfZNxjjhvOxhibwYY0NX/G3Gc7h0/uOWImnTY5pOxjvbuVV73LtDKiiFLZLR435Rcbt42Q7E1fj
S8aHo7DT9vx9w3yrw14zUQ4jnMHnAIqOUVp0kRQr2hzxhuRjSM8jYk6ysk3iJL8sVhQ/nX23I5KV
elN1Pygi0nmN++quQDhSWh0dbP434gvheSwuTELkTHFEqVHTDAMOITSCgqcYVuUjm0zWWb740C7v
mktrPSwueGqxXeNQ2XKbC+JDZpm5RZa7APCC1fXevzhOj12c799Wzu9wQRNajX3gNDYo68meg+d5
JfV8USI+FG0YLhxHg2vKtKAA0M9vXmzoCEHkpO/yhbzIJT/JZ+ycCH4dixuMFVDu1wkMp12HNot1
7/cNAB6UktPcHEV1MM/AS00HycZ8C0PK3i/hGBpoiaxBU3xbIfSSmQxfU1BzARkhzFkuOI7xslEu
OIjGBk6dg58ccn8RPza12L0GE8rDQLvy/5+AGanz02ysbRCJTuanSIJ5ymNcWh9SEZnSLnwUdE/G
yX1b27Fc84r8yOrxD9jNAM+GQKhAnc1scYjNK7GUKf1+TDttSce8NJn6o85oDh+7LgaV0bXKPPHC
t37RMkBajZZcxrGP9fWD3bXojHn2KcqEvyyLsLTocg1IzmaHVCNfnKVr6tKZ1x5CVFSijAePbQ2d
lETSoNkQQPk+4iJjvXbcSxr9ZC5yfmCStDslxEJnzlgx6DY767sotwCfbY/LtELDLS8KAlrM/uUq
W5ltiAHA+zGIvCGIkK/HV0NY3OxHg02qXx2Gfaut6IfbfuDOYWL9mk1aN8ELjOUKjxLTX2tNbAl/
CR+UlYfwHpUY+WETYEoWb29tZmwqycoeAozhVPW/Crx0zAvQHUf6yc43mKelT5KMLE1mgfzwcFI7
LWGPOmP7O4vbecZEEeBY95149xW/D85Q8o5UbfCLm40v3BmHKRuTEmyEoAuAlQEoEEnClM3JbvdH
6EIVZgG80oMbu3u/4gc+/27SXxZwHBVYBoENpOfEguD1W+7KEgzQwkpKNe+AQQixgVAXI+Mpmuo1
jQDMBv9+DbMz2m8GddbrcGycGD8yWB8IdADjNm9syQfOYr4Gsn1dhT0REDzNmgKwQGLuHlLxw/ng
EELkHqANYSTgb1NY88RW8d6G0AY70XooYeEWCgcltBifPSpsbw35IuLtabspj+CrMWQiB9era3LU
FnzVnZ30ALnMi026fwlDAOptNdhiOoSobJ5nbfcMMPynjFa0UmC2CzKGzk0Ib6Zz3rs3GPNU8MaH
LqL/ZRpiylpiHwOSWDmv1Lm57yV8tqeFpzSg2gFmP1sxkAw+xYnEC4OpaSQayWhFowiTYHgNUGVe
4Jx/F/tiW6xg/OczaKdqyl2TD4BEiUNM0phF9i8C74oqQZMLq+qyTRkCuinLCG1eT4ZRZ1tzRprF
vFppuBWNNxrN/83qIUXgtVZGWFJPyCb9uYU9bxFHFzTYWbrKipWaRS0TMAggn+hrxEBPuDCTN9gf
WKUecKY8pBha8GyBYcnWVxwSMFSYsLjkHrHKxfRLtzHwIwuePYGAJRldEg0/RCs2eVdmXzv9GpjJ
RN0faC8JE+du9sFrZshOHV3y1Wl930BJqwgZndYraY81t195ussY+F23T5OloRBidxizy0NkSNyW
hhoHxdOu2HGcOAkDrhAhrN2qFuiGTS+F6/AUwx4aN1n02w0pQ8XDJLgYN4OlXDgau/Et/fdr1SGJ
vEK00gYYsLDK84RsNjNfUyL9k8JMx+7aSO4z2ByYi2CO+GysjLK8wv3QKJxXh0UXbbJOM6MewQB4
GgZvbAXvTPTUC7gAP/wcJN0Nc+sdS9Zsifl9qvm9ZibvmboQXF2f1tUMCqOAENBPXMzeUf9qP8Vs
QocIzfSEc+WlJgj0FdkNzpYsFvFTgk452KfiewTN1+G4w5SNQAgukTXx8Lv6AutCrdSgtE7xWoa7
c0pcPjgU4cS5/Y0uWAo1Xwfb9+Q1DXsrPzRH7F4YuZMh20Waw63+1P/cGxTWiuBwox9ysqkGeCwH
cHRF7xaeDjxstjJjPLxcQVnHM+r8w33NWfriHTRqnFE8+oEzI/MW0Zuuh0mQIiBv+2sb9qkLxbtO
ruNF9/BOG1QO5Fe6CFBE0DKD9EfNGizIimuNVWakkpYWia0r7CatRbLeMHcWAz472bBOgGoOZR7J
VEPHCOKxZsCGrqWoCFks4PAausLvYxG1f6WIFAFF8RnzJ6juBM8zZm0a0cwOnEHvxZKOwBXqBS7q
sFOOuiOeppSFJlR8oXQ6mDy481GNDPrcvg5bkrLmNQ8NFkg4dH/N6lLbrOnxfbeg9PGOeuV6S8Zw
5X6GjIA6BAtjPemrOHJTYjDTYovKCnEwqhiM1skswXCHjB27ie93JJCQwFC9TdmtnaEzRF3QFeaW
MOaumiMWHRkpmFaP/oFOdQN3whryk0G+7MwG8EvsatmBK4twIJlat308gWA7OE1Cr4JvzwsQlzOW
jk86CIsN0y6xi8NnnzHFARpVj3kdt+ZOpIXH5si6n/EFsBnbE5NzbM5QrV6GgnObPXY3V7pKPtfW
RbHsjvs5dhXXsZOq02qQntCNpdjAo3d7PMjS+64QzrBcxkmM4tFh3Zw5X8ikQ/9HlPDPwyL5gpEE
ah4k2zGDJBSY91nfPbsAZcVVDBBg4OvGpyZApZnd41fUZA7IUwSwCvTP4YRdMygZswjf9+cJkQiY
zcPXGfYm8Gq7Y/IUNBBtrl6CbsEgOfjMIKqBZkTMVT5ZTgycVWc2XgKdeF+tWsEanztoddhk7MbB
MD+7GZAXpzlj++B2F0lnil2NlcpBOXfnu12s8YqicL09afd2GvItYVXgI2Fhgbt5H/Exx59w2lrY
7HTwsy0MGpBecCGSj41XlTWKsYoB1hpoPBK6X1glKpMYOaoclLg52g+PIs0eIvUYxqXfJ6o6rD1b
68bSd0PXUyMBzIotUPLiMXI4U3QeNWvwbjII3kuHrDqWhsFtzuCXb0/XjhyL26oOJVwU2dR3Pt5B
i5Y5DX1dsQYHugfU++ZKDK0qeDlv/Iy5r5B36StSbm7Bovf7DyDWgpoFT2IUxQGMQC/x7aYsTMcT
g9WvRurLMcWBEbXJx8anSx+0pOjDhzgRRCuEHOJy0v/oGI9AWOFU3wkogpKw7yLCGl7hG244XtSf
CbwBKKGFI8GbF1NXKnRzsGjSwDP4DxLENDgtbtlZN5Jjwc4bi90XkXqFdXf6A3akeHXja53cLBG6
NMDK9u3m68kTx2ERFx/sBbHASVj+sOHB6hqWX/eeybjCFxjPo7GY3diyR7AXR7ztMJDh/A0yjYKF
LTtabHFDXEzroG5Dvi5XwkE6A+s4oEFHHuE8/hRGB1h258car0NaN4po1vsYHQ4WgaDQIG28c3fm
/7le+VhgsY7k79kRq2ZZnjYFZHnMEynR0OKoaQgFPlOS5+GNSzZnDtP7sllQKSnsjEcQ9CskERiw
BxwLyLwI0tTTsCKD55dcV2LozgnGjavvaM7ow/+fygad11jZjnVXiNMQax78agzAPdaq0vzZ0jhY
6UUIY/4wXwIW9AfeyuzoYR8lcOgv/rd+Lc/jOdmLqwzoS3XKFWPFIgOa8rANDCGrsMhmTEHaD9k4
wvR3p0MpQiDJOg8+F+2RUXxOc5glHc6jlzr3Utw22zPD96xBSf6ZvW1OX0w0IHK1zvcHYBoUif8I
mIUdNWdP+4LuCpueHE5jFBRikMrzhs1gxTWuQo3H7HNzH6qFl7H8GUxdx9xAiA+pL/TzJxZQiDEQ
4Xx9qY3QEDKKUefwcL4vT/huf3GnPDavrXrft+KwY+K84LNXpsYvN8agjfENs8A3vcnbrFlTsKLD
8Slk2NnKfu9MFoRrkHOLxz/7ll1zfFWiX9Pn0jH+vckYiQSd+AcDXgRWo733vW+wjdVODjR5ARmH
CG9iisX2bUhq1OM6YDGpS9tKDdCIkGeBORQSTUHxEihUGD43iJM1B6bqLVLuS7Qjn6DMECoDHQQq
x7601eNxdx3/02vUOKARnQC1BTZBZUPkOPUvYwL5s43EQ4p1QUbp3itK0CGRA3EulkUTjp+sk8oV
2g6M9Ph3ZKE3JcQDNgsGx/SW45vDfnk/7R7hV/ZQnWr7flDbIAzHwxMRHZENjwyDrOxQ3uNByDn6
QcJYOpkPHAXn9AVdU74ZWToxBYncVWxjBwkBERTG+4alYPiMEQoxzCOIR5Ym54sbg1TEbvEEY+s+
vUBhxnYtUY19c6DeISzGGaSxaXr6SD7kMdoBFciSbKd/jlLUFXaHqYlNKn9dimvDz8RGAPvgJTmz
vEsrpIMXHHORsfK29eZ3bNG23vPoUn42SCgvT3ZDg08VsbeIqmJ0isOJiHyjuPIVj3gImx5cxocf
pC+o5TaabyRdzNn66oIHMS4D1jgevzAawMsVLRVtXSqd6YCQ9zJB1miRUVlMCLUZDFq7vW6zeoSR
+m2iCcPZpOSE6OdjvrCyGNNOb95a/vutsl5gq8MKkGPjtYRqS1Az/RZY1D+z1Vf2S6ZzTAAgbtqo
2thNXKnXHwk1+9BeFwtuB4wejY0/YR9YAh4blLhB+IRws5YLbN08ARMhCugHQgQSJvrJyaFEWFk2
IXo7rFBJ4mWuX4iI+rNA9U4HphAaGWZAetrtOMZyAkHDdeKNBqV6gW0VyvPBeGFe/uiBYtGfkxyF
Ep7Cw2YKSBIEaNvgv3V3JizRVY+FMkvbiDvczdC4mkUA9fu00RZ4CvBEaCvE4QdcnnUU/dg7zJ5D
5zl8lbYYr7olE+R87KDaDvrwc1Hnr/FOXQt6Z3QAoWVr5vi7vNecAmy80Z1bsUSi6JZ4knBIa5lq
hII4NSF2lXs/VqHCEtx82BNx9qwtRuomYAQTCfPWY/bI5uf6pX7M+POU/B7Xtk/Aa6zNNp+OKYZz
7osdMegDwFDMm8kQT24Z66giwnyEpwSJmVFvwwZmXTXvXvs4sap1323ilp4FP7Ai4seVy6GX5hfj
371RRbwTkTdTdi3cIp16io+aPHVYhHmOeqj2uM9A/gApnr1AjWVC2ghGbkl7RfsdcW5p/RxvgRfI
iSXttWYxhN98PNJZxnSVnI+fgL8PwuQh30TNfr97uF1kdrO/xY02fGr+kPsNUU3ZN4RmcCNIiyHp
JH6Vg8gpvnMx2IDE41lDBqRNfiOsY2k/XLyOhb3HpZfinrynbZhZkvlYc+nwaQZ9VsMRCAHProP6
b6vvT0ACTJyIGFGrgtelL6cejnw5dd90JSYEV348ajgpVoly9bnK6OXISMl8yg4RO9yqiRXjbktF
CHN7+IsLrhYRgU+EKHD88aZb2h4tPBEOAqrQ7YNIbo/BrecacCZd+WTcR4JTBp2fhGW9Hg/bned7
LcXErNTH3Aw+CBZ7/oemwAq/cKGw4OZR6oPyKMHKmMGbJ/BBwbrmE8RP5lcYsZwCmuqgIsJbG4rq
1EP6OZke+6sOpKi4iWqCktA9VZrzXpenua4FyfT4oadWSWU5pjXfDStNYCQ6S85OBN52E4Qb/lQI
Di8aKoN92UDVHKGO7eC1K3CjS/Wxk/v3Nn/jtzEmHlGs9yf+mTXyaoRc6NbPCEBOyBlvjtX3vSLm
vh+xTtalperRoEEewbgI+6dfWJ8vBE+gCATfdOZj5ObYl15oHwsdi04H2j2sr/fq2YdJvaxYZrG+
BIyXZrJQwF3DUD7z0sf6o1iQKJigQOBIkoD0toCtixxZt7gDagTjc8LNHHzxGdkHpg4uOgD2sGOt
25ri/5yGbcys7eC2O01Jimi2Yb6Brp7rLkgFqz2VeN5pQ44JKSrG7Qw0zIosALBpmY3EMHshLKoW
miOuDwOVADRSW5Ch7my1w2guRDiI2TjP+c8lrnvgXv0MsInt5JmOxhB1DgtOWwhQfOUDl7/roVuM
9h/M6d47Uix1or7/xAYSOISkIS+mt3iATr9AOhbpPk7vds5QF5NANq9CgCV06Twj6JqcLsNcGbyI
RYkkZjQQeDKi28rDUaHDbI8qeTmZQrYZd2wodzTDHPK5iVSeOpfNNAyqiD1jowtgwaycuUwQ+pVk
w9LDCywcSEtUcl9ZJEu2legfEx8kzB/hAf6CuEUImjOQsYCuIM6PZndhem2QGGGSh035y07P2HMt
7sh2MxTWclQwOhJ7+3RKfxj/J+sotYeEnP63BwIqrSdFA8nE0HSDeuDEyhJ/zjN8Vq8FK+NhTOD9
lZDUVrZODDPIldmh3L2gUAFC4Ad9kvWbY6TzJNGqg6xmqUN39pyWLmbL+ea0e65LpI4BITwfCcds
hJcrqYu01pdgg1mjiK66mgQJ7OCk90YSohV6e+wHsK+9A95MtGWaIF0cqLnq7nO3swl4j1Sh6aVP
lR3Yx+Y101iR8HBDiZ1WknfPIlm1Wl/v3aJdY9aI/uKH1cu42sv5yCvu702ePDyp6kGGYqhQHeDS
45PRvzNU0RfAgdFH87Hqp+L2mW200TIXN+pN2b1eyaXL4RnO1DLUKcVplrPTdPXSRf3PFCIKqxNk
S4TdlGDep+zyzWyaigndMvi5CkxotDEyxPcdY28DXiLkLWyqdxgqrQY9zBwe+elF6reh/iidVSur
PJY1V5DtDujCLqVrNsFYGejE6b4eVtdHDOy8ImzmdyjZyMGj99/XSn7kdbmFi2cL0jSflXMagQ8T
vPM8f6LRD8YwG2UBQvmwBO/lP30VWvINA41haQ/VDUjXJ0WSZSkkc9omvC2xu+Xt1jywCYqDApSy
gKJS8RJydjPESMc6uNRvp5wP1phOw7oSR7gnTT4CQPZeQ4DqUbY2PH9BTeQrSe5u+lOxzdq2PWRT
P3MgHfzyuDvSGn8/9PWviTnCdd5TV2/nEUgXGIiU6D1WQQfZh7LrtXEx2FGkF9wCZF8y+ZIpWYtc
LTCqRsZ+akgZ/iW3hJSoIYoOZaxBn8ceW2Y5UTDq4w9AgT0rqCr5XEQWXLC+g13mI4k8mVxIh8Ga
haL52D5Xkj9cmNLDuJpRXHYoU0x7syFGCZ57eFvzLE8ijEti+WEXaOIA/NSo0CyGmTdBI/7nKGyz
bbE52fwRHMVxaZ9KMYZ/MGnYk5xPtm4nfrGB+gXrcQlVkF28LedGj8+oCCEKtbjzpBxbb3f8GOxi
MwOjOjaegLEJFQwzdVQJ5HaPqMSDqDlW+Q7XZqX+4u4gLYVFyDRaX2jqFLgpFCWFznQI7dDwwN2C
AOHoKSxkH0U+7cQsI2ABydoFQxSPPhl7uuzI9RKMJzYKOKJjBcOVH2xwmCJfTi8N7in44DN0lzgH
Elu8fLNRu0L6E4zB8mhGr1qsuLuCIVt4Chyfv4DYyQ5ft9caMMZAU8YvMt7g3V+uJhFT5QRKI9Dd
XjbIl2DdXwYCCra/4fcdbsjNliCfG5PoufouqGMfB37VLSxmGZZ5bhtzRqxAZWhGsGy3pTgbYB5A
X83ABRfmjUTUJqJYqyfw2GWwzbCWtYn3/JKeAoKPp8Km0zh5hYV4Fv0qwEqHnZYWy1YekSRJbUfJ
hD6Bzri1oS9j14dV4G3GzaHrREaYXujrqJRcocYYxbzbUMOnj+iGC7jFvtikxSugtlpj7KpSU90W
rtrgM/9dJD4dRx63m1s4wX9tbL52TPS8xk84qGRqEss2PI48nnSeMAbPPI7408f9As9dbgmmQXzr
2TseFBp+5mHNhvVIyCS5gnjJx8ixBmdK+AT4odDC2DqbFpwEFBCex6lf4ufWdsHT6UHKupL5aE6g
d/e94WUPFp7QLz/SrSQuDyI85IxwNWxoPwEqu/YOfNjCLGDLdHrwVHQj2ogM7Em5SwekSBeh65bp
W9yKD1OlZ/bq69djnmQbCKzi9dAtUPP/gEwYWAcHuAAlR5K9WGpgOkHBwWgZ/4rXgpxFkO5uP1i/
Jgyryj43h+fxGWNfglOS1wOTtnZfOOONMMPSoGIhQ3tNVvGQKEFfTanHndWBs7xNBsz1xnRJGADv
pakp3meRR+kFdajMw8M9KUFmeWbelnQRMdoRrIlKQ2uS1TPmGzGUDKXLz6/Dn836aTLhlgsXkm71
sH2ZrDTYRRCfTG8/LP1vdvNF3roGPVEuGjQEP0XRD88M8QoBVPjFG8rtCHpxg4PMz+eaT4zyYYYv
Hm1iWllwvtfiBGHWVPp5+Txr73Wy+1J13p5CtBupEFgInr83Y/I3+I1HeYz9CdQlVuxGfu3XyRq8
WyCDCHMA5UIIHPXzSoYZT9LwE3r45mCl3IMhEi8ZeYonf8P3Wrjkb1+7jF9eOrJH1ss/LeDyiD6+
Df3IYwGFogHCxKmMxmjfL5ytHlD4E8Mevuv6Oee+XcY2QjyZbnI3eqyZo58pqWUtmHD0+lgcw4w3
zPxkMPGGhwjobCjAvEvrAVlETUuZxFzwSxiI5t72PToXi1gNzH8s2octrBFqTGqTGsTXAQrzz689
vmD3u9UgHmC+zVOh4vdCxRZDPDw0Cw0rj5mmDxZWWsBXsE85Tw76D0M6nvLYtKKorIcEQLIU6y5g
h8oabGA6YpJg80x2GOfVc9CN51qvPDC8HLYUwDDs+cZQXo4AlLgY9c6gaZlVv0OgrTdxktkb2cMO
ttvkTGwfC8NfkDUY7b7cwd8/7RIEUazQpQsIEPmzFPbbgqTK5Kgg1vg5pQS/gs6yPE/ZPm3J1GSm
lEB/cOr38xgoCKe9006Evzrris3dqmL9w0YJAjo7THvSBmApLOobm3r1N8GlPlmQn4hdlfwLXIEj
YRsAkigfQEsbDKR6YJWDtxxTEGFinL7YmwDb0d9QYWb1xz3ZJS/0PLPENYWtXrQzmZOP3J5VV5oQ
Hd6RymYRcPr3Fopn9l+EYDv5hlo51DfGcgUvJjaiPF/xQ/VeuxqZR2O8Q5b1w5HfL4p9gmY6gW3D
Wbl6Ry1rLygaT8BFmZ0ds/csTe27wPpjPTkRqyB4UuOK8VoIisFZ7AlfjlXTczEhPHjgk4GQYdC1
gTFrjOCqufTimOwdaAkADHavJSdf9cs7UIo7grQseBQZC4c+ankg9+i3yZv4WhlHsm48tsJSWimF
O/xgVHZWET535ZalPAbnwkJSsSkcEjpR69udfzv3Zu9JEDVEfGpFD6gdmpi0AwAznjgwNuC20NlO
P+Oh87AIuoSBK6y1y8l5ex+ADAPTbF+11BXdZDtVl1QMk11vQEpyiVEArxr0xhaIGdf+4SU6+eTQ
j8h8YOgqBR8AMH1f3u85NmnsJzqD/PfmStP/ZHJdnLz6XxITaFVpXFiUu52fpCZ9Wg+JmTHI4BqF
aKnN1hpd4NxN7yZWzuYkPP005tM60eDzQv+JP+eRPWZBMwqFgJU25AsLusBr01rRFYZNgF/AiuBn
jrRzshgaRo+Muu805KZAaIQbOH2dw8+uBUHTqEeEdTCchv/RdF7LqmpZGH4iqjARbslgAPPSG8tM
EEVU0tP3N/eprj699oqKCHOO8Y8/lJPWxjiEXemEexovOmEoTZbBjeHkvEDv6MrMncbVBbAHqy14
x0AgQD1MubzVvlymYb7uiSCzJIBnj6cjsBMxrlbqUr3bWKbRnbOLM64/n2ur5K1iAGUj/HKD5Vqa
oiU3mcyRdWWOcWNYkJ48Ton2E5a40yEWG2zFhU//ENX2+O9nPtbAw3d79PcOylBzldRE7c02YnaM
rqXlk1G2ijUW70O5BTdGKYHNlJes5Ug/JpMDsQ6Tr8dWHzLHnmh/1QzrkS3jmsOY0eLQJAgngTx1
S736a86CM5NtlxAA5gKwLCfvqU6tSFW9gsLPhPTfXrMb2toG9x+2XHC9GiobTIg76Pqm9CBxx45x
NRqj73e4yaNhOT4X5UJHVDl5RRlBJWA/xM/NjsyJmw1vKm9p7VNcjd9/sEQLZx8yJ/9wXhLm/OkE
k/PVc/dChTxGwjhm7tybVbcn4qG7jcjHCL8RygRcMQh+Y8Cy3JO64KmYek258R8X1Rvg/3a/gigz
Fv6h+hnMGXmtVNfNUqsKaHFm3w0JK7/JWTzkCuMkCbgYRqvGvr9HtgONHEIMVCfTxuXB/QV1QGXN
l0MH1y9XwT/G0MKOQTfbFPW8vtbCj/8LIbvb+vznA9kdwmGI3cGFMeeU6pAUiGxa0Yn7dNVphJBn
KUFbxGBqrO5e3sPnXeV+aI0fQDMFFygs1r8NRutfkiQFFCZBvG7DBeNLhDHY4GKRMX/F1sfiWBrN
xMlbnX/gO+hGiq80qfLmouEAago5BZr39uDhFQ4dkQE9WQzhYHunUE2Fsxh5TqCUs8HAwKIdDdBv
+/bQD2xuI6vvDlFoUfFCwXE1M12/bGQL1RmK4GjZONxvNSZ3zmCZbMb55nuWEktbp5DPxw0qcPd+
+mH1FuRHOXgxfmn+Kic51sguTXyi2KTx81pRfhzmTrX6zN9TLGUoNw+rp/e81VE5duHeRd+tge1s
Az6MNEobmeAR1fiEb4kCt5YVbcqI34TPLk2gO86TjYKf+2vgKXvJkZBAkJMimErElqyfAE6tibxh
OzBy7j4Yl3sG8NAzDfqe4PRcdf7PhQrz9cCjC9y8UTNXxgIXFevfru0jEMCkyeP0eaBGXPMRAMeF
VmqLKipqwIju/veWrd5+IAh0hSHNc3+4rKC7Cz487rnXxOiweO4cMgVBigqiPGUblovTiZCQdImf
N0TgKGnxCcBDHUo0IMxhpeNYjO3b0CCmLAe/xhTQe2OliW+UjZ6USDkBka5aBl0lI95lvpR2rObt
GNK8enmn0OmtXmV/PKTYRADYb68/rxkKhg8fmhksONYwiAJIG4M+4U4fqAJbTL2V6c+8JSEPMtjB
AIIYCikoYctzEtgJGC9G6TR2s+0HlVPsCmdo6hRPqozHJYUXsVYhc32WiUXu04S2Xrari+Z+oBxm
zncuWa9tbZh96BLXx7QmaSF434ZT1I67PrOZ2vhsIc/Ge5RNMS9lq7OEt6aFZtoBb/AgDAWcVFuP
LPq+lbRDjlW51Rx+RnlFPRQ8TZMl0kypjoj2Wn/GsfuF/YecyWsDKZRtcnxIAEij52QQFpP2hont
7eHjKgEDg5AYhzidiY6L3li/yIu3rbhOeJCME5R8uLxIYR4od8LPBn5RfTvc6FmY3KG5omDJZwhD
sax7anhTWQSTwTUGAaQqiR5MSeEwOtVJizc0+tTMbu/pw5Gn+esz6wnkdfwixBBIlyMuSJCDdb85
FA51RUa8LHc0jUxr6c6T141bNgkLV4hZvSm6sGyrYMEJmmeWeEww9AqVtYRV5zieQ7sYPzGIQCA+
NOKXA7UD2yY25J6dvYJf4ivz/DXuhnY7MqS7/ePj1/3iJ2gUO/jj7XdSP9hGFnThVOEjOBRcCETb
jrh20QY9FzhXY3aKhJKZF+1kRUxFesZEO92QXg5OCVEdoJcFB3WtvCir2ZsdALeE2f0xe09rdgqY
YAN0/W5aDIlOcsVKeIF2mYOQm+VlNH5a4P8h1ClGEwwlTiE1AZMOAZ8Lm3oZJO1Eju9KPvbwTdqU
hCGlDo8/MuouUE8D0qCFYeMaP6ap2wD8QsLEW9tkqMbwLScpOZsxX8RJOJlCdIKtAkeUV4IYi/tQ
/B2dBvbAxkKnYTVYntzKAxZm8IkNLraXHraPCWxImvUTo4R3AIQ6Y39LI0QoYNwr+Qpf4bEEA+bF
8obmv3ChSVeVPGThgIuDtoDPiR18OVqEDjpwZeRXncUh8GzG4oF9eCv5GKCBHnzH+dBiw7eR4saD
sM/qM9Ug0NamHAGSCslFOVM3BK+t2PEzCikBHVgA9sNzfCSiBM4zzN/lm7EkxUIPSI6YizeM3iRS
XQqXQN5VY7yFkYnR+ECxZjoVDVfwmh6wR2Lk4Wg6kPNPG4hxL2ZlPUYwrCXtHpYiVmWHqUXp0t64
EO9kapD78Rq/VWNAjqGpzJBI6QwGQBno/6EVjDsn2UgwmTBCao2wD/XVwNxJde7zgjfBgx2GYnCC
z1YdqCVVKRGU3gD3vBeexcMBLBlLMicLCcgU83ms2t8+Hdsclnt5E8XKNcEVEIp+ar5/fs1tQKLG
H7snwnC6WbwDQ9KriAmBNUjEOTgIjwdbKtTCBGIlbc8tLz0ic2aH6OcqYNYVyVHa5gMINnK+y5hn
B3mnIZAZcEzef61jwtiJ+nRxZozqzepcRTieVh41JIE5YGItGGeJ6VR4CKUA9rzgFaV2f1JPVBde
9IJZMNdmP3jg1QFVxBjLjCDkafGzV5yeSepj7kT95XPWFCzyXJCEg4lhjIquR18+qOF0Jw8+0/eU
ITPDEbz+JU99W03YZ7O8g81CZTd+J4ypcG29PpiSoISE9Q0zm6QCBddTQ0PlMmCFU+zWGM/7szbQ
YINqBP4xTbuULNPebeDDGklOn3GBTtyudlS2lG9rF5NezG1TujkLGIVLu8hWcLc17GHwXA3FVdVZ
TG7JarcefUoV5AW/PcM3mKhLWMfc2ftkHd8OS5XhDYgj+Zetmd5IO2VKtgVPcSBZMg7HQA9naiaN
BtkCQ+hV9yimnW8d0G4YgzA+JpAWD0ukAyGtRm8O5KxYif/y+0YN3Y57Yi1ZSAAcdo+ZvtEMVRC9
8znT5HX/2ngRk8Djd84geU2EouBMfU0GYWAuRjGtXMWpJ/eoXaVUqc/wPldWmAWQP7AKOefzARPV
W0zAOvNShyEr1JWT6n0WqMEpOGAaYdKn2IjY7T+NEt3TMPi3GsZF30mxqyxi4RCA3G/wYzfSsg2Y
RUED7LyMJhbQ3mJkW4S91R2OErqnbFmt6+2nci748iy/VoH+t2X9dmHiJ2ygm35pIHIacz9+RHkg
rSDz0nCzg7CKySY1HI8019ywZr7SrrnvseemHoXXHL5rm16dJ2QFU0XaGad+NGY1m79dZyXXzGGh
EwbQpIoqYhTUwCoxXAzdMbYGAoh+rGiUeH0KcWHtjDDtNYGv+CLvFjctfQG0sI1P6horiLPMMvTV
SEdhZ/Bzf+B2nefiYbdTXRilzWa961vZBQK5Xegm3LfnrISrCUfjwrZP7YXBtP3ojNfle8RbSPf0
2KeNPXYfB/PAtGNA9hFtPdEd3SJ2qDOpvBipe8pGJwY5DTV/MGtDgq7QuSl/isPxzcJq1b9lx5eG
PbNBotKiFvmXr/A7R6gd7w927DYReR4oUB8Ow80XIoKgq4znrt6TFx3m5Hjyyml3ZBtjVGjcwxtU
uCMuKVbPkf4KqK0TlUTpmO1CFIYhZq+LIaHf/Zt65h6PPz6tT2N1E/SUf4hp76ynnoI6Zid2IDg6
fd4GZKHQwicQc4bAkg5Tl69gmagBcOgXPzYjTUnyKkrGnm88M/51SOenEcWSna/ekl/XLBps6bQh
PU+XT51stNCMEfBMhX907ffoblLXxd0rWUfU5dUJEgT+9Pn6e+KajD8kj1nIXvhYbLUo+p4UTPUb
sZG6CzYnF1MILAMOUUuvjnIdQ3aCDFwML7CuiE+gCgDTMIdSbAVg4GL1fxpwNdKlsYZHbS2mB/ka
I2N08RpLl5v/sNqgJzCgjMEsxTrIjk0Sz+kmGaL7T1wGsj3jftowHpDdao3MRjS03xOoxbAw8EQh
NIgTwnpNeChDckb070Dfci3ju7zmt9hr+K37VLnI6J88YtmktRAVzcvjD56ekyRw4/HnYP9jWvra
E46MYXMzdnGMmf1qI4UXi/qdCCjcPFFRHmR0EIcTFFSWpi9qMFCREDu1YmSt5fF7WQTtKotYt3Sw
7T6JPB1dEtGCGFzZVAsEaIiOYTAGa6dBZL4CZ0e3kGGIZnxH7AShJrURK/s+dRgkKqjqL4/OQqnn
v+EW4hYBgIdRhKPK/e6D773W9D50AWp163ldc9EPJvnMv6qcpuhckJLgCoWEooZ0xDRjNKZwYsr/
o6AhMk8QJZgNX1Ew1Eg/UTDkeaD0/t49JLOVHqgdju4JQ7ehjASEa04bbbP07iepCOsajRSyK0vj
Xphp/8BEeNwMD3ZP6o9fck171JzzX+7In6ExylgsS6aMoxfekwkTlLbubb7j3++rmm8tXsa97PTB
ayeF1CUNZOv98crD85KU2Ijgwv3RuYlexfSuwHhNHk7ZKdAty4p0bdhMn3MhIcJUvuy3dTKYNw/1
liHpF/aklGUPhbycJhuNs9HbzwYbHc89rYa+XPe24FzPA0L28h85Xu2K+Yge6JNdh0+RAfIEB36u
+qAMRRKHMpyQd6WD9YqBzqtvV8UnrIh0GGS1FTZd4408OUeKrGMAX0njQ4uZMLZL/cf50EFhlWSr
fKkcU5YvdEU1kAU9h073bSeaoDdSNqXnV7XvJZKFXa+d/8qp8i5IhMHGC5EuOUmlL0van7Qoeuil
V2UOWDvqvGE1otxUFiO98aXnHROIWl0d6mX+JmwUS6tTPMu6IWysA4oukKTBU3Oy++9gjCCD3FuS
kJiaKlkHdRlk7Inw99cPf1Ppzu0yUkPCBwqvTbik5bWGzXW/35Lj9h4A/OMtlctoIJTXs2dhN7x6
f5RVr1VRQvQ65A9FmTniwbWkdapSOSZinCHD6PzV2/czQYSfuGkle71Lm/WM4bu56VU5y+6Hyeu3
zrrpA2f1GmOTx+g5+z0JMqv18ah5oUzXP8T4JT0uX6bvDYq0UQWyXMM6UhkbKg5oY8GICLtppe8i
QW4mPYghffppQwZspX5CWr3pTVjMexO+/FZmdUFU8tgNmH/NVLymcH2ApJAbT9lhB/hGQ8z7mGex
DRVsDcOHB7eDimKlbN6AEh1WfEYZgXfH9IPjNyqw+viMsTHDGtcAz128FmwUWvBblPQ5GLfl5rux
pL/4wrfLCUMgJoiE5Hxt+QbCIAVs/FS1an/ywGgCNsvmF9yt3GmXw/HDxvIBbSUi2+XIldzBsb4g
hIAyMcN9AyshDzlG40JQ3gygCJE0hk6WQeylnP1WA2BD8MPL21fnMMmfRxUE4LyjjgV4qc6IpG1p
98MjSQ4+kMKFm48lurrYrXhQPCqBk3ffgzibo9yU4Opg4vl12q8DKfqFj60D6dFurNrGKdpv/M/i
7jX+48J6M6PtBhtrb5o7+EtmFXrmgQGMsGUCAEunZ33Dzx7F0552kaEIRQvEFNjGUOznbGvkFsC/
o5Cho4RSx1AU+koJgRKGK3gqY+nHskcoCy3aVZiW4gYOxg3TuWbPaH4zZiL5GsNvVkUouSQAUNiv
FMCRPcsOe2RcRZjmUOlmbAAEPJPygH8N+oLHlGWVPpMuWbt7WPdLeLGQNkPQEW5G2NYwy2Fu1YxB
CSAJSouX4MQbcG7htjfsGLSJKU43sH0F/YQ0wJMwMCeDdWTh388T8fjET1DMsO0jh4KXi4ccppb4
mG+h9d4xweWF7d9XjNHZjoIGiYEDK1FwqhnIwH6gDkdqi4ddzyQQglS8Ha/8Q0tEpOyd4Z3IXeb4
qQEbKAYjF24hxXqOHSNNDgTlyqEP5nPODxpPfjNfLySAd+su6oXiRKNK2CCIOUvDg7RrKFUl8oAx
niLNvpndd/GiuhEDxojJy/GOryxagp8IKWCfo1yGtfmaD7Z5IA4C+zAGcHhhU1aDiZNawOHo+qqG
JFD2TgRkqPrq22xe2Qa/MxEJQUnVrL4j0CRI1Ycd3/3cl7w8jlsfHDVZrNpnOGx9HkGIezP0EFz8
vGvQjU+qMI0PaPGpcHFzR8YMg4dDaPIp2wsT6x+5Cah66wwQ6+Xhvv+UzKxU7VqB1k7x/08k1ztx
xtCM8bMeUSvsV1yiMvaA2oRnUlhGOmXKf+3dZ5InowCG0Bt7RAxUQy/un4a13xLAwwsaI4awB14C
9ZTYgyVa145aAewW84X5B2tMm3yBa0n/Qp0EV7x2oF3AWWeIUwAP9Z1UYWXBZZN9yE+okBrUeKlD
xQ/fbcygTCEVmfnuE8dV1KIQS1DgTjv4E7X4PofNQl5BcRdE0xRQT/DbfDCDBmo7mR4QX+HlQw+7
8hBy4fCXZBeQbMAzcKQ8FfyEwbaP36DuxKQTKu6d+34gZCAc6ZDp/bqdFqEWezyKQgoux77+0XfA
mL9mewV1Cg5XaAwbr8NGeCnDeMbChNse42hxaVAKm1xmr3auQEABuMzsbOA0lHqCoToYl6GMGBpl
B4kusV+Qqa5GHLZGEATyZgoeWL4MWDio2OcB+fJeIWlxlcKBClrIWB3iumc1jBuwU5csfZvEGDMF
Rfhxq9ph8s/vY3nYwgMkS2ic6TYlUttgsOzr5M4x3HcLCWENaInDtx8fF8WDctXxZtAMqY5SPCEa
u8RpobB4hOKHb0zAAVQK4cgTjpy1S6t98cLh1uFgT1Ag6xIZ4TMCcoZRqRoqGiUmISRWYsVxPjhf
VPSPbqPnD1ueZxsGhLmYPLCTJOxAmvUc4sUJG4vsBtyXzXYvcboYtk9fAPRDrO1YtHD3JWaChdVE
Dvsd2E084SOoWwFaLjvadXht98zNn3cYo5t6z9wdlg5MFQ0Akv2nsWVCDqGSXWF/8EoHCfHyxMG4
gxg3WfPRm4nbAEZDZ/f7dH+OgjjsgHecQzAB6pg/OUiIAdbmiFn+XrPeJBkzPZ530Hy5eoh8La3v
DsD/jWOo7SHHuy8hD75Oo8sQwDBx2sKm/0243OfvMHdKSNaGilUEikwJxg2R5IdZsf6xdYTdtJwC
d7bbmk7ohPuPp0d6VE7748YlPgElIc82qc2ft+mIiQeySf06AOtG5gtJ0cXOkrwacSdwXbIHnTFW
expPFET3cWdhPE/qER0auOI5hSBMZshoUs+QDSlvQzm29jDAs89uHG0uMuQ1V+BAvTE1odujV0VE
P0umUFJmJHDMVaZLsZNumQmPwPB6iz4Zf3CPgE8OeLmJ+hS7NBl1CGszdvQG/gvcY+SDcS9yj3bI
awi5vDs6SUe4lgYyguaf8BBCdJWpJix8aFYaC2N/kb6tFFuqBF6g+dwpsFRLmy6FI6h4h5DwLinq
5fkemKaSidFmqu3EDmwKhrlv0gBjXjs76aLxsbeNtAC3OJt9kGWLKfPLZPKKEw9ZQJYWIDSGAsWK
U0OFiLGVIU+WnEUwvrsLS0OkGyoRTq3IBHOLrtB7RQ+Ppuwy/IsXSL2T6LA8o/uaPmZ5hG0KvElv
gMfRyN2eJ3c0G97KmR5clmDmv18CrlF32BTmwHcO7tUlBeA/n4fE5cRmRIsAqgHofYN4hrKR522C
Hv5whMCC6yFpKDCPHf+c8tZewGlCfYqKwu1c0rGJpg7wp9CPd2ZQREsf6WaUc/+Mg5WC2wfj84rO
8YGkeYAWG4G4yS+8eQocd3F8dmATvPytWxzzSAt5Nhih04NHFuAaLCigSDx9t2QdWsNduZU+IlM9
W4v7feAOw2bOcIuYGciQjpCCLIb+k/2Frlq4OCrGa6UYV+JM2IlP2R4lEP4MSgQxK1nDjnTuazCa
bRoeCE8SOsrGBnOfigTfwxIyBMcFbxdF8Grrd9RrvQlSLgM3tmk+kaZn1KErwrQxtwNnBaLxsYTh
6KF2mii4MDFUdqQq+kMEd+kSVAGdD+2TZHReD2847tZdci3YTxg8mV+jQ2xgHHA8gDF/0lxQrgCS
l013xOtVIrLwwLSh5KTm9/Q8oWbRbBpmbjtm2Fz11DpM8k7dYrT/nUEry7WyOQ0maPNWutPIk1I4
l4B/od3wXvsKgQjqCmq7PZAXNYi6ZVD+xdSu8XIwS9xM0zOWXjXpDg/ze8mZVXzQiwUZzpIH3Jep
4IwUMevtt3ktvpeRU070JVS54RwKmYo3RzSaqGP2RHT/WXrhyWCdMUMhpg8roSdeAwbsarTp3KEt
hQh7w4nhEfbhHWFtvytmrJS1WIVwvnDcAQ8fYfczUcGVZORDk4bsAoanu94eJ8r3wNzdAqMzXCLh
mSOX1gc+4dBuIO8Kn3k2GmWsKRXUXKeGtchYBz1XYjFbrPCSYdKF4BGMCJPQGR5UlFK48lW7bgCf
EysVqwfEz5yKJfjrzxPcAhJsvr6YObHqDhf42hAXeBqxPkGD7Qw0c8LE6c41Ob3dQPadlrxvvz8d
rXJgkXVSOazFIxQ7V6KWcFY0gER2TLFe7C17mA1MOvsyvdREZl44h299Lef3j4v2tc8bzlSJI0Ky
yXQZYVoqZL64SOfLbDmEgzqySt472B5LIFBlkUBX8Tsme/4DVx4UE9zRP0tgxLmguT2uv226Hn7G
2EsP/CbCI2v6/bo1Tj0MP4LHX01O27LPDGKXA//dBktiZ1KT3OKF5LfeYHfn3WQezBeY8LqqhTeD
/Z0MzqUT0AtuejjffPHGoi1z4RcBkZkPV9qNdgrLCeofX4eOmxJ/ZZLqsUvR5uX2oLSxKsZkDF8q
HRoKrEfVHYIxkkO1zACofkYfS81HMMIS8WfigEvvrMEMs/sQGBEllBb/8cmntduU6DYnh3/4tMli
EuyYWEzr+Tuu06yzMeaWBmimLQWygmTfYc/hEvaBAC7Ih707KYyGItl6bNOLYjCuGzwGTymb79xS
NLNHfMSqnLxxv8K2zlHcit/kFB+bSXx5rviqAdZgB2VwxENi705qOy6QZjJ7H/n8d3xe6o3Afs5f
zFqxuHkSF8VsgIkcnhzOMyegAz6lVRALQRQ5qZuXT2ejAeDnB0hO8NYTcxTbdWfTOjN4wxx6gq9P
y4MsGKfQOsNcZ1gNDYm1FDPJgTmEoZkvSRl6bUBfYeaMnN8NClVBeh2WTX8oTSFzopqXdnCwn9eS
Psf5acZ3TlRKvqy3I2u4L87avHR0oAprBFEKpdp2BJBnthg0jgwZ9L/0G7yzVnedGBKaJ+vNgRB7
QQWmE6DhdngBgA//VeePDesOVRlKVY9zQif96rvisD9erjh42sTkpXcOj9Z/BFSCE15MAgpFx72p
N7xD9YbvlPg2gE+TNN6ZUuu0N2qY2IZs+hk50xeJ12dxTWjmcMTveQUE1dLWGkYTOeP+LMQObV2j
d77qkRqpF1aFxzVblpCNxW3JPYl7yJpO34EniC8aMwd20MNN2+T7JGin0LKJZjE/a2pJNGSUFzBh
oTUpa9Q/eJ0cNj8Yo4sBqS8XMK3PBjVFII1H4WFO18oMfmQVk5J3CzuSG1NDcNc3Jr7KBqimWB3c
mOn4GCIcHrXvaYHrCyMTBIDtHmp5ApGIeT3sZfiDzaQ1mxB5t/2MulXmMSEWkzJb/YNPa2XjIf3G
HHhG4xLyh8G0+dPsPh87kCEdfizzO1exGbiF1gmg3UKcarCfmsocUMLG1MtGtmgqwhrKkMatOY6N
pSBKnDh3TmLnJC/C7yKG77GUFhLUgCuTTUhMlIgZWxcpxWiduSFsFWZmgSHlETwpGxnditQmZpA/
myT4D8HqjPN3yqZnvRaovimlyvD3EjxiimoCkRigQ9beFYKZwbQh3bVHrnUuHS6M9/F9jKM0av76
0DPCxmPrTKi47hRvbCAW8fFwmHoWz+8g02FexRAY51FUfswyKr+ZYGEM3M4F7E+pVs1s/3H5H5xy
1aOGsg5TnElYAzouW6yVoNSw2C/hncZg1VDQ2M0Z6zXAgs2lCpEdrjvj+oD5p29A9pmmuIUwzDW6
eTa5uxApTQ1OmQrfDCmVrVF9lfYVOyYvnzL9KLY11cwairh1v0KYEPP+Bq0HUycWVHQBeCSdoN3C
H4idZJ5SkEKKQ0X1EHYCzAnoxuGH0yQPxr+pfno42Kwx56pd2r+RV08J0XCZTKy/S4wG4CB/5tBl
4ZaWuxytSm9VXRLupR1L8KzjHSoM4neqqFnV/1DAHnOCN2V8jzeBS7CGedcHh1oJEPFJDyRAseIC
pnmX7YwmbMelqmyIAGuPmkJJgyWVV6yYrz9x9mErnHCLOZuayy6BT8a+UlgaPHVc2/b1Ppsnc4yS
BO0ZUAkfdu4EHOEN1JSJ8ffjsMU1zFhqUqAbeAfgRzCSars2VUyl9tBvqdEaqpXG4TKOkNyHud03
4aIQEX/3YnZAwu68h/vyapNZo9dZ448nQLjC7yZDu15TCI4x5GJO/HThqln1glMdIKJHWZMiqHkI
y+p5OXIwoC2OSBCxewNUjCRcF5/H96pYoEvy0wX4NjsxDcf2Pmns+ypbVbeP05sNmPFRPVxBUhZM
j1rm66B1B5OCEZgMPCthxYLaQY9tEhHRCO37B+LUSbgWTP+pUOgqaMBprTP23RDWcWzQglXL5tLO
GN0heKP52YMuAXlBliPWCf0IoAFdOU0tArgaaxZwAC74EVpBiy4oTtwRhk3ZMXy9MWmHUlBNDvMP
G9nXHx77WM7u3jPYVrZk/NXGX5/npTVMgmsXgPaJofYceOKwGYn8JSvBwOvu4lKiHwfTAeHfWcBv
sKz9nBrzcEGl/JKoZr0n5VEWJ68HP2GRXJ6Lzm5uWghq4shOTD+E8lO2cKeK5AmX3rmgeAXD8isM
WQbHxn1RuS2IfsXrEcsoNnSbJWBSYs9jpuOCTfYY428CHWYB9ZgslhCRJHFkeWzxCfktFOUTMae/
ff4AHDCcwA7kzND21TpImFq6HTbk4/OWEUDIT1k116+hTefDgBd32NrTLwjbH/AKqY3ZVvHIM54B
59vAmwv3XFlUzHr4nIDbW4BNTjwGqLb65wLuJ7kdxfT3h76tGtGWJH4dtbtkaH0YjBUuhFD4MoNs
Cn+qhR3V93AigE0SpdRYsP0Y7V2Vnb4gkz26HnbfE7ArtTfyHIQYiATvE+gdpC1HWIdo0Zkpnk2z
Yyh/WEa110McqPpch5vO/mkkWCCX9L84gmq0lI/IKSNEiVMuudrtUfJpuLr2WfVptHgOZBk0JLz9
e5ZeZjkoqtPlHUb+gWrOTJfErYqLb9+dUi4nA70KQA89DG0RQGS+LyV0AyxvwlQDSO4EySqfZ/vf
FXrFp3Da1v2wOtJcjE7ZfLTld0AfgYvIqqwhPODO80YCXjMiFrpwBv24UQC8kaLAx0xHgUzqjo1X
BVDAsHDYsSVYwoIHwNPyac0qwvaKVIvAL+y9M2C4gvIHBsYavUtxcJh3v+fcNJ/pa44Mb2S8S5NV
D1OtTDZP7NWoobnleisommvwLl5BN6H5WnOCuONoepBVI8cB5M+OObXAMJA3yRgpBhwDelFrkeJU
0Kwdyj/ETB52q9U0t0z6keHs5f28GKLi1/k64nP51Li/qLfJIeo4BWw/yQFdtQBEDbxorfiK+U98
xRH8NMAgA4A5GNjSDYv/V2Jj7TqEv/q0YoKlKqyu+n3jviO3oiEjSZBJ9D3iEPfnN26xJ94w/Jxw
Pxe0Gbiuf2y3zGKolfMF4w0qNkpbFVMhnjTq/j432dUnanShHXkGI/T2D1uFHk73dykWQ0F3UGKL
sbwRy2h+jN4jUN/m/YJtN7C+kUMvp63u0crBbm4sikhKvTshD+h0ICHUyL0p/G+PHdUCS1KFsdv5
gAR4gu8aEmQaiCsMQ+1a0O5THbFVR40g27aYqOLswzWsaRZunpzGztGEjhJnTBA92DsS5sR3E7QT
U7chnRn+eDNRgTFL/YeJUuGB9zXwmPFr2EMbbLD1ypx+t0ILdNikP6+jMEYW1K2pzn7lDEJMOrD4
iAacPZRdD9DvQMpGYjO5jXdgTB+k0TEqFotZV0ZtQPF+FvZwcF3iK6677y1dH2VplRpvdJH7/vwg
wgD1u4Wd+vdf7iyZWsnx6edHLIko8tvN8AZPFZ7FW3QDQKEIkRgnuYoLXsM6nJmLJ1oDbKW5/FMH
hNr/AdPEQv1fQaiLcZfg31dQT9kYTsBoi9LHcYdBRxZwlxDIDX20ENHwCr1odL/qnEDpmPiNySr5
hmZ4WI1sCGebD8sE4lylZ40wRb0R900TsiJYRVD/Kox/XxbAHe0FRkeQYGhNmYqI7U0HIgTnor/g
0kEiVTgA2/z32bOhgCnjOk2ZumyvFC4gsQzvgV/lq6oZvJ0B+DNO4A+3B9pJjd4D5wJforYB9mMQ
w980S+ZhEQAuCPCoAh2mEm1nuY3RUBElY+REsinSyXhHGECaK9Bk3ia6umTBu8SKiOwSfpGp4uAw
1pDT4UYIs2KlzGid1kPWpthY98d1z9QWKHqd7+QZfWbkunAFhkPaGfEpEzgsf2lw6AetbgtW5zKf
21NKU4phnRPU63iZOtLpzeu5Muo7RPAlUIAhXLBZdbgD2frvwRnsanr3P9Y9EnXkAxlOHiJRilJu
LAA7ztg2n3Nqu9PnOtg2J1peFwP3PeOo5oTMmEKxdJkNoixmtWZriEPeERkA0h8tEsAD8pvkDNsM
64ynm9OzX6vDudqk6jjHkl09x+RYBKivGVdAOTsnf79loZp9qLWd+1sS4gl/gmnbvm99fDuJcmIC
0sKs9tnb+kTN7BUl0WOmu4dwAJPVQK+Uk/plwJSULwPsSJm6rQC/EA9ocFzQjRYCX2VEmOzRK98R
YV5hlauawwBSicpTeTo4P6HVZh1xHxtSHnUqFnvXSz0VkTlmdALq6/tXcNw/tDfKvhu/oARCoaP/
kxck0+Om9SZsQYNg7jJmxRoFtxG2BIpr5rhsctSOdICQ/5DWsc7XP4v5xXstVgZahid2feaKNZ8t
rr6+BU4O7Mbb+AjrNdgbSo/ws/649/nZgIrssAX8SToeL06fgdTpm5l9ppiUB312BYwKGNGA1DE5
YRA0KDwZI0CXLetDT8METhK/zXQn5xRxC1p4UlHWs1EyKSsDIoi9t5kYU/qAvTyFEwElERe1abWi
NweUp60Wk4Zjvaao7IjEho6H4CGzUaDM7+LUSnZJG8L3RKB57tZuFiDqC8nFxkFGEnoM5ILEzeiw
Exvu8nKze/mqm/jdonOBMxBcL77/tn8GqoRuEY+IEqles5mjPFIpAALqU9U7wDufZNBGOPgHjpAw
ouknGH2n5zcsZdmPWxH4Mv2eeKdpuzCw8s71Xw0ehJm4QWnTLYgiWcZb5SLFTnE6XAB1nOHfSLUG
7jfgzBUGCgZpiNHPnWdUkW06jJeYL781eEC9rYL5GjrN6Uc1KaV7Yxq4ArtgZdxNMZe1dwjAluCb
C+wM4F986Sh4RwhmNZmRPsIFh82KJUZ+ZHwq5ntOMf7bD9fNUt3yDkHh5lGJQasotJk9gYsDJ9Bd
08kRjxKwCJc7Mi4hvDLInsd/YoPCoWRRQaZLnZ9bhThFVBd0ov3NnVoQ0fJF/ysjlgEbuaZsseQh
pRwciIp1Et3SJbwEkRMyD2XOOD71UIV1/kmQ/PkccgKWz+JqGAowgatAfKUd/33cDHhODKHhoIkr
pp6BkvGZ+Fd1TgzYvMxDa4TEEa0EXYIjviAs999vxcgw/v01j1DRUA3/fS1+dke8iCZ8wSObISJI
vjXkl8SPGPXzmXh48cP/ni7mgcXDij+Q/n2XDDf+zTy+K1pw0ZT9+x+nHZNDtA2nE9gCt4XDYZ5U
57+fS0Z4ala86hBomZuWHwswIvPErzF4J55XfETBtfmJI6h8nhe35CN5bE7jQ1adQeIel5fy8tz9
92O4kARk82ISBmAjflj593Hm/f8jP4KVFPAgDPW88oIIlvELAJbPeVOgvw43DU+SgS2kA7YfUijh
tsF7gEQJhmnLNgAKbWzH3GiAI8HIYTL17yNMbZ767h2ChGf78iTi/wwZxS80ky/kEkarXnvkwDzx
GWUaLrmPi/jelz9MPA6X3/3/g/IvOuEEJfPhNjSnQG0ksxcRB08gZ/BaUIq1x5oqgvMAMvVFvYc3
O08knuzr8/DiWwe+CZ3rv0/fs/v/aDqz7US1LQw/kWPQCt5GRXoRUWNuGBpTogLSCKhPv7+VnDNq
V+1EEXCxujnn39h8LHX5h23b76ny6OnXYdNDr1F/r1+HvHspZ+Je2Ec+/SKuw78/ePSGZYRuQHTG
T8i/xVw+j5qEH8EmKouc9+qQnM0bmufTz8Gsci9lRPYG1XgOLSMW1tTNIwySQ276i1fF5fmIb/Ly
nZ/E/023DskhXU8TEkn+hPQeIvgM6hE/1R9fAnJOPT8S/75nX8p0OUHNwGQFR/YANLRCyhOlbP6q
YiawgAgn4t/XvIhhdPL0xFcV70s80zJChnv7d3R3wASMd0TKVLxHqfrvUJ1TNY54U5yURyDOL64i
zvz3ovicblGcEUeIl+gAC/E5cSiQWpvWapIGoiRPP6W908WVp984ry29AcAXP4qu8Rbp1L93xHnG
/9IFzxGGd+MMh/G/64lPzMU5Gkd84HoSVxJHQrdy8gi16t/+xU7lkJ8ETVccJV5LF8PBdBvH/Pf3
afGaqtA3/j4gumjj8FTE0Zzu76PiXT5Cb254H4wYnVX8dj09AdGId/8+L15T2buDZTwBvMpPEt/K
hMAg7kN0SHGgyhCmHRgD4nfxyusger0YNOa/F/crxoEYOtjnkT8Xj0EY3hOyvX16NLR9YI7RPS75
C1YtGqgORwbwLnxmiPrYHbKTv8eyj2R5UnPAI0HJLG7DNhzIRsZnr4oqNn04U/NiTQmR75/IPmOf
yQx8HB+R/SYSxykHsGKA7Nq4C5VtE9X8n6lInIap6uIBpONI5lnZZxa42UvQMUyCbN/QK+igsKOo
x/xLFk78ICYzMamx4+UP9Wb+QokKiYepPncxLr3zmw2Cb04mls/Hr7CLiTl4W2FXPMRPqofZ9OJx
QX7hEsDJOWshWHGkvKtpCfkW9RYmLHCjc8Q6kdYo7IGTTLgNOQE0Ly4p/oijuJBFApHa3FphPYgM
S9QnDYt5z9yaW4MJVpyOvNvvy5yWlTz5+zxCF0PMZf7Oo83TbWEfmedN7gTVMv4bkJBA04I/yMgt
IGuzLPEaUIBPUBvCLpQ7N2xxAnEN8zAsVN/gflEdcUwk8P9e//seYi2RAnHzFbddcMfilH9HiCPF
z8DMtjd+vtnNnumb6nTydDgZjW5uxcsT8l1PxEdpG9HOBBV/C9UjEo35QkFHm6OkMO9WQqsTkv/b
P4rXtGkFjYm31Jl5WIqHeWep4TmJg//+VXiOKQodcx6BYDSrpCJ/WwdEMKDMlPg1om2IaX6bvLDl
hJYXnUPcubCiEjcq+sFfW9NbKKr/dhGxFoqnovwe0DtifRRfwICGJjqSeEc7/P5OBZ8fLp7ohty5
YVU0xN8xxOAscOJ3UDYkE2WqEdQhaHjR6WRW2XIvKhTYoWzF2cXfco+iFiHR33r8ZHF7Miofp7OH
NgfVdYYyNSIxjD2JBflv3bswfMWCJN7lAyk7IUZY70gHupev8xjEe9QbOH2+b06k8OllFYv332cQ
nuEpihvIeU28x+JGvc1RuMTvx05iecXP9W/Ioai8J+n52wDivNpWOeAFQ2VBbNjEYQpzMg72TiWK
GOJF8Wl2D3xnMWgVbuxBq6ZQ31NmK/F9RStL/zuluHHRAqK1JpYY1aKVenqW+Pv/1hHDRTwvHuOM
zZFn7Pq1Tqfm1tlfPNdk3kEcXck47qs9zX2gA5wYaOyJnkn+TQ2IFm3B5p50kkxQ6s4fQzljYGOH
qh2GUE4A2m85mu1Jggh7yPY0Jnn/TEin5N8IDAAA/7hTCzjxf1Cu5sGgkoFqr+wzi2zf4rgx/5to
U+ajd/IAYYigyoDwAczZbVmRKtEOS8xMKCFwh0Bt0KiApDiAEtI2xABPdV7tm724XfLs4r55m4oK
+qN0+sMQm1spuO4fURM1ZIBObIQfJ+Vw/dZ+xuwCUeiCanB4QjQY4pLDuhXlsrWCeH8b37xUeFDI
yYStGheGZsl2/sSJn9wJZOb9KxgCxHGci0crvRPm9agLGxoRxmi34uhHxIdg948POR2Lxn4mdHcw
06c+eh000XYSy++JLndo+DTT+8bwhpj5IPvUNsPXaNetRrvHerIj1FveoUMMm9uq3rx34z26F9Xy
+jCbtVLM2t0kyjfZqgAuseOH+uNNEPuBlG7F/e41XOfiMZHwKY1fPLBYXY+gO9fQ+W5eJRNgjWI9
nMRvsDRISH4Vq8eadGN4OehrqNsrtDhZ3VAmW09CxZHDd/he3T9HW2Vdesh60E0CbnE3fD2Wrw0t
geRB/E6UDYtX/k1rkDUp5uaBBgcFThfhObN35j/1tzfRv0DdIfpD3ssEIsX+ho0ZDyypEn2pJ3jW
HeXTNTKWVwjly8sRHwUwcZEWFId3pIXjGPK0NyB+ZqzZf2OPRn2VIbI0lmIvfIfe8wquUeFWayLr
OjQXIMs+W6/fyycT/XVyBUn5iRMcKlswAC9bafWMzI0WG8l9J++vPgznOOfhklX2xDg+z5+eivrM
LX775R6ps9V91W6oaqLi9XUmOgzHayW6Lkmu++wtEyQwluO9tKellFO3f/6ikZBTi5sj5iW7y6oj
5p7sdPs3V0V/Qh6AJENjS5GxwsrP1ZAI6T7PoIQ19BdGAY45a9NH7psF6OIhxbRKt3DsFsauE7E5
smtOGkEipfR0Dy4rg02PtsALKy7cbtVCdyvCLBJbMTa0SLmEUoBuYygzbneXTb2plv26XpXrHgrs
5cc8IazMcd/SN+oPK/OzS/IYC5vJ6pJcUY6EFZQiIoMehmAbqYvShjgkx2aiDGSjCM7BJW8IokkJ
EPKS1CC/TfYdbK5CyCVyHMXq9TOgQyIspiAOfRD6knoj0h//mIfnWt+NdtfPOx0X2fdI24h548AA
br8KFs1+DR31883Ti/kQ5XSZ5RUedCNO8IheX5xtCPq1nLy+zNsMkKbJoWI78TwxSJkYGNPkZcW0
8tOvuQw9lBmLEJtV6QX+CV4AqY5PXlAOzC28xyzIsClRWWFfxP6OHR/kBcBYZKAop/ZTiZB/rfvs
yUzIwbGYWjnr+GAeOD9Vai5morwo5ghe/x0yTLFMebynl2Kz0p+YmllyX++P233eqwJ8av6wRRkY
Hhec3j/YT1BXoL5Ke0gHk3oGN7PleJLBisNtcaS2GR3bFWXm0+g4OtIm3A5hKfV98BMsBPyHgv4v
SY8PcFLajxu6P6wMtiwZYaYoAv2fx4ld5oHVgZma06YMY2baExc1D1xepNjR4cTV7zeZzsRGlZ5c
Npfgm3KJ34mTk9GWGtMrjJZCtDyn4kWuz89XlNdBXxXiTLQbqwwf5V3agMtRU+YGuQEOZlomn8Gs
QStzG1yNHTGm2Vyw3KMmmh5v1LkvC5Pe3kLsgkjdx1lpdXSIuvvWc7/qpw2WRPKXrvlqttBQnZes
V+6Qlh96X4Gr9kK4vvmR2xlt1aoQ7sdAYPyUMkVrnAFmzp8nJMd4rg+nqP+NGUfcvDS2Cs29PQTv
5Tbx6i+qDCls1OeML/SEaJrbcu4bD9sETpitWFXYiPAl2PPrqdP004sSiOqEvs9xyJR2v7p705Z4
5DE/975WRxW3ye5SEV8nH88xdbEaHuqW3ByAmeZt3XC0A2U7DMSoqmmbqjJLb2Ps/uaErTXhSg/P
IL6CCVZRHXhNb8p+Ym4qNIV/AKfVlOxGzvsb9G9nfHTAwTgPu2CM+T4e7C3RPn7iXnUqN1D4LiRR
Q/UE5uqWUf9DTcBvixmxDCodzOWJSSIzs9NfG8K7yj1ZJJkmhVXUVn8B99uhhHjUDWpdS+gi5Y7S
4OR4w+Yyzi0tensMPQFnVKfPE/l9WQGFKKDfqGTyzOfKnkXTl4sp6bEKBbznLHOEV1fls6nOPhIS
f5B5YXcw5XP6293vNoyo230tKUGZbwS3CeBLkOHBmQPTYENOadK7LB5z5tVpHYvAAbAiJStcMfmO
h0adFpID0IvnOf43aeeAFgBgFThp3tyKNz3J1cBWzu4wHOc6ZNbbikLgluwsGJfZyM73lEcBiC8Q
8XqgsKGEj02DZMv7lG3qfzdqn180PuVb+/XPDAxRGEN/QrjtmrF0pOZlToVmmi0jE/1CE1SZq98X
uxucFFtoh0I06FW0DBdvnzQOMMTpOTmj4lKky/Q8bxhbPwBcFxUcLp/5QZ1mW6WZKWAMCAnISjPL
TVMMXTULDR18I2FYNraphRCF7uUxfbmXpz1+7pU8MopkzNDXdd8cjiqj85p5/dvrroEAG00olHyc
9VVqIsQrocOwHz1p+A7x9LcMth8HF3XxvGLfjAsz+n9mzcYqe3/0KPs8CDspqr1r8m5vq4rGr83T
OHWP7/KxMsxvJAElBfIr6AK44a/NS7bL3r0hlY83ReoMlTc8QG3CHR/P7hUAKdR/WwGjB4Kg+pCo
rgVAbkSxbhhHoupSBQM9zHo+liNUx4U7JcwA0Hyjxs6lsAJRk025b9OYMR0y01LebZo55V1+LXJ7
kluGCr8T/vcHSSTdl3cGk+dGIaH7JWluLVAU94CFAfJW77/CJ1wEhKq+jBZGKbn++8spMG1f1hgW
gpKbwHiekS9gwzvZ8ZH8hDaIIIvpb6uWnZvw5Tshl0gmDHxWCbgvDftuNr47t/LDbr388wrJPGbe
hie2fqM6jvU5JAA8cSFAznu+D5gcFooIkCNKe2VCJMDczbRQby+7FAA34saba9CQIkM1xzMcM7hj
H/BDWtmCwj56xzB/SMWD22WlIJYqXLkWsqs2Q6SwhbYSrFW4N9BdEMkwXXnH9VhCWN7ZmHT6DIoS
pI0zoWs8+hk7UJsp+ivdTOP7md4LMWu4F7r1CmGpCVXTBkVrQGfUm28oy0wRBGCRoju9kGOZaaFB
czYf1NvG/wS1TkUMr+O5C0rsCAJTDJYFw5b76tGjjDKDW12h+rxit8By2n69bgvJEIxCMctPwJoe
WKuYglJMg3RfLMCmrbl3sFnkdOPii4eUKsG4pUyXo6H4yXJHi5+3t1B6TyffT+5vex7QjhFWw5hM
EBd8I4epg056LytmHGTusBTw8ILnFEh32nWYwWJE+239Gsj4aq6y6EHcQ+wHuvsi4lrQ1a6fICBX
+AHH55U5kHXMnNpLvxpcowFyUPmqGFPov4SQ4Jq1jqgKZZ6QchCF6lR0BpB9GESjREHqmjRJVP3D
dQt3OUgGCNpDv9mai/ea6dMWXAtVs1lTcTT8vkM5ooLwjbKu9AGbDPYU/RdCBJWdOxICoTQce+U6
N97remy9GaCXOaMso3Gb9+7FPFwzhROo0Ds03ZLGdM8tVWnEhAzJ60eLlgo8ORqbfocDyjeNKUF9
+GdOX17zlf/oEB1vkCHZel0M9GJ6N4upFuIItU1R2UFKodvDIpDZCHdfQEQUiiAYeQjVPwTupzdH
fX1gMvNzXhGHMAMoY4GHrx9gmRAGZndaeeCCMaN6fuORaD+97ltDQ+5ljX0ZRI6NnuoPalNA/+Nz
Cyx8dslQcuuZEb6ZsNAZJLriuNY6Ly5oY2y51hf2DwFK6mgccZHqMQVlAh0Qkr8Or0bIthIG6Wyz
AWwJxlYRPFyK4edFc1TWWYG8FZr9HMYSxPg9SEQy+WxyRTnRGoR2ATrUZ5ag7zu6x5k1QGO/LO8/
RcW+CXAUdb7DmLovIgxgCCTSQlMqfeyA3iHy2WCXTMPWh/FCYkPBBguU3fcgE5RIewZiOsJHQoFZ
CQSDwg/FQRTeqOJXlOWOJFt8MJvw7IEdklGgDJEy33WryxdaDAR58g7Fgx5I9/XDQfyEWOcpA3fj
xooNQmOfhv08ss1rvxgDu4LxRqlOpZKgba7r20JJeHyg+V8k1ankIgSInS34dQKERV/P0dUnfND2
qX9dN7rzBKqfIqP8tAGldSNJsLEkvbDkcjWkqN9MRF4b/iwFGmxf5Rmo7Dfi5DQzi99ozhRKzhZ+
soxeImKaX6U1efuErZQ2+OC9npqblLX7Mr+uSQu+KYoWVOau6xduO0K3NOOFsNkT/69udk4uQGB6
WZTBUwrLX+aZufJa9BLyxaMgFx0R6Cu86DF6P2xngNSNQtRc5hNzmoLr3r5Quie3jFocVQYqs9Tm
X74RSg7U+OPk+N5p+/unsTh/arhRS994D3d7nDkJcc7zC4B2MKPZFCV0emrv3TWk7kH1WfjL5gX2
OR9wy4AJH17JeY8i4evT2Bhsp4k3Rh4xn9qFO8y6hdzUTprd11cb++gTwtzgQj50BMXobhSkXjj1
LDoVWt0EjaN5apz0cj6mpop06wZlkV5apBSbmXvROyPRogUSlnuA7MDaqRgz/ShPVxoZMzZjz7EL
x/aGjgVTUEhxlRqqR92ataOQP++a4dZZM9NeCQKNXgEoSC4DAyhRQZT1wiO0Yg3WvJTSrLQoq8/s
8zpaPXW4i08GDepupLmwYqCSgp3vpvhNZ5LItbpVjcp07VLRXpKyWrernpSP+I2+6YjfSP6w51q1
Yb9GwoQE99tplv2y/mr586I8Ozn2a4kUR/7Ndl90AIk7vHg9mJB3UrvXz3Y1ETsN+GzmT76v3cLu
cWAl88O22yP/TSZxAN7Rk+4hZU++HtZQQrCk+9oWoX7/mei+ckDuNxYYujYuyYQxKg7j7eM0JpF4
B2pNUglAk7nt4huJzic5UKJiMnIYbMTEZzeP0iubcaoj0ePUxdfPZl/xRUWWDrVbiqzKQSI/ScJp
T2D7OImroYedtCGZtL1EZgo+pKdtScF08XP9XKdbcnRtXJO1Izj7/Qzv/eburAffhAZYdrEIxkWu
twvFjYtTEcw2pE0GqgZEguSfSdWlWxWkeeaxdApYi7l98a2Jl1j7gLixp99zahLPJAa7WLRruTe3
opbKbpEA97ofQnLjWzYuFGCF+PicfO+Z1miiZb5XgOIErD59RGjcJzduRkVWiG8HmFdkogBIJUMo
rsmjjRj0/OVmHZXqTHN685hYBsCsElFqonCe7ZlFza1Izonbea7JjYf9STzi32ot6pygWSMU8Hj/
FTbRK6QF4m7ViKRwQnOpfs2zvO5Nl0oj0tmaUNyhVQRdrNyXe9EKTUJMi6r2HrpHrNMjpIO4Gp8m
B0ZBWBFSCTnvVidR45K2173IZdf0pDKizsTOx7pTCqpDUSoS9aWMTPkNOBadIGFz/DowtT2SbK8J
xkB5kg5iWxHBHJl8Vtj01gfAc+ximTHbg/KP4Ojtj2AWjD5FY6Eut2zWj6V67DZPz9zXC92+AD9C
+2iFii9p6vGC5Xv5jMbBeauslNX5YKz19WRtrnSycOyL5O/cH4nDKChw+DR1XzyZzuSmXoc25hbL
PRXMbP/adgcoruvWVZf3A2Hjrg56XDwAc1uam/sNVkYC4/Gw0cCjVnEjw5Ut36SYTBiAwEeO7UJz
BfixtSf2GevU8Upyz3G9Rabev0Z5wllItN+8+4rNK3SJfEZWD9kCc3YF+YS6pBZBBxQILB+kp8UE
YI8dMHweinUsCUhITsdzJUTdDfzuO7r6ZpA5V39w3xEUr5Gl4IA4WcNHRnnx6oxdNJEYi8oCH2kP
10jurPRNOBHB1ZcWCF3sYNuuR1Hm4uBoC36tOZexrRXoSGQcoXov01h37p4WlP4lLJ3nTFBInz7o
x3NMUZ2cM2UMRD/xywxkJLJJPM4hsS1kd7zGDdVB5dvWPVo7VLFzU73RHK7U3Fi0vmIVYKXNWYEA
m76A32i1fmcJ7gD2zlRuJ583IO4w9XBxkBFRJZxpdlrUe/UCg2dHonyLyLBdrQscnS6+EYM3DiR3
Yj8jOVKXVyowPV2+XZRrJmtXpZDRLd7Wy1ZscGToXfRgGKiJ+HeX+tkGwQPQU/XmuetRcCBefRzR
HwahgZjIUbAaTedxfLg35+a8/ylLzWmAhKvuPbrGRXTZy9syNlhvUPUr+o/WR0yQKglS4lAzmSOX
qscf4u0X+A1RSpzAd8iW8g6dpw2XG7G7LqC5GiE+MgvVVcHDQYF0kXykzHN3DaBh6mK0MgIgTqIu
BgW7o2orEq8XxoLpwOiM9BjBGWsSnNlyLDJaviX5TFF2TSoWHXMUjZgihwVArHJdb2iVoJ511oNc
rUrpg+Vu3i8lUcwS5d5bTLV6efUz/25nPqaJ9iW88UdavZetu5IFFynKgDZDWSATzED8hCIO5poN
P67hiMdMESCwEGOc1bjN3Rbks5BB9PWFiUs3iA2wDY0zIU2OuFFAdkcgh+zKM1ZPuJINw+Lt6Tba
MR5mjehMU3NaNKAhxFdnWSRrLZjNgLgfuxGSNoHQ8wQSFeRLqgGb7DN1ixB7BMhVWWSujOVofU0g
Yr2tCTrVlT9aD/90YoYPVJFgX41X5aJcaHa+ylBeWFc/4yOCKl7nkvavQdXbL3RQx8S5CPT6pT92
ZRZLYTOibFRGlYmHNWI+JyV+o6JFlSF57yeJFtY2+6AZswRFtdLRZxNHstlPoBCaOWI8VWAIXltI
q3lUYGygWheXLo6s8o3QgEDayq3eHsWXTeM97Zs7zHEQiGqPgQ706Oyi5EtNEj78XIcckgc6sZkZ
TvwR7upXB2tJx5yfZznZHj0aneodLHzVkcF2DnMwkXbnIlZOKYtCJMKAyzYQXQlBlHAUFxss66L3
LkMOEZt2kkwcUkJYOgel/fBSv9lhiOsh3UbPRZ0eEv7gluh/P8m5e3gd3agUyTvy+ZZhk02hhNh7
6qKCaf1m3DF3Lqr50y2SCcVl3bpDNSIosVUmDmN1jm5Js70lmjVyu0TeVrFCYBcWvuk/bVjs2KWh
/efKtjLli0CyRt1gdRcwU3sMcmLiyUeZjet1eXGxHVkxRVCZYRlddhv1KOSJz4ApDcpJuElFtw3e
1GtKAzkTzR0wq8icgZ+cE+BHA5I66YInR16Yx36GP6jPxnO6kNPMcqedX0Iddww25ACQdXpsK7bl
nBWVfufhSmsYNO4btN91ay5Hq8FHVc42vRYcLCmFAPn1+YWsGcQoEPYUeSOWVroVQsrUqEIcHuze
FxCRO6vFG9F0UXevGUDVHPVQiynTyePW11eTANthNbhudbfajlYP/tZMFCB0F5Se4ObBzpNFwF5s
ANkuseNA1g4g24brIokUjp0zNjgI1KDM4Z43IwT/RyH74tDcVzxstFEWA3B6H87jVJ2PrdFCsuCS
CBVAdS5hiF65Y7tbj/4VzOHCVHCB80swolyE42j4rKcIF/Fr5d2czkk/3yCqovGsmWszKRr7yqn0
9FiOpX12TP382Ni/ronk84WnoUz4GjO+kSUYFgJNcvEm6LqXGHowC9gKSEImV8pYTLcUswE26CjW
FC41XfBuT1/w7cg6kZuRmUpYLQjmL5sieO6KwIwk5+2eT0/3G/gy2DRR1Z6AMaRwxXyNcTTcYlgl
PIdkCG4rlYKsEIq62V1QrXsvWxthg31l6ozCS8A3iIwYjGQ4dhUXMaZ5aeGTbFXgzFs/s8OxdfU6
fnzhFVX4w7ceXJSPu2+4nZN598i0BkfCQg2pRme0uNpjni8KqnSaW/SyUksNy12+U8PsCAHL0wNI
SCFsWRbw60aO3pEUjrzOmziZewec6xVL06qddHmOqi2BF+5yBirZUCb8W6J8T4IsNNfdJ/qo9Btt
3X5Ka5iBsVBlS+QYYLP4Ceg3G9wTQdV1p4fE1+S+WWmaY3UcR6aDBIh9WeCT9aPHPCpSa7eg4VkS
P5dHLTpv8p14s9k1R0wxdzd4JnSzXbY296QgGXZwMrsAPh+z42SpLcigI3fODIGDDHolM3FzrKh+
us62FZVMdkzL86r3Hp4GbneMh6W2vCV5WIb3pE5wd/IQCxwi4+uGOuHLbyPNU3b9pl6bNtt+78WE
sWyjgdbOPMk37SHR2A8o3mtnxqxmGyMSylZm2B6zzWjPdJlvqs1g90G9xEwxfh+qkEJIjDvcGex3
dN7LhzpBoWzbhNfwHFGZNFba8r16nUrbmAL0jdMTMybPylxXW0hcEVsfxmwey3METWwzlMLJaZLI
0SQZ4YfTGsiEDh/I0K5hxYMtXqdxqQin3Qlq3Qim1MfrT/7Dzqz8mTAnobAIKIHfNljy5ZthN+zK
zXlZBbclDGFUUxAbnLVLyRc0mbGF/pnVRYovBmXJDVztNrnaTYjC8OwR9ovSfTmDg0Kurenz97ZN
iui5zWOMxeIJDtqX08jNYyzkVzcHy9Xdg5IFhPNZHyB9bD82L7vcTPbZ6ry8rIVsC/YdK4AB62bD
FnP1e0ubCmoWkgB9oHm3pdh5Vj/NBuFD1Ate3ssuUFQf2+TnAsmTvDvfJHPLheQNNFW7M/b5xgzN
8F8ap3G2uSy7HQ31M3jsRfbdUfyrR61X79RIjXCE94aC9uxcLZgs8adaFlt9qS7VtRQayXMpR5TZ
+cg1yIOMzDPp6kkyOV1/sp8UTfBqk23S+Ly+LEf6lBPzZ3RS9/Jei3VOfw0MRxEUUPbZ8wk8e8O5
BjW7bLEHVcLW1SOdgy5r7sdG35wdgRSKUSo27Tq3YvBXcdvt5LtysgTePyRFEq2yM7Kuvr4kcAiv
WIuYq9K/+jJOP1mgjz46O40hcTgdcQYbswUEAyQTyLXCTkzFlhShetPpd9kSQ9hQCKEUlO4LR3Zr
bOCFXu/bRd8EooRV2hd24JACZpkrzQy39d//KqqrkeHS5ZiTaktlesfOYj5m0VLnhVW6dKpdtnp5
3Q60B2rvZlh776W8lEI46BtgEdsBjJclMCHaQlsgW8/zQ4biGZQuHP2z/HF1qeiZRwahrW5JdmP9
cGdZUT4oOrBiU54XUzCehD5eAi7Wx5gAFG7J2gxTOnh450WNGAypfGYHqCTL3jXgsLndrPUvyTB7
zI1pwaYY3D3rcbYmciKIM51cYjlhQQmvEtKiDQ2EbIv3siCiQtSktvpLGcAgaDcKiTWIMEkvskI4
CLfYzRzJbrau7YxmY/FyCuwfJ8HdH2aaNSRt9ECoPFa3it/Eiv+ey9MOy0w0gECAS2jgs3Fgpuyx
mJEXl8UA1KZekccGayHWoHOQJueF6Q8RCqGL5yrlwSjLgrnNWMnYXpyTx3zijly4SK6xGAPIQETQ
KqJB+chirEeWgCHCanuJ+q322flliHNr/DyUcQ35tAkHFhHSWkkFpMAZpx+PkMWFbYMieKo26bfI
tHn6ACp43FMRHl1Z0y8sQU3YxNDvXkkX1VGbvLd3CGJsx+gckXrQ7LH3DBr3EWr+2HusMGhfykE5
f8S1hWfnPLdhFrvvbR0V+9zG0ufUJoqPOt6hJWLqksv+EXIWi/tx25N8eCJ0COfOUxBGb5OWGatf
KH7mlfFAV9RsPAddVBL9iXtPRly1jlKvjXBCmo7cCwYoHd914tanfI6Fks2eJLzGg89c5nfL1JOD
nO/K2eaQsLyRYzgdPGnJI1aavhkcL0t3028SkL7x8wz5w7evozIeuWiqureoTiQqBDRuGev/6iT9
VMhNMle+Zr3I8hE+oTwG/WRBenVASYf+FAxwpYDDkKLPPYivc3zfiY15Fs6EiPeNkZBGJnbYdJuC
EEwwRfIlPMyM0Ji1LH5Bv+bBOIqFUgsbx0eY0uBXGlrxquCy1LxyhZi5jUi27lKYCMXucuwNjuZX
4cvPabeM33riGonIRrKV3W0peQ9aB1dQr0UAZ5mvtGMfvDel+w4eIE9+avS7ipW8wzuRXbQMSggp
fwSJviZn0BQiHhaxMSkPds6juLHV8HrMvdwr2MYQC+NNA5zAe7u3BDWopGMrk4Ut+dOoc5AirrJk
JAdpKs81JEVkxtgbVxZ9NB8u1G1MAMyeVBvzTOudthjPKlTvCrOEjKiwFwkxrptn72FWjrK5/iLZ
iqaKyco/EpiGMwgcKc6ADn/0CDJnt2Kmo9OuMvloaun2Z6BT6CyZi0e9e5yfVvb+uXa5xRWNR+U8
HyO4sGhUgggd6exl9IK6EeHPjYyvcUPubUKsQX24B53wAK/QP1RrgIqpqf5vZvlDFfwVxdilGVZu
QGGyFI2l9NBLl72pHqsJiuy0K2bIkxzgQQ9iB0HbW+o8bqhrZcu8RaNGfaF+VOzaUWA8Uzs7a1b9
IN9NhT/rK+81wLa+fhrXJJdQsirn8I3Pz4Z9/ddzgvqRPC/oi1z6cn7Nxv3gjH9diLpuLkn+IM3e
QtERiN/WMLFSjcoXKXNcJfEzn3ak47X1jYdgXPFWpPmQlAxREbqjwPOK77AmDMCQ4Z2A2b4GYwGY
Q1JCRZDRYo+c4Y2UBsaElrFN6QslKai7TFpvC1ewW2p+UL0kOy6M4b9ZZtHi2aIupzN1KwDusHrH
nWQOKK9aq8hublvzo6Xol2TkU3C1VOfo78B++q0R16ZlPIlGEF2Zow1kNp7KTd+sO2JKxMDXRa5b
DezgO7afFIAURLaJN5+LkWl11xAvWZI6SvXx/cLAAbjstkemV58XKfSSr+waKORiBf94ZiBffrZq
Cw8RXJdbGxxMigIsoXk5o8pNHn12Rh0KoZx1BVokGodjpAMv0ypF7I4H/3E5nSFt7u/7x4bGRMEV
0W2zp96M60dgpofH4YH4TANkwypQwcEcEimAWfPvsS1Y0FHMAYr/xuYXnBGwLmBr0+pkHtQdgzCl
9otSJJmhh1vMLvxIvkXCkrJ8wcg6uxVuXO89AVpq4RWK3XcLHCaCAji+bdHUvFFdp7BNUfqMnA+0
2MUjlinVoPVFGexJ3cajLE9xVJ1RQQdljv9mb67Oi1RQs66keVFepKiOQhp8+OcJ6UvlchooaIN6
q2zZCK6TLxD4Z/bP39ifIysaoCw/ceheElCjpjmNdOstAZpYDurcxMtjNHvgGAjpXp7259MIk/tL
yIMaoStF+Tdr1+VhlK+pr6Uvq6Zq7WJrJhZZ8mxg2baTn3bN84nIfll5hL4hymr22TH1eECTZoTb
lGRu0Kk3p9SMdMU1kfxHha2nnjyTUUPxJlCpkfy6eVcFxE2QQTnp9SjrA4P5GZULMALTAc2zzB1V
lozrqkya15gCRaooEkoL9PpVAjR6/XnbfVXjBQPk4XWDAG0sMtirptXsHpC/xm6eztCvPd9mFdTH
MkB9L3WMiz0ewjF6qpndwwrZ5ESCD2+A1aN/wjhGZtZrjnJ422iYpL4Wv4mcHue17gAQhnotWZn2
8zp7zgAMwEaokbEYba/4L4/wDsY9Cnw0tFBy+synOBx/aCVgl4+8WeokbYty2mLeAVGwQVRjYyo/
o40E8TqpVhLqNrdZ45IaVUnNFixQROdYdmowxMlxEr4L0cngHA1LuPWvRbHu1i8isvxQL3AIrKxR
rCXDJ/zWKwgZnOMyKGT3hQalsLbfNxiW31T4GpgiYIzuaLxT5H9BUcFmwR14YjZQLPKJzpDNhtYZ
L9XCu/S7txqk6xrxANrGpCdNc7SeViiOS2jizUhHIpJDeQAp6hZJMtoGMyIe86cBJZDKVbUccUEN
Uj1NMjE+KBhTs9QnM6OcEUBqMqhSOgr7qwuZ/IkDhACYx4QmmazfyPA5KUopqBiMgxuT9/sJWBGd
M9RLQC/QWhlG0+CwzjbYiEEJWEjaEq4RsGbQvAxuhkmXc4K/kve4RjPlZDQmEx0U78fo/HGpbkxy
z1mXvxC13dyE7m0i1+x2KfBml3kDCfIR6i3UgA7+H9a99c2+pqyy7zgVSuTzIf1uU+iN+M1T+CUU
u1GpiXOThDan4Jh2zDo3cSfAt8BNSF/PCrZPTj1eOZyZ3tRr/6UOU/YXQ8CRQzV9gm+RP/51x/QA
vNtYY6OWOXL0H0lnttU6kgXRL9JamlJKveJZxgYbMMOLFnCx5jk1fn1vVT90dVXdAoyUeYY4cSKi
RWJ0CbveoVrhx/ll/7r+BFYPoLarmUgzW76YWE8ANTZbhM9CaCWvrHMtsYFpqQuXGkwWghbil7sY
kshpYoL/Zn2jB8HvcaeyvLH9cSZ9qBeGsOmXiYX60dtVO/GpTmAm6Bl2wApYM/y2xMxiw2EziNlc
T30tgk38GpSfw1POWz2PzSb7G/+KP2TBePfpjiX+vDuwp93v5526B+4PwjjTiz4/DijFsmqEbkcx
flZo9A4POpqIzqqSjy36H/0mFid+/dndZN0n1l8jmhakYB3Z7lVaPA8oHfjwITGoPxqvBrFGrBUk
f/TG/5NAX0RXir/QQWD6oQd9MfyEWhReIG43qDnr6M4xlr6gq4NNW+o7r0W7D1Fq+wjwEUF0mrXr
S/gyDmheqO5BDzYJm/C/BWR1i/zrPSEuBsmyms8eBqZMQqx3pt3zD8PldX2crL0FgeSJlDlDhyzv
JVzhb4MbTUT9luUnBZf1BZmabAOZh2A+UMmskaCFroS6G4dwfrPZmcA4L39u6drFc/Vb38HKzeqf
sv+0X1JIWiy6dYv5BnUYVapzBz671NbDPPHoWTuK1uiuaXTkkdxzJav8LeOu1TPy9CHS5jpc8fFu
9jra94gjZL4ujAPFkd0GZ5fsGUBTshMWJCy62NbwG2s+yrE8eiLb2El1cuVuEhet9c4Z1NXAJTyh
ja7FNFs4CORmxRtoYUFNSBJfouTaUHy382cUo9833nKuhMILVoSkv3mIIBlDv3X1x4xySkOHxQCJ
7nn+DXMMO19ZnL6oyVZJTNnDHr/T69CD5ftS67mCpXL1pdQbHz+H7mFiEYbeRA6UZEdHq771SMRp
6U2nG4bTUm9mKuVp4+nxNhAHinvjUKawRCV1UbaLPfL2tOqs7wA7l0aKdYdUdsBSbnux80XXeloI
c9L8yit0SMO3PPnNkg+tupWDszFgiY7YXlhvNjwOSQhL9LXVnw28aR0IARPiY588MKWdGlbWsvdK
exqKl8S5hkmx1Xpfadm2yuiCW5hfw1EwbM91snJRbSaAjHFggIaUXKmueTNsg4IOa/ywPrL0ETuG
ud0lw3MBmIVvjUQLbfzNiGIKoUTe/SyiXVkwkBA/JjWOiD77yMPNrEYnB0XGtN6GcchCR9jec1vf
CCi2LYE5JW2EAtIcIiE0zexlehDh4UlxhNPsPQm2uaXvZ0qwytu2JW0jlNsI4zf9bHLDGnWxSHAF
GfQzUEDxiBZOYbYXC8UOrkNZ3mZYTwkCIDHLGs3YbOsO6jh+xzorM6Xjobjsrocc8xy0FoTHUKN6
mVPPrzo+EZhE+jkjJNJb38lQ+F7y35/nwwGF+OX49U4DK9z875v3i5sDQLXxt5hqhrsppRqyUUzW
dtKiLRKDX5HlIy7IyFJk5Qf5sbHXtvUkMAXE5MVk164gvobFW+OKh0DgzkjvLwX1Gfy3nKMRsEJq
bbLyOnR497CrzgNBVUPB1FXGl0UqG2tsIBzMohVhHC1H4ojKXXxKt/NYrKYUodwo28c0WS2M6zGC
Gjejg+BdS8fFtJJ/NM2T0Xj+TAlX9cMxBFqcLy2sIaw+DD5Ir0FP4CEuN34w/aFjcmAyk2mZXdps
RqCCFMBvWEkORx8iNFDdIxQlgyr7nFPnoCaEmIgKfDAebjltOi5c7WvwPOOZoW34GA0oeyjsg9qj
SRoqSdMy+ajT94rWZWnj9Jx1jJrlbHiSnYnAN2LFQ/+g6kdDoRlBoioo3nL2aItik1HLWR2NCbFY
zQwB8bTo2dOybpJfgD7OXBiZfNbWvFXzj6NO7Qy55KcuIj8VO+EhX2GEW2VNZ5vg9l+y7dRpYglV
BWIzBcx49F0zXcIYNNWc/IxD1XbdSi5rGIWLJH1PnVGrn676kalxGHBZeXBU9zSUCjloDErH8Ney
Qzot+gkD2oxkOTdLUXZ1EJcqcJ9tnhQVUJn+9dZdInHvUjIY7J8yiGz3CtZrEVyEo9adecnavQFN
tmQnQ4RrK2Dp5YgCYh0mNI1sAXH6vEa+Kc2XFdO+8pdX2CAkVNrvs6M95Is0aYxYyFdLKzNyBhYS
VUOqz+x72hMIUZGDMccXIRqWoSU4ZCjgaPWDMB6Q949ya80VD7T5kk3jqiFBV9KAtYU+HFKADmq/
KSoxC6DPFDHxDtpidgpjcq7oaBcVfb9o4n3CdUgaE5Fc8DmNeJ6ZHFr9KL0nvas55D81vWIQ0s9T
q4nc2YyJetNMck8NqaFSp8RI10kHyD6Oj0FUIU2poyU65s9Oqe1CJKYlG+zjjAZlR/8v7AT7n2DX
muk+sBM/RfUpscu1Jb8Md5F0iFbBcpUp9pwMPd/GPfRFtJLlt6CeGIR+SMtin2dno0c/KX8ao13s
MMYi5kRUvkmBQ1l0bxwX7uexMuWLGH5zCjoZn9oUfSwEmiTkxBiuZDehiRqupy7eRBR0DeLubs+m
kJ5Rt6jjHOMbHMDtboxVPeCGJppNxwnw+PKgNPe1u9eYXHNTLO15gODmINXNxwjH04z7kw2dmIO5
XYJVxS/pmjAPK3Iq9n5Qj/s8WFtIicTBM6/uTcUeVopKbNvcpf3aKkK4q8bbXOvImFEyAEXVASU0
MjG9+ZShiNUFv5Nerg0ExQVWnomtb2eEuNlOglxBhWIinUBsKL6aMl3rk8e7vHsjdISa/4irjbgk
jNwBCUowkipbx8m3l8LN7862eFSA6+OdMxJWLt3bqQKck4vCrbseZzYR8Gs00gmG62luuk0JW1m/
VRkx1zoL7xYg7jDx6y1U26ylC/BtO0Byb7m8ArRJsRIvIT299J21p7peDqE1o9kSVNBGs0PU/gQa
l4KfO96KHFQdXoJe6AdVoPRFlJqtb8/90r/D4UcHwiAZmNbV5LGOWNlRwzT/alq4Vq93FQu+ABjh
hEQu7gr1v2FoXsLBfSi76jhnHql83OvN0+RNFwOUE6AsT45T50uYbl78btNsSNxHorOb+Z1zkjw6
zTopGJjJVULal/AiQzKjDWLwBwlTy431Ae4o1W59Tzxj53GcnYHtphiEo9QRi+l+VQGcX7YH71d3
vR9nyjduriPKDSFZR+Pdep4QORpg6vdMkiCsewIVZYObJFbhkkfEaQ7PqQDECS0WhlljNNmRdz4i
w1hrzYl1EJ65M54xXfZmCvP6ZsFwtaGXlAOy+RaW6jvSrw6HdILNU3637ZMwfCvAMiW7Ia4YMrdw
EEHUqGlXaXmdSQTpgFaRXe74MCFZn28KWMPD0r23sfzNCML9/FNAj3b5xIN1KyENK7WUmImkckV6
GEllPfhIR2JC8kFqzhDZSiPfE1fLJFWbj4JljpDVngRSMHWz5o/tJYG5LIuR8odiEQfaNpl9rfbD
IN1aFAZ1h3M096/juAx7M76PEQII1tWuq30O/FqxG8+Hb7N/ZiKfyRq2AtGw7HMgkC5IEV3IfgAm
AbBAM/mAUgcdRR6ZLTKWVHpauw4Vq7FF+l/Ih5imuTll1W9fGZfcCfYpAudpdjR5v4JLNFCRdXAE
+jbfFExzasoteMSDjqeIgWYZBdc40T6lZ82wHqKJdQl1XXJvlvlGhOqofurAxtJfFK8tsFVn+hQO
qy3OlwFBjP9cMEyirtdr2BXzh4Y5WBg7/lJ/Q+KsDnV3jedvx5WrUrtmCMhlZDVJEgP15bdqC9/x
zrrHWgoRu4ivtUHUkKds8oXsN528yPAr5Rg2sb8USBJkKi2bvV764fAvRrvvI/IEGHfwOxovZvmv
28zll0AQ1o1I8bx3x2YM4Q2H1IS/h4kfZ41ymBOUVxgZZ7tRpnBFvjVD+9BpHNvspyU/efE+L68Z
WsuRmA7BsHcMsTFnH+i5ZF1gSWh5/tPl0Urk+H5U68pNnmYc0FQMF07fYjc0FcgZaNExh6hd1+2z
pI8hKVfUT7nd7DL7pejhncGORJF83Ki530kJgQJBsME9GZS4KVZTNoKUWuLcW37xkVIuYBFfTmTG
5U5pNF9oF+BONBgSoJPGZs43Sgi2+Fw6z+fZsrdoP/QIqNo+fZmOl6wo4de3zlOu4CARgvKIPYMy
pIAMqdXapb3A5El7wwGPqxjCVRfNNYi+y0NYBKsp+h5YUFEWu3Pq2tXZQSr8JrKK2g1l+Ih6Pnlf
asTR9JcibcIEwAxvIUBzUMOGD6uNQsTMC594RFWwW2rbJT+7SK63NdkIpD1gyWX2xlWcQaCjaSvI
t00Lm9KFvEHCj8igVBXBY4yQZGTuexWtKgMSnN5RRs/XSbf+Nco71PNZUHVoPZKfReyLBJll3J2F
/SHxp7uF3MnFzRlEIgCxsm66wXYfUUOFzXaOf2SLZWHIvi13RNdZW3EBtxReEtaNNKMFSw/wGZr0
EGbzoNJ3YeMlTeIYckR+2F0oWDdTrJEysBL3EYnVhAYrUHtvgDMlIeGxvmQU2Bc5xkOTPZPuOveP
kJzF71mL5Wi2qfNky4gVsJaU6IA51seQRarSeNGDU5L4g8Q2BuVU7LbiK0dTskeUfbveOSQOmVA5
OHKd02yWIGG9TQj7xIxtGKHWLF44uCL/BALW0mtkPLXaa8sYuIlY9RiA9Zp9lKFo325nEWwn5HqX
Z8SLNNrk4KKA1xGHyi7f9cSXVYtc0pienQS9SmKMGxykxjSVexnQ1teoM4rxrLtsOw6/YYMBAKvv
gedbeE7o4b6QyBO6vzLJ1nTHpiVWFjmuK9ulAqjj8okee/QYXYj0sCBmNMzLx07KY6h2LVyjgfmX
Ua8Gt35srW9q4F5jvesaMmFr3vNU20rSZiDYliaST77lXa2Oedf4QeOkOFuMfBLZrFk+2oSEuCXD
zgEjDguleJwBxlMZI55hXJZjrbTP5RW40DqrF8e7oWhsdMyKDZ/abm2DXYEWLNdgIH/mNDejjohq
2YwPWvWxFE5LfR67p04gcMpcX5z4vF3vLPelkyVJdjknbAmlt8a8aTPE2fJO5SPabC25yoTItKYO
1Or9MEDxrFCeST686GKO9pbHlxdyk6t7yHKD2fggLjSpsMaoliUQON/V0pP1zODNonqsQSQ5k7w6
o5pWVo66S6E/OGxAxpBwdXOBKCYuYo/aLVXog0QxNEWNSPy15pXJCoW/FSOQPH1ODUtmxa0pYKfR
W+XTX8w3c/yk3Y01pYV3bXT4KXxBj89eZPhLC9m5II3tX9GgrkoZb/oOxfbg/vHQ2xxB8oI6n3Aw
5f4cgg8O/yrvk3Rjgaq27JQMLnGw3xplsC91Er/xUvdQmfvfJEWPECYXJchEA5FSA8/e85z92TxE
XvagA/iV4zqFDOIwPJw7hk7tGwHfZpsuykEA6X5Gc1k0z9c9bh7adbnYmYuLi4PZ0eibpXPMk/EF
bHgbKO9IsbjOndmXWo5kIKjfoq9F3W1elseRpX+ekT2ZOdq+EseJ5MUJ67WGhY3I9qO7MXNtCx6b
F8egOMdM8LITzpqMI9O1hlVV4CWH0cYYAJHrALxyaYsH51WhAZ6XXFf4gP+NPoEvMszrQ4XLN/th
bABq3cEEgKeKMixfB+MxpuZDOOyqBO9VRtmBUkMQGWvrXwC+URmnoX/JhmIfJRAXqwwIH6dc41R6
sMOGuUdgjiFXxLx6JKac6S89D/lSM1yZ6evS2VsAfl54WeAMziKHaDqqcsZN4ZvtH4BrtokTFlJx
gCH6gzYU3kXwYLl040/UXSatXnlAcrF4xoRcEWIinR0CNG84kmmfnhxt55XnECnzpa7hDwaXBfzo
1w4Qr0A3O6ookhrmVjjomM3OVfZOKWMrGFxPooPWHHz1GrLmNcPC4dvGULYwUC0WJD9Be5zBw8Xu
WnWEUf7fctgcHpi5GNOG2D6wT1yGn6bxFptMsolEDeginqzeqgV5pvA0eN3uXbk6br1MWE37YzJR
vuRdL3dqpjFYAlfK3lOQXALI65nN/a80Bg8Pdsqcbr4IHtcCdnDlQ/kZSvrx5DGcj2RVj5qzh7Ew
l4z7yrOqvH+hfg1Ju4HjS76xASO+sS5NvWxpgZOIkYQMo4VPaVjIynvae8sISatZNS2vBaNKUlnj
nFiKNgykfBnS5NM+mmzG1ksk/zfxSW3ExbU3CY1HuzHzju0JyQBIydmuzTOEO+d9IqNTP3nFppHt
Z96Q/Ohp6Xkt3EqXBtNg3ZjrZXlq32nRGpiwWrphfdMb7LnPVw98WoPVgju0fQaK6YCJFIyYApW4
6lQPtP4oupRASvkt5sqOebQzJvqd+W9G+LgeCkaFvGxuct9mOxH+cygSOMx5l+2uSTuQb3YTJ7iO
63XRDVsjfNWNc+5dSlFtBma1gSvpMWCNjcbVTQ+GtbdYHrZQR1AZG9V1/BpTRzQlxCfG0jpbcGXe
baNaHeXErAG1cE2avk5r3NlXO3Wfq3nn0nB1EkHGknaOwWw8IWRJ/5v/a6sYd0Z0BhQEOQ1eucgO
IVi1TP8fRuNvfjMaDO4XBOtqbUHyqAx5GTWGegy1CsXClaFtbATI9Skg+zJxxZp8m3lQjUF7bNd8
DGNAXR0zQRYEU/OrJ0UO5WYB8SjtTL7KKI6EpY6GXUFn8t68YnqoQmYw+k+q7Tpt3BC+aWtkeS7q
bl8a5hqvbTD4UiHOydHKesQdORbOfamba+09LOgQ5L41Tq2WHdXY+YHsX7w69quKIVIZ7bDc5JBl
DubTBnGZC+Ai8kTuzEiYcYG4LihIBvKGPQ+cEyNHVSJ4K1nP7sE5OKmPg4F6M7zD6NygCxNbLK7Y
Fwx1V1l5tmii84GdxvSq9UiWT+2TV4GxEcunznzvEvgFeEfNNeUJx0jad0ZuGS+wjr+jAsgzQfA4
Q3/jOyFlamRC23sPyIJapba2+gdho23Lg2p2+nip8EGwF4nZTK6NgK+uLV/Rl5k84ZxJzGifl6pp
uc6k7CVyhwBN9nh3GQHayIRb+i6uQTRjMI2xfNMda2NHQF4pDyU8UywMKWMljMDb7ivXfpmNrM3i
WIAwKvva1gwrQTx67aQZ8Jf0/r3hwD2E1osWcWK5Y61dIWbNwnRp8CyYX8ai3KazNuCV9ugpZ0vW
mLhpjYW3oexgw2vlNYmdXxwsKywSpIcrrUsEaeJ17z3KDvGRoWcZjZ+7BMZmLt+jsPJdydYUMgcp
a6AtNuFZsqknGGaobQX6tEoKZ5317jntCAQTS60kZF7oLaFDdBffDnaOVd9vm/aVZ9+4JNrN0ru2
02VuX+xFrZ97bUAbKkPoPtoWakCnPsoMbU02BLRHZhoSkznjtRR+j0igh74QdO3q1lXnsmSXkrcQ
JObJJQ7U2CXM1yFHPI3aMPoGpuFt2tyvBZ8zU7b+B3TGebVhhilqRH5FXmj+EeiHpUjMm8aau5En
HQEf+RHPBS2AZB+ycDq5PxNa7HrWP2doMmhBiwjEjE2hx2yEZYg7Y4uSiWIQY/vOiNTZAF3ElECC
Frt7LnJOlP0qMu1XVObe9fSFVxXlyb+C1fCmHx76pR52tLeCiXPQIukwfeZ1eYyTs17WG52XG3EN
6vTmgZeWAxI3ROkZCpkTYbWAarP5zXGven/JnAPK5jz5jbHMHQDYIa60llql2r8xelUg2Pqwylkw
KelvKUgD7xIgtaNKqIwFUfY4MvwgCpXtj8tGPIQQEzUmuuiloqPkTCwbRyaCLbpvmHxG9QqrHLt8
QSWHVjW6UsQlBDzKKRNh6r5djWJXOD5heoBOlcCK0hnoW4DSvQGpkEec2Mj4uzVy9xyhKX70QBXd
ifl7CgXRejHCch0M9tZmp6LK3RNZamUx0HeLU0O3qeUXxjhKapBHmk04rkZNrucGEyDkguaxeTLS
DzOBUkKT3YTxhQ5M0VpNOVPaiEpOp6wq4ld4C05+dbPosLSwACnDoG9hd80tTKHsuXXwhEAMqO0f
AUpzaa9CHZcatiaZv+yW82cwKZNZiI6P8SygHNbGekjlpTLRSChHRELEPQazBEnUzDdwULBD3JC7
S0ATUYRfDpCxDqjVJKxP13i1laspvBBUW5znlmppRpq5LaZ977HIDJZtkPT4fLLm+phCQ/fkvVHP
mTB2UQhfP4RxAnvHwjZeL6DhndOWRso+iqZBuY/CW0GfiDda8Jx5tk8G3hSuu3KZ9MSds19exXIY
kchoQtwD6uJpqbPMyDvPDpsArwtURZ/P5AdCEKITzUNsXxZ0lJPne5J51JSVh04W/+FBmblbyn9q
/8Q7T7/xocCdriFuTfOHMS2IxqYLUTSz0DZjchLbhD+3R5cC5bPhY/RYD/L6lcPInJ7eScq3xmwW
CTF22z1Welhx4Oc7WMXYOLYE6ALsVfA9k+WdXVnjJQJ2YwaQ9qdu29pwFaul3X4J//4bhsG7anD2
LjS0eFne5W9RmPLsezv8JM07khpRtVnKFnf6SUAM+vEGRyhVE7A5PqMENm1ettIw2AMkWAsEpVTH
Yjh4Q2p62CHYXyG5hE6QaLxKM5933qEMp4T1YA03o+7/uXUMCwHtmwUgYdCbdQe86BOxq3UYQBrC
M2zyhMygqdzmAa3uVvwMDoLBw4u22OiGaxuTvpItkeiu8M7IU7ZF4Ogt0+L6rvr74Io/KvLRZA0u
/JKC1hq+qO49Jqrd2uk/wK+U+V7TpX4PiNFUcKWK/mPUENmxwRVRBJoZS46oYlinhpa/6639aENy
rNifVN02T/rTglwCVYS86JKA8uhpqCozSPaSR8+OdjlmAvzw5WSFHrNbgb1X95p6jEdSc5VA69Qy
wZAU/SlSR63wO0xxrL9y5Bl5CGaImXFxx/RhZ2dQKjH96YLxgXnj+io1OvDhvvy7hBoq0t6sDvNN
l0W40VmkrmglBEzKj+VqL81pNV87yVZRh5ykN5zCNjqpoUX5gbogisxdkxrnRqgE3kj4BWt1Jdz4
Wkj3oFD6jRgUwV4MxmYNxWBr/UddubeKWmPhqAT/htx5A45e1W2xl4A9tSGPs7fv6Czz71imq1R8
ktBPfbfp8w/61l02OIeasiZT3n7OGXAuvfTD4N0HE15grbYiYrkjROdJahsmlE6M1HP7k1JZiQD9
nfpdtkwnK3ejOwIuAxQiW+G4km3m+LM3KGsrfIdr1kMoGmzIOKA8T7LTtwVFW4xAkcZSM0+uU7cU
AitouG3Bba2heXq7BESoyuCoCefHhb4U2vIU4D89Oquix/eYaq917W3ABlGo3j18THFptAHhyj+c
rWzICkApgdX4hqudHZrwhUuiYB8JKY5p8mzLhgTYPJiYyY1QKHc28SfZVzNP++C4Bxo0lXRPmj4x
c2V/K9r0AgoOJNWBEpymtIISN6ADgRZQad+5iA+GgSqYhsSbincBLIKZrOcW7ZFihN1So9m7UfDP
TcRlCL8FlWU6zIdlljDWEOQ60lOTop1v9kctVn4H6q4rccgIC5IlrO7Vydyt3l4mYB6zTBABIzKr
y5h3P2P0kcdr2VyaPtxWzSprWLkV+TOsXl4UIH2716yM+dV4MnV7G8/e2tZwB5LXkGsdDxpe3zd3
eJuG9inT2cw1y43Dn9BYzxmHPO22HjYZ7uSDUgY4w+aQa38SbFK0N4/3NAmmTzziEnXNBOUlBSOl
8tYNblfkin5gqEazIEWyB8BO08BvDL6b2z72p74dV16g7yqPjXJsxicbXgG+Q52CQ9AhRRbdPbTZ
/tpAX9qrBJZyiHylMyG+UoUo0KjnvJP7WMSvZeoQsJ1VftPCAEk0Y1MHDnOy5JizZpcBVwiXOmxa
9OIq9sXol7R+McYK6LqBDdEM1qg9jDrxa7RUUtg1g8m8uquavcP1jYBcGCrbIG2MfGzwzAzqcZRS
RtC8A83oJvowjs9cYYB25laocwv0fgtW6YfIH+mQQoQalYfWujjLGVOcYwb5PwmeOygSQ7K1iKB2
OwOmoYKQQLoaI2tTJvqrmDFZIdt5FGATkA+UA62f1iFerotzT8bs3bsojCXcKEQC0fBFaG0ALkN+
hwUbHhK5svl7FwiCdSuxHiPtFYLApp0eA1XuG+rPsnmxGXdTgEOv0NYu0FWNVwYtG/kfx0uIjYz+
JfBKpH7N8d6Jt7ZoHhuYV0mCFzglUNyeRU9AYoJZVPgBClbhS4fDMYp3MWABr2Ogxv6C+WZoe2/0
XV6N6weg9jXz2eKtML1NB5vemcetBwtzAOpd/hc3AnE+GPyQRhNGAk56ar3iaGQxN0Bt1JvTpgfq
6tL2jiPdgNnbB8HFMqxdYX9CcLF5Zi26O+X0V3U2MMbyHAr0SaHQNqPx3PRMOGWNX1Ryad4snVn2
AO8zFYc5b7BzxLXJ2dqZ8Tnj0yYEeiiMVaJFwOghZuQlSCUKsrBTvpf9N/lvKWZho/fxWwqbBKVW
XBHxhTSgR4bS12w8zBx51EvtsWMHodFK6DsXbpX08PzU2daComRKA2Whj4XtYrCbrneLf64W3nXR
4tfNgAeAqqZHrRiyVRHDPdA9QqAq9jMibp3EGaFS74VJQdO7hxa6Yf0be3e6k2XoRhnrZOop7l6z
7D13vxQDZMrPMGL9DT4uIGus84Xeug/NjzTlQQ/59lDqOO+htg0LwYX/mdKyUDk9FMI+20Db/b7G
98SW5whIgaSWU9ctJI3MglcOsyPO7LUc9q7rQldl+140K7FZ1qwmfTcz5Wpq1IiXZpOBXtd0B75k
oXVNvK2iO1rmczohXdDcbC3HixTieruUg51ajyVQqgV7UQh1rnS4jQX4mzUwnqCyEutoNL5NPX0V
LXcoxjPY+9TwZgo7bL8HulJXZ9TjRQhDjbepB9KvwBU9X9NRLyv59cQq8d6txSVaXhIG6ibrBdmC
OMn8oAPh9wbm8saw7spmV8zjGiJ4nPanEQhb2cYOcstYxM9JGKE80wk4y9ehiolJLCl41mYuWmc1
sKQ5srzWfDvc3UJ3vhmpwFbm1ngWmxH5eLUhGg17gwK2zM11b1afXTUeQBuqyaYcrW/DhKIISIKc
/NoBUpoVxmHJdAzUhFomYlvpxsPxyRrOyBOaJf2p8+J5Fy0wj4l4Ku0Br8tmN1csm0T3xE39qbpO
4GEe9a8GzyimHUZICWDTw86zFC2CnxCm+tdqNMgI8UdERyJdjBGb9Czpa00Orx5qRx31OxvcYuSy
5Cm+pmjPyvKq56AyvQUHXz/WLQY1UAoPMnT2Fcd2JfsPwGKK7Y7OImrHS5M6XN+2h9Csbm1dwMlJ
puvYF49KgQK6DLpiD0Baaw/uz9LPtsazzN4nB9ZxMK0NdakjB3tlWiuyYj7X+BAlO4aMe6MorzIP
tsSfaEbioKgoY6KntmJRboRvMJjsFBfyz6K/lgzFyXkBLGphMBQu4IYOyrcGTmkJ6jo2I7K3DUwD
ofwaoDSmlWoEYwnmlWPgmzHUA8o2lY0fJUF8ZvbgjGB3nrYdjYmmIuezEZ9qgAoNG7+WxbaRKDFn
J6dOv8Z03ESwsezZ/qpZ52Qvnb69weBtLL5y9ptqN3kLDJ2VkWJ5yvQ/OAwubGSjA0LELBCRVBsq
pTt5+3h6r7PsBcKrh/ffeCkn3ZcOzK4Y955q1g7Kjd6dFLC3wvg7AmAZYMnb9llPp2MRMmZMgDNn
YNkkZvkYxPPSBfrTUCNWlzF+R2UrcrqbeA8lnC1N32kMGhzCRkrAcqq1dECdKp2tSDPVfYL+XyG7
feWybZVXLxKtKv3QgwzGw9OMPgLNYG9VB43xTjftBuSCw76Dl55/BdQn0viQdsvqKfLloTpmQQhL
B1sTNAZo9ZzG+hkNCrsIJr0nX2dsFpFCt/eREV9RnMvjewXkTobNm2/GHEe9bZOt7T63KEaaLv50
1TQ8JJrzZBgIGc6ovMo/27vFkwYIiq1HS/8UgBmJVcOeSI9juhvCjC30N0h8b2ZsbLmCG7M8MtNU
lViX/KgOy9EZISpY+tJE0s9eeYigROO2m8zPwUBXk7jKiV6LcoKvAaUHYC9O71qksTliMZnpDg6M
Gap8l0HFAG/JDrCyieP90tc7JoEAndiRnYjxouKU4nbetCwUOIQFwgPkafI1AJmNumuqTd+EzVpm
jwB1WXpps/GNCf12pn8hbQn0BNCp1ZlZsxm6VDjrxIFYyNto4HjNsOIL9aJ3Dh5z0xbi3lDNmzAP
70k5rdqa69UirjdPF0mNaQfhIYqaY+hlr4OwoZaWMFq7U0lJFlEcjbW9NZN4G9cTNAMX/DXyXWqj
ODmlIt/Y8yJyrEPj63dT6bDMEG2soXjqXQQwoomZPaRVWEyHNvRJr/w1qvwOaaLKz5hANlDU6YJG
BFVgkDEA4a72EMCW4M0EKeOB9SEbmOU17V/AkQZw45y8nxksQrFbgpZVjfYjP9gmY8b8HB0vtjyK
fBgoNYTfplqjfrdAPgu4uzDiG3FlWW+kGjLIHF26aSbrCkG1p5iEzQxdCdydXTuZlzs9DPBUEdQm
w1Gxj2GY37VxDPqE4vdk91+c+IdkfIeUPHjsHsivDMt5d56vOpVjhLypZ9GP45GXneQItxnJq/I9
ZAid06prr5NzrntkwqFFF9l5xGbGQ/4+P90j+yHN/yFL/FGXM0fG2kwQ0uep+094mvSig989CG+i
qsUjRfXXfnKOegGUXsF2y/T02ObQO7yQRZ5gCv5RXIFbE8gAmZ3Z8ue5frVYLnHOhoWwYXIrLfaJ
dja/T1XXz66pNjg2zjDgku4I7/qx+R9H57UbKRZF0S9CIofXKiioHFzB9guy3TY5Z75+FiONRm61
uwJc7j1nnx2AoHvzH9ahExyVIirtCj5dpYExCpu8o8+xCLezQLuWkzoiXNZEolJ9L2/InN4VFWc0
p70YB27nf/sWo5aLuAzKcYOJ//KgcqOAjRzkoBPeeuEsMFOB1mMO15IE+3p8JkXmhCbTlh4u70Se
I2yWcELLXOTbviY8qi0Ja8ShUSGCp7IuYml4Sqx4TZB8BdDPJnEthPirMvAQud5FWB0brdo0+Gqa
WWrn0nBAmRMUJAVC16l6MKimthkdevP4UOqvgnFwmPxZvo9MtNrQSdjVQuLdJWATzFxbWSJlaqc0
8PdIp43oK+NC3kKYCBgLGPgsJhmdbm1ANmZHKEgRlDCcSC9VoW1AyRMavIGqVud4lhiRx0jkhwyg
YTi3PSVqsvbZ8rsB3qFFxdWeWCBpr8FLgHA2c3xGzW8qzG5FAxegoZzV5KxYK218qVlrc9EkSdqk
WXTJrd6tVcxDEzAWigopWtyAbyqMRk378DXanvAMTQ/q06HV0FBseNW5elimhSP7ruH3JmhGGS5M
KWYbDXNNqANRCWvwW2IQpD6M/tmxjZUtzAV0BSFf285/ZNSbwIayT4PMNYKaGQ/73n/M+jYcTzFb
tKq8J5B9RS0+G1ziXhS2LNk4PtWoY4TWXM2CYOeQLJDUUayMEGpFaswMHyMVuQA61LHZ5uW0m2G1
ylNwKDn1ZcjoAmPTvph2IibBAkSanABRlcOFjT+kG4Optvi555GK//hVzckUl+0ZKlh4jbtral1B
GjM/JXoYqsguFl4ViUzaCNbdnzvD2Blsq60mPnRLg2D06FIYucw5Kt0ATf/kPPEpPDkSNmJJFqkr
XXud1I3wkdKtsoMZmF5JJf0MtMko3kHcclC/RGhXZDTlfF3RoKpHaaJzMXqLBGPkcsIpIeLJ9qM3
sz+r4ZsCq3jE5HZEqJb62a2FJlQmmieYDCPxr0UW0BqAaBsV1iyyXwjpcIg7GU4S3l/Fz7ig78SP
mg4zjoXmo8LgaXgKYBctAgVkDZ1ylbS/5Zam8aHFFb+0Ez6kGOWbZbV3LN4JIUzzm8D8HWiCfYqh
1Gy9gNa8yE0A8RMzjdZ8NdhayfeYe61V4XaBwAM2WQl36NrfLGVSGhFtSY+/6Bxw7s49KybAkZtS
n2v6Gfl/JZJoiecOwpoAd6Z8+fKbBHFZs3i2YEF22VNd0Jdpl9W/foNnabIJEZhL2pPdRZx9OEzB
q6sRho30Ig3jeQkn9KpmkAWzlYsp6Pu+a7FoeOnFv0CavLqvjoqcbPVFHMdyDeCTlaNgh7O4K5qn
DCdkKWnH4uSnGfGgLCxwpBmr5bKyTiEc8oZ/mVlv3NpVUdSODB9Cq94TkKUE6KAZqnthGvGKMpbP
j6AEjZqcq5dlQZlsf41BD2x2e9VcSOilF1gXM4LkxdRnaYtKyZuwlOf+GEx06/pbmcBy9HIvGScF
N62eqgocrmYSXBb/RAWFMcehgiq/nY7cK6pdgz4eld2cHaqGUcOAzIdc+vop924cbBPmlAP+CdN3
ip8PoWW8tpBvqKhsyE7+SO+GcDmjzlHxxpHk14xNrpkbYParmlmX0TFhw7de28uBY31W0Y0RRNH3
6xi+ZbyeP1TjzlrnOSCU8geCEsgTCm48zORrI2MPS+MQj+vVFN7q6VG3GRREJrnScwH7xjp7M2XV
NdSjCgxQVV9Nanmot3hkGUBQI687odmgexN8hOyT8CMMqJO0IycfnKhjtAi1GKQAuajs7YxZjRJx
sV9cFSteNxZKt2uXFzYHNf2NgFgNPL9kJ+u1R9RAg9NQDtbBksrH2diycde/y4KL+kX+bvP5hQmk
9GeBkBaATUuACH3JG0cYMwCUwaw6MXBxL+EXLPQIynYtS32KVE8CtFNxVBfHB/plEbhbHOh1i3kT
mI5sdp+QJbP/T12Y0gUCDKa+eQP043S6uLX4nnVDIgZYaQBhPCrJ/dYu9XBXcoiY3GHFEA4mDEoG
aDlIdDVcl2pCYyepqFArMmBTxoawVk2FEgiwgEKnn2IKO1fq4F+6BX5xUBugXnWY4TFk2+QjSq/s
u4pOOhzyyM2j87LDqHO3L8V2xTkOGRwRXoFJ22z+S7HpNfIlqAHNLY725siNFQaRbteVIBdWc/zy
cwbcw49ingrLwAydoy69BYucMUdCEsMaRhepJK5Ob6FOr6kudsmQ2azWadK3+TTbZQTtLV742Zgt
5cB1/iFjUwnQWY3h53Iqx/JPXBB7VjoSn1ZUfgrMCRrMBOiUoojtv7nz/6i7+fDKFQzOAzi8JdMX
mXd3xuY45lQYrDzoqM2vwIFtRr8JiuggiJw2godFaCwE5LF4lvmvjgcGFTRR15zhDPCy+Lvg9GKE
2ksuPXac/BqMTfhzUnz5HFYtgXU6BGomVVSM+hUOBxkfOQu44oQrmHSMVc8qWgv6bjKePVwojsAV
lMAGtx4Y0xWWVpn0IVRcyfxUqrEn5PPFLAsHcSxqwtDKt9w/czLdple9RumY9SxjQiJhFAwVjHYd
E1MxX+boYS7HFkS3ZSqGLJp/FnAC5OofD8SsAR6xRP0HvB7SEnFM8NPuOxx2ff9nyoBrAvIsHNyY
2wZy7Pmz/i3NR6WPof8gFLaeOo1pzAy6InSpdSbN2i2HZidTZhDNayXqwVw08EawbkS6IvCLTuDA
srYFIOGy1AwOgrogTfcV6u1+go9UQBZOEmrrkUkHMSWUReiJ+GKwX9NmJ0L1Ro7DNW4m1NiYHaF6
7jeV+vJbbE+L8RQ49AN2SilHMIuGZ8TgZpxdhgy7hQ7cKl7N8BKTbw1WGDdNoL9kFlAxSO0tCvOZ
5dl/jlPF47iYJ8MZX3YW+SmJ5mZieFSx1ZVyuRPxmmRxmyQiNZDVwxFu81cSQy43rV1DH7o87CkC
YXqL8bkURiPPkg9dtFTd0SfouGTCXTPtnL8X6tQCmrdCfvS7C/RUti7dOJR1dFEJ8sbHRZP877p6
GTNSxAIfXnqllHtbltTcMnL+r4uFw0hFRpFCljxcYZ25RUiBEwK9QKhbp4A9YVU5hYVDBptPdax+
La5Sjc25qeEbAdys019E0l7Duy7HxsIfWYg5uiPjUyo+VQC+VvOWsC7uGtL6PZfWX3CrBf8F7EaR
pRqrRXiV0l0LkqMHO79X94IJCJcSudseO4DTdhx3wiJIk2nlhXiL2zjdiZVMh9LS95QHto+TAQBA
FiwzqneR7wNaWEV4OGC/jlHVsupoCYvkySoOp+fiLZMC+A/KUcK6o+sQgVNudIx76y5k4twegn46
l+lNsuI9qrk3o6c6kKpNLkZ/xfxVIEoT4SEO860yyCwjZiRAVjU4gWCjr09ePCJ/JTMqGDCAWdpK
lNwWJ/X4UEnuO+bnyezl6IlaW2jvo4ZE2a0p9pN92n+E3bEZz0ZxV5mRUWJOwJr+6EA0ZUOedBPY
ilkfVRaXRy7Li5bVOyVn+LEeOQaAIsqXrn1a/UeJKU2A5TEu2cm6iWyeiOE8/uKnMSsbaGphYisQ
obF6/YBPG2FkGG1ShJTBgcnBwAgH11UqbtVN1C3zhjRDZvLKcdmei68xBL3cZoRIUVBjVs5A1AT3
hd7hlKgUJBAWCC8IzZb0KhYUg/MAv+KK7Bm8aVQIty2TvQbv7QBdYRN6LGxnqRFDVd0WFDyCahBv
cVXfDHGNXUTX4Dhgk26AFUmXrWG6pv0B4iryh4eebXQMRHuOUe5/Jv4ZOhwU6AEB72rScPXFj6AR
g9lGK8WcT7p2gO9TMEsFxC8+4krbNUK4VUXSjcDPKjNmcEMFkShuwuxeTBP4Efi2trZOGJDGbIbK
rUKMvmw/ut94aoxDDVYKSon3cXzyqY14aVgRUBoLajv4DmdqEdghIjJ7WVuTgjDGdHHVPqWNsop/
Vn2zph+LfLUAALhS3nPCjC1wMPW2EOnfmWVCt4P6KFN+/9YsXzbm4tcSvyWdiFHNWBkMBsPEWkHT
pc0QcC7QCdTqc9oqstFU2z8Vk9dVEuPWnEAzL4E+LCIuXWZW7F/LNlYuA2q/XTc9AYcWUVEojfkA
OoG3FXWWRQgA2uuQ+aBKJaoBe5gjJwOiITpG6yJh/GZg/suZFfUX9AKvjrmquZrYhlbSY6KlWQ3/
yIDx0LfgVjvqtxZ34sHR8dHFTvst3U47hBn+kaCu4p6WaINTRgRgKgOx4axErgf+P0NuI8TYKTHb
OXTCgHyTKpCAYjNnYPdNO9kZ9IkhILrSXRXhLWT6HKuYzYhnXSRE03wDXlyV3T6vc4JWtbeoanZL
Gy9L6ekM7d2e0XCU8EQJ/IV70h2jUzsSC3KaIPMqmB+PC/8msJOh28fswgH7KxZYfJzgsDAiFijI
1w5phv62eSUqBlbxTF410jh/UwVI9MJ240PTZL1D0h+yN1/bxObg1iIUv9i3gaEYUDPv7+FfMcUp
seGBCNZXzTt7SR7+jB9j9X6lROlhH2ogUiqdZiVLuw5QWjFx9p4WjXq3qcDu6tMyEKAnVDBBhc/K
nV0A+1IrvKGVCSTimVf9g8hO1WQjsl4Sz2F6+gBGJpPSnHnrnzZ+0zmabmFi0Gdg1DfUj0T5Ntph
o7J/BR14kJrYjenCFAlaJ0S0RmRXhBLDTpptpU9HvCdaTvDS1NaIYwlee5mKvi/bU6yRHx2DVjwV
8lRCvzyVZJ+hLsGKfiFLjjXsil0LkaQ3cLoA1JfZaeU6uQjauYnoa3WoWJoKPxwsdrZhJkw8NEr8
gjkQsfhQmZe6SmSN5tQNXrb6qOy1DpZDYrmqehN/JAsN20jWxhA7OQUVDwRHfMDiHdilRHCbhnMS
thHuqyCAXQrC88i5jjobFXRLEYKBQZeESjlc9OK7oDmyfA2BxV16gNEVpmnpWzPvLTw842EnwwYT
aAtK0nGFXSLsNJz+2emQQ1LOwmDEw85/k8HblGagK/yysFybGAdg39PUH+w5Rvg+4ZPVMUXjYAe+
6uBSxrq/LuBTmjzU0aKSnWdMzd4mUEVD/w182gXEwwW7iJn/NQBgXM+6jNefCYzKKkbQwgkoZh3j
HeSfxwXgA5wOSE+HZkPgRiS/Jlo1RcSAA+prkEcgRr9mcAklndqBU5Re04o7plUwLv1HqBLFE/8T
hnEl4wWRk9wQcKrIenqL0GGHrVtpi/cWYy0xIDZEhZuD+zDcuFlnsLKZ36nHqMJrWjfUaUt1zk95
9mlYrmLAhuBZt+IvFYx/BF4Om2OjI4cpXrq0s5Qnm/0G0BDlVIMfB8FIAOYzUwZZ/Ezv0iYw9nVy
GCeVVL1pg4GEVVAomuqJYyf60wbIx78oJWZCQPVzbO5a3cV5u0Xhlf4w0Si1r6DalG+97obTX0iu
eXAwdZRcpyzFrZDv8UY4XnEVHxoRWpgwPaB1QcvRbOFFONNwxFYDmhxFHQ5Okvydqw/k8mriGsxv
aLhZp8ny70B/8w0ITon6IGfwC4mD4sijQmvwBWKyAlM4QOdGub6meMmnf0Dv9Pu8PFRyRaMpopKE
YsJwZJM96m/LuPO4TRarkFYsn1+LmlwJ4gO+JN+SMC8zYOzuDGhgCZX4wBPWEfCJc4YMXfgDGQTt
wr5VGni8uidbsAtJYlospFc61VAUvUJ47oTjCFCY3aihqPFqjL0lJ+YHQDfyhpANCxNuhIAcckgz
tgCgM3a/vh1XDyYdbeJqBVJOOzpPr7r6BRrWhhtLv+jQeH9n4lvYXOLs1LefZb8N3kKGWG/iiyZU
fqWfzGPxl3/wJ9oxfFMYz/5xVmkUbeU6A59bDGRWA+09JgSou+a1ZH1xiaTnzIdbMB6lx4NoqC6J
RfUqq4dOwyfTpOgKMoi40OfUHsDM8IbMiVsnk44xNybSSV4yKtA1epIGtUbZ4MSv15u0RwwoLohk
bl5r7kjjWiurGyidMKRTML35w7qjyU4z9neZj+GYrK+bYHYWFK7ESaBkP57iIwpP5AelOdmtih71
q6QJmYcnwjYTC9EZXpy/hKB0nOV6vuoXoYnxyBaVWKA7QuSlOHT7mHlWBtvCRg+YGY0Y31EX9SYt
0Jgwb6GUUM4V2CAGLvk8YGCEr4PGywXhDylEM5YWbeZ7lc1aCCGglSas2sw75bXqafVwGsL8qIJC
oZCyaN3h7E7J9DEPSITZe6qx8nKWeW38CDrKxYhAB2ypg5/B7F2KjYSxLEzxMSo2Q+YWbFyQSNYp
CAVb5qvg1aLZd4ZuQAe/MpVtTe5TKtAe/Ywoo+AemUu/o39XqAAKkLwaohhE/7jQ+B7PvHhFABeV
+ZSXvb2jA9VXGeDrrPqMWXdyDODJCVolBNmOPx0jI+OtpQMN2Wxy/aEb/UZO8B7EKMyGVZFb0Ps4
8FtIDWbxUnM8/QrH52It5VXAPLVEmSQlF4tKX8LpavZDaFA6RlTMrNFnw1xLmTAtOzP8WujZeK1p
JF5m+ofMQKWq+t+m6G3MKVGp6nBZYftP2DZ2MgqdPLx3TOGSat/120L+jSz5ZWhg8Wj3fEIaavhl
Q32R/G3Hozg2HF9xTz81h8nNsIhatT6XqkKSjV9kWu0c2P0gY3REvdodWpmU4cAtmw1wJoPVeMRh
0RahfuaO8Rdi8smqGm1GM+DOTAYxPVmfhOIXCM9AbEjTxpay9cGSlohF3OJMavPV/1kYDl8eN8UE
R9yAfFSaiACJY9Kye2KBleEboz2SSL1EDc9YE2GxP9d7XZvf844HnhDpvpuRBe11fUDST2M/XlUw
6TnD90/zz1kgMS2e3xaEKajeLQUDU3WDA2T7Vxr7QPkTGI0IlXqoUf8iwCo996fZjHw67Lk2OANg
EClBItwrmHEl+aeFGM9AmS08516k3//Ez2CBy1grVrvhsEc0WqovnRZQfVjRcZzP+rRhMKhVb754
DPCQTvcJQ2DJv0aIvhFXgduk0OlbibiPMPgs4uJaPYI02+k1uxHmhYuw2yynV6SnbsbsvVmOiCh1
Q4regLKOISXEhXWRneP+YRqPbhMQd4AZZXGI6IeBwRroqvG8wleNHpORjNh9BCws/yPQ4uvw7IaP
st/30cdUIO3R1qXA7A29n1ET6iYggmaKgNwmOqSW6epafwYRwfDV0vZFcph6V5wMN7VeMUBZXuOx
2GOeBp0EHWnBM3fPNQSG7xSUEmOHPEO0JaPpqw46jNwVuZEh/PLZsC56VFFwKccuTXCyHgmFK9A0
+Y7qhzWA9eCNrOeKJzsuy61amMd+uJWKy+xtn6pwm+WP5C7gB+QThpnhLYjr5tD7u2FA9h6tuZBY
3HNERvEhmrSTQPTcQPZRl+Kbye5rCipQYQEYpu46otQqk2izXHgTcyezco6qg1gdeotqCXs2OUDr
QykXvheLE0jFgJE5e+4TsVx8zJarJbeQx2PG5Ts9h7qjGbfpMwUr1JRHDjGyba+1jBswEx/s09WT
9UYeE/YKOcxg3Lxp5z8wnq8gS6+Gb3pkHybHvILk4f8q2+g1x85I3DvcYBjlf/7DuMMQ4z+TY+gX
vhUyWOZIAOaP8rM+asOqw4KbbuWj/2hezUu+6Z/EpkAiEb/jh0K46goat/BDmX5iLvdC94F1HL3o
2eTZRM2frZfUKXQcyJpW1Sf676FibbaTbWBlICc/DSqQBpJTCH2RiXKYa9h0QWYKi7cKqhMyzZVh
3KOhWA2QZeKzzIi9ZRDeAjX1LUN+jAtl44TxmJCfqS1VZVipCLVzWsC42yGhipGBWKe2AohQj0NM
qSrgfzH8mJlxk2TUiDTkj5pfGUki9zrhPuvQ9CG8ZWGFIS7GZILHvg8LLardsfckfQsnDuspG92B
rO0QOLFi59YVCNThZPdtpmv8dsyKNwl45m/PfryDHKRIv1FO6t67Kl77+MDvJPG2M9aUNPQuJUYa
kIzS3dy+0xQ35oD0KWKgVx9bwm/Udyv5jQJwnrl/DTibJ6ykIf2XwgzN2/oawa8RhGupIrFiZnAK
BHmTh6kzQc6PtNK1FjMV7BcjmTFY9RqAtBRFu0j0CoOUnPOSoPUWDhIl0jDll1pvTgXnb1c1NnZL
ENCaWPdyn9yzG0O6Qiix59gvbzB2+WH4FdON352X8SA0uSrZzw1tINUbAxwyumnoA7Y6YrFqe1kz
6Tp6oYkIoNhjNmwju2OiyhCDO46HLFi/RY8ENk2ULWm/Jl/QkdBmhAyu1/VHB17AcA/r33DVYMQr
QrQLDH9VldpWiXEKrgR0dpcJ7ZG8Xx77RpOZLiAJBG2pTZWmZmC5ONIjecN1u9v1lrbus58xzT1J
gqnXgzMu+j39dgmAPsqid/KGsZXFVhJHGlIEDMY7WlfSWBd2mMhhL8ZwRZVNI0iMecklVh4UBuws
Qn0YR4dKPMALpSFlB4NNhgm5BfsFD1RgmvjT5NEVimdU4puLy2W1GYgJfvgYet1RXdoWmdXVAbqb
1dzMGUI0TktSn9iGf08DPPj0n0IjymLhCaGelr54y4QgVDODdIHhaCt+WHg/BR25M1hKpPVPljzz
sHSRa90bxPQzWyfgGTXLOgZRlA3ySf4Cuo8k2Mu0eWs/850ae8XB7XLcVDCVSkBh4qTYVhB+49Rg
K94a8m9IPItWerN0CLKtZipHjXfhlZlXMT9LRzAllY70E2KzU2TWesTLtsMTuoUmOrJgKuK3FxpT
T8haHB+mZiuUJ90qFouiTQI5oqQ8MNrIlqNso8TkpCvvbTu546cad5dWSy9SzWgpLL3eT11zgs9Y
HhBEegGIi5qdJlDhqX4s/jPkAYgMUnE5G9GhqjSKkSUcQ8KTUaqalv9SremSkD/coaqX+wUr2Gj5
Jx6VCws5T/jg5W8emV+GAixE0Hs+rALyQMnH9rIa0sSnRtIcqWgYYyEb0kIFrzAsVvK3MQCNMoiq
Ia7WooFP1e+Ux8hq1S0GkUX9MAYoH9I6oi6Bv9YWuqOK7yp8U6XJjsS3tozPBilwQxDAqbbbcaH0
4YuZ9yekFNepAqPI05uBzkGRT0rcHdTKYsyKW1lTH9UsuU21dch4HlKLvqxzVCSQaDzOBU5h+TLa
yr7DIt1Fi3eEsgn7aS2ZULTYoyxlulYTgSmD7JZSfFS6PbiQ+pjrZoN1pSQ/IBUx2W5dLJZWpcAn
gZ1cdPqmVPtLHZ1mQXYC+YGPgGwxyFrhCjqNn/4zJbdWEz19vkoqBIbqZErzKRQ50RhvTsaHOLa7
Yap2I+nhkVyfFKl5K0IvgkkfF5xXBToI6CDjqxuvFkqeYGjWas8MLHFSbXCjydikdPbZEnW86SCM
pvhH8YKIJ1MmLYVjlFjEnXSRDBzECU3nDIXlqYOKkRth7q7cOJg0q4wIOfj5xUy756iscryy+V0I
zUwmV1k3OGJsYcqCIwJJVMojhBo2YoQJW9sW+/Kw7Bs8vXhboXb87sndMv6BABb6qYPPZbBvWMTq
4ZiY3+XpAwLvSADHCN4hY9cxI32DB41FwBbTUe0GEibFO0h5lm3CaoSyDwaATpotGWYOPhVw9PJL
k26QMzHIFQkAgPwMfekD7puFSBQSOkwsPP2+4TxB+gVzi7/M9zbdsaG2UOAMmBo2TvDqdmQ90vjB
FwP2xRMCfSFFteApBAyyL8QuWivYfDOsPfYWkjf6E4dAWnrNtePRCqHBeGG7V9CzYOQ7HZBwQkyU
OPWIpFI2MZssz/1sNyo8/aMeXQSEe9qOZgpiqHiOyus0ntTwIpPJxBlRctc9ddwN8h76eZK6bCBR
Zw+qrUiOBLnqDysyJvHkAGJN2Xuq4TQSezN2fmtlujFglrRVAdwsXCx1E6LSNxwF1tTgWYjXCC9K
7P6NKjv/ADnBS+xbgyYOj2SGQwM9AwNZwp3T9fCDxrGaabhIFoU0I+3J+4hgT27ZHwDg8hOWa8y/
sk1zX3psV2J+J3gzSX4EJtBharu6/9Xn9xaBlUmApOD62B2hcKMidCImfWia8MNmeaFutfOD9C/6
wg+M7jAjhjH91xUOQoPc+qzZpFX4ADvVcgoDJGob8uiD9RLq2u8D2RvUXWacQKb6Jcp7xax4my8o
MOxcy9hBHk4oak2b97Duho3f92ZGVbuWJS8J7ol8bJRdArJeP1GZxcGJMReImJ9u8VEfwM3mDrTm
TcU5D8BjZpVhikup/kYvAe7HVEBmMjnOXvFTcPSCE53wl9DfzLs+3IMBR8QLOzVliPqrU3mNjK6x
viYGfnYt48h3ms1djDEjD32B+HuvggCZG6p/uXXBkcppFRwkycU4BmyBdi9YCNQoXtaDsEGiyfIu
+w0UQqZ3lKAG9gr91mj2MhlfE4AMKPGeZMIEu8MS6js7thf9VjgwZutwfAZQtcTI8pRvksTJ4mav
xRm/k7y69RrTnkjqMW2YmHjmxhTwoYNyOP//Z7E99OmmNbc5Xh6MEp2BgbDAVoHq0WZmmULSpQlg
7MOJmqP3wVPILcQzVrJtA51s1VeejLLmSaA001GJGvgIMySTvIZ0KLzkEbdBnQoYZjZsq7hsoVzf
KAykjVtEUH3j4cgxz5tF6oNZ8QnmQQaK0e267iDCTNTN95BdLtkKgZv03/m0zxQYLS6SHSbD1msG
8bpGe50sVSR/44bUVrdVmDTgaUIBBTOGodw6J/YEEGI6GSPR2gBNHI1OVGz5pkvSqb8T3gm8Ve4Z
MbIyOlY7BOrEOa20IdZy/YFKtQqe+EXXLs1AqPxaJAcBXwwyDYw1S1NFdPKmgNFaXou8HqOAFAss
FMdrhduLMEyitcDClMhvg5f+gQ6XXFt/cUADIwWoofXqgJwQBCLzXkk1dtVrXJHgALLUB6APULEL
etK5xGBoFfze1A8mb+HX9C5hM9ndgtZLenaug6k8kxYAFJMgt9Kd9mhtxRvdl6WsR5nBDbI2+Ur3
pRAZoNtVc5TrozSfLfmKA68ZIgi3NVaMaMsMxNkaVDtObAxram6i5sBTXLgd8iFi3hs7WBIQT5G0
uxG7LQC+1G76F5q1QEGn5AwX1nOucVbaPZeUTZocZsNhpr62bgMKemAfUJbVmdq3pA3DxQH18rzu
vtgopG8YRMlvSpBkfMf0HsrdL6bJk7KqJ2708u6METBtbBlcQpM0XMLEeXK7DTZGzTu+fBUiOAU/
EDSx6/B7mbsA5nWeRoSAcJsNmLTHizLZWbEh1hsvZlnecxDAiII1Af6BbC7CfaFZsx3y2E2xG4HT
sqKu9INA0WzpxK8Eo4cHCDSQcLaRHMYf8i+IuapfOFsUqP0C8NeWsU50BMDCZGHeYu4fEP9WbHV5
Uy7cOocfdKjW9Nc0oih7sNICjAQ3jgBq15LsTEeWealhMGSb/zJWw5e8cGFWZeMWn9RhQ0/jsVmk
ZMT9MO7muMCwnmd3G6E4Y6mh65cw0GJ2wPxsEyJY/hG5xOhjVsGn5XCQeXSZ5CzzhHgNUzOwUtmB
vQDnThBXKfIDD5H7Mca8nUJzPAYGdhEt/mnHMqUsFyaYgEgaZexi+CuAKmA+gzDwHmP24D0TVXuO
bqP8r9W/tJEpPw8gbgJmI2+LAbpD861ZPmY/gRdDoqykbt/q9wz560iuR/eAWF8z2HmlP92DWRQD
liXAUmmXnzrcxNByXil5+bK4nXCdOWcNrCEuPDUQJenVQC55yMYXFQGpg/o/dTtcxDN8z3+GQ6na
v6JHuweAQbQOT5yqlt0WEnQu42u5QVULJS5/mx7cFphE8T/xqX5Z++RTuOnb6SN9m07cDxBOKUAZ
uIbLQ3uN/yL++nSSi6T7Qo/Ir5h/or6CVDL6S6+ZLqO8QwVjRV3HhLsw8dtxoLNDjoFrNQ6ZCDmX
sVt/xvCVoOMucIWKyxXyTGvF09I9O2LVffJes7XwLgOSrzROC+kaav+MN47sO3Mf5Bif2Wd3lZ/p
Xb+OPxC8UAH615AYS44Jg0xdchI984YwR6V4eocDigiyX9Gu4SV8hmDghrvKU48BPQLu5Oa6Mtca
TtL/+/Zz1GOZNZk2NkXkmbFzMKyKbB8J1Y2Ebwbh/PkfIecNUzQ6FyTPBF8jM7MjiOSSWws7LB2w
IsmRmHUHrMhxrMgpflsnxss223DFYGKpX1yzbqTmWNGGT6LH+ACKIAMV9YuEEiw+kgAkv1zjv3RW
r1m1Rm1VSK6JtSgV64+Bd0GzCahQa5j3K3AQ9Yrb2/zOdCR6ZvuUcEFrJ/0B4kh/7U1esvAexg9X
22qAFIAqPemdYTlnaM2nMWzBWjYrSt78rlC4crrrq/IODo7V0PBcKMmcQTaWhegeNE5Mbjr4YL8C
ub2rf+zHQKsdOx3b0FNJmaquCRY2YVE6leixAQ7LOuBH66dinM3Zp+w6Y5/gN23axnsUHnV5hz1F
QoQ0xdjsALF1T71ax3dOeqw3TPKqagzWV+NWkpnAwL4HvIcnCEvm0IWYKdjxhSUF/Mq8HASsA3th
KfIJ/+K71XF2QNdgN3Z4cayT+LJ4Qpr//784cT6Xd7TvGVx7ijyaQIZYwIPLL+Ss5sbm5gGHLFUn
tCYcX/QN5B44mnwSKBUFTlbUnpfxgH3/uXYIW/jz7elRADnAZiWhun6mS5Hp9IyRz0usA/3qvBxf
OsFW2zpkXojv7SqBPknVC/fpy8cYGFd0fc+FZtHAxuksiNiO+MRTu/uq7wYgP5GJoZP+aw8kx7MM
3vPW07nIAE1EgKCdSnAM3E9MySL6GY5A+ixQng2W9TAfFsMk3Lv6NWtR5+YvU4J1qJAnYDOp1EAJ
TWfRhAWr5kEYd0Xx4jSjpwbH8Z07XpBj/Zy+jPfsK5Rh+NjCT2pt5/+/B+sDgkL3DP9l/6dc8OGi
2eF554NkN/Ep/CSMeLK1+ce7YrthL6mxcEf5Gl8IdiHPTyfNQ1sNAb85LSSIL741uwYsZ7dwtVvP
yPo0Nk4xb3lhce6YSrA8HnO7RQLvt58h4ASejZ5K5Nq8w9UBe5w42SSRZxVbNUDJ4JpL9pPLaUWz
hIDTl0HqbYWiIPF4jKt0l4cuxl8CxnHEHBrMCrZKeiwCKLx75PnNUSDovMV11rW6S68ds8QJrpyF
0PmSkppwV4X4v2+UYaMjT8U/BPZFcYjVbVhsp/5Yxmc1v4lshvVbM9zr5C4Pd2xaOGl5pwom12KO
C3eiw9toL5oHHDiK5IIaA2GAxkeA5GIeerJ69aOKHNYfYXweA8xDxo+uPxf92eovmn7sRjI11tMn
3uWFcjTabUsOc473C3S5q5jtDNIpjVubHqbqNETHVjrRufRArsauLjwBx1AsNqp907qm9BSFDXsK
xMgZ4/mgu9f0pYlwKyhesU8ZhtS1kGfnt6znKvEU8sRM001/ZINdirT589pixwaibf4j6bx2G8eW
KPpFBEiK8VUMyslKll8Iy5aZxRy/fhZ7gIvBzG23LZMnVO3aAYMVtJQanzJbBekzgaJHgagj1PU3
RT5vkdzkbHtmvuRbqwQizlZD4OYhQ1fmQz1MnSrA/1PyrSFfh91fnm/fFF9l8mOWvdWoS2AiqAxu
QCzO2K28ZKdHLHaKdtSCuNBkbtJfWnUvUs/0qyq2wC88+t+O1BuGWmQi4hmMNcpM2wrhMWuOqURq
G75Dw/Pd7piM65mbB8uKPnVYAOGisAmIBsHXR69BHlx4Jfp3SMo7ptukd2h4acBNh6S/8BPckBhi
CpYcPaL+YQiWsIL6b0J+rc6duS0xKVjPMlcsnBiTrOQWwvutELjN458G35Zo0UhoUuyArB+ivoh4
YTxaLKJgKaXrdl9VDLMxJD0I2TXut3W4CRt3ZO47HEXR4gsxlIQfWAjW4F0MEB7N4rwvF7AIZwwr
SFTlSuSM+Grjmyq8WiqbUt9SAFD4i1QmRMEP0OLgwxFS1tnhX6ljALKLNZE/fiPUm9pJaAzgGXF8
HxbxeOj1pal8VD0KvR+/YTLUvG4CVB8Bdk4iY9SYY4bJWpsH4roNf31I4fCTAPkx/O77Syl+pjE0
N2wUVlXwKOBM1d3eRAZPY+TPFnrwHcy2fv0s8l+PseF7dpNmt6HeDiS4Jxg4YxnMrczHv/UnoBoM
pLk7JOzk1mH9wXHrtbCqrN5fYgMJJUnTrTg/ivIa/5YEy8ELGibknhXe1A9ceVtWMorClS+u1Iql
A87icLPkzTosNgECV2DLksyjAmpaWu59EbUnbAnDAX0xh01iIkRdylCZghnUcQwqXAPXbPQq6Skq
HRNNQefQEAboIeV433U7FY/vhpAQAgu2hbAvjLsyrBWWmhHvVeFShPB7v9jwM+MkC8u3wje76Mg8
q3MofZYVfCS42P06Yoo0TWoUTDsV3mrhwUclwZb5ibzp010R72njq4gdz/6eFINgKoFTKb+1dzeH
Qx0tJ6PX2T6kd4E0PHM0z0WLiqISsImxj0nVDiJGQFAKMuSU4/JLTS4TDwD5Q0WyCtYIB1PHsCnZ
iMlCN6G5HalxwbrUjRdgNIOgdl6fAxYCdXRzEwHMaIlUkK61QTP/fGPI8aY7wAJ2zl2S9TZvBRoE
EzDcXT2Gd7bFZM0/aD/C6aihzb9lG2k2H85Ccqxp7IeJkSJWtiHtm2xX6GteV08DBxdrPCZ1x+wL
cTHaNuO7xJlZWGk7jLQjgZ5z62kM+3p8u5guLxMETAMCqiUOBjETvpLWhEwNOoNmGbwPnrHfGCXN
tg0foWgZq5T+UpOv0GgKZaVFlwKvNVwndcFlNtP+MFxm2B5pvtU0m64j0WsVgW0SZZWtRq4c1U5b
PDLnONlk7aZsGYRDmWbSYPlXbHAGum18wif59sa45MQhxhuREPDgEJsXH/l1/2sKSzbVOzgn4Uvr
XtLsbIZHrWfufDbEjwZfD7kilec4MgLDG2LsUfUxz/7KZ2tZ50C3kH1HUFG7vTZsg1OY2YJxoM1p
VCrdZxyeVCAaUjMjV1CxwoFggqHaukKLQ9KlzHK5oLPic04+5+IPnzaLHfw8W0VZMIaZDz7Ld92P
vymvA5qUEiwVzs4KDl7uetE+iBhGAtfSjuJBB/CGM+qbJNAA2g91BceYt1AJAmzO5cihgi0uOimq
OCbub/8GRmQKuPHlG7E7FPSaVcnjN+5+eQxrF7ZkNinQFlPUIgC9suCSINga98hSs5R634nrSHVm
mCf5hDJcY2mhs/qYVBIyHnPFVmc9dmDhZJM6N8OHlREvJfWAWj508uEScWAMqxL+rLzluUyKXPoP
u8ZRAInaeBgVuBqzv1B+qMFGrxZp+x3GS0R4Jw44uUT57XhgzeUASa46q6z0Nzp3N02nwpRKK+ex
Bhby1DdhNiNoBhXc0qNfT2AEaw4BPIXfEHWyEvqdGuKJlH0iMsmKQyjdsXpD7zuP6gFvWIQhwtVP
t0lw0XNXFDZFuZGZZZvIGMYZVYKV6RdltkyYFRoDdrlbmOiMu5lv++hmZ9vWP3q+m8RXEbVlsMlb
WofVoG/DbCu+LancUAI12rEft1K+FKaU2dOhqG5ecjejD5NCZRZ9+8EpEbcqzDHKsO9SfwVwQfNk
GzPO0yHxOWrkiLKVHVpCuKEdgXKY7EoHcJWH3zfovTZCv4AsMF1tKIjxdJzeOKA96XXT7W64fMch
zCGMOoPJjepwupQoYlUnrJd4AXS0oSrwQiQv0vC7zf/0ZBWF+BCLnybzO338ZI4NxwMGhkzW3Mwd
9HWWbBHmSe9F6+Fe7BDmBDHTVKkqeeY4tV5DHIpHnOGBIpp9wBMsyy+zAVdlsE7CsnJsa1bCvSeh
Olz6GNJZHbQm/CTm9RNnR2YJ5KO+BuYzNQjsuDPTRTO46eQEM4edaBIiD4W//UOahenWVRA+W/Os
Fq8gPI3kRvWrN+VOgmjPLakDDOpsDfK8naKV4YTFbsRYxKsRBiqnNZ0DkYWDncyWEa4DvTObfZbj
B5axTHMJAIMG4uOwuGav+af3UzfPtf+Z4EFjLDW4relPMf4imAq4SYPAaZjGvLGsoSyYhb8aDcf7
Gvl/IYdO4uFDmYB9YGcsoIMbFmM8fxdWP0D7BLugI4ENhRRoiztelFN5wSizqo0KAFghrlrSCfIt
zAyXEHvGMBD/8ppawSIIV8bdRJiYFtA96Q1/YlTbkjO+3h3XypwlAELJidQCygN5ee/twNSCkxSk
QibJB1EETDYYSxg2A1budACkZAkwOEEzHDxAakyUWYGGaBeDq5QODqyepaKtTKMjoJA0WzFhAa1R
3gu4ByLsvdKWGcdAP2AcIRwHfEbiD86ZhWDYmvwBX2dQrrP4p+ZhaagFogDpw7FES01GTLxIa3jF
PxRJHDdkokIyxACWQ1lPln6yVesPRFgEt8r5GvmLRlAx808FQ25HGykLiSjBXRddEN78dp7uCLMC
thREsja2ZbrQtQ3BNnW8widCgMYHSU+xdeFPKr7YVvwhvo2w10C0f3B9FuQFjQWAOffeRLOGMA0n
m3ORVObp0WLxP/aLyUOd2N3AAs7mBRPIyAshcw12X8QiPQoQKvEzPUNZlaGI2QqzIWZnCCB1y/sG
ouHVYsINzBFiv8W3QSeoWDOeIt5H8MM+q7uyL5a1XW/ZA46+AV17lPBRy3vzhEljIjFiznTAIjrb
VHf9DYbtaoh0MztqHVl39V/tS12hw5PeVjbdRIwhbYMzeQ75idDKbLZs2+VguAlEXn5VWhbmN6wc
PNkmC8/p9y9kK27mEIrSxyATkmTBpYqk3ai63Feqwmm4hFimSXZ5i5YoHpBpVMxnSMF+8VPh3Jo1
YVIo9Mj/xCVsjtcRqi2IE+sRTzvVaZo1kqWBVa0f+SLMMFRolOqCkN9gcgSwdJr5Q8Bm/aJJMWDH
wPFQHCwWsEDBnxWko4XdfiP4FbNT5nHkwLLRAweBCA4RUKUBQj1jOzkQxNNYdWrBAW90Gwc6JvH5
hGONR//sbeLzeKQTMDTcI+0QN55LuSM+fCcxtTzWuxaVt41AsMKPOcHzA7rN9KRK8ilh6eWkS1oS
gLzmpj9EPML29WNLWfq4R+NpOx/P1WDFf+qlxtxiZpk/UKwA2epLuk8g/gAYArIEjvYHNLRkaccP
NspXt6kccd+tzQQWteU/YW7NwK/7uXJHxzKCpwEG2arvtl+DwUlAlDGkzPbKci73MEjgBHAKBE7J
s95qm+yYXmiO4K2DuBn4HU5vwD/iwKj8BDwGeNLXEIscuJ7XpsPReh4teTVjsuAoDZbqLerncJFL
3jHS9ZmFtu8KqxjWIL8xRwmklubZC/Puyc/e1reRAsBND1U9fWo9suuv+HPc8dxYT2HH1BS/JjYf
/Q+sA+mV9JhtOXVN8hFU1/pvrNGSnQfIJqTIEVakO/zkGcgpwjLyXKBmMQWEIPP5FtzxUCS2rLid
tKCaISVLhxWKEsy0aqo7DSMjZ+SUtcGsYqYF7wmaVdmNgTUwlAlsIC/gL5Ao8CgpsGFfKx3EJ8v/
Did/Vyo9ck3UM64OUQRaOZ21TOyVEljPSrDnsaAwQ1DyP7Mzha3Ocg9dGi6TAWzpzliwqqsTE4Vb
AWwg+n4oXs4M+ziSwCH2gT7nSMjm2gkTh4pWc84OYssGVzCiA/TyANIyct7IKe7yySA45RuECwwJ
zBiB91hboLXFjTTfbq7NlsKFW1KPYBG7nEDN4JTmoo237ef7E3hAu1LJh3/4n59kigyOOxwWcAXh
FM7AwqcRM//CZ6BpjohmYcI0vd/2q9EW9UmEL1PZEi+I+p00XAABepLz+4SFXAwijRmzg6UqpydJ
wD4imk+4tOatOFSX5hCseVLIOsoThruQEdp9uxsnveq8/Yh/C7o9JFy8VsgDq5FsU06hFxaUgb8S
OjSeiyjZD4gWfiucpYj7QLPOzAdyPKOeT4rbFNWlsowZRjsQ0zKRxBSHM4yTR4qdGEoakXfIjVDu
RK4aYTGJ57VPicOsGyZQ5HB+mjUoAmHj2Kcg27XDDrkBAx5W21JDTf9im8ES/neUIZblrAqr6UjC
o5zFAhRYXroXUltkO/2ccK1AtP3WNpg6Ml9FrsYrJqruUYTARU44w7J+IfZ2TyRZa9d8ZMyFSIMl
GxM6DfUqnmS/4b2MFjPKprmGjvKvXk2JmBNJEzCb9j774zzHFA8xLPAqx+FsmhvwYbhaVAnsEhot
WSHcOAMd+3c2BYOT71bpdtBYeA+qtSV+4dpNVyDvZrUd3r3SgkECoS5EJLFSm5PRMXvyfCvDO4CT
iMjpVl9m8gMYV8R2OV4O2Wv6wQ2jK3phWjUsODk+8x1vGTeZUd54RAWNeHgwqnUr4BhITCFMmiGH
phtca49TamRWaqZWbz5L8ezFR7QL2pE5HkhtR0VAaCPwE6+ATofBIr8LTBFEqqfZln6ZjVv/5r8T
7091ut42vmveMjAeXitQm0/ShcGl310bb882H5gVUKZx2e2h+f68mcI98cgnk7Xf8N4gcJDxHR8q
5lQBi2+rqXtYKKjX0DUywWLSpuLQw4OjXDScAMCLsUtw5utHlZTMFaa9xLxPPx6/OpzRkMNspkmk
Nn2kktZFWRayO1GU/S0cgY5rducdMT2Ijqrh5hmm0rYG0RK6OkxasDsFubQdQ/LGTQILzUtb3KX2
FsSnEocSCMocyA8Y4H6Dv6GtKotCohl28RxScdo5wQ3xW6eAjUzpgoYCAbeKxOSYg/sWjvFI8w+9
uhfDaRrQmWSeYV8AOuea5ILExyA5ye8Pxurte1XoDrFtGd58GAuqGGrgXQYyYsVwjE/etvgU2Qqw
ke7R2aDtMqZnHF4zLhOsdiyP9/bMKB0Z44lsFuw55hrylx8ZvtG8YIEBip/eh4/8HsUWjzs5tm73
zfNrOWjYVDTVwsQrxFpPwAfnL7oFN28Ljs8ywjc3UzYihZgGndUsz7r6VeunJp+D1kC0F2H3qiQJ
wVd95OqyMY7pbCMr+4+4s2DzMBAuSWWAn5dBd/cm7NQWSbhDAePvPBzypeVoouw4Z6TPfEnxhMaP
Hhm9EINhRffx1dNVdLgbDUSQg2xcGpiENksZG37iKCHpoauVtpp5DOX10FwLFV+as4rYuM2/pPel
NHcySIsR0vgtYdJOzP1pDMXMIgiP9fvKMSTPPlssFKBikL8GBOZtNGH1T6k+Ax2d6/3WrCzuBfjB
0i+JumVxMm5oVBmtQyI3ih34E5EdmT1gS4B1BmrQYF4aKLXQvX71NOFp9RV5jYUMKdmXxleGDfYr
jH417Ugsdp2DEmfwEIith30HO4Pmd+IVJQUF37GjS0gfPOZ/hPWFUO9l5Thq66Yl7tvqSeERMGK0
8giS27L2dx1IuBF/mdw4b+HeentYfwU5BwF+jI7XLJgwUhjRXzULD5pcZ1xbYqRAPxbCcKiMZ8uc
Vsfh66XjMmAsaHLCli4An6xNKrxUNHvdsJCyJawfI74lCODxKSdBXbO8WyxS+aIvmhcdE/9Di5Ou
9oUwbQQWMrEHxLHNNN0UUnD+kbx38bDEz181sIm4Z9i2wSpmAt1RzmbJs+63ogfZaqnhsv/+RA7V
omEFgtSNRyNjxgmqzxhfRugwAGv6+UcPuKJ0q4zgLn8lMzbJuV9yOKtnzABGbAk0fESjg9gBCC/5
4BrDBf4lgMrSPTxE7tMCn8hjnKJDTPjdTgpdme6d1SvK7qSDK86Qu+d1c/ONReOm8kjgyYLfHi5I
Gi0gusE1nHQdqvQRU6pK769ag6jR2mN979+7t7ET/H0ZYW93zoaVVE5EoQg7M3nHZEmLbtD0Jn91
iC5Ukdt3cpDqe2huckxLSMRqtqNJDyGd+vBaaZ/vqWnxP+Ng4gcxGEmRvbO/G3Rx8jqpdm91awRr
M1tCZJAM4to32LGY1UYcoFouRQ6XwL81ScDlszX6lZbsI+ESyB9wD2ZEIAoXEQipe4zT5+fYniKK
e4TWzV4abA0FQieBmq+M5pSXboTsFpdbYAdyim+98q/ZIsRVWqi9qwDzIgLu5zjhU37CTB2XTIW8
hoRFMjcnkiMGhla6ILFbGJaIpZDIQj2Df4exi4q8/r0qc3DBrxj+WbZUYadwnissYKhArmcsZBL3
engaB52gAqgmCd/V9RgSL3LUS1z6H5rC+rfqkim1jeI2KC8tOQX4bWzgala/CKPZu7SMKibfGVbv
iwaHLChw+AKiTVV3cEiISGrNVRt+5OaCwPaE5FRC8ShtkeGvw9TJI4f8EDFbRq9aO6b1xnu94ehh
GsbAmkk+PAIG/5/qUUT0I1wSggcgv8o/DeMHH9VDCtLudAQ5p+ruHW795kZoBlGEGHeWuLJNzneQ
k/swwVvJ9rRNyCAzW5soNWiRgJ9HW9Ld9wCXdjEzv/xop6XrDOJ2Ba9v/ZZ+oRQhRmoam2s4hshD
rQ8xhohizjhSXDj57m9sSUfabKgrE2AB7TRnRtVMhFddtCU0UtBYMTNB8hjb411Wzlh/wgTqSfgA
gvWmSozvhVi8tajJmFsxGp6LexweJUZpODXSiCAYRV4+HxCXM7Oja6V5nOpiehEfKwFGzAnMACg3
mKZY0BZwD6RuY79DjIop/1AUgl7vE9Vh8uNSpvUHcU+JVRAeD1QzsZzsyiMjyKqI6YRcREgbUueP
9AYtEakeUAVcM5YL4UHivv+HPJcqP2Ol1mugAmb3FJLUcyVkpE/ayBJJG1VA7Y7wdrD+5kvw/we4
J1mCEItJPhKihsF1oLWm6AN2TG5R2OkV9SCauTkNEqS6XoQMifSdTBbSMvFZsDKq12y6v/X/pxij
zYyEUzBHaTXxcPgEtq5PYg2eLjoPjnqqXV4f9DsuGJxEIdaip+BOV5/CsIWSF0GlfXBYqpmttTRs
dsBBJ7mdz/5nH02VD9JguXWSwhlQ1ito/wFo5uJLlwitnuiVPfJQ0w0BL6BeIRFDwsc5l5xq08Va
EFbzoNgkbiLEwb6ALBpKj8nqLLGTDrM4i1oFRxaI7X0Br2leYaEDa5pwByDDibmWQXKjvuZ5cJaf
CAGaKMAkRsIoh7J7i/DP5Lm19As2iG0xc/TYLmc4pzq8xRlx6ZE9dS0alyP6GyaoVkdCF2QFyr45
gRqL4YkRo/w0nt0BUAQVEJBKFVKdWvLELqO/w59o3r68DbPWkr7hH9pAG0Lj053rEwZj6neC3vFP
/UCMM2mTgPYBr5m3/DRQSaDiLZIT0CmV7gNgIO9x5pwLD6px/q9Fdkb2ITOPRKcFhGjiRmf9cyax
sxWfg/MueSI1Cc5w1OCqkWvSYrJPZGrsFj8gbTgBQOWaFQ6sCsxpuaZCZ3bvMMXRuIQOBkRCuI0K
8CryA5epn86zbBlywR+dKITUN1BDWOnDDr52Br4GWc+mqOYMY02xP/OniNfMg8wr7A6mCrCYrxAk
IEP3bnDf2PA5J/HE/pyz1WvEFbR6nBU9peReAf9jaPeQcK5maWRMmZwCgjuEW34NkiE9i+ANMpRw
aW74lJT9ZJEhobghP+IMTuBssJFZFiaWbzDVwCe58eZK4+R3HvOCr7LpvuExsK4RU2Cb9sh27YF9
CZ+l8l3+qYK6lxYQVQVZDgR54reiyppVS3ryRl6YUPhB/DTXDJzUd/naCHrQHxMPjAVAIcSvfFcu
6DPRRBP/CQCjsO0aGxc1SMMWrblwiZ8aUwyADeaTKPnouXIHizlafaBixOXAZJATMPmio/pVzukC
fS4ZkpjW4O+EIg2qYzuHUsPLgAir5fi3TdCKwvGQ0NlOvCCdnTHRW0AvGIWpQH+UT1v5Az5AS1XP
pYlB5Bt/M7cbsC5zyHlucaaxW9VBzsLZmELdwQmDYfIbcrhDxJAyc5mekhjOAmIMxpEgPenvTOiT
1KmFU0Hn6y0GW8UunGozTlT4jbPKGrolsLPXTc0U5wbnDtvRI4ORPwHtm+iUIFj8U/3IXQzcPXQ3
ELGpDQSbn4IjQYzDQbOXYenDRyNJ6JcLAYnW7Kv4YRUMENAGgCRb12wosQwKGljWmJ69LQj/ucSv
s+oyl46sRoTNiHhY0DrQgnBj0Z0yCjJC3Oh58lRpEz29/+ux8IYlhg+mM4OLp6Fjd/SWmKAJj0dK
EXV2Hy3h5wqYtOMBQplak1DtKmhGQft5EYBtKow42ix1L4F8r/xrEy20CNdcKqm5zEi5xT/nH3tX
xziMJw9Cy4BhLR6kD/NpvFJYykQ/EmP3w3iW8lHfeVtECRuSPj5GCHlIyDFDtuATMkNnEiB+Fye2
f0T1RPgVa2bDFVJ90OW2Tzy1eOTSkxhMELV/uId4zR/pNYTLKlsKaKuPjQ0KEwssdvRx0cJdyGbg
jU9ADNhCFcNVMg0mKPPmEW8QkmTIzpyL38FPQycN455QAgOBijUBKqhyrmx9HjBHPboRyKEBO4GT
4ndAw+HPhRvJJJhaceQM05PCxYAvoDgIKDnwXuin+ftIdRRNtxLduwzfHQinggKNiGdiEwdPPMNw
V4qeFBQwgfEhhFTM4cGkYwYg94Pqx8BNjnnqjG5sOi/hoIJLUBS3ZzzIaaBVQEB8H1h2+bRocgqW
iQ42B19g/2WW6YANXqBhr+MtH5mNy/8+JgL0o8PWBUbANA2B/j8pY6abFdvJC6OMtF0yVKPsEKCX
WjjKSNQMNCj/uLSGQMEAh8XuNwyjDu2dS2BV3+UHdkyRZTw41aMngyjpo7+np+5VnOBLF9dmh/XG
nQ1UUudwflz55jxxfgrEhRlzg6nCB1pINhG0W+GDPYVUcrL2mLeX9zHeD7fIxejUbj6q0xvTL8v8
hCf4kX4Mt/Ki3cynuAPAvXYL5Vp8aQ/hg182e2Wv+ow804uIqwAJmHAO3hE/m9fEU+fl84LwY+AZ
qE/5hdaXEwEFGJVfd1Ww0aeqmkK5piYYvjGVn34HYPmlnlG+1W1/7i+M7vgL/W/wGL7lG7MAmNr9
BZttSDR/+bE4NXv1E1BXCEhdseQ9/TIv6n/xsgcUOK9f4lPZj2f13H9CtMn24l/wKC/id8jQHh86
F1RiA2SVnGYrAFOWNxUiVAOw5W/p5z2NN8FNl3CoPzsm8JAPH8ZAKjCl1z826jcg3XjM7sk6PneI
Zi/6ot2nj+air9nepGimtLyfRFOsunO7ExlOBLvoKjzeDrNNZRstx11+aq+a6+3bK44UNcwcCB4U
0ZxJxVx/TFIxxgTV2dPnGrg81HtMtbbStvuGTboHtl3YuKDskqv5aK8w1uJzcRivAPHtqTjXH+Up
O6fP/uF9p38gogw6wRSTrY4LJ0ck8F4DWd/BpgJPNK6MDqcqckCYAI92+pQ/ms2o4psG0o9XiwvC
Gj9hPjEg6FhqtCKIjufMMXAs+ik4ijggopWcOtTh5i8YsQFvHFinnxeH9uWD9jYw0C3xabL6IZIz
9fyDv+RrmJASdDtH/MiK0L65437AEoFv41t3Ku7qSjimm9kBL1R6A8ADCKG/qDfpQibePMgDRxQT
MwjBEE+hHP8byuTYBVDu36XH8MwO7y/lHp7NB+iMtq+eMm31FbfmF6g/6AmGjoByYIc6g29XoEJ+
WymXgE4ROc0DQdUljifkIdM9anPFUh0wYwii+SHgkHlwE3sTGd4C4UR32LPD+Yv8dVjxj5KyETTq
Nl6wi0VoxcEgAO+DSHNL8pXRXD56j/iLAi1F08b2SK/1fVyqS8ItvniY9ad0UH/6wOEOl1/SUlp2
1+LVPsOrulO/hKuwZ8PFa2SywlN/Nh/6Blr6h3abuKzfzU12wKLpIVzo6IxYlB0nPdOH9lKe0YOg
VeA8zU5UYuxEnib1HXyl4SO986J5XipHIMfljnqVAlh9zV5D4bQvEB/t2X6tqUiLg8LRzJGzA6cH
xue/inLRvlgaDe0gRgX5PPlk/cF24dSBnN7+st/fFK1fMKy+Bea9M8v/Nz8dcQgD/nKC1pqGa39I
ojokOBmZMXAreDHz3icAEIE/pysOzeSywPiwIcRB/QipzFKWqpXSGD5jbn4gUM3FxCj48+QtFvEB
s3gZ49ppZxafBh+CjWUbl+YRMs/+HR4c3OMTlEcj+AmoVLFRuaAdBPkykDky70cCxqnLL41vCgqp
Se9p5jgrLSQPGqyLDlv+0UzUUCQq44tmEZAm0DQioUUjCUQEYY8J/MAKst4GYMV0NwTn/Mky6Jfj
CnI9ZDp0KqG6j8c1hDXMJrP+JGIcABetJvfJcw0BYZPrFTv6BkqR+k/gF+fehR1fWEwGK8z8TDKl
eCawxizzj3BbLtbhE2qscA2eLQ+VybmOTwhqyzk9FxgiJQJcpo6mDhWSP78UCzYieuOYlgXJFW5E
Ftutr6kLJhGRIE1DWf4UKx7KwRGrxBBrXTjh2MTNQ4DnqYtnckBehgWoB3wPNImHzU1nmU1LdTre
8ZEkag9uK6AVSSicwSiYmN4kEFSoXYGlYdYxD3ch0r0bpwcQsemL4eoRT4SIA0Mlssv4TxBT/gZ/
u6ldvpmOOVq+vHCxqry5fE6nS/2DcZVM1oXBeYzmBvroBFazN5UX91DaZS+tzQ9vJV5XLxPuzVvi
gpUwMmaVhKCZFzVkBjRgeo7VMpQ9AWJF8UZ9imNH/llGyLvqi5hReoVrzbzqzQeUWnhJEpdcMQ8l
EDBsfune0WnbuW9xGJYUQ8y2fgKKQg3IcA44dNH/HZpssOopkDuHP9Kcg/zRbCfLH47oz/p7OENS
JMiOo4vDXrriAM7HVNEMstWYi6KcuKgc5Y313SOFAM4LHQg7/BgTLSP2chMcNw+PgI/oenft7n0q
cAgCnYqZvrvT7Q1yo00ov3B7tad0dFs4mTg7NrARCS7iQ9llDkV9VTU4V1gKfGqsVqFak7UMgAsh
rlDIY90Tavz/dIPCcz6rUThZU8RR3zL+gtTfoocPUCOusISrOuyU1hLc58algEbv6od7T8PhwX2P
iNbW3eh+m4adnBBBeMQKLSLGTRBcZDoXq+ZyALdonOK9IblHgj0RXwoCaWIcPYktQRaxrrBig+vA
KDgXHMzE+3ar8AvDm+KxBPIqLB9SSyrR1a9sB6KsVV2UaoctaCjutWbByUjVby5VBlLpT0AdCM/L
Q01jMhu/Yew1lPeRyprF2Gm7DBsLONTQhRXYQN0uaO2ZsBdQHnxEygZupFnt0RzrmOP1G/mS15bQ
33R10ZOAa5vuIKLZsBvODmUpnxUPKvlaNNd0E5wSk1PlGZ+0KHcY8I+G1T/Nb6rtJFqy52drCPD0
NUTAvFckI+gzPuZRXeUzC2/Ic/sEQTH8CaWc+ysx270PIe+GEf1u/HgvYUds/YfwzTeWgfKlefJt
fgtOkiJR2HJc1BgopwsT0eywFapdq5ENsVOMqwxNbFwQHw3IC1/fPGF44WEjYMoAeO9XE1FvKMxk
6XBVAgNq8RJPVupdydHCHWFQNy8FPNUCavdb2zP3RViD0e4ctqnwh9MeqG0cP+PZGd0NoACrKNOZ
CK8Ez24eBloLBDh3xiW4Q/Vo+OC3UZeiyWDcWSJtmtoeb4s/QdgvASe8mAgRS99j6zx8ppgylrZI
lJW2IgEq2bVySGL93NA4tTtcPG6efBwhuPsFJFL/9hbXphVbx6OjzLeS5VxBLRZwbPknt7i9Lq11
NB8YYX9TjiICORpTGTW4wh8Cgg4QktmnZnxxOFVsVnv8lq71i5YHXjIW56m2SmXIE7Y++TMzIFow
sCsUByTbI3MA+OujgRyCOj08+sKSNjOSKfoW0mgbNDCRtkMOD84hfHHgmxjNlK74yaQvg3G/17ID
FKrYwzGciBVg3nqZ1vfc205kVmCgp4gaDKRBcXCjj5NtSWQzP2yZcAcD3/YH+iefez7EmZ1ZP0az
TPlO5jAXzYUn3nFvRNilbSBewIayh/d2xKw5XdCu4hQc7DFSYZoHnOA5aXd+j1/MQd7hSg9XXJYo
2xkH19o6oI6WoHyvRGGui1hyLmmu6H0IBYcdjSY/pxPfSzbhfb70lUh7LHVrlNH5B9Ahi4/7RTtE
2sJ0EVFnytqU7apnNzrRBarQL4LsKSpER6+frQNywuDMs3Di8zRepxPPKE+S6lLwC+tYhE8tYLAw
4w9uP0xx+B+WLDPhUULlAdKedJ+i05skGpoYLMF63Tc5s9u5KY/MzD65A4kpjql1W4Yk2Sb3wPOp
csSvpvxV8k2ZiAuPAnrIaeLa/QDC+y5pSKKjzLRUqIOl8Y0b6abSGnsG9y0WGToDHeW4Tr6ResY4
c5ijsfG5kHppKRP/VaHXk5vATfgUnfxL8A+mr2TomlCumhtS0nUk3YvC55zRdNg3hb9/BxuPmIcB
ET690gx7D8icMsZHEWwNVR2dTAiWZlw8sUvx8BppamExqy59zEWBFUsPEpVMUVkehwnDFdVc5pVh
hU1wwXD1bwBubenjvZHTGKAfnrtEURTMwu/pYyjNKtTjhWKi4WNVYWk06PdWR1caQZny4m1Zq5+h
dwDrZauOPtUAXtnRYBc9tZYkHQR0K2mwKbKTMJLE3VQIMwtmmXAK3cLr7mm18gYAZxVvuCReoPbu
Ac56/VwCBU92LH19GjEMyhT+Ff9ob1OPqT0TZyfPzO8N+aepGF31RD+ESp/aApr1tij2+MZ0JEXL
SNZC+SQeDf2GPZWkabDXahLPw2UXGIsx6k/TL1Jn9LMazKdIQmznpgWA5Iwjs6hcAy8d/Pd2YW+u
M+8yVGyyambLHuz7pTB42w5htQZ7MtAfMxmAEY9Jo115sEqaTV8pW+gFSu+fM2q0sX3OqEwLATZY
cPf7yVTtVJfiDonImC7QT4SolGQoPbhTu9NzUE3fjeEwxkqGC7K0IK3cnQmjPdkSt5MsFeL0gOZ/
EBnNSswYceZHS1dIOahzFryiUnQasQGWDxx/aic7c2KeKj7LxMd/mdSalAPwnTPmGkE+UtFFSobb
mRGajmm8l1H525IOnAWQcgSEA7qwIr5hX5WzJb/iOyXAAd6rKuC57LY6GkR9S6qiGkJKlsAQNcTA
IyY65EFfk89UBnLUtXNBwzKgVSO9C9eqcZ80CFR5KALu2m81pzylbsXrS+agD9C4ebcmFld5chVq
DEShiul0Cc1MXUYkp8TxtTDJZjpBdoTXjI1TIvWH0nzEkDQJXudjNu9uR5YZw8x80fY06HWyN3mv
hOWRxYUIDDrw1CCDczPESPd5tgJWokbC3hvvB2ozvrjgmnz/+v6loGrJBPFI/NZKgEcVgu9k2Uqu
vmOTz56Vey8H3Fb5mEwBw+gVtOUSKggBdj/SwCk0bIz600C0FXiNXXW62wobI0xtRMKKIbs+jGTG
f9NKfo8/Ye9th6RbGCgdjC7eZfk1HNg86bDF464TX3X40ALjWGYnDY5Ey4vtr8UkiMOoqMifas5b
YzYnanuhNdc+vseBDD5MkrSR6ORWENuun2f9XqvxCCD6A55kNOO2g/cTGbVT4s6SchKJs08Na5b/
SDqvJVWxKAw/EVUCInAriJhzvKG02yYnQQlPP98+Uz1z5ky3rYg7rL3+RPre+B6kCmRait98V9e9
W1CKfD9X8QT66E/g58L9ziyEKKtY6TBcA5aQ3LjqSQPzi/x5GkMS9jEBBujeQthkiYUjNUZW9LlJ
mskEWuu8PrlOU5m6kk9FvOdg2EwTPNi0uN7qGhYLqKlwc1eYD1LYz0O8tT/yWPNnUfZ2dIhwvpFw
N/fFQPgccXBjnp9N1iMDoJ7gWWuENwiOgFaXCmnbYJpEmw9nl5i2YgD06Xm/sTEtVHX9hbE7Erxa
kIlbnZE2IJlAKeCsBGr7JD7kSFP65hRUivUFkDCOEeRV3StOBZ+Cws4WGDUwgTHWOcuLcK3BGj6Z
hhMI5Elo14/6t9krJ9qbVIfI7mlW0nVoLx7qCAz8fvs1I54edXTutoRgUvRzd246hwSOy7/aCZpf
RpoMeMWi1H9CXKmR03fbD+fwNktXBpLDQRgRnhVxDFHDfVASTTAqlzkspDaf6yw1+deYdvjuwzwA
Y0hgwb+nPmmSPc5amlS7g2A+NLSZESyy0QBnRrzu85dEWyxAxiM5RIfTaicpOdPxC8RCFNiOfjna
XEIGbAPBvkf2FMgeG5ZP+i1OsMG0QRkNo4y3g50wjDqqmy9NDoveeqmhvrAxINXRHv+YMOkLFnYW
RqtuEWW9TRJcLe30xvgqmIDoEa/FTQBvi7EvFI8Zwgahig3t746TWNvCH7bgLmDrweGcWLzB0i9n
jTf1nrimmfCpJsNFSBcDKAFHkELotVK2rnJuvKecIMlQUjUsZewyeXxhQKaO0js8bISrLFfmowW1
tHSdlWs+Egg2uM+DaMqYfPsONor96/sqrCpYh4dqqZ79awDmwvEaKybOLPzq6/0hi4CbKQ6LMBbe
8YwYbo470sBNf+jQ0cfJEV7Sl+Z0zIvGFvkDyCJMkG7877Wpj7EmFDWkn9hkjsQhtr5HlHiAZUOL
UEK4erb5agxGCq8omPZ0NpVLirjfUvsJrQr5EVY76hMHx1dkW/ojoHtC14wH+wDfvKB4Yviivun4
6cr03SEmUl8H0SrAO224inWf3U6ywsPbPxRkg2p/7/oLmQk4ArhXRwSY4WCqoRHU1FUEyoGW1my9
g0ZDqoZl2aXRrHxjpTRKZ3hHjof5teJcmzXBlWPsuOqg/wrj8BinFEpQE28+NbjqxaLxUDsKmEkG
m9UzaPJ13zmhRzpb+D0OlD9KK1WjeaDhxVvAV6hkaRNQFBXEhxshIWv5EKhennoFas3gHFQjRxl4
J5VSsq2DmQofcyhDNdBHSzOOnmaQ/gUNhwEE+W29NqV08vZacse0tZql9DFA8UjLCdIcugkA0LvC
xLjVt5FRHj+f6hSja0hUdKAJjDR0byN01AZdDvF8uiGtKSfiwpx0kD5DvA5V89jEKdINNyOBtjf0
jZL6E/oyJpfuRzCg1EMvCZQcWY2GF2npOzVnGW84RPnFrp1X0HJkgFmJyIqvNKAugY5QlNska15i
zfbq0bI2Xdm/0/D5ROlcwkGnwzC6iLEgNW8Z3HAR+SRxYV830VDQJae6xqxDL4F6sHOCFEbimT2C
W+t7LzYqQ5LcAdxrkeFgAFOZCLzSNJq/b0lGdjtrfgfnYJhCz5Fcg+NT0AxXxGSnohkpLr6avgOF
5vnoEMM792iOSgGSQEx0vheTFmjS/PZAg33Yu2pgzjMTFsOX+OJc1ZBNBbambpSMll50LHiYgbNc
A4j6iSXwl2o7MoGSuLzEKC+dREFejkYs3AZUk1WAoEzCHVfDj0eqq+knHNJ7hbldGSNMwUpb/+oE
neTwMaAX19JrQOq8mUpEQxt0MvPVMGtJmr+I0hVKr8hGTwtpGWF3kleXYXAr8iUXintnZkDWBjKg
sern6UKmP557BtqKXcS61WtDok+UaWAqsGEk+Ni0ogpknW0xzWkgwJq7ojCOBmfubUaAn+581rBa
ZJ9oOdSKLdRojU5m0+9M/dcH0K/o4wg3HfaZ5fuh/ynX7ofZBKUOXIQGLAFddFMxJQKTjKf0giPU
CT/JLV8rL1pG7dMnBbBca8vhSXrSQah/FRZPQAXgmmd8AtKixiQXCTIke6j2ueQP2knVujjoF/3S
Louf7q9bgRwzfUdwfZojL8a5leeWl/T1YPVQrlROuvWvyDC6Y7Evv2Pjh85Ys/GueLZl+3Lb3sP6
SItVPqvnduT0QOh1BzQN1H42rh1aybG3+ELwh8iBhf7Y2ySM1AuTIY8eo/hUSXcZU5Age9syAp0a
36kI61CN8dwn6O3bfUc7PKFhq+q0Wcz+iLGvm5YYBNDY/mKoFbO1kNM8jqAzVtOv+FvrY7qckgCO
Nw5nKD1rHtmHg2RJZ2Las8cadUsJEGGAKxSHg3RqfHeUcJDc/CPjidIlHaF+MCmtNJg2HsLcz1Yu
LwVwTQ71yUNMmEg0TAqxyYS4DwzOkbKT6GIOjVsHF1eJT9SiwfBonormXlYto9qUD4r2k3P6wteE
s2Mq0LOeRRqyqkF306xzuBg/3XvzATOWc9xgA3JHmWlhgP18OLgUkFwbKDmNdohpehYIxN7m2vje
MG3tiW9v6ZDEIfGY0p84JVBzof4mTbmpGMzD9nf0pVQi11ajmwqGoXCA160vTdiUjn7afKdv+Y01
AaidHL6PXRweDLN6Bl14NL/S8h0xFuV3t/N0Po8mirVpjpvrsOrmI24K5ubYpWM2TxM4x7cJUEqJ
iE+Ab1KiPfFZQVU/OHlMbLLb53Kt70ejk5f3fwU7txwioZK83SjI2co0t8HdjpINnEs2RD6RN9ED
j30Ie08JCa9Zs7SDsMmwk4FIOIukIH/ipVMD+KaFR1aD1MqYrpt8jERWuKP3zIDNqX/vI8S6rUBB
BgBV6awtKRU5yIXltdboTA4WmFtGA2qOlVnve/UYMvCD+tIg5aulRZrtM21etJuo3fTwlDTdQQgb
ONDHaKe9E8T+Nuk4iXyS1U0xmrO5UjsKag+azVdPh/cCrgIFp2ZvHEK4t4nzY5EdTb7RXNnQycrK
JwaVvbntqYUDq8koaNchLu7h1GSCxO20Hu1K8OdG+G3DvSgKehIEPtINc/2V6OgjiE9nWAMrGRIf
8KkZDAs4sYr0L8p9iO04ZCGUO6hvPPx43Uzjva7T/kreIWQ3XWBSEzV5T/B3g2NqsJ1oFggPkD+M
pcGNdBPkBGA0PCM9E9bdDRENUD2ygduoljb/PpI1z/JBAJVDSNpidzZaqtOG5v+uQqjfz7RsAQmF
Y2ca0N7ATmwcAL15Lj1LjBB9n7R00U332duDSXeVTnS7EOdbJ4kiEE+YcbXoFvVdnSQT8i1xx662
vBe2mkG6H1VUZjSfNX2n4P+Pw6Gqug0GhsNpTby1RlbLmOJHE9n25Vzkn6kHCdE4kqGYMASwC/xQ
2oXxxeZwPLQ5CcC//17I0lzBz3aAsocX/QdQFVqEEm9nuXdG+tB9ifXZGD2rabHUSOE2drjOGJ+N
ZOxGMbY/rrdl2Z5C6oRSotYLxBFfbfOuDrL6eI9WZBnCkP40qxT+krbWQ3JgJ003x/mzEl4RzYA+
/0/t3Yr2VRUP4pLNBoSOtHlOSlCjM6waaG/iFZrp92HjFo6JNorQiw1vgE7xwV8OAVO/K6jRwPtI
c+ESDTJskqkpOSp64aK+mKZNizG61PPRUVR2nBLGBvLOybstfkhRwnhVTlcKV/WdpC+o74yA6otG
Zum/BrkDVSiCzAFv5RB2cwPqB/yS2KclndletOiGmBY4UHRwkau6qe6x7LhJe+ZqSPwb4avXIIMa
3aP2rEFFgi4ZOG/1NCpPUu5C/I++awguX9PRID5XByybpXSV9EuYeZg7avq8OxVoVPVnP3QL6Va3
L5lCHNgLEkxRXdju+MQ+Lw+jvNDFP46DFD5CaK6kI7td/10r5WPAFQD6bbrTF+UKlM5iRhcmDV2A
uaiYmdlKkiwAMkROaT8n7AHRJXS0L0a3C2KolXI5KPbsyH22+vB7mOUW+H7cs2KG366Nm89bO9XB
skg2o9cQGB03O6mcUItSUQ4ouXB5NcpH3t2Cdpurjv4UxPpWmJUipMhojgDlVSdMtr8FYVrizL/A
hYXg37Ri5sNcH44/wUwJZu+NCS1VmFGFLq8mFzMDVrm+wVLJ95ZJhbHLMSrdQfQyWjyiL17+LMs9
eB+X3dwFBEgABl52ONEdP8m01MmgW34pWSHOaPJP07ph9QiBEpJJVNo0XyMna7aUIV25UF7dC1Pp
jlRRId7DmZB7DwcmtBq7Q2cPz/BBSWaPjmQ7Bhbnq13iNcSAJzaH3eKoLVkwLPSuKw1rqLF8hXM6
YwMY7bQrdpYESuO9hWaRZL7PGUIV0qwmX6RrvJ/UH0oDZV5IK0y0MDScdY+KQ326U07M2OhXBLyP
s1sEZ0dd5usVxlrlvtoR8UOuWjfBufNjp2z0845zJNAoYrPaQYr2vnJlPrxwwVuxYAa50Q/7XgSz
jIfzaye4dw3BQ9CioBi9pxAV2okPso0TFfgEkrrReLjOYe2iAWXMzanU/WJe5Ba9Mau9prndWDjz
Qb20h/N4IS+CTbOFAzia5SvNxTjMTqbxWNoQ5nzrmB2Up+GUm8pCy1tqjy2RY4LqUXB6h2A5AQkC
MrnGcM/wIHs7+RlRDfRE6M94mz0wet6kLvcsmQFmQyFfRKzD6GhoOf1wNEPSg/1fPg5uH9/R3IoC
i0EN2bs+wn9EtGFlByps2wciwNoSvAPCM/cNuie3S3MYiPKx3BsPnLlwdpT2hFErcyim3VWbd8dq
JlMKEGHMkYlMHGDaxWjWPvEHKY6sG96ZW1eShEv2FDq2w3sjKE3ZAfZsz+nTg61jcazvnbu8LGaY
Fw44zMF9H4fuaDgvV+zB2JphDwhxZ7juFvjG5xMCI//Mn/gsb7XaVjFhtXBso+Svt+EEXJ9M6AfO
Wzug92qPqRvN+C29TmqlZPk5t4fgB8rICqSc2SfuXPyQKT7HsFX4lOlrLPxq3FhQcg6aLdqLY98x
4BMZU8zqr+WutYcTeVGN9R9k2XNM3ORjgGPgXLWZnc5gZwqjTNmlzGpi21zohEQweletiz/P2HSj
re6Gu8+uB4hkwXxwyxhq09TtXSYt1gA2uxUjFvevGScB34VREDndnZoDc99jOi9PhHtcIScEV+R9
4cS8QEmaDSeY0ppOf+H0e6NGXr8P3lnwEl6cT6opTDM7ulYvvjeFczGHuEh/ZNPvvVmz6meYC1r+
LJ92k2g2nHMS1nDgt5StNGGwXId/6R0vmxn6U8fbGsdmJcN/ZswIEZ+l8VIlsOoiIno92RBFsase
jF/tmkDyy+dwI0M3BKrkHRjb9pk4bMuMJA5SU1OIT80L17RgdYeov9GuIwuDjlngwGCmbsTYePw9
4CizAPzdD0/sp//IRumE44224EnyZqIt/BN2LQ+2I/ErSFopGh3I+v0CrBVfDBh92MWe2ymxzE47
QfqwRu4t6Gw0OCD+rqsNp7g5eXpYP4/Z/cbVMt8gPILkA2KNHoqTYrzsp9r0Y5Kj5yAwCJsV5QLk
mXTawQ8UTW3+ClU7QGdA6Y98WT3A64+RaHy2P9LHAbn0MIZyPmf6EBN48PqkgWIJt4wm25t4BMEe
TKHBdPPMgTnevd444ZQTPE5gmbqYp2CzitqinWCs0+LpCtq0rNbVmfVWvqZzH8YQE/CZ2Hgq2Yxm
UQmNmxtcd5wZ8rm0RgJDfviYVu92S1zFwzsbU9aE9fAFUZDFh0jVcX4nNZoPLPvjyqSJvtLWycZA
k0AbcELwmzAnDjbIksa1K+/9O23hO2sCCyLcfcGE5d4wjCfZ7MvCIu9rF63HhN9Z/3ROT3FbQZu3
S8HxhuBsOq277S8k3XGpojJUZuYOFwx2GBJEnHAqFpHDoADmRWW0gLjtknu7DOeQin7MvbcVCORF
Y1veUAdhga1BOduhG3VQBN3BiYwHxPHqjPoFAkOwJbN0liyQoDNMjuHsAwFG0EqxZvVJaBojeWX8
MVXjdTz5CgdXTsikdoLmU53NWpcBQfypJuih6spJQWrwgnU5GzCQ/ZfcjcOpcQM3MAU1uX6m9/YJ
ktOMaT6baz8fK79Mb0RYsOLAhmdwKB/+r7Lk0ClPin2AKTBOJfPwRHn7nsh/dOFt79hPi/NnKaG3
Zu/cDGNniNdFA1d8omHXYclroB9O/eHQri+Qrqdo3sZTjhO2P0WYuAVAGf8cy1OIr8H8vahIaWov
oDH0JlBKpKf4Xqlj3Aj25bLbsJuPBccXSi+ca5bTbPEmaubos8DhPk7bew7H6IQxyC1f0sHawyJP
l6XDQP5MjbE0J3ppVnPSI1fADu9blAxOxcRIHv6JEQ7LaoOKQZ+KB0pr8/FxsnNJg3vjbx/vM674
DjQNyuuVdwx0O48EDM+C+lOc9VXhom65psvBFlvgn+qWnWkKTTsno7XDpz76UTbhUduhgqEa8X/V
OcwedV1RPkN9QerlvF36YxMJIiNL9PTzgfLlaC3LhTkJ4iMFtrdkg1tqHKih/zD2sWFErW6O42X9
p9RTNggHCXNNFsiC5gy7uvILFFpb+jReEkGehQ7tyZyTxnJIquXbgiQJI9XG0eAJrj8N1vqelxZF
vGeTQ7j+/snEm0y+hNBzQ5t2nK9QSaN+ZlWjyC2F5Wtrb0aCapy/1D2iSSoUmVni0ScfY9XmufCU
BjN/BS6OuVJrsCBn53dnjY68T+mBJETD/PaBUgp6f/E3QJ1q4EBq1/g87Mhv4Ljr9ruKMx0KK1qW
tLL0OyD0jmZfv5dObCiIgWbpXFDfmR0M3WwROPXM3OCqs+Eqw0W8g3EmlFbo7Cn0AIPd4knptqcd
BeEBVoRNi+Ru0jaytWW+CizZMU7DOcrXU/CDeeacZr7wwcYs7e1mLgTECMMFTBB8W51mLgIZ7it3
Hn0NB7tMdQO2VzQEl+RA3fnYK1DxObhLFqqZc0n5cJSnbF/rkd3Ola3YUTeMqZ285kQcTiF+RXha
gMPBlP/8jFQ7frEHucmBhRZFWO0yZtAUIR2YttZ3XqGXXil4rq/h6XASskFafXvwG+ai6zbYytS7
27fbzrNF9giX30V/gauKeQko3Vg/D66sEtufYM0GOMOB1MHylAmyl/ffvyGTm6kiKJ4OmFS/QweE
/Egsr98nRJ6dzsF8LZ1rvKkHB+hpkBoMMpPGWKHUZ8BCDiozfc08bU6Dc47tKC3rsfosT+gBhiyb
a/VtTVgLl5+rvKcPnJx9pA3wCSCBEHm6Nl/Bmv4apFeYz6zgW/Q42HL6sIG/roH4z5i0LSIkB0JU
hBCEXetMgDNm7WQ+EWDIShRbOnKWU8dFHdH/oGMVZitoBp3+1N+h4CVzAgeeGEbRBCGPOlksvWfJ
pR/ec/D0YgfpujAm6DmNSXSvp9mEMHl3dIVcdIGwYIrROhqf/iADTIDz+IoYZJ+xbsMztiiaOFZN
Jds/hPZgQXgjHxAqgh2+zZPQEX+ysVrd+O939/e4DewTuWq4l51Zc4W8DMCxcTzF9sbzkeNbD+zI
rMejG5//eEqHY4z114xD+w+qFNQnDg/27+/CvWXjCw/NxtstxTQXc/7FA81adOOTeC1ele9S+djF
FBM8fgmLLAsmznj3+9uMDxjdTCEK8Ri80O2Mx8Bo4l/xCI6ivJAy5jpPI3foEvLHHWSaWvCvrJPy
74e4rPCQwsJVYQydn++lvGnxXw3SBaRiC0iU7/27BIt2FE8MEcbmbMDviS/B5uLBMC95KB0Up/ja
IVYBjyEkVzaGibcYHD/eGMCr9ICvbQOqGsbWqWPorpQcoE+p9bIiAZbB01sc6CfNEmKwDXmTW6ha
zAyH2yR+xB5l4QLGv+JauUEub3EqrjaDRSa+I64fqHAO15D/+/+95DYbI1dLOtcEF9tZuo0HDsHq
f3FqAQmFKZ1huz6TpHjGQqxYe585GN3g2AqFoS3csnLXW7zvaBLxmcXIgojxLZIm+GdhcWv/6FlB
H/a3Ur5AwK/N4f5iyIOc7u1AlsPg45GAliEP9+xmoR4H5JaNjXUA+k3xixQSgym1t3bpLf2lJUaY
MaZTrTRBIRlAeats4nqCFW6APbmAeMtxYiWByEambWzorQdYe8AqE/YBRuVq8/aRrcEXtVMk8DSr
OOkPYJJhv4a7E0GtnPQnuu/d0aNAJTT8gf0A90GfAwB/1wTJhg4xazeAweo33mLzfWqPGH9zOMWG
w2XNyJeoxIIPJRXVKbKzcAqz8v45fE8mCwKeGVaO/9uNinPXc/rEVfFP0K0ZeeEeA/d1ikPNWnsN
acVswI+xfyCuYFNtDOycJ9179d53pJWdhf7agUyV0vD1HVwRpOak/UG3Y33RzuLeuOaLDwY7UTxX
EKRoN5+iU5uPUKle3jvzFJ/0deaaO4mM1rmWTaDcwUxq8k30QCnV0x3f8mFulCeOgqhZ1N+IrvY4
fSJWhrSBeYtkTLC4GqFkPES7DEcWwjBcVBxftE/d3Pdu0I0NtvLo2JpnD2/eGm7/2jfQoHa24Q4W
sHiQuft4P+BJtuqAbeYsjT72LN+trz5GGBTHiNVtYz2EEY5DIhEDBGsZR/kz+5rnDLk+SUK+F+wa
tNQhpPiwPwuujLFKtUcO4DHQ5+AJnPEBFJulyF0b0ClC4McuXhiXd4hEgYixjHg7KskelAJYPqBW
SPqT3x9Un4BsbNLneN7UiAaJjyRfqiCSeC6Hy6AgAoboolmWLytppzarfLCMWrh9Dm+SB6cQ0cxV
L23fw1uAoMbj3bW8eoUbF0L/j74qtVmgbz2sBpVFyqx8lRwVoSS3qxwfXn31DeekUokE3OwqtTSW
jmG9yNWT3GUZKeIlCVW/xEEBfG1HxE6mtBLr7UCfipBsxS7hwOIVE64HCkN+EauXKlwXKWUKPnOs
X2jm3kTV8C4sCJlstaSSUEzh4aGhEcMDCjMP5NYkBZsYD1uGTLoKmwfayknYQ5m1IZBizVE84GPC
sYU3niX0V222sAYGrnB3A4dHxQCDRqhlobAUaKmwW5atIdHZ5JRwRmEhkoQSj2PQkOqWaR9P0DR8
SFd5afmEmpkr4M+GMpqDpEovcdVD/bF8xDQaK9SEQhDWFUB6KuMWRUCTRY88MHCHsL1winqikwmS
FisB3XEmNbZtCmgGNJY/oAV8biGPweOGGQGjHmQGoZKk04jfoMh/UxJR2vEEfzLvFiU2gC6eMPp4
NGDBtmokO74b524v+t+YBGHM4yDdB58qaIPTZFkZV4qINqIHM657u8hJPsDMAuzP8mDa03DhzITu
Ac2xip7AGvmTSZ5YqK8zNL/8WLV7aFUdKjfxSXGDaNPrH+cTTST4M74NGTBBnM52jXI+c6JyiuEP
nF4+wSF2Fup4y6MRNnNQ4O5BFvzhk+duCbSTywgcTmcIoJOLjrRdod9VCSAET5odDqajz+79+U0h
Pr0XnxbntHDa8FkgAwltP3cqzMAyBNfTXKfehFFUvUplEaU7WheRPqd/HsYAYWxMeL4g+x+rT0K6
dM+OT8rt/aSDtWnppRB58+0n1Sba4ZL2uRQvoprgW43AmsafQ7rRce3DnN9VkOqBWuoO6KNTtK6O
YzocGBY0aJqWctY33QL1vVdZn0O2Ume09H/+Nx07cDLVbGx3BdEe/QQebQqqRm4mFOJ67Pnz0U2Y
LAED3cDakc/iB8+KQhkO0xTkOT79sECNm8vQ+akxffkjSwgxLGcJ/lQXg1OEAwoyzQ0RTpDIGdx8
Pz8VC32KZkMdWdCAYKIoT/JRBUNlgOKMNgQt6YmxlNYc+zVzhztSd6K5zo1soMNw1oTHIluIQZaw
mQmLod5FNPEqaJnhD8PVc3Bk3z4xcaZMIHzRIeAC+03aSX3C7mz2Rpoekiu4JpsKTADRa1tOOC6N
ZkLR+hTtUFIuGnYN7AiVae80f8lVCn4Z7Jq28fJzEk0RRBSFgomVBuONPLlsgIdGQq5KgaEdPtk+
qYtEwYOXsePheElTiq4SXb/EwkLoHyrHFBybFD5EECEN9FEcWLgJYJOCdyx/F+4gHGASayCTE+HA
Bx8Yf2B51OgGUDZkUaocdeuFT4COVD97DYnNDiX3CMn3EP51fetg8wynL5TZoH9VAxKIcHnCsDdU
BgyGVxIOM1gtwk8TrhDZE35P3uCF7XaY+iLw+N6IOqVhSnsCtMeI1vDvdA5/JUT1hA3lAq8g7YTN
DLoq2upw4D5/+k+8p/ERs31W+PXjEEc7cjykF7UxXu/ZYFWeEKgjevKxTCT2/kAOAq3HGT2C0UhB
DkHR9p7HNF842iUO2lzApj5ZoV03fNfQaUmJ/kFkHtWS8GY79F8K7TWNVW2SkoSUEN5KvBYGpMe8
2anDDYRc8dMQGMviykHpsAuD1EDDiB4d4NP3fUB3McR8FzssbfXBYYyz6NdVKOA0dJUwqYYbctc9
HaBooa/pEw/6q1wwRx3O3T4GL07H6V12PuTzaatenlTcun7PnfSxmv1slQYKx4bbCPee1l0enT/f
G8F3kF5kWO23EoJtgbvSdyUlVybaN9kxxqUBzoy8zfwzpdeSvsig18FpBsNLhBdEID+H0Tlsbi1H
6QT5Cv7UC96u9+UGCotx3Yp4frjXLLENXR0zuPUAfnG7A073iYE41Mau75ZKTh4iACFzvX0D5mPq
hYVyPC27qcTjTc77LYIRxq+Bi85Fk2n/zMkSK/xlCaXUMJZwS5JNhOObetK/W115Vvp21N6YVtnA
rlBlEb3OTQzYiq0BMRT9HId7drxRPK3CF5M8NjHccWSsQKmNXtWuPpRzfUGnYwW8epEuyqlbfXY4
4y77I2f+hbaMFwoXtO4wUWWrW+N2vqK5K+xZCgFqaUtzobCirHiWS36vTtUp36lM++8zf6X35pTf
mxerSrxLDtmGnZdmbw01b1dsikO6E18lj9Iv3YsaZtegdhFqff5hrBxoO+/KHYhasxqwGm0acpVt
HwRv9d7oTw35eHVSCXrJT/ICxdshOzSn7lTdxdfgxBemL/PoAPFyL+3TKcYxp9F2OJP32h7e2ZqA
FdKYis0H9wyWzmyjXtTL5xTzrNUp2fQXnvfC3w7yRX6qT5mfhZMeQdCi3Il3kO4+p88rvssXnyYg
pG6aAnf5SeOTjvbTfxXP+mLc6ifL+0Xfd9vRkm7q0lh+ZThB3zi+to4xlX6AkqIjGg4ws4N5xGTX
UXbKLpmZP9VjcP6sq7V+RSB+VoBEsqPIR/o8Po/gt6GaOn7O4Z78Lex6f6Vr83CU8/fYrLv1d6Mt
m/VnX2zV5Wf/PX72qGfrbbN+bz/r7zG6vbflvtyLh0v1pNhWPLLa1+BAwQ25x+CsnPnLvz+jG2pz
aL+PQeJmvxEqdpKYb9HN+It+G64QwOtYHMlsrh76NTsi1w1+v/BvQRVGhqVf9StXe/P+jD+0KyUo
xa+4Vl4Bf4f9/08iXQuewpunboZqodwTxcLlFVyuioQfewzaEbxK8Ks7vBa4/mPwgCO1lWmOK+fs
Vu3VZXL7rLNbe6w3zSk7qBcN/pQyAf7ZxbtyRf+0fQpB8o86R7VjsTkyJr6XcvU5aRdgNgZatftu
vod44ZTzmtEHhtPHNOizS6WAMVBTDVfa5qqDTYE0aT/6j/lTz3Sn3nCLsR8AYiEB6FrbHMnbaTT5
HU2bc7LlB7z96DfZqpCxfqG0Zdt8/+WAt01u3ghGybg/6m59+G5rPoL3FlyPBNlNDX7Iko6qvz4V
u2ozWhxcarjte9utqx1HriczS8wjxmHGv8UhZ1S+iRag5dac3uCmCTvfQqXlsyjnYk6Ud8ha5b17
lXfzUh/EVn9qVmKWdcwb82k+UbgWG/Mpptp7I/5kkTOfBX/p/r1YyXTRn8xglEW8pPiDvhuzmCY9
0+HFd5jxmq3zXODkzUp/CoYaD2KavWLxG/pTXK34VPgf9ZLeNeaW+JcFML6L1DE+uWfJxUIhpC+F
W4NYRtK7ejlqz5zvl3cQjDvyN/GM/xYXIQ96NS9eitf+vPR/DxM3iB8oqG+evNS//2Fux5hS6E+I
BpijUixxdRQ9z+r15pTH7+nMcnr6ksX6xGSOeVmcYEL+81mJNQbvRWoupIZjPLdYcRAQi7eQ3vWn
eJv6pTiorCqfk1jf1AvYnLhYnff3eUVQaMfh/cP9H5zgry8oSZ8yP+DGcdelS3VveBFxqxPuKhdP
uQpqImTNEFXvr+2tn7TrNaC7uDLxe1R6uCceokPCeOVx/FO+gIkivgWlg7+hLJQvMUODpX2V45xh
HJXZ9jZP5ssfkui24cm4fZ8iI5BlSnwJHr1Aedpn/cSiA3SIQJtZtlA29XxproZ4AFvNlYPnsjxq
c+U6/DE22VnbIfPeSbvPsluOnPdo+Bhlg3NTLpq1WI+aNVQiEKp4Ue3w9ypu/ZFHPAhxvSmn4Dp8
BT+Ci/Dvk+Kes9ge2XvB6HMMjfl85EvJwpzu+stMW9TsDPj1mDzXgHHKvnFi2Ra/xf3kqMm953PY
AFETbsCeshKDP+e3xRdDESHYM7xXL565ZK3IDpAKQgak/kQLLvZB4UuS3+OdfDGtC32yw+fa7ooF
OOO+vrz5Mm4eNy09tZfvs3/yIVQvCD7txdh623DHliOuOrxjFsRg8vmv8AeSLJV3kZ9EFz2elHiP
gCr5O8ZEDpsdNihYF0Q0KhLSb5UBi0joGBO2AoL29GOwVImoC47xIxWG7aNV+NAO76t/LpbBkTA8
bxfuwVPFDlGdvV0BAfQPv+ifYDZcZUvQrh7l2rj7S9fvY87ST6zVHnZdwRaSHeP1d9nOaP5P22s3
IW/Mcq1mVqwTN5lLs2hlLgPikjCd7n/iRzGrZ9/jd8s4Z6vEZ+b/KYsIHVaq9kx6ejXtsSkeZF5q
syb5kYYu7JdA2g3K5ZD4HJWGInVPsoDRJIQ9HyJIaAJc6GuzwWfqxCxJedjKOBmZDhi7xuHNDeJN
rixQBqX3WFsrDN12Xqiu8p0BvI6OnozZ/Bijsh9UXwcdQ2cTSf8quTYIkcgqLW469ICbittcMPPD
AzjqJxSBZQOs8XJRd3zgkRChXXHsLlzlc/dG66Ch2e4t/WieDhesZ4VOSo31prFNTjFgCjp6c1km
W05MOdQZDkWjwyDGmn4ZjjkOpTShocFdYENoNriupM14f4zcnlUHVwnIR3ZK/AERneBm88y4syIV
GxhJFHl9PvOQTTbbNtlQtOVTijrM6xTMeg/E49Jb6j42lw0pCVsD1dvxTfgFDQQjMteLedpPqQdD
7JODA0JS81ISELnExVMu7Fh47nR0DhNcx/+tgLwgjy4TIfk8juJFGM4RIL+lGwyt0QhJN2s1SlgS
hZPvmtcOi31PVLdsmdqmaiZvBcHWOJ8qmi1zVlWsbznBplUn7s1Y6olgbUGSw0KB5+pI3kqOXrwI
ko0CuUVCgW+T4abFm37xeQtZT9dNa3k4jUjAjn/DXTgHIoRc0FI58hS36OltsVZL2KeZuCb+wA+u
T17Q0OEHnMBXxXvKDeYdsLIiDgudErJRiNjPwcvT2HbC0JgQjsIjxzfDzyBId37WzpLuVyYFL2zg
ZiFEVkiJwp7beL8o6KHA3fIA157/SDqvJUXRMAxfEVUKSDglBzHnE6q1bYIJQRC4+n2YrdqD3d4Z
G+Hni28oXYmRU8ow4ClTteVcF48Ras9Y5f6WtT/BpxAZ0k/8nL9FFjP5b9zf5zJb8byhmQTA2vIB
xQfPweoTxUJKoKsYnnfnujjG7x7YWQkIK1vEonpSU2bdzHzSO9RW6kpIreNO9z7lFAbpwKPQb6jg
HcHoMmQSnoIV5aNrEtFWtizXr4hAP+ci20Vgr+DyiNCzx/ZCZ0VTTqOgIpwJTATJ0OhbTLE10Rln
8iweJk0I4pilEIJp4KWj5ZAGebEArY2xcdPsC9S2QgixsMq2rPXAS/IHR8qipuOBUQMyB8dVyg5G
3Vf87AeMSuvnTh3xfnSpx+syvMpbNvPighlSd2RbhzWWS9fJ4IMlZYuvekwepMUkqY2u70hBuoiJ
40CaBlkAghxDJCtS9OmoPfICkS7fvK7llrESz899m4AlC4Z2A/7mUsywQezdV+TCfjo+NhdUDSSU
V4zWuHytgLmYQ7XxQumEmQz+B2wapRA4YEbb8KA15r+ZiHDgOdmEDCAa2oCBgWPksFm93AdyAf0G
kNhFTIpCGoSzyd4zFCCGnTIkBWt3wPmtnyEfGHRse0dm7qirt7m5OxKtFsqf1I904mBHmKu5uKvO
useBTQHcUCZHD5ZYM6QXGU9V6+78mLjFFdoeavMMsyEVgMcfIwnujTtX2WsUDtkRLtYgMGNUatDX
81KEzY2PC+Pg3vq4RWsq8bHPAixcG94v0bkvoRDcLtkv07hhJ9YhyMAuIjHmMEX40rytICvBzkkI
Rtuo40lnvmRiUwNVk1kyPtQE5oTgPmwsmL9UKds/C1ATpnKKCyIIqGEjey0QDBKeBtzpvgbLRSPc
oT/oYLo7KYIJaGVEQdiZKVCKkfpDscnjtG5INPSpZu1+r1DAe68NGeaLH4Ovgz5ChOZ+w81htxkh
42OiVXwfIDY1XhGyn0DiAq/59UBTnsru9yuva045V38fXcZEiNtcGQ5OjkbDoNyCvtG7jXInA/h5
Ylr0darrIyC+iDSjqVfMmaugu6IjNICvJby2l0sEgmJU+PXE+hS+WodY0ivZn0hUgdAmMAxBAMfT
oETc3H7A5JFPqsYaY/qzoPjek1iAKdanLGQ2wxAZ5Fc4gElh8ZlowjQfECsPj+90cz/9TuFVxUbG
BOgIBDa6H7MlKok7yWPAsS5/s+AdcH2kL54eC3yZiwLGwtEDyMXZzA8U5+5YwaTG1q6wjg/o3ewh
6NRL5YfK9PzxQBKRfuDC8BlhQ49A/qFRQeSuNfnQZk3AB24tXosy4GB3j50SjK41o/QfJA+M8jdZ
fRxkiNmdgPp6AJj9Z0sqE8AxXEPqkbzznpItMltIpkXsSMwt73at2ZBweIFpX6wRIdPBLmEJ5726
MldI/eGukrggFfPmEsGgRGSgIKDYHkDNcXC0oAJxjfHDMKOwPgiYUJeMmP8dJHoZnkxYrG9LQTud
ePlV0D44dpo6OKXbvOyuoCXRjH21EcflS0zLIRdblPRnRszs3xB9HDMo4LCCI5LOJHzmLS+/Fe0O
ses30D0mnfpeZyuxQKtWYWZTeKhSXZkjAryd31rf8UGprP9hcFFear3JHiIvHMIl9zp3IAmlAFY1
Nlq4ZFny16Zh4aYSP/n6MP9PT/C7UM+hErF5ZTE/Mua8JtwpRr8kSH5EbCHc3+xXhBh1PUDNSIDD
r3wFFbgNdICIIBzW+V1fDtp+R1ixLAwy51m67xbeLm/unV3rID8O+pBbNBQeQ1enO3PsMVgeljhB
iwOkjcp5KEbgpRDoSSRSeOaMsUUVQwxG+Eq1m6roeFhZQDmdOaBeANvDzyjPl2Nu53Qq6ZXNZvfy
UJU6IU6FpOyZ9RC53fwYm6Fxi/gk3gFGQhyM1rydkuVQRrsF+/z9wykj7fx2puCWl7w0mFbz9f/d
IAwXeVC0/fSEN5fh1HuJ9C93kpKAe8TS1ULvtbZeJ8Cc3Dl0XTwOCyEr4XVhV7B/mc7bnaMImq+/
mn3O50QjCSFtfL0BQo1N7sY5Mc641L7dc+7QJ9p8ULY8wzJtPapC8G9z6EJO9SKhDtjqKvHVt82j
eoHl3qP+EnKzqPOe8/OL38T3zCFh272HUiEiuXMqke+2uqYmeHzmjjw56eWVbNa/ES3FnKFxOVpN
AOwA79gTbzFGHopCfjJwrXyUioYgK52fiECAMOTnD17Jgp4nOzlcOoKmiUmMeX5Cnk6D9crQRc4Z
1k/OVGFnvjiRgujLtX+I+QVeSVE+r679mRlw45AQk5Y897jt3hxXZZGcMM40EUUF/Q+NQCr32W0m
5fM4uTIUZj7WOAXiFOlw6fFrxdPoimmxHr6CxdXWbHDZe5yujRkDakahYnCnR4oStM5nEE4hlQBc
kbz+DJobUIz8Bh4CHarDPR45Q9k43+fcDEI9VSVfr6Rn18MsODPthzO3n0vne7WPRcQpqaurdSF7
2HnG6EHSjDGiRzsPYBKwN8BDw85/7AxbEFg9aASsCptlAvAkwS49Zopvl9ewPycRyGSb2nQqLaVT
1YR8Ei10zMwcBCu7HM7f9mVqVmM2TxfWGhayxjUzIcm0dur9abNdvV9/QxQCjyyD1UWHuTU7E19i
zQhY5AU2wEhmldftcziOx4JuA9rxVJqBZNy7K+1XmN2W8qbxgP9arHTgUKtw5U1uWxKBTWuRWzLA
Izx5l3oAcsJ1hTQKhR6apwDcNu+fzwH6VXOMt0sstczy8tiVDgHQA1mzoYPZfBzqzvkI33fyKwec
J49Y8EqN9KXE5sPJzNs2P8O6T6spEr6uO0VTAVo+Th+uBCkFadxJ9MZe9oq6E/4EaOUij9AwWTcW
zx5FG0NbsClRNhCgQJcuWi4XSBilVEmXXQAGBCYiW4skuAPo4RIWt2hRvxyQcJJHhCVUpLA4SQnP
c2opsccaaLSoVXu8EhBYAR7FRy6acPFE54pykC2NANrW0QwQfwXj8My9n+ux04RFKDbeIrV00Ddf
wwUQuQdC+fFKL3YyX6FPz640VHv2+pqvmjYILFyl5d8mgDM/AzU3wJ6LxnmGVLWIURVhMu3BAdsV
mMHtIuHKt0U31RbsRFXu2Z6f3P/2Olss8J4rYabaQvSzAGcqU+lM37/vwhAF608Gr4B8tuDj8CEu
n5kR4qxZ9x6tOjzx29/LDneS8fvEee2ElU62l0+Vp213PX2xcegext+uOofCL446iTWxkKxSNyi4
tC6Ae/aUiLWz/sKf69gZyzuQVMB4McxNanyIxUbLnpadbmfBwh09YKoZ/a9eL6VFsr+dZQY0C93i
vGROGM+6FR9ZexN/NFMN8Dkz4FqHv0Bw8Pmp//1dqKf5dlcTmwygZIiurh+xxWZrmvyMzJcRZfvX
eQwUCFzOgPMpGo91N9tmA2A3zNVAWT/3nBKQ2P8vlot9gYwv/QNY7EgFgug0uoUIE+w0wUb4j47P
fWwJP5NwUOE3gbSyidtLUWFk/tjcfj1xBq4LTNo894qomnNV+Qk6tgy7LjcOiRPl0SvkXzUG96BH
Whej7pHx2H/t2qT2hnk6/ZqMXJ7Tt73EAAk/Q0+1kr9kP6qd8uXoVqgg2e/vao/bx35w//wuua/8
XeT32fHNn+57Hz7NiWRMFvftbd2cYKBXsIe2r9iBpo7h32QBrKUzVJ+QME/WXA4O5AHCLCC/9I0Y
/YWxCRVxg49ot7y76U7dEnFs9vfprLBv7oKEDCuV/d+xDIEWj8/pnINMUo5Is3Q/NZncrK9jCglq
kYZ2z5VzPCooko3Pnkkhhtdw5V1Uj1PLxahsj6h0wlCdVERsJP6YK2qHRR8hLpIPQhgoEgQ7Ge2v
3Nx1T799TTlzuMCAa0bJlPE85uccAhtkz1c5BXcmXtiudXv6EW32J/k8ZHa7rJ4awT8gnCnF3mNf
exK9jvUNhDB9Oeg4c3CBsLwEjnf+Im79CU5G1RJ+GnssI8foJ4w8SNiWV1AmsZqtURy0NKebJpua
hUARfGad8fYOqOioYODhGwyGlgK6G8CEBos3IeT9gLGWUt7OvuZ9w9DFHZl4NLoXYs7xtRoFn9Vj
sX66pSVMIfG7lDZ6vgPwCL7sGQHqQU3YHJCCuJku0Cdi1jWyv4bVfJccpTK33t5jjr8JqGlcIwNg
4/G5M2KC6eroQiECaZhvUxeMkmQqa22uRi9/PXtY3f7+U7FdDh5+uSIimi8/ON58QiFli8Ni3jqS
MMETj5erdCU6rD8QJVVBU18Zr2qL8ermJkGGyfM02wAot9Ej8I9Baj+s48sqotr/WmhsmMlypQF1
1Q7g6cT51FUuRwyJNvnqtfj8MAeKAP8Pnh5keg7pD5AEBiTTP6/OwB42f1eAFgQ1dZksCmONwLZ1
EZY2YjG2nRozwVL9P+CFcxxiV3CnfDpHLvpOlQrwY8rIwGvcFqD5a827iZX8l/OB3/TjnBoBjasn
E3SvpXHEYGfTqwa5xVac50xeK4bbB419wQLYad2vR7BigRpU/u349mVIIXd7FN7t+DCFqBbti0Hx
bnSm3Qb8JpHUAWm4gF8pTqmTgMK954r3djhN3svCjGLTzMB7mBQhiLPMOb1u9A15cCzRQURQH3zB
jr+dcYtPxGDOiGfvEmTZlUOPnSL4r+3bi1fiDPuOx1lHSgB0SZq7d34dkZ8aYCfPCOm1o61UsDDz
mn/ATLmjkXmQ8CGcZ3PoaBZeFEBCP9ETDqbL6bOB2wDODZjPA2od27dFUZp/ZmvfalvxbEUDDYo3
CQFw+I71JjlS/0aIHFrliV+qmcm8cD80mkZAcjEK0QhH0EGireAW7IM3KstmRiTgE2jMEAODJ8tB
Pz3WQbf/fd5crErhkBPmo/uV+cPXi+3x4ssvS5eVlwG5kK2JbIWoPW25swEUa1N3vyRP2Pg2xwRr
lATIyzLnEz6RTh20Dp9XZjzmkDUg2eaYP5j3aBfbnZdGjBCB1L69O8Ab3Wq2abDtDDCxJKXlY05w
0aV1ja2HIYJDWcPzGzoCs1pj0ft4Rjzz/pQHAUgZW97fRLtwQedxBN5AtBt7t9wNMTaPwve+2apA
hZ3yVAblFSQ0sWyZWMv01F7BBXdewFtffL3veacfFXAHua1buy9fApt6YcO/iy9rV5M5ModsTHAC
gl2fZZUzuURcjJL3KG1I1tXZEn7JoVfOi7lDaCeXjRAtUMSudOu5HeH0ZObFQAl5W3AhAsDUZ5IE
Zh9gyCJ0RVf9ogVLNHuEkTpdhh1UUHQOEF0wEG397nVLWPySrj8arzn3ExixnfKxaRCfB2QSb9O/
yhORQJvP/UQj3jkXQxqsorg1N4sAlxrmbR3vh2Un/hbWp3ebxpphErIj4OLtKoZ8UT7IgBy8eLjE
sBl4KSiAeKAa0i4QQ7BIZTn9mEdpy+AJCVMg46luE9NPaVijdk1o0EJ8Dpa39cu6BwDasHrYSXRM
89tC80AjRXjRbVAPcMfwWa0RM5j12wEKzcbMKHdZAifME6CEPU9baVcGbzo/oxZNzEKFIaEKCzEk
2OAsbhZdQDmzFlNwy4x1o8quAsFqo3Q5WeCvdH2ytKVwXOu+6A0iXfZk/vIY0lzuVwEUvt/O3mu0
hOIQ7FAMej0hZy/eupMHI94Og3NLa4s0o+yPzjUZAekKzHEZKV6z9e3AHCsOu73MhDAotmDwu30R
gQXJEW34F10o0YB7guhlK2SxrBsepTwlG/QMI014k9N2i98AJcqDsgrf1uH96QagawZNxRht7jPe
Mb8KZBees5FtEqo9aYgEHOdlbwP8xsEdJFBAymE54KNzVM76Pw5OwDjUVIh3IG+JltP7St0pIUiq
QA968HIvCzAcGPY9d125jBy0N63b4jMj2cLsrKwBbDzDmG0SEKcdlGMlc5l83XqNfOCNwYwx3mpO
DbQYm6C/4qeaA717WPfo5QyZ7rOj2oBLDYpe8cDEfpktntQAC70A111UjyHZSJpVTeXLdjQAzvFW
NjmkmlesuCmIB9rZPB17GoUJiOF68V7kq3GU039Re1oJ9FHyijTEUDRojvp18rCeNhY74218iQFI
PmxGPkj8gvZDp/3vY38tBGhJBcDTNSgSv9IO88y/t99wGEE5r7VBlDj1es0UoBM2q3bHfz9nsTPe
dRvtAAS8XBLeJBZbP/AwVK/Yxd7QDY0JgeUP8uuIfjgNgO5BU8X5Hpodmie5sMiBy1VeoRgTt4Ik
8FOwRUCHtAKXasBtB8dfYEoc4go4OhDqnTva8DghWa1dg837kXYVeHgXIpzzgS4A1wbg4gHjwwFt
/jbBmrcBWE7a7OfAn3PwwP20dLpc+vxx6Jhsv2gD8MyIusXLH60xqoFAU5ZG8WJFjACBQoA9sFE2
mz/pblG+vowLEmectsZogwdIS1vcQEsBLN/PIDUVJIKAebmV3436WE2RK3H07Riywm6g8Dxn3AAM
HhXIZQDXHzbejJ5sIegb+5UFNh+3MM5NwOokoqhDeLw6Mt9AyOSgMdoj7SCtcwGxD1UKTBTKFqLi
1RYZtMA3w77vnjheB69Lj6IpkJAPHd7oIjwYr3Ckxiv0IzeK3/AGsDOfAl8zCy+1+uW3NuE6wj9E
2owuGfeaOGhb+zF97tQT5Lsjv2+0HqP2PHACEMyxhiIANxD/uedxAETs0VuXnXdyQVXk1XIwlOo4
gQVUmrS5WPoA0dO38lFMrPte3OSzBEDdFopTXi8KXGLoKLxPAOoyYre2Stf6vg0frSut0txES9x5
4xNrP0w0IA15rmO84+o0/kysmaEwCG+gLvG+RDgc0BwVNZqQg/8MlLQUcQwcPCln/iGwkzwExCjS
g4QXheQNaRrW+QLlD5qHuLFxQxVW9zP62jXzGRYzqyRKMGRX7brxgQDHG44HYEiabQYoIxkBLVeD
jThe8Vbvb2PUHAcTNA39LDtjh8He5Zhdm7HNr1EWKaRhfYaEsp1d+UGr4mazBVR8EX1uhWpqkHtD
HJP4nH4lrhWY4X+3l/E9qMwiul95Lq7rASFt0Id/IMxCqeddcCiNbggRDlL2GkzI0q4Oz12y0JO5
Mp24wk5XzdEvN49MdOZrjVkbdb9cKMxO+fcx5a/dpgjJsFhwvoty5BbyIZdhQcwAtOeTUP848DaT
0sM/3Oxnb93AG5b5MikLkaF4HjspBHCAt/HpVpucVZQ2fsRj5SSbdglllO5Wn+Edvzn2iDoa7Vn2
QWP9xgvmDMlSI9wD2KS2Bjh55FrUZeV8QvT/prHDCm+hLSqFBSmUkh0S/QxnohEvQIkX8HDU67E1
OKL2Zu1349+CeV/MMS52tA+QaplrAaTNO0xWVJWhiORWjtK6PWRyLE9d/ASxEkC6Jxn0nlMaxH1p
M2Ep94+ryIxijF+EzdgQGPkl5k1uzIcfT0eYZGyBpmZ4Ifx+XQZiHFPnAsh0PONVZ8rAohI3oJdx
/2uXMvfK06axB/Wo2CE1wl1vZIeQka5eVrklxkFu+UR8/SN/t3z4EKSBoEKMZ3Yi+gxLjxzuKd4E
r4Sh0QYtOHSJGADltLvs2wqbM9Edwarz19GKxvIVTm1qMS8bw9WdYeiqLMDJK7XP+hQ5lS8u37Da
4jDmniHRs9dX4JYnq5s0+4x/ymKA+U4YFUkDo++izJ8/PVzTF3hL5myy9Z32XwxCMvoYyLARDAxo
r2vSHkQwAlbIRxJumbbeXLbLW7xmckA5k6jDIMZO10ys4k18ZMJawD38shKDosxb/HZBjTGt8ieD
2knPCQBXS4LylaO84YqkiA8Gu8a3n5b2JJI3+O4wbc4ifdb647nCDmD6tT/+3XpcVVMYXv6xd/7S
dbPPRZnReAzjZ8nZNUfRfS7SBePd3cgGT8a3+RJW1MlAoD88kF8yavCbmcr+nTu+hko7RieWKTKb
VPEId5hjWh2FbQ4rHVS6rLBap7hmOetoVrKMPcIleS2xUmaSqimV1GcGbPzi5meNy3FC1XEkm7Js
lj8aECT24G/CAafNYvnATBOzD2bobchmmgleiRzPlvlbNaCgnpgoT2y0ggdXkpf7YR2B7jyWSSzr
Z+9Lybz5yBHQf4QlE/kgg5f+6SzILx24jEH8ST01HVIJpClRR22Ingq2cOx8SNeIvTLGXt1/2A2L
CwyUIhiumQFZDn/pC+RU3YAzcoEMjOnpdATHYlCrt5FnlDfSqXc/MPKIDtN4jgA12p0kE6NzyMOA
CshAmNdW+fS2QWMckwyopqO1whL7vSh3C+L2kvyKysFto1JoH7Itq25MO807zmZGibcATnzuUH0o
wwxaZa3MLXXhwFEpNBWtYmq3TJebcnqLvSQ/i5KdTYlGt39UwMZlQkJ9U0ZoH7wcBsag/MsZYBA0
ewiFDpyvIPnYkPPI3Eoc5NSWQOGdD/8FESaSUZqoB5UrzNYwYIOS+IP9oDwtAavXZt05qvveyFQT
2hrPAF+5CC4lZLKRZkyaEIzPIjYRAJdvrIYjvHa2PGlxQXojOlFZiBcqlvI2PAX50D9sDXX9WHAm
aE5KK0jNb8GH0Z6U1vcOix4gkN2D15fsmHIZch7Kq9xrLqzJvXa0VBh+IgUBZB4yIqxdlCpU7/06
0oY2P2iPwbnWt8ovfKVqqJITpPCvgM8IjNkVAvxmKD8+EYiCzoHoNRtfP0s2o2ZyGoOrxkLDAp7k
SHd9OOVTfgUFa+u9WdOtwaTOUJwvV0EjUxO8gesMzn1spst/J5V2Q0PEkuCGZ4qwQsLpuWfiWXAH
OEjSHJ7b9jUVeLy4/bLoacj+tt47n01DyY6GFP05/FiQDI9DVlusApECYLONYeFkz/uNwhWQj0KJ
6ivAHfbzrL54lRAj+doKK/kb0hUml/IGtAMtHdW2LXbiLF0ZD06qEAGe4t/CURrUYNApJwWctSND
/NrrfnV2uYgcwsjBYQ/0OFOKfKUJS60woD2MSSG1wzehbMRU99vysaa4hibBHy4wxBxyrrj4nKWV
lEcxNdlAnoaOAeuIYu5LMSqT7HlXJ7cAAMeFvyNs0clM55eHmyIOj4DUnbXM8P9GlFz8oRdHy+7/
1CXVHHx+6miufqj9LuJFWhKfbuIg7DieQT3gOUM+/akOmMPr7qh2Odr8UD6I85sPw8X8esxhaq+8
csUfW3C3LbzTQh1kJ2pLiOpjvLmSu5f7PWHiNXZiMO3x7m1+Jae7si9nI3h/+dkXH2+LLQiyr2nu
d45+4qg2D18/IdEAPwzVtm6BO8BpskJFcykFl5tPlkTPB6zJGvTNk7BOkE0diZjlVsioMZK1izX7
q8kK3hziTt+BoRVvqCphwn24RPzFQ/0H+BzwbBLuo40AWD9sNoTsiYbCyGfPYvVQsvBU4yH2e4Xl
Hyvt8fkTsqZA2S/QzfoA7SIg8KTgJ2zMAONBkYTQyjnltycycYdUD+4AOJIAvdNBCRUCWol82e06
iHI46NcjySf7LQB4Xq85RXARh2Ti9ImFEPORSML4mLIYaxYRLmlC/vGbQUYvSnsrkfYk+vQ86TyZ
3pZaBwF05JRxm/Q0fN4eP4M2JArT+d/4AR8R6xRjglZWDTaADVQo5JE4AsE0ZH/krguMzFwaAeig
roDVxATLjc7QK2cSSPBIDF0xRpMpM897kkFCHTSWhrE5unn9EijRBCGULyv2HogJcmw2Boy7F2KJ
0M77ATzzvuKxfCx3JEhlnc9elc/q6cUwDcfy3dj5xNxf7HmsEh0mOrZ2hkYfT4WlBWs2QhspQG5n
970+m9hvRO9KW0b+gPqEYYo5YlURxCZm64x/oR7rPw/qQDpJCLQTM4FBM/BNYMEip2gP4Dn7c/uD
9KdunwwHtyy73gfCNF1KrHjlrkMUmJXzUsWSCs8leIzCiffho8/6GQw/yq9yT+H2ZV75yyJGfzsw
N/vOosImb/UoKI6nPZkziXjVR5gIDNGXPMn2FA0XBEzgLWHZgfoU6R1Bb54CxEfuJPfGoHlpa4fd
73AOmLpzRoZlxnP38EFaNegZMB5pW1BCPlMwBic3ZY7XkiMU0xKenWhO3lBxAsmMz/yp14QKcN1U
zOfG5axaFCsPcef1UaKA2r02Su9A0MJ39WEKwUvzhKATLTpqenuo4s3YfcfzyYRAZTxJm4yycRjR
MH7ApQLpiKcwNSjjV3AledyoIufe809idCY/m9N7oC0g9Ae7CLQ/BEZBg24VY2Rq3xUXZPKTISI7
BgTx4NbRmtGeJD7dVI8bDjNDCigV4Utm9DHxF4jB2/n8Ar8YTWsMpFBKwRmXhY1MXzrxe5qFDi0f
1qa0JuzvBI/1PzAQYHj1sHRV02OzZ3cj5uGbFbHsF88DV/IpPMAxLfJ5iit+PahebMjiHRjc7BGK
u26G4NggVihstYTaarAiy5BZc0AOa4h+MajwWO/ijmdlR+zF3V0BzQQ3WRRpEKZhxgJuP8Mn40cf
GxLF7lal1r0w45qloewM2XWjrF6lIyLOfgc6NBqk1UlFy+RH8DD1G3eAVwaFO/b4WDAOLKsiSAoH
bEd5m49Jo2A11IGDHajA8aR+hT0APF9OZznoiGhLpi2YEZEI5xJ1LfKRjTwfta7S+DW5p6B9UKtw
lDMKkWfjfC6NkTN4YWlrAX9SOV1v/he7bhSFU37NSJ7p4lb47uqeJZK+wVMBSZ5mgr4btZUz0cEd
3+gKEF0FAIBqMHODDgU9FEKoOT007tvMQWhRQ5RODfwHp6eqwfp6WEcjDJWKnT96nF/fo5z8gYT7
3nC4eG9J0RPyI5AJjbEiEvUpEkqpN4BOgYMB9OIBE3JvxU/coMS3QCf0CT6DRDGZcZSQW5kq82EU
lh6/jEUSU6QBYDdYzFMWHZVLrVDJAag0VBMBrMmJD+ksvu3ANYmTfX0n3n2jNwVVnF5T3BZrsEdZ
TqICMw0ALockfm5QAHj25fwDlDjTp7UyS5hJSY8vWgdy8KhYkJP4QNhMEsTGf4HJqbgNq80MlKcO
MB9+jGiPdaemItEdTNVvCFOq7EhcMBg8sAkSsDpyQUOnmaEIBBIQyYEBAdkp7HTyDXcVIM5XBZcO
jDDulmkZ3GtbS6O+dqFJ9p+gAZNdIZ+HyIn7qKIXmm8itHFf5BdCflzkjVFWfl8HGXN3vEMyS7zP
eDPGL0/DVYEVB0AGEJlRNTLjQIHfNOsBlDdTqMvKG3KnIymrJIwVdPIGOzn8enI2Oob0HDHUi0aJ
kzSXMco8hdFXkUDk22LwMxFMPMKBz8b+64BhzcCebMAStUC6BpN0rUOOzQDHrqBPB2sXgZgNnOMe
kbNFo3nibvRxWvzcUHKDYc4bMoWf9NqlqldV0w/dSWfXEwd3li6oaNiQoWNBsMyx/Azr8M6oph2M
mtNlPXElGKK8xmQrOIXc2T27qDxKO3eymAjGn3RUN4giuCPkGuMoza3Rw3/m7O7UueCgpc+fAXjP
Rlc8i0B0T8yixz74uQkLGENeYj+HlD2lRWupU3TuYbdDxfDHaNT47Fv5bNUvmIrMpNgfE9ehz3MP
5wAeEK+DvAv1+G7kPlM9CiAwkvFRbw04dUsoWB6CV5V5oVptWdrdQmgDGhiv1Fey4JsFQNx69wkO
njPI9udRYI5d+JitEGdPGKjgA031vBJ31QPJhaCf2PVfrhsj8NcGk4TYTsl6nsZazkYDPZm1BxzD
yynHdduuAdFBV4TIAAwYiCC9MJ00bNpqQC5jvYV8F02IB2KOBn8QP45UW19d9EEklZKJmR5V+chO
F88FoI5iES8JTm42q05AZT5nRsMeDRCDgmH4QTYn7HN22F8cBmzzbIz0sZNRTATQVxjz1Xa3zDew
vG6W89giH3UGbiPNRgf0fXE5+uL3iwxDw46NAcVrleW/QPnJCDcpLJmNoiGJqh43xgEhA5obmuv0
u8283C+n/fTpPEX7FYg/pQ+tWQyYvoUt2lEQnnxAksprlQONJRx//MGDHXSZOsOR8BfAN8VIjUoi
Q5M3aJ6NcBplrCaT+WMjeyNPCpDTTVzqdm0Ktx/dvBqaruTReQjZMe9/CziSgDTf3RJx1sc9nEAS
AcC5fpOcAYEjsI7C1lbF1QerOyPZvX4GbVLxbb527z/tYX2RPmws1LxfzalEEOozIE4dHHl1lGGN
KgI8rr5glA/gSYjsE8aRrGEoNfbNuooylNtO4lX+KTdtY9w3TWlJc5A0a82VnGRVwvQ+NPM7Y3CT
gT5FMS2G4vZnNQQ3mzup+bXRxKJYVwdu1Z2A8gtf+ApqAmSGtsA2pN9zPEdiOG+mKsroVnEEDrp/
HrtsgNo26+fiETRn5O2UwZg8W2Fjwd3EMXaHnfug+3jCfUNybqwDTAA4DnRbQw3HHiWp87ng04z6
3mQfT8f7Ep45wmVwSPxUcYHbirCTMruunHLxBtcxRtDvMwVFVy6e/pkT+qCeHqgXMrK1XBj24p1L
MT459/k80exKMFKHSnQ8zIDj3L7wJqIwDCc7tzTe9H2PZurkfijChkw7jDCV5zRXAv17eTde1ni4
WKMgMRqHt85N0gHfOAFxss4POSZr9KnsJ6DK4nAVFgssZJmTslc8M62EuImkmbYmZx/RR4E62IQ3
3sp2+TDpZzEnnQJeCiU3Wwqr8Uq8aMfnvjkD4v2fLYNqqX7mLQTa9qnpoJkZiU+HUasT1AekMIaG
BAnu2CIkDwjXEyXGZRJS7QTMSAciaWoRqBZgKjxdc6gAOiZpHwD3ZjMXy23Lkty4zdqQY7DpInxd
aM6gcTdMJgFs8rKeR4EWvNxRa4Donp4HyUjd+Ti4+IZcPcmATKClHpAGq7QoCXsgOh8CKC71dk+H
3Pv5GtrsPF1PDBpcoJ9eWrrng7ZigcnsdRgf0NAynJCHlYnGsMwfBljpoEIAXB/ZR2COKGEzIOjP
ANqfFk/Rk1F747QOx8YanUg8xYKQ05+B+dv0Ohr6qRl/kLIUM/vqBJzZoQKC/AFhYyf7VKOXJlxd
UDHxGW0umL6XTLMNxO+9ySxl8Yn3u7N9uizxQ4aBTGO/XOAkGLPTkAI8FDx2nd5tQ7rfoyKk2H8t
6ah0b0A998IC65ROCZ5uzlpF9x5HGpbm76K6iMOIKJFb8j/5oYxFICAUO2M/O3FEi+rxAdLYom2H
iX5i1auDc6n3Y3rWmTybHPPiAc3Jrj0KO8py+DTmA4PI3B2DJMstCQMqYSNQdDNtw2eW3ycZHt41
T4T6tiWUjnW3fy7vywb9TZAGI+vLBpmToxmPef92qJh6ma1tebs03w0rYgdT4H9awRxzNrakOzRH
Pqtxa1WNqwr2B6mqHvFQn/ZH5dmFAqq584mbrlS30pHNZLMreoKf3JyRl8VHYCox29LgiyL2FUvP
MZq/UCjP8tu933ZkZ2X1DdkOUypqjkajDwbqnIxQ/Mfpx4zV4LmcbCfysichvtjlGC8kcGhfsghS
B7pfiYPbqJ6XzMS9x29dWfKHqYE3idfSG0enn89PDWKU+iSNYhYZX0tr15K4QUB+1EPH0WcVk3PN
78XN7XV83rzyj0ru88WpJV3lSBxKu8uH/cGddSZaMOz5LhWtGQBfdHUA9/rILSJEwMbtiFsn8yBi
rYtQ94qhseywZESVQTKz35Fz57N3Me8DQsdHgVuwqRBIWdVPRNF2YP6YRGMucAtoIT+rzH/u2LuP
7OyXGU760yIGvJMl865aDGZfm2LbYV7B7te8Yb8KMPMClqmdiUDnw0kgoyP7hvu5ZWZKiZCfCtF5
OKBNhInZr7GNVtmuVCcQJdjTFg7HgQOE7Pn1jerSUnPief6HFBk3MAW/+rT5BsJ7d3/aaIeJFwyf
3tNBa2apI6jJJp0J7dCJ/kfUeS23jTVb+IlQhRxuRYBgThKpcIOSZAk5Zzz9+bb9T51yWTMWAxiA
vbtXrxARf+TGb820ifakWxHZ3Nwsri/o0x/pu2OvVnXrwoSoYNegjIGfNDxa12ie7IBgKp8B2HKi
NeftvsnvQejV8kXLqXEclDP1yWlAtbJ7s5yb7kB3jDHphCkBs5NJPgf4usqAl80fg30uy7ZVdSpK
kcvL6YtwLfJnNIwy5VkgrFk+F2zQMqwA54P2lzuCH29BR0SpHZxwdTPftAVhGnnXt1m+xFylBN09
upIFB59TCqqc/g4/eIJu3elvMvD8HOxT2Cuc/3iFlX/iN8yOdMYoaK5OBONxNO2+DIdCR8lSAwv7
UnmZFJ9LqPzO3+DVEjDSSJ4eY//vR+p1RpGRPZNrCnbE4C+2yf39MMNbaN+j4TOnRKhebHsbGDSX
l9K8tdkHiGDIP0Hrp32Ckt/cE/HROx+x8tybqGP6r3F+HfWHMn3KFty97J6FZ2m4ReMhDHAPwBMt
uzXLdYi2/XKAe1LyW2d8LMOllB6WimYFgUy2PBrzM+i/1QiWB8rZ+c/STk+3iPddF+D3y9ec33Tl
WR0ReK1x4MpzzG+CzRhfdJKXSLWxPMbT7N7wsTnL2tDroNgS4gHAQAzrRLvlVwuyh/USk7FLLNVW
aw9yvQVpT8y9taAmXbVgU6of2lsTwkdytOClrTRQMYvFwSWRRQIfkshDgtglfLAsYWzF/AQ3LMgF
PCkMAJx2mJFqpRcBUr6PxMoTnTG7US2+FZwxGS7P3wxrQ2IQ4URAzyWgnnQvRAF4MTPtz9iIhb8W
Zj3Z6EpEjDmeDNCp7KwZus8Dm2KKLhgUgFpEVHocOYR9ggyQUYV24Eu3AT9zl7FLMnsLL4Rdx1qh
ZQcd5imAf61ZwECAPIBuDNEEcNj+kqpEygfjG3VaC/CQOdXoLqar4YykuFUuhghtfACl0nQi8VbB
Qu321FAPxcyG12RaWIwfgMZmtxkeC5zq2eVdEcPBJ8Q0BvxWWqFjWFR0th4DKUoIeW2aB4LmGmDa
ctf16wDaq7KnCeYzmBOfOSxVlhEQD7FODB9GrzygYlhT3SfSfg53dbTBRweDagr/WfrR1HugvU54
Q0TvmfMObGGPL70KK/eyZNdqesj2YbYuBWYsUAGSvXOb7LWOkTTFvP4J+BCBMaI1ezJKl2E+2Rxk
jJRkafaCh7KAcqLqOdMr0LSmcB79khgN1ZteESZFaHvRwFNTi/oA0BtdXsR27Fdsjc/yD1NAKhju
SBNVixo8e8bRAv+qjyOkGRGIHm+EwHVhMHQnFuoeHgniMRlgrwNpC3BZ7IEKw/nFyIkeMDblR4I2
MOVAnA5v1RngIp2Qm9zKI5YNe7BOOJw94S0eBj0xsCg0tXEblVvUrrVf6k8/AVNU5hC5H3Lr3UpW
FwBtmi9m1gREA2lA7uEFdA0Z8jStpx9WBswocZyjY5CegLc3LSg4HxRofPHVE8wMB+IdTgBMhICZ
9hZob9jF6KJ9bNCBOQFf2OKulMZCxoD4QLsJkWsDqODiDrtQUFpIcsFct4qvn4vfglk52Y/FbhGe
1SpOZubZYc9PCxYBeurITD70QgzVWQjILnEgNTMePLYaLFqd4XexB9wlcR60sYayaKM6F6qg/gcG
yLjVsLpiLAPhFWUPZHoPEummw4VwxkI9sD5G+ab+G9K+xwCfNIiAqSurP4A+A0pY5dNnp2xtAphU
GjyYhZsL93mQO1rMXnXScaB9sWHMHfZS+fTUbc/b28xIxP4TC3eN8M4cs2Nuo+jvsAgYrTeJA7QA
uQ0JpiXjNEdAyngMg1/Daj0sE5hRStKuJdu3/R7TbX4qTzU7BQlS1cn8rTpvDt80SFVj4aXQ5kJK
qi0l1lMCOwafeHiI0IzDNzKvIg2lPz6Bq4UdkAGThRcvhmrnUD/MyDIUQj9Cq9lRpCjhmylRPRCp
gk8TwuGbmSKiBYgX7K1u8HM4IhY76/gAbEPtRaXNIsfwiWIGewjMoBbkMlTnuPiCiQMtfiecUkb5
BAb675dgZ81vbzC9ot1pmF1hSlZt5Z31POcuuUm0++CU6qVm9M+iSe7Eq8Pa/JeSAXrUvdKYsXrQ
J3FkDLeYhm5ZmsmsbhR/2kHPwjkc1/pd+03bza6Qgva8lhBiqIMmUk1RIIl6BPzvPV5e2azTS/3C
384rxGQ0uRXoCCHEoY6+4nztdw+GXeZzKK2B9/U/dBmuvrUP5haf5i0mW/uEeY0L/o//H/+D6AY7
xmFjbqEnzIcfIY/19eH9J7gsBBf/NWe5hz7KITRonn1kGnHqNyPNJTyJlczpCXYaq3taMS7VFWKE
yP0uV1xAl7+xN8wtmVdyYecf5NpCAeCUZjGADMRpv8KGg+wTYl+ErhestQRJLbeE7nAvlJAIUenl
stpDYYnmH4uoJ/RqKZEV9KYo1chRRbZcnYV2L90pNNr8FX82//6lbWoUQfv6mO7QPvIw8fPfTf/d
XRNAQetrJAb8fZR45P8eTSvMc/7vIfzu3y3aRhwl3WnomBkzcQ+Gq/wLAfn/HqtttA0CU/GA4u9P
8fT///8srL3PQcXvQJi4l7b567nS++KZxSv576FgpruBOaWfIyoUPxWSihhpW5cY11g1+06QyvIr
cYDeJ/Pg71/xUyexQvy34g/a01fNFffjlbnivvIdry0iAvkjHvTvrr0v4+TV+6jB/WqdrcHzxI3/
/5z/3TndiSPyHv4elwwCjvbvSBotcbUeLsOlWuee9fd4FbeK3+feeBP/1b3cA+vmxRDxobnipdnw
V/4+G3wFVm7GWDvQC90Tt+seqMv/3kbvkyTva664s3gj4snke+8T1ca/tY14anEf8bL//RT3HZ7/
3V/bMF7lPi23iQ+l4l7iucWt4nHifv/egHhUfxPPIY4v3h53z3nQv4P/d0fxhH9fJJ8q+dp38eDx
NpzF04sH/nvn4rf/nli8lX+fjOAF3OuQHeHfJ8LBL+IwfMIJH4XmMmrkwxc3SgJ3Ec9PUt7fI4g3
KW5QKWD+/k/Me4L6xMMxALlYa9VbXsRD/r5g3sV4y3mIjvKVu2EcR1DE30f89yL/vQnxUzxtzHEb
qGR/n5KEX34tnvLfIeKN+L/phW+WA4qDiVuJLOD7Fh+seKcKpxBn938XizjdxJ+/z4/xAad9vGN7
f6m8ykN+x9/lhqIJBC72Q/6aYl/f2Ft7i4gT1zBk9Ihdo/MAcJUfxe+GPYPqP8PeJuTMRA6YvOou
K1g3Pqbs2uLkF6/xSGHhKUD4CGxDLIXJvrVuctT27jyRj5HxkNCfL4pP2etXv9pM4b2FJgEaW6zh
qlHVVQS9sZVzmUZ/UgmI9pGNjxnpS3jv4eSwknYbpIkb8dPcVl+hj2DfR5CI9/3//4G6i8NpTAiL
eHOxb3niD26rHEr8K+PWf7f9+w0zLx+neeAr5uZOe5GRWC2fcFspamuMj1UqlzO0DYOygZuT9iTb
v2V0qfItS35buw2sWiQkgMvyC+9YPlPCw0Fw7gTJ5W9ydNOtLQQhez2d2pcaMu2KYU4C9RqS7zPz
Ym1Hh1hsRsZaUNFoeeondgZU2ovjKvYrClEYpeaBHJYFhmIOspVfy1N+bL+xp7U1j+6jhnuClzXC
8OfmuCmusOpfgrP+HQ6CWiaYtwSUf4AtNDXl/dP4Up8lCT0KjfHK/KKLRCjTM6skl9EGk6bwVxQG
+nh3rGJWC8Z1WIvyoi0XUinapu4hGU9Qm4PsfSC5nf2eZrqAvUjFWBLMRk+OPQFISEQ+OcnwfsOW
i+EK7cbv9NE9ErYx2GcJ4fbCWXPibMGaFDuRa/C39wUIZu6hYcUS4FyMWcZq7vwUghKe2NVlkI9Q
w5HiaDUfkO907ti6dOsRLvHWyoIZpOyoCxgLM7zC+AfaoAYr7cfgjCyIhvIoITAb7YGuqDVo064Y
bKffdFuAClYuEJ/O4o17NZB9p9vr9oB+eZXuAD23kOgJAYn95ku59QBFXyZ5IsEf/Hj2/Y15RL6J
SCMEl4ah0yO+Ug/pGx8t+jTY5QzxxZyZbNsVrhY4VKCqs+EP5XcIguRT9IfqJjPOgIV6mZ/tt3br
7KZ7dQxeeQpRQ9b3EbFFAIUfZvoOm7gjtLhtfnDuM/asVCExZmXzmunkZoTZi3UMMDu4JBxMArm3
dFJEPgaH+og5xUbf6dfw9mVfzBfSRgy/YmKqrsWTk4O2drz6OP+hUW3fMege4ZZ/jJfwqtzGNziC
BbNuEBhxymi/1EiAAjOVcGSpwvW1TORffJGj7rSkb6F16BBCkN5CD1XRUmwaDQdYTHmIMBZZGDv1
hf/CesBMdUxOIyml0I+pbzg1ZADI0oURBUgBJ4fR4HDE+VROUKx7QjzNtPc2YkyGj+9RHmHxQNZk
HqYgICHeAhoFADr0xLqr8Zta0a0Qf4NjyjsAf/iT/oAUY75N5xIK+hmrJfRIGJMBDpa3+Dh9Nbgu
OSfplv6A2dPYPWPRLIB/8x3SKLUvzVBD+1CueTTNBrZawlXO3NI38WC0W8qK54ewLjLGhi/m1Xwb
HID50Rd4fk5NDE7lOrfkmXpX9GhMOJg2YOU0MhvnZaVHkQUDaQ8BPfzsatuCdozjEV6P9gtyNH+L
oVa5livsuaHebEx5b3xFWIgYLmg3lSy4Sci1HJAkyRQRipqWXIf6OYZr1F005f7vf2abaIXlaxw2
M/RNIBS4SHxRDk6cMI67c6FsZoJTbQBeaAW3eXmrk/1k7gxtI9gwFjxWWAxb1QhPNIsWOhNEtjTn
BL8w+GHUQ7SRzVz7Peaa38TjhlBXMRKC1cNAAhNyXP9RPhP8qX7CEIv4CiCJhRsWRXPY5v150bf4
0MIcq+M/NskHMB3s4RjQybFiwnLgi+fbNC/T1Z7ehunAfpa/admVSSmVqy7KVr7+jOEbdbMJenVE
RSC4RKR7I2gwD3PyLQ8kemGZkN5hhJGe7cg82cUZQDPjlx44VE2/JO3c07uGP7whsru2srzWaXAH
YcHMiDGX/IA1s3tP9A8AEnaOb9AkJ35tSYW+0h+FW9n20XsAs5rnQdmxG4w43TIyPyw5blxfXAnK
aT4P84qFFOkJqS65stb6daadNcflvEaNIMNzrLi+SuEHJ8atut+ah7E4xJZnv4TKfuyPM6YN0MzZ
96Sbdsua5xDDCHT7JGm/cybqk4+tsFndQ/2ZhdtM9nj4jbR1+nNSuWToPk1R4mGeBrAw2oceqsEI
AWfD+Iz3j9tFIL+N4zaN2MNwsRqR93Id5YyI6l2l3/E/kcGUUCEvzG1JFH3GyMNkHM8+ikLePshY
jNNBZ9f6hx8EmobAFsjqnZeZzOBhDT2QeOlOcVZYqnEaYCrLxp+4uf4qDJNlNzcPpRJvax21ZV7L
rk5Gpwl4ojOsVFOo5sE7F8YsWG4vvXXQmaddYCuzU3E5Youm9KcsP5ICVId/CRep9IsPRtrpELXA
FfH6RTfgGg6ONEJpD/4jo2mTgBVdYcNgPXETDWRAbghrEYCaV4I2isVAa7ekp+XBDVYjpDW2x2HZ
SM6pRETlPHX5Xrj/G/t5Oo0h3MRx9iSruoa5uUkgdA8eEFa9vBGRWkKxap6VLtr1lbkZSKvQctNz
4mJrVvkzehNJPycoxXWuIdmQz/wmmW4cLAwRWpeswVr2MYM7JEClQ4ZRZRcfMD/H0EWKWgYpKZnD
uGtPSX0dk2RnxKrf/0iadWMEHfVCAgZkp40hDB+2Vq4yTguT/TmCdtHY9c3EJ3CbxHBJSM2AYxBD
OSMiMn10gGjlVk8sSJMiVMcGz0ZMboYg1QVHyUqmJ9UJkG1n3KPy0iprJ9gvyP9qv875nBtCrBjT
llXIVCE8TLS74F/5gJ7dn+aNRB1iDyulHQ/jRMYJbgmz9al2qyD4FjEK/Y8ZP/gyJFenMBgavymw
+GfAPdvMNMioKloywwn5mGpUFs6wbfqIFljdDJgJwAfokn1e3vguGpHgEFTbYg7ORKpb3UOuEBqE
u1bYOCrjpVdfrcAmRxO5Rbu3656TIdgkBSP/jEFL5jComa/QuzrY1SobmCUPcJqeowCsgJpKg2KF
IqkxHhGBFpCRSngCdv/QYSQ3rEMRL8Dcxj2QgMErUnj9dlM/G9CyugECo6Z/jshjuty8BrxVc64J
HE1B3LSvZmgIAaGRzz41RBMxwtYRQTtihOTbxM+xqHdOke4WBOJJP526gu7fxvSirX+NcC9TEs1F
e8rn8EWR3Lklf6ycIYYo03uUJK/GEDyMSuYE9M2+2ld6cskMuGVmnW1yGG02XlftqeutiyPxzsvA
M9r2NYRIKc8rrZQ3E1GqjGcaaJ5K+7JIVC0hzXj1WwwonaOaaQU+DrbqD9naSA/1NK6V7BDI+Vuu
UcBN7Z6viXgfJK9h17NwWld91F5yMHJQuBz3AcNmxYq+ZDmR94tWsgPAxdDk3dRZX7Zu72UguGlM
9/Ug/Ni7x5wSuNP1jFSA3/rSrzEuMpR0n+qQpyAUzfqlR1VP1VYYkN9ky3WU3OtGMGyrZ3HC6iOQ
t73p4OjonGXCFxwCOUYVWhP4PvoQdaQcGB4x5CYNpbnIxZUUezM4wSWqZO+Y4yFWM8mnSYLJVqco
rvJuk+QfWSNt5zhk2IkvueXcF6l40W3wQUIMFjduwchkyGP0m9IDirmsI+E0UaOo8rMmMeEPg21V
Iyt41E23cUr1q0/II+rxhZz9vEQXZwDiZuk5HSE5jB31Ft96VDq7tNf8VM3cCDRr/g2j50FaqYXk
61NKrh9uIk3ozob9FYVuA5cVo3rYnS1aQ8hCDr8Yzi2RjEb/UZovPdrVBdiwklpPDb+zKfLjbN6Z
JEHbMIXq/pgFzwYm55R+ZmZsaysG7B2OSwaEOQzxRTKsQ6qVt6Z6zYAP7ZA+NifgXIG5Z3mJPpAQ
KaP4CSvSsBA2FDnp5lny5sTSnzHhOrO7g9Sk73k4beeCHlbK8JtW4CeXWAMOvTgbWZ6nDNjHUfAg
4jJasGXpQL/T1rP0XZfix1Zoq4lixJ5KYlUJZ6AM7hC5ZBBHG+rQltFhaH31PU6V1bSjcCBV4FKG
b4ZFXCpGWPF0DMz+N2M4Ih8n7JjEGTswkA5ytxox13A0T7LlNdfvM2kycS9vJBOUWIMzaCzrwoAv
WO9S9rsSxkcZPuO7iXJJattzP8E9tyH0QIWbYf2OJRqkTyBSzSRvKnI2va6u0SrODuVscjvrBYsy
ZMVwYnhfR17GtNnAL0vZNd1VockbjbVlRdtOOqbL1bGw0x73cothCs7o1jlHvURkDuiYMiNU1UYv
lpmMhYTe2tJjZCFXQZOHCQEuE9kQf6cAz5xFcTmApWIXE3MWtj9yobpSHNND8tafBiP9TmGJJtjB
cloMrfU0MW/rKW3NXtuJVW6yk0OWMgLNTbKrURgcM+ujkPuHZM43ZBRSaX5mGjL+JiAlQ5V9PSve
w51uwHwvIXcsdwMJG2Hk9GIsNFrFpxHrXtPzBUwpHN7hN7X6Swi9PeFy0vBTqPsP3LOAOcRbAEwq
WckKLrFuJNy4Q0tYznwiH3ZsfDDUMwqo+Z/pMPhMovS4OkxD7g61tJ6s0CvGPwYq5zQNIAFjCTp2
a5jOcqUyWoX3iMGWqC70u2oaCI0lmKHXviQGRX4zU1rTXSfDu5/cMv2JSuMppb0Omh/EcFF21QIY
6mOEFUYO2DH8LE20s2PJTxz51AJzJBBDtD7c1Jw8bAa+w/7e8+nLQAshBetSTW96iCCShlafjyNB
r1Ws7UPd2MctIJ71rdXqWqZ57xjYluPdhOCZ/9Hs8KB1kD5Y9+W29uzm7gjvXD3DF2Pdp5rHe3BU
JMPF/CKWdbNOdhMOswyldAIiyuogwa3s+1sN/F8gBJx+Z5uEPEJLh/KUZuWXwxUWsSjmZnapnUM5
fCVKRF7kV2tj7QTKPWQfaROfl6aHqqNAPsjC9qtVP9pe3yiyvYmrvaE3Le6uKYVsjJVNRWXeXEvL
PMFb01GGyqAeY3GS4YU95c2PoobauleMvdUz8JpJP9NoBqAZ5B+ysY7tpmXMb61N5Tpir9tBaJJS
X5d920bCUUuXpWBgYSMB2pECYJBE3uZoR7qe+eZOgymQtrQj2q4i4g1DikDdceaNGKHGpuSHCM3C
E75GY3cw54+h2ZReUmO7+MS7XufI49ddsg6SBwa1bOw1RF1qHdITK8/K4KTSczvTOiawuKIrtrPv
tgImbCwU87ZcezEAeQNSRf3MVaL15zxgLMzFF3NdZAi0s106i7wofGrbhxxdK2LjSplimlGzCSmO
U13rPxul9ExJe9LmTVbV98JiCJkkJ9k5aPCTKhSMnJDM0SZvMB6t1D0sApbi5tIxkCr6bLfMIE7O
NtBfdKXemOoxkomKPCp2tNLpf7OGMErbfFAtro1Q3jtauM+6yrPTGT+RNxNxVHuzeS8qAzgTg79Y
2VqIGRAEZJpnAbgVflw+q8lEmNtDZpdPGAEqvAbLIZWm5/sbjMNAd6GU1UbGZ0E2gVIY5NjEUeId
mS9ekpWH0hYYlaATdK69zHzCDg3nr9ORpQia1ehsU6p6SBy4aEeW5gC+0BBDsbIKXzMWr++yfatC
omPeSY0lqUREWYqnwwtXBYRGODplmvhn1EGBUi5yor+qJdkmBl67LePbKd7YNPNDiSmmUuxSI1uP
I5OlVD/aNq0iH7yjvfUBJpgOCw0xLoYbKBAy+/3c4NIA92eOzbOllVgT9DfmrNmIYVg++pa2mmVn
K9GY9N2vUyE9ha8f9vhIEMm7I3sww+ii/G0Wif51chttOiR4V9aZch5kC23dYKGpb0sML2HHhfZu
nHHhGqVnJxvfGwVPMpLSyvk4MAlb0lal/B6PETs0VPtMZ5I+kcCTr2sFklE/PyalphxxGGXGtrMJ
pQhr75Y9vgjoHGp5r9C7DsHd1q+ZMqBjYUAV7XSmj8nMFtxSeltHPcuxWZUfEwqeCEMP9iyH4TT+
zfIo043b0DrRwxvEs6K9I4w8MNqNVMpMVlnQsxohJlU7S7M462W79PUCUcmkYuYUIbpsP8XnLy/L
de6e9bTGJQQKpN19Bympi1Q0XSYdMgPWz0ib3iN9hD7vyG/pzJuf76z0GBvol0ioO+FSFOavotje
wg4RIO+RJxgG6TKixii+kz5b99UhgAhn2RhG23czgdLfFdTn0zWsPp3Z2nSURZmsQ2MtUs11Wnbb
qVtHarRNlD82EOAUbcVZEy4tq0Ja4mo74GAJPDHHu0S/twXD4oJGNda2fUHYg2rhHPAx6S35R4D/
qO6sV0p1rHcJMpu+DOva9J2vMUSUIJEsyoe5TgrP5tQeEOnRfaxSKHGxfu8LaBJ1e5wZRzL3s6ZN
QkJDJHvg5FgIx57cnAP1T1V9Z7MJLwYYBQVQgJcaGJ+U5JcY88wRUkg+YyNenrvyUsNGVo4Kd82D
+1KC6QzTqsA1FuJXXjpuQPY3g1ppxGHImbEadk2sbtvIryOffi+O5L3KHFTtvT72J0EAZt2Mw01D
ZGxAY82Vps5Q3vtD6BDZRy5uAC5JA6NUcOtu6w7G9uys7OpXn7VDA8hBDF8Rfti251AAMoWv228H
l3GTbzvBo2cqkQjqqp+jmJCt3wUqHAlHGTSaSSQ0AyaAFsYXm8F4Bk0ZJmCotF75a0FmHtBsTW29
N7t5Uw/fsVbunfCmtygk1I8ma0iARAiSXw2mwjk+jix0oqxSSujedwsfnV6G/NNoUBY/8nuBG6/Y
92gOqmhPfURS/EuYvppQF6SWk5GLB+KnSZOE/yOo10sGxLhkn9hSC1EV5a487KU02ufx3+YV5jD2
VIFrw9ccoTtVq5i9PR4VbxpUhB8d8ElzRzgYzNOlQFKd9F5TZlsrcoARqWR1H4iADwyHXwTgusxo
lrKh4OaRvTDq+kMZzKuOxczSl1Vng5pb7C/6Z16GByVxDk7UrcPQXHe17Jv5gE4HL4KRznWRafi1
UV0bqCWz4hE3jKCyh2M7r0mYnpMeoWGAR0XYY+lisrw38P4DzTOALgtCGhIJrd7SPY0VI5MqdX4N
Lf9taOOelNrvWEVLzuQJVmwcBm5O0MwdNUs6Q9ETNuAxYX6ElQKroNpS+MXclVASsuGWFg2yXV3Z
KiX+szbkQQcIsGj6a4zopWKz0A1YADOAR/nZOdsBENQcbz2EtDD+lbLKW4BP5j7bN0RxTTFBK4j3
SZQMKbTXICbJBLct+mWyaWHESCqEJ8+MyzWqNT5Kna1bQ86UBxOmW+Ml1085GK1mwxxfsMzDdyIw
HxHCtHEst30vENBy3xm4sWmxN84G7FqkIBp+U2BxdcVCQSWNl45ymPG57iw8Yq2PKGf0Wa1rDggJ
TW/2eoOqOkqODRCrMnNJhum9xm6OVUZRqZoOhoHNVgDA385PE2y3SmAEbA7BrwLlXHW70deWH6xb
9a5bZw76FA1hlTgp1PhHvMGia9ciPEKF7j3SLXCauaJ+blMS7pp7TKctShIL0hwfhao5HjtuL2fu
mNeeo0A1NSH2sPiVgmwBi5ITZCilVVoXrkBuytLE12/YwRgbJd3r9Aap/rPTLusSsRFn1gTVejAx
im/CvajhSb5o9Wxr59AwsLUz4SHQ6YzUtjX8BRUK+Ty6bf8xkfIRSxM1devLJr4UWY8QGH9KliWw
I+ST+OnMF4OcDGm5hR9iaW8XWAqkSuC6030YQKRDQ8p5SWzB/CP6humqGuVrWUEcdOILy9qaiy91
oHVQtK57jRQAaOJ0WOMb8zrKFKxo3lXZYSjHGMBVm8hnv/XYY5fcWkdgNXGRPPNNBfD4Uq6WpL+2
9kVCeVWYR3vM/BfeSUNYfI1Dn4TKiM/9iVisOHuSf8eb8sWgw/Hw+eFa4bW54y1JnrJuU+BsdbC0
x4iNG/KR9BaAKnC9YbYKIZ5iyXzK0NgBECGcFZELMCyFW4Ky53bUkTiawLd/phVBNrV0G+lN91J4
RQ+KwZ4OARNb+ZTmm0Vf8bS35MKNHNaZn53vCctxN7xFwCwuKEgP81YIykCQpdAvmDs1Ov5ERC+u
SbTS3rNLMD+NEB3z/pBJ5zB8k/pVWaAz/iVpxXSQ3dXYJ3AnTZLWum6cC5aXVDk29iaXN0XzYjNH
7eVtzSRKhatUguSMjLVmZO/U9KFylCYMBJbzEpzb6pJyl69qfi5QbnShr/KBhuXvlH08lO8MEcau
AaK9A32nG8qJBez9lRF2nbuc9I25KRDBNWs2kvkq7yT1EZv7iNEg8bLIBwO8OgqPIpcqaOBdDkxO
FiHINYvXrCdddVWLug9a8aoh7ouvAw969bNsLvoPLfFk+jXJDRS+CRC7T7gBNum1P4puWkKWcM7+
mpHUB4w4iJfo/hAvQGZJGz3Lxknuz7CEdAZWUI8WlB6U1QD+6ICwfCEggaDPaIeJuBT4BTy0NZiF
A1SrIl/FaJg89Rax8lXVX+bp3itHItWqtsL6KlgV/a7Udo0DXbN658up9N9pMagA9pCvFbB5rmjH
n9VdA5+1lTet9jJ0b2V1avii2urEBRGKoN99RPUnTfvAcrEoYFvBu8UrvhlctV7UocVb6k14ovDt
L3iaYZI5QLNdzzdken9yvE5MkWNbHHNGGK4JGZLP9inatsQQoWc98RXEEEtdDik/7eGnPSU/QikY
IDjhJGfnwTUU9iKNdOkpsCfgL88oX0ZPa2hR3GRrk1gPw7gHCxQZuYXhhbZLP6hXOPSSHvZ3xI0J
fzf94LeA0w5m8vzUnZUy+Kxy6Kvx53c86Vy58PlcDFBYrhj13uP6gEgbIuZyAGVcUyX9RH+aAyFK
GZzv+Em9cZ7xsiGfF/5mbFYtNujGk8XYnnIMgs1P51znBHbEm0SmxQ+/YsB5ZR6RiRhUpqsW8FK9
ZvwKcFXhIRsCrIKWNDjmwU9fMTHEJNtkmHkdRZDCsgVrxemnQgDS8WRvyedgQelDkU52OpQGlvTx
jLaz3KCZgM0IgZ5VUa03knYkbJcRDcZe+HDRNLA/M1IJdOTeJ3BdRlOdsZ2xoCK0DL9zkkII4KDe
Z1ZJKVeTomiPT/WVQQYuAajRYPf+1SXZn8mwmp6FBjD8UNzhKxSU5u41OiM3Q1JLasVVZiKLthpW
/OwyXAuv/ZGFFsMdhvJMKmN47Hu+iGOswjjlaLT5bIx4EAlOzg8v1mj89p7Vz6G6JhsFHR3f5zSs
8XXG5HHDxHHZN7pI+WWMVuIE+hkDSIlPKlsjxPEZ26Ku7C7JmesM8xBIgsurLr4PKigwGgiCyKFt
SMIw3l5hSgnzfP2ddACsmZ8ZkaJH+wqYEiCh49wyILSw9SAlviOb+k6eIRMesWTnpPKID+CyjZDs
7obhhIs/Hn+MvWF9M8+lTq43uIc9NV5mvH2+4jnlxy84kHCFpYi7WFFRrL/iiLRJwvdRkBXULSO0
bzLYWIsRRULCfsUCATO8G1Ro3PqUdfIlmEP9kwTAhEROWi+nVncZzkWv0M+ZprYHRT0S+IJlvOEn
VzQan4b6NnbPWk9s7VM1+7K6ipdD8Ip7rbiAAUR658rPBr0t3EmdZhtb2JmPHFUmbOQj7QyDl5Fx
9Rn+wxScajro1/7b/m5fhiv2B82ty3bDsmK+RYvuh2RhXMrsbuP6N9zMzkPVA2elvtQRlp2utOs1
1xz8O1Zvq/AnP+QvLMt0hRvtal8I3H4bPlFYNZ8Qmq1dsLfkI8aAVb2qcNRRXatGIOcKPPwpRQ2N
MuY2AToba4kdeABJYolaBSB7iHbU3fSgi6gezQ6UMytgkJDujpstyFVhrYpih38SqMgATushJQER
j7BnJOc+RoMAthrum0++rpze7AANiIQy7CXxN5vX/TvUhKdoV7Yr7CzxeYgednSh0Us5C59xdpqx
rMNKCrM1OOXQG+AB3NRpRzEAAwcmRfNVf8/BTvgbjT4+VWOIPmOXJGc8kWrpCeYPMz4sC1A40Afr
b/hU4iwQ9tvitJvqNbylT016ncZP+5tvpWRGhBPi9KzcYJSkrMHYK7zER8KmiL57Ks7YG2C+xwKC
H15Yv0AM0T5sLu5fh9EOO/Af5RH2nink3K65R1TFHnJaPllTSljINLoLlG5ccTDCqB6R7aatmxH4
Mqzs8/xmbptiy9YuGM8y33+0ydgIlifnpzuNjcvhPowd9h7K1YKDIR1sSDMyn5BhnQzGPUwdcBG/
MfCby+OEwwKTf2xnsBN6FUHx6B4hXeNZoqznfqt273V7VoUYYG9qpyZZjSgJS0j0TFxMVOBujpJN
07aDtunQkKD/G1cwkOGrJNh492Ixjp7pUdvhnIPVAWjT9d6zC1h6XV/CfX8n4Jc9ozunzL+JzGtd
EDsKBnwF7PJkH5EOXhAcbpOX4Ts8yRj24RoEZNlRwKzSjVFuU+w7CK+jUIWSbPj1DuIAklK++xAr
CsRWT0m2GvkKEPmRDud2OdgnQdIuGmt2IGgCbzFCXu2V4EDcEdgymFpX5Bqx3jC/z0bBMM8qETlC
iU9sEOkvfra338Fc6h/I4T3OrtL/kXQe26kjURT9Iq2lHKaACCJjMNgTLbCxcs76+t56Pej02mCQ
SlX3nnsCpsdQoTHkUcQLG2YxOMgZyubAvkqRYhUrsd2za7IfkviBcnv6BdgMkYXJ5G8L6O0xzZhh
ERl8M0F1TTzbAX7wX1l0B2lHs1/NGhzmyEAW5j4RI2BJHQBKgbnWXCWPV2sP3T9nPIfEESgNiFjM
U8J4qYQKwmCRj4H71Z79DSqKEHJ6MNZey5vuh9q/AL0iRadex8QRjraJ+SrurXAO62nb0pcds8Vg
IcHbO7GWEXYl8k6NlvAItG+MQANMv2LQViyZOhw2ZSBLFGWYaxBXhtHqzewZLa3AW2LiV815KW0m
U1X3mMXfMmWFsjexIWHMThFIhA7WYhWDkrlGeQ6h5krHzzYGneVkrdJzuMZjTYRnhOaRZN4t8DsM
rXd+6eSZQk/5Ee262pHqnXe96/0y23U+7Q0oDGlPG+iQ4SfjruzkX5C8Jda6wNoSFbMB/QEjOooG
JFxgMMyjYm2pFovhmGjzcq2tMC2gDrIAIVHFrjx8gr/Utbwjqgw1B13EHoIQKsUE8OmofWId2+y6
DX1mtFR30RfbHmJT3V8MiGSrvfHOfjM0NURAFoem3POmJVYa7OjNTiXuBMkiZC+wdUCgBd+3/ut+
enxfZ+ml+BWwk72OkIXJG4GBhRvvrnoAu2pwHrka2aI/jJAvqWmKlXy19IXMFMwEU+Ld4j/Xw/TL
SaxjS58CbZaZbfwp/dWoH5tNURPbvRrIcJysgxkCd3Cn9Bn26sWJChicyAsGO3rDxMJ1lOqBJRsT
9HpH8yXcqomxNwljMMTgwzPK3LExyg94nu3fiFLw+4djg6v87X/2yHRKPIyowNyT+4vFUXj36kXx
4JqvxJ+K2hd4Br8NINpJrRoVBC6thgfP3QY+RHepzgj3i+/qQMMmLdTJpA+ZUPVVPpUnFtLGuzhV
u3Q9gTAL7UV/oH5JKyhqOtTyh7ip0vk/O7ISCbIN44NJzyz89BCK9K5tfTPS5RjsjHX7h10VJ1Je
QQnAuWjyKfK9pfkYNBvp9MMQ7Papanb/lHSYt8FDeXs/LSSQRf20/hCUInTx9WVxZRzmc5RdO3lO
biF9kHK1xKV2TV44XKc3DvZ/HcSsWlOTV1urXNar8FvGJ+DbexRMdE4BGy2P9gXv9HzPhS/XyRt1
2i26TGfksGIfhO7mnvotRDYItjhWY0JceSu0iWTjwBnSrRXwJDgdK57cFD46VlzGSw2esm9Hw5bz
/pO2AMHUGvO7jc/+Av/SqU4xBEfH+EuAUVn+9BsX6618ap899g4L78voqQtczR6flrwqyUpDTvOJ
tHX4QOws/NUmBkYdoOhXBcJ51ahNp5dAYmjpFJ55vGmRIj4xW2rRaS1xum4+GPOp2x5CGCM+XDjJ
jHjDlMAAxSBJkxvfLUHCh8Jub5iSvHuaw1TZRAYKaZs8MxoP4OlH/Ctw5whsYcjJt2d6uTKfFtgk
wegkGAXxtoaWsfYIoxuvzNias2ebeG5grhFtik/oUhlR2HClqRBV/LX7mf7ZszcyWPkp/DkHlcfV
wa6Gj3IrbondH5E+TaFN8g3YgUZLJTuxKzFiEe8Cdrf1Z+qu4EXk9cZ8E0Ndb5pL/JPAvbH+RGkj
i8Fa8YdFI/1G6c3w9ujD3R8t2sTjpLmEFgeZb+g+xAoBp0HASTQXmpOpHmCIelMxT4hZV9wyjdnz
vFA/sDegq4lQ1vMNORLxJCRLKnlzYCnxVK1knFKTqo46nIERRFGR0XV3Zh7EIB9Dq8mRsHub4Vbg
pviEm+Oybstov8IVCNOey0xDl8t2cU4/kPhoNOedPUV7aYdxi02K3RxMiM8VbOiZ9qAzzr/KIyc1
mhGskqDafchvAQvFrTo4A6+SbeFFei1UBw996k6gRXz5xYLgPtjWV5AX/ZPmY9x00jr+9b8U7t6H
bC5gctafPXviMv4lqLydx784aul/gA40FOK3uwfKtmtiv1Vxw2wlN9fSLP7Nf/1HfSx/9Sd3tDzG
RwjfTzyBDAglAHiI2EmPdH+h9sLeOygNccG/OoDfDgprdLG2+Romwh+9eoyHlbnyeTS4Hmue3C8o
SEAkID5/v2A1hJVPRt6zc4SraQurBjqBzaQWUvODpLdgJp7Vb50jc24dP/l8erRuLiB8xBj/owRL
NrT1uQYEgK0wWmzc1LHHp9NB+PnS8MvHj2eur3SCFiwUKDTY93RuXMdff+NVy4mCN+tPybho6QZB
WGD662sX2T81PHuaYHvCKRdPvsZwF+0wd8r/DQkU/GF2FpKnXiAFERdc+ATQX1uTDjoKLC98r5Nv
VhVmczdtGwtf/qM99QEK0Q73QumC+x2KXzyw0CG/+jNDYMxJxjMMkUuwQlzp39FNoweCDQ06MzWv
N2sOkXlKBc236BQ8uBKcZ8zVF6hpgzcK8n5NZ0+i1H7iApPVAWI1Ldt4i/vzg+hq3FBJahDg8mws
Eowa0DOmQAwKVyosivaDlK2dQX4G41DyO6nChlW6r8wz2In0pfcXfCe1LwUZ2HICVjcJcWO4Xi0U
LCRimx1N/4bO4F8FAu0RPDDIiheqsuq1uU/gyxoimEpaywZUzikOuC2NbwEA47s6kjdUtCt4J+N+
uLsHn93FwI/nU5TZY+EBB+cajuGyrhb06eDFFcY8uGyrIG1fPkeHaFpQTSYFMnRTba+7f+krmS4i
NFw8KGnrXdR9OF9dgF8Rrww1IbojduP0JrwD9lehzSaBO87EoL6kHxhUi1QsrCPvm3NTwVsN+u10
wWDmhvo+rifpbpiRDvqTvClLKVzV6MDI2UJ1GB0Q83J7epyhYC+yyaBiZlmC0VrNSRp28F0DG2GF
1uGPxwQQlQUXFAxEJKfspqsHIAAgA3nJZoDus6EI+cA/FR8IYU7GHBxQFIDMSQBqsOF5V/1V4CrU
sh3g+9KehjcgN1V6n22MF2Zf6qaJuAtHsJVSINCjO8nRSck2prlLhit8YIZnob4abilYOeHOJCP0
G8O9juot0WHzT2ypKVCRUFJlCYaoUYH7zihhgga3ftplhWVCT0+gNGHQWFfBU/pli2IYOyW1EBK9
AuVRmyMQD+8vAd+0e+hpfMGhW/dIdxFWrwsP9e96IsBI7QnSgZs/EVa9Xf1UfAcO9jLwIGCogXKm
6I0pJIGL8bqC8NwTs/w1tVDtIokXxQWI+Fz2S4rcvbdRRYwGcH+GgnmTkX4uoThzJcd7T5X/EsxZ
do6+zdOGmQYCTb4r4ZmoqXBYAF6H1HfBQIZIAOSpxx8sZeF6QWtWSCiea+zddgXyRHs7VVdEMFNT
PLRP70eamphdw8l2E8k2Ei7JLd5i+4utrAtwcNDFZZ5jDg6xfDKgUcerXOy6HM4qm8rICC7CPKVy
GWZgLHvtqw9SMaPvKWkQTizOeMMkF4cDHRMqki85kKAfTr0ekPKXcp9KHa4MjqrCAeudJXznyme+
iZVHO9HJ5/J15G7idfhopdd0QEULyPlhwpWg3wL0hVyovcDJpvv7gTMezHKNFW8Ti80PCjgk4xL8
ZnXy/8R3SpbNt6Suubc+RpPINStklukyRqxIFNECJAg/rnF2vWJzRMPJPZpE3na8DGxyLKc/egV2
MY8X8EiQexaIV6ejVKIjI8KAApTx+CJypp+nmCOLubgYa6/DhwCROrvgDguASVCLiWL5Nd6vm4be
kQ8n2fmLTl462z/x7C4uIfNjo7vDMWNWzp7+7JbPc1KYaGgW9b6eJwt5gbbhEF6ILpvhot3PFSfY
2D2NHW7P82KjzA9YTfOS+uLNb8yRsdRBKeQ0J3ytSXv5IlNyQYDplOIwFxfiArexmYw1SXGMFvI6
3UOemtCMZ/WLh4x5ZIwxitCNtkJFdwupRSYrFY0ZzTHPGJw4csJuloLf2Vmlmbv1zSEU8bliGP0v
5NF/d9U3XXl1wxkLLYXRnkikDEVoTiDR3zCM4/iqMEgjfZt8Ndi63oZbxgXW94N2gP48WVsivm2w
Pa95UolCnvDIHByGpn9jsF9zhMRXKsGmvFGQRNtYXMCd5I+rGz0G/0qyrBth3LIif1ZGfvAhCV/Q
D/LswUi/Tq4x1qtIdgijmk1ZuywtiGHdsWCU4d1T/LiZ0d3k4EP3maNi/olT7lx/hniTk7jA7CG+
RGsJhvg1/eqNt2w9TPxnZhQ2PVZB9ktnRrqPP6QrE6rM6d5ujsvlXEBoSf1DCjxXFSoes6oL+hKU
YrTsxNA0C6wNQmuZ3QDDprOAgamCOEs4aCiieEWNPnxTPJCt//R0N9qy/ywv7Ur7JIcFdE7cW8EG
xSTHrY7A46Id2PDF9AKapiof0+GBEzycw5J8T4az5lnHg7RT70gDEM5fLN3p2q8iPDHwzZhj2QqZ
H8Dov+GFIAMkUkAH/gHekE2TjxcldQ3eWo3/6zIaRaYDyBRTUlr9LzCjemihVT/5In3yYPvKpsSO
2P8Cwyt5JlV4R5Ss1D9k4K4T32HP9CZcS7t3/RX2JpJz6n3o9jlqkvATDu8sjI6IStLqzsnBODfa
ik/e0/Mc8j7ZfKaU0Vl7x6eEbax+peTfASwS+yk+LLQDUf0N3sN6AkahvmDf8tJXrNzIz+WJA5cc
HPRoOlNPRm8ujhPwnokoNtEZYS6G4X+E/csPqzPqYGHNSxSX92lXLKnrlA3+olgDzNBhwntulBMm
hvy7S8I4BQtfZmbCbbuN7PSnKQMgWwzh1udsvIlfuYKSaQG6/RO8A8yyxwtqgcQWT8DzlGQw9Yk+
nqNV8UK7wcK/vjWYywsbITjK2RMSpnkyYatsy63W/Bmwx+6Rt2a4IVJiQBjDkVbeYAgtJ0epP0rh
OsvPKC+wlVBnPwIOxhHgD7gCGJq5zF9015RoYe7I7RckWzY01L2/+Rqhixeg9EUlNTLbokipPpDQ
JDQxc4G2//zvM1g2ZRypLXF0duVDAx6JonfAfPpqmHeor43ArGZGXoo3wXwwE1z87uwRQXzu4Hgy
yXPcbkNILIcqgcLBd3bmyS8/Av3eUksyQlFhgyKB++4Lm+BaHn3+DHsIf66wexRPQD/jrhTT6aH7
f5LhBN9U5XL9TZixGK1ySnUfo4mOiZAEQQDL30zZSi9L+ErwE+pOEZ6p+A8H+gdemYFd+7sSDbRM
rvTC6pY6pQaCrrP1aEh+Yj/3MA2cTfsK/1vbQDTi+R7ejDvgCrCeiiVld7Vnpqlz9mErfs+ab29c
ib5jDW8VWxrFlsZdG0KRgrA1Z8AG1wNPJAZ8pEXJk4kcTxAsZApqmekEs1KdXznvsR7v/sLqo/xg
UkzNBYLYvlBJaurU4nlIOSChFzUvaQ68CXCt6WN3r6WTsYto2vm447pkWK5MuZQoWBOuZGeTtk2P
2U8m2D+0mT/s+QIwTZtuWjaMcFLq0T5gAesTDhSwvrhHBBenCGxskGZ0ZmqA4HnDdAw1bcpJ8oLe
QHQ6Vl4PmEWII2jct+aA5HKWdgfaT6oEhrrovgA7I4qq1p1QWveTJWY2Xwl+BHTBEbHF7I3YB/M6
xlQcpJ164KPwJ/IV7vMO9i8Fc/8iHJ0SxP8ShXX8wfkSLpHDcQNMeK/T4I35yJ1P6hIGRBamQDDK
hn2X7GJ0BTwOZcZEC9erLZNKkVKcqulcDz94IidEZGEGROEs4yqG6Kc/9SQoEy40d+MDH6svVwJ4
H6V0Fm3bFxsk78rqZTjoz+MPZDctVsAMjBnbTNrFUb6144USr2w44ACsJ/s2vs6XgEIxxBUQLeuk
pcMEBmfQiqkMXR0aRKpMuqzf7uB6y9DFIWAxHtMrnJ7EvLOek34NI1YS4yV3t6TMIdeldNLs3IzQ
POeqo10jWMxoa2/1i5aN6QDnA6pYQ15r+/CZaLZ5rL6IM30pMEE47ebli2vleqCAAG8Q6z1aut7W
Udk3L1KZUk7jzEEDV7IaJmfnc41RDIG3/hoacs2XhlMCy/s4fKOJIgoGWrRxbwLsiFHobVNA8MQx
PHxLggn0ka7Cq+Fx0eccMAOhLowL1Q27lXzyDJumc0Lg0dQCGMF40m8Fxd/aPDOIBn68DjpiSDjj
q4b5K7NngCdvKjIMvBGp16ElQjqY40l407WjG3WTTZrEnYcCxLnFeYpr0YnTEIaFFh519AT0dlHw
tupt+q+Hwa+CYUXGpCeGPTifatR8YV67peYwj3I4nmR4gUzRrGWLPyzmTunDT64lICKTQByZ0hd1
UREwXjQntok1n9hFIpMxk5jITBdtHXhf0s6w9PBTYq2WjLzzv5K0CRypMJ/JunMU3eQc56y1OTW3
YC5I/7TA+ssFY87DVkG38klEndqJrTxEV4HNMxrO2l1NzIUhXPuUSU609SI24whiI7y1QtMPWVlf
eguffLE+RWjhY2iznuVfasQpViHY6ttPYVEAMfrRtRZZFpTz4EweKEk9RsuwDRaCZUt82ZyHI8uJ
lOLLQKFcFJWwMIPPWM33aV87VRPsJiZZ5TIRdc2V2q1aJD9jwektHjt6twkf83btp05CIkzXSVKd
4T0+imxEmFZ1LnROJLAVyE4ekQpTP7v02dPjT6woBltlhDCCWAIKJviUBid1kATzHnJr2/ULTbMw
bTlZ3rfqoTRlVBt/6gnUmTCFW4TaoPD3qYl/Lw9lrjMBFtf/GFrcTmmRyCssvrDHKg06gZBIl2Et
qdPqc92PIW4xqpQ3lcxoXii2eUPSBeCR4r8Sd1gEtBxDyiloy9iyJw4krUC0lVZYV0a59EX3r7SA
y9vdKDPeUIulpU0A7V7mfPOA4MbQnJuaQNQU/TG9MKquFPcEiz3jNHh/bYV2hAuQGWh7h/wkPjNV
2Un0Vj4Ymo7BQXXtxlsz3qy0OIQjY39/Y8r75gAl2I4gduqefswxpvJy/J8aGdJrcy9CZa+Et1ZT
HKtGrVnIm8SS/lKSsS0d5FnU1i0MaVMLnTYSTk1en0QcrE0zcQYur98qZ0lWL3FrXrJIWFoU8j2D
qOJhCczqUSXC/+C9chGBsybmtkBrmBo3jc7WqEyOoBxh9bR/QjuqenIZ9ePgwTCRPyatpwzrrTT7
Z1yW+Jthk7AUxe7PitC8QmlutE2Qwtxm0ZbZ2YWW35QAB9CvsG/Uv1K5hPryV0A36HNHd799PKms
z8F7V9afKtFAUeyxlss6XCf4ieVoFkIEAnXmr+XqZqE/VZQIYzanUtEFFiN2lY7vxs/EwpgHN8Fs
JMBkxNNenyemHcqoEIbC6QH0G7eflb1JVCgRbGq10V2mtFAVMYZ3i3YfCgHttn6YqP9tmBBCIDDP
g2cBntlrTNpxtONRRwVgdSmFOvnGyBG7NvhocoxH9Ow4kj6QqNmq64tjGZAOg0oT8VEpgL7G/PLc
bVYhnIgeoKBPYztwPYAiZYLPE6bHYc/5spKsTTf1b6aEoZrId2D85ONBm4PaaK01SziY6ob6K8vn
UjcZnNAy6z0298Y8qbsDz1Yq3iEiudk7YQiQKj0CZ4mpdLpQxe9JYKpW2pJTA4sOyCv9YB2tFNDY
mciL0/WqBvIxYUDA3UfWkCjaXpB6u4aqmWLUXriIT7rhaKERhdvs5Qx/nE735r0ChAUDabr7GZJM
THdkgpcy3G6LpSsd+Y1kosCkPvYRX6O7dvSorf7tKe1qCBVbhGVcl9FmyInZc1MUDGRqhEuvhl0S
gLpWZ0npiabAcqTcC7iQNh2rN2AuBU1C0oik2Rtsx8bYORg9VOJn160xYWiC0yB8xsmVAYjGNIFH
I8BhyIAdBIeDqZwHz7bW2X1wENUaUmPjVTwkeC2gIsXENu8ZRKXCkoddSxueM8hfhCEgJ3Aq5kMW
HwCmZ9//+h0DJ1I3c5C0LvhTohx4G05xgg1G0y9SX14pzB3E8DOX6rVGJIDrs6cQGsZRqneOVbgL
GWgoKZiws8VE2qFhoKWnJCm63mfFE6NL2A5xa2pLuUlQj0N29KHjzDcUCK4w58L64Kn52grIuufe
5UG4M8YeLRXwSTLQ/XO80oIlhFZFsGn6C8vTcgO4eS6qQGxfWmwfQdEHAxImbDwZD2MVCjl6OEZa
FFNmOFnCJt3DNKE/bQIsWYaF0NgszOAZf2n38UhPYTDGULAzh8n3lwmHAbOWbgtf0BTXBonmrYMg
khTraZRjpygy9UNBxorpDP1q0D6oY/CfIP0AX8om3ozSy+h/I5RpDepgz2lxOAhOOnM4tmLC5sKP
OvvUsyspWiBpZf3OAQYLD3AUWxd9MuijbcBREsqWJGyzYVXG+7p+C+oeu8kGygPebjEYfHqmVBIN
eITrqCcQ4yTCl1RwSvFBy6YeRTgY7sagEui+jO5gEqQa8Doky/zX1OzX4IAFoIwfWrOcpicDneyZ
NvRwPgJY/Codah/dhhgUbc2PJutBEZzS/BXllVRveqa9ZfsgC2SpUjenLckGTBUtNuo0Y8OWiWEZ
AcTadRstXXyrY0jtAMo5ZiGyrbUfAvjeeK1BI7SQoOiPQYbnZl4mzfGo2wkzmqKBdUoiCeRgo9WR
cZlzhVIjhkXu3vgSunfvG8cf39m7Vl07sbBkivVlBDdp2sTVv2lfyOpvMbJ9Glo2SkHHKx0rXJGn
Avi6UfY0T70HzZXHSe7PGgMN9JLww+SVEQH1C+pT1U/m4F2mB05uzXNZxi8DlxRzkHelqa4byoKS
4ZSJGsqLqZnoCPR4nXNwTIdQ2ur/istSH6g00FghuUQxBuPI9lzjAz5KWBBBztE1fdgAsoLX5Ec1
N1Agt8c8mbQMfnEGSxr/QpiJngFovS78PwOXKflo6Smu9CxgBf8hQG0ihKC9E0CVYlbb27Ki8lOD
rRvsCvSi0UgObHcYGbWO/qUTjGvBjKHBdgXUoYdPOGPdwoKVTvFVPitfwUcGEWTe7rJzvxDWwlUh
lypfxAz6eJImki+jr/LHOnFq/7Av8BgxwiD46O7zC6fytiEBZkawCASd7CK+uxus6+4Npsc8gBm+
dpEO5sY/Kvfhj/oWy6YpV/oe/FnYKswFSC/znDGYfKnp7YQZMjAeVGj6MFzwi4AFdJbqVQN1DxrC
aQAEckBg7ugS9QerOJqHb2EpfKQb4xcsC0XpLPoEtr93L/OWbLVT9FFiSa2v5VdxT9li1vnNnZ+F
hXpXZvxXve/W6p00VhCLWU7QAF/Io1m9AyVxWiPMmadQnrADvYa7hQ6KbMyu2ezVLkhfW3rf8Bxn
yhagjTQybNMmm/jkkF414NVrcjFmDDHPw4Wxui39ZJ/RBVXbT/7bk7D5JGAIz8dyy7iQfVJc0FVO
47oZSVWMgpu3ch9f+L/K4Au3wYTXvMjd2bQ1M5XUSdgLjpUzOM2zPgI2Dg7zBSeyq2fwdM/aT/ZH
4Mmvhx9i8ZbWjGQ2jDhm6an7RMsn8GROFzhV+QDg4aTkTR+GWMU1sONk++rgVTWHCGG3m2g9jQs7
KKpwqdYvQHN6dGubnXnrlbFmB5xfoJ9X73TR7LlOH8ZdezUAtexEw4ePUu/XnKguJLjhdBkWHxXE
Xj6MtnK7ORAh0zvOBRgw7Cwkm3RzaD9spOCXdAAQSa/+0diOm+wWEr2NM80XfQCoRNExusOXehaA
cAqMUnCsBGf+AA2Cq/ZFwQa0QK/e3dgo+g/oA3vGoPCKP3CqZtsjhht/9GdwGXflqfrm8Y5QJ3ku
flawsww8z1OTgsqAQNQAGXE4TqIqFYWtQfpwvFWsmb9H2DoX//odythtGsyUo7WuPuMNmhGAD/BW
5phMJBG18w7Eni3FA5jQC31Qu2y46Pmpc/yVtEiPbKEvmnr2aiJKjxZ53uOZwNreQKM+9++lDZw4
ffnZ6GBuk7/aO7cahhs8PFYgZ+m3skhPUlmjJHUdL6REGbOI5J67mL8iqqsEHWjWkOrO/aMh6wkE
hGheY50gpERj49EewXMOQxX4x1z6g7gIAf/lsl11jLiDoF6V7UmjJU+3ItqdML8Oo4ZZMHhTtJhO
/WmTHAT4mYO6yulvUT1NWxLb2CQIdiGhV+ih2D0Qm1gizIOa7XtfY2JjHuKb0ILSwlzcVeImylaK
/tkSdyEuyhScMN64iXws9PGXjCGB2OiEJvBglPteJGUYHQhj7lDX4cYFhKkcpZ0unFryplWAe2j6
MX2Nrz4nQnOoOK1VbhqfmTJRixh8qth7/7uA1o6RUyJ8JvqBJhkPI2nGTKtY4c3wBooTHuniheYv
P9VHVlW1AtQBzII1CFeJnJIOK2x9ntcfuen4uBRAEWi2gGMESBTGAQVgkqybDFXhHEAC/AqAO4YL
DpcrZ+q7x9g8JXfBu2k9dqLO6G/rapXFJ0xYSLPF0lXCPQbOtEc51uRnRQR/O40mgUDtWRsWWFGw
TVA3wFIHKx3wUts0pNbtLXWXnnJoTJjEbLX15NTyhLvg/1bxajIzhRhJS+JPDxRns/lrkaPVbwRm
qSV2OWNgZ4JswzlMWs6fEM2y/1OO0nJsXNx98jW8nd+E4tXDuXZETwTSXVFfD2WxKYCD3DEkBQ6H
NegYorBEyDRDJO6hg4xEMhZA/ldQX9pmb5BZItoUAyF8fJSkdIwZMlvUdIx0iHOzLXQe5Yqamigy
hKRDjRRp8L9NnIYULBB7TPjCqwgpx4DPrsoM4aTg5GLKYhgELfc4PYUkRXTeUhVA6iwMS6AdDIPJ
cfIbahLBVLsmUwFpnSRBA650G8VEEowIsoxQdGNTUHYkY6hwr1hUY4fCgriDHJxSMF+lTJ4NPyL/
aQG09pJ0BzQlHT4pHoFwok5Am8lMTiexwQcLyd7GNJdlRphLiJSmWaEIPZCbGRkPHI0qyemJqlIc
2d35GVmEj1zgpD/GteMjiIeCMHCz7FDY4zhSParuhntI1bxEb+9XtlDbur6s9KU5Hnm/INw37VEz
MRo5j9zAIdiL/p7/N2BF2q/V7AL4mwYrZnG9tu78t6Y88TVgFQfuwwghV6B2cTH+Q+SeQobDTnr6
9Lx/WT8q8ThGN7G5ROLalB1TckTjEQrP6fPULxNWaNk8QkC9sDga7YPfze9g2tbn60o6kktkqku+
cFvb/HnbgJCsNPeqMq9q1piIjhHha6iHJktk0P5ucAzNCQKMMMwdM6Ux3pc0B7rjDRx8UkHf5FBz
5UQSmVfCNP3S9rU15dVM0Z4y/9CM6ad5S1c4Z7gwm3aNRCsZv8TkYEKCB18zWYdHTX83ZTArwUaR
fWMWAOnKbGchPPdG/M7J6vgbhafkPlN/5anXEXuGqi2HVSjhV8ndr1KmK6Afnr+PpgVATF3EXzkH
RzX1vI4EwuEpzIYG4k7cZ9QxZ2h9Dg3+8ga71SHa/SPVywgp4XFG96osF20w7QpgFuDhAzCZMdAC
qCIIOKelh7LYuifVRcMOVH56GOiTmKEtsdVWQ/zinAAvPqJ1+mMuOPhtFZpDTZWUF9YWRRULp8cl
cl3JjsYN6Z0hfrQ5udFrTVjC5+Ndg9zGFIcfjxKbn+lLVIvvlvDD3j038CMsgJjQPHNj/OGtrHXh
EyOV1kXxs1eEY6E6/EvCiLx5sAK4VQKduTC8ve7YlAk51EfGgOyE3GUYLV191NSnX6xZuUySR/MM
viXYKHa75qgau+nv3EFtB1Wbm8yLeDUHfsPE5MwLuL2GdXVLNhfObYdTJI8v4r9V+v9v59X8izs6
qb9ldQbtxdSXGEiAsHNXsQkC7CutaQ3xrkGw5xGReVwoOpojNsAZbLfR4c17dZ2jedPWpFF0vRP0
5EAfWYXsa7L3AfoYPzqcc9BfZO8ekzd9l8M2I3wHJohKB/icHNJBfitmiNcquITSutUA69ZR4+g1
xJNjYv4OxdFUdoW2ExtW8NLiV4m7TrpY4dviQrhLXd1ZXMcCd8qeLYlF1ypXzyLy2Q5gQMCynkYv
OCjStVFslbPqkU60i2s7RbGzi7VYdQjsRA1ts8vyizWOFuvXjxxDPOrZ2cB+pHVy6ZyYz0jiHE/f
vEHMBS0w8Lg2mUjwAnFuUkEDgi7HzexYoTknNiIIp73PWlokukY1e2BFnsmYbwKWVO90KHZQLWd2
kN34hbrJ/EQ7u275WZIwGU7kyElIpJtzleAMzeXhlwn4BCjxTVJ7kM3KWw0JdaMDVMP0D+J5PymY
Ry5FIhPho0GmIvqUkDqhx0mVpZbKUIRgpY4ojRpkBn72yLWn9MLVJuvZlNVnzyxW42jp+7cG4c+F
hiCDtroFfwxPDukqu+f0Vi4v780zS2F6icqsPOzeLC2fF1rXUnlq0dErb1S81eDkvOP05ulDoxdP
9ef0DZrgTSqevumzB7mPffASxrdKV2P0CiCfQkjEBS+Twpp38j7vHnL5Rukqj1efeJS8dHBglO5j
v2NjnDJVjTWLdEqpgKHRHLnV9I9NdUvcnRvCUdhpwjUJ/ljjmfTgrPODF3tyE5UzdudivCXsctOZ
ZwzWhJW0UYw0Tp0dXYZbufmuGAgG8npkQ+dM4YnmF7TWWs4vqXeDXxZ9992BsVkHJJ35AQSiBw9x
iCNbdGrIY2uUFeKqDBbgFlCXWeE+ApT38c8iq8IHHRexSItvjUI5D8l4AAqUoMWij4kh21uNAmOE
bbkKnnpWYrvAdjyVAVQpSYy1mAbuJwbLUQet56COOLF8FzAcpwWXZ6RT+P+JtcqaXQmV24Um4Kbw
YPxzwq5nGu6SM1SP8Jcd0Bf0DC6ItMO3bhmqkKIG9lhMI0i09INmq4UG0Wz42VoD1k8lpIVhXcrw
aoNCOrcl5p/DvTC2Ax9BjfAS4OONMt47vW8b1BEi3ODp5Q0fS8KDoeQVpmHYBiSb6bQQlWArlz91
iTKhhTVcYfSm4jfJw8CpEVGBZJG48y2KDJ07w7ky6lzunuOZZ5gTZao1qoAoM3759E9kykVG3rN/
4TtyWCvxPOSqxkuLvSc015mBiFZypkvWUovkkOermm/fb1VIJyGo8RCS9qwz28ayzuer9B2BK5jE
BFQ5ldfboks+Be7W7qRXVt8ZqmN/uGfMOZSdW1/EcINNSxyeNLpdw7F2wdHwAqC2uUpP4TffLsZI
8Q+BDnOp3ipDb9MvJemqQc+ZrPpkKcYHYfInc/TopMY/Q7ELQ4LTSQsyxPUQn2oTDskmtsi1OtWw
L/S9iHG9eOEH9XA1A6qCiFPvVAwuEO+xwEywG+Q1ZLbsEnz98sPgP9wYVd4BBgpqY3Z+3hNgng4C
QD+CTqFMf8c1UESVhzgcUIiV5y1zba0KzOy4DhucjaE9p8rCg01aMzu+9dKhVUnwu/N5wsQiN2bJ
u/BHvXCNhSuT12I/6vsSbSk/pLsAwWThnfRwJ+uQhR2rv8SurVr7KRYwobVaTe5m6O/kReTuB06M
8hSXaHWcDlqlf8E3s0aPzldy91Z9MRsn0VCs7Ph58MGCKSHcYfUdGa8URWzJ7HQyJqriJ6FCZQQ3
VwKRBXbRiBUTAkam4UmpTiSP89FE9xIqR0++yxZn3M5H5+MeB2lRIfQMblq8ML41ddEwUy9tzqmh
Wle4y3unVHXYzdhmdOYVskZJxDC3TP+wI8UgMztD24oDPH6AXAAUNDvrMYmFLmxb6ckqfoCB3WgJ
5imdK+lPhMiYrlMQLSGEw4Vqn8mCAjFml8IYS3dj9h9H57XcqLZF0S+iik3m1cpZlmXJ0gvloCbn
sIGvP4PzcOtWu0/bsgSbFeYc866N+MfHC3O8JcQ5UkcelnHP/X+QNFG18t5TUzKGU5mC8Jmp+d43
iHyOEL8iAxxCypJ9K6EejEwo7TuX2yTaQHPKHwr3kRNexned/kOU8MjTxs9M//F5HFjRL39ZAT6o
2au6SOtQBJR3MxYY6dd1sSc0l4+0jX6nv1f4BiqIB+XKBeF3Tw1hVLE16yOEZy53CpqRRqVcUd7l
eAqHSxtP1ybAV6h3WGoxRaIwCHn4z3OWwAXDvxwcYsFIEB129Btwg6jmXZH8QuVdDBe+Bb+rpbwK
dLmR/Fd5V6R5aj0t5QV7af8f37DlYw7OCkax4si13rSMwddc6EF/tsWlD/YqEIc6mmCPYXxMynuu
3/PyWUZHKtVWeXXd2YV0r8+jcXrBfAy+v2Ebz4VO38ANiyyirRjY/vrpsR22gmxLcK/1tNZme0k+
QLXiG8uAh9WCq11BWCC3gua9O7ddvE7DaKVEk6MM1FjGW8OzF0EY6xEUHO68xlTMykVCUVtZxV6F
y2PxUercXgaCADShhWSDRKhCJZYaqTrBl5s9S5+SOvhqq3OJ3Fbxm6VXJOuQ28Z3drpVbuIkgsNh
bery2Cv2qhkVvH4OEGxsmtEma1Y55bU9R/fTgu3h9dpbIX46Ihm9xWhf0W4xhG2yLflDuLfvHBNu
/i+Ol51MAJys2mQfJfeiPFeY7NL4ogzPqIZBJdiBh3A5QhSzkFc07LJWQVdS7zkQOvVqQQaqt4Io
Rt7wcLj75GIRq8Rd05yHeFm68Fd/uZBUVCr1ttGfqn9xAkRAWw5Fl2A9he30eZT71DxP/Kt0zzed
bu7sYgbLgjzA/l46Lz0/hzrRBEAF95wppXLAUs1tN1qEDMx4/c2wCmxE9z9dsi3jp87AxDV2o0eM
HrpeAd1/zkfJP+LDxXjfWusG+CuQzkJtOAx+OZw6HEb4JKkZQfEY25iY4jb4VXz2ie7LYR+gEuIG
heEM/Tsi45jUH+9RpYixuJVyZoMpHrsRv1fE6jndc765vIO8FRwmZntMqUdy7os25MZTF6lxLsxd
kfJpoJlxX7n3kuQAc9QTMd+dmZrn4W+f/5rq1ve8jclwz1GuXbpKkE9jfjL79tOEmvoRsFQzQtwb
IbNsP5jn2iS4cedDTD/qvSIVGdy/iDFbKz+M8EN6NyM4hkxPnIMTWXteIp0d7AdGhgFYTA1Dkxcs
eYWlu7X6lUSaFKdHaNMl3sLeDecOZr/GLzdmcuhBPFFp6pB8XM1dmZFgk9yhacI0F17VEmdOTymM
ibFerorymBjqO0DOemBIkUElhcreTEmOzPOdEDgSm4Os5X4hP7hCAykMBq6MDFodHi0O3ridfFFf
DkgAFFVJRYqffVPDhzHsXHHtsi0TX3dYB0yoS/cvZ9mVcXQF6qlyqi/V3nFW2AnNePpqdB3q9+fQ
8uF6z0byOH7pwSHsnZWvbeLol983wYmjNg+9i3hxiAKrYmYg3wkSlgpuNotw10q2C2q71vNjiEc+
P9nVTtV1qI3j3NKLk8aA0kAc1wJGsVkU/TTKQ6LTyyEgRnb2Np0C6fil8HrdHgzUtZYgcxP2Ju1N
p5mthh+nfMYeSnDvX0r06cAmxLLQfzNxalAxqykhc39l9V1S1LA+MPuXFF9CPXsOsJpSnHL9IZMz
a5xIu2TNB9nSA5F6xqrNjkXz5QY7y34MzsPKb5ThRnV26QCcnw4mZLAZ4jNZJ6Um3wpaCoFwyeK2
BJZlUS/qHQvtvy7Azzld5N9mzcCuONuc6zHbThNoWGOyViowLLRXvbj5fL4VdyCTki5/G/Q7/Sxq
UjU9uYzy++PAbzlpWQX9gnYTzocv4BBPpHW1oxV9ZzFbFYvAuQ7Fk9YWMJuiL/tq18fMn7aDvCry
1afvvnfr5J/P1Fsbolla7M2BJq+YOci5UnPCqD6cDEgH8YbHpMFfC0pIHCy5bvU7J4JMv9GNWvq9
8nYYl6W1imgMm63pMJuY5pUiOU042Z51IYJvLWXyR3MX+YgSR1IXULAWKORYYnvZPQ2usDkC1O7l
YiBSGs2eBmIQTtjkqRv6B8z3yXbWvrF5ZtGqYLjLlgNpHf2GwDzsSczESQwN9mF6jrVTb58y/7e2
Su65GsAKGnlM7TSeM6wJbB3aJwlROODkF2MsGM1ds8nCBTgrndEpyjfZv/V/8HTCEhnx0idIGQzh
Ps7mMGuYO2XdSjFIFltktBjGXmv3as/7fDO9T+HjNEeJNskHY/Jp3AUyUSSYcEmHfj3Ik2p9OP0h
U/e6v1ddyExT5jvzc46iJWJ+9gPQu0g5aAzoPWdcG0NPSOmmUPcNQ95mxy6Ztwq0GJEaCeAyscCI
xXbGgDb/z32qG5WrEMIJInl+5xeLCC5LFmQI8VmzhuqWb8BzD/JP88cKSb6FnEItZkD1U9yVI4o9
/33CDnwyDWeejCCwY2LO0gvs/GRs1b4wZHPz2cSinssNUSWUVn/9tvlmb6S8ymgRdEtf22Ev6Xfm
uwB09NbcWvLY0CLRCLssbpAN4uAAEjmjVYpJFcDCkfM3M5W0JYmLGGPJJqOKj5cA9vFc0IOJb31L
l6lSXdW78dIDM8KkOcxV8THov2H6YB4wi2LueokBfYBe5MkFwl+7rd6SiH+FsHaouGhw1oiBPTWv
JW/qhT+wd+L3keDBKhuF/ORcAD8GKT4u6LJvFkdqET18HFEW8e1MnQFllwmZnqjDQuoURWGwDCGr
WI1UkylLsGCfWx8InidZOor8AGxQp/6EPHYq84BcNYRMVit/NlKD0fJgTL9nwH6QuQe3rqKxgkl4
ALA3csD7OrFU/csdD6op4Vm/M36pgwX5PbZoF7XzGSuvKCM8h+OV3Fdj3xnvWbLtk62i5AtDIoMJ
g7NdALd2WQnUDMyDbcLi3Q/fczpyI3xNaP/gizlYozSrXjmnG7aw4P0C7Ctyrzxdrd56ZBm6rw67
sQdQikpKqfAxyffawJqMjTglISfYIqKR1ROa+Vw6yh4YiE0Dx26hYGuo86Mz1TzrTLTQbgXih9zK
un90ArOeajOZnMcOKKbqEFOHhGgUO+ak6sY0ny5gIknFnn6Hsbowh4frOBiL0msQlUcDVQuyg0nv
h+HcbOBjIe6pt+jXHQVLI2pNkoKtdJizximGvWsgXwatHf7LJSIrXFhVzVSH89TgZ6oVTmzjkIEK
YAz8NilpGgUIZniLIyYK1rgL8CtEPLLdWPxYBVi/tHv0FZEEIRKrmPE6vMfhL8S0WTNhx5DGr8oO
AAl7ieYP3K1nc12c0N8U1QLmlQ2HgyQajjtaMdh68CuoUMmlV2eCtjHapNb/ulg6AjQD+AJfSKec
fgnyuYcExrByIOtvU5nUzXMVqn66JAsZXveYbslBIjIRPD3qPxRz1SwgPZEUIU4+HrX1KW83KkUZ
fN8bYRoi4K1AwfhGeLOPzx9CDX8o6zXDGJa82KAguQTm0zAVtkYJuCesoBECgOyAdC7PnjE1Wetu
+OzmQ5Zvo4zFRPHeW8UKNZiaVNvAqN9jBg9x+i1hVhTjoc3Uh6Oj65dMODF8BOU/W9IWUB9q9mea
PXVojyXHcVzj52rfIalIqt0kxquJBiUIsFGzX0x0+Ms2ozG+XqT/Il6xA6xiqgfs+pAyUY2nKRWC
M9nuPJiDTYx3Et/8lJNLCZYpKD6K/p+faQ+0KRl8a9dOd9aIapjLYJKwGBn1kIjxf8GGJwJFIyyT
h6SQRDdiDX/3GWqaOF5dgaDYwVvM0TpOoanZswJ1wPgNKlQJbXu8cOHHgCREtUXbzwiJN+cPM+M0
LJwaGsD/7OA0FsV4vb0ZZ1yQbSLzhJ8A817hvlvuvpNnZt090y30jvGJZNNTAGB0Cxu3x8HLfNNY
RPlc0ZB6rnGG4E+icuyNJc9zFmIoviQfuFiQIKcf9pPtj4aPjbt9Z0vvnJOf4gddA+tW/iEqbETL
qO8JSwLNNYnmQefhLHsLrxhNAgJ8NzovEmEU5rVoRSdFsE3qb/ty24z7Uv2it0T6L5CsI9hnXwEa
Wl02+kkl2lujoEC1BfSeuFYNJ+IbPYWJgoLrFojzTM/WSrDEJoDaoM33yNmRrCS4Cxi38Y7T+WgL
tvHEA9AUcZIB7mGriQQeUFGzbEnythYiOXjdoaeUzuco+yvmEZ69F1NmkK/MrzlkhJLb1QCuO0dw
R+ODGn9UL/3AwrpYBsxs0Z/GDjfrlkc72TlVZgA3u7jDyG7tqre7KsO6ar1qUJgeoIGWVTRsAVIp
KpMUNZW8YEtCZWFWWF4wtaGoMFs2dSgfVdR9FEwI76tfxTtJ7NNNfJnUn77cdzh8oC/DcN3ztmJi
mf4A+pQzGAxeuetCEKVcO0qP4V7rV7UggoAJ2NDO+grSm8PQdJDHLrV3pn1JdX8TSJbMtnrzugGp
fXVxw4VZbdwWMMksJcronSPWgENJFq6/s9R1N6FT3jBviHregJyHW0MWr8aPpdywfhGzjv2umbdg
Szq89XxwC40UvGFfMTsGdgFIMJ1GcPLi3hHrlAY0G3YFC8D7qK0od3rYdc4lqw+xWDdQ/QZOqTeS
YBwMXcoKp8FYr53i3Borny+ypek2yKVHbNtz+T3NGj6KXc57pr41f6hBAGrm44qNsUWXiPfrrZzu
XVxL88Rblfqu1pelvnSaZTgQSbZJunMB7UWnSGmJGqE3bbRx5XKWo+RjYDRp7T9b6gMv+ybJOrFW
VbQpoFj73Aoj/nttbk5smo0P1FSZ8/gqUugiTCZ8DBkaaddGXK8sL3w3MP+PUlkNJalSw8yzPnv9
wDPN1v2bXwO/ZfTBOqBE5ZstbIa8dfwjI8hEiKuqq8mScxjseWPpK4oFzi11SgQuDwPHtsO9ETjH
0FDmrh3tzRrTIoK2gGQGmBz41QpxaYge4ChzangUOeIrg6MJR7FGbNDG7/3lCB1E+dS6faR+0N5k
wVE2NwJgIu/EDBXDdGwf8/FhUyvamY30lud/ehwSZLHvIfAr9Q4NPs9JsDi0xa1O1361LkQ+E7S1
NSB5lj1V846CImT8Q7kE/HoWwhMT3ZGqjG5SMa17ZCxIzmiDqx1e+/a7JA3RONjaJxHROagCFCBp
esuHdwtYsmW7J4i3m8rTt5aFKD1nhmvi5FWc15AE78hjCudiwXhyzbXGVqRXE5jF3TmAcmaBeuaH
x+0p034GqILi3NgYqEDmqNtmWi0yYWGylP1AA6MzU6znCEgsnDfdL8VApKIQysmANLGOcogZTOGM
bwc1K1yqPN+LAhL+Oe63CH65ZWikmYIl+a8l9mBjC+fYiZXNwjfmp+gmhPlgEWLMcTTCj9rfSD22
gjEW9OAVeRCmFXDbIy3iHmf5wpQFEFfRgMXvniIAQVcrM1snup3nms+LmWLOlARrJ7s5jXqv/3GR
YTbBgzQqr9u3PSO2/8WH72PGbGA85C8Kt6H8NGpIUsObFCuvfvo1S9GBl/SvlgctozrkVJSnQruk
nrYJBmxQrbtz2gOSrRHdCErHxH/WtNaTQNRktjEVULGabGJ+w2lkbovoTfWAlDHJTcO5S1fuRtwI
iOxaGOiEc1AiSptqv+7nfv8+PUHROxtAiORhQE5b0pXqjLr5iQrmyYhKhbRbhEtJgHr//46SlWaY
I17nHApyPMwY0jwGlnEEaEr0n3HePdRQ/zBLoj60ft65BUlDLFGgDfn9vaeKDvuBJ/VWYh1s2VU6
oIuzQpy1ftwEmg6UkJixzIDMh+2ZjPSeoWE8NhtE9jPLQ+UPxqKDFmAZLLlw+ADSdqbows+RrZQR
Yxbvv0Nkva5azOsx45wFjoR+wGkyknhKiOlTcNtMjO0sk8RtmeT18m2D4p/iXzOe4T5OEwValBMS
AtR+dRrJOex4jPzhUcMMtIS6Bws5y5c131I14QHyn3TlLUQzFvopUnRCJKdoP4MSPhP4qfHr6Gh2
9UM1HGKXx1G9t/zvLGLxlbmIk2kn2OsgEp2udkkA8ovaAPCHoe3JNKL/o0McL6wrwvrL6zDAjD0H
BhgkES+lNA6i90BxLaoSMXQ9U3TOI59aYHpSYuJX+J8Z7EqUGa7GXq2NvzPTJaUxO9cqJ+EIDM5Q
Udpwgk8CMuMvtH4a7V2t1z5LC+XQjjsi2QztRdeUxsztL3q9n5oH19vnwafNM8Jk6lqCY41K1KM0
fkqIDJq8hVsXXrV4SfFfWLvOAc7A0oaCikf5mzOeS/O3HY+Wu+7SdUyfXxEU3IWLBCUdiUD9szb+
XPU9zh4Dwwl1AOfleIzkrhnbRZ1tTUPgTcX5l3sH1u/fIP1tcs1SNvY4ruZa/GyKWxUT7/ORqBsl
nYf1Rl1a/tYzP7oSfcJbwmHortQWt3WJConvWvwyKB6c746xEsJ8BCawqfr+rR7OKgjDxn4EMIX6
G2Mu2IhJcya+LB3PQLb43epqZU2zkB9E7JQQAGQ6c9eIlcqnCIcQf9vGtR8OVZKQpIs47jzylKPH
o6HREPe6AcKAiHsepAIPymL4VaKrXt6xh1NrjuoqqoEhkky7qwlViD4b9pBOcCnTZUHia5+sqZZq
HQuziSgMZpbjs1QcZoOOZ5TitjHoqV3cbhtF3uIA6XtXv22UFtYa3TyEeQq4jjqs1zEA4NuvBuzC
Pee+jZkp/Wl55hMCgZ7hUbGnjPlqGYBuiIJFSaU+erQ8nGTdyUKTTUSL5t7GXntG8KpAudwc+WXr
GgJEZ+tzE8WyYFiCFTT33sP0hwFKKJzT1CKGDOUCjSesPND99527a4EWFHW8VXrKaPdoChy1Z4W2
sVJXdnQIh5ApcExDs26vvj4fY+LcWV33ZK3WD2InS7B3gCd64p4FY9xqx7O8M6axCNz2WaxsLXul
JQ+msHzgLnNw1707EHJgVwPxl4uE7bh+K7yjzzURLJRo4QlURcteuQTurUgvTAGyYF1bG+nR6lKK
aGcGwaNgF7DgynMpj9Kz24NnPtgh18qWEias7myYA0SiDetTTnmuNQT/+cqWiwHPO6sTzI/NRnKi
BDsNuRMG13VDmdIx8XHqbqaw7LdIf6ijbwbapKkSAiJZqJ3a5hwmVxtgUF7dTcAqxNZnRH2gjgFZ
Fh16G0UKy8m4XQwgOf0fjXENLKdiBzCUd69ONzHBivF3kn+0zcHBvkncXYItey7tbZGsNFBg3LTq
IoYndQLQ6ilYCnZCX2llxEf7ZQ6fzEnSYFepC/4zs/71ePpzLJukpRx1F6UuSYkMTSIXlYV2GJh9
MtjTWDl9Z+3v4P8UBE+RQpmcGutDqJuEm7VBXFD7cjGi0wmTT8/7bgV6zqMWfTvhRZGfrPiGXT18
xBx1NtTF6l1O+mgLyCuf3RWgbGuw496Oxatttnl1VcePgnVEkJBbiWDQ2SXVb62RNa15h1EY80o4
u7pItmGjbWDDr01aI9v/EPrH/z5MTt7g4LXe4562zsVkHjhQngJyFeFuqJmHbHyQ5gNHc239yVje
Rq5Sl6duTtyPEvIedfreos8zJ/gf5XFS4tdtoq3hjJwl5rXIp+4hRTeKLNVU0QbSgzCa4YFS1C5e
dbfYt3qF8CrxV04J3KYw2MlktzTNt2ZYPWVes6eiDaCIdaH7ljqOeC3eFKF4djZmmARdotcgAEqs
XR6j76do+19b5a3CcGGMdze9lbhEInzgovoxVTLM2CrAQoZdlib+JbX7JVF411QLgUNfy9BBegwW
xRqPXrgX2a6q/IUwQc05wvvopzAUr5JM5c0PYcSvyksOXauxanLXjacd0sbFaoL7KOWC9cZ/iioQ
uvEkhoqAGW+jl/BqSSH1vHxfK/q8BG1sD/h2J/oa01N9ZBIZnFhTadeR40Kzb07+HLGcNejsM4VV
u2WD+Q4W6fS4DOWxb8q9m/T73HTjpcsT1vBAG2tGu67jIyMdu8L7zD/Bx1rgWHsNsCaSL13FMURE
IVyNad82sGNHS6b2/1KIWmZ4YiMFR7XTvhuAPGUuLuzXl1VLsYCKaxSfITpUAfGk92jXhrnnxTMv
+G38A7txB1+GBfHPYWJQIXBDyIVK+f8NAVsxvViblnYya+c4+D5e9eARuswk9ME2507KV5IEnluT
Huw8w4GuUYlo9mV0C1j98YhajkhMLdCYTw3byH42wx/KP6a1/+M221POMiBcI6tVNfvuICiry89+
qE5W5q7HITDAzSi/DmhOqis4mczd3Lb77Qf2DSqqKUFWTk7vMrrWt2L2e98zD7qkrmAGyfzOPxnN
kzwKInl0Y8rP0mdpuB6il1+aC0UJVv2YEPVWH0sgvNlAiJWxMZjHa9VnCisYA/LAM6emlRvVnKf6
vsE5niP0n/OBlN0pzLQZtbdHurA7EFdKEOW2aj/SAcmqltw6cvnCconQTG+V/VhZs0pxrproVona
/aQ2yMkQkENqAozNB67l2m+/JTtAs8ek17jGRQswf9P1qz1ru5h/R4axZ/FNtVNK2Zzs4+rY5/TY
ZK1buBJyfckx3d7a9mLGlwFRvvvUgXdCmsc7AOoa5i+XtGNvcxOQhGQI0xVLT1M/CukAeWvmbvDj
VR5PdBNk5LYzYduU2Mps89BlzI+cPxMsRF8zE2aXGSuQV/ixFu/SMqGPzBNwYUkKoND/Eu4x7Q6+
jgXb3ScNe/CJMHXweBSO5YPZ3JuTpzsVXVHBdKT0KQy4ndzc+tF9fQcFhTDrGgw8/thxn/N/fqkC
2VQPWcXTa8yqO9rXrXChsxd42fBd8C4fSHr5KHk2xkO+my6THJhSNNxUYjEj/IYl8pG6lVjX1ZTF
CYR6B2LatAaIGTFH2DbbkqkEEIKA/LK31uautkUBpYlat9OJcXHMX31a9XbHULh7x8a1FPvBsQKS
J6L+Q5NiOxT+M8jR0NVillbdWvQOgkp9kTcaKvpqOSS3AhdrWsXlrGy8Y6FlX8T9YqSWByt8tYe0
VxGOSqZ85bAIhqngs3eWbNYWxJYYM6fnUCevbMValCO/TI8CzHsv0NEYarVJFG1Wodnv8TNbWQ4L
SRPi02O2mUD9HXM8G3FLbmM42YQasMT+LISpMEWgNLjb9H5KjRLHYqDpK34kYThACVF49X9JbK8c
s9ubARGRw1EhVZaEwRnj7vZT9GBSdfzsS6ei75JIHu1LrWhLOx/XePvY7SbLOq/fDVapduFuQUNL
uuTRQDoZYt44eOGfbZ0S8xRGW8lUsRHuLsJyH5EYFPTjXPiwX0FXFEE3Bd6ePHx8I5eKMU2tA2We
lto8rQjXrN+Lvl1l/fiueqheFYxtDAtIRQFkzgxZScxPYS40ImG7zrp3uOOlax36qlh3JRYtsIKS
6W1FRpYTJMse5zUoPll9GwG+bRKqywAav6tuNa3e5UqGOYw7Ky0Otu4gUYgGgEIqGm+5MKr/JTK+
w76n4NAo4AyysGskFov4ESRXgB8DJuykmmCS1BkYHOg0DaLk7Z0U8TrXwmV+6cjM0QUKCSZrAkVF
Yb+8JKYyUVeJTLYiWGW19qOyy2FSb7AIw/hme99qKj9shS0MuVvnOJTbrvl/Y8twrPF2KTrfWFxb
BoXSAvCBb8IFAab1/kKXJJ/nu9EgIC4as51oHS5JxkagwgqzR8rugE5r0H4i+4U27IYp7lx44CQc
IpsiFaaAkJ08NL9ZNCzhwaO4yiaLHrr17YxsNBWz+lMQXY34iZRU3vKGSxs2T+4DaEkKKikREk+p
AGJRzo35wmT/7Uk4MD6WmRHpQiG3+YAtMa35xQAOElGROA0ABM7uwNuwBr7aLnAYB1n/2MwvCWeZ
mUJ2S5jYCRXfYOkl+7rvkFA/07pa+tMTT/QjaZrBWyXuXYPUSGL+r0cG7g2rE6LHEMEQcGAsdIFl
DcNwlpIylDElyuOrK5K1b7QfU55rjNKlcPx/XnYJhGCPb+xMU9u5qtzG5MtNxvY0jv8V3DFRqa0b
7afqrT9gspb3ZxRoromaHpi4t23HP6i4t8XGT7pdJnQmbJqxF8FedIy2U8yciHrbir1Mr5H/ImFA
eierCx9jxWK4Z21btuNH49f7srX2Q/hee92u5qqOVe/IM+pD2OOnH7ikiEM2jgwyrWkraeN0jbgk
haUJnMdpGm60A/kw4l1zWLJyH4aTZ4fSWDIPVnBhTSrtwqLxYsGR6xA7whjpAnwuhDMNFA+madsY
njVQuxpxp7qNIMU3rHCwXcbxOXQ/2/xTIW3DScl3VlEzEjSqLEI5fmRhvxphn5i9cYNfspAZ9zu6
1GxFJGWnebwv99prVnHaI7Rk0WI8NA7ztMnWBs8jC50Zb1nP8Ch26ESvg74cwq+2GLelyRRtaSYw
I4Nx1cN8dvFptd5XTDwYUmzoOSuv+wn79jTglQ69j5Zg3BGNNiQF1FPs93C0gN5DEy9QdFLm8SC7
ZvFFriDUTx6j/uJX34N1trq1L+aAhUhwx91YBEeT0U/D3Ik8nQq3DUNFaolZw9wlR4+wcH9L8JUM
myDbqAvkc36yqf4QPzD3k93azjYxUZJIgVtmiERq0X2+YfQl0gF2COsoeeRYRtSn978ERPcYskcu
cZePVOo56I1gn8YjslrMRTZitySm0M5UeBlT0RrR1p/GcnFtzbOVfes61ohV2296ceH8w2JaRv8q
yWpyE/NJBpPKEe2W0a8TPOYuStfC3uHOG4DAxMElSskXPseoVejvVXvv6gCaNWPWQv4U2F99Vkek
XJORw59aTCCeRCHW6q8K9WcL8LVhjRXZL9Hes25LfHkQncYeX6y+shAncdsiECLdlas4ZMWZVsuq
Lmeh8FdN1q49J6Icc39TU2H/V3JeVRsgO0xf6BhVd1gmfvtFxNy27NQPs6hfOQyDJFWLVV9qfyJ3
vhQQbn4v1mKQmyrg9t/bIeryKYIqxg3mbSoDKStDv7mIr+yw+h54lE14kFO+Ve6vAkWmqCogqyxm
J5130r2rpvklWUtCioI1Pp5ae9eWZyT9kXWSULXA0diXCGw3ucKkoTaXlDi85iwN1q39dXLRukva
jCrFdcbFNHMsthMYeYEdrPVwCcvDGo4NKkK0U5iT/TWUU7x5hbFOyyXcMTZWbNqxBA7FSQZPzTv5
7trBchUjim+8u3Vuzi7kKxJC2xkPTp/iAS7Nyw+PrIULj7Sc1TRA6BcmjUdyyMVc9eeqhmgkvyGE
tWI8+4tc+6tgsnfJS4hV7V9sOM4ej4Z013Zf0gIXA4GxPKb6vBe7TFmDUJfhSmEkmu3KpfbLuIH+
r9T3bnmr6TxNAhZ1FucNQiRGzTSQ32M1q4Z8pSGmBrRt0vCiGyF7CjzZV9nMadahK2g33oTyVz2b
YNlZeaIWxAtk2RvCQ8ICfj/txzLzZqa4+ka9DO1xbVdEomG3gVWgcCJDRPxH/Gp1z7Gd4NpmMi3m
5GT2yp4CEymd4c+DiwFGL0TZNwM3eGVYX9zN9/yPeNfL8MlhgNznOfx2LL1u5JKc0S4mp/TLznYA
TErSgyALwOQOELjMwj+ZLLNdvYpY0q3Eqt1YX+2jGQ982fykQ6vsN8ef+xm5ym8Nw0FCDvxPQjmz
H7Sf7rY35+FXRjSKhSgcEOuyidd4QC0xlw8ImAEo5bd+2ChiYYOru8v6JGtAHZpc1ViVfdZvEXSs
zuDvzQPyGIRbs/7mB2tpsJ2NV6OJnRh9TDi8o/PLD5y3MF0gNyCDAGdoi23NcwkGXhn/UlsNLMNQ
xwXtW3+tTu5FPOOz94u/qaBIRqKh0/K8WNHW8lFzSUGoIRov34WPhOnxG5JLLgkUfsvQX7T1Io4m
TT1XPa4YaLxRu1f+gcysHJBEOIP0P54GHJPyzYa7RsMg5x17zXYJcNdiw0rAArNK8A4gEDcMixHy
GB74zVUhrpLZruBN/7OuxCnw4McY8mZDgqI7au/oNXlxOIaAY4ck9/bFYohodo+BcSqiLxhT7Pzx
v1nWusBAYhbOzo5tdj94PNDet7qx1JlKZhEyZfmTpUCXZ0ULTxp4adosggCR6HTJEdoJhEkDVEhN
1eYzu/6Lzc9iyDecTVRPH27MjYAWsqDyb/nSqG+TGlyGg0ApghKqhXMvNpcOODgU3iG+LUAYC5va
JS1xKUidmEFs7Rr5XrHLtIEHSIqyznTeQoLVfG0fK9kmcdA2GtMbmxarASXDpPN1NroCaZVGVOdh
zb4V0QbDVO7jtlom1ntbyXlYXLncuuyjc1jiNyOOl0sGbaDqN+pAfNFJMfmYTPh3ABQYjIBAcdut
Dhx7+M7LvQLpKJmRiJR9M1BLw61IDwgyrVCbWdWnzQEQlCyKwfcSLWtU7jkR8KF5pjaEywhnHkX6
WqH1i4crJR/Nq0UqBont5SImEAD6IjY4g49dZces/qJ50MpzoBQf/TAFH2OoyOqNHC2E9SAnrZua
3OrwT8GNRHWZdOoOHOpIZoryExQSERSPaFTdIlOvE+fEMqKboFvLUwu3MLcuwo7BDKB8A9HAOj8e
E+2cVsepxg4nJSAgnY7b0mLMyrrfZrltE8SoWYAth1eWPQ+2AnbPohwmhpRfOPN7++2g6/uBOJIo
AFBEVW+zc2qQ3tXjM8J4ZfrBaco4rhDbMWObHwoMTA5mlrTLZx1BOrFD+hzsGetDoW60ENG5dr9t
U3mA27bV42Y5X/als1HHhY8U2NIoGjnPq8qds8D2tGsgYJqkTwW+tl9EH71efJDAU2hQN0u3XmSJ
8tFqRFpmybFtLgGOdjf6dNoQOzvLJvK4Os58HCE13kjRFMsKGhAr7Fj+aW275rcHKkO4n3NB8FPa
jIZKxt1mhIhPnJe5lzNGNf8G13x1bch1ZKpz1UOAYBsBJ5cKUQ2nqB4OpOdQqOUIiIb05RgHnydE
mf0hoax3PkwX60mFDC936H4qRF7wDyKlWiNfZsCcviXYd+QLWbnV7ZA2valobZB/nZTM2QURF3Te
WOscMVUUsyD511NigsNO1zIZ/yPpvHYbR7Yo+kUFMIdXK0dLtiXbeiHc3TJZzDl9/V01FxhgZrod
JKrCOfvssJBI6YIMEAqhrc42t8lIoUJ5+cjJQlP8NE/HyhxHWP/FYJQFTvaNUH6jtwNqReqZCmKI
xN0G/z9j7/QqlBlcmk64bvAGrLqjCw7DHn/UpjyVCaEXaByipF7149950mEM2ISVUFsIf+nV9qLH
CKPEeY1Hh38u7ij2+1yGrxgiu8XeCu+9nFcmBKcuflgtSoERgduzqnZ+4R0SPAMC4jnCFvo9gpIW
ywVFg9OicFXTK2RDiTsPQp5JyRO3gLf9MDNcCADcLVhs/SIYv6QPtsKF2g7BSoN9ohsu1Bwm9MAs
Tfq3iw8m0+q0/YR+7VpM2F5MhpJuVK0byN+zDfDfLyTj4Y5O2lVUq7ZegwxplN06o8ycJLeCi4bj
OjvMjJLNs2WSK4GP1cMsgd6Y++s2ciedSFbDWhnWt+aDV0MKw6pnmcj8b18fJiLvkGHlOOUNQBn2
/DfTyN3V7F01MIALScgNt+D8G0i1U/ad128t5JOEgltjIkyu+VrAFAYxF84/16zWLM+9i0wjzHvE
9oA202rGVJ+81BK7a/4QFpsBvqgbxEJ/jIWxCXyiBb2HxCXQc94zg7AyXBMwQlvgbghNeNq1zP4E
JDpZjCv2EPdBfiRdtm9HiJVES+5d6IGeA6sTYaoyb/aThafXXCo/Hv6dp9YhCwPIWl6Vg4jyk6tc
SAQciRN5FA155M1t1mgBIaymyEsJkDOoAlsQCKxKaFHMi8rqzWLg4jLD5qpfM7JggnN3Y1oqVNBY
0OGAvOe9QXHNGAg2ocRcqCPIF/fyGrLrytX7XQR5FBag2926gF6n27l5Sdg40Kc2b+irlhJ/OcXY
UzyEAFctLDf4+lFJo6dtoISsurPoGgaQrxqabqHIoPl+JDZ7pqSCaJtzOUXYBOL02ESfTAtTaAb4
Y2wiYFuaLyixl3mGntfaC5sdz/jehjylfN9yyAyWRhNnEQ7PfNPzcpyAr7HIVhwK6BIZaOgwLmay
COOuPWsmqlOxC8t1n311PpMg7cEnrngNibwk2v1cmvCsYUPnhEx10IKH3NsmNHT8uAa2c6B9pQSV
n8gfSZeYWLkaToIT2gYTQyg8c+PmN8look++YtXBSkDeV1cHVPIdUkywyuCZ4VDMvyhHJV0gYF8E
FBdCJvWT35HuuIEv6PEeXPR9C0fzAM8jBrWPDFpyGyMQS82tgT5z7G8xI7AyKbaYyWQdYycQYPp7
7Mfn6aWn9ArdG58GL32wtC1f4cjbhPwC/gqdkBXVa9vGMBpTQ8MB21vrLSWeM22y4FFZyU5EqL7k
Hz1/6nNzFpa7iGCLGC5bNGnWE8VpMdREvj5ScbHLS8VmaexfX0uWotyYWIc50LFmuGZ5/290HiIm
oFcCCaUbv5+3WYvbFvkTGhe44Uwn5UI4Y1IcGuWtpZ5sHdzwGYyNQ3Q4rf3IXqB9Huz0InoPK6Yq
5UIgWygpUQA7xI5G2dtMLm8duu9mesPL59BBB8Scp/GZU7UhCbfYiCbsyiTcqK9U++hRcvlWhrU8
mQT6QG7sGVR5xgfbrnWIcecHlxj6olq0XaS21iUsfioyXAsYFJwGRW8xku9XOxzvB8aalxEiGz6m
TvjRc66ETGYHyFCnsk0OMCAXfjQu5vnT4fBWbpCRGBYnJZ12sYxzIR+pUqD1bpxkmCx/KwZv8yxz
mJlQeaCWOSVA+57fO4BBqPB6nLr3LUfDCaQSRUP1BaTnR+ohZLuSagpGj/pWZeGB8ZoeGcfUIkxo
cK/zkB/8gGa/cY+gpcwcrJdHjjsdhqZWcMcnIk6u61K/oWOZ6l1b3aPiVxYxzNutMB65VS8N9rra
qcGFjWvJX1OdUXxgCNaVAy8KuuGWht/48aESm3DTVEHv0S/R1y2PopLOYmb6G6HlKTPkRX8BXEk1
volg19j2IsckmsQhnytuop+CFx046zAOVmXRPOVAY2P/GjFD0mIcHi1MIcsu/mXA1QE8QIcJrk2n
5nc4eYTDdiq0c6M35y5o9lJMhwrJRdP+TDAstP4HSYhDQ87/QMgagZ1ZLJ10jybYZWiC/1KPTE1z
GGLQw1mu7a8W3b1OtWZA52iKZ4h011NFG7E6mmq92PsJlkRXUNHKFRsEBSDvGuOq6IK538YtlEX/
vK+tezimlyQFGgi/kDZwbaOgsOd/LaFQuORNHWF+5mkYKtwpo1cdbnHkYqObHgc33Ftx9Yb8AR5E
jQlw+pmJaTPGKXhTvxSxouiP29JElR1nhyiBKmKQHBiG96il8NhB/XyQ3CVJWa+eEoAQ06KDjiuK
2yI9SUJxLtCy14lD6EJAC57Jz3jGVCn9Uzj1crTOThWjZRm2TYqsFIy4T7QrM/m7213rcsIDxYQz
uGo59HrIwpKjw64eZa3Iaw33j5JyRKQ0gZAK6lRizgTUvCT9muNHakGzra8xHXzYskfv+vRPmBi2
kOBOR+JFEor2s/a/o9jn9ouWZg9bWrobajAutkNr4wvlYwtALVTnyU4LkGvoOKBMTN+M8NTkj640
lyVDB6hoRI14SLSr9ruEhO7M9c5Fp+MmSx83msz9SThwRt3gXNA+Kid4N0obXLBZYbiA0QEDFuxM
RhSpw7SZ4FyXiYn1s702Hzk3VTw1mHmtfHjEXPpBQm5eVRwcBqlBXG3dRhw7OR4j7Knz+LWIIbGD
AAQFIUAtpXoNMlQ/iDLWTFUY4mvwjLhbxXdHHBis5UDec8LMqHrUqAxT3K9w2uaQ/kJIQTLJPswQ
27nxe+qSU9J+19CsKuU5khgnp3FXAyMNfXwWzNpUTdYQoS4YJ9iWv/EAfiXEGdpvSoMA2ju/aAYv
Yy2r20lcTO1hRQhwK8RP3W/MXe1aGWt7X8j7lBOTMSyNftO7YCPmA5boBvQh8S656x/M4e4RwGDb
wykil3XK0bh4v4a7ywbQEExDGuZgZo/PTRB/peXwCP3gHf6Xqxowv/TJcfWdy8Qn7NCxeZgwBpF5
4PnW/BpOsXuGc0IVzldTNRWTeciZKHuRfTetlEGJXHcYhrYOdv5NTGwxYYWcY8w8MOcEUbJtZ6uz
D3vhLPPZuhSJwayuYYbLWDZMinOEULsdlhrYRFWSSmSgQvoY41OBfD8VdDrB0+AYKOUudCjWZfuh
mPnEeKcMuw01CxiZWk3fcCxRUKYIPrOTZjH2L6/MgHtknzX1ZxGHHzG7poiQUuAl700UwRZTvlVZ
Ieca6RWyEJs+k4sfEnn5q/pLXfnOPsc5kigPtOMYE/OW5UueeSP+xrBHa3RInshphR5R+XQhYxHc
ohHz4n8HWIsFtDWCvC5bPmedoYFzSbLuCMu613/GyFo7xbiTqrJ9QiavkNUPVrOpa6dBH+5Asd/b
/UVyQar33zOb1OOPLmS0vx8yNNDzP53Pyff52Jnjt27wOlZkjqXXjnsjgegVApHr/mVg8umEd+GW
xxE7NI7bRe1ca1Qqek2BFNR7RKlBdzJid4E3h9pZFhlDFJIrV5TrjGu5Zvzb5rBZC7EpYLdzjtBu
KN9YdIOJ8fCho3oObdG4aZHKUxSCDLdJi61weejSAqrKXW0V/AbxN5yd1/oV7gGEE7kazGytz4Ip
2652gyvD4bXRnwLicsxqMxSIA52XSKfKpK7z62vBmDLVRoq0uwsLPMSwlh1F4gaieUAZCYhymtWs
1oKNwfRe7cOMwwWMC8q2g5V68OWn7ntAchl/KfOVDv5QlOExrEpiGKxNCvkgYx6uvP9IpwJ1Halv
dI1hZO4yqcRBe2gPhsxeR3rTyaG3HyC6rEwYUUmxd7JqEfsklQEcWR4lAQySInmNoF0wqYSex9NL
VxWjD7OAUio+BFiMK6tTFcuDLXn8UHlohYLylg033Fes4dWXdyMbIB1vIkathFjM3m4SECXGUB4N
uBn9pdVbrkrElMKZYLrD9rPlLubHSZjKrUM88xV7d0wMNjOQsxPHGFxESCQYknDy89D0RuKesa70
k3rLdavOxToObirMhJKcom1gn/Ho9upEHJxo69N+6uLDdaojqybUHl4yLruQ+Cs2QYELQYGWpGaK
EtS/NQNsp7nJ/N1p/ua8RAtqdjgR1KlO6cir3gIYDVSHgCbXOhVrE4BUSw7K9rtT74A+3klhUNOV
6X55CMiWyNwIGxZJyEKwNRgOZ+WN45Ql0xgwqCEuklveLEcVc17Pq7HRViW/2Kv477G+CnGDgLMo
muKkVnZk+ctOf1h4Xc2FBSXKPxU1qlgEz9QJQvZH00ISURfjko4TK4RWQoJiaRrE7KAak+Bzreje
WDL/PSeLP4M7HRsuE627idPzPAx3jdqmn6khJwf+Luu7Z4975l70+wlj0OGPOQQHryhPoXGSQDIp
6Jc7ZlvZ2RhTBEcPBcbOx20yF/HXvJslirnC2pr2vzrCJOhgIHnLcrywJtM7GMVA6Nzr3ILZ1S5R
NLw2b0ZeEqOcqxiIOhyHurbpBhg8dwG4UkUtSwSrmrjrL10izzEDEfZ6aFGNqrPAJmxihKuecFuq
xVU2yDP5xiF+tuO4ilNWNso9l0EoN9VMEOAo/wyO3Hm4l5HPNJOZXtQA0imtUtZYezHVGw0swiTX
pbI9JMmYbeQ4JBvyWGHp5OGe0zIOEgj0CVPSp2AnwTgaA/vOh0T1NTHWwQRxLfpqSyydnz1LwZgP
2Dv4l2U/oW/sTJQ3KR0xEmovmrZDC6oHbOnq2FkXex0Hj5G5YjV2q1wyfdCfdvoQw1qk3VZSvpTj
fJkGGJvZhcnxQUNYgti06bcaOvNJPxreThSMGaedurU7+nYmmy4MrUzT8euEREwnh6tkMxF1rD1a
gP0mpZwftWPA90kSnCy0A/rMCo/OSNJlcKyt4qtTSmGXRAcMBP2m+YwDNE8lwJn6uXbRHSSqwF6F
FwXV3hjGS4FHpdWSEZIafx22HK+7JytAbYA8zj5lc2vG8WJPzmuWyQMaItES586ZVknk75WSSUTh
SfkRVJjWcm1gLBjtzfDEO+REr5pHBK+KjkNCbw3SvfpdPRJ4JjgB8H6e/kQsj3D21urTFTZojIkh
pHkCt1vUFF8u5bGffDvoHL3h1UMKMtIW9spE16nf+UKf7yvIpVCHh3oesfavxsu9Rs8pqAaq8FPn
EcISbB4aw2mTM5H9NwnSx1iEat/+dwOyLQW9HzdKFVovGMBIFHsX6qw8sPemDwKXzvLiTgFVIqkR
4+vccB1SIzGT+xx9FdPNSoM1Co0jp0NQB3zvvgvtxM9QL2jSWGn2oyUXN/oRsqacx+vX3M75TgsJ
mti0GLrOKDrhhROyINcwhpATDLOyhoJfGLE66nqFSF5pYWhNMM5gZIBPzLCbaEGso1tDA2dCDYa3
U/EP/lWTEEPx8FuH1jvOhNpwSpJNAjoQYC9AhbEmn1EblXYxfoXlgSUKVn/KE8izL4Te82VEBZJm
L+ytIN2vU+r/Ttu1TCEa0CkAKB4iPJBz33815Mzii0yt2exI3uw/ceD+oEJq8ndYUnix6dSlX4HJ
TbwsoOHDKbtTa4XpmfcwTgeVjtHs7P4FSJ98qP6P87QYB+qXuN01IcA0o58jVMOGuSqIjbmk4eAf
HSMOeys5Pt6MklxOcm+IhFjRTQQcl3+QP5ufVIsxr9TcagNEi29iUOF7OsUabSr5R8GgzOu15mZC
CJ03EjlAtph+8a9s5HuN4wHWDRZEHwN7HEzgE3G0pubYUSBJSNZRhG2xW/IjOAQpbygsPCvfZLQY
ggyt0Gk/vL45jvMIuktVh5LHjILPiMmrbcSwK29OPRLsyXy+eQLx6ea3jl8SySzzwFMo2qVb/y2z
96pHLxz0mGON6POhCkHazjiMaKsybKtA4Epa1/loEcFcYclEWA3r2C6v3B72T46SfGbSR4jiAPPa
gqDbMoI0OyRqdxANJszL1vaQi9BIcSkgduhr4khBrR2GVuMCE/z875SZu6io7JdTj/NoDTTzf8mU
cLqbb007ZDLndPjtjejaps06BaiO2xE8n7p7qj5DcCvP6ZfD2tavloaDmPWCm6SNSk3i3F90Gzni
vzoyaNlGAjhT4toWb7zSwkBpxLMAnovZHSdsUU29Xjv1R6YrVJ3MrB2whkBKXSPsUVEF2Fp4G2nM
kPi3oBM5Mgz1mAyInQGdqO5/h1jXcvSSuOFG6WqOLWqGjpw2uhkOMJCDshq3ARzNocvftYqpAE5p
Lfq1Tz4LtwwxX2GKRTSyYkL5bMAYeUG6BWSGOnpTSHGM8Zbfv9kw171J26bdDTSUV5d64hy381Yt
gbmw1y0OOuEoT3peH0BaoiFdJbj1YWdYw3KeIaoXuty2Jd564K3QlUFuSFcod5ELlwdxI0tudvLj
mCfvpVueRx3/ZLPp/xOCKb1ZJGeU9wcBaBCATfGqD04XQS9lxFAj2snrZ85VmRpfqBxKzFBEkK7G
ElMec+saVEDRk4iIgq64oacgNGiXJzEKKHhI5TGlFJvwsFXGenvL1Nf46mkEycTgRtMhM+ExwdLu
NWykCoZIIZl6LlO1mZO6n8cVz0ryR3rc/3jxAM10B+0bHAJknFC7AcfuglENIDvm+cW0KtK9At4d
Pn3IVT7tFgi9mtjpHSCCd2otj4QJ2Mu48Ws3Ph7Tero5Jt7iqEp+1v1y9rqFMVw9LBvI0XB1CBqa
eWr9j7aeKYpOqfrepzOc5nAk6ENfA+Gmif6I9R0rVIDiaUDZmYN+3jrbMEiKah+rtFxg8opryaPS
VcYUojPXGkpVsO82xuriqbC2Al1XljwbFbfHR8cEwWPmD+hlxI96ZpEOGWScfdYy9Sjoa3HXZzUO
+kE5wZnwjxBHz4SgoMgc2PiAM81NdBvGBzNVl1ZjDMGz9XZFdR+crfR+CvaYhmNlwVsJLx4OHNEK
WX55hJSRpA+NDRElDCb7WxBpGyfvliPHjqhvyjhDJKeaSL+An+EiktCydc8RYY0bGJ5EXwO1Qd0v
ynhngEZ72qgEvHBAkSAnuJuVi/m3D6DxZUttaAgMnPYGxZdCxdUWdvOVVlZrjdk1TS6KB8+Eg2ng
Kr7gVtQijtc02s4R9AUfWecTbQyAuVKVA2LcMnBcVIcdWmQzQw7ySJ1536U/dS234OFyqhGuMfDF
mBhxijC+XSYyaekvpqUOr6aorwYYIz19BUvL6Y01CLoD/mvaHwN+2tzFNEzOcqbI7leN2Lcxajlj
0+A5E4zMRZNbRChcW4XrAhE77n4hvsd99zO1887bNj2INfwWGxxPDMOxHG4eHAr4iR1mCC4e/ZWs
vzpJn1sOZ5NBhsSQxqQGzApscYf5ZNpMbFzw+Qa8gRB090bxNJeYXEn/GIzX2cDOnR3ZQ5RnElHT
A+FtDTpsYGbmQQsgeNVsVjqdjcOOLEb0hDvBfLkqLxYyX9f/Y/MBRo7yp00PkSCSR41uUU36lrVW
IzfTQ15zC4gl8nh2YcGYpd2rBBLyuC2NBBAsTvQbflvNdJ65TIw6/vZ507n3DJh8egwSI9Jlwp7R
nOiOtGmcclvdA/YGVczrKydcSQPQpRkXF/bMuLaak9wTZAD4H2M5z1AzCm8RyeTA7pi51acZWl07
XqLk3cDjAPh7whPRuHGYt/WGWdmKzSCTal/JLzw+BYZBkdD2TLjsaMS1GeyRGBauYHVfzia991Cu
LY+pnjh5gN1MvOIUVAakVssPFJcBQIyaqvkcXTnMLj4Efa4gF0yrKgBfilhG+QH3gpcwvzXOtQB7
cklBqTXYt/M18M5hcUF2HdIr+cfWd/FHHZZV+xbS/bnE4kC8EcFKiplMP7auPpj7IvDhNpYHNRNt
mvJSq6AAFOeAMw0TyvnqiUuQdLchJs0Th+E8ReRWbPp2Rxoyhgb5XR2ICXzVDq1bgHdfwh5SEy4T
lWeVb1KGS7TGZVMuWix1MnSh3HehfKrMI2O8qcfWTDeN0aDS++KtXhrGxiUixuhd1AAl4GC8jzuE
1iFHLYk//Zpszjq7RdD38EOhtoArT6PshRGGVrhFIR8JU3zQSL/RLiOm6Givc45eTkY0+0z6mCE+
MOdxY7ECwZg70iCxUoI2yE8VDLkxaTVlvkkipvwkYMyGecJgjdWcbP3kNFJ5FqTG2FF10TptW43+
anBTojKZnzF1t8ZuaeH8HMC5Ev4ndi2Gko1mONwV6BW5Q5kdGAtdwiiHTqok4H3/HEPWOYtYsfvy
hx5RjUSYWzEaKmY8tbaY91D/TL4O84th7Dgil8VD0bzFrLAEX0d12vXPrnxEyJ/Fq01GrjpLzQrM
C58HAE7LhQr30cNFA9JTprJ5lS2GGJCzFC+NHS8F0+o22OD1KmGzdfTyCbTebILtDJWkvvTxj12f
grv7Zv2dPoLuqxbvo33g4pEwVF0+i9ywFyZlsDqH9XB+DdyYYJzsXMDrseyPpsBJbRcB5lYgL1r4
tP+bdUK4GiAl/jRyryVM42I2MewAer1Kv/SQmGeQJINHUXnJZgoJV8ta46eY6OyfA+gIe6Y0SLrJ
f1r8y2YDvQDaivJksoIGIqjQfyBMRcT+3zUDFw5kh3pIooVM5rUqcN0u/dCFdq1YNDrGaAYXxSiU
g+caCnRFiE+6D2XxY0NkrPlWM8lo3cQq0SoD54BVqD+tEI97m0l0qfc/YMmbEqKJQ20rOHbmCZOC
0FrXAZC5D0Of00SVU/hTNIZ58JwRDU5YLA3aYUo8yDUhREJBFHDNnPh9JMqhLsp1yDWiW5eq3RbE
nY74syQ00u+tuCc4kGAYr4CYXexdXOfTGtYuRWW0qRHSOLuifUdUPRKn1mPas3HLSwZtV1lQbOPo
GpSvtkba95HTeCLS6ZZWl9g46fKEBa00j5p8q+u/sXvQMVOPKDg8H9U3e6BrX0YY53hAwj5ANSKy
d2TcU3iuM7y2NkZDBtTNpIL13L9aeGjwlAnC8yzOg/um9V8xgnD9VXdeAPhfjBA67htACkfdV1m+
xeVxntB47DuIVe6zyljkYBO5ffXa8TBkSkKyrVPi3mbOlr+eds7pP7oo3ExEhOoFDQETWT2Hjs3T
bj4gP0Ft+MqqD8T2klciq28nfsuqb3SJHg3yqJ3guUFXBliQ3go931xc3OLscy1pTrH0q9/AuvuB
92I3//JilWHnEzMsyDnUbQw52xiQpMMCAHVuSHb3MO9sHFVaGHeAyauewSKxAIuZQVs/oZorLonY
9DHexyvMgSfk9wamVixWyIi0QnTtLN6BfOykJ2FjfnBG1PE20rAIfA/xPwZr4+bVtnPx9LCwD3n1
J1GlOG9iihhcwGwKjIK1lfGXgWoSHiJ41pF/8CGG4kSKCgHfZ3/RedHLRG+HRxWQRWg/1bBn2sLe
pgzhTs1R+8hFZR0THpmmfXY69lWYG7Hjs72H0L6CS+1qlHjgAFVL5y8YVVSvLR/kDAU38ChjKHN6
SKkWT5m8vOIrg2KSvmf1NSo2c7If+GifBV+n41ZwGopXRIy471XOVnG403U7v4bVCT9XEgM86CN/
eJdt+6fiGRUUMg0EaViiKEEYLFIIwSTeMbwUnx0Ma23N0VhgjgSRuVqOM2QizLUfUffHFZ+9MvzC
ODr6wdEAASF6KPELxijF3h3CVSF+cJRAbolHEFgWtRqz22N41T9o58w/9cE+YT3SXMJ8AarY+G9u
8tTHa1Nc67C858ibJwg7s/2dcEACfUYkgsLFpAmBH53TyBFMtrZc3mN1zkV21z+J0STSbekknGd0
RWk37ayuxFzrVfpULAvLhkTSLBtFXSW3buqJfZ3PJW+WhozQlCA7Vj0O0Bei6E137VPtWYv21Ga8
ScM7Bg33itxFhOWxqAh0Im4MIBS7Ayd9I/Ac9y83IYrTf/MKImHCX8O7G2yEOkZ+hAmCi6aC9Ou2
f/b8/PDApMDrMQriyl314TVFVl+Wa5n1L6X9VWr0ucY/6W7tgWjoimGf6tIJJyPwKUVCv0WFyJVs
0OdWt9S4NWKjzVAAzL9u92Nam1wF2nSXDo9jnC8ekzzUhGnq32bwOeCv0QJsefNZg2yUy11Qfpjp
u+w3vDFYgxCAbR3X0+ow6s3KPzXtxqq2TXyc7a/CEWvDbF56u1lkaOCVhBntfz3vatPf0K30mq/Q
e6i3MURk48Q9m0/GPhi5QSqNNLgYfw6jHZ+ZuRgd0rGtEJPM+dxiubvI/J6yOAs5/rE56JG1jeXF
IGSuMjoeLQEWdCi0Rkn4yBM2AzYdmjN81BKaQmZg10ufM1zGHm8AQQZxbpwtiSW8lLukSzYxBjPt
+MGLWDfwZrr+6eApZ6T1W+kSyAcAnJbJr5l7cAkzrCKrEWAUJIKbJZomAKxavudG/tfx9aUOJcqF
aGq7jMUHonJbM4ISHBhHmsHXvKSoGp6Bvq9wXctDGIrAPgWLELAV6gCF5y42CUpr5pU2eCvVkBb4
kquXho7q2OrWIaB1ovFxClu5IvqQgEbmTSMG77RfVC5BdqWow3S3TWFuUTmD5niUYHr0n6dhuR7d
4ZEwMmIuRbigzgzvBZ3GNhb5NjWyR0OKSOf9JXgVnx0DVThtnebST5DEOJCb49FkzsBhJsYfRbOt
QTHTTN96hH4Z4No9fiI/Anl/pFiY37mYd/pE0bd0kVglsAsCVFrKMMYIb3BqIb5FqCG4clJzo+ne
Krds5B0wocwOhKYKuRrS3oCkQxFJzlfoAScyITECnNZGrdsFUr97yExzRpYaKyL3I8rr9BWZ/3tY
j5967h7rivuj9L9yAeUnTQOinobNOHHbJg6QcoyWED0WU59LM6HIsX+ybPB4KJHLasVRVx+H9eA6
LXk6wNrI8zbD7KJwyLB67srbKLwXC33Tw462QD4x1lBCIxAQzS5wnsqICm5AsOHEwPJ3DiC6GTVt
uRYtOmfrmKs+mf+Dt1pMD7sqOWCdcOrgRkimREmZNkrwt9b1TMNi0N2EjgddPryaYvoAi3oWPTMZ
o4IHG2ffqnNNTBOPwLF+tEa1rbVJZ/45A2sy+lpmCa0dvSA6koIbIvJ9eioNW1TblAz4UXY4g6qW
FFnXzP8E/iMgnyTDm6/22c3y5HB9TVpDPQq6Vwz9VWQ9trEB4nSu7LyCxpJOQNEB9UQUEjA/46k8
TLBXY4m2FcgWaX+J1k6kixntQYw5ByYLz0RqbzFJ74MEwkC9ZlIytnp0rlp+v0G74aEhncL0gIfn
r53Nezcm/U4fpMVwG3ffAPup3kYaZdePLsXEqPIv4zijgRB+xDyYseeEaCVWQeGWZS61iMk7U5Yh
0Alvc5OLt42rGV6k6zziPvhjJD+ovFkts/0vAYRrs+mjsueFNR9tKvkKXnDy2g8fASyh4tv0GJZJ
wUFqkYgGQIIFyjgnrx1xEB5eDclEeQTVSuDIbpsoi8WzhahV2msgkaZAzZcELbYvPe7tFpibXryN
EIbnZ+eeyFdFa4M74b5y9xlilHaEqOI+hvQq0p5tL6nIK0Z39jKDS9mCk8URW1rIswnf0k36k+8p
kilvLofz1OPeZ0+7htCjOl8miNRCfqNEs+PJJSPFrRFji8fZREgQqdOAFJaOUb5+wwA1IcfAk4fB
8Zdi2uED5/jRq/oySAAVzqSTRJTW0j/DBqEkUhOajIAZzDUpb/ONwRQIK1gP2NdjdD305Vb2H954
CL1dnmOnrO9iHZt24wK56NrE2muAOo6FZtnD56CyXmPwVahLdvHfVa3hCx3+g5bCWKikm6ajB4c3
8cQemMB8OaARlodmVie9ocW2KnlqTfErOiygUQdUXv/RuRjz4bzn9sS2OAskLbBfMFqFn9PzBkCc
trq8Frq1UTq4YVnkZLbY8cUKAZyrxMWPE4cg6H8J+IjVMvFdSb9d5bXxZjNxQ/MwUsxM1toNy8Nc
Y+LskDmABHrI7pM9HqYaPdJs+3y8zq3INmZLC4Lx0EevWP2FVx5BLNeJsnoA18UrqyEKpYquzvTd
8SFPjCMlQximqP9NJgKXzmwAknkztX8Tub9BuZ5/FbuFsJtd4FxUswyHa6XjOTTnxKNxwnLrc5aa
UYI+8WaShKsNCDFZHt2na0Z7iYkEMfBlla/K/KM1rSMsxg3sEViN2Jny6AkvZIfo0OqpstlwCg+n
lyHFHOJ1QJ9qhuBDeSDPSIX6FxrVtY8VZdeWf1LjnMLnC7xpPbMLKttetb1zAF+cKhr+0nR3UUJd
E8a40vkrBe76KQsdyaHCk2V9RFEPdjTpHc4TeBfGm7I7CyaLxZtIr3EriJzEkJi7UXf0des1O9/T
eT/JUj0GB7Q8rfaEIGIEzOxQjjthbcn7QqHZe1vfuZutfsYirhZA2XC+VGY4cwH6TCMq6PQRc6T7
AhdTFTlcYHzrQY4UvbGDlG4vQ0fcMIPB+Z5cFYKvQmaCJtKw+GGG5wR+KrPPCivcMNfvZvr0gXG0
kowC/JYMf97FJYF14NTjI4DYF9Tj3ui7s470EL//lQ9mzigBhwPa96WHnVqsAXSGLOhYArJWcs+R
+xFLgLwsthdc7UGzNcvfECajn3TVsnfau59pxwZSgAV66I+Y8BlxCUX1BGlOC1eqpy8mHPyqYRPW
/UKBC1M0rbrOP9epAdY1IFiiEzShg8LCh9GpVTCLhky86xLPss4T7Rt/I+2WzL/+j1ficGEX2tGq
P9jNK1Mg5usDXFniSJ7wLekjmq0Bs3Qs6qK2JBai22qe/HRAKROd8tzgYy99sXHQkbw4NtI1sJ8E
bM/ByySxREE63tAshpQZJVGLa5FnG92FmGysLVYqiQFfcUK4rtkDDeHQCrbcEHSCLyU8kHxh4LmJ
PmepE02c8F3hv7gGYMjAOIHVbJDUBOffsgV4T7147+XR9zBj+sbx4s7lJTZMzCAZHCSvNZJhs3z6
mY8Wr+MWzMeaOGHgFMoUcOVA0xkiQObQ639ErnxIDua5NPZRrtQf7Tbs0v1gSRIVbVGyK4AFRgqO
1s1Qt8JLsewkOTqWtq9nUtQ9HLhkqvhAOUPoVK+9lV7fIxWo6nkeYSm2eyewtd8PHREW5QSfwgYB
KX+nDr1ggGtXOPnnMM3WRUVvPbYEL5Om6PAivWx4G5N+l/fuLavqS9ZRIUgbu718OUONkkyaRYk2
/jAwMe1JEihjFoX2P5bObKlxJt2iT6QIzcNtebaxsQEDxY0CKJCUmlNKTU/fK/9zLro7zomqwthW
5jfsvbbHcNpNt2Wh+PLW2YsXZAeyTdaG80M2+FWgnVJ5AdwMEw0kaZISmpYN/nAMc1Dmxp0zfZ92
9Hpt9RZWwd1xo5fI9TF2G4T6zg8zAlzf6iFiQWCMfdI9+q0Haj8y7GcOHLgIsdxmCIjoPvTnI3GS
KUa9GsMIanzGGWUv8jnyiHFU79q1Rj5ILe1HZCY6BzzmZegZtmEMAyBi786MU0iImNsIb59//2+i
K26oavZ98Zkb5YHJ7Mxg0/gxABZF6hywFkZ9g4JJIzq/onULmtsK2rUfQHAoeISBw+Jd9rvfwsGx
gYzOQmu4UJFnMa3K64hYL0OuVSNhn7QAHB1DI+8JrbIkdaNGqT5BZujM3SsYL3Nn6gEvyGc7fBvS
mufkvCBtULiHTRZ2s1DXmZbxvw+DrfXoASUAbpLHX5S+7rsyjuDIqRHvQhxjkNDUyzt+jdmYWSvz
vWZR7X3EHk5PZrJhuprktYmwBfC9XhXineYlmP+ONjcNygNqDSPv3wpA5LH9aA7TQxXVx6qpn8Ki
2VmssEteU4/BiDBfVknXBOOhQN6JPNZluqsVjN1vgF4AGxQPdXno0GPKZLzOp6KcDlE0f7bbhrLV
0tMIDkKbNAU9o6fSQ2FhHQayD/Qqq9zmS7LxYAQnzDO0YaEqzCcX+1A6MbnOwefQOI98NiyMD9XI
h9UEEJJohVtwAAO8zM8Oj04z8+7zt2UDVNnZ9NaD/jfigAMzMZ+o0yuoXMpbK0YosNgLzpQw/w17
d+fIY6V2zWzeFR2pEaEOx5lpsTD3114oj9q0xcG4oMZkjf/P79V2kB/Dj3DZCMDXT3EzwDacqTxj
xe4kOdfUzPz0jV2uWpZauRf/XTwwZRFv3eTRt9jbxj2jqL63lFEtbYFGlZGglXoN20q+l1pwzii+
AIHXo5joQC0YGPJ9Z9igymGqgDyUhyGo8Cl8dN5PGbG8O3q8K2WwPCGnSO14WyzONrHdbRYmj6Vm
AiBBmex+DSbGZhEuF26Rq01ER/VWZ9VTxHulUf6+d1AD3K7pZWZLa/J6bcWwDALqWOYHJ/tJGg11
hxw9rJZkF1Qe0lf6S6s4ZThRh4GhEQSah0RDV8wvFzRC5jWYmhinUAvFdf6MfrIAIeg5/Ul//xWV
iW1tsKwGFGZsRViOoprbUf7jJx1O80JTwkIATG6HchH3gzh2kE8j1l/TzHKeXUx1NHjgXIpYDBwS
4/gMMQkpsIGYGecXUhpwXkN1jjif5ocqXnfiNCvQ3oCa2/FMTBUUMn86zvXWV+cSSDU2r2EW4Z+p
wcmcQvj1WlLo2LKw8VGrBq8HdWpPZT8hZ8MK0MzbONpNLs4/zqxvaZ1zw7skLZ4zDsrICy5+xeYR
+hLsyZJVHORcfNtLjo8uxkS7tPNTU7Kzi3cJMKyKLi/zJNJqSVtksbTKw/GfxZov8VmLhSahrs1z
zLpvLBtOMUA8OJrcZuC7e9GHQMDcOh9JTF6epx7ilRfk3moKmD4nyBTF8tF8RkvxkoOPrirr2qBb
NHrAGFB9suycCM7Uxtg7493CKyiica08Zre81wKYRs5BOVuvQlq7sZHXKDknCFrzY8fJ18dXAiMa
opS7htRUvl5Vjxe6oVqZtool2TB+wIAhtWrZj5bYd3x79KdVxd1VMf/yl4YdNdsG4MZuQsUyh8N9
4bNeiO2eKNOK6UM3JegV5uXQDE8qkFBdzR+isPy1bTAOaQpoQXCXJ7hq/rK3mJEatvkwEHy0IKdw
egM+CCqhIj9IwS3S7Bj42oBUnUmwR652nZ1ASSTtMONbWzavfclhKKTzInOgyb1srkzRvl0PkKCK
9Ew0ztdMfPF8aQ/g2bd+hG+CnwO5AMyKJceGmxdMUM8AnTmC+Zj3BvQU6kKPpHUjSV7FWD23s7h2
MSEE4IOOSu7ydjypPH6mKzk5jEfa2XgQDXEjrJD7vt/SqeOm56yuNy354tKWl6gWdwMErD3pMsR0
0E6TTT30RLqX+S87N16UjptAGgS3oz4vPZ8ubCSb6WDNl9h5zWX5PdfZwWKw0YWwbupzxRAulQsD
0gHv0HiwpIM6Tw5Ha16w+lGslAaeMY97q1+KQxNpdNS0oQF2sq9Q8De7yDnlEh3JSDjYHGzLqN8u
4dnk1ZPnZCbRWuJ1zQdCwMMB1gb4yoQwJs5HaoHhbkRs/aR8att1RkqDbvqLIDj1eXn06/jqdfPO
9z/mPQOJnY+/ceb24vqw0uwEWxxZ9m/C2ei62dkIW60pW01xxJzKY8bJqIS+oiXudyCMIUBRbwmC
LUbzNgCdaOHq5imznmm6GP4b5yiQlmXre/y1YBcHGHV9sFl6IFlH/bpprfeGzq12OtbPNYV82NFS
tg5fRhvsthrES9szVhtqlkIExKKYEWnwEM5gc+x0fPVbKK+uAJBbMta3mcFgYedLBZJVIFiV7vMs
mpmNaXobwUbC++2J68ljY1sUOhRLXhQIlcICDMvRnwzV1fZ+5pglc8lrKIvxr9HDVSFpzgzbUx7L
BzWUxIJwxs05d3e5s6l5c/o+HwaAWryXwo8eO0Lr23n89i0XTmM2HBavfOwDynRsMFP/LgSnVbQw
yKdw9AbLWfWvsGZWSQhvmNYfTPIlTeFPzYclNFdkIuJ5RP5DVqiu/rnyDNN9XmpJEC2rIpZzMjCg
Giwp1xhxlhkXQC0N3EXdT1Q3rwiAXmofVWO9c0iH+aM66yWlRc//RQEBDPPCRinxfnMs+EYkcNIH
4R+AA/pcx2ITayePpWf0Juein7boNnFNQv+KMXUbcXgyDMgwYqRh9brzYvNHhaMebYN/QQDg6dAW
qGG5oQYEsdfbv66VnzDTDIDdomdjaVIw59Ou8PmLs/B+wfxYmzTnVu+Wdl1zo/wZ3JalQeCfe8P9
uphDwUCgwSMYmtV1hmFQ1m1P6cMFvOSn1tw6tfzNHeoQzWUc1XgXBeAVjWf1EQI0abMVw3AesXmo
YvirDwnGCdj3cCvjovVY/4Y3r2mOVg4YKIPR4T+26FwMOJF+MB94A9cSm0BZutuQoL+uLyEGvwWj
/zov3zWMUxVEr633aFW6Lk6i31SZ7E9kv8r5j9uH5IoGe4wvOzHKc4k2PSeM0HDiI0HYpAX21LtB
aOyLBuKukR2r+WgI49QxBClbcOSTPEUKoW4u2RbDJKDy9krx6uMtWFT3PYzNanDF2tVC8Gz6qzKM
mVlL9njOZ/RWwBByqoZk8PHkLt9TJN5iq2VqAC/ZUmz60atW8xZV5GaxnH0xM4OaqUmmGv4GMlUu
bmKbNkrfBTmTB25oEve0V2sBcxKzKjBhhY1zcFiWu1IbN+qwn16ZaHnLcWlJhs7FznL9S4YWJh26
o2rkxYTthEcwKxmB9TOKOtgak4NDP97LsCLLz0NKDI45Qt9DnkcViZ3yCBi6RvzpOcRhc1yK1wRA
9RyyWGzzBHcE14hN/kE/PImkfFxcklimXv3JOJmBEK6GCG4shhCTIt5/yseEI1eO/cajv8p7wsJa
BYsIIVZkvcWR/wxH90IQkbxUlX2aq/Rxrl988JJgvCnoNlrZNcf9M+xRF1/jb8FE3mz3FGwU79FG
p0CBWQVOATZCGhcj57qMkCPO1DOtOTK26IDwaNw9jORaCsD+ev0iuz9Zj97Cb9L9UFcgpvJ0342g
4FgdmV7sc8auptq7TorfKfRilEIdv8HsMOHmKWEKwSSC2qiqvxbCUl1C32le7iBUgMLMJjahhaC7
JnhnFutRdFrsGKOSzsfu8oXeo3kpiIlQoVxFTiYYtrgnMUXnAp/0kjafBWliRk0mTBhxbk6DBDmN
hiSvHiefh9ye5lvWYZwq0KTg+kOzkx8rxiWHKj1Mpv+bei4ih55pfs+fyHsxrDMFrxoFhsp4FkXL
zkC8eu2nYbzpEi7M7w1Eeem6RxsHEk9zwhSstUZOuK9FZORMazITtJWmfyq/RR6+1eQ6nSLAmDIA
0AnCU9Eioz3r1qZO+MzJW6lsNoYDX+A6yL/blh4DZTXeujxkJlYYvG5wbI5DEGLzPgFUHEkNHM1v
GakTqxM4H5gf7HA4dH4TrgsRWFvsfWKjjB6qnX2N/flQmu5O0B4r8Wy4b5gequ6zDdUWg0y5dRKB
bCR8yJv5ypqGA8bQUCTkWLM4pSBJEfub/yi57i01dJc6j6UGfxo/YVjuErRq7UTJkDUgnZgnVYRl
CJlvu9j+YA/PG19s/PrQ4iWsxDaCLciHXeBEMM84ja0eBdN41hrdEiCIfW+z3wrMApLFBz0aXOIX
HcrUeDBHAFhoX1P1vC2Q4Pmdt40gQDjm/Mev7XPAFJ6UXx/T1TwTxzzAMKR7u3lDfk0K1jYeqAes
JEP5hhxwH9eHlEklRVJ6rL3//29eZFiT4EElui4jbY/A7doeozFglQja/s9EGoUzdptAy3OQ2uBa
crTAjlqz+5ykeiISlUkDN6o/QnQHC6AYIWHEWtAM+T4A+AsIPkTQgkkVLalZsTZgTFaZ2yl8YghL
aBopLyU6wDI5jfjx3wJEn6ohu5p73lvuRXZOgRRMLPbFiC4M7zl+PQtFPHOwEdfmVK196Hyu035n
8zaw0TIgrLCdtaqHLUvMfdobF9/vf+3awGiLSjEFTcVBW+zqmQj6R48lv1Z38zl2LllGTz7bUsY6
Y3ueUv54FyOnY1rv6GSTcV86QYXqgRAwyBOmC4EoCI6wAd6HoSNaNvjOcA3X8bfhFy9Te1EG6bwa
Id0Pn3MBrgB8eQQUcQpeawwrfwabas6pEiZ8uZ7OYCqF+QuzA7tH3l+ntjuZGMdty3hU6j1orxu9
leGsVQnZhicnGrh7q0NYZQ+p2W1GlrHOvUYM2eSvCbJEDcqyGCBUKkMWkyHZxEeZ8RcwAcTXeshe
Im8+dzNSKHo72uzxsnyUGYONelbROuqinRRY63GLsWca0r9dtK9BDP+R0v5t0Lx7i/OXg9OxNA3v
o70CmSbgxDsuDAr8Hr7PUObsY0OSfwe+I/NCSKChICOqSuvRw3UIM4D1wG1qTrJhYFVUw89YSlRH
YmViVGbYhsmK7jpkV7YvG3rpbPYAP80p381k6/v1I0moh1FBOMiqoWMUyWtNq3XBpx0PzC79mFeN
X/GvzWhmZdpo1xQEvSAg7s/C0F/NwR9ZUhgaxwRFjakzUGrrmgaQeabWIOc3IK6tfbQ671S288VD
Gj2CEc2dOzuUayZfxqy6MTC8ALZ+WSIrWfcgE5kecr/63qayyKBqIqpGbyI0KUrfM2opWI58/EtK
zHdI4BGj4NFj+xU3YU87Y+KaTKaHyKvGY1duxcxxdrF8Sp3SObveDjgWWsyQJwc/V4rykmfCZ84c
WxdzOakRBQ4PUGYdZImlAO2V3uIZFKO942ytyCdZrMQ0aO0MKDZdLJ4aIX+N0n5kn3cgJwm72KaR
43tXkO3L5+zT2tdlsXMRPcbDjqnfTsfWZc22TiEGZsRAWCzeh2gF+HUjQiw9CUpJhwn/+FjT2c6x
/Cpysj0N/1zEjNXTI66LfpXhSo3Zy3bfBtYbG8QDpi6Jdczkk3NoLtqabFTLHS8FuJEZNsIG8hD8
jg5lW8ZiuI1GebCNx2B0LezwXOfSYqYJpNhNEE+G7NdmBkdDtu3JIqo0aT+AntDOa2A0MMXIu7Ws
h9DqP8jQQBmB6mmpMPbYcLuZN+EGZ4L4UMjpPiJJEA9dnRNT8NbGAQMSWMflrXXvrFYh4dJfBGAy
9K+na1/dBKYZSUP+h0vfy4hUWu/M1Qy7e3CC6KEmsbtBYM0scryQX7n6HE04uShYaWFImLn1jKRL
0DeJ+W8YS5awO5Ht225X5D9FsE2d6J3YPYZTm6nGNs+Ud8yf49C9GGDHB6jV+souuU96yNJWfC7h
RlEqsGCrcBiE/Ajw3dVNsXqtZiaOcqv7Y+jakTgVGZ9//lqCynboHB1FKLJTUunGf9yOBJ1bkISQ
7mh02WKW86qLzK+pvRvp79HL5hedWgBjTpk/Jf7rJTbXfcbQAwlvc0IkweOPmYxYZrH1l3pgPpr+
sUo+7K6wv1z8r5SMHJpOyYawoP/CRW//kcD/+JonG5MBAzo/Gy3GTwI9AwVbyULVjjKx2VgGuLMh
wClaZWrrxmDZhqXdI8bYBGblwOS0mEG2jwMLOyYm97GJPsIu3acApRQMUAM2Ts+hzEsXcBmA4Qaw
Rn2Sl4i7pDTjgVz5+tOEdKPzz+ZZ3RA+ZvYE5L7CzI9N1Rk3/z2LE0rqGDa1oDBsPFLM3bMdib1+
Q+XAOtm55yg2fcZ4BKr5/o/eR+P7d3Jm/t1d90iIhQC8mnTCrFksd2MFsFHk+DTyxTcwCXUcJJyy
WODPYwyTDLkZ3Lko2us7NJ37h54wZy9PfciB4jYIFkV9t3x3tSJHkGw9OVg7/fEZEYmiw85qdLpb
b6OLa9hfYVRnJ5lzEteUdHWD1nnIGH8Xa1q4aLxl5o7vSM8Xf6RAcDhdKvsWTjss0ph2cnGx3R8Z
dBcLSWgaXROsuRwAglS/+CwJYWEpJzOYlpRQajkiwv7guzUON49pnK95NfINQW5PfGHBWKRo2XEm
xDDY2McM5E2ss8eqYNG1buqQRmKT69RFGztSQalQr2KFxZKrClU9hTJuKSYedwkc1/OchyaiiS8L
SuYd3x9+/ncjgGhTwxjWrUJ1WTFMTvkk9MQyyDdDxQyUCo5fpaTfweU2sA6i14JvdOPRNisXgcX8
nMAtLOhGmACG3SrzfyquzyyotrJLIJNzI/S85Ua3hYm2xs8ngNXU7Toa7zYLYaohRslrp+K0ardj
K7aFC7oDGnyrszIJ7KE8MDDH587Z5NrQ0z1z9PTCBE0K/T+DpDY7IYRiuPzLBC6anYtRzn8N2DaF
MTzz8TYp4w+SEjsH5eLRLMVNLygDGAmI/5f5Y+7RtHIzM/o3HeZn85lXZaS3mcWQYxsf01icZ4r1
kBiwjlhPRPoUxBKKbhXj22r/m9fjejHIlFRRe6IuICHyCWA17cm6LB4CBgbVfJjZDwDjtcPfzi3X
w0L9403vuRldhCUe8HxzG1TXpmCaYfnBxWyCa9+9hj2L0U5Rw0rP3g6999lV0ceIZyTw573kmJ/D
4k9qfvCbLqZ6S/B7l+DnYHnqpTamzKJnMVIH33H7khkwQjt7ZJvQgrwz3Y4B9XjxrZYJrnoro3JN
TC14blzKhfiG3hH1YbthSIIM27bwhajwSMT5ss+mdtsuWY3orsF+PMMW4zP6C1EG93HK9roDuNew
7wTE2o/dIe0esgY4Vr1sRtCa3qpLrmkTUxbd0lwiccb8xx2bxvNej00GmCnphgDgEmJEDS5/Kr4T
kcO35Z9zF6iA5bszl+/G4p06M7hRl0sbCV8Xu+deeSd/Mtbld+VGj9CFAb7/hsbRCZn3I+gPaAxB
vAd4AWjMzQ6984IryJvUm7IJv11azc+PI9ZQngOCqGeFSDk5kYW+TKQwlVTUS3uwvYWZpEciZQjH
TGLQeaXHvM6NuIYp7qskPVlW84byQDavkY75lZh8A/r0yHgwGritVUME8K9Ere1QhM4pZqaM356r
IQwRi53q6lwRjsXceBXPW0FXHRDlYjAmKI6FiaCMR6BBgcK5FrL/QoOO/EodVA3GiSqJCBtO07R2
30KwcvupQOJnqPEdBxYlln9MLIoX63OpSK8l60bv/tGJWgRreiGfpvzxOazRZME9o36Qza70sSRw
habyzAIkrmDKwrbmD3DWaapOZ/4YDRMO66nj2kTVQe/MDKUgaKR85/ZrnwOg8G19i10fejXraGi7
pJJhXGF1cgNNSF/6gAQ4MZFW93uwCBGqOVQW6DDvvcneAcXlnEMzdIS6dwHD9yYy14YWEAgokFp3
mgOOztm88iAOzANU+iGRidfeq8E5lPfsYwfrZvbFUdpAlCl/K17y6LG3Pw46wW4PVGrjONnJ8OqL
lKQgRpg5xD2ne5QS+AT34DBGtwT0Sc3QQHeJdIN8SfHZ5wRr889FZOzF/XmYD1m3n8zHRn1gpIKl
CS6GTjfiutXmlVK9R1zvUs5PPv9nkD0XZLIa82ePT5eIopcwNlZLluy1k++oMKirZ45HG3loQlcU
zz9O/4o0w+aYYZS0Stt47cbn3HswPVIsNkv6VE26CgkZeaQD31ROJsJM/bMzkRMEEqS+6U9okXzd
GCoRh5WBnCbeYCqZ6u9t4577dz51qoHJJiqyv0fpLxy5MUOtBbSa53QmBvCeasDGtVsiEgiOgs9o
2LXJl0gx4xFtxl2vjbGoHfjK/zqIWNOnhLEWd0nksQYaPgjeCoznAYozPyznK+ZifCgojyOMO8aP
4w6bSbxWwSeYAtSxIZHGrDiRAzq9rWPWiY4gJIhbG21qs+KK1p2yz2SZW9DlVouuHTXf/KWaI56z
VaD0TWFzInjbEFuS4PqSC+dBADumiXa1b62WQK27gVuRX7j+dIjAi8hOj/eu2sY9kImN4bz3OCHq
xmTDnlIP2i4tQM8JnWzdtrTYc4zfYoHXgnVRPz09BqTs78hItQnebMfezMi3XJ5iv/XfpC5OeieC
PsR3S4zhMfX5gsQ+xVmr+c6g3MY0ffb9wUJ8RDxqAL5QfpfmaK9DOs7MCDdNK6FvBs4RFapBbqYJ
3CeblienaZ7wMqaB/9sLa+1ywWRdInBe9/+Cj7bmulk+ffluCnrT1Mwe25nRSsvI1ZefNuewNTJc
NeYar67vPCZKfiW1cxuT7gfa8bPrBizKq+aeWzTw/5iSIrnnSnKPRBZdAigoZjbtKbwYfp1t1qh+
/Bstn56fgJ6B6oMYbtyrYFcofoXuuXmrnH1TrJVzDZMnfXAOLRxc0oapQrOEPGako/UYrWuB+adc
+86yFtXI0bqAeLXvseJmEgqzaXoJEecQGJ4iK1zwB4YjvBdXPJThoycf/ODTDCdUbjimVnBciFCd
6Tl467KjbRfa7k0VAVPXPhrL3jT6U53So7EPf+hMovIMdL4Ceoja5/wYemuMJxstvMy7Xmf+FPyj
OS4nMg3tEhKqimBxVtj5nKIlPWyBRhSylLMm44hSkHMNYjFBV/oRxFO0c0W0AcBZPggrIhWt2o3o
wjn42JhaDovkhnUMuaBM6K3mKZMCx4KxH4TcEYu6MhTtO1G5VUMAePysf8/RXbYJd1YcGee+EdCN
4ofBinhPUzSOPUZufJ8hzOyNJ6Jbk8idrcSZ2PZvo/lKM4JZfB3/uBxKkTx1/sOUPtozSdDIkE3s
MCAZ34uSx9aL4IAzYYBFRJ5cpmgvx9dUfebw5Gfx6rBpLcOdhH5P+BugU1CVgKqD+cgEi9QLaruF
PmQy1CFz8ke4CZslr5492Eog6utbF7W3oEM5wHsetOM29IqtyhC1WS4REDEYDK/JP9WQ0tMzIZoQ
0Afxm5f1m1p0wPSiW5oWZ1BfS/2qnwTG4JeoYJHgPrnML1QcnRg7fOTptG8Xdbuwlov5103F6q2j
lf4UqHRrsYlsJO0jAh6t0M+ILJDOxscVOneMf1rcDpCParkujLcujPemtawbvEil0D5O6KQmaqTe
OSY8/zkqsNrooTOTE+u/ppG51f/voeSMw73VQ+OqlnQnlEOis/WAe3bFqpw06WbuKfajW9U1b7xX
eA2MNW0DrS/JoizhjfGx+9s0uAyH5ODNEVQ1zkizxR7ywaGM9mgTh8Vj2iFY9WF8eythuMCpctOk
0igfWI8BJ+S4TYObGdnP//fLTyX0bV5qJ4wDgydOUrngiqTECj/1b+0Q8Cz/e86nAKBhMsOIGq+5
ArrtGBwp//2CAT8iql7djNJtxHjfmccI0KWNJaohXlKAmpHgoT08dRwCfWL9MTrBBDOHD8uQahTH
ACqJzbmbXfQ3QL9Kg7eDOV/UEUjjxXhM+pt+mxMP49jWDHdunB9LwPiuDsxZ6u2IvlT/8KUYsG3g
WnHZSydvNK2lG5ONgzEmeZrL/MyyAFczPVoiN3R7SVc85vGv6wxXq+pX/gJEf+CRkxcWmOuUk4M7
jj/HTq8ijxyiiTUSFf6rkJvHxANHv5Z3Hr3kbMbjI3J2e9hXvouJMtmxVSQrKELuFXALB7gLM3Mp
Vhj3CNtBm6zjKZ1x2DcjRFcx6IF3nj3aau0F0LqcGuWPNnLPjXNGNTSFt0G9lsiunOnk4MtNacNG
JzqM7F+N6gNgK/rV4tSgC7GIFDeZKM/0RRN5Jo0VGP+9U6K/NFWxTbh5iSOX1ie/ZzOQPMHu4At0
b2OpO9tPZvg43d6VbexRVbPnP2s2YFrnRydlH1O0O9PAsgIST2yNVcojjiIeUlmILba8M6nShI+9
86vLKe76wgAUP2ptxXFsb8Ks790YXMlEBgeoSdmEzU9BsynZOs8Ohcxr7lJUGQ4BK+EPps0jgBcU
HXKVTMdI0P8wNKot+yGglGVOP6b2a4/coQ2Da864UT9JaRhzmLH/RiFYFM+yYk/QLEwgmq3D+dCm
nzWl9QtoATlxhOEqGlAtUcZW1k2lJl7Hp9n5tZnPuMQ8YvukRulz/rJJZYFesr2HgtZebUco7LJn
tE4oTsBH3Ufeya0Kdp9A+kZWjHaw83vzmMj+4OfqMkZn2bm72ewgEgyfllvuVf9v6hDhGdOp5Vy0
WiT8zS/Y0T1fPaJBCeKDHTTjoHL53CYy0TpSLDNE2SJfVQElkP2p0NniteMv0J8kMbMFsWFXgyIY
lzAeCnISWxIxLFzVxqU1mV4Pv8vS0J1nBC5MVx0HGvhMMhlaN2p5SlS4c4rhLQt4dqFyy5vJ0rRK
3xg38N6M03GqLmYFHL0/mcvnNPgg1zDgUhDYwatYML959iEaXjkipEluUv9XaZ5QcAuogubkmOmD
QkAWpS83sHHxPEleJHfgBvb2ocAlqB/AgpiWrO++IoVsn4OjTj4tBIz8kvp/ppxMmuWuZwdYuSBP
IXzIQAP8GvCsC9TdjUsWLUKH8ddl7DxKeU7IYElmtAAlpO2GgHEPwbkOit+YmvRU5simn0BdrIOo
OdQpI7Pa3/juM2GIh+oRYdI+CzxEONTIvK9Z+XnAdkOnGu+V8YphK1qyJ5M9rMOwR5jIfZb6kC8s
6lDklnjxiqtAzTow4nbQaIG2rYIPRSZ9nf10Z/0tjlgCQNVrxUL3UCd8sT6Rya15ULvwHocGsc+v
yp60SnzH0rDzL/rHVMOrX4nzGHHym8Dcsvji8a7k+G45n6Rzj2EvLNTXJAPADJLBvzArAaHw9Vhu
3cyYQUx1jRbWPhsZdXxuTi95QDBnzg8Is+ynT1oYW9pKoAe1KP9uxHQ39VHN18VMibZaYSkwc7zJ
DJ95Z0RnbOtdN4XfRg2GZ4S9xT3r+gRxzWd/yZ8iJB9If6O3uSPEZjDe6yJ6n21r4BJfzaHx3HD9
tGra1gncX7KAGNJlrfdqBTPqbrpbuHFG1Vy8HuaUXZ+IsKPc/VAUcwx1dB1JN7kytwDXOXjmTYnh
N+FuK1iFT3SKobTY6mBs4FYMa7ZrBeFP6l+T5O8NYIUkGTZZ8sgwssxuFppks+/uhYtnSDR8PEVp
bFm887EhbxHLF2Us7X9MQxvQg6Vmc1jEe9qqH9dHRVYE1d/SbL/LukpX0BcOAbKPDuZYQw8yoYZh
vDUpOHZZ8CMbMgQbHVeaAUShJdIFc4L8tP0OyVvux4nAWlp4yGwjdMHCpricg+deSOhTyXtaGas/
NtXslKqbN9LuRjmhrkjUT8R52QFApSIVFnOPACFN3DHN29utdcz8awJwtd1Q+50SciEYIRbcz9mL
Buo7wnuLZfdd+iZjQOOL+XfIkJVqR0BnVCDmEOLqpw3Z6RD0R1/Wl6aR+zFLDrlzoubUvZFj+tuK
APDo3/wZByc4nK16yOu3MH5leZvbv3pikWLE0fG9iM7uKA4AnGTO1hsufYSgxKnfCITVKY6IWOtT
2+ZMO4uYSjY9d0R3DMHRJJhvFZJtkT6zvq2Wh8q/67PSKptNzV3iFYgkYBrpZs4GdfGbQEIFCtRO
zzigtGN62fveDJELxC2gX/+u3/I8ogmfSVZe/rkmE++Fdjf40H+OqxnlZBju/eWN47ei4RXpBzYd
BFLY7l8t/vmUe1DVzbFl6KvVWWPMcMQZ1l3Is9kn+AU8Rcqq+DM8lyxDsrGSqP5seNYEZitrJR9r
bTZeQNeFvloX+D9D9BStwxClgnKtLqTUcoShzYmik58cpIkAurzF/sBt+FNWv6H14vpnVz1LsM82
wRqGA4UZB/Ti3R14rXMcslakyHGu1fzksKuo5d2tydpT05NSy8MUIhHxrU+XlVBOymAWDhdQy8kl
FuUT4W5EPPbMiCa9bXZx6pEtiHEyZj9Y/XSGOC4o9UYPvZANPWUpeX8ZhWQ46kvH0JCLP2ZM9MyR
QRWzjihB1QEGxmZeDTGrCK2HqPpw1fCnmDC+D+emBqthsSksUENAYSJDiJtagPPeTB6QgNC5MYkW
iNvwSCxdf7DnBSCexyc2vY0xwSA1GnDWZpt0yteuvJs8cJ3xO/D9bYiBs+x7ugYLxuhmTrVfiv82
Glblj5Iygdw6lzNNTeA85ohtkx4595su2w8IinLETE7l3DB9E+zguMRGzyTJDQzl2I5VPjsIvjLm
BztFwmwsDR1OYW49LhavoedwH2/6wJdVcprt+imwaGRdK3wM56M1WZ/IlDdzoE4JxY6NqFuXLv2Z
mqRf2tfF/hoUaTEixkddnLM+Zp9tb1i24iqkRG/RILavGmBTIXzQdxTJcvMUOxSyyiI/Z9xMkXck
jflFyeordGmpLPsU4MPoYms1DxCo2ASTeU21Aaq2eKIlOFqx2CVGhFYAr6LJfoxmnTpB1q+Knt89
Ukn1cwv+Ttyanrgv0yCphNNLXuTGaOkQjIDjDRF/He8W8zxDHmPAMMgVZYZi+7eEuA/kDuCkX395
lOQSyGPiZMcwgbNd7SWRCv9j6by2E8e6LfxEGkM53IIAEW0cMPaNhss2ytrK6en/b/c53V3VFTBG
ae+15poBlj45T7hJCm98crriqE/XpL4NyjWJWcPag8k9Jk95JWLqSTh1ZU0qhrEmeEqN2w8vk721
0l/dhNG9ULdFRaDg8j6zuyuK5lveOxMllGDqOmpwtKS/dwjOWOyjnF9PCYUZR2/jFcK8QdYmERe7
r8INzlBRqRxntOezifx1AfAs8/GYmPlBT1v0w3rIfIXzIaD1i0S55RTgDfoAF7ZhM5FrlmM9xFA/
sFv8dPWIadZg16jXJ+g0iwkcUmWDtqkKELqOdEtiHkbsuxmKgi7IOIeIugjcgegpmVBmXnJaGK9c
5IQd/Ci7KGPmuxO2lhxBMh5oRgGc7QE5lPJS2PgbRTbMWKzV9sKDSW9zFCwwL1OX4lorDchzogPN
Fof6WDxHtGgrr5Se0SWYxgC+h9HgyOEbtvKbJbes6t7aGEgBGw4Cg5teMEzJQP4Q56vZmeka9zOO
xKyh47a34GxGZIRZ6IpG+hGbykDAYw3D/pDCn48DkzvPbbgc2JCNmG2PFOxGj8YyDFgKpFMXcTaq
xs7i4YGuE7uok/Kx8SBYOEipuPEDBcle4+T3EMf+laYwI4lhXZ2SPEN6Zp1678FMZKPp1VZxc30t
zJ/CxEwHgOffXLyglu07JpLXxmuD4q1BXV5wY2CJaRPK5/ULYZLsCAa7Sd2RiCWKN+Tyosl/5EQt
Md+RTdY2IR5cTdw07PFA6B52X4eEFCNFW2SbDTxyMB7jicV3m2xzzcLzrHuLF5rk6UO/Z+HeDqEV
KixKTLPYZpC4raMe+SYrB4ED4ADdBrLBE3I5THEJRJfPq9vghnbtlLPsr8BOBZINsZ06gEbN7wdw
L/WqO/hgKtbVcjmxtY6Bi9ki2TW2nO8IWpIhXDTQqBk+pwW/jSRD6h99/3c1IbBSb+UaKMvZpOuS
AVlpVlzoRohfNNeOW23JtgcfLD7qZsyxXbV2kI2drXPpyxpvRJjcGLViBHc1UoWivd3J3ToneNnt
jhQMs6nIkNl6fOTTS8S9Rj+NVSomNPOpUV44MtkKdwSAd93OfdEjjIjVcoshY+K1eF1GSDjWUEsO
E+46cDWeQjkyGrYKHI0aadoEEGKXe70lA8XzJ0fxk+kx2J81ko9eocpFmBti2ztShCFVr7SzHF6G
yniMoRCpw8N0Ial/iQ4huHpmuZT3tGwcclrXIcQA33x3wanzq0mPJ9uN6BxWXy2KTgmNDCk0XqYY
MpxPoblMsUJQde3TIivcEG+p7T2H4tvt0UAlDab5+BYhOFwcgow151DJraZT13bqEPh8wrkYmQR+
MORqjD/t3B9jCneSOqCZ4zky4alZW8kO0eUm7x916dWBiZ91jyyhHQNHMwXZS1TGcwhvp3KXeJ0a
MbM1FXGl4YaoIjB6iLBfjZ8GhQjHeVchBWNCFi/fTT9RJ7rXBM5VnMEgN8D7cwXhWp8ul7J/iIVK
SkDWi4enUcM7BmMkk0sNeyERb6p2zK2dOXhofgm2PS/TX+LEP3ro+VEKcqwwI8UK4Yxh5mucfNah
2/shWudedG/TsWAer208AAZ6ycIOxiq/64VFOh1la7zVEyYDy4R+UFleaj08eCGVMe5dmJDkg/GS
lO3Bnt6gyIZFfCZuPsb+EGIN7MRl9YdSYWdw+hTC5aAzpumbQgOAgypel3/wJSmRne3QZz8xjL/s
zQ6no63lJ8Ixz4tjPSsXVwlvArFPCdUUTN0vznmFhOIAsVylScWWNRIvFBLSMC51DhpVSE+8DD8y
xAUOcdIgfc4hxiyhVx8ZhshQlFvCWZy9E3GjxoFVhXu1dXeLYwYRSkIIZwjzeQ4wZoM8zdx/WyAS
Ve304RbU8gM3f8/GiSQs9t5UTIxGCZ2owtewDYgfFnFJZimeEzPZTzkTv9A65VF2chf91DTJMyI5
bqlsROE2kEcZYwAUpiwRlJOYXWGewEof8eyh4U8JfWOyqauBSVaXjUyeRcIgTzSG06eW7CRZnn8h
tp3HT2iU9i6rppfaiVCDDNxt1bcsDxSYZrPC6nfPRQTPjRWowUoP80Tsv7AFnuPY3MMMjyePORPA
JeRe0QTlQFkC6SbSYc1Gfavu3aL8zOhqFDCRxSkDZwZijXAmLUoYKgniATzhk4gbh8tKS4EU6U0F
igmb8CuL9ja3pCGCWOCA3eRY5rZgN336Hnk07PiqDsPiL/N06SzQHkmJHStKzARgQasKVBDJ2qqX
Ty15yzNoyMs3ZhDz9KfF1YMURCRxbOLoIyhjCu7VKP+XSxdOrax+0qndD83MEHsdsfs3+CMN5q5T
iq9GguEqhVafUyaSZcwq0xj2PZoQ30FFWZvmgkA7TvPj+ExUW44GO8zXVsTFm1vYoHZ/ZVGDz9MO
zrkWw0cpbS/AbIR39iDECWzoBZVXr7Le5Mk1bnaxfcafBdfphSRRHmd6eiYxpDWumTXchzTaxhiQ
agpayIdOHWBPyb7h0RkSgp3y7BBr1UUGvJAvU4Gb9o4LgBIHVJAvTmP9sKYsifkW8vQSzMKy9V5Q
oS6Wuum8h1JNW6uaz9mgP7VQ9cZ3j1kBCLaj/KlOsfdLeohogoQIZZcJKXvYoGBxOo3ntvhsygYQ
sYBC1DKpTmfMYF8dZm1EULzpFXayLdH1SHqVdeH256xpcbPJY79wMiIdDlDWUoQ2UEgLr3lJqa2c
ZGuYT4POBhmuy87Z1yDLSaT7K2NxTrXOkoeXaYwpNHBnZiCs7AhDg3GBgHNBFSTMi0ecVpOrP5r6
DbsgBaFrsNwxJ3g6sGeflN5E6TUEdYG4TjWsd6JnvpWeOwofOIdpGztjxuxU15/67ghJq6+v4HiZ
95sU/Ub6dmnZh0iNnYO3yjpL20PjYufISsbELv0A0ttairUxF/cpNtCzyNpT7ZBDDFhv5/W/CTpS
+mxRS4SEVCpRe1U8KtAKNQw8Xe93SJC3O+62d7FbH3jCodU5gJj16O2r8cyF6Q17JavnAXK7rpxp
B2HcQeQLLdSK6Mwk6Twv8EFmZkCQldRKdbcm25OYGBtH3c4pEq6Rw0arI5N4T29qt1MThF9oUbAu
1qRs27uiUpZ7aGOwTQEa7WphBxOQYhS1h9Gmm5adGZUyrK/BO8ZlvvZeagSrEtVdeForvrfJVEGp
cSDL3UtMFd3E+C5H4XZU6jUMNyIT2+QUxe0VhR6sAmy6lbpbj1iozZMgmxyvKDStZY8Mn7ueyiqy
lfMAlK4GBHpxBbz1ohKywCze4DHNx3qHOdR5yn6y18KGCMDg3Wd+UODr6z5DWJrZYlMe1BRbLWmu
WzA0r3SHupUxl+N5Hwg8DtZ8EqjoyGRj9cV0CqiGjdGKFjo7RFrL/AJhGtVWusp0pMEeTRYWkgl0
gHU2AcJgMYZdyqeWqSjV4ldu5DquWC+F9k4ZJoHDTNatKQV/M+UnJBz7hiqiAZJy6tKnOKOjqPvm
3DngCsweYuYRCv2Z2SV7UhdyD5CXutAptXWlFNjJwMlRhmuYHLU8OqLkgWLjBlbIRFsxNy5OUmW5
r0oE1XvL2FeG+wgNVG24BylOs1fsDl7qTARZDVe0ZH3NOxRssxPkIr/Bfz4XKqoQLRl+q24B/ih0
bZ1aFlHB5Ws6sBM2V2ittmHLFbZoURhY/dnoHmpEljlvk5SUyvSYn5OBgfx6UICoamw3UvNmhRXy
Nby1a0YDDDW2TcKjrVALNRVSTsPtrtKtWqTDVt5z3DIbl1JQlmve9NP102kcGEo8Bm4LrD/pTFHV
z6pQfPxmKiqlnec0D+KwPhZM80LYFSamLEm3MFSuPpOBzKwz9JMV3mpTUXxwOnwGGuhgoip7RVyR
iE1KWZhSZGfwfJxM+C5E2akPrwrx3F+5A0wAxN4zQ8p9mxOT07L0hIfnYMdYalV5talBumSZomDe
VfCM9tqDiFC01OtiMgIJ2KQyL6y+SVtemwc4rDBw7J9cGLcV+HGmcL6JjhTgWAwoSrqlCVDOey+J
M1dKSwaY4gsAp5JOvAaeMblFfNPrGJPWT9UIZUzvy1005AfLMEB7rlFIWl0KF5/n2vYwa4uGvak/
yyZIIE2i4IWf1wAJvsuSGmqnXEjkx2CLzU5hDA0mxBmoQAnDbKcFWrX+mjg99rVDnCCBEst32dFz
xeorh7aXGVO6gS+Muy8gLOQZWBkja5chg/dUqcWGVRaCk+KoQU8+Q0ydUNf08aOfdvlREqThnkJs
w7VmzUu52TwinseqZECDGq3Jt+6ifBs45lhOu7NUFiVayZJlte9vXY6DWpU8q7brF/O/BT1ByhNS
0jiI+U8KzeHSxhNdCFEtDpzgCnsNKduB6Gq7W0WHlug+hp6zxf6JQXxEoiRkYaQXeaaDGxOSQZsg
z5Dbt4HivmmMcpiPjrj6EQ37XjjD0yCaddJK30PVl73MoA6+h1+EZ+M8AR9c8nVG6L4YgtMFYCQA
gCVM4licOyuyy3HLp3quI4zgcYfUn02dPaC/lbSseqI91em/EjmxpXKChntf9X5XHLgoS/ihs81V
GPJ58yu13IgKTXxlTBy0DwedkOyV5e0KCBIpDcLPsti2gqRQ+kiRIBDB657Vf829RQ1OHvxhZu2W
Fmk1IIBmGh/A+H8RM5bK/JPjmVhvkF4Ql5yocM+RtrR/ObzmiDPEPi1PjWeyQaR4MmrObjDwBy2/
LQxHIxi6l0CfiP0guHRI8ZTG3ZJuTocnUpOiPtUH0SOnXsK1Fn3iMrvRsdixwy82+sQRJ09R/ajU
sYLv/hm6zCjGu8TiBESqFEtA2YXiVmUVM4uRCspcW4aUzT9CRpULn6ngWZbXZYKGshCxzE0MORa6
cDuUO5oHun1rb6IwVp/GWj2EDN89z9gZNXxh2dVrVEBzhml0/shG6zKhzBjhHGjIrxRH/898vdQw
bfX0b80xt1DWn/m2m5yr4BjappQdaj+fcgQo5hKfvEbhGcdV1ZwDoLP1GJfXaojvLTTcODGjZ2nF
UajPkTb+TljmDFpgMNx0HcZ4U0yu7yVjs0wm7EprVx6nyYmsrMa3WZqc6a+ByqOyeTaFRkBjxdaF
YUtzGbnEFt6Wy0TK6gyuz+IsbxJKCHmjYveIDphBICQDTNX05EFjaXNvuoymkvQIDIOpOeZCq8kJ
2horSQpfU/2SN32IJ5yRMTUGPix3lXIOlQ9yMHY4/pAo7vpaLw4u+QORGHkogJZU+mHgb2ABWDz/
LYNd1EAfQlJv4Mg2Cl90KHlywIcewxbk9Li6ZYgxPG3wGWAW76OHh1VJ0UO4Zkv+VYLpscVudSpZ
LxHKMBFD1IFCAwdbGWyqoeaTBUyHRYN88kdOjGxd2CYGm18yfBraZBvmc5BhYypveBVAqoQoiAKm
QsKXJVjTu/4CaUVh7wPiQ7mDV2/dfWMsx2NUAWyEcfIUte8AEShXiAgu+VYubfbUZD+jEm8NwtoE
RlqwOdhgYaWKDWyubWdqF411dKihXYL7DUb7ajc9pA/SHPXw3cquuZ1A0O47poctY6wOnBMWTbFB
zQyzot3huPU8G4zclj2pKE9YmvRQruC7fiyGA/txVwJyyrBUk41dy4Yt2RpySt2N41kuaLlh7HP5
sOw0oz7NZrfT9Sv/lSwsVXuW9ujxU0nOhjCqgJsuErD51hEpj3gvBQxuoN6xifYtCQ1xfjGz+OAC
DLitsy+tZyvr9/M0wmHAa1F/xPBi9f5Ua8zygXw8gqIGImCqSX2RafY6NletQ4q7ba9qixBBctuy
aMunmYTGCVI5Nus3hohtkcrrYound7ZkWK9IPUikVKp3cTgHxLCNw3Aqo/gf8tLjQHLG5A+4Y1St
/itTEcrB29ZG5XcKJ3sY8AFlx+VOH4Z3gj0YIgksf1RghyYsXzP3aZghs5A23zM6f8hKjRU2hvwM
Q9/L8u3STb6stV2SurSq2qAmXIfWq8W+jRQhda4SxExFve7iAnnrOxyPpIHKRGvsEvUNV4hl2rzL
4iFGnztV4y1k4EdN0LaHrmOxdW6yDxibmxN9GWkVLFAwnLj2iRxuMCFJ4KSSeQoftmCo6K4HOLTI
Hm3SFUpDp2D+yOsUiKbYtDhVynpDHk7vFnSUmEskCKPhJRtYz1uMTiOBRySrjrRwZNdH5cJ+7Rl0
QFgJMQUmsE6uHP+9Fdq+aiJBpVA3bYWxA+BFbLlHY/Cu022kCfDbmlGRPfSBNCyRyoOOAtjKaB9n
jME3OcOuBA8NSItSNdNjftOHTAwYfE+Bw/3OxB9TH2yZSBbE0CEBgyw00lQ6Npkh8KhKPJxnS3oE
cN4WOizrDWeo7gssX9ujAm7HveYjoJNLFh5zAfJ9CAEYQWuDtx8mOu07wn6EqsqC7Xv82pdyCsSl
UT+MkMmcMQxnCOrShiQO7yYpkblF8bd8O9bRq35io/RT3d7rKtx8xuKm2p24dEKSZkx1Q+kP2xi7
TjIT4WVzvQfUj5aFV820lZeChyo2dVqK5eKEM5Y+tXUqB6yLqCN746wU14TluM1fTPY9s2VDAbFv
YhrRHnMJ1qvmvPaiK4PbEPXlcJyMJ8t4SqAC022u7Gb2bQ18kxTwJ5gFa2vut8VUEhuNqkj63b1g
LNOJR1aVwTi/qR71OuWJ3NAlqCoXzcYj+tSt7uBroGz1fABy4+fSkb+YweTa//6In1t+01HxWzg/
x9T0/ThcRP0+Fqx9jauebK3FVBqKKAvraFnnaGa99kZ7O8ak5chFpj/2HIUlkDcimFyGZwxZWF7h
OTt4mgwFe6wkmxYp0qpMA6dqBGzy5JSM7r+8eRV9gQFMdW7xEsfGAuClP5pOw0bLxFxHv6TOkKWS
l7j+rbRrzQbWQX5YUCjDjcTjSJ5p1TzIAk0AWUE4TFyIJzFGlfOibmrHOkVthq03komEaJ6ZIg56
rldL+8Jbjmt/2FbATVr/jHXOqnO3rYPIxemIRrX3PSpva5qZs9DBje+IhxgArkJvfKUR2Yz/sZti
mE8tSN547pCqA/niPzmoAEveeozQNZxjLHYMMAlEHDOsAJjqU2/vvEnWQVSF0EIGhFITCGrPzlTk
2qn8khi9K2YmoLjI6U92lB3U93k5ROJf1DKwBy1jRt6QhJXJzZlnbISsOSH0QqLkhOiZIOwL9lVd
NTCykgp2uFIhou6cRw35UqJSrEIs8y6VM+5KDy9cM7/mk/Va4PY4muLNHNeYasmaMZSbL/NeQcRf
7FZEfuxru9ionhIwGSm3+nwwIXs6bfIFdOpZIfvPtRt3YSHwtrl0No7aDofm5c2HPeT3ZOw+tK4/
pVn5kmBLhZ+S818h0ETlflrqQ596+9qJ+YQ1bBZ9uaWwvJkSwYQuR+RLKWo4e1/Kil9p64tGRHJP
jITMqnJQjIjeCLCi7lLy76roJokldoPvd1x9CA3rL1zBBq01NjC6UpiB3fQyDXlQ4LXcj+JIWugJ
jw5E98B7SCjsrw4zHPPPhjdbfkbMJoy28ENN3fTY+nWtEziV90+13wdmcDyU8CJ0chm/5H2qEKFB
dBHHLpxv2SosJQFexEK0PtZ4mxLVdxq6O4ICPeXTVv5i1Xou/lScKlSw5NL4xmOrgHlR/I4yOBgW
CZmzzbc2k27pvIrRvuijiyuPzTXNzph1Qgb7xs5s60wnlBjRr17MvtWTLXYpAFvgNWwSmdGElONv
YFaSMqA0abFZ1xdmVl1XUCPSnpnVXqn7TxUllXVmJxqXsCFYtAPGBV0YU5pyb37KSChMO8wwrPE8
TNypOIg4Gzl/t8nE7qljq6Q8yuKlJSKThdCgBMvXuHr6eiF2CB1hYzctc9H/orHrNd7ie7MZZQSF
2j2FtYIKr9f2eWE87BoVcmrjaYJVI0ZurjSJ0RYMOQAa5r3aiT3ZVjCtM+ykI/0syB9tCc3JOUJY
13an3Rq85QxbrHMnXzdI1wWUsajj4bdLzm2UE8rO94u5L1sFN8qCP4ReLbQJrJlZ/xCy+RIqwOLH
FlGwL5Tae5ECvduaxKPtHkNbxEUYhUGyYVirOx5pDj9T9xCs6YzxL7CTgtrMn+TxpnMUjOW/OhLX
ShnPVe3s5jr5J8T0YhZl0AO2OBRsYnwrqm983RPKjm4rxs+5+LckwA7p8DOmz45nPeO9vhqZG8x6
Swh4+tTM0mZmzrElqJ7yBpqtNX4WNS1ey7XpsNvDPg29X+ucbaZRrMTM9kr3sqjVOcV6Ky+50F3s
+KAsZNlQDadQu2HpKannQiC/6TVp3ZYy3kMG8YaCqkslXIa0CzhJ3GGjcxCR96vn2jFKDbyqYODl
6geWBxfuGobh665ot1UBdmgybIjdfZKqRwdtT9c85WnIIGZG2YCKJ4rHU0bd0TI8CMEYW3SbIjnl
hErjt/U+2LupFtQ4EiFJXkS2b2kbGMYXev1qzzuJWE1899ZxpWisDESyvHYMkvFR+JjngTsDSTNa
AHzajITpgT2c0pG/jsyjQEWVLMzSK2OXgjwprBoUMB/yyxvgMbuyA9lMV7mNGqvELbna9aE46KXz
obrN1Q3JfyzZ/FClm94hciHM14R7je8WuzRYT8VGqIIMuc34pmvZSbLNFz0g4wzmVzDHtHp9DZdr
hEOwdOmqw8bC2VPkrDsH+wqHhspDw+dBVOjUPwEwLwPLZNWa5gv2dx6ekAbrf/qwHJkEIxRa2G65
z0q7m0tr26v9EXLGS4o72qqeNKYSf2YmKf/6gJjmocXOnybJwa3JSDkGADb2BIMjy7zWyPPl06Oy
84Mnqi7Z1H9VvWknmN8ZUTAadxQ0keeItJ2mm2EfMODn4ramTpZI8xYZnrYalebqcLtFlDQ1idNl
5R3DzL6oNfyybhsR2eoW3blZ+uNYbVyuS4Z/K6dqBZrZRTYyDXK+pBalOBYxV5vRDzO0wEFNgNAe
txu4bFZ/X+buotcGoc7JZxg95lRGmlDpd8mbqZPgU9gsWIppMoeKYM1q7wLad24Mv0oePreNwfLs
3emsoOr1jXiWu07LCJbSHcpQWDPmDSG1V8COntLfcAKG3xCnzDrUBVcMBVp2SDe6lQBh4eL/CuLN
4gQvuyI1QmLgElTtOWIqZzHp6EmwkogQV6VbLHpWCkUhEW3epJ6z5CHX3gYToJFH3IQil49bmvtY
srRUbdwUlbhYUuKhpfZhcV/cHv4mznEFHgQWvhOx6OQ8MXsVaoaBJNaHL1FBDNauSB4VnIBOkEqK
l4tZvErQSZKuOK2brGs3mWodtfbcd5mvwvor7X1c4RI26zln1rx2UE6FRmvjth1LbIqsKmot3xXG
vjNo2geETz3xIZGS/BR6HjCvnVlmxxh9hRGMVFBGNd0gOp37CKCxlBpGQuGAUyPdPvGEPZjc0yeD
vy3XSK8ffV7t9VBeHecS2jZWdDi4qx2LeH6YRnyazfRraa+yqYPc6ZGfUM+bpsU4iuOcuVtDpyUD
ttrmDuOIxvLRpsP2fDh0WgM6HAPYqG9y9ivBeKcJw2c8M9cG1YGSecMh5NmLI2htqBqFAHbr+pLM
HgzyDEbsrcAShJRdF9yBjsSZyWvgh4Qq+hQpPn4KOdfWtEkykuMJpgDDcC25Y2vtWsxaoM36djHI
8Wt8By11xNQQHPwed9hVYYFKkZ+ha9bE1uqeXCD3wVR4sm6a2gSIAqHOzq85sSmhaWwl1a/hukrc
w9ATti02ffch7dI168oI5yyXodqCfruKvjzXODvkTimkt0t2j9pg0q367k4dvx0aoRq+ZqLj5568
iz5iXO7pK8PLLCbaAoCf9OBS//GUBRPHxh96s6XxHp4F2Yhmep4U4/gfmgTM5iiD6huiea7cjjiI
6lgaCbj6aBGbc4hx0R2d32Ain60yx0/bKmANPyQukkakLCJmk92tvBmx0VuPCrDSkJFFc631z2q5
wFaUBU/OPsJ2UIP7d64ewMcLBU4hSvPSqt27AHTPO28bSeYbeWLU/wlT6dlLfqDwE3x9lcjTTLS9
QUzI0GvnRDojkTqkqUugxzc7gYYGc3DSoULjG/ANBhLuiR89eEflybzq5yRH6cq4abpATwbD2Q/e
g8Rtu1C/S1V/XbhdxAV27bHu9KPAMS2nrkjL5hDRW7fgYyE3pTzKtASwnJRgm8BlLVEvG4lMVFLX
4fheLfE+Htw160EDEdWkwwBiJucB39cUC4D2GGBkjYXqPn9b7Gq3lANxBVJy0xxsak3F2qco46V7
r1VRN1v5QbWj74HVHdCsTilSET5qDFMszPB7fCK6OT71Kt3jtMJvMwWQLvNmPzIQ57b5GBbxFQ4Y
HYum8nWTSRHdWflXE6PTuAxe//IQ1j77ZVeCvI1XsirXYzteJoytXRqfGkdlg/3SxBHDgIUMrT9Z
opcGb1s9czcZZ0DnOQB+ZLoNiFIqNVUI9Cr9lhbxkzI2Pxowp1kwN7XFPW+Td5vYEqF37+aAPtse
T0PV/IbRckh6GdaxpJdyfjUPtuu8dVP1qidcs7FemJDTGreMPZxtariXXHzlo2TObLx08FadzQpC
AN5eiI54LZoPVbpIlVdGok9eo54XjQxujGqVFu1fjTLLYyLcuZeWhgq9GzaRCZJOUgzTuV0xsqsU
b9sQrytbD2eK96pYXkIVv4J0uhSeeqoS79tL6FqumfoWmodqurjFPn63gRLWBJKu59VrvLr4v0qA
Tff69guGwr/W6nhdHwL/5mcrf7vdvuxW+6ft21u72n6dj/fj7/E3XxOquR9Xv6+PIPj9vYnN7XoN
5tXhNfLhnK+39erpfL4fr7fjb7E6AjmsstXRP16vTEJ3x+PtGFwZ0a+c1fl+l9/1Trm+ut95rVh9
fT3t317e3rZ73NrW8er19XA4rP1bsboej4jGVuSMbn6v56O6xrmOf+9H+bHT/c1YyVdhcusD/twZ
o6/w4VsdycfwjwEz09XjNTg0q3UQrO+3fp0Z00ubBn0Gfc4Ybv654yuP9/O85l2cld9u7ncO2Frd
53Xn2zv/3vn3s1+stvy5zz/BkReejxyFWN39M0fMz/czX8BXnP3/PpvP2/n8vX+XXyt/zWv88sQX
8t6co3wvPz1fyQdG5rG6cRZ4PX90lC/lE5z59Vl+Ot6V/+TvoJau+SC8hOhv+ff+XZ69s/wt/+N1
vs/bY3G64Yj+/715gTzNvA9XUX5AvubM29743PIT87nOPccsr8rAp/3vHb/+74j5ZoJ/5Yfkb+iQ
d+fBl6+Rx3P/Op7l9/ziJ8FZ52zwCfn56783Y+tec0TT9r8D46DFimvHb+S54fLxMb0Vb3znTMoz
zecyOA3+0eOyCX/NP1f/l3+D2+/tePR/r9xA8iQfj/d+7Qcc0Fl+aHlq/jtx8syd5SWQH0J+Vr65
P/mgqHywL+ZcXAcAMnly5Uflh8f1xh5lTwu2PpOws/qSJ4FfQzFZ8QfyZXxG/oAf8ufzf68SnPFy
z4v4BW7IWIdN7Sbp/mnmby+UAyTUF2BrWzvbuY07xbT2pXm/DFKtxvhUh8bF0q2gxwPHoYojC+la
5xSW7baWmTkg3WoJNTbvPjHyASSZ1GOFI9ryUTkvuvLRlKRrVL/jsqnKMwDyajphe40B1jF6tR0D
Y+X3rn7W2m4VYrzs2McsUlbjvjbtUw6FwCbmyzVYCahgFBjhCpuv6raB2tnbhbmn85vUddBZdgea
X2awuDqUJ09qngdpDplv/vCKuIFWClYUWqiuOypP47Y0SuL3toIfxcDn/7Uw6S9aIKt+eLfGep95
4i9m4B/D15yBx5qM/MkQMZu0cZblOnSMhPD5htf2HR5W7Fz1VLyGqb0fi3mXpxTgE8Ew6VSdR+3o
tubRnAZOmYo84rhonS9Fcgs2QzN8skF5s6z9cKfSS25ShIEkfiN399k1drQUJkovnUSJktiwilYn
P/amd3VjZIcGTJioCaV2kqCnwjRB3/Dw6uf3WlH3Em62Ehy03c8IY+0+fsNISuL7UpbYSAcuF2KO
5d1pUOSMGmkN5Jx3x/sqU+uijRPjluIw0TXhfF8IfKVlh9voe7N0t3a5/BBDo3uzX3Y4siTsbTmu
y3IT06jz+u+4cX7k72SPIHf8Os5I+mbogd0EI+BOfVPr6l9ak2o7KhCI2s+2nGi2tQCUCrUBBo3x
uYBSVlThViTBvOwGDJfKbWK/VWjJnJrhPiVNSnoEgKAccLtykpEA/4sx/azy7YzVW/xs9gviOwYG
Kdc/mnmJwwadpNG7kCNOCg0GVzBksdiHcT2539hmogSSfOXkMA1XkbHtMaXHMwd8gi9VgaZHAQZZ
tUcB2aDQvwYG9rKYUFwDGaODgWm7bef8TenKXWnrQVI/IghiGRFDjzzpcTukwsRUrsgnIFL4lWvy
GVyJfmeg7S7eZ9qund+TlNGFeAGFr5YPxy1f+FZeD0RczUf9v4K7QIce1T9paz/DCF/yV0kT7QnZ
aXuympdSJUTS2Juu+ZwjD1SLZUPpNHNzIvyCwVRbuLb213r5MtVdC2/Fk5JTWH2Ge8rxvrSXd+yo
fLVD48fhldSp43LI9GJbIhurXUh97vJZoEAz510NQzNSxV7CCxUECLxoN51GYjhFDClLdCDtH/yO
fyI5NHDQ4G/7hemsW5xc5MOgZ0yvottkYxk+6M5TOk2HZoxnuq95VejWodAD7G6w/uBRDGEtG1f6
SNlwKhbHtGiB5Mcsc0UMkARQSOd7C+vhnPXKbk6KTVPhWCUW8m9B4Hv8RpixyYlZl+j/FkKO7Hyh
O9WqzUzra2GkOLhwuDGgIYkPf11oVBgTjHngpdRkQhwyE3uu3CmuXIizzBaZgGfKCHDIxsRhfl3I
px8DIsw9krBohBi1DNZvslCY/k39gSUG45oUT4SvFiUt1mmeQT+rBuSN08c0ZflqAm4W/V6pRECE
M0bM0bc+VcztYrixaDmG6ly24ET9U5T9tDXJKwFJabF9nDWbLNqSKO/naKTksz7LDt41Ve/AQy4M
Buz986B0u6iMnknCiJPlpUsNlg/WX6HCWiD3CkGsklnblr6qI/Cr0r2Ny8bgpuMmtrf1DEZPChHS
CRcrGObd24z/9zwIDf5H0geIstEnChJmpYulk0dg5BooD8M375qD9uBkdVeThBjKLy9/bVvQW9xs
o/+RdF5NrStpFP1FqlIOrw5yThiM4UUFHFDOUrekXz9Ld55mpu6dA8eWur+w99o40GZOwbgTo3aY
ibDtzs6M61cTOdvaKF5YUc1LTlY73b3Txbbn/Eut94ioLcGD1zPKiKvbwM9Fbp03O466IdvE0Scu
kpVkXmqx1Jvq0J8KwlTFtGuzTynHZ5PUr7pur2OdbtOSpOV2ALXXns0CWg1XLtGJhsT8UdMBkqBQ
xLh9Wmjx9M1dgXIvS1au8TL1jd9KVCR0cK05QMO2950KNM9Z62lL6u1bxXGCDCRpHuXoLVpsyiWT
GHscT5PBxeVWt6o0+b6gpWyrBEU/FT6tYSiMe0nqVOptDe4/Vyn3EWfI5Cn/cM28jaCDYmjQQ0vv
pPeMMWCGeGshoW7bB89GilwTpcHC26O9lxskf/cihWSdGHDP7fgi2VsqZXBggrUtudSbHhc85tdE
3wGu9ucBSJn2VzSF5FBPYC3F23xZJeRWRSVIX7v153URVyNj3Z60hGBenw0exnleMbDrut2uNDQg
KAN4vEMGrA68wbnLCHZz6LpT7rMJ0j6HtN6MOJcwUbCx9UBuWoQFBExLullrrY0HNjOkeJmHXtNm
E8fegcdWAmPHEA18A+Rxalgnq8TQQtohOLg1SMZDIey10trLFk8jIq1ZYmHHQAT3NhlDJG4uuek4
I9n9hZ6fA55W7eYQjShhxVmnWCefoSCKpTIgtqNNrRFWsVHwWsgj3Tn1/uU1vYBREa83Z2+VOz0P
fMN2zylHjAV9Rws/a5AEbXWklYQPTM+aVUc3QLjiok3SoeOS7DPKeGnNJ+B8GlTqz5hh6c0ZApc5
dGFE9fjyVL5rjFSrWI9OQf4Xq58aBEpb3SYjyyPDXXrVCTEfkvvNaIP1HNQNm+Y1auaNywepFgzv
KyRpMMK005S2K0vVAQwydugfJBavoJ1wadEseyCBkS8jE8DNsLDBxnN9xQELOrKhlDE81ahNRA02
AfFBWHBruazfEeRxdc3afKWZfJWRpHQdUN7vPTnZGi+2wc/oUg3hDDs0tpHJZdC7vcHvo89ZSShn
JhO/LJAkPH5c7VCHmfojH/82Jm8FAHQ5kQcwp9/N10dpoijk3kgmseLx8+Ddz1+54dbHwhSrGXcX
kn5SONTXNgLA2amEdwPpv9IZSx3brJWi/qCEzB4CLD/bWrZCn2MlTrOQZ77Zo+INP23CenQeXtbN
W6FjgvJWqtKTCe/AXfn8z4rAg5SZ9a7jY0W58yCsDM2Y8UsSkzKoHzVShgywyhT4uXgLtNtAJndg
YnPHCt7OHCRaaylROalIBbRVMDfrfIqxigJo/EUlgQGP4GRD3ZRGtrQJaCNbzWijlcXDM4d5Feg7
IaUt9LrclvnNALyLebZoP4kkiSt4RTunBfGc1ay3PLEwFbKQ+UFR26/T4DCXnBQGZg+gdSh8fmsL
TWCB6tXuIuK9o0urQ4SjXgolJC0+41lC0QD/wUZIa4NSJ60w+F5tkISdxqbMMS6qaXB/oRmQdLqj
sTNKbx1zQisU7tiNCG9hLcBjIbSDSWlaZi8hh6LxlrLnsnVj06EX4YbUY9cXMOzUARME9Mvqq9HT
w/xqzZKbivUtzmEDwgVjkfhm68gZFMxF3Cb/vd0EXCYhvYjDzGLS70LVN5b51SI7U8LPBhS/wVRB
O3ejXJrNTwlNWLDDtKorGEG1/MTGzB6Rk4EQPy7PmWmZJO+1YKHTk5AUaC9EdILCU1nsrJkDjfov
vh1NI+c2jTdhZh31i5dif6L5MplKpQnDY0U5BpDAAoSMI1tW4pr3hj4d9Pj/B3lLSAjzPtYBtoli
kbxZ3n47WHNwMGZJ2Py/JQjv80y9ws+3LOSI4V0NoSl3HnEcH3QBm9g8E46wKxN1XeoTHgZm7Nrf
5ES3ogDLGb/K9IEOftliUQ8j6zIYb3yJLp1PvgG1sFQQVnV2z8j+dwgla5Bjk50s0iLc0uIZns2O
5lpVIihDI2KPaWN5hJ+khq+q48vYcyP2aX6QtXa15LXLj1r41eoJ5MriPFbyiYgKooC9NxLtNXFJ
G4qwNxEhC/BL0dfmbBNOVvo+bpDYBCd7/NImc80dvw50GtrqLvXYLwpl27Ef6ElsCptjnbC7g+aD
iVaifO87b5vqeNFLG4aNvnD0CmMd/mCL2SIqamBXIc5QPX/LKNIn4EIjWUwpuSwuN+hcC9GjFQa8
yXFTJoDY8+4lVVx6GpR8FujVgHI0gW2CIiDz5CJL4oPGB4malwqFyT0BrljP8QlAwmNCHq7z8V9C
xTqaF4zA6wm+rBIvdbqZRbQR7MYJHQn6T8/6Vw8Zo0mJjxNbINeVsLgEVM/3lO/SQN3OB54P71QG
G+HlzAI36Uha8TJVu0cw7CJIEPl/iSrTd0E8ZHzl/6RPkMO02meHhwsBsIcV+2Eb+u1XNxW8A3d9
oh4g+skIMGyjM2MD3rBM6fOdJljDRQdekAOv6skrSjQmCttqgL3iGfbfSfwAksyux2VH3B2V+Jgq
c3a1cXBiVicW86q5gCpTohT3JNVBcT3w5kZdhhIWfQ6PI4S5hDCDkOJdyLswznZCc2KKo5ENOwQx
ty4N962or8hqCb1qq5LkBZV2sMOge3FQ/gjEPLZZsW5rTpGBQs/Gij7yiHKLqyyxja1GSngz7U01
3vB84OUMV22rbxX7CkqcEzSSkGKUjwFNAl4SdmhRg13nktf50uQOl7FHJdT4IeaXGU2I4IWcVTfC
iD/D6qBdNohTLfwpst4qsJ0Die4wvmnWjxjOaMfN/Fkk2jZtrHcMD6gmq5PT7yaboD60LpynmwnG
RFSo24ZStIVtqaM6DBCuhxU3OVsPu77KtnprSDUvQM+WlHCO/OtJv8qicmdWyT1FHKig3cw/oacx
7tf3VN3P3CW9wVoTlk17yHxC5GdZeM+c163Y1zlhbkr5ytWBgM8z0JAxffTWA+lSgrUUfH6ZJxc5
orMH9c7aSi6HQXsPTl7Z710XjxWdKjvPxCEKIiH7+tvNTmWRn0hR9nvuez2dI74E+kxtoeUXtSp4
ffWXcNwak85N9NCGn1q7FPikMghencF+nSc/Dct1lMuFiao+qRGzsdLMpbbuXWNXgqyxu4M1wlVu
+kvvYBkZ3kqwzVMpL6MzIKzAjT8kHwIcQolgS+s3djV+xPCBJ/PkduY95s8Rre4bk1y61EggPpbS
Ls56ZK31YV/zQmQtLZm4hMM2ll/kmrIFQLLRy08i2NdTwgjGzhhAFd3TtW4m3CiHDNGmeh2Hb+Ig
64azlpO0Z3Sl5MuYT7K0seQMhrkSSvZNXb2bDAb7aCcZsTj8LkH1SELbz4m0KXN8RMRaKwP4T4Xm
7VaOP4H4MQBumCgzyMhBm/bf41ootMG4jXBTxMOpoMeJOHacFq0PJXoK96dzwL8UKT1JxxSuiDK/
KeWxKlBekvKFvKupuSa7HN8MK8nYxoOn8XmhEhYMtaS1t+09SFZHn8GLiEQtv7OQ86GBc4GUKhEe
ZUeu2umaEarTVPrKRJdtIRXBxgzWHyqG2BHoy2qYMKokvguN3KimZUUCC8waMD1vC5XI4/Bz4sOp
24TDmfN/8pZqQyTHWJp+LcmyGouNuUVAwvvJRqNENqBwHWLV713sS3ZKcCxu2WbatL166tF7qfJn
4PAJARwnaB9uXnmLU+lrGnIfPJhNnN5C/mDOBa86B/Knp5oQ4HijrxaEEPHjiRntwlFZsJZej5W3
NKOCrArYbRZcBHiPpWDjG/6zea867bsqOI8l2nseUEPh8E1ZibXWsmL3mTjWnZUSNA3JKHOWgV/G
2d/kMmmc6za0Q3V2w9d9nWrv3Krpm+b24F2n7yAGAFwqyyG52gaCr7Bcehn8ujc1ObFRXIS0PVD9
27m2bgm7BnOsobnQoHO4DEski5VMfU4aXAjwXn2GP6A213YjfYLHttybzsJEeN2lD3MMd6ZNo0h7
lDxHfGhxxqBOEKkCgC0f4hV38CVJ6k1oWRfDftGzd/TxPIXOqtEJb4ZZGUXhumSVOIN5ecwRv1wr
h2FfvCmVJwBouoVFofMqjKtU/ecRW91NcGqzb2DDQFqvZCBFRvPG2TMGNRvTjgRGg4Qz+1nhaLXd
Gl+fsUob9uJt8lfa+ipv5338cMXq9BbRVYZWRlYRrVh+H8EkJ3wM+bYJw9UAosSY/chcwup6wA7V
5GiNaQ8i+msvZg/GZ0gg5CLSik00Q2hxYyJkmhexRGKKXx7bkVGu1+x1NSIqxoEkmb4jrkiMrc0y
dLyJ5rVj4Gi1/VZk5JxNJM4SlA3rYVlxpLZKAbiTOYMNEhSeVF0farddjwOdcqYTREI7G9b01Kzp
eJDILqno7oiutuuBHoeBA9S0hH66z/85UBW90NhMGdDECUaRuw8j3gvn06R1dBHa8DhfaleF4eVt
3K7bKo5DAPL4MMyH2n7Z7sTnGuz1VrvjY1l1yH1QydTuJ7mb4Ps6rhf42fwTFnZtTvrJriqZaYul
fIUKzb5coHRhlq9vjL0RnF0KC3K16dvDDY3uJuIwECQbp3ygIv3tQ9ol0Ayx1u/a1pxHO6s5poBV
g68CndZtd2PJQ+VslQijb3rgV0xRGVTKb467psucuzcNm8Brl71lXivGp6DkbpIKn6Ul9gXHqc6A
9D3mbKnb8eeaS6SkSzXyXiaCiDRE1MXoQg1E3eDp2z4KmU7fxvzVi92rgXaBNX4IHit+0JgF+sOc
YsoemiTT2s2/YDfl+AkTqFIRzxgeeEJL+6NEeiK5GCsU4lOQ34b6UqA9D0YFINhwcRXhz8obySgb
mwcUAoWGBPcT1a/KZtxE0BTkKA+COt/ZCC0FxRBSn1R4kAPkQ1PUIw6rZOT0jO5p2u6tRGPcO+tQ
zB3q/BwPbJp/hSkcc6GvROr6pmHtwNmmftHWe0OQz1YtySJb4DQi/PEaxO+GMq0MD2EjGmIUqywl
+L5n+n8PfNTvIlwwMIwG54hgvh6d+bDY1KrkP629lue+2R0NGHxzMn3QJkeT2Q6njnFMyeqWrv5W
wvxmEb+A8vkzMIkeseT0bKHpkZeSneZojYduAHTTu6REUNAQ2+2Pots6lnfwNAkwirqHzGFms/hN
C7AIdauurTLZQ8zZZaR+i1jbG8bZheeToSQyp2GtUXEX3kmIV7O75+ZF4nxmahCc2nTfUO5RBGq+
E13Zt2i4SNsjka8CXLX3V2UKOx5/GnY19Ak7e1YD5tzvNP/nVqwA4jPy/PnwdNH4ZKSpOP8RYSFJ
M8dG7qjn8LVT98Vuo0ukX8hN01ZpqDKqtU/TnAETA/zd2Khz6hR+EeIcc6X23Zqwj4VtnVAN8V+6
ShA4VR0bO0TU2nP+wNHnQK5tnPjteVrn3VbY+DXwK7bgfQerXwfFa0oGVWkC6Ad0jcYVxZ67qoPm
z9tNWHlGNg1jEe8gxEYMH/nRKh9p9GqixXVfOwS8wBWYajW7KMfjFolPi2oHGJ+Rbsp7qIzEehLJ
xew2GwM/7qIVEBR8pvgtQYWOMQ+W+2Ilxs8cROhUlI7zmNViOBdnz9bmG6fhyo5IcRlAcXVCx4qi
G1JunHmsqvKXiUFLMeGKoHcES7wYvmQcgNTS1sBZSf50QMVYWy+9KqN7KZRxfh5QihBgJs1lbTus
BzCplYsI1xYTPHQMS9VjjxSvrPEJ9L56mdI/j+makAcjq15LhmuaJBKEYwMgKosIs9/jxYFOYi7p
kri+L02I6z9Hl4T0LU36u9pZuGDHQ9oSRo4Mo7OfBTK4UouQmGAFUofuzqbwvenRMSXuvhSvHmRF
oeabXHv2jGUZwsYhw+qs2ORJesqy7CTR7yuhekx0EDWWb/QWtayxRfI14pMcSxxoVAkKK5hBXhJ2
no07bHXOUFkrP0QBn0LFeRnOkfDQ0Nu+MqHra+IvncSSggunpfCvGSzWwCGwg6gcVl2F1CgjfwmH
R46gz22HVdPk99oN1trYgxNjPa7hSUS6TeLVOuEhD5XqFD+D3MIz+dapLiPRbzUlHqb9da0GjNUR
BMmiCq+JjlZOKlc2uul4lBpXcvYs23ONTWRyurVQDZUNjXxVxZfHgBdQ56wYl8uihBQosiuzLr+m
hzJqGus0u4mJMaBGMYgUktgo1JbU/ww6w2DfMsMhQQmh44tF+9p2FK/GI63bHZRfvlBSHzJK1bg0
Xgu73wZkNTNOI5jRdn97iFSh12IZil4tJuEJU5LOTo/T0y7g5TEgvID9+yjMFHE4cDD2hrZc62O+
qV0025JptRpxVB2TIj2GEk6GDBC8KlTEGOtFReL2UYv+jPivTF8I+AO+XbJlrDF+cUeMMCfqZp1G
xYZ3f93VCMG0jl8AQeYmiLbkqSruDtIBEwgtQy6D1cKxkg1O+hWO/b3m1hCdvnXKVlXuO5LoXdqH
gGWumJ5eARfmXzt1G0fiWcMQmYK3k4ceMl6L740gANIrsakl76BSzOIaaMo+K5RrZ/6VdXIkl3kd
xtjVQvUgenSdkNW8cViT9HWn7fWFEew0Q7kpan1Ny3vkYg1JUoKrs5dckccI61xWEoZEGRBXJa4/
ZmXMyzLPXkTkTllbzfUbdJOmx45tN0S+6lTbzEZxxQNpcO5WUNrj4dt013lxLKb0PtVkro3qZ2pq
mOVMUFWI9Nn3Zuuo4YseWVY4jH28PN8qinqKy2sB5Vaz0CXIg90zqAgUbPJor0A8R5q6nHjfWUhk
2CrmDkbiLWDJM4ofYCsrC2+rS3JUj4UEvpWnXjp7mwqEH+2LwIGhlEiHJQpGx4QtYn7CxTjEyQnO
x1o3oxedVIc+IwYu7faii7YTqRle13KSIhLATD2o47ETzs2YfovgYtXC73kV3EdMeA2Ygs3AAjkt
IMKGE9k6IHMHA4pHdYDku7IC47PraPjt6oGGiACdnMg3keGrPmmBdszi4FEoKZQQDcvdBelwHh8D
OBRK+d4FwTK0AEAhQnWKXd0+Gf8FVQ9flXqeXTw3fd3xYGrkOk3fHaggPfhVg72K7Vp2A18iNFFL
I7NNWeiab0aI40KebKMPD12vP2Oe5EINOQZK3v+WW0qvl3aWMgGLVjVpfMTdURMuBJUjhEgE246c
ThY6UB2MiVszUQZhExUzzwMnI9VhKW+Z+upwlvfUhJzl8HAXivwhFpUdqXstCofOgG/DYM+SktA0
HQR3R1v8KMuC9e1/RoH3xkjuFEsr1SuPEcp62QQbZsB4WvVFG3+07rnKri4yQ+uUI0lRgbooQi45
ScGXIMiRO/h2a89kXOZ8oRrhwfIjqZO2E+x7EsIdhCM2ew5dnrvhzYL21xGgXZJPWAh3J7mCTVgL
/VHDg9DHB0gY+46jKgZPgb0EfSiCz2aP3YQM9fSnULuVBSTF64d12hBB4zirjAGkZBtBpGEKxz9F
f2vCg2rnO5M4GiBuawfgf1E1jzHLd0YP7gnCch0S9lW8imRcI22cJaONA8PdxL1P9sCmjtNjFG7V
ZjgOdXcxk9YPjS9tyAk0PJvxa2K+5GAXa0CP+sCQCu4Ko8NgTniXZ7a2/C/+yXHulRPzOqq3uCDK
ZcTFbXiLCrXJUjHsg63T85ZfXfYYLEAmXLfR8D1XBkn26Hi0ozd2inn5bJxdz2ifqbRmvnju76AR
wvQBV3MhIsHcHFU7HhLvGtvPrn9S0cKYzyH6vInh6Boaw0NWKYQfuXq4L4MJBAo3m0qcFLlY0Xc2
YL4Ofp0M8hnZe2q20wdOQS/2o/6scYHZp5AkVsHjWXNt5Iha0uoatNdJF35Qd2t7BAKwtmiVdCTM
yVX20CAMaGpHC7lUbtC7sY+HqookguXNYK1tDLI82IeZt6bctL7yAxCzRtb4DpILM/DHsgX63S8D
eoqcl96LXGYdv27DIBFxp8URWbQvVXWvEBiEWJaJqHfVk9XESNIl6Lm50eRhS/kLsGhtPjnKOdDz
kuFZxM/GS6QzHyks1JofbhawcTXXnudyreKXrF61kE6dorIMV6RSLsr6OmQfMdM5l7VT8ybtXYxA
wU3IvTKiRTC+Dyyyodz3WEvEV43C2gHkCQnG7J66t1UHyVZOZRNEIUr8l8Xf0jDUlRw4Iqb9MEBI
Rw7dcJrU9LMKBuhBNS6kSoCWIa/Eg9z87qSPsf91qTULFS/OJZiQrIwTZQOT1OEn1zYDSRxMIJhQ
cadxQ7SQ6smaNtQOIsO+LF4l2gHxW/XvffSvaz4I+1tkjIAKTp+8J3Q3ecTOjrmU6PGsD/QC43HK
nRW2EnBdLwoUg0peVNLswP5bO8umx2jN55zT69TbtD+2I3+/noAODhj0A2VzHtNtC4cSezdsIZw7
7Ppr6EDEShUfkdjH2TlWfli0eCI6hIyEDazKknllWWXLBJUbLvHDwNhggg4Wm97O0ZhL6z9iLKDu
EXfhAMHVSdm0natXYDjGRcJdNjiUhSkmAyIwVOeXaPOJ2nng+ZLuv1K9gm2Hqp4UrLd5iWIk7LqN
hOkVEZlmmLNPjMeU+YyZfsZptGpwzRtYXl2YQGi4sUtiS06p1Tu2J8mEqhv8T3koUCvAbob57O6C
mPdLP7nFOcrCFSmKWwtQeKNQqxBFUHLF4SwAENfUO1WCgdencEX/ZWY3iBnR7BRm5KSbTxkyP5kX
/syCJC2edJ7NGG9ARqwyL/OrXT/G/qD/I2eemg0U46vgnbPluIGQy7giXkXjb6hxj5AI0sOPl3hl
PJgT8kh5yaUaLvQkXuepw34Uwa57CL1fEeLw1xPfiYmvRvuGmBm4e4cNNXPjsz0wLbFWk22e9ZJQ
k8Y5VmSFpcrspEUaoQc7yzwWl4Dd2sSdDhygxXgdoA/S8d/1w17VjzjPFqX1Psv2FNFuiHR18ycF
OGMUGJEFQxUl6pFFP/LoR80+NbQA3doE6+qVPCt4u0Kxd8JoY1r/qFYH+gX5cBWMXy7ydJJv6Ixp
/YAEYTyjCgZ+aTOcgcFjsMyc31k9Nrht/0IFAQriDXVaZd2hkwx/GPHyKPNkBh4n7UykZP+ImKSg
59CYkzdoPJFCzOISsoF/U3RN03RUzVtYv+nZ1Q7/ddUup9cfrMOcq+maP9jqVrkrjnnFupCAgdpG
54ecF6ObXrxa4q1EE8SfoyKR92xSNuK9iUxLozRrtYfd3kLjOIY/GtIWRoBHObI7dPV1RbR5bzJV
3dcEoDWmIPj4O8ff0KpENranOg82Qmi/o2Ohu3SYPld/lVHeu7ldzKJ1yXq9MOD1Z/rZMv4cfDBK
iNGABXbBoLjTECz1yzzyqBE4ymB0FeN1HvOM1dkhH92l2mrE2R1uAVZgp8JTitA0h7uZmR9d3vj6
90gR0LRguIp4I1oKWwYsNs6VkrkwM74QqEg4y1yaEIZUofg2tu2+o7slqKzUJt9E4TXlJ6cenjMs
VHUebt1TRe2dxjdRr+kQnQigwzOlM6ms1vjViKHY1TG7XbR1jMf17EWB9qjOhLAN5FA5zB6BTx3k
zBhfeTBrHIQEpGgdtcm4j6td52Y3BVzX3Ax25Y/CqcmPUkW7NcdnViFxtM8tz01qoxp5M2W20aJh
vgjIhX9oVX0QoXuhRD2EinGuM+yazI40qyPDCxYEAUq4+ljNmRantf2Ri3ilClTNbLSJj0ME9m+q
EJEYta+5gNbglFcQTnPQYiQa7nnrr03gkoMwvHkGHrtVExdLvJroAkDHUjUYBewc+L4twWKISxkD
JSZEV3aoRM8WirZqNnhmpGqfLDY/hQ8zC78gumVeUO/ez+E6BdjZJAH4XIVrNUqPgk2UUwboewmK
Q3cYg0Fn9GXg/kmWxuDOUBdfj15Lw1kLBBoWOGS2Sy67qYBPTw5izcafRzUnf6AmtTqxOKE12e/U
3PMt2owoDZ+aDnoNONN/dtEXN+B0puQZqQtr++axI/AAEJnFT+AO15anPJ1RxPqbZ98JBVzk47LX
yVQvEuLR+bnFn062aqzCkHcWEJMXdfRjQS1s8r/Q+0tnxzVjEQPCWkM8p8eaWE2H2zSwVdUJzQMl
mBRPu/2c54D5BN5b+5FqffdAvtlcHPN3UyEGVOt0BZn7FqGuzJTvbDYsanfe7KVnN3jnxkNPou1c
+AQMsOHLb2yFcFf1XVbDLjf2umacqVEVi2U3Z3hufDajr5kxF+SrOueaDTrrRcCT9GRmvymdU4K9
r2AYZnwN1mvEvx0i3dPI5mlwaMfpc+CttOLUH4vHZF4ju165yEUGmKK6DVSICkncVQuf+9mZnp0j
+OXCtclUP+0fdclpOW6coV3ZffHf51+TUZFlgqnPKuJXDbZez58POwZkr6EimOVKo2tuwmHlMICD
fksWRI5kfhkzgAj1YOtmnh8E+crFx2tpr5zgJQqF6Z14KDb+01aRle8gxRmjr0QcZYp2i3tkjv+s
QK66OIz2zEs1Vi0Ol6LFIx6LgzvbItF4LEzYqzVlUOO+tz20iSHfKDljSPtUKydq4wAF59hetbT0
uyLyK+crNJl8CUpcIPk4Sg0u5YaPzzPeK0uBCaNuVWObM4aM1I2HXZa/VgCMsypfqgx8yfDb20DO
0dN4EPDo6Wa7KcanpTPi+K22YzH6KrZbJc+/ZPsV/rcyHBYtk+2YKN8WwhNgo1fiRQtUnsYHAwvS
4Ud0BnxG8+44ZYHTBtX71LknNC47shg4eOVW55ccGCMxmMxssUMjYMo1sUR3gRJTt7ASa3S/efhU
4p0jgl2kvGdIBxAQVUxoe05WbUYuGJRN+rjLp3Dj5Sy5vjRoCYJPESXdSp2MVzPOD6rFpFoc02za
16GLFHdTJ9Y/F+GOlAByjKD3lhnT04XVKZeCcatSs4mNQDlrxsKJpl3RfHFZD+qCcHkkHAoSKe61
uriIFsgD7rY3VvtaPW5S+cg4nCyyBKPMWgv90aLJaJJz1SHGVOGlsQyprOJFi8ActjtJqo+lEr1j
Ur5r/6SAmYhMVu0Y55erAJ2bCSmra4+wzZau+d9oApYOozqGTBC62dmk4SkZnkPn8gZ/TMFvrn8k
w0EfSdfRPikYSPAmS1jN1mX14BLiTaYAVb7R6BM206JUeea8Y4nENcbzV3zlFH5F9tdzplXu2fCu
nguXxnN93p1NHXQLMXM1iKZM+j/8/TIo/QB9kNNhiuuD98H7aRN28dVfPn4WBcQMxIGo75T2HLK7
9KwdpOhFSMVEVFTYfhKR/TGNDTgCG990exiYTszDhhEIKnzWdKMp7Nl7rAhhsUf0aLOMnevDPhlW
OtEOPQmVP23fsN6goumpX+M5SS+N62Mw0LyChcLxrlzrpHFp3S7IQirkuiHZzxwkMm42loYeyXW1
/cTywESAGVegDKt7ii4MihRuzaMufoOiXFUINMTA6Y0ZELV+sVVGbK3P0D1LIVYGBV2aG2uKJ1In
FhHbfIOfKfNHILHuGKes+akR6LHfZs+UnxpzixeDjxY1LVyNYQUsepkz71IVWrcAWMdUnB0GFf9t
5WCb1d4+sQQhrUedtOzor3DN7dBlZ8Vrr8rQXXLPWaaoFVtiBq3mG3ywTxJ46kyXHiWaVsOtaJqD
GaVrqCuHMR23M2e1xRrs5PlGdijDli2Nc6iEF9Gxnke0CZRRMai7RXuvgOGQHDv13T4mAFPmlHjy
oBJsmFS/cS0/nFJ/JclA4pRFVnYgPo71/FuCoi58jeaE8UUrNdqFaI2eR9HVpZejVaKhiXejYOyU
jNswRfEobwXnuHKWvbqCzLDxJIQfJsUhhsoI4XOMPaGGCiYNG1HnjXX6pqcT6jeK9oZ0APFE0v5Z
7E81J2ZtVLGC56Fg0lKa6I20jV5dCZZCv/+iwixnOxVVxFLPGTA93BZkzjz40cXReFSxJWHP6GI0
ve1NFM69nYF4GlNPDU2qno0vpTmCBNE2lsI9awWvjLQA4uanWr0FjC2R5DusY/oQLQ4LhlndnFo4
sEfAayd+39LpgdjudReuVtbId1F6lDXoVwQ5H8V4IVyXnkgwDk8w7Rv5fvYgw0UMdG+XvDZ98prF
zSFLVH/UmNZRfqX1BKxQOevh9JoSSDKpiNWmMy8eL1wRCeACrGebn0RARqPdmHEaRbEvB3c7QpEz
kToVHnEHCEhsbqVyA99F6c6waqcP2zhPWbrRM32VJL49veVNukqZXSvKqXRJGXXPJtpF5qdG8Cdw
ErhUENO4YemWcmrQGBF92llrT9kXwS8vLLEYC1RiDWQ3pF5VVx5N8dWnz6Z7WvqdYzloLJaP6E/V
p2475zj/gUS3ljWHe/RmJg8PPpfXpsu5KXHHaYVeyqBCdEq0L8rciGOMiUBjnuO+2c0KKptpRRIh
RXG8nYLAkBXZfirBAeVv9OHzCneZpAMKJOYlCXFkjBkNnTITJDLZn5X1qGh94bcv27xZl8oxE9qC
31nov6b65ljEqMn0C3kBA7vfsvzDPI/JlRutOrRMAdrs1JqAwXP1t9O0b4QMBYe1J8HAptfUDlc1
ag2rnnE+7r6dK32eFnUS0jcqlpzxOqr5bkINgFl5EB4xiB53PrCMCSqFW4gXg2e9Qb9XLzPL/LaQ
VGe2fa6G9Fp2wV2Z9/wuvmErjwmLiLnpO4gmRJ0Sd6qWJ43qUkalT8ry2QgZ5optUP3Xk0mWFswy
JVpErkEzkITBsN+JT4EZ/MWKszHjiQHcmL6lLWriKNsWJn5H6zfv06XDNTUJtvAMwhyPXAPCU3sS
wvORjAm06PnTVMp1PXXnAvU9U9YRgENuvUHCCphbadl1DL5TmMkOG7KQwwOJwFQ9Gi4QCm5Ay8xq
3egrTnyrvURQ7C0mATlTDXm0HIZ1qEwzc/Bt1ic4gJjvBczVC2xm2mZUbPgw5OO1uP7UYnwjbCC6
DZit0Q7Y9xBrmJWQ0zS8pawnMMLrlbtnx39Sec5Vth4uX6fKejK3phNNb2wFfsL0FO1XCEhSs0hA
sW0SBnR2BHjji/9xdB67jWNZGH4iAsxhK4mick7WhnDJNnPOfPr+2JsZDLqnypbIe8/5owE0mMvr
yCgDZ/SZEEmzViapOdMdj6vdjeFXKcrfrCXSrNCpH0GlvVRL+YJ5fMJzoX/YO8zcZ2pFB9QAsGrp
2g+GQ/LI/hGkG6uXfkkC/iIQTmLZXatM2Sc9D15ecQ3n2S4Jh6NKAChRAPQ53hThSX+vkHy13g+6
2oYU9HqVJ1DroWMKX4p55OEdiB2ni0Y2t6VIGhggNJOF7u2Ye/wCKzl6MqMO0fFvJOueJxerKfgG
WIXdjRAemt5ahbxJssVLHu9iNgIsVnQd4OofcdAACxJtRP0zZkRinyKSRhuLmZ8QMPODCSBV/5Tk
O/RXgfuWzXNE0juGAeguWCYcYsROd2TNhP1zIBynPPWoTESaxaZMQAmjnOmirjWgpgwLppBUJEUE
MEPR5bvU1oFvxgo5b/xQskrpJx8oMYLm+HZHzm2ssOgdibieNdVB80806BbY33VQCYnQPnMZqq/B
2jRJtRNbiTdgnAcD+nFyh5BA6RZWhBI1JeQzHk0T2NlAuR9DnNM566dXAgOuJm+ch2WPBBFHZQ5w
o10er0S+AaW5a71XTyDu9KZOAzDA1vRsV58CmT9hneRa8QsFxDIltLtItGshx/PGagevIslEhVi1
rZUnXAXV6ELV/oBXpf2DIbtHa68gFe+aiRy3q3aTgG6ZhfC0uLJLlxO/xT8yLHuAZrWi+ce9T+SI
Fo9ODInhkZk9NNLDU+Q1UVNXTGmq91D6jzdSn8OcmwpUxuEdazA/uR1KMKFH2qlEyxJbnak0N7dG
mADTlxEc6VMjYRkEYoYLn3aF9OYl+hvWQcadBN6x7+rPQHD0WJCxAQaH5oecKcJ/zEU0lLxyqh23
dHuirlGzbYf01/229A8i4eRZFZdCfmX1o2WASKJmWVQx4efsxC5Rln60MACda93nbeXFqk95h0pm
xLTwZ2g5uZzWPCAg2zh6CVonrEQCJhmiISqFjCIk3zn2HuIuiL8Cxs9tS2NWdAZ25GK46+Gzpbg6
k6kBQCsQH8kQdnou4YBviLhQn3qE9LvnbvSqe07rxbjJk5s6oGkF6e+GU6c+G2pJ+GDrMXAEEoSp
NaEdla6fTNiWHQW5Pn9vUizTSfX/CsmjFpcxOBjSmQEixmquQX1R1Htm7rqAKE0fCQsDRtDewIqE
6K8ye2LHmrlOCG8X/vi8ySo1x15jq9lXL9iJ9NSQQIvPArQ6xzQCkKa0l6BpnYRU4FhJLoavrRQo
OqvZuOKKbApv+FLinYYYy6zilSp3cMzRm3+Gat6xCB9aTcagKTAjBuBtwoce/Jbc0xXUqNo8UoRa
zU4t77QTipBqeXGNPXmmky5uljZ74/zULE8fp51dSpuik9nnCRF44o+2T+aC63Vx+YV+nEXzeHYh
TWNxIft65vNfs+Uappx/dFs/ab6c9/Pl8YS/dOGkM2ecX77mKB4evb2jXMhWF06wVk/miZxS/i89
gYUzcvDmaGzX/VyfPcmjm00/zc6+XofZbN3zZ/CHnorF8/lVz3772clRZ9+H781hPswOl9k6mK1P
l8/phE5+Nptv5s7JmR3SmX1br393882MHyOfETHxvfnbDLPV+Tr/20x/qcnfYu0xVdrcxjP+0Okv
/uVmtREgrwIncgR7+g35tdcO//HZ2XNtfnBnh+9wtrlLBPY9wydESE9KamgT7NzjKeoeuf/F42to
+9o8h8neM0Rb4KwKEBwa/bQvZZx01mqUzfvkUohGzHGg4gkyOMAtPQ5sLZT51yjbw/sX6wIvzqtM
fzrdotAJrqyQAN0gI8OxyKCuwHVMAlKpBVdNZgBSJjDCEUZLwKo1D4VrmB4C9E0SDXQKiVmWxG/q
v3AYc2wTLkpQCHRcnB4qQ4AnVG9G0W1LCaRApsFS9AfWYfZWstlsltZRiu/45rcZ6kjI3QHBXizK
m64nX8Dz5iW1FxZh9nFpYgGjMEMt8YBRe9mp/SeoN6EuLkQuhUb7MEMSMoaBgquhPfSE7Yk5ZEqz
9ijoan0kubUjZ9yYNFeZsXiJwR2lfjINWcgpSuspWN1CXDZcQe7IkAJkihq5axFQEJUwSseyvtSD
C6yeLNjVdi5eo0J6WOIt/mv7dxG+q/BNeZ4fqPOmfJnNbDeE78L6jtIvEQ1jXp1qvNCE77P7XIuM
9qSzlKy04DxIV1O6+saN/BZZ+Ij+w0zvhngPzIcuP33vi0WITzY0v4ri3YMvNHva3mLvy5C+s+aL
AusSUl07u2ifK+83gu5RfyCQqaOUArhiRt3ftDh5rpP7v73/23QnvV4LMO6KDIlTeSQwsX+7d8E/
t/VyRFCfjNo0QDLgEepkOkTQVuG6y5gi/08AtRyT+J9UOqUMDMZ4jYnMTzEaJpQfAJUMik13GxJr
415d+3EPvMQjuLYK23gP93HTLEsbdff5RpqcfKZqWCGUNIbUuEmGE6e3vEHL+iWTyqY5DTWv/Zw5
tbly6jXoX7Ml8qeFZNuDv5hDwGB2IDrV3m71co6qUbiSquqSHIngZNOWVyLYq+LHQlUnp6zAHzP7
ZDd0Swqe+bWWYtRywsj2oi+1//H93zZEU0zIwcYPf6g2Igo7Di8ZRv7yYvmcer9y+5dHH34WoT9T
W2dBJYdf7v82HYD6uXbMd8l3u0b9FjBP8BNZZIxc2l32nXwHEN9HeBbXETcN6/4a/nld/4JxPbW1
eQd9I8fiLq2NHwB/Rnjw+u3Z+AHWrBmO1qi0EWGjdqIZljkffu2pc/O65T49aH/kOehb95sXwE0o
fZvhZQE837d71g/ky109x2U//vK/cCO1U0Miw/SsOrWOjMogucZUfKzp1UxtnV7Jpf87SP9kNF/B
T/wezE3SnYCwScrCTvIj6m+DfGyEJ+MsNY9KcozGPUMg4kHDvUAdTtlr5lebfWfjwru2xTciSph6
n+wwbSEXG/wurcP9MpYPJrUOyV13jIuDKy/6hIr5r0TYDAxShKEgX0Qa4b9C9ZwnT1H/1OVH1j9d
cWv4ZZn0vO/IJ2YQ1RITtx09hXbbNN/cwvAAmiMoF3EjcVagKPoN5O86XPQWgyaw0py6w17+B+lb
QmRUBGU8Uuuu668Ra7v2AoLuq1un3SBuggpcBMCKfDkb2QHEjlBvwIdCbD/ZpCZs27ngfzfFR/xr
ikNOLWD49LIDRLVUvphovWNNKcsqbvaEe+rQA8dhAoAvafmKjXV5x/G7zKp56vR3yrQWvBgc6x7l
l3/iG0EFCPYMPUW5kNYVLCN291n+yhDlUUxaz2UWMxyfIn098+DgfUsfA309F7pLW88W1e5ordjB
R81OYL3qCeT4sc1kWaCFORASa64S9rE1D0REhFlFCMlOYlYlrKReMXJlP+ODDUr7y2jmzBzpuxIP
dTULKgpHyaIgXGtBnsgPG1v0Y2Rboo7ztUa3T1EjXDc2lbEZh01jbFr1qcniEhKgSLHjldhQOGUj
7VVz5gpkARYsIzLKha2C6s8XdqKwJ1adYfZfqcqHzkAfm9xHn+OaY18njbRBKpEztGXoF3RiLcqO
PTBvhIOw8VXi+9tkhmjgZvU6WMLeaw6RyehPoAbbCUNBVQJ5fsdqt8yR2cUBqOJNBHrNqXUQMHjk
EUxM0y1wbhzr2iOuIrELkh/hp9DCirGwJg8hRsjoj06NjKLN65U4EHvuhZB8GwPzhGzd2ykbEl0l
SbRtCpPb888JgoScJnGMofhHpyzLx5AlWz0x7Slhve4ioFOzG4nUHRaWchea36K/jYZFU86A+Nab
cQF+DPAPI1rlA5RcS2Yudvykg4jOb7VY3Oqu+M3L0PlEwjfW4lVlHAkDqdjVY+GEBVjDkjO4ewW5
uN6dBPXNxJeS4acy4hoF4BjePAVsXUtJP3saIceKtenDW0slfYnHXutGcEoaXCOCy1gecvEEOakE
rIbFNtOItMuwH/dSdsXF9Q+RZV8QJoG5SG2Q8hNZjJkrAQhUig35KQujJLgMvBsqG/HTooYNCUXE
Vnj5ZagoqZv5Oo4C6okA3iULIjE3JUwtrOruTtMIUfsCKF7WhCfLrbopaUMuouqkeO6VzFo/IBMh
iSAboRJynzcDSeWQrQTro8HrY4bI8Y4IKdW1EeG30snIXq05Ih5ghwyzdZ/cGlwURPG+inur1gc5
j5ZqTlFN6E0l8ojmiQ0n4YTIY4yr/ncuHQx+VxMowXCdkgALD69a7Tqp265j31z1qKjHEuoQq736
k1lXeAgEhUG96ymNpJZn7nJ4uFTLaarqKGEHBWfzIUMh6d4FoAZfwwx3QP2OF8awNG6FkZJXshwG
JrM71DxRDzrhFAUYNZ4ZhkKuR8C0uwz6NPGwrCeqmNA8gPj/YTC6B+pfEpGoz7iU6AhUbkisWZ5m
ElZYhB69S27CJ+MgVVEIBtRWmsBOFZhYa3BGU6GLZAGN1aOg6NGqmt1AiWI4/MQdLFwkVTsCRzNV
f/gNqXMdPUJNchimXtNWWGYZgmL60Px8ZWUhRvHm5HLhgTlJ6zGjyzWZDHzuuzbROaEt88I/oVWI
NAXHN13skx3Q9CtlKg45lcqMp73fIDsnCaHmgDGuKbEBMjyBCAuXWJdkDJcCg66cXPK+t8Gd0IjE
wBb8MTq0MIczwuBklYOX+rW3VFBgpBUu9kZBya5vc32GjWCBtwW8w21cW+C1zWjS6P/19ScgAHEI
dxn8i05Gv0EdU2tPQg5jeBt6QqWNNTc9MlleGlqXcBoJMQtk7Q8FpsAf/1R9EbLlyl6F8OqtT2BH
mSwGEtMJJXD3HhmQEuWrxzD/DibFAOIS0VzGWo64jvcxvZkDgVwyAv3RkX8Ki96Qx1Qer3lLI0Jl
3f2Wkjzvm0lYD29tbRDOodd2QswEBpJTIt7TbtVmJ11qJsBjMXh01/UIFyp1VtB1ZeCTqqSdwBuc
xbtcfSc1Vo3hFRn/cnNAKbnyPWKcBpnSYGrr5BdxngsJhoCwCGeAR6szkWRfz+75u4ouvFtVfQjz
UxV/mwSqxJSw1QmvfzWTpHZdURfnof2so0vAiaKx0sPHNAmGP0ClSKCAFuioisu5waERqWhkcUpH
jzFjCU87px+nrRBA/NeItnXwQOCUYkqSB3I3ABn9ZpMi75Srl9B+WmWjYOyVIEJALxG+m3TBnFwk
FSKa90bb+CVRtcENr8+6rW+dylWio7w0JgUuvu4YjdG1Jwobfa5dQTYBJunKMxRJCiAJJBhJHwcS
4mOX7yVO28bfW+q1muCtVTLSCURFjfXIDQtsh2g76YV2fm/RMg7Ur5DsUVtfnbKl6qw30g3ymbVm
8D4OzKAgRBh5toqhnyzS3wxrmItyQMY2TrEKfbRGThH+36RdlghXW6q9hvoYoJfXzYZbkFzeeiEi
eKnEO/NSuBv8c63/deMZEas99c4w0sbWFLa7Fv2cV1Tg/SdynDBW+m9Vip5BrC0nigUnNvZklaBw
P5YgSbOkQwGgqchEjiabZCVwYnTyyjDBhQ242lT+ETKe4S5ZGBrydIAeLUN7gbawpDctzUnywYs7
tPduah/J9YubntrM3yUGytKimRsWdTiJhfWwmqUoNgZGG8kLHoaBMNlyfGjdioy8knJYLeXmaQQc
oDlIY+86TW45VfeNxnOGKKJs5nUp3tMAvqFmY9cLW7ZcRqnpwm5sE/10xaPsYtOcrAWSp6GTB0Hc
TBpzl8QrN1ymmrYotKtk8Q7CmYxuvjQRMAzYmfWQMqQkXdfdK+urbYmgb8xXmuIin4Hz0UGaDKLN
/GwzHfE5raCUgJWQHBiGLPUgtMj+15a8UYOLUu3cdDdCvJgXCjJRZu0EXKszg+9bTtYICNsGKdpx
8HZtslF7dBfElWTfxDTbBlBAjcYsQB09iRW4dgh0ob8c0S5S+86CGJADW2+0nYalZqpaUcyWuzJ2
8kTeksR0HhSB5pC5yWQrly9BrO9NVN57SgcYYmZhhlFpyhdMmUHle1PndkArRmTSbx1eMehPvbwk
lKgbCbl80jOA8/b20l7RlEOnQEDIX02g7SvciGgzF+m+nJ5qoiK7Mz4DLO/IpCxHb8t7aGZnEXbK
9Q8VaAellm5nsRlOjNBHD1A3WcsAK6YVf0FRRPww1F1WIt0AfcdoU6/IQAJvy1c4eMG3uamS6YYg
wA5xetMUaxNgRBGpXakBia1FmerHFgVAxXysUV6iIWHHx06PLiJVYSaSKaTyLBss1FQNWdxiYfKT
BslB9FIKaMCF67BYTknVo4I8TqQQvfkgaVlU/j107UpM19H0aKM7lhN5qfkvj7QPFDkKM9IEM7dB
OyuCZZK+Mv3OkODjmtCxKa0bUcDOd5ShVlpT2tbw1YOO2HMgQIpQspDMl90ArU81FT4ixuGaqxrf
Xtn+o4NWCNRVBecR8OJ59dpEuZpFKFCzlr0K/zhofRCjYklOOhac6WhVrBzj6z4mpFejVD4e75a2
qRhHAMBbsirKagd6rYvilvZfPtMmuHM+01LzijS+As8RAvkiqtOIOCxr9TUd4mjv+pF8s3EDlTC9
tz35u6FonSfbg4g6L+C405pq6zbhaTSkv2nidiOTUAzQ7E1AMQrlvhAKAKBJI8w71ByhLOCqeEhY
6iiz8NJLxtCrFoBPcySw5HVD/PugMfnBJBpDQRVSR1scrmxf0JbpiZCRhUVim7GlN7nrHkBtlDVw
VP9K6FIk4ypjqvZ44Kb6ZUTaMy+5KOZbUt8aj29LONcwBYpVaDfD29RW63YqPud+zh4UV8dJByWh
60nhQiTeGUODAz+k5NppX9xJnnvumdAbmdFfJ9oN/Tc+MpyR5pg7BX2oeU1CvjDTTJzE1cGKbyE1
4TDyC7Olx1s79hTp/K+KCdAsmqBr6gYlC8ECzIkGEt+IXEnDTuPpqZ6mnrgP6AV6AJ6zu5AhdxOK
XZTixhb8Repq+yimz5ccSZPpNkKkafqiXdYK6U3fsYSo8ep5W689ILcJBuhsutczc2MNrFjNRYiu
XUPcIZBetpW6asM0M0pvbs+Qo0govH9o7BPGNmWAiPQ+nvvw9OdoICCPEWZOoeTBIokf4PwlzdPQ
CcTnTYNVVJ2Bpkk0vEpkbIzeUlQFyHYyrSi+MrmXBbuNUb5L0bIKMSuRHV51U96IyRNFv9i5QukQ
Kv/4OTeN/8cAqLc94zlRStCW3YBLM6g5HsDbBWtDUgKRd7wQ5TvSy1+tDX87d3QMsKW2Bm6kMsS4
yRo+tuClUKo+kTpZjX6cc8uSqDuyInlT+OLRbyWAJ6ZhSM/YEN6k/08lZpE4pXCgrEPyi91CJ5Oz
qokfObZqjrSOeSc2llLt7hQ+haFIH0FUbtCy0Sg8S9rhYBDPkOIi7jB5aQbK3GKXTCp2n1maiLiU
wCtljU4Bcfwxjm6htg0j1nkhtnWFasY0/Ud3oV2rDTc+orWM68k4ZnQNCnfR/+ehNsEFyJAq6f12
0lhm5LD5JBSQVMIaBZbGXbKdWklTlgUTWGDoDpPlIqqAfZVgrgBNoxFDpozYdkE1ayGw6GCiFd6w
bcZIssyBS6uilMcwwzl9iyMeZGU29WVSRU8CVXov8Mwl+m/cYn3Bsu91DFdTT2D9XeryRmMLDHR5
HRIYlMM8cT75CYJT/CNhQnBpoe6MVrMRf6Ieyheiq28ViVSN4Z6xtwq80GxCX2ha7GSKmCGmjXVK
ZWgtUf5GPpMw63td7+L+LX/Q66v5OQm+if8qjn3yMdB5cTMXycVtOnxHC4HdkqL7llCPokUjlr16
WK0O8tgrnqzuCAt2fvoxxH3K22yIZ6P6BMNf3tstbRK6lqLrwB6tz8PW7stVIX9DP3r1t46Wpopw
yY6Q7J4dtrGDzyVtPAdhcq6RrNBFcxmBscFRGuJtLYYaCzNCAP31v3AXVrhLur8KQLBR1n7zasI/
y+cFIez3xTccVyvQXd5I0DKoIyokA6i4EHBepst6h6JT9t2n4of04e5ZMQyiPiQtuxQ0yCgjpU8o
gSpaLHyLuWCVTiEYeK7lDEBSf6v+jSiOfDzRKoAJFiBTwhzHC0djlSVAXozznIXMk4ZPAA4BTT8v
u5KPhOmFnoUIWltE9oRiI6q/J29Khfh6mgORkk+Ue5TiPAQeaM8ipEpu0icOeC4LMTNY7BQVspsu
3iVbM2WTdiXgM9f6yiVu/E2K9ldnGCgTLuYWX5QwOmIULTSUV+nPlCWRVB/RFWc+p7J4wgJNcAuX
MXFLrgxEjXjHC+Y5if9TFhx1jk7nGnN9vBTG1RvHL9/otx5vQRKuMhJkNEaabm+IBqLJmnlPMOnZ
HkhJ4gXuG4BT3XiO3QoUZyoRmRPsC7fxjIg+DA0MJ1RLPYng3SaC/+hEnLCmRkxdnKzEjkVVUWUG
qWxZEDBTlSgNiVJGASdgdYsIzdPibGsUVCsUPgrY4OKnD9G9sypH7tvIToln7UzxRwUFicZtrVHV
EFU34Ii5gmgzIWzOJ1Xf6kh8gabHUTkZmSXR2xSgbP20Mo84qJCTuzWrUlihyUdrSDApY0pCsDwo
W2m8KKP1gjsbeE6umVT8pkpLaY5LugtRqwjY/W7b6QnJiytaUulAPyXkZeBwzDhujXpuMJkgJHTC
iqE+6aFlyn+5qjuiB28dlF8haTki431eMEoN2258EpNje0yBcGaBR5MYTFM0tf4iMZjKEbVNQa4e
Z8GC4I2Q74kahzol5qZAw6i8KjZTocC600FL+ofUWPKgzRuBbCHrNNJUO5zMKeukJUko477kbEYc
M0q0cBCa0bvw0xF4WJYfYsXcjrl86YIxx5KD8oeuLEGIzqVkHYWJ9/HHZzqViGb8SxWS70Y0L179
Sr3h6A7qUmjiOdrrxZhp245wPrPp1lJl8FGtmxgSRycAPIYHx2DUKYAIzX4E65VcPNSBwtKBQvnt
G2iY0GrUmrnpmvHsU29cBZswThwvg+0ls+8Uwzy2gvKGIqQtBN3Z9NnI3CRZC7ocHBJ2igxNWaZT
+2oZeLq8dTwgJcBC4asLirEOMWGqs7r6S+pugevNoaViHSnXCH8pRVAqu5Q4fV6h4w0IwJMX0Kw2
HdqM0yXYQdWmZEDBfQaRoyWGYzJRZTK8aDqTKo/vHMz60cd0WFOb7hHYGvTRMnepHoiTrWaS1apg
E1Ur1FIyWmgfHEX6KumYpi2273de+ZKkfSpcVd7u1Oxsoex2ArblAYBvSiwrkJPKcrGNpF+dFbUw
mFzTQw9p6HFKqJg/ampTGrk4aAOhu8VjrP8N7S2nvDL55df2R/Ko52N0Vv0/wGRs5SrtFPTY5s1J
RKrc9QeitmjVg6BQDIJDQ6J4MeoKfGidYqsAbq7AxxBwX5IA244GU6SIm5oGeOoF5cQ7qdKVbET0
E7LHTMhAFOOZodLxXELMte2LalyZsJVSP078qhylTHVPixs5FR8m/jSBs4tSylhBfUPsgp+eRPBH
o30wnkfU2ojp2+C7kbW7xilVBTzDUwcShoZ87nMQKe6zFK4pzBrI+rQG4Yw59A/fUn8K0m+7jFRN
L4wdhY4PhCGVoa1CPJeF9I24yKhMRrb46ruwUaS1Jxu0huV8jY2bhbImirf+dMK+zDtHgkGB2z4I
4nUkfabMwTFTjNyyurKCdakMyHDvgiuuidg7Ji6DUISuAj5SA1yC3ewYkrTwr8sEajJLjjyTSthi
QyK/wxNogmX6lrSOiJYy2/jswiek07fCQdRCVrZ02usUZCsHQaW3m0jJwcBehikspD4MvFhklpkg
5ap6M0HuaowbwahufTJURUzVbdjDbXX74SEaCXVb8fSJ8m+4y+mqsRKC19lhXNM2BpJ1MLRVvrBp
cJPpWI1FNCse3w2BWqCg6zJ8+w2xrIyv0AC2FhGLMEEtfC8jRFrkrVh4Wvpq6z+GfzgIdaFJzNau
8eo6wuRgGLvSxCVjLBAILEJRgBZ5lsHA9omSYcAdCPvUEWZUcjJHY7rNi+EYtcNVLvwVZMLSSvtz
yuEQV0jiVwmwum8effPceuICir9m3Mabj5/N2JQIt2d68UiIPSdmANNsvigE62CNJe6HgOvB3CL1
oWCMghaXIKi83wqSAF9X26byFXTCL13w1JJVtwS1aKMTeoJG3eDYibq70m1Hq5ynLm59on9cwSBg
g9BGXsbeMjhUqAvl3CYfUeDApqaMvCfx0UjuolVFQpMYDQHrKqEiNtifFehLMV9P3d+WnLGhYZnL
/oyuX3bYibGpV+XOug7afdrHFfmhm92sQeDVmQoS5VcM2G4mD1PhbWBYGCq2PYg0djCdKjFfTI9w
O6wFKJEXk+QeIUAHjo5sozkwTOZY3kxaKieXWwDVXPagSR7fPIZVL36mQGP52oWpCwMCwxnHqeNb
y+Bdk/fB6sxZVK+p+mokamdvpdavwmnyPLTIMPNib9Rn8tfrlmSaeWDaurdq0H3rSKhYwfXwoSLD
jvg6KVOYIihjJjMQbPq0iJ7luZGHpeuvY1Ks8r96+EV3TCVyzMihWbmjocYKir9Q/J1UucQL2rns
o0AM7bbTuVH5IPoDePQoVovWlJdirC5774aMemHVzaYwxHkASKiHJZhhd1CR2LN1N99qd1c3nWdS
sOzesCTPPK4EndV86NfYIwSUaxPok8Rc0NiwEm6FvLLWrER0BoAjw2dNPp6Ec29StwXKReO0Hggm
4n/JbBq0FC49a1wWOWEVQuEoDL2yQGhoZrd9uEkNAUionrJYTymRcNajzUcQqNgBac4ZILmK8AHX
/nmAhBZJyqP6U8rqU18u4+yHuON5xP7A9XwhK5KEA21XAkLkGSbA5CQAkwcMoKByS4W8p8bdSyLy
FNKnEB24OUZ5nfaL9tZjxeHuXBEJsk5AxkJ1cFQMconyySzCbgMn1fdD8lUrJK2y84nVYPM9zgrw
vfrfKLyUKjiJGkn9gB747KrSe41IGAKvXHRORxpH2G5Ub2/EIlLc0hGxiET0IUURqmZxrxTE0FYu
6FkOI1KK/1QKHqGBzoWWffNUYpHIGrQz5osU2oT4kqBnSxWL/UDnGOpu0MD0oiXCKS5p0eUrZnqh
P3eKKFk2hDGjINv7w+QuZ7ElVkmWjlVHQqyKwBNAivEyBbkmNHE72bKBzRcKo1BGFE3gLXsJ4YtA
tbxMZke4sfpTjgSDHQkpITJJ5Fl+9X9aZdkq51wJl0XQLTHcIGNDTBtjv6Z3TkTuIx38UQIe+xp+
Jw5CaRDUQxsGna0k3l6KqkuHDXtUiVrpfCBZLJczIRQvQRXw8I2rgM3HTOtFRxBlgT83dayKdGoV
AFD77SGpYOGwWS2QFM49aGMDRRH8hMBdAPiItjNjj9CjP1ycSxNtp4T33EMBo/JhqtqUmVyvlZTf
J5ZuBe7xCBVPVwR7GQaoIkw7H9BImf8mCTo9qApLntFZB9V4opCekHRsPMQ7LXlYRJxWOvdBW7Vg
7a8o/YlRZSPjsjtkTT8ulQiT0OylxlRrqHBVMFIKmGwFOtHlpylZQeP6GNB+CYm4p5Z0EUfupst/
Bt/beWiEOj0k7P/PUs4hYhPof7TrF415RqDom3uyLi6QzvMphCktu/lELmeCMi8iLIFEWVGs5lok
q5ZLsMRRx6VaX9KG/qWeG597XtI5oyDGJvRWCqXlyIfcNo8JyDWIrZ5mG1daaM6oD6sQs0tJLoRK
PFFG7lhI/pU7yRSgS5sLaK1IZA95AfgpaHkmBa705thasQuPZBHmu4wtvqSShBqNonuQZAWUVrln
n2sCq7hBGCiggEIXgRvcmx7BjaxvQIBiGZlZthADQBOyAiuc5pV+1EKdnlbc7uI16Ma1BddUgjgT
Vz4awbEZrrry66PC0YjxKN16KW0sIX5TUjFvM1QhIKbZT48COaMPyA0FpmJGUoFdnGoWcVDmLaOo
/4iniIyE+kuG+8G1Adp6LEwoLFL9q2wHWxJ+SXFZqOIAesKlK1zLMXQyjGgWUd7Rk4UpE2qYmzUP
CxLQsHk09I042MEDHyjXwQsEnUk2Roidi35cvybzs8mWDSXKYgvkw44fPxoVUTsPZZVfcnaCKRrJ
HWhFpN+sYcX10RgyaKLlYvGokbEecjCnCdBL5ITUAbp0Wa/y9FxzvzcMmBjRDRcAfcJ++E6bA5fA
kNULlPFTgsgkb2oNJhheKLxm5uQIED9c4fwAhFfhO+ymTIWInymG26TUnGsV76bXIX/QdbI9oz3k
ipvvqiyANmodH28iOWbCOW8A8HN78nJTcTSTGCrrdhMxduDVz1xILNBLGgj48jWn5Oz3gnwlSA7G
mwWbOZKYnGmkmFGEbbn5DCSRgbsneIvgJGx7Ep5WL+TKHYJ5gwbUzI54BIEPVMR77ugv1R6B1nIE
v+xEplGSTmJ5kkw9BV1dmH3qEJrC+8+fML49ecekiGhK3McNVzcoG5MuzOS/sSD1V6XsCol7Ou4y
Mp5N1vPK+xMT3vDy0jZ/IhKDTBY2AcNmz6Iu5RyBprwRMDZE4Zbs4hH5ZobSdDL2hdZb8rZ0nS8F
ltKCtkXkPkxekzs5QFosJawdyW6K6nBlAyB+GohSG2wAqwf5Pmz3C9UCYxP/3LC7fBGaO9cAeAQD
7ThCwMrAcIIW0dV9SNSeGtidD2WkkFuBmCziuzT5aarsnQ3P6dtU4gMr/nxKQ6ikZtUryhrsA+az
gGDRNXoeOOZgLsT4gRWrIyXBrD41DSakbZhEV3M10OdASeTJ4uIvxKcbkibPNT9a9nSVQAXIyRvY
LuW34ZdbTBti7eZzScbybRWoKbLKNtIfxfsSOTr4hCuSPNWzZi1JPPV0LFceenS/dZAQRRYYAeKq
wHpb6W/FcytLE79mrSpWS04CXlyPQAqeCigj/njgeCzYtfgxyF72LjK7M9y7ydc0HW4ag0Wj/Ao8
CrjgyEaUnHZUiMecg+2uY6oYebXYkKAEe477lJdNFaV5pZu2CGE5UEmGFKBJQLstAlH6P8Oyp2GF
sK5ZTySwx5pY0JFh1Y7i9ydJO5P7ydsL+jD6ux6yBxJh2amfGlko/FuCFs+yDoIiODwqHh+tCi5Z
YSCc5h6z9m3S5p/Egs17qGLBzY9VFV3zQubh/FKYTCQi3bIpCQqRcBUqp9Yc9hMOLgZgS8N/JJ1X
U+tKGkV/kaqUwyvOGWMMhhcVcECxFVpZv35W33mamplb5/rYUvcX9l57emPAgUsOTYZhLusiPqCF
NSzG7KDII4ZrYHaOPeaDkQOAuU/o3iwitByMhzWcTs1pDgmsXNOnPvNKscumdSF4nVmKP+lmeRGm
fq/NHgGOxyVSbsZh+ohyAlDVKL82iI0HChlTR03osupWB+pB06Pz4luRWA5hcdYE8k97WvfNsgke
hp9tXNznGfKcwcYlWzGQgXeL3rlEMKS0mEBmeb1r+xok5K75TEUTWs7sqlOOI33aIKLOoRmYVznQ
fbvwawM8C1Jgr6SYM6jJ5p5sN6IoEoP3jgIOzzHOpzxXTBMkABQubDfVbJIDTfpIfQxWqNV+csP9
qBu7riF+uqgQrskd6eC07yYzR4KEs1zsvRJ5JMGprcq26VlXddc+xtftscBrxf9hHwmwD16Ngt2F
FqaXdHhIMGiT8Tn25tbv/bVWBa8NZjrtHcc+pB3OHZ8/edw62r3z2VvpxTuZ5i4Fe+XcR3SXgsQv
muVLA2Cu2xjABLuwY4LxqwBVHJ4MxOdWrN2BPK+B6Yldt0enSu6QEaVlfpkGallBqQSRka1yhnWC
TbX3HYPtbzxyYagxJECIhnLJS08wzC5Oz7I5LfDDhR9l2z3V9d80LhuPr4D5sj1Eewair+Eg1wrN
Q4A7OCOH4kRTA3aTV4/8t2PivafMt3lcR71e1om9+Q9woLWnOMJSZWFX/R34OfR62s2sOH1dPuz+
BV38mIULB9dTCp+3OXakApsmO9eiO2sA9momypM4mJJe6lhp1boGNlMPl57SA3/eo+NicFFi+wQR
FLh7WFNuXQkIzvGPgVn8FyGnpgs0AkXP7DH9mHtaRu09cfkCaQ2VlZH9X1MbZAT/eOlLDHlhAMQd
nSbtXREqalSHiprTewg0ESy5y5hnu/MQChElA3sE2EnDcrIVsHloQFh3N9WfxQY9+LaoJQ3aWikf
Kd1v1MUw0GZYh/AO/XCR2m9apDFGixYnZ0zxl/KSaBY4OZxV2vtEirsbnyofXzQhVAW1eFwxvsOP
RT4FmkymJSOVM6f2f4oQwN6zjgI2Q6+7TmLyFLHGxjhGhqPhfHqo60fzjqYD1C5/ZM/OCtyvx5ZF
Js59YEE9j5b6yzG3NvaN3bEPnJioq9MGsFmHDkA7OOGPG7lXfdQ2OgPk7GEqeTX/bC4kmiRjI7Uv
i/115hP0FrP17TCAFY9Qf7dtalSIepXvrHBL5qgqUsGAiY2NzQtcNPE61sMPTfc2UrfJ0SOXl06a
jwojmoWdvbVFc7CaRjXoySVtSRzv8nPASwHCFNrlZ4LSYUBNksWPrqGuqs4yC1Y2+MsZvJ3NLTAh
uenMPy3b1u5LMvBd4etQ2DPd4AqZ4eF3SIdryFHx0BNLZWzrdvyt6S+jwdqyrG2Z6FCIjhbLLyYF
rHYpBRZG8B5n86qgjU5QOfRDuC7eKw01V/GMyAtzJIIc4YJJcORrlHO1OlaWL2CezgytYeWxh22M
djXlzXcrgsvIrDsT9gvirHqVuAQ2O3zkQSGupA+SrT11SXEWtnUpWUg0urGs+OwpZrIs7YnceDa6
8GgqBbALcsnv6Ud0qOqjB27i2wXc3bZAU1Jtm2Bv65HRuBhOastcD8mnLxucECvhabD5+WI0UmpY
CmF6XVUJ4qyiN8kxRDKuyxegy4y/+F7j5txUr+pbyTuCITR2Q5Hu7uFwgBjD/OQK7kdnV7KCIAhs
5+n6M4aVr9Hq6ObtrRsE+4Iocr8s10lPUl8cfmtWvUJuMaA/CQwHZgRjtbC+qhIlIE3KrcNNhjpJ
rTr++xHFcB57wiij6qBHzmZjZNNHGqISLp691thqs1hZhfXa0GZqISsBcAUtog6X1ACEpFfh3aG+
s3P7m0Nk7SWbeCZRvvucGPWH3j68QCfvxTkPcXQyQyyVRbkXOu21HjEcjlctdgmjHVGXDXetYcuS
nQv2siY1Eftf+kFBnXsv4KIWkQuXXjXm+ybbeY9K44KFyKLnLwWu50A8IA1C/pol1mlrpr56lBZe
W/6kmQu7BsEoWmsjB+CAkB1GjRGVBw3i05HIEC2qpoC1SONsm2jvIHPwuEKyt47+lt6EvDDyBFKA
Q3kfU+QbS6uf1GOMUEQq6kMEEeu5Ytk80C1DbMeOW6xnbUDOjYjNAYsDwzq0Fq5O3TvdK7xCtUFY
UMemmhm2w7fDFZhF4UJk99DCk6l6a3TCug3ckp2RnMKXVsDlpCAzGQ7WRQqjE3JSM7Akg4U1Zl8T
tZQb+CsseTEUcc316W0Iq0SJEfHYaQPtG/1whtUL6SYK0hhESQVJJ0a5o/GwWsYpajBNh78yAiRU
YFI8eTYYQMwGjofTeczBjET9Xy/VVuheqGCrYqZ9T1dq8aOGKYSbMTr+UQFoGUSDkIKbcAXhHPLq
apgWJaMHWwuiz7WFBpX65EGMTAhybbGjz1j3+XxqYUPQTO1GiG8lv8ycG2BUxi2jer7LtUOHYzsX
O0SbSKHrEDDgc5cc+17bO1n5YQXlMzLPhVJc2lH7GmXPjqI1gupIkk0Djq2MEdA7Z2t8M5sGFuJt
CO6eZEZ/NV6aZWC8KvV/5WNrwK3Gom7ZIqPXSTQqsM+23EKef2i8DiEAOi1M3YWC0AhjnffY7luE
6n54oggzhfzWC4MSwibiEUm3VeIlEeYKrthXieHbq6zXXNIXUaTmQb/IBo2GDpJ5QJUL2tG+NqTg
TaStoSBq5LaUrGrnbjvLcwtf0C5Ix9waeYYmXx7Q25GV8WHSdqbhWyMviUoMdowlJvoQiEaRmweV
MeagQ9XcQ5+1dHNiJ3CmWaDXUh0PLymC2I7b0eB/Jtkp4deOnyMXIrTI/yKmFW2C82n4cqd3BXfz
6l3NwTI3/tILuF0jbRvzgxr/mUXSk6gC6BVo9oN4XyIudtNulY7xqSjOYO33XqaObo542Sfq4zwX
BCsQWHvWp2LfDby3jHl4j4gh8lat4wHlw8QXENyWWlApafJzlpPTAOTYpgcy/Venz+DRdMxQxktU
SdZGAHGR2dnhNZ/NLTsBK9yalKUeYIRB7z7KIl1HN8Mz1w3mDy97yxSs3GXfbuWXVCdyx9yy7qQM
ZvXisfuW0voXMKkBeumnr3UTbW2WwrM9X+0ggh5UbnqQMIX4sF3jEA4on+HUAWWkJmA+pC0tdihx
3DEhQX8k/oq+vKRCfDc5Gmce1yxvXgrhbU1FuCNPsjd3eCHXoKVYcLvltcqAh3rtiWi+JX4YKyF5
c2I7+LAbZAUWQKfOsO9Va4HIeCCYg72DQ05fdolYvOuJuQ4StF2N5j86Vs/V7L96NfKV5xiukJv+
KvCv4ZJR1hTlr9ch9g86eTEqslKQZSS686JIZWTM0EMzqdLWMv5ohxExcUyAx30y32u6Gz6Ol756
GnrP9tG53xUiLEbUIDFi9OAOZO9/0I1wDT9NH2oGk2qINepHpC7eFNNDBHeHtxk+nzBc1qoWK+CS
xofdXPQvMd+QwBZZcwg+IUgiDakPCcEEOn4g00WuT9ad7H8ri67XT17j9ObPj5DpvwEufhh3QOSe
WLIiMWrIDjMQQM/IUvizi4KBJLq1CB17YVyDiLCD/EgnTDbtsrPCN5tO6r9NTsLSiIC4GKeYRuQk
ZtJU47evkRyUcoceGPAPRBXnvTGQalOAQfwn7+M9T7Y2rFubUzFA/g9DmHNf/XpHTpZGvumKMgqy
eaBI1mNEFLJ5kzmOF3Z25a1n1xaqln4f0oTP7AqrcQuMTKs+ZfQXQgNt2+w152/q6EwLdLENXMgW
mXOMtHvkfQ4kQ+BsWhqwmdgOsPm3bq6LZO5H/cl8Jkm+VxI/9Gnrj28gWcBSnC39vzfCwY2BSUKO
zXHo3KsNOwZ1OJFyuM5jn+RKGB0p2qXMwPD54Bd76qGik+5wT1r5HjF3fBI6E0UETGnIPCMpjll9
LVFzeT73HNWN/EXV4vh8AaRYzjztk1G+ktZwdcYRVYRekdLYMbMn1NNLHg5hvkwvLYJIHJ8nAVPm
4H0ngm2NnFjTZtQT4EOn5Htmw9YKHa0sRHmSrQOaXIfeF7dQma+Z3jsudfD4myPZE/4xND99aFvs
VkR67GtSm0AqWh9mvqdX9cmTLvzFADHjpnMEVflLQGMYibWqGe1624CCxYSayGFX41grO+C0+JQn
sa+DNw4Vq7/r48MYCIpy4dA1q8Bk+2v8RlyHDQAe1owWEtXSn1l/IQulvYtbhovlOh3lxkNX6zPb
EoxbQ7/aGKO1M8IEFDTeWopCx3/XiXuQJmkd0fInMhyGElR9AesOZvAiyoiNlNeJcCCns/8NfGbz
Z7KtAxxg5llP8VdP7F7K0zi+Ne2jKT7Nwt8k9VeEUGpucgQJ7r8iYljnZsMV6ufCyvuLiMvT3MaA
rS5dFr3KBJm8ZkZ/c5seKhVIaSbRq9njegiAwJmx/UU6zymb/Q2MfQ62iRfnWSMlSRsopkE7I2bA
3taSUBi71IYpIDcEeYwQeoMkX5gd9iLRftU8PE/Wje2T932YJv8/u1iFQM/UAuwK/apxWMDPuUtE
W5y8lt747kpEwO/T9FHGe+xvivjlfloh077SKY8Vgys0lGeDh8nEUTbo5lNE6U/s5SI3rlm3p0eU
6JcpSUnMBKguvqmLUNHcSD7YkjUQ06L6dnEO+b4q78oq4iANTtjIfIxVtgnbj7adl0Yr2EwAsmNo
pJMn5XgflfasNO9ZA9edUfp0q1HGFAEb/JHfXBZbt1Ik/A9Rf0KBrCTDWUFwr2bvLG/G6fHFHKed
N1lScqh9w1Fl2sv4xmwvZScPzMfZpMhVZBNmN0/73nxJ9BzzMnapxntEgqWZqVBBBVPo+ZYRJ+eS
EF8GOntclj2TvzZD5yXNyodC+vXBJ7PQIsF4lRsH6vqXyHgTKLZ0IloMfGaZ11z4ygosxZEGpaVD
Gidc/gvVduxjaDM2wXyBcqn72EVMnowRC2WmxBkgUCNRLV897jv2JtN7iX8mBMybdyqNZDmb97DX
l54rXtUAQOWFjjPju0W4Q+AwMyiZ+Z+FdWvZtpkoEn22LilqV4cCJ5cSKIazqOuHmeKjuKp9L3iD
p9ZjdxOs1WcX/PvGAXAekvYBLybiBC4/agF8lljv+aBbh5YXWKzCly9Nw2ZNCafWoE/N3A2mRuJu
lPv6C074ws+/6wL9dHFiI0qcUarIT7vEkGy2nT2V+5oNVciLZBQpPjOGeyGRgKbPoFhVCUyRop4d
9JfPo9Iz44iOzhBhvZXrxA/OxkzIvY5RSVtGjCv9OV8NbDfa34BTUUHngaWYvK2BXiMnA8CCGDui
qmu0DRP1k0ODiQlyw0SbzogwCe1u9ehEveQWIiFqwu46kISRDrD0KByYDmJ16W5zWqhkUXWbdg5/
xeRXZTtm2AgwZnXs7SNlHnHT08BkSaLlqUQF5qS+GJ3nPyGI3JsYgRAROZiCu4dmBwAY25wLb5JL
TSlChkH8VoL8u7a3Vn0NwgvGn5W2yypur7ZFm5E28TNUGeqBmo6KQQanN/vHHqIbk09GOwBKsQZ7
fr7BK1N64H9aRqA4a2PvGpd4wZphT6JQhF5CYn2x+607c2kJdEKJ+efYfPVtN72SfMtoQwOpZSEs
Rnf4FPVIDYxmHU8FRLHeoRli3u8zBFw0j4F6qHlWE30W2CMaNfdKsBSJX/ZipGvEKDuhA6URjMb9
JYyfK2APaFfh5dib6SjNS+9s7eo+dKzLgg0mgChiAalaKns3aTwICXUZQVQUHnrDSMknQ9HaOtzh
QGmtVN5EUnGZkT1M+CR2ZWre7mWyx2XC8iTTtecuZM2XJM9JdRrwQltDfYzFeExKkB9VAWqLfWnF
wexeeaD5NZ1Twjw4sntueJJ7MfsFM19xa9KScOEJ46U1x+c+VvChNIMeR6eERKygSjDAqsMLgjmA
3bUTz0Y6f3ij9hDR1hgGRsTmsDDbmpj04BS7wbtjv03pJmPqJpJwOcQj3bUd/xNcs/7HmCELgWq8
lDZJkkz+bbi4pT0/+glKAiWNfHSMEN4EKcWVz9PHintMng38SvWIujj/Ud9/xHrGM+5NlKB6sDYd
rkxsDQUnTRU3p85xf0Z2DCau1yld6zL/GVICJfwMZ/c60sHiWOWLRzRDD6FbjIQgsD7LR8KrV5HD
93fvqvrq4PzlgsqT5BwQKzE5Pw2C6rx/GfXo0VvEILBAhrrk7zNukwoovLncpvsKprknwqWVyz8B
ZyWdwQS+BtSCGm+i/TuiQWIOipovRQWE3o15i2J2xsVWt6nFcD43dXlBDL6JWNSwbF2K0rrp5nsz
QYcxCDgt/8xqi/quQ7yjoJo9awMfq7W56ygzrOSm2t0xs7dI+L3mj3j5J6AviblP0Oob/RFgbyj5
t0E79L99ibn9OxIUpwyUg548DbD6Y5RfR906u5V5C92ZcULyWlTYEFtYm6345xJ0Dr0P401MjjUE
h544G8GOwtsYyhiU414ZSYkJkdcyXbuKLt1mQb9Lc+aDKDDawT3jRVuOMzuwDuggnWwSAfnEcEVV
PZ1K7Y0Vb1zs2NyZ5WaI+Czabx3vBEtGX7wWoQnWvzy1wdWTEmMP1GfqKg2Q48T+wypWhefewgqq
XzhPHzJFXuJZ+9hRBmHyMpB63wfJJKCWLLfl0neijWN6BH1OqCC9f0YPrDW41frFAbcNa1QJ1woC
JrylK/9pDM0UVYqNi9fbKyVYcfgEo36O4wP/LpJx7XXHcITRT8Bfd9K9g5ZqPz2qmt7j+tDfRX23
SgJjcEOa9AbM4U1jR5RsSfHcgJj0sxDNE3pntGRN2116FkXeJDGmfkz9xRwhfIKRmBE0HoBtkUku
NzF64OZfTlQCTTlhEChokfLd9IwahlANB4wAlO7nNsbzlJ87lmzK3WnqPVBAfsHx06OeiZWkwq+Q
4ZMkQJrCk/C8dY4rIA+0rzgqNmnt3KMQvXzHA4UeMWYs1Xr90kX40NXZRyPiXcBG1x7JHIKSXtCC
In5pY2vhtdvASNdpIOnxoNc1DzJCccJL1h5k6NEjx3jPUYmQcWzoxnoa8w3GFcfjLeWdTD4GDcCu
Vx/nUjwLp4JfXejPMjYfdvovMyPiH/jtdYDGlQZNsPrMuz9PHFwNQy0O5NwGwxMGm0Dy3tRHG1V3
lCCvnAekhzmAN5SFLYUYVXc8/gy4TWUdHKSbs82DJtssfH5Ku7sFMfqhoaFewbRifAYaXFFygoh0
XVR8x7O+0UfyxSZziRAEAUK7y+mw+pnuHGMZosILze9sEJTb0Do8sO0UAxSjhBWhj0ZPrcg9teTU
3sI03820bzzijKGhz6a7hEQ/E2RJh2uoxnfKXORfVHerjmWAVSsEHh5U3Ohu+G0zPASWgj8lWywQ
FD310jlYMPoKXMDhe9wVD9x2Ie07frQOsTWL42EVajsHiz6ZsAhcL0K3D4Z2qrOfRkc+Vh9zro3U
N5b8bEGNk5MZcTPArGcqoY0cw+lR142t7SKvZBjaW9855u1kYOVHHFcATvDc+TwwZKQksEp7/Lhp
Hy8RJTL89dC1kHvAPeyM9UtYU09aln2uJoGQHM771i1IzrVsdptI/mCjkESju/IEDWqVhgm113ge
O/7h8Hdk6W+r05nxPBky2viSAuEFjpie46n+ygMyESP7OcUYSb1wVBoGfeaK67C0I6IBcE0lURpy
5ejxS8sEJrKCv9ITy95ZT/o6bB6FC1KHAanB6FmgMjNGB/ESLjOnWfGJAQF4R1dh+aqTHZ4KbLHM
WlyGBYwR6A3ig4HEi9V8z09Uum8WIS+BTxHsHec4v6bF37G7sVDq3zzl4Ov3yqKbpNqO/LLT6Cf/
3IbxR5dp2w4kbb3xezS3bbeNkNJMhDZkfNZ5Kk99nSxLB/AWW4yAHjIv/jl4Gca8PVZc02PhfOH3
kliSuF0QAKgnH4gHc2MTnZ2O0tzcTpC3GCzzSoElLN5VvkIpsWAM0Opi7DV0Av2jR/jKf8wIfgKc
uAklUQY6HBYCFhGOvVuq2cuZObn7U80LTUKXlitq9QoDFrQp81aGe6GynfEtSMwf2K7FUhPwi+Yv
shwciXnR3vY2dzzoIx++HW9R61z+g85iwPEv6rFF0zrkDwuglEczaCtlu78sR45VOifn0iJIAHgL
oiKOP0Tw13ZoXMm6lj9FQhz3K0sDJIhnSRKfC4mHRKKpjdcBbFEmAaCzfhJK4o4QAt/E2i8JIPAV
FytM8R7y/IlJJcg+abgNpozks+or86+uPFZhs0saerhk2kRp/em42guTT2Qw3r6Lyk0VxeteR1qM
AATRMHFpizLMMAmRNORQ/zUdkcbvTAGU20YP44XR/4HNVrUBEmHb+94UeFz7AkMg+IFv6RbkXdAu
rTEmE8wE/40oRjmtwAL8Z+SdLRprjzzOBNODOQ4QU4kpzH7LuxFc+wGp8QJdMHUCCpS6vFXuCsmk
0RALPRJLZ7515O7af2TYD+ZF2XcdhntzNaHo5jApD1nLQossYJEtBZ7l3pOksn9q062xCeVl10QW
Z3vQIvyhICG2ZfWXp/kykRFzTXsThOOqSw3CoUFoM9nOUP9W3rbwti1/WUKGXyJrYL+3Y8LnRf9S
/6IlzV03xMZJmkXvHquOhF7x3iaHgEWBa51Szsu2LN/JbB5CEjM4aU3tZtBUKj1BqKeb2Zz/G+3i
+42jg6nwGqihO16+aKNbpKJ+YdlviDNrfhzvJ2xx6RpbXcaoF6EaE5XoTxFZNwQbhMEObjECE++H
gSjhq2DHsJCUlGQSgrpuVF+Cp6viYQerYJwtPgxXS1tc8mNRK2Wr+lQz4b3z1SJ3oQBCnvE+2TjF
64S057Pi7MpuP/s/ydwfTLX+Zl3WgNewdODDaJp9Vjqahr0OlouP5skas30xzph4h10x8n7a4s8I
mk+XfZhaDszKdAndC5w7msjYwoEP0h1EDtJrG5Vzae4m9yWVb0kDL5yMGRxp6pkUWbNE5LdGybQE
aUw1SElZtutwfPj+aYqZmTE2jwNra/ms01zssTBC7AEjWcF0Fx9/7l07BOu+wNJqx+kesfW64Xy1
0IppM8y0Nrv5E7yHMWVjY7JsQ9FUHlUjl/M6Rgcp5Ce9yrYNzVffhxjll8BHUyggX2HffYa2s4tq
e69F9huOULgof02w6dEm6moo+604SimIiEoH4+GGN8s9AByL9f4wYfGd6/bD5x6sZH7oSBAMQ+vu
YEfL/qHMY4IdrOpSp/iM0x8ZRFcAiCwHdDK4xx5nXbLtg+SH6e0bCv6/ujOOZatvB1SjRQBTISzE
upTjmuzO3mds6iAe6KPffsR/lETYEbpunSU/roVtYCgFqrNlQfhZhsaybqB6FquGgYfabrXxaQIn
bPN2CKwNgZ1sQCRRb6P7SsEXuQGJN18QQTTEGWX6YnSCYhNYEEQQHu18WSJQTrHlWMi5LAWODAGl
VWi+OFWrI6f/Vc+JeNCPtvk9zg89qlaOzw4HjbaGtjcrwbKQyCLMfjVB9nNBHkz+DsS+p07rBCaS
h+QMJ29AxtjAx/SAkMTFb4qzIjl7db2XEwi78h1usz/QsDvrwoIeVXnWWQp7Y0jAlR1CKSZrI7pO
sFCL2vrX9HxtDInS4W702qaGhdfN0YJmCrPUIhSfPf6TOORcrxbBnuczZSudx91Vh5eqp5DrWZpO
LMGzuy8t+A5sP8ZhnVcaY3OAxERhjZO2yJsdwiCwIVirVZhqyxKf2lzPXhUss8u/XA0SKTMyXRxH
dCJoHcD0pIG1ynW88HXGQkCQD6YGEvEhx9am5z2NDnZgZAvMjOcctU7y5yD7c+H/OWRhjGb3ZCtr
fo2PAX+SibipehOlu3cI1KnRRbmUp0xEF27HUp+4hlwZTZgwMgYn8L4vzjMkFFC4PfSNnIRkB/W1
zeYflOdCwCnK9c9+uhuFv6zI5dxnPksiZHSCCIrkayzbj5x/bdSn6GizSxliqMm7F90dT7lFUke3
97TyLSq7vVNX65LUUdSHu5w8hRn0jxlj5ayp4WER5jD5cD5bQB51dLrWb1t3DEHFLqaFbL0MXuHM
b6Wg3dauVCcnjzKLC/UrEKNTUF/W4r3sv20avn3MfUmHmJGJUu1rrnWs0/Nh7jehuendVSA3CSwk
g4BLiCsmYpOPvj+nrHY1egjPuqtLN4I14fByw1TF00bh9C0zsa7io4+8GqBfdQi1d+n+hJB/i0OA
+BfVPew0es2NvfeZF5qgyVx0yBMDB1H9JeI5YBJQsBoCMkSOY+MtMSmgycEqXLyhkV6YoNsmdkXg
2BpzPbKIxUuQZ9e2v4/OyWnew1p7G013XTLI1HyGsvl6YNAhOJs0PRyedFa6ipGQfLH/1sKTzuws
Ft3B8uuDhs+cziQh0ydo31PmJ5rmHbU23MkB+33Y8871EESeAkqrjM3lCDNQ7dmTukG8TLuIgnuW
1kp01S3E5wZXyhtW7CvscdyM6AbIdmV2hV8AJpRgcs4csZ0WTnh2W5yO2FaG2CFWMWP/3i0Gr0AH
TfVnHFuJ4VwJmAOwbn307hTujmzZVeGgOu6ahq4WfT+hBC7tAzFfSDvsJ+3TAWCJpOqWujeDNpb7
IvlsLNCkqON6Y09wZyYADxx6c8a2YRRr30vYj95b4tt19zboHsYoQln4sUOeKLtAQcc8ycWhYaM1
KrEhg8MRjJ/QSncJRBmTsJGvums/3elmcaPq1TUhTtAMh4Mz5NukBMBNwC8zPJtp+z4L/sg8Z7Vp
bAsyK5wSf7gd7tNwfio9BgUysLc5ZLoxpbWp/eeAEg2LBhWJUbhbnonSx/8U4HSqNZhVqOvADXpI
PizGPyTxjCliBLBqaJE8ojALLD1cQw1KP167bR339G87HpzCA4lLBoOKImeMhkAnYeCNS1awLe/F
fA95WYrY3QfOSRsAD1y96txGjzw26FesdR+bT8bVouJkHry3HclEr1xZRvUc81hAuV7bjdfToblL
9eyICf0acegmKUlo/HoQ4pIEMrjqWfdntYoQodF8GTBXSKwlH6824r2N+KtHRobyYYBsVHryhXZK
9/djbewCgksTLgcXPbpN3ING87Wu1ErFsA924PynvPctFA/zMWcl6TgbtewAxNelZ2RKlvg1WJ5L
A2LR1hzg66brMXtYjIQ89u0RkSdTv+vHS65QUmit65+mpgZippK/KImEGb/0VA4Mc8ugXyVNfRIN
20vyJJr8GwUp7abaNCptSPbcDoSW2+z+lJdHHQMQTSVkL8f+aDmrZlnsSPRZ6ejDhy+T/HkXYldM
vo++dcxf4eFZibmFeCHScMfbHCGDJjYQlvIpG1X6Ns6ugtrQv0fUS5Iu1sGdbkrEHGvObkYwpBgw
trG5W6zBWwtU9zrMg3Ie/gyXohqyEDVuqWMhZgVe8kpnDOOMfjsrmA9BkGW1MNXCqG5fglTnOV4J
X9/IrD6nmoUUQS6rRj9lMIhaeYz6iHCdHPP6uAP/8qRHL5lubrUOWYTZ09AigXGYTHiT8af7/SXx
eIe0+A52OnTv5XDRaMLRoGDp8YCa6qRm+C86YkfLJ43mZ+TeCRp/79d4wayzDo8itlTcNgx8dgeF
yJ9HrV0HRnTtaQGMeFAHk8M+prpUdnX03PxgcoIloXZsPHftNvIsWCxa06fD6WqgPYs6gMwlhkSz
tbqF4Q08SBNtz8xh3nS44epbICWWR3feeYj5B9goo9FufUQ7BLT61yFJv0SmTU8xK8XS8tH9xTCO
bPp2M0vfPNdHHo+9P6tWtBCMPz3ti2jZN63rNpNk584hYQEANo8G80Gi7Q29Oklpv8Zck0Z0FonH
mhZdhkxeTXAPQeOuLNK4XTw2+Qja+TcukLbibtfD39xq94jwjj0zEQ2FqzJ3JxTLdp09D/H0rV6Q
YqAFhL5UBF8EdwgWrtOOVfEp5S6qkej6AfGGhXbY6eX3YF3rdloOA13uuElEuxndN4neOuvhWZdk
cSJsaeTO1YOjx9wsphW1lGIwF9eGHECD9QedalA+/OxNIIq37EsChVZHH4CPeS1tCwOaRLrL+9aJ
8WXCObghVQf9fcLjY1m3pPQWVR/iaMfH6f02LkOtiasBqW1XPg+Ov2nTaUV6V8Iev7WPA4OVHsfr
UMqNW8IcAFpXDcAvyMYukPQpb2hDKeQ6TMn6W03XLwJoK89Txx8z1cz3vwPYAU36bBUPaX5zI11n
37qP3V/LJTUad31+jGmFI0BfsRFzYnPjZtZuHJ5HxA2ByTiROEy2rjvsYoylV1LvAMSBTrNMJoSY
jwQDwJogRC4tXZUaBY0Yi+eGH6l6AZCwqALl1sL9CM8+bvmAbO95q6M6OFXAjpLkL0QRBkd04bGH
Irer4WZnExrbCLpXlZ0vCozbArZxM9PNjjgREYLghNIIqBK2j1WVjurozb81++JJq9cRrkrHRPf6
q4lX/HNPfvL266bREpn/Ck0wT7LDYcDWnJf/uWbTKIP3OvnRAHrEN1WqujhEAMJ7mrUWMIgn/wgu
uyoZbwKqzSn+lXkVXyxJaX3KwK95jYBsOCCHUJmn/syr392MjoWKKbjua8aiGGrqeUMe3TZugCb1
XB/FkTng9I5BDIcvfmoTEl0cLMtsBMr0qqQ/qXd1XX1bNuW5t0k5Z7PbBDaySkYhNSWSpMIJ/nTn
3dHGZVtcNTff6h52IHOrozGfsG6Pkbf0uAtGC0rB8BG7ybku2ASYXrmpiXqSOOXUb5zGE2ymM+NT
Ns1BQpb4NK5QDy56dIjxrSPrkZmqDTeuZUVrIqVG6zhUCCKwaaAgS+MY3dK8Dvx+41XuS9f4myZB
jBh/2AyLUr4LGyK54LVHWKrmS3Mrl0gSCVp5c9mWif+Cb45qJSRRUIUswPP+TedOsIHv6RFCKIQv
ecjHZoyqhn4d7vyMLZKJAiXLd9VbjYzcxPU8pjRe2ndf4ZFCcO7jU7C7Q53LVeKQqsz6WeYvNfmY
tAwX3+X/7pRRO1hZlEYVLoSEXUUtUFnL+Sn89oiPmIBndg9WZpO7qtrqVQ7udo7l2k9I2EZfNRkR
WRyQa2FPChQ+BOtSHpZrHaVR2NL0esfQvwnjfxyd127jyBZFv4gAi8X4agUqy1GW/ULYbps5Z379
rBpggLlo4HrcEll1wt5rw1R9KWnrcSzOODQ5WQG3Ccrbicoj1X/H9BTwXGOtZb6rwkStNzJ/3gg3
m4e/OHzTqlspCe6G9MZ1aPD9FGW5QTC1zUHghGLZU1yoF3PDhIqdpH1yx2PHYXCmFnJD418en8aB
AQrDIxE1V4d9ZRExFiDhAB3xQ7vSAeR1FWf2uOxsIqoLB00Thn7Sm9Zdeo9DiAPRq/IxjsmzhCab
vSJtQK+VfDWovGoXQTpO2pkV2UCAr4V4HuZNS7uKpADnAENSuvGCct+FkhEbrgr0Msq3RP9pq6cJ
izcqqpUc7X3aMNfkfxu1eFdi3oB6ZghGUGvJBgagi93Mnd+taJcVX2X77k3uNlVAcA7M6Bokd8nw
IIv/ahmxQ2CtgaxAYwq9tPDJ2qdMZK9sxbnrhuNQV78inPdj1nJY6c1J7yZ2MdYxkEQSOCw9HdJh
TP03HFVGIAb+mXvhwj8kKMwIkIPyY0awNUrazpCVZ1bdrKXbRh21b7Ir6stYuPTV98LT0TD9MJZA
xNwryGjlgD8T9oti3sYzO7+LITr2gMNjWTWHSg5nx7F31qcZlge12yord1/kQEVChWa+atqOcTgE
YpyV2ORxvgjEByaD/wRESKOhFq2NTUm5NDe7hKLIYkqAROiH9mstFXB8YLKVNSpG6P8PXQuBfyfJ
BymcOwzyuynAgilsrgiTQQdbflJiKComgzBlXBQnXlCIGQ0lH4S4An4KgprKG/x6cR5rmyBfVEKg
yIuFOY/RXKyJdipXvYVV1fSLqLVbYGtW3W10LbzUBu9z1fYgdpC3taR86PMEcKK7OjTli2eQC5U9
43VLYLCJjPH5awTyss0PMD53ELCufSD/xXl9T7TcrwI+p2lfP/VINnUd6uoA8jZ4Nt2ZwAePPAWD
TbVpYJd2Mzck+rd5CmRzUCEYsKvIlSW8enkqkL6ng7VakldFOpEaUWFM1+LM+tQ7shFcvJYWvh+y
djJSV93Ru6s/LxgfZd6fm2VHPXdYCZJMg+je00iggjDvIQvv90rl74Dx1mmTYqruh15u5/xHG2+B
ttNAr3gpnx92NIoKbbzMStErgqve2H9xSpcgsvehMv3cS4+9xOJfqzUnbLaYKUqfbRwv3WnWtvlE
nFR7fg+SUZaw1orTkDyhYBWsbCk70JggBEGPYeewX+p53VrvOIaSstgv1rRVZU5qgKDWip+hDnfd
9MnVrLPDKWrWsoPx2GTg+Ovy0GAmciB4upxU4hTiXNTnvQeqQYPQPqATro1dRmCqsaFBfmi9G0sO
B12ltvCzOufcYp1YXA+5Oi4UHN15LMgSyeEhJwhRO39ssGDqZzM6m/FLmQ1ng75wHM9VdDHd4Jnn
TxtUhMemqH4z2MZRRyKRyV/9DadLwCbHa18mCkcRvNfgvaY4epIzUfNM9c2M8YBrPXbZL1MsChnx
uqTzBexPb4HrcXDqkR1G5SaD3xJCrfOetak/QTcjA5F4IRxnuJtq3b+N+pNNFnBDPmkL6I4lKfhm
gbvDKpuNHdkrVOv4lpIr5swHbN/Ne2YZh65gP76cRp5IjJo7Rwd9CUg1a+8D5V4Jg27gppoBZEor
3o2x9PMo2AbsgC2ymDryn6LJRl+DzgPXucRIVQNYsC6ljcgOHUo1keFQHiN0DJJJlUTjQ2VbEbxF
6bNkEbc/FcUMzSO+JfyELOJYBovX+q3S/S7MTWNE8xww7LzCEeu6c+7hQFkLogMKJ0M8qk3CYP1h
6tVn5zGtWE9rxlEd9dFw4Z5LLW9Njt8CH9z2mt0Uc46guHcYvSYMMfAax8mLRIvZPQoNNZeFnEU3
ACM9RumfxPXHA8WEhu9NfELW27b4jnNciKpLbHmv7A6j4ejs68jbkgG/cyg0IBnCmzJR0ZaVyaCH
EU2O98KMnrM231em5hfe+Kj6Nn4Q5HJ4ef0eKSaZBJ8FLa8iAfYn5pAYZDbuQKy6/PVQvuHoWeMt
I30GRpK63SDPNan7iCZVCaQ30LR8D+p2gAuu94KnZCRqhr37uGz5x5W/M5bfOMmpamkbJDHExa6H
P+yRpgLRSeE8H43qu6xSDinjqJH7aGOrLeJXBFp8sv1SMbogtKpurx1GZQsdUXdPPPuUWT3wgWCv
cWSwt2+5bpjgurVBRMewiwkID4k4+GPKFy0/efOWcsmHqPKlgIP4Wo8/hSLezJLBWblq53HjdbsC
akSAVzj76mRy5HZROnhujVQe2HWatYt/GMl5e2gwmtZusI0GHoCcAJ/twqPT28EpLYkILYfihb1R
1o4fTY8oWXhH7kpWqMqqDluVrW0WIGYiRS2le2XFGXafU0Z+zuQdo5C5fjwcvHS4Lugi0vYNJCOq
GgaJEHUqM4Y1hpRzwoDhPnVld+xFuTdajHpjR0Kce5g7wbpuYqT+Y+vnabk0w50n8dKW5TmlT0dV
Ok/XJf2aCGVxguVVmujZ7OhpeHeEUnJb701F0JqLrp1JZIgY5aGhADbqhlB3RE9s61mbI52g6OtZ
438CHWEEkxvyMYNlO/BruRgP+3+wZ+eEYKB3+ZUuNT7FZMUCp+4eu/qNmzn7PzDysuh3JbZPZrCV
TwLuS1vqaKS58G08Vbc4ubKWDxblsta+2P7j//v/kU1+kS3tYm3ZuaN5FiK64E5aL4gf9BnLkI8l
imqaX4R6QWp789JvIook8KwJIuTsnDUhIabfZRe/hRajn7g4h2n815c0ZGoCGNqMWsgvIlykpze0
S5dZ8CV0qYpqmy78bGNBT7vPuDnZHpdr+Dta+Q4kwg4yT0dwEg0221YdSY3D2DHinGBMo37dlypv
AWYTlDwTCZxcYloIRD8FWkwPbZCqi5eewd/8O89kYSRfjn71agTA9heTD+WER/SyNcffkVWlw2aw
5C0weSMM+Hk2wTo26eCl4Z4K3JzCjs4scWoX2cmvBmu+NdhhxoyeVDsG8qAGUW4ShY1MIY1QEwsA
Ph4z3+XUo592mXdqyGHiCmSmcwnyVxY9MV72uqY0I92dxqPhI5omNp4qV7zA9MfSHLct2RAVp9g9
QOJZhQJSDFgH7rkq2laE9KKPEsF0jAt2POOdnrBD9pbJs9RiH4Z018FoCeutafHCGNbJsIpXR+rc
oGiCxUFE+4rWo8lYxpJVcNHVjo25ZMnvNpZMBSrScJm3elhb4kxlrBGO1qF+srrHhsgMMadrN+lX
bHG3alkqh2DnhPU+i5kItbO/9FDF+l0yM1MqaO0Qz6IyLjg/PYAkFt6OaZN2b7Hm7Ro+wIbYzgZI
LF+jk/8m1LmV3A/WFSzxQ5aHON8rNFDQt3HaEn5l8xvG89cSKrFXy3ksHOnHjbVqivZeUTQuXX8K
sgyzMJm67Hls7y4HZ50iH6vNfJNHf1NC5WNAwbXBpIevwHvghK0DypCge1UeDX14tfNrSedftvXa
Bd2ehtAOzJ2bMDzPhl3P0MiA6mwzlKWyhEviwLx/Ax0UV8SR4u+GkemtcMJTT4G5o2/kSZawKYgU
eLBG5lwum+GG7YN1CMHtxDQS1cIGvST2AM0+UliTL1MhxUWPEFMkrDomVHt/wMesIifgDPFMnGlH
z+po+k9OjaTF5fEfkPNlVvSOiEhVJAMdz9xD2e5CTAPNqz0NrFr0A+JdxtmfXdPsgo+6b84ZUvaY
3FVdTMya+60xmNugFO/9LFfe8jbQGS9ee+wi+7ikvU+Q45eZ8b7jK1NYfh5URjYbjck6u7cp2zVL
dc4EyzM/omOcmhksQwhUD5FWDJYBL1sC9NuKyVFE1g0ASN9IXX8yuydMYdVDz1IKlfDQItw0aqRY
Nye4JgyAKDvV+9xe0Fzh3GTc8CKd1tft6tKPCihDdOMgd/T6+HRgGdnO/0O01vKr4rtsKMkkgeqz
ihoOdODe3sl0OIawyxWv7nQKlq/UYv1iPjakcWQsMzu8DIPglFKmRHfYj1YM1mrekymXSOsBvD0q
WkYG4IkQkfTZrxF9TG525YdN0VvVUQFgxoIxzbL4hUUgOnDW+1xdWo9GSkvetQ5x/dBu7SJ9SRKN
F+arpksSAmXcow3Hx0Qi2JBKBXKUHU7joop7myaSNv45xS03WBHjhXaZQytDC2VIb+1cwUFYVGtW
Ktt+YhTb7wdzemCZk7SYqIg61DEV9Py8pjxJcbdw7imdEVUJ1tOIeqX1urUF/nykqpxmHtqBPI3p
pwOKpufdUQe2aBLingF/HRdWfCpAOuY82LrhuCYEhbdgQFGhDRgWu005upvS40Pu6HPH4KQ2WzFq
ExcU0EhSCh5Fjnhdw85A+tOb7glwDx1YWfkREFgxmrcqA0qlt1dO8oKSFQvmSi+CU1Jafhx2h9Cc
fWOV5zXTftvbO5IQgLJ/hUK+DZxyry/588SlWbE0TzAkqO/AZsTZVP0m480pm+ecjV2Wq9oUuEiW
EIYyYr56Svxx4YDJ7KNm9Ox/oVelfybFeBIanMIk//6Pnlf1xdGb9kt/jVucR+Gm51EP5ZtJMFQT
RKx/s//vjbHahw6WIouEJa5H6BMC2uwys0ViZmU7yPkZpM2EGC9L9YhUBFPrK09DOz7KAaxC0Rv0
C+KSGLzIWHWtcHiG+UIxK7CzNMTTvVmQBipLvrnRvwjhjgCDScFYJv+G4BX6EYrrmSkFkD4b2iM4
fgRkNJ1M0tRew5kSv+s/RwMe3VEMtLZztqnm0kdeil/PfjL0CxT2uX+fof9NRsgRwBUa+G5+T0FI
SD62mDipGC+5BdsSOlBWwa9H7ahMfuaetAuXFJ6q5eL6RW04s3/VLYb3pOc5A+G2hKVJuYk7TLld
9pRV9WuVPMaDwyjm5oBMrNnjFkz7J46Muf+zve9Rg5CN7LiOk3ezeyF0Qt2nnECQtTaVIgBa+W+5
1PtEsi6nSkmY+zXanTYFWRN+7jphQaGjzxq2No1siD8McuhFq19SHpCpACyuI+rlXCnM4pqXJH5a
pxkncxz58ItKI76A3DyEP6JHR8RCrGbfAhytNrhhuNZrEuVnrTsmVfTYN+xsSUfZJzMLLEffutOd
JdEQSPhb8kGPGm5jyLh1jrvj1Ej70IKXsZ/d/qdp0P6RTV5Qt5cIW3RIS8RPZelWmvsBg+HQVP7C
EVnF3d6GUOGZxpV1RKmSnKqJk5jpO/RqJRyK/rWuyxmI7KjkZSTySmMGQ3PD7teZAeHjzrJzeHHu
Y05bk/B1Vs1HZhXHlibXbodjvBCLh92Cd8uPC3Dl4PQCVHBLvvJ6yyduinl2udWi0K/ccycXiK80
3wiDm66CVvKMFn3DHpRuqM7JPQ4vGZeyMWeU5wgHrFWEkqsg3HvupqcMPBvicwtCQAbXZbKfHR62
BRpkhaCMrQEUhwnFEh1pyF8Q83agJAYk3iOU7qH4dbZiqyIpZY7Vl7s8uEnewYhhamPYT46ZriZm
S2VKXCLbdrUqMD5p8tdKxtHw+qAthEnCSJHBM5muW7Xz97T3tMPiCIDW5QFvleGAJb96ocewfcca
mzY8YZy/XXAx3O+wwscxMz7BPElZB4SKExqLWmsBkNMrmrT5/3POwABQZXS17YHFMQ0TKjXUqhZH
ZLN09H0nkfXEKi67aDnhf9z0cEHAOcNtwDmhWdQRFVdlh5N12rdi4JlQFiUWWLW+1wfGLQ7Kxz8B
vZg18RDEO3jPm3C4x8VzZT3VAZ+ceDKjT8UXLtAKtG9qL+P0L5TctbONG3Q3HkdVtNarN3ZlpNgz
EiNBwOpfRsaqnvOjY0lmjOe03wpjhlgJYjtl6ZulP3e4wjwIOqxwsqpdmSpoyOOOTIytC8y8ZXgw
l2BbikPe4D9y0DN7PqAjh6SOBe7riHo6037Mqtr2A5udy2jITUW1RroTy35WwNUfAJxtRNgisUj4
VEG1YH6N0FvyE7xdHd9L84WduCRbyUT1phkOVNLowTnIYmG9xqx1SXYOlk9eTpcFMLYb5jfnCJLN
Yjzb0WdOQSM952w0xdZyniM11iRNE/YXKWJVCEPoPqUVXj/8g8MXjISwvUl+ro1RegnO4/A5CqaX
PAA6IAkt8ssRuIUrUQigoevvwaQ9ONZvh2qdhcpZrQlrJrcBcgZs0j/KGDpV94WHU2MnCrWIiSEO
IUrnqk/WPW7dvuayZ2uTiyd78WPH2qtThpaBwnHkUccIRJaEmo2oqbioTjkieXpEq4meTdWxoTjN
msvIBsCLIowj3raIst2YIMIiGDMY/6XJFXcP5gfqk4iQkgFKHMeC8TvOGto3OoURuUCFuGTSfcsz
jkuRXyD7Y4Z9kcW80ngqR53VMs1S40BvqG4x29spzZ8mNAspsysXue7k/DYkFwYT21mCuZF6luVj
4r5VCJJMccBmHkfntOj8lttqpObljvy/3sVn/IBS2KmPBbKZmqTWajrNHZM4+cmYJuU+C/ARSBNy
H2VsNS5vDAqFPDU8sZP9G1S3sXnsp0+bayND1a5h7zMQO0qS9LKJvK8XO0RCnb0urHSa7pIRzmiU
OglWRA40F0r+mDF1D3eqqb5Dwhqq8ruTF2+syIWHWTx88fqJgqUAc7Npl++hE8y1RrT9+5zfwYe2
klx2f2ZGlHX1NZYLpEEqwF0KNK0Vz4HzUnJoq86X0izI712Bw8GNfE98jrp7Wkayp6KtvWCs1e9Z
aq+igeBU4gWDM5SA0PxHjgxhGPeO2UvNRKJ3W99jIygQbAkLKuzckrUz+bW9tdglAeocxFm0F5vF
yByR+kMd55H4NGPWybZq+NKIDg2jDdyGaWzebMWRw5fDU7ERcyJOPBpGZrMKIVWA/aWsKpiJO0V4
1V3jJFVuWBJduBGcrVXvrOF/vdIUYOuvyJC0jZjVLYM4a6fxweQB6ACN1xYo24QeQAkFNDfmJLl2
1omVkIBLZ51aLGpsI3rw+Bze/DMzbfZUmDB3PctTWGD544RPskHdNKOLsqaO5dTPpPTdoGg75+hS
I6yp8DBqKFFiInjCyJ0NySSytJEQxh3CDavun2VNwzJpe0rBxGGswqAAP/aQz6ccZ2llGe9xx+TE
+kwN6hVizeo4/G6yYBdq30EHYBNlUis4RUo4/vXJDl2/oibNfxE2SRr1eRI+EMnVQA9ppcfI2Q8c
EUSkLIx/4PFwP+GYIS3SA73XFMdYm0CR821mfzE7vVGK0wC6bcTnmEIZTtsvIA4gtvGjBB9N/I2/
epX32dqmwMK7/TDQfXrGtR/x0TF/qEd84+8l44iWZVOGa0+now/IniwZz8f1mr+0hdG6yjFO4Bxy
ff6DcXYPh3KnE4+IEhC3LQcewmC00JuY4e+IQSCwPg3BGBOOeRTo1yS7tcga6T/XCbb0FJllnEcs
qtsHvXllzWpmwJDAlWTiTulZo6RsavGkgWVHwrLKuvQGF/RZzEQUA6rGh0Jb2CP7Ec+JjcuTz0kM
8HcWLM9c9TmvTdTyUHK0uXwHSGTt7DWy2RTKt4AQI5F2CFQWNmLeaQ7arUk6NzW9p+9YMKxNs1xH
cPiabrO4/HSewoYmwluAb6BuGNx+PeIGIkeBZkeJJK1VxpioGn7be+8OEKBI80jzDeSdVSxJQEeX
4xfKZklHAFcNXXgUgTUM+y3CfU4fsTFlRxTjcla4j2HAAQxCEr9yB0zd81qsQIr1+uJNNGavsgz4
PgDKTHLTG95efbUVjAIU+Vubu3aYHiMO92DaR4ML1+bJQxwHN4F4sb78Wkxn15hXOIWJtqzzhan3
yRjFCt8M4xKiANlgZ9mrurAzxjOxsWe08qAzPgO8jhqOoVvxZStdVxgcYivGHk6TmgBCitMrCYKo
kQhyzI+CnrNz9g5CVY9F8zy/4YhruT47TYkM9jZR1DX49lCrOS4V1Re2/YTgTun8USa080EnSacG
8mJhnS8+G5jeDVvrXts44F8WNEsNT0IL/m2Kh+dx5oQhJksLOdcBdbXY2jobNGxBEAvNOSkuailp
2ydsOaweG/NX4GPEtmMyz2OMHZbHBQcy21ztl9dwRN3C4mZlLM1JYVIy8gzaCZ1gNxiHAoWnrgrg
OcOnwoPj1XhiS6pssFJkiEzDOoQhMszVgwboPNYYWujvjYsRuw6AIKH/V+papSdkUTdc8rDcE8ct
8+VB8TNnjuOsRwCEfVjGh37BuWj1Rzd/lbV1xAuIDL7f1DG98MxwGP2j7JF8gNlMzPQwTNF7MUxU
x8G6pBiKakLO5pcSe5UXw1qm7Yc584tB6mHMbwKNeaiz+yLvSrkwkhyfLIze3qXSID6c03j8NIB1
TV77P5mtKfDZTYwLa1gMUOQqpNuoWhUozHtriYEUGIsqTWeATQcLxqtkgTbUvu7c4Cvx9GCMA5Ld
snqUEH1xtbJq+TKBqoKCyWy+UZarmpGBRu4OC1aJicVWy3tWRYQaF7cB3LCOa5ezazvVtg+IgSDa
Yy1SpNsTicDkxuhUU5gRUV0UhOdJQePSPzcpkAJQAKyN2ZRHoJ7vFXLBBDKxM1BzJZTkol1OkfWS
Yw0bUJdCuwN/9taN/Z9bxY+V/a6xw7OgTliECS2Z3HJgVSamMYiRvCYJW+Yy9Q78b17vF/ZLdNn3
JCwOkmpUdl+Dfs493MI4gsBlMs6Beg/mMdEq0DLnNGTY+qbcfXdnus197fcc5vF8j/rfJsKg7d7M
XpXryblDUhnDsI8wGpmVhuLlLcGPTzjJ3sWanyiDFOvlmjlkfOLvz1lFQC4Y65kxDci52EWLSMNF
BPrM7DqMbvVYH83G8KM4vWW9ZMSDhINjDzY7PN5twvuwjHxfmUO7wSeIiguK61aWCBP481QvX+SQ
bkXvPbaOc70kLq+VyG/lCLUl3WocCQiuUkJam4ZEjzJcmcWW49QTaBaxO7b1ZxRn5IA9FcnObPco
JmzAtvZTdM2gQ6naB0WRCspuZbcS+GMhsD8Ueryd+oqb+SY4vbo53kfdJ/HBczNfyrxHj8hydwHM
0LJ9zNM9EFe78PzOuJWM9wt8fSqDejAVQYKOsDfXxmOBwn7WPjPZrHthXIoEWjTXsIJvg1v4N4r6
UNufRfzo6gxuqVnYfjkmNlHwvCiLnGOGFLy3vgL1XwAJBbppFYC+yL3s5rBkUxWZZt0c8a8CpVBa
AeHXg9LI0Y4CTWl5l4AH88mc7CIi2VqsW4H5CfF6pHl/VabtyNHYOK9jPx6KyD33cPUGwfJ+/p+2
AzZuBVp/pXe2D3lIeOY+d9N3seD6Jm6j4ouN3fIc6iNbYgf0OO/EWK8NKS8TXjejincCkUuVnLSC
cU64mQ3aTcpdIcstuVUTTouIFA4NeUFcMRC0hJ9MT7lJcWSfc4ZP0C958FM2zw2NHOxUBF8JuriJ
h0/r4w/bqs7OEu8zs8NO5D44Oiufwo+GJ1FASzT3IRwYXiGH+OCAWb8hYLLJa1CLVQfowBmYTIe3
MIKeaNfrtEEBgd9tZB+i4a/VFps6D5cmjKKarx89Ot3ytBq0jrftDd2G1/rw2T68JH3ts3uU02TX
MzkRZIFu5HwYMacw46wMTAP9xRmynQZAK26eEpgphpn6nQ3tMGYHy+yRUvzdCC9j512WpvH1+qNL
mwcjyj/08GKrYnh5MihQK0duFoYl0LLovAtGgkobAepl/K3L4Wri4bAhuE79UcupDUM2EPkHsQ6p
c6mc8GSAtAHQk9cnR3+Z6QdNDQcC6igiPnpL8z2g4v0okURRoYDsKxI/L++pjTd5IKXw017qZ8u5
Gsl7saCvog4V1GtJveOWpVEVZ5eyJorjAyGzDCYwf84wLIAlFDmrD85ogTCy1059TKOMMnMAIQMw
dVZyA7da22a2JT3uoagwf3Nbcge4KKQQRsKywfMKYKkqfsKJOezzDLmdDyCY/vTAOPRQrrzRPIa1
u2kHsY1xdLHd8IW4ZRESci97Bgk/E2Ep6+Xc6mQ+DGAlCZ+bExcb/3Z2i0tI7K8xseFw33on+0hY
lOnY+eaofW3N7kiM3wPAue2IQzYGYqVIk41+jfVfG+CNCRkA3DVVCbAUlFQUKMvw1EO3zcrkSwcf
0LpohzJsVoz7qc1VF+8upl+wUmCttR6tcx9YiBbb4+IQ4dd3P4usP1zc6sVCgE6z1TAwLzyWMnD2
oA1iDwvBxNHI8RrfUoaLOaP7ukvUyhe0P9U2KE2qF51ftGXYiKiBNwAyGU5LgvFYlSLXZVeajGfX
wEFKsWXyOaJg2LpR5btV9ezmly5Hq2Bds/CfnWKCi+zX4zi0l0mqwSCxoPjCsG3ua4rQEf82VxyE
qa1E1FOY6Z69OzRAy7cFmfbRLWRUYUz4h4yPmUQFgE/cxERS1iMUSb//Z04UWsguF5XTCxKoB6xA
U8JIW1fuCgEnnxir717ts/C+lw4Okow5kGQdzAAIhh3tJAN6Z3B4sDghs33K6azNFRX2h54sjzkH
V2B/NQxVtqVRvLaMP1FUisV+tvOvof1LmEO2xi9hwVkP6TtBX9tuS22+xO4tYnNgtc/KDiInzLlo
KLohuCQhsCnDXHFGt492OTKdRwTN6RNV9NrjpsBZRODCKs1ZLhf5cEjyLxuitQs5R6JqCIuPrO7I
V4B+MzA+PyeQQpibVeJoh/IYNOkJAwM9EQIdNmlWDXRl52rt3oZXHu9bb+s1M2ohXlrGcaMB4XFE
V7pYgnxC87DUg58tTN4FTHtoPehhVyXBetlPz6UUIWzvEmqRf8b0bSUXD/sB7evVKkM4pPTBVDdp
+KTLig+WM5BleVvtlnzL3ByCrXEYCKWqrOdu8FsKfDTnDKXSB+btuMVGwzxEQBsB+/gx+jA1ONMo
jpHIOtA9i3UMi3GY0KhJXtL9wpsoRyJC8OqMiNUXVKemAVcLfM2C+wFj70JZJmnP7GVAD1b7onyq
px8DI67EHePEXy2XqoAyRIKkg2U6DDbmsmdVQ9WOuy4Fd9qce7JJ3PIPuZ6BBhsNW9HvPL3fxXO/
bxgyj4UPRtoAR6/Mh8ERzk8gpD8HsJNGzBZRdsiYjyHRXDgjQC0UGf0PwyoWXkoLXBtPSYwTk1MC
pSB0EpTW9ne23Mv0JUKZ7Axnd/grQKClEpa5hUBK/IL4SHjDYx04iH5IKFM0vBm6+ErDu4UltBgO
dfg3wRV32+VbN2FzsCF3u3GrsFEeNvPDNFcvlvFdA59qPD+RyCsYxSMiC5/VBNwLzpV8jOhn8KV4
tF7Jkq7w5zwKABOd+M1zvlFmkUl6YVVWxF/FQJwEX3pr3yP7m3NkxUjTQhnYMg38F5kNGDjFQ/Cm
d28ePvT8nDJDBGTQqD64fQ4ZfDMnWxvgAdSWpgmY8w8bM0T1yIPviBNSUUrP3UBGRG6b7y62rpz/
oKOg0RnWoILWhAheJKCc3AJuAOpX1nUm1YlgzsSXEPItRWqazEsZZ9i1KQdt+5VpFpqc3jhYLDXE
KuFql9L+MFsAlh6WgtJnRJcI6yMgIItHg80Qf1zCX2z1s0TIb5jS13sWljqKzTc3WTZB/8r/reBk
T2dycO9wLAC2YbfIQTNkD9Kx4JaGMT1v/Fujj+ixrIfuuLXk7+T8kXNJ5cML1zVfbBJzJNImna4s
vdMkAPMnrIzF+GLCbXgYD67+NE/PJ6OkEgcltzYFq91dkvIXs4JbnyzbyP0iQ/vB7LDTzxi2ahVx
sVlsa51h8bJnKFizfZp68zqXqI7ZWxM6PxHWC+4PgQcTeZQxwaHQ9U0thN/p/Sdr/kedHeNU/MbQ
UkOwukWE1rvMX4aq3ohgOJEu1riPDh2FOfDLGwM3yLzTcQqjGlA0hXrlmvFmbGy/NtQqu0fh5/kV
wTkWdZqo8Pi60tfsEezHjS3IZuptcpjMnVK9D/Knm5gXQNgJ2PoK6q+Mr7aQ3FGARuD9JzNCHnvY
4498GDQsmNMPXDeg+tlPZVbMXFnTM37tqIIY9AQpATy2znRd9/YCmD6zfcYu4z5E/Kw4xqMz7qyS
fcLLCMXDiXAks+7z4L06YXRR8R4h9XhSS18ycmpzRjPzte4mrLKj81JT1npWsmnLhZfhNsLhG2Tw
1pYDCV3Mdfi31X829Z/LK8pbiDLH7ndQIDzA8aF+ycnTM+G4teiO02xCtMj4D/1xyqLGZBHY6uQv
Cr4oHahLWftNhChIngaOBUrJxFnQVsJlbYFjzy1ahWyDd3VFIuU+Z4UX94RMWkF2dBMmlTZCrxEH
6nNce4dSR8Obx8h69PFBIwGCgYJuYEKo/A7tVTexAYEW42DeSYTrm0Wz6ZijMKlOonCzTOfUJnqJ
U84gZIN7wsGFZo/0T1jMQUFPjfRHaGW5Vq2NPv3QQu/OzUW3VamWi43BMbUcqiCteHrqC8MGbW35
bYE0IOGUMJShtiEFXiELMnYBXme8KfZc6JmbSMeTYhVnxgDgvKmAzY3enQPtxo50C7HrOKWOjzbS
jTdt9OLQAw5LsLOi6C8sjLNB4xlZfj32JCCgdQgB4gUG4nUijCyVohhqe5j6gawfOyTSCGKYG87B
qvPWHnz6tE9WqZdgIfwpWxalibsNHcUPAhzH9EcSVt964NKx532FKJlY30j4tN4ofYR0/iBQXzP9
bXTFBV6ObQDqD2IdPXfmDscmfMJmylDQq/6iTq2DSZZNXi2hb+LAeZO44WpZPZVs4qRHSlicb8rl
NM3J1/K/VnxBe0amBh6MVgu/Zmv5aF2iftSwV34lRCCq09WJhvMkuNHcrYt0p/kfgRf4nBfvZuZ8
ytexzG6a1l5tKCrruUgPbuqcNbv806Lxm0jSc8uUuWv2DjmHRhGvuw7EeGOv80qeOs1AJxjuNCdl
K5iuO8CGFYDY1M7xAS2ls+s5ACxYkJrTPRsUcCzKbcuANF+H5H1Mv2PSgl12kTn/G6K7Bm5hynpk
X9WhsLnUOFbMlH+DNZQiOeB17Ypn5d+22WR3oKB4ahTHaQzCXZZCTmItnbOTaNoTowGtBfcarIoZ
NAWnZn/IqYrU2lIOb4oWYCAUQdz1YJ1DXhel4QhhTEriV1iBSchFLiWPOqdqIqTnvjgs0niXDRA9
7CLk1WAdv6W8t0taMo/H4K3HlY95mdEQUa/KdNegmCtaf8ycs+cVB4uBgNdcu5R3jdGjAS3UQgXp
aTsnuZVBvG5ZHsWt2tStLcmIo99DOCCzLX6NTailqDFzE7l1iJizWTVMh53uZ4j480DGj8kE5JNu
mD36wMlWFp/C8jZuiGqTzX7txWc5Ncfc3NU1z7LaXP9H0nktN24mUfiJUIUcbhEIEsyiKI10g1Kg
kEHk9PT7wVv2rm3NjEQSf+g+fQLDniVkqRICOleoaxo3Y5g4L+L73C3bIXszRNFPTaZxij3V4UnN
zgN4tzbox3msj+r4viY15Az84mn5DqP0PeGsSgkhVTFVyYNUDUmQhgiq9icOOtrfTt6W5t4qBtS+
5JGoxpXMpnUCtxdKgDg1+6IJt4eaLOqFqqYSV6Av3s+VASGt+VaVch8/RyC3bpt0014u7p1u7ldb
QSHk1Fvk3RjRaVvQSEASp6ILTHQEUY2p4OzjuE0uGwVrj47EHvCTS35yWeLkTst9jyZHabEFHj9o
qY5lPHiDVt5AmTY92sxmKW5TuTzSa4p5WtjzjEQk0aOpn9WOKqTUtBcpqqifLckjMvgzNYR/4fxP
FHTMyloU2mYWJPh3WyhFyoSe4bmRDG1fVj85l5cJY+iYZ48UalUxAnBM2wysVOXG56RBb3Fmaj2H
j+Qg0zstCOkm6UMSut80m8nuY+dW1J6ob7LI2CvP7iAP8tewJGBsNVhJQ/CFYGDKZBVMxAy2Khnq
BRgN02roWpIZvSZGf6FpwcNTGt4yubjqT7YIeCINcLlPtXnbnYp08C00s08yuCSilkMsSntgSSPS
nbY5iiPzywxDmDUxdN5JCqlRGq0OxQdTR0WA8pduizLedtOxbCj3M2C/0VfKzO01kOUkJ8l6cJU2
c6dS2gwm0wDaB2beTh3rJ3XQv3FaeMWzRU0xyxatQTnhY+ON5GrHAKDoEOAQTU3sCMVV0+tHjur+
KeyEMfvo9Ao2LuIGyQiimg9yIvnBkN/jBW/hdN4aicqszfpY7XKEbPnNMblLMaSVK5reJ3FgvpKZ
G4uudxCee52mZcGYVO/CjwrzAa4xOKjZdh7x8O4BApnY6R2SNT5/YQAQHL8L2XILBRuZDBnrQGhK
Wh4N/fHMPKH9Y7j6SkKqG1dshvQEGxO3KEkYdk8+5SUkQnU1m0VE1JaBVdS/Ai5W05Bc8wljoGar
whDrJnCvHCOFYro/USXB7EKcE1ToJGPdDIAyiZC81ZlB/+MJKkWPiZL2lkDrx7JsH+oQLCsVUzWo
zKvNhgpllNl4Cm20KG9pjQu7zkX4SdYbDHE6zorWVTxLmek103K0oAho1UMF8cHT31IxUjPi48oU
KrH8C3Pl2pjLVw7PKynm2TfT6sYvfE6si88BEguxPW6S3Cth2uHp5k368i4nuVvJMLPS5gQqn5a+
kV1XI6G0I5EONQADOB0WjtL16BJPzzj3h7Z6yCwtxj9nfbTcoUuBJCjCZbM/rOssb2k40dJXMlsj
6sefAkWUMZBFvESg34yJovg1V/pHlRZ+ESHbbnMvp6lcGXBPkO5+BOaiRzaf1U3pzH0/C4CaTMqq
RmDksZx797mUr8AlwSRU+HibBgKWZB/m2Utvqh6hFGICLpsrL75W3dSGRkdj+EazMVTYTEUWRcJL
T/VnhPpjbLC0UKudpcRXJoR7sGSBcKtCvYoD/MZdP+zwu0sEJsewmR5rRIWyhf2Hel1Up/cySl7N
tUOY8HUWV9kzg+vZUrCYMCk7nI6ssYB3/xNi84PLqOirkSgHCPOxVvXFMUJ1V2AAgDD3VYEwOCDL
xTPZ0RLPREBtcT0qJVztNna6mpVLJEaepVsJ1vYakzFAo07CeE8Gwh2libMadEoCXutNuuoG7YTW
eE1sHz8GJs4p46fChE7XPS9zKKBebnYEgcFT6GEsEp7S7JEx3KLnfBCXU6aqvJaBcXZsVI5ISJ7T
QdWc8EdpOC5YqIoAECE32zavIfno2GEr4UVOSRrP8/4drcsmM0Gb01fBI8iMCe1pTCZIQsRzZ3e9
9RX2kwjlJ1HzD2PMvElFdSWejYgtzOw4TLVdCzN86GWoTs99h02nNJr7Z2ndZXQrqfY5PsUADWK+
+mQByQsLjBl2nhbJ1ELMf0XxgLdf5Cgxml9Z2A9avm96/ZgyxdVjeCyWvgnlnjEBfvlF9y8higsv
oAGYf54eAz4b8Rk2bC4N7q7pESj5MTCqVD60TMFZv9w1SnfRU3lnkngKE8yWdaQnKoY+Jdj3Meu5
Cte3btSTp1fXzBecbhXVtZxYlEURU3viVnRpa2V/RosMuahh8SkcHWscFWRlQnOs9iRnhjeNTARV
BCfVBwyns9XrBBSxUDLsQhlCtYlw5sLADpI5KMh7Wv0NBhY7L5LEGKiCIk8aytAzU1lab56lbwtP
GQMZAEJaid9f4+kCEJHS6UkiLEenhaiiIBy2B/wQhb77HuhqerIjE8CvDO8ZAfvbHMMcg/Nu0B29
QQev8EVUD7u8BvbGSzGbp1/AQGrwpLWHTmdCoVWnmdn0sM6TsauYm8qpzRIL38WXRosEXWNwYrF+
6eLY9AZYHYxd8YuiL1Av+HEVw+gZQNgxPArWiVhrL6OF8wxWL0LsmD0y8mWCsIDSINa52e+TgmoK
2YmYdAyJAVuE/kVm3DWI3wa42IzstGcHLdYr2QQLpVV1soz6XWHw5j5TWAKKiUMEOxqCdt58ZYaw
WkpZqA7UcFtyJRF2WH/mRNyqSkFDUOzRsSP6B4eHabWk4oaj5hDlAF7WC96POlOSmtpw3cZJV9zG
RWUIIwYtOpVuasE4+DzpHkNkwSpe7+349NWJaDwZHkfHdLLkvWWK4aRJs6/R8yhiIJTEZucw4sSa
sZv2KuH/GJf3bKicvjCdrnJijAtCXKgZH7oShTzG/ZjKrVbXArMsu8c1A+35op8FTfhXZupmSNNt
2+PXNHxCgnFDzfzJIECpguivmUx5ZVyltvTN5Jg2lDjxgJ8nmgAui1S9N+TqVlRhBelQis6Zizus
V433dFH+42m1T4GcLNS1A9FMDO4ns0fxI71i3PCQKulqqtqJKAxXSLO/foGm03zJBuBDrjEanXZK
AcW80l3ohs7QfJppSXYIWFUDwe35aNWJD/OJY52PW5C97uV2mWgVU1JMse9VUi8ld4BI2tETo/Gl
HqYtfMg6zW8yDFGpk7x89beWxp3CKBmFPycQVggUz9Ko2jnHqTxIu0ojvA1YaBA26NFHJxQKTAnS
iZhBuiN60pqHoSfIcwGRrB6q13OZAu1P7/1n8xo35S2GkKLzPDMCL0eJ2Kam5qC4NzkGrbx5kxYl
TEHKRX9itgcd4CubXqJnuDM1bj5gwG1RPGFhnZ7zY31lWfqhN+kFrhqGaXTlzA7EM0JjvNeIgSd7
LmbqZpEul8jqBjdsl1gHVx9hLuiYRqCzfji9xXv2BYiIgOG29uS8X3xPk67wabcz9BLMSsEGXcwX
NhyT1d6ELLVEfBIWyVDzB3MgP+H5PyHtPwvKZKDEuhHvUvvWLsgJeGBmjf+pVfvDPN0K/NyZjs52
QlsncB6rlJNd+oA3Y4+wLMJZDHIg8HiiztE2bVrZhH/GjCE4XNP+vlbpSMSdgjqlU0dPJg9nkjH4
gNaSin4hf05VMI2fkagEzzw6Uj5Rr4Bx6gQGRHAvjx1Psyt6eFzo8aDzGAmMTa4l7tpOOi0DxoMQ
vUIdu2RoDtjiNs0xYZ/3ckPv89mNfs6RM684i76+dEx04bijKgtdneFXQY6jOF6Fr97gIGc407cB
6NKuoejiPsiFQ2r10NOhAN07yiE+zRJTeNIH4pqUpOit1nBRaTkdmZLJov+cX/vqheJA4aJbvBoh
EgnfCWT2rhP5OIy9hn1ek6b/KLbw3Oh2XXGcoLwzsKoWv4wmj7iyvlM91HZ6/xJdi4yVwsBL5gyV
PzT1OHQPETA9++7w2G8SSEZ8Y5V4KGnPGp3qO3ZRACuJk3NFV9GXoDyiIijLz1n5MP7JassQAf3l
hJ+30Wk2lKhA6il3MLrEnNkwfiBGTvXZpA6Rh50S0b2t23RsPlNx8ta7sJX0E2nC2yib7l0VYOT/
wwz/TcBZVFxnFm3fvvWddK9lGe6lsUuh5OtjexA0HFtveTH8yIyVsyTZKhIFGefcSNNl9b/x/ILd
Xqfu8nY1/u8PqqQRxQ63nzq4MH8KTIHlJAIFABCCPfFOrwSvpC+3Gb8RfyNOZ3GhEGUT0a37yxMb
CfBaxGtZkIqXBJQvNpePEXHryNi6jMs3faHr5/Kn+O7SxS3jsPY0q7v05On0yNVLy9SBvYhPxM9c
TSGcJGynqQPiGKNdG79k/VUSACS1hkg2QYCgq+6bGpVluux7OvJydcWjYhy6o0KH9mxUnJGzYBYw
qPCkZ3MDbaKj1miTIA80UEQ4nJ85KT5QSGpzOeesniFAh2bN51Vksh4HMb8mA5BhwlYT8D7pvBmR
L0mVvy6lrruvAhRKyOyirdmvueJJ7TXtb/M6Tqgg9kRnwBKnocen/d9F62XajD91np9hkr1m4TpR
LiC7cJPjlGA1D0Obj5IIEw3ABUG32AoHsO2NRNouB8OMjG0eJtuwiB4xUoRxk9NM6ho5cEVTTNYF
eE5DsDdXnh5VeHCQvEZfWUT9QchOHBCbyqq2YehOTyxKC/zo0zx7L8S1iEaAib9TnL/XIu4dPcqq
foH02aGlR24BQ167m+JpVJ4u35ZhcRqMeXnvwTmxmp9+h67YYdtD8oFMMqSoiGyUAnoR+jPjN0f+
tB5levNBW4bxO6UZPTLX1pB6CJWZU8PfN6Vd2OJW/FCjY54glMwXb8iEm/Y8a3wYfQq5VThyLMui
Tmg34bnw1we+ba2V9L6Rgx0xlrqfcyz5InhWqr2uZ2OnfqwAm5A/+cEQ6xJvia6xdVk4r2S6LbyU
5JyuskU21NMyJX9p9YjHwhOrdkNT59SVgsXbarnEzETO3nHic4uJ5wurat5bWauvmVKk5mJaZ0z+
Et8RgMKQwLwMv5Yxk3e1+SA5sHV44OinCFYckAZX98EovJW9IdNKRJfOQoZjxLiIY3iqZPDMiRAU
zMesaBsrCvT8Myyu9UKbhSOdCAVY2g19iJCFN26hhE4Lr3lEWByPHDg4+CbarqcnXlKyC/CnESs/
TSHB6rtYpcXlFEOWlkf7jmBAXBbrCKdbtH1Ym4ePEk14TBW74lotrw+PhmCJ5b0VAQgN9+dOeT7o
XkaIOsbvek+tquzhoq5hQgZBYOMj5wMxnip4JYQ77u/a2DUVlw6fM9WQddG4hbsyyABrquOE9/+0
OFk/Qk1EmlKBW2ZXI+WWRUWDK2v1JXA/rhecmuA1lM9Q8fMra0dA5mAkyye6chSloSfEf8Sy4QTV
BKP+pyw/JJuIPTI4vJOjKNlO+TVMPtcPMaVGpX+inwb4xzChzS+AviAjyx2Wz0TFyzKWRWWjiL+j
ii6fMrAWNQY4FXLSPd6bARZmZ2J30JyTJeQl8lEtuSano872e7aI0ZrnLRSb01CWJMyBh9zpqHFi
NtF6kt/bQ4qCOlVi1NMmM4v5awlf5+EalnkgKQqQLSd1gTkQhGT5qPfXWaHLZMJSghkt7WptLeB0
wjwXMB2LrRUBoq/AvC5OrkJzNzJWQ+ILeSCz7PGJ0MofnozWYnZG19JeDbj0/ADOzCr8bsubBNt9
Ldkj+TjDcIish2ypfjrCyhg/2+j2jHbGci+WUzn0TorulqUwWLO3JNy84QVOpVdaOnruQE8lL8yD
KIajL5/neoSQ0PPcoF1NJsvU/ISuReBUGE60IoXHiXLuQdd6+NhP7NX7a1gdZe6BJV+Cbq7PmSVv
J5N9IBUBg4ud8Gw+EeBfJcl4fRLba8O5OUaadoppEuKXWjFfSNqFniJvxXbX1z097HXILoOJ0eM2
Fz/wjTJeiiMVDsPlo/p7eGfydEh2kNOTQ3JYcXo/8avvGI2AnfmGl777ljNd1fWXHdD7l8IXvOjz
6ZNX/02irk/8zREz5fKceKk77Zm7iDbfGQNHuwsqIJWHz6j8zk3p6Ds6YFvhvwf7xbY/Ai+5wFdw
Bts+NLbn8dUDMdC219kX3wqQ6sM4seudFhimQ5juP7IklKA/xFzFByWY/40beEO8LmirJ0iqrrjB
nsOuvJ8f9ZzbcMhtbBmDxTHt7s20zfPkEIzkW56PGQev9fGz/tJhCARH8FDoocq2Pz4OHp8AKTNu
vHk8Gg8bWlve/Xzc7xzA29g+Zc7jQi6vfagPNAwOhkoO7/gsuFiVO7cg/Gf4lg9BonszfNH9GA8w
39Gj7cYDto7lqT9w6mhBSSqinZ+mgFf7sXinr/rALrcXn0bVxmmBDyo5MCcEp7z+MPbhK3x478sW
8z0c9MDXbf8lClIX14bfnIXI9Ap/PsTLmvP6utjHz8E9ftb2+WWy/YNpG/7iBTdm+3bgfZ2c1A7u
fOS+fznY2ME4p1O6vYvuqbgwHLYb+/4lutCGHZJ2GDd/wa53wzPifXvxJO9+x03Nx5r0gVXN/n6D
Cm2T8uFWDkd/AAHRrfxt5avfZBb54XuxwTe72EwgyF7q4UqwqfzqHm2iTXxHAfFuuNEmBXZ0jY/x
PdnE3vOWbbBN4PvmXriHCOaYW47iL7J0nf5M326ne6Df1L4F6I34ocGdNGCaul+UNzbhMw7kdV9+
/5vt61/umC8aZjZ26Yy2tUM8ue2/2318hI/WbvstQ1gnescz0MGrwQ+99P73VzrX/X6P+sPGxseu
tzWTTDs+micQkXFPJMYG0mHlz9trdCM2adO/Q+N0SBhy3o7dmUbO7lyQQFvds2KC+TsO2Nag/WxK
R/yWvxkuOWUw7/JtBhs9mInSsgMIPJt0W//G+8Fyxt18EAIhCBOmJ3a8lw+gA8y9N1/DC8TLTf8a
b9VNfakv2Ye+KSpbcQhU21SfVNMCj5oFB0XhZeYhVqfQbl/zl3Wh0r0eZLtzKjbX4MvbxRt3ogtY
vo2c4A665o7nry8SRy+ii8X+BTB007yEVL2LPRsvlLhIlLh0MS2hC+Y/kw/sUTHeWrACTzn/O9J8
TWU7A7usxUdkUgfp27TchUAthVD6632yMEJYkSMlpmJ6Yux4pjpm6G4R9AfmQQQso22R7ZCWrmbl
pPFh+Pw8Tpl8LODqrv2xkX/jj3KcTZBBKSXceOXd1Y7cdnzQexUPAdO6isLoazEjnlt+B4/d5b7l
Ru72GrN0Iuf0RX6uh6N8gNrUvt2y8/qrodfbCLJtd3tzPvzDh+Pdbm7q3/5uLX4Kl+ZqwnYhWd3G
neBIcpCLq8e8H/f5MXRwK7V/93+3bWqzKPdb0/sd7RjSLMR044ubP/1k5fvQdMW9uMcHadzHcEEd
6ciqBhy5DC8VOXvkXj7t9wPHpO/dtlfT2eKXgjks0UyAKna9AdJjT3e2bd+2ruH+3YPgyaEACQkC
4av2JqCv5PcgYDZeksSDDMbmSLf9DpQP7zmYmuu66Xbzqtt0lrflLbUcJhH8vbxNb5NXnuKt5Hn9
r+QB2LES0L5Ib9GHxV786r4w0zD/8cdMV/mqcd1z5ZhanDt0/Vu1mDzbMICwTVLfp3vpBRGR8y0x
3azjdQkKhNp8Jb8rapNX+7jaL+EJvk1k/GjcqKWxT2YsieznK8mBELRf45fKDr6+bv28wRCLMTID
hhAVWsQ9g2TAWfwhEKE07sp9+Z74ma+6sFns0H3hd9wLZ9gO9uaR+A/ILGsP6K33EIfplowkG/kW
Ry0HvDm+Gvmx3iXWhqrowDVii5uPL4TPP4onc34bAe9RPiDN2Sxe80WCoNsfvujZvfVUhchjU8a9
pict4H4i9MnX/y3cD/0BXzZHCtYfZu7e33uGke+c9Yd34wi8bRsvg/2zXlXjP3ilLooaF2/f0/QS
v0NC8R8vcLJsLnpnPEr8M3V9csA3XEbZJrY5Iu+B6Hofk9O7mv8xeB8fE5t//Z/knUA3d0IAAu7c
eaHrSYlFJqdac7Dsb9H7Li8gvLvFhcS6qXb/KKE9g8OLaDY/3b299axn9dhsnl6zwV3pWLmVey0d
VHPceIO/bpt8+5Vuv/iU7rfU4whbf0bqeR+9ewqK9aC2WULcycXuQE4D/6L4rdt5+rldoXbyCxzh
s/Nwx3yDC+4gmbZpNG+a96MfNI+EtFN0jLFMupgHhAUg6B6kMIFCAkmow0Pj4/N+8IHh45uchZse
0sbh//+v8xXD/7qTMGl/wUK2nxfcGDkc13C6dscXYSdtEZm7hXu7Mllh+8b+iuLZA5+b88sEzPv3
huuIC7nKr73KXc607y60ZS4OOAJujMhuxyHnhi+jXfo5F8L4vV4z4zbhKBG/48/kzMm/L4PUGz7X
g5cKmlk/5qTWljSW01quhDdI3qfOiy6IVHb9jidFtIPdOOtVun4vtBCkT+1RFdsCjw+C8OYteQ+d
4EslN+WweOoGR1dO//XjVred3/nFRtzStUO//+8Vrhdf7mD670C8ueR+DxEL3Y5DIOTd4nSL76Ej
vLb757vlbtebnI+cYme9XKsj1Bg/f4Qn49LbsGx3sa+5pkObukc77FiH9RXhpUMTt56boIYOr3O7
flXYhF+Z/Ys1hY3T/Oabu8x7/JAebV9I2uF5i7eO0lB+pe9x8n25Z5RyMLHkJQjiqL1op25vnQqH
Suwceei9rwgSXWNbeMR9nEBRXprL6mK5+Y3ccX8k7sSGB3BuXOlcucOGptLG6c2je3Y1ew4UFj6i
WW/cQlWS+IXyANPrv2fH7e+vFcD+X/y6bODRsBH+vRnufvtHDRF7KP/c5By5sCV4DHya7h973ntb
d9I/tNe2cGCfWFQLvQ0PYh8fcKBzx6BxeR0Sr6hx22BFvW3rsP4cY9duYbk62flv5EkEvB4vON23
W56xi2Lm64vyq+EEirfBV+Pcrj0/g2DKnbHRNt0rNj6b+a3ZSRuNtYiEl8+dGFAHg6pd73WueuWV
dRteAcCXHX11LkjqbtoYN64gR+CJmexsBnWHzkXrfA2v8SsOR552Xnf/ssEG4Z/u63721m1qb7zO
V+mWwRDd1XsAVNHHofqzt3+vLBB2+3H4aAO0Z+Dpdvsujn8gBLVHzCHrl3pKc/d4VbFJBP5iVfpp
QGMLa8uhadyiPfCSG7a5G+MSspzig3QjlvDYv4/f+aP+1jo3PFmX5ByzRVl9F8uNg2KjY/mow886
UF1tWcfUbuYLFHoNQBp8yBn3M+WXuGV6qmJfJW+Gh/mtVy55Sfuotxu/8avH9c9yTRYEgx90hr/4
ePndRvTH69PTvfllOWu3dq9IGd+FMzGqUbiOu3ZO9mqlfps1YSAjNDZ/fEmgp1MLTSkv8Q7KShEj
IxfINqSX8O89gkx5V2GytxLYUI7CFaEQ6zYwX5/4bF7mlPuouvXNpcU9yxhs2RuD6MTDRvf6ivqx
Jbfjtcvx84L9JpOk9VI8C3bUzTQYTvEI2M0uxS5P8/gZr/ce9sL8haGCg3Obi9zJ+bmUW0WlbcN6
s/MEG7YQfxF06BAFxj7LjuFHckx8tFD8/LW/yx7x7XmP7qT+VO/qJeLkLnzF/W65hHaq7duYGzsT
DSNue+7agr3QVwFCOoRUuND2Dt8wjnkV/IPY004CnfGZfYYIKCkTPIglL7qjfk27YouvSf0ys1Un
3vPyASXM04+hZ+20C+HfdrLdcZU7F1+1L4Otu8028o07l6UTuj3ibbt+kQ4rqgdGwagRb47E1khR
IVNb8CCOw0NajUe19zKTcUbBEgGzU8RocxsiqypgHQOBf031tQLpILt2n9Tv1Xg0hifTuPJ9rWg1
3XTboSahUX2P9fSKfZLfVvrGwnMobKaDkO5DYl+M1BuhuTAh/laqZi/AjowR+aMptQ0SNJ4ArbUn
6B1cFdHv6dueMEZU1kUO6pO2f42BqzldO/9l9s1tRfnyLhDlu54GOGwjFjjW4zGr3+TkmpU4cTB6
otQ/PkPJHWncx3tOImmHQQrR21oCNk4UV0jNCYeAbIwqBc2D9KTncH9iPA5W331HxDnKmZtl+6w8
XUTNgBHuWzhy3BfoaTFyU3jfsCplrdsYRU3V3W2eAFNa/qkAurVJAI2HjJzVz+hzeX5giWOHUg3e
CLQPC2w6qfFh4RvP8iMk3m504S2JZE6L9bJjno1eFa37p/rUtis+zfvvGc0Dk1VCBowPnl58Nm+T
Vb1qvH+r1g+ZGdTPqzpKXGQAYzW0cRX0rIctKyvVuxCr+wGN21Jbbq/IZyV5mDIM8u8Kdz95Ha6I
lJHSCmhP3b2QcZOL0qvO/C5kZt9BhV3SXTY+VPk6GEyj8muifQJJauIfrK3NOuudx58+65nHfsom
soL6aCVHLZnsrLovk7LTSWuRY+HylLGT+WR2Gq8sLLhcQ174tZQig/o0TIDYbSuaxDbglSWkrtDp
b0+c8yok/AmEuRyyaYuKaU7zLa9fqVFVdeJhxpd0QvGmfjx5+AlD2bwn4GKFSvkkGUKtc67C6PDv
xRWGW8S6pBF0GuvSOWOOOTwwHH94RafBywCH5/SjO44V0yl/rH90/FbHbdrCYlhQPQCa1Pcnzdmz
IXEppGpdlpdWywi44nqQLqE8QZzNggaPdlzB1XspEYYEvNmV/blpAakIvkPr6fO4+Nh41LH2CRo5
DxkUnWHXx35fMqQmQMdSReA31Rdo/ox1G0rJtmzhc2EDpfWV9ySNYVoEF/KXM1kjEX3FHlf9Lbzz
txZHRjIfdrtKugskbaPGSlEWi1iEKYJBqRdFoqtUAOn9o5SRsVgPNBR2j4PMM/ksiyv2O5BYoQ/U
wntHesW6O3vzog7P0xgj2QQV7/Lcq5XpR8LkfzHIYKF8lT+HyXjtE3GLxYTdym9N2xFhRr+Zz7i3
N9jw1IDH07lIZzRiVzcdEFKtkKP+URVvgyFe8nQnYzAQJ7sVU8atAtA+aBG+tMU9GbEmjT+ZF4Iq
CquYWiwwlpdeTe6QjFm4UFlvJh6JmHB/JQxBQJAjEMSyeUwl3N5kua0DLhVSr2bCAcvRyB5ZEFYe
eUxj/4N764lzThEhcJe+0izCf0SkURVIvqDjMbnXTTnbtXCNoaSm9ULjOsvbtTufazbojKVUXxhO
jLv7OoyCfNAS88Dwq1uw0KMM0mA1QEZa43VXGHg9R/UYQ1D9JSo+5yh3ebXrjBfajZU8yZ2rHJUG
LWnWpDjMnbjB4HOEBlA0yfMd5g6TIZ4L4SNJlCBVmFeNBnBOwWUMyxezrt3YYsHTiW9lc2UeLNZv
TXQTiIUG1dRbiOiB0V+L4rpgCkPpoVDIrQnf/LOD5pUCP0RfbNp15kvkAeO9fTtj8lsGQ8Jspo0O
okSodyA0GGHrMxLVLnXaSfBk9fHs36V7NUgM1abGi/qbMWEgBUOkQfvBmVLpdx1tcKggn6B3ADeB
PGOLRneZdDSMUuTx/uB5jbwP3RUgDFhaYLJSM8I261KyrUE9h9hYyLr5F49M3ercNhiGJDLXWE5F
0cTTPcSbFCqMPC++cZEafPBVwxFxnhfG1/UueLYL65VyHYAxiSEro4/KhtjRsEuYGFcbnF/pU/CK
PAQ5/kzET6OO8ZEJUTFwVFmpM/btK4i9Bt4IUQmDnKOkfCzZ4nEESTqjEQZzNfmBWClkTMlTEc54
x/Kt203KCAjIINTPTKSkpKKnT4PZUNwh+82jdxGrBgtGlyphMiRPh261JLGYKbZ/ajNzDF2ZK+Hm
6RZAAGyMUlS8Fum20nLsTOyKbG8aBpLdK9fDHOPZIv6EyfOYcB0qMEAn3KdlJIxjNm/XaUfRYGSO
kWNpQIKBBpBlcGQJsnsnlfDc9CyZIZs8Kcu9lQXb9SSaRDCSTL+Tsiu3PHd37QxJ/C9PkVMmb+tS
X4hDihcqLoK/42Urp58qsyidqXmnfkbGnSHW/yeXdwRuTk6iz6Kw6FD2JcHCVGVRiM/h6F6nXJOc
QYdHEoSXm56Ym2a+rjPZGgxkfmZoV2NnrUbC7l5G5Ax8VfFj7N8E9RS5PAueUQS/oz8O/L5dMu7G
1MtLjlyI6L9dXDoTxpRD/IeVQA3+LJHOAHwp4Zvxkbef+qmq2kOtJEdRzLcWLH1HmY54ILZPHAG4
csOJjgDTwfTetdhT9Mc6qf6j0K0H64h9OAS+lTQyhNRJ2X29epSuwzGaQTKk2174wBCFymTlv0Bl
Eavcm3GPEEpSSZIXiVVFfBtbNlzZO3HGjHfly/iCcpAoaxRmrHhO8YwIq4Nn0H+y1pyK8OO5RJW9
dH9t9zYRn4LO0P6POrKk50a6Z1RdWUR1BNMSnoKs5j4jWASJmAcTH17w9DEjNOH0JRrwCQy3HNpZ
m8EVacf9f1u+DNZjbH0/skRppP80jKQyhlZhA8qZM17nll+hShgjp2TmkQ7VqTCYM3bXEhIVTO4J
CN34WWu8JD0mlKGi6DQjODicARE3UVhEIZhPiCH6QkncSf5aeUi9P3XkIOirXpo/yqqeMKh8it0j
0QjP1toz2vW8u03XCLlwlGOHrD/fClX7IN3AL6U700CWWU+MjSTfn4z4KV9M6bGuW6H5DvGagwRi
sKhNCj+J6J+QoyvGnEl+6aCj1CjMrFMKWN4gcoCf2tD6U62MGTwJqrFYhHPa/ZXzgjZW3wwshCn+
jgyK8/BW4rtVKjQvREckUnt6LhxydfCcoO4z56wpUEXW/iQXvmQk/6Ak9GnlKvKPPFveQC1XwIMq
ILMt1KudyunUgoQjBRS0M+buB31GdZFg+5IOd60mmESOdx3nTs7hLagdUwiu3kSXrwlmJvqjnZnE
cX80A2WOZh3yKfo3j0w+mHwtqqvzJ/UZSZrJyFAbDl2f75BfC4Zw0ZvlTv3cYgUnc6gMuL/I6UWf
5FXUiQ0XjMfjuoie43VN/szIqPqPiWK5WBCSNvR/niTlQy5cajl2/sfSeSy3cWxh+ImmanLYEjkR
BEEwYDMlkeDknpz66e/X8t3Ysi1TJDDoPuePLsqLGpvt7D6nHiIMXMWjHFcVB3RPxCPRDRwf3FEH
D01cNCIh4qiubJTh9ypyKB278DD3PfpEXKZVv0H8zo5ge8x4nN/0Vrbzpeq2Qa8Ko/AHRKfBBBZI
pn2JVSHWGR9noitRwNuOh4MXE/er5wqEBeStpPpGKUlkKr+hK2t3Ws4IJfwcACBSkthxa7ZDxviP
zLQCC+tyBJmXvoEEDOLh6o4a4sNsowZURnpqEa5KjhblnJLqixDRN2jkrF1jjoaAzagLxUatQkq8
kJCjNLksqSgd5ngDPVv3FCplIPEznbhI8rFOhSlI3i6N6djZ6+5LPzLkMu3mmlja/i5MnrNU/Rth
cijZ4CEHmnCf5ky5CAnA9NuHhQAkwidJuwwjPHIszT4Vs/lC/osO5B/xSajqjdrSWqIaSytbVfFG
SvEhvApl7Fm9eBzf1UCkKAcsggGlG+w5b6WBNg2ao5u/kmY18vkWVGkM2ps+snrhYhzvliRExjzE
8kFoEIauEweZX92UrBmXxjLC8G41GmJkzluGINJAV/ymxvsuphEhhLZkuzkFbQZhxuNoFQA4NXdc
y3jK1YvuNXUfXerSb1lsmJSILaYTT1o72oq/tNA8WSYy5cxBciyo28DvVM8gh23WkhxmWOc0AB+J
e48gpO2gVS8NbI2SEMY+T2GYfauUEca2F/p7EFWbmCFuskXXkFDWwwA5XXpTo0bDxkb7pRRzYCpP
MRdvRkIVxSo1OwgKlrjXabR+mHjAZzrkJ+0yZvsAzXtHLo2IyYui7bbCZhsP63F2l3bRv/YSJKwX
V7x3aJCRnaNvTylornDKcXEcHF2+moSK67AMmqi2SfOje/1SHeaubh86wmfy6J5K/WYP946wUjzm
a1+4bFMwwta8buqWnZ5fs3vrOTtdYH8aDp6xwFnz8QpynrVTOW8IrvQwvg8j1SxNv5EFjMso5ak2
i33bcNHISxuApioTFqWJIdEmuXCesMGu/e6YNmAX/aXmdEa1QFuD2xgEktxmB2IXlFnPb5jHqFJY
lu025f2J7IfZqA99g5I1IQKN66wn1fumdFfSaK6IzjyPoo7uMs3W2oxxlSVErxR5fnR6SADHOrjo
R9xesVC12KRGxugQQ9u2L/9WjmEz8hiR/GKX51ZZseDt2g7EIdY3rFdBvLMTGjJykwJcQHvzkub3
JCNRFEEZsg3JKBtUVBYgxOGXPFfMQQO2KWttU31tcQi3hf6nr+K3wHzxcXrW9SPK553azmXPxNdS
0ZCZ5i3puqNjI78NN2mQIEj0iKG9GEgDBhoDXVXxYBJ38pdHZwamkBDW49rFpusSVPSrdhIlBOxL
ynqKzexjensrg8+cnmMmmyVhPiRXcZA6jAxoakrjqQzV0MSVML5QuDCDzdmoRLEv8d7lo+RDD3hJ
FYHjZ6voJLdVh/kAL1WbxXjIvPjc5njFKCBQy5HS4VphtHBF+uKFq5rMlcaRT+piHZJiZ4ju2Y2R
6g3uOYiL3y7vVupNV7YNQ3DCcUhSJxP4+cKjLK3EYFhu1Mjp58UW10HqqPRGGGI3BG7P620gw7/q
Hu/RzUf1rZ4MlEmpt3HGH1U/F5c72iI2gh4Wet8JSbLPmlXsWlPf2mpmxzaRRB9F8p9qqCOZD0Uh
aRMrS4ql10yksi89t9jJnOhW/q4kS1pP0rnqFUITzVItkfAMFokUCCrIcOf4xnoL8WuQvzWNDFP2
I8k36gVQr40SaIuCxuqxXPsVyW1QvXUkLrFHgRNSY9eg3IvqZgJnwRMYjZm2IeHV6GX149H3sh33
xAtJH2F/7FEVk9VGTNaHb+hvnPecjyj05VZgEfZ965Rx2RiQyg2BJ7zEJqM0UHTMHdA2GzVQ2+xC
qm6iLm5yOKkBF8xnMh+eQWAbQqsQcEGqRgpw+nFv+pDZ2r1hVRfRXi34CZMqN0vB4jwOJA8xl1uk
6kX4PVPciXHzxxj6nceUEeDwkQk2e7LlWb6wWy5/JLgNlRyaFfBj8vKWHZXGLvFNzJ4FT7r3l/dB
SfJwyO3LiCGo5jyJ3tWHUl2KjN8NeQvS56bsxIeSVxlGT93yq/BnXCI8MA1SPMSWfLDIWOfrBrp9
7l00YaWz1NgTDYxDOAEXNjoFV3uVrrmbebN71bYdFsgwnJSdmImv5onjXEr4gNW8eRKcrBGUzjEO
3sLsTwIjMF6rRL471JWYIxcA+SHMnKDmlzg6ZSb/H5mMZnFsgGmj+2SrqzVdp8M7I81o0aGql2jg
j8jSlfgzQ+rVGEjyW5dGbUoBkpPafPCF2/JZoZjGdEveXLoLp3xYdthc1YiiFm++AArCKfqNoptC
xnTOb4U+Ks+ZTetLWZ/TdB9g2wds4A30MVXoAeHaawUM5XsQVrXhxuFRI5dCBs4ngIw2c2CavBte
Mp4chJzJ+DL25RWdgnq7kJ7NnBP8Uw4ProYdneOq4PFTu24n8sMU0az0oQAJXVzgMyApTPQQOZtr
WmUrMEel0HQy+3VsjS0jmztxXQ4YbvE90FCEuH0YX5x61TS84aeByS/pcUvwLGr/0FnUjpN2Skm/
H6Z5oXn1szdPW0qRSBxAU0Gsm+E88vBuFjHUv/1RTIClUXwGynpV66Is9mrNVIZUGp2f1HfqOF9m
D4KsP4PwDowXHJukwT4UBGhyDAaChBt7UKWJ8lRkv47Okt4jlemaA8b1pXpJGFFPWcngJSi44qaN
0vrZpO+UqAugERVtUlO9bWvlreiOlTktG6UYiYs9jZCMedrSmp/4sFrDPdDHlYt9XJjniMXcJUFX
qnPIijAhIvPylqb2JSa2JgVK+XRqGpeA0FieBxZKFsSnsWVYd5f/vvXuXoUpb3R2UOAdK1ICeSS4
UtQhnDn4SOXRbIG7NG5YFC1o5U9AS51F50ocn41hY/Mu09eAK/I0R78d+r4mJSs+JbYJN4eyCcjp
MbL0NlQ885s8mlQG/ae6xjP4MD9BSG68utZTQQ6tvmj9v8yh6oRU+4HCD3L8G3MDyxTSIWEVG727
O39tDNO8oCuj7zcUbHLYPkb0hQqUULt4YvX7sRmOk2cu/xmbbfPE+NCw4wb8lgwXkeOX0Daowhvq
IG20SOrXuRF9WFiNK3DpAIQkEfZa2jrRUwPRJclBbfA8pIIRZKIjvAPb9uWFQ7PjIunZ5iUW5AbI
UU0NgTyVOzeldCIFzstXGrPx1HzgoFCuJb2l0GOv8FblLvJhXXTzcwT0G46+fUnZmR10ZO4O5qNL
Vp1+dbJz5uFK8JFw2QAl3rPZ3sL618ywjRNsIfYJo6v6H1VXIHx6A1HOvxk4xb3QI/Byz2U/dSgf
ol8Mv//uY6f9HYX+XvTlZ4Kn0M3Gvy3JYZIlQR2zvlrg9PabbDcFi8bMsMoXHOCUZsMYJ+jd8qJF
yJNK8CNeAwddvxjzF9PwV4VeL9G43JReOvD7ddH/BlEEucADmum7atbJzPRv8DzgwZvGAdlES8xg
0EUfNSH8BgVFjTMcFGRfgumNIcdnl3avNMJuJS1P0P5jc4qbnouCDHoXbS1XvSp/Kve2fpcT28Mi
4eHMDbQkEySVRHCDPtXwWc71hZqB0rZfmpjOFPYWcO8XFXUgmdpI32IS/2pb/ymRNA+z2Jm9QcYF
Y5Mk6Hp6APVOHRWG8EyYJzhTOv+mFhXK49dq0UrMfKtux4gzgngTwi37CBFztDV1TDU1BI/Bt1Tt
LZCDdOB6AIQEUSU2jVBJC4M/QyqfF+gUTAegpZK5ArfQtnbxYfDrFG5Aa4mg56PKfawucJcQkL4i
nrB+4YAaq/w0p8lWfQMTH3MFr6kLR524IL6QaxURLx4Bwn51IFoahAlzW5gyPBJYXCALz5hggyNa
dQJOH2kCE+cdXIrSxiEn4ZNbuLI+/fhP7Rx1dCwwO7qNwyFtX4YE0h1LMkkhe+E770Yv3ka6PnoY
9TTEvD8m64g5/YRlbAUB0zIeG5qr5golYw/h2XQ0xG3Cuw56zOM+8957zOsuN+JgJQRHbxzYpaFO
IJWDpRLCqKsv/O/AViOTx8fKpGxRTfqDBRrvOU8Kg8rKjMjBigZiXg8bulTHdf2mc1E7Qak/dRVP
gkgLNE5o/gJSN31wn5aYg9ZaRq2iUNlPfKKRKDodaPGQbrlNA7FCHCL/ZvK7QsgGYhhmYmn16H8r
sgFRmtGM2QPkunR8JrXPN1P9u9HVf4vMZUmme+vNL0lBKybg3BhuwsHfOa4OO7d1iCHWGbYFxC7s
YdO6J4xXOP/6fp+6azW6TGgQ+eE03TqifCaAZ8JQwcSVs3Zb+E2cykJbUeIwJB/E7kke5A+JK0yC
v3FpXhPCDSgyR67I4S+xcblU0JfUMg1oAz36LcNsXheCW4CXyOxD9h1wrIkoF5+GhaoFiSfkHrei
VtQ328drhSMZp233EWnot8Q2xPeOdQWPRXKesS5Npv825dWXwW0xU2OAPrgnTtVzaPtl00rPCvMc
TLiBkMXU1Kk8fIAbqfkv12EineIUhOWq77It5/iUzQs9QgnYniaguyaaKZ5Wn50UlK444iF5Ut9A
4iBGmm52fqwK7t9bn6yLWXxGU3gxER8VqLRD46TX5VZqsLLTIbanbzHxmc4efmiR84ATP6cq27CP
6gV0qsuM3bFV5y5gsJmz/wQ+xL7aTBHFEx4JsopjBRo6uI7YJOcBwJYgjnpofnLna9aQmtZ0iG75
2ebu05fPanGqKSVRRiHdwgCGeN4wrw2iZ5F/x2XPE4oJjptzNJlwLE4LBpUEmeS38iAzIfHRMOl5
hCorSjRsTImW84tJQhKnPDQnB8xt6vGVuj+BCenh0ivJN8VlDxrsJi9xixLg3jAWhubdZl0xKZCe
kBpyWkZ9etW4vKT5DXlM+3SwYv/4oibklc2tBtsIdQihs15O+yxM/hQli3pTTUs+BYqCh9/DojEv
1FyVhIQIfdV8mkDK1fptmy8mfEPfjQd8acuQXS3g6sD1qJy1aqlV1kQ1aEC4GJJYP1pyBPUA1JfQ
kDYWFEOUd34IWPxlEXIxkoGLRDyY0rP6+qLySKoboEKwaqcMr011HWaAOo4Ugm3UNe1Gm97/qWcO
R3RTHLYTxWwMyboK+G42nXki4wsZOs/YGL87SFxd8kBbK92qEqPeoFB3OAWUxYDUpR4hKBXntR0Q
zInYON6XDgly8lHjxfXjDxihcT41lc/ecYdwM0JJe8ufAhhNwQYKQUkRkVcFVCHvUB1EZBBu1LkI
qrNQlvD71CGlJpK8IwuPSxbjbs1ZOWhfk3tX/sJy346UGQ3//DUSqNqv1pRFbpRtlKs/5iYw27MI
D4qhVJZlhefPYoIm+/deKRcOVHmEODAGZvf7veSxVC9mgxw/3uvDmZoUVS2EXGci6g00CpLFhmST
HNhFcIiQvZBw8tS4AOjZI0AkEeM6ZrMgkL4/u/V9Nq5t89mQzRl7tOMQxiV40pwacynDv27BJw54
X7gSwq5eajZClugexL8ZVWi8LEZyBmzTQorrr9zKotqX7Vl/0axNk10HQhjBCOrnkhNKDW9ZqUNl
Pne8lyNZaRoA8Y2HBtc8fBPMWZJ+29ZHbp/5sm3yrRnMJpeuf7S0QZjdOYEHbHv/KSgCEJeHkN+8
CEF+6e0PWAWRX7T8M+xP3nSkH62dVI/kqyD0ScvzUwwUkzfmodISGmzqn2koFk7+13B51Mejrkq2
JfVW3VPFoBvA0WoDkxZYj3IvBXFHbU+xYQGEVnmWc/mhEeeidAJ5SFWrTJ91PDtEixTrekR8K4bv
nJiNosHdhvXebddVGp8rQnbs5OG0zETUgzRJdfC6/I+mn/Q1T3pWkUJNyJfuF4cwHUkdljvbmfZi
uhUB3B2l9jaqYwQW4pTW3irQ4jWPh+V9Ci9ZqgnfIWkuKV8NzmPN2Wnyt3Xf+skG3LyF08m2qmXf
GBebMpyM+6KE5icEXYcHmchDSmCVPfAGRaQXlLQUOgoPVX9VzFQFKDohppwhxmjvHxwaHdi8DVHu
1ee/Z7a2iMEbZgnXBxRk+4epAUJ1bdoCm6fgO7fqQ5kw5IXOl0V20BwhoaZd5ElQVfgmwo7M2bD9
KbD2Wk1wCJ2Za3RGYSMY3tdgR2hYUheRrMezDftcavuSA0ci0kycFUCkKcmKCbVFbWCcYMLDDOW2
PczrRHdUoHAN/Re0jDiAYV07UHN6gRmZxVb3ATEgeHIJwoyRUNlTU6IxSGXb2S4YHFN3es1JaEXy
i44rd1nKwBJF9KYfFY+jpnQrb14RDM3ldrSaQ7ZSo3pWXUYcyMn84Y3jsUnClW+MhI8lF2NvJMVm
KmhwbYuzESOdZv+DONiknX1RTnHFL0zRJalrnC2O9jwzllqVsUFxQ1GNCzqchtGFGxYEIkhdTmrV
Is3tAyGjyMCQrzXkFlz0SqqIFnHJENmxDrb5zLtlU2Z7JavSX1WAxYFjkxDJGY+Uw+bZVPuAGqFz
QAXWg5zJUg0Gvj+dtBqMWaPPnPIPGdt/GB4L+sIsd+eS2RZFByUGohVL8cjwrCPUdmkaS514BI8b
sfIQ2YW0uIilCJDFxV/ehDfGY6NHHlPIOeNuAn9MjHOJp3miSnBkMhmdk8cd1IwPg3dSsXIWXJ2J
oZF4c/INQtT5HqcXpevLKH7kEzY376HwcoZef9ooS7FO61ljfhUjLgEayycAoJpYfiK7Iu2kp3gT
gs+0JuWVgFwM1gpdVAdtby1Lx4HfCF4q0mJ6fq4weg7B+GJKxTIuCNfFms6YlzjTJhX1n3z+cmHO
gQWYOql5zx69ZX3WhvtBmpFJqG+vbP+jv3FQ0ij2yh3xyim3Y7GPYX4VK50xYdoj7E/5rt4cL5Nv
NTNvUu9i8dFM2LgV2MOFElg5xSxIV/hWJfQzFSg7xsROuttGTKsOxzo3o3qiSLbQioGsvGxlT3Jn
Mg3p0t9awyuqNkQwMbQJghUdvLu3UHdX6d4L4u0grE0UGptMXXAgmgjX6OzCKNw13i7sTSbHghWs
kmQvNcNLl4xX0P9VjR2d8k5E/8W/U7PuDo3zEYTmTkfpQmomASFEypnfAy8qKQmIWEwURJ3rrEd2
9ZkhRUW7oNBTH3hf2msDLUcD1X6pSRRtLWoekap1xGEoGRemGI8I48S7NR3haWnWvVTlfGsNDpr4
zhdXi4qSyhVzc/TK53qg0GNdEGejbiUrOlkMWgrhC0cTq3ezFsClC78VH3ZW7n2Lnu9DOU8nlj6l
rbPFqZE+tTt+dxhWDs2Q/8zP1DsAxygonFdSriJsINqLz9ZRq0VP8dqkF7b0UnAO1pr55Lorc/SX
rvYQ4NmtFKcs8U/SLHYbEQQ/QCQrloyJ8d8dt3ZIZCjpKCelH+CGYvoGnPZSSk+ZEYPHDP5ScJor
XoZIs2KE+ck+u4AcD+BpK/6yKrnMwIMJw3yy6NYG/vhvTOHa5hfGryIapfZGWVKDHGzyL8OAsmjD
FdtDurcKn2LsABBxyHaJxecwVTC+9lo3PTbKaWcbfOzqfUZcnbJ0e0lHdB2jBElsXk3L8kivcNA/
soylKgpWYrrP0DSeh0+gfo5+pNY/JPWBBY+yh50nAVaV5YyaUP8a7e/QEpeKCHKLxOSgTrYKoyoo
huusfDnHOIRRACaBw+bldu9pEYIvpsE17/9SBb1KMAPH5DL4BCRMJcphSeVWha49Adzi9RNc5mPh
HnKoP3CScFyX5AuGx4CExLIOX/RJnNxt227IeOGv/HfdIqS9CXzl6gewRADrlz9zx6cXG1HblHQJ
8bdNm77hJ1J9UGwh/HOTkNh8I6S5ZrzWuN8mDUi74l6CYlyJSkUXBTyL01Steaq70Xhxo4NTmb+z
lx66zv7of0rubX5Qqpl8Bo7uNGGcAu/Xh9+aEWDGr0Su/CLRcelhgqfWhgZheFuPCqs5yAGWPfHW
6dnKAg2VtAS1vvOmFm6DV7Km7FlDV9fqD5sNUERk1ZfuA+q2YTMUZINQ/I0IhnRo0NwcH7ylQtaq
m+fyhr+jNUu1B2KEFFlbkDLQTQn5MNBrJSJYLP2J+K07+aTZGHX6mrTCaO3WaxUeH0hB29i0zlAq
dC4DUuSj45IrV2MVYA8ZW+9UsuEW3E1WsFCvJzpf5G4e6Y4if3IRqybBmwvMyzmrXnqIVhn7BFNx
Q+LpYrjhm9JQ4YxVgD70mx9DETIIgZSipN0rHUlR76Pwy3buPTIKBfv49h+6YPQElJzfmxOnGw7r
oJpQszEmcPPzwxJzvYFpJYVhJHSCzdC9c6By/k/zRn1pzlFwHnys+UpBY9A9TVyuAgoeNe03lGvA
NCDaPxSlr4CDUnq6syviX1pmR4kBL1CsOi2pzkmiq+O75adBkPekvnRDTTF/nI1eoXJopBYnOAc3
61/0Ml3J9J0cvX+7FH1v/Z0XJaz384zjg9Mc2v6J6dH/JgZ0bSFZ80DG0VUu9aDYxCXCVW1rVWtE
3U+Ozl6H4svdqT87I1qI37+AwFCvCcmx4CUBnKxfQFDiZdIqUW6rRIFZunM1Tdddt3WBk7aN3CsV
qv2m8z6LsKOFDMbfA+fXaIByst3AM0c6BrMjbVx7C/i8zhW4Z3K/T1qKpbrAF9UU2zCw7hV5syHP
kU24kAuk49oYD/x2HXTHsfHJCyMfGppYib+HFVr1kDSu7jZTA8HMNPj/JPALbySuUPfXbGuSoTl1
vHsgGesQEkoTawCu0YbYQK/UnmU8nzmjdr7alZzqB7EzZnr4kWgGyIqJqo37+l+4ia5bS80frjJk
E3CQF8dklGTtTo+zz+cSZ2Kuhi2AXKopHEKFHH2Z8H4CHCgxbeU/uBFMK6bgYjj0CSCpU32ksGeU
/C7lvpHNmr7IhetPy4DvyZz9Y+p3f2XbqCj5p2JkdAHEp7mGZD6C1olXHssnxsb/X1LkVVFSvJ/o
8bIHmMCMmRdCwiYWQXxY+A5Q7fGt/YTpSxM9SwdxKK2ziBA58LZifq3NRwQPn7ivxjhSPbWuO+Cf
4E8RYxM7qNecQAUXwT0vvvDoxt6yexB2x1s4PNOXvLU1ezNU3jsYESupA5eJfc7CdGEgRPjD1IUx
1HgR4rN9uPYVaUwC8wjeKYk+bM46TFJFTxwikkWlmSjcn8aKH3MiY7m+Rw62Oo4QXXc2/pifuS1d
nlXikQz/rhGsAXm2HoIS2FP/jmP03eBLaUPJXWgtG/O5ReHtnNFx+k7zLCbatAmz32YTOJcZrEq0
0hlcPSjIP+1evK2bF6cjQM7f+vI08AiiPbfrRUm8lLOB2GnhDAgAXIi+w20MQs+T1aHCKEhdCtku
B3bkTn8gvkluE7gZN2zR3tUCJyC4ALkh+BY2wTKpCQVsom9aoBuXicCmT0zbSVE8umU86XMFLobv
pO1WdgajQF1TgU5uIKAk+qNbBP6vo9eMUZGVG/oOIYnSowoXFiba2/ldPRwI6G0JvFpsQsxQX7l9
Qvhq4MkprTeDcpkCBVeDCIfwXYK2aEkjUS6/d3mx68ZypYgCj9lJxeSUMPFplx67qDqN1BekfkyN
oLNM6hzVbYSpPDbH5RB47EQc2HA+SjxfFOb26hl4nWOT5sX6xY+cZYHyn85Ba6bEziSfB89N0P0G
4aWlfY2NBy7ab7oC6bDLa97u/WC6UpP2JxOIGBtX44OVmSskm6+1KHcmw1ATgD0OJrLFk1rDXUZc
iw6h1KjWY9ljFtordi7JLi7/VZU91Km5De322lrzTknsA5Gx09kvvqm20czi6ku2mm9/JmwhsDcH
Kj2/1LjJg6vkyaURLGtBUZnIyaexw9086q9+bwG4Vx86IPnkhcPCsN/SaJ333s1EPcLZ0MvrkPOJ
rgq5nxx4TLhvpqezkga3Gcme8crVxx0KN+JUFEiOcQciSyDtnQegA94eInWzbp3V9rq305c2mzp8
84RGjeGpdJWb2TJ/tLh4jRpw6pHxMWYpURd2gSQ+x2c0s22Q0BTvRPMrKxooZs3y2fOrG6MrIDyf
nhn8W2IxqlN9H4zZtiowErM5pcQRyNeM1r0yJj0URVWUjOggeFH9iebY+tqahHfwEZOIJBt7rreW
F9PIV6/s9kSR0ERLFcJNiso8i2aYVMsOHGSVY9WsMRDADhrn8D2owV0T7PtJ7n8O9MVbsjgOLH5p
NZ9LwO0FjHic+kvuDYucWZFjlqRwVMfUIUE01SRB9OjaJrysNEdkywA7iHtFqb32YKMFI5HH4hJ3
GDLZjmEcLcM4miehlBIB8dTdLy82k/6w9ku4qpJI1YkGeSt/r4x5jzahEfLo2hQp8cKmUFjlqITk
TAV+6pFiE23jEjPhAce3n8WAl4+gvQ+5pw4IWAeC3JiFWg4NZoV6ZrlPTdI19ymag7RJr7qfvmHv
Fd46bxLUrAoRR9cASVylPuHU8mTkMdYXueu6ABEF+X5K6kAHlWYWK+zwId3lgUkAWFu9qDAbNnBm
ub47ZXh63dcRXVqRth/SqvZ+jNE8ctpNPkgSIgkJO0aW4resTaACnWjwyPzoGrq3dIAZid5tbmY9
i70nmJbziBDrd5rvjYdeh4vlo8D+nxgl4m9JA1bbP5safUEACm5O4SRJ9mQTENwU6eVnFJzT+ex0
Ilt3xj6kdMTy3up++nEjShBonysYxiYMX10dbu3g3fHX/Yy2OcTQwaAUIhGNRoOA0E1Dr4FFOm3G
OBhNWJKtHHxAJtPCdfyDhrmfqBoBdahk3nORsv+hmhO/o0tA46z0dc/FYMAUQ2jxnCtNfQD3QxTl
NqNIZ+iOmWMcGfMlOJTmg/FDx0EfMaAy7DfQJDwxAZ81lXacFNRPR9FT6+fIxERtY++ku6WMwTKV
Gre6hgFD8NSg88QUkjNrdCa6XIJuMRbwbwd20+bROh4j8LHuo+eIw9RH0NgHR8O+eToHHIyWxx7u
mCDE9FicGt1Hdd/uyXlTBDfRZ2Ai1JCxANrmyP9dvjJZUGKwKukfs3lfRhiLRqW8f6SD/Dum5O/0
pPYAUKacOH7Y/K26kOqY4NGOxc8YdmQ3HxV+QHDftudo74P2j2G0X73hflsVaZKGKABy0UeZxOV3
mVxGR9dFBCX9TYNp06TmnUdnYkNs3kQfK2Gxwt0ZlBdxfwExVg5GZh6SjhYqebiYDaoJioOS/5FX
2InxfUicG7fdHF6RpCKM5tUyTlnlHXsyKcDHg7B/t8FJRfBWxsm5aOR/MolK3w6eta8bZ4/QcKnx
jQIMvRme9YqrKes2IjY37HCmxCbqgiQSX+g7q+aFJNKej3qY0c5QequsbRegBQRcdjh9QvtUzdXK
7H/7LSu4hO812vk9KCV17vlKfWYbu9jbrMc5nLJFy7JbcQAr+QJ2zkEFQLpn104OHSZgd7pwZRBt
jQUKI1Yc7IPSfl4rqgbhMg3JfOJ0QgcbBmQ73oaavyO1+K8AgVQSO/cGtp4iq6ABiMw67BBMHGSp
7xoQ0NkPlkaxTTy2ot47d2zaEtqjAO3GxeWOgk4Zpg5ImbTbRzPvv7FXQSwlJ9nAtkRd5ou8ub33
Murjwp2Knw59Qtfd2uJUBSePauGh3c3U7MQ6JIi3IHl6VWlUUPLJjLITrKvSxFeovpp6OMnG1JdT
QK0HQTBSfM1Q86H1wCjYzDcN4qQ6Z/gW0gKFLC4qD90exizL+cEEPUO46xldL5T/RCnWswHYf7A8
1cB2cBA7eI5JLY/zTTbiRRmfsO/JZM2vqFjG4Im6yaaJzZH1Jmp3RKjR0eZ/p96Ft58Bu2guHLmI
tUaq79qPjslnzIYj4cesX0FWomUwl4kYX/zwvSGhjeS1kU04rN9EUl10tz7ovnUIRo7lSNh3Gv92
XobUPuxWjRnmC7eIv1yR7Ew9oXhwYLpT9zYmMRAkFCDmiFIgc3i7jQkcw4P+Q3YqiBnQP4G2sd3+
nfY60SkC+iZ1qIJxWHOcp7On807xYoREh2c7uG+YSL8TL1btEYU06zcL2YaQJAsAwkR8US+kCYiC
tTZEVzxOwBnWXh+zHnVq9sfMuFVooIMI9Toswyu3oChKnrTxnvM8at5l0m8sNKT74c/i+GEwNdNZ
HS4UJrGJNg+tRXjvsAWwSuFEmI0hguVH7o/UpYeGjif3yJZcmBtL7U1ujq+cbleJcH34M6T5K1z1
ysLWBevyRBzgKm3no0R4PMDqgPjCeGFh4Dwv5vPIBe9YSBbgr4E6gBRDjnKFzduiBAFbQftTwErs
EhgAy7URky2TnAfrWjDVUqGrM9Ba5T7EHKPRCIsayS6TY98Rf4DjyI7Nv63T/U5usfcyKiQdPx2Y
MBa0OCPqb6VSobonHboxI5ojd9Ypd3BtmeTe1t2R+qmT85vjgjZ8Fo2J2uDgVkE+5hhRw38n4F3y
AaUvdtk60THNU8zWn22YvrkpdCTSuVDc+RlfCpbEruJ6R0Qc+peKVKNZEvKUs3knmSJtFjlFB+BD
xPVgZXBwRA351Z4sUtKJ/1aS5Hkrka5kE0Ocw+WIcGSfQXrWVXCX7aPER6w7pxHJnsNZ52ruRlHb
Rt7sXFiUASfLUJZHfZG501fb/SFfc5n2wVI306vsSM8nhbpBx9VjTKlSgl4Jl3/WdbJUS+KEAuKt
yLzKomumtKmgDm09K/VUpaFLBwyYeHN/I4wwJRV0KfK0aA+UoqNqNeW1dN8NHuDWgOsYPWAa4qNy
ky61ZLpyoBeEWqtxzEGeBU6ifIkjSmEl0Gny1zH/TJK1P5OaKKqVpbvPYAYz7lSyc1FvO+hpG8EH
33lkeIrUTY0mYVEl4RKxrAJ5Iiva9rlY0cwE0e3fHH844l58wjd6zviy40SAr8P9FmJXQQqSNmgH
Z1opThI6K23t5VhfHHmL4n8wD5flk0QPVYh7RME5f4BS1jvOu57A6twV8GQg7+eNB7BVTRQTCpyI
+3OYqUeC6htPoXiPUD6ph6IqaO4hS6csdmiO0UDV2MV14qCV9hNwlKiAprcIuIIbBPMpHWAsxCGj
wQqFUZHnZ2ekJIo05X5mJuwJGsipuyyxUFZshNW4DYg7HMbnGUHD1qsFWOGECuVUhHAZXrdkdQ3I
80Nx6pvHpD6mMSFOBFrCtf1V1szhPdQfsbin7IMWbInQFv3okx0aVfvRovxJpcgv9IrUKLpVDDwL
OKtS97fGctAsmRRmui3yvdeQG5IyncoZd9JCS38sZgZ9ar7rjuMbH+/klG+ChugZxZm3TGldS2cE
1eE1iul5mAEZ0gERfv+swy615ldCUpT6HMq57dD93w2S5IZ8YcYpm6397hMWzUN/buf6pw+6Zepd
U6JIM308dCLaKfkyXQcrg+9agyXW0MvxuucGIWHjRXNv9OmgRvqqc8vYejNTF84MRoFu4jKeG64H
si8ENwJwAPLCtXjh9YzdP1nrrOuY8IyBwLNs+sSQDCxtrHRfWwc1gqF4nwOLjtP/SDqv5dS1LIp+
kaqUwysIBCIZbGzjF5V9bJRz1tf32Lcfuu8pnwCIHdaaa4Y3/H6xtofZwyIjExqaMTCfM5/lChjB
GR9RAO5AHKYUJ2sy5DZlVe+KgUt8MH6w2SdBmQR7xJMGzDQ6fw6v/QRuAEXDBHMZLGQ+bMo6bF9C
i2or2giIxyCIFPQmz4C7cbXFlyEPfyo2BqRYwiCGGa9tr4wRqFd46ENnss19bnebtPPFvVbpla9A
eia3BO3LTqbwJ223U7Jbq/4HYoruSOk46iDZw7dsvgRIqWjwOigD9QeCdnv8c8IbAlW7fbVHh0P4
RCFTw3mVqG9b9gubgB6IPqEYr+MyfHCqLSw4KJ0ELz3NnDPua7bw6iAhh1MDeNcEzcjVuzzwLik/
LeOhNBBH5chZDYl0qDF70PGHmeyLAKEFm5x3kZL9GcDYGrTnHEBxmG8WumSi67vovTO0q8BSJ+OH
qKa3pZHXpnIviPPkbWkg+lZ/CpbvmAO+xsKvtLHTIXhVpZMR1744B4cMDNyCJyiKsQr7lsn+NYrm
EGX6pzzK7jjcC+nOLpFSxHKhL740TrtcP1GcQugOeHk9Cg8MjSyL0rrT1Q2xmjhHWNk5l4Xlfce4
NjcBn3lw/I1+aTzxTv97JxXOOMkbI5hs2OskirPMGRIUkrNllduOzoh/OhK0lpY78QN0JzFOWMtI
txfsMAChSCN48V0oUqW9OQwnWel+muQ4tBtFPWLFu5Z9JbK2TRKw5djXfbRJhlV4ltJhGy/rLLf3
Tfno9PCRDneCwWpI3pK0rTJm99avZeCcn+yT6UPceOU5xF13mg+z0m6q5WVRnlW7iePuocH4hDG0
5nfeQKu5Qh45cYa4AnEg6i2xiCWNrObpXgULS+guN3YGK2mrNX6dfOTQyQ2HlOze2EX4xFhjxfyp
Pc3+iJYuLV9M+7VbkDfI7WaKILl1+m3BXzdMdx02UGV2MtXWJ8jiK2B8qXJXyTNSJGPemrCmZBVq
pVgo0n5S0YCd65IQTmdfBa9xo77C6085lskOG5mCDlQJiFYW33GOTYDzW2AcVDjdk8CG031cVjvT
wKZSwiKQVW0vw7a1el+aeX36SwBpScb/GD0EOaG98jStH7nGdbmAyMs9F5NVOk2CixGscE6gEkUm
wajT4YSQoVDNPcNAb0jDO8Owmn6xNjYWzT2/PQfpsYC3YjBubrQ3i2qhh1ImLSpzoZ148XrAeWv6
6iCGFD3CXJzNnQh8+DcK1q2FtJGUb8xQeI84fTAQ1UyCKEHAdPtZOye0KrXyaiUFzl5AwGk5eGYs
u3av/pNipOPKM4DqSfrjKnX+ShJJnr3z7GIsUMkLxc1k7ogF8qYGrx/iJ5nHaSe72WUkkoT2U/xL
ousKgA3AawH5lPLdahEB9Z7Rvc+IiGAIcTHlrtZU7tSuVQof2MdChkLyEzl4vsVNpI6BbzSdN/Tp
ZmEUkha9a6b4CCUNy3HfCH+Flwy1LsCqILhpaO1r+T2BHV8LOCO0Nloe7mV1wS6l20p7Oj3iaFxs
Q15CZrR6rh1GUOSs/DEqiFDxo6rsYS3Nvj1RdbTFQ0zL4rhmST7SPth1KGhyo7uaUS1mhscJjXM0
akgdcZsSejiYF0Eq/YjdXpjlm662r81MJYndGi4Rgq5vojovOtzJoYNHBARXCwDLEsAepML77hKL
MXtMbY/UGKYyslRUWkH7E+YRng9PBYIvjzojfAq9cIZefI+GXFgKiAaUUX4O/6LQ/8NGmohcin4L
vCYgtRYvEbB3bc/JzS0QSjbQ+jWPSMxZvua32nwX/PhmCu5rqQxfZmY+qrzBLuG96Ojtus4PWq13
5zk8FqHuDglIjY5lGd82ZREIYqXiG83YjMh0d5aqa20Qd1hizgHoFf2bCO9Dp0URyiEwqa9Sk8P4
wlgRY6gxLf+1jvxSdTwiC/IQqvRe0fZZtk2H8hHq2kdeMFK1MWXh4grbjaViOWhiPd3jDUthDX++
Ce5Kb1IkUEgty35Ii2vT5zu1z26yru2JAmZg9STO6hZP/QegtavF1pYAVwil+rrBLLxgEK9X3aaF
qa4rP+biUjmFpeLVmrPrIvQECwUtdCab3h7a5n9hzXhpYfRUkDtxLxmqddkCRczr272k+h3Nk53e
G1gYBRXAINNWwI/i++vAFkMxxsF0R34v/02Os5OC81wg5WDFsVT5+h0oTjrgfzolW83LodK3bQ2v
4qtN008HLW+BcNKxPiVThcXFdV/q9WMikVYyKM70Qovg3w0HwMWLORlvMxnivzHKI0HHxpFhBdXm
jkDcnxzMUnIU/8PjqkFx46qj70ice8P804m3Dfe8/Awk41CV21QjJFi5G/ga27jFT2O8LwpiG8r3
Nscwra3W2bBBDlrn+Wfd9h/wBgb1PdIWCn+msdUbCLdqLa/j1O7tXAG/Yr5S5qcubKFQ4HgIWYnr
3NZlqG0LxMRuOyafw5heFrJ9JVk56rQ/DeLXlK/dhv+PhZm6uNb4WvwV4fcgcYKc+AaKM79s8bRn
mDp6oqnXmR1CFZGfI4oeQF8E73GAd1uG/y/YkTzbKPgsoPv+zAahX/Nk0KNOTE3JRx7ZLxJhs7J1
mXOisr0uxALSICBYirgyDxU9b6pLd825IPnuHBpq0OWVOsHmVO2vImBYlZ9Fg73gcjxu+/SZNv12
msnHlVHIeFGHusjJToaAvStvVC3otVfLnIh52beWdepbWDU3IGPNYG5Dv5zaAeG3H8RwcLMqu8Q+
aMK3FQLWAMVUqxI3guOLfxVktXzXOyj3bGOvwCtTyyOc4LjqMb/4QYDOgC9eY+ilAjZEw1fdG/cx
dgVUQOkjwxZTYWAynin7+U1Rsq1GjHskkbPNMEGmgK4VRAnQX0DYssWduqfJK1CeWt17AbW0hkvU
dNmtHzoank0FQ4UFk5aXIaxeplB+NbGLZ6QhMaFf7Be08908umk7IfkudrrMBCTR7dfYTjYxu72N
vwLKGr1UN0GOU7la7PrFhO3ANY6TfM1nQEDMVRAWGEvZsJPlT7ZN39UnDfSuRLhlyJ5iYFKDBgIV
2LK4ZUi0H9dbGAhJay1RLGkMCwk7qRmdVrYn2cFJ4gcEPNsqWBCGFj5D0wajgdEbAbOqjT6cGBWi
7sVi+TlGTGnspy2cWpZP0DCGaTUQXk4Xm2R/LfSsOaGkp8Qifc2iE+1OKAlDcCXQWZ5lwfo2rs0Q
s1TmTWvfy39meQKsoUp50eZ6c0zw+lIxWm5N6xO5huU4G2moUVVcbSKonZiEyZfWUGHO4nah/fd7
Os48zJ8HMojEhx9w3ZTjg4BqOY2anZx/85pVX2IVic2E0v+22TeZB8V4lwiUC/BP5aKWA4ar8uhF
oX3utOkaL4x55cTVqcFFXz0Zfqbtx5xBxI+kGy/UWwlQ33/yYkW6SfKylmVr2zYMw+UQLkGy1bHz
CCXPtDhjizTbVvlz5HpP28c8jTegnPeyYGpPuhwEvwS27cCeI35lDF/KEcdUWueaQiz047C8Ar+Z
ySFvFJ/io2/DW2QaP4aKuqNGGFSxrJrcAM8zagsBaXK0jIqReMmQRNqwJ7+0MiOXTkSL3tDACuxA
AhAATxnINE6RPaUUHmRs0Yz8aHXFh3P2Uz5vhV+cYx2E/8+cVhRbJbxb5h5sI/Ffi2khfKJTD68g
M87a9GaTSQQRabRIpr6by4/VOxv8fUoekBpXm7osPmMMDJzkfci1f4JbY8YPWE8MdLr8nz2r1+nU
M0zT2W1ClzVbJddXFLo91s1i/FJz5nGgzR4LmaOvLn6GqN6rBgd3+xEvmLPxj8XxRZNgeMglkQrW
Hz9qAXv4D38pqYabmCFAaT63zR24FTaVco5rjlJhOVNNNxPCE3XoSEs1Z4fcGNDwp3vZyrWNrZ+b
CdfHUjqWqbFd6lcRMiQvfDGAc2PxDQagMq6pRsY802WwSGpAdq0xmpqwZk8Qx7c6s4ln0T8pIpt2
XKuEo3Pz7sVJNsjFVuZ2hWmMiCdbbpJUw56HvsCm1zAO7CsmXk15ViGoxlrkB7P53UvJUWLLlQUO
Q7ixgmlJReGaPdl0sAhNBerUUPsaVjqp0XgKHIAoLiHkwE6EWlRpnloQSJ7MiIWfo5X/d2GDqokm
VMSfjTErh/7QZj6Wi2GCRJQLo00dfpWs1v4UhXtjpMIpquHbBNyyOERj6kSpkt2Ua6qNH1SpIUaS
ok3n/B3h+Ok4RJMfrD+ZcNOVw1USUzUBQY5dDRhNt9oAVJGMUE7Ia+G7Uk3PMWnDd+cvYBqjjBgL
TVfaeFjHhJERpc7BUaNS+hOHftXD37CrHi3CxLRBOebWsHfMCDgwxFMYSK1coF4Vzd0uFAQ/SdQi
FLZWKcIHHREEIxpmRWU3bPJq2QoiG4CNA6jOCzLREBT3yfqb1Po+Wi/qmOIAAIK0B0lDOwmJqg/1
E3ejeLylyRyYhDqjYUfOYPhR4TqZ7obVTsOPBXhcLr+EUA7kjQaK4ZHQDturILhiGPYf0bftrhzr
RmHtRL7dFF6suPYdTdt0sc9HKPPM0ytkVTS+GMng8SS54MctXGPa17WOtD4omepbwYK6TB42IwYW
FvnjhhXv9bnfxtzNPP5QeTB43SAhwZ5ruNsGYkkz+VSF3z5zHwDISh3XIwoyh+x3M4CfoaBXVXGf
mB5zHxzSXN6kIXZCAO0arA0KabosNtP/4SDjbg7YH9SdKE7Hewsm142zb4Y9kbXw6964MsX6JeYt
D7+EAnHRorc01i+hep4a2iTgL3xfgkpz5ZK8svLUhnCwrRAjEz3bA38hnwmjb2cYziZvG7vLGH8p
rOtidNIAZhMqhyiGXBgCMsbik1tXJzd3PcD1rDA7+A9aItq7NyKPnVmwCaocmIkPQ4os40tKZUvf
S/lzwh+nmDf2YMgbQ+3b7Y15jI81HrzeBA29NmwHWlnUa8bGMOQXfO+isH9L2hDeXYY131+LraVT
fkWq4FoJSQAohzSZeBJFJ/HHSqRa4vBbpPzLzG9pf1L36Syd6BccDj+7H45AZSQl5JClhi21STtE
3JP3eLJcip8WsixNfx4elLDfaqBQ0wITE0cULlGPuPQ7Lk6wKBLkfapFSilCuOiZAddaHSF7aC6c
xcKs5qtdEH1mHnMpav4PB8MraQgODb85moRDjdhNwKu2HJL0gFWzEqc3gi7kajNIzcJyldArqyXk
3+FzgNidjfGHbIJc9T3mJKP1kwfNNgwgXbAsNQQtpmigTfyiyKlqaAVHziqZ0JwlG25JZrnMSPyx
cE6Bcqh6VI/O0YEz2fL95jLeAPifgBbZrsSxWqvSM+T7jFvtB8+AlaMvm65OXxddEKdrQveskxkU
iOybA1FUwN7hUeQmSR7M2VVPcsGw/LUZLvT8g8tMtcUC9Xop/Spb0EipC67Lkt2dQNuktXnmFCmg
mDl25dqVCuGA65k6Oq6eySxA/7/C/lM5YJK80SGw4RdSTLeZRdmiqS8IcNIRhUqVL8+EGvm6gh2H
qSFwj08wv0gwgqNtZZHrtB/UVJCj2ME41ivdHyc1lncQ4Rs4ioDSbBEPimM61qKWg/AN8XadZcWe
O9CS1ItNBKSOxgSSH2gubOa8uedYHUwqNwrvIY/wFc2gAqjbQPSoHRZr8IwdcoypA/t52CrB5xIc
HN1PGaiOlsG5dh7VPzKJM0zsA50qbo1kq6WnthGNzNGLQKmLqGH6o3sFyJqlx9AozyrAsbhzzZx1
DZe6KnCsUQSIM0HUVspN60TUWjg53gVMhF2EayvRQaebLyV0pswipyLc2Qx9NeuhtvavqEAp+xZQ
y6g5LnGynycV3vhdhhBr0jVpgacjQwCdKXX1h0LWYdY0VeBPmrJR0VF3ceSKx+nwNhPw1Y5xWKup
qMXhnIw9lC8Y9qAIUrFpGaDOCr2zcAUyzHdhlypsAidOO8r2qnvVhOuJsAG13MYOt/xSiIW0BN2P
IEa57TNrP/k+0wWr75IWUFGGj2n+l2VXw1QP/1V0QXOihBQDwoRAL8pxvIX2QeSP1Ugh9ACEEm83
4n9l+KeYvgRhKMgAASuQ1DtLgNNBNl66yTqFgYMDhc+Ph+mmxQqzzmAX56IRo9CcE5k5MHMg655P
pMWUztY072PnieGSeN99RORsyzeGansJXQ5cBNOIXVAJwf9BqDLkmAaTcCkhzJq19wL2V1hAT2lr
JHUN0scpO/VMckJM0lXfKeQPtQvAw5tNiSGVohAa0xggec56YcrDqhKigQxe+kIOYMYN0E78MRMT
b7hCsd1sx0xdVdVFWA2m+BTyQUzXKj9yRdj35JAz92gZHINWRbpRNB94kHO/Kf/4iLM1ESSiELRM
18RAyGwzX16Y12beKB0yxSTPfPID5iECXhMwW0zZo83lvi0+O/JquLrFVS9oDwTFr0WlYiNEwvZ6
aGC5YNA1yKhlMX4CMKEU7mEaUXbhWwfmPAsyS/oHBT3ur+YC7Q4/cVxDJhPXrcxwMeFza5xA8rS+
as2wQyGosY2ncjnqlXJCt7YTX4Uo87VMuxuhdcPgATJCfYR7hP9XcZdlBa0I+675m+E7CfFY88dr
GiluXGTcT3/YC4o7t4quM02gqOvnGfIfuGd4h87Ok6B6g/k9YWRaw2sVb3ocxm+I48JUZhykI+WG
iOsbNPyptW0kKUgavoTADbaEQBEt4UG3cAaM006YckhPBOt6WfoltP9EqInBkKfSC4u7WUBU5aRK
/mpdfwgnhbJ/ohZgIIEWPnlnEArfnCKMRZxjrA7OwI9McakyRyg3S655gS02633oaZQiWOXROec+
yzgRmzLE7cle9xNOmcm7C5EVE8Y7pBa1eM6Ndgxxz/yuDWMrS4yFUtDh1p8ySA8QwnQs/JeZ9Pam
fSlogVrOKsoHoTGYxvScGhdBt+fUK4090oxyeOc7EEReTYIjWF0mUUQVqnJUOLE0mGILsy4KibGk
V6YkpsLDVJe7M8Kn/z8+T4441cSqx6yWY9wUq0FCZwj229PtL/jLGgbojr7vzKs4TgtwAgzwitfG
TtD/Gb7C84gEtc6QH41aP0dV9coyeOsrxuiLttEV5IeiFIuubUaEhcP8Cbsp3hkXVZkD+hi4LAAu
NaNXWNF6rlt8o81tr52agoFM+cdsqdCtS5LerBZYN3xvpLeAR6NA+I2BgWdMcuN3ND6QLRA06CUc
0GBjspUQ+63ooXHe4OqBvRBQ8zOL46vpPd3axYp0rfKXiSFsRtE9zeZJMZyf0GGRnzIodisYs+sM
u+GOsE3LcLu8Y0hGLnAqcyuP16KjvnPbeVwbTJmZ5ZnWNeugdkWGMHq1vLn32rAimfDGIiW/iBWO
DD3ESzg0PaMyviXEJrVTnwlslUpYatE6jBjxiSWZiJRxFCU8qaZFWRtn+06oyhreV+k07hMmsCve
Lz4xfxK2PNySNQBtFwc/TS/sXux2k/UO4C5rEkoTN+wQ9/tZAAnRI+povJuYLB3i7Zd/ioAz5USM
JJheqEn4WyndeUoJcim/Mybl8cI1jg1N3dwpD8W6qh49w58OsojBMYrbmYQ9I7AO6fUnS/+0nW4d
xO9Q1u24fpv62p3w7AgMnGBqYEpR/rfXcLpKVrmfIKVhgQAjzCCkTmfFRnDxTpEK9OOUM/EOWeCj
89j2tnWJwvqj0pr9rE6Ia7BRSbeWpq4HcGNp1NHGeyM6Pyd/UYFgYQNAtqMp5aHF9OhB64ISUXll
IH3MC/qNFDef0qzedEt5TVPI3aqOEajOrHyQJsjKtWuqQNxs15YBHTqof2OjbLoseGsMBysnZ11h
rcH9/d5h7EI4YFh7TorQIzOwIBxAeXekbdAeM8mCftP6uQqrnBpDzau9I0gz39AdUMiS+zVIG/s5
JLfRHFYlwxVDQdwTQOVjDrIp44BrZhvX76F6sjBYWkLZb7qDGnLTXCou/JzB0cjj1mGVPSMmt11I
Xi0sl86+qaesucIY4g/MLVQYGIhB1X3U5Hk7+0b1nGnxZUiOsiJwTc4XUhbb8ZTQ2eP6sTWm0U/a
cUca6DHnHMjwz+7oDeTOPA6czvkS/zgSO6GfGnjUpLyk5U8q4QyQaARiheNnJ0+neYg3XAgFUjHq
wx1NK92Ahs5xRFmTh8e5CwHa20Ndn80F24D8n1ovGxXlp9TYn+IgsL56oAHDUPBv5AaeCF5noe5s
UgQ43C3yywOGv06ONU/1HgnL2Pl7yPZpD8lbPtv/1fpI07DfGUFq501ncDQKuHusEg8LEqFc6MNs
u/SfWCuJ1RMUKB6dFaCYRkxsZtnbKp5fJOOkRtJB661TgMfG0O6UKCOrqy5fQ/UQ6IZXjoem5e9X
3KUAKvgI9hbBnsg8BA23a9AjzmjbE2f2xqg/9K12BW4VMGQZXSR87Ol0qHWY8OKZj1aOqWt4v6s5
Ya4o3EYV6VrvNS0m65Lim9pwprRE2mv+2M6xvzkjueYGo6GoRfyMKWWILO8ysHEF3TWBwlJD9+0y
eZuFZ3nOGBDZlxy1BS+u1A6yB9WbMpo54Ono3+1TllXMBVAAR35cIWqfjkLP3yWyP/fV0xkIf27b
z1JCXixoVRSCehth9YszoKg1B28aze3ctUfNHsiq2Mf0vMJWQaTIMsP/avNp3c3qIVSZbuqzi4fj
o8XCw4KoUtp/9q5nCjigQW4KH7WjwfIVHL8q1ba9+m5NMKybW5hpr46V74VkqGS1NBLFLSjM5Lzl
LRwx0EcsuQ6CUicK6KUPrrHyZ2gAvhGKUOlPgcjYPQOYBwWcBVv9MDs66sKRX3UrPXSmX2GzZp2l
/t3sEeNvutKdrvUxZPqJmeba2BSXEMzmILd+75mYla2SowPdERL1u7aL+cb7a4JrtfVWpJ/WZiQH
ftilZKaTVjS4GP31QDwYqDLdcBmp0vR3UJXale7SsJbpVkPd07pkfBQvRFqjKsXNWB9eW+V1flib
eG/HNyPzGZPNRAaAyrmYEDEPQqXg4JnhQzfWK9wrWIGrYC/Uz3BOWujle0e9KqgM97DSDvZTftaY
HPZer+yTwFveUs++SB77WPN1t8X8Ul6FJ6M5iBmQtLNDP4J64DoktQKJY6CI+XD0XjyjM5428Oyh
Qi63pr3Fe9otRmDVbu5c1KYlS4BoKzJ5SiQQm+g8RFfsckMCPgnmoSXDncOdXwrLb2w026u6PtT4
pitvFRgWnI5+hS1KC+mWaUbgVdoLNBqZbEnD5WsAV7y0iPMgX8s7u/MX9QGngMhSIBcd3GBdOZvm
Hl/Scav8MYA1t1F4IYpTmhAhITUzJS8cUM488EHDTZf3irUnfLyvRjnr76QAIU3B67YAPLwQH6yl
b1hMEGiKUiS/jgQUr9JzeAaxIqaq2OpfhbaGE53uYE7w3srqyOfm20Ycnkr+wnO19ziVaCkDQirP
FfN3bTXsNHDbBQD/KqEv0rfCkJQzHs0p0gGL0D7YWBH+zmRaU+S5kJOKMxQnKDE0V/Veyz7Izswx
xyGbjnVlVR/6m167qbHW3egHXyMS4Fh0zg0+SjIdg+5R1B4WICL8SGhVqD+37Ug95oEamTFkGYAg
/CupzXfmcHVgKQy0ZS57Tqk2EVPaXQWawsicYix060/tkD16D1u6UYI4vhrht7vptfvQ0XruoFQg
qqRB3UZ08cBZLPOvZp88qOYpgjLmIgcEZ+qjw9H70v+DJYBx45f+m3qhLz+Yv6AqQ6xAoRqrW54e
wx9efgSPxeDFze1d25wcCRoOZIqtGazLn6lfKQ8Nb0mG9iO11Ab4VFZ3BafWD5fHIGJsxld1W7GT
WaHkRfEqweiV9ru5Z/N3xQ5ygERLOLxBEBlshGPMR94kGKSoHdDu80UykaFfjkhz7P8luatgHLhV
brkf7qbGFf37dnnj3cIFaoGcvh1F/BD+2SHYJxjkU5YQ2cgN6tPGaTtBGcjXeOO9if0CS0UXf4SH
yWqHM1s8UKSyAGusHb550BLVh7bnPWhkCgi2yHbBOYTP6sXl1lA2+Gk02iUotkG8MTaV/Vo8GcIU
6c5QfOy6YMuYZG1xWbrgQou50nx2bPBbXBzGpzy9fBv4Kk9nfuBvPz40A8L2eh6vChPMQxJgzLhl
38T9g/UtJrnqQTsUvwPgiuLb6MWA6il/sKc0XZLVvfCatIiLDjmJyzHkTnRLr/VRD3x9HjwsmlJx
3pjGS5iepxIOH/bH2zjcJcO5iLfWD5AVw4KDFlNP4EP7OUfvQ/WaazdcoCxmEgHxWll7riFBTi+w
C4vZNb4U69wgOCgBZV/C+YWSst3K03lhTEyeLCgsn4zVlsHYdumpdVgozLs3WJQyLsw2tuWBPOol
3fINgN05wXwI9U0jX/P5JZsugXRVRMOML5h2C8ePUbtJ1qs8vPL/FWk9eOr099G+0A9COIiPpXUP
ho+qfE+UN/BK1JLEPzL8wqEEkll/500gER7dfsGvhdsexcE9lWge8dDuBzI+3gl1wzGHg2qxuPfW
6G64StjnM1t+M+ovqfqa5reFqZPmaujrzavNCps3OGaQ3xzgsJ9QAvoT1Syh0kviD0/N51Jrj9wj
1iY/5beB2ib0Aq9OXad/j0vg3896+oysB+yLisfB9/sKd4rhZ6F7trkJ1Q+VE1ne8sQy6chdNGzs
V/am0R7oGBlEi92cqAgiV9qhjHy73AJRW8od+6GYMcr8E3uWuid2Au2tmog/TSkW7NmYmDD8attW
xqvSFaqrQ3xavJrDUHetrfG593IOQMVb0eFQmGBnEwSX5pu5v+a32+aHjc2/lGKxEWGB6Mk4IHDh
0p9g63r5q9VtU+471njgqsXa0v2u8uLEmw4t046T4myZDKowtiViV9z4mhP/QY7xHrYbfqZh+qOm
ssthOpPfWlMR4eIdXgztK+v/SkmcsqH93infXjv5bcKpv4y/uBGli4enFvJC7hT1r3C2w47XZD+3
uPp5eHQz6wX35cR1Kj/6oDcsPynxmh0eBx1tPfLkj4WROMkUPULaVbWpOAHLlflmS3uOfq3YmcU2
POEuObv/DIxR77z6+JJ/9s1+eBJ7T+xFhK0PGpNgZ8MoJoNrZexgUb7T8uOU95YTplydqDuAGAtC
DXDe2yn+aO0oMhRvwIUBC7rFrdI16vYfTHaKi/I24pKDsBZLpW24o+yId8aBs8sE/dwN3aEamMVv
Z5ROCpbgflx8B29Rei0+EAHyhrDhk3CGOiu37EOC+RUAccIR2tWYe0MueGelh/0j9gz9ayh2pfOM
TOjtq670F6K3kL/VqzftWmOPFP3R+Q/tGsf9MF6pv3B97d8ZZj8MzF30wWdja6aK65wAbtHB4tml
bENpz5yBBzvveJR468ifyE24czFAgrZzMjZIUhEiYol5bwv8n9Zyv+mztf4Gy3sVqiuQ9MzeMqDt
xbeI3vGksSY1HEkUxNNQvNYXThCmXQ4zJhKKCIHAy5kh96bzDdlPicKWjmg+mANBqQQkoKIrJQso
mr7mOKHBELcklx8+UtBSMsObyt10qJN/E7HxytoedtDQcCNylA3ncZq8k0pgvEDXDgysbHaY8Cbb
kWE725BC5Mr5kT25yBJnG37leM7Zq+RBMXMK9rbu4qQcu8knpOniYV1GpL1vHY3faiHCDFoydxmw
6bijOiyYhk3GhVk3r2q/2NJOZs/MfgKkydDhp/ht9talmdioWyJ3OuNM7PRaPXf7ot/IaLwgLGLE
J+YIcXrIdLR0TAhcI1iTPsHUHSf7wr7C6Z8h6vcut6KtHHrcnFYDI6pyl88+tSnmrJSm/Uu3417K
ccpOXdbEBL6OgGNb/AT2+4Dv5M+kIUcBwoElTBYSllouNDpa2YRH/GGTWU7dtx883K8RYUD8uzE4
0P8rc6ufrscvfMURYvVbLm9jOsYYg2wqjhXdLU9GRZvKN2IWN4LwZKJYKpd7PzOJnHOjbT/iArrm
4v+lBKbTozKPVxVQ/7f8aLcUeTOJiYpr/3L+tf2FmUfgE7Ul7dhRRrnT+XTrYR97vAXwkxrXMo/F
zoiDv2r55HuBEJWe2l5VIF/5TDHYfD+ic/GzrGp0uTurecM5xO3Y5ghKIbAwh61XgH45WOqD4NYG
yAh8Yx2oOH+zHT3Y8ITLzW+7xDc3DO8sLLqZBRG6tubadi556HFnjMYmR28SnaIWMiJ67RcqoIMs
nyT2ER1eY++wNlA6v7ZddY0xT/2AW0PrXb3y1MoVERHiO4IwuaNDgGg0AnWz8d3hGJ7n+tX4Ffgw
LRt0QfWo/JbxRceK+Jk9mO1i/s8yOpvlfTn0XuyHwEur4oPH6OXfreXaz+JBStDvdOOD5UdOgMWn
+eHE/Om/mXbZtKRkbGKx61n6llM88dTJo74Nd9aF++WgP2Sb9sbQLhH6UgKVWjxgdiVpR9g/gCkd
Im2nfamP0K8wA/fxQJFB23fwkegAGNRhyKVucnvTBW+srgqJKDXNQMDao5w/e/udXxAzn5LGU94V
uPxo5bqLkn4ayrdFZ9wjb0AdqkG99CsSxj8hljq4kFmIX/3iw7zEv4qPn2+ie1RV3CKBuZH+KJX1
3SIz0dpBpZA3Re5VLBIms6W4oukBOPNqCFfnvrj3Cmo0Av1wKaHGhnTJcYstr7UdWSh4MhJg9z2M
R+0rCO/MwFBWRCUWQe9zcS92UsSfONDbFD8zWBz0+oA6icNN7U8ED84Y1xy0mS/4VKXX4LeN38f4
HU6Hu5Q+D1pPfzL1ewkfUYW48+wo3411HdRvLsA5OcArSNoDPxy1jy58BDTytxSHIILrkOzuuRmj
A/sVqWwOiEFINlorapogemmm28A3RlgGvO03W/kQanETJhsdE+OlHW4jUfeNK7aGYGETfWfv9GZV
tNaaY9V969VJyjYNuHKwJZgka1H7buzggtQGfX31Nlr7vCESc6W9Y00xHQeJoJRVAO3L8Acq+PI+
bDseADoSzIUaiFwp7ryV1n8GkqXAdOq2o3Loln8Yqggqpwmvsay+pu7MxKxHY0xekAWTWXoBESoY
oAt02t7DSReDXf4SJHHEkrheAtBGKLIkHOLjUwueKslvYkSCtWI+EXz70aR+OaNRqViUX7DR1mAt
9KTIR5q1mIKlKGocrJxzkHisSRlCzmwgfsVkAb1LTycupHLx/2g6r6XG1a1dX5GqlMMpzhkDhsYn
Kma3rZyzrv5/BnvtqlUrTQOW9GnEN5wL2LL5ZwKfCdKOaB70brwfqPBlg8r2EIKQLCMUhgDyHzcT
GboAgLoQ3yPPW7DjRfcPchBypaDr8Jt1xQlWRGsRO52YAJggJkX5iq2sgwa+Sb/WJ9u6i97Y2AkJ
DQwx18aYjr+FqomhOiBe2F30uAGne9Jv3oGjEBLCtOksUi1/fdywaBT6KtMICz4JrlXAYbJkYfrL
HkacsDpZXiGtAhz4o4Srgzi9q9/n+JtaDjNo9ZNFMpdUw3iOPpXurEXfGdP1nLzgAR3j26rq61/H
/er9D26zlz2q9I1cBkwc8CMkSZmPxUyOATUzYJsRYGVt5vJbOxoA4Td6SP0xG3fK9y6lD1fXuD/C
PmsHZ6mBydb1K4+gtq9xgn0fO9NCLzdNghcTg7Ac3kaFq4Haj+mi8rCrofSJy2eenidz1xfgql3t
BFpt07UWla3zYkCY4YYabMdGyCQq9nZAsVAWiu9mBmQ8ws3o5nXPkcWy1Xsgm/DsgzSp+Ye3gVAp
gjfBXGLp6+1CGnJQZzovj9p4tzQ2oaTQRNbRBpE0W+Tj4Cv22SUtAmQnCIgsqkrthkgCEeuXfq9l
J3yXmZYFDRKzI/qY7lPoyOQWDzgMEpTugB7eTQmwQ6I24XDAXBygpzwYlLIuZOEI/ctUGIozxQsY
fSirfrjblv6akACmVF/J5ldNWQ7S7NIXmtgZ5p7xe/lF7d1mbHc07/z7j9xdzsN1MBo0siVP0cS1
KLb2Wbt00RIfNGCB/iIFhWRUcLYA11COCVA8unJuKgpd/SK6y3Z3dWnt1B+opg71r+NcQ04fZ1SA
g5D9/Q6aHpyvIP2cWFrNwByjle6fwKaAXOMJKJCEptj6rLEnnJ2M9Rtvz2jvuO7f1Rw7LO6FoAhg
OvTcao5XVzVbGA/wyHgaSyES43hYKQPYfUB14UKHjtc/0XoRYCsuZ4uyGs4C22swPOWnoOVvxFlT
NlICaQcejpfVCA46Kw6BgKTBUSN8BOuQCZFak3K8fTWYuxDkROs9+/wthGNf1O/eOP4dwvktABBV
6j3VmMZKxt5ndrDWQGcoVKptYV5zHFvsUfhFVDBufgqsdhnG0ZqVcszQdgQMxuLh3Dvde4ksjOBA
NcBF1az+TRjw5oGOqj44mtDu3oUXa+psSoAzAm3mRrCEk6sTB1OHuq98iN+vixw9CL2XUo2OghCU
dXiBWreocziQ6ZVkk6Q3Z8z+OLh0ldjDBYDe3A7jYtUGcB5FyzzTFx1feGTFCaF3TtDFLmP0rHBb
/zPX8c8Qs7EJ3A6PAlbLE60Q5AO62wxj2PRmt9VrE9VfMHa/mtA4BACQBiU7mJnzJwiPPMDKR7oQ
gU2G3spBUZDQFYetsV6k+BrYLbgfhH9yzhM7QoER1LWxEUmkiDrYfxRIUyZ6gYIw8F/eNEMWvCzM
XFfdGJa29hx45wq1AO6grbsTAB0ySMOERgZhXUfFyLo7oJbEbljgDy4a5Bb6G+jD30uM2jCiWcLE
2YZ59zrDlC4moDa6j5T0dQjmsz6X8PbqDMRasq+T4cdGdm5ikUNXwUrHztWd+ZuARkjgCdjclDEj
nhQXpyMZZDVMvYbRTO9fvRDwZ/Fwwd7FcXTNxW/MlXXs4DvQvBMOArgGcC5eEVx0oBQpaTYP7ipr
1Ak2TQhsurfdtYQbkXdROyoc9RoX+UXP14ISAl4kcPmYeheIJNnW5mUWBQGNSRzKN1nr4B9ULfOb
7n8ntsDn8FKWfCyOBgXecKlXn4lCEXYw8jRKFFNRQlgn6LL4bKh9pL154wNatcRCUlNIrHgrN7eI
bDPg7bqqx+xd2Ee/AqtquYD1Dn6jw0qGpTh6Vm12Si11KyCJwJl2omekVEeXT8zcGB4OhdCsMajl
mxdq/qs71Ub5NhxgwwMeicxhH73nxQ/8UIhOrKrlxAuPQFfYaEcjiwa0QODUCJe9rf1/lRL8V/O/
M5o724Tpm3wYHK6WvRMvMlI6if101PJbZ2hYDKsREwzBk/WatrO4DbWNI4rLMLgplnkVPAbgKjUA
MTlZGaSVlBhQec0Gs54y6jZG817mf8z4b60cTCjjZf90gaMooF3BoeILrEL+IOmHVDhybgA3XqKe
ohs5aa2qmIIYG1EeqaKnKAQon5Zs3Pmg6KnDGNABWBhODQtShxhv7Hl56TOucemwFGJXZPVrlX24
qHyQ/lyMDn5Ra+7VEqEmcGZoCFjmpQfVJp8xRm8D/HTMgHWhNgv8Bd6VPD/OTwmJ39CNNUjJHPPn
YGwP4XjyvPhHcMXM16dbBBCEJOntAOu0WGmIiEJfPQYmCyavmFtwELyaocPWs/2jieCEXkVsv5HW
HK+qBzTP3w0AVSHk82MSmcBaSJDjWxT2TUSEdFaDxH3qPUofijXF0O6GfoX0vgysnA0y7mhXf8xF
j8Bq127trAWCJMqcA8AjURyyDHbTxHaYssCsA1i4iqgyA+R47ayNhVS7DuG56pxd4vX6C9R85IwK
eFEIx1bgYCdeL2tM+D+BH81xccMmcoYjkr125n+aMa0s67UaiF/G18C8qoyEOfSZskfxGIcr6bRu
UmU79j+h7X5Ec7+Ze1iYGf5gTQvMJMtgH+HyldiL3gmok33WCcPJ7DPU0bwXs5tOKKoB4QKyNgXL
IVkjHoEcOgQe9mGgFqh91AgLQBEVYjsa4LOj+P6PwZa0VhWMvCLUC9Xs1ZvUK/QRls1Y1mggWOET
FDG+J9ktZCkZSSAPsQ/5iqbhkHEDRq9Yp+mnxQHOuqeZaQ40S2PBzs5EQ54lc9ZZ9wr5eOrXBq6g
sFowPvJrNAIH9ShG7W5qu9Au63VGlImg5Y89MsMzmvl4PVvz0Rq5sH4ft+2ipi6tOHNIty3tnHko
47cgC0DAmavwTxvDW6dlRwne8qtj3R1SAP2U1K7aHNkns2DgzU0wgLDb7L1F6x6QWv0ma14TMUcn
ZaA8P0YSUw+ayxkCSErlq1QrRpRsbdKzXr6NCgOUHKHGHDdOyGjWLnExcwdqFqQsJNgQj4Ccyjb5
pzDmnmvUPWD+orayLa3h6CD3kjrq64jA3cxQrESUWVRdcmuknvGXQfC3H+N3XpeA3Q3oZqxdaBke
WnPrDeh4c7fD74GduTagpaA0K8BzRFUkSWPVW2kVwqaT+CMDOZwisk2sv5ZOfabpYCfqz3vd/zA1
0hCUlU3G8jctiseclUJLfLGLgdTZNCuruanzowR5aZvjPUPRmQFr9yraUdZUvLeM2+L5CPgRljwC
kDo0AoQjhAJpOy3aI05zo9bN2SvU7APlvll6ftf7/F8RuocJr8Zcpz1KdijqXbWQJWYyflSorrkN
+rGIuYskM1JLgQPuifsWc8+g4mixxvgQYTcHGxrwejHVbZt0Fxo76blStgYBfReonoX0P3GVnoKP
nkdWale1mo6o4ojrJjyFBTmBm8roHNzqONPSybJLOeT6d0nvPpfRWshvGg6EXaJgGVBt4oRqnClD
NJ/RZ10FH74WnwLb2Nca08UMwwhUTSN7+CtixZ36Mw7tUY1nRtRziK4pOoTtiD6FxgLDqjxW1LDy
gj/1AHPerN/FKtGp/8XTTxbnAZ+HvTdXcMxjECxwXIdB+RLYpoQyInn0Lwrs118kIWnKdNRjRVSo
Re1jUN+igS1YU6cPd3JObta/ZY19MNsue0EyIlKPZaMcLKO7DCbSE2mgbQ2PSayrbtU+wLKD4sgb
t1pkn8RRTNGo0lsQTcH4X1Y2b52eHMrWfQ1zmdBMqw7DFX0k6BmNf86Qe0z0hP1Oi05bhYTCZx1F
fwv0rUcvwlWq+tQzchVpuEkQN08QxW9y7ads0F2a9fQCOgsXJ7c8q83Bgbw1qDO0OvdWuqugCcG5
UExQozX4UWCLEVzCVIW8qfqXMByOVGY7i/DRBqJLmZ7t6Z/XwknS013OzDVsynPXJcCUhpsxThd/
VoD9kYFG5Strd4PZnUUSQggq2pD9SaJlryGuyIIuiuwzRLojGP690Y/g7c2XxcCNsCCig7MYF3I7
BbeZEX8VqIRuvqyA7BgoIOilvkr+NQwpyVJpPKFRguBiAuR+MuHfA5qAx1PhNCLytEqvbWnyENM0
VYSl9BLST3uNdIvx030erB+7pYZLg0vS9ZhpKRsKuMGCQ0u5kBprtdK3mZH/UeOW00UjXrZ4EjHE
mbxD3/nnEHaXiPWUiGdkFNa4cc1I/NhRvJ4RiO1NBGJMBVWCGqKb9+xk+q/f6s5nIIzwsD1itxn/
649JPX8q5aOp/IOWeQs3oiwq/IOKErXSJHtpmlNWHG1sLW1f2QZwpebI/FWyidX3FI8hi8AgJXmD
g0dfBQdHOB80cz1VGL6te9q8bpmN47qokB8yxgf/6sdhoTXqaRrZ5dBB6EK6wI/C4MYGGsxGzzzY
eFvEJUQhW/1sM3U7Jkz1yhlnInxiPVZEBYtqYn0RCff6rTLSi6Nr6JNWZxezmLGFMmogbzVk72oc
rTC+hnxRqh/V9B3EQL5SFiTo1rRwX3W1XNfBZ6XjGs2BcDIshgY8PW3OZwbMarqVI32LYd8zM94Z
PWLLZU/qmC+Wb/1VW5Y8+mHcuoCp/LD5tmr7XxqXq5YXQyk8SLbWm4yvbPBGYB9bUbQ0098shHKE
Z39SW/UYjZbAI1H4Ljjl8qOPLjD+MtRynJwnBqOz4obRa5bzfNBY9dcNuAP73unnau5WMWVLyyhR
V9AxDNHu1t6UfEYdeHzLI2wEFerxImiudjB91QadaumWzAj19eT066Fqv5wJVzy9qdkkscUwtxHY
atVwwLwiVoFtj7dJPIx2LXHzrI2t7UFKzNH96NDPYXXQsVZRhGcuVagDJDPhPW6hpggmG3pTWGR3
sTHBxFZ5VRvG66LNURTDTUDgij6tGGU5iCnqOhKQ+TIkvhexBa/qDmh2VK8JRp4h/pB8ZifFpORZ
i9pVEFbiGSG/Lu2ta4hAWgLmGg9hZMyTBN2fRwFFTsTTAd4t6Gq8wHtvOgUtVrRZHf3VZyiFc/Tv
WEFV30eMsVd1JryNeJOyrGIbiNHfeEq+uhRLOHA/oWMgRd78avn2BWN6egQJWPo8b9w2e61DdIO6
lZMaQDN2bTV+jtQqc4HO9PCYkDKdNFg0CcIGZuu/Fm13T9xhq4xM86JrbdRYMZXhOSHhlEawZPGd
8obVqBXZ7pth+se+6t5s1IiLjF5h1g5eUx4ziOtWOX9kivPQnG45FNEujhDkxGdFdHFjipsS2aGY
WVOmU0znzVubmmcv/1L68tojbgS1nCFmgb+O7brHLI2ZZycAujJGNeXECgdLbg/T3gbWEuKQAUTl
8lV0g7My2kVudYhTfxXWYnYNYRzTNuCpLdMPWMW+oR2HYHpvYhq2ftyr4U+B2ZIznxoIuS96LroR
zb4vPluZlvXFcmhByXT/Wax5Uzv/m1neS+GYKxudHq9bNw2r5658U33tV95vtOtd4eDIoESXliYu
B4Kh++YtDNrFxH3U8mfXADjPYEcLULkBoO+86KxJIQofTFX/UgB1i7RUoefLGqRJG69ik/UG5k0Y
ZKKf215lXEbdGsqsERjsZJKqQGiZDKEdCIwNOyjMtATyqpkPxucdNN9O3WdaeZxzxky+tkj1Z4je
MLbdtSq9Drq1yaVxF6iCnLzc3RYD8810/Bk7b11XBTDsEU2K9EtLox2CjeBSYLWlLmVKHKHn2Bot
sDjeNAWByiD9Qe3YM/LV4FGDm2j3FXejT/doi72EKG/JNxsYpqEov1J0uYH16zC3RzgkG8ut/8EI
2BAWsVqwbftclt30Av7wqhfpn0HGNND184aKnrlvQ+kZzMmHpynhckRPtcd7KMTfy8Xv3khefQYv
YYH98qSdIs1fFs0/C7cYYRu7HeP/+DDlxrsfyXwRcwyjw2CkPpS6943yAC0Qg9oW/9Im2AzRaxpa
T2dA+Uhj9cp8IHPQim/eszpE2i05RQ6QZfCuIbuICF8VrWx36tT9AGVeI+T67rkmMqvD1h+okLDD
kGcx98UFe6NXZVZQctvXjJ+pfD0ecNoB/KmTS8duEgBuDXbJ3w8Blc98o62PdMRIkbKr6+ZPKHtL
aNCBCcqTuGP5/oszfbUpHkt9+jYz4WOFpP4TqfG6Q5evDF6llaODEioEXIp9MkDPcHgzGQdIh5eT
zHVaVx8anqf3x3QOv7AbXKfWU6s/ZnSDUss8jVZ8sqf4v9lHwJkxn23xvqv2Rgx0Rf/Utt/toPxC
3vdTfnnOlF4Aw/ngEUHqdRoFFFClMF1B6LE3aLBAAT/KR1IQlQ66q9DrEpKc3AB9pZAwFE89TqOz
BwARKt1fy0t/wso+JHH730B4jlhyz8FngfAqPOCluGFNaNZ4JU6rcAQG/5AxwpOEnSSIjUGfBmdM
h6JlaIYYUPzN9Vj6XxbCgUC4Lxzud7bMvm6f0sIF3LbUnHyX4kI7e0jOjrm16dviond8Jt1XGDxX
0TVBeoXw4gbVR1Qq+zRSFxUz85CStMdwdez28s6VwGqa0F8HezGJYaoXIKbbYKJtpStawbr3LyKo
68OiDikXW1I/o1rGPsZXBCc2+4yARhMMaIxC72M02YPx0YjeKKbRS9JdkQafCIW9R6H2kDIj6FsA
Hq8+lpix5yMXZW8hKYAkFf40ID6kpy2YYII/JmYgv8LQqNKwDGBMMZwaqhIFThocV8Yghzmrz+yQ
mGcaoOghUDZCtB4YSzUwwdGcyU9q/MmuU00PJtLsLVg2Ti2zfJwXLwIfjgCbWwxeeVuEIs5IBNMI
sP0Q0uBAMN83m5vEJ/leXhF+Q8YE/dmUdMAAQyqUF0yYMWh/zrLj+ezBjxWzu0eGxQ7sdcVgqI1+
2oD9EIfUGAHZE7ZGX9+aunJXx+mT2Cg1VDxOR5hDnAe2FdU3KPWFEMnZv7VsoLnBoPpZlmhqKRr3
mEgI0c/ttaPbWNsuehQa0ktZGUBZiw558W2P2cVUvJOah28u5knhtCYyct57eA3dZkbxR6/+6Zm5
heFUp+vWDfij5tZA/TBsqmXnoN0+xNehfcJpF9/sMf7PJKOwpkU0B+05LEk3+dDeR4iWFYlStF6m
++ibmLTlZ5YIEEqwIIFLBRGLPIFHAkO833uZs/7SUZoG3XNiE7GY/6vyfVOLqyCJfQLMNTEaQnYF
6L4/SNp9+aUvAq8fks/Z/2amKOtWmQI6rHAKoggJd+nNaNhSWkQU5kit7BGylRDbjeissaFkfFsX
6occJQ6GTn+DtMHSyjDmrvpjaz0YevToPcvbD6c21tFj5yGGOV7C7iGcEEVGinTSEehlACTxTLiK
NXbITcyqKFOO4XRu5kveAD+wsQ6jdnlBumdKhnPu/ODzC91CH8djTHEkCxSxqumTzQgmV0ZaNuwB
rhbdjm1vmgD6iQRiD8sVdugFI4g39DeWiEn57NktC6GD+8pRE1g8d5Nsyz9FYFQWqXJ6BjZuI7th
vu2AF7Zz721zFZlnWSGFNmoz4Rkq1nXsMBb7Y+UZG+HN730PYMgRN/m1yPmuTP0kSq5hd21Z5Bdw
OwwmBtAAIdlHOGLBj0lxS44I4p1xrTux+kMfzEZMCucCnioqWRIR4CxEvZiCyoI4cMM1oxahhI0o
SxTNnYfaoqskTEMDYBehH90vFtYVm90ea0HztSy/9OHDZJLA6M8ZxQCMcpjtWean3wVEwRYzBDH4
oqixtcfsFdQE/+yk3vNJ1AZCC1iXR8DSZmaOBuMofCvKZsuSFOu7D8FmyjmTzXoNnTFgeGRB2WiH
ZwJSv91zkKEcynVqzZV7JdmrhmavokPIiBYlUyuKNtIoV+2PPKI4/qlBX8tYOp7bc5B5Jza21lSv
V5axQemDd1nHhVgmMU79GYFclF0DvwvFrP9PXjFDY8cjYBO3b9kWdcXTh7AkAbNFKnz5GTkf6pPv
NDD01Nu7mIpMhbGB2C21i9CL4iy4cK9laxI3BaSM36n8oPwdsXHJwuIKejWqQG16TzUoNo17S/Hr
MR70WzyUWCnP8wFlEid5DtXVrpblSEXIFNCNzwRiuEkKagfcnzp9a5kus6sfS5udnrGUJB4EkbKQ
wb5sW39faW4bYzCeIX+jdEzKpZMM3g3TPos4tZ24J1mNmpHAVGRLJnqAh1YrsTwVbjX4U3WGazVc
+R0j+vFAP1ncgkJwYqYA4tl1tV3WAMYfOEJEHVnOcwsrxcKQxPp9bZvqUaHHJ5JX5Bn0TUhXXIIN
J25aVsknFS0bfuTIfJqL+SZ5QqRVFeUWFwNi2uRB9hACdwBNIML6ISpzInTa2GTjAdHx9N0Fwx4i
NAi2jIUc1YOsPeRAKHS8YnkNg5L+Llh7nn4RAo7H128AxidRucc1F6dODxV27S1m4yS7FEYI1Eka
HUu/4GGxE2DiB6CEdwr1uIM71IehiaURFssChgJrE6RfP7xq/fO3mpvHI5JPdUDdCS2oRm4Pfa9A
tIP4XezjuVfATVhRmuQkl+YzWS2G9BoMe689BmS5FzXDYYGbMaOuMmz6/vdU6SwOPZ+WE9o+v98b
bvB+++LJ2xuUPy4zNQuvRw0IwrZF2YNl0Eac6vgC/MEie/JsJMizpo/Rq4w+FVrUgSmegbDirMoY
ONSvUUBQz0Tvh/dqP/Xgi1mr2kyo4/7ONtZ7oNeapccfEaQXeWO+dWH/Q9V4hDrHuZQRWB8zaguH
ZWtfa2pxrD4klKDxqNyZryG4RIXE6MfEyQbNK7YL1UkABAUqFg0mGkJ2hCM+Y1LkYAdx4QCzQ5L7
BaDYh/MTKAl+3oRjhACAi0Db2uiIcqBQCwG9WMlVEqm5R7wkLK+aTNvZ+UZK4PDsg/qDVMwpHIwT
kbxHitL81IQ7riwV0dih93evCHEMCiU9XLA98DzqgpLdBqOSaS/P4KEF3wB8WlCAhioMf/AIGuA4
PmUlV8v8ser+gtEq1ehmBvHZd+pJY9se8KpaAqwBviwZgQKNSTd/Jg831I8uIITZ5VHAnGxWoFo0
1O20gT8LZ4KBvUnj2xOCFUXoz5eeOlXq0QrciN08cyB95buenSUXTA5k/73KwI5iM6OtYuTDoI9Q
Q2HGRfEeW4P8e2Je+S/uiIgvtBpySu/fuPq2pWdHhwJJyGw15j9UWLzCJsWCLHwTRm38P+TyGdWG
EeY+/1DEcMWjDmNh/qyAlxr7KiND1K655arKl873iLlR8VVsVDVMMjWGZnwtGTqddYhuGhxK5C9y
JENRv92mzAVYR4N5ipFdcNRxNQILQDxqFVHXy3X2AcyrUnsTz4GZKYwH5BSxdg5OfQFUEoJIkZ9A
z1LGRTRTaKhwPIVyzxskcCzkyPhCUlfyQVnLBu6Oz4vZJ6+AB/QlyX6GmnnMkO+DgOk09kV5jxp4
vDfxGa41VhwtuGfuH92vN/LO8QBtGt7sT+5J0CyZyfaBj0ETWzx/CWKKhyA4NhF0QE0NnQ6FFbVU
85k78WLIm8T4B11Uiec5J44KvILt2kZnCaAE4eDeYj6IHPkcnCm3IdDzx2MeaJkz8QVogS5oxDaX
+82rwx5Atp0TJJZAfwURxxtZJXeTDAgcTqN4JfEUxbSkFgFhhy2W3uCc9uNoG736cGFYixbWpL5a
FijnQ87BRXQDqRHE57goLkB3T2WVUM/8pIFgwji9Tn4iSTTWqw52LAUjEYA6cON2Y6J2hdydXG8E
8m1wox2E9AUkUy7TJUu1MmkslzKddRO4X1+kMt6tEmXRENgdB5VOYD9uZ/w+pgf6T2wAwLa0Lp6j
q4jSAsUNZf7pQO3I05av6GCPM2ZECi6Qgsbj9liwqQCLBXyeeEjnIzIkUsyqY32YwG3E9qMbO/yl
jgRPqdSk0MPdS+sBkPTv8vMOdNsArRyBfEwplCZMOoLo2eArIw0F1koNspdSSPTB+NdR4i2XKI+d
XN8CLSCafMVEhgJyLrUKuCTCvY2hMFkZ8y1clyV5mzF8Yk44R5MwRthCJhVHSL5VOD9aAyMzFMxk
fNreJ+va0Ka4yaFXuhefN582QL5hnHVbKsCw+c3/xOb/RVQKxWXKalEiN2+MgYwhREnMHdwn4hMe
ZwdL1PQp9SxRDmQiOZY/iZ682NcQXyXISBUDwBAKHpUi9q5oXRPbTTgcUPr05oZlOfmPqE6LpdD2
dtqd2inurtL48nAJDGRG9MuhtwO5YkjneEu5RYTf5orYuIeOgcu+DYIf7yzRxilFNwJVOS3obwZz
dXkSv08EriV1MM/XE9Gtuv1KnC9peqTPoxKhppRMQdFCFd9SOtDBUN/LpE2FZWVowRHRG+4BqAHS
fhFVQtO0M+XqeO26wPVkEPASshnCwB0amCOUPBbazyH4SiHYa1m2QwjoV6XMGKYF/Htsx/eyhy73
hs4q2f6skd5gPJCwmEMN1Dav/nBjfz7Vf5Gy4tzViMnqqU+ntm4rksr0p9QvDn+0ubThTi0+8/nM
fDKguSwA8/I2cUFoaSQRhSZ7fE6iwkiBx69X48X6JZEQXQBS1lDdQvwtvbQ9eN6HXjsY0Ncb9SmF
UY3U3hjoaDcXmxLEvzIiRoq+q1R0lSbiGzKxwLDdFzd2GPB4AixsWg2Zc079VbpEOagWETCHRgHK
TKvfhVJfxFJrOsNDILgZdVgSKB+FVZ95+pzJoL07f3nOaK4jsgqfOscvAom3GvLmRxmi97fqWFHy
fgDEIHJRWlGB0TJwFKXMZ4cc3NnLUlkxJhlDoARgjgyLFXD31IOl/Y4N2Y4AYjPVJzoQMpUeVwh8
He6UCWREhhgERQSoa+dE2nN0MKUbPkb1lDP0lmBFKtXS+SIpSR4cadIwsg2Ed+nkZnzzpPSQHNft
6W35WX4hhT5C7ItMAJHoiZhuvuH78mZYDGomDZ9oG2+Gai24gNYWs2GKnci311Q2gof9teJI9G1M
y8HrKabp3IQ2gL0FsQ1TIhvPCvSwCaXTh+XsCYBas7Pst2Z4c9YTGkyECzRaBCGIwh2wsBfZf1jG
iK7Ala5AdFQ6dVpS2NFbEN0s79bhUyYXXTkAEs9SRasgGXJeb8t+ENZFBYU/BNqK+y3drOV/SwS3
GLiSsxU7OlFRECgGnEYonJka1dNzrvRXvvR49dyvqobwk7zw3GbA9GCAJAcZe4gRpD70V7hGCR1a
tUkGZqHDUvxy0VvqJo4Cejp8lUpDfoQXGgxwWF/sLsa5Bz/XExARwhHJ6HfwboxAH0igAe009V/n
PxjVMEhXKNtgvaiU8Ngo60GHouxVmnyCapWlW05EKqBJUiUazIiCvuhoyBIu+JiOqKp8VEweZuRZ
gfowxAVRxp1IWIpKEo/1nxYuIVrTFHrSwFLGkpL87lQk9o3LS5jBG/oN4Vruoc9POHjKyvEttC1z
J2mSs/gX60wXkj5TRFo1g3VsCstxSc/E+26XrLodaf71lwmYTPspNZgfoKuQ41tA87uhvAMjJ7A/
2RUImpwVdmk+M1w02mzN/M1hMod30cLx0nNEJ1NK3wTxW706gJelWpUugW9P6ObXjBG9dov8mswS
OHy1TgBADI20CZhQmi3qIkt55egjvEGmrCnpO9KauRmTPdBejgMHg36NFASEQvJxLhCHRkf6RNSE
xnYjop8VM1vcFK3vEGEzAJmpnW0oLehfWvW/iBWo0/zWUK3JzNFiHA7YO5A5tnjLqSe6KgFYjcG1
B301AOcDG9wOAlc58YjxHEAPChXsOwnPK2Gm1X9EjOb37IyILxash2LIgCFoeIZZHHCuF2WHlxRM
Ev0AGZ1hzQzIwAiofdlch58m8xZuEZmZete2hM8gwbnnfRtQVpAOWbpKxJKKPWdBd25KghRMd6Ic
LMhQxbAtzHeqM9vfyfuA6kVCEQ4+lyAplS86yQAK/1ZspSUNMogmqfE1upCRpX7iuf6vppEuT6O5
4LQRkSGdMN8wrJPRnBgHyn3l2kP/W0LqrjAE6XplEETyNRBrSV+xGmJpOjF11OjPBnyxEEkKDRZQ
1a31yKGoS5atgLE4yMRh3nn+fI5+xm+rASa7ueuQ8bn7M040ngUmdv6VjQewE2KAgMMKQjFoviR3
Bwl0P2Ibyw5SWr+C58f5UbhxFnrZzJi0fRiOdJocPLDzgtTm6xo2E8IhWxj5tfKYNtElcWnCSaAm
YHpnWSiyU56XTnvIsZlq4Rw6D5pi27j6CiMC5vambSCnp+9s9AE7MIBM7KhIiKbgdKVG4KhEdM3V
tYm8BRW27Bj4BDNADjQlDRmE3CFNBDB96UZK84T+I1hDSiBeAIYnEhqkE41XtYV49E2c5giYODw5
WLqzA6DmS6VB4Nyo443fK0MgmlqXEz3rGwEzDgwGmwqmFCWYQlibmkttbXn/p8FdUh7xLgl4r+3G
JZwKakSIH9x5KfgL9jAgdzCY5Vo6FnvcA5G/kdgnjwreBfmqtt/M8jVEj2VixuTfTb6YxqIyM2GM
ujcFZlYXP+T4cptYFKCLjnuITWigtftfWTVl29mAkHyTkMIk2jw5+LaTe/Ur7ZtUvGjhUS0SPhlJ
cEuQjubk8+IYNM7IAhBRcrSauGf0W3IzidaS1pNbCYW5YCCRhAIBDssHksU8eez4qvwthMUCjIiX
n5SCl6t0IIj4LV44+wMQBPx5Gc4sO/trgh2dmzuc+mRMROqkDKDD4mnx11kYwqqCDwY9ts937rjv
lUPjHkuk5LOT7lJ+B3cKe0+W+hU+ffCE6uCP3jL3xLc99pHNm6y15gX7pCk3uN1YbcGq63tGtgZg
ErSXVQbJPExhw7Zw3G6Z8+rYEcaxp0Cl13bchV9Ty5PzsBThAsBlBlW9UCO0Ys1tW3fLMtL+a5HK
QiwMA4umWJQ261nONajxZhOw5IBh4oC2ERdtK/rW1LcYywod5A4JcdSdjzL6mjnKdYssvLXuA6RC
YRBGdNxWaJ7yxl05zl4hMQ0ar1Rzxf+YqrvSrjVTB2N+KKgoJ0kIHriQAyv0oWREXgt2O7ukAYPw
LJoArJ/Kjpl+DWiYoOnp2mESPVCjXzreDdyDiyTdiBpTja5Zdy3FP2UAC0st60MajDoNzOn/K+AU
MHtBSBYsj2j1auxnHZAa8bq7iZmoYz+ywVuNNhMxKrChsNYlJgcM20yBJwWqlI1t61wtaB2ebqJ1
cw8JiwZ6wr/GjfC9OFgls6yu4deB8hvASyVBdKEdrkA06fE9zHZOSO+e3oMpf2lFd1EyN47BFkqF
GZeu3yYPiq/BhglNAuPs58cZIGHQm49SRqwg+rFhTUtYu1BPgL28+IzzExBwIQHFwKpjCPoH76Eq
yrf0UQaElBkZPtaZNAfM88mTcoNdiLZDhm2jiWJEc49y603BvUA0FTrroeIzLybsQY9aLlh2P0ED
XN905l87WDaSf+b+0E3vXT5hvNptm1xBrCPGk/fKLFZvekgOUBGQcwEhfR9BiSUgmUF6bkqGkDJF
SUHTJZgeBlA4FPUtS6P3th6XQZttQyYPqWZunaE9py7SElb5wTlg/cmgfEMzpxUufe9J0wBAqh0Y
r91Qu/s55FVQwQ/T5wHqrDwuvlo0KZgoYhDTg8zBoJCZ8Ewl30fZyUHOMneZf5UmMF4VpR2qVcyo
FWKqyw7KhSJkvsP+wVfExeuEWWeNgZwjBHu7+QgKZOer16Hq1xNMBVmSeONdLd0/LlHcS554faCE
DGeUB5go8KWR6y90E6zNM2mZWaUrzcD0rLuqKpMiXDV8AkKjNR9iqY0I/yYD0e0BqAIpDoiH4ZjF
CBXArtl8/PpKZRPyIQ7aUHTcTrhV3Tv48RfihSC9ZwvlASJbaLEmxr9sFzO9cADH5vQE6V3wlUkK
oZ8sWZMBgYhEIy6M8VHAqSG+U+Z3F+OAnOF/FrFv7BgYkXBGjCGGxr3EzoA+ir8o8d+0he2Ayzqk
g0uKhG9QiWbYFYS2E7qrFPRgT/vZVsBZk6ssADsg7zo9m215K52RiUivo/kLuBI8OEA+JOgDuz3E
Qqnj2SkyGsLZ0wrA7quPLq03iuZ/e9zvcV9a9X+ZlmwNsnaFtoUNhAu8xzal9oybJ28UtRFP30Nj
v0HBNqQSry+KZ55Np3uP1xq0vC5DLaFMzfeRMFbhbAmNTL5nZQHPp+IqGDFyrIg4LQ5GHpknb04t
kfP/SDqv7VS1KAw/EWNQBOWWptiNLXrDUKNSBURpT3++tc/x7MQkCshqc835F2wKmArzaDgbMM5I
KCXJLnkf8+6uvTA87jfvStspJbGjCpG3PndiQ/1WTqOAnB9QTrQ8ExPywMiT1JPa9RNFO0UkpCoZ
AWjO27C3lcaftFly5xoq/mJOiiDyIFvs1wQ9CtLVOTHYZwCg8PO0jTaf9w+s4gCGRuNqkCNEg4SY
ML7R2E3ET9LcMSI8AJeCU58+RMEmPWvtQqUWm3aqPWxX7wzeKkQ1ls++GvyEonLGlpNINX2+ZjqZ
0wzH3fxd+4Ss454Rx4TQNqpnDIaeFqcuR+xrHVQBoBJaOBsAnnpTFwRz3Greu6+nX6aFHBe9J/Mz
O4BhaVqlhoYTHLgR+4dANYFYc2RVa1wBa2oBTD2z3kUqei2gA94XxZIhg0hDh9TELpSJIUHPN03S
cR4SZr7jqYjfEBIUcWaB+gJlYFuDiQ0Efvwh/GBrEdbxySRdFTHDB2+sFNTAwxTDCeqZGaZgN8op
UcOrYpdZhjt2zcyktddj9lCTfI9iQC8I3rTNCSLnE4aCgYptJq0I+UuzXn+xjYkRs6l1/a5iGEri
C2sgR8w6SYxLsTpcgs5CV+vMagXwKR9HKLooDIcQaHglAvzAx5d9/JbwHKogZRkWHVpGhAZGTqLi
PILLKnIK0q4IUPEYybTHpngWrpg4KRG+QHO/gINLhcGcDTqmP70K+kCnkEI2PLiObWVLJBnDsLPF
Tqu4CyyilE7ZOo7YfRXMRxQYXbYUtRa7slE5TGO4gk5e8rUH+YTku9UD/UaM3EXqnKV3Q3goMMIR
pUM8S+Wq34itWoCsy7TDV8RkyhBQgLykJJmu2MCJtY6ulaA61wNBfoGE1EsuYRRQlh4s4DeBcqH3
kxv3IwL56E3Clf0MqwGOKf8W607yXwDzR3UgpJAHb5BQmSPDpa/qozB00SVl/CQ5XA6zqUFKWNhM
l2WGXTG7OSbACohYSLqlEXUnmQk2egmhGVmOF+pH9WTAdGiCwKln56MPvZyqoEL41OEsQCXgHWTj
UIGe/aXaBscCulfAhGugr5eSIKqIG0RVnckDeylhKZ4DPhAcQOCj9Zd86kLgyRMu2Uh/JWWrYlGk
faLdoEYq/qocnyPVz3oifoDaAv4TslKoWPr+Q33VgceynuiIejGU9EaaCDhykiDjg/jpV8UQUzOm
HUkPdYVJ8C7rZbea6/3AKWAGj/AAf9GtcjJwSBheokA/9oISkhOJBVQriFVQThRW9A1lPOM5nGUq
+nD9kpUNQCWiZcRpT4PbRhLlhWumTLYwJXMjtpRF/C81+qEOIqHHitd0qZMpYsPUglphzDvqJ132
8YvqW4tKPLq8pHEk8BlFFRwihGIjfAqG5JRFj6H0PmAGIzSVC9PTSHzpZjzJARsQaqRh4ui52I/r
KTztYlxSVXiDZm/LzbccV1i5GGFyCGL8yVQurYtI6VK0BLWcK8E8E4oyDI0ev+6qT/3nu/Qzzlkh
9kOcZ/aF3/e41AeX4jP/sPkfsPbX8cgrqTMSLrWdBloCJwwAB0SmNVtPDdKGIZX7tyEDoQWB2tZO
ylCpiufuibmlTI2aZFFhqKirx2PvSmjh6rdXDMEbW1ti/1EfTWqo6D0DJNCwaRzcBxRyc4miAmDm
Wgv8UKOy1600KfcF6iJisk10hC9ApT+fyBC2hObnSH4YX3QH6OBDQsgnNOHNk5Fjrof9rwAhZwZM
slwfA0JGiARSCKE/6QLheCpmIgY6kNLGif4+gexXA5Yk/gC9rtC9lCgyMChEPPeldm+yU07WBwzT
QkwfpGnyFNtdUp9Mh3JZzbQXoCf26Nz28lKOOoy3GInhRgb1b2LNGhFbs1q3LcnglmQH97GBRZ4Q
ZG3eLg7jxFPw9ZiuQY28CHzF5Q7gJIqFOihhf2ITmaNbTc/4hI6APjdeBVApI9utD4lnkcbIV32L
qyPz6gh6MdpKrB3cKUEzqoVHByE1u13ROAJwJ+YN9qAJkXajUoBvTfQpEOBG7pX4JxqLomRAMn+U
LUfiA78O8QBhCcJMbj2XTfchiRyjF6U9WdelEK0lTwtxmRoh3eW+4y0SSIH5I8LHWMAJvmctQTye
riTw9OnwXRMpDjwRMQ6Tu6a0NqXEHItB6OrtALpW3qDIuxf53YbeAugskCVXJeZgYiC1LYH+/VY0
d/KQUhq4eR073K2fVKD/3WNyLwFCkQNEnuB4kSRtPLJcwjGrIXNbU+bCM9QJlSP2p52OG2HnsZ1s
GjQIv5aMcJQoK4rZWzNDupuJrS+FX2bVKNg9TZJA5KiRSkP07fOhMXJSHoHb6JD/yXrnmxrbJF3x
xcfTdP2adUNvBIg/YFYKMFwijyHaV0f9reESZcRTw8FrVglkUhUrqyCKZxFU6YwqYWACl5/mYY10
xwDyAxb3NDn7zjcqhHL1tdUB6Nt+IbMXkuJTGmxSAq+k2GvD7eCjOcMSMOkQYzkBxXqfq8ILY46T
nOXRQu6Z9wlYOogeIqgQhlFiVs/QHRwR5JI3Z19Wi4RmpI/Z56mGK5Awob4zaNWvfC/ZIqn6bfj+
yd8fb4AEZB4emnojBepUkMUDXLq+KoXiIZUhmcYGo97DuyQsbuV9JBk3jTReYpo2KPE5cdsTP7wE
ygPMllr4GbYz0reCgbPN0UgvGkK6e8v6VGAhZLZe0E0+8oHMfFST19LJ2cCUBiuCaesL5UooxQEB
U8D6XDV/akD/XIREi7wH7o0Org0h9NqYKKVTBvXkC9A2OPfgSASoo8hDSi0JBNnEl0toMVnoiI6f
bEi5iYFt4O1FZS69fNl6qhq63qx7zEcE9y+NyBim1JON2gBRJsqiTPVGTA5wsBAzgLhWZgliLLMy
vHe2VxsSAEROLRQXASDSJNRPkWnVcRFVg4nZ19t3Tsks+1XACYhBQW4ZyLKjmNGcyxI7DkGNEYGl
+F637D4wVmsWvf6ySmfYonlU402DNlCxN4QZ68bgvpMbEhvuBNROymotNjHEf1YG0K8qkKL+Us8s
sgkqA05vYq66Z88IzmUgAZ+i9pa/3SzlqtGM+21UMp6UoiKKaHXxnX++X68cgG/mNMGrm5dxuNK7
k/Ac6pTGh3b5pQwlqK+mUa56WV8MqTk3yHiy2yl7QkGdk2EW50LCHqcMonCEaXm6Q5eYqi1NJOyB
25KA44PCMA4c11eM1hC3lxzfnV23LVgFBI3a6DcJUHM8h69HRa4gVNMJStIW73uS0RNjQO+VdWFE
K9X8QfEH+YZWmybqwG1qeV8VIAbaZKa9ESOCMiNULYZATKV4mzC7dorqcjdfOYqnLCkpVJsawbAI
/IIRfUX0BvIA4QxHgF8FepPtuQPcpFh1DZpluNYrE0SKDt/L6PG9vHfSb/ZT7PLLczlc1abVTEFc
z0O/mlZTktQ+3kVuMI4mo2kwfvvPiWFjN2GVtj/mmWN6w0kyQcR/XgC4srS5aP1ptUhXr222+e5f
2+ScbnNgp1cex3olJfYLHY6tdJT35lE6srXck8Ldx78go+t1cRodeNLv2h3klHWzlBDlWjY8ApKe
S9QWvXqNjChUJpsIeNxPngCCeh7ptlwos3jVTupZuOJWbajgLpCAyzfxKlg/p5CmZlDsFmS30Btf
DWdIsUzBkXmIi7rKGEmVaTAJPMTEEWtKZ6+J7CvjyK+85zgZ3ymtLUgdrp/wiwAl2Dm+Dcuhi2WS
j9mjl/iEBXOLweBwrOf4PfnMEEzmTSMkqVzSpDZaT7PYebo3fcw2acG7HASPL68Dkgq2ZD8XoZfb
kfXL9GWbk6+NSJMzmHau5qmujiZh+nd1fC91sH30kvHQ7blgCk1Pvx+/ZmhDSRZL8Xrkm0sg+1cS
oNBnPtfg1F7bY7htj2gK5vty3x+jc7xVjiyaG+xGaY5VMoWuibWAB/F9Ys6yyQA3EtNLaNnnpHGR
F5xEE5Si5p85VKh8OZrmVufKXBXRlV/7rf9dtr54+cDNJhmH6BbaLJkSRdFXUOfgnlM+WjWL7yLb
ZFN9MriL1/V+74/uMr8tVlBCZq9VO7IohWcbJD3orosM3Qkrm8gL0Vjk5FFJQ+gdZc4J4cqYctEU
jCytGK9GPtCAcT8rFxENTS+AzWzhhj0zfBpiBk7DT2iUiKYRgh0+Dweamq2M0bhyGUm0oTZGY22q
TONluiTv8lqa02bOtnhe+a9lBNXJSpfaVJsiITyVbz0qpNkcz8w5Mb4P+ymylDGmgb+JafVjBiMZ
k0nFQRuPaAASgP/0NXpZw57NQvYTES5MTjlU5vN1zIlpz/QR8TJ04PhJHK3g4topJtfzL1pzXu7n
vjnOfW2Kpclc51rEb0pfhkaG0ZNvTjFmxsPD7S+ay7J8iifSGENAD2NDW3VUR7NJd9mdhw7Cv4c2
rmDf+p8Hdcrw0vwiQmTxiZ1sp3PojINr0yK1Oq+fIsv778LERTe3yIdJhDzOo+FYJAqhaQLxPPO5
Ep9JUgjVTRM+77+7ksyTecvtQkfUQ5KtH0OJPqtbHDWd9udJsR89ct1VfhDEVH66tbx+zwb+jfTs
07Li68gx7ZtkJ+MfiDrLwfpu+Kxd9k87aSejtWRn42zhXytr1bm/jvfLrsvCAZWHxDzFsLcyO7FJ
NfjspBhn6BVZA8YZgotO6JhLdJBsAmD/NUOazWJztOAnK5lD8mFAiYKvRb3PxmZ01pzMS80fvw42
8bwUcwG+G4x58r/Wi2fiN8w43AKD740DNt9BzMp5LZEmtuAR8YCUbitTNn8+e1+vsE4jy53aS/RQ
ufHJGqNsO7aMSeNTyOYg+G87zzWCF7ZGI1LVXeLQy2FIoIj7zFqIBuyhdc0xaDzxOLDbdnglDzge
rsQ/cSQ6AP/kf12ASiTnoXa+pMTksIWwFY4N/G/R+chxWeK9pLP4/oS17Ax9nAXsPbxPC1dnO3Ka
Y7Li2NbII+Vnh1MknnlQg7RIcc1bu3JuVD1+jobFxzpd0GawQJDY39nTIRPpP52Un/BDsSi48XV/
2Wcc6fG1EuuPE+FswanR3OWg6EXYTwd5EluedbPOMp2GKxLv5cT/XkH1issVx4Ha4hTjxCHFx9Ef
4s/itue+YiuP9yWw0BlllJCO516J58v5iyvWp7DVLDFgLqIV2a//Oz9oPs5BEoCXvC/xsrVf1u2I
ESEPcVXqROV6/r8K9Z8qO2eD5WFrrjiAuKfEupElTsWY4yajSUJztS6KRk7DI1gFq6/zdUarEX2K
RWEDRZ6ziWYVfQlw53jAFZFt8W/ZrzGn7OUfj/h88EkUu/IDTotbKud6c0aCDBcRaKzmvT1mabOe
3ku+gP6uTFbedQb8zN5s0PKezBZnIWZ5JZ1nerhj/yHyh769V1nBYXTod6G92vk//vg4z+a1S27B
C1bSRpuK6QG9NR6iMw+8izq/XBSXO1tY8/lPP0G/3IKryhqVn1MHSxqkWKmQOeJ5ZX+Z6dHQ5jvy
I27sxSvxNeUrKBt+U9rFKvVi77UVR0g9fruCDO/gIueIFYIyrUsCla+4g/Gvn3AG8SqnHIuzgJLn
feJdMMe9kLWWtZKpApwUg8VkFMPHtqF8kKBzE0Y9RDwHpV4XtMxYPIgmXBJRXntkNUWjFHl5iXch
NMAkgVDXv5/Mf9PEh0OwYI+5vZMeNf3SfnlYF9vND0w168VViMOV+wgFcsX6/xPwqXgH8xbjiLOF
XujVshVukRx3zB8iQS4m2ov5brA2mG/kdXMykL53q1P3h/rdmhkwcCympTuh1k+Nt8HHOlJw2jB7
L0UPCuhtAJuceNkwy4gHygBz5FfoZY0jloyRBUWDR2jtM2c5Gb+Wl4+937+m+4+duhcxiYkZXLQ0
44PGDa3G+ktt9hA8ng6j6pL7dIDV/x1hKob2X2Ntpxf0reiX5RxeuJXPvw4TPlOksWVt9Nc/vbWj
jEVFyz/jkmPddXeNPC+PE/8f1+s1n2fNr06yd3lbzBnGJGREi3mi+f8Smn/TxfQtJpWXdUytG+D0
CeRT+nlms1vaZ8SE3JrjeGz5/n09cG7MQzf2RAwmjIeZCcSYFz8BUeMzovgw/vATSxw4OzuYGFZ4
UFfuvHLEvC7G4E3Ms7XFccRcz8rMyMyY4sRBpYW0YJmwxZrQ2uYCERPSKf9mZzG7kO7ZfdzWLh2c
sWxAYtPSqZzhgsXQzrlLoBZ5cIG1ZfjHZevyuUHUbof3l1uP6zGelrP/m0pMhIN5PNPtnrt8GbBq
6FP8m/8tsaMtgUjE8p2zZlG54AL7qYgt2f1vEWiHNTUX1/lxm19Y92xtuHu1e5yn1phPJ94DYpqO
IXvmWCxR0V/vXkQoobg0hDnmi5jzMErijWISSFi5/r87wJFXpA4H1q3yjLnuGqHFUk0Eh1pzi3Iv
leE7I4MR7q0Wzma2kZzHVnI2duCCpaZpA5dozv9TF4fZcPV7OGz470Ax3jIWldv+vuZw6JHuRRfp
oXmjMSUOnofrzqUv9Y7Mt4BfniVrgaAFfzxr3mrA1AZV3CIEs4BxWThYrJ7L2iE/+fi6Ypuj3Sh9
83fAxJXb2EBCnQ8POAt81VbtDbT/VPwkT4OFOIRsm5bE4Vs/mlxNL7Iq6wpwYHpVrGiqWIgUM3WJ
XRE0Q+vlZdPvnsh3xm95bWSJsF/0UewzUam/D5z18Tg/ifVSLDaXEyEAjcWyJCbS4ofJ3Almp3/d
T/ZvpUMPAbXzIzq6OBUzC3e4puuHuCmI39L5x9Q+1/eInohOErY7BEwZwB5LQS1WpbOY2Qzl9sEM
Y4FhvKgh3NuS+5lktmUu37PMvukuvUEMg4r1hZwY3Zqv9NmMnlI55kJ0czF2XhN1++EZhZ6dxKnb
q4iyxEoTe97VX8BKXyPqy7L9nQUs+vjF8VM+0S3jTKJvj7e6i/Kaw/1ng4N8+oTbKD7Fv7l5IcI7
0B8MZ8Sq3ORMVYA7b4yfuJSQF3aoVzhYKfAPDyce5qRwjH01lWZYpjoyiDA7HpM9dUeuNAeB7uST
fg0WwB65iJ8sdWdkZ7Nqak7yCb+z0aNfBMv0X/ggeiTK/jS3iB+vVJB5iObWJ4r1XvHT/8spgaU+
W63OHZcgTT7Om66Dw5UTzsN5wU/h3Fg0duFQ3XHA2XmjDX3PrZ1ggzf5XBybxffKbEEzij5BZLof
LqrfNYkTFqUfsdz8WIbztPJF7EXTkp1NO4P1PGMFqK2fj2WdoAtal+V0+bL0sUGU2E4HTEWR3f4M
drD00YSm7Zei4zxZ6K3WgUUMRcUKd2IMAFlxX/NijisSnwFGiysm+NEy3WP1aH0n5ZWJdyyCqsgJ
p90EX4mTueYv1iF3q2nhQFZi3CCm4BhjMTrePoNPsq5Dj+LIv/umYKICbWtaio7hiLU6YgxJvEO2
nz/JcjRmD2m33A7xT/FwSHBTRnbPd27Q8v/vcHbpJrL9/Tc2SaBcGJv/Rm3FDe3sYs48cRstPr/E
jn+bx2Q63Z+W+/3TfvwhKM26RR3B0reaJU3QEnXMiTTRLHOibNHgsJNl+JeuyYlyViTDQNKx+6Xe
i/X5BGs1W5m3Pl+d0SGZoYuw0+a93/y0Pu6b/ujS/hk22RZLRCSA9ln3zVnFp9Qm34WY88TvRLwi
4iAR0YD2+/c7Ee+Ie1ItSlvhvnzHV83plqvVjuXr575msQFwwToR+dJ5uDkuP641BChH8DjUPRFJ
Ik9MON/54YyaXX4SEef/sX12QmLBFa9MfzQbwM1avFS387XskNjiGZtDt/hR4PRaWDJ6kEe9+Af6
iBOtxcZB7FVUr3Zltgey08zbg4gqxA6Sw+VWshaK8v/Cz2wdL5MdPk8rCiNEtdGudon2C2vpvoo/
BUj2JQPccTM3tavK4CbGGqiPMj+F6imurtVoPNqKCSWahw9E18fd6ukPBj8qGVg5tUfb8CCdKyb7
A4vb99dYoWD0pfg5hLsITtky6XlMG3AfqQsKVRcLWU0sy3k1hj4xlMovNE2HP4Wo6xt2uR9eqU+g
+XVQb/FB27SPZCf/to/6EK11Ng/kNHBrpR6tWiFKQfC4IrernNIrMb9K7aduJ7/SwMo56b6SHASR
vsfCQFUFyV4QSjJ5hfRVIM1BGYWse/F8TQpd91vQbplZ4XiF6X06Tskhj3oPruCo33zjlCjp2a87
IIVxnM3SbPkZGYcuf+8Mo0UggWR4YQ5nOsWnEB3v1lgmpr6UkxLZnmgxJHNuymjUNZiLDADkfhku
NXY2bzLjZKI1UA4fGB1NoC3gCM2rWhRy7wlYflGx6ZBWrz4XyCUCd5RItSOh7xIkif+s+8OwIB2Z
Cm3u9weBcAqTfbosWmomNalkk0WHVKoAvIiPpQXtLGlZ6waQP7KfvH8MM8SYh+cwRrY0Pijwwwxq
mh+A3qPsex6ZKi2EDmuFG0+LhFW/MJ6/w/i5TMpDVAsPqRDC/CYC/2MAEgDtWZXsbLIBmpljjjvC
WfRN8QCwkQMhG/tIBxv5bKKW17ymMosYdUp5phUlIVLwlI1xRDUos0iJgTLOYvgp1sb71NUsl6R2
BSCBskUBjRGssCg/CWQEgjQC8+Ab5N3JLksUHZKQEmv38zZUV5Nx8YF5MUEY/qs8qrRzsI0F0my8
i1MwLDYpBTyAl89oA3JRH6hWpRJlhangs5EdpmEBZ8cHQC9ICavxcDyslX0KZReJU5QRIeg2MEaj
EfBc/Yd2C6ndvrgGikGw5rpjDLEcKm8NIxz9ovS3zj1Fr5zUCNCYopFMFK/EeyqN/XJSOvVn5FC+
6t7ZBIUsQHAI/sk5kvxsE/LYD5+YgWvkARhaKVDfDpO0KPxaVbXIB/NM2WqDAxBJVItAKa0kTi0K
K//qyhT40oj+X2R2Z6CLFjDwE9QUobMWb0obMEVixY45P+gLKJlD5WrgBNmGtqjGp9r/5fJYeDB9
MRHQqCh8osE2zArU59vJsCDMBjIBN6+IEUyDXbAx9NYZBecPyhwC1aHALOyx1UhjsNja2xM1kErr
nb6Nx0n7ntSJ4vLZ+zfg1gq+4ADHCnsoPiU+zYB/6OYZhVYqLHBBGJ0o8nmCoyHQexitI7K0+JoY
zlP4fpG/TyqMqp89Kolw5TMhaC+Vp1Y/lFgtCjhEAUDzmR80QwdwwRyL/gvQtxFMPoqCAuejAV0L
wHxlX4gpC9wzl5SLQ3F1JfZfZOpUDIiJRFhpf4PRmLLPixqQgCuVZbX+QgFQhxCv34tXl45Hwx/Z
KCaCec6trxBZRLvZZoh46lDFQuugjuhxz/OgT1dAeVLjLpj6ofxoG30CLlh5bsEu4dF8DkF16xk5
X0y6tYoQPqsnQUokWzx/5LybG5/Yo5qHFm8PqAUFQUsd/qmjcplId1HmRfUHEpQJzA5a1Zvqf3oR
2EtRWVU0tlvRTz+CXVfoAMEgZUIQaVCnzB18Fj9IZBcbFCex5SLmhsAV1O1EA09kYAynAjVXysHf
8BsvFXyWuPheQg2B4pR81vN6k67VqvEUz8BswmQNoeim0/c/3CmJ6h1xYaIKs8UDAkyNG3yu4Hol
UCSKFiy+r3gPTtnsN0J1DCSCFzWSE3WUv5mYQauuMWdHo/2B+AWeS3cVMkgsgVOe6/qvKDjCIhXC
CPpgXyElJwpqrb4XSs6ArTxRCwvrNSwcm3IcSosOxERT2Uj626+oh4zCgZMCtRZIIK0bzVK8p5vG
CqDVAg9ZGxHF7tdNbpCzjwnm28UQMNOLmZpSUwVjoCgAY8EzUYihddKEYAVFX9KgGr1jFwVMoOWL
KJx0mK9VT5yHhBEO6AgLWbnX8XXET6b/CQ/mOT6El4TU22V0iy/qLTzED5bY8rd4qDds+X7fjxJi
xvbzQAfhcxncWk56g9nyF536A6bKx+aXbsp2+sFOONJd9ZbQcLnVP9ILbkIILxi3z4Nu+7oAUlRv
6u8bGs9vyqm7W3fDg+wun4pjenzeP9fi2Kw5VnpgIjO2o11LtsqKj8WV7E3Ia8C8Dv6kA7L18klA
uBj+Mig0wI2Wco1/qx/p2OzzM+K03/PwWDIkC6e8C/0Vqzy3VL3iv/IcQZWAZT1OKNWBgbHNY3Vu
t+pjcPneo3tGC1ufq36t/9R9v/tuqjOnKfcVpYSE+E1DW45dC5m4FlSt3XQIZLlGMwFb+UIJpPBk
7OpVwJuT93vMO9843xrjrPXVwkuRTf2C15+iwoRT17uYqAmW9wwLrwXKG06h9/AupYbxhTy9J/VO
0E3FhMb/9CnVzdNbO6sLeJGOgQejEyEbTwK5pqjsVMM5ZnfQXVRQ6nZ6SOpJdWNU4R5T1gDa6EXO
6KZhsd1Tb0UNzRpCv7iJLtxhW4LShQ1XmVn3eVOJw8nUL7vckcmP579fSEcsmHu+IGdWc+ulMUw6
YDWsVGU961un+AA8d4fIzsl2w6bEoK5pYzaWsOFXgWD4Sr7UKZnhr3BhOXxib8GIYIDnM65wEArB
u2Q9+CXgFBhlASVw9hqwPau9l2udFW2ukdBN/vK/56lonf7AsvQ84SapHBJ6Iz7z3e5Jp+TX+sN8
ZH9gBPAPvhbn7075Ka7GLjt3q/Ai/w5uoxvdmY5IhaX52sGN8Ba7lhs5IZBL8qlZf3+b3+ff6/y9
hnd0uNzgVkYAfp3wYtwIGblI7dGL/DJCoziOC0fL5x+JX+5x9Jd/XEKpQ/lXk7mRNrwtuGmHavs6
p7/atnDYlVzhr7Yr7ne3re/t3dxph9Gt2hX3dqVs43N27G/a7XnocbtCNXz//hmJz0FW4fDdfVfB
sd43W5SyyenRyc+fc0pSJGNkdrfgphyKu3bqNp/7kytgfeJUt5qdJx/2wb4JYaxNcfk8tENz/dzK
h74D4HgHgB/fP5tuW0BEP/GT9MfhpaFrniTMwEhvZ1Z4l9F+fNQr85gD0sELTv06cP7On1/eJZ3e
d4AjQFqMY39/3WUu+YU8+PV1Hl0Tbu/zT15xl3aE5NWm3+nH4A/o8AbFbLALh+8P/lcvcKer17Gn
zA680upOxi68MDEhvHDTaFVu8euIaw/8w+7GRIX95jX4o71u4aW7qSfl2q2b3etMXAcBhzzeJaGa
cQRrfW52o1/tEZ0+F3rNMTmiKPa6q7haALPmbgVnZYGN8GfT743j8NSfNPJwd0w5aZD2Rgbj93ng
1n1+lVO3ay/fnXpjAqZXVMx7f5zlex3+JdfkyPue1IF4BujnpMdWiv/N3+hWP5pVeo7v8f27Hdyw
S2QfIu0FA3UVM7HSIpvvttsRdq6Na8p6A9vGUq9wtrCFOapHjlRNeoBsR/Teui00u/RM68fn4s51
JceeFJf0dGnodmX+ifPe+YjJNUVW3a7WPR/7ffmI7r/DeZVB8P7hfFcJfya60Z23nHh9S8YVMd/t
8wj7qd8yyHvNak/abgQzmQF3CFjjGFXlFVnZdp0co2s1WORHOsz3GiduTDfiKasM3eMK+KS6Nhtt
267zq3bivhT34t6J36fcCFFp4hUyoEveHd7Lh3GQ9+pFuynbsLHTXxglySO4DE90RQ6IIUZiB9dq
nVGHyizt9Gms4rcjlcECpFoxw+mHnkwqh90eBdL2zgwV3r8yOAoru2rbNLKQYvyrGK2P4Y4eTb8G
Ug59whruUu5tJ4bKabjjfcnIQvdAfODkONxlR7PgJifHdjU4a3+0g3LKRAuTtH5aOuP8jz5HFIjt
zvG7FnOS9jCYaIJfhbkguhX3F9SeE7J0QJ9/YalmQ8c4a1uU4VNkplnwSIHE/odY+8IHAX2j3/gB
xAd6kQxdntO0PJduI2IGfvptEAe5dj/lg4bpHk+ELfjIrLngvpkDoQT8dhdAl1IOccBlH27emkv1
GBmzd20J0BWhmUU4ZvIElaHeUg+4Ko4eceQIjVIAR2TKbtJveJMvHFO+KMccAYcPgakVnoas8brb
XDiMcorvyZEn0gBGryUfinAMntEJHhBlIgpMj0oE6+L6+UpDgUQf3qDzck2cKf7D2ezfNaNEFrH+
gNeGUbUepM4ndLoLYvfcLr5+H5ppPS/Py4vPC5qTLDd34Yl3JmZX7vPS3mDARo+QaThAV8itBMgU
kRekg9EgGCPJMDjrwPb2sBpYmZ38MLwNb+aN2xe/HeUWnKMLz0NMKoB6cUqud0uz9/G8fLwqt2ey
DM71LazcIZWTX2U73NUnOurbkZdKeNMDDrRQB+cgmHXIF43Q2QqniJo2D1X+0UkYJbMSz88AG2Bp
9iThpXgkMN46lg0ka9NNyBn0I/Ll0Ihaze/Mn6ZBq2hd0/jEqKbznryuz/vr+r4SwBXX11U9Naf4
yGTZHpkSje176KDF9aA2z8w0uLG+jSiNi5mK3TnhP+1A6qRDEQMhXFCFKFPgR2MTdCGpShzIZMZ7
qvbIykwgN8C1pbdVOsiiKRz6KQOIryYGI19b+1pD/icvCrGfu8o45M/wElGqQzl5kw+BiYkRRrLi
31D5U5i4ryUFwhDIsGjR/KFts2N5ra7qVdmPjpJhfzbZ6bvutmzQ31MJl8dNvWnPpWJp96/koGX/
pcbbnlTS+CKqsYhCyRVn9geMMVkP9mZfGXlFIYS1FtYQ+E/U3OcsBjhhwCkfBK5G0KuocyNdKELG
mbkhR1mVyYscwWfQTZ6lK7GbEEp0n1e1fkl8rlkIT+bzRcRGtPC9ku9FCRYtVHdPKMQAWcnBFjCT
1M4xS3MjSBvNkLCdkOKTulluID/fOznx+ovEVKLjBI6zMsY/6lx+D0iX55HTqfcBe7FCcEjeG+CD
APXRzQHJK67kNlKKeWjCYmAvGrWVVxq+KTMhZGm/UfvlG5ESGcOVbB1VeK8Nx2+iFKg0n9c2eH6t
GlCOjIfqID19kE2qwUoUY1yl9ibptXeJqTaTn9ZZA4rJuDms9Tc1DV25kbeQ8NaDR408Riv5A9SO
SKugkw/vAYQndFDZ/ExAxSXfS01GGpnZaNuVvRfK5JLjIdtaVK+wBfRNCJb9cP3pFjlMhK5PXbVd
A+nt3gDOaWpAmQMaWkd7YqzEvfPOHnH9HgtiVRtpi1L7+CWVt6QVXK32uYD+ZJF6QIxKcaLvTiKg
ExQyQV0D66uzCTK7SfN6uh/sWeEKwwkRmiFPKmnSlnQCcqZOLPcTCRD+gGI1Ah74oTX7N/xGxDXF
DYHE3ZNV0JHefenzrp4jpE8+Y6yQ4hDIfCieb8nuoucEBTL3g8izQFiC08aNgg3xflCAuUJXM3p/
rECaw7w1W8NT6CnZRx/YgiClDYRCIkYEi3LQItSv/A2U2i05TKtCyYJFTi4LRaeoWvxj+ZXoWQ3e
PleWs+i2Bfnk1ybVUeB8j9+sTbjAIBrvit2lBCljKLMvBlIFGDYU+jtvXObZsaD9LDRGXsdBvi3L
N9oX8QT1tFqepiEYbWXkBfhXSdp/JJ3ZVtvaEkW/SGNI2mpfwb0xxgRD8IsGBFDf9/r6M4vzcnNP
Qhxb3k3VqtWEG0VcuqVFZ/PPGN+0mlBiTMFsGN8zQzVo8NOEbzfXg+mcqSWEcY+gbq4MZkHmZqSQ
By0oKPFNm5BT4AUbS/4+qQCOnjMNzA3WvjNhVCW4whx9QsDV1U2QL+jJxO61y81CjhYhAQHKPkRn
0aG2h6DBJ4lJE/pW2zylPNTJEGd7UKeqwTLC37IqcTga1y7yRR39WI8CozCrA8IWrbF2k/9kA9LA
EkNFkmEbM+OFNWfcEQNLNttKMpd4/uMdtkfntSTzXu+/844fRoH+aFXEFjOfX8JvdkjU/HOCU7s8
il2gDaIDmtQv/WbI9VX7ljoplnnZbsIKXHPFfhaJN1hHqFN5NXS39EL6y2hQFs8mPhTf6Aw7f8bw
LDjC8S4AgyOPmzPqqg9LoZBvv1yif0s8ShcaI+KhQKppGsFUhA4PhqAwbA7JOHOq6bk1oT8T5Zl1
z+Rcixo2tNvt3FoH0Vd4QJ4hlph68jws71X0x9MYr7XDY/DmqwHfzAV7svAY8ALATdtwth/4KmsW
Z9O/1LgNuK519CuMqQD1CEkMp/uOnOdBY+LGJh8jVL75nxgef1bm60D596ijPkZr1dWMtYz0nYew
HhSawyn9HPJ6Vza7eYbr6fgHQTc89RgpjPZ75mgI5iOoqra2FsXBnC4PcQywm3qAu+vSIa033Znt
h8ZfW1SJINx6Lk3iqaND00O1qrI3USlEHWjXxQdW0arl2szxSzDo9xEWHN784UyrAp+JHkSHJDk2
3xB/1Jz6JrLgwjho01dpPyrv0TH/lilBA8kBK9CM7zfGj2Tmzk2a+bGfq1UF9U7n67Yc1J7qbpSL
E51IPgPHUmM3LpM47dK1NRE0+leU3vekTuEhtRUErUD0n7XMRALWYAGuLArmZPWM04POaZQikK57
tjds14nq9gBjPfZBs7vwL4ijWT4n85cx30T51CQtXpycypx+7jbg6ijt7jg6EFG84MHOBqzbASCX
Yl2KMSr5P3KEesH0aCIprtKDkW+t8J8fF/c1Zrpupd+p0LuHcVzGW9zJwCzz5anCF80NT0Hr3fOp
6anJGogZEXUnbDbQArYBbHC8aDGiCJhe2bh6WFa9swC1rcnGLfeui5ZzneKCTny3n7MJb0aG18eH
EKeNiSwmDf1s8SH6GAe7ydhyScs7aM12Wr7M3gW8BM4Zn0WmJovDRq0a2+1Db40oGupnXP2xh2n+
CSjqmsxOaygGaLrYisg5UGhg3NJ0xTbEMb5U68mtJTojNyGj0fwDIiesNHT4Jhz6uZW1ANTO+g7l
9YpTggtNY01bh+HazNXOkZMyvnFc96g14Nisb1XuqirFZ4japwpE8V2irsw6JtcZcNy/rAXo7rGh
YjgRI/dhkRhIPTqiynvvOWr/RSFFXbY3jHyHa0KpnYzqqWlYeV/4nx4GvYKcU9P6oKNIBx/L8lWN
AaRu6QcsWTAaQDDFfKUEFy1KoEsrR+DIh+cI0rBpQlEbgIUvJv42xcmFtNU6W9NENI2ymOoGy0YW
HlaBcOiz7lDaUJDc3egcEfBo2m72EAp/11yhaCmjjVc86z0cJoJk2vGucFzER3uR+xfGvOrLq7kY
r2ZmP4v21KRVMEt88F4qaubY28fMjIJFvPvWvv+YUbyTWIDoml6QNAMfjQq2R/q3q/hmuD8xkSwI
rWtIQ8bZPPpHqMDgXaLiK6W3lDEB1jhdfgmDP7Hv3UU1Kz/bcJ9yRJv1VkUfYzqtMdVoLebQ1t4P
gdmRU00XVm88Xcs3BLs1TgDMxRi75IhAuSwQg96bNR4YFhcgwalA35hycMKF6SFB7ow0zK/GvY8h
mon5M71OYhgPQfWVGNO3o72xzpbmlCxcNXw5BTmWxcxFqJhb9vMtNg9DOGzKtNoqQlmGEWM664vn
BaUfvBmE0oL/Y73VenX2BzRUuHKEPino7WpA9UFSgMj9HS7QKb8FrvUlwy0RCMtARUTjctq12JWQ
odP3sDhQDhgL6o42O3VGzjgPipr+kwbeQc2w4Rha8elLVnJivNqwiwY8n0Qpx8uLpycWYP6tA7/G
217Hn9U5ZumD2T1YmKm6Rx8aQ4b4eY75WneZuXKwCDEsYzVUZz2mAkyJUKHqUhglYHno2N2rbQHe
5jN3rG87hz5KzhFo5zRoqMEQwrKIHArDkJMrFFF7nbx4BRXA3OyUt9e7G07pBZnYJVbL04XkXNON
EGncaauxJ5voo2zJBPM+It1Fm/jYBn+aNn5pxNMDbQrDSCYGaQGtbQnEMde23zOGrlwGfP8Zp2My
bdv8RAuwMGe1m1tInluB5ojLJk+rlWtj18CYy8tqkYZw8rk0QPPC+PiW412Be/xGGoEmZbAT4uiY
nPrcQ7bQPYkqzq2fRlpb6ru8+eacpTYsKvJd3jkQU4ZJXU1/1XufvQWV1+fCgHFmZEhfMRwhxKat
Cf65lAtJKhXmLycdCXWMbrpYREJ+80JWOSq8BJOQmgNMGRSDSEXrWHtq/QV5yVsfrZNH3XD+tBox
JUa5CqPkYifqpVvmjWuNmGe2W5Efi1J8Gp3NUIxrsRAQRZsMPoboxYqJnrrCqGeXibalMBzam4IR
z/fo3BwUY3X7Jz5P5bNI3vAeAziNYsat0UVGs4zr6C744QU81rT3zFjdoXuIwRzxipFBqczn9HHA
xymrHlWab0UJV87Y39jcUKhcWwMkYbpMpYGbnL9N+mtHMxhDGsSKrmRG4bKVUAhJlY4KTabxefYw
GPEmDo99f+iZ9OmtsWI/tYrRZG4fKuyrY5AD01OrLXHdOr6fYd2vm6X6F/UfhmGJDcX9MiMrIjjX
eiS4J5dTpaIWgcaMMYgUIBIlEKbeGt/IfAgeRdQTRJDyDKxngLnRu0m8J8tLLk78Eds/bnLGC4qn
FLj1Y8EpVjzja3GXOt82o40erAgTOZ403y+nHNAy/5+Qv5mBhb72AGPgrRWbRH+ZCMgKuQM2NcIC
LBE8jIFz7Mxw4uaoXXLMDjFor6i8rhThuLQH1d8eU1W/mFa8A1HwWfUt0Yms4VLo210QZBvjhymZ
WV4y7tRBVXuEszJ5lZ+oh+qPb5yLEtyhn7FMg52dbeVZe9jRkxTuc6tUWNhYVAuMuKVpHxlTi3wc
M4iMoa6kTIbeV/0l+49r2cGolcsnqNZtQFdjwWUCRhtuDfr7OfFE02kjj9PjD4N6D8DEgrG+8JPp
gWsYDP8qniQd2Z40exQYOT5/GiCVjCxnzIoym9+lFaGMibCR5nLHE3QIue6XD1u3vqryUdZ9SKMe
uVCJO4KBMZdiwOHO74t6Gef0lKm9ia2MriZunm1a4o29/E0pdEXzhms/9oAfJrPUYMOLjuCVRkTn
10YPcgWzBaTDFysZuXKoSGOUX/StTSDV4ZVUcR7FYPyE1GEcVkOKSw0AD64L2Jm71qNrEHvqHZIR
tuBjHpxJh8Oxx/OwbEXyERMLKWVDG4NndFePPDbabSlgeEJsuoI8l5gP1yynaLqBQyCpNozvvKx3
I0knNGIRqITYq9j0tdhujpZzUG1yJ5CHZPvijiKyx8bURL5p+NYqddd8K9RTZIB7yOVE2Wlk7FAM
gCeOcP8n5StpfZC6lFmzr4evreYizYY92BOf9mA0n2aM9GdkKJXMa4MyUvxNePsBGUxajk0WYJLO
CTiPULOHbte5GLaUrK0B3i3gqpixeSbeGZiVmldtdDrOGP8aSpFazTuJR5qcuwpoIaA29VLixTl5
kacHDs7qM6tUQ/e/zqty0/OWKzGho8O3ac1BH7bKgJGwiGqcI49qfFCEhVYqw9ERnTiplWbdr9hO
ZqseQwCU0rc3opY2r+AwAcQlmyduxheG9St+EazJu1m5+0idkHJc9ESgZ8vG3ouwn1kvQBUyYWfC
DcV+h38z40bBPyvS7qb7zFqK+3XIaQzyrReXX7uM8L4Bi+qdmwl8i+2kUvRgDr+Lt0tKM4S0uF6m
tWcvjwEbEoyLVSaFgDxtsYkI5m+/P/m1tipVefJBB0rgBTpqrAmIuBLb4+qyUBexRPKnSIGYRD+c
SwN+HuNSyIrtj7ViZtoGK9g8FNZtA2WJVhLH+7iAhloC9OBShUp814G6cerLa0nrCeWOceGCbDqg
aE3IjBqZoc64MuFIjCKDQskEBPvOtCcOmFFDbLwVpsfkeNsoTbe1Ff0RD43lMOvqvCTGpgjgp2JZ
0+UzJAN5zR+RdVK+Luice4XAhIPYw6eNGpDbOoGRRKSZZ7Kn56tJOrP0ua26xpyvYXgQaoYG9Ekh
gFR9wJ0K80u6YR/7N+4aOa+DBtCFevSr5Wdzu9rKP1iN3c5tUB2m7qdkCerasctZ7hqGbMV2hIUd
luc5gssIcjCSMWZzoCbpj/DOtChYDY1/Liprg1/+KrTIi79CTOmhtBO/SzoMZgN4u8u+dHE9JflE
/Hlwrtagq9lj8ZdMp7sYa4Q4Nc7Sa6WkX0CvMTDDwIrrl2y2oPPHYCDvkheX2CHN2EfI9H19Z9nY
1tr3UXkcimbrwZxg/LvU/n2EVs9MEOi0/QYTFB/FNLOCynXWuoVqscz3Lcic9E6en6xk7RtTv+3O
fRqspYANCy737pZWw4oPE+XuHoKOXAS/odIUOQbcGtcJD+FA7vuTiYFP7e5ZsimtQ4zhlvyOMFR6
70vqHtM0IQMF65g2dwoBzYhzVXjDhe6nbaLtmvaL/RG8DKqRpyTmnQ4eNMmB06eAwZLZnDHZSnwF
mh47PKyr8YJCMNxQ2cjNTqUliv4qUK9+6cLVKFZTG284CeWCjbANqCLYZ8alSqGZ8CyD6AuH5E3t
6jtINN0gvg2cbb1+zbiA+SAJFZLqzD2WAVLY0epwbM0d92feIBaqL7W64hNbm94R9s+SXvoZnmns
3Wekl4mDHUZ2rgcLJNr92ozM33gVZqEnJvFwaJRHuUXYAi2OrpdbMZ4amozOhc/xBItGUjodwh4S
HN7aAeTWBn8XR4dhbdURQC5I61wTwYjvEFYWM7H3UhCW167qyTVyyTNhh7qrnmCgIr9Ibcaz7BLc
VX9RS2mjhbCDtWN3dnTUek3w0TjWRvpz3tT/VhoDFoZkEnh038aIO1ZEyvLHAqIs7Ca2FxxAt48e
8Ag2cuIVWWVWoB0HfyYGJ9ul6XeYPnZELXM4AIr2k7vRrOSgRclDQ83YPdCSwqqxux+z54jqVkUc
UJcw5sNyBtATzhPHC7Aru+7eHLbtzFDBbkAuPQ8+vSyGB23gSUAyXXqcyyjFbEKC2OmDeGtywWqN
e/FltjeGaz/b0Cv9ghMA2r+R9fURElEH8m2QaOQO+RnXSLBGvNu85gKxbiXkMXzH0JO3VnUIdyUo
U8a+RHZPPopYv0jNbeN5wBxv4YFWbOd6PrDBwQiAESVJo9aJDyB+i5u3jC6NL1NrTzZ6A2kMeThF
XdNgsMRhFDA2zSUw6166RLxNU6vHUQrfiaO0uNwgB/7pFvMaTm+s/2JaYXpAi6XhVT9VyVBgeYRq
pkAphe1WhO2L+PvI9y09qPiWdN0Fy0puAyHISTNDUwsFL4AKw4EDguGxTFnwJehFluDhB6WTA7Q2
dKL13I18YMATWFVSkIY/2KSI24oYQse8Osss0fRNGK1kbOBBtynaVVEfXG+f2mT8qYFbhC5LUHee
hhE31zR7qz/YL/Ttto7ZB3MxxtEMh7XyZg9Ee1UoIynD8g+CyuTdtqBdAoCYIX6ANUQPPJEWek/J
oxfzHvENaNQzfuW0DD48V9z3nG8qT3nvMQS1fmx2WDiJSL/xoxyKGJaLPEOM8h8BfyDMHOcAL+pR
zHFnLd+xDnPcSg11wxyDcBtyd70nEszvQxzrJIXIC4YHvDwCmKKG33Locm+VGG2b917wVnIt+UBz
fW0ChjCDK+Ax1Cc+STIsO+zKRq/Dv0GrDwMnuqngtVk7dmEuYBtGVNa+orQv/9WS+BMOD0tc7V2r
vZSTu6UF+zXEMyJmOFsczDTdpofZyJU2ASZZjF4EYdRz4hCgXUqFa824ezAiFCsTaXMoLpy53uD5
kCKaTu2HgQfcgKxwtmsYcXlwWT0VsXpXS0/pzzontGKDP4xY7Yo9YR1H9z4ZsVDhnJho2DoUP18+
glissYyb3FzLQWdZ76Y6TAt6vPw2SKORH1rgXXHsYv/tgO40wteZ/c406V5m4Pqrr4Pl5PEdSiHW
4Dk6aBccDydGBaUqdgN5jV2DfpCEAvioYdhIzAnfGytxSFAd592PB+9R/E04vmqTI9/sL5jVHMVh
KF47EmAx4mI2HsQpomYBEWS0EV8ysRqJK3BV5ypVUEUqHDa84JGUaGL7tawpFssoPmHvH3IY+ADR
VgCmhBnDrL/GOKkPqtgP0Xrkw7upfiaIe0W/hDFGyJGYh90ucHDRJ11qugWLt5E/twD7CsPcWilx
OWzwLBo2Pf15wsXqpnQmTQZYgTu02iVAqb+nI8fOhI9MSvffF3zYOf3WtPxkuLSg2p1Pj1XkOu54
GkDjReOg9++sAiWSecvzfCvA3TDN97/xGmB9lllu+WRia1cNeHJicxTZ09ZglMXZRIbBRSqLBRy2
LKHw2xxFh9jcyDEk08yUwYhZvVQdGG9Fj8Lyt/m0Ut5Y8bfsfJyJ1ynMqi708VrD6f/Z4Qe5VjU4
vFjkkO5yAYaaPHtT+zdqTZxRr1zLbutn1K8R1sX4tQHF9xh5CkPzd8jk0H+Y7qYNvuOWC0URuQc/
v8yKz98lbjcHE9yss8KDWOS12J0Gmb7jUPtsaPgtH6ZcxQBhE0CiSH3izjcNMYwOwK34A5/E+MSp
b1l7D75ZDLjDfYxAwAPlHbNH8U0zGCIOhGWZGLQVBCGmgkMv8P+MU2N36wTQGiNZc+oo3Tns6XpH
6M/A+jg+QfOMwNtyy7wWTAhmDBJnMtVL8snKcnyETJ/03YYrN2X2p3xUzfZz1gNn+OdqsQXqt8S5
uDv40EY6B/dUm1NH4U8c5Ouao5AeYNXrB2HAeyNxPxP9M9pdYsKLsUcGgI2YRmVBL4QvOFPbjRN/
26lMvh17ZZMl0ddX06FZKZyVTkhvTScPxk4H3drtJm32KQkNGPFt5e4uiGDhbkvetAnjFlqGuUQe
SXExZu6lNtkTFKE00xFeI3rwUnYvC7muhuWtDPzT7P7a1vhTF+iAsRmtTz7bLaR4xJZIEBcDtnNi
FDv4BYw9JD6GfSz0+YBGwaScVWA0iKW9PRZ7GKG7+PInxJeza2oICkE/3ik46rSEZOpICxcG2Elk
8fV3PA0wVXvvpVm/18YrQ5edV/qPPEwK0smii4jcbRi66zLwVjVLezB4JowAU6u8n3l8Cx7tKCia
5blf/o4i/ZuLVZiTzCoTTSjVfFhjLtcQryl2fc742niSyUFPfcMd4FTf4lxVUxyw7pbhp2x+sBLk
igZmzxRHeccFeS6obNtyWLGf49GXbT2NlEnVY4UCJ7eJA+QGkxM0mOyjNG0ZU6vG2ytPI0DR2St2
Wopo0tgrf9+qZIt33qBzwsB3nRSXiQruch67jVonBpyIuqNUFTp5wR1V4EI3RmGoGeau4+QQA8HQ
0RivQKWA7D071JdI7MbxRbOgN1P0cOwh85B3JbdGZDIvYMTGR3So5FPmRuJCFeEiRZfHyhgi4tSs
/ajy1egWF4hIGgqBfHp2YTII/7vTcRE6yLfd0DAVWXbyGJQyW5erNoywDNvrTAC7nusJB/sKKi6f
C+YxDPFg2rtOi0ol2+c00ygINriGbc1b29n4Mb5y+FEjaTLJZRbE3ooobazO/rBTfT1yKplV9+TZ
7xbjxJyhq7GTRxdwV9ZIXYgj++14xts8LHtpMmVMTkCQsmioGPZI/IsEJ2oBdh74Q4pyQf4sseKT
pVmSwUiyfIJwW/O2hf13DpDOtdY+UKTbLScejWI9WZA9sV/NgcNrRmdexULHO6Y8DRpWFAtTDBvW
O8BmcRo1D+xr2g4hgkz2iBi5ZQTCjXJcYifXEjQc0uP2IerOxbvHsmuXhti8YL1sMlhl2SviNdyu
PROxzTQTLD/1iJ4xH11AukmdXFdtLb36E/wdwnM82pgvdk89paucBhTCfvM9JtcMTHKAKxtR4RWu
fe/l+tanr67gzvB8whKXKbPZSrquMcwPXIoy4ehedQhsWgWoFfo3l55oAPMqqTnOKo/WLSCYCvKL
C7Un+9OX7VFu54qhYTeAAo4M2EpuH/UtYTUcLXJDOzWaQ0IHEIr5MCZEK9GBMUpKEoWLjbMB3nlU
i46+pTKN7VvvJSsLbz3xFpvAT/XU/oxgqpvoW2QkHAdfrY/5DodUb70bzfDmDzrzqwFTPzz8hGaa
uU+Wqo925yFjAbF3DbGVo+Up2vuszk6l661THdsKLb5k3MpheB04bx13/PQpgefZhohengQMoUJA
zFTO/r0YKnsA3qq+E99absuQWiAbMIHyoX5YqPzsC7Bo4073HpQU0JnQ+p4zlIBxuYGgq0HMI+l3
BNyUXD+vgr2KQnj2iQkn2AEGBl+MTBV66L5DVDEqhsLVWN0faC+6QZqU+aZ3733BKU1ftuSoEhk6
ibCi8Yk8XaR6iugPa3R+BoOBJlkIcoswuDsZ9hnSXLwWnz/JNNBaAhZNqCCf05zfe0xyQ3oSH5oN
+dRIKpnQkapEPclbmgpyIPRbxRBXAm0X9SN7tNG9vSwQYWxZmO8xrcjF/58pC0BcF6aX0H+fhrXd
TKBJwLrIZvg2pUfKpXtnRic1VQj7iT/G0BqiyDcgGqNnyRBBByectqa/hcW19/c9NQRm+tQRVNcT
nPmYd4D5LcbG0WtPb6X0H16nEU1i/YscZxfF8gPe4ZQbg5Wuo6rUbrATRthO88TbYa9Fabv1ab0Z
A+SIFonC4mNbHAA2XRZJYSNhHVCAtlJFaDm8RprFmrxHxERy6ooMccTnonhwjW+t1X+ZIC4Xbs0V
JcMbn4FlxUElLpqurBzAXKd+1UEaI+t78MuVgvkweTSXtAwqOFcj0nrBdOpXTJaBmPCMpuKX6gKU
BqkiobOAiZhr3zF7bG/u6B641glUnAZF2/qqWwkAL+w9GtGQEiuet9zs03CdWyTPUJ114sHzFmiB
qM6KXM9fq2XOFS7/2MCsw/lJQxzYf3pYvlr0E0IabDCnbwvM8ZdveCCyEfAkB7BkEDHgb9c09iYZ
910XP0zWu9/8WyLk6/Wlq0CK8h9BpnFN3JHsvbKyatvAaC2oDGnqXBpgsG3RnAFpCqxlfAtUWdfl
ppqgXHDR18zRR9lKektTS5HJheS4xzFnAASWX+MTn5P9IoQLvg2GOTTcZEzdAeoyWOHVQcoyaNNi
gh2H/2IM5kKUtoA58gUFnFtAti32rOAcolnzyImYd0jFtoDcDcbL1YAsRv0RMkjmqVPk4J07ed1G
yAuKhjyubQRb93O3X9ovxQEwfLDTZCNjE7xOu9fua9IZpMNntLIdszAl1p20so4CLeRI87mg6GGF
htbhl91PZJDQWE81gxl+TQcgfC14JhLBzJgnj9MuZrv4tMnw8ywHg30GLmB1YhwNNS6B1sDLldE+
xb4BYzG4S4bLqnbXEiSl4L85grQzOMjQpzHrlvgXAlqkThcnUQda6FZjpuDQwSe0t1UwPum9ceig
UU0wPObOfJAhuwXxSmBENkdMVsdQy1TLday/PHXJHiF1o8dkU0+2JG+Q4TYP4F+oy+dbZcRUNNee
Sbpc4Hqjo3HOd2zVikxo2YcyOmn0/m4iOmcBJppwKuraXShqaC98S1DNxVFB4sqHobmUczFXAl6J
OsN9OSM8usgABFvWhMEAquuif2zaSSdNj9SeQ4SFXKUlMG64l5x+ZXo7DzMQSNnSq49/Z+jrZkIV
PVF+9RLrK/2WoM3JTcyS2x6nWYicVbRztHQrBBMplYQVJ2ianHLuXkGLmv8RERMvFEvWjzx2hzHG
BODAvKJ8sPRTObg/6FXhsgMY2fFJkzYwPhruyxzlBwv4HgJ0Jo0X7D02greQvpdeM6E8MHIxg+px
tK9DwDZH+JzzpzLkLtFmqEp9gvk/zwPzwuBOM+ddln6zzcXGVFKjmM3JVy6y6KQaDyJgDTXEjs6X
D3wRgp5RyQkhZIlfDT6cvCikxQIV1oiBXl2T0hOuY04A0/gBu5UW1PE52dgpI3QaPvhvUBX8awcu
OCLFdv51diQXa2GOA/CdAX8JOJRg5U45REkgyw5v57W8mD6c6iy/EeSdzDgf0lKiHb+P6lNZvYIK
SkIO9JjCjg4ygwAHHFF7Oc5KGl/ZOXxAMlck8aTtBsizmOfvoWlBKSnQMVc4/gQIB6vpmg3+O7wK
0knydW7o24jABLOaVxZAgHLHlcxBaRgyTOolexGnbtB6YA86M+hzaNBIh8EIe+93B0976wJC61Y3
Z9q106kfzo46wtAcoBJMl9w/2sUp8yBy7jKkbAVqtJ2hnzigtflW1yf4qkTXWs4ubE6twxRwY3Om
CrHwoBOL1RNakz54iiHF30a9q+o4PuBzRkFVpeto3gZgsR73sFw2HuynOcjwt+b/z+nRc/Njk+t7
3VdMfR8t2+DeU39lHWc+8hEzfWrR7Bt84F5ZG53UkQRNTMYtH1uooof8ztfHtZ6dxkl7rudhpcC8
AgjCZv8DbCANIyWwUDsM5FI8OMje3VP4lXDyjzqLB0IoPm8VrOklfOjV/KzE3m9PDTwwZ2z68ugX
CZYBA2QE49x3EHxD88UNiDbWHPQzIfmr3CDGDI3Q7PpNJjQw71Gbn8LSWEOGOAed8zzRISRx9Ke8
SywHw4rO3knvQbhQoOyzXD+TlZ5b6iY7sfcaWJNCwC8UXT1BxqHVN41xxWRHu2ksSRBWWz/F2nBZ
YW295ebryvRY+eR01ZImUsDb8ea9w6CwP0YFtpFkHSZtCtevwM+Vhk5RejvWuYNy0+Ad3hMLr2fY
pfXta2HO6ymI9zZMvsaGMDB9l8m5avq1Itjg/+EO90ocn/MkPzm0nyMMZznkGDmCVPiwocsuZhaK
JVY073KLi26sP2QaCd1ECOJo+WfkL3kw7vKx2IprwuRTayISr0K1h94uV3tWojWysNTgLA/NS+96
qzih5/W3C2x+6Hy0OcWh857ahmDMfeeQVII+AodnCYRB5J1i1Be8DmCZeVfvVXoCqg+cVwmoaHr7
KFxLYE+tAl+fv4QqmPCcQQIlcUOgUyfcyvfNzJ8tT8zX/Vg0H3JnS4WxaPNJxgAcFlF1N07xMwQl
YaUtZvkyQfIRe13KB5nMC1gF6pfzD6J6Zi8xnIIuINiVDBb9+GS0GMyHPzqRxb22k/Ekf9XIkruD
49qYdM/3vAsopcw8WRLpuE7BAibCUX5TmQCZ2IQ23Jq2xTWkFc0IN7UOQ0qfS0aaopoo5kpoHa79
noJFxpGiVqIaRGhHrwcvyzHW6N9Ffh/hDTwfhZchdSMXjLC0u3I5iLIjQe4NLzpmzVPj8JSlP6S4
kCjdtvxt4GXINrA9DcUKco5MJnBFKA5Vt4EiH1j47bNFCedgsiI8NhTpC64QWFELxaiASG0DBMgU
innwUM6vMyWn32zc9pPzbbH/dma6yaTlBP31yf9xjX8jeaozDU5AizuaO9o4OQql6+d07pd53TgX
tMK2us7QWMCGHB8uwQSd9WJDzMd5/05tfOuVsZ4QimdAR6rFhjKRuK3Q+RzUAPbz0QEAs2JBfjOK
4ATpzkGuOKgWvakfZJSesB+auT04Y7WbsgtUWsiAkX7DxN8vzbvYzVc0FsKHPkgTtyyHAq8eMFam
pTojuiL+keQCxO4uaDBLypZJShZfEiozqqiy67alhsiY+xIWT68T7AQnG2XNVs6ovP9p8YJo8AZg
1k/Yn3clVJS6mDImdvEYhzVbMy68+aQQ5i/N+GYQvfB/XygtpFA3HMpEBagZzN8D7iGQNGmALDDc
iVbRqu5TDl0+cZz2T457GlwHJwV/3Vm/3h5SY8l4UHgYUDv7FODA/51s8w7kFtAgYtQVlRDLKwWF
0JAcsJ5pIAocD4qLKGnkzcbbAnxTOCI99JIAagPD2rr2N8SxbvChkBsdKqJuvgXYgIf6znP+wnIu
0PjDQ4iHR85J4JAC8uMwuzwsIgfzgWPjNWzqw+8E054O2hjvit7ezJTFORmDPWaI48UoCF1cBRQh
AomCe64EsGdz5vynhEqITUwREnCkS8ZhZZN+FX0uxk6rgs0Es05xHbGUswMbY+bu4VDBxQAyg6wU
Tr7MeYQlprOdZK8U6qXAYKbjzLM86qe43OK86uGmSPmjQCFcvnsanZyuMNO9I98d4zdes+iMHb+w
2oVqKyGWoE91umU3yDqUtmWAYTpCI8XF5o65iF1T9+wLN9uy+XSYFxIjFhLwPDY0l/TNWjo/p5lB
qpff/QusdaPba5i/q5ZcCj4P8yr+aXHLF1qjW83APbSQvAdOAQtxieiApM4RTw58+akhnIBCSykG
m8WOEVVUkcUXcXsyLxht+MB/8vgrtIEdmfMkJx+BlrM8Lwq1P3bckgNU+fxoX6h7K38XGrMkngSg
L4LFbAILlpXIXLhB1Ym+ByrfUWIUaSQ5qaXJ9eY/teJ7ZSivPXH+Rij+7a1BerirvVPPhd4PXEV6
IThYDp488lpSrvGbkPeBg2aG85SeMpcoAe1CPzkKFyKlt2lp82WVcYpn4Mw+iBvcXc2mNq7CA4st
nXnD2JGhsnKp5uIQazHtT97C0ihrcED5mAePb4+/5kEOKpD/C9jAQcSu438h58pEQb4r/sslSq+k
+XP7ndFBRWy+pfVlDdbOgIV+B9eGWDz/NEYDisJL6Qf3saXe6G3dsT5jOkuPwbUp9vS/3dDs/RKO
xHwdEO2XapOOaKiq6mGIgOlAW8z8hWfp+FeBwEO11tJ/fb2u1TpTfy1ylaTfDNCfSIffQBihQfuV
oRnqkCzXnqlqBeqJjCiaTnIRKuhqzOLgDwH0ykXpALUl9jt/LHuJoYmFqWPucYeN5ZOxxPfFjMbT
vAo2wwfpMBlPXqHBiwSsZIsVO+jW7VbhkF/AWuNHyMmAu8XVLLhIRgMt2zegD0odhqL6TYQHA92A
vHXKmxGhPOeVavu1hcGW3a4bKql5Ur9Hl8/fLy1YtBNgRn6AefYo3yuHpMnlJW29AEfNnEqC13NA
eD1JYGnxEjEOx9Ysvcqwgon2P4EeyTZdErUR+R19KddxadCGMwwzMQ2erjJhldQjJNleMSFymk4x
oHMJxgVpSyNG3vbDEw9L44NKNRUGn8E8EWnSHpP00qEvZUETJkRzy5VPioYAM87ytNBF8i1WvX9m
ju071bEz0Yr+T8fsODuG3aTOQB25he6Ww08oCDVyBcdPb2wNww0fwuSr6lB24DEgu7yaIH/zq3Dz
RN9YVqgH+NugmfcJtG8pr3yzfbByqsT2qBvuDb2WB5W+4OQXRlYKDoKxMxu5BOGqxW5sn/Dqwh3k
uBTWNgvQW/z3YTxR6NRD8UTjGHR8CYfOPFTmoe8ObXfAb3HB/bw7qOL41iR4BFpn2uOgKp6heoxc
5k3Ks8cREjcW5HlCmRm8YQ/PjTBDNhcafhP4AoplWxpnkkpTqOKW/5rPf2aQ3KL5aeiBKUdGeDAL
hE6FS9b8aGn/GH56IEtoeLGqWQu1H1IX85v+n2T1BldiCocxl4G+GPbEF7UwvYKjAU5rzOaGIxlJ
CfQs68Wo8XiY9s4nHFQYpbF6YPTCdBgJ+rdR46lIhS0ONxnUIPk6GxuKEDHVsGgy2CWujvmkh+gU
Ms6MoJSN5TElJ46KGDrA/eF+Id4FlIfMCSBnykeI1xKLGZCRsPOB/s19xbVmtRiSJjGxRju8U1xI
HHZ9dCnhgCPeubQq2WLUSsW66D5HoEHH+RZ8ossOFYMfAdLBX0jabmLU+Xiix/t83unBfRNCDiXc
+4556Cuv17v7NwMmpr/HoQvSjlrrifNALyxGU8IJ6HCEKltog3671homfQwUlU9IUAM5w9q2OX7b
Iwal3IaKhBXMSrzwqaXgEOLZeO2tZeO0CaLOV3FvspP/eDqvpUbaJA1fUUWUN6dIJS9AgOhGJxX8
tCjvfV39Pqnd2IOJmemmkVT6TObrEpcn7y+tjoIwUPgLnsrYL3S+SRduV17wnDt3vfpb0840wUnh
E9qbqMD6u86sY+/W68leM3l4ErJfY1LxaZzRukArUJFw0UuUkSjIKI1XoJRDpTCVY8upKcB/AnFL
GYh3VmjGafF+KJ1LTvMgOCufcbCrcUmm0RZSQKDHvjujR3mqK3/kzhq+A2d5ppxLI+cnsPZea+zQ
RCDpeBoh2Ay43vEKgpSRBMy0GI3ykzPVy8ZNgnId7ZJgPwg9xoZqcax5bHcpxeSFmDfNaWk3b732
JZLNASvapm73db1Objb6Uns6VRnsSum+TiVwU0xewwCEa27VnmH28V3xWkLIHP3WgVyUrCszN46Y
zN6SyP7LnPLLlNSHWjiAP7SAMy6mkAiCKqP59vAtlG5L1cmF3q2KFOsNgVtC9gZGy3g5xNnUMcVT
w5w6bzo4w7YLPxPzpITfWB53fG2jlyAP+G2yNxP/Ub8fx3MLr2Mvfxe4BIKbNnGvbigNYIIzRXuh
UZaGrsPSTDnGCCjOHE6hleVxyrPoDAJZ5tv40pfZi16XLwCuU/fLodqq/d5KmBXybP0dn/Xm2c1Q
/30QBsZMtZ2o1qWJWUb1PDMqnkHZSLsAMeJp4yD0jNQDiIeVfoiO0aSqGGmqzljRegB8BY2Ub4G7
k/cD+C0AVUzMiGx2+T20ESCpLRdNjwk/5pzsODaluemIBoLqopudMK0jyNnr4S5JPuCduTW7s/ek
T1fmmiMJ+WipxgrjlRl2UCYrCwJ0yU9tQsTIkq6L5KUBVJNILbh7PEKkHybjJjNjcP7/ZcgW5tDU
CoKUtNs1GOfSKN+06nNDckxASmsHuvxk2tTeR2SBTIa7wDA18caxbzWQdrhj70DXoWThBO8VJK/r
BI09WNawtTlOVOq5p5C4UXdPPcYhxf812pWL4bM+VOXZcLENcsgQBqn7jU5a0s3CVsjqEAN5x12/
xNMqzZ5hZZ8myLN2PzEVcaAMz0BE1AktNUMz3Wz8L+9Hf7zZ81fdnwZ72XT42oPpqwfVj7pnRRvw
DZ0ZCqEwmTneEZekTN82e5ojqOrQNax1GhOw+DnZFu0Rfw7Q+wVdbNcyA+4rKaF3o9c++EtLEdBz
CyRozdW7cL4mJCJb4skyfXMy14QNhjDhC1msXwpoU5u+252+Kgh+qVraICT7DNZBYpivh9TzAzt9
BqB0xuKvC8eiu81BpDWB660ZJ+wFX7pCAHIVv1G5CvpYMQMJDLSxt1zPlXqaXSSTZOLxfmIaLuDh
TD/w5Arv+8GuUbVq4d0aiM58yfGgN8cK7bvWcQRDbxXoiyfXeFGGmoADMUfmz1KOawY5P5CHQs+n
464A11W5DjvERzUaQyblZMDFNPkisjMB4Ap1WGtmv5M1PjbTvmxvgcs2CblKswLXLvrgnmhhYCAt
/BQcwIU1aBvzGBGtkhbvZlIdLVAmaXN4idT6SlLzJlBCJ6SHOVPyKKvFRalGQsxIgRbclH8xbu25
Q3ordK971fV54zmM1lqpARbL+XnpvzpsS1XeHBDaNMbJCO1dKXPF0dCL/Q6MBDGaNWKJQ9RgkVra
nnNTyHBivZoUxZ3HDgKnIF1xAFBzuNZkxpjFlGYsbKQawKFfQGm5iiraKlPT4BnTb7eAd2x/a0BA
gImFGXx9ijMq2QvSgEjpSSmoD41oI1mIqiAPIB2lhl53Gf9EmBKkWKkQsU3pH25WHl0rVqPpZkWB
XzEtjF+uG8CVr6G2Rhj68Oii3FE9bA/62Qa2F7Qf257mwpYSk4SvKKn3skJS/WbjJ7HxAiGsE1mE
cnUp+Ipe2f8nXlw3Uk8OtI+w9lxONomQOlWIgvQ1xp0lr4FaivOzLkkTt8Z3Ran9KSfm3rMl7qEw
QGVAGoULRc8P4SrOdYSWT4rNNUiEgEJmQGYRBp59mOpT3V3a2trrxSA5FK7FVD8cyY9w0pzZUHz3
jhf7jYV/TGMOGqWxFojZiKyB2upAU29Lkp5yencZu46kKKbplIGjMS55BamIipDG03oYRL55G1ew
+4yGFPRHJ9HZRojaJdjvs7Owvy1boI54xtiBSVFEJk/9Z+ro/kjASYnbIIBMYfpyVtS7ngYbRBPG
AnlNTWlUXSqDGZMnqi/L2y3dMfUo6UnKxLrQ/rDJn9pgkMRNO3grlYIrBdUHoLAa/xbhbZnusIJT
/6lUxHSqV+Ih8jpgghpz8yJfMVAeTT2Ez85T1LVp+p3z1zRJf+Vdp8Ssm8+1lJLWTDuywwAFh/uq
JPSy5AbziWzUI+g26OtZkWp5c1Fptc5mlC76ipZnae9ZDcgCKdySlTJh3iG+JtwqF2lX4HNsfG06
ohF+1rBJAhoTKeUbFedvccvNbxWBnFe+z0WxGogcTTfh/Ie/QVgfcSo8QFEomkCtSVJIiO65I2Tg
/GXkfexdRVkiYFUIaWlyNk4hoBpdJZWoYAYG+iFqQw0h6WN2mRpTEqVr6i0jvvAz1CVPMkS0hIRE
BUcmhZACBAhTtjLrUSvmF46nJw+ASiQqJXeqgmeLOlLTS3ADmFhywdjYsmSmMPy0seKxJc0U1Zr5
wbBMJtlf7BKdmfURgu8s7bdGaC5lmjvpGwdEKhC1Ij/Q5xsFSNFJdK4/hquPb27drnK9ODZwbwEs
iHxG+R200vBcJoE+E/KZ2D4hBdK4y5P0nqAvkR91xb+moLBC/RTAatbKq/xx0LmrQjU24r2g3M3p
JduJXsvl8QAUc6EMkbOWokPknaLBFCmAkl8K9y462yzojjmWKRddTWh9DdZnxOcOQDv4p8JCoeVA
eViXgPk8lHZ2fLyzMSYAAj12IjxPCYgYGbWlEoTOAtYozDxeDreMMRKcwdEYsJK5xV0iW8I/ufM3
MVAkt3fRis0Wtm+YnhewNhsNYa6dJ6j4eiKmnC46TPsf1dhOOaRFhuaNyw153UzQ8uTcl/5g866R
Evrcikpxo/h3lj8u/oT5GlUcU/OfJVd3HSkiGrYv3BxVMaMPudjVM74SYdTgRzn2svBZJM5ec8k5
igSQsdXuNNpEIYHewsSl195wVg7rJacQtZxDxs7GXB+CwRsImMzgcyJlvtwXsJb90Qq93VBsQqgY
6xfLoNg8mosYVBkM3xaLrw1bccErXxmHa25e8ugCgV4waCj23VOHhjx41fEtN0droIuhcm8ENIZy
RY8HrZA9aHyzoTefNMqx/3Jji+odVTtG6a7Bk0CCBbN7EBh4xpabbCTjh3LcNY758hUEiNjOY/Ej
Knth5WdgGdSU2C9JfjP3cUmvWlwH0ndKANMTQ3UZr5XozwNnLpU+IxPqxZcJuV3FbMNjG8wbJd/w
POuYWltlRtAAdmtPkL7yy3+5fBJ0b0wrrBUkNs07T79BiB2gxljIHO+LXxGFl2AxuUwC7LStF4/7
drJPtQZtC4Cec0BH9bTWQyy05bxOFONTSyCo0pVtvr6ZQHNqOb1YFVQ0HzlMdr1L9AJ5FwD+rco1
y5g6TUJco7fKPEsbTwsvywJkC/Juq40kKNEHc1c6wypLPqLsL9oGzB/oLyPRSjUXOhicNxECmixv
8WwKMMW+DUzOnquTqE/slKWZfQ8dF2g1mxER1peLeH88aGa+RVbvpL86iyZEJX4JylNeQCdKQDJ8
BGCGOe4xNoe0GwXq6+pDQDDuqJXY8bVExZrA3Ns7cIN0+HQOWGArjOfZfxE90bVMX/Xxjffpoukw
+RCQymBx/Bza7KL5YzdMijXIB+lKEo03Xo8Lxko3AH3mIarXJhDFjCpNh+UvWbs6+JmivyqkJzMQ
2UCIz5hnTgWEG2CVdYoLwbB8Qg52kcoAHSYcQpImCp/2TaWUtmmaK3InSxbY5N6L8DhWPSZIVdRZ
FU2/cY9C7CkoubpzAOPhsEyJ8k3xrZXdPwv1L4cEFieJMaY2+v8vA/1e453zTMBbNRYCKFyziUHS
iV5HQQooprMnG/3kNK7seh3JRW+cQRMhUPiKtP6P2SGB5cryio3KxDxw3rT6TYEMNCoV/DIGF48j
ySMcmkQ8i3gwjqIXvLaiNKy4MBrISmbZsuiTgcoPwI4KEP0a+3jqDyKxx93anRGtzrX7NDSsp/Kp
YfmPKNHBS0lT4D3JoaifwxbHt9ccRkzEAvfnpNsaCnM4YFJazaeI5wx1afHLluQWfFd581age1Aa
axWYEVqlTeC+Q2rnzRYDJI4q5oI1MFOoqVhHLsNrnQ+bsEIXg5NO2V3B5XYM01jGlXAls3rpdQqT
xEfOrqjFa8/EwMm6y6NJGIPNuJ1lPszERHIINeqnAMHI7sTzLIQ832fLaGLUuHyt8od8G4Bh0hH0
FPEMZwQNCC3UKS2BulSrF4thz0BThcY0CLSh08roQdmgHMejqeT7gFHZFRLkVsftB+/KW8zgurX4
P72PN6IyiIhxss8hydWVI5EUNNZt9saem8Cgeex8Z1PKoCnljiZErFEh1As6FbiKuyWRz6+4nGT+
NGEH4NEWOtkF7X2Py/kaLN9seVBZIuoOkhcQwFwvpXdJXMzmGVFkJNggiUTkAiYgkJSUuTCJ+Ahb
WmA7Z7P2Pblw6Qj3SDgjYzPdPt1l4g9HxKDyUNuIsZ3jP96d5lzxPu/MhKCi8lfaJo4JlhCNxyrN
6XyJM2jU9YSTFDhHuHcIvohCTJTfrLaBNYWCfOhx9xJeU21jLibq/LKp1mX+mxbzHuETHcbKVQh9
oAhoJCPgs4dRd5dvPbmYU/QUmMnKAd329LUVHCoFn8VnxeRqqCxgbgKW4/9MtFyti3COEKf8FBb0
AuE1nk9qWbyzKDq+RmAD8iJZXjcTWlD60Ei0oj8zPcWMiKciOdxiJAzbhb/My+SalNqOZj2hA3cN
huayu8qOsd3kYU1YJjlw7S/BAGyGx+K9qRVcWKgVy/HbplIatXnrkjwMBLeY2PGAvDhFC+XV5YCy
i30L5ss6acwTcBNtfXiRVtjFbcBnCFW/gtkAfakX+HXSN4zgK7CofJLPCjLRFug3xXq5sXFJoXeH
OOZEDEVMcTUjMB7+eOmW/6oyJ1MDRSUXdT4m5xpJPAICHLnUCzFxbio6da6JjA0eIgTM5YXSPPc5
qr34uai4OKiYOuMKoId2TUSBCwK+sU0eWmeSx9aCTscMU13aU4M3vFZH/F3HXE1fbAnvJzGk2kYQ
ihFIjE0uvZm2W9cAjVJvzO+GZrLzZ5NjbpaOLNV32Y+zgFjzVgSyblSG+rYnVpN8Pao2+uL8NO+i
uy1G5cR2oq0NQHtF8QvQjCwk1/cJjaPOqDsOaaKG/DDsNxgZRFgscAjbcHLy7Wg2z/JDsm1k+YV4
E/P0/n+WoZCiSGGCh9pSm0OjMd64C5mD5WEUhfJhKoc3cjsBvs5MBzFJ186IWJxIJ8UdWpLc3SL6
N+qt5jankWwBfMbIFhERS1IFZciKvysz74/eVqd5ovFmdE/P1G8n33gpw4CofCxna7Hr4miv9xkY
SY0Q5TcfrbX0qmhs0A89WxEqWe07DjqizbZh6hMJtcz/DKx2aP2chiTYr3YAvT23JdbESKbe9+uK
KNMZpmU8D8y70KyMEfAM/tWJQpyZBlbMb6hdyOwitLMp/yg6FQGlFoAWTKo0yY/+mmIIlJl+rSZx
BOQtp2jSAd1J0No1zMdBEhl63NZhuvHAO9CPq/a5i0QZzeDyuvrJqXUmUMteZaChLUV7v9Z6/ZiE
l44shRA6WCR1CtvX6NYK566DcRoZ5QDl6nxG1JsIBxnUgdqrbrbmn8l6h8WwqJsdzRd9fZ6+VoUn
CPxLgpQZCxZsbsPNCttDD69JOAiSR6WOPySmQ7jJriPmfOHbgMkQeRhX3zq1k53qQiy6MVEyMdpm
lHMfRcUlbgDXRhtXK16ZAoIUHs8DYaf5q1sy7OS12C7QEaPV01QNx6nyNi7O34lka/sLOcZiGJy3
+rbURlJyDBgMvO1zQlZqfjFNcWyhuje2HTLY0g52ljXvjFxH/Lwrlf/wZczGPwFm3Ij4r/A2MBai
iI1NwM62yKQqEBk0OcYLBlMMpXUwiRwE8qBUSPPvhGNQTUkmyW7USAHFOv12oXuMdqtRcXNR4Mfn
6pBvjrWeIWUV/XOKeZRbdU4BR9K7McKheRs73fXQQLAGM2lpgf4k1gpEIxPTsIzLYqKXtEZSmmCa
YfRBvDlXm+ZcVefPAhGJm4y+GAiEhsVT0qAdgfakgRKdNnQk/j7AeakGJsrHInyB5UH+6QTVEYwc
ymViRWdoAwJGclNfyWkHOY6vWhu+8+i7WDAuMXZmiwR0P2fJbiAKQOQBZelcpFXlk8uWrsGoIp4b
ZrNjnZLilvgNuS0AjzidrszuVqJ7OXjHKe+fFAP1TboeLXKmqN1TFVISgBJ8mwi6G+4uQ+wSLCdh
HLWUMqOiA5naGWORsRbyPJBRLu2xigqgMNh/CAWE77hvPDxxv1O6+FZH50e/Sx0+KvsAE27+FXQ+
OvKCMO/5HR6bNezo71Lq8LhjUgnC3PFtA4P+OaB+ndOJdKqrZrzbxGYSNNRxUnfJXaGo1ZXlKIE2
ktbKW04dJgeSWdpfspK5OFeAklDfIyTNVHhbSKzA19/l3IZKtuD+JBkAe8sSkDUxnCUWj/Osda8x
IRlSFE+wnyni5YhTgPYf7UhOwKGDFlPSXOzgBtNqIgiT02TKfoXIUMwzsI/S/wI68ANupr45UNzI
ucSK4Nig8ZTL7r+JxaegfRFGSxAS+RWzDg4jhD7AqGiGEnTgcOuyiR2xTINHg4qABQmOJjE8MNXC
gXfoVPC8UDVN9k18I3nNiXBG9RIT8YI2gH+SDsZO+qyEW6qzbkZ41jmK+2EzoAixrZ9I8ak35MuW
Ayxl2FB2UTaT8ynzexZMapKkIW8OCm3QtoPoRvh1PHRQoZCZpMXNg1HVjC9YswEl5zmCrsc4NcA/
whX1h5RLeO4PXnqp+5sQDkjr5EZ2i02m0HtTQVBlYONG/E5t0FLNFEhuKBc6zM7DL/D30aFeLIDa
XHgN/Cxp9zwuXw7IPSqshnIWv44CBki1EJflRrBdB2vzBOViiGWm5QXvDpfnZL3GzHQq8BC2dbzR
dG21bBR6f67QB2AvJsK8+zFVpKzarwAsPcfsSBOCHSUi4kUE/NZHxnJAkqwQPUR2xnbG2Kwq7kGM
7cL1NtTdpGOadLUeGdYOdG7DP1vrpb63GcgR4gzKvLUGJs+qS2DU6xh4DttyQfUp+pvZM7B6YxcE
0BUQyiC6CJ+5CFwnRBimd60MgpqCX8BZO/F8wEURE8ZUtuMiinuGttDpGe+cNXgTLhhw1dJ4ShfG
n4/qKzXQ1bODtRPoZ4ibPlV3BmVGhs1Fos1GDLAI5NXmC+CNHCm8iYQrRwWISQg5E/905UYFvY1b
cNTEO9uWAQCEcok+dxguUnbG/TeW4f/rG6EjkljFtsmNVXzS2AOkVH/pQQoOmMUFdwv2dJn8Bfo+
2W3pNbcNgrUYfldBa7XajnZ/cHNCoGCGdV+oJcklkM2qxToePljNqHtxOKfqJD2nA6hrGvxzBKN3
ziqARJZCqnAuj1Q2FK9zTfAT0FtOr+DVtLApfOS3IPLSLi6BWA0YEZjndxk55mSohu3xKK8rvquq
mzdufLKpwynpUDyJsRf/NfS1Ot+kGm7g7fpLM8JCgRSKAyOr/jgkJ6KoMTmvcwDVdkSeQtOwrHI5
DSiXKe5GQqYE2NCvJfsKZwjSGlkII7AlQ0L785LjzfEY3sTxR85HoSQbrfE2atMdhg5tWKvssoLe
GIGOtaBuRACnK8OpoEmNwd8mOPNciV+S3lvrlAOe8eMYP3GXvyH/mVQs9GeTapf+WQhYIibo7puY
kZxcfypZR6FJpiDpCpG5EW8Mmth9l7ibpoejoTgMPEZqkQKg0GzK3a1MpHkbd8GJZAjXqCK7qj6E
gkIivvLCrUqSiFJwVCfaaSn3ToeyPi1OS2YdJNdIAD36SKHmqPQrFa8tmzKiGWurz8kyNxLpkoVv
QVTsterrxgACJXg8PeiKpbibXHZpuRF7jQhvJBb3caqxWZ6X5pUgAdZePVXvBK5K4JU4+on8Rghk
KIg2MLIg+BVtHP5YEU0q+e8CBUndrmYxgfeobpB3Mo3GtN5iHMYmV4hUY7TOlnfVM1KlmQrHOsF9
kqAvXTI0UEu1S/A4C0MNt4Bm8jDbN2R7D42kDISaGuhw+p0JTFbhrKk47R9nIP97qOcXKgTwnJyw
YiACQEXkCIv1HKgmpkccAOpt1sIdkrYpKX2UM4/TzT2HKkU9KkaaiocCjkp1IREUxxoyajo5H9RN
LJIi4PY4iNCPxY69csHd5IHnsNpe6oeQ6d60M7MXKiwJa/RUWAcCTRHKxOyZSYbw4FuivUTsDAjC
b5VCTBYrCAEHknRUYqqVqgLdS1P5CZq60YXmRN2d88ki3mkvX2z0NbRHs7qfqU4MAsokffg+QUoZ
DHV9D9Mf3Y02evlJWWdTr9Le8TTyaSs3H0cvkImr3ySQiJQYGgYh54GqZDXRLAFOydsDvVcS8oqG
39Cm5uGm4NSYcjSFbrlG2ED9JaxSQ+5WZY2nR1HH7uUKRI8+M9RQpN7BrF5lq43dsawIw2UYJe1j
UxwIO+MVGZoRQePynIHNhUUzaBK5IE0u6p72LUh68oalJan1cZd6fzEdRPqwEYMeBhYbnhdnJNIY
CWPjv7y73BRgcvgIg845B3CuRbI1EEEVVozNnvm203TqAywBPPvQmzbCO/NpGoqVCEDQEN0TF1Af
IGOCZ0NGTO4beCiHfPfr8lGmPxm5LbSmYIQWd1P6HcC/62gWwuJkIDeXn5cChTLcgTKVityW6qn/
FLbJHgrEQajlpdPM3Neo/p75fvBnioFZthsLo4hrQnIkfwAXEghS+kt9HCHmzUmYWSbnEMVHFUsD
Ti9qzNA4gTLXFoN2Aqt5trVqR2ThoxWwQviYVKFFuTdecmoJm8wVrMgIJIhHl9rB65QnZJyJF+/J
rvoKIbJTJsdUWDeIpJ/QpHCfYLLg0YQE7a7iAeGc6nMjxUGxoVsajAcOmpTr1sL6TsIPYgptzvbD
gjjCuqogKKIazw5gw4azDsvEd4ES5GIWTgBJoKiqRSqLnOUZfxk5DBkD8wy6dc5IhIuFaARZfXlz
DtTMl+MFr/KmLs6otjYe2iD1W41ikhF+YMiH7BbO9IkG9A8q54UnAw5FDeKBFfOJQ5cRzUT9yJw9
0cIKjG/BUnJySk0JYy9QYL3YkqzTE+yQSHecHzQYf6VUtyK4M+xf/duj/hOt4Yi0/aHS0WDrDWMr
fQgPXK3MdQxrIr+/Ma4a2YJ1hqaqiU6p8eyEMAEoggZ4QP2aOd06JjSQ9W2nzUtICAic4tFYnrVB
bsX4HAxvlf6aR0jMCCOZMVt0ud8n8UtK/ycBDxhfXYwgjAht/hrWfIDmZIXiZ64p6SyyDGz9Ag5W
qG9mNaP4iDZVfQgg+dq6RXByKJz2NoYt8eZk/OU3JH0uxQkcqXyfIVkeLtpSUUJY7dlkXXIHK4m1
LXKGzHKFVWw1ok/RgjfY+Nx654VvUeyLz4xCgAszMhm86l0dEr2FYnvEJyIGxn8kF39MPAAeNOEM
A5REpb7hpiwcfG0MSIrLu9q94Swzpm5XayxLH6A9PNC3qKh73LVwh9g7uARY0Asn+j8x3UsoKdFD
0kaS3elrZs1X05zyYNg3WKBwJFAKUMJzkJF6ykiS0HqptQsqt7EIjm54owqVXhKlOlqFurl6MA2N
+hXYrxqEdNliD3rCLbfQf2rqd1zFJLCpQPgHt4aMjs49RdVANEJRBI+rRe4qMXyPmG+BTJjvKH47
BfKYX+5Q7y4LJWaSbcWp0Ut4c3Aspby0gbjfCvvGXTKpPjMoGAeAph+SmHu5Y6qQahrrBE+p3a28
7sobliZoUs3/UDbkUC8iOmkTfZdnhJA5eM2/6cxE5Q9sIIeT2pK/hruJYi9hXIQbfUjIL1sua+5D
QwwGNuzkIOUcRD5bWVf/8fDZ0C7FYhF+a95d0NSF/QzzIWtibqzvqFR3Fl0fZEKO03H0jNV/sVZt
IKh9SeoQUlZqQJdEmlRacuTNtPi8NfhFWCuAadVpfXUJEPLxfcYcWeMVKUVumS/8ZRZ/lou2TykT
0xKXyUhAafg9kNpY55/sSFq7HMESPw4+NPd+gIqZPcGHpI2qbMI86gPHD+sTTEMuAjKEI6pyWc8J
srNR24KCS2Ch3OAhxjG8Qe65qfS92V6BvWvGvXJeCLNXuAjeKswI3M9BqhwDjZgqUr2S/LtEC2IT
FCDQcutMJKrAwEQ9vYKJ3dGXS4XNKgAgJnLIUF7co1PJ3vDbHRw0upaabqrGeOo4ZM3qEmqMqpLu
eO6pC7hLuGkE9HQfm9xkZpPMUa6fEdpL7Sn9VI1FoavIWzD6tcmM0JS1kncx3YDfzFfx/XOPGhRp
IyGnlCmtdXfhfYFBxBXtUr1GcBrUV0uCbMTeC/EScv6zd+CWjIFDkLWwnCkcRTuQcP1ZE4MLufC4
vOX3IyXJplukavtJI4QCKMEVOxOjZsu0+DLI0BZyo0aZh7CNC09MSiazndG8SQgoL0Q45UYN/Udw
nHpWUpOMdxSRsgrn+lzxkB9TagjrEW9g7kMrMjiE+7TmukBBHV68hYFo6GoGDYCMWJizWrivgmd3
eDLypNgFJKOBVFDBQTlRV+nAm+qO9YiCTMIfnoQNFrXtLKHOCX/I3wmK3dgwnShrhGHUQ/IaK3Qo
3F/A7FWYPGMJDrjvB5Mj/4tz26UIg4QN8AIgubjwXAPQY226jN0vmlN2HdnlxOzkVBI8Ow2Pr/in
4sFeVTA1QOK+yPXaFjY//pQ6XGRNmE4kR04Q0YwehIcoW1ptLwadq5JqxJMwXwmpNWXyNDylLyUl
EgcEO7nB4OKGP+NXYZNCxpktdAAulbVksQgYE9CLyArlY7MwWVkZOQFaZ2wtpL4DMjzpOdm1E+vQ
2whsjIaJOm9EYpkNZ/iPdVLsx+q/0ITlCX4nyl5et/N8D8itwcBDFO4Y7RVnZFLNa0xkKIfOyGTC
PFznW9V6paNefQ2uh5YcP3+FaZo4JC4HPfqWQ1qBN2MfANOx0haWWIhYUmYFM5WFokTW9aDAvICR
mu1ZTA+jvaWurj2ywJ8sqGOkhATYqxvGfOTjXg0+YVwB0Ywnyj0m/fDdE316UiXP/+JlbzFOVmWn
lr5Rha9iF1bG4WlEWyb8nS8luwPqvnN/eLQM7/En8VhQ89i07rXW/6ZcS/24jw9jEGNVfJ2T164h
Rp5JVkRqA/WbKyMla2qNkmLiaKJV00Bca7KCXe8pKkMfQbGsbcNmtje4ITfp1MzfsjXL7A3rs3Qz
HD8QGIhlz6Ik0BHuUvnENabbo8zlzv+Bbz3NKKVLxsfhLgomOMAt4IWGqg84rAzXVm/shuFskFgj
9rQQnIttLnCxxIdpWfNISvGoKRMGiinoJuFIw2lcy3nHKa4kV9M5tvaHrmFJIUkUVQFlmjDeOf4N
SH4PtCx8Q1p+dSg5JnRLHSaDLP8om5y6WYSlNbrkae73cplPoG1i3E/5DbobnBsUtqXD5AXaZs0X
6ZSMVeyYu7Qu9DX1LfPe23oXhM9to5OjA+3F0BW6jBAVxiBWoZoMLuHcbIwv0afUDkq8VVODdAkS
TWAKBH+m5Bc9XHRhD3CUSV3PTC8s/gVQws/4SgpF0K9rfWMyR6PilqV8WCgYBp2D+oHWMxdmLzW3
1LpjBfgC8CL+i+B5wgROs8jxRgGHvrwCcRHjAWiF9Ohcun04rUSzIplgBsJnTq9o7eDfmlS++m3E
tM7Ke1wgQp6BkQhsruW/iY10Dhyopo4UMFCslOXM/QvAaKuBz4eRao7/kpukmVFppXfgaRdYl2M1
587NwFdV6+wQuiTvS0chwwgX7kK+SJN7WRuAc7pzpUF47ofkLutO+qbmQidGux1lWzgmuTlyhE/S
VMch0UIYEGf/kQAMBB0y49xU12GwiaOnZj5U03yeleoYVweTL0dYedP97RjxosbEE0XKfqwtYoU6
8gDarU0NPOtEkSNsBFuAOKPKZAgaqIKb+AXjQBKdFiL/RfAwgvAG8DoWZbSN3o3RxEUEDKJcQWDl
K0tgki2krVz7jFISDLjtqpNcOx8d0hSUSo9LHGDfBWoFEgGE87Lh5LX2KqKBsFiBZUVZ6/5qmEtq
gk8kdCAMKdtYRg26GltQ9IyRD5GAWrmmb9FW7oVKIRJXAFy+gEGH76Kr/Ikm5ZYAWYVlfjQofoW1
516R7lQxSO8krTTHhtAhg++vBb+yI7FmUZncQKB6j2q9InTEQhIlkQc2n/rBYdBwSPCXQKegZzlt
s1gqkHfwpAsI6Rp3QTJtOzRIfIWyJSLXAKY9JRlRPSUxBgsHJ3Qu+EJEgBhLk7oAlJJOnsUEqoDI
Um4mohP4UwKUet67grayIscWzn3VRJ1/DdYNtKBqEDbivlZAzuANCFJndow5XeSjNtRYaHdEFWO5
BIZQzc4IlJXbQgUkqGQcE3mNxotzth7eiaPCduww+HiteBmTKZiagAAcqBVgmjeZcPWWYqRHKca9
Jowi/yE2eSWwIButiRdfAAIukwUFnEMWPJWkjtFEYVc1JI8iWRJlOZWjqhKOg2ya9ptvBIwFJMHj
4UlW2wRMR3llAlHXQ7zhGTTIywTuAFoTLshh9wOVnqU2S8aDZBNo3FkDMBOYntRMY0dPVT62vjYz
UaYipY9DHIbHSuYdQi6BowQWaBvmBPDBhDqhdMN/CfITczRFDglqVXOWT46Oyk0q30ALN3vKH7an
yudLQF7JavCL+s3pPmmXbE5VPEOtWTEw6nNevL/Bl8GADoONZRuxb9QMj1CKC42uGz9gL2QAe4d1
Ffb1Vjr6FNXT5PjiOnLZ4rIEpQUvgvhE6+S54064Dr5PsqdXdjYj4CZ4odxJSfuQRVkXqQU94yXL
/ook2JyLU4NgzA7lhEwRFehXMZnoYBgKvCRfnoCITL+oGU2ZtCFgfLXp64u0WSOOrXaAz4WHp38p
ZuZorePO5x8BcOjdB+gZEib8COIHCZwXMEqXAks8MxaJTP1Wt/dcoZTmFbeg9tce/7EgOPNU+06p
LLSUxs/CwdUqxhykYYnantIZIJoPNKl72GA2AV+kwEWQeiHyGPTqgCIT/iJSLJnidJZ7gWUkVYtD
ox2l0ZlcY1c7UBLK7c24XeyFNNBWoz1Lx9yZHDXUrurI3cXsERSGXcw3zDptXlK6C96h8OuytVEP
gsRIRqSkk4U44oWTsDML98Q9V8qNoMcS89/eR1QU4s+oLe3xzckmURf1ajTZkVJeJUsi5XFzMNUT
6dOUwLoOYfFFeIzjMgEFLV9D50Iiokk3153cXtvxB5JU1MWHRp9WUqCwLY3oeajjbR8RSQ9+GxHb
a7j1kVNIVycuI+NgqqdRf1b4Wp32X9EdFRgMg7QppJ7MGS/qj77bp+o/ZYRjjtGyfY/za4DRMar+
c4oXLzrOzBcu0pfaO7GCSGS9VREj3fVnk+TL/F9l/zreS9+cwDwDDtEuJxyA9ZVbZIk2+X6urYPG
aCE6vrKn7GVJpsipwWW2KI0JfraxpaxGOpa8DF/QI9BCkCLLcBk83Nt5jPE6XBIKYJrLlKTG6Tma
CWYlC+hBpFIvy9HdY8ACfVaA2ZjaIZSvun2cthNST4IXl7PcPFPfPonoavQ+S+YaV/k+dD5l+fMg
pXARI7ZLh4zJGnaZ81f8V3wWyU6gAIjQSwMKNOjPZ/s68gt5SVBnzheF6wnjGicVL1wgI4QhLw4a
o1WyAyxqQIJ83+FIIWhDkDwPohHsT7LdlBwMekAj0lzglHs0HLyEk3w7OLm5RwUC5XLr0JsgT5Cu
lhNV9DjCg8k2J1OAST/5Ky0c3ZiNuQblj0agqXctEHAILJUv5yRF28qZL4d0m4HyKq85kveUQ0Xx
TnJbGR7Rp/NdZiPKPtRAtkJgN4E84JiRT8Fysszr7lv0eiK4NvtvcdZJnC7f2oJypAG3ajOVg3SL
jA0kmQuYs1B4CK27hdA/S/IJdKOgK6PvpAsUnZ88FFaHgGIL1SDVBzlUGGjgRkS/KAyh2DjkABSM
GvxA+UJj/AgWl35JhzYPMXcMKteog9gH8UtLkCaWs+mRyEjvElHGwVwoQ/KuxsVePlUYgNVAcQFp
guRrUkyWULkYtlgJyMBa3Dai8Auwu3DvGvFdVhF1jG7+13sERarrQoHYX0TeoVNdun9F3Tqh0Xgz
Pjqy1q1tBjY2HiuDw1d7caOLSQT/iFHWZ38SA1IvB6VEQIULAvwGOfAQf5EbNJKOwn6A4gtpjNKq
XykzGoSYcZdbXqIilQQGTXR9GirUatkGDC8SZQl+HT5Dy1WPuK/xaF6nrcrkJiXd5+HNRIrIZ4E8
nLp3L33hrY7J/7B0XsuJq0sUfiJVKYdbMhgwOI65UTkq56ynP1+zz9UJ4xmD9Ifu1Sv8qi4YAtCS
iet06heUKcyQIv2xQX3HkEncjhgxAI12XAh+rT9J2cZKw6kIsudpQObNuYOwGmosPyhjoCYjzLI3
D5rP5ab8SlMudbAd46pbMtSP18LIlbk/eyRUwpPNHQsFIKK6ZOtWQEryshFMTaa2LlV/E1obefIa
/HQ5drkagwSMjx8EkpBJAYNlzkWHEphkHEp+2Sgl0ya9fuk9dynsntb7S3HdZjMAU5+k/woz4Aag
/djfzsOw6H1vU7m4gvEufCoE4cYx3+KrlxAhZayTc+zD0MFSV66LiRVv40uQMF7x4hezwPcWtpDf
YyRJjwaUA0+UtmjwusVA6eKTs2eu8ARV05d7+EQFHZn7cuIClbNK1K5iFon/BHzp1tIXwRPvuVSZ
XsDYnz/uRFnlylvBfONk8dC4yMTLYWCIKf4HiHu4Pzk/WPwGLKpE1/Z+EZMgoi64lHwGfVyhXcty
FMQUq3tIF+2ppnQa8a2RYbHpTzteI67uav+XddO1Uw9hr0EJ11exHLbQmRPzzh2MKPtN/BBcZAA4
FddXGsxEaIWM3O6GFiZIvkzqEBIiPziAjsuGEyjGQF/SX++VCpkOAjrNTGqZ/4Vw0CQvSZxycyfc
1CwL7MIqFrHLLquf2QLZ8Hoa+cbyOETS19f6/s4RZUbBRmaCz5kTj5DxuZTR7jgrcsAdvNPgVzXa
hYSJvU1jQ5eqAQ7TSMneZ1aX1ysXq4QBmmLdXuFfzkO9NimwKCsdnUyvtxkEqUUuIsUdbqBBc26Y
icnvDkyEM46J+B8SgoJz6aMQGZ38ganF+OT6wHYqzSMbEj72W5vQD5sa/tPwrygpo3k3YaQJw8b8
CUgmSfba66R+lZzKxR9lnYZPDdMiNoRTvmdaCR2W4OcD7aCsc9Y+3QJnrpV9Ek/FbQQzyZ0wP+Vp
VH9u0S50GiruKoo1GgPdO819tv6YvX5nO2hPdWq/5CWBAx2NL6j3tZJTD8v+6cMsL3r3Bacf3hP0
IyB32YasIVmzmrjt4ySEV8P0zK9X7DdAf6FA8cBIcmDzLG0YpDpAKgw7rkdZ5aL6SrfcdqKdGB+0
+nuELXHfw7EwEmR2wZpEhCFtZUXBbkGA7HDMuYswuHcUa89sS/KMbNovba6fe44m1bQWFXtBaEz/
b8NF3CW1XeP6dDFHzn+hLVKghSg23AR/vp/KwrIpInyRagq6LSxKkAm3BjDUT+EDFh98UBqN1iG8
F7jYhJrP1RkA4kjjKN4KRnwC8tQMcbjFLQccaNCexN4OHA61QY6ZMA0cp921GrFMgJxD9CPJ3IxQ
uWSptuET7KkZmU8o76njLtDRhtU66MmPfuyiM3Ck5MnKBM3W203YATOWuw7JTbfN/G8bnqeB5vkw
aTTSV6JrNA5wP1w2pPgmiJkY8ePsS1B89JBasNMyblMxfxQHBge7W7zSkvkS919dDOCin6FiEPLE
xGVEmTGfvdcILQjsVxmriq34sOR3eKO1K8V+AR8CpI+AdRUXlbUi9JU1RukfKNymElklvfp/pz12
fYsA6IoKSCo0zudhw/0OcH9pWndRY5kRyVB6nnFF/4qHkSST+kxWNmMdqCA9AXy/DiP2SmaqtAgG
DZzM3xi0y0ytxlnmvgbYhdOdcLVUqn94FIyc/wFzmJmj1WHuiPeGPnw39aMbf6V8Wmwr9nCCfArS
Omeyp+91yN0vbUjAyHLg/MPmB3htMV5SItPkTaxg8ndRz1RuFiGFGOmLnKAm461EpCqbAiSReiln
+tZzyUMfVLGVrrzsQWidDZuCGhOS2mmemv08dCLE0mRtEgqllTBy+Zi4SQtqhDkS9iYZFG8uL0gd
EPJkQtyaN53aSZjkwba0SLSErV5hw12tS+0k61VoqkrcXQb2Jxem0ES4jHGVRhZFf/ADRuhN2wo5
zdzeKBtS5Ux7qWRPboKvPKgq0BjyiQaEy2OsXxXEGC3CL81/iUNlBe88Nnd5fw7HN2RGnPJgjZHF
r9RO0w/zmFlFZk6xNOzikKsYffYm63ZquPZDtOdvhAIa3R+nDHvdzJ4NK1qgvomw07RR+67V4RkP
mSBbdg5MMEzmuO7DicjfaqW/KKOUxsSD7tko8DEiU9/RCeZZzPvBqCv+7npaIfwZsuZsAv4l1Ytf
7zIqA9xJoveUyCyEv/RhBWMOLjVHxm/Jxed4GrOvePooAlIevQeepBhIkUGDRaDUlsTaC81TPg0n
GluT64n/zUN90EBDRcPdnzKat7yH30UFKiP54NViJg2rldua5QJuHgB28N84R6nS4YfzewSawxSD
gplDVtZzbJ3aAB4KHk1QgjgyASQTSLew9dlfKXMsW+lomQlqtuHuL01I21j3adsgWrQzctAlywOh
jEq/OzMik7M3smEto7qz9w1WlJTfHJR0J0xMYHoI9YyLU7if/DY+BfHXG+ZkBBcBuNNAM+jjfG2a
fXcMrg6uAsIhHXDncISLI44EHP+iMTZAZ7iUdERsJsWWveBi4mYGAJuR0ZjWzTduTrzVvCeo4Bo0
5Pzm43Cel8jvtXaFy0wVP+dI7h3A/jB7qIinjPqOOW5+6qsraVpCWWr897LOF475KjNHkO+BbNwc
8xW+N0AW/GNJcgP3Fj8vEJsmORg61RqlINTPjEQjinAhIbdzxigXz89t4b+zESBjlgzrI/2fmp5H
LnAVOn+yHuAj8AWpC+qqW9jOP64k7dtG1+3u2xCIb4t3UNpsTeQb2VoPqP/hVB+KoEVLjyISGurY
K1DlLmEYiFJDGp7/K85oMwelwhFrm0B+Cw/ld99Q3KHgPlq888gnkgShRrfluxhgbdRmUrTQ/ItT
mYksiFITsJjVwkeUJyA1+MZhbct9Sl8Q9rek9zcDJBmqCTlHAyd4AA+BHp+HECXB2dggYdDiJEY1
ibwkQpLN+RKXFilhGHUz1qSmIN2BFZwDTgv3VqaXueMuTZTnGnoNDISJ8OXlUBdhzxAh+UY4z/wX
a61v/L+lRETiiDaOaiFMXNb8sWMqFKUX7FBosIQPprePGjyMtiNsehvOz/4gxQInjmDCHPcpFGwv
PGr5i8xKuS8RtNoYXbJIC4EJ1LI5qcyuorvcaOszswM7kd6HTWdRv1OBCnOKbqGxr/14wKFMVT+l
Jk8YnCk/dO8pvYXPXYUQFzZJ9NfkZ+xDqIR4t8xt1P7bBiq2SU8D3jVznPeOBtwqgpXO2o8V0kDe
IvRZaBVwInzw3uDQ4M+ngYo6fEi2PccCvipDwIAnRDUA3hT+1SX3KfkCdLxy11IqMd7UIrDOWF+l
UDI888DMvR9uMkGNmPur2E8ziBcE04aYfB/+Dgl8fpq56K2DHao6xB7BwqOx8u0nxLXCjgD0BPoF
gfDBWISwLiO1scm2ws7j9UrV1JZfDdnnEYbsyvtovgUIwi4xmcjihcWTlWQjGVfxLpvij4YBzhot
hRorq1D/pzEFF8/vcB5WwnIinI4Mh8I5lrT0dftOV0UfI22WfMhp+rPxycutAn8wOCYfVCqjy2iW
nW8yqmkjleFwfqLzEn2wZoxbwdoKO9tU8zdahE07GDR7IT5Q4MY4++hi0Te+0mjwyQD/OGaEfyul
BJLBjqqkJTvb5bnRh3MQ5NFZ6Ymq2I/+Yxt8Q0ArrD+prq3wn1Y93HFk6xVVMlwKwA4Mc5pLHmhI
u4dFiXO8fNe+v6pqeZyV6VIG7qLwsz15gHtBxUo8kSsL9qcGAfDLHrtl6+4yiBO9sq3+phr2F4st
KabHYLYeYvfQmA+JAUgOqcSxTi7M5P6ppuIaXewWbbJqjkmjw/vceqr4w1JOzltXC5mR4k45uAvP
Cfa0mvo7idCrPI+AMGhJh7cypo3m6JA33LfTVxHrW6ttLhweNg4OA2YY3Iu6ERxLBOpQYjc2l1Xh
vft0+Ramn2iAffzKTEtdOpqzdSgD/zXFLwO/xipOJSwc9gtiWXF0ccv3RjM2mD3sQuSjER0GNP1C
6zfoAnMVqi3yQIiTHq+ekh9pVF1cS6oGD1d2F89lKNJHqNaIejDiKhkLW7wQRpjwL9CoLSSQlNO6
G59IB90UChLfWezDuqJeETqLvVOxtRtiAri3kHrEr4DL9nUwG7p4FdsD9UWYS1njHqyS8Rf7NaFR
59rdVy1OAZ0DesP94O/jtjjMgUsICNpDa21p0QXbwTWkGDSFNWEh875Jnh1p72MgSiYcaTU+6uNX
iccEiMXZ4Ovj25oz6iw6fdkiJzxN6V9YdgunQeRTvHkwW3M93vTdvwljhbaFLHApJ07yeV/R2fLh
BBWTgiLhZaIn88jkoNZG/44PjLkGwwQmWxiBuEvBuvXeEoAg27wlNeN9fz671QW659ICsgi6cdOB
xMrIP+Fo0nS4Cv0Vknlc2QvHIUenEN8wCA8s3pECBNNhgiA9moEcnlvxMKd/ZomDK5asLgjaXF7g
IFObeioPztup+mumHYCffJyvYT5b2rwRf21CuIsxemeUxrHZJCTCD1RUJkOJMX/id4BixhzD9LPw
O+Re1118BqD0zKfi3omlk/mAo/aOggw8VGHQyjQZljE8HCmUmfRQb7AKrIyuN7AoQ68hE3rgMPoL
hsgM30l4swjTMV8xE4zR1ovmv6y/aezh9+KPhzJV2NyFvpr1A60E8cHzuRD7qrNqkiwFydFBRYn7
LO4oFatV5lwq7h3SkuKehgvXbxz/BFT8LrB/oTvb2fQRS38qNJYpJ4JVlduOjpNvlbgtxP/b5NAD
R5CP3B2Vl0WuGE/BIoQ3nD40iE51+1k5w7KIfOG3sNkE9E4BKi22gDgLQWRIGpohigMH3Ksp8o9c
S8k7JOqVz82ByePCTujVJOoJn7mtzUHpkFt9r4A8dLXjvhr+dBxPvUzFxosoUJMOk/Cx8qeaGrn0
6Kcxo4e26RJ/N24xrhYMbxjVs+272zR2NkA84p879iclijFgPXQk5/RHIdsMG/1QuQY0TX2L+mVq
8ZmJj5mtyw7GWWqcjA2zHG+A+su9F2INTehveRXAQeEWSI9DC2tiBb7uc1wKZU9CILP4SW/2PHGe
I3ewHMMzIqaiG4lriN71mvag+aeOZMAA/3gAnS5OOFhbE2ACurpS8jdzch4r0BoJapJMXN3iksRT
QMQcWZUvzDFbqiMpkndeufwTLEXUVjA9Iwrvueth3G4YDmHmvsheSI+EnAcAy1OQnNT0c3IwBMpJ
csNFjBA/idvRo2CtFf9s09rW5q3M3+qyehz14ahlw2Y2boAlcm3kGH4OclRgbNiZztqK0oc71oPP
KdybmL/uqwhVNkPWLCShUAQLsqXYeSnWS53rX3wNJscV+guUNtzRZABM4TPjVQbbDWBiTr7AOeAc
dNYvgw5Xe42ZT9pAXKOr7NX4uQyAqz1J4FEZ33qmR5sA+6J4c3DWVzvjSLkkxq3zeIVRnrn+UtJF
rJyrEqKBxaWovbp8poFjJJqVl1LTN03er60YqIhguYAvZtO71fPwpMLjGLCqGgB+IZECWbM5+HhV
jKzTj95y/OD18hgLC78Cx6SMcClFi+bbDbQj8qcFrONNo31p+p87iPtisJ0zn5r21UqgwUyOhC2T
nARN6jCCc8Xei2dalxLPPXukoLfcTUbjqAIswLCOdXNXhepbhb3hEH52oMSzycUaovRm5FCE1BXl
mvc1TAA9Jmw1Q9nc/e0JXXT1P4THapQtnaldCPdt6k+lS/id9iEBoO5krMouWs94JyeNhsEolSwe
rk6lU8jdrDZ/bFAlYpQu0TAGtWEMtcFS7G3mHnuqaBvqnwbGqo/6UWirOgwUDaSvbfEmqETuEhxT
++DXFiDdozh3g/xIMMASp1d9yK9TBvN4PgkBkv9HfHWH8EuNrbXEykRMwgdgYENGnc0ykMoDv3Fk
pqs8gzdytZVfStLh2FYXSD0+jrGQG+vhrwT1wJk5wCSOuRxtIlhhy3iW4z2HkE4ngjySv6yHZzmy
QvhDE3MfzqcGdwfJjpQWO9KRcrA8uePOlvMvJPLBevTVL6LV9xPHMBJpMCrraYqhH5X4lBoFR23y
qBv98ak3H2MPPwyHkYWaf/WJgQsd1T5l5H+fGpndXKYv7cBlYYp5991EnNOrL/YJuyrTjj71RpIE
SEARlzFcKbGFNJLgGYOHRYZVJBQRpSQSgvMJZpzPjBgOlsund/kBtwN0u/ZeBrOl3sFuAWjq6ptc
QmGtHFUbLAwsIQjWEADMhFOAuZprr4K6I0y2Xw3ZxZvmV/nn0j46GGnx547de2obqyn7rpx3sqLp
Jq99znw8oKIG0itxlbB0yH+MV2lUpkneLdR/TT1xsevITSuQKd0rXlR6dbH0GvmbEhesMR1L5U4k
SFEyDWK6c16HHIIgBGn+nfSHwcWfB65/Zjsr0337tTuXCAJtoWAJ1uvR1qzIj1DO+Ou30O56Gr1y
PDrn+03KKQa2UdFrtE677fCBJUOETofojuTKLSc/5IudJuMBHbdujL7kPByqXdbtY1Y6q02m5tWJ
IgUlLGKGkPpVZD4Di0vS5FkW68hGOBlvod9ECrdgS9qOs/FwSNZbRqUE6fxhcYLxARZu+MU41D1M
3gBT8KFSA9jdGi8bHp7iXlxuFv7AmNiRiOMy3Mrd5gYCA+85TFBQdh/iPK+QeDvBupSYKl6w1EwS
iwv6wFrHlGXFwppzBKxWIA8Aao1tbycSVvok30nFTXdNnTyZwSVMH4MSnrrzybekPWshqlamucNf
zAYG5Eu748WfH6iy2gw7A5A5Ss276wATMP2PC8OclB9eF3xGiduQtS8plfhxByQhXyUnGJiT6sGJ
LjXXml2x2bBWXnrqxqOSaIAu4TCRfSG8G1oiK8l2iWou5CIiTKAYc8CkxwnvpT5892t75wjTKvyT
cDnL1i4cqrJjWew2k2ZI4rKsCq4pjV7WgyDD05ARlKPz6jKW7mdkMy/lGjOovMBZWLFkiolXJR+c
ajPQL9xcciwJ0oa23oPMA//SjnX4GCfLb3aJ37/1yU787/EuskwmmmuGyGuqLPIgbsgz0cqUrb0d
IgSqU7mjGCyAhQajX6tgLVW3az7uw3VQDl6hioSPGjSokCsHN+KPcaDDRIY6WxfxGbXEyYTLZVB9
eEm0cht93yPwZ2XIb7W85upB9w2cHwl7ygN8g2YaRLvWCXr/C+T0hd7szU8KFEtbqEaQKgfPIu5x
OPKPZMiI6/Z17M29Ms47w0l3FUNWg8XdRVEPqnMxq6dQbd4xoID/elIIG6zAinAngUiVe9cKdUBp
4lGRzytj+LM9fWNgz4MM/diOPyXtPT8na0ODoQ/bChKY5HSAXlnc+CIlyNAAoIQdgSRYSnwoQ/HW
zQA7lqDiVK0uLqeam773doz5J8vdRL4rsaZiIAIMB0a6ZhDJhhPIaIIJy5wuYhOzZBD6MOqn+C+7
C+wsajlkMH3o0koiDiguJrs6KfMPNbHfPJZKbaafOcrAtu9XRfygEeejg0qmzGFTID2bam0SjitF
sDxz1cHh9iCnCKtYmGCCc5APKstDl1O1uk7xm5j96L3OUAdTSYI5E0JS7U050YNTP7BhZL2KNIhq
yJtwM9Z+BDZL7jTnW2f4iG//krg/3o8tUHltHi+u7i0kudGiT2tCqTLLHTQ2FdsHkJCCPqs1yr2J
0201tluJQW1b8Otk2JPs8UcE6n/uwmVGS/VU+S2Z08O3QYdFCRSB79X1CTHxfVNzoHHZWt0r5YQI
p/CyZcKZLUM6wjJGx16epBsR+3+b0SQrhUSZEuJYeY2aW135+zBE99y1y6b7rm0chPt+ExTvFvoD
8XQDqGFqbUNsUPGtEsdByb22zeagPKaKu/biGCeRnImm84i2Sy5W/oqkf0+NgzndtOpROvg885hn
PmmQ3XoIiA4i+XxdQKzxYWkK7SDpbQzrPSC9luL4lIGZyxoSTYvYzBk7u8Xx8iUsdjK8EOB2xq+v
qTnj4kNDDVrDaYVuJ7xEgHDu3Dik+fd/i17bGTI8GjxxNAJi4C/IMAY1KAQvwETcFDE2N9CK4tI/
j3eFh5AKyW8wxA1xvDH+iLyty2woDZYGxkYxrS6HeIuRjuisuVgZGVEafY6c7wDo0Hlx5QhBbPL2
SyEpqFJeJDnOBkp1OCsGXcQEJ3QWTgWz78/TYpnj4rS7qm0YUOYIb/gXDJlBK3MRMgBFPQFQwkXU
g/GLXo8TihsII0Xi4UwHgRq4Mckt4z8my0JZ8zlMnSvlE0+lT97VFs7SS282Zz4tRFoB7DVmF3Xi
o3xANKhchEQt1COyzoJtTljLAh+lD/8t4CAEbbyTo6DVNZtJvfTFA3wpnKlm7hdGPNj05SlEEcho
zYdIFjijpRdukRZx2xgOSbAq1mpvIsgxWibc8ZtwCAADhSYykbWJnz6zDmkjNfqUuOWGLw+k0wop
PYhfMJuPQE46/DumeHjqG46EGjbgecLNeKb1mdWdeEi4Dsa6FGRAc7V5aFUwezpeUiHE4U9KBLYy
uqkT/5HX+oPAHhow6JTDJmz0p/I8qo8+9AtBwUuo/TWjPDtRvmhBnDk8DtWvlOAifOrs4tys24yc
yR5aoy94gSTavUp8Ra2J4UENnKHWjEQBb+Q2aIAjnXKGncIQHDJ2iRIgiJAzn5rkMewfU9D/xB1I
IijXAKsHGTK0yk6+D11mXU9vDP+3IaoJn65W4NIxlyAtxmok/wolMI7eRj5FjtnsDDaS5Qzeceum
Yid9E3lr1m8GxtA+hgCw4yb6+yjtqHfee904V2hBxannPs3BFlbSt+/RgBGsWFYzPLFF9WKrHua/
HzZk59Sx9/QqqKEk0M2veow87RXeohBulXUr0opxxBonX0bGOwMFpqsrJ9SYZEyXjO1fhAVQJWyz
sOSoZR9y74DxVuVxSGlzB8oLnNrYP2OzifGsk4CyCfMBn/pJSj6z8nGiq7B0gsUbX6KCeBDNWpoO
lud0lIqmrkdIfvL8RHSZtViFUkN0Tbxy4FxzrQUu7jJXBa7PFPhPWdVcs/sE5pobxr7T/jzaFIlQ
mGHYxLhLM6Yv4GtpV684evOwSaCj+QI4T8SleuG2rOBkp8c60o7crjXm3nYKRevCYBWE55sd5gwv
rn4cc+ecYj+EpSGlkwcOaaoEGRfGVm+nQ+cwfs2FuQHxVl33ClOWuzeri/ljNY4bl5FYC+zYW8Yq
ZdrgdX8R6WUiwA1X3fQu4jJZhjKQnoiLnW3r6oTxykVEZ8xSRf807J6G39u4/xiX0MYIjiJVmyxU
5oJ3fiATI+kCgIrBGvONuEp7wd9c/OFWsWZ8hzpIqp2EHteDMuTDQGwmdT2MB73B6Zeet993fYCl
IxR+C+Fm8K1VUIjUbNOM1XNXdXsoWhbbwYKSoWYkUlpw/cNNFB1mHqXfdPni7gAJRtaVC9s6ekF1
pfYn4ZVpScQ13XeYJiOATY3m7JCrHsfBg4aVBRjKZsJJQgpwlHm28RYn+wn6aIKoUw66WcOyfTpK
1JrSxnsF38YBqBheu0feKEuvttpHkwA8KkmqgxCojvauiO0dg+4OUDF0NiBfVLmg4QepjSkyfPEm
KrGSZ52BLOcK+U7csSO3aQyhpwSI5dLhEnJkzGZcOpw3mesl8avKsTm33mOl4uFljMsuYcSaFX+0
V9epsFfcXXDmegsbGvWeQ10YWQ6xCy1Oge2aB3OFrkL5tQO4NMYHElwoQBVu01Ohvtf5TN0DD0Nf
QKMgCnVtRJiHknxxhzXZ3I2CNx80LmDwcSSaAbg7nPSXjlxfi9WkY3bcK2QbcuH1/ZHQmTOVI5qg
lTYqqySqt2JEnFXlOWDeIqJND1QfJ+OdB/eUKNeF9e0apLOELp1ZuTPS/mLE8ZKozg1GFssR2ES3
b/4M9Qko/hmJ3iqjoirw7C8PTny2Jlx0fXhjhMW05Kf94HbKYntFTKSnpIvLQPKv04sFkQ8W3BzM
MVS+D8ijSFmF6ghAjkrLYa2C7XMd/lkTHnLICYQjIMWNjGo4cgXPguziXDXD2Q5WjLlPunGE/8uq
yhoYgU9QTwd8baziOWmfy/5pMJ9SL1rxMmeKHqD1MftBsrTVKY7UieGoaSPQ9u5trSN5Mr+x8ADn
E5hWi/o8fjNmBGHIzUtzI8Vk0/lLOr0xfJ9z1OIqDZdHF6ttEsXHCOasxhn+CR2U85uIGvMSI7ry
dQLpyFrrPRq5UZmIx/pmzJkzt4tI+2yJLOC+xTgGuq8/HIHklkZLki6TtRYhjolOuu+NDY3NRGFO
79NWSG9BMwSrcPz+X4JlIuxAbCK2mnNO0qUNc4TBsWm+Wv0tUEHi6t/62sc1oW/FMXWI1MR5WYdh
WNHhtzhvzDjC11jPSJ0OEkfZPxEDSuqFzqQzKKDOFcpeiAIjJidE/0GSLF6hBMuNmEzuKjdga/QF
vJiEwQnlmH5NS+unxnVZiQa+S7HqCDvq1BYG9iQUMxBVUc0YLZod1vEgGQj1h2nqa6rjXGOlwZgK
k9XcwqR2ulXOMmaDyd9pySUeri5dB06yy4gGB4WNirxGJ5IYyQIGl2r1qxvpsg19Rvt42/k+4PEV
9y2OI2+l6D9MPNklIbupwVPp0WUMXtjxUvxWTf3KnJA/xTm0jI4WAjaQihiVDosbeVGuopNkCfr1
T+KePURNJhtTz6EzZJ9C+K6YoViY6Fg4l7V5tOpRXRIQQLnZcstzynvpQ6Dqyw51wzhAs+q2samu
AeyDeNo7jIcKQDeiJ7Dj74JiBYM3dJ/yEKXVtG1GVDk51J7XXAYM8WfuD7u0Z+mAA7EZjMbatPNL
zNHRFeYmwF4YAqWU/zhvV8ODeD54IDlNlu5qJXhQ2dAjWsZqaPYJs6tc+YRBjlf8TuhbzDGsApZE
FOwoaGtoUTEvH68X4p+LdaA+MPqLrScEkd8zsANNKilWPanIzW84YqVBWxz6A0GxbJtOjnyKY58l
xQTj4HLxOO7jXL3ORLvVDbSo6cAcfaumxYo5hQ6nMkKBDx2u+6RfdRk5xrBQOtOTF4dHiLsplZK8
B3iFc3vIcE2N8Lp18Ph1AV/aTzloDG1egbWLC0c5QGGvD13hbkLJQ8+8Q5idXAoeE/pPFlAzB5XD
kzh1zhYSP2a6buHdgYWifnUA7rI53ofwZ2psFgRbFwZ3Xz2WjFKGHHbSrwxQS96LmKpnQIMZzvXS
m406xBEV3jstbwy1A8vyHI5EkQb4Y/4OcIXGQtkm47gyMczvVJnIjQUbp9xKw5UB+ccHQX1GmhCX
qiJa9yJ31U9scrFb0KI/NT15fJ66cZfsX4oTeQm+eJ+B3RYAXBV63YZTqYzw3J2WtT+iTjrAR5bu
uzJxa0KplY1IDtNrGWBX6kDOZSxAzaDU19bZ0uJm+NWqWOMHKXjltW8pp//AE7CVjDgDj2l1Q4Z7
bEEYQh6F/MOwJkIL+TNeDd644qSTY0SFqOIYEwXBoU71VVgzKQfOBOPTh3gTk1Q6ZbfKKVaJzcCV
7w3PSNEfsn465tQFPreLqLSlVpzC+t1vsqc2TB4ExGCfFx0ezw7NrzTLU/HgmuTdD841CjUw/w7j
HMalXC6SbSfev2U6nYFrTT5xauT/PASiuXPr7ZexSJYIz7kQgG9Y8YSWIFk9jDC2opBJfbPA06TR
CDP8VLgUcT1LMTDUobbRE9XRk4Y9VlO+Abmacp+F+dKu3jhZpOEJ+BGbiJeC+QjI2riWHktVT23P
72TZ8Qc5QgKcvkqEaxxAMkeEMwDcxYbOaKzTDvYJDwO6pwP3r25hTzZ3SpEgPDo0WZs4yOhJdkNE
pkaHxYZtYQgz4LeMrbOXW8d+ZOoPhuFFG45EmUBMzs84vRr0FkZAFYH/A4qL2kOoB1rD8u3S+pZg
XBpN7V4weeIUJDGU41rto4sX/s5obNhqRiV8sjD7LImEvXPbiM6uTgoBBtyrHP+E1B9b4K5WzB3L
N74X10InqOrw3JWn2RtBu8BqMMohyQF8oeCs1EFcPaiWkGJZ2yGS8nl6GV9B6ram9dMOxL6Yn6H7
T9OURc9GT7hdM8fD8NRCgA47NsO6tMxONDHgjm0VbNBUCR3Zmq8FRaDWEGgF9hqFeOIZ5A2FCN8A
M1OyRTJk9eqtJP9i6GEUnSrKcN357dCxi6fTKN7tp8L9CvkLbDWDxEjLz7ahdRO0wv0xmm6vFx1J
bXgNd9Vm0Bqie+xdWIQXcdLiIUgfXuTqTmWOpfg9jn7ZNWHQQndjdXRgigIxAvY6EUiuha09ftiO
dWlb2MlMuczswcKiYC5b+FTmrUowByGRbR/YkmRa7PGtoRSSUtFgjD7AxKyJpiLqZEAamCFFMibA
VfuXtGCspCeQzJs2TQ8+laKKoEkaB2ZdQ3VVKMQFQKiRuNZ5+wG2bXCE8h9urZA+S1jZYH6XcbkX
oLsprBczwh+X0XXlenj2nspunRKbrLa3jOFgTTWsum+zsVfZ/V08rMQ7YzDbNcAFSAiua8LicRFU
OclvZ9/Y492M6AT0jRvK1DArlD+3ySCgKggAbHp/gu6OaI9RsZhtygBAo+sarFdON8X5nMUKbiA7
PSow7J+PkQnHoFnPOpsQ0y9A8RyPrj4dlmn6q9vmPZ654KC3B/dp6mDGeJcUhbjqcQsROSb1CSTe
2XdQC2BZTX2MewZ7yhYYNGP2QRfNIc7CMDG7tbDJpR0DEq/0au8gHuzVPRdFg/NbcrHJACi4nztG
Vla2iW6FdQ4AzxhmAyly84Zs1KJ2N3J5xc4pprAE1gO3/ixxOuI9x/w2Fh78BVltJcZKZXdzUV31
boORH4wMaqFc1Q4JkZFJQt/nN6Cvv7mH14dNg4+vvYzR2PRt8dcyyLX5wTqOj7r/GbDT/EsXfYbt
zzD9lXA8Qp2Wvwz37gRsYf+wjlc99DMxs5BxroC1NTRvB7aBa7lnSaivKYeq9qUopcdpzcck/k4M
YqKmRxf0uHPj84S0nRFDRE1lcpFZH/ftAY+qohCxMLOMyI2C9kCIF/86RQPEgSTSNgNMGxGqTaSe
1QqVHRekC2fcMylB4JQlrwboizbHTLqQ2EG4FtJkzZSkUfUt3kHMRfEWtJon5jG8swETjwRQt3a6
58DmauMDzfV81NJPizQCyA6TKk7krXeLah8aIvyd8iypWV39lTikDAwLqN/M5cMsZiobniAax/FZ
Fq1jXxzT+Wxjhj91cRhIEyqIj5TUY0wB1TdP/xOq5QBFxi83cejsdLCEzKjXwCXyWDzvKD2uytpI
KAPtgpKmIet3QiVG46tnLectFrrDoXeDo2x8pf5t6Emr9NEZ7Z1ndc8RDI1Ia8+E7C7bGD/1iTMn
8OARafj8sbByzbloE2KaVyeFNoLeggfnwAiyCa0pYkT74DKO90vlEhA4p8UXRyH3o37wo2sQesgy
Lq79kE3p2Xaspc5lNNKKCieiK79jNSa+s9nOZfPozwYWRpBO7fUQXxu+FJah9MKCaiD50wfCOpyA
1msOt84UPnDir6RfVIDZ0/ls0b5iAG/hw+cMjD5h1heNscYBaiPkBs4NW50eSlvf9Vp41NPyQaw5
ZhXrihDnQ6XZye+SP5cKTm5wLlVqJRXltFT6cfg1K9lpIphjSGDX8zCE0FFb+jZ1fubuYGlkqMrB
+DzPRI65SGxLk3kj/JpOWXYwu2rNu29b2V74MIl5SAXbagyPXfKgB8/0wLUH7VgAY0ySos0cuYjZ
Iaw1ty7p31gWDjnnfjzc4L4h+MvWvWNgqqA8AnmAqEp1T0S4GOaPtDUq4ktBDTI4MmhEUYxm9ium
0Ojp1yVCU2SCiPZ9UjVNXCjeRw0CGZM8DcEH/4JCXquBbhqLhXGeTk6mL52mP5tRBu8AZTmtOWaV
FeNE1bhREdZ+tfxn2TGkSLAdeG2qDgLOe/a9fottit0gIXPLLcM2B4iEOoFpGsX9iG5A/v97Pkp1
yFmI8IQhU1t0RiGdSL3XTfehHY0roxU5B8AdfHwOhwYXmfrqjBft2SJhQcW1foTow+qiZsz7NwbJ
5VSulTanznuyOCkBxqX+Z4i0CuwvMJ+e0QB2AhHpcoXqc0F+xtCAM4aZCqCcMhcrA3tbYioWBgyQ
1mdeHV1ddCJFpQMOzttB6zaNx9m6EmcwEysrMXnOdIRe7UGoCcQF1CCdE/4PHvU8WpmkVKFzydhD
GiSmf0swIhmbOc1Dnbzc50IJ9S+PkJoxGNE54MV5wXuBa4MkaIQVMbNAnR5SfCuFrCYjc1YGOUgx
paQiOB13NOoilwTPzrxCXt0qFc2ry5wDor5NNA6L3PgfS+ex3Lh2hOEnQhVy2IokmBUoUWmD4igg
54yn99e6XrhcvrZnJBI4p/uP1xRXqZBEMZ8pe8hqCG99S65EeGPuW0hJYplIciwcKNKymqmJ303p
V0tKxw8kQ6+Tx4ZkAuMaKkmiOIkEqLz3DtY0wpciGoaCuNqUh0RycZXpLO8M15bk+FMs4HCKJwas
A8o1W/2kzFr8vrOBTMm+agER0vyvCXA5BgyAPc054w1xIzMbR7Mo7Byu3xLuxl08KI3mWQRzHk9I
1ifEm6WPBVXonuxsf7sUP6Os9xGigldp3S6oOG2w1lvroHzlQvxDqHpqRrGiJ7Pknp6IAJVqZhFA
8LcuRrZPtNcK6kpi47nZhEoWZYzQgMPQHErp/ig+hVMU9HbBPid6gpiHLuaI/tMma/xfwHFg2d7k
W4DHsK2PGWejYKOobufiXo4FFk+LTEKtObTTSxntOGI4Y+GVU+K7KNEdrCtHjqiwwcamCVKiAa1l
2DHym2yYUXn1kteiMTeOyaMMeUDPlooMjWtxCCEBukPl3Ly6eCzIFmgT8663U6L4UdYwzLAnMCHL
ug89pRrscg+ZPpDOLy5mCbf2+JskipQ1QU0pHly2Yn5AQA57UfPWMdEHIZ0m2IbSnA4Ij1jVwllL
kDIPiiRCWwAjy/Ju5CYGHw2/GMpF60PAbkNxUOAVqARJaVD9gagsB1LCzWESCAuR6cI2DthCFaN7
jktSWOJ7PdgiI0B99CLsgEMIlhAMS+rRfInmhjgNle849bl/2/kJdAJLoWRkLeinciPwJ4wjbn4M
FEK0B2IUeSrx9gs6LDCwTP/juQjuEwgEUNDtSEKTkO5ylvOQiK5M/pEucVUcxpOaPcqo6CzBaSJt
GKvwSBVQtaPz8kEQTlAOPoa0fuWgk96QpN2P5ZH+FfZOlQdLVkJJ0WhMbzOMNpFdPwlEDA8helmQ
wMnGq2b9hPgDYrIFp4TwAbZrgv4cdK1h/KuUPGLM1J1l7JnlmD1ZLBKqto1BHGW6CjjewT5rhH+P
hEzMR0V/Je3lIYSBxTbFcM7jJTeKiL45321okba7oXhEF6DQ9GIWv5zgsiNWyeBzZisIKEUQSSyH
05+V9pDH/QO3N8KDirsuJwiZc4tYGif8hB/hOUZiJNVbPPQdLGoEYtUP7GR4nOT3T7VDDHPaOchU
lnjdmDO9tS3Vg7iEylc3KpEEoUbqXXDqWrZT4i1D+t0YFIA05Ovgh+Ip6asD2WJYdEnfMz/h3Bru
Afk+SFJkLBAfDD8X/ylbUBpZ08puiVn0MLtFvwrBimhvEwARD4Ylim5eeQskoxYhQu58eQNCdAiZ
EcvpUnSPoporw2rjOR1pCa5fEA/yKzL9Jr+y+e0YBiU1htG1SawTNX1ch4veb8HNHT6JBX0Sn87M
z1TlGE54QDVeKwO/YDD/MJLIiDE4qMn57KwtFnhYur8cl/YMPc1HmuGVrLQvZX5F071yUatQqMVR
a4c7q3/kuec9YA+yriFnAepNgZCWfiL1lnu3++XR8rAtIUoCd+cv8oB3JUU6w56mmy8FsguWYUJb
JE6D/wvHobgjmAsha3dBzklBIiIUtv7s1OiUx4zeEwvXJ8YMLkh2YZ0Sof4Uw2o0opx8XNgfyG+6
M+FRuvQqgq/ojOZyUxkD5MTNbALJ5+bJD0x8PwSt61cAAMRSQ2MdCf1AnlFTGES5gRlz9BBpZ9HT
wLvS/4rkoupYBYR2YLNFtoxQKNNScBhigEiT5sNlcIJd4zld2GB14nJ5NP4Ki1jU3YQEJmz9tB7I
fkpaALlGRK5CydRXLn0RY/KTFajLNIVhUfrECC5InxoeWr5kkxj/xVb3pWUwh8O6XYnSQlWyiePI
1zC9NLq34ivUeB2FOoGPsTSPoLMndOYGoZv0rTXDT50cq+BhVN5CFNbDBwidTDNCS8iGKxMA66T8
huyIiJrL8CYHwoguCrUQD7uc491S3f5UeSA3NlY46xPQivuQGaNki+AlbTUq29uN0ENtc4ar+hsM
5WZrWJ0gaVDesaGINH7CzGemaLTg0QeAaig6WWl4nnAolbGvLe9yURLmxg8VIX5G1CmgSUKLzELe
YZc9KvwbtROZduiIFoS+4Iw13BCiot2p2b1VPYG3BRCbY75qyPrDeGsrlNu8osVcueDdzUzrg+hm
zmitKUW7T9z32H4rOrhmdmA+hAVNRY5jdZlectgLvkX4dLl2iMQIxpdJ4zs5KvHe+9dMpMdKli0H
nPUi34Y+KIyrBqGGMC9L6GeS/B1n/OR37bVioDfkK8LqoBHMTfS5ADUQRxoybEIeBCOPx+ei+K6I
3BezBFE1ZRNyQA5yk6AKCCqAjuwJ8Sx6vpYUviWhflBgtllq7iwCkudOiCgpzRMfhEYMg2i5AR7l
pZXsX4FucXPy5vc282VPvJGB2AhWpe82Wqb5iFAGNfkSRNbp1b3Q9LNKA0/3OPaomvMbmYlbwxj+
EJZsyV4MhEpwRhFZwQXhxrGvhG9yFkdklrb5teztVcphWZeYWrSEBoCfJSS99FMYSnC8eEiIGbxm
0YvR/KoG2iG+Aj4kRBjySsl/3U8Uh9o9RoSrHK4c05sxVD5EiSF2kelQNtR4iTg2rT8GDAmIUyaH
OIcGZphs3JzfJtjMBv/bjuwUlGgAQUsQ4Zyg86qyEBb0f+p7JtgyZNCHy4z07nNSItQt3J/29Fyi
pdGrQ5JuuWN40IG8/s7aaXD8fgJi3VfEitkTkH58PxrxOQuNTSa68x7Mird/BAeGPkeEgf5O8n+q
T5W5eWhiXFfVnlPe9hzUxnx/No21aF/J6VgGNpgK0way7wvgPPeKNe1Ua5fxJk0LsrOxwu1gM1Sw
FdvXijGr6a1VMrp3Toa+ADOm/L6L/a/UOdudlxnvO747BL0tT/wc3EMMrs0BjXdPXr9EPBNuZKI6
gokbB20F+SdGjtS92N1OFpW6fArSdN+NMe6GU4Mon2YPLy0+GvSBicF8wPUeFB2eg/GubDRoVJzC
KKec0n7VUXzHDl4kZrLuoliKby5fba7CVkJetr8ZwKOGjxK/QNsUyODjtcqbBfLvdJ8qGb1J/9kl
6ieDQTef02lYWxH8drkfhkFyRu0nEPTcPJd1t9Hj+nEp9QGLN4MJHwzzpUe/UeXx7M7ngNzgFMjc
pV8sXD492qWrx6ocOJzBtY2nBjezqz5kPRISBREY5/NyKNuJYeKi4CZyA31F0FYTvQ812p14Wqt4
PogR8mAV4+w0ByAjyz1z+0aLzSfTM3fR9BR0zBxGrLwoxiNjCInF3kc4Fe9hd6yr/sENjEOVblud
3lO8TGFM1wCRBWmB+438M7Zwk2+tyIxVp/5wM4e0qXjoJIXWmof4EqF9GI1dFmbHbMx9PommBWNF
NGB19NURCiUYvkwaoZnQOXXfVP/ACFJTveXkm6nL4g94W4AY/d4ig8wmYYvrbRBGBSKISwCqcesg
yu+tAhcEay3lBykcnNkeU/o45HGJQ2u9kFLcwlOUnrYfQ+OBvsulQwfCl8vhvxU3YtwW79qwp93k
YFOoJ6JMVkcHcWEYvjsFOfGsQPXS+10z3DeZlhPVGRDJ7PgVTKvKb18OzjkGMW0IcYnZfSVyxyC+
g6PSU+761jzFTKAznO6iDcDy1E9V9vghcR4cCH4dmLsk/E5bFF51b54m8zlj6vUQdKkYR+qseVBh
ENyozaF6sgfAMr1gZS49ss9sevcQKbAC5Ha172v1rAbVtzc7B2baY9fjpVlTa0dOXLYKT3NC4dXR
S8a72EUVqAdXl9zdAl+mtngwioPfuepJ1/U3Xhg3YttPlue8G+5DNzyHJWL8ebDv+wyvjMV4pK0M
/kSdZCOVfBw1nF7zAUJEXQ+J8mVaOuZU7XVphpeJIyXrf2XrEr8sV3uXGr9mr/p8/aH3GwDgaKZy
sbPx0eqwFfMaLa27Ab4hyCh8HM3FWDe14sdAHQx1Pzl5BI5+Ay3GcTN0l8Z+15YddcVB80vA/Z3o
ed0+vQh40QbqQwkmZU2/yJ1pMjIf6mLY9V22d1g1PChZBhwVM9Jikf8D5JYzb9vKrhxU/pDlfehf
dYvPGNoKrsaedBAJnjScJcmvkKMTd5VMCq1La4tx3y7Dqiw1Iqil5uWzsc8LZ2dmf47aLyRtM/Ew
41HkMpyE6s9BH18N6dDi0dGV8hBVHScgtiwiZ5pnB0ms9unlf5XM3VvHl6wER1tCpkB0VXu8Dhwk
ZgHLzqE3kgv8h0ONRG+DKBDRq7Iysozr03bMYj/hn3J5TuCltosi6VTkyj8rqC9IG4U92KTkhGlJ
uRejdBkddB6dCRRar0+ZeXMr5KTGrTf8RfsazLPCUzIC+kUfNtgfQTLWHGzGxTtZpOnO5Y3xnPM0
JdE1mpJjSPg2k4yQMLWRnWrvGyk68HLIktqskEX1ns6bhlcGna6MBHBeiO9jXqX/69xrsD+Dcz6d
g1WZhpvCnHkdKJhp+Htmy6JEkfZthIpYh2S21CGRkCUfypFgCwgOFREckdQk9GqXpTbW8EaBx1w+
taesmu49wJwRJ5LjUau+j3nNvaolYtNJGMGAGpYWDxkhbfg7CX9Zcz2H2ngIB23vuT9T8kpnWInG
xSrMk0ybI+VwcfjG0Fc4XxGIXIJrK0h1rKwzumqUPXQH8PL0cbX2eKtFm641wUPBfTLzLIsDS1bk
PHOYLrhYhif8CwCiLkGKmvlicFklbDIMW9BTAUT4MI60NodSmo08KyImGVoXk3x+r3WXDDU3IeM2
qS2WCHyn2A+f6uHUTMecWzayfmlxUEntzumSYBcz5oneVI55WmSUCalLV29HxcANyCcAaW0x+GrH
2vOj7Ig1z0Mly9Zv7KzpS5TFWUkW376uUXT1HslAN254nKh8ghytVsuSycqrOL/8cBXm5ZiLgQkc
bBExKUSgdOmQ77bKwqd8fgwVRFmG8qgwPjaR/lDgthCj3wKYgGVW3L0jyJAY4xf1LHiD1YUPSd2f
DCQdPVc9mVXUf00g+RF/VNtmz6qH4adKSY3+xZ44eehpwxg0hbYHKK1f/Rfsvh5YpJCpcD8bj1nv
M8YBU0/Krzlpe4GJTX70EuIB8xAjMWso/syl3JKjxbcF5OnFIpRJkJ6MOztBky1Oo6lEsQE+07Ho
E67BNyqkkJBe4JsuhRgPos1t+wTuVhKi8fhsQZBzkCS8RhwcPUndIr6i6ptBVNbvDKCy48e01elF
ROwci6Ze7FkxMg6zyMr2WMKiZTpN9ocw5nbfH5qxusoc/of/vhUFY2ZjqBsb3S2rVQ8V7DC8MyKD
ywHkk+0g0pJC6c6CrwKo6SSdOegesEdQ1yjGLl7imuWEH9HOb6C08jghcCMVMXcgxKjLQcCYxZ4/
wTA0yIJUegKqQZONhCgON57fCtPGktivBccBzunyF6ZJyY9F5bHW6PhBTYIeKS25h9Eo1d+DA4QK
Pos4QkKSWuPq4lUGicHfoxgm9ZMgTNzhlpTwCJRC5NYUM7eGT6r7Wv0bAKnA3Ple5OIe0RVlYMYi
XxWIDLDRJW+GVY07XAxAkqnD9hdpTxFl8ZiRopD4JqArDGCMdgK/tVPE/sLEVx88diyDbLVJ/bFZ
jy0FRG55ep7cEwqGNj8m8KciKECHFxjPUZL4OXvYrMSCKP7hUcaF6Hc2TKFlEXnwVzik5qHoJNyQ
mPIIws77LVKa2Ci4Ds+Ggi5q+ADsV0cL2pCfL042YfUsz0zWkYn0LRcTqqeZD9LTrhmJS3KJlr/8
YGhZgfSj8W+Dl8hBkeFIxEl4L192QBEriBAxM7JK/Ce6A4flrGl9FZorTmhf0jhz9SeW3sb8RcSy
cLrNzjuym4IiBkR7u95SICCvBkAKAIJRjUeCeVcmJ6Ggz9YFdX26PDn2pWfggErjlUrxjFAHqmDV
NqFJZov+a+ImqmvZXKwaF6hX+TUPgIBwQmqOW/xDpFd04EjdSUcjFurstSUhaULh8MMgxK1Logag
nnW931XaPynVnFn66gUoc7nTJGoPgSfbm0AM4A1iTxHpmdIkO9DCb1d5n0tIK7gSxdslqY8Ax+7U
O+KtNnZi/lmYYvYzNE0xSikXYaSDqJjwAUgU8S8lnfiAzmJtrOVG6oxLiauRaUROPy07y0hAFKs/
GmD+zRUngB4SzgpwpNW4iYzmbCq4nVK2V0v8oDKZw5RxBLoQgGL5ZSWF9A8ho3DI5tArwGQ9At55
9pt055GhKAp9Jx137Pag9OJvYrUCGVrG79j6yinGm0EuqVpw2zeTMAyRxjjQCYu5TvTvxbiIREoF
NUALCGxSoJTDtU6Gzpw0KNBbXhbw3JqaCT7LFBEeU7lL6bLtrjEaZOHbWPD5imtLFEbCkrNm8gex
UoM4lSTzavsOJEylnjjvi6/J7NY1iVLpRjSvRH9Z3YWhNDRuZvY5mnD/LIDSoJhdK7inBpmGvddz
OvXidWe/5JjwdGvgQ/hKEwdfHCNfXpPIdCDvZD1WiV9HmzkhvmTxnSFGH4lJvZnue6PYi5hjIfkm
d/gJFSqHQDwj8WhyOLNFrXIZZZQffE4ClMNI/gUWsbjQnsQ5whpkOi7tXl+SYJSKVQbWx+q0s3m1
K+xWBN3VaY0KinjClMjLQ4/ufKnPMzKdpdBx/YOTBcFOxVghjknRbxQGlSUU8XJqkEzDJ4YT7L0B
D1t0QiKx5RjI1ahiIwMcY47AsZlDmMpL3XBVNo9STV4iJhSl433gGKfmJeqUPdzdyFXtjtZO3km7
uurcJktu0CSwL+fDeG+T6ZSTC4mir1scHAKwInyxGvjGX+8nFgt7+pnqHzQRcUuwDVwUs5H8qUZD
gSVmiIJ5ZxxuWf3RUoiNCAiJi81goROj5kKokSMKLNw6ksp3EK4qQETIs6XS8ClOYIbBhFI9Ox3W
RQJpTGhAlF8c0ixykT0rj9r05rYVD5kDe3eQ2QMP1xoaZIrWrf0iVGb32kE0uuTXmJ5H1jgzVEca
kCVmOBLERJziZmubZACRS/EqCTArWQvyDfMpRZOyrRA9MXCi1ruTuSfG33pixp3r8jRRfNVyJPA+
OUgr5+DKpNbCjIyOSpwVul+iCby0vSwhQxHHESw+olXBP21QI723qMk5hDzEc0wLJ0Ctwm9QsuoJ
CdRve6s/cjhF+Gar6GcsMdt2B493NgXBYRop5+zIY5HgOhIWzs5uhnszeSnlg+MYF16py1j7WvcE
7SsIozZqd5N+R4rWQDANLdINaVCLdWFWRuk38WMQW5r057otP7TogiQkCoZrOj9kZGaFc3dCglym
W6sPjkbAi7XO9YK5gjPA48neK556YLpI6YLhaRYHGS57dWWMPJie+AueYjqFg6bzg7F9HZqGXYjy
lOqgYnKAJDKd+T7pu8NUjEfhhvXrEmQ7fELcLbz8InPEAJ0TiSOSppC6JCX+TCFeJAx0MYaDntPR
NaJTreaf2RpIG6f5OjF8Twmp4iP8gS0+6oKNrfo98qHI0gh1xblDIoAdUIiaZsxi7f2cqXsUX5D/
pM2h2UVGVxNuzC+kd/jAVAxbn8Zsbj3gbinsi6z21BouyjVsBuAECGpxya3qsvZzl2QWQE1bO+Ux
wKOxr/DjeCntAyq8BVogD0eG/bks80r0nhx9Jdw0dIhmli/TBKgZQpaPNvRjt0KQRgMTTRgK6n3L
ebKGZsuxYDKIjCoV8e6xj95FERMn+TEKX6fgpTSqXSoRksGPxQUleQ5kWhYdGe+yy0YccNifyik7
LdoD/OfgrjwgUUej0TTkNA1XYpasJzSX42ta/bO1cW2gOdIxvMi7Yob1ZkEsv1jRNvUCyiKhyHgb
cyJDchaYCQrZA0DRK1/JuSR6v7BxKq11EoRjn/MVCHrkRqytS3ia5j03o9bfL2SUZL7uAm+41I/S
gYGpHBC1lDG09wcsOl7Wb1NuQmwEmzAZH4WrzsmNkaqGYup93toygXBG29a9zqSmSVVTRrJIqW9C
vryFoj1pwyFmRmtQJbb4CaBwITjKV4tVxMuCDT0kxcwSiKOI60EjLAN4SRuPvawoVrqqI9QbrOuT
qaOyZ1l2nhiPGE85aKiqcUCcE2DE9qsngX7kowefb2g7oQiNE1xvUxAeCOiFU7Q8ismUSxyT/jnE
zJFYjHeGcVCcnTf7fyoNGL2e8GF68jK6J5xpRTzOKk1fk6Ret7GxnxfH14k8DHim5FvLkPm5zY+u
bPoyuJMZqE/jDX26JGcR8KooxJ9hL+bUIxWlHl8Guhq4eB1ATUs9IWi75U1wFKNquxS/WkYxNCGx
QXgJU+RYWXfkN0XxpZdkdKprgUsMZvGwunmI2xwSj3D7hbKjuU+KCU1LchJ5Rhj30aEJkXw1tP69
H010IcQForTN7Jexb1eLXt5rNXYIDjPH0Db5+1T/m3JtkxErNHTOhVlV0qyWYvC18Cpug8X5YSXp
XPr7XA+gfSeq9taGfLfae8lDgrJw2aJROMmIRJDaWo37A2/9Kk+oQyWPmvRBABs9RizDb6Kx8WQ0
SMhnObM/VIp1SIAyJM3HSn+X8aqSu1z2383gPjZcV8T8da0CeEqxVfHshN5JvjOPy2IgjkryIaym
/xZzi0kJS79XqJxz7oeEmTM7RM6Lds9FkqRoVjhDYT2DlrqdK/T4hEUadZvoy//kgc16St7s+Z2o
Uxj2XQu4w0glQzvra0MlrJyGHFk66RAwpg71JQgaM9U+F8Z4qvXyswm5j89/8Z1hfSlIi21TrNQi
8NXL+KlLoNA52Rpty/RByiKXO8jPQze9tsCiqU3bAb5oFwlJhGREviUvG31xlkNbMbsXfH5yY+A/
jzRtAwtNjjyK5uhkjQcOXPLKAt8bTF9dkn9TM6EANMhZgbGNKULCh14czcBapcZLhSHKtuZdxsY9
ktMvWVBG+Mrtzu0dE8FGsuFYX22Jomc509CDKkzSuQ7epO5sJluE0iZ5Rr8tWkgPBCXaJS5VzPrV
UJBZ8MqVfK3bLDwX1WsRwUuwOSF5M0h6kgpkLmBWHUN/dED4ecKk5tudwouq90cQSjQ7Mlewg9+4
2sF85AURkA4/zMh7BzHYYb/tVfMgL2QUJr5B8FbHlJSgpoIfzcHYeksjke9HR39dgI67O2op07Sj
M/ZrGh5txfdKm7NlJAFmVUS+0r54eu/D9uB2xcw9JFd/BP38iwJidEDsISkFRIkaSngyk5KU82wv
IuqODEWOtsjG383jRObKVhuzY0RQbZPOb2V3nqkjMzmikE5nPOlql+/+8tHAd0pgccnLDiBQOkjW
vN/IVawqv9LXI35Yh8QiwVf7gTga6HeCmSUqIiVaKpoeHRYeqcfAdYPM+yiiEPsnoVOaKilC5apf
Od1d0B7BOIhecaIKwAfFXk3G57hquIG7LH6gVwP4zUm3tON87lzvBfVE1X1ndN5VLKTsM3HBZ2JL
4Fjg0UjS7mVv1xGlqUr4rw0Qzvneh0MhfQ1Xy1PF0YOSlyuy6dcWH8UYe5/NAiHTGxvT+I7SHTcI
DaaHpH4VB8lIQLCqRnu2qtbGFAzmULfYdKsHMUvKljNA2kJld7X2JTZrg+USxYe4QZYU9RHtkt8a
gjkS5eLEwJjR+xLnJmwlEMAM3zXsYlfZKDiYimUzqTNsNBUfiFBc4jaOyuw+MEn9ZdgvqfE8ZmeD
qDcR2FGQ2HXrVvWY9XSEDAORAVG2Xniqsy4CCdZIVpLf5lP86cCqzHrs5+pvIWJBEceDCi7oM+YS
rSrIhaT+RBMvJSLGJL3wcpmFe26ryRdJt9bWMMt85VzkczT90xd3b3vXBgyc6ywiNJ8us1RTTuG6
Sr+ARSpmz36zcKF2CEfK/WxlO6vybgVdoOpB/EtK8K/uv2SFVgl9LshtMK606Vn6cSZLvdUZfnIU
FxWjPjl5BXAQnG2djRttmh5iPT1YGVj7/K2PwUPjnfvC3DVmf8ZznbQrck3JFra2YxN8YwUJE+05
5H30HBffpfOSnQw0n5pdHzvLo0jyHzW+sa0c9RHoP0COgi/eJjgpQ1khrSxdHD0NLHAgvH8BchHU
X89WhrqMxMtINiwNLKZYp8NwFEpM2XVw8yNoPqDRoPXIjcG6Rs5iOixphSh4v2ZcCs0ti79No99H
BBks1qZTHjzlpw2Ary32SEZXJiJJ8k3MTfeV8yEoZOWiW21sZKtAkmH90Fb1h2jVxgEl/dBxsyOf
9T5E8IGEaxitI9qlXQQYGTORjld5maPIOJMBoZqQ+kxeEYNlD/iBtkIkuwZghKqtCLob3nD6gBdd
o0bSoiZ8lVpX+U7g3QZ2RVEC1MW86UxofQrIGYe4R1+r4FnaHbqOohWRL161Geqtd157uCwXPhrc
MUXGZk3pFZ7/HBO4hPChSkeiHS46udIAHY1SnDsvxUger5k/uFGWgvgtJg4LPF21tK1SqWuzrrd1
dtHZb1A+anmxI6+uU5QjGdvkR3Uid2SAIn9CxJRgSXYeUgZDDunWZXIIi3NVN3Qcw250//oGiji6
U4jYDLEphPyBQ7xrSc+adZrY6+k1NMpnwb5H/utO1w4qmGJFaVoz7DtoQPJRsxcs4m8Myx4niMmB
IIeSbAvsv2KoZO4GTJ1QEhWaDlJJk4gsu9jbrOKUI/EBRKHbI0HLOBbeTolmxB9AGNW7UwakQEAh
SB7ucEl6ivXGq6e/m2TnUH9mU9jZFvvGs9Z9QsSZJC2NmwKZnaYVeE3sQ8IUxGHKM9AsuFvBsitS
bJwhPRdLyEf5WUds/MgBmvprrAZGbl5TIEcXXTVCDy2yV2pJZBzjZgQGCh9axgc3YN3RWd1dKdES
93EoDWYely8URx0vkNkXiPbtxJO1VB9dQ7b2siks4260skcxBtaK5bPloFRApYK1JgGrepflomnH
exWv1TTS+khIgGHtx/ZbbljuGu4LkjM5ukTlwzw/p6Q8zlAVTCTAxqOHaDfi6OI00UnGnJQ7o8Kg
XhKkT6+mY4e+Z+zt+Kt3TnV8a2528JQH/9xeJ3KrvlOHnlDFyPfQCvtNJopULlKjOg8hhTA1rYHf
UVSQ84wArP1xGE2TKNnIj1ZlV4/PpDUQDYY9+gR6U2BPeug6jhnwc/GalfxwJJIJDDIt1r2Fc0LD
90CzJzMPMhSJUKCuSSSLAKEGb+483sAL9Fp0kHz4XGsWx6soz+Dv1Y6gdOeACalWqAsmtIiqs+iW
Jvfcu9TKhcQPXVVb94d/JkJMxp96d0LTniNJ4uWKmVHqZqvx08zoNiYuPn6MqL95WeGPiuInzbBh
1MxR9g7ztSqeteoxco6MHzQECpcPvhuWJFdx90eQdh09ZMtYYb5WdinCQXBNwdwFLJ3FqUS0b34M
PT5IoPOe2Ce6F0IEZ/wd4p5iMdi59rMLAdcDs6rn9iVBGeFqwL4mXQrRkw1Yn1NtN/GLpMgreJ8Y
C0pdQTP4DXhHY4zZF1uJK/kTmyprMpcIiVI7sXk+ue61j75kWGcPwuyGypBEW3FLEF2I6HBIx4d5
/C4CDUjszRxWAc2NLEJmYHBGo/wnCwrmqAB5RlSIAn2OcYu9Zk2FUD2nRQpJqqpJekCYck3nHhea
hH0QuUujJrcm2eJY7PjgOme4U4hkb8ofCd8eXdevSOVAKBiRqYy2EDWSYXMLOlBlPOKbKScdlCsb
3CKdvZ2IOKQ/C6TS6Z21RvQWqClxhGBpTGtQkDOjSBr+c2MCk3GXmedFWHCqw1sLM0J7EXsageOE
Ui4RJIYv4nT0jYIiIwYHKAqqrWD3RlTclW51VLsnSYXgD/pDZ9gEFW4zUWQL8xDhf7ReSMDYy3jH
pysFrJ39BFkAEDgjnmpQlEEh8+KaxA3wFov9lsNbp8pCa3+KyfZDzNMY1noC3zyO0LY5SQJDtp2R
KaGlQw/+ipKadFEldfcpKiYU96G+45lFoA/OBNUzzP09naOsg7V3npFpCPBGVB+zljw7VsIFSBTP
aEPAhxs4QcpcWkB8+Watpxjh0cDUrl08giA7S72XkCRtPv5dj7RjePg6s+pX5Hojnaue+PnpMiJh
XYOvbnmBZjKfaWnhFSmZEgM+MUkvrIjss+0BRch/8cILlwndYNUtC14UyMO2jjgvz43zohuaLCKS
i2Op/7QMGlWqj0G06bqr7RcxMaSd5Q9UAfIW+EB2clYFDGmUgaAPQLloENSCS8qX1c1y1FOTE9PN
M2o3Ko7Bft1hZhRuwsW7rSy3kQU2zBEwWwByyPkRYfAT2Fq27QzeU67G8poqyL8NcpGK3yyP3siS
UB1nHbfzhhUXgoOhQf+tKvQufftHq0BwTkSl5NGBn4nS6gi2zAOcNfNasiV0PYEZ+uvT8+zirvMS
v7VSKg5mhCv4DHKNj996pvGNR/nCHyGhGo27NlkKczpNGNllChEdInFcscXRVpzZtEM+cAaQDhAM
72XWWUTQlI/FGOGwQ1QVZUSmUVoUjH6GnpLLq0YETJBhhrA7ZDjsRC2ZKv7UFw9C/kaOdlSc5X4h
ID4v21W5PCfRtLFmon59Zwr4SZX72Z7W4tVc1OAyYxItuvJjmaBpcKDCrkqMi+TjOMXIx618yr/n
PF/x1P+khkoeVHDTyu63IS285vod3IpxAEqG/AtODzTG9rwPK2YuAsjEueTG1aNJEGO9eHuLHCB7
SK9zW/lmMFCqpV5s3XoXXMnEES7hrIgrUBl3Sv/kDq91ljzlzYM9/AkQHaN/T0jc6m1yZjtC1J27
zBw2XUUhSdUevdg96mgVzOZUg4ej8qMsJFg1HXnjU7yNbLoozY/BHLknf9XwvlaAVeYNRxLU5r5J
fkPzqs9fYVQ/GUWPU4MSdnjq0TM2OnmtHKJ8g1kOLVRHW5xNsM8jm1NeQTW31H706B46suzNng7Y
ALAHL2aAWoUGS+reDjxkDux5Ye2UKfOLBYKjtXbkBbQI7noWaEnDLRJvXfXT2mYyiLVXy0jfOms+
ch2v0xb0JziXfF06GEj+OU7zY1tCBpMIP9zBTDjL2qpARAMML4TYcNck2wZfcvo266dyuUfjd5cn
n+n0TGgnNxXa6JPe7qb2m4ULRIOVXDcjyq75V/3R67B4jUix7kuLtuZcX3YaB1TVmmxlZCdQWQsM
h40b9s87FjDtUPlz/iLmUfQj3kolGqzzbVIF1ksf7uQNl9XchRnVjI+pG313gQGwaTpjNguUTZNf
JQxAs7fcaeTITJtUt59b5NIhAaoVl66L+9TbcS6r7kPrUZQJmIKM1iVk8XeJH9DwK0h8mDoB/Axg
w1XaUhREiOmA0Ingo2Y/k0OlATqECcmhHFxRjORFjT5D6EdyOY4G5UKdHt8R6+GYhzrzO5mEMKnq
fEk70umKZKcte4rGUwXBPAOGtnOC+zQ8clIEHFLyVtYht9zK6wjbWrl8XDglCtaohEtbjNyvLkqZ
wOOT2MfMmFp5QadGJQms9uCrINpmtfhquWuSvc7ej8JNZSupA9JT1xaywmVMroVtnRme73jq18qM
trjKNuS+gG4pu3F6bkq00nqPOSB7ngyiDSc1Jo4k3Ft5eOowHbQN1sUCZUPz1bgDqHa9achQqcAo
xUsmIQfSDTzzuda7hkQwy6+qDweATMWBi9znoiBbUFVuNW5Dy93oNqokP6YCzx02M0cQ3em1ujGH
M6oHJo1rpnpHdzQPo/apM3fVQHJDb/okJPXKqabHQGZeE2+SAULOgLF2rIJ8s0d3IjRaSZ8UXGVL
plL9592FNzpqkNE1pX6UnLdkaXGyIY6g8GrcN+gUUW6i3Hiosr0N6LaE786haok/GDCFuzCTtFPB
woTeAJAnaTcKoWmgW6hCCOwDXzi74UvcXyKTYaU7meZLTbjSvy4/8ZsP5UnrOEaUXZ5hJ0bVQO18
8ObFlx7AjykjiEhDS68ZxVB6TrocIPMK9C8If11CdHApoORT/drml992Ojwzkg1ojtklL8va3vfc
MEvxpkH3hj9BRpGpra374MXNufLHnUGqb8/zZum0zUOKh5saLNRbnjIMu+X/ODqvpUa2JIp+UUWU
N6/yFiEBwrxUAA3lva+v75VEzNxm5jYglY7J3LlNDqxIqZozDLKVaj3ZgShs/MQ6zqO3ZjgcYoMp
ftAJ5SolCtNQVY0+MrMiy+hziLAmE0nXri8R2sEAoPHH59xTj3rziO0tKW+SggSZlh7R9JWj0SpE
1FIHhibObK8GOiNIYqvKXEYB4yCaSmsdK6oQTrYeaDiwjYvxa5DCkmVkgUfwOJDw2OFaUwzYgOE+
piwD1YRANYGPFTvVRN+6N91zTfHunMqIhUjZEi3yBjsQ/97jvyUclSEGDu+7TVZ8Sp8zlBkGIe9V
ckybVx1SxARRpXyC0rlhAppBfRWzqALISR20ZanBAafDTlC+xCyNaGfh+2HSxsvkYgzfY+NZ7wAc
4IpILFyHeUYK1OBDVYwQWYsoNYENnOAUVXpHvYCfwfXIRY134IDgfxs90gDSXyKRmEh8SEmY3sFF
Kgt9hwmKiLvz6bU2TkgvQqY8KNQ0a5vYy+xlBFPx2+e2PCHGbI0N7DrKQ7BHnKyeqv61y9VlRrIM
BbnSveJOnFENSOMt6AaCeoidefWo6vkpit45ci9hbt/QzrF78fMl03ZDaAa2ZiZTMmc/DDNTnnql
pelOJTvLgRMlVbQRQfpvjG0qoPQGTLI1vj0HOx7v4hXThgyMg2p/4L5jN0w98t+squ4z4c1mED/Z
5bdV3XAIo5sE7Z4eNJNxyihBlxvbgTSpPnK+ttFP52QAqoeGPmLYVn4Pu4hTMuKXRKvRsk8K5caf
05z7rynjnYnwMuUCwkvojLIqyk4Po/VuN6soXCUkGI5PRgxcCxsOxgrLaQp/NT6YR+tmXpjRQZFt
jEezWxo2hQ3z9qeMPreCkgil4RyCGLBSxOlRvuwVLqW10c0LgczNHuq5itUIbQ6tTi+fIDJb82z0
LmithbH5PcC8Dgmexes4aMbFqWYgBER81InO2v/bnz8aQ4kMG5vUvP/JCFkUHpeIPpcbmyO4Rr06
li7WXGBp7jrSdkJaTVVzC/GpIRSiKHnpKALapxmlv1UdxW4Mt6URksukODTgOCzRkgUhe643qm2v
Inavg4tNLWL36MxQnMjHa2fUaKa/ZcSNPSSx7WAS9cNseGssdVzk2jGVIRzs164Nj03GOF8MYLW0
ewy0Y+btG2ZABDZaKFPFXMaUQRwko6ycfwLPwQpwV9fb2t6q87Uyrp2lc8xgXeZ8dFW7pwVS+U3o
gtqZ2ZB99af3GpMAT3XRyTJ17VYO+m/FPNOlO2ay410rFq/H/OnSDj0RVy6HCWQrR3mUzzooXjOK
E9nlfwxYngCtkjTTQu6XOZX4I7mOOLDgvxd+WBWz/rJ7lhFKnLoYNiMErHJAvLPI4Iaqf8YuawPr
ZD+QDigqba25Zqa6MrCYa4lLqT3OetRvD+Br6RVBnkcsdOVwACy6+V4x5Laoh/BhTijOgLik9wcI
FL0KDDe8wmsICT0NR/puoRUmU8x9zNM9BhcUf5lFwNIAMuzwb5hsQDCL5UiDu4EAAP4SmVPztwg6
yZ2ibeNlpYTRbJy0XQFF5CZY9+iihKV/RRmjPOhY7ED5bogRhNMHmWvsvkaFpo/5XTBeRnPVQigy
DJFf4VRZogg0ko+MSacK1GshYs23Exc8NHthTKDTbAvr3qgfyB3SlNAU9F5Uv7wmRticjaU4+Osq
JgI/ZvcQN9gdkvsQ3cpmX+ffg04NswbxqOd96wW4i57pcDP75qYZbQhmuFsXSwLYOHWwI7K+HN8n
9db797p+wdRwKnZMZCbvYexfUxjEDAGZbGOm11GI+f1JYYVKsC+JSlW50ngGWFdATYA9XzNwrdF9
ODoiig1pwKJdVxPj/EetohrwGSQdE+i1HoGjHFVMnubwztyuFfRz0V6D59pfZ816MB6HwgLW11cD
5Qdjc6v7xCpNKrGUAT79e14+lMqjXe/px+YJshLGEwWjSlfB17OGhtU+WCCdKs5IlB3JP0gYbhxc
jfjNa296UK8ifEYIdAzgomM3sRsJ31TcEf0T2o8BD9atXGkS1SIrXKY/srOd+sEeNg0Th/SIOZED
9OitfBhcVBwMX6p2eKZnWNaxxIojPCCY13vElsnq24OMn22nuU+TwW8TqxftRiugvgFuQvErhmbl
Vxwm2m3Ukkcnm38q7wrD7fonRW+SvTBiA9Ktwyaiha0PZnia0e32oB1Fck70j5LATbYuSKQenlWv
h61xdmL8j6IdJ13obQcM/A2cdpYTU8MpMi7J20ycCFqNdTsR/4FZwZaAIyvGr+yAbgPUnfEPtBQ8
pzQcZ+R8q42twMmCb4q2vrhGLQFj1TFGpgfyykkI5jHSvM3sQUHFGV6JC1LIEWz72qbBUlwGd/WW
nJh8eo6NZldW2FTWTGAZi4OtGLAMmYOhT2VvZtR9ycb7SJ6xTokbMXNbz+BTOuFToeaAcJNwZD9E
1oj/kH/RU8kC6tZtBjqUaxcumaXtluvWDb1FG4KTeRsN+70+3fmEdBucT5aFzyQq4mSbM51TTZ8Z
lDLtmwEfOZVZOf5HuInJ5JsaQ9j/UeADvaPsVtekf32E9t1O9gElYAIfo3bVNRnICkwU4kLe3M7i
9on3NvaVepDdYvM3aX8ariYj20kBWAbKZ2fZlxw4MpugBBZv7ERfYd0b0BlV0gu3CWMfe18VyT4/
N/GlbS86GH8m+HZ1abElxlZOMbpjBXA8oAMswQ9kxgMwXPULu+93UhMlya9Bn1Vza8YlzXiMIbxu
1xu9xtOSnoPSzyGjKcPAH2VUx83ZTt8mZyKB5lYO9FScACjxt4hgf9FWLc3E/1Kn5lzWzgZHOjuC
gPeUkRy8T/PPZLKxt38VGtJEFPXfXcq13joITIdPN+QibsCJMDinlx0KfU94S4uDR7D9M6LtPzTo
joOFnE95JywXIp8YFB4UTPRwi4XbdqsgfmgIy4e+XvlJhV88rik0+yEYijvFX8Q8XCIqsRGnQaxM
SejEWEj0JWKXWBaUojL1iTGYt8ujh+Q4eCLBID1Zj36MyxSEDqibuFY9KxgM+D/+9JXYVzc8OdxX
dMNYb9VudVFqlQRbbXvAYd0Z0VK0KuYRKpPe9ih2YClDREUpLxapSLq+gJPZoE0O3pkZFOk16UmD
gJNQfpTZJbe+p+bU48xnZLekORrFaabyhk6BsxWL8iv7LQrswJ6s78J2FzaIMC3aYlyH6OZ1HEPe
4b4k1jpT8Gtc293CIpLFw6djBygYq4yjg5/93Byn/jllsCZGaVrzKSKAUjE2SmgCMDy4sBEjVp7L
nZUOFtRxNBZs7NO/cwBPKmCuVV8c3nDnIUe+0mzAe2SQQFox9rt2dMtsc21mbL54qffWOuCeS5N1
7sFOrIQqFcKcPmvRa8mpwuh47rwNkw74xHx+a7236QGEgaQk96gnve5QkMVeRw+hBVLQsGw5rBCp
kTp247sr+1z3LZ/oia+cahc6+4i78kMT8k9GQDPWBpjEL6L2yBdGrBBRdtE3GEoOm17mg375rGkL
HR4i1HRJ/LPtQxVsx/Zm+tQIrbd2uKSl2smTrU9VAo4vXtPyAGm/GCxS1ggbILLNHYeyLiZC8e+f
l3uCs1wyrGrnhu/OcB1aUpGatYqlAMAJhYqdfSCoWEU+gjoUzyVoCuC8Ap84Q+XWwmp2+l3xL+jI
EgKuD7DNqVBSIW/AJ7gP6PkVf9c043qwCVEAySx7AkdTVNMy8cEw3VoPwEHjdHHMYwXcsWkikgzW
nTscQ7PZDS2T1WpnKa9hjVBvONDW7QIH4/5gwiZdPfghQc14eJfW2rW+JuCSWqhYQAIDk0RvWhM+
4sxbQF2u82vS7sf2Xzv3LJKNYvTLaj4p2Ju0UYfPdLexUg+VTX7IFBKajPyIr46oVTDQxDVpJ/lD
4o5f6tRL7Qvcoa1RahcTWxrQnj3HbdPiWNNtbXoSxr1t81lgyLmomuDi0yuEnwKRS+EPNI6WN6cb
rZJpjxH1aQ6ORtMvh0RfOC6k9Qc7L6/GMO606hwX3OOwdXyK9hZh+x/xCsyBNfunJeg3U8IpnRkP
iX+Egk17jf3vtsgXIZEtzOYqzD+1tSILoef5fJnURfWI52735lYnk8TO6tFo36Kvor4k6t3Nq1WR
f7Bw5EaMZLjJaLey34yoQESRrcF0DLgwsGggeifoWnh3xIofEUnoCX0TSVpD5UE5eR11LKbg+rTL
wNcuvZXRq5WUrR9xmWym+RGhIJRR8uI99d2YuqV4k6moRr1AB/imdpGkyBfWozs/6QDocK1wT7xi
RdpMqHIIyWK4wmBGhn4MSkhiLIrPpP2YAhmaNJwN2MSjGv/EYHI/K+GmAoRVrmXzTRQOrT/J3RWG
Rx56jgzt90PAq9PLJ1VFL3Bpy5CaOyB3ql1ZGvkbENqEqR3QH4olmJQ1WvMyWeohDq8iE9LGl17D
jgWGBlWV8N8goWGoQGVJOWUN9B4PhpvhASJiBFHNU7v3/QVO15x/uRy2CMIx6e3gaBrPvb7IgrcB
C/Qv5FqeDpPrHjS7m6/Yy4qN4Vtoucyjrj0wkKfFIWqYynNgLAXrKlatY463WFxQeN/VJmb5Cg1q
4FZ1Vk4Pn9ThgLsYGk/BP/husgGejWHw+TYc/256izySICfvwoAY8FuHYSSzKewYYFqXjLDAC0Wz
xmAv9knYxH0CaK6sIbkOZJqAE4mFWdU2V0aXeYZfEQYnSC6b5iDaVpg/iFh9fSsGepK5h7GEjeUW
LgBiCEsb2ge/Sv3CiFLEW1kVo/Mm0oFdVKgcP3gNBqDHalm/WfQCeK7T0B4z/RDRJ3egMbWlkVMJ
69fSTopnXKDmkSMQE94kYaEGD7ourqGPfXX1L2z2ilPf8gkxUTaFN/wfzQYWL/xyYpQHC5ZUsbaZ
VWGp12GVR6Be3/QbfSJMwu7PBksPRQcZ10GEATeWjw2VWQAh0WNPV323N8wY37JsWerV6kvvb/y9
ZVaSj2JBo79a+VErHoVlDnIoWqjsmDDMDD4tq16HLR+QA/fA7r7bGiKDgxtP4eKgkyOWAjNmMEJp
nNuPDTqlkPJJYV6qBLcIf35aqVbOV4N+iHgCDMF2buVuFOpKpCKXnvpQpbXzOexVnTAcElBxCTAJ
Ah+r4RYTlR0WGpZ1Ck5QWDQR8Fq7+s4ykY2E6SaqNtgwzI8RruKawyArsJbcE8vR7fGXeqhVi5sD
W3as9vJm7XrvlL4vaimJzN09H63d5JOSrSM8i2CX8bllZD5EdLplhYBykWq/VFgchpuojbGvg5HX
/PRYOFra3RNEzzjOM9fnZB7S4gbRc+SPEM1KRjGGMd9K80BG66suA6qKxGxaxQxDHKFq4CkFg09k
f1RCB3AqIQZxpyO4xYEsAvPyrGCnZc0lqeCJE4SUQcWKLHiQQbk0q3vGhHekaVDUeaVVEJhiziJe
G/W4g2SIb2hGIn9gTagwMor2i+HkzujW9M5AneuGYhv4pXUPsaHeA3aOuGNPJVY4NBXCsvCLTyxw
hnGdgSKU3gEXBroJbN6hFA/1CuOHVYGZCn+HkahoLOAQN1mxrkxylswXrMK9wPuHjRN/g0NSbImQ
yCsQ1FFzBFLRNuhgZZbO/2aKWxfNaoT8lszjsukCLI2xo8Y6RfDPoTLXqgshDHtWj5pWBaeQ8X/c
f7bBWcuCFwsf0RzH0dYAEfCIpMD+BXBHeBxz9BunGMFDe7V4EZnMG9RinWOWXWoYka9bi3utHNdT
Ha+okfLgplcuSeflqmCankbnHGOKniE7EusOvAskH/X8jO2kygcsCYAigyHBJEa0Nxjupo3o7XiJ
jKbEcw8WeASBehBDS65c16X9NUcmvJAjw9fUmKHCMNDEM04OXQ8+NvNEYA51Jn7seWS+BAOkR92n
YdkOiL1TeXriUiZ+1dBnuZBqBmBVh1APiyKI/CW493eAI5VWkVAzZAsxJEUKIwZ3LIAcDQz8grG5
NMZFuC3ogiYCSOEPdFG3Nv33Inr1yJ7p6w9CC0n4QtuhfmB+ZGJBABlLqTLSmZiZ0LOniKRS6tz2
VVAsu4IPETQLA3N2aRxsgC2iGjpqH4Ozw34SfdQUXK1x27KTOWBz5HqUqUbwWwaXKIItEf9xSGN2
bU+rG/QNZH20aX3wTZErTSYnk+mcxXwHiXYMMk2b7ed3uqWL00BhwNO8QTQdo10C0Y0w4ke+2xoZ
gx1GGsnBdf5m477bIDOuNug1A1o7TAUG11s1MT6XfAIRUImwRjK/PXaGuWFFibeQGm456or2GQBD
YaLVmcFOBe5RwKaMjM+plyQXYvUC7vPxVCrhU8wIZEZPgtg19O5yYQn7nvNCbx4M7BiUUsMiidXk
cv34A9AbkQdAaxZ8/dDpYBeQBQWwDBlJHIp4DwmcbJMqgGNMLO8txv6BDhMLI1oVUk6RjQ+w8pPC
E2KR51JMdtytuBim0+EztKsdlICpDxYONJqyf+Zz7+nLBn4MF5c2E1XxkAY9KAP59eW1x5qnA+bH
44ms71y7ppyxk/Kp6VdSBFL1KVRgicF27ba6f67CY6jvnf63n5FTj4vE6Z5C21h3SXPQYpzabn+g
8ggKw5MoeYxZMRH7BtUHgVg25BhMHujo57jbSGCVwB1MGZhCFRiEZMw0bN49rqbsONT4xLRhYtCZ
pLwItVHXkAXPlzS4Yb2CFxJzCbvCUVLxsPOBnxffEeNnQX5NufLlzDXJiGDDYUuI5Ka9e8IobT+9
9Tx7HCSrEEhrqAaA0XdeVonMMHagzUzqXeh4RHgfVGUWp6QaiFqjIdS8N8+kwVFIt7AA7Sg1fGgu
02jhpZ2+djWQz/ScW7gfYI8R9Tg7gMkjzv+LFAakbjWO7PaxciNu60K0jAfIk1jMI0iPpADh+Cnb
aSV21pV9rTGBd+aFJzJEwuFSGl67hqXHaCnN/vH28xmOKFQk8pUV+xBV01Y7WuY+686F95LOHwpZ
g/77FNrkCtmrunv1vGETUd2mzk/qfJTjI6gcnosd+HSS/LOO4yrzcWE6K5ijJkwzuN0a7NUsUkw8
E0VtCLyKQulu1W/i/JowSFaHHdGDsBK5CDiw1P6sQ5+u6wIfLjyGbesRNkDPjKQMcvQBAz5VDbnq
rxKpzr8JSaUMR21n2jdPDeGsvFjOmfkY5QtyeiI+zR+PWol04NXQNK8tuSoRcTxT02wDLNBzrK4s
qhpC1J9lV3e5v608DhkTmR/W1/6Xom103PhQJemnSbWXDs6PJhxcoXUNMKeJOaAIOZeNve38m3wv
vDwIalOerz02vMcabZlD8PaK+odNwYvqxEg3pJJUrwwOUqxsO7jFSwDVa+G94woxM5kliAvAvEa4
H7GotUlQQyIvcvzTZoBayhA5XrU7aIeYxQrCg0zcB00g6YCux26Wg5ni70CBX11pvF3pPo8cl7X1
brWfaORYWyU0tpBAGDF/hcu7KXSTbfkhPYQ3kSNFKGn8QHeybJVzJkA26kG09qH3ZfvBqW6QDfFB
8C6wFBNeQcbczO3SA4QUcAcYaEw5bSoNOZEx8xcLWaIFITQo7B6+x6acgMOF3hSgdos2qsoKbNKF
rkP7PB4nD/IR6CZYvQ7nkYjyisJQARmFe1FSxgq1t863SYQbE57hDbx4fIegzUAPGJybW60mgCPX
jlbeI7/P+7TNL16IOCJibzVFXxYOT1gZ8snY1EmiGUGwLoae/NFiYOoCValTtqNWUIBskUektbNi
rqtKutHGLtcDPLQBUF4Z86dZr58ipqZNWm3wKqF+ffYUxK0d4/zuLjlCkhXign/QOTJ49FBxZITa
CCGeuqiD46y3ztL36lvdfVBgyJyP4V+Z/Uo8iqVuZeFrfAc7MfvkdJF7X9d3WTmiRKVlZTULMmqR
vzznDPnTq+4lzBbU+ij9MvepfovrlEKOG2p8qfUn075GdoaObwNlaNvZJQpympWMGX2KUSestZSA
ugPDeyBEuh9BicUETpBtgdXRBkDboFACnSQ2uPZfoUFkTFFB1Ub90IHtCoBgQOeZLPyfFP08wPLB
6rI1cMVgZjCMkCI0BwqOctZiHT7QKz0AZQsKKNyS5ZyAcZI75Uqvy4t00/HPSJtG33aRG1VyN4oT
FjWwNQdWXEDQgV8XIEDhvsAvWBYKmq0CWazYUsNw76psi8RU7BCoivj8+f8Yz7pgTQq1Cme6aiCt
dlZCaoga8BNGM1yaaDo87l8ZNwnS2qk0UizGAm88n8dA678Oqhv12xbbH+wmsOKaMXW/sgVt8xS0
V8IRpLkmzHiZg+Ty8YvyIElxzwDu+9d+ds/avYhWGEl9zp/GPXgP/vWf2T/vd/6E3a3dnfv0PD33
1/kFFePX/BO9DU/+q//qvs4vw5P+7T6XX/o7OMV52d8/u8v4wvO3v+j41S96hyhckI735b8aLyXD
R9A/cGySSz5oBeDRu5zmX+Jb8d6/uzf4U8+E3HwPv/NT/lN+tNjUrPzX4Ht8oUZ8YeYUL+QlKvDn
r9Ri/CaepL+yv/RVfcbedDvsQMvOzj7lv92u21n8czqaXwQlBYv6w/okgmHjfs3g2qH8x31sjJXi
OUwI36oEIKK68VihSRyUtbOmr1tHW9JHtu1Td043WL39jEc4K2fnrHxI8Y1lGB3Vt3+CULlM1tk6
XiEwWmLjtLP3i2jr3Si8TukeXOQ0bsyDsSvO5Y5WfDFsCKK7EDv3UJz0J/sRm85NsXW204m4wgc0
akdr52z6fXJLHhBJPkSbZofyZQu7ZUn8/DE7BwfnVpzqHY3QB0LM5Xuzerw9njpewau9IAwFqzyu
omWzih8wqH1IH7Dt2RZ766Bskd8gT114W+eAKea2O4VHdTXt66W+KB7rLYS4TXXq19YB0sNqWmE7
sFdPcJZu0WO1jxe4JZOsB/E0f5hW+ipZFRudZnfXLpVmYzGEmSm8E8wbEPgAuerMpdK0paWEOMxO
btRXNfwaRZ8zrpxKhXbkLyo5ecKjyyYgS9TCFsAws7XuP/v22TDBZRRlUdGSTz6fpbtEaAOnZ+Yq
qso10MhMeq4TTbt+AvhkTjsgapujfN16rESKBjyfXeWngy3hR0B/LMaZWx7PQz94d6JvQCq+5i7E
5aJTyR3l4vD21fQD9MvtlnLKh6j/RGU6QzZUOga5zloMKCiJlAzbYLKJsfnEW++3MmA3cWYuXKZV
hZk/jpUTroog/Ue8ZpUDS7YZ7IVRo3KPvkAiFik2Q4bQuWz7IdfoiRn3oqVaiJyg8NtL6Qx7uPLw
D4DxgHx9D+E0DOpxPqNwBJY5qpwU+LSv+1blHGXSpv6T5pafaeM9gbIP9nzeMXjH8gd2jM6BHqGk
IKqoiihP1qn+5tkDfb8to/8YUcTYHXztSqWysKFXWXhIp/pjY14LYixqZDtk5DTcVyFZlY35IYgL
dz2uYCsJes9uHnVugVc6KABMx14Fvqwz5AtUNiN6sXZrIKtiMNf1CgN1dDEdBh723wlnoFTguuVQ
a1yceC0suhAn9GbwzNI62OnSBZsroOjPP9aPYRBWlR7q6UVklUCdFuYffJpVCiyO2r1bqvHdZFMT
3cUzCoDggsZ+rXX3ycxy0j5vbg8Rg6QwwLqFakA8qq8mHuNtkV8iVUeClq4DFMiF890wjauSB834
bAHNVI9pZfjiN6SahjDts1+myiJYaMbxmXMcIe1KoU0hrXkRhFh5fCcdWPRwYMCMkeKf3UkKe7SA
/0tzZJu/jusCOjzlhOfZmwmgHoOuvn8B7MdVzKSqBSrNKS9LTIzlVTbnRq3EJfwpBklCE0JHaQCe
WAASuhCLqMAILVGgxM4G9uqQ2EO8tSdzVRZHlvfL6L9pVEoCDUj741t7j94KjDon5LdrnopgN2sY
xytkc3q/1I8qzOkAJ+sSGVdk5ns4UlSaivrFJaa4FjYEn8jq2QzO0mkVkDkMrrqHPh1vHeaP0hxn
15xgwRbLhzg4iPAEdYSu48SaACvn8Yl3wQ1ZkehVJjBIwmlHchUA2MERTZhz58Hy1gOpA9oPhAEh
s3bzJ24ey0ihoINJRzkV8p0Ykecm1oiMctVfEzgiD5QzLl0SF9w349IoigfmVlpxF0Ws6IY18pqn
rYOQpnEfZ0ZXSCRa+2xq5aajC5HLV9EMxMFETgNz4oRLcpOSXSUhkKbHCZIPsBHNOnsgYibWFkRQ
4v48rkoXwHYBMQtNKKruBHRHGQ0iCJuNV1sHt1kqdMRGcxMNmUufgGBv7Zj4hlwT88vvtjXIsvni
cFEikbE+xtxAqRDvCvWhbbERy7c1jj24a4lfM65YA+oR2glH25oaPKb0ylZSOYtK0JMRF0UeYJEw
Zex2OXpsS1pjjBxdEww3+PV66t6OvG1kUykes/baQpRTcogftBJuN5+MC2/ab+4zqqgsqJYu54Np
Una62QG1E8vVRzOFN+gRtjYQNUF4kuRCagDnRQXWMjFyHdoDqzWrd4GyaVjpwb1L3wR1M1OAl5Ig
PEgnM3Q5ch9KHpScJTL3hX/BjI+PFFKULD2bZU4NzxkdS4YB9bRMYnBPwsxqrSu7eXoonRClLOlF
GIbrpvKCBhmfJmU/QafQs8eQVlGB+kaHEvb6npDUUzDizl2seRopbu9tidizuyZZcq0DJgaOxlCT
xNTO5IDdl9RlOdS9CdeK3ZyOb7nfLSpvpgJPk+vo5h8wBQBDEUeq6nde1xf6aqwx0QZVJpQO4m+B
hvB2D3B9EmOEUCnv8GfKucPvFiIjAy3osrlTk/OWsg5QZX9q/e+YKhuf/QWJBn7aoaEQ0fWrg+eH
CjjU4w87NzWjWpcd5mHBY/84I1kPr1pcwsTXlnOMMJRsbjtDMASpptWSQ29y1qXjSqQvI8VkQ37O
YD/mcJAGNydKlgcYNlcvv8sRLILCQh/XbUw9hgdRAh5ENzojuLJRK3b0ktZQHnvk1j3jMgxqmrFa
GmP+waNk5Na8ogpKhxfZB3zVTQ6cv4OMTFPCAdv2sdcYRmlSp5RfTNy2ZWjfQljJ5ZR+uLR2Yvfb
qUA0kBE5XjJwJMhdgYXrFgNXrYMo5+41oyZaC3oQSJfF3/SnHAfsNe1RjAPlQE4yNsU6wwKOJp3P
EuPnafyhxUR5upW9nlkMayHohLO2zYIygczG9qzQFKUVgwGIjqF4ihdw9lIH+7tmqyfpuhdAnzaM
wakKKDB/8lJMQBNp2QeHyCvG/CV7SWzyCojheM8oqzr56Rt8cmDnJLmJC2j6XEQwi2Og/1yuL5sR
tclPqIbiIXbSnZsDm3FyD1kp99wMhxUyID+zQsnFHYod9GZ03wVUhCCNtwNJoNWag0Hd4IyNycG5
1j7FoiyB8Tu0lFXxmsPP8l7wRTKwzc+Uf2yEmVE3orJUlKOwO3VVP7ER5d3mwpBkQ7aoBbX03zhf
PWgwJaqzzOZY4QFU2clPPgOO+Jiww9QC73qZB+ZWE2Z0frEYOmuhBzB5o/tkKBsbMIuLLcLNL7J/
5BbnapeHJpEHpYL+rb0kUpBEzdoA66dBDFVlbTz+1U9pdrCZLI+Irww+b9FgjXRxPSesdqXdJ7hM
RU/CV2lS05GhrxaA1YSH+JLUw96aLubcrIJtyHeP6XefrNTmGnnuumkoktASieG6u+qh4ygEUWPm
mh08OoG8JuK4hUnm+Dv5MLnxHKzDRDfmEI1CXHITHecYAYuBhXkBhwLHQqZ0LfmI8Tbz61+SBc0I
8ymL4SW29ZVtreq5PaW4IUjPTUmlqs9WTLre9JLZiIkjgz443TNY3zSte87o7SZaPdXehwaS9omz
1Oh9WHughNEkh36odmtZLWrSreuy3NK1eceSOJeYGjGQrGakusJYZSDSwcDluTh3byQykc0mD2vm
G+XPhIXsIHGNPPiTd35yndOpi9XIfZwF/jtEDMzUjsfWKmgpeD7FpzN6AOJwVyZ2LcZDyBdXBeUi
Uh5gX9/6DtydZkTHmqZgGFD2g4lqNAXA3bKOoA+iweqhviGVJNe4YiriB5+AVkDRpo4Rpp9vPK6j
ZpyWsm+ZRe5kJ83QpjJYtAHsyhy3wcCIn1Olf3Js/yT+dXnwCRDwUumwy/BNAJLj49LsUzH9mems
Yw4rDfq0n14yuLls6MCD3l9Ag7uHgPp4tDDgXM0qsCClkRw/S9di6WJdMrxIpRIjUQGcklWgEHjz
wm3tkGGF3kJhqubX+4KxCiPqivteckfNF86cxxHDAM25l8yRyXDahMww5hR3U2btuTEyeuTUA13Q
6is4SQI02s23EjM0GeEo+slHRtEFZKZV9SULhL6nXGuLoBlw5bfUzFYKyBbmFCgjyWAE+Oe6QNL5
if2cXOqKQSj6vifgNCNU0GQU51rPjr8lmW1DOMqcJpu6K45O3V6QrTnbdD/p5ELqFyTznv4AzSsK
YG6l4wU2rMerou/jXJXmENoxDLs1vpt4bNV+e+4wuk1D3sdACUdL5cTdsemQHd/IxrtnpH423T99
upDIV+RP3oiTEMcc74Roo1027/R5L5Z/f7G4AEMYPFf0lrDgBvQAKN5Myf/oogW/saAshFbATCKq
7ra4zACsjt16cuhyDXBSKfLSm1ryRrHFB0qsYL1PCqa/Q36r8WIs3fkSDG+D9+qnzRk2VBrQXQYX
M92SfkLoOJJ84IQMVbAHjviJ1CTuufZgjEjUFRIoIUHQeeVw6C0wwAokymYGgJGcOKxJBaYBiflL
iDFyuwEPMVkJaSzQnxgRv8M8twwohC7AqM8mRY0l/EfFgC/hpq8GtDmhOKgZ1sKRgwzHr75SdFd5
rm5G49djutL7rbw46WttaDZGhYLfc3fs3Er75J/8Yh2yvYsfMJ8RNznZyeShOAxX4CljfiWabt58
Zzg4WqAE5AfFaor1D+IX+rcZiaz2PsLEJ+wkJh5bwgiDFnymit6KIz0m9t//bAfjHucUYYY0hgoG
ZcBdPBw4FT5rAzS/bM45prQ8CVX9pH9lSpl5r4oRbTtEKBrsI+8uwLS0LQkXfTWv+sgiGIlrEgWA
543bKJiuaAj2aBSa8L3Dqsyu0cUQPIbyLZn/ybfO0FxMnEIAgmp4b3UwnCZY56CpTjAR0mUdK+2l
jo9ebjxlk7Jtvd+MyIEE9rlBxY/1phPnR3dcG1q/8RkoDbW29/WIGSwUXkzJGTyChCqcntlmwM5s
PGl1t0hfdGPHg4U1AojeIthtYAHZQw+XMljrgXIysuZOQxPGd/GB9eMSHYNBxa6WUJme6vpFpXj1
ovmh8NR/0ZTAaodVBh+VCPRjpXhPLBuEsO9yjwY9OVrxgzNcOQNL5RRTrmU1zMyPvAXuedAQW2Gl
voyJANeat24qzqzHkroe2oxl+cz5yLXHNp2W3py/aht5Hsb5Rm/sTDC44XcYv6sGS1BsUfL4aFxk
cdf1m1qSDd3qS9d7TSGPF8mvLJCmDNYt7MlyhDiYf3baCxYQm2bmsz7Yrn+uvxGSJebV4PycRgZ+
2IFq4WfMjNrsJxjruFLmn6XtrQJPWXhES+Kf/5igYwUnSixv2zb91iY4oeLwmaGDJQwYNBFB+som
19t9Y/ZHR80fEI3Iz1Y7zJ48Ynt7rjcTbwhEBPFnwbyiNH/dPkJtDHgAdRDfLMvXUedV8Pa6TcHQ
KrTDY+v9G/5uhpX4P2aFudU0PmSBkqFEQOFNxW2bYXsSexBtDng6lMFB7p/YC/aNRTxZ0xyd8les
7tSkwrpfINsAhopDQsXjPLisJsBFj5lU60MScYm3iZYujKPixlgrvfxV7cwa4YgiORI4aOnWQNp4
hKu1t2mnS8aUw/zP03k1J64mYfgXqUo53JqMDQbG4DE3Ks+MUc5Zv36f5lTtzZ6dZBvpC91v6uTN
TVBiqRi8cQMq5Cjg4FR1tLiUQinGbhv/aMfyd20PLxLS//DYW1+9h/yl1zHwhFgTihUFlev7HGjH
DgG5OqjwpLSAzbjWMg4+d96YhEg7884ojgPXyARA10XGWY84mvWGXoPmMp7R13Urz6C9bkJCFjED
oAlS9I3TYXYmooD0KbvC/tUNi3xk2AK1plWRoJfo+Ii1l9gF6ARsLlLO+3hRM/9L+E8KW1fqwIJJ
PnQC+tVCVUFIcKpe0zTZR8bFHlDPq2hKf7LGZbR7tQpN6+RVv6yYMiVVl4xWcvuPydHXHu1PEqa/
064j+OdW0ZAo3CbyIyWoywsdl/9nW+NfD/VsM3jYD8ja0+yvVq9IHR6xq+EzWiZm+Bpxkqoh8Sqz
+W76PxIAlSXNKkGu4WXALuShJcZynNuXyVZ2JJT3GPuG8N/If1o48IZZujkCeVSZKTURCjLo7lBj
nFjIfJrfgf7P4bHWFpdZT/bU2NFCk9tYU9Ia04KgCwaSG1x0Dopj6WRttIJgFBkmugDf2MCcP8JY
oC9Ux11p+gdpAvH8JwqvKD0R7hXrqat2ARboDJ/TXNLoGfM2/OwrJsXbyXbK36cO5n+ywUW9Q0KM
YU/81dwvs4xS2w9+T2WIaj0+DvnV51ZD4LYc89vcEUZXc/AmBeCA+HXqiyieU69hwmS5hv62kfp1
5risfe3VcJkc3SereWivTY52pInhgB+kehQm/HcDcMAyyXVrMZPkpMf2cWiFE+TT4XLuP5rg7+xb
qyhFJNMSN8oSy8zfHKxZpb3Q3/Tf8agsknJtBeMxHkkJMfPz2P+bmbAOhVfCNDGSRULTJcqANist
UZPpJPxNeD6taKsix5yMS06Odtm92N6PMf0RyID0B/kpqlBfEMj51yzPIXULYEZN7KfaoODyjugM
50Yjt+BOeJLEcEwoQG3aubFGOxqCPaNbaVhHBs3qPBNX0CP5VjZdhOsUeoPjt0ZEZu2puiPD2ZE/
aHTT+1fo/HYAQLLoH0qYXIK4Bp2YWyg66ls/CZazX1yB+IhgQce5YsahAsTbJeorzW1fNa9S0Ibc
IZ4RrM1TWnO9ImaS9k1++kxqFL3DCaFdCBFiDkiOX33PZyt746jwEuGkDE7u3mhWxM/bV2rynYOM
SyPiNamoEu12obn5WjAQLzLf895eSa6k4KgR/JUrcUekk6NHFM2iR4nsUP/msI/BQP7XRlpHGuNl
lOSHnDaqansYa7jwyt8RvjAykMM6RdCvDINoABuamdA2f1y2hvMdNGsfZLUF0Cni5ZS/WTVEJII+
yq5nRAmIJq9sRVUB3sQsV5508S3H64xCiw7fAcRyjD2vFFB/EdAMyfuc4CcKwLqA16sTwavu8uoG
QGbyHq0wWSb5+3hpYoLukOGpFOINBMNUu286yf5x+pEw7xhpLBPwwjD9V7s540lARI3mDQSIGDEt
53+zLafSRDZry7epEA8OMKMlhUH4PhPkM+ji+KA9iI4eDSyTAzIAIQ9OnJDEbHqtJiK4qWtHpgjA
WNYqUAINYCEXP3qOzCnuCbnJNLoC17qhE0G/aulCY1WaK4tAyx7PiJPEPN67VM3/nG4HMls52ywG
0G6JQWrajQJobSjNUkfzpwUIYHg0jUcyTNhvLcb8AM0KZtJo7Q5Pb6Uf/fK3RyQgwmcbmtQGD7GI
QwzxqhWYMphNupDOTOpAnS4xxfjCjxhB6+c9kj4AEfASvijwqQFOpCFOVQ8WkEXqSnb7ArM542Ev
XguTHO1FUu2tVHvcSsRwBVcH6kz7BiGCJ7bbxUhG6MsCmz4JALkmXFknVV+xb9SAzEp5VWK+kG1H
vyJUkpWnX/QOHzFVPDAzFuOL9PWQKKtGHcmsU4HCsHz40P6Ds3WdHN/pKutIz0jYjKSeAJUigKhX
hVN9kokJexSuxKmceNnGmod1pQPNQ2WkLsNYeAJADhW0qBMdZPqFJBh0AagfG1SKd6nOyQ1SEHiU
Begkp0lmvyMna+sfwx/emtTaIElfSy1sIVJLuY8QLnF/LRqTtt5t/nVZvE5rdzOTZNAP7kbeR8mR
ZuYa8Bo2UCoOH7YjqrRV/Na71a3yjq5/8iGGJmQGhLtBy+wKomdKf97YAXoq95ZbBUJUgNo5X2XB
Xx2LDKIQl6qHxlRCyrtAw2d0IMMvckj17be9NRESR5RvCzzJtwxWLmR22X6TckiDgmFqHW4GhjaV
irbsybvyEsKt+8eA4oFKvI2as+n5y8gI93i2VYWhWbqPCvQ9VdCpgaVquv4aREwPIVlF01/1mvKE
EKQ5AMFE18Dcx7SC1Am3Oa9pdM8A854tkbooFNj5DY5MqqOs20ivb4I42deuI8/v2QGTtbDKDIKh
i6MsMFGyVchNFLB7YSDqQ1xhqnRGBmQR2EAFM9cq3reDPn2Rp11FLvfew/aoFND46sz2sozlgMva
p4RpEGvQgfjMptEOdYgyqBAdGV8UA2TWt4tmnvlIZOzNyVZWh9BmcFNaQBWbFcs0+QHJEZdA5KPq
1u6yyBFnNsY1076Q5jx7vHgvINOzVASlGnTiDop4PcTGLpqLz9LcJoQkavQCzObIkENeG4AsGn/a
QKredvz2fwuaZ9OfPrdxHf1KTWPtu9PJUqnjVNYApAeETznf8eyilNzwEbrewM/NJajphL1oixyX
06/IN+8BgXw6lHHKADv8nRbvtD94zNTQ8XRpmJ8T/QFGVQ8PAZ2REiOIUkMXCzMUFWgx2h4apenL
I/R4gM/384GBgd4yQgaZMXNn+lW3Z7AC4OMNc1aouALkWK3/KxvC1YglWunH7woEtRzCtURFCjkr
0EpbUNMaJUcFyU+8Z9JIdlLnGeRHnWxyM4uheA9AMN0OfBmxVM7t7VBEMPsCUolv2Ujqf0TOD+Un
Fk90G2CwCWnGRoS41lRAupif8Om3+Erbg3CcJUAhUhdQdImLBJd2K2XFHSFrjcdph4wPQKeWMb3W
2I129xLMhPoj1tfv6ZSuZj/4VRrhW1Pimy0eLp/fj9W3qp0XypSdxgzmAHWkXp50F/J3bxjel1Rx
k+6+I6w/9DhKOdo3crSPXB0W5W0X/5B1y5Dru40/ve7ztdQvQOiLDmeqTZyrVm91VNADkJ07VJvR
+SkBaVjnbUzEdWlvkThHzioIOvJw70RDcQ5xnQbgTLa+gDVZR/53F5kvURyfBOX3skfZXSuNVrpk
Wrz15aKBYsRYVG1JZUXSSPRyRaAnbtPGemvRDjj7Cq090Uyor+clar1tSzMRthn04kcT/6XEm3N3
3YC4aMT6WAhPAHjHEpOrFOWNFACi9rFIHuoYbFJUxaHDGkSFht2SXIzCnc4VB5LDaekC/XEJ2yw+
P2H9cC86fSVaU67RqcxOVvwXKM9xbwEMIApYZYXA5x/fJR+aVz24cgtKAqpDBvQ5R6fUcTTpj4pg
hUG5k17Pmwm9fIdbBTR/Jmif+YrOgLgpI60SDs3lu1ZMiAotHGHU8n7SfdqueXI5C4HcaJj4CiNt
NLH3k0sq6K7VHoJysRNkqoC8GmYfGEcX727fTNsKLQ7cUzmHnDFEmZGPYLvbICt3o+tvbAwquEWc
/CDYOS19RUebUjbO42vv/GgD7GHBZEA+vWgVQmq7oeeDPXQ22hBDM8wvgk361byi25WaS/5OK8GP
TGTgp6FfR4rl/p+MbKYrj4F6ZwqCA2PpT5S1UuFKHcGJyMuK56vNRqrb1ylyvgJWArStNI49941U
8z0ATBV0VC+/hVBIi/kFRIuUn6frYtin9Y+LaNvTP0zSOxug7Si5cguZegOwlCyp8SR507BuIcNl
BvRj7tkL1UPM3aP73MzwZ1Lcc1VAg3qpuXVILFM/FDisHsO3FLz1n5FqgwrOyjbwnPgw4XQoKocR
+xcUyMy44IQfrgFyT/x8m1bK1lc74BLkwf0fyHIp+1pYiWfPfgtKKhRqZCnV5d/Sv2h6iw3T3QgF
1LHImdsgxbwBW+Mhkfl568uTVAvSVxGAQfv3zNH09TdGr/0NqF80nYQFNFhD3PBHzA/iqBm7aE3t
TzsCCC8nGXr9IaLiBffpuXieEdTGwaD4V/o9tgMAANIpqqvhnsF4GOeCVCexTq5/kVOtsxr8F/VS
xKCyhKhROEbLH9UeiF5/myHKEPiMMKmceh4SOy0iPU0aGaH1yLVrOyxnvA0+sJAKcUKAXn1uDfAl
ijeq7si0dwZF35ToPCGM6GxcSAnS5IBlkW0CDhfaOeGWoAOgkIx/GaJjBaf50hgEAt2P82YekOgr
mzhnKCydUnBVuFSljtf5SNDTLU6a4dq78RJBjMgYyBGW18Hhwo/S0N1kFHgpQ27Zn/ZQXvz8OALT
Tmj7eYDy0OzykRPLk9N9eEz6QgpAzt4dNSvfYiS+KFCLfcqHHRpvq6FfTaZoLaOogofqXDPjdUj/
CjlcqLVIgubxR5ajUlAym0gPMQsSrMpLQ5YIaXzNYPISFjnz+JiIIb3VwcI0Fg08GF4DV1MON+H3
A647Bj5kZ40AEm7Aghq2rWSG8qaKSVpUQq6pi8t+04ZbQ0gs48cGxFeeci1n4HMyXVYjSAbjn2jv
EsQblVwYb1JSAb5lyU/c7qkfWEgzZNx48Pz0O/DpHrlf+HgpOlNOR5JkubSmmOKrgINlDDh+6jIj
A0fGxWuvXIAOE9qKkc4PmtvCNjVXO6dDHBBgjGvIiOSESSDrp46FEn1POY6A5t5ELnn8gLgANEIm
m+HR5kKZouTlogAmuXQX/Ix8NhuBBFDCdwk2WPLyyQTkUmIYuHqWdSyIDTKaEC7FGH6a4iKbXDK+
+xbTF7yzTJXCny1HmkLpabnWSSe0moGBkuQtu0n3l5KCmGMUNdRkz6ELBs+qYLcNcbAsYL69j0C9
cwUFhyYYXzyejdahmtEhj7wN2bAVmnwOo1aIjnLJtA4TKxJVFEXDFMTEFec3Szl1HpI4h/P2XThz
cNKlAnE482L84DWhCM7dHycxX+KTMOiYuWbg7ICpFMTYBTcPo5bS35iVCvHF8EXMtlI44SZR2n4V
0MAzpoeGodGZoAtgZPoELm6aYQOfwT1oxAR88bxxmZAkFoDIw1/xEPmjUgg8992b/pK+XT3S8CK2
IMhqYaiqnGCTzwAJ7xRMa9FEuYh5dOcmLYbGyGdLNXejwX6n/Zb8dfJPXSdZ2Jm68oLkbdR3pAih
tQpIfpx7BJqUKuiiYyywXRivOzTL7jwwzf7MuS2vEwJSo9cSLVCI899xfpN8R9/JLRsQPlrOzsVi
MODgLEiUj4/yXCZDP5aJStrMmUhh/lfCWNvBZzqOtsLs7RIKoI72qfVA3OBwRwtFJxeXztFcsdC7
e+tpbxwvvER2WG7l26acRBTFG2zbfOFI+4zRG/Utf0v16Hb5RBpbHjSdDj6J1BPsvRQzts0MRiNe
qhZsTd1yjBD5BGUPjhH9aESbTjHUFNUN01dLZLePsDlKjdkEu7z5xH7VZeg8zbOU+nzJoBRFM8kU
9xyxgbP3jTfWu7gYhp47kOnumK9wFzhy6mQPI8LJjCrce3hmunBGXjXfnAs0nShBqmZtNNcuMA9d
i7tgwwKqmdujkIhlzyyZ/JvoCPl0Jtep6pzkRAlRxaLsMtmdsKSlYiDUx6tHChLKdYukhJATjmRq
I3c2yiQaBhGI8Egw5kQ1Fy0/XMl1NNLig28nY4ZOaVMqS5vxdoC7aNH2nhpfZLv3j8aKNmUGTM24
EBTgyKRQ+vuUgbPZH1WGw+rWKL9rIVfljGYIFDKZC4oyP18N3CoBnD/ifC6ziAGUWHlrPI4VgKFc
P0h/0IX00GuUK1J18V1oKlWEWj2XNb/iwGXgHoLEG3ow6oSRLEtR4/FaIPko4fhO6CGlzgmCltke
xOlyJwgR61fdm7RmNMsZkgkRcAj2Mpq7Hek8hQ7DsH8KagVetImJgSg1x2RrEjtQHfi5JF2ZD+iG
zb5D8cMD7s2NQIE8XDnNZms/oRPgnfXoCFKTKgPkRG4b6ma334VwtHkyr3mK5o4pHdsZUl9Awg4S
LIzqD2kOmildlgabAwgCzANtynxUYPNET0CL29rnTok498yloDdYVklLk/mkKdqqhqM35M1SBM8W
x7h+l/q4zbQFzak9ZtSB4LLtYvaNdMGOIPSAeb5csQZAH3GRDsMsC2bWBsDjaBdqguoDU180w8PW
9I1ASMgSRpyKjm+uUiT5suJFlwm3P5BXMYeIPtV7i8V72iBk0fFniirGxICSsVvwznBZJdC+NEgc
4xoucYHw+L8OsvE3aOBUXAbs5R4TeTlvmMw2pI8BBLID7mi2PhPcCUPPSAGkNpH9naOiyfUbukEV
7LI5+3QicnJwrsYV/bagOhX5Gkzp5ja1OvfQU5RVWUoI7gqFj6jBdLKDZ2Mhlj5Fgtoxe6AqdrlF
gvw6I/lo4788ew5PKeQAEbsEUlDHHHKRAwW/kEBkgAfxgCIFoAyxinNPIXVjOWv47knn0m199xls
DYQMoLJw9yaT1YX6lVcgRKhh/oIKzS0cxjJugkOOufBSmCw86gMxk4EYFycjXCvM2pUjOwUvB5sl
AXfmUFB4QhrVBOCFoFhyufrpJ69Dvq/Dvu7QmiIcETVY057L+pqWaIzQrMZYWeVfdspXVkgK6b0g
hhcBGV+qJqRAhM+iR1EYbIEHlww6F41LoqrL2kZQAWgR7smLbAI+zICtHn8lt4hjVUsHBnDUvIuZ
88SdYg0BS//FBGDAeKkP9O4Nk+kyctUjIXtasEuSnRKI546xLMSZcShm5trk+Q52sWi88lWMtcS+
bXBOgw38Rwlo+YAd9ydQthpBmzKJJmb3RtL+wRWl6Kq6JNvTSZvIsnlauoc3U850ECPuYdf4NZEh
07l/NOWTq5MG2KaGM0hsKMZ1pY6fRDtkIGFatJ0Ujvh/AydWyMpnxfHppYUnQpxKXDpm07s21KNK
Fh5A24QwSW4dAhhi6VgO8HJjzvwXG6npH6Y9LcCan4KsRNQL5o+A7xlbjap6mAh1IQkAMYaiVRkn
GkodaEbMa0G5ZokhWhahiuVYG9Yc4gRZxuVwkIKUX/UIJpR+h+EZBTRCHDMn+T7DbLegtswJ5s2h
cymESKYg3lR2vduGuw6GSIccYKph9kgo+jB5ZrTbAKkif+KCuKCZzgW3p8vCKqqr2VaLYddyMRLA
PO0d5Wd2k+eGaoDnUyqpiSB5FglcLzTAi6VcWiDagaxa7A94viLya1ACKfj6e0wMoqxn3VrcMEN+
zEdmwWQXmxM7pTzn+zzDQJIfpssvRVJv0H/5zDf5rMi3m2PyKfCnxTf61Y5YF7j4Fd86aA4FZVOh
LC0esWg45ayDd0GaLo9Wvvcwg0kiQZohvIZDQcQUvMqOCBP8oanEheHU4bouwZtEAIey/4VSh51o
0pYJcE814p6qmHKaXCQb80T+y/Y8GczO3YZgLHEOJZYDtYXY40cDhOdKomqkH+IeNaOVyMJjGayD
RNHt/qZsfKocEVShoaK7oxPguqN9FqAfRIAmCwBE4CUn/iizZKPU/k4ufN/d0utow/jmn9qJzjyo
vx292RU0Wrn3kcTWSiEtaO4cBtA5LyUwLn0p9ZXULFnfE22oQtObWyifkL/Q1tEpypEZEIbbyVId
+JukObvb2kv+zJDOIAGU7PPoMOZtgk1FuMsFu/aZBdonEA8eISiF2tM00fTgXdTRw/tWRgfdrFuP
7WBep6HfB9gwe4VJN8zaWc5s4xIaAvlU23S7xqiPQo91YPNQuPpVmnx14IAUDRwHReJSBw+/i7hi
Ip36hi58HEiTm3Po72BbJ/baXeNLO3R29iAu5UdWjlxNgTocYpv2q3IN7sc0X4xx/0dVw62XOBsD
sIlVSX4YpU1OdwyHmknjaPvAA6EqbVatYE7WvzkDGGuyBIfQM0Ly5oMFAhvwokStpxYz2W8xYdNH
URd6gGKCghhoolNCnkwFZsNtXgWwk/1DBbkpna95SLdB+LcqUQRUs/QN0hZjwyHOCUcjr5aD2mZN
S3GulqaJiA0mON0nwb0bSevGXB6BJ6F1f7eG9nsIEiDNkXlhV+4oWlXuAEp79KFKN35l9Nl5S0HJ
ESuX58gF7bUu401Ao4ChkNWzjlmMTKMD8B7Th1a0xx49IGsUyctvDhoueocjLEaHU7E4OoqjwdPW
8ihcMdpG5tLoVwUViDm5GNKgErqgXbehfQ4q3AqJKXOV15bVf5gM57Ly7kTgyI6aWCCkxmpBL5Hp
ximTTE822vnWpC7glJfGknchBQfooJlGn1TfNbJEvovnxctI6//FVrDsXJtghPildRlQhkqC8A7f
Z0A1/T4XXnoRkXLWm284ZV/ZdBg9Jqs7tgOcCF9lUJxXqbUFirUNf5/bGF9aVsPENdsdkxyAE1YI
cgPcDvLrb6JdgNuhqMGiw23bHoqE+A7E/RrPtb+Kl2DAI5GnRAHX6e+OaClCq9ECM7RodFdhPp08
/8vl9rCnL0GEeq8DZDUIyWQWXxcCqaOsJN69YYbOBxV+7P7Spq32ynQcrd8UvrELOoUINvXPWMWr
DIbMoekbBsLX+eNpT2p3VsRvucNu6g8mE5k8lhEj1gps19n5CVFgqMOWA6ahMu0AFM809wnVkOOi
nQkgHeuNkA0ZSybr+Cyqj1TtOwnOopeDmiGdtn4n/F+r7wYnA20r43EJ6nA1TL0EqCXxSzdQW4pZ
pvj2swdidS4GfimFiUGpkEGRhVBQY/0adFx+SUEbg0Aw7r6EOfOVKkZX+K2pjOcyHwWDNaphnQT4
+tr/eoqCQoa6WWXoGBdjV8B1hK+CNT4PP+60UVtQxQhKQHMtyCUYlXR79J/o8Lo5xWBbUSwx8Cz2
GacZMCyHyZkAIIL7ErlN2gmO9mgMXgrnJIencE16ybQdXprpN5uBekLQJluJt3YxvPhwb6mI3esP
moy6ggBner0Ni0FabqVa6LGJLcObTLFiIoxqQA8bHcfb4XkGGOeR8BmHPgEITYG8RswL5txygPCm
Suce8QjAj8IOrgbmWyUVzBXwx4x3/rQ27IR5pSczbI8WtAbwRhx/J1P2GqWohl1S65pD6KD1oqWO
4S2BxriRkWhwBYGjVDjqiuFsWn8HcSpXVzqbnuQDF49BXIZ7NgA1cwOvDnwkwFqTXoQMkK6bSwtd
umW56JU2sluS1CWRm7gUGf3DYDJw8mLtOfnZIvQEGbLabFpwYg+XuZGLZP67E80SF32BqBg7R39z
sOigsZCGp6XCoHTKwW+4KKch4Fe4/LMLrZIaA2DrPVJQxibHZ6wblx6go+CYLIv+j/yXPS89rcBP
Ju4DKRYS7s6GO5DNCmFWh9dOghzIleFKykbrIqRIlyRb4ao4e+04XbalQXQHzyEwb9RKN0/zV62z
55FxfKoTck44wdncTzqzekEgph+hJKU3HhlhMJLw61rdQte+i+hLRM5hg0sJSjnF0a2d9BJLG5gK
7yKqgF0w2OL3p/uUQpJNG7bemrXAwlXCv9T4YXyRcrdgYlLjkd2l/utNDPkZ+YoMoWQSR74MODef
+IO3pKULkIlIcyC+am4XfmbixKDZCZimGTWBdFwOKVmZlpusJjNZC4jvUDFSeAgr2Es1BfJkWNO7
9GW8EDqQRaCdpPNtinbpEoU4uLcCWTswxBISYiEah5AiCLhhYLKD/HstZi4450pZfGoMhe+hoGZK
qzH1uFGNl16FS2+GpY4nkI/TAJJZ97La+yrOfuDsheEHNxMAtyOB1Fbyq+LqMMeEQ+G848fUNACq
Qt1R/vQVaVzqrukdgrV01FBkvjISnUz0i5yBaJ1tcA0pQidqNTvtNs0cbnSRkzk3wQGNVMVFABTM
+o1oeVRUGtLpBreJ1wnz04GSjdUBOTZdZ5DLHGV/PfG5I6SPDURcj7WTelewZ9A/a74qbIMYkQNX
r3NlxqTXfwnoIDVFGx0too2Finf1OyNgF/kEYsKjkqWlNu5aENmhee8I+qdBhEkSlpXUDIhfTn4X
exLISQ/GUBBX5XP/jKTk+d10NtroTdBPAYCpb+O2kJ5WRNlMJhalHZU7OiouWzT8JS5CqRXYhpky
v4kkx2/uORyKBC7RY2bUzhxNAb07oiNtlvsu+kL8TY/6ZNgpVdJxAzguNYw29O8GKUEetYLKtFew
U51nGzSPlN+pBx0u7G8dVmvZ/jTmOi+QMlrayVjLkSsyQBQh3YQvlgbBRuYYUebJp5GrRE+6bUJP
rSBl0ANvZ4z/bC4urL/A55Rvmc2gk/JfEvdSQAvCJj9TiwxVYPee+GnV2TOr852hUBQFfrI1ChCC
iGDz5G2qm9+TQ3fek8NSuuProJ6B8yeCzXnebTb+LthR5jCsCusYsYgtjnvAxFTZ9JS7pQWuC38O
eCkW0Q6nx0M6RXajmCcc80xbh+EkGpnTx+rmM/IsjjNCVsCTLn1vc/LLAVA9uAoBxIyriD7GZuIG
Il2BciQeH8LTUTL6w9kJjvJkBwTivJ6YtZ0rV5H3xwCPgDrojKTPkQVOBpGvnS10aRa4esiVH3Dl
P3Or1H5JdIngHLKmPIpR/9j2A5YGAtAZgVjpIYqX2vgl5CZPWMOuy/oQIJAKklnPG9v4Z+MsLlmE
coYwPkcArNah4COfR+ojskOEAe+Zxsyhxt6BogIPNAdmSAZ3B7dmbu1oCNhp6fCD0BmgF39/T7I/
Plv63EEjC9+Jdk+ugQvTmtqjHqSLMo3O3FsN5ys6Ng5TNSnQS+vvJYf+yIJ1Eu9F6keuaVlh9RQd
c/z60vFAGwhIxraK+JOUcjAP7tibFiwmac4MqfdVZoeBU/IjJlROshv4AELmBqnO/F3ng9K8wmPh
u8aLaNFmfDWaPSJGcE8J1WXlKtBuRx2bTUFtHgAwiYjHIYIZJOXn6Uym3ak9Ohvece9fOTob4sMw
YbQq6lWDnE8z/sx7AyMhfSL4AgWaz3rKKQRZhFdxghpRvpuRiq2EJ/BjWuLwJw8ZoQU1Ef0IxCAe
I/mG3bdbobqBb6dUxu9D21vz9HTDxzaEBYTKv47/CPRE1y04AUkiYV8fRvKiiYzlnYg8RKBd40ca
17K/FeYjnviber+mEy8DaxXSfmTsaQiF3sPuahUXizWXmN++5OCf2/DQbtNsXstdmx/G6S5eaVKp
7zEVBsPDSjSBc0QkBfcxFnKjK74FQWRHSPONbNsGlSNnT7kKtBwNjBHDAeLVa4dd4HsjkOzsbOd6
vrCkMDeCD8/2rufzEZEiy0tVnSW9jtWjBErOAwhJmvhMD/T54jdBRQ0kFpk3bFjUaEtLXLRCK9EK
U48Qz9YDX/9HTROhajJNpzsKGCO3h4voUoC1QtFOKFlE10TtLfwjaNJg+C9CXcNiW9XDIVqspJRO
X4f6xpwI0MkABF5ShQAJ4j85TAlIi5hmac5VJHPIPxj9QGL1CkylJsuX7+DbV2W+6xGNIXePUEQF
+FCNDFOs9Y0bHThfuX7DCGxck5y6vdQ7CA4iLh24uIKOUdcxgY8vMWdSzGUmTGILoSHdgcXvsTZz
bGLwP46dbUAVLG5YHubzywvOVBobN9zE/4XH0OBBU72mYAMVSRMdgV6USa6vL9nudAdEh+ZpVy4q
7YCfo4mSN6OoX/2JOPLhkGC9VbKdo+9SMTg024kSx/2RcyQDKWYi7tLHDyQ0pYezp0IfxLoISden
FmJeJ0N6lKWoHw2cVUqT7QR/zErQenJGMyAHj4IVvLHmyGPVcMEL8NZm7lZuEnwHT36RT0rVLI4E
xmYzCYJXFjMRSfE35OoIFcYn0cfgF+XuQJVjj/Pe4S8JeumBzIT/wa8VFzAerimv9/RCaaWum06/
qwZMCyfBNJL5BMgiBZquakelk8SCUodeoXnsia7WCRwsgldu2ZVg3dRFHP+iv2mHh9OeyiTZFAQ7
cdEIUSLrweWnZeRb6Qdy0IxkBUT3iHCM1m9RCEdAjogSATvifdtXG/YWNScFs4qcsTfwy0Y7xiLt
hDG3J31NW0MwtJiSYUGA0QQP5UcT2Eyky1O9ZZIAMrcPRg7gpMC/1iEabSAcnxceru6MTBbAVYBG
nW3fvAviBww2IRMQYycEnPRCosuOGQjCQ0GHC9Nmjs2yDa3PzjtXqBTc7pVySR4wSW4gzBRsCXMA
E04LdrGAyw524DrP/xF7zID7jcn1BtDZjOg9KReYpYWgkM6PhofUX3ZwBms3h1zAfEt+K+qCE5VK
RTZSxkb0401AYkhzs/mWwEG06zhtOxmpKpmsvjqsnEgjGuY8YToHR/bCeWuCfnAllgSQyCuqLXWj
EonBM+SlDQbSKAbUyVP12Kmk2aSUFdcvTLl0NlnPU00eUtSnHIVGbX6JJgVItrDQ3rvGj9A1vLz0
gaE25O8zboAnaf9AfUsTZbCer5ACIpN5QjL+Fx5ovvnVHbtninEtzwJaTapuLnBPDrnmajE9kTrV
QgRb+6ckulXhIwMDAdMETjSBninTrIL4tejhEu841rexrQ8KNain34U6ScaTAOfTZDJb/BZrzMMA
92PUSchK6Z4yWAagwwb8wDu79Y9oTZL54KrB1mzj1wp8hnfOylJo7MnfWLvsUfJQxuTkN8paCew3
fHoMhWekw7Wfy7+Z/3B8qkVIMxg1K9/Mzc8AHqt4b4U4RMOHYHAIplp8pU3tMnzzy5+trfARGnNQ
Y5SXRF5axDXCP8mm1/BR9oABol9eZiLiBRyvx3D7vBS0hxMfJ6q0pOGFXuW6fLZ65p5f8ZAXgYNi
GCuReFPJkn1VEYhVKALFJDsAOc5ftgPZtRBFSvqQr9ngSuhHdGUEzGlCT8rlwmpKqNA2hnWWB9pb
+iLrrC1BemfGFhJleaDUmUCtpaIbY3WBE5V0QbIvGcZFnFiJ145/47J+qzBb+HhDU+MtHp+JFgCP
mtWtkpRAS67tnngQ6d8rZiqRM+tRbo0ODoHVxChYuUak2FZKBqB4V9mrnACW0DZm+s5tu27qjaHe
C+Ad5ybxI2px0ydSegEYqJ7QmOtcv5zutfIRWso3fV8NIaBAURpE3JLo+oLAOcdHZBobpVmV3Fe8
DjyuekpaKOcp963aXIR38IZ6iypZGN9Ui5aaokEk/kpj9ZcohEDXg6t0+v/lyUBr2O/wohXSqHhu
xbkPEamYISoi1PEagod2D8DpUeYoYCQU5ILKyq0sv+V1AYuJPkjfhG267CoS/tDvWPcOSijrb9K2
ZRSKqf9OACXibCLy8f9+S/8l2m+x+VO/9TpsETeskDIG9bYN8m8jKo3kthbaQXZ77wTCPQQek5wn
cigBhEHzS+4uOeaIBLE5B5ByjCFWOvo5gpo3chUJ1S7cTnzUlNeSaSJNVXz2pS9pIDZSRYsLPFGx
WOXrWs9ey34v74+6jUFmYDomXI9gWbM6Mm3njNZUYBZ2e+0O61jDXA7UIkYQc8B2leChZFllqKE7
DQxTJ//KwenWrnvySIR9G/Pg1Qd57OFiuv5bzgXpCWsE9E7bUay+0CWG/6yIOccm4Phb5a95oFL1
cbF01S/X+UhDdccAKOIqaer4F3QCdFWSh1Un80YqPCHnSAMtqbSRPWZR+S7vnNQtMVTUPDNhYfma
bn3mKUsPrZRM7hnCi0L4sFNz1HHnTCjCkx/KW5Zv0JoXQiIxVdRrDm3d9D4K8mIJPxEgStpLFRCf
ox8dhuacUL9ZEHBPcZICQmAfjLHfecmXx+CLgg+MJkRUE6J0hAdUVEw4zRKwKAN1qWgzLKaeUOsk
LpslAGQifxI03PNndIkAWyz5NLgPPESE01F3jjjcuI/lqhYBoNyPKZwAvIPNkUtpLvcvKBcOU3LG
nnICzlEt+OxJh3dNjaymiYxJfQlAp8bTieqjN88k5gnT7PZvBZeqDSiWmUj79fZboNGgQazwLVy2
BPKKCr2c33ioklnAsIXBqD4NEhyk8KZIhr6kdGwEkyUVgJNirIm2zXgcXtn+kLLNgfAX45ZLhlwe
3wz9ILsHHk/EEAGLWCvNVxDNxv/g/FPS4YSEA5RAC/qrFAn0WYK6DERiYThYS0FBIdjZxnr+pyjo
uytIf+tbXrxQgoJgaKRVFMUnW1yHDCgoFulypCHmz2w/+h3SBwk10xWgL8pBgbuFSxWlLCtlGzIT
uEGg3rXgRvzQJOoQ3W1QO+VBtanhuGoISpsT2gaQEKINYxGy1HglpBcmv5ABcjGQjVXBgvfhu6gB
LdW5cCL2lEWC9/CTxemdWxWxXjH579KCaZy9zjPGyoOP61N9VRnMTDhE7byasfiJJUQwUsm9ctvq
BJEixFf0NEdrr541PmG9CrAa/4YDEgtmK6cRwlSO16cQOM72Y52tI+Ssg9qeDZP4L28guwPMsd50
kAdVTcj/2WbZ/Y+l81huXEu26BchAt5MRe9JeWmCKDl47/H1vZJ9h+9FX5VEAudkbuuSItH7j/Kh
CVCQC12VzkxC/tIHdm9aWh49uE4Gp5BshCwblpjQMH6j2Ae8QZ2FwFVZGlyEcpoxn4mph8QCmeAN
jh614HrJ/0BM5aQYEAyJ0Rs/2VIBJLeKHgNzgHVyg3wyCEx5VRFAcM4KfhI5z8wbBKQBjrJzEoLN
Vls5xIIz/MqpY+Sc0ewHNUO/OW51uzgWdnaQd4VzVmZz2QHSpPmo2Du8gRwR7NgRSqIqpoWUKzx/
6VB30Xm5BkUR4EnSWDgJIpgVDllAFlRm/N1M/YQQeGq2EiUGQRRKxTOSvv9H4PEfW3QYxACJkJZM
woQwcfQgIAQQEPGSa/aXUemW3mkGj5RD+e7dC2zaG+ODHGIzQBjTThDRy2NYgC3oh4KVAYYoAgSQ
4gC+vs6SNR+DDDvktO+8oEDHAqhDvJ56x36VQtk3an4SfXDwUFFg62lEGCjuLmvNWwBk2ufvaXAs
qQuwy8dq3FafVUN9ODx+pKlLsOiloaUoyG8aF3Le8DCq3MFdqa4FrhI4RB3r7UDIfmE/q01wjZi5
2/FLDimN066Mv+rhpFsEuNCN3mwkBinQ0U6Jp0dsLBx/MJg6WlVI9YoOTjWIl8YI2PrC4KBUFxuJ
V1O+ukG1Vrd6hQKy3RcaavYtTxL3wITllBklQmTBvmUHRAo13apVaAGv5+RUiPOJ0yQYzLPrRuyG
3Dy0Bi5VHvi4ar4tXRa2Knt2wv5cE6876sHZpqPJrkGqfi2M5nmKiW3S+P8mEpqOYH1NxEPvbE0L
xYAe3mTU5MKu2/opwVpSkZdm6g857CSlZtOL3JAmY95o84Bn4bqudswNIw86OVX6DZp+YevegwNs
7ZTlb6BXB36BJTI7KsEeXRC2+yNRrPg779ed+VLmyH9ZskVRwU5OOQ/XI9zljBguJ1s9+mI74BN1
J/M8sMrKQCoK8zrgaKFKPM7zS+KMy+RDjdDG+WRE7HJo4pIJMW4G9nMG5fE7bKF06mIhO6o8ooKe
KW1HM166FdKWf8T3yp1c1C0uFJgrk89L9HMZHEPBAaKlYD3ajVfCrQkmZEqfcMNwoxXu79Dlh5mr
KJrftS6PHtQfNTEPqnGtKL2vc3uleu5OVOkaLQQCOWmqWOdwJt9nYcoy4k+Zf+UURv7DZs+kI1El
6I1Acf/hDo1SxgjamkQe1VgEgGL94KPgDkArgugNTi4I7tOrHO9J2286T18ZEZYnqIksUx7UiViq
AhVUCZzUbQf/hdVD6A2yf2j6/teP0X+5iQQwtgAd7CpBUm8ZQFn+jIrBJjzzxQlA5APMqT11Twxy
5UaEa2pMXFyxbOxTW/zi6nP4AZVF6Js95i/Ejtw1AYColPRIMslcpJtS7QCTYLhUEX7fKRnj5iik
pDU3nW4L1VOe5HhSJqDPsveeKtPtHyIrXomOBlVQKCs+8JoDUsJyT3gD4evQuHotHw/cqdbon6jY
ROMI/CnWCMv/TJmgiSPnmevdHgGR7v7IQdg03lHAGEGqON1GcPdAJwSemdrGYkF6PzumXdYXjjCe
yoKarjYgHoJPVEd5wHgnghUj9nC10NKd471FQfPKr5gQoRD8bUeTlHCrv7KAw4kN2Dfy8CZv1IwX
O0UbyOYRgca7nO8STWNpP4G/ihLzOQZ0GVuaPXRYZW3h2GgBEbpMn6qZ7uE0xfpl8rFUQoMQ9BW/
kpzwGut/mqav+yx5Lh19lbyBOAODG94T8KVPvAIriZx9FtnWDx6PVZR1qxS4GwzHQNckgdJcyPJ2
ICNhCLMRJBJGtUurhgKbd8uONg65YMkz968MjAM7312bs4mdkIdUefRApULgXC+dThJ9arKiNyAI
NUWiPHSDW+4q4i65XzMbj8d7ihcjZ6nPRykmoKmeS6fInVUntQ5F/AbleNCU5BwXGsqm3mf+c67d
0Odi00XryyOBsnSCbMqjo6RWiDCOa0+WFfjZHPuGbBJy2nOPmUFJkJGxEMUwIzmXYuBHe1XZhhxx
sizXoU1JN5cGzJn/AitF7cYvLcNCTAY1iRPTC+6Lziq3PH13eifwkEzOLzWGTzFyOjBU8oM0ZjnX
wsWgboap2gIdoLCa88cCnAw5mw4WLBhrRXS4wI+NozGQFwTHuDcBw/IwezL4fk0iQUXTSFI/4x55
+wxblYLFSuYaNCCycZV/nOgVYYYAGINrbZjcgFmF2Ets7yoXl3ItCAhRcTbysmryzHLqsAgqgn82
ZybMo1EaWxmtZeCSTVoIR0Ro8jEKvtWZ4MyAQcncQzpJu0H7j0kts/wFle4sM6xdzLFzdAgG/D7a
3rJ/hfGT+MAZ3Yo84Q66UyKHZK6KOD6agV4TTthsqvYidDNhJTusmGI0YPyV35+lR6I2wfvkmw2Z
9h0Cgu5+TQ50niFZpATdJnp1AflDFBWk6yUlhmj2u9Oo/Kox0SscbnWnvaK+WYvn2x2TdcCUK9cR
JBjNl29JYpPUAXg8Yt3qPUImqmdoTkGqhGxmFBPlwSroCAH+s037HUmf4N38CmAJxEJ5kMxDT5zE
9K52I0KfTyG2hdlU/eeQlhBmnQhEWiT+IwkRHvQnAwnV5Gev4qvk0wYSpZEzWLERhYJIFBudrRfF
AueMYK1dx7BvX0abWhLrBHPcOBC/dCvBEXKtJAAoqMIF0kNdo4DawM/K8MT6jEVPNTQweF/k/S49
gE72xB6tFhgLRbmvnmw2/o78UHEuKOYfDoXZ2neQvqKeAtYXQlLWP3xKyEQpJka8b9OwBMLsY1fq
6bw7iZ3t//J5l947eFrepI5P1INboAQity6Z9SbCPk4sNiuZo+BCRkbpYahlPaRs9gC5wmppNP5O
+DENx2rUV7sOjxFfRqehmQMsh6mkXH4Gcp85R6BU+HORGEhonKqXH/JmdI65xPbKacHFGvLXKWhQ
8X2UVvpt2dMNE7ugz6b6Qwsq+SToZ7ileR7gMOuAyGw+ct/COr9ppn4nsIs87FUa7qo5Wau6Q2Tm
sFE4ZsW2MlKwE7K0U6OxjYJ0lWTdVuFVN0Bn61Ng5gRnrNpQQz7F29fD1mLq3CldIpPel1Xrn26T
XqrG1sAq2KXxbvG3GSfxSTIr8ga4qJ4UY9zW4wA5yHbFG2mKesWeN0QhGBpt4LL/t+XF7XHBE8lV
xtbbZIdLgbflu+9wiVp2+RLn85qc8IOc9ZRoC5/QGDdJFZhUfc/xIZNUy18dJMEjGioFi/tSQdIg
YB8WEZE5hpifkPxVI0I7lTtArhVUwkIC+8THAIYIjR3jXDSZVCCZfK5E+V4i31iZqOhBfSSUVVyR
5WQQTkrIqa19aGyiTklgCfppuwTztV9lQsOBI5OSuBvreKaGSXniMsSoIaOPY2Lrg0RQvDMUbYSV
OWbaLTWPYGtjKf+dYCaeD24+Q6YUCz9/bJDE9na9nOJr3d4gTZzRfe5wbqtocVHRvtYAGHqiP/V8
zo1DbFeyJTgb0+gESYW+ks6UXj/r/hk9iUiR5W0UiWkCOZgRhFNsrTxZJd6NVsEHHizXXjL9N2jr
bC4ug4u37ri2/OJMm5baoYkjgBftwuS0BEOiQ7cmqsE5KmOKEdnN0eTvC/jU0XwKIqhaNnvheGVy
JiYqQzjywscRc5CKIV0Or8xj1sl0TqlpAHVy10KyefCuUxhfA9dFN7RyaDdSHPKwG9M/2BqLh0BU
3J9GdrO+cqNGDP2Yo5BlqJGxoI1iFK40lII3Rh6GHeAb/aXjJwnB1FU1GRAn4ffDGoUf4rDkT0++
lL7d94TS1Yr1w3GEZwZ1S2DMhE8zfAUPxrfnI/Ot7rZghddK8lZzflMB152Ewi4uAyGk3V1FhIOg
vCZiCHWClKDAE2YULL7V9GMJ64Cy606vMKXZeKp70Jop0tjymxWehNjAp+rij8IrA6wj96FR/2oQ
N0Waf05geQPgsiz8LeYrB5pTB2UlsobsiEPsPQXlKchGYsVOouGVKy6oRRst4GPCmOiyCnhQ4gWV
8yHyGrqg9ZeiIEMYrh2lNTIUlA/oVy+WxKma41tpKNvYo47VqzY235DBfdok8ZrfLjGnHbuGHYpW
Mrhw9+RkAFJtCA5rPRCpSKSCg0MGpLTLDpgXNItflACwTNuAXrnJbSJLrvIoWVqA+MjC3qV0VxMs
yi5aWtva/HRgkXOu4zr19h6cjAYSQZYRpcoY7TT/WLFjyYDW4NPQ9d0QmKfJbZcO68YUWW+FPkED
OnAUibETqYaLToBeXnb5CnlAY9/oYoZHDxdBWpD0/TtsRJPQGngenbWwO+6gP84Z8cnOt2W6pFYx
oA/J2k23rO4+aEknmj/OeljyJcNAGP9rdZ+wjwawDJ8BO7yt4jDhM2LYkEtd4udS0C/TtM/18G53
36KRAuIGAEUdKE74AXtwCnrNoyjwt9GAPriXqGnf7Gh8jaZ9sWjdZpsI2smxLz2zRnONJ52JyDiH
6mPofwDTedzZQsfUPKJYPPnC5VzwIWTkwihN0g7sPjpVbnOy3F81Ew8kvihjfCGfaht1OCX4ULzm
wixVNOPOQbG3zluuYQA8HUFAbx3t5jujx8UIgIQoNihjEBz+gRZlwcTba+1SxXTxx0ARucz8pvsq
kBDQyYU4EBFATM5fgvgtgYLmpF6albVjE5UPKpj+xukZxFYgMwFZS1xGBhAEwfw0pG9YC+aMdjFe
naYyPgXPrdWvLGZEiAhN5BRnFSktrPLztR/rP5H1acUjC3MNClPMhzi4CH9llvnRgZ6TYU7Yqpkl
pibAZegJ18u3fkWWClGGNq+muvP0D1NZl917Sbdvv3YsY20ieBB+zcQWzUAkYIMRYL82q13J0kh8
+hyy3AN6CY4mEHiEikVm/pxA2jFF82JdaKQsWvvcq5g5oWQqTo0seOy6CZkU/KJOZ8T021lYzBAW
8DSBcNydIOSfcc4KWa+9QufJqCH/glx4MZpWzE0FqTjIPsQWJ7glkOkcDJDTJce/sZxBnzB32tXE
CoUClcwOLMCkAOmBeptcwPDoZqNtx1vEXBQjgEBN8WBgA3QQtU4N0o9arG0ajnLmANmc6keRV1mQ
6kzqsoqzMcF5IPdB0+CAkgYXHVQbj2jc4mT/w3110mx14bvktYC6gL3DN7rxs1MkSzGD0jQPCSxx
BxCqzOCAFWzPfgoVwpMAqM4KoSL+WMDVjjYChfoM8V3mZyZR7BwPsUqXav/VKkK2SYIm/xBji+3g
QFYXMbEbca3sI4pRfXLpva4/aGV2BDhZWzg+o+Ilr4eFwEki3GCKn803S1AlSDqHq0B8bWqYbPjb
m6A+1gClkzksZis8u9Xz/cexgGc222G1jEmpJVcbyIIPTW4z35bGvz9JUWr96ahVnz2jjC/uQF5I
2RBkHffl6WFM1HOdJBRV2hksokPYkhz/r0wndBZcVKwN1VBtfdjyrPsTLYDM6WiTsP8AXKyy7Aeh
tNxuPHy+hHYDVqSW+0gs2R73932IiX2qv/VlwGrc4pdiTHAgWAJkAfHUbnrqLyvl2UC+FOlIy/Hv
UqfISWfzPxLjsYAaQBcLZW0pdy9miKkvy24wIQIxjGBUNQlGEl4sHG/HfK2SSBe7ydEvdQzXJw9i
Vp5jQdZ4JvlSXUw/nqVu/++XxLZYlN/RsFTJ+gRsQrlzD1uIyR9wIMLje+QuODZ/tcQgm+jJmMSZ
4KvQQxzLfBSzVkyHBPmxl+7d4b2RYLy+OPQQcJpOCaxxvw4XPs9HyjaRdURripUMIZatMPSqv1oD
igmskNjxos2/ImTllPnxWAi3IP2WjaIeZdgREF4AR1QWOhp84RRiu9wiC74RaXp2C+3JNv+NTrO0
GSuTmWZEu1tmk38blKGD1M2WsdkdTNLRJuwKVvhTVYxrATG1usxQSIkebbnn2tO9QgOPnwhR/d5q
F7XhHAC+X7yxXsGz7Qnk5PLpIwYVomB5CPSqJ1XjT97jGk8LBL9F9EDpNFs3+BQCyxGeZ8YSj2tI
XHR+h9w34bLwn3qaDWRuqMZ5G8XVmYiQvXKNG20fc5pSF4AU79TwSPhuRl+DdnHKf0T3PQ+jz6p1
0eNLUaXUZ7T2j5MzBIrso6UxrFDNjdefDKwWyhVmfO/A5shqLBJSHUONnDXyhTJoiXQt9EjMYhOx
E3fT6+2zQgMPz40QbgOlCkNtHyZqVUv23Gj+6cEgBoUqdwPuqGZ6Gm4wU7Ag8pui6HV4JQjIBVvr
ma+iSdK+Ds0X/xvBwPgclbv4vEN2cZPXeM6+chL97obMgBIljvN+SrZI8ynwczZxJ7FC7soMPjo1
2wgTWI/2t9DYMQ6ntLTOOsmlpe2DgizTKhSDxrpXKxoRW4KX0q01oVnCTTH1/cGNuVJTfCa8EE79
3tvBr5DwaYV+jflXEplLdNEj9bxB/lTN5WP7DRupUFnT9SXVKvkV98AlCUmzwgXJNA9ISRiSG2zU
6QJmtfb18pHRQW/IV+oX/UiDeouDk8MADOe/AJ9kPlcRgXYeJZc85LJlQkUV9Z/IQSWaoFNWDvoh
vBaHZoyeJ+53DU5+8pNr+5313q4tnu/J2tksTXzEhlgJ5yYsm0pKc0JE8lPDBz/GwWrGGoOu4S4+
Ny/hC9FCUGPdqWflVoP3yF6HHMPuGG7KUVsKOMWXRzbxHGdAV8ZeBrbOsJey62FZ4s6s1xI7Rr2d
ajMpcOeDWfBgwPr5LKixSqLE0L4IDqQHJ8uK3ydy5PoWia9ZbNrZfhR1g0VW0Uw/GOMDPseYWwI/
H00ipGSyBsBMKKiaNSae0BGvgbe0C0ilj4RXxKQVGWJGHknDmFZiIRjwFjMpOPmutPGs6p8JUkp2
5o2jpeeUwGi3QKiQMO5/xJW7yqeSVjcPqoS7k7kB1kQmCxY4jW3SYyAdRamAOQu8A3OKRehM4fGH
qrQfEEBOag3pUW5K1rb/L1e1bQhCUgXodegH4qd4QAWN+grBQPg/EhxetYqmEbaU6supaejh8oVB
attNlHyNjO1Wcc6R8Wtpuq3m/JCToGIS/Q+iHw8v6jyeGgygFllqfq6iId/prCSZL0CRwJ2zboBg
2gc1nm8O3BjGTBQS7C0RlqK8x/9tLWRc6R3lxY3K7UgU4Gir774CKGyQDmSYOW93SHVoiC3OZ+Rq
nt33UMF8Njuv8qNABrIAbxWZxD48N0E5SFzMafhWjKHZhhL6ya3cuksoQaR5cLekXHCRIfeTj9QH
+xTYuNVx7ZB1wdt3dy8O4FrhLgXGskuKk5Unsw0/3BTDQHlKRtTdO4+tJ9ZWqhXurC47ur57boL8
Sqz2UqYhVQNsjohq9nqfXE5Cd3rME2Qfz78TxWoNt79tzge1q17mKv8gh68l1XNg6hXroOGHP93U
vFfVvu6yJ0LBMpykWgckX0b2ggQOfSg5Cl1RdfQYHGs7wuJn5D8S76ghRNfvs/w2mJWj3Ag2X5rY
LhKtePJyDLut1i3TlIMj3luDdu/DCDkKXFc56cBTfIgJkvYYZqoNo63MR33SIOtOlqnUr3hbHcuX
E4QYp+Kt/AYO26GekY3HKhyChXPoXhL8CwzNO8fIEZWjiDKmvQRKhqGBvPfqCz1ls4lBh4ETYFU3
t/LXS2XaNGbXasKGLwodiTyAIBn8YBkA42jZSHDbMuPigHEIJv+By2fFLElyJIZBF79M3n2TfA27
AXw4Td9FniNXch9w8fJvEne68Jx/bqCtk/huN5JBr0ENFhkfAQlbwNheQtXi2neI6gzw3dS0dgSP
hKatm/CEWs8nrpNLSroXfRY0yehjhAFs9X3a6iHWppaMUa1hbHO2lkoam63G731dvgUE2gGEHVwb
8YC8I7x+a5d9XoS2KRekxiOpIKGwSdUpdQQib0FHO4NL0l/o7LX8Vs3B44QcqBDJHcIdN+i3hejI
AZlqOsG0m8+P6331PJWPUeg+ORMpE5gc5dyQY7EU4qly9W/5LwQ56Mxwq3BpQAuHfL5FpLym2PXp
Po1lxGcQTocH01W38vvYlBeF0YdSP4na2sHTxQE5UTPXe3hw74FUZaT9FIw6oeI+E0cyWuk9TVMI
+mFkaGU+bcx0p9nBEU9v0yvLBNOgGPg64xTZztrVDJOM6uGhsmFgFH5EZMBgT6vaYWb4RQTyVmrO
KZ5/Upfywsz8p6rdsk4AkW0gNziSjGk08E+p/j1EW61V6beKVt5Im2mZL3rlMGr0AjUrJd+ltPNB
JPi0IgVkdASbRHOeErRtTmCu6y7Zz5lfsroEfFThocEjEg+/at9sAaqRvZZhdZMMti7/0AXtm82d
zaKqVcoa5EjV3McqI2QSg5JT/kq/j5SMkCRFjF/9InUZ4eA9peV8sHtrnRTTNs6rtQGNNyn3RloJ
XVMBb7O4XErBuAMHb/El6Zay4zmLGV1EP0uo4cKkzEo3SFZRzQQDuLPsA/FrZ1vDIT8/pGe1cPU1
OqWXiZ07D6trgMbH77Eb+0IxsbkYj5mGJYOM76JEV+68UtG1b8v2dbQA/om+rILpXBWM0ijOcGtV
33pDTLtdjr8C1nA9xhyudkqyMkgWt6Okj8b6qa1ICB3eVXdcjlCoevRPfNim9QIJX5LL183ofvlw
tD5dqFlLlxdCafw/HEmjOnkLgsQXkcPdYhHd1FbuVVfpdbbSA0ziPQjEIU2lqoILo+JjX0omjbHu
MO3axDMr+AtqJdzGJCLSLFC9KlNPvhZKCpitgdmU7oBdyxMot4GT28tUwJze+gw0rHUAzYX5wvm6
VthuJrVtSaDGGBnm+vPo579paO/U7GRM9qsflvBCs7EljW6HeS1oD5iGF92wdvlViuQSqsm5Mv/l
Cn1V9lV6f6aY+l9D5yDPqEifdTLVwI7lFol4RqbOPxgpy4d1qDhXTDX/J5yHxH5yQvejthG1ngCR
YiovW53sroe+jDdxCsrQTlBB1bQdUBmn9sdsbGL7Oax/7XXacluARpXmBVxzGPNNXk47x3EPvWGs
R284lmP3EzavvUZT93TDCDP5GqdNIMSQwhZauhOQSLqVaaDLnWu5bb7dp+g5fAx+PKgjjuA3mnmr
Q8PpID7c1jK/pc2u1r1b5/w0DNhyUuuEBKLRkk8kz18bEwIOSSNFYH5FqYpz6FjmYnR+unX0bXM9
oV+11DUuvOVYD2uvvvqESVjdUXXUV9m7SZQtXbQL3m7Iol151kj4U9e2/teUpIo99NVR8Kh+eB7m
mN57c912Z9rK2/hCPJcBJy7+YTENlew+o+6RNUEoVfFWd/YGsn8scHdLBilDIGIGCE3jCFLKBV1Y
f3p58e1HUQwEpXHNKGlSbOMj4ctCs8dVSkrB0dHf9bI6I8K+y304q8o/EaWNMe8JMYWSNeQYYIgx
X4NzNnvKo/hKO/Zra5IcUpBdosMuWjZtPVCYSaM4KtKecmVr2fQCyjM11OXmye+utKnAF3YhoMKs
nFXrOMfJXgzXZAKQ/BAiYvQQ9fG45PX8zERKtPZRjZx9p/Ix4N1Be1jp/mXwuAiLRWHllLBgCxgr
0hwtfSMJbizdIoXLh45ySAbsejw3w2+CQAz1GxZxaCbiyUkMrPXD0OTHbOTpQzsoV+xwE3ob9kaG
5zpZqfp4jHM6L2D4fLYEu30ioWWFYVL+JXnSmcCJ/HYBuxpw77whrexzTOMLetF1GflffM5lnu0H
/5lY/3XoYr3FIzBic2ta2kA4xrObRB+MCi+/HZGLP1Lrkm1Lom7ACwqDUb8hG5vfl07bbIwhv5Fw
4LRJiXpBMqBF8SXBWuiP3W0mZ0D0QXNbfKv9U+nMv3PxKp9vZCSHJI03msv+AUhS1qc6l4AePnEW
KZZeCQZuppKQF8YEXhNOFjv1iJoJP4jUVLFlSIys5xFLWmcnajlGakZiYMjA8EjSJmgobXdcLphl
408HgremDnrrxsM+5rah2WTGS+ExM6LYPScjt85Ivpa/HsP4vW2e0UeAow92sKh8/Gm2/W4DXMjd
rzOeSLUaQ7NQYFm7Kui0Gds2gqT+MpN6P9Xt0rC7DQaQQkYu/nExKUhxpO9x0AaEAZrG82jRlBbx
AbA2DggrJsSwnjtshejl6I/B37gtCOtYGaNFUqB75v+clQKq9+rkJvJoaLyKrYXBB0FFy3lhNOce
3lnVu7OKMUQyNwxUT1lHmeRuJpHnuW0RALEbkDJA/DNOGFQ9N7t+Lcer5GaYTBQpMW9eHf0Dlmdv
jX587yd7L1/rf3V1rXSMz9N6IkeLTzY49Og0KGzEd2xS+DSHjxJjdYeHqN8ckwD9zb2JQOzHnSfS
6QEXLF8SQy13M0dlXZnyehQcZkrK2zTenOQ9zt9a7jPpAkDcav5gXCNH4dcdptcY+1LhMv2S7t8y
8SkqgjpSbbQ7eot7Qx7CLP/0KLcOuQolsHO0XiSGj6xOxsvYhr2ibZRRc10TapkiuNCQ6eJWQjNl
iPcHFFtOXYZVjPDrznod7WRfwrwLW1EAQvfgwBGtc7N78CswhOZXzMjzOH9EQFDoBBrTPETD1oyv
CYOzbRMSnlzzRFt2vveAU4ox9CbZNUYTXccgefINkFpEPm7Erj09WmG9cpuC55NECQjskjtIjN11
RdxVg7TfuVKhB/JKjEFeH1zmMb9MMAQhRC++iKgmjoxvyV11g8u3jYiaKDNELW7aLXwk/A3MtO6t
NIKKuhBn1zysJsJEePvMCAc6WO2MsVEZ2mWiJIe5IKuV9GADXxfPqO2s+uw0UX744AzJt8qobGKr
JqR6tFoslgOzz3isEZFILkqDehhQmogHnTeaYIjtkHyaFCP5YfPSgy+FPDgSTwkYDKjHcxtvCG+U
hAgze5S8cMQGCoPm6Ff/bHpCyZqQUEDiEY+8YD0F6nqRQ7i4Gyx0ro9fDy1soREb3r9HmXHCdLD3
2cqDGOEZHd5p9QZi/eJo1Ys+mDefpZJsncvo4HCNaP+WbTTpX1TtvRo08uiC8jnvzGMT/upgGqpV
PRhKuWsccuxF+lq1K9T9X03bvnlcAVMaXaIR04GVcJbq1GMFCLCTVzI5qcHrbmPDY9ONeJKb1yGs
tqPHwUAiOZtuFtdrRcF3YL3lXXbV8RfSWloe/ZYgCapX6WA6GgQ3URD+oI9IHXk7+VT5KMtqjzp+
CWVWl1vi28fUPowx+KKao9iv9BtfSP5gQIBBd1ikUVcwmWIpFHGVGuv7rLwKYjx2e42uC4x8A09X
gXlNYPUoMK9B5v8OyADt1kTiJyoppeVjo3hgevECi4IHtJT1xqTOE+qEeBAHw26y7iJ0KnmbPDUo
uiXfXHIUE9+kSnDXDh8+Ua3Bi+BJGViqZPG5FjVEVKinQFZZiQQqNh7siaSFjgRZsE6lLJaB26Du
bqiK6P0n3SuNhaHNByOsDjikX8zuUkzFjnfdGF8199MtX5xx4EJ3sSHsra8oPWfMo13dfJdUz+nx
Us+qVTKcJEYuJR53YB5Veg3a0wuxJRI9buwIpGGwMta5x3dl1972brAGTNcsE6gHYigNlmblxqsQ
sjZc6xHlaJxezrKbx2+jqS+aQu9jxR3hmfM+HAlgNx3g1SjZiK4OEiSo3pUo2lkA+ZCh6A9ffMK1
Stpy/QAplDU/o5a6TFFxGFNeZKveI6Nu8dGycyxM7a1orXPXj4/iJ7SsH3JjD3M5PTVpftfUIg2a
meNLJVvOk7Wjr+grVUiqiFSoKH1WFl3dXr2cOaWj97BHHUyYBQwibApYwKhN/5hpV5CLt0DFgWu/
T0Bt5QgoTvSH2TH7lIB+8zIop20gw7sVkKzZLHgXtvzbjjppJGY0h4wFjdxHo/Q44LDvE3sj5lSW
gLWPYlLcgQWBnLN+zeqzg7UNQRNwjfdbRzg4k+yWTcZ3F7D7MPfMPrVUqEEiSgNEe9rEX0ikz2Kc
NA3vUdQ1hOYvXLRQDRaAOUVYt1L9eWd648GCojWS9mWmpe4Ojgl9CAvrB3P+oBVnOcnr4k38US6Q
C165ER30hLbM14P9vG4M7zJUf/yINUb/EEKBSxsJ8uRnjNvufmavc3T6V52LqzG2+oxMBnj2kMGP
Ks0GLxsBO2r72RDk3FYGy4K1HFRqi9TvsqT1aTzXZcyzzTBmsnxGj75kaIsKqIiyY0sGReEk67w+
3RM3MCQpFpOOGh6HwTi27EckOOEvIZqnOzMQ3SaS6Rn2FhXuOFKVYslmUbRjglAjjNHqIKdIA430
TJEoBJuSwfbBsQLiDb1dRX5hm400gU0LK/PfJt1Z52O4Q57T18aRSjV/0MAgICyLf1RJzdqDmO0K
xAYIQOq83NE4nLCY6/amT6NVH3BYrIv4MeYwGAeX9Hr9rlSqNMn+Uy5urOq4K3MAVxtou7+KXWqM
Wasan7jfFPOF+9yzbxAiO5LRT6yThDt02AHTKKTlWvA0vjqu9RbQGW3bMvO8W9PHQF7IHLS7z4Y1
3cMtDAFNvrhJBJ2r1u8avlKACZvk0YjxSrRouuYfBMmHGYnhs3XnJ7fcTTO4TM2w05ZyI91hZVNK
6xfdXvRM98RXnokMmQRCeAPQmZNeSW4eGuiKDjGTLPrUxhYfRXQ4oA2WJ4gLjdgTmTIYe+RVccAL
eWt6RDjNPYnq7JPGEVv5mlw/7yjuvKz1z5JprvnzawAaKbxdRpwYHvfJRufGteoMlASC5UpoBrF0
a+gVAdAtFPVTWZztPNhHGracDCyN3cxStUWFmFZeMZ/EmTbEvhcjRsGXp0F5Vjp2en7kAIWU1ByA
PM1ihBksdDdeevJQOlg4SVytfOgZwZxRp7akeMLEhcBW/MIo3CMip+UDs0DYZJxOW+uQB+8SM5Aj
CYfE8tF2xoJyJAHJLk6+LCj5jTX9MUfYFVSkJFNy0vY/9ZsJa5xpv7lnbwurOhg54LgGJldz/qhE
GEAcF065LTmPA5iwmp2uQwBKzyPBmcFuwtujMKYNmX8MSJn1Morrufzq7MWFfErcg2gHMsAh1lA5
exKwg9AaV1LU1TmbCAirBRideY7zIXo04C+V6UlJM+S0oAPFLSFrh/aaJliNKJ2aCUT+MYTxnCih
T6UaVVsG4T8k/UYH4o3rxqn0RWeR1tRN+O2Sq02reW9QQrdSw+ghrk/ddFJdrMjtCVtsb90XDR7w
O3o5UUHfmIumfosGBHr2Z4J7q1La9XsKgNTzHIUM1y2dj5CAG2X4C6jC4utQlEur4n30dmakX1yQ
txGTg1VzivADTNvc2kQBJKjVM22v8jwZZbBQJmOZFB6mRLKMhnAxZp9J4Gwngj2aeFOD5PcdKZsY
kjiFnSraVrnxmpN5z/rsQeOT/7Z0nXKvJcOqYTB7sDpzNU7FxTIQBOsMNwNlQM6l9EFbPuGTtTFb
t+6rqPoI52NPUc3pNLbNEiyc6gFOJMDNssP9gnTLDJYlmCqicW9OD7YOXqpQuSmzaWssLaW4Tqaz
lq+ibZl4CGrqypPzmeUXhLuzlqwN3otK2dR0CDvZmfQe+LUqKim+YZYv/iqUBRWDdY0FxUHkNIA6
az3hdzYmLKgIAPIm+4zDZaY/azWjP1EGyTM/o44es21PvRVvcDK/FLN3SWPaaEEb69/cNUlD48GK
6GmgDypmvyr6lAcbG221mTx/pZXBzsLRa9L5rKITUdQNexvUzFvFqS/19hGJDnurwRawjxEnUgc2
chA29Xkm2X5exyG9fDPo4q/LwCPmd55kZ4qo//u2hf7R8I0AsCWiaYCVsvILf2+r/ubRv4quKgt0
gcFHQdJMP6sLoyr/Ve/vIqZQQtRmDVsz4YsbO70N4x+yvp0D+js0B7yISYdXF9qaNowSkut/JJ3X
buNIEEW/iABzeLUClW1JlhxeCHlsM+fU5NfvaS+wwMzuYjwS2aHq1g3h59yey7F+nmBDzCAyLi8s
YZDPZZINcgRsblUx+xr0xTS8tyiyK6AlmDJSKDqpxxJmIU5WUoejw0fUYc4h9hvn19F+jx0oWtBA
NeVbM4ZDjrs5ItQB3zAJ2eABLE9kSdoMR0KcafIlQUzQ5zbC28EIBTRVDwl04LB+SUYpBOWW05Nu
Uxk/alCTjYjAN2JnRvV04kZQ9Q8lpvkMh/5VSTrg1AmYWWMfYdfZcYcwupDNt+rVy969S3/qEuRa
qhYUkBs6oT4nAtv+kUYTAfOPkqldyAhZKqmjCrtSOir4Z/ZrjBxOJEQlJ9UOb7aHmC96dSNWdIDJ
bjw5UEADcSvDdNFG2ouBAbdUT7gDF4I9/yu9S2fcyF2XZF+X0AcLjX0fMWJEkzt3RKUG6wGHq372
vtQq+SYIYxfmK/6RbDmXHrmuRriQJ7kZQ3GV1UnyqEeeNF5O0ktNqKQa434eCDiw+ALA64EEAr7l
N3ANGURzJi1kxVdgS4WVRmcj5KSPkeYFDtypEC7zhxRWGdzIefgQ2XkCO8jxfIeVF0PLYvfHHcco
hznvWydhuTbwAuXOtZ1kmSiUaXBcdaa3HOfSj8ijLwCdW8FSaNQXpXDYB4RQcW3OFhRifAix5pR/
N7abD9viDRT2nkiyg9qnw3Kg5Y2HaOn0Mz0pZaIYMc/QrBU2EycLGldHBo9lwkOeP0fOwsbA8XM2
/bo8h9Q/Af4sKbS3yN0nCouCyjUvXWRXzcbFm76BOZqX9boclTN/Ah63E2OqFX/hw+TgPaWLSz8t
M/ZkA+Cp4JltcIwLl9FVB72bmZh9bJtbAt7cQIqQ2zGU4plPwSx6IrW06dFf5isqKlQ3mN9KlUX/
G03Qv8Ndw8UPWJPo9laB7jDPyFBTz7d6iLrUk5NDau484UQO7fkpLvuTU7Un1/JOXozxHaw6DZJO
z+tp5PjTeCZvjF6ysY9hRIVV09QzQRm0LyexllCu1ogcdBxu2yn11cBexbbKMYUMdeqza6hHh1hP
LjAS0OHlwyHrCQ3E6pUXmBIRgUzLpf0ktrRQw0VWXFz57dO7F+5gQOQW8NAmDtr1BBMwJkAb4YKN
LASeP4MUtBLecG96ahkyTYObjncYJ7eQJ89qrM+F091zMwFSM17zETOgrAD3B8Ov2kv5YZrYBfbJ
poj6fwVpe4HG/nQoKchYs56mscdJDemvXuxG1/ugeptyXFOG+J5Y7t5s5hwjdHcfte0+ibW1Zthb
AkZ0QF6Age6pEDHmiBjvoeMclXLpMdhxMKb22mw3D78GWGqrvmuY46jaNqSkdD6VKYVokZP888yI
vMm4gCKkGVCYLEJQyc3aBiOMDphrzCP6RIYCUHBgXw4bbR1JhhP2NJBpqxEtyymjhPBQXbsC4icu
4w1pIwrKjqC4ZXhFN9GunwN0qBtKRhvgBleAwUQbhnLQCpjrO3DpGF9j/YuJPRAxgWJyVs2oK6o5
BUgqu4WYq+fAoiQuJqovNwGDAdlXyxs45YBkxYfQbMpw5wItuSPWNLO50NBlQV5ZpFOLjeND6dCB
2Z+e+Iycs8vu1rAmSrxlmoX47JztKoIraLwOY0UAHUyIBlm1k0Xn0nF8oOwuNxcZQdYuF27Tdzeu
M8BJ4W37MN5xbXb6PbTTvYZVHyTAOU7Xf2+aGSgxRbhakayonJX93MHo83YDPTfsKJHcEyC0Figy
wUxuwMAWKwhKH1kVtAD0nnn8e9T8mDLYTNrVhYYDY2NZGug6cxm2/ef4L7fLhJdrQoQsJ0HfxLec
CVYqOmaxO6PqXqypXdkWPMNy141+pKRXGsmElYMHLhyI1cAxluLtCWfdPFrZGkczXCCBZRy/wlbO
CT+9KDsQRqTYm3lwBhk4JtO/5MIM4Zu0uGAl1L704G52URvOOiXXdziBXGdYplkCQBBk3okYYhNW
ajvxNNiiwpheW3ikY2+cp0wzn0zKXbVgokDfOzLUnfyKxiEKjohMqQFYmrO9ifFpwctyinz4tHX8
ht+/DSort7q2y6nhc0bdDRG4KzZzyZYsaShgxWAt6OyNfTStrE8suLs0Mp/CQNb2RMsnzd+gHMa9
jRuA5nb3oT/kBPIsm47xaZJyQxZF7udSDKTPXY/ljgEjFKsdGyawSW2lsn2TiFubkmG0bvOUeE8N
KxoD/byMgTaJ1YW4cbcNzIYdjZuaKaVJjSKgJqY4DYz2R1sqe5v2RiVBKxNvKGcWkYKvWBngU33K
xwevr2l8oLuwgsUKg8DIfASrOZoSQdqXN6C2+WTAKJmf5Ume/lOJT8xRbS/s17h+m0Dicl1KfJA+
VDnhmDfT9jsfbgIqn18D7ELHt/qFp+qoIW8VD1ZxjMStsrmB3R+8nwk0CLE/m6M3jIYHddc0WFbY
83KsPmSWusTW7fgeJQSOCg5cqvRLORcvMPkB8gi747pj6MSn5nOOlAwet5oQ2J14lMIgYchgeOrF
azpX/+jG1+gkwOd1WOa8R5iZ5S7mqfEBs/gIG9HEZs4ciyfLvNEzYyrAHXCR0e/4n8Bt6LB4pch5
atS7MZ4HRuj9vB4r/LCAUqM7y0jOowKViZrUYsDFRn0D1s4vLqY0PCiPio3V5ZXdK7UrZdJACaQ6
dGY5Np70KV70W9tneYOye13oxbIJ0rV2NWLc5RjzsuuS18jdiCpa8YPIed9huLLQWxKpFAMt57TL
4WoUZAtOc3PglcCAVV2W1WzdoMNAop2esP9qWfiM9AHApuagRlBg+18eppWEa8187+AjOnRe3F+a
gptQaP8txdr7xNGj5zWBznmAeCb2EgXlNx14ph5GznivQ872ztHR1CE8/Q+p3rQbxojtYobMaoYE
sWcMVkHyo9cZTJ6jtKcvzINzgv6ipyZjLJyNB+J1tzXVRsITHaoOpzZnLZ9FqHHu0U2343EWBC4i
lkWXnsE3oo5LO0LspS0v0oNdG5q4Oi9sWpgM4HD6qsY9mN5Cvm1ANupaz3x3IoHEeis3nRK3HL9E
o/TWqRPYqfP0I0qrcvpREVe25rrPlPXQUFBruM2FNzknDytlnfZExMxMnBDmVhCN+Uolo7uBq2ni
KkqId7eSXaP7Hu6+5nPIvJRnm3utT+vdAeU342bATIktYCs/cj1XwMxcgbSwfKkRQzGW1DjCk1wJ
WE2eyy1oHrvhYQwUbxJHhaXFHgrKBwe9qyDxQh+nZiuyDELZttGZ8jdSElGvYfxhqT4bz6ouCV0q
75gBCrZAHtBNnXwLOJ41v9XodRJqRrpgbIVjhu3HTvwKRqXqu4c2HI5CKje6g0uaTIWponNvw6+N
jnpubXX7BDZKCbOZ29a3rQ8yc3YQWql0j1ZxTHKLy40XkklmH4fDZFYbHXoaxivLovkx2TWuzI7q
IX+NYlmPvxMmBrVs6ovutYFIk83xZobKCQjBpKkO8ZdB9U0l5VXoPRBNetYnK4MlEWLZFJsLvqj8
23K6H3VmEKD5Da2CxRRDQjCNwH0CgIiX0MYnGAhrWdj2zGg4gOg/Zc5ejQC9avdIFfcpwIxwEO/D
WTOllpc3ZKj9Cjq23A/Qq2Aa5MbOlQzq8DcekqXHoFF+zcgKVjblj/wwDW5v0Kygbcn7uxTmSXL1
8pI4Wtveaip6pvQeUBrJLUBz29rGivjAkvQoSKWrhMfDdxyBp/TUOvRwnrSRqHMLg38e1k3FaFVL
TqF5S+KzQLsybnvxyj8B7El8PVYJdM2iP7QKQmIuoBxkFun5Ms+mFQwsaYhQUTJAJJOVnRZY66p9
EaBLJt0o7T1KiIk9LAIs6SN4XgS1dyOEzxIznGGTZGIfuAxQ57NpVQ/F+A4tZxVB4c8lqVf9QeWo
Y7ajDYhphxFnVsaSdntKBmhIYehoy6Sf7n24t2NOGFKdGiW4WPn8JhEUmWlY01P1qvZVVPihzTql
kjEcRRFdLAoAJyViqkIRUPQMkuyDjYWDZXenPPYeyAcnSAp6AhM6U5BoWfQ7KJUEdG1l6jZemEEw
wUsvmRU/RXdVYbFpJgTJNfm9bepjIGGuQsk/DUQBWX1VGv0zgYZUY8psVPomkeQJgbUWLKviPASv
+mzfcyYientrIPPTo8goWJPgjoC53pjfK4YAQMESHcQrby1REweEuE8IdoyRSb0bHeNqpTuyz6FP
nhWO3jTcRnSMU91dJ7K5cxzNUlu6A67gwEG2dNdwbvHpXJM+iLFbR3kmWocICguv7z/BolxtYGBk
otLpK7mPXkiWERJ1w4Z7hWWuUyCq4es8ybdTwyczImOZ6RiAx8M2NQti+6JP/X2oeT9lDiYGhNC7
3x0ApTzTxvaswgmn4bNL2EwVgTEkLaDzKpwHp2oihlOv/sziHHNR6PFbEw87DY/mFAH2DE9En38M
DOISv5swSuFy/TsP5To19T+SFjUeTWsK0oKbJibg9Okovn7r7FL38YFtunKgBNJMyLSp5JdQSSl0
JBwFAAY3edJIJZ+UXgk3xWAT0aVKnLWAqkNwWfRHBTlLqKxQDgXifGRaJZZ6O2M6sfjxzuBq4XrP
Q+KoZF59cTLfK05PQ6IIWDQ20A/nc6tAN1e+vfo6GziV02E3C3lTgKk9DcyH4F1Vg3234nsdezQn
iAp6Z8uB1TA1oTyPazJ9ubPz0t70JD4bHgosRPQznvxMMHJufgExgGNZH6lAXdyYn1o9+KgUSeZg
h2UrNPvErccBDdw0bzJ+UFGisun3SI4WauO899hUgUZozN6YextcG0RfQcTcuWoB046mB/v2sMr/
deRlkJ+jGqTmpuNGMKaOuX8MKyPXWll1MFcI6N5XRKbE3rmZTJlM8tE0x7ndVOlNtiuyK2EkZsNF
5Z7HekysXE7HuUeIqqhb4dX4DyRbRzZx5adtFO+VQQYTd19oDssAI78p6X2vfKDG9jOmWKbbLizc
FajhXW1az1OJsT83sgv2yFmP4SsHopbCRim3lfMiQ6SZM1d9ulHCjSFpLBjPQu5hZMUmto/KmEoO
lGzjPahdoeZDLFZhTmmcV31/z/UzSXPypslklUDjaUOE5iQvByqqINt07OMIdgCiQ6j/J64A2Z2y
6Cf8iVuVlM3gxZmMxV5T15a2ri37vQ4vJQ5YmQQZKl8tGCxyOjXBu4VU3gYocAGkEq6riQF/6jHb
A9YW7adV4cNNO5iS+6JyIYbMaXT4FHmyq3hSfy1gfBI4pvXhZabxsPitNx2UBuM7hn/Rc1LBOatI
ygKnsqLuoDJvj/qHQO04EBTECIWE2NZXrHJfQNrPPaJofAAcAUs7jDFBjvewSsLsrnewlqDyKQg3
dL3/7cA6Cj6163RPeiPWmdu+UGxIFLwi65hTEA+YHefSNUXOwhQCu62toEMt25ppO8IDBks64QDY
8yINKbmnO9KhQ9fYMfZYKMjgwaroTGz2OTnnVF4Yv07pieJZF0y9mAcb+QMtg6QMPI2IAXEBbNFi
pw63vsVhb0ie/jknZ9d1jS3jBEic2CucQfQKLzjS3Cp5tuSXAJd6gHiVwYnIMgDKeT+E+ksJJw00
eyw9v8k56fqznMo7+nRJtbVdWXj+BYyo8zVuYr4BIQJQVrofUoARxVbF4prASgs0oq2sn7KPuAyg
Yatt8RGXYuXkAUTWp5a7XmL+41ElXK4EmJZtMto6D0pf42NXwsVrvgXSnUXv4kVR/5QgNjlEOZXZ
ZEhChPx7c2d4M/Oa1dadLGtaKUO1HeOl3nx4s4M1E7s6i00459O8lfUIKTTmtAlwsKWZljdShEER
UwK1pGhLf2Dd0yHmTsBMwr5gjfvEaR21loxlsimk+UUuiEYj7JppdPPNe5QsvzbDHwjhQ2ZOqypx
qcYfST6saSrBMUb4ZbLqzuCoZ3IUVhisUjA3EtIbKB/47aJyziYHT35e7FHuQfnpaXM4D2IsLwIe
AhkRGR6M0Eui1UBHUE6arIJNJjvDxMOioTG45wzrlTgZ/8rBG1YneM4kgUp50ECtkOd47DW+JKrI
LZRKwuIPD4GWAwCv/FSrR04/RemGswt/W1LuZFHIre9M08JEpyv/aMDdAhoD3bOI+23Ah42Ysep9
cu1g38s/IMEUG1eNJxVafI2NomxYuGdktTew4UF8mC7o1G/uuQECymSxw6n5FCXsPhKGsozEtid5
QMhDx0AOgtNn4PAZoLAAYMzqo3Dpq7DCcL1sLcWUFKixwgKnKXWd8a+I0MRvh9OvMWNhRE9B+oj3
VDY3xvQDstqsKIgpSJZFFy15SXhTY23C7Ds+RzVDOd2Xde4cYovDZsnGs448utSDtQZJWkBVlb2Q
vF3aeCciBQ0SNUZ+IuARbjSz7jvNtYTSPO02OigOVF5TtZuzdE+zqVEkyWbz71+BLRvUSTXc7nZr
SGYtlRYEq9uooIMGToq8rxoN4lQSKdYZPi/KQNbVjdNBXmfKWC+pYi0Tw5dWSqHgMfV2eMW/+TQw
yrbV4tKn1QZm56eju/vQ9e7RCNF0nl0orhWM0GEvtz7GS4gttVVREe/RxUvHRptllFwwwqTisI+Z
i52Hx1xY14cbpmy3NgP0ZHoBqJBL8YkdZPOCBmZfTMz/8oWHcLji/KFrJYp51FFvjuAXBq5S3kov
tCWl9QmrHmlJloh8a1QmqrOyWdlRcg4oyFeeDgg+gWcNGXb8Ud5Q0Ivr5EGenJoP9Z/SO6+yBlSR
NhtDd4vT5FWbDVxFAUanDs+0lB9Iw/fo5QxN0anIOvVSVvFvXj9XzAANj/82IzdIjGZ9yKOSk9fS
Tkbt3PIgxa84eKoI9y4nnlH2oo/tDzzYFZq117LGgyhe65xEiTlewqY4SFlRWt9jUI+wvYWeBhCV
HBwoAJBD1rHEq5wv3YElwOy35unILjR0+q10kaE46yEKZARYRQUOmvU5PCmNQSQuE5SyWXKgP1G3
kxSahS8QuCG0s+YLOFQsNho6CKLK6O5Q6Xu5H1cEknDtuvZWDD1VWfjiAvFLMGomjthw0hd5kDkE
WtgZlPqSpDpfChF6781CUAKhDbbQsS+xECh+VHqO8i2E7c4S9zAO5aiH0NmTGa3uLHqiASqLOTEf
pn2xDA5OeLzwNgQKeHEepf0V9hODF27m5H8JuDwThxxItUt8fOfAkFRJMJl+4UzCLVpRVge2irF5
f2QW4TLR6U1l4UiTfH5CiX6Cwh4GvQxRcvk6vMOG3IXprhR3jbOFmoqk9aeJrTdzXaCEOOcthkOk
D0O9Kp0QYpV+5qnD8Xa0rca5UlM8Sw+rAOARM6C0j/BKGo9yQoIRk8YImGSF2Nfbk7GVaMKo69BS
9SVnPbt1M9KYzlyILrbI9Km0KVi1Ix04BrTAQUvmkRiu8tqWwyz+bxnqXKZnGUdUAa0YAAmarp9A
99X62OonLwv3OPUsaQ9QAyxk0yzEa0wiZsyMQL9LPD8LNOSZv9QfGLDGlBQq3VmgiCcOvZ9eLBNb
W87W0QGxaTitLH1FHghl0ARLrzBgD2JPHRM5rICAN6jnKgDRmR3NYcXxr/Cx/oKMy4djXgZQK9QA
vXkPcixVHHADuYCJmsipO9tphBVDvkunLIF/PfTDA1Ga4yc3psbJGVPk1fHFzHl541vmwOmceX8N
Cipo48gC2/jB1RU7ELCgYJDpFl5HevAR6lWlboTxGhU/ZpBhu7LywZMajTtpZ8cjBh7PXRQs+yqG
GbKVuKCwdpIq/pwVwbVCgxUbREPrtyp+65BVdIzUOcsq/Tr3nPysXZH9QfzuFG5R6jYdz6PnpPpR
x2StRqwua8DWrniEHPGxCzAqG0JmylPisoHqT9c8ct5TMcXqJ+4Z7ApCNWev2HSY9qONg5DIbOro
EAXMj0EkCKg5SEexj4ZKNBjoRpnDdOZVQ4vWM8OTPVSm7XRBYJ9EvGje6FxDHCM7F4I45Y4ksgUc
NjVNi+e91ikXfPkLlt7U9qY2xR8U6rByG3F3TITz5ROXu6xg5LWlQFpLNYOEIrh8I6wQRGRWsLbm
6BBG3EHvFWNJPLJwRIoFQ9M9PqYM6gCo2VKWYrwxYvlnxWq3bsO92yIuCfgulaeD9ToHS0vhHxfb
uNv0rbLN5kJ/qhkgau2Ne3Yoxq2kVXqU+kNEWcudq5TPWvDM8G1RXhQdhVX0mIqTQyURNM4LltjH
wnjt7WDVQFQvX9AScrw2O0F6WcnklmMeW3tXaqYdaBuBbQFa61ugmI4OfEhz8iKwBWpfAMKqeln1
m4x0JiNd11Dip9Fe6Rhi1BQWDNcUSs2MqjkbbOIblXMyOawnh4p6MJh40Il6MbuTzsU8apl1yPEb
gA5JkN+RqQnkqIWDDlQP/QI2Di9p4FNT+Vig30QzwEcBuR0g9uY1UZjmaZirFy6jbUiZa6DX0arp
edSqWILPsOIdE+vh5Fhb+Us4xbuqn8CSm++e+3QS50ZY5zrs9xakA4KUcAXEwCyBOtURPVDq/pA3
zTKt8V1p1NeB1hadk5eEv6lBmEBp+aQqYObwg/3786S8uonYuYCjqYEUJDVmOJXkkFjECk9oDfrm
OVVjjBytTRpEb94YX4NJOVQ2Kluk85VBFiVeF8jSIGu85KQRBWX0nHkjWVP1dagHgjTq9dTR/ytj
jIehuxTZt2sN30ZSPUa72Flq8VHE9aa3xW7kqZlzfO/a8p55KgI1XcYlyaeI4t1JbejZyjF0lW+l
wo+IIbCNlFoORzOOEgTxCZVXSb6LLDYCgK45GGkuZaiG4dcNF4n5pY6sRUbA8PJkUyHf6e+k2884
xe+jTyPV8UObyUzGvgIN3QyfnT+FGRGdcJArmNir3asxzGiGWsvP6Ymp0I3gKG/C4qM0MjmVs+j5
VGhXJowg5dAMZ1EOftLQpuMMZVBL5wUhVy/QIOXileV723en0t4pRAIDhMK8v6AKBO3QIU8a8JKU
uV8lHXJu11V3diHWtaP8m0stXUZGvFKEyjFb0pZjO7nOm90Mx4uxcoahBUogLl8QNj1igbJihJE/
8zRl3xhmz5MKLb+JrrSeTEMrLqM8JEyW8jVJS8w2w6XmrbLQesbL811vsWryTC47rFbQYjN29nS/
tVM4NmQvKM6O1zLpA5NZpItGRybkyOCjTB9zrAnMrL7GhqCOgmbJzT/NQEMk6ybkRNGrWh+q+fdL
ASspJfYMVjM13Ms0xjutny7YNB/n0XpUKmzAxmG0gB2Iozmv+JsANuzdeCYwtPRbcQUxsxJsPDhg
1QdyeaTdr/xEJfpNMapt0vacQBYaLOuWcNYUloO7gaTNH1WU700HM1+k/mRCPRYfOIyN07ebGks1
Qqta269aYh9o7H+8CHm6sP4IXkIvViFTC9rOQYvRmhS0HEa1NKebwD8+DunlIEUWxbDWJ/M6l8Z7
QAAHUS3POYlFC4En0HdQ/5vObUyUpPUVkFlZ6AwTCO/coyENuY6e6idEX1zlTy1T0n0D092z02Xt
BhcYG5R05LhLyhBwGUgq8wC92Gpwwqg9aOXMKF+qKYbVJnjh5GKEYZ4mY6sZ1WdH05ibNuJ1mThs
wxU2e7xM9dWMqZmBP+tgpxy9VfUR0iK1CEc0hZli8kquM6g10mpQmAyXCeypFcfaQtoEI8FJA++3
uAeKMInPplCHRq4zZCpHazVbvC0c9gCghgZWat6sQthwOb2SVmDN1WzajG+huY+wGFbSEcwWEP8B
R5DTsTvsHitt8W0A82R24E9y5PJAWyeLZpkDzGRXAhEUS7DnPwcNz+8BybkGeT3/pVBsc969uVSU
e4vCB8N3uDlQgCypGly5nAsB/7lTCGKDckB1QvaNSeDTQkz+SBNYTvcwMbEwB3SKudUcNX2BhcHA
8BBzZpkCQQs7ACsWBNfwceJ66bE2MJElceVUj9FasxGqgFhzp1VKgt6GKTrrHynnwrV+g+aM5hD/
i6Yd1w6YAMnr2Qzs02NQ6ny6/EwxL+pZ7BjYLwyX1hiZYEJjH1M11MpZdLgvyf/VWS9mO8DM7NDf
cwBqvopyiuOaAU4mZ8UmTKZUD/YBQoMc8001emh41k1A+8QIywB6WKlc2VxiSXGakmjPZzoNDXZU
+pBvWiO/23yRlBxM07oUtfrjwHQcQ7gj6fylWg1uzuFVh6KIi98mTQmRI5NCgVqshRTgHolj24QF
FJLFaqkGZMhhVUPnVuCqRDiZ4dsESUA8hmDlYTWjRJovdcuN213cEa5+Kt8tLPyyQfu2NLLoBQHj
hWhjJAbkTvLCkgrew0j3DcnM6L48/noWFZQcpvUaUpn0LcQVpDGry2xOfoNbCCWjHGl1dF6YYy6H
4Z8LJ57yMw1Rs/gJva1CNOykkVTHk5TAjZwt2kJyda+eFsFN8BAI9X7ZWlvpFpfEHCYHWTk3TrOG
UvxlOhq5vkAByM0s8h4YDcaQEzOqO60AO81OONlRYmxSuGhw9ssSnyimB3+wJV0U23pjmri8xn6K
PmQk3yZiFNAKELWEeThdzoycyQx2llYTGSJbXnWdqQ9dJJg/6cgTL7g+QkwAU+AFZkyFxxlBv0tX
hIF71m3Sbn6Lils+7fjqgYnzOnG8eWkdpD93pNMVrXS1uw36vSFYpWvGp+a9MzxKtnBhpuPZcs5a
gZq5wvHKzpBStnwpoKmZqhjq8S4KcqJ6o4NTY85m6Yk/29VbnF30oFmNNtYT6cgEwV4R+cGiTx1l
HZbYBEbGdQpuauAiZS7lrEut2EhM7EvbXUyRDVb+CSBZe+Vn27cYF9gAiKM1fhWKfbD6mS7XqdD4
E1tSAMLM4ByAIjDHKIOY9hXFep4B35RO/nBvm7Tztzkjb4Yq6reDuSqlHTRLGxPr0iO5BB85LwhO
8lfRAfjSSLhe8ZsGxavDBzPI8vXy7uwloB9K43G9J2KjJR4tJcVy/mXqbJiKdwuvpG2XfZgdhs7d
Vbh9GJTySvkvLfRVLAmLs1B2ehv/zr2B0YPtp6O5Mma2tt6tmr2AAo8F8/NoYNuTx3eNE8lmAuNF
ydXS7Z7Ty5o2mpVEyO6cr4Hham/NUOfg7aTVkpdspROsX3AoL6A8KHFEmqaTDLNMTIwdEzBwM6dx
LsZPpyg/gvgWTTSYCHAxMImCbzlo5Y7DgTa9mJkLAmB9BgqDZsxPwyE9abwzwgpQioGIPFfYQUvM
reYCTnvFZzrz5XCySZg9VYAryQIsQMuqQV9qqLxYotE7hwfGpxQeOjNRGswxtI419tQEKb7ns6RR
NjGiXHS/iAuDOiOVqpJJOyJrOZZ/5wC+IaYgWYVRcfDTuGCrOPZEabIDKytAatHD7GULYlJNQRbS
WDtgVC+TAZY4XeEYNisOpbF8gg+NaTKeKeXeRdA0CNzwEVmUMGs9a16asLlLEa7I5HUsZtdIr0qr
/SpQoKoczgChdEVmPq4km7U3Rlwqs21rYTr5NVcPWlqlhMvUOrcsnl/h/+icGTP1q5GIc8jvtWGk
ntQYEp+aGjlD+0T3LvQWiSBacmrtnELB5FUqgGSoU9XdVI3bTH5gxY8zjMZYiNyUroQ9/s5+JKhS
tG4YKNtxc0Gx3QG2q//ArzYVFCAiPjfDxA0x8MAi5i7XsP7ugwmoAQNDBDX/WkYNip7gR4gAGVeX
oUx9rwZJjAKKBBPCvXp16QmZj8Cz6Qb4LUawxpvm/0FuN5+FciqlZ5oywhppq+lUKvbL3E4fs2K+
oAlnEFJ3TLvguhRckDGUU/pJUa1dAmUdS3mt3OIKSpKoxTWwgm0+X6RVGjIQSlV8iCxkMUU2nELO
QnVgnkDsTEKDGuuvHmyeLiMNw0B5EUa3TETX1kSdFS0NnR41sQJgPdyz8N2jAdPwvfYZ/S0pJQqe
o4D6lKc3PCzn4Tglm1ktlzLfAlgszsrNXwvMAZG/8ZAXA7NrQBc0rUyKUrB3thnUL0BpBXYAMTRA
4AqTkpnxFVuU3EfnSzoPmRAuCsTS6DE2tuy7Z22fCSSt8Mzb7iTNWie6z1y33roqWI35BO8Euxhk
pKO108PZ77j1a2BaBiKyS9N0Zqy6WEuO6qBb7/LaG0BipzHfuqi0aHVpY13nESTYfwM5m4b21pfu
tupRwArxMwfh2QiBpuzMWISMpQceNQoYX7e1LwJSiNhdWToIoZlai7CMviobm0uekuw/vP5NYD6W
6T2eMf8esjvpkKTMaKYdbScVTfOEelG8OMqLVaWrsAiX9kQ+FTfqkD4sUH7Mx5+c7DWfMHaixkzS
ivWUHzw3fYu465ESQSRXl3EABob1STk0BxoDSPEkdzKKAYRSwFjqQEMKFJ56JoTtyfw3a74klOnU
w/ggInajIJiAxIEsKSmXljGwnMK9ro5fjNzl+BxjvTJ+4180A4N9yjcwBsP7SZsrsxwofZRVTb6y
6nTnpfZZXscj29HkdDZ7Ff+HO6G44FPMXR2qCal/7FPEJcwhuGVFf/JGhjYikDR1y6K8RxVt0SlK
+crUjis7gHM8FAdzcvbu4N07IX1esHKXN1mYOX8EGFbwKuROUPHILKE22Bieqlv8i/5mGk29dPB5
ssTFDv2mD1/dstmgSV60UJVI/Cr4I96POxDviYGTfoRF25k+xUGlf/W3kuTMqI6W1EH5ooIRGY0G
VfhPZElCYYDlbLd1SjhkIdVkW30IE1uFhqaww4ELBPGJkuxm5oiLYG1G6gCT/6C15cWt6Dy0HpSW
AyddWL3qC+fgMv+s4pLNotQk4uFGFRBnBWHHHk2A9XBdCnz/YG89df1wDBzusrimtn8kareIpy8G
4k2kIUn2fLnK9CEASFOuQq0xcjNlbnC/lEQBfbbImMGmkNJcC5Ot9DwIFbhQzNBtEZBYEXdMG9/m
IFlONKIWfX0ZY5GJToUrrE9LLINHaFMd0erjlSToYzs5qxQDMY9jhmEBNOw/RU6LYXmwtYDeUuNX
OnKPZrMD47Wn8aSNxOpMV0JoGgpIPdKOoMYr+cFVYR0Uo3+1y/xDOo7k0smLvlRlkN4xIeNjMvR3
ygonZhjHgPFIlkiNSy9JH78Yku2Y0zoFI6UG047K0j7z0NlNxfCiKg8mf9iRJqNPm8lnhvvaQzEE
cw+YZLaatSkQqqn2tiD6FpDAVX2zDis47+JlCtONoSaH3oD8MojnAPqByzUx50x7g1g/BToj1aH1
c0zGQa2Db7UQjHPz+cXI6tda3CPjkgcBKnLczpDFYUVxcFtrzzg+zPCDa641+HrU5LgF5P7Yrgt0
zkEj6NYveXJV9H1PzCYDPLjKUCeC1OWo+FUjfR26hC8JezW2Le4C7nBzQCw7/O7M0OD248BNBd12
H2B8xTCF2tywzbfYu+i4qGTorUsVxQjLSzQpgagVS9jBPW4azyUspyia/pmDjRq1H6SvsXwYphF+
Nxpe+aG9xrFyPRFRIeAyl0b3Hs7eOq4KBLb5sqDZk+8jRZJTtIy2OkqACBvHNIYFsyoSYMCCD4Du
/rmlmUvEhSpcHwlN1SX2bDHLVFVJJhOH9D+Wzmu5dSw7w0+EKuRwSwLMWRIp8QZFHUnIOePp/e0e
V7ns8XT3aYkE9l7rj+wSnfYKyUrRqPwO4YuUUhUVJUxULXufwYmfdAXdCN0JZy9XCkeiFRNvDFQy
o1YLbfi0UqUCUrIvvVp5UhUfYsvZCrVGEhCkEm2KwT76s3SOADOR3wr/IAFSZT+cMvnUqKy85uTT
WahvyrH4V5XNe0P6htIdQsM5xyxieZu/SZrxqThKsJK4JyazT0nHgmAd+4yZe263gVU8g2n67JPx
6uQ6a3TKgiG135WTrJMKbWZL0YY9TTQlRRi1xgZjUBeX+crvM9Avi/U+qAiFMGq2X5nZ07RI5RHD
SMm/2pIgbqdZeSh/HbM6WVmFv6rN7GyUJpeiVB5Y29/RzkvC4pTgd2TRCEixbJQnM/mvH1oXLSqp
bQCbdppvCUdXXMcHP3CeCMej7awyrYyxfJhKg5JH+1jFk+f7WBvtEG9OU6tvLYEqa33cOy38pW9y
AMcO1pKxzv0Drls2zqgmERs/61AMF4nfvRw+JJ0K4L5KT02lkIIlg2Zw2NPKBZxlAYuq9iHUQGAh
OGP6iXAju81I3a8NBsYFKs/x0w+sf3FngQ8ZJ/R0J0jWod5y3dc603eitZ468WDWc7wrWgJNOK8b
nQp7/mXjSNw8RWuR9ms10lOKSgawKN0ksoIQZ+m3DjHCFH6RKNSxXqrKPbfLQ4cynqvMI+jSs5zy
3YJL1UcyW9Bu90q2S6doZfIn2HJ1amyfW3ZknFCn95ZeXBEq0MKX4L6l6q8nDK/eFemM8CAK94XV
K24+U07UTnboFgQiGmSXTJ/ikxmRnSvGuCUe5FI18l7Knav47eiaX/faK+E0p3QSMwU7kOhvTcLB
8xVnFZeUWlodj8MRV78hWT7HKybnWfkGIpppmo2LcpVI1aWdEuXYoX9QmVclHAeyHl1THayFKAC/
h9yYDGa63NhHc+317PYBvJMYwKlVrR3GU3ZgEvXWA5kCLPoTHIu81PBAFrH1PQ7B1g8LZgP/UBM7
ST2t6vZB9gSqcSf+Rj2qf6SkpZhYItiktVz82Sd5yN+VwrmGekarnkN0itat2zFwmyCDc0XdpCIQ
b3JCjoMi+DeVMcGhiJbl1N6T3PmaGWnTVrgmo/aLKDYyvxJ1ZZgFbKuGvLYsfqZwFo7+/i2rsfJW
rNYGSfBOP20qabrWZZbdpok7NWb9IjTiZpZRCmXLFfBRabfUoXeJ+KPQsL6I5+Hdw7ecaMs05PS1
+/at6KwzEZWF69stuTCceY32O5Tz1goRm1e13XuKkPUMKV1MDBbzZKJ7VtY2n5VvpatCz66zSSrL
FMWIgYAt/Bndh8h7qXNzNdSh12ZyQpCxz1/B4NWlyEaVFFXaZB+6sBwojYF90CaC26MNwGaGUWNT
F9Wf0TcEGiaS2/jPQRdgmE4ERNW5eRlvjdi49jJjp1ExS5ZMxyVxu9kXQaw4/kMv7bMDrZM/0YwL
TqlUkOHiK5ovdsyaOaN0dCDD9CUs06O302fij16QSJsKLDtshetFJnYdy1D+VU71ivqrjTFEJc5W
gePu2wTeTxriZKnxQw/8bnbDez/sKs3ORSLZlWTBHqM3G1r6W9rE/9h8WLaFBIsvwILQj5ri0+wb
/COInN2xK98xXbk6122lT4gOzU1oirKr6TVgbSpoRQNpjgtzpemwAhq5TgZBw+iabJzUckvZht2b
u1mW9j0NCGP22yJwXpQyW7xWY3+daHOzKsrqytirDfAInECiPprVqOosNyoKTtC7hghtfvOJYUPd
a8YAl3Tc2HkL/Rtu8wL8GIVj/1Z86jEJKQ55gYm9kvVbqUETlpPxW8Xxe51pK5GHHA36Sh1KZmj7
kfjJLi5xANEZ+FYoGHEBnJk4kIOfuO6ufZ3JLAvZu6MgGS/n9ua0macMhP7JtC7BaBwQ5iLK7isy
1Nhnu8bY9KGBopqp3y/eTdbghSM35Dx/mGZ3VTFoTGfNpqdVScEhUWu3Q3b29QTpGeZCkZY7oXhI
cLNxgNGIQsM14ZQI7ELSGCLCejixYmbIUCH1zKcnEEuhciSw3AWGlP0W/meJR9Pish5Hjihun5MK
hnOyg5vKZHNyMJBw4Vr2RFeqEy1qG26mnIuTXxIenk2u02T7OnXVgtqgHD68R89OEI4iHRsO9IJW
5nlkTHd1JAYlIv0x2OLFwgkUIsAiYWqY1I1F3UwJ8RarExJaaCZwngEeoMKIFqOFq5qn+EtoLgvW
Hp1dvj028KTj3WCAsbSa1pWD4QRrspV1Y13+OiBuIfLQyCBUzJr3BpLq6M+gipagCXIyBIaqkIGW
wSgInba4jmwJWxGH5IGRfNvYB4K20AoAyZkzQXOooXr93HYXxTDcKnE141z74DaMVTMyHd6YCXaH
r9EuXuFk7nN2t8KhByjcycpDnNSk5Hu6AvZekPTbL+hTJQn1MCYhPm1uQuc4SH8WsEXOPDt35Q2d
3FI2XlHwLBmrGs1ZiDuKvadXlcWsKC67egleKnMhaxj6On+DHssrhj+/2onY51T45IwBVQ6uheE+
RgXa65vSbM3sbVKJyv2SlH0/kN609BGK1m47uzFMEgI167vuP0ImaBuEnPKiQEK4IeN+0+5mivDG
eCd5jZhFbrzIcHBd/iE9ScN3rf6LFfEwIEMuhmW+VlHZkujr9pSflvk2wztAkpPbNKMH5k7s64Kt
V7hcGhUSVLnSwkNLKCa44FZmkAmSy9/WaM3W5zEI41NHhFCDzCFPvbr5iHlOqAde4rLT68f0LTvE
p1VvXfnwa4rNGdC7nLM5vIk3nhSNIdqr/Kq3ju5Cyth6+5rxGSUVSZAbHaAOiYota4cZJ5BTeiq6
vwlLOLB9ydtseFJoYA+JCW0iiIOnxVEIjdxJOQUaygMmxuTSCPvAE3d0bG9NfEBtfhjybTf8sEuK
bYAAPbxKEbTiuiDJKf5mrfPq/AQuJZLC2P91VN2IyfgEnkJiI1fr/YCg0k5+tY4mqpouy26N6yfI
Cy9HxQO64UykNjfP0tz5MWAIQGEsiYFCTj8QywbNUax04lYQ64TWpu+686qCfybmBgf4OKEjBS24
iI+EwCqHY4KzvxSZCe1R9MlkiIojHoBukPE/X2XTxDLHr2BCCTJ2ocdHRpKRlEofQ5qiMx6OQpvJ
WdnfJ35eEQpflntZYlDjJAfOslXVPaYymPGBKMvyq6Ig4JkYe5KXbII4OZYHnuthg9wyNUENEQBu
NXhOC2FiRY7u+KNnnyYNwkwdMZQiMCknQuaoq0pqdr3NKFwxHzjSwUzdZHhlzGwpMYkQnAQn5P7X
vB8Q1ZjzTv/NyhWPVtwvxa8Jj2FvDUyPnKvph+5DyWisf906x+7kB493vKg1Hs2Ozb25txYFY+mO
vrWKTQMZH8/NPB+I+GrIDuQo658wPUtT11BB3TIoB31TYR5mtBrOeQ4KxwdvvI00QzPi2GqzBFCB
uwXH59WLld2XiO7pBm7j8ipAfEmFYWk8UFzi083cXirjWeF2mAgmOeTtC2vposQSpy9U858um7uK
5/Ts89ovLFKW5yDCGIwyXf4xBZLAdzZof4I4RFmNdr/awIFNhMlH5VtmPB3yjzMwaqQe1Fu8xwrm
dJS6gAqCzspFbo7mTe0yL/czhlUp3YTAbCY2Yg0BPzhFP+8a6Z0of4NKuBjOk2DKtdqhyuoi/lf7
OTKuq4tE6IniDy6tBoNxXdX0s+vKeRYbh/UxEAxX1c7HaAVXuUUKN6G+M2UksjqiHm59I8u2qtbu
kcuFenicknGTxhkh7sanmD2lOgL0pPpmaG8pX7bB7+jzRFrlH7+8rMwrIRvWw72E53f40PkxcpI1
JwapEK2auBUKm0St4ZVKtDHYL6GbCbQK3pc5EZE9yFuNmCgG8rb6lRDDi3eaPgso9pOKtlnt1+IQ
4QyKSawls0Yer4b6GvnVNeB/ZZAWswYZ3u5LKdpYRvrgWE1EJgsWEf4p7iPoKwb6Rfo98cRneMp6
jGl7K+Yi0AlXHUDMGN8hxkkqGTf98NsTXJB8hJJ/rBEklGn14WjFf46JkHDYyDOnz5p0Id865OkV
mp67R4+mdZr2Z1HjkNynAe9R/xWuJBbmNggIKTHJngH8BONqjmXZrf3RXwqsR1NfAtoGZBB6ulI4
Z0RWEkKZYSA8+7epXsId1GjoWCoMDPYPGqT/jIeo4oSAMYO7g5eWIncgsa2ZrgCdCH957YTuWpT0
RGAljQ0ExMMOC5GI5bS5mYwbSac9e0fbtNwoefGAPFmoJHmPHtEEeiZ6JlSW5WjYJpZB8CzZO/o/
Xz1Nl/hhlwv+p6V7JOO4pPXO0tCuariDMo6uEzHiPTdNKRgOVH0oqtorXlJWoJJcoVDbDmDTDZL+
ZoyFPn4oKRKt5pXcHVUcV621K4iP8S2eC5SzyfgF1spX6egrUACerkIjVArEJqzuYQbrRCsXPCa/
Ll0sQPa6a/A0K/MTnTf4q6LPh8a++2SsqoE3TKdcHa6mlXu5zcwnFWTaLqb01kePSbsjCcDfY9QO
mS/1JTU29KKa1qW2O6+BA5R1rw2ODDf4ZzkS//dp684H0XVrVIKoQMkRHIcB6XUMC615fJ+hhdF+
eCm+IEA3lLxzYcJhPLLyp8pQe1wFJydehW0oJuz6kuyrW1TtS8IjW23JUTgkFMPL31aKp8NLkWxl
R+EQFddnY4cekYldmZOetBfPuFM4e51pJiF0rx6/g/5db1WdziJYUkSi6KNlUmfwREd1tbKEbXz6
ZrVKSIoXG7wIbfzfv29tQMPrnItFeOmrs96rSxlhY1iRXBxuGgpmqmpAyOVfESRXBWmK5m9hOcSS
6dpltG3LHXpqT/EyZ+1W+sZq2NYR0b/zvqSMa2JvGS0mc3lYl2b1yhTlrurjN/FWi05u3Lq82/VV
wJziSh+KI2me5AySkhPdhMFCg3lT40eR7RvhzZdi+aLm7ZnTyKjuI3Dxf2AsbiTmg3B0GHTI5MWY
Www1gOW/0XjFsCGh6B0IJ/ItwbmngsiyqvnJk/LLCqj+TGBaZfrQMAULpYTOiYRWm1S6/UQWXm0O
+I9XrTLeAr9+H1TWpekNZ3zf2rAPohr7049+gPVtC1VNbQedW+FUjchXrOb+DJG6tdpg1ZjbGBdb
kpyL9F3l+nIy1hjAaLJQlEh6zznx4/mr7Z+pBTj/q4Qbo3pk6lsywBvX5HXl71irLPphcp4IwcIw
VAlMqB2KfUvciu9WYOfjL0BaPlFHxAUjGFgr+OmIP8TAeY/akBWeojvtYcdIs0PGz8y9ttNn4gyn
GHfXCft+i7+eQzo+GqS7ik9+QgG/tutbRzIuf8k4EBl0KPamQ/owZ2t+GiYICXp4yRbOtZus4mXs
Nwk/qUbQJACdg8+B1oRjQvR0CgotFuCO9z8yCG4gFGW8+2mxN3r+8eIhACVxD5UQ/qmp7pza2oiA
FmXH6z0X1LYWlLqtBSPCf5eO01ZMc22PUg691dDgRY5aYhpQnpIsPunbLPmHaUPFVVD7773TbPWO
EA+sf7zEnC0McRiIVlY7iTplmn+3CluXXUp78v/N5tnZzkFnV0aZU5XEmt1N6Fo0nanmBdmlnTE/
zW+VJG25vHbAIgJyWEndvGkRUck29pJRfdhDQA0JJsfpGkH6TAOvHLd2QoIWHh8bIVNQ3acgvjty
to/yZIPpHu1OA9SVLC0aHUdafJUOLS7yjRnDrQ+OWDekKKmolgqKi0MCqajHYWgUuivbetLW49Se
H7zI4oGyaWxd+BiJGiVVe58XpNuh3mN/YPOhQojGVl/G4wepih9FMVt83PbSMzcOti+2Q13/gJgT
8vrwReFvbe4UmgS1U8E1RxIqjVddsw+crbHTt6VYhIDI2g8+3oF4JHYh4eZsyMe1tYMv7fjT0uEV
s8x1GMmg+3LS+bubYcsckd0qiG/4cjYABPeA1yiDC68d/JwQMDEIOY1EwIr6MSSbRDR8jgMZS235
FjSkrwgYemZLK9Njpp90mLDZKZCEBEA965xEF15vdB9eX98RCOglS3XxmCn/0zZ10/PEddzXBGcj
mhHLZkVNB/IAs+uX8ZwTE/otZxzNlCrY0UedvRnVYZi/CTkO2rXPLpji0OcwJIkCTxcZjGi5QjFh
c/IjYK6lh8GV2inU6gz0NpDZpTbjrrZWlhlcaU9DAa+tW/T8bLMIXdnyVOUhUBw7QqgMsULRFX6i
pOhXmUyU3zBvTYda8mDfppshzb4C+UEcZUybFD91QYwdYbclae/DLAxs5wl8vkAGy+jC7pvciNdY
QzU/aotSoEhfW9lurLO16uTbwKSjgXYL6yb6L8gpIx1xao2tsZzqcK8j5V9CC61KFDuDGwaUzvm0
j3AZh870nvP1KTERfrI8rrSUjOF1QeZD5oz/Pbl9NhJTmr9pNEeSBeis0zAHpifUg1xKMwqOSehB
Ym2LhFPR0fuNFRq7qXKbf3FJzzx3LPF0au2liDcS52j0Ll1yyIZUii6Tc+/RDCYnL4V0PBlMjTl5
VPyVSQSIWdWXovtsmbcJlVErrOlmGYgh6TNWMgQAo9v7tCPUwUrT3pG4VinYKo+kQvpCpFwyvzpZ
crtWYT6iaR93twZR82S4djZf50I+WH9N32HqYVMkrr/1IMGWQW1ABZUf2l0w4Tx1vOuQOEDWZHJ3
n2HPWqaoTB5kiZb41jHsDT6RtIVKdiVUIYe4898hrmk3g/hOpm0yjFd1fCJZ2MTpcFT5b7CuhU/8
51oZHVTa7kY48YGdBiaVhQWXEVcUM8zY4IfoI3dyKV5x/DdyZAP0a5G51sZmWfpUIuKhAyQk7KDn
hmaEQQKtNqc6Vpcqoosuv030fQogAn34OgpIKVym3SlGnduMzFiAyP3XTNYAkQPCfdFpODPXJUOV
mNkt2VnhNpyAASLyJnKsM+0Va9pGqBIiXlfbZd7tncjzHVQUduxsELzrrStCZEuuM5CpqGebQ+Mz
SX8CCyGcZxXb6248IDbmDzSgDXrPDw0vZc9mkiEOBPH63BFaT1UogA3+cCYeDcyvntFCMC1Xxm9C
2UDMOzDAeEb4ZJEK0GaBZM6ptI1NjiPOfiJWMKC4g5UvZbaCRGWpFTCZnd0DtIqA+ovsIttPgFVy
eTxfT69tITMikSk0/wpgBkIDHkVBv09MpTqtrAaxc0/EFDhi2xLZ6UyuiOtSY8yVBA4nzh3EDGHM
4Owz3CbsTDKSXqRySwsmSAaUEE8Vdwd09j1InnzOnOoSXEzpZZxmYYccr2i9YMhunWUdpqpHMkBK
G76jPNzUeLSIRhbXn+gFFz9pzRROOZfn2FQBWVQZUqVgbfJJJxovPDqcxo2+FhhawI+FZisH8gnY
agsEuTxOA6ZeDv4AjUA2UtqpECff08YeLmDgG1SCYmvwARMMVGv/wZbsSgWqYznnxKsHjyMv0e5E
u4M/jSgRdMzStrwSG2QD6kLcgCu1F5L8qf4zEmdDKqVw8y3LV13uBzhVGZy7pplCwhxHiTw+Qm0b
aGe/mQ6GuHNYO5iwexSvVJkQL3dUWkz6KaAlQ3zbHgftqPMS4q/lk9DIideMZKUqOHKVvxa4SAlL
SGlyjqQnRcutes3pRgCH4efhio2Q1mBl8lkqjKWpSK74E/hA1AoweYEOiGVDMf4qeWuRiyK2OYAq
uB2m9/EGDlLT/VCN/ToMoVV4VSD7FlnjLJIUugK5mYVyJvtVWWmZ9B1EoS2dnYjP/AO5xTbe3KYm
vbHTV1FHXCBwxv9/pqVSLDNIo4hVWhNNGYtD2HyXxaVRs7sDl7pom3+6crBHrI66FEB8O+BSdzgR
Uh/OucPFhSNDqv1Dg9cRdf6fku+JKSWYxyCa4WIqC6g7S52QxqxRq4NKraYfhygplVeO56QOP1WH
mbnbSM7Ajm7jHgt2nW9tVWO6qC3tiqDjBU1IYOFwOmkgnbDQpOq6/pPQn4GqnRsHzOsUWOpGXACI
OBIWUhM0l8VMIv9ruDZAdl3Uuo41ExL+NHfJ+IqcR+ngBoTVq98iq15nvrrt81Oc8hA4xXWCjmX7
6EIyu0l5L1G5syOSf4ZawSUsg50BVaaCqZF9vIS1I8B/mvDWs+7giGsuCZUr2Kl8quLqjQ89ywFU
8PIN/nqG9KAGDtDI/4FTIlmRK9knEC1cgk2qhDOEWrlXmKEBOhyOVIIylm0OH+18ONFDsGwqss0S
Zgrej7chIlq5ZS9AuBj8awk9BmgXS6fR7hpl42s7whsWxbHy75V9sMLqIqBbxGBygF2W5xqcUcPV
4bfvCcU4VrlyGNWDkfyoVTDtEJawTBVVx3ZSITbm7gZGoQaHfrgh/QbjFIc6X7knRz8Rjk8ZwiJl
PPD6LeqwU70lStcFu/PQTLgVPww8kyctgj1f4AK40Zu3wIBbTJk7zdU2ZPW70oJJF1uGzbGy6M/q
B/kFY79c9e88e0G2617qHw9QQ4TSiTtkWiuX9Kj8IMVdBTfEjJt06x/5YtaE0K/blb8Ol/OjOuKI
uBLvujc2zTFbY+b/rQkP5C0Cld2OW+PQPKVH9YT2J2xh0Wz7I8aNJbznu/1l3Kaz+aa+dZ/I4iOH
FwLR35rSikm/UHeQT1RRIqtxNYC9XzAQPSK9BC+ci0GkLZdSto+VdTPs/ehQzCb5MT4XOuNzflaH
NxHmaAbA0ywhXEQS06nFliWbjMH2iY2Ha/LLAtCaivdgeOPP89MvfAM0aSWhSzV0mv1Wyp9W33TW
yhh2ZYEkIfsksbz7NC/JunLhcMgJXWhX/YyvyEUj7BKr7sIQuM0nCpMfyzO34QqxhAev6yJ5WaAN
8yi+PdqX8jELUP5a4WXWwq9gIHdyVYREzazo9DBKFzAd9vw9LnH2LRCszP1Sv6dfzam86B+96SnE
rE/7IkN+vQkpqMrRiLsgY4aKeMLFIIora1gblIDfA/+gDCvSuBEU5Ygj3GLxXS1DN3exsy+Itl8Q
6rYIKCVkGWXrWvAfxobsb7cjlYvPDtUa4P2KJ8WIuNHWxY0HbNdeqtN0T9/ji/OPsruAKER10b2Q
cWpb8wQXBx2SndV9v2b6KZ/8osjWLQmvC5svqo34Q/7Od+XV+C2f6nfm8mZ/h1fzxFuHjk4An+Su
EWslhINIwoip4Z1wnWJrFFun2FjEgNI+FcC/M00ttZPuBltt3RygAioSfFZBsC+DK2rVmfaWjERZ
lFTb2Fw12Sov1pGG74KVyiX9qEkPTXDqy30vn33pWOkHuUEYvFXUdUmzbnqwmZ+ZNmkfC9e5sm3a
zSROPgGDkxXzx6hqOuspW2LTXClHQG18NBIDTrskSR/CE1CyQvw00+m1iH7QtLAq65/yoQjc9koE
+G/3ME/OhvlpPstP+WYdrB+B7J/172hehTORIQi8WbRqyDNg1bDeDohxkLRrtEEaKV/8ot93H9Z3
9GQfgqD8xAzJQE97FdEwT9qULuoFC7877Rmshs3konZuVqgXvcaluBGXzhaLaE8OMOczkaavatxT
8rylSMP7mFaPF0O6+0lSJBCKh8da3lsAVOhu10RERgt7gZRFWxLJeuLBlO/mX/2BLPBmSi//s9rm
N4S9iG2we3jatbqW+HobssYOqEzuwzG4V189i/oKUyP2t4vFZBQvwk2ytv6QJroaqM+jW5dbg4IY
r9g0OzLD/mZiwBlVNV9/Fqfw6Due/vS9BHTLY8Tq+j+o76XthTSrhPHFDJFTKIzkuOxQq4k+PeHB
yjmFKVFdgcKk0DsGLGyH3SAZcfvBseFQWOScH8BNTRBuselO3FDpQBjgQjg/Blyrzh15MAmHAnIS
t1DV/0sjphrC0qsqEJO+ZTA9TGyfb8O0dYybP6/1EKrNeMvntyY+9+N7Sl95Q5qZnzKCDaep2dRQ
g+Wqby8s2cSysqhiUBZAdbMX4e3FZeDk52FA18hIle8160tsQA249PCXNPrOH51DQsE385gWN9u8
vVnYKwGPBZKTv0ADmWLDkRDT90n2bKu6hYwkcl643NPkYahGuJ56hJ3ffvSo1Yeqvlos1qhkgAcW
IVgSYfgrGdeeiOxzTBqrIH6B2Ec9Igj6VxbKVtrSGDNlZxe1azMsiX8n+MBeQ5hj1lWRbTGES13i
ouIBbOff2lTyUYzIIuWZ8bJjku01aimo22lgktnHmurB38fcCWqyZx2LuquwtHNUiIu7dF4d8sT2
gNjZuVj8/saFLlpyeAiHhWjEHbOogac6XsiOtLAyvlaYgEtwEM1VqX/KfsSSYNWwZRc//ifIBDEr
ZslPB0WFwVoC7tYoyfPfWi4iwiqarRNFx+wyYtcVssawBN8JfxRpA+8CnOn1jUp701+KgQIcWwEy
J79y2ZMhpQXLiZZSPiXYUKmDzwKg4Lgc8c4FCcmnfGHklkwdQpd0bbPJiNUEFSVDWzUReo9mN9Vd
Xjab2iY6eqAJ8DTEe93uqBXh3U9xcZFFSBgmg62MzCuqJJ5eJPuEAzjopsB0xpBBJ7qZrdDBHqGl
Q3HiSpRjYAWFhkBKrVbyhY441Sad0twJTsOlg6mGe7AMUe+QbKmcsFoyho9O8KmjrQ7UYzmfTFwb
yUjBsPShyMpWFJABctMObLqWGa9UtO1+cVJpsdeXnboF7pj7mc8WtPZhYULuTWfjtP85Jivc7xSD
8KsMDdKC5BcAb2hcUlAWwHRq+Zpb+E1y1OJzdRQfVaA/2m+2OYQBGlxoW8LPkFNjErAj/fnQNGyE
LJg1bRUfwNQOCVdJDxVuLs2eBgC2ZR4OVMQsFFQPcnq0rL+3li3F8CHOSHeKER7xZvB+AEDFmPZN
suzym6CAxuk2NsEG5LW3/rhFBxWDbs8/qv+L+Qq7jHYQedHW72UfrYtTAVphxC9V+cTnSfY1llw6
uSXj3PERm/q1IX5TeJ+oC5mwtTgO4Ygsd8zPFL1vVKt5CyAzkJBP/wJw2yz+dAQbiOrYy7TrgJQ9
eAtQ8gLT1/eB66dMO6qwT6WxttN//9l5gtzTSebGxoo0AzQtCGJ8rSDT6XdDj8YQbvXpHGU/yrtS
I1zbapT1JkcJgFqe7DXxNY15Sbu3FJwbwbIIeDMopmBo1ZakyahWB4W7KG4m3xNhD4sE2LMveNT7
EbppHw/snSrQL41/HE8xbzPbaM8gPCEzyMYt+RApq5Z4H8U0rfFo6usC3ZVRQCbWyJQIg46KXd3V
b7Sa7ScMv9Ys7VFwusIHmHWxJ/5/TYS7Psd6NfEGOL1xtpHr18UfiS5pnDM8gWXjRbrjDQPT+6b1
YRECRFQMqVCGM61f8X7KIxhlEgDzr8Z/YCjyg3OhE+dSfQ8KTt6yXSqSdEHVRwiajBRuPkwGGBna
2cgjSaSrUBVgaAF3ChMOzJAchezW45MY97xeAh7F2A9fQhILYgwTiXe9iyZ4QhnxynhFO86PyzFQ
A+7nxjPn4UrphUi2U3zonVNLRnWn/UWQvb5Mh7v+nYBAKFK0JkK671Ytq5ZGCLRO0IZWkjEYW6ta
N5bA/Zw6FO9BEQcnRC+eKBeyMfIUBYUrfBkCWSB2iipQPTy1OQsFFNmcsGyVb00i8yNLPKcnJAHQ
j8Tn5vuRa5UaK8ClOeFrA/jn1Zx5In3+r2oSfxLcWPlgPM0atj8dD2gxODxk9gFxMBmk5Yk2uf8a
FNWXZKMVMsOtzR87TKjEyINpZs2diSOsan5XY16pMgBKVS74cZ3gKrd04W6HTsJZCvytlC/VhMDn
64pgYKNNGAHy6x9lJ68oP1yjVxHkvDhnQ3DzHjc3N5PJAgYwP9kv2AwVyFyJrhGNXuFLfIGQVDZA
lYEwkyrbidxgNTy3VnOb+b4ZmBoU13kzu3l0E5lClJPb/5KZi+cY019FJWinWaJ7lJZjadfECO7a
gXxWuuP+aPlMGvKPG3tvdIXX9Ky70zMjf99RKWlRPXvoXDtp1qZGc0DwX0quNn3X/BZifc3DVdDA
ahsaXzC4HDe8AMr94RQwqKWISYY63wvvkDHnm8GGnVDWBrxgCt8SOBZfTbyfoz8R0Gj8Ix+PcFV2
SQAiKyT1SmX0Y4oqO4Wwh2BdkelwtTRjOVCAnikjZOPX0P4oc05KHyplB6gJZJb5i4isRQN7rTGS
SBTC1Gq1yWbpSMJ6XBEaxzHd7sBT/pMHdeNOoSKPa4SfXbHBmTfm+DnX5tlU6dLibaN5JFgEjI+F
NW5q/F4CxRtsqNdy1eQZBREvnbMmhUkmenrkq45MoopbulCoBMeQgfjuLJ2G8oPIMu5Xcjy0nYHg
T6Wj0y+MZR7r/8XXlQzXQo9aJg/x7+74FWKAS7l/qDNFKdpSxZ6JikyuEvpV6Hfu7E1ZsiWC6wwq
q0wRIu5+a3GDEsymMzuGDnrI5M3w7Cxw5053LXReiY0NAs13Gg8rrUno6848Jw/fo0tbEfxLEAfB
4KV9t/hEi/E+dCHlQoTMIU5CDgiUL6JIRJBWmmCzkHUcGi9HWamojquBB5VSLX0CY0DvakTqgj+U
nzBazAijLeTAmU6JVoiOd/rg33yMpw7jycuvf8EwusD8kEzaOIqc1LFgXQZPWQ3hDyhyxM+RjTU5
vuVOVZjUSY0ZAmb/Uyv/ptazsu+D8U1nCRaR1jWdj5KUJskMT4i+HJpPHb6XDvaUrg0igVck2fjQ
MK0scxCHK9P/rrJ/MyOPnr2pIgir/p1GArf4FSNO0hwQBZfdOoCcpLIApylT01ReUh1wKuQjJZH3
Qzz1VQIQPB2lkdy2kpavOPlVJihZUkv9icGOj41SxAWK0YSsd5R3Df4UzLpdSdIEGJECVC9WXRC6
cNa9QL/a8rOf/iieX8ltTjEGWxPZc+IZB4lEyqrRYK+VKS7/W0vKrCn9qxXpI2a1LQkjwlSxm1kR
6csZyh9eG0IfVZRWAcfkXberFSgtV7JjgF2QyD9UKiZ0ePPimlF8Z1hHNbevPXeIkamXiNFFyY92
yChrfqiiilc4dnBVJWqxNZHr8tzxrpLg4DN7Gs5KJoaB+DNXsppNFbLEotaxASBG6zxghzXrX2uo
sduRsOrn/2qP2hGc++icNXODFP8kmL8qunVG4lrU2OoFxJSZepE98K7RgRmQkSCgnWQ9RjVdRkLW
QwhBG7fkIzKYj1u90thg0NwrhOQ9RT4TFI7jqCB/pB1hke7KXcLUjfaTcgAurGW1zspbim2WD2AG
Da8QwAjRBuOWQmO5RDc6cpnAuUWztpPxc6Vtx2nnb2b6n2L/mePEHvEV9iJRDM1Ugs1aVrq3GmJV
0T9jvAd89vSucfSMPYxuYJ7JyMi40Nk1SExBfL7Dasy7Z/Etwtpyq5v/R9J57raNNlH4igiwl78q
VJdc5fKHsJOYvXde/T7jBb4PG2SzjsQy78yZUxIQT1BA3bBh/mmYQ9EhhNAyICBgFV7geAQ5R8JM
yuhxgrJP5xtopKrqx7YfH9pcISeGMHTrknOrW5Yb+ZcNhhDDG0qW8dxRzKJAhQzlsQgZKHZ0gbA0
ZH1F7jm69RiPDH5DKpJ3zMh1k6+utgSSMnl/pemXi/QSE7vRsFiacxLxqgwOTIRhz9dSoycYGovR
+XyENKRUThOqcRyrkm9SveldMCpyjA2EMIt+mUlSCpFJNt4yVdz78Miibe0M94QqjbreLe2dZlAc
8au1o71ngim6foU3v62m7y0TXdN8tyAqcPVaMkaWH4fzeRi+ArXatd4X+1U6pjEs0MZ/E1Cawz2M
nc/Z+hsrEbgXVJ+ZNC9AoakgeIoOyFyr87iKgcv63ttUXYV7IL/PcthJwMt/BjzpW9hbM+uLnsqP
ElCZhH7a740i2zv1vC/0CVJ/tkthVDhV9A/3m8F5dNzPuH9KO1jQw8Yy6oscE7yA3Dq1RnzOt9SQ
VASwPGGUzdWXpeJ9aLFqBDuvhxaH63ItB1XJi1MQ9DzN2UkBZOAiekKNJUye/Yw7YBx7T/CJAvr2
yjeEbDUZYSW9hRQuHknNHB/mvN/kyXfMcQf5t9FwmIIM2LYfYUcF9NrblAP+JMe5JV8qvYfxoxBL
5TVRQ3bn/DpkBUZlcnhOuFe9qSIIvRjgFzQcqcX6OnglFHyHUdOWrLoUaZPVOlj4M/RlzVGvyEAr
CvjemBcw69oIkXTEQMmsnzFYo/bxe+1OdFzssKQGFL39zME/wkC7OQ0KDrW52oa1a1zfaKKrHigH
9kANTG3h3Ete+3h3WYzN9U8AstnFOIw02iGABOiwqk90X1t6UpQY5SHRsuLeaum3Xl3N6UniGjFC
VA1zR8WFW3eHJJU26yaeN9XQ+gahwnrCWWnpB6H6kDNJAhqx1ZgNvWPUcNXhRqnKv4Lc8SZ+AuAR
qy1439zqkB8o70Vv4qZLsrYZ/IxMg10efWYq5qRsDCHHT3nkDxQ3ji+XhZKKv92APAp/MAxz2etN
zoB2SAdiwVagRaDBv6NVg8NI6NV2cLVbRAkDCq/Ylzkgg5yXAWpKPP2ZDYLKpZfdYu6JNRg7GTM6
z4wKaZ9uK5YUDUsya2JhAdZV2N+glEm+nqiMRY65TvHU2W/mW0K102nmQ1BeNSUudAwOJZJUnvnv
jCVOq1trTLaZsX6/sjlixmAzrlUJxiB0sSlZCVZxjNiKZsbdCPAlIwREYlaIWxyiY4GZSoQEFi2I
qtMLI7vhYV5qduJguo3qnuLcwidMiW8ReH6AIx5kcf21L51HJr+c9DakfDiRTws1ZbFuXqLgG5X8
GbLw7Vx2yVNcgA+Pk/qhMkRPQQHBCwp8mZ7sXD3iT1bxmv0eMmHIxgBkYxPS+SJ9pS6wcTNEUYBP
cN8/FThSEpL2+1rIKxIBltDAJrz9kX5sIHAKS0/6FWGYNupRhoMui+gv3Ow0Nu8IE+Ci/tVbzFwb
JkS8RM6BQ5Cchqa6tRkl82M4Ktushjphbwl1xoKgZHRuL3BqJ52MOwNfFXg0mIW42CzDh8HhetdW
7PqVwQbSagCWImt4JoTg1OdAUFWh87qY1Utq/RkVlspZ09FvJ8tGmQ+0KB9mU1/CkDR3vLaNBLAi
xCqVxkB/lD6LSywHhhEoCK/fIsc9BPWj7f7kTMI9YSFsqscZFZX+kDqfOW0VLx5iLRKE6mo3EZ7Q
mS81ZAW7LB84Y1tgaZ5ezev26NMPQsGdlo86JfSlwK025fm6sWFN0LhC9j/T2LvNrnQuwI8VAkQO
ASr9YA5AXYxnCnIg3NnouYKpE4DD7fWd+JHyYxenJzmZzBSHBSR+svloosZkd2MTWE6Adpk95vZr
yGrIAJujT8O26RxghBBDt5EiWamxL8l8BpZDQzU9WPFFvhd+FIe0Mg/mOO7DvIQNes1Czj241Tk8
LjIrthNtsx0S0clKJITKy8aYZGHZPBqgouk9ZzqhIW2diPgV4O2G2QEPLFj1Y+Os0XCBvZAd6DJG
0NGlkK0KUyHVnJmGogVIUOWnnJav9ZJ3i+WccI4jsbrD3GDiBXfz5EGlKcWBSsvuarIn1TBGldMJ
U4R3tspvCsdE5RHGjhsMUzmetZApEnblZJPvB+1TmJxEZmHYwO5vYp+ooLmDXgjfS/sMsVWCmnqQ
a5+IwBA1TO19xTpwsNatodRZPDXoS46ofXpCRcLpBu7dmtUp7tQ/WT7AHb2buCpTKykCG72PSfzA
df039JOYRFJS2fJ5I6asJYTb4th2LkuBYe0VN0eXYHf9t3xRTHC/WRd5cKraQ6nuB+do2g9D1WAh
9C+thg3+KiDLNl7AfjazVevCfYYjhvhIMegp7QP/84ZgM/bFqQFFol4K+TVE9o5DbIoOjKc/ZkSw
MY9hkAIpXw13KcIJsCr2RS0zbVBTgdEFED6hxhxuBgUmoW1FhTlBj7KrPynebQrCOfQV/bMNsW+m
foQOrzVa6uqrLh951GUSWWDjY210QK9SEUc8EBzqzGdJnICWMLDQq62NlkTrKtd2VTOgFGypwdec
Ekx/IN44c4nKgKVCjiF4QFIMQej8Fw4tz8+wfEMcA5zx/HA04EyRsQ3OyMOf8UULmy0JjiSDQ/IN
A0PlPnosAqcaOpuEteCtE4EUR6yFdp1CrqnprezhnmVgdCy6B+yIz1qTcI1JAoNfAqdGj38mlcGc
y2XLcGRCJycqQmEtKw8qD00qnBYES6CGOmsCmJNSO6WVZU2iAmjwwRRkRXF7+MjgEkTBS3bDg2Ns
7op9FFUChBw53SyX7Rf803LZDQ52rdgSVtMdHYBP6ywYIR/Vm2BjY4sB6YEXUOHxe9JtuHYwkbKF
5003cVKEmJAQnchCh4O5SFhfuPFmwQUIbDcYtgQl0e4FCx1H9OTlj3hY8WquEqvBgAryB0xvQy8f
u+YU7mhnTDK6QBN7Nnvje9Ii1zJI7yZBJ+bqBZQEb9fnUK95V3Xk5aKE6+p8lwQweAqM6+NfaRo+
FETo4jxYLTsxi0nsjgw8xgHeDi8ONjIgtcibPPFmJHsPJLrqFH8cirWB6VkGItGVP4gK5XKyurmU
NqUAwKehs3ZBL4t1nHYnFcu6BQgK4I7CIaiKfex7PM5nfBUbEw9k1pXAcGrX3uR0lDKZ0SNm02tB
25KAuTo0N9xP3V623fRdjT+iAYPZ4wD2iY1UlGsi8NroSNwX3dxO4GYM3+gZFvdTx9HGo2MMenfX
LMMBdNJ9o07so/mbLrdTGCosmDFQV8Uww7ws7rcyocorSICxMiqaD2jQGV9i+sRhu3FCXcIe/JJq
meAJMf3wHnHfQsM9N6B6bdUcU4bYgtLV8YWC1vDRe45ABaZ+ienkoicO8Fce+paXGcxTvqNcBmng
eti09LMCs6QVHDN4KvJa070JAz6z2u0w17dQMykg0BPAw5rGL3iYHcpjBM5ALgh1hY54DrBFZ6Qf
wNSbf7rJGwS7H3EkmKPMDX3oJxqYEbc8Lv+Vi4JLl4J9HhvjoaT7t6AnWxJdB6YGvoRUSF47HeNM
LmDdXKIBVT28g4mck9MAApR6byQoQV9Z/G5yd8oAz02Rv82jDeUfLtPrUrOWDrDQnq6IszepTv7A
5J1StL213lwzmlGXk08iQRmbuETq2CLT+qYdjQqUfDwomtqzj55P4Bpy0UIUUwzxG+nX62h8SqLq
YobfURCfsADj6ltni2D0X3SF0TfQHnQHdqys1VqMaAigY48a8NGs4Et4P2H80seqz6wveqMBOIiu
ZeRCt/V+xqkukNTVjzBAWOYlO8UZMUUKV0r8Jhm6OO9m0UghVnBuRWnI8coyU1jxZZb8HmTM6fLl
RNo6KctzLjkOPVsozCcNRv/psCCYnmEAa91IMEy+mheEwvmznM0ykXlf8E1RIT3H4Ik6BwGFVvwj
mC6RZF0W8llsBApyoVD6jpCvc7q+MC/IzgWVnKpnsbNSiTxzcHFQdy7zDD90oA51n5X1JXOenFmJ
ZezYnC5s/V3YTHn1z8Fyoust9NTTXm2OrljoxJdoZieYu76X2ddZtMQUAwPNUsJMgzx3zp3XKhnh
TIjXKM79jEIsckd9D4ybdfXBqnFFcbE17njQ2vCc6R9LjXkQ5LuJhj3vYE7X2OQLvUpL9oCRiIkK
Anm8Ffimb5fwoYj2Wx4NT1KzX+v+Uz6+zHIBjfOUow9lxBpjUk5LAzXsk+PRxMWjP0/qTt5cC2m9
e+po4HEHfIZvgfQQTnFRnnVj3JbZtWNuHrE7VXMxFkUKmE14+bTd65wVjHZ4ppDuNSH2wmgoWV4T
/bPQ4LKDy2Slizp1QPJIfwZBJ3qII5FifcgY/tvtmk/YXexy4CC7N9ZVBWyuzhxxyoZKGXt3Kf8e
4FlUeStt5v/FI8bR1IEvYzEOhkoEbrMx6nqvKvGrnrkXa8xO8zxRhMFU9Ps8Lxsb8pMNWi4WI7jO
swpMN2XJ2AHwbJUknMNcMPT1zL4eb20Mi84NpDmB4pLaexSNLKWyMzGu0O9sd21FP+ou8zUduANQ
PozURFvW6gab3J5k45b3fl6B1er5U8ANxERE2tgm+DD78vcQcWrzhetPbPh9jDwOfyKH2bXQlFEf
bXT4VvFnSV664qBn0y3u5q2wL938tUFoI/Y/6mDdS9g0qW+xWk1wbR2Zc0uOKWIzJhBrXlpRTOBH
FVG3ZdpMnOw8I/BuWeRaPGZyRLW2dNn5Jkl/eE8rHa/HgWb9zlQh/QVHVQ28YZlEliJ+thw214Q0
ok2kC9TL4BrTmck1UBzpnshSwIVP8UDJVmb3PQ36lvBb6YYsmAGjwjnr9LuwgYEGZ9yCM6F+6jhd
VIbyrwu7YxCNoOXx9xJj3cyy1VFv8t70Re2zcUt0jGNs0kfZyMuHk6NdSMJy6POwDFCnxXFfMLhl
9hDwpgCzt0Bn1zlKLBsuT0Cvi0fiIvAnSKUNrqdZ7Mx6kE73rcXLpa7dC2Ai04tPfrGQEkWoX+4c
zP16HbE0GVVUocbutw4S6TBQmevY+RNF7s3SxLW8DdQx1FUdfzyCM2yrext5wMRTElnpgT3/wqes
RsZhMoWG4aGHI+Mll4pLWHj410/lAbWr6LGQfvIJnWFvGmTA8qoJG6E7F4j0LpiQnAxYsR7+5GJI
gA34DtQGx+Tg3RSpdqtydHMdkeAmWYdb6Fee9kT28N/Tf3G4jGbNFuYfPscZKK6GwVKaoJ4Cfmo5
mdi/MIr3yH2XcqS7hRda/8FA5JriTOeSQ2uAz2eMU+Oog+AHRzfUHgb4DaoHAdNxY98AMlUSDhRK
sbc2NQl75BzsPtNsOobdR8RM5lXjWqr3UP8TvjqolZwVcU3nnTXx3k54KbAdfA4VUmI0PwsADiNh
UKY/og+KjQLnA9JNLilkedxDaHAJSYt+2i4BBKd0IlCVsy1Wzl55kRZBaVJWx3eQPpof6XENYz+g
KMHoxXT2KowRHu8qaRHC8KrObPy7L84sfPAVpbx4VvoUuiSZESdpidBBugcOhY0sBXraNZcvxPok
UEmvS6HY0qhFSnlQocpL/5IP7Z73kOUPBS8LN942Df/aA3CPWj2SzG6i0mtCPIc1gk5pPSFIjMWE
Q9pnWWoAfPgFX0wt2Zj9h9DN5RSAahVVextfpJKpTz61C3QY4S3Q4mcTUYV5Xjhrn6Kq2FgDBlsY
t6Is4CEUhMbDFkuTo5f/J0SCxYnF3SPurive8uKTcQohA0fX1QZNlR37uHzIPl6j+vWLtzE7SF0j
AwGWqKoBa2KjGJCvugCuMNxvptgSWr2F+Tx04z5Ybhw5Eh1oTARRoZRobQbIOUDTG+31HkkTFgem
Mh10uh01quFAlzsW2kDgTrWccJR87PIc84QRfokTvJWq8dkG3o/jdNWmfI8p83QCMhZZFMrlvUFM
irIfU/t9GCgAMVzV0VX8JgVtHk5NyYQFmSZ/mk41nZawAjxgbq1z7gpf1gL781CrrRrFPKZoYc1o
/F7wnclYgwNl9mvNwF/K+w41gpuGejOF6rMoueS6Q2JMop8hIrSUaNREazdaSe8CghFpKPBRk2OI
l8Gxmh4KhijOww0V5/l3v+QlvxNDmDDYJvjV004DHEFJkarX98HONTwMcB1UMegvmq2gmGXJ0pcz
TX4t0rzG5d5jSIntgJkAXHl/o+d+zDaRgztQ+42c9ZELtYTqVn62E7PBJVgrBFXUgwtvhwvk2EzY
HdgX0SECBKvgAkv9TZmD+Mjx66WIQBqoRg4oy32suvP/ZSNvcf9IevQ6aPsxX7Bwzy5eFx4kBwad
dHUcc55BwMK0lwWHR5c5RuZmgQPCatMtzM3YdRtLWfyJSB6HxZSKA2/FvxsDYInhD1590DnwMyad
M0OFO9PHLhWaSZfp4XPs3D3i5gis2SPYQiKWky48NmWwieCMyp0XaDjAKtuosZPisJRFravjuITR
6aDr6zi6NuhSHY7+mFmK/ftISG7T4QzByQQl41joPv65UIv7o9m7SD+Sk9M8m0Rk6ywhMzPaSfMV
8q96dM+yExIDDoVJHEYj7CMPy8V5A760GqzvvsXESO1BpFz9wLpNTvXQ8E4gkm3knDDUGOtu3ZFH
KTic7JiYmRi9EqCLUYmPSIyMVNmiymWQ/n0gON2liRTwSIwj3b4/RvqusKhbbfc46sO21Zi3je4o
lvay+wMFHEfI7HV1YEczmf8f6xPEGcX84WzRkUJb2OmE6PYkcAyhYg62GY/OanED8lEoAa1xMjXv
XYbl3vqmrNstd4UOhJ4EKc2dXN9aeE3+hPgyQDIS/xDtN2YQyNpXHM6W6Y3tjLoAt/NjC4dHhtw8
fw6i7ch1bx2HADgwk78hkaVDtGrYZhTju06mi1XfotxGEYU9ASN8agGCLNkeIKfm62hgEgYU4Xya
Pu263LjfeRauC9bPi0MIIyBoWb6Ohs2UUWmfDpK5ZUIbN9Ia8ZAbvtlrnCT41lDRRkjK8ZgfzdDc
MgXM3YNM910O/OXuY0gwbuWAqsOhqFs/UuMrOymXh54BcTTGjUnAQuvD0FHLLzdBYoxLfUt95GWA
XFcUZAeWE8LOdcfcjyfWOgrsEzPCdnI/p7Q/aQZqUZwI8CHGDA1++I8F1T6NoJIZ2EHU3xaNAtzD
yNA38iVteI+1wmvE0D6zn6PgKQA15TKsWtwUyB9elUN2ilr30AMOEndUkMtXuPkLpNei1/YjkvCC
dZ/XEri0sVqY0cEuhwmDey6aCuIzeII6/CaccjpFFjSX9tXhHA/mI2/hxOoyhA/LjShV7Ux3iW1l
mWTAraxmWQ8JcKsjP2A9Dqe4VuyNATyhsyUok2fi1zAcn37PCarhwoAdIkmNeCBUG9uM+Zom8wF6
qp87pCFTrqhEFduX1lMfsgVDRRN2vAU1pNtVKAYzPw4zaKCM3DAKsNNgZ+fwLmFnCgTE+lkB9mnA
XyAlDvNTJfJXlxaLc95R9I1tDOclg6Jn4W2Jaq6HG+sSnRgG1rofHL9idTOgRZu8/tay4otVZTuR
+9mxeHI0/WXQPgRB6KvEt9mK9J6GSuhTTgwec+olYtrHIDc2PEWvvHJ9+qZU76AVrQ31t67+tsaj
S0+jJOR4OQ39CCcnOkX6dUhSMtQjw5KmQx7TmvrPvZYzjX9gkM9G7mRgHBYOyDtQt3FJorDYxOmh
mFEAgSQ1lcUTp0E7E88RC+PasqKlJnnERpRgs/tiqEhgRzucDQvkhhKb6GCod5rX4P3CX98RruMW
vpvPry7bWJ7THLzNIwCC0zc3ye/+coxbgvMIas1MxQXNj50/Sok4xnsI4b3+hu7w6QWydFnC/65F
uTdSY3mE+hF5yII0Yn5QLG2vheeAFl7asCb99BB+Yb8+vk3mgiQRinPvHSKmyPI6wirH73/BJMQC
p2vx2A8wwM2c6tR5H/gX7NsqZXSPwDfqRX8rBZrT1GuY4TNgFzx/n4Gx96qrBZKdAPi6HSY/jFLq
iE2SvsF3Ftuj9CiyP26cSH05N+cAI6MYGapxl7rE/tuPFNB/acQZG6o3ftVM/9IeG0kPZ2Sru04Q
LSzVRaczPCr9X2vCMEmDuyKRNfCiEvPNgD1iFn/VaGthaUtPYGMfZJIwX/0AZXZVeUjBv2IiK0p8
mrPgc2F3kpLc7uCFqCCVFuEnWY2XtjrEnn0q2Z4LvJIhxhTLHezUtwNLFh5FBdVIRTqPRG0GGkNK
8KFp+k6pj6Mx+OO4bYbrVAcnE6SgGeg4xe8a7nHyLF13o0Wr31c53XfeKxwLP2LTnzgCAtLj+xqE
rN82N21PWk0ZAafPmSr1trs10XJjcWvT4NCFqHCPc0IGanZkR0UzMBBhReMUlwpO+rw41JkcwO1I
s8HWVXZBbEkGPFASzPYsYytGdAJIQOG4qtATsAtbGEaUHKmqHh7FE5f3hjcfrnLE0auoiI7tI6wt
fp/DtwzLZ01vObm7HQgi06jJt4mNL1nVULS9FJqa9tUzC0FxhzVRMs3lv/ugES56TTgSS2yeYt2b
tqZNllq8jZkBcm1+ztOQNOk7zIBhItMF6XX8mMgdjU5yNzRA3Q5yfdBDDczP0uGy/ByUnkyEewc+
LY9a6zFAPyRScxnu1PJf+ATTXRxbyAi/MXNOIQ4Mw07j7RniM0P9tgF77Ub81ZBuo1q1XydcCwHp
sux1XLADIpW7m/2AA8LlBVNP5k7H6RUXJXq5kQ3NI4TFLUGdKzzdyh+LjyXty8gGQqILBIoOkuUt
J4WWUqNrvyLL2nG3cXEOiG4ujOEQNfVR1WiNE45Szy/HSUYqCxCXGZw2nuZVem25GHWBa0Hj7uVn
h3DPtOpNOmHVaLay8FDoAHcQdMX23GAEjKJs26GFnZ7CDp0wDk6/57b1mvIWSlxO801JdDXzIG7Y
E9AB16hJOh/+P3BaYlxHGLLLYPkC7k+Uwn6rMF5JU8KfxEI/ODnhrQ2/UxUMD9G39dKU8lGSb9PB
MYauqx0sVGd8rOVVtPCyJAL/tjtth2UMSI+sh6RVNywSTMIKWsu3iTqf4+EkHBE5QNPaOmFX1mNj
LA+nDdLR7/plRzkRgw6D9czMmi8BuXXvVnO3QAllgO7Vv70HhSoJaI5YvJUvnA4eP5QHPSr/2cYf
vK9y9buZzBWwl7wOcgzL2qFdlj0DLCx0ztGgU3hi+5MAAjw9BbtDKfKTYe01IdZw2OFdI0Znpjpc
g5KFGKisBv08Cr7k7Q8BpoS8Tmc3s32JjdnPVVBCh+1Unr+XtXUWJDhMA7wxpz0b/350zzOz0grz
RSu5BeUjQVHlZOM2Wx+y+GloyjNc1s3C0Ntbyk7JqcewIMBaOUjrAQsdCsacxkcsbtAamlTzYOUx
c/eqcRhQp8oiorUYCaqSyZqMbSg/Yc/aaVjj/wfqwhVfBjitIbY5NKYqoDY65g3baZD/l4BddYFz
Cw/n5OZrR8UEGlJxwhrS4ttqTi+kwygMd5jlCNKUclzyAVE4Cf4w9agA8pNpQW8x2agCN2u682Av
zn4q/aV+VzEWZgWBuCDHlS7nksfQZDwsERRjRPaTgV3CN0FMIwsZD3m2MbFHI9n+GL/bPpkYSAy3
IvXZFugmnstzeiCn4QHd0rCiAOFG+628sLojfYy1D/ZfyjO6uRf33UN6tjf9x2Tdnqje2QWG1qv5
Pbzmp+nWfTjPtXel51fddfLRWNv8KwkuC+JsH3mVhwXA+kbmOVFHEZRiOEc44NinPj3irAV+bBzZ
ehg4zZOMVJ7aZQ9zc8mwu+MwRDS5spCA8eSgs1ktHUF1J/WuotqA/H8naagtb1hiTV/Zlaa8u2nz
H64NBISs2meQs/dwHfNPFnL0DZ6HwThoKCJS8k2O5hb6Aft8NTo43yi4X+pL/6jtu9MCd2+vpw8a
HRT3AgK/uXfZAZnPdXWui+9FZ+J4MHhJQeRg5z4b9NrldClCtARXHlqmjwjjQW+tL49ddOYDjf0t
o5m9g/ZJhtvqaTgZOxLXqJlrCBh4ohAUlV+gF4MZ+PxOPq4NGmmq5rpOduigKnwqMp/BdibUYBVU
JMIflXQTT76GyFz1RwMjEhyOthDu7ObFmbdlT0j9yXmdLbqGbfUdoy9MHLghqAk1H2ZOgYkqwW64
ZSYbawOIzZgPA8/+qItDuTc/GbdCtJUY2ODQenfVfQv8MazIw71kwclSMWa51gE5DXgiXH0D4gdb
n+SlHsaNY95cE/SW0I8Neajla7f8MedjSRlpoEnGvF7WzXyNnhXmL/HdWdOuzuEa/lJCrPR2+qtq
7nP7RjBkiR/ZxiQ26EhUzx3zhrbY4oXD4psFGXrmmqw5Nl+b7AZw9JEEcFDwDx6yT9yVsarRv/g4
dnOwNYJLwSjQFfUsO1hYpBPL78Z3ga9WmnEohws3WX5Nf/YXWhAj+gxCewfPKS/uAclzirZzVZ81
PLLX/Y6lUbhzPnvUqxG0JHcTRlvXD94I+it9DvRy3z1inMqLJ5aSUHP22hGXByPdZfXf4lqDArS+
4my0ZZ/33JWvOEdPvoOM2rCshVHsnMLlTWfXwFgV8eO1K8xIS9/h2DQGX7Y7s70kEyEDrXsrB6b9
PyVK/PRACwU7g5ENmFJDp7/BmKY/80NHkliuwXRygwsDPxmw7R63ltyjip5mlFFaxyNt/bHDTQOZ
vocs25+zp/YvKloiDNDo4G6CyG6t8rJeNeIZaCnXxXdEFT9U+X7m/diE78yxdF27dm+89KflJb+S
APjXMDfJMcM3H1gYV8WSyM1LrBwTZZuke5Z8/W54SEXios87NCt97tM52+81Zuxw1Dr9I+PAzdcp
xWqlQb4/svnp+ABsR7mmC/PJ0U5eo5/sB0Mo72faJcce+ssqfrawUmWBvC1siJVYIGAgcGDbu7Rn
7PIIx2aLdS3uM0FWvnddw+lUcMgkN2o3vtBHcyqogH0lXtC+unCEnkttRbOz9tT9uLwh1yr94sIq
kJQI0O3l3wTDmHt9GJ+MDTz7aqOF/EEKAv2BuDbYJYxKfGb7/MMlb8Il26NikVKXPcD9hPjrKiwE
xYpPaugKGN/ch++ICdoW6k/xJAMhg7wAFyESA/wZVBAV/hHjM2rwBAskppn/xuA6F4Q12Jjlg22n
/ABWECULwga8RWmeXO84VSFWZeWWvQWOFVvUmQg1H0K4VLOrHGC1fGP2ssNWrlLfBDlqe+8iDTfq
wSoVptNEtoIMh2Y/30LyDKbxUGe4imF1q2Z7JcYaIEQD6KAybxWxopFOW7BkaUWIJcCLD8073ZOY
hlbd0wQpLqsf4uSpSs0d2Jt0sbNTP2LFcDDyEXb7BHmF0UoDPrEAxw1sp8OhvZG+u5UfJi16yHEJ
KmfKaFhcVBv+UTRgdrorclwm052qvSXZUTZj+hT5Mk1Ko9zlmJ2n7/LH+B3ErlvgQo8tRc4hIFbq
qmpdbXZtnnqY6PA7VGLwzEqmpqHW99KFZXHxKd+G22QO3+2cveCtEFzsXRVtC+8VqS8u/Qln4A0k
iOvI3xNUGN3eo4eazhCYkWNR3YMC1TyshxfGimzAvHuVnghGDv0KHtHWo85WK8i4+I1k7OfowqtH
V9vwTBvNuWieFpxfUC6tnKP3ih86AG5HQqSvneJdfKF/h4s4ieXtejm6Hn/K/W4PzT25tgeNHnwk
hLfpvwz3ivVr70CN2WYBg/tzzviR4mf1bxZpUfjqtF9T92qHr+YmgFFun0dCTXGnZnZipuTUvRAr
eJj/sP6w7ni/dgP8kIOyS9Hjp2cYGljQWRrMHZ5Ywof8CaplvlwnhxXpWwNHEJztFBM1Bb65Gk5p
srO2oDtXmyk/PRA4F+MhSCTAM5saQmaiPS9h+sH6sPhp7X0TbPFLzXhyX8RiZtnETMYJV2iNe0q3
HzHP2MVHknvl0F2OOQ08AJ2OC9Om657G5IyD/URoJjwty9ctUlJ24YOBYwF+X6CsMLmu0b4+s2Xx
kBcTXNTYMHz2Adwlc7dAETphK/JgADT+QNByDyXRfAyJjc9VxSwqsU+86OMrjZUNfPQT3LTGh8PM
F0EppuefdX0Dp3ewa54pPajDHscPHlgSMlKiBlFa0CVvKFrY5d/TD5hpZFeGB3R79orktfjAZsUe
T4VOcD3pucoXFvzY8bGG0V/wbJXHvdwjH3qDRQpOS4wFuirVn5Onsj/qi18RFAYUghAPYtS8DmIM
wGAcd2tP/5Mm5n7GvA27TZM7r7jowjDks66Q8LECIfg8Pefe45Dtl+qO8Ab1Q9EBdZOXNvSPEYkj
anMAx6R7ZezmW0JRyNBDwlHedeHku5I7NVsndPnOoBCq9JNEzYatByXPo//wsLShH2Bj2yI6dhVU
VbLNZ53HjMpch12tOx8rg5LPIaFi+B/QBi+PWtpthKfDeDc1BTY8eG4wcCTwNaw94eF/VcYCrALW
UzPcBcV2Rzy67Ffb4gAZ8Dyl7Urv0LuxrTwm9JU23FA4JibeA47dn/BtQEfuj5gZ1d17OhY7EU2U
/B2iYnBtvGhivOOuoxERPEtIAvKZIajOdj7BRzBOnpHxmCUHs8Ek+UFN4EeBxbaoVh0wBBeadvQk
VIA5Ktbw+2Mq3QyaE47aITGfR/ICgWKgH0Axwo5nxCyDNXkpOB+dDUBv7wIMfeUEQdgigRCP8uBc
0cZVTbwJqJ1CcAFnVLB2dpOzB0gmbpvphHVqrv8FfbsPrHRa9Z+Jp8bCJgOq+evodG/q3D5ipRh0
xWcwAzAnClp3Fg7d0eMHWLl5UJzsSwgCGV4QQhwCwUjmCeN25cAC/SAKLIY14eTw461cezIZH5qG
t0Yru0vpBUdk3rb7lFXJcwoJIlQdshA5WvIB63TRSkz4rLIDfarzYjfm8J111q56t8uMcrOEM5Q3
HWda5yzUeNOJT2Rpb3KKyoKEKE4ZtVTT52Zni3ZI05Su5FYDA0Ouasf8blnlJdS1P0pR70Oz9R0M
mYgg3Yste1CXrNHhcsaEX2ItYoXN3sC7U7jqJloMDte0/NJpXAmkU2PHJ3/2l3QiW9DRE0GAw+fX
wO8+DXszJfm1tpkwcg0uSb4HJrkXMXGhaUvJ6mvonBqcJHPXZe9F7B2NCvUywh21HK6GSDZ542Sf
rCQ16kVfwFzcS3P7p6y6l8SqTjNFn29TYothQJeAII7XQO+wTfkbRLsRGUDJ0gcyju06pwihJT6O
mGCWeeILMomtngP0dFLe7PsEHKPvDEh/pCg+I+1/wKuufG0xqF6ZFO7fbuSYPRskhhLTtVXeUov0
PUC1nwxV13gwSBosZH66MAGZlc9/Qs5cf+va0/yhJ1CMtlQ8/EhYIfry/fHEGMkt2PT05DjOIBGr
fAKoTFYzKDFZFfMpRuZ0fV1n2xYh686CmPqxkDnu43zOTnfAs/yEWxE9l9oepfNC7YVycA/DXVGO
8b5TNy62HdBbwbI+0XiTdR8+kgZfZJc63c4kxf/JPqazV92oCHT+U300jVPS8abstfwyZn8M2AK+
XZ274p1dDu1xO62n59mWA7zCxhAaDrkOq0zfM/XpSI3Sk3Olf8iD/cTtIsfhMEIwdIavSCGkj8h4
axo3es7g39KklCyriy1eOCyRbkN9XnJ2mQ9A9ytbeyb4fh2Ly1XUre0GOiEuk1X9Hi9PDrawWu9D
kIL/UmbY/cDQbgu2rli66HhQEI4M8rAelGhVeZeex8JyqILgfATYHjyEhg/CETcx+naUlw7bQYXW
yJSagHdfQ0za+CeqHzX0c3r+tyx5dKZnjaFINCN+h4s+GC4j56ZxdiYm0Pt03jfqhtXZ8hIx3yNs
fQF4N/BT2hK9xW4l+4+m81pyHDmi6BchAt68kgRh6Np3s18QbAfvPb9ep0ZSKKTV7s700BSqsjLv
Pbd8Hecnfds5kKzMeE+jwODe4EvMNK0LjtBu+mA3hGnF9iUvHnU2t2KKgvulw9jeB6V8Eo2z4QuR
Ul88m/UDZEQ6ziX07ApHZIIXY68yi+VQui0GhZieP6dnSEmpn4eIk0VxQVXssiWQW2GTKw/N0NxM
D+aNK34Kje/C5L48d3janyzXflB83l28+gFVEJ8O69LRgvv0i2g0zrzkC8nhWB/vw7sxP9g1Duuf
5mK8Iyw6VHvNt97ZxHxlR1ivr97yg+6O024g2dyhRN5MbLuvZJAH6B7D0Z/DJog8cAnRQ+/bJ51z
kuJkF/sLgo1kJ+3LryJAeUDE1NHSwG269olwlzJ+THrfjFxiqOn5Ju6iMWLa2IR90grHwgImIdnM
oaZtcVLy0fLuuXr4UH6P2gv55vCb9yjOyZ4KZWfbZXgmEJVtsx9Dp4gnFXpHSDw9lhMkGbYIGdjO
dh7Qbm1M55m4TESBfMAggJhBCCJn9sq/oilUk7f3gzF6R9YUpa8Sn+f4o7O+eecA4uT2NpbnLIF3
PH7EOF43s3KyuXhGgDG8TNsUP4JusSABpPXD/PcreV+vEuLuPxounV/d/fmonYg0Sh13fiWYKkLK
CspyY1reqOz1dscjCPsLmBmZNgyy203JWYnVRzsSoprox0UV74ydnD+8u7a0RCl4QovPp3KjU8xE
aFNIIf8vPtEgL6B4UGw/8BHS+uRN37EBHozMBY5e1VtDArTLv/FTSGBa0M9H/vcuLlcb49fENOtH
8UOB1eS3+MgY1gDqCFkAju3FKn5dwMcelxH9VuBIIFaLpmVQOAE8E7XwyG/DwAwGDls7rrPEjTwT
EzTYMQFewg5+zRcGllfSBNVK6OZz+l14qinF/RSXTGCGPd8sHbwfGSYmWGnaSekWnhzo5INKjYlu
CAnq8jo7iPO9RHN1uFQUKls+63b1VtuN+CCdU/QxeYD7oLHQopIYWSDh2kQsL7p7IT0tdijK3jpQ
9zRX2k31Ffm0rkqiyjZYCcMcMTl3BnBacMIEMZLS2aYnDp+H17BLInGPQaeEpcQBgIUUreJ42BI8
HspywNe0HJFXorrXWf8MVUJnj+b0e/mzPO2R6SamVpokpYChJD9dkEAF8iaf+X1YHItafGnccuVw
TPYt4u4r3+NaBbKHZanznW/JN5lEnqRvCAngnkBtevyRUUp8jpuG4OAzAlFphtfibFvog9KzpCUy
kzUS8OHSlAo158I+lGL4Rm8D7JUmw0ZsRn96SMwZEgYp3kk+pCAKDP6epUcvpuayuuWhwgtBElh1
TH5YD9y/myPzj+RKo5EbG29qOLIwRwKVrF0F+xSD7WbWrqxiOvV0t/S/kesHdxqNu8OuZTa+uQO5
jykCqOq/xvij7t4UlZYlDx+Zp69INDPH4+MCQKftFSZPDrXKhkJ1RVjBddanzCQolIsjMeoh54jt
nCvpRO+16XfVlZcY00j/o/Bhz7kn+CLZlWAyXoYfA11luWeNxs2Bl4BxVGYC5NEOruuDwJ0MR7aq
cThyoMykPxINe+PnSoaLgAxdvRyWd2QTh7r9se+fnRSy6rshwOKUAphE3X/T+EToFgUq323DUmLN
Y0S58ows5X6+Dd2pOCb2Vw3mDelO8YyMhCUg7cXzy9OFY/yqSSxuSlI6OY92c0YgHp/FDpa46t/a
vPEr2VHXUAf71m7NkC8NFcx4k28sC/XG6sp+YsSBNFk/c9aOiy6k+okXqs0tYH/aRgpSGRCOM4/X
EFbHDOVr+WdxCVutBo/wyXxs2scZ79jgVg98EU134j3HyUlVw+QlNvgSZJjEJ7X7gbw2fdC/rTCk
6GA4Nt34YfTB4nzp41feIhF0aBHTqfWtO4yWFy3d2+pBOreIRLk1HW3mU67GZIbu6idgz+SPkoVb
dGZxuS3VPTMPp0Lv6I97lWVK9MRLlVwVmnGeQlLEFsVUrh+RxnwjzJBuXcTYK0AHcxz3wHOiS/LU
v9TQYUKUyuw6pwZSaE3kpc+d5YuuLiXVZTgU7+ZLD976qToQ1UEfm/hELm1A7k2iNziv7gESrO/p
8FTSZdmUPhdEBjwnWp5IOhC+6BWDOqo2H4dbOz/XtlchfXezLMCmgOgA1Yqb5KHdBsixMZjFJ7x8
C4Lra42mnIHfdMNClej7+FfOPRzt5P2wroNZwQK0LSvQMoiHAU5aW+3RwYXG1JcnrT0ZbGP50eCZ
wJs9wi30TXBL+CuewRZTXumunO+TP1JrcI6NEvOlPfUyUhrad3hW3CUkwyFssx3tgvaUe9PKqISL
8RaVyY4t8ca+ef/j0klB0x20UNAlfLbIIdpF/nCjDQpUUQulN7V36RalCsT0jbmXr2hjwGWU7VFC
sYbF3qHDtc1Kl4859yLkmj45VOzZ0Xf9Hf9IHiOK/P5AJ5u3uYSO2IxR6UK14S8JECnz0FPj9S4C
XN4ZBneCM3lhxDBjMG63DA2/YvHqo9HvMsL/XBZHxjFqEQ0XLkS74ijdKp9o/SnqazzmW/VKO4h/
tao7+hLSoywOC+VJ1PiocnbJexrkAXjHNzX2Vk4JcL/f+n76A3MTaK6KDbDa3anhp2P6044hba1G
3sbXJtS553F4YV9mqJE+HdcPeq3plR8zFe8ysy6Sqz5LtPghI7MmbE4tOp2Z6RIfR35MPbujl3su
GR/RXX2J4CmynVEWnkgxQdRVZwEBv5wo3Nkd3DGDN1ynvblyQfNQAsl/I5crRkVfzXcTspfUPhsL
+we/W/ppflufgol/b3qkDbAjnBRg+5v8q8ig7yI93CmsVyqWMFUCDnGb+wy/naYRK7CAxbcVJmkS
K+87ygbIvKil3rQiNH2qjexXRXCebbMQ6bEdxj/Gr/bKL0PoDUETNfB78ccXfiXyTdd3AAaC+UU/
APkw91JQhELVwgiRY9x5M/fxj/rS3VqMoThL/VeIJYF2bS8sOo4Pl5bNAQSctbU8xgV8qqx7PjJN
DjrmfGEE4Ooz9UgffOOBnXwWdc+fIL/ILzQE02D6ZADOHeb9zr3yoUAkQXiNF/1pD1JAu6M5OYGC
5RsRs89nBRGM1jer1J48ly8EWd/9ln7EyNa54KBz8FfPuE63e5i8l0H8o4PL2U7hv83CjMNY3CM3
vbmv+lOS7jhSfqOfDFiAl/MSPAQQAAFdqXrOkkem+XgJFU9Vj/ULHQN8aOkvE5yE4fWWtppo/9Ds
2Im8gGfkI5Kxd7w2P8K6IWG1Y2QVlMdFXCs85CjMeq6Tf/eWvz6YPG4qgXqdiICgLOXpbVngqOUi
H9du/c2yFTpVv/llDqAeUoz5XIVlaANb0XLDdsVti3JWCZU/Gn9QP++rq/yxU897+oetQ5OIbYLH
TF0O97+62ONJm6n652eGxFPuIzzCLAP7kwcYoLjSuPrsKwc+nfQXkr1xiEP5mgMWJ7iWoMDwzl5L
KuaOPWfxU29Cyi/wwmk4+FKEEBnxKLil4wQXzu9uOQB2jsVRPPKmKqre6JuNg/HUWF+gbOkOCa0Y
RT4Ghl6/E35UvwoX6gqaJ8CqN1BteI4pDihcl9145DOJvp00IIs+D5bkXwNXqv+aG0puzXXeiFo0
CMTddtR3fTBf791mRPC17tkT0oCG8/1vuiFdYhiZkKzLxsGU4x7SB2bgCRiEyCLG3/jmaJvjVFrQ
dgCZ41FhwwGZzUCSxh07HXKbUI12NvZz1MKWqwHPjl1KqfKcXB1hFPYomo1nsroZ/jBVHyNIbyxm
inW2h/ir/bJPVCOgADF1OhvjsnKeuhQdMtjlv/TvI6eKcIeTvjd9+TD7hBOoyBvcjrqOn2lAi9sA
LHpRPpbrgh7jk4vf2LEiNzRxp1f+mDEPKAFjRsIyIdI7Gq52Bf0BBh3IEZOWwm6xv5xvtiyuMukt
feORWtQ/Cptl12JBCGEzMK15gsbyzfF4YrPrUIrRSNzzMvkDZp4Y7oLcojDQkEnO9aFAf3/fFNfk
R9x/fkw68i8F6+GPP8VhEVAs+Gi9QuNt+WQoCaCKkceh5XvGEfCPyJv+cLLPvNW/hW+EU+ePZBuj
51Owxz2TrBrFVHgHmdHsh/xQAeFqub5uu/1CkFxJvayYwQiFm/XsM9zczQkALrRRW2FWZglInvyS
H4t36S0OEDE6aDJobmzGl5GR0HCYWdVYUjC/xdu439n7Dt+7p7INQfL+YRlAD8C8gco4tLz0avxR
kRh/ovEJdnq3+Bx/PkFdVK7c10OLq4AQ6IeOi6yF6HG+U2Es3HCcEh9Lh+qtvC55cL9BIbYkXNgB
YwMNF05zSa8dQv3QwPCN9+H7lVlKW27PU+Vx7vff67U82t9gYXvDdUhTQhN81ehfk0OCm4DqIfX6
wcVJLkoFXNR4FHaUFcESrtHrFO9b5UF+qU7EiSWcFow8xTp26ZWel3BgjnOeNhraclPdoXtZcbFe
HM1DwMDGWb8u5MW7SNqBb/+brTDd2UCn0yQubS8nPd81h4QA2ftuLd7TJ/NRJWKTqQWlPwPafotK
X1rEZW5Al3ttP/j5/X7Mjt5TftIfTMhUjMBYnoqXo39ZRdde/9a7oFG9Ef83lGz4hC8AvD6pRwY6
BC9nlA8Z19ELW1Ql++KUBj9GpQZMWX7ATltMe/pZfFDMRRlobO9PhAg0CXiqjXV2bvycjl1pp4TO
o0WjQ3JxKSOCZsD2sb6g1K0DlHbo7G0KOu7lIcPjmfx5smbnbblDQclpPQo+pBsNH+z+CywYTA6M
BbdUyBNFKdI6MbwjfSRPxRwJDJkxE+4IIGGrf/SxqJudbbMi499WOBv44JlRMzYV9RP7pYWk5097
o8IBM+7auASDxL3/tgAOGhf7jknEoyRwpWSBdLy60Y3G9zuSd2P+lW3mBTRqbb3eSYyAlfVV/jJI
KxmJpDsp+W/UIL79zbQr9a6Dvlly0QckpQ6MtgERwnl3kdcD822FEetDdSup5CF7n9Bwh1C7Wfo3
hlxuvVdcPiznEYvrcT6WL/2OPvpGcqMdKXrbed8G475xU3oqm5rDsTyCmi+28ofhqZf8yDQxwEiK
aFD5ur/HbrB5n3iv8JIuPPnJY7qDarobXPEzz6/d5p0Dkv88PVyRleyiDe2frbahrOWvf3hjNia/
DI4P/3D0x4OENkNilJc96XtcE165v7ttALXZW9w+kMLyAWVGsB65Qm486YSE/xLtH6jldqUfbx7e
TR58Hxrkdt1TnnjIuV2qFqQ8ND+231dla/tsdftjsXkYNv9eUhIuvwAI7MPMIy70mW9zunFwKH+g
U9qam9trHzRv3w/v52obRi4icf6LyfXArZsl1G2ZZ1zSj/oH+QVN2uWmcHeb7W/9uAbaq/0lf8FK
tubNeH9aMOamG1Sylad9zy6+jD/rQ9mPLiUW3wA1I5e5CBn38VEnEdgJXrdgLq4kV2756l6vC1vh
4irbMXA8Kj3vild13WOx3RGZcoAihBeKcNrsAip1a27Rom9els3397uypbBlBAk3zEMX4a/vTFkq
elmn1QdLgkZiGz5WW/anjby5cfRQGTH/PK87e3M+bp6qlNzDHXOv2GXk/b2ewaG4ZMNslu2V1XSy
fa7ObkXcFirDDY48/pdjmu2M4b6hMOcn/gvwWjCAYtGISdvgicPADud0PJiuc1S0nQGTC8PDZqbZ
63J7M5+VGS8pCUZ7vg2ZK0hIm3C7bsijAZwN38BJjvmBFJeup4DASL1lZHZHM8XE8mZcmg/t2fGb
HUq1bf3cvVIOkB5GeBMC8+Ql/2SwA4XQhYl8MALTVU+Sj18X3gTl2q/5uj6Zrx1REcReTPAgDstu
Ok5Hrg57Jqb7JCAd4SDtkY8g2PP+MK9Emy9GAhxNaAfJMNgSEvk8o6Gsz3/x3vrF+sxAqv5Tn2Ki
1ygPTOcMUXfDT4HjMm+Mq/0+nFqaZIimKQB5y58ME5yf3NqpHjEK3+szGNL4L6OOPZK+zjZdUb4j
2FI3HwkOWWqNU/RN0si8/enU57/pr2S0/Kz2BziITwpGcC7wm+pvRdtAOglbFXb9vVG63LlbCfPi
BkB/Pn1Yv0W/5/Kg9wGTZnVPcB9Fq6hi+c7ddHrnItrSCnvKbTeXRTeCpkLVevUvdM/hHXU5vTNI
0h/UsUY4YhdwBfSPwQ2BrHvEMDYxXSiw6Fhumg1qnG3zt2Ix1wW8Ssv9ttvh/i3+0mNCdcSVgfKK
jnvvOqcJGm3Pz3IZpJMPgC+YySu3W+nRtr1kODbS+9Ttx+k5ra7ZmRoesknO1nCiGfJgnIY/tkbO
qpSF221pUQ5IDWgjLy+qtbPfyNs4CXdDI16LAPpzRIBMfk36syxmBnsCYkjTwWhuWsUzQlNXqBGt
d6IdynN8qL2ZratfD+mFsfZ+8tK9iLemQmUMhQCKUwMSdezSveY10QWlS+IQhsJH7zMNcPk7/tsc
oNtAQnxAVNZ8VQczYHCP4Yi/OzQH80c5K2f1Rf6pT9LZfLAD+eHbuT+lYo/k9nTsL2q1MV4JWXqo
8+KbW57xqdHdri+iA/ATfzT5DisgdU4e42KDQePieHIe6QHVSGigZASGsxv30YXn14TA4jHN4hTl
PlBiwyh3AFGYaD2REkgoCH0+cz9/54B7aG4guOMKLuI+SPSkfLrxYWkRPcEwOyf8S0d9xPIgEtCo
9jAk4fghlueOq43ECmdT3Ho6OqjgNBrCiKg3ONndDP8uuwej4g250yN9B2BVOp0JD+c0pRpZfpUW
wsVvnQDFHhKm5JxXe05Fh6DW0VPtV5Qbte4ycl3pr0DmVHgPW4Zi2oh81NXZHdiAczd1Hm3nU+vO
tvTV/3D4Z7WHMFt3PB28vgpH93kiONW52SRsBjN9DYaVgL0+sP3T1sN9auzd2XTR35ELc4wpebmT
UDdtEnPzzTs24NoCV8bnt+OcsHkU36o3K5ye1qNuhuuBji7PDViliYi+HZcyJL8MpZlf0DSKH8cH
XtP6gkRaJrJ5Zw2XpkH0TgMCUHr/REVJj4/hpCjK5p3QuODKFLrXw5RxyYB0Zj+rhNogpekrRoMK
F1BHgwGcsupmZ31Io5lcVGXvOLmPNdvBbiTsovibwxGyj3D0CMLTmBe7BpuxMmn7yvowkvhVcsig
YMzgRHHgLIVQMsxUjip5qbU5Qm9cScHFQzsbJKVFDGE5cdA04KWj7qakW/J/Yn2d6WOCxYtMAMp9
8nSzvVb3QIBh27QAH5DID/NxHa9386TwRWfjUQjDzHLc5Ey+AQHgpUamTRGDSNOWq61K777t6R7q
Xo5eX0W52CAdN5gaw0yJCiJLqRi7QMDqUv6hFt+xAe3aJgkqXd2/KRKnaOTsQaqlqG8dIj56aB99
WtJpxHs8+GWGwYiS2+lkt5/z17r5FhibotWeE4UULqQz0EqSNYEYjAAPx7uWBQIgCnoxUBXtMGY0
AsnKjQJh5ZXoGGV3OncUbJRYUhEKN4O2BAQcGI4w9h4Nh3G7KRKA++yvpQQVsNw2Yz2rN8xkwl5r
r82zlnK2GghBrYOQvxLICHwTAq10thdShdkMCkC46ysBemvzPqlvd9LQceAkoBUWkJu6dOjZGiO6
5LzzHuOVkX2BS9vPDSsbBYuUv41cPub6m48SRo7EN8dv/scRBb7sCyNmpb/HerCgZXD4Es2G4Q9t
OH0CKANg7M7axE2BBELgA52BbFXcPMMDDrybUG7URF4iry4SZEcMmBgBSCi/EQGRu+fkZM0tNHQp
92FWDr2rlmBYaBnAJ0wLgo0yNwbFBahly6eF7EgQZyzD8auo9eJJ+5F4S5mT7jT8R7km1CxfEwID
2tzp/CLgLQsGFgl2vWONl44L70o+Utp3FyWeH8Flzgv6NtlzIMhRtkNvrBAksdOyNvOvmhlEnuio
XEz8Yk/Y8RXU3/DdMF3gEY6Nv4pTtJZVd6F1J2cErXT5ce7Ui+HUVPMwEdoq9aQFCgb95pLQzZut
ohON6b04ALGx+K7JkyATDsAauD9WOBnmjvg1a9ro2hPMIwhnAk0LTqFPPUxVA3UVr1vleEOBxYcO
xKLo0RIbvJIYbvtyE0IWQdlFVkNyht/jAxFMQoFlrpju2MUBMX4nNJYcXxoNJ7ECaunhXoIZRRWf
Y1TPsaNlGGl5Iu80FHNEWgX29gxNGc+92r8CSIlYe0XBsQktQmBPCtt+kyeMgOI5ZB11nNMQfgQG
DNz0CmPGQXiSq/bTlElIDOhRxw1iaYxqTIEgPMwSXSDlvX/o8SmBg43XrxYakRT9Wtk3ZwSIwBUf
kkwSpzToW+Sl9WwjVbR2o/EqxK3AD1lSzLpdqT0t9AQgohTPpXHk3ptpQbJap5gmSy5v76bXtdJe
IliQpxR9maZb7n26WfwDWEQNtRL+wDlmRAp/dfZqYFJxGbm6KH50rGA4MkhATp3d1Ic6WR1yssVO
iJ14w1covCw9gxx825aTY8p+hAEu/FJVZe5Nq0UTxaLWvmatP2qA/CqKHFN6SNj46jo68ttULBMD
U6g6MQHdxL7ECcdb78hM4qLrcJXj5jpntEBNyK0GGSuEqsaUTHK8AYmWAtu/x+w5TKkRwMH1iHWu
9OobbzZnKxuG1xgb7EqNt7YfQOcwCJmwZGKkG8RBogVgR8CANMCmMivgjyxL5ROYrolFRADqWgS4
OMTgEqAQHJr0NRkyoLTP7VycGuLHl/voV9UnNKSI2yu/maIXTajaIAmmjSU7QMJi5DSR2DgsQGN8
TURZ0SprrUAQo0YU3IjVTKyy8WRv81F+BZbQ8PXUk8wCvpV8xk3DSoB9By+BvaFhe7WYVPeANmPs
/UsxAKs58a7hSwht9tJgTSeD1KJM1ywAbNeUjj9y2nKZELZkG0QtwoZs6PVTrOvbUrgrVjb8qfOg
SQrnv0XTrlSpfdY0UPlRQqrDZ2fjfenqx3vLhUjNLmP0tHRC9KQJoJ4lHjxYQHxT/4BhCmonvacA
2iuyHA4VwydEpwrptxors2qRpZgAZDgcO2TwDmb5SbUItgfEWf+05lNV0oLBzSUIeDRsVvuz0psP
gaFGVE+3OsMfHXWPCDkHiSKGUkIH3vC/w0XW6RPTb4SQAj2cSRHFgCSDGFcRphq4zpx2H6P+6I7C
s7lk6FvK5MlYMMVkxAxj18c8U7Obw4LBda3jpsf6xHehZiDanc0wI3iGgd+gziDIpq/5iXdmo3RY
OAz6+KlbkGnR7mkmoZyMdxrjPz7cHiNPDItIwObEyv331+VxQBSD/xMEXIa4rWSkWQtAjMUxr3Md
h/G0isEnFC6BWpKLVwCYghnJPlc0H6RduUg6CzL9SJhlrk+4Q88Vq4QkwSYlVORdFu+FVnLA/Fml
BYeqJ74kIWMVyCfVLvZDT4IdpH8JHTE6WRGVxSHf1UDZxdTQvCjiYc0tskzE0A8hcuor0vrAcWyz
PUrYyQSzokIZpgqoCvQUfttKa0SN9irGS1SdalHeVIWTEUT6TqgnW8DABra8SnqdIyYkA621lb65
QVS3yZIFaTCucE6kcevE+mvPYEBhvskxivVv6piKEgXmMYHeFyMhzOPOkbVjz4VUURkOGQHa0H8o
jO4XXA+OTBGY0KWhVTm3Iq+x/hFqgViADYJWNxeomAlmQZSnCtjMoFYTxAUbF7wgiRIhqgur4LuM
SHRq1MDJvmBKY+HfO/BQWn6poMsuQOorbIXZHfAzcWSSIh8TK/Hw/w09BIwDB1ZzZ5MjTU+UhCUS
5Xhh4YwXbgS1dGKSyakgCG+cpcJwAZ53oW5SnZsBLVGArgAO2jNt1PMdFbX1WThfObrDCTip0BGz
SYgaEwrQse3qgMlngZcrpv/dOhpaX64KxSlZUrHEOBMIPcGeiSJH6JmZwdqPlGYOx2LkoGFi1M2H
OMzlcYqHRwB84qCDFCQAWP/UnnkRjvR2bI5i8gEmWzpYCBWgfnjFcD/NxlesHjO03TFCmunQwKzS
tCdoDj1NcYHkc6qvDAmm5rxJDUin7JYrWOmegLI0QKxwkjpcht76g/RDUBjVJ5VWT9AAqtCZdF1K
qRWris6oiV0sfyixZWT5oUQqJ+ExiPhKBpHjm/BJKyPurSGsV07r8W1tNhbldkbR1dZirE2/k61v
jiPkuM0/noQ4AkaHuhTLr1GRSOEwuo2C6U2gZMFs1haxiilaO+2hJLBC5FzU0T0c0EHnMgV5TUnH
8HBi1ku3Z3rn0yXHQaRY9CvlAKhRUpLRKd/bmYQuWGd3xKNocRr71wbYA3uUMVkyPIDMF6jLjJRZ
UFHC9Uv9DJZnAzCyN34FdVTSrZdi6YK56P2MNSChixnJHushjiGLnzUuuSzQpX5dtUvNgYKEJ7ch
+yFpFG7qTtz1UHYwaRrp8BH3VCBcEFsnf4YAnTCXpL1NMXg3u/28u1uY5yi5CE2Dw8gM4vV+/07B
DrKgljzx5JLXy0W4yVT+f5g1HwC+B15BVgU2mrx/FZWANVq3WR4fVw4xifq4BiQiYxXmG9ORC0s9
Uyzie++DDd3NyR4nueP5+MrZcKz0mBJmo83Ktdc7cOUS+ow8cPRzQdmx4oPtL3O7wJMAdUCicocp
KiY/5SPCKlM3DKw6HXE1t5s+9Uvg99CnSmrKPjcPRjp4IopCNWdv0a29Jc6SdAEMqaRBQzGOBTvG
Fi3ALo6Ehqsl7FTnsE8PlAB4q59VRKLThG6AIJBI1zix48sq+RZmYRydetl/ze3o0zbiXGFN8ogX
EFnaagkEgl2b54OoNRtbDevEumbLwhvclhYIRDznggn43xNA6NVnbspFLAvWBvpwheEhg1ieWTuw
sbMhTS138Cf2fD6T3XrEeP//XGIc1GL5H6Jyv/RPFtNUoq5tnPrDihdoxSSanWNdfgHfVpD9pfcn
E7WNnCWkFvY89CYPxmeVRkcBMcTW/tAVSQ1Roz+32uDSlTOArWTqGkLgepAT55RjLzb69In9BUWP
ReEjEhHEPl2wbavto6Uil+PQk0lZkOw4bGeDJwIQsNP+9QltiprQbJkIHnUhEplL54SUqZuSc5YL
jOetXiwv5+4vMzAW6KWEBaJ3DU00kpwFClHgYSqOdXgLApE+T3R6EI6wuwqqyTTSrWPOYqJ0UGrf
qbWDqH6AU+ogJ5S6v5TdL1QK9k0RQ2ODLJ8hPLYJ/Sbqu6X1osk8A1YgxayiTZI85aCnRWNiqQnV
dGaMQTAt8V2MS5iV7AFWdHAYP2EgYci2nKOi2fF5TSK5WgWSsNKRglNA7NEW4N1uKrNAHg9TbO5s
setDGK0eFxmjDlPAcaDlPDxyHLRzuYd4hHMsgrcB0NmHmSj4apSWaJnIvuanEf+Dpt1RWTfdb5f9
xfHrdKdziugO1UyNzbGWGPzw6VoAP6l4+CN8l8T3Hnw8nFC/X1/v8Xio9RNVA8W5vZleIqHS5W5c
Zyer5FylbCzrWza+qstZWDYqqlgDpr8AKkotGoqm90R+0R3CrWBn4qajMuF5wISkWewsCW4/kMTR
aSC/vODAT7bihwqSuiKlj/1ovUXklrEdOrD7xZMpDq019tlq+yr6cFBc9BAA79RAKfLDAdVNKrcA
Tks+2fWBi3S2FI+qtT6aSL57mpOarwvPtFM9Zi333cjEVhoxR6VBBI/LV/Vpr5IKr9Je0O6R2xFP
q0cGFV2/08miMiVPBE4YdeNSmgooNGfWQBNNAAptMPmL6Lbh1uxgDpuZdJUX+pb8alX3O532PTuT
bEt8muX80dGtSST1NCDsd1Y0/YGqRZecn5LV2kmhAyQWAcOcdmiQkF3SFfUYLZAVIRkwTmDGIDo1
xN4xKkIe/gmphYp1cFkqToy/Ilof6MsDct4ATkuH13x9SuSGexPsJWpL82L0TNrE7ZH6oEro3dCe
wCm6QAVsRrhW7l3GFk/wt4jcBFbadD8WBsUJB+/9vzd5k/YA745ybdTNwMq1E0iDNUPPwpXT6XKE
4vi/AXfGme2nXOSdqr0ISJWe4KoryqsYPuqKipyEoQ8NDL3lkcqeM0GHI+AkHqGPcaO26vilUQCE
M79c31LK9tX85VUbLEzRqSqWl3Vg30a+hIZn1Y46Fogip5sKYql8rNFmtwyaYyhGdnYYkF/m7f2z
wBYQ9aFoNQr0QgZjvUz1S9qUjzO8FaNpPxFwRM43lynPQD0aERqklvJTj7uSdfAiynEQRAvROTmv
CSvqcZxRmmWHpZNwlhJwPT05DIWiMTB5WmujPbcrwx+J9pQlrd6iYc9apEs76U8t8u7OZBw8heLB
nYboOErSvkcZJwCLA5DeBFn1vo8YgXnKncR2Qcsy/XSGw++QAcP8JqUWaTFxY0hcQ9FOWNHeovBt
6sNAWQrCg8NXdHqourqx2s14Z+7Nci6IKGgBVy73o2RTy1Fhig42FG0pinaim0XNws2D/FrTgAlO
mS7j+p5VulPWby6RjqSenH/9GD+5JDSP/5Vc07eAcAvmCKcC7SPJdTJMM4y5kSXZ56F+E/VORxaS
MpnBjKp1mul9iEeB6E5xMC5CyGSusIfc6I697DSRqe1E1Rv7iKC2JvDfomQ3GGD3qZmwt7JLMNrA
4QbCZ8/mksEqjunC05S2wYU52XooUPlwMggwxp3wDgmdW65ln+Jwyju8QDiYKTXpUBORgCV2ZQx2
n66tdIiFlXauroupY08aAg7Pha6I2cE5BkPOeL3lpNVGhZ1CVJo6OdySmwxGAHLgTWqREq36kzHE
lzZ36L4+CoBPBCGEOf7zUEMewKaeVgvpINpDRLtCgF14lpX6MzWtcJ3Hl6Elk5aSWGxZ/TwyoWK2
lylx2OR+JhWE3LLYe7oPtqych5mud16tx6YlTwMQpeA5cohUtL59jgnuS5MNh6DlxkI7WXjFaSkT
T8bMB6/mJbK4/8K/WqMhiJAnGh2eYjowDfeKiZ4/WKnqPtDmnd5iEmtqSFBrYXtrd4kSEuVzENFl
xLM8j85eMbgBUDGG1Yzri0IMHU1RvTtUeFpJLDGONPYix16hH6Nz6DcNps2B8QhQvFDSQC/Sdle1
p1pufHwZrO3ZrI53qT+P2g18a0U2BxHEdI6S6q1OgQf2LzNNVMEMpQyfmMAJPzcgoFKIv6pTHXJr
g4A+ZLN35FcRB6kucEHvV3CMNAKfG21+kbi7FrW3cKwzUrbJG+JuwrzDpvYXCUEZIT4GSVb220RX
0+HmbKASgYGXl/iVu+kp6isqvV+RjSp+DzmzkHecSXkxG57lDDkUbnvJTC9tdJe3BQC6RC6ZJeAV
zfIJAgnNQcpOu2bWi6qxSxAdFZLek7amPJYEzfQT9xgdlaOmBzR1iR7GIP46D1//whXmu/DFsntn
vJ5J1O5QpEy4w4vKyWE2fifE2jwtvQSH/GslXB2Uk6yo7piqpzENFwUYtPU7N4T9LBfi92Sa5yXJ
d/Q96HALAhHApJqnajAwFjAGqGVSBevuQZXXj1qVT6pefeqEH96TJQCQhmiZGLDvHPGRjfpSMNl0
g2vgiMGcfCNowenKRhbBMLnzWZdmBgrB/igMiS4VchFu1EOrgHVgzG7JYOZGvEQfS17yeP8rx2gB
jLF+6iJ7ZzJSuaNT1HMxLkLR5bwN+CIKrAMwAyAZkf/5DyUA7atkcyeSOXGONr5FAekeQqVnhsV3
cdYJ82wInuGC2DHhaNObZj2OER2zwSDtovC5dx4yncScAqx5RSOe/Yh+i8ELiIivSJRmr3bGEZ58
u7zR/LZ4QrUKc6tMlB+XsbE595RoLGUDlnHDKD3X3paRwCpBnjX8+9IDWXs1u/c6fdKdp4ThnfJF
2/3KbYUOYUSE8ODAMCcJLxsfm0pIH5yQk1lHUhgTrGtMlFcw6pIeHzcUAZ2STNw48xkNIHiDkRmd
xH1coFXluQjoBkiPaokyQB0+GN6Ix7FnUjqq+UGRqIf4Aiy4RMLrWcY4A9MS4XxHS7drIK75jGVU
5uZNwx9tYr4UeFrzeaXPn7o5ovOK5pnAm7VI5cUXopn/Iem8dlvHkij6RQSYw6utnGzJsf1C2L42
czrM/PpZ5QEGg0ajr65EnlC1awfAE+TyGMHYflsyAq7vpSIBkJKNtiwHrW9JOAswLSPvnfMu2CZp
LzLnj4qf6ybZOjLElmGgb8qvul8cO4GXJvPUh+429NvdSE+fTsOmJlIuxuQlh38IvttSUwc2mxlF
J8vMY692RHTg7I7Rqoeeimdab/izMYk/+Ea1DoM42DFXb/xEuyy3Ze9j1W3eTymF1V88RU80YXzo
gLlakOfF1HcpuPNoUqaAtIDk6om704AVsYuZKwdOGnqKeNl7GrObGnlwscQPmoLnwDkhuGPXZSsL
TmlT4D+xoGKXwZ3D/UHrvC5A0ytQwZnazaWpyD0EuJV3L4eMoxfPYinYa9bnmAxPXCaTfgnrH7kw
a5riofZ/M6q3/jnUqxWGqU9/hwKFnTw/F5TepFT36hdFiADDK0Y4afEVQEfhek38bd2GuyH9l6YB
Jr8YKkHE9PP3mK8mrmhxiOyxGKXr57YjiZinAIcyxROhRrn2QDoGexF3N6t5BeRnUsQG5t8ElP41
nlQOp8mw1qrdMjy2VXLGIvs+6b+rvttRn2y0P+v5e0s8nOavADGLj0ECfY3Ab7LOQ55dEnoPnp8/
G5N/6BtsltF6dz66FNCClISm1Gf2Hw+PPryUJPfERB/UFAkeMGSPvQj5CgkFFx7Ec9U81/rPPHtr
cSsRQ1mTuKsE80IauqMYa44YcKeusR4wZA1D/yJZ3yhzgUYf5XvJs51NbEY4zBwz2ccJ92pEe7/0
2OugZgxuSVU/5ghDsFmJxm+BdpT/yHEkaKlENtJb9xjOI4bjwuZKDKNwEw8bYrjvFgpXWtPKQrjF
5iLySmL5aoMYX4LdMlQOy6suFvGUgqYzbaVzLMFlKBd7lJ4xMTlyQzglOgSNfrldLyY8uvpzJgVO
Z841cel2AXSc5Bq7GJv22B0TYC4eCuIWg42b2x3JO9qLA0FTMtPl2+t4L3J6dih4FkGl+doxXqK4
AbRMHBja4KCiBR1+VohQWaoppCBmW2uzdY5FNV5MeoFxIWrJiPeVpn24bEx57LoerXFPE10+o+2v
ISGTpesPgz1vFTMDrdZeu8C+i9JewpH6tny0UYCBJSQt3AHxKiZHwLzaoXnHsUoRIS/Fc6cN5zBJ
ZHeDl73YgoXm+mPSHgwOXSlKK/UbDms9WLa8jTopLvlQrucQusRMQoyLf5HxKD9h7mA401GJ9bCB
iT5my32gNhETWKbmjoaTOl0W/JTsr5X/lLfW6fk2zxRbD2eATzN4qOcPj+5kjDnztQ317uj94JpR
ZxZ5NZBSfvjmyRKROgUgx/qRE4wjKDCuPFQXyWrkM11Q/h4YnhSG1rQfTB4GTpfyL8ERyHs8hRCE
OnehYESem+8wJL3zsp/Z2weMBWS52dEObX8c0L/fmA1wibGfZ+aoUEWqiBC4hgvhJVc/oF8sppqh
pU5a/SCh6x9qgn/HhIlzkiSojmq8MyE2wVmzKUQHsgtqrK7gJLU/y2zuK4i8mFtSh6TdtLajfjVg
rgdNYD/1n+TCE8QQvrRacyP8WUOIqEmyA48oshIGwnN6CBkIO517U77xoIHbzjCkJvciOe41k2k3
f6+Ry2t857C49vzWNCWLq34zaTdjL1pbobupTfJ7mQ76EUsoIXck3kdECcuJMnnmgRqSDXbXetmJ
rQQaFO+soNhn4FKZgmrOrJquvXG0L9dCo4c/tF59RMhJm4FQdntHCthORTv5Ol70GWPgRiHE9NFe
dz20HJtV2qPSwjGA9kU2acK6G1BZ2uNBctL5tIy7/RtExRmgK6Z/CTbZ5N+TI4IsbTVaiBo8H+oR
gxaiRjSWBTvVCE42Yw0DvSxR0wiE0oc0BFKHJsBly31GozZZ9X4oL67CuEDTj5kyDuL5TJzL2onb
lKEplEIww5hiGgRH3RLrOCcJ16S+oTTJABfaBpZA95rhpSVwjk+nAB2U+QsxXdRQsnUWw3v2uwaS
nKLhfbbj9ifp0udwLG8axjqYAOYj0zuoJo55zxG4DMUmI0DOs2ZOYRJVWetdpDby1fEkW8N2OS24
sSdIW5VN2qpHSgCWU0uMsMjEpSP5ZOSCN4lUkCmzfSP+lsLCgFA4j83ft5MK2wqGXbQEK89M5RrS
UbqYOw8TExa8D2Ru4OlUaDEgeQcYgXqnuOrh6wT/KZagR5s8P+PM+xgvfYUfbeUefJ5AaX/MNkc2
/KXc7jAgr96BXOPlYDMSEH6SbeTIDfXHIeNEoJI2fEqxRD9ZWn3CMDnDA52vHx/EN3icmwOm73vH
OLBCaMsH63OQVLrH6Ul+ApNC9g91+J2J1ZidDLQtH9niXhK92jucgNDUSq5Hv4Fwpg0w34iu0DS8
L2YOaZuo0UVviruBA6qMrpX3L3F/5WQ0mnElJYHvqe0cFFs9xNQcoxaDcwR+ZDMq/BojDpJflxcy
GxTgUNTPSfCGT0DFPKogm4aV7v4IxShyiIjUy12SqjXzyp8G5WzC6QE34iCniHwr0FduJs2EhBpy
7fvtw2Qexjzfmjq4sccvnOhdkyfDpTAdcfWh6LAaBhXOewHBJzc/EOsig5ytR8yMUeQvDMrPnXae
mpo/4EN0JxH6ucS9NMQSc/B+unKnE0nSSy5CcdAq+K2QMwC6IQJSFjKTd8CwEGxq7rsL0qc1amN3
vA7CmShdK7zWjd0QXEfImGU4opWHVonzv7HXfMVM8sKJ7YSvzPiune6fGtruAeOuMQahp+5U0yt3
Cu9TGk2VtF8+iAAT0XwgD8cxN2LM3fHIVQ0xB3FWl9W49MX6uioXeD9YoLGu1fvUJ/f/+bm2dgsH
I62d7WIyQW8ZuuGuhgciRCElOoHkFQC+bdOTjeDIipI9vrQQaF4M8r4WQmsOUWE9WnwCiTvFTNVa
/wEyUntB/mHy4AZvKRsexA5bEwTWJAbLizdN/G9L7RHyTJjG/9lZdDbmeceatzGHWrwBjTv7x4qO
hKTTT5LUNu7EXtaiLggpvitYlpn5IRuJVCJdZFWoENOWjd3ziCH0xPjmKIWnAI0I6BRnl0aJEOXG
aYCbaLfx3gcBamOmwgHwlrwdmyMss61NHn00MWqgmqxozC7lzWpdc2Bil/iQUA3mDYaLHWdPlLZO
MC0XZNI+aL4oE//xNnVEYxHDMPAVwoIAlNvXnoiBEvC9oOILEuIPU/YJESPrFI/FJvTXVTS+9hrm
9d65w52PPqIZM0phqk0MaqP42kNU4dJNePG17f0tf9aBdHKyOGaSacjOXCwcqoqU7unArG5lZzOz
NLCp6kGrHudJzOrRic7JhM9hzdyhofQKMLaVNPbom7YUzg8zD7Sx5nzJOc467Nq1pYSZ49x1mv6f
XEEO452AGWPjIlLRfpUulhPTz9IbazfYe2C7IS59CfB3xXCo4aYsbbZSDA6tVi6m/kWDl0pETyG9
Ibr+mUlUw0SE6C0javYcNatWPruRI+9OcXSZ0EdizganSg4hwDYXvkMszFc1o9PFpBYizzRfRsLX
6dErPJLrX9Ix8tk5FPbvFED+IANsdlycxxF043ktfb4JKi9gZ+8DnNTzQUc/acDy94Jd3mDm6ntI
myH7gV7p+toeamm6jQiT++bVIpBEWz6kopIOusVjjCFEN4TrAMRLnP+U7YDVfGiMCZcoOiTtObEu
Q6OdZHQqbDmHLPLwaOJAJWwkO0121HQNwR0amQ/62WHsmXYPaYQ1U7u2veCen6CTp8r89pZBrE/w
RLB/WxwjBnHKcQjrlLWB5YZ5scFHBP6bc8xl0BJRLHWpVI6QavnrJQBQODvCcgRZ2UiUakLnZfvL
WthqAwMNi+adwNRNCucQxNKyOmhBNfpv6kf36GYHD1Mshozg4Y+pcvCtWuO8GFGOSdHofXRpuqnn
v9AAqD5YLc9MEbc+Lv5Q5VoGofhdGdoe0Hq+DdULWtxuOgw0I8nWwkkk6PcEGvTLV9I/msV+xihJ
24N6+c4BLoDnnvhPM3VsYOMnIAO3KsXwg2QwIlxecIjLI0Tij82wIY+UFtJmhFeQ74xC4DFH5d49
zjo++acIXe98odQnuKptz/MzxA0acPAJypA2elEYpc+8iiOAjzPtmlLoVo3iWn4A3E3VaynXQvjE
zJEPGTDKQBLR7EX+Pm8j1Kcs+HkNmcFpEIKda+1BTCrq/4Yc9enB7XDwOHfRyXB2/L8at3SWzPEi
+9D7QjkN3YtBRbAKnAeP4Jr+UlBn21vsCxwWWEvnar0VNr6BRxqGUN8oGO79pnBPyiMU4MgP1Pcp
ik5GnhO2JSksD4cIvVDruIZH76WbMSW0vHPQtnv75HG+LqDlETwOjUlLAlubCbVWr/qEOYHaJsEm
q47EntxH/vgkR4NC6sGVIFAZx2wIuctTtwxqVhg5tGt/pOKkpeubzgV3uhlhgiRDMIl0dZarRGN0
1lVDSd87ECSTs2u+ZtklYUubuBfEJLhpUshl/clKr2NeQlkqz4FfrKc3i6gES8er9qKKUeZ3QhSl
1W1G7d7g+mmWYieLPPU9DIObfTE928OHVcLWjr3PxU0uLeN2RfKxDYbAjjWqeCPO1x4VswSWzyrb
6GX5X+1xYDBzT5zgqMX0sTjvx0m+y/lHpmqPtrD3TAxbuqeMj5tJC0qoRP0y2uZ42RekURczV07t
YKeYwrCjVoqomt3O3Q2wetAdidk29BChGjgIhMbGfs96QhQ5BTOk8XJcZMwXOS/FsF/Fu6FiZkyr
vOBvZdNJtDrhDHyObzF9FUDa4srnTfMHxd8Oy7iOIL6AQXec3hKCtiYAKAcO5Yh3iMQmRQWus5bk
fAxYD77mTNwyDXIWY1XJ4nLOlKYmKAaQmA4JxEUWa8DJzbzH1NI2AxAtg8GH2nwjTZOBA5M4hlem
USD5gYvNJhDukm9+i3OrjTrY5vAVqnObf/GNckzH5HQJ4vwUGNM2RGkM6CJrRggyQ6X8u5Pnzcew
rzZmNv3zWv9QGwmuz9OLFehri4fQ9u4BohhUcM39ogjeNd1t0bV7Xd08no0woCPei1Y1JyV89JR5
n/kvmw85shpShwErqN8G5tMjfqUBoQiTw7JH/+g/ORioQhKRhGw7AYFAneDzeS32Z3l1+Ps4nAVz
uyeXRb+XeXbUvBcS12XeajiyEHpxaDfwZRIrvCz7Hf10mzCJyTGEfJUzuWLz+AZyXpAByFRtCArD
vMBGrZ7V1gMU+BFoikm1TTK0RCEb7TUgDF6L2CfzK1CMRzzP+OkRYriEFB79LUS+wTBtAUzAjNqK
6m2k42iF2Aak23B9TjscCmMHZlZ9aGb9ELLXcsf8TuCeMBSQl+9Z7nvgpE9mCdmYn/XH+/L/ydej
WVP1awxUoChygjYlrmuGhWf/gwuszcY33MW479DZMi8Si+wcjrXwqXziWa3hQ2huJJUqH+IZy6oC
UUm45x08b2w+qAUNG7MnbOLo/ImZcBnUTFeN/Pb5K7cEkoH6NI1fBWpSx8HcqCqP4YCDAco++FPk
D9j8aodtBCKhZ1SJXJElA5lq0v5SGYVN74r38ZTfdK3ZlBCBUic5MrMd5htUzU3K1W4pdQxjdUwg
FzQe2ouSTiP8BMrRoOIsLgg11SRxIWhPU5hbXH4LtzQDq2Z8s+YvbESjEkclcDYh1nlMecY/Zztz
U/Ukl49vMjIdIIcYGvZN+qMfZKeWr1kuN8Vci0sdjn6K5PPBYWIoIJObMy0E/h5J22oxSYrslZU+
tRGsYDKFgMJrzfgtGPA7Zb2BHHGqSTfoo3HFZhHeNCdvno1Pf88/sFA9wojug2eGr30DSoTwXl9s
PDYrDDTcB0KI7msIHJTs7oRFg6P8F52etcFIrWlOLfxVAldUMH9LYJNmEDalYYNRNJjoGItwTnEd
AcZmuHhCfOFjYkBfPfuvc1js/GjZA5996231bHJoi2lrBfIi1bv7HLUhcq9f1b2MvX+B2XDnFW8W
En+rJZBumfdG7bFKXyTez6PkGeZ0E2ERhPAPWpiQVenlhIkuj8jmyB1HhmjV9I5/pGDhhn6mx5Ck
+TdH639kgB9i5u9rjD7hkUsplKCIgoz+4Ei8L1YaZq5gqHhwJLa+0vYh4hkFc4lKr8JJLawT7hlc
7rxgS9NI7x3KyVNd5CIyoRDKuVpTYJLa0S/Z6wJw4gT4pOHGkLj8M2hiZDrrHJkOc5qB8j9hP1dY
/pmJ2msuA9b5HFgQFgZkv/OhMcydE/rQhr6tP7bDcUE1fRBG1hJwrWaViyF+/FH4wVYIrgPGn93C
tCGrfxO43Jp96Us0gcOP3H4ui7PubDAYY61j7QCoPBbRc8sOtVKogMPBHNuNAW2inw4SyWXRcBnC
jkkI5tAAuESgohnvPURYZsi8O0onQokTTtOWT+N/WTjtWkudvWHZ9QmcFdMkYxFZJlnPRRK9d8VP
s6i12Sz72QJ6dszuhSqLThLvc/TyngDwXHt6DjVrpB3lXqM6E1pNRIkeC1bv9fcenieLYCE3JCny
InUelP3NeswbXHkDkCmZFAUYDPOQuZtBcX9s7t8/a0qtOC2sNgWw5PV4NcFp6ZNjxchOFqiX66fE
h/5u1M51Gr3XRpuvU0g2Xf4pC1ojYgL9D596lq6ao86YMQ4a6t0cvdYNVDVO31JY/Pdd0G5HuX5Z
G4FFovyEQBif6rG4Gd5FBgLdb8rZJTSWokVCDBxE8I038cd/WQr2f4lZ7/hPk3li8I+3hQW9yIco
DgkMsOWv+OLCSBIX1ne6CgmFbvvvQX8KX7tiq9AHNpwT+AZMhU8GGYbelOYZU9eYFkjPkB2T/Drt
yxQRJOfdWOmrKavX47APn7GShmMW3f6GeOEjhzaJs3DPveYyW+KhVx28ID4rD0LB7KEp9Y7z2P36
pZFvRj/kUwJtYxs9AzBSWCZ//gasXAdT/8wjm6FD51axrjO8HfTk0QF06/x/DHuGLn+UJ86gf3bJ
1uHBG4vPuBFmKFV4QFPNdVu0ZDv0rrvr/GEVN+9Jf0mhv7RW9GDCwqe+t/CqaYjcGKhOVEzmSsUg
N1j35efi+ax9H04s0OaWNX9u/nIuEO9gaBsnD8YI/ak8xi4+JrwjeNMyzyioWulNl0uEsMCl/+31
H396c5W5jtqzRI8ZPSYttndXIt+0iFvZmbwOeKXW9FvZ1Vp1OG3MV9oxjBfx++n1FzZ2C2kegqe5
KMxPCWqp8qcWxw+zvZpOSNTFm5m/ZsNTzv5X1AVSMAlXhqjB/3rTJG5d57U9GCB5RoWNgtOfmcWJ
fsQA5HbgAXkrI3S+uKB0houBXFR4qNqxsEAkcZSWUnKeguYww2b1YUUWlD7U0gYXqhZmZzh3NbMJ
dG4e2JOvrjIcyW183OcbRwAtkwengqWwCsLsA2xZAuWsgtB0RvlyPBsFw2WQUPN7XpqjlZgkpj1V
S4XHKHVAifsHoU1oqbuTZ05nhUhUGFgtjNrhZvHUJxQbYYtBNVwmIE8TFIS5V4CJk2hoGvONAkl+
wngrMDyhGeZgVgShUaIG9b9aImegPjkPboOFavyv8SqUIvBCYeHMPzKXsOlIFzDMLJhW+HSfG32B
FFasjfIfCcig7BRejfrKzfkq9a8TZPsGiohW6fD7kKIAQtcDXCqu0pEa03YTLCXc6D+iGr6X5LdO
pz8WZTa8JoBEasxuZnnU8RICeko0kI3i0xiwJQjJQGrGtbzLuGkeogWpd51y13jWwAFM9mWG1+TU
NXjJIHNc3L1e4VVgmfXemZKnzq8fQZ25j4S3LQFPLpiE2VG6ZBCHjZQ6Tm4zK4q3VY+pCB1V55Yw
Dpf7apqIaMF5re/L38GlRQz8pwAkxKtHWFX+oE5TT7gkBldmuekpcfIZ15MQsaP+END/oNeQAtI0
EN4kPV25eSzG8lhbyZGpHw6SZvAMufSQaNizLtHGJ5pNMDY3Iu6nC7OrSlPKKDnuRzR/A5q8Fp9/
pRE47gWvMFuuIy54uoYZkOq7F5kMJWN6K1vjV/craKHTtzYH+yweiEbWiMdxjCOw9xf27wRAgDQ1
1gjHmm9caBDVmV/bSGbIHqRyLUSzzZLLsdBZpkNfa1zGAzWXcxpcn4Ke2wdNi0y0k6LDX4FWshy+
0g5iZFdtMi99EOfr3ptOsTj/kD7tYEhQArQ712gMj3J7LzzqqndIZQg/hTkDs4TOXThncWOeo3cd
xZZOxUDAF2Q8B1f4svyJh0tQ9CsbPSVMG702VzozwjE19sWYXxQQSCPh5EkgtKrKZWQy4mYjpx6K
cjO6SLXFAdIPxJMwTGJBjGBhitrApz6zDNiPwRsKeXzLGVIbpz+uFaLsZWkvdiS60/LYZqCZOpK2
CDSqaRNcRCrMxkh+e178al2bOPtUQ2/fDfStDe32NFjbZG7+Fb751Nf6zivw0kD9jqoJteKwa+x+
Y+FI2fIlJazKyGEcFeOl0sRcFUJDKJDBZKPKfHYJwpJ9GUPw0bqctfMywStmi3u9klI9rp/8GBca
zsSpfmx1TplGX4UcR8T8eu5yaIcjOlRF3l6Zpt+5re+RwofxcJ1JIpwdAzpU6u280nodqItH86Xs
x30Bpdiga3DodckyYzo84IQ5uyiWsZEAWUDVMgPL1/CF9emhXnXWUxjh9UX5sYyAC8j+pmu0djTn
Omj2qsGqlgNXYhKFJiVl34iDjIHLGyfG1Nf7HstSCVcc0Cl7HhQcI4AH22W3NsEtRAaAXGR2ROb3
eFNYlCc+RFrEq4TmjhnG0OaYY2uKcwzahCqOzzbMEKd+mkP7gzOfu26gJ5VZfe0vwA8uxlfugZIa
T9X6OqYgNu0XcyE0C8TFJEQWiBqHEqtFNZDOmLeOmFUxMEXCP36Cs7pWQJp8hsYPD2FGISSW1PmW
ZAYbmbnohlLGQBI+SC6nFEixuhiYL/JPIuS1w4vGqWCAOzYS1hPz3TdTzU86OJiqiATGzV4Z5fMS
U6wrxnozuzrsmytiVinizAT7pexOMJU8fRfeUoR8oQ6pxCrvL64lHlGzVZcAVBNAVPNB2fJ+I6yP
mbvHf6hgrNY4tElgaEPlJVG3GZ3q0o3Ql3/C5iB4QIdNh+M95DEKE+MuH7Ah1fH+f20h0OI7Msyn
reml69z+9HhHbfdipQitg60P5lMCyASYmgsDqwnVk9neadoX8RCw2ufhTfipS4+b7nECdPCVfsxr
E1Ua36EINehzwdGJq1cdYSV60RBMvp02sRhZwZPjqbo0e1lPd9mcpuw6cWfaAcTeEPdhoYkKTYPp
U7mS1fInpkKDIMm0BW9ZR4Pi+CXHaLOxFWSo3F0VngXkCGb2MhgfCkYhyXf3CzRgo4WuyWjSdAmv
ZfDQzFfLfJkReM4Tc6Ru+CSVAp/pH4W5TjJ8hGG5C2jUHftFVGtB9ODCc2xsqkYHVVLQkJFdqJQq
JIKTvSfO/URnKwMgkSWxTRi9yltZ4MaZwG8q88lrRYtqTZBUWkk6ODs8Mhpziu2IUkOT8qa8AhMa
DeN+HkXgExRAY9VwFXZHvkKsl3ej/6LmKwnqnjnewaAqsmqVo5Vtz9BzcUT8BgRcyZMj3/hgxt/o
AVdOhK8iHybUvBYzVA97bjO4hb6/Nr+Rxx8mDVYaKOgfkdJN3i3h9PAz/8j8yHmtat5ZEZ6y7Hig
VZ4HnC4D3glC3vSzGoGYwddSB9UBroTUE7P1Up91KXeRKmOK73KlTzudrVTXLbb/hEZQOOfBtgfU
14T5ob4K5V1rLV0NEONnd2EEl+4klkgIR2VY00XqO2be3GAlFgIEheT4LSe/i+jzaG6dbl0sOGs8
x8228dYG3dE8gPWrXWRnexwmjFBKW15JPu9jhP7tNPzrQvNkw6zXluRU68EpZK5YGS7OaueM9+jS
5U5tf8sx3aSSiNunpChOOpxdAh+lEA6b5MtCL9gzBBRNlM6E2WJgJ9odh4G0b0OpJhOyDAxuOcYd
IxzicTwHjXUyXV5zYa8yCXI8tqMPqJQeReKg+f5X1yjuUWQmCnpOEezcxgU3p5LnDJdUY/H3oIFn
jgSDzQeo1XMUJAuGNw5Kc7DgypcV2Q/TLSzIZwzqvQuthD1XOct/8eKtu7rcZfrwNnJXxDVU3TTA
M9I40mOuuZtK/UsW4chZzl631FcP71f9zKAUgMrWXgMh5wwNUU4RRgI+2Bb9pueYLULqdmOaLu0E
GuTg5cQmFwpVBVi6t2H3tbq265isDzoqX8/9qAv+9vg6TtcAGVqR1mcUHyoCWs7/+QkZQ5RUfdVt
rHTELGYhRZ7H7PbrekBtSxmUg1dU+r8G4ytSM4ISY9G8OLP4aeiuPhwNOVcH5BYeqbOI9EWT0GlE
jeD7Zln2Q+oBJA3Pgr+6uXtsXMIpMfUawnRtpvxnyOVIz2FH83sFUxMlYjZsjITsXphbFYqomvQ5
S3yOoEyZAOQtNlYZrNwBqqDd34RsKnd+hCMlgZRzOdyPVnicyhKRncsEjNYB4EXeYcgZLlPboZsh
SIHv6GiHBsp06yHo0QIa+15Zv5GvVnOY7HwnI3dDkS4KNslYAFeBAklw5amVUurc89eLlDtGf1VN
P0IviJkiVtawcjjWJoVT83BkSg8Q2TZ7/GVKe2OAcZIx4zRHwQNTVO2gjXAymH4q+M8THNClZ5Se
oYXIN571XHjALxXqNqo2fWQHJNjzLPg5FDcvMh89iowpfcLMYq2XzROsKzgJnEhcMVKGyKquyWCo
kmY1zGfDKDcOQBB/vYy9pLbEthwrz9Ws3Tcqfqmxj3QkD5f8jAQv/shuV/JFe6rkmfZVSKdwGfdD
/4gLIfFEaFwgrCF5MEq17XM84kO4d3OWrufpLcQmh2cHqTR1y4/JpG8Bq4NacZ/CLFh62A++eRpU
dB0onUfd2JgjpC6MbXKWi46viu935ko1zv2IsCmtO4K/GfKDXdNHIkbCtZeAFV9ChkBcRgeDdEGB
COMZsrMJXxHN5TZWHk5IOsN9YlTC6tHGQ9qIN2gegZEwhzZ7yKDjcDIxbfEynJ/gz5YZqUEeO19p
43+VNW7SlDnnx9xDV+kvCoUAuAbKXuibPVhgNF0Ex6HtLNv6e/ChRca59pn54152TQRjZcAGufL7
l8AzN0GM4XZ/Tgb3YYZQGZZEbjgbaKQXkwBlvXlfYCxQk1B9qDjdaXW1y2DrgoAkmyB5K/R+VwFE
t1AhEgpQB35bEtjiktZqeIxy9nFoQxcwreKoY0VK76H3j5jxpkeOtbF7N0ksjJp7WSFB9j31K7KR
TxN1cRGbu1BDXZQkz2HQ7mAfHewenR2G4mVHcIBlbiz0ZJYHrSJnVBXBd2dEiVFS4SDNFjGlVrLB
0m/oOVJ9MWHtiuoc4JEkBOc5gk/Ktp1+zegF8xdlbosWK8y6YliCsRiPWlopru7OzfcW/GBHwhmW
H1khMQhEzUlf2fuhcwA/LEg37ilvTl7+zfmJNlL+DmE5sLzT/mIkzg5XDxWa0mFTKDwP42MHx61m
P0gJmzC79vNpLyVj6DjoKj3z1Jn1ORqapzzvuMlKsE58KY109bjo16YnlLK62mwiuNDx8BFlz7kx
fbsVjBS8nNUb2FIEg1TPrSdiqlhkQ5u/NOzBEk6AhdssnAgMRDP8KwGP6FfcwnxcVL9WyngJSzSB
yLYhyCNC8mN7pTXLbh6vkbDKOBgc671aXHh33nXGLhbDBGZfwDWnNr31hK0ZGBtgyiqI4TBZ68Im
aMz9zy4fQ2JOZybxtnceLBYb66YBKreWEVM+Y9WTOWC2w7OcyQWYaK9/QZJDfvX7Lwjb93pCiBoC
vmHsxViMCn0xhxekJRd+rg01qK6bXZu+WF383rhQF5lQmdfJxiM/iQ42J4gCwtVgNFZO8AgkDdkJ
JJpuB3iG23ZpnA84dLjvxX3xKNtSoFa3G/5LbXyreLLoWi28S3QQe7ottQzbzNUvPbiIYehQDjc4
qFlpvS3cL3TBd7R9MY0D7Aekc+mkwwUH+DqgZPn/YevWLHbAJzxmaLgpjUN69cRelRjRtECxHiYD
HLmIu6ubKDz9CN5cA9IUY0IiJ1kNT2bpxD/Vx+x8wuMnOaqwP+YQx+Ryo/7UOeDqJtjU4T/L2I41
Oicmp7r7UurX0Hf2KB2e9XnY0nUXZcWs5h2EPAC0zgLvAYAPLe7ZxN2tDfW3JXKpYAlobN5G3ybs
2F9JnLat/LVX2cfYYUACG3I8h6jV79LhqfdhXzs3aBV6K3erXHeyKZIMp45/GTkgFmIPOSMZNf2/
A0wXCHY4Q2rDf5n9yQhEHmSYvqqFcFPaerLgjBL2bYdeENvQEKmwr5otDBsqX6w9qC0ntogMmXTc
SmR5CfQPiwq/HA32ITwT6w3mEVyC15AGQPeqZ0pvoeIY0UA6xy5Wwb7G4xzMOmLYWTQbKQLqBd4O
zXeD41KuE5vNdT7qGKgy0E3IoXVLHCmr22gnq7k1xG+EhsgJmq2K8K70wZ3S1sXqxjpL7duwgj1s
Rmw+mb9dFCElXFApS7EOkmoNhweh1f7TvGm3IMmM02otjNACILVud0Fo7o1FIyKD2iBcbo5t7xpP
e5OrMIPRJO15TgyRGo+hAm2L8eRjYlwHqzGf7k0DanD+RRnJgv/D+I2PpXd3omdN+hwZUfSakw8o
Ik0uPV54QI0Jrl11xcrRmCCxrgvOWQf7ApUQ2dCe+uo7m4Hj5YD0uum+b4sLJz20txhVohTP8h1J
Cz8paic5RxQ2mjQzbTvQQmsMAan7AcGkwQ0gLf0dvgX+IB2YTmbQIEAdlSO4ckg34M0hotI5P/US
qgEgqMUd0ejEiuX0Bxoexq8T3523jaffbzyQ3MHfm1gQEN3pniBAJGdEAkEObzXn4DJly+EtBS59
WWR8RBbWNvDfZJt5ChLNdNEw4KwikipldtN82r5+idyPuRyPcg+Xs4e6WcQqDE5nwi+KbS3HjEle
RPnR0ZpySqUIO41kWlMOglzT4Em50b5YHlJ1QBK5EQai8FgRDQxhYaSEiCsFBPeZTB8GKnpFt4EG
d8v8y5kYTF6g1wfEtwYefEyK8CwnmtvfUe/IrK5T3RE3BmhjTTu+4khizm/m9ByF/ZPtkFvRFY9e
FxwxqQvfRjFSAXBILQi2PltDEakGVPMil3KTEVVKKCiuki2dMXO9Z0D3Bgaf2JDJdD/Sj9yzso9Q
31VWeqc8b9O6DpEj0z0fs9bM8FqE9p0fEwYTY3TAH4wgQ2dwgIM2IEkAdqXjnwARuTa7kd5hdG/8
+pQLza1/TbiE+kJohL+VwVIKymXkijoV83gAqh73oDwEbfK0exGm1yjzqIYWSudw544X6X9RClQE
sWfPJqzpjg+Zu7euOeGNPuKpNr2KpZsCZwkg2ITq20puZIx5kNZb+NUFCS/40gW3MXwlR26VslGE
sGmM2rmcSM2T1pEpY8jEoCJfL8cWI2COOdSedDWbBXAmqfJ3m99cmsFFNDkW42M5+lu9uhF+yOVm
72VbRLl+5Cvm4OcxYqgRTwOTK0ZVDI3oAd3w5uRcXDMOIPrWYKR0Z5bmk5FFm76ocCuML0IF96Gl
0RwiPOD9tc9y3xsBGtZ63EzucC5jtS0N7aUFVx5JQjJjCHFXWbG6xugUDdowEP3O3yunipTK4TQd
TMayEJ2uUuWgBZKVzWW+nbOJdPe3rCbjXCKuSewI65s22U/ZQlYiFFwf1kM0q/+RdF67kStbEv0i
AkmXJF9V3hu5kl4ImRa99/z6u/JcYDAzp9FSS0UyuU3EilcFzBlc1HZ8pbDJykYQhc8xnNMXm3nc
YEvA8DF0Xzz/DGN1AHH0/kHNpqEJJ0L+kltam0eCJITXnkxzcp+6UCxrg3k1Lmy0xqozRIM613Jd
QzVXV35O+CT7T1WXGGauGEf4OpT3R93CSfbN8x03G28e11Cf8MEE2LgbZjrq/axOZyWzj8ZUhX4g
euWBQwFKXhIl24w0JCmOlptj1LaOPI7KGahmeIz2FzZbkLL868VnFdunVC+psj8QmKupRo1TkwKB
LmVYmDSP8fDlI+1GvxtAaGm/zQbk2p9U/i8kO7nSAcJFyVCcKsxjQrYDbho8CB3zf5tpbR3xcM07
Qq2ZPEY9Gw4ne+mZpog6vMzlu6GhPcCRq/ohW6TPPFehrmMKpmakV1FzT5dPJMW2Rxx7NhirKvdW
ZvCotedYuZwo6tMw27TEc7jP7fyuxcfYPIrIp0SgCmS3BPNjmSuX0KyfdGAR5AtrOK3dgud502X5
bycC2CUz0lLTLX+mlI1i6Dw64ITU7jyW7lPl81y2+bDUfGIyHJQ7Q62dnUnZ80AcAasaeGlGyRVt
6LUhiLguLF7DBk4sC1Nez1Yl5AyrwIRSG7R3x+1XQQQ9As2vxUKucp5TVpv6jLuPYwL14csQSfBX
M/LJU8PcsnGveESW1BAQL+6TLj4s0pl8iFYR54u6s9jbq7/ootdBusL/hYrn0p2mMUwjOA4Oqxze
kHL6UAt9vTKfFGLT8Xct4dE+mb68poKGLSkXp6f6cylOjV5jZfpmTrhaWbUnrHolFCmumUkz4tb6
LaCh9kd1dzCE8fA72/F6xFES84tq88HqUIwzrsw4NCZikm0CciuxQ9e8aqPhzUPLlWeAu99Rg+J2
iuEVsK7CJCF3soNGjxSXiY4StddJzN0voo+06QiCg3vGkH+RcpY5ldiCPFgovzmLlUWp2R8hZ3bE
2W3kBLe4wwplPJ67FL0CAU/0t4VxNItiK8rmV8bDzkDwVLPJ9PK/jMlU1dnLuA5PoWuemTbz6DbG
mwzDy4RPzy7DT46IHRImdRyFsThH16gnXIx9Q79qsRvyQOsWeVyU6lP4VenOLQyKbUW3ha4T5nlJ
N9klLi/bgiiI5vEfvaB/2Cmahp78gUaQxt1JvHgPVduqQt6zVmZ16hv9PNC+5O4/g9M/5O5mY7XC
ZyPP/41IvHGhR2zB0Tgw0+NDNeoaS90T4wPHfCuZ3aZojXC2YAdfwJLqPI3AhvFpyF029f5D5u8z
xZeJr1cCtEUxVqU+s32LAa7eo2XW1n7JgTbcGiC5UXFnMUqpEXyJhp2GWVQ3OyR5tt74E0ihAwv6
zBt3ukseOmdxRNsaYyvocP2Qq9Vtsmlj2txAutgYU/PmFr1FpjMLiKrmgaFVBOWCSagohm3Wo7OJ
kOLN81uGxVVZv9QVVsNy9KSz9pHZ8WviIixHja+qFy+4SoRw1V8fnBFog74gG3YkfMXCB2GTAhs0
6OjSuxoxGXdGF7GQ7/OE/t9J74MxsFZnOia26idvu/6aEVfaVTVZJeZxABc05PPLRKmOZOXdGdZN
P10qDVOpC8kPp2mQbstmerizXOpGtZaMN23rXwhesnmrSIy3i4t6XvMCXydHqAYVzpiynS6r9cQL
1EHxyMM5hP62qa7d1DNycTaqRmkj4zhBKvNJIHZYBNUuJSTaDK/lA5qpM9N7B1TG8fFPas8BAurR
2/WkV5KyvuX/1RoC3smwctFvHHXeISU5op3+yUsmJxM4FwCfSw4S9oQ4CkbAjBJQwMRMZ8JGnBTv
Rf/T6CheCbznSZ+q8HOo/rRmuCNQZZG4QM+PXgVpTEUoO2hkvulEKggvz6BbhT2oARlvfGpLOqHf
tJM/fvzn4o4XbXmeQ8SSHskvvvNntuAfGw8voulgF2WYKsJHnhOcPDpkHL3aMBT7MDkr/1DMBY1Y
2vRMyo2TxdHv8YGOjL59dltpP27KrIRGfSkdDZJTO9HcMMqjv8FYC0PqPmcBy1PHo1jjjs156Xaz
ezCT5ssOhgvjxA0ncdczKZHxBSUSByQgNjYv8uiBH6KopPRBKEoNX+v5I7R3EtmM5YkLqNajMqtq
TY3DkUK9awG6O/GjaMO16zHTrH/FBBtvtnsODCv7Yukpe4YAVTGdwtDbd0gf8BgKe3yOSmQetbNs
yunRCv8Oq5REI7oCUoXHS8hyZGJ/4CMvntnOl3N6Gs1pXZfhQxi8/uO/MW1wXKOnwC34KAHixWzM
Y840mRfHIyv9fdmn90DKnxjPSqFjZvAd995NxWUaFFbiEka5vwgr67mzDao/hNmp8VywYmkyyvCS
W6sh+COX/5QNL+FN5yCGLZPqXUi66yKbVmH27k/5RomBmGejR0wIva93OIRwq9Q/Uwv/i8gFHesQ
BOrEjl8UuqQ0p00BZT6AtlLFw125V2xjIkoa7Ruz03Kg3yqyHVFZ3AzKN13nxOgyLKgd2ktISux1
mSSkaOUcE+0qbZfM/IPo7WUVfPXjj0pkT50H/zNKeZ8yhU2Y9rLu7xSctDLuQ0e1qeuQUKHU4+hh
xBmxcZ9wiZvowRmYEjDfrfrZpVIgPlUjgDSQi7FvDrF7KFv/VJrQ4QCymaylBETyGIpin6V/FZ+l
gsl1bJIGZAk0mP63ndFfgZ5yk2klKiidGTGGCXHtiXGRDZDXQXe3OaS4iu7Oph6uyUIxg3yhB8Fb
nmYHwyJAlU6xJ9IeKnw4kWmsy3UiGgqz5HvEzMGSgpBnLRaAJ4PgaJXadjaJ2dJZZkYpzbp2LgaP
Zn0ZziDCFFkpHVetY+3rvv6kiEHIEy6dyLiYqfFnkV+BT3FdUwiqv/cfH0+2OxUh7yQUjCAf2hr9
CJlT6LmL3GCniN6IGtvqJCeEgdNKWqz0vC1I+0UjKVf5FIYWuVVe3vRuPvnVuJ4noCYEVjhs8mi7
G+oEMphi+1Z8VLn95kz61mmqFyXXNDLvn4s1V6+ugiNB7z/DpL33PZldwlwzWOXZlWywwYoSiWVE
yFr6XSDh4+LIX6Y41pqJHDx0+DVHeOB/TgJbjOD0RPsRedWh1X0SoDoEuH7aHxeBGNcBN7UR+XuH
55HlqmSCHpX5q/oUMq397BzrBGegaa+JIHvHbhdpqVP+2fIoJ2/tp+bDsbWnQc/PaIrZi6Nta5xb
y2/sGiFsqGERldNnVZ/mkA1kPJ1zSm6/R79iAcdBHF926dVzpq2YRlw/wwJt1D6ctc/QiHcWTDQU
6C8eKQZN79Nw15ggUu9ZXaD5q4aaMveoWYPJpljlTYYTEA8O4YF6f/BF/KKF5S80CMiv5k0qNYBg
2jv+5u6jJqfCsOJPv0+fy6o9tlIeM8IqYxzZALzoqYnSA3FffNTs5YC8nJ2OKA3d/Tbq5s+acSO5
7nuB2pgi+qc7pqwOBQFj0WhsokK+Nx2+Rw/TTj1Xf75R3+uaaRxrMsZ9EWP4GsHXoMlDNB7SkdN7
rtnLC+sJ4uBBUviYFYOytn7ExXjLHZf6pN301drRKia//OuSlFxGOOupAbeXR8dROler2DNhWXY9
5rhgjg9J2G0DGoVlLD8Ko957Le0byoHWmk2k+WCWkACHhHOgpQ2AeinOEAfCxtPIXdEGYPE3A3FW
f62T4MZumMlxbB6irlkXlbOpo3jTNuLahPmmLtylSVTckO4t0SpsrYZkTt2pHlfAyBysZAhTNB2U
nAKgNFAThsChceIjBnaddiSuhuNah0fDGf7XRpCm4qPhB5+z0iWFSNwSB1S4RIgmq+iMxjTW2vJp
aqzdFkMmnqKAwFBm71guwSuy40jai2excnMZCw1oBvpk41HFZRGGBHto0O05H3TqkEpxEDsiA73G
zpaBHddg3LGxhKgEmK6CVkl+fWyZ2wjReG+172wWl0FTfZM/58vxmPoZuapTARU7TVc6/pLNPKiM
uvaQs9DpMlaoE/lfrY4eAPR+OombWR19Lbt3HlAgjcXzFBGl0jioPWW4McKSnHOFPrcnd5OawabF
e51MrKiCZiNKdFBkDAZVfc6NRxSnHyWCb5Ttl7jiBrP+/6xZubzmVgFGuTsDmh3nRefzYhxpuZPx
iOoJwXpyASbiEG4YGVd1ADEEuFQA641O3gz2+DQt7cbWLw64UHPjpVsH15S+5duC731j8owLsVn2
Hr4F4O1aXaziVjC0q5lY6+zgtfUMDMOJ2BuFu6kvqyVLbqaVM9uR9qmuk+XUisOIu8EL3D/LSTYp
rDmhQaF0UdmaEzhbv9rN2CEXQU1JV6J2Qxxz1rKaPGoDvkjqLZwK/fzsDusKUHlGHmEjAATndfnu
FsYOd32fEKwjlzn8TT1obiRQHMDgr0WNyRZHWo4nOEW3TBfN8mNDG6WxKx/oevLI2hg1wzgsg/V8
G/XiI0K9ZiGjmRMg2elGwF1RdijXuxUVlBDTXkZ1865N5TqzmUmIeGFZPGzveaBTy+vBJm+TdcAD
XNRyxXt/lEe7x5ozULu6W8lNF5SMoEmidXivx9NS2cCU2Eod0GV4y8kuRA1v09oYTOY1hiBjh2aN
0EUf1nedpwf1D7fT64RKy+H+weqG3ouGgkGZb7MI5JnogVp29qvHuiBjYj5WzVVdKTZLSp+jIkrw
8mEuymleXcPZldI6uCViZQ8c/MKFjIptCMHwn3RnzApip3uIb7J2BhhPgoodXJOgX/Rk4/JFNtcK
yRFDo5FbTUNWpV46vVcfwky7x6Ql6pU4w5/84W8Nk/USziZJAfltYIIjUlgr5Qlx+UryYxW1fozD
6p/ViK3dlbdaNwm6nY4A+SM2a0BGlJU8uqs/17J0e550pA6G/ebz5AzcU+rDizuEo2xSI7b5kaFi
tycaXI4l3rCqd2eFTYdpfHKD0AUHNMz8YBP69dnhvc/7y9TOJXiS7hYkIQFZyUq9j5JqX2m3PDRJ
14ovlfiXks+rikNT7NQvHvTp3m7Dk8bLzERnhyaLWXtAX6Kqq54xr8/hNgjCqQpEuvNafdN0TDmg
eD16jAQFzPM0S09xsRsZqik6es3I1NaJMkRIp8qTcOoUxAhZzJvO6E9gFK2KnAqHds/uLcDgMjnG
HdeajImj1N8sBABoLEulNgBrkjEEGDm27EU+oylkwKI0xaHdvhq0AF4I05ismpTN0jyfSJ855j2L
8JpVwMT7O6D8skil1DtGGsAGKyT2uGG0bP4Jx3paNRYBaFG/ztvvioddTOnPYMKwlPYP08KdRyxc
J966AkeeMR0mDMF8uO+40Zdl2x/iJr1bQ/HZYDEOTH0ZV8OmshADC1Ps1Y95VJ5tNUIXPEZGYb81
pbELEHHAGFxnkbZNahpGXJ8x2yef94Vk7Be9ZC6jLU8/J73D8slFg9uv57bhagZfhffZ47CSJINp
DrcxxCJrpFLNssdQFhcxsMywed6m6qXJtV3GFWzBX4qDM4DT7LSDPnJWRBh+SnYysmbkBJiq78qr
4skiVav0c5Pm9L8MV2GMEFtawuVQH5QomHBYDMGr3xQKnuJV2yZJRrrhH0lXgvR8UhQE9cICA1w1
0zlWpdXDM0CTqjJSsoh98ovsg3oz1NCslnkmGM9pp5Y5aNVq6O6bNVvd507bxyGO69LbzHl5rdLi
iKA+08BxnhX/VvYGXjp90ybvuWNueCh4Z8dVecjM8OiF2qIDv/AkjjqoZUrBY57iISzmz7Cmipfd
1g03tWkmS1WAxEnEJw02Oq70JzNrdq0dI1eOFIOV83y+JgwOQ+Z2huHiqIfwWlUsUqgrgWKn806G
8zV/UwLPXiEQed43TX/orHhd8aFltJSpI9SpDwDjig/Fp6EO41P3m8M8UXVbkKjoCgemMLF3hE+B
YN+Vob8D5FCX7rrLvSXaC1DZzI+IEB7zD6PtIHmk31Ndb0Xbr9P5Sx2K6m/Gif0dtuJGC6J05NI3
D7a4+NHwMfKqtIlGroqVBusMaMUWF6D6AUwERHqprwXVNHX+T2iiTd/YxcaqP0JnzYfF/x5yxP3S
exWJ85wN8y51sssYBpQDjC7VVDotfvLxMrXFO+op3qnlPfT0g4l4PQMxyX1gwbfU24K4LkzgaDaG
gvnUmBLXp4Bg3Cr8PcamoE5gKI2NQyxQdZO286N16UI9xS4bbT0gWIR/zYjyEzv/2IiOeln8a1jj
Dob8yvLZWQjHftYiotBGrz6Pkd88FXw6+tyqcIaLEdb/zJokDU6oYSav0BebyPpSOyYNy4xXB/s4
jVBVhZyb0XUoSPfTdYximoXivWCw5UT2r10zQNcY9E0pdkrbZvXvQ5aSZI2BGrbMfdLiKQBEpQ3+
URjZWxFq2zS2n3vWxMKaQIqw5Ispawqo5LQMYdXsPSFuAx5C09dWtsVueyopKdFvikzunSpGtc2w
IpP+Oh4/QgsOU1u9KsZCbGMsa+ryU1bYrHWfxR+D6hoERuUSmmHCUTUbpEng36AORzaCJ4bQ3pBu
1HYV5If67dFEeXwNOdpV8Bn4zoSlxr4KUwnFWPSzTqiKlIkqmjfL3oKsZzphknamf/fjjWI4flJA
MXyry0z+8um3/sxB0d4Eox58tJ2B6wyhUpX88XRdvCwjgBNZ4ZaQqIoXtZ1GjCv5Dn3QQ2dsjgP2
eDPUqaeabudYpIET6B7of2XXn9kyLHItfLYy5zTr2ipJvL8oJ53cuVT8+rMf7QrffbF07Tg3zPtq
tEZRc9M9BNH8MnqW/0ROpygpGhEyCCvYAEegZro4ew+MSiWKlw8vsWE1wvVoLS58H76rP8yK9uT3
f/mkQQrhq/MSXLWWIAlxQP3hoaXqov6+hanzkeYW6smJ2UbahCU1KR2LK5tdRKJHryOj9jMTdaj2
NUrSnhPvy+3mrdsTYaUP8S7ENsOrPnEY3IjvSKRi34Xe3zCkMXVwf+TB+yucArymr+hCo0X1NhVf
jcsBPCdXEMG/gZwPXTpfZsspF+lc76wYiGhWwweU8quQ+rAwyhok3l8IfwQ5darqQywoGV/nshSw
BqDqdfbpCX1rhsGxC7sDmpds2hZa/2ziOpnO/Y1wriSOb1bgMOpmRDEcB+NHxMaKqw8E0qXPrd7t
6U1OUGDHKl5yN7/7AMrl8JUfGzBvQf8JiPI/Pw8YJD42UlJfcZFEPECwXiRFYBX7rzrn99Swm0Vm
ONZvHrkydfFfamZ4C/CwlQVVRfKvSMWH+mv8mFrkgcDJKN2bq+8yY2OJnK5cC496G2x8Gtw2Iumq
R8PJxGWjjiEIoZuwcVaWni/zysZrmm64yHsT83DOWigR8DhdMgdbhpK8LMDowNSeQ74VcmrHIMCQ
1sseUvigzSoBnR354jPX0VE4+bkf6GIIAZ8ji+hbC4PaR+x4ezN6TcTNwmyzrMmWVKZ90TLZ10EO
B1d/rtgAEgFSMk32WIySdpHToOcQXzCOF7PJ2p2kmJbJOp8uZk5haPgZSmzrzd1Dx6T14IpQd1MY
sZxVANOGxiRs4BwPnwHAYrCsgcDfr/0YqbuzYEOZ2qosW3p1uN3svjG6VVTfBetI57cLYOI36ROM
5cbZ+6hwCftV7H6iB9o/z2HPgKk0ONuEXCOJIwgYmX5wiOoXZtjsHhPWXpiPeOKaIkA/lW9GKCwT
y3zClwhT6eud07BKxYiSIrJ2Q4KSbsoYMIUnqmPKyvfSokenL7eHg2c5XygkPHYvpNl0c3/SwxI+
FGHd4/M0C8LODhP/gaZ5fKbAXcLF5RwcB8Ye/U7z6C40f5P3mP0wh44p6GYfmxIzhDgDTgkepQ69
nZ7zHJPDTC8/sCvzqaXcI7oe4SgT9R+eNho91OFuuI7ScGewoPSJNVhGhfPScAwye+3ybNuLRmVb
OQX3eEjRwBgmsDPsEs1CPUBDxNRhWMG0Bs/SWO/053J8tiq8qyAyeF+hVznoKQQsXksodX3Mi1yt
dW3ecgW8wEDhBsQccHJMUO8lImOX7RnnfBE2C7P5tkHGaZRR034s7imco/Ifbii6L5oZiUywbLfu
0N/sTtvIBMMQHZZNNx8Isi9oCF6Z2aF8h9ZQlY9cEhaflMT6tM8zG6VcvuDZgy4cYp8L9rr+KIZr
aiSnoZ9BLhKgMY9H9kspppPSal4DNzjSOeOPKFed2X2Yg3yLg2kbjj2d5MGNuBq5t63s+YBesyhU
WBbI1J5ThDxc9nxrlegyOZeZfQrrUpDWiSm/ooRRwWi/aw2rTgKBnsAb8YYFVF7VwSHgNul8pgQm
iOdS3iDeLopOF4DU3Qs7NUaeznHKowfhMEM4fBl5uk5NRgXpvK7aw1hSDiftqfdpyvhWyqqUalQn
3i2VjFmkiW46k+vOfZn8EpXfRxHiNGhKvsEjzL7j7DlGMULjtgjDmkQ6tG9tsq3N4kVIJN20g8iN
EQOM/9CJBRSm6FIb9BOd1eHvx20UniXaQ+QKdn0YeEIUalV7w9BoY6LnaGlBhsrwyfvTm9eIrbqh
GUxJ2wsNIuLDdNsY/sqUYlUhjckac8GBHrODqUiRjxro9YRuWJKAm2QVEnnjjmhi8pf4Nnn6SlFs
pVrU/4Y2tRmQwFPpPI/c0g35FbBbF7FAvwHHgmZCyQJ00a2EE92jwIKrggif/2bSnjr2XYn5/hO7
e1cIk5yGxXxU/DAGDNCaWko8bRNzdCu34WCdrYg7Z6kKdl557mhDV6Phm49Cd1eC9ZFroI6wCdQY
IDYE8L8199dlGlCG8hXTE2KB8dgFHbtkenvhbLmJcu0cszwqnBVe9SYWn3H5I/X2bGK2K8OTnas4
sI4BF1EayXM7/jQhGm4/dCgIX8e0WA51dGzqR63+OIXIxi1WdhgvMx3GGCET26yMmYmY3YEn55/P
c1gxqhtG62gMcNnm5mhXASIssOEhQSqjC1XFOJlDtNJ4jscBuQY8F5DWAk1dUj1s++ryz4Zwz0ao
dy7vb3VCeewvQj9A0PiZnnt44DOrCYKG3QzT65Px3tWbluQhlRnZVvgjvZPpvZdsgrsyw6ohgLgO
G9v+6PNpbRqgyeS/0gAEHqP+LW7R0OrLIWIkC1Mz4mZwCMjNWDTHl9YU22BYS/uCU3qp7V1Onb56
q7V2rTsEmsd3W38InvG0v7SDuxE99R+rNJtNATbwkyV1kOuIF1Lkau0y8U6Z2R+xE+t59CG5be2c
6D9Hf856Z6f1ip9Y3VMCmVvP3fX96HKg+zd98IAX9/ug5MWNoM1sID14H1NUfTuR2MHY4x2OFWv+
cMjD4XOJhkPNRhoxrRpaYEHg5M9lcoITuld1Lc8itoJxpQfxWmvmbcvTZ7IqY611x4nLkJGCIhuY
0Olv5D0sgvG99cp/vBqdmfcBJrsYxvmfMVo70/COTserrmthKSQXHHBvNtlhmlJvT48eUqnoX8GO
GjU4sOw1t53npOV6jg31vamjxI44/hEMtcpZKIgQL7NTVcqDwKrzXxFOnrw57ER6qjBMMr9704fm
YyS/C2XUmpf+Qm/p0Ax+7gRqtcX6Y8EUazdm3MZB+aGanZEY5wjgmldg1hyGL/XYFWVxcrnMff3G
CnHf8kQO03niq8rUeSbXBFOByp6LrZsa+tUgy9U/aDno+FXg9/hl1e9Tj3G9r77h/JdnZucR1vvw
AhjWyG8dYcWikFfi1F5YVmimthdi/MyIP0Lzy2rkMVm7QUfwNRxY/CMJJ3oQ0g4TYzbY8Cgmrj/S
qJHyMScvN99CarLZUOJqV3bKhhjIMNiRVdGiFy/2Qwl05KmSe2b6qK/WmE/OJjtU1C8mzxm2Qhng
KNlrHncHo+6mZWXbq92kvMU2L/+hv2g5yEUKmlhB8NnOPw28/LzkYDj7cdo7wX4wcQcg5He+Bywk
SpPo8qxN3rDJNbRr8bgasDL471Dunkzit3I+wQ4bjSHEZcBCBrNUYXQa12KXmB5H26ddr91bg9c8
uvduuYuDs2GSE+SdddarbCvSncGsKc8+RhMpU6O9ybi7NXDAqmk+BDZkozzxl2lnblJhHTzudcMg
7Ec1VawUez/cCkt+OZI07yROnpkBAcQtBw463mqytsBdd8QVrLMZGToqwbjgYtZkEUEnUtUJy1Ei
RBTsLUKQYvPpcqsA6KzYsfI6AUauirtl7JRk8sQH5rpULdU+JajZx4rIt8F8F70Z7sdkmiXYL/RG
iiBAWeV0KVpyWTKsQn/VFpjjhh6jJWyfUn92y24TcoUVTl0d27GnaYhpc9D46YYRUh++eJSOTx7f
AKumGJgoEaEc197Dr6orkz5+n32AR9KmLIbmybTa37rgiuLc2Q4kebfQXvELMiuN71V41Qij9OcD
t2+MAGgiWABdm/KnWHR+bDAvrqpGDG+Do6ij3I1D48T5oorqsPN3tCuOyiMcLSwFzPZ7cB3zP9Wd
tEEElJRMP7m0GSd44THloJ1kSmKlz/rH/C5TEi8sJgFMx7k8vadRZXnkMAjEcZcy0k6FAxeT5LCc
CoFjNSFeN0dkx4Iyyr4td1O5WDOUq69/Q/nHm1nTBVs/bIwFrrCy3nlyBhsph301BtuIYzCtqcAd
HN+D6yxMTn1+RPVkSKqCIpJoo/8jNbXaVxwb6zE2f8yB9SP7goDPI0otbLEZrOrPxEKRUAGJDoGK
RtY6Seq1lN/quhmcWVGDvhwP60a0tK4V/0I43ypcQkqelyZrbD/qRtHRcOp2+FxMCiDOzEIGKAFX
rWZ9wiif2YZWhyQunt35bg9felQsmwnwf3E3UgTRUwONdq/mC3h5n9omuUZ8T14+JxGizchjrj73
rd++kADAt0jpCpj9L2KqZgRWsCygIEafgpF+MHXrwJOQOJq1S1U+J4c2HGh/9n30ZoaAjvlDXXN3
BoMW9T5VBRYqI9GxEWTck3MvE0FLqIEF6nKqDtIhANF69AiRMzRzrKowK4nhJ1SvR5s2gp+0F/80
GtQiumgJ3J7CvXhcMwZZMPjZr7v/xuB38nFU2CUw8mrTBs0i1u7AE5C1mLg63jlja+5nV2Y7flGS
BlaAT5aSSi1E+pX1+dUOrZ3vxY9YBb6A/O7nD4aQPSYKs1BZuQhKxfAyWzWdf/9lt+VOYNDt6ZbH
j37MVgb5mYWFob/BMWYihfwNIgk/gVUmx1FQEiQmzsCEdhmXQYcixLEZqcUVQI4q9XDlNVdlPpJY
zJsKJrzRHoEAl27FdJEzJkN/pSZV7M94WG1vn0Xw9ez+PrJfE/afl1rbIjKvPLYvwkNmFJGI3QfP
0gjQx4NnMCh51IuQU2TRNmesl6duFC9tgJHSO6hrlE4/U3xKtWSjIebqOuPkivCu1HKK3ySqaTmK
8qcLEtAtNJ4oVVwBXo4RcZ08e261tYeE8GiWJ2IOj5EQiGUZnM7WMW3dqxfuk4Qsa2PeYZ6gts+T
QwnGwuYysrM4RsvUC/D1oY2kBDB5mS+SIXz3A5fg4AgTa3eUrnXqWu2IW3M9lQ0mWSg9PYLC0Kab
qXAazatWdzj8EMj1PZbN7lnjrKel2mJ6we24gNixVqk5LZLOmLArFE2W/x/dYpel1a233iusKvMc
8XOfXDokh+VemvwLG5RwADSV07E9hcD2IdiRn8gN/w1QhyikvNzwOph00syo2whVHpS4lPpdkxOh
keyWA6qh5extO7GS4xKhpWYvehZrm1LjJLJxjTlYAsYaw1aE3MJ+Sutgbc+fek48HjowRoTulijL
o81bgwaQVUOzys19B24SCU4xPP15c3KXtDWTxk6xPQ2y3riIkq3S2dkBpv2DU37NOXf8NK9BfONc
5Q9RW/6gYtPjhTMvTerKYB9Ixl28/qM/p3HUC/tcdp8Zxuw4PWvYnIl5QDn0rJACnpWcohn6fSYQ
i2IxsaZD7yHlssKTF7J8Cwmzwa5Y4wpH28DK8TPkunkOMCFJXvSoo2RiQV01j4T7H3T33Qs++8A8
uN3EQd/sff5qUvyFwG6MHOUZi1H8JgGFbKIj42KOR5BtiWlpnOyl4VN/ac9dAfSEmX5sGDuuNa+u
C8EtNJeMg0qXWcduQNShIBIub3iEsRaFIl1OQLY6Ow7WpxZ7oOyzIOZMaq9SzLskp7Og4eVNexCg
uQxWU31UILD0tq4x7IBVLo2W/rg/NmwrWfmCDUXcEk/3uUQxGHhfNoddKbQNrnwcmryA0/gPjIeZ
c6hKGHoxsnD14Qjd2UlNJ4POWol6U2iIQjve7wUB5nG3HmKCY7P9XKPTj5SxFoMOu8fFQsdfHLrW
pcZRMOJQy+eU84Y+HUVFr9enCa9/0NWX3uZGjMgoy/d0kojOGYJTT1rWcfSclcaAb+7v+sryY0oc
VnS5tdGQOKn0XGa2ID8T3uZYQeicszS6DTNmas77LgILX3srJw5eBl/feg5Byll/UQ+axYK8q6jv
1SDrYL0nRFgn9XyZXPe1ddgupBDcGfWYxC5S7i9AHyB7wXPXQUy65yNDP97GHo2bYW47Xk6V+2sy
Eciw4wyjsRrmau2iSM24f0RnMK1gG/faT/0hTXOka/F6VlvyrD+S5srorYHJK6qdF94yZyRMi84M
Qw9tFNPXq4s812EGOMc4+rsxIMSAHkwP794Yf3TpZxRiv8lwj+GQZ33qBtxoDCVsXMTDJKENnpMg
QGScdy/UI/5TjDKi7qJ1mL5njkPOKIjvIvZxeOcqADlBrOMwj4gxP0B7TO18m1dVsjKQz+lVwBwV
F2k3rn2f9GGl8dZWhd8vHfthu84KztsyI78mt4JdYjlkzbD1HP8qj4xZkR+GKelA5Gr0HPjSE6g5
4C5FTkgJnZ5u++e0Kha1DVCBY0G7DuXVEKdAbJPwJFq89E/ZNxNn36PrWxrdhnbHHBeMAQT+UjSb
dGvEcC35AtmsW/3ZmWg1aMv7FbWESg2IqUD9GmPCPWgfFv9szkXlqxFm8uLbT93drF7YfcYYY+DO
/Tpf3HEth9v8auj8p/GZGO2Bo/EgdlaWnHw6SJP62CR5Q5HlO6q8vJErWf2Po/NaahwLwvATqUo5
3OKcMTbxRgUMKOesp5+vudvdmlmMLZ/T/Ud6e0hEAGvSNtFwjHWfDuCjVtkrMz00tb9GWl1oyCg4
gf1r5BHL5UioIQI6IARgNgXask8POVY5bbz76N0wsxMshOY3eelS+pewzaKxrdcqvmAr/CE63uIb
1SMv99HQkGapTu9V+GN1Z6dc1QqFnbhVH/wfgxg93rSJzNjojHgJlElBJzGs4otWaLe09g4qm/2k
0Hji9Z9AnZi9iefhTFIL6ItROejGAWUxW0pMNxG57KaFKNTD/U9UlU2q5KNSGU/6qP5WrFnDRQEA
sOroicE3NbR1z/LoVuyMFS0BWo+2ymnnrVIR6xR9RKZ50WJz5TXmMeEEQgT1ETYdNSQmmol9WFLy
RvO0/ENa7i1oIv8RuwXHbb9MSbIWXCTCS2v6e87Y3ehSYJC2urdoi3jtlvSPmekiM819b3wR2fqc
BXO/7F1kRF1Jrv2onC0ODz3WfnuMaByCqeDxJAeXT5DX/FUj+oHheVAiqixJx7aROYXOI5VRNm7i
mKq0PaLz2k+OAdLxUORNQbJwqHzA3IDpJ8dPqRzxtdEQHuPrx80jOmtetmmGt8BK6YojI03RTKw1
sXYZk8+RKJgYKZGattRvMI2ZGNIRIgbkLnmUEjQ/YTa8BGgKVJPokCyU1rsYCIJiVjy0zj23DEJS
I9KbnGvtYkzvim2eAaKi3C5nBYauexuI9PEhOxCS/XhJcyh5nrLxHOTJFiXMaxD5a70vdhXpx3Se
3jGNk2lrl9R/N2/o0XJeX9byvSmo/CbShn9l2iVJtdshXqfnlhZ0ENZFq1GlhA6QUPwOQIXYfu+m
IgCd2peU1mEP8U1NLEiLYH0xK94jKvWn2W7RJ90McABdRTARIRZE5wA6W86w+Ma9mYv3BPGMW2z4
Iin9JjM2tfUvDbJvyRumxGQmciQMm1e0O0kZvRfd8FhAH0RxhNfRf2xJv0WHjPQqgOYipRoFKnfZ
ZPGfOZubdLg7bXl352KdhfQ9sG/EQ7Hth1/HO9idugG02LrIrEd3ra8S682O1lbwO6Hxwf8A20YH
LE2mTVzs/ajcJmIBwxzSOcXHFJEVn2nniQKkOqi2LRaMhhSDZp6hIdi3G75WFhsMZj8iEOZ3s6Mx
pBp3aZSRHNnRQIJ0xuThDxA2lcfW8o8gWLYXk2jsT6e2Vf/IEyemHo30Hnv69Qv/rgLzjr5/z7l4
XfWpCHjZeJDopNKIl4YIpt0G4rr6KKerjoh5mA6sayvTjZZRHC/HegRlQDgeWcNOhOvBbAIxMmAW
iBE9hj6MEIckIUwUdKFQ38EZ/NFHQuejV4wxEAxmdRiR2qaJcyzseJvn2qqCNmDEvYZVsb7EyNss
54TqFfP5KqM6rOoJpOujjTNNz0mtbPOWNygEFOAL809B1NS07s5XYWgi46VHjY5L8LcS1RztjZpH
PL+PP4+O+CT7rkuiWW0LEZvWPIZOQvQYZqLBwKZ4JenJyP5R/gsH9tZZ6YlQK/LO4PATRg+uP0+1
oVSIdyK5101vKVAIUomlRwxDTbxx2vpLy0GNG/bwmANthf2zhkCsyxmjbUUoyoowkYn4qrWXxRd9
8jdplOswso65MAcFIPXTYj9oe2q5ogQHyRR/+aF/d2l1KacA7wsKmSJENKBdUThwHrSGvcObsfSm
EG418hGeYZhjXOm1X/hoJgxu6gj1B3m4Fk9QCCiANAefauoROyaN27Bm5PhJRSGo/L4GxYuepLha
0Rx8gw75QIhW0uDFra8BlxQGemKqCLSq4G3n2NqrpvM21RaSyXkbsyTOpGla0yL20VlWKjIEcdy5
jwlqRqqqt5ZKwEqOjJu2T2RL7DlEDvKTD5j3th7TEAE7hE90o7YmuhkpWX10fP8xtg22TVT1gQlw
g+GEZZgBF6AgpkSiazgqULHrYXZosnbzZ/HDHGpyk4ymto6K7GZxBemZf9YASTEWVplDcQq/rqkl
d5Ruf9ll/mBsOv9Fi+gGA2MHkOU0ngZeBRZ3JhCyJvj18KwPQOGFQhQkovWySiio7kjW4eRHMbRT
rXs0bgd2cnW6kkR3dHvrEYXIKu+wOWd069Znkvs/g5Tnzox3UVdCOE8XKnc3Nrt2n2DEQRjGRzpB
bATEPoWVRYbHaweg4pHtQCq8ky4cJX0hhGUBAwsyIa8v5ixivPdanhcO+CQ+pJNJvi80NORS2qdr
O863Bi8lUqiimLRTyhdKb5qD1ylXU3n1+PXIys6M5DkK2F70+RJ7fH1QUhUpjzgV3/5KZ1gkofVI
dPl7NmKz1Nq3nGg/upNzRyH0AossiasCFmPM4qTbx0O0sXzc+mJmJRi2VPDq99pDNbBwBCYFitP3
UH0aNKARZ0iriLG2ZDLdTRnE8w79b41k0TTXCn/fqFYlcSsVoRiD/T7OP5Nl7rOAFLYnz4TWCMho
ccjqjoadglu7c4wtNsGsNJAbDVf81sva+2h87cXB8JSHybYxSNz/rrz2JWe573MoDEv589RXYy61
GFCAbOnEQkhYrA3jFu5N0yIlISKZiPgJV7c3XA4/BexYp9xsaE+5VhzULw5nvkUk1ORSITKUR5uC
XjWj21s+Zt7C4sPoIdgn49lvknPngr2aAz/MnC5tAhhvPrpVzb35XYXmY6L/I2AQPyyTfL6BxLD3
IxbHsQoP6cxZyrJvtGiLBHVPWHHgCoKyeSeocTOhjXQcpJButoeTQPmT61/4IckO1TJ0yPi1s5FR
WsS4ZBeicFvx5nowOiWFulH7j1ZThRdGmEQT7ZX6BsZD9JuEwAyEKNfPM7C8Yr9XlfXA1PtVCSpo
9Ot24lvGsl+ZZFuaXkUxYHEPwPLaHmelk15ntVuDi+NfN9BOeTyiZlqSl9++Gt2wLQb77Itrydab
J8S+NdJCT3l0AgVZkD+8z9oM7ueTezzzwlPlRXHSZ39gzJvDfVW4j4PiP8tvUQM9qRmanbtdrFuG
ocayf6lCxKGXGrvSetEgGSUBnR/xzYtdSXxQR7VpP/1GlvE+kRdt1JRgQ8CWET43DMV14B4zxd55
VrVWIgAxXFk6QJ3VvJqMpmHbXeANO59SuvJM2PcEn4haGPj1Ry3PRKiUwT4d3g0EURY4jgXJJHZa
x0QO5dpYYDm3kxcvibcZJKPgXxqafIsl1lFR7vEZcsnF+pYgXsC0odvJj0HLF0PFDO41pOXuDxCv
EONu7RIOhq/6SWUJfa06ymhN2g7eLZ0icboHTKrULW9rs0QpOSkkhG95ufNUuvGtHhpchfNizsNd
hxxoo7TDVlagMQx/0aiB8qhLduxTWNPXRyWRWQaPhpZfUhUUjemJTwGYwh52cwG6YpDeWcGIKLa3
mSJkmDXEETsOYhwNLrnz5z9XcRG1i9HnifGN6QUz4somC0EO9oiD3imnW9Nr+xFknGrIZVBS5pkM
e3l2/4BCyHMfZEpTqSdrMcV7a6vrV576RcxViDyaAPrZ805yZdoMQCDCvWbDkbjU33iofq+NhzjE
Ue0nnGdrpdMozExGOi3Ddx9oK2vujqGjysMG27EHTG0mzhrGmO8qlY5KbL9zxXuoj0BoOEgjwBo1
IVbOqdkM0+StUw1wivY6RRhmI0RkSPuDbqRAg9X1pPufveruu3S6RZ7+iZrzx6WsVwXVE1TISyiw
rIp/k4dsfqZKizY1Ap83nktvU6O8Ao3deq3BPciSaHvQgSpn6IzM0TTMp3bOdlWSXwOy/wfmz6jT
b5ODmrXikrsYjOsaix/gs9Y7iwJFjoMqq/Cro8SQFBqnMJVyzFjC24nevOa51lgXff6Iho6tRzEZ
aWhQkf1wRHHGRbhwiT0k57hLkCsh8JKwGJsHnua/ggSFczmmBC6ioFDXdu2ejaI/z6wmwoiTvL9z
I3C4ClJ/VnDIoS0yFBQQyiNQ0VKxaOHAuGBYd1SEVqodel3lapbeOU+oDCrJIoSukGgIHaiVcZyt
p+NptIone2x2xVSeGjqNR5M/5aG9KO1ny3BOJf6j5uQr/OFnz9YeJy3dac2PDyebVfGnQWgtbvR+
ekWvSYoXUrGmcNeSIJFpyTapqNeFq9Heqii48+2nhkok/kxXBU02Dp3vtMTNIxnl9UsyU2YQdkeW
9iLQtjHUVR2u86NRF0QB4pZXo50aVZQVv7opUnLoe+9hZu2PAbitpLjnyWfQPDelfy7wUKGCRkqW
2VuNLG2dfKFmSi/qiLnAXjpjdnJn6ylHu+BMhDFhwkG5vhgM4vpaiIpMuyJeWhlow+DaDKIMegiq
v50IKWpNao9wUIaCPpjgcgslNts63ahV/Q2Su3R792BTJRiQodxpLGRQayL8Ewrd1AbEL/XSp/l9
JFwMKiFoeRk6XCn/z6HSlgKuhWO8Q+iyNEzCInuQByIADMtfucoTLEENeUIQnmt796B+zWdrM3ND
2oTgVm3HjmZvPQqTmq56QW28tn0uMITHMAMC2A7Ki6sj5m/RiCpoZbEthJcO0b7LPR3zhY40aycP
VOqwK7fuJnHQs/2GQ05YS4eOFbEft7+BxD0InrGkbYVeUEQmcMsiOKyESDXpNFciDJFwhS53gwzp
Fb32Hffh0LzX9l/o4o5AaZJoTpl79drLCENbZD7t8fUmxm0UE0rc7UjPfwgT9dFijs0nAij18CNk
rp2TTqS9DxA91oRcJFt6MCQFAFzCDubbAzo0CJGtSii8/1JP+gq9ALRlZL14RKd0VGwr6gP/oTbf
CracAZxdNAnm2D3/ZhVdlnqCKYjChwckYr8ety+oYLL11WxTuIwWEaoLJfV2Y6E9CchbMNkSPssh
m0LIRmcLMu7vF9AWdVCcRAoQ84VoyniJ+nkJG5xx/RCTTTf8zsafwu4ZKmAjSPJQFwAvy1fFST81
dULwkJ1VlU23xVUn3vxoTxKW6AARbi29/kICO29kW79IwIooAgsOPIRZmPEgbwmTAtcQ+TLrXEjF
mH36S/FJO2oV9b3pkitb/XYMT26hnuygPdVNc/QBA2bD30flvDGil541hhiJdTGRdjs9tSm7vTmh
ClG2cf/eqvHvhChg2FZRvlJVxC156SxmBKodHsGAxbbSQoCs2UPNPPNdH4/Az6pz0tLp7rr5h1RT
I/DdNQEBNFAUhv5huXRaZcCxQ4pEYhuHexiARRHz/U29/aTPdx9AQoszwDjMufyuWoN61X8j9XDp
cL72jo/Ii0uWuhgnXPR2tpf4PiH+SSPfzTG5aoiBA8ZTHYCqjn+VoT5FTrvvOeoIc9RY1MUGllTB
IU/Ptq8sIu+bB2VJMOR6YAgBdlwQLEHCPtMo7GEaxA/NdEEfIluLD+w6VSStov4xndM4fg52uZEr
w9Vuoh7h28B56NLR2g/D2pVnt0MI5axG/S6vPvTDtVLB3+nbYKI9sM1eR1Yy+fqJlGigapG7zWcJ
TxVsr2hgpykFsqziB2UsENwHCC+M7qNg+jPhyWDaRGGtsGSZynIisMEkz6A62WO9bRt/STQm9wUm
wvWk4faDqBkb+1yN2DU4xhyju3FxkKFkXgI1u5uwI2XfXW5WotxFQGbFWAQIkEbRFaC8cPWWIB0m
QS7etRggI91hdxtQC/ovFlNIUpXcNtqyjf0fT3ni9lKHfAOBGHLqNt63IgMjW2fjXzzOwTJWDh7F
2Sty1LF96GuyEhYQ2bP893iZ4usruCI7ArKc5jtqt+bIoYphWy7kRLLOwUNtRT2WfKWjeF8UGjJU
dc2XSQN7DyNn27j/uAAeRM9joZLHAMTI7OHTQfcUm+9mb6/HsT1I9kd9kHfVLZR/GHQ3VYwiPCJ+
MMqBUUFiW/J6FcQtD2R27VxfgrC2avcvDr1tT/Cm1Tb/Wg08I9OiEyXzm0TzbpFN/QuEA1E0GZHU
uKJ7dfzGFvqIdfQu/zxOOJFnHcsN46+N2hfIGm+ziZCzqfqvljSWoB7fco3+ArrUVH6XGcSbl80L
fA5ylBOwOW+T/dHMGXk40VeRJrsuy07eCBiMV3kfoseS+Ey10mcC8EjeRR+BhSVkjQSrj6pdEVYn
l1i0gEHdxCMWsRSZqf3lyNVtYG3GgkirY9fPy1nHo58RgYlpqtQwvTTdq6WEJx3DU4LVtSbdrOaJ
Ruh5lBBAZsYQLHYr4f3zO7VK9M7JyBurWznUuiR8UUHIhx7VFBmndv/LYn+zI/s7KaYFFYMbK5/u
ukdr+I/FadBI2tCoUNDpRefSSs+BLND1eIW0oSBzfO0VdEKG+5hmzbnWLJrMYahI7blWPljF3B5t
jLx6Wz+GvXXQ9b6nv9xeEHEaF+0SsxJcLR0XuXKj1YRc+KFlaPSXMVGVD33YY9MzRDdLY0lWPuZq
haaFWtF8OJNs2ZmnHJUTVVMLHb9f2xWLFm1C1RGWhptL8oQzj3Nk+AJBt2nFax3rQk/Eam6M1Yie
vNStazsaX92/iNiNACQv4zLuIg8+S1E3bCEnx0sPZTkvQnWigQffBhFoVVPvkkS/p9G9pfYkrBYi
J5hG3cTrQa5HovcbkzVOR/A2YV6JJ4UYn2oT9dFRRRGCjPR7TNtFGYR3Px6ILcJsQ3QAB/WnUn3W
jYeYEV+5H10RQhOk+5OoZ0/f2zBnkwMsaqE4bhq4e1JxctVcFsQMzJXyFVH1YtnJylsoqnEKm2yZ
Vt2xG65hcq/cnyIoYZbbZe6x89ByXlsqGbb5qkOrjQ7Dct49UpywDzkncCeFoM8ifByrb7W5Mjoo
pkUksrKWCwbSZkMoDecC2HFkHwbOeMX8dC1SI8EusultGIpdq1VPinbyNdpOy3qjemhXDjr5nSau
FmUO/+mBsxzgREhF3IoMVu+puiGKKgayKVS4TXfrWyQK8d6PyInQcIlQluCvNW6dCErY9wxZStYa
+/ZEYFhs0BfgZtE5CP7SV1FDzQeH3VAEOJn9bEQ9DQyERlVoV0JChAO+332iLk1VP/QolWyiCJHQ
oJIvqvB1SvFEQNhyk1mF9SnCsqFyH7LaP4fJxYmrjSaHMmsyLraiLLeM26R/mUePLLGuB6SBF5GL
jmCsmqeDjW8ZMlMWmflhkR78EGesWJ76qIDmcI6qynioguFIpjdJfFckjRgdoOYYa7vO3OoVKi4P
MIARQUPRFAPdZbS+xS1hLsw+Oe6Lce6f/Q8Bz1FchorH6GEgvzcWVv2a5qSHBcjFu2uMbEIjNXKm
CksLnnqxgeR7AOwJrxJIPLU4i77k+Q5yTB0W0YTJ1mM5z9PiPiNQmCZ7VyZHD4lMg3bRUb/cf9WU
HhvyKHVYrzKalvLyJ8LV3OIpqVPgP8TSlCdkCKotAlWpg9qhaAqIrUyc/ODkExkh3Mp/4wJ82EA6
t/UUdWLSJL7vMqbEYHMiwD3qxPCTXPKYovYzR+vEj7dhNkI2kq4xdnmXIYhh4rUT7ZLBVE4faBDZ
onnc2/F9joj6q0m1FxDW5rBm76bQLdx0Oqo2ogR0X72yc8bEA2PH3gvk2Cj2NmVAkqXGKcmFHqmU
wPHfBDSaWOgS0Ej0ZgXiPD27PG9NoDGJzLeRvK1TYzq/c88PywN1XbCfOMz4jRvtEtz7yoDkHFHG
pBWfM8rYUVeOgrVhkEMkjYpL+1Ca5tISjcZrQnshoR6QxWq4l29on/9zgUuzKEf9VO7ZADCss2CT
MzCR3OnuLR4MtUxXKeKN3FMOKI5JRaGrkvx/oL8WthY2VmAJEWa5I72PAIQByVJ196gSox9BySkB
g1u/iAle76/PwSgqNWMvF0uLcxB6HK0dvoV86NcJB6TL4S1WDhNyuBmrtRwbNQ+y9AFUyLvkQuOz
VdtlilAiZcrRIN0DJ3gj+2zfYjfzCW+OCB1pbZoDhunYeZytJVwnX+BofuZhthVzI/zKRJAfstWV
W6TINTmaeo8+WHNZulst/Qhm9e9d9UqyC2FkNOgbD15RIQk5mm5OYfEADjsGn6hM12GUrGYkKrr1
Cy18kF1BAB1Zi1qD7GXOzzLorlN/Ilxqi3BrbbtY0BCGUlVo87ggxLaU1WCmMN6WSDeEdHO7ctMD
Htg2YSl+vu5noKuYx87dtzLjF2QZQUg5KHIKvdu2iMfmeVyUY0e6mrqQbBa/6Bd0q11A38JcuWcx
05i67hiJu5QJKe+kvg0Xie3Wm7DKbnNLsoJFwHxcHr3sOGo3reIbYzKYI9Ef1PRFTECsb2D+S8Tw
i7H+lxPQE+rZpSVzcPTOYWahpHhxK+y/wD4+sQUEbTUR52/5XFH6p2rNNlTc5UieHf/8VYMldj7l
yYx+GSdRRZdVkhy0hAQTVUNHHx/KGYuuvZ9NcjHpULAbinFJsdXXZDp5qr6SwleNW2JqGK+5R/4U
7CwEoD+L0mLW4acxVtvxt5p5bDp47a2nEWSfVJ5dXoJ9YVCRsLZW4UkYE/s2IGsyovRbs347Vr24
Um4KF58eY0IYT7VtYYynHgnSISCevJ1ehd8SDDV16pUA+c5MSAFrxZgC48CKkDH/khTAmSmDFW+I
ClIz4rrSTTgWmM8it1alYTyM9rsWhhu55tNC/fJknAHH9WAsM/0jtbtnuUMzRLjoHVdlNj1ODrBg
9RAkLlulxLVgaEzsfDuV5zlmjRcaRdj7sg4PFU3fTd3fTAwuQjW0U7KxUXNGEz8HisfBtsTE3ceE
DCB47zFvCWFgFCpSYItUBcLmR+Jktf6Szd6nGqyN4FF+zbILd1URnagftMP0ICxMimppAufIOf5l
qrFsoibFb76vRXXpDxstVk6N3mwRVD5obo30yjxJLp3EH/s1yC7bUoaDfAivSmo9G0F6dIvfwQrP
ZYR0gahyebEpDVyc1/Ja65yqG0b0MkYv0RCo510Ny3hOSR9yQvPFgbl2SgT+suqj4NHmHyp//8ix
FK/42DtXOXcFigvq7E3ygidcOrbAuXAGMfoV0USg0jMh3+tDw1ElAgv5JATU5ntBzS3ixXDJJKM3
+sbp22Xos7W3IzICUz+3CMPKgOAMpAiq3N9XBWmPSTgmOrxC28tylubMcOQKT0p7YJxcYE4IXHuP
R0zWPGvMOCBelLG+ORt54AlLfjCT7uRDQbnckXVevfQwKgyFbfss59DI2Ns4FFvh64A6DkmtoFV4
VfExpJBTCi8/4H4Y+EsT1mh2oaVKtZqVf3Umrj+SpEnTRTOeBl8lR9qsn8MUE4NDFDCgUaX60ANE
igVrzys/a71Cgl+dU/1DamqjEGG/WqxHqJgQ7QoOIxdzoQC6GdCNRAJ4fNShX75VlrYRUbKceSYo
rsrDW4PIhbnJzQcaR/4ipHiXd9s+7yEim303Ezlc44FMXol0fRWfk5YTUpYTnZT8yDAsd5XFQD/x
oRJTc8nLmv85iwt/ovyWK1Bk6nAjaqlu2MLLiJv/u1M+DUdZhZlBmoicPdql6pV1i9UFPfnB1a1X
l2oWvz14rrsoMuWrS3BhcYIgCj4VXCVxHTGSvg7teJjHFBIW+AgwYs74ssK0+7yMpP/HHJPGhJOF
y96CcQcrEQK8wazGy6/mP+/EXkCcvE63vgmI8NTZ1Ee7fNa2908BGYzTG+6h1OdtjnhGvQE0710Y
95gBKeAwtHSs0533Bnazyx2UgIj5ZzSDncnIhQCsdKOTDD2OaS0vbTYegthYSYKu1SNKcanY5McG
DblkrAVR/U6IDlx6uzcoNyKsVbgpVZ2oJ/5ymk1rvnb+a2Joe0wrnuJxlafPST49qKZxbik2p34G
Pc5MRdZ4HEZcLGyRyCrIApg2FjqkMWxPnmSqh/8qaJYYU5nJqZPhubhAbwuXTs4k3pLnPIF8TPWz
yuvUp9WIrb5oe04hZT3YwVFK/7ppuAQ+SDNYfosIvutWqoRLUbNShpwcQKR1lK2NGdAh/pzLfIfC
NooVcBrzhHv9hHL9QexHedMB5ru/WG/HOVxK4dgEqt0Z07Us3JXruzsowr2BFY/lroOSqJJsj7di
VRnUVMxIAl1RniHF9Jf5lAICO2e+WTzTn0FF48g991UkZsMTvLWPUcee7BfIGfJcFXrQwLucHIRW
X8sKVvBVp1QCjFdIKYsNvWfy6SGkZr69MvF4hHplTEKMZJTyJqskxDMKZeOzG5oo3RFdz8le5k35
myQWnQrCUlgLkWdl9wqGeua7p2UKjPtLgsuOQsgOOHoi4hr9QccFHtrIQMJtwtKY6m8lcp6hyTYa
jgqcASuRPsS1+y84mFaxItRgURL0QGYjvgGy04AtRHkf8hRFYXbTJXTNgNLW+HDaMXxH/fGmVfWT
zOBdrx/SMFzb7HZyE0LCsYfzeFIG1tzz+VDNJlItkDT+fo789KKSHce3XiRhIlKQD8tBpWA9BWhD
ZTYLOKDzrFyH9DF6molyX1ubCMTljU9sgyPkb4kdI4ROk7nnDbQZuKsIZjRLj6Hzj9S6tW+1pLgh
RXaVxcDolWU0R7Fkl/0eoUSDCaON2XtGc8eZS+7yvC0FIoumrbww+WKmAZb1wKETT/LoGCDnjem6
zB8zfpfYQhcTk1HGrf/XZ0+aOSKYjBBo+aUAI7w+X2MDSGaIpZji6c78yUZjq6nzy1iN56yathoI
o0w7OgSh0MpG8tn+EwFBBjWpxnDwRHItZ+b+AnFXAdDbFdx1I6lsvRwoQMODjWm82is2pTynjHlX
yGJSwLaiUdSmfM8809UoKlrKddPQ2IcWZxJ7yoTQq8JLKp+LzGQmI5Zc/DRDyU97yIqceB9qLAJ9
I+bmDuJ5nopvrsSWl6yyQo/wcAUPqrL0HeMkJzl4ddKR5o30QlO5jPo9IUorGMFeiw7jFOBb/nJG
hozM3NbRJWdHSpQn7mUJMMlQUsFbJB6ug+DYw3tYc3oxK6AJS2yMvxFiEX98+TunK+sJ+m+tFza1
5M/gnas2xdUUbXUHen7GHo9kX5xqHL4AScTdwA2bn93ooMelilZI1/QoOHnUIJahbkIJhsdkzf4F
SYvaJ2fQ8UP308E2gpLPx/iGIm1ELy+ElYDOE//3lMHNI6RzejZRGFPIUCctibyLqM0J5W5BAYOF
vBqB0Ture/YAmXV9Onr4RWtXpPwYULmaKNXEDWEwPAtTkSnK2prgw7lvMuyNkCQppDc3feV9qDSW
EXS1A/5exho9cF/i13as19GgFEgCdAw+evlvNfI1bk/VgXUQEVCPDZJPyFDfUpomeHmbFPHiRB5H
1J4m5ye1Ch4fb+FDlWWydpGKQmIOWFIAY8qHFzIt1c4vZT6Ih2EuCGl2amtlMXuEbP5iy5Zl00P3
LWupGFknRVvXNZCJHT2OE40Ns7/5I6ltHs/YeNdJlp45kdLQeosY6Mz6GpaUIeCDWcfWLURYdBsI
q0ZQTzjqJSDXSCtwyfCEelyYQkBTV7MIu29TRQWu20w15IWRi9RWfPg8wGJnMtD2kM67GJA9ywZX
EBQmgBRaD06cFw0rlwuRNOT2U2WhSqAdPUiTjaP2cC/bDiNhr5lXgXY9QMk/u/awNSgMELxVlBUG
c1BEQGaVmpe0QGGQXXlS8YZyA+5kKhoLEE0x8hd9spfBK5wdTDe0bHc/arE3gA9lsw7QU/p4fQWv
RKKxphF5E7RBy4y0VNzwTwlaN/2bARErfKM87aMNk8I8ImgbA4uVfeG8o20g3JE3tTASdTeghe5q
e10E1VmNacOqwnMcCKVBLgwO/DJkujbudfAWMmhEtX/rqZ6rUFDN+UcLvIxKzvRvGrEOMw99S9nI
OA8H0QvK0e+oLfXDX39aluBGxOQSbxdi1e7h7zPgkIkn91zXqGdrPCMapJTP76rT+szYEP3rnfIX
9c+yG9mvw3LhHkvlTVaHcaBairCXUO/3bTYTcfTV+xPireaXWkZmMlqSuReNApQL+Z8c72ApGd8x
2eF9GGAa9U4GZ4TrMkCDj1nquKfC6+S1W6IHBXqSqgdZGvrJ3TZWssrAXTHTruQkR7/3lTHlKOyH
iMambtq3DdNHNvxo89H1wq3DzOi29wyJ80RpS4QRYyKch+epGbAI1vW1igGcORs685uMENbH6Aef
xp/1lU5WmKoHS/WRNn3mzRmznGhN2eYi52y5CFLh07XPFGld6itPhaNz+Js7Kh4G/p4xxSuZAWwn
xqz3rLrBWX6RmZyjbGUBwcr3t0HSLerCMSVSZcqJy2xQXBI0q3S/DA81ElE6CnLClEy+pYZC1sFi
cJDscV2IaynX9I3HaVPUv7B8q65FMwOQVMCsQXqQLkh3OBkhwM+fsla3HFU+q1cOAYU0Zu26h0Jd
dTrRxab5N2jIDCTyagHpQhoIa+QYopOSJU3cfAJ4+rz3Bm1WmnJn/4S7ig5x5/5Ne/LXhUQEXJho
SiYBmygERioW2an51j3SuVHbhvEEcJStyhJfawsnCgSM3P6cQG744bxB5L/1m/EaAkwnIK0yqOkh
OdBqHUYLF9QnM8NHG/MVbnZPnzehyz2aF/lLOnSPsoTKzESGuhV3W9WOX6bcfazIgXCM+blJNr44
DXAxz47xJiI8c35mY5W7znV3VfrBO7ruegxHTDNmGm+cV31gPSOpKAjeu/YrRtUpok+x1P89oGAG
SEpIVV9nsbwZV3mbNOZiYnWgqPJmLZNfwidkw++2AeYNkBIBkwvN3fvoHnR/fP2TuOcdBpmC7xbh
tnV3yjoqarnRZtelFVGl+yqG3bMPBbOdfEZcznM+3IjJ/yr65lPLy12YAA3LlauydRv88zxTKkQG
PBS4hYzUDYOFQ4iUXOqt+V7BbQe6Sbh4caR78dHJ9lWDKDBGr2CgUpi4WuqoOOfEP8G1qwq1gNPf
6oXta6IjrFdh0pb1U9dzRcRk5HBaoaqdeVN65FeCPsq1EzoRtqHqFiMVNdhJeu76jJ4SpY1wI5Vk
Njj8jxk6hRjb1my2xNwNEaI5KR6nDXKX6Pq/qTceHSu/xWGxVRz/rS+GxagLWvhOGvlxSOdr6WEs
UjPj6tYJeyk+CdoABtIdH7hOwqLck5SwThGdUcC2n4z8MMXuZUrDVW3fvAjzgQhUqUmkVRvyILI2
EhmSh/zaob8sy59Bm0mowzHGICm/mEia8xSn8huSj6Ps1E7901OBrYEKtdO3fOkC24TDd89+VVzb
pjpHer6yu/I45uxE3ZOqC3bf88gmxCZne8pHGFEDLO2ChhDi8qdCjvoXwmyXUj4blfpFUD7Jf6GA
HPQkHzDym9eAY51TLAO+06EzpojMrQIdVoKMkbo9/BvHFNGZbeab2Y2JPFbQ5+6Mstywtz74RHV5
Ol/GQoGUHNBoULTL9Ku0iKBjZDgwKh0OiwRzHvs14S1xuRI1jtSZe83J5SRxgZ1yeB+HdbQp3W85
g0XRWsGvgf9iWdMIzSKlJWfT9Lp9ns8UOYXrUiHEgPIAkwwa4hHadt5o2VuKflF+Wkldn/Ih74ap
VsupwGmpt7sUrANGbpVThaM8NmhWcy8ksqreEDr1WnPkyDRo88663oeZ6NvJ/U/SmTUpqi1R+BcZ
IQqKr8yigoho6YuhVSqKIpNMv/58u0/Evae7qxxgs3cOK1euBP+c5hvBe2nezLyVCi9DXzkjhATb
uSeZXc4kWzAE8gJAKGbiKyPmR4nxAuoSPxI6EOWpJ+KkUwScIE/8TCjHANlNW3L8Mn4HcGOqlGcx
REOiGH82s9muY3ZkioN4iNg+m5jSCdPMUHa7AvzO88nf56k4ClIiiTw4f2gKQ62FDm5sVkHvueh6
V07uRzo5HSgyHcFbQUfB5P+dnvlchmLaohBcxRDaMRBMtpgznsNqEatKYeKOWoi0NKs0OFR1/8wU
855NBYiqmnJeIoeopG6hfqxx7bdUg79ls6BXDSzRynKqQF37TvTm3cKFQbUJuLp9OGMaJsgJRamt
plbcYEXR/DbhFaExCe9ngLI+1Bl3im27D2hN/jY8MeYGpnemTg+Wgr/woICWTh7zpq7gPlPka9P1
d4Ci4bMXUchcZMyIioja6yh/uUKsSLSHqLBaxjgYZSJ8J4nio6A5pIvd8H2qaIJ5NMwEitG7RhKn
g2pAeIJmDeIoL0/Qn/J0gNSpvE6T37eSwY+p3WQw8h85ZEOG0m1GY6B3mE1P6hMqjLIY1SXKTirP
OxPprKpyvsd/NIK771OPTknNHObvff2eDf+K+M7ENPqgGJewnVZqob1owT/RK7V5naiqAj9Uz7tb
z9AMETWKN8xcZUgz44uSCvQIfcA/CYWQpnk8KHt+mfleqmPSv7F0nRT/0HVG1pRWz4zMV8NORJfr
m44585wExpKZvfpy0ztaSHG9okja9U2lK+PHvGhn5hdv9MKlld0tJRWN29kbMdHSGmWV/m0knkO9
le/EAfdJhISP/WyY3wR4AheGiFA+jHGJY1RJRCsVsdAbHPeZgEcrU/dToO/HoSfYNQgZrI5+pTda
Jex4VaWUKxUAMgDBny8es06mZF2pe+9nuJMRSrbZnLK6dFeO97L8udNLj/zGKpamIJRg6tzXkoaR
jtPSy9/wkyRoXLLvEhDMhAV9mHWO7JE88kW+ORL9es18lDKQcoBeCzV0wSMRNesJhy/ukKaBUkBD
P01bDLeUaIcrorz8hJ0gcXSZDNWQkTsfMeXy8TTj7GShqcZYTxnDkTYJlQ36tkaUrIfv7UyiSKLM
yk3yiaNnF4zjBAJ8MX9D6SC5a8GfRoDlGnIE6DqMobUOxbSfel4+voE0QCyeNlRxnUgy3O6kJbO4
NSTRCFCAwVCcL5/fNV1UyOfBqK5TalfAvcp30X5qR4CqfX3fZMMcRvYLAnvtAI/ZbV7Rj9XZ8dfH
ARgSdbkpVTzAs5g6WfYZaE929Qj2zFSmZefRgDEzCwIRNoVv/CrNKjmNFk05CTr6HVMlc97Vogfr
LtBSQiYVffwp7E1pcfqMnLZhQHp8ZbAHW3/63T1aCoit/DQK5qprOetAo275BLefzbFjTBt4U7gm
ipSffknXQ97X+wK4T+Rn1Iq6WHHSxLvT6l1noxXlEDO+d3aRn473brZI03ugjsuwpmc+ZljzIIPI
0JwOxaOye3Cq8vm6vF+08kMAfdRk1W3P2JXPKBAF7/b+OuaJtMypryoALPe2Wj3V8d9pTGm3Snb1
i8QPhQKYcih21WHZjwKRDJYS04fbSexMJLCdZ+fQpCps6eApG448fN8kXK1wCg3rBNcqKDJm6NYN
vgk+BIP51OFF5PHxB8v7KrbqMw+Su+J8yejrCZgixKgTSeAE2khiPdAoAAAspjW8CIjEz+lMyIFJ
vRrANlJiwHRMxDQb8jX8yfjAKcyI5g3jFca0PpF0pcoZ1dnRjdfT/pGirFvIQ/tNv3iO+krL4Ir+
NFeUmA0UzzN882lKXz4rCAczUzOnzfvwzbV9S0rwdAP1yMVMPrN/iTFRxBrVliX19E56HPu0D+vM
qqIHbIliPFrev8NVNQappDd5IE086n+S9iEtnWIDp+12KoftMwlGasCkhVDhjI/qdRt/dunj+gRh
HihovTa3urOhLy+m33I5vcN5sCuVyZnWt91NwQRyF2l1aUaDlndS3Qkyc9Cnc3e27XODKjmfeE+D
BGIIDC3yR9mmLxvrqkwsuVuO7kvWG4SWrn85I7eHBDT/ftw8Obwom2jep9bSM5SSeJFQ5dfvRhNU
R/RbKDZDYf6TxIghpq/4SrZk8i29qlrzRVDQhDRUnxk50TFDFafBbHd6Qpm7UZiEUvluvJ3Jxpsm
/hX45xcuseKNa26NnvkN9gs9OIrFTKWdKYZ6okdHv/98Ep054w0lWlhrIInr0QVpNdJgkqSc0wtR
JTO4NyYsvk8ABHrFYBo4Q6OFmvslpbobQ0PoU0KFkelTyI70R+Qyx4pHuOqmyTqRNuO7nzzBgKha
2jPU1MFwof7QcUjFf2KDsRdfQ+juNv+Wn+61E7LNIF2ZK2gMeJ2UUKF/MX0NoanEbruAeas08Aqp
SLYrqq3S4PbiDEgTpucyr7FfyopPne/5cOWiMh/NjSZo+CtjeJ8g/txNM0F8ZJ5CziZGQlZy32E7
oZU4gl8NRZa+PnDyi8gpKH9hPllgUbWmNY3r0h4+U82RPxtu42NGjaDR6VqTmIT7qzDlfoL4A9Qe
RjNoaTRBfxFy1uL99zmQcJAYjYCC8XqEt5khXb97RAh4yzcGdNSLY1MxhFwTFUT7dLnPNBgBcqqx
GyABkIwxF/70sPjOWcZEXQrtvAXBRfTg8VOPXxxKRsGRhG5XMHvAJpibp26zl/6gT+Ik66+BYAe7
KKVv6pheGQ1AqP4FWUTkgTGNmftAA20DPPF4WN3YiSloYIhgu2iDgYhTGCQUCIErdAYWY4B4H/5j
vXnDbk90ZmUTxX3Mb2YwdZG5dEJ+5q6Vl/Z62n8O3B6SlGDIrDhCZNyRSt3SnFERQfiYUQon4+TB
GqmYHYOkBekbJw5OVqJTtUee8B4yzC7IIoIiC7nfIF0h2WM9/GJ1MuXF1zG82En1VyTveW/pDxk/
P5ed0kkDYor5h+pJyIjc43APyn8fa/TLJIeSVb8xQmSeueVybL4ipgRFrcca5pAvon9kDW10Gayf
0UnvzSx4BR+ncWaN3l2mPBlnhC765QQ/lws2eHCPREcqjgsYc0zWkGv5Ga/h3JBxM2GBbtE74+kZ
vc1cSkksAQynPdLr7ZVcp16Ju+UZ8nxhppDlIGYEBIOejoO0sq9u3iENoivFTb3n9XShA1SfGUid
y3vW+rThsRRXzgPKefUGRaH6yg1ioWjhA2HeIojBJmcUwb5032G6US9c2mnfr1/B9BYHaG7P2bn5
BQES+TLa88RZ/+xaMKhKQ0dUWj8Ddmp67RaszmlfrxgNujldOBnsDHH51zJs/OGFTT7hnrnq8OtX
EYxCp7Y//mRBL/ziZH6sxE9d+ulMkl4zt8T/WZ85RQVy/Wu2Ghg8NV4gLxJrNkeQfN5af5L5XdCf
aQGDzhl9aVKYdVu7YAvQZUIMPFtzlCGE7oV8ij9cjjR5OXRQNXdnRmySaLrIg/lwNk2AB5NpYi5w
r4PJtxA4XLf2c/NdDI3MTY9Di2CVI5s7TOYxCzv2UtRmnmZndw7iSvw5WCjr6gr2uXkbQLBGPgf2
s2q7Xn3YkHAN1t/5y+P1NuflmK5Ge/k3X+QWud0cro8RB2Oz2582J31iZna7kpe0djjFSnZSW3bi
TWHf/YdfreQFh5fx6CSAEaopZFaw7Nb4FEf1Xy4QQ9AsUvPuE0Jucj/V/xSjWHEr7BpsiD9dlz5f
tZ7Snr+qV9izdRbROx40e3mP/0Azgz6hKAtmTy21h04VDS/9KjvSD7iQF6+At2jdfrRPwux4Dyn7
cJK+a3babDdZYODoTKXR5FKfyzCzT/rTxgU6Y7PkHms+7hVlNuvtMJFQjzcMa/UpiLqs57HZl4vO
zh3GMNsIKFjfZeZl7p13nXyQXFcO6Bc5vFafxWw5WqSR6g3W73DAVuC0iO2ZXeOgzbVshWeoIchr
nPbnXDp8fU5Xs8997v91newB5sVWZTNeUT/gXx8VsFivsN6Q1q6SSQaLQaEW5U4WzKpz7j78ZW5z
tBjtu/1kjzbhAuVrv7Vfq27OeOpFbMZYZmZuDNlyOd0jnFp5r8wLnjJkPJN9sfhemL8eDRf0svjF
lUX+dz5FAebKRE+r4lGgL8mXs2Ho9Yy4NmmlLmqPcreuWgO7d2dsnWIVL6UwXXaBesGdmkyJ2wyw
5kw7c3PckwJmcGxCGn6Ger16BUOHWUFsdvE4Mvuzf+zpIfNoBqJVBPfHf7Etooy0G2rKAWOLy9wR
cAz3QDpYahggT9R4QUPBdM/3Wo+j4thfx4dPiK7hDmOA4TvtmTKraJ+tdK0i2G2jDbzURSWGcWko
GhH0Y1P07Ph0c5+RxwcFp7mYbGYHzFSCnox4IJBSGSrFpMO8Ak2gjgPHA1uHkK42PiCitsv3zNOJ
PhuMCqEIVrKiCZrYXfuume+kRO+wtdVNvVIdDFYWfanbPVfvUPIJTeSnzv5jdN5RutXHOqD8+r7Q
dvzWeSguu3e0r4PqmuCzIDUiiZcZV6IgfDJ678duruwwow08K8bbcehiTZK15xE4CNv9dFtiFaaL
ky8v8rC+sguA+/nnq+eoPBFFFaJrJVRrmzFd2PXs573Bnd33xI8Y/Nz6+uMDOxgxOcj9yjk7syvb
Fn8229GfDP8TsezNZMsGlq5p0MFsE+5yfGjt/kp3PdPqnxB1UKjxRvD3PUqNSNEN+SmH3h/w+H5o
XtolUPeeegB2zjWw8pyIA/Xq9voeYk1i97Sf/E53nPuPP8YrYXS7/XBm8K3o5imyRpDBEmLFiRbx
XGxQyGE4D3YGU5OaEDlpttM4yjZd+Dqjm4LLgLSHk2UpCK/37zD/67YPQzpMD8nPW+zy9nz/JUkL
pNXHf64axtu2GhpVfGpxZZYlJ4EogISuWql0BXDP/uyPX+IsYcRSCyIGQa0E+dmAJStDWpfwrfrg
abDofD+fNiKsPmLYqij/Y5sxkY7l+obSisdJ+j9YlhcMYMTeO13Ya8ze5sXFkW9QmTEWVBF7l+f0
CfnN1EW5/Gu8XNUjkHVpcWUAwNQdLpnjaBYa2f1h5k1xJtDh3HpF8k2G4u9eOIi31S0wcIvKVnV6
KwymJJvKnJhlHkezNWs5vNAjhsD4nJ0Rr7Nlaj452Lk/QjqfX76xssX18cs2YZGfx+oqX7B2xHkT
54lR+YSEGd2/heYlhKKMO3RVp5mX/v3nhX2nTy0Q3psleNPg3ezjAMjOScJuLsBbYYdwxosuzFaM
6Sb+PJaEUVi2VXbly9H7BlAFehY7A+/OY+U5EEoklZYGo/1zUdG3q6sbwprsWG+Ka5uY2ZGXNyER
i4xFcYhZxAYhhLkSmX4qnn8dqZfsyhbLjgQ1D+tjZViO0SI+Ym1XlYc3v4IHqaweL1Kud2KRA0an
Xo0JVHV5mQ8IuwTYEmLGy5Bnxu2z8PBD+VpMFPHpQB9H0nmwph1uvn85Kha94HOxbi83Dl5bxRjP
07972IWpjvog4cAroMl3D3BL2BDTtrOcrtGVOLTH+Hj/5YTIaI3Rw5kS+xGRlSFHnu0x+Xn76mV4
qaL0yjorB24Yz4K+D8+j3kwuZTjZN5c6EDvMJaq5ygQP3zB2i+vLSa8EO5gDzmd/ZSfCst8P9/2u
9vgAEoLvGuOQHQm6YCxusg1NbkTc/IuJ4RoZWM2XoQnIseb13DPhca2ar9mSiS7MtlV9yX3Ys6DY
9GiWEltiHGq+tmEBiRNR9uV20nO1uvuMROKhRqk3OAyXT9KkVX9llNFVXk3DHPFk7RnUm8rDTFyR
CkOrTx/QMEc7JiXvHVfCZvlekJciGm7ps4e6Jw4qeQgRZ+lzyMXz4WXQzEM0+khwMNj0mWqI6Uxt
NEyKG11nnrwfHunjimAbv3T0albD7cOX9xOHLnqQzO92vEbna1l5eIR+ly9fXiV2uBQNts28+XtS
jnlo+Z4cjGvkhLG24gyT3/GoLllLgqafmME0E6unXHEmKNi2R+WvQNQpp4dYG9+QJVW2NcM6qItd
yWugUL6u5GzDLX+rmJZLQZPclGTLZOMPtxwSEtlhJTJw5TB0eBQJx2iC7WtXz8UnvIc0rhwRO913
y26fwZXFYq/SYHyMHZrMo4awTraaJRChD/xHPkOdyxgcoPSZyJKZj3B2+CxQerZaW7bufrVsCD9S
+6XT/ezgCyxApOC9fFuIjl4borR+/Q2LiPOaBXQa1kHtYpovhf4wJtadT/j4JBDXt68cYJ/Y34vI
QoES8LV1RLxOoMiiFj8DhF7JItCZvvTnbFMFD7+7oA8d4bixC4QMPJYqIpMr9yidEVT8kr210eTC
6nPssQTj6/cPf82j5zxgQzrqZwhZ0A1DiP6F9I4iYEAJiTkwc4XkWYF7ITIesUVxMKTOlKE5+0e8
D2Mx0ORDalH09DK2kzonCwApvtaSX7wg8M+/gqMwNzRAAPHwKeo+D9l6R+mqsNDqni3fimzshMIF
HDbhrtgKAn3INW6o3bFTCCaIYtqrvMwCbi75aVc4Soc913rdvr/y4dz+/ac4kmvUR6wP947AESnX
/QfuBPTcLYL+Ed+Evg73/Ufs14gVZ8zDkZ9y18nvcIvJZa4Co0Jivg3SbIB5JdtFcoQ+OKbdi/mj
lM5B56j3g8Aw25ukEU1CBsWSmhe0RmmULvmJqvL5WNMpbhOBJUIJek2pskma+sMPnowQpBPfOKFg
WugnQBaULKCCsEg+02961ZxBjcgcqC9jVMfKOeKGbxrZM3AXk+fQH7km6q40D1N9S7zTgue1xbMx
JFHDOIivIG6caMwlBU56/PCvrKehg9SvQg9BIwQX3sjutu252qmOfElC3oovycP3tlnIzouMoAlx
Qz6kxtV4N7k8eBo+Enmcp9Oevsrx4cnrxhEjSPcsKg9G3T/8/sgxZyGxM2jX0AVU/vEG8RiS3x7z
8VwwF2MuXZnBuVSC/ox9uxSbj59e1QVdN0SAL5Lg0vny2fni5RCRLABX7oA7yc+QUH6kYfynK2Z/
LL5+yX73oLYQIxDAXEnKDgMRUI2vA9zxh8AOO7jPrdqDV0uAik0neXDZYVgiWtEmVBGwibj+zWM3
/cuur+PpIq2Qhak9uBWEqOzMCyiSsJV7dfMiTMHyRrVXX+F+ucNtccxDjoUKERdZOyMJizNp7qX1
iiM/W+BY8VJgVGvQM75dijh05UXeN1vcTxQHk830PFm8xN4kp3MwY+imay2REn6kC6vjcPk+0Ln2
ukIkJKsixub84nTJ2/trfSxrcY1iSOTfDMWwiKSKb+Skty8IMFrzh624ErdAJhamV1olLPL0II40
oUJudvPRj+r3ZmsTf3rfbeM8o8KjJSBSrRhk4GPAUVvPtoxqD4gEVvF1tlYXxYqQmyyfS+Xbhst4
0WwZk7JGK9OSDuM1B8IaOk/3HgrjVllTn2D3lkbkVJyrKLuOw9ihH8LDI0F7jrXpskbRnGDqH0ST
/LLhmVKJXRCekxaA39lOeLFle2QxOQSnC4kBKCimh1IOflfZPQ6QAs49+eDn0Pi1h6BKVJFfT/Yl
GWy24ataT/w698UWpD/fIYYIKxCrwZZPNCcrwjKSjIqg7zF/ccPMjD3SLBLVK2zI+/baMn50QLcO
QDQaWuds3xO+vdGt++mPXMAveFpIesqyvY1qJQ6Kx2QNJwdXpFNNhEUkxHko/XV7NvEQXyMy+uGl
jj4+sUigbliKmg0N2gFGFZLj+ywYkbUwamwzDhZ/4bnygPk7CBcJnYAOyLkWRC8hjwV4O/rOm0Xj
81f8IwdOveRhH7Gh+DD2j1jD2h5diiNfivXld8RovBpzre7ZoBzqn4Jw4Zgd+S4esjiV5A95SEyF
I2mvLCZ7Dr+RClMEjHH8XjDDafD48iN2F26VAJPHdGHXYY7/v3cEXPFtnDdW497QginOHsYDJyet
uL7BQWxwJpGE9YavgnNGtvXPEdDcDNvxRFPelQIEXgZ+olL7bGKMaI/5weRxdvEW//YTPLfRstnm
OH78wy+BqbQSprxxaNZC3GqN9vkuYS6qyx4bKwZ3ci9MEr53ZrwHwigwtG6P43n/VqSAXayJNgr2
HBfJAt1/sZ0L6jHYTezj+XQp/04LrhXZ+WN34e24QpJqppSWIV6Gj8T3TXf3X9azPopj80WcnfqK
PkWhLUFvysJH84Q7XnbgZlqPoBevgvwNLqX2xAXS/edxuV9ALlk8BFAAnonK8xaHGxmpI6dFou5M
qMn2QUoAcPqvCPAY8r6bs5+P8GsCMFBcM06Lv7SZxWPjQ/tIIthIXYpIbAQSBzbgDSSCjQGzbna9
07WF6yXxB8kHlzoqkXQdRxhxJH6wn2IiFD9NxIk8nQyBYbSaqiJLQpzbHocXfsJFDTODtK5IbADt
tp2zH8ZfeC306WGziclxzMz9ZMtvyChxp2DcJeLTIl7kkJPyKyi5XYh1VQTAIYeWxpgvJ4qFrMB9
FCZVQ/VfYYjaFHOYxEy7p5XEa57xCcEZCh4zM2sd/tmN6da2UMhoBgbNDjxYLoWr59iyHdn+0yvR
ERIkBDbE/jDFoGOwoA8DNePmbdEi2NR6CV7x+8FxE4PgsP892DsfCEEQtew7lC59RFZV6ePMIlog
5J3w6Nid2DwkCp88B3GSEPQi9IC0zE7DaSrXxz+PyUuov8iUFj4UyyFbmKQR7F/iEZlLYTGZu8XK
cai4bCwCVhTnLyBX4rDewNB7XD7oCE8ZNh5e/J/fowMb+j15tNSixsUDRARcLDdml2fGR5MzgcGI
LUS2KGshywCjdbqbsjN74G1GoBgK0CfUET3FJ6NlY3AX2tmNlvbZ9Oyl5+n2MlyGrmkfHD1wbdMx
ddf0HNN19VDk6ieylqjXo0aL3KV5c2PNPXj2YahF50h3n1oUnV3+KDTXPOuuY5qe55093fXCwNQj
1ww1N/R4l7N09WWs7V230cxzuNcL7bwMNY/KgxbebM8NzqHnBfry5gSu54bujQg0dHQzdG66qYdm
rAWOq2qhrvNS7kfTTXExZyfiwm6eozvBOTBdB1zfuBtMIdPAHnXP/GoRcoKayWccwgj9OO3wxzbQ
eHPAVfNfRY+CTnNcNzD5Tl0/63MYKZpzCxuNHyRGmGou/2Mb8OORdobgZQRsQC1cuJ34Z+CFjuvc
3K8h3hJ6Zrjg4vkm131Y4iq9m+PejTC6uW5oRoHnRWF4C59aGOFtNE+/hZF7Fotru6nu/kVuVOgR
hF8tYqHJUo2QF7CIXJ7puYxg9obc+o0JGdpLDzvxGm4x1m781nFNnUUyXP6jL91Aj7Szs2NNI5be
dRKLa/Z0R1yh6520TP/7e2t/tycPCr8GvoQfDtioMrkY0K8AeZrw7UvXIYbGxsAWAfbx/3oICSrz
T1v2W0vnFzvTwO5OAL0Jd0ZQX34kZLKE1s0kbrHNTGEy5bHPfBCl/FFHVMSR6pOQXYTGNEK5FA3K
IUdtSpkwLn+yjwK1DS9VQmgvdigTObB4tP5zZDbSiT4c5WMg73967VpWkS+RKpKCFZOEivsIlSL0
WoC8BzPj3ZdO+f6Y6axf9MLFYx6+eWM9pI89hO22OXXov99pd4GGg+iFJTrn8gypvuKvoy9+SP8B
/Oxv+V2JHv2ZTCNu/7W+ymMVN6UD6/SZbQdZAwf7bZJ5pCe6eRghODnN9Gkadh338GjcGR0d47qg
gSvWB53CCMiaBgT7MWY+ZWVns0yvxwHq1l626O0nBzlxvktOsRZ2DOWGOI6oB86Ftr0Soa8aCTKu
yuJZYKYUDKyKTNbIrPDjozs06rYK3zElw4mbS0ymTs3uu51BKGxP6+vv9XCw8ZC6dzh70cFzvUj3
9t5IO0Sqjqg7vyHlIYJlDCkdoIxx1Pvpgtm+1MxPI7oCrOkbsNskBqRTodSmZ5JmJPOpxQnI5kEO
zM5KDah9JeMn169NBzNfa89o9xH+nSFvMy2bXzU/BZ1FPbNV5Z+hwCqmt5JObwZsj7TXBpyBamNB
lygtSBOT2yaOU3KRK2X6hI59DfoHNzfhcUmoA+p4kllrELSQsTWivkonIgIHMk2cDyiTJuQW+S1y
xWen482GJexNuCb6AMiLvGtLid4jAUPE9DzbvZe1SRjqNn6+ZCaUW+3eFvUJqhWPtWwNGQzX7UvS
ZOBIFAlOSKSIbE5F9Yy7Y+6Co9zo1Htp1e1xgBhNm9rDZta3DcLd/U4ZnQ7pFxGHN6p0VBCMfKYh
ksQ8EU0+SN6AgUjemIPzN9oWt0FAm9UX4R5a4aCMgNhwPun5Jt4i7kaM8CQK7PiGlwjGuAPCgFdA
7nuqtWrXutOORJmOws1nLe3yNZcs13Byaahl3MIHeiqKWrLO+yDw0WYR0zfHJ6KZDL0TXHin2LBQ
N3c3X70jhgidYf/bwOVLwlfzvp5uviSS69hv92O3Inba9fbUHK2/ER57jibNOt4Mf5lKhyY8doPI
vI9eDj2i+pwBJW4CuVMbIzyEgXWqMzlRaSirEd0Lq4fPuweaElD3XA4BheNdM089Bpu5lTfcVpvT
D5snpVeThTlWgbQj5cTntebDGC7cNqKGFJXrlgwgt8iaLfgKVm92BlMdzCLq5uX6sR276eaxlQ0C
MKubF+bHyFZjE/VKGlKfnmwhfWfDu7Ap/wIxQSW0EPacn+Hh6hMjes+jcj5zx2YzJ1VcDDbynE7f
n2yjOsVx4FLK/M02QCJnpCrlw2M+MU7WI4r92IdQrD+ovQzm3VLezihCURJi5vlPu8s28jJh3vXP
Y9n83Nc5So0aYnInFFCpPLY2M+WW2SZfg2Zv6Ybz03O3hFKzHpMQvrcnmq7pYRKxKPw/D8FC7pQ0
5sEHCFrjX3MBIaJ+VOzIAJh3UbnvhOIooeWRUb4rxu/6AxNpcPSEKqd2p+ZAP1faw86jx3xqi9Qr
tmh82Tx+72sa8UxE3N2RU3vyoptPLAIhPmQEpg7p1r7PB27Kb04e+MBnG0ftKrMpAev5UialvR9i
h6+P7kd1KXADdY16GI9BXjxtsLfVwEPa+AB7wVXMrwX/13iFk3UZTfXcQhNzMbYZBOE+PYG1wcAI
YyDxL8VORp2vOKrU8qqI3KVaPZbZbmB/lhNruJytkoO8nvjl8r78Qj/AyQfpfuZVLu0qq4mhLhtr
7A6On6WoDcTmzEUgcAXIbBf7zEGmCgT+6X2MQXC3EZGhHj4yQDuMfjf8yam6Dn9mKxVL5cFlMgpv
EHCV896DTWfwcnNooXVNJAZZwRysaI2hiHF92yy4/l0OuP3P/GExo4gNg820Jw7Hlz1KtZpIkT15
zplUCh5TC8MzaI1c1pnCi0FtJwwVgmtk03iHeLkO11+lPZPTTKs3Rf2RMFNEmFgHeiMGsTCnvAa0
mTSf6V30U0Cb63UUWeKhIBsJpO3cbN8HjDuTBLERWNDn3arFcDmj77Xh7/uAvn7yi4kF5wfEs57I
hGjTG19A3Guki9HP7E3srjGRkvdjftvUeP+1Z4aAUAEHP/lFfOyxjQGNAdc/Wo5S1m1G9eepYfRq
1ShpcyrMAnEcTHtpINXyYWgK5prRUaBM1xoe19vCclELBUPjIzCT3ZzI5f6DJ1J26j6NnoAM2DzO
kXJ94RSgDa7PwoTSpEbgDRojUEB+yKcxb6o/y3tkPARKG9N+picDZqWi4C9qa3QD5FNASGSnNBUd
Ne29JQcEQ38/xAOJN6+b4k7d+1baMO82JBcbo7L6c/pFyUfZSSCk5Vb+pWrP3Fsan2hsE8U55Tq5
gDfg918OTJbWFAX26jKL0kXv9ZTZJbfYFCumSv1x77wNd1PvJka3LDYvPHCnJXjaP5ZhuAU2/VfW
wc4Pl9Kuvo2W6o8aQnxZfLe8mAzGka3Rj7SjURLU+8hWE4PFAPc+Pmr1HvnpA2aK2zJBRM92mYdv
VpCw+Xmv252ya3yY/oVX7CTyzB9RNNxQaGDYxDE5vLfjW3U+QTfpScc4TeHkt1wnPzm1zvEtEeBE
c8nXgrK543UM/rnRMedJK51v/Pj52OhQ3mI9dDwlZkCF3ZBfBHeo3PermIhVAD+KzVy1lWyBsc0T
W1p8olZ/OVO3Mbpt6sWLasOxd4FQxFMjoX4FRXD/Ha9f18qmY+APzBLKQLOc2R/OGxxeHwzEru0n
KfPH6KikLUjU8rXM8n3W3wUliF1t5/OnEx8/6/gI7INcxvYD9DaYDy+QO5cMcTNnAR1owcsDcrLo
bAmbZQUbAZFNTTbuJhOgjOlmNO+pLMz0WQBKYXRURifziloobkefGhQQtoM52kMY0WSOdoUx3Cfz
QRCNMBitfnKGFkwga+LFQemDQLJ9KLlJJmDfppsD4Lwc9sZoWeP10b73cwsqBUQYnjCG/nkDdHJm
84Is8ItrQWvfopt+Xe/SaBacnMJLTcRkrZPDxCZ+Lnk0kgaEPU6/+fzBz3QGdmoCQpr5km/zn9HT
mzHWwwcSYz94tTPxP2vKqf57yxX04G+qlR/yOSMlXEpXjC35Gf12S44hIHoExQCuASQh4I/L4MaK
S1F8TN1Z8GblVYDW5PeuAMkAbaBwfRsh/EDr6g5P9jlMeGDDEbhb7RGBkp5s+QPLRnbN7i9HOvAB
6DEhcQ8PEe2wzMDloYwypIIC6o5Od6fB9HswO2qmDZjA8fc8DxSCv2Qu/0xXp7C9IbWRb1sTHV4C
OFpev/7jt6Jwy6MAVWNiOvT3HvE0o9pMd4SbAANgdcpZijgRQOlfgIKI5fWGS07JnToOwCBDowAG
/4XtcEJAhai89ejV4VVwnUTeTIIttTG+2cK0/hNP0/rrkKIYSRSVAnptGlqdVjXqtf9KMH1EGRPQ
FejkjwoE9Qw2sCgy7J9QUPLe4JJBikjQiPCwuCAPeW5OGYLbONjEQrBOAegwDOBFq3w7umDuAbTG
NG+D28H6HujynsgNyAxUBNRP0qoGhW+zhomWGDRujejkhZX3Sx2T/QxFDzIrNTHInbyb0OEHT0K0
SvgCOgOfBgPD66tCgCTZUUBxvywN6SH4IasjDq532kO54acnAdV9wukORK4+Ui8S4KZHsRTyzB7A
CfYtz/Z/sAiQRBBumZsh5B9MypGAPEDQJITtyCJqJiOBpQBfC6gJMhb4Gs+FWJ5pU4hzq+a7sUgP
Yvh/UzNhkSjhMOr6odeNCaN0MNHIRooIGA0sBlSQL+4bEyyMIq2QBaJRDuMK0VUSRSnGaYntx1OD
Q0FllrVgpRdkCeA/8qXxRw6wGHeC5zkBEaqIfdM0g5o08wAFwoOiFAAkDGC2BVdAmM86JuCC4MdH
dppAASELUByciJQAcir/BKEnFQKmhJFRHJUb38UGEBwgGKyUwkV9ELjg7TOmcE3dU9RZCKCpckFd
EVimOJ1bXg+15IbvqyaCPTTMzAm77M24MlE8Q/OVU4ZJSV/UUyBXWqlX/k2vbBtwrqIx+zNo1j9W
Lbgan/IAGcOVoqzsNuGAHgdZ/Bs/PBW0BuphnF42aQbS+FftPiG3SBmHneqjpxzJG+AIWjnoJRdl
fm6dfQyhEiSbZwGEx4Pg+yDsjHd47OSXX3DRIHksCD5g9jR5G6EF5fhYe24YtQtNks5rQHnmIh25
bJaJvclT648qVRuCRqoyK5ZR3tdHSEO8j/Z/FnzF4xa1uXjB8R6sKb9jqhJ/SI13RGGm9T7oQwLD
85miRMqL2fWCLAuDQfmPpDPrThSLovAvYi1FQHhlHkRxitEXlyYWCCI4MPnr+7vpVdXplDEIdzj3
DHvvIwB1+D1v6je8TNB2/QEJT36QWSXpSm3onFP85F5ZqzwcjAG2NQ+HMzam8mu1BzZRI1viXlWb
pq9c5saBUNEj1G5pi8o6eog04ufCLlL3xhfBHZV3Ev2Ee2S0WVlTzMCO6JvcAQgffgzdjqR9fSor
ny65BVhKobllgaFIJQHKOoJTvyORaWE1X1BXGwvBFYwj8090vMbV0s74UKQe3uQvRU2MT+GZm4Qc
vwj5mCBhQ6g1AC0jKU3anWdmHZI4YueSNsVq8ZWKNNlOjFGNrjEV4eP5sWftc9aQ3GXFCMwGmlp2
690vFEKmX/UXDXIFdkuAc4DGQXLjK6bnQnhHQzzOgwNwS2gJ00uJFhjmkXoxoGo9Sr8FfhFfiZJE
8cMiaZfHM59DJVF3hWMPmNsTNkbZ9fPpSef/GouR1cqT0UGAobTxyEXJhm2Fss8XLLsLqfYrvCAk
EnDweR88JIE/F0ODXaN1MUUpRVxBlPtZpGzsAyuWQevW/B/Aen1QRCJ++8HZI6nzWlCS5GgUB8X2
kUzITGAuyP02i2eIHWXdTi+MG/uAE6jfckWSMEy0sEEH9cIu4wNJ6nmvHRBAfFRmxOZCIQOrs9rE
gUFvL92UfuuYngU4V8TQl2GN6eRiTB+LBCzZrEhyundaRJJ++k3GiRrJAqetvqTfkmq/L9ykHnVB
exmC4w7r8L7w1Nfv0Qb/jwGaGyHPUIdAK/B1Jw4bidJdsWaz8BnYG+A2FDneVMr8+WODq0l/ykjF
1F2e5OTF0iKinZyYt4MoL7EzK1v3tXWRMJxKRNFoywiK2JgiBsPLsnxsWg94KDEplU7iYAaDstWB
msiZ9SVWgDhUxFHazo0Ln/W8vFeqgAfl4TGqD+RIGCTcDpRIkgI/lWP+wHxMth9R3rmKUhGM9E5U
I4g9yh/sMz4IH071S6xwiqx7JgfzyjvTb56Bvc28Ek+t9R3ve/3ymCqXH4sQhPfxl2OVE2Nau1fZ
ofmZXMPWsmrgV2S4gMQZLp1CmBlBhWBBAcMEW1PTbwD+ujgJaNoiKiyV/4GoNnh0v+lo2IEoLM1W
dPs958wv0bHAPJK6UuFJ0VBe1PuMfgOR4Ql55RmqqJo/kzfSc4/oncfTa0gX70/v00I4G3wOsxep
kJRX0OZ0Gwh5ZQzggjpPe+CqLLDiO+vFCUTpCw4P5DaKSdSZ3gb91RCBsMsfuseOe5sEFK0YSF1R
eCGZyAOR21N1h4PzNbI5S94xi5xqDaTA/nBzREUSdg47gHFSbfoQdlC3bsKrIx7FWOZIwOQu578A
vfxVYTjrOUg5oTnlkXeGk8IH3Vr7laOeRedOdFlE4YryFP5i4Y4beiSI0hvrv09dkUJjTA1xPlLq
mdLoQLU5/jhuRIVG9dhnIKcxWzosDPg7Mt1UHXEYzQHZYDMpy+Q3UcphWinlQRmCKiXcBNkhDaNj
+jqH9mzgZWEjgWZgHPAODHfcgziMHkeXCitWI+/RunVY6UYRqR9PJ+S9gx319GLWN7PbzW7R++zc
l+bBDLmTAXs6Q+7iCfBbGCVy86K0BW+Irny9TVY0pRu9bjLagnFCfYl6lACdcVsMHrdFHbeDg41d
piDXO/xqx/VSOqoDe7EJ+D9Xi/BZ4GFw/1SVroge8um42nRKZFGXPyxrXpbZJ98cSDoHCoxKqEpc
gBozRga3BMkwRMSYRQgE9AQQi4/pCcFn8wxi0D7eoIeMD/OfsXj8W+8zYOIrtDMoIVTAIAOxDjm5
Sai9PAC9U/bK351ggNphQ0WRMhqwIKOLMTXMtXBi2FsRW/TIQqMWQF18gj6Eixk97jikea3Uw44J
mDjlxFG3HD+TwpMKOMn2sNbPFPzuH09qA1xuCT7cEKaG23Ci3uICwHvtFE3S6Jujgpp90PYexOWX
7qr32fQaaYaNCNs99cGyCgw0XTHURDtGqepJ5FnKGjlQu1fmg7LIL8VzR8oBurBRud0VGjgSaYKi
I70XIwW0ZfpwSoq56y5fZKCgzFqfNcNMyr26nk0knzHC65SCG3yMwauJu7SEAvqrjDmjMxVlpQUs
EPzwkl4dUFS24wTs/UjU4pn6RPZxS1JOxc1TVPnJsbnHZn5t5zcBLMU/wbGbXHgD8Fkg20v5fL+Q
SCQ82nICcpwKawnw8C8oQW+d++MqAOOfB9IpePjgup4Hfp+YhQApB6YGvuAGTALa7x+GAiMCjqCP
gSHiilxxNj9bbj39eewyUKuQp6T/HQ7tD/ojn7tzf9HPUu6MBSSEk+N/bNBr/aFQiXHeTTu8b7KQ
e04IuDrJ7QCqeguzY2RW3D4hBo4kFy7X3e52UAQORJoAXVC30Oa4nRpP5Mxpxxv5V4aiJPYe8N0u
C4czZyiLoLAK0Ae7aiEwf/4fh+G+xfqTHgV3RVF5kUN2FWw3Hp3YkHODn/KcNzAvhId42EQLQM84
GQrxPWDyvHYJDoj1cOcIGhTx+OIW6FQENWANrhB7wp1zeQaTcItflvavszgpCRt4HkLgB4KyAeVk
gG/MtqjiE3zVIjBBgUaq3NcV4VlHwOJUcegCK+bZoH9vWdoIdWY6FFs2dvgZwsdkOyq/38XPQ2Mt
By84AkXE1TnV4CfkB4BTNCrRgJkLl3e8rda3+MU3l9eC++MpOa2fW6ERgLHAaaeYSPct4ba2RG+o
VZMwJa4E2UAbBvwdXD+cWIw5v4Y/8qYKZwOt5yr4qo81pULey4ri9Ge0OCw51llv7ZL44QyyFgca
+8wkQ8gcZ/6Yg4u1K7sAaM6cg6COz6ClObUIYISsgHAVmSNQInQSwa0GXEh0TqRAyAsz4GPDeJRl
h7DuJqDKnHfgIXBxGN33lsOgHTyO8Tecp4A8h3aA4Ag2qSX2Maj2m+m/kfeCgkDGbrChaaNSzRFu
IO3PhF5wvNEZqK6uDufx7ycNlBDRMEI0l/90VBY5oKyGdlq/IhFJUgAy7AgIoimje6nQ/sIm6SkB
AdQy99q6dt4tS5oJjvtwBEbaPjogcBv0PqnxtSl7NMlqydR0DtHJSdMOtdxSOJNo7IQ0XfVh3REj
I155H30308NUpxf4z1GibVLQUtoxKA6h6Abgc2K39CiK2K2ED1fD5SvMkoaOXpU9YU/mtiz6j1t0
Tq6OhLphmyeNGhfDrM+9Tt7q+SZt/6XZHpNYvqIMJV0EcyOlQa+OrupzbY5Km0IjiH52bFzjDjGB
zYk45hNTfA9432gSPKcz9AoGZJpYNY2+f0yCcbsspksG5PHwPtev1+dsKMlUCo4lQkgrA6rJsOqI
TdrleOpo1Ctxjmhzj8oDcn42qO27AEumBEMfE/NILoZdJ9oxsZ7QXnnS4Bpiad8t2VCf3MkpsGXW
68sgPQiPL6GfcCjHR9BarFcgkShAKINdws3E1DJWaC0B5c0dOjdxXSVzu4nfSj5wcZnMYBpyRnxE
46XomfpTbnDKh3hM9jj35Ik/zfHxYNpbLxo3oZWGBkQeFcamv51hDj/UuM+hLLkljco7B6MDEZED
pMP1IBIkxcTCwlRjtdmY7ZbFbuzZORrZRinQonQBm2k12nFaPuPHQplJCYw70sX8pL1w94zVvz//
nz3ANmTfic3MXvObZBS1F9wX/GxO1ceCn8nEU4RbmAIw9BV1BkJs4HRLfGjR60Dl5Ef9RITi+GHt
NTS+qgW+Hdy9GT7Le0uonKJ39UQexcGDwfnCCRh2HEfUAPkN4k1OIiBOfABR9Y6PFFckK4WTDLyJ
6BKez1ZYihzb4nTIbpWURuxcR7WMIisQNAurjvWaXIwLRxcxFkV20pfGRSa5s+dTqZfgvly/p1+C
hDwVHhqvlnc6OwicDjaqqQXCSjiRlMU1YY8IcHluwJ2cgDj0HiRc8s4iP/Z/1Mmq4GVSTgdBy/MR
0RP2gzQWNaolUwA7Gn+4QZAH0+NgUwkyJBpRmlwCqAPlFDzQlQb7DqKbyH7zEjZcBFWUvHkGjDxF
y7OAJ+44sMQhQlKOaSEmuTDeUCI9wRKK6cW9gM+zlYkPTTLQPCLIw7CJ8vC1y+F8oOC3z+Kb10W0
B1jlcZ8oKzjiOQGfLhYR2EcBGbxwMvItBxXpRjSAzgw0B/51fV1D1LT1+eNlDeeRQO0uQRT6NUhi
geG9X6qFtOezp0mxYHUBHxaQeTKqEbnrGIfC+JUjKeFmCTU5xJij7bCbhiQGfaC63gN+gDiPAYJB
LOyoAFH0Webk6OkqCbq02eUQtyhKHFgdzyWLnTsjz6nttLNIvZArXR8jcmSx9EvRYv2PVxhwJoep
mSaNz0Ji4ImdmBy+oavSkp9DjvFBLogHfl/wucI7BX/E/tgu/Xa0e8e3A2PZndm+NDRivMHvv/za
wz7sawqjoCoi6ATb+1b8ymjHlaHfYBlUIt9E395nravEw/J46lkh2AzF5pTIcGpAz3QmOZijNYrE
o+juBJmaBROSHcZ79XeyZ8Uz5AzNrtmx8SBE5jHSqYm+yvC3kA4wM4d2gVNA1GxNgtFy8YL2WtpT
u/HZKAH+0pYcgtUBn6q5d30+ivQVZH//FXX+jbm5xTQ8Cm/kGsBYx4VLXOjTQ0QAfKlC0GTeubHs
rxCRcZ7j5oy/+jgr80nQOMA7bd0C2Glm8ZQiRea9oq/UnUIPpnjpa3PiF0dfSVyfMx+LFHa+mthT
arxyBJl1ka4Nm9XrZLDO6DUJN6K06bPNQGZODj9EFHGohVgkWZ3SBrQZsUVJhvBbiEgAoHaJ02B7
0C4++DXA5ho2ErbRPcb763yu5CEyBxEXTph/XSPQG+grvo+4JilEDKn0e7tgUo8rJgI7iBXHqcKM
4FfjwGBShCPX2AUCW62L94Mjh6cmAZAndwwSd3HcTbb9gQxTIgmw2bKbUeuf56vPQTbXb9i+KmWh
XlBUKGmx49mgkNWo2S8xR9SWe8rQQLfWbXwnhVSH1JWpLkMgB6z8juUz+GWhqUCYid/bndlWLGJM
IIvs+ud+KQJfgMuFRYDYg1fG2eAh4R7xDrGFXvDaBB2Mv6wQHBMWCfTOBcJFpGq86Z4fcAZyABFR
YATwYchmwPzBe/vb6MLX5YyJnhdsGQkRCLJs3BXQ95i74ZrcEGeUtGf88kN/IQ+gnQm8COXxvjCx
gGr5YLxEBVSAmjDubxvLwhlMGMV+GDDlcGUZmb8tgbvMHGBGnuhQkA3thCvCxLBeI8DuLD8Sz5wD
vFv8jXlOPEvcZrb9hASaGJqcpBBiPdSA//xM4eUJ/a0sBOTKoicSAZHOPeQXZEZ8HDyki3gMvuHC
PDv2As9cyB7Qwt2a5h7OKn4uCwBvdTgKBiZ6kCqneutMcm/AbQdbgYjIAQN+u8CYwm2n0MMPcJW5
f56RbhSp6Hoo0vD8lBONK2L8uSKHhoJsHx4JdR8KFDBLKMzwOkstwRrzL8gc2+OKlZ8c55Dnt/gY
XIpnyg8MLcco90nBm+ij2wmvAI4VQGCqJliuHdkOFgafizdL9AjtSdwe64lDBlCJyBQOwlcWGUho
XzjcHFLv2p0O3ouEB4lgmsZ+whfcD+1Le/mIs6IJ6+oN6wQh/8tNoHvJs3L8XmEZe9NbVKqLSUPv
XMR75hk07/qkE8LoSyRuJWUuSb6qrI/qgvzCuF9Kx39SE7daog+/nbaopa8/IXtHe617usd2y08X
f8jt1DR2Dh4KijD0PnZH/S81C77REbQtoglt8CDOUGuc4MzYHwgT1Wz6+ZauIhfuEPW0HXkTcIct
h2vRf2X0oJWRVamrc4asejtyQnIxLG41HQTauzguWTjHbAKUPGKqitpUSKUDdKKRA9mOmz8fG3SR
MOl90hU0m7PJxLymlBoSfcecizj7hcQxGQ8+t7ug+XJLA3YQwfwICMKH3j/I04+OndtJKXKXb6+g
8FcCE5w0qPEhvaSgT5z/oPkNkji8AhtA7IDKlHzSxmzEClVQGoCzjQLaU6IdTqSQyn5fIlJtlSM6
yrCcnXIaSYurbj2BsSAK8aT9rNc+2ZuujK4CUc1Kl9yS3PmXikQSouMN4C1SzgVkxaZCn1kDnq2F
95+MLgGUXtlLR79mX60yiS/XiP8B2X5VvnF5nijL49O+5iNwKbJVlKupEr/uM9n4/ZROOsx79DD0
xTuSx7+f1FTfp89zdkNaWsamqCaamsM7fGquBFFoiEkxLdmWI7K6N3YUnFq2RpaFJPNqmlpjLcMJ
0dWN1vKz12igMNE5LPGe4J4o86xDdS082hI+epFRh46Z9zHeGv1tnkMocfz3myZXaMlFH6fGJNlz
7H8+ay0nrXtHUpOsnWwX78warq6i+AROtwGJ/UBW4wF7WZBQRnsa1YhBBFUSwVjxdcsu8nWwjLtL
gbZSPcyQdiP9SZyn+LizWrqX84l9pMqSheVnRugu3UBkPMLR1RVKSJrfPNdDTq9kLtYroUyqh6ZK
lT/SN+M/3vW0oQqYE+GqOKRI4R3zhZRcr7Bl0tlHn7FApjI4eFCMtA6mTMThOyINFmH1+NlTdjnc
kDGkDTZfhTErUaCpQ5FHoJg1FrgJln3JfrTIl6F2D0UfK6a/IuS0STIoSkC1SVxhmHHTeREJ+4Xh
KWNORQxGijoEr8B4fkcsemzkIG8L1cNgDZyixApdjFwO9TR8bgMVYWB48VE7cINYTj4BtTFdEdos
H8hMgn5sY4O4Hrmmq7q40jQOEiyhAX/RcNdnmEqy7swpPgx3QA0Ws0JTyJHgkKP11FOgfDhU5Cb4
H0h2kj1E/5KMQCcowqIs/hajc1UDMsXVbUP+viIvSoSHi4l2BJltFjX5RZ5WjtQKubOAKH+khaUS
PBFGFJnN2mXY7n+ZDpKzhC38Wr8lb2nQCxHdPmt4Tj2O8uMr41ngp09OklRtMPBoguVQHwpavyP2
g6cgA5zAYWHlyRP0sYBCvy9GxlyQ6gPurH3ACS5IiKDI57OJqSUTNn3UuVZ+i2xg9ksuJp3G3UcJ
7nSOz5EfUjg6jC8hHqDFyhTHs9+nbtHNiyag37QqzUey9YQJriXH6dVSmBX9uM9vX68+GsrlG6HH
dUFQ38iccQjZ+bcDtvE2/sbCN828HH7ZcewrnGePlLmCNlY3caDEfDaD4b+ldZMiZOW88wCYEJFX
fvUJqDhjc0CSQ9SnUerrZPTpVygodDJJ637fqIGKk0LtYRwPP5N7OAi+ERtfQ/5/Rn51GlzHVsWQ
OiqCJaxidKQpFvkyylnw4MGHkEkgqVMuaKX+x+JAvIp5wqUeDBdnR6TP9nkngI9RirxsJhiMzKRE
YjhLRBo/omACOY8uArZ8xh0hTANs5b1YQD0nUu7ehzDz8NiJnPTdU9v14DCqKWzA9k0yDYWjEYqp
214bLFzcXwy4ggaA7rINsZhMaIXG46NNnvTvAmpCTjgqq6AvEpqcbnE+9ff6NV1QO6Zz3AmAzAhN
s4GCGbAAvCIICoSWOC+4zhMR63TaQSqIKSFmX5TPLxoAdH2kE+OyzEVyAHUy0t5vuqueqc40LSG9
o7WCBHMkKw2CsafGQWBOp9Dxk2rkdf+sVo/pgY3aaZ7OYdm9UWK2sCrKmWRovrDxRW/bz+tAmREu
OQWs9oIkHj5fxCFY+2wjwrNprL5dWmVSHsgzsjdxLjoBYEoezlNL8OoIlYx9tsQjxx6yaB0oaKUE
IYbetERoVBpEIhOX/JOLkIDOhnhrZ1wUEgd/ib5+21M5hAcB4rJaVnZXqXRFAEt3j/tbNM4vj9ui
0YLpBDOJYBGZRLjAafikIK6y58sN1beUE0uSGqdVPC1fjYEUAe2o6GUzQISkycFMlQjMDe6KYrFs
vR/R9B/JMRQG6z34bpIbN9T4niyS2pl2GzBRARnwalVjrUjVL3CwEMpga0xewk9MhWbiNElLkunD
/m6MTRY8uuDCKYurI0km0IKX8ug+L9DqmkMNCu7qqmQ0W3uAJ6zTv7KStg98LoGyx/d9klByH+hA
HVnjbc5G/0Wn5VnuwDZXXt2fjspFu7ml6qjy0qA21uQzWgyNPwfQly3NRqvva7MDjT/ccXZ9kKx1
6YNr+gguN0BqaOXArHEAFLzD6EoO2dORQxzli6ZNqIHdpS80GBViqwyQEtAr+uOOaxPF3+JHLSJF
i2nrVsckBZi+xljmj1l+uNIjqyUHHFPmw27f28Uz5ZrnVC7CR/VdU3EWTWyvi+NZCnBjWfpvvNXx
9Z9ypjypLVp23ET6qmqN3h+Yy+s/GkrRN2VbVDE/eoKCoDEgnG4KkDWOHv2NRI4nFCW8A5sYYak8
kiFNkKUg0xCWxA/0LwBW19ggmZGv8p8mkfZpXsOywN0Cv1kmITbaWh8FU0kD3jey0z/yFewewcWW
zcqFDWSFT6sE276mKurC4bXh9iK/TXM/3AvwhkczPJr7092cCw4Rnsg8tbZr6Ep7Pr20x6cS8DG4
9k27ZIFBwLWJjwXKgGZsaEkJghjCBqFVWzBO4P0eo9DaWs7bcRJj6TiGN2utp0MIANAVjS7qlxTs
YIf1WDzq88T1b+S44Ojw7KAOTe4VP8zT4YgX3+jW7MEhTxyK1SgJEbFGx11oTazKDtXTaNY7FqBJ
OGGamzEGGA4QijgeXMU6wQXpNoAfqbyi7XCCRGDxbCeqCuaJv7k/HxHPfxzjwgdTRjWv3yFvCJ3/
L2OBQSxtxp3EjLPF0pmnm4P8nDnmaoIdBzPOghoWiHf4FYhPuAEmFfOg92p+hLYHNy6uDDQU2iYM
bv48AV7ixQtpMf4AK0eIhmF2whMFyfXfiIKJr/gtlgSfWfFgN2cNWEUMz5NhG4ImqVD1IO6Cffa0
ILmtxzBOZDOkbmohaJGDWUgtbw2yQDzQCSkBs4EULdujGe+5+SOIYDb05UfQO3SKM7dwWkCH0s2U
9dEFE0gyE4ulJlYeFLrIGjviZxNnjp3aWHeUehQXpC0wwzk/ckggiM+YhmOH1+DHMwwZQNlyD3jC
geKywaf/zvzanNUOzQ+Ae0tYEgKpQAIwc4eh/gTjJaZZ4FVJm/NsKjNVIa5FNpkdZG23a+7doGuh
t7W4Idahy8qlxMpD33xA4KolHj1kRmmfssl80ALSspi9I7QqLKCfFtkpk8XE5xGr8jl0ePUQLCZ/
9ELiA4eW2aLATeH2vdkOL3tUCnAjuNj6pPH8pT0iQwdDJ1J+213lHYLDQTIXZ4TibcU6cPY7IDLt
82bB9xhEc7MC+cauHewe/HHFJpQZbLo0O4L5qEK0rM35bJckP4kWlBZdYk3dPtqpya/xHy6VfZmZ
mv2w6Rlm4mibD8aOwJNXBhcktLUXLzf27hOS6bDA5i9bZ+qxn9lkJuQj887WXs9OgKdJWoFptkcW
fCGb3ltmby96u7en5siiMQ9KSYPVOIpqUmletC5VZ+flPPkKb96a8Ltgh1FkRIGPDBtpAlJ5ELxM
7wuVgvT3tnpt0HZMmmTMDdBlHTKG39A5zhSt2s3OopHlA7DCXeisXPEAnQ5owo6uuTS2tyArjMZ0
Vgcl9yHfS519lhMJmMgNv80VI7I9BhP7agYBRxy3X5muZDLIhskEcGDy3+DQd8dBWpzve1s84cc2
mJH+71kP8APMfmbwGxN34urh4DwD2i3T/cswH/NnUHFVwIf8J65Kczjn6PV2HbSzByvGFS/LPMfH
fgZcmzeCArDIS9jctoWEC3Oz003GWTDgRvZ2y1wzx09zbGGlT+S2gWxDEcB6wwGaWNmK/pC8eDRB
SPAmTihh2N0pGTwIdC5vdnrnJLuZX8Aao3EeuIRw+s8IP86UDB22VHFfwVOaNwGHxKYGlN5hqLsZ
Eo3JPfO6XXOeJszVDvZyDXYLFDYNB53Hx1Ua7/Pv1Vgqtcd1aSW1yerh1q+2YcP1+wc6v4QXQlb1
y1g2KJA3ZvcjB/KewMjJ7GTPs2IP3yRp+0t9QPmNZDWNXJKx9UP+JlY4kCzC8EpooiCOrmo26v4a
TY4pSWImQA5qgjH1ITRiiuHhWefMPoNisTpvgAsSv5YtmBMQuJSTdTwLe4iLKLMyi2yalVyYy9qF
MWG9rDN0Satg1lkWZoLdPYHNk80tLZLRDAvhKJmF9UP3XzNpzd0dxmuE3Zojnw4ARRCbxWnKocHh
y7GHxZcZ/tyBRMuhZ53gdnJejS3OL8qtnJWSR5nGEtNJks/D8Djj7WwHDTm3Ipw/824DwOGWuDfz
iWYgcizO0327VNAdxSOXG5KfYVvx4Na/jJtEOHB5Z9LX8HnFygEz5MGDCbMU9KU4TewtdW2rDdPA
+xHG8+W25io1NyXNBs3V4mEuDpSTWZuHRSoesnZmpy1Xa72tz0E+30LvtaDxzltrHpIjsWcnrM7e
uZle4y4Wm+AQBLEL6jvJ7sU2rRUakkLWG8dq/Fk1ZGXxF9+uhnW3O8jJZNRTRVmT9cDApWZvuu53
1LqD1dpvMu1gu92nDezTbazn3zN/iRdV7MfLIYuumr+tHfN28NvfD6dhgFRTjoVl4l9m9I2WrQWw
zRRWh6DQ5H12p9KgFW26gum0yay5VzzmxdQc/zTO1GywUNzaw4yRLA9I+FhFsABzjcHH+lE6M3UI
E7L75pHNYDNx6Zc8f31poRbSAx6lCXfkyM5wmrpj+71gSS0Wh8NG2G+X0T3jav/96c2VdzdPEKqF
AyHcgTWnsw1LWxy2Q2DNpVBzQ7GtoeCwUE4I9dutM2Z/m+e7y2JNp+YwH+adp7Hk1dkEhKUJaxe2
o5hha1hw5Czk9cejtf2igaeWkOuagVfgx8YW8i4md/ZZin/I65c79oxtvxx7uJRkb+jAuPTG4X7m
zEyVOzX5Br6jw/M7eyoAJoKskDfEaDi3+X6/lzzhUc7DVwCECs752Lmt5vO/c3/OCa6w2nuHi01j
ze02ELtw2yRvYJ8AGjdfMzV+/KCp8Q2kgm2t2D+EA0pmdRAiNXPXW9yg+fpB02gxOejCNxHqm70H
1Za0rfbl7Vjslgn43Kz97Az9cc4Qp87q8jNzLsCHUcTwp3PJCT7mBjyZuelNxKc8yaEFZ+ytMFuz
wZ315yvH3tGjepzNH14RuhtxgqL8CObE3Nztw7lkofrlXAv1UBx1zb+jV5mVGVMwJxrFXn+WZD5I
3cmc8L25id5u5cCLstvY8seLzspnpOaFynIos4V9wsiZan59qWaEWih09LByluJMilmD7uFwoPWO
P+LEuPoL2tSaK4yiVVoeE2nvdj8PaD0enghl2O9k53nE7cyvbpuXgJy9/wjbhPqPdTaixdQf5oFk
8u3EPvcBqTtrcVwqXmt/f8vL0vz+/j4o+Aor78eTtkJ9WjOd4XvG56mxZl4u1+BHTE9yf5oe8yMv
drXTWoliJ621+2lD07uZs58rc7mT1xTV7Ots5u3YXQ46Fc7uHSbJjF83x57n/Vyt2Yulyg3/7F4u
npy4b5rGm/jcVxtEoaNH+KO4jONYCAyHyDmGaxlnrqVAmZnLNeYS1QdnHdaWjULB1ircJbZp74Co
N1mAAqaPVcab307gyqbJYwaAPYc1uNTXt6/sJP/0//SfApKQ/p3+wk3syzUlgKq0YJop3/XX6FuK
UWebIR7uPh1S7gtK7HhWoBYs4VVd+j+jBceMP1dzES8iTJeLkL357cYLNzDdZDZj9fYELbhW3yAF
g5l3ac3pfGqZZJNxt2icCRlLim9fD/yKv2Pu2gACBfTo0sB7SG0ldQzKhYSfSO4tVdVUFmlw9FXn
zn+aLZix9EO2JAclDxsEKt4v7eRCiGUharPBMSp+eiJ1YEZkPXQBp+arCiwJwNKf2AdxPDptF+MC
alYwIPAZSveJE3BNxKgZy+nSWBaAoclrhuApwAEs+7H7pmb5jG6AWaYCj9JwPIGh+tfBYmL1jGHS
mJPfdIcwIKhx0tFwJJBYqAF52kNPnSFI+wVgnXfv0jdSZgR38kpN8lgUcF/ROGn3GR1VyTf646cz
xRYPAK+sB/XPeqeS9mD10ZLwcRjfT0caewM9lPZg5aAOU1okb4aiNKffCMm9nDVCNQGFTGhYAB6o
zFIu5EX0dl0ix5ioyQ1vK5l4IESxBHhFIiwZytDETkRicR2LHoQUY9G7qD2KdIkoxOrzqT2FfZyF
RjKcqaW+ztNfhL1XL4ghxBeBshz9eyKYgECa5N7vHIA4uAOsyV6mtw9MjHeKtwEVY7JLSbNM0RL4
qkYCiQYpgxxBHcoK7nKbvIsrS1ec6BRsAFF8eodM7+1G+TP/rfuAv1pm2GPaUwDPqO90liT/UgyX
ik6PE4XTgu6XvUXPvKASerAPFCDedqejbFB+ye/1FAxATm+hSj6rPXk7EhhZdU6HfxqiPO2iTVHd
o4TxMV+3rUoW7gGZX7e1zCMnkdMb7g35FFQhjG+vKF3cvVQC5RrI+VY2kCUMNGQKkFU9olYpMtmU
FsmoAxOmDtI1hLHvNZlyUuDpLQbXB36wVP3RlTS9XT3sBw2k92kTvLMAtHNGq/ELuU7y5OhcSFko
E63TzcCBnKSAziKr5dWKLqqUnUhAZqTayRdoGmngIyhEqheAu2F8H67lBn7TsEF6h6aoMJQb8qse
V3zD6b2VDuD65ugJsM2fsMK1AsViTUbWFdeYLQpfGVTaHwQD9lxVOzkQBgr15CXhkJJqnfxLE3Zj
/Q/NY3i39UcYFqjBz3/Dt0G97IuoPqqgid+25a4CbZCux1cUUD6bMeUGIANKGdfA52sE15/bSfUx
c33Wj3DviejyiM5Kzv36S1UIYAeA8bs6z2iL8ghZ/r1EJ9vZk9zy/btXwAUEbNo0oCxzfKE1R09P
2nCT/VfWFH+kakalEcjuoNIePjISIByiar1TgTrxQO1jyzNR5Kjrk4H2QR+vgbuQ1BSZccrKoO06
KEKWmkQU1p7NQiL5XTtcCkAUxWF4BuQ8KeaemWHoXjlJrRy59+2IErhBS72jLUrTkL3wxYfQaP0y
U5BFL8pYpiShLhp97KDLXvxQEHgWmOh1ViQkqB/iQvZIjelDBH9tA46W0ckY4krDJikBXTxYS6wX
Ks9sMMoFTbH5pGvS68eJP+HNVIlYxKTpvPryaX1VWt37zYAeDBg1hrktcE19vHyCp5gsMRV6iBbt
9so6vj9wvrcoEKLKVfxknU9/GC5PuZTiDMOWLo7FBlBQ5t2WVAYeBqUi9E89avj8tDBc0Co0kv2r
7t9iKsEdmF3yiE1CkemNcIbyXB8/K1WxM8T0Ul/aM3esNDQaCETs67ru9g98x5ibuoGkKV06EPGR
mIuMCAc0BHVAsDv9r5F/pazl9/wIEOAzWYN/VG4xtQZAOuXojNWiJA3nqv/i4XhqlN+rFUn9zBt6
OjPBPcoTgxbI3KuCpKm8faKrQp0i84xn49Bk4lbM5WxfGOg/646aR3BDJ+lvmi9IciO+zopgzkfU
FHs6e6bhkSB+R1sPIFRK+49M/wQNHuIchlBaGWP3CBiH5B0w0JJegvQoohR2l6OCYFVZPG5L1lLm
TBOQVcpJjObbpswHeDrKL50U1ZQX/WcLukihc8WKyobRhwwHNkN0UqL+yGR6I0H0Ccj4A7kuNkAf
qMPellIH8Tu99NIlXbBon/kXVQ3wWx5VPIAlJXN44dYANaDwr5wMHrVFAD9VF6BlOS8AvDJfHep/
+woXTV9W9+90vOLRoXUexXRRez2qwHBXZJmpw8GEhSWWKetpwCc9gJNNAmOyRqmCwj+d9/YG9Elk
1DhxKNp4THWYe82OWsOwGw9Ay+7etUYzPuXGRAeWgGlrwGJSXJb80djhGXvs27GI9fGWtsK859Pv
X8qpHX1XDY1sQMsELdaJzcmwgc5jFcqovvg0EMHIEsEVEU88vp0RzGhBX33uKwF+9lBVqtslazSb
tIJB3KTAiRZ/9Q0s8Wh3j5kaLgZEB+XeBxDW9r7S5kC6mWqqPNRNQebyWGIXsouhIbUJfAJwJXAL
AHQqxoZVO9C4Q44eDP9VNOQCAavu2+WEzT9CTJaGXULrnOIYmT5OUMCnQpewo1KK6Cu26iBWcr6U
V428BeIijaNxGvZpWHdLsGe4y3QdXWMauEUGXkDaRzuFQYB+iAH4Iw0xBuCnoRoIu8Pm4Pi8UBcd
WO137L2Nt1KHY+wxMPAypqLfVT71ZUYPuBaHtBxRo6dYDx6EfloFZxCTQBGZzY+VBVDPoV6rlK5w
guyXFosKNQ2EKOihOC2Wl46ho2gNjRvwqeD1CYgRhjevKP2LKQKuWo2AR70jdd9QH2MPQ3edcRMA
Rejyhb1INe7FTh/OcYSGoEAqtSTHQICoMYPF5sJlOd7BUthPSkB4blMHB2T02AGUpgEH5TmsFckK
Il3qlDkkoZCv4AfyIWyU4HZEP4igD9gqSUPJpzUeCH4KuQxHq8/qmGr3kyorN/ofSffV1LqyRAH4
F7nKUZZfcZLlTIYXFxs4lnOOv/5+w617i8MGY0ujmQ6rV6+u4Wl0ltvezCAbCJVSHV11+dEv0qqm
gkwNnVS0lhyzay4dJ9+evAtjN8nRJOdqqlHAxAzNejcjAg1hSxCO0EZZe/sEx2qdpTyP7mlLh+nE
GgXKlZZ1+Axya6Xhwsx2RGA3PwAj7BKSvlonuO6GbuvcuRlaWdHDrbFz3PNCzGSTqul8FFqL1buz
cVIl4suEnIr37mUdBn+hjBic3vAGUdyyPgIPzdzIGFgcWxrmWE8HHiR0Mpt3j2qtdk/LrCEW2Zun
tiP71b1tU7ER7lsBGPtHQrbdcngpWMynAafqpMyV0tGZXGTZULyuz+ZajovuWUVKawhEo9i83HqK
nctFl3Fwv3hYxejT07/NhygOzNHcsB0PVYC50evRKZ4GOgVOq34BYg/RwHKIe0IyvCqkwSVxE/Se
wEEqK/UCv0/DUGXG6CGJ4es2VXvcxoqhqaexzv4zIE5XFWICG8VNWfUYY9InbjOlG4Pu/y4reBeP
0zbBTb6EvfmgecvCenq77V+bKs18ZV5Vb/daa91XVEKbbt2BUL90WI5/i7/DgnLxmByFv9FbiP+Z
+XLzW3tC0F+Ucho4mhbdCC00htzFADMFQdkAqWassD3BBC3vYp4qtuy8b329gGPHTxJ1VdVGA6U7
Bgx+bp5QqB3uzZMKbfVXalW8tLSTsbLa2m6Htj42xNkXfdc7+fdVu5J2UAWhEFMORFS+ifkfV4yE
r/DFrQBF44fl4UU/r55Ags7aLZm83GiDrQHvxhH8k2XwKvWLxfelWLdWq6GdUQV5sKTf1TCo0PJ1
7/3Dzx0aqz8tncNXcjTTmqIgUxNCj0sDzXMpLdx1av3bj0ljKVkJlQmXIT8UVGHD4+TqhTR6GELO
bPcm/WpvLhQNZBjEPrxvB9IOlVy48ajS0ah2ubRukAnh/aVZ2z6WordiGEjVmJaE+kHLU3GbkQ69
KtLdRbvy6+M822sscE80skR7TOOGfekT8AgEhWJaXYw0EZS3D3Al18bFyHJz3WsZhdss0dClOTF5
cPZbylJuZ1FZGuWhtqc5hnS2r/oP40pH393tYsiwaszbrJLoQjxGT0vDMP+ensGnm73SHeUcjfdg
z0PQHiORoFaMh+SBVSL6I4JencN/QzT2pOwASJR9TOkN1bfbswo6lrldfJiE0XH24mrfZuQ05Xl+
zhgqBn7fDV/FDbJs255UTQ/LlB8ptbY1BVA0NR92+XF7iycP8VTp5cGspwfiFiZguPPQqU4qkERC
x8yvMFx+Stk06CCI23gvnNyQzl8Tl0MsvPiX9d/V6ZbtxaSlh2BB6DROi7vU5if2gPExH28qnfPu
a7NN7jqQtonGqdBiWWwVQXN2ofiu1PLRavjbWeINzrPEB+rm1CmudXW6C53v+sqFWsVqqvU8rjEU
5DtMPNJMW9koAhQedCrqzkKq1Rw++9nt23bH4p0CgkZXBTaKcPWwX+3rLXLYQ0Ezp1NgVaPGPmro
FlYyrk5b2zzo7/T3kEgXeKGGqKJuJdzlUlLhd4TjgA7iEt8Ors+TUhTf+M3abUxAVhM62KYQ5tL4
q8D9ivrc2O008DQWlY6TInyPDm+y02mcVrNEJyrtZTQp4Q0l76BKq+nawbaC7nX17akhkP713x/7
aExOiWW7354L+hYoetR6mj/nJUarfryNUSvtW1HVtTKImWkZqDXWm6GjF0xDWkRmwIeZB7dLuW0P
FWXEn8gGpYKcyXl1qrs0vVD+jL0Q19/FRq3Fe+h+a+A0BdWUTecCn5UpIADWq1oH+ebQSX5+sbsC
YSDfWFW+nkr8Uf8UtVFl58mlSM8JTaNm9Lge1U39PxYmNxKM6TbaRZ98B1+jJzM0myIPt4poaIFB
l1gOe4pN0BGrM1e1ePNM7+lvP2sWRXrs8ux8CcYTmp+uaXIImmi081q43UepppmaRCWyNnEr3WbE
qGxe3AVwlBT8WBo7naefuDt7ogB08RD+eoh0r4j3slkyv7dDkCjpF4rmQzP37DJAzon+/d8Du8DZ
pKWZlxoMRQZ2mlA/WqICIoLYGQ6br5OYpPUIoolLBGJePiA3yeR5/W/yTNC/GXd+Feea0/bpfX9r
ri+N27K+jOsXZcBb/VBzuBsFJJ1C457Ve9v/9qvmHGH11lyo3QxXPWUxTTL+J5B5X1QbK79EiHmP
IEqA5JW6xjL8+9w6pAx2a98jTzw2Tx3WAjgDq/k/ehlqbPXJX16/p6/H72rvPpIL3dsGU0qreAxF
QVO5zvXTtAvN3N6buDDba6OW2XyhiHbOKKg0iQ5VLo19TM6kVai22vn3alYvzDvHagPsCUBII3IJ
osSqRjHwZlRsTcFMT5U3FOBkrcxRUPFctjQrK0ZMXufubd2IXi+DKHwfvS4/Lo/IciyqaqvZ3SqN
la+dWUKHH9QeIjZ0FFbbAKHYK1H84GGjKnt+jqfGSKpG0P6W89GSdtuM7GJh2hHs6m1VkpiCIQIb
HoHolgoyQ0wljmXm2Q9H6k30hZh9bpf+gr/lGPUy6gozsJiXCHFYtVqNxB4GSxuUnLKe8ggDibnY
TdRm5b2ReHESRu/lPlgUIjgMWuiZrw558UI/z9VzRtsE+c+h5qFW9p0mcHb5qgHVlPHmLP5EA6Lz
6nTnWTOkAtXEE3l3RqCpYd6U+On6efVtvxaLjzku4tYnMxfnTF983tHpqDWvpoTYI0KUTd1TZoir
y9fgXO31OOjtOH4lxNJ7UJ9BDRXC8fXbuvYJAgZGkE6uP7KMaDleHLsiPkF21bgSoalK5aSOZyi8
l7/AymYlXiBdmkQkp9o2avP2fUMjvDwEk2whOfhPJ8Mo+FVd3Y+SAaE/oiS44Za3uYqF1hXTMNA5
z6sG+m6OnlWFbsyxG29T6Ynn47HJdISFdxIImsPNcuK/b8+eHutRyLLQucfzc2rVX+QwZoKxQnrV
GycW5pK4obtGDIPiYIRM5/TJqC5OSuP8/hpmM0oSbuUv7yymE+pNykmQ/0WUBH3zKtrnb9f/LmHc
9/f82qEttTl1I8gYWQtG8K/j32h58yD5kNt/s23Hroxt31sbtc4mjI/dELaTUcCAn/2xt3ng/jy5
Ll83l5ao6BR/2i7+khAEk7OeGTnZvMQp8YqN83MVWQWHtjFByF4tfC++C7+0DciM7/bN/a5li22i
FyzJxVQQXY8ok0+DLLlDQC6qvjdlLjiYDx4F+ln6qtSk7ea/UsU1+aVBldC5io4JkQUmzl+hzZkq
en6t7AiQN28EJXE5+axV6zjrX1dvhbvALmgW6gU41JLlWrSRlNZNsommisTFh+q2i7daPiZTDZsr
HZZ5+eHHstqyZFwQ/x/4u5tO7tIhRnWZ9s4X4Z32B8fNyFxbUa9dpaPVb4dvalRlru6rfEGExCuM
5Yzhp7UWlA9veSm6kpB4ua8yOg2IAr/i6l0yLPAXNAJGUX+n9x7e+ZSZsducN8JrjgLoGmPPU81m
aXXakWDx4c7n7Fs0aqC6p2sGex3B8bStBeex2HYE/zuE4GKlI3gJr0WhyjUIttMiEWbRhaAtsowG
th5T5ScrHmTbKqM4htA0oQuxvibHfZgAJ14UM9iyxebO4LDr727aq10S3hv+bqeKsWqZnKB5MJHY
/FQxzG9hVaWPYZM8nExFv6eMELmi43kY1Vr5ezgnd9xOA3dlwdCH0i0gWOJhbG8wLDaib/w2+H+C
cKb5LJrnLKlAzfSxtIXgAuSgSWJ23DEMMnBDFX+x7VgjO9ZD0nlIpSQrdYlBHfWSHLM0HFCwkDtB
kFefHd6K/1w8m+P4hHhRTMEPi/7pR6mth9PYEWpZTHEKFjqr68aR9UOvtlSt1C3DNq9oHEF1zRpb
JYD77fbqJPpmW+q6SDmVpMLbeisBu4zFBYfVheKeuuwF221BbDeB3AkYeO0UEM51f7Q8SU8lxAOL
H6FnaFjRYOKbUyBSbqgIhcahxnFJ5OLzvGySVZsb4Vlq43HjMRLqFxnkjx0B3UbDBAXsK7/bZJgv
h7a9vy+1Vz+mn9ye8llTnnD6EWkKYtyxz8XMy/3NTjJ0DYMyTpFIK8b72jzOK1sQB3VAcTmRtp3u
I6w4c3mKbXrW5ZUAqFUUntbqsxldU6tjChu6P/Sneak0aSJfc835qUcienT5swWZUnLHbstt2vo7
bvcWHK9Wfb+vm5V8Us6c0IZILlds05qhRr378K/ZpOMgl7C16MixAJS0DXyvdnFFGInlSgeFa6wv
kENWoWSRm3eUTW+31iWmFC7Y7h94fdKlfoh9FounEn/r6ooZdp5PlTq50EW5fkLglPeWwkgzNkj8
5sbmmGn7n8LaaSF52i4XmS+/tw7Kble62mWhXUfkYsq9e3dNFKVctGUplUiyQEfHKyNJMYTxHOiU
ilNKKiuVZiGfkKKh2iraya3bm3L9dkp9kIhIrcoNeaMMX0NBgyb6Roua62nOakltyXkGjZ1ofnqo
FDpf97hRztpXRQBCezV5T7t2bwqpVqMgjXpoFYth9sJ63ai82Ej2oCRTFOuhLkv9dam9XwepMiEt
iW+yO8drk44il38zvJEsze6x9utnl1KTVZcjSBgr146oGduoV9Nl+k3EnHenkkfv73wNYX6mWKkf
c1+f4nsK6GSolYSDkBMVtl13dvkpmPQrjNiMGPl8UH9/ENKSLBc9H8ok//icy71X+TXUbBq8AeX5
uKuPQyAvEAc6lONPxnfREiHHLALld9usXGmSt/Yo73qwzvVloRPcQj6ZnrWQPkQ5ZaQGevFEF7j8
7Yb0Zb+pmtxXI3BIdh87cK7TYZK7RULrewsbcnJs0msHOfxyb4tvR9CVi/+wVLeGiGjh8NHFqV6N
oJMZEoJjcvmxwBXcuXzDo1sdGu7Q/At8YBh2OnsXyS8Du/uEiddSLif/udR5QEjNcM5fqYjLXNbC
WvFnABlbK99TBw9p6PduuJwOwx4jCe+Ti2R361EGrWtZO2dnfmwBSS7HZHdorAuJkytdqdJkUi83
Nn7T3h9b2trQrOZxQxX2Vmt7UuqXLEo+C4d6ckoPz7tnW9EvoEp7W6mU2v8CYY9zGzds1FvW3N8h
CH+hsRyg5oaZg2bla0JW69o4zuoxLeh181joZDqTT70IFWmnb/Vn9X3RhxU/zAg8A4tr10TYYM9E
+UZer7NKnuQKL/VWN4v9VmroYPBP1guCUIZgQfp1/31dPwUQ4ZaodB1bubWh7pzlSnGmlz8+3/TR
YDNRwN40af051R4F64JKm8/0U7XmtcbWGZs1AjBySsPKldq7UiNs5E3TjvbQnT3IyQTJKNcUXbBt
9hZWPwNxvLMgbQMGaDqhYMPwby/LaatUbJfjpEoy86qBLdk7vJXmsZQeqjM6vSnDXftvwXQf8aOu
M+MBzHJsK+LVNm1+wVOwRSR9EBTx1eHP6joVNL+c5IIryrFXoyNmx1qbkORePmW1JKEm87JfVw9/
lbhHSMzO8nJPJtGoP0zDSJvLjzg9w0LDnFcJmbXPpbbpDqysPeGQWYD95RHhKbLtQudjIz8dZbfG
HjvYJcJmTF1oZ8cXdgByxkHKocEF5mCg7PEuSrzEakIsEqBFEBDZj6ghyaWCpRfVjflogtLcgGkw
BNH87Sw5C1FgJtew6EV1dKTscn37d0WcxXTWmNTalMGKq1blKxgvxEi9OGoEs7Z191gRSJj/Ij2t
vqM9Nccy8HFWH/TNXL0UaHUdGUSzZU2UrRk2gexxloqLjKaDuYl0A+aWdYKU1yPoyadEDPm+Hq3q
1zis/XFX51xM3pjUjFqwurwjW4ShAKOgAydApuDloDi5+97/70hGVJol9jM9sOrs7/h55KcVTVVS
FQ8Usw/aZspzmr+2Z7hm8BvNudgPjwmPTjXuEDUdXxbfLi/mnwprlYzG/7/apTMzlSoPommP+LQP
mqsVJ6PUKleVxvRQ6U4guG1wD5Qt35CuCET4fyFG6cXrQ3hfCktEkXzbcTuuJU93ky8Ify4SoDC2
PjdCwE/q1wai9yHf3HQCkmG+T/ywdoROiVUHAFoSg//u1473PeLsm1W0b0oI85XwAvuPBAjL6X1g
mNUvoYyNaiMzOfLrw7MwP7q3FlHTIeb4tssO36Xb2ZLYFjaPLXZF9if4NArrl1KM3EJGp6EJT2iZ
lVpiW8EN1bR7Xyx2zjr7/VcIqwSPu1aRSNBFKmcU66HSmZe6M3HbNikVu9oO3ZfYWIhWkIHp/ZLQ
8TgetOUpxF3Lr9VnI9a4tw7HEK+wLrKXyarlHK6+94/GYziv83tqTxRN9/gV8wgURGLwoV2quxvq
zZpo4ZEJ+X65bMLBINFIv/e2hxhFbYMvq+Doxm76KX93WgUcVtkkxUrlqSq192d/aVJk7jkflz3f
Iv3LdRimG5yoUqo4eEiXELD7oZznSP2h1rj3xS3OFzhDnCgvcCIFxGTyxLu1bQ+SqeiwNTtreOju
8+8Bfrsm+aitJw8mCHtTIshfNcaGR3Ace5rnbY8C16K1mfbi8pdKkGjcg0DWOkj2PSvhPYxSPRrC
H9gL+rEvyV5yS6hE5qxMiDa+el19o0Z60/JRC3JXMVNmflXiqWK3tAG1wnUVDWDuOq1kv3uCLipW
xCZ6u56w0N2Qp63RtSKCFcBUPclxGCNHewScirAOZLyN4dyRfk1WSb2uMjjIoKVh9IgrcI6uC5Et
AUUyeMeDsqaczYaANBI8PgeMRblMkUnqf6Ii8el5yKWcfNQsAsoIEVG/WuxaU6aP8ZCywewm85an
g6cm16X+KQOetyqb7nTEqs2+DYOUcVYCwGAfgm30FYP9PSPjOgkoCvNnp6azUdjVb61MpPSH+ZEJ
zy06sEcDCWqr5iojZJHvLPoFtX6F+D5AUEJ8+PEmAT+svjl6M8NAt5QW0JoegEutwBVbG7KnCScR
l45y7Vp64qUDwLV4344jTffEQrukyTvFVqWtA75ea8peyLJHDTFdeKGTDIqSWvGcccKkKEIBnTWn
rdMNJhzGahu+5TUATXr9uQYXf5MmVc24Z2jDgPY/5clgmZwaD0Knjz6JDIoa7l5scQlp0zyZGX1z
a5XG2n97ArbZu9Uqd5mABan8a1/Jq3pLlwkjSI3JgNEvA3IgnpoEQpDUExLymA4rH+kbhhZ+IyG1
x3VNKu7I4jwu/C3zzoLsYw1D3XPVLwdaoSgtEu4zBkFu8cOnCpRCArIfmSWp5gFb5qGXrF7Dsya9
FEpLslhlrsvDQQPHulUQIOWb7CNjeqqEcCfKeoLOyvWhxAVCzmpwzrZfCaAnt9di+UVRY339sICy
aNh46TdOJnp4vmqpXRlEDyodxuq6aLPGt0onetOyr5CnGKXgwYKIkjjHODb/V+bo8S9L7eqXgwSx
Chn+tFPNgiCuE0MuUtQhGlyB/ynMV8a21+qi8CXOYdAA4V4lGt3hCSogRU2nJshXA9OpQqnjHFuV
3zxlDeC5xvPvfSpMlL2srq3SF1hHaGtb2/UIrRlmqKywxwKwkiIaPsLewJHmGs9tJ9rghQFFgtpX
6ZaYvky8k+ncBvKSJXXyHMlaqcUjmNzyrM0jFF6uIVY6/Biny80qDRTbfDH3HzJj4arUgkLOuR5s
b/xYnrTtdmfS5mA9i+ldtootvQ3Wltm1XxkNG4HqKrESTZReCH+KWoF0d2+6kXPUKsjFTG41+eTe
5J99vvuJQXBQgWXbkRfEHyZt6YuhTRtp877hbG6m7UJW3+sUWtZz/QMuo8qVviLc1HLjnAK3U76V
/qdtCUEK+EUWZI6FyxaSD8xA556UiH0SDjXZUx8rtlfaWdUSLlR06exdSdOrTAiK0YgZi4hmYkOc
eTs+W7ndqRnXkly6kHuUxDNHqeg2hDbFXii6JutBVIPg1y0S8REXWdR845NdlFLwdmxSj0xLQiDF
85JCR2xW3f9wd3KF643lVfBLDclguwTIRXuXYskxJHiyJa+xJKUKTkMnM4Gh2LhQtFnCHx7Wr+pl
8v3DKGQWokAi3N8v0aQNKIWzHVtuvLClhKKJv26wlFh99bB5WfQnuJaBEC1oACVK0ZwSzkg5ULX7
lGuIVgKecnMaRcttz9XWE87aPCXFWJ55EsIGywn5FLN4AsdlFxyzGaryA6VZf1AZFNdfOLbOlNVc
5FsMyixqyrX2cWO3+pRpgi7W8mYeXhEv/++ewQhSm0E9nG1TtD1nfZNZqjuc73VeF3gIGtWCFt/n
toDHuJZib/q0eJ2atPYw+6pBDTpzBou6D1rLPwY1ivqcBTBOlQDZCF7sfJBmxMO4w60VEQGJUDQH
xzyKoWLg504/H7gdyrY3tM7s8FzdzNtPe21zCQ3EQk6zY414Cp5BK/TQz9SkGJKjciCmA+MRBsHp
8oT8MHyjc8EoHskd8dS08CoYk0OFf9l251df5o/as5nw3k0z4uv8Mf5ePeMTLwfzQ4tpXraywcYE
o+E139+YMbTqMQ122/Z1nSxeaoN21CkZQ7Te1bf54a13MG2k682N0jouO6fjWOwXrmPN7mNApVFi
vfOKondV044yMQR9V+HdwjgPnam1OpVyB/xxZrwatCYr9PdO9XNwDB98oKZLenWp30xHp54bG8zl
UUjZiK86cHW7nLDU84o8mi4Twc080TVZSFitosErWWM+qI4//vx0rp8bO/WsRC31a/Xzgfz/6i+X
8kXjTqqN2Sg4XESGIqw6WZHNHTKj+6DdHB7D4v3Usf+hJ8Gz0ALTcDy2p/M9bMb7azhC4dzJNZ13
WV/kWsoukz3+BHdPL+2yklpLojhYP3qrZyYxOtXL73tSXkeLbV11RL/Nh6vxbjwfFrq7MDrqNVyW
DxUpbgdSwI3+ugxGkJDvNRyjGGYnjxDZvwwtMaEK62ren/9W0JPoXutxiZKsGyVciTE6ULNB9pgN
4qf8sPSYGwTKXX/7WrhrqLVwY9J1/3ZGaxd7wg487erGvLX1ABpoBEor6grQzOcdb1MK5qXG/fPe
F2Fgo8379PNslfoOLqEo2y9S1OSf2vfO5WtOHfs5G80GtadLvr3SvKXCmlIU7W00cF0qaalzRSv9
iDYpJavZLdCIA2nlpfpx2iRKM9cU32oy6WIQRY+U3vpF3LXfaLCj4ftEQcQg1/72hdojDTX178Vw
CuT/VexBcFqO893l+HztsKCLRStO1Ehg1QRKmEyjIF+Q5dJrFnQGjKsqHtpStT/fXPsNquvUZ/L+
CN2lpVmPQ309j9m7Wwfm5ylvQKlZtREN6QYtB5dObdfbyLvgsNOuDqxcOkkYwVEewJ5sVaP75c7t
fWmSSpwI1CJbavFsW0JVXidymsF82108x08S2nlI+Guj7NwpjKaDe+8yuDBCUrFxub/qVkekDbvT
J5o6pdGhm42pTrh7g77Cc0KTv5p4BSMC7yCa97SLPNYq/XiEJZhgZvSrY7GhcerYwLegGMyLm1AU
hhHmwn/S6VP5MevlYw9uOig/HufaKXJJabh5nQ1cwePk0RKTyrnGvcB9XjSrH+wxzjSV9dH0Sbg5
jAen6kNllNGVk1m429kQA3q8+br27hz08HR7uKSntFxr5HpuEDitNP28GqwG1952tEpO/ennlgbj
02Z8720GW1Hurh4jHaenglKbQmWdXNZ4RqWJMvDfKKtyf7FJKz+zTXrZd6ezIWmioFP9OMladKxX
90b+0D2egyoaOp8R1v2Tii/ihGlxtJn/mB+oUNmY6u9n/h9CHcLiZBAPlHFP3aQ2ik6DwmmYX/Xv
SkbrvhKqZGyqzQ+ch2qprIeqzpT/0rCxFVmM4bG/7wfjTo8LPZGj3jzJOndxGGjuUKbFrgIgL0NQ
IOuY/PutEMbP7RToEzWiYtT2KZs4xWRBsRyux7hiUUJ2gmlJJPTlrr1LiikKNaboHxHqSiDYkBmj
WVh4sc33kGEk4TRknpuO6TSL4eLpsun4VbE7q7ZZbIVH5CxzD9g7qLFqZ7p5imVC0rZUwQfxRpFn
v+zuSyEjZPZEf/8yuhIK1zHlSTRTF6A/apcQeCFy0ufkFY73t7EX8wKxWwUwyChV/CATqouqkYI6
Xw020Ftj3tVEshsJb91rlKyGVsKwghetC33Vdpbn7y1unXOfs1N4N1w9SqaOQflfkSiltFJBizQ4
Rl8ekZLb3DXdeWCkfRb/FUN96+i050Pt1bTB8XJs3TdPUVcKvRhiASjeI3BvezonSl2kotUQGyhf
TQXP4nKe6xCnqDaHpzobRCAyCEiWWQ9X3N21DkOJhMfB3lo51iKcxRwtyuDrsGUQ9cblQBsUKchs
mG+DBoPpViOpjXOIH7DtFiciIwCnHm0fhSpV4RnNyXMf6rOepbvhAmngjUc9U9QhjpRHr0w2Dpw7
AsMP3d8/am7FN+Uj+b4iQFiLqhuz947m/5EXihsCyaKTvk95QA1Uhr3ke+tBbEao9rZ7OheZppYO
l7wchKDPGi1cv/29758NzliqQz+EC1w8yfBk72vVw/7yxQwTG39T0eBFISJkRKuPQj/Ms5yNwnTH
86v8sQmxlovLIJXSD8P822naU9UU+7zNbST9IZGelqgrX7KlJTui45Ws0UUxkVXT05hJ+HivIPA3
y8xUquQMY2vHw4UpjV/7r81zza0VexLDoxjp52Z6Y80Qy8Vz8fuOnCCgjwm0UKEIh4hoOWQhN9q1
9PGd6m48PMNNxzZWJQzffJ8HA/wyWLQ+IeLQ9MMCXSm6cAzmdrWX0jbfIvrdOvev1WgSJy6Mt35c
DsQqIWZ/3A4EyqLQ+aBYaGSD6WhRe6m1L71sEI12iEzK02OyUt3SYNmdPV9DS9+i5yrR9+wKh0rR
yb4/D2JyGhNXEeIPH9cv9A9UJ2q4miKR3bazHkM5wua6f6oihXjG6rmYMLnE6otPiiLDEEkJBsUD
PNvzMW6cetvB6nnHYdGpOwr3Vrt+nhrBpUtj8C3DK9/0Ni+r32U1LeohMhlwHI+m5vqdU8MGgcEa
ELuznvm/2QAuEL/vS6kQGvg1qCVaphluHblEXzV6bd5K1xQDCwrFDuW7YQ6RMsrs5Lk7Ytt0Pu/L
14Xk8sQQSS5FWsBcorimOURNIwmeIZIZ+A9sFmIzYc4trfBF5DGhRBgin/Mx5gACmgF6097qiSk7
/66vnXMYxGAxt2l++srkrlbPUD5hdlfKetJzSEmrtbz8y+1+c9Wu4oK2ztyxVyz1AMSLXH97kDRX
k5rOu0J7qjh5NLfTE6HoPfnVWqgXjwS6bsId9s+gJPvEfzp0Q/sO2S305HJja6LMYPnC8Wz7wVGy
B4HuCTWYJatvGDtoyKEUmmDp5s1ZPPVOx+Tath5SSTRdD7pabK8LHWGxuUiKW3yQd8FGgowgcBbt
4L+Y1fch+Vg0/Io6FB3OBlrf/zlu6CfMt5gW7g5suHYU9rTn/ZxOYdKuClTl9sAqyUV30lEz6ijo
tnbfOVHjfFjs4IJlkfiCrmpv160xciJrkz8Xqe6pW0ydP90GWzLt7/qF7mxc6E7HpcHVyTPHL2Af
yoMdCXpIBWghd+7v1VI9G8mtDq9xvyjKCYpYXTFE9BjaCcjOU32lRm34UaETH0zQJaM+jIbrcjvz
G6FNeBQEuMn0cinP0tbFM1szZ4jZG8yEFV+RMwDHUGELy56OWcjqKNc7v1+K6VIzrfpRvnXtld5r
w3Xv8l9teNX7OTL5opPv59TPVLE+7r1rb/OVPcf9aBxN+9Gxl40Oq8Z239gs0hWqnfrO8JTOXu/D
XVZfF3rH1l0Vohv1a71YhprkNHok93x3r8XOpAHz/Zomgz2WXMi60KUSHzZT1tceUxlVP8TxFcWA
lzNh5HVHcD8ZEM2vjrRvbPubf5WP0kd5UEOI69EVfkZVxXeakoAeVD9yiQ2H5jB/2XWzXi1ZETte
ydjbq653swoCPaLCfrOhQixIo5Pc1Wg7FYFVk6VmU21Bj5NxZSjEynpR/7KvV3slFj7ZveV6Jn9T
cSwOylqDbg3/3ZDVtt2Lg3mvBBcc5pLiI8n2ShipdO1Vwq3kep7lkV47oG6iltKbv4ijdI5M3NfG
TMWB4KziRPVP+n9IvJjQQWaf1OLlbTJY68bKmApHCJLcz8zQfSPBuH0xrYTrQXSlTB1coOTtSfi3
ATSexJ0h4smNtNpRQQQOj3eBeb8e2/4hCN90Mg1hH0GA2bHT3jEkbypGgK9Rs/a/GaJ3mI3ElCjv
v4D41+OXuGWalljbYfQm+W6xC7dEi9vdNKuYa4ja+4RUA42f6Uh6gOotU3ywcxuH/toWeQRzPSx3
D4c2Z1pOjKef4BZfJfx5PVDQpW58eCvz68H6Xduzb1ZLmCc2h4eHjxoBWL2P8U3Sk8W76A07COYr
DJl0QxLOMexaYoeX5UyAJ3RETQrq9XjS5a573GdPlPAdB7Do5ukURmXJeUNPQ7jX4+G3WtgpfwrV
sLH2U4Ck7GzWVihcnLtIWt4Mce5GHXz2VCqnqse78r/VTM8HVn6pfa8OAHOFMN0za9NThWadyT6c
v4o6z6vbBxIA9zr9Bz1owub3DCw+Vz1pVRtTthNRQQDSu+WGkut1sb/OG0s4M8z74Ya8cWoC+cxC
V3BQ6qpiFuCWvSu5utrLoSG/Vw4v3ZsXvfgncmmdw60bwJ1UiTyePV5maIrD4rRN+c2M7mhiGk1z
kTWvyKvLFsZKkTaR3z5H16cs68e7/nKwvWNdXp9m4uWo9lU8ppkfRKZ4Tk/t675V628OzcuUqGZ/
X0hLSwWE+on0EwrAqWe8UWk6PhVGoBiqc6oNIo3CqhF/73LDfGHEyR8fPam2drNAL1cTMYSG9rS0
rI9Zrk1QEnykybrSMSTrzXUPO2Te/v8p0UFhXOOPteNNbulmPiwJNTTH/pubokIhFnJMU3lguKNO
xlm5Mz79kzmi+27+5T6kao+5atNkl42BO2bkMDofxbfraPly+Ld9qf7c3mTjuzddrx+L4Yav276U
OtOh2RdSIyOWB/FjjKDzJANc0qN3BUsMkaAWnemyetQydNTdxWys+o6kjqP5ePtyJXm66s/uvdDg
A4UYEvCMe2XNlamzc+UZy6Icx1X5b5seg1HvGkgS8hqYNdtlBHJilyeLuL+TUjhCZGD3XzGl9ntf
DRnq0g6C7SoYggqJzsQ7KH6KjMjHO2q7dch3a+l50bl+ncL8qVtPwfcyxOeVmSubvHCqoXYC/Nl0
5kCEusZFnpJnNvP9aT0G5qmXKEiEkpNrXQ1DOjRLCEP/OR1+PcTmm6cgpGlGZyUR59A2d4rvIUUq
MxsBHwqqRSH4jS1NdjWfjJb4bhiE+yUe+oSYt93TPYwlrfyKN7MO0Dl6c8r72/EO6rN4yvcchf0j
7EkHfZg2i/UTA2zATUNG4vy5T5UeaMhFMgeFdeVgH4Bfirz3JJocb2epihv23TVkHEm2YiFlp9oP
1nK4W0fKp6qWyoK811XKyEiwWq4u2Jhyl9Wh73j7UGQI8RVWDizEqGatptcW9Av2shutvh3ebZXA
sL8RPLNrIZqFFflO+SXmkXzTLfQDIjORLAZReQ8/KXeXou61jO/YD9sBZTqkXSG5Mlo81dnvtiys
W5JVLkMNGmkIn6mmmHbsT78tf8irW+DeZXInt0vAIEwqXSZRUuzd+8oGbBk1u5us4DxQGAm4mYQ1
X8P7LiMrdaRbgUug8HgEq21+qlOxzIWEZmv1YeqYv4vfbCBWKO4C+E5EsetF2KjKCCot4gBhkXRn
KHC5B437m96cA80jGPTWVQkjZ/IZt8oTWSF+rRgO5VmjY1veUewdTs2SLMPwlHah1GaGDdYWRsj3
e9OPWycrtQ8/+1TWCQmV0rYg25gk+agZeUg7Dyn4hzmMwCDQWCgtM1LrWU7f8M+PswQn+lh83w3R
JsP2ktyKt7vbsY4rmV/h0tdLwmUoUenMC8WnJ5r5T4un1RBvVq6MLYqeTXIX8kCOYkEsY8UTG7CC
+uzQQ379wBDEPj7tdizhw6qWqDrd8sUwqzQ8XUv7YpKvOG39e5T5swQHLZ6fGzbjkzDt5/q3/G+z
zASz25fd9T9DvHZP+bez3mTPXN34NFyGRC1Uq0JhvZvdUq3n8z7ruUEbfjm/HPgyJG+Y4ExZL2iR
dxQQzm2giQNWoLzgEXCfiJ8AAjX7fkCvSq3abwCsS02O3wIPZ73SGFJO0SRgecvH3KUhu8q6UlZ0
j8WljcW3k1N6lKFnBMEjXvY1rYS9i4ImZRmq11yCmSu/rE04nsjRS9bLIrMK1dR4E3m+Bup+6Ert
ozCbBbLphJEUzmEfmoOn7NJs++H13g5l+7/8MAoxjZUIsMn2pSjYBF6dwYWmnQE4XMi+jw5sMnyW
HCZjkK9c3QJ2z7TKomQjJNmmm2EAxf3wybXOtQLsWqxbecsS42xALwLCv4rJDB9WMp2bEXrqtgfN
mMp/WXNXS4qKurtntKhJ5RcH/LxMdz/Kl8fp+45lzKVqQtCIQ+Wneh+Wl611pbUtjs+V1mpBX6r0
fD717k1tAtTkenx0rtpYb0e1dbd0fKRNY4p7ngRiKA+iTTY1/cA0sjsR72bBC7aKBGhYnXjXOf53
rbRue2hQU969itsFjWBCAFxZ7ZkTjZHN+4TiRH2yb60lv3v2oXtB7w20IK04oeQXW9stzjWHeNYq
0Zz+rDX73Ot3yX0dx3P17b30/opTQQNXyJnOq5l5kixOeZTtO9vDe3T9lBeUi8N77qrDxAmhbzM7
XB/WL9GyZvbS85kshYIvaGrVr+rfh8xMILZi4522jaA//d+21FoLw4ry8nKFSPIxKZOxr0LPtutF
a1s4t5Yncb/0t1j6LFMn1199Ik+A+L58ycY65T+nw5VIGI++FPfUMYsHU2EUizc7lJP6RTv/McxJ
Gq9fylokCTmPHSwRiOwxH7rVNo6kAjGAzOnp+NlqaKqR+Y8QZClW36YIe6lsGync4WLbwhsuYorU
EYC4TNnrXBnMKaz1HWx961eG4GjH86ASl/Ib/xkA+XBMbsHP/x+vT4/joIiyTaFf4JgwRsl0ke5C
2WmuOrZ+XPIGyzFf4VGwbAFuhIGwfDUg0ejcxqpCGsz3TnIdFn4zQoXYr1J1k1sXfnF8PSmGSY1y
JtAHDH60qTS1Qak63aNuTWV8+3otpuplqifzwfbr+D+i7qwpsS2JAvAvIoJ5eGUeBERES18I9VIg
8zz9+v6Seuhuw2spHM7ZQ+7MlStXUpqVH205IDsEfngRM6z3yLjH8THrICjRPd02VmsnBcMRPv+5
4TTJshb79rTQgC7ou/vFQZ2/COI3r+sXVRWlpIc5ZYkCLtAYMFfldzsMix21ez5LMKSfcE/JFa6U
sYe56eAp3j9ttlvr1nLM7uqrMa548/omgSOe+rVVr71bi3fYwWrhfIkakHCWg/Q7+WHx4lpfr9/+
/NQvKdODCFV2HcjC3JKrll7TL9neId0UiiuVeEeFleQXL+618JGwfUm1Sk8i2dumvU11cvPaXTrh
ty8aFQtGJkBEx4XlC1oA11l7r8ONjbJbddfaya0Xvcu7eunrHQDO/QH5gcohnWz5YDEEXxs4p+6s
rdOSbGlkPMJNDO8xihv5RzI9KdSOhiM/DDGYa/6yeoa5zWARjlEyU4zi7Sk0aGe8CuwJlksxRhv9
Lwhr9QIMI6YnHRSFba/4Rwc35PVpx0Ugjofk8/wFw9sJ3da0m+/NLbC0NQ8OZuG5u+S1gZwkfTkY
Vvi0f762paeEx91pHoWB4FE3UxD9XshSPduKxxlSf4jTDPnfuj2pir8FuYDfx5yHBT70pZPb6ohw
vC3YyG+mLZ50rBlFxD3J0X0Pwzkge0s9DxsSQhabvM19d65DYUb9FQw90QFsGkGO+Hwg1fE7E+ET
BkESerRpEBGYDUuALx/12fSxVdL1YAs8+o0OWfFf8MK4I12S3r1fpBEaFzHUzEZWJw5n7yw/ze6s
ROhz/alIZTVU9h+I6hWSBgwH4LKVzczXiQlmKeOXEtxxCE5CP3kuc6TgB8uq7+4jdn/k74Te8zb9
uw7phjQFvRjdDuv4qbJWEhmqDdwz2hEqHcult2gcqzxTA1s9e3/8K/eVmhQmWF+6oqM2Ts6fvG22
gWMh+cJZP8XZqkKNDJIUAlUVuSwa75qxRzc3oVOi85sZxaIDDjwWnsToEUSQicLBclI0dHtn2MLq
Beh9ZmDpKI2Qf7bd4+gINPBXPRjjJqFseOY4f/z4rPpTZTDf0RiB/5TtPKzoSqmbY164IVHelvmA
vsdBTzRVykILZA528Wk7ItTEKsMScOLB7qPkt52wvHS3E5fSlCMRr1061cFL0gxdGaM20AC/cvsZ
GW0uEWS880uNlxott75I6jsQ7M1wL8p4FDLeuQFLL8JQSMQUsM6rvrFDD7vaMYrmruEuqEKvmNUH
24R7sNAVAHKi01mRHVUMZ4LujXDlViKgbJOAcuCDuVUVEA+VwwIrMuhgGSjXs0QbIC7Rmh46O+24
pHtJnji5hqvhNN/Yj4wIm7A1DJIgC1Std0fOfpT/XvSvk5U5crNDBcogIEfUyGHEzaQTxtdx8xw+
hdmOPDXEknu8RlenvzNMPHoAmCnRYH36rD3OYI4KAFOn4/sMgZsOI7fskO4BpXzkOWLNlImcdxdD
eeMFTy7imPNEvN7Zj+J5naR0MzhpglQgD+C2Y3tnTUjlqBva2jPrL8C19T1/fTPQbJ0Ei85jS2mU
q5RdRciG2/H7Y4NNxj1v6BpMvxTsMWX74K2Eb7n4IwIOsEsasR2umlvBGAq3kENZ5rPLPdGr7spc
Po7f+QDrZMAZQ0xxDoA94uYjFnR6IoUeK8YC1kEf06kfdbFhiB0fViF8CsHMZZ3WuthdjYK9ZelL
SKlCtCk1WWQSY8QMbn85+h3yoKw2JvuAXWhQCc2Me0CEIaeBZxtvD2DfHEn6FcUe7ax0jsfoYclJ
xdRhvQHe8i4HyctzhBZmlD1Ii2YkXLYbGg41oxHs2U6aXdchAms48HyuwmNnU6HpmDrAuV55qnSE
mlBuBSsPGmhjJkYVI8b5vLjWYe90/gkBSftEer74HS44q759gseYMWI3+lY8Gxn3YbbHPRJjmWwP
imIoTy30X6SbYGVF0EpzxboUG317ixtRU6+Oi/5Jd3F/4otbLe3hsi3K2gUWZxYeJ4wQIig9YlLY
/g9WJswSV5pkiXdKh+oZJq/ynNCbpEwG4tDJaz+nfzItj9AtKygyqJnv9UiprV+UREB7OPgLZTY5
QQpXyl/7vu1ZEnbTBkUHBhS8G0FkWgmDzMTcZkAst1YGdx29Gy+0vtw9HUfzgR2uXxrbdG1afTJ/
g7TgLcIS63Rwlfe1CJze6egv7b/53w9Gd+HAtht3jD8L6pEZyi5c1H9ACdkosdyPzOBauJ/uOF/x
L5DFo5Jhb/kBb402hT+1Bc1gcAyESLNPv4YYjRQzpZxvUYLYXeWM60ovD7DSMPteJFnj3EmFXlLs
pJmjZEQggTfswaf9PQGD0YyyieUXbq0TMwalrzQ0GvdMSovefpSl60KLKz4g2Tndn0RIg73MLM7u
g4qMIfXbBj6ciu3t52m4ZCN/i85wWcHWdf29/CQv5MLGftonFzbVw6gN/PIIUe2oSjIv0jyP7MH1
5/FqNG2GHZhGOVafRRCe26/MqkBaJnsCSVaRuRnqz3iJ7TOkwREdOUHthCEsMyRvB2U6ah2hH9NN
sK6doeyj0p4KB9yZi0sLGU53eE8cUhAabkHxwUMIWu3q0gMtFzEbPTG24+3yjN3G3iQxKgPxYmR1
elUUIwYQFbKJywbq3qG/XRAXsJ0iFa70UTkyWwb/AQs5cI62N9uFT6jLpW1CB+orssXFjqI1PcMt
AYRSTIIUGvqykfkqvTFh8Y9Ij0FRZsmKVJOUI7/MzsccvLWy6qSITyrMyQBmZutqQCHngbicM7+u
p5+U0QT+h8Hk1HpWRXB4lhrYCcIKjb3WT81Upg4f4iD+kv0+t7O/tWvvSrWk4zUqo16JcY/jb8wN
VlWG/7au3wLJ20IaN2tH2W7nyQQf9qxNESIjYC7LOM5FaSeeaxCeDu3F26pYWXwllnq+P69fr3hC
bmvTKaWqu79Z5Rvd028r019eOplUOanYoZ3t5rvzQuuMuthe/rmjAGe/T+1zoXHvXwZSTb+tXxLJ
aYVQ7fNaNu6/W4kKV/W6fiqdWrTkpBvPwYS5nCapY3+Friil0pOGORTk4SshGKcElRJIq/Q6fgki
T6pGSzStOXGmtR5puk7DSovOx3EQrQAx2qvcpENnHhyrvuZdhWub2BXBsA2ZrwPRx55EyPjFi8j3
0cMmhkyrfF0Bpr+QDFvyEv2du3l7Cvf3ocqVsR+/p2gqOrpSFGySCeHNWKvBlRRlnOt6f6EjoAjs
u04SYQwvigPI2RUW8LRIhtboBdyIslA4h6+OSU69MH6KAOSbd1qb8vWOTrQLitYJlrfobZIvvwXg
aI8Ml/CX2o5MUk5XliZBqMX/GTz88yXy9NpZziyxknY0Z3X3PockaPhy1/mstuzuUoblruu90/NQ
AW6HWzBbvtmnStuVZtt/5xGtBUDPuaBLPZO2HuBfiYh5LkCxIQ9LVshBcHIqNvcDWCe/53M3zGkA
mpPhZ6Ysyr4SdZwifuEVgBXpq7BuVB0dUpEmLC66m/dFqrbqZF/mCYhD+ahpbCdHIDDxuuloGJxb
Q/aiyWP2JfdR+JBjzWBznp5Nv/ygPKKSCSGCs02aTjIg8TyfmP7chx9GyvB54/PFW2nzJIbwvAHR
3XUvIqK1G03ZX1hBbtErOqeNQwI0ytwlQtxyh8lxnKSur1mAt2RHRFEatd6iMSab+egMOlMJr6ab
bSzmu6TJIoMvZ/U4YpzG+t2dta2TRK+oDpc9B4RhnA+K3+S4lp/7yYp37XDwulg8lD6S7+Pl4ERu
LQwnoz6f/fWjZ5x9Xr4dBuTmhiR/J1P6ej5ogu6S/3Zcg7t4GwzcI09/UxlUD4RjJtxrKVtXwAtr
D7z4UsePCsZuZsQXQwj5cV6rlSDNH/V/MtE8GrhX7zBuXado1tjYLbQQNYlrYsnQiSfln4V7zTlH
4PI7dPVAP/q5EtYYisHMAxTuIcaTkzzW8UmuWqr/XKM41sc4KBVqO1GA8DNR/iviE9Kshsdcb0nO
Q/Qpu5PSjzzROekU+I0IVXw63f4zJOmOMIJPHPOw7wJyHddU2kR4duY/GpEj0QwEpusUtNS4dbt2
7hRJG0iO74LzoUtAKTEwCTES3vleYESrQYZGDgvnrvMZgrsLAr2t+Du0geBdW6H/akihSI2Efoad
rWhm1s4ovwn61fKTz35v0wlYnJT+t/c8kK7TRkHG48ApkQIZpTKda3eXeN0DnBDbZFpXQ2BqAEsb
bKLz7WN2axZ+8TK5qNhAhCVQTR5+ULugTkg83LNltjJkF3J+pE0Zu2LvfBH6FT7wSAs0VgdLDiY+
4oSSXMQOsXb6sAqOAikD7oCscyBg+65jOs9d+LQuVXWEa+7UBn7f2peI7XqZuV626YPmiWaBsKwA
A2TXmX3SWSphc0qm5TZPXDERi4lIl+oOpr4A9jzibNA8UOxZerrdnk7f456gfDt9SOJdVgPtuRfF
9hUo0y2+K17JdjKRPWM3jOvmKdtL4ChlWtneWLOPGTmTtjiXXiXRwBxyZOU40cVwfmtDHu0CNVlk
/SySlC+PoWuCpoICH54SP4ltZrYWQw78Vp6Paxt+lzhEBBppMbnk9Wfx20ah+MCEm7/OifxENyKS
a5C7HiGxOsA76Pnc4H3g5tpF98lxUHjbDYudlFrz5Gv+W6Yin+V4WjzIQovacnJ7X56qs9F8ZP9u
u7nnEGT8cJ4kPuwTYEsQN4PtsdeHOohyqXsDMIvGxB9a9G6ie/IdnK8+TxkhXbidATgtqHMMRDPU
WDEAOZ8hu89Nyn67Z6Bo7As/E7A4NCKgPohjzAo6GDUNu3XE5FD9joJ8UYvMDhAOTqciVpVXsdQq
tXParqzl7yGG8WNPPXYq054eozD59AT0VaEiZM91U/OOdXKeP2c+7FniZJgbESaO890NF1pZFhXc
NhBfOjT5Oko/OZsOx9aZjm5cgJBGvpw91lJvOfQ00k6xTHjcXPdtNI3PPTtIZVSo3EEvSpRBVNJc
ea2nMXWRKF7JH18FQ5mJ2uXihihMa7wgkFKdFzqzl3Ffzdesun/DXZwea5tZLYVAk+pm/6AOnb8W
/+2xzaS+HhSE3+q+J3N//+RJSu9x+tcOpg2UcfY0vVQLSixUtaVbyd4OKe36BDZbF544Hxvx9lnn
amCZwSVKyYEuouDe2kQaWR8BjPOCJDWH4EyJ7vYW1E9a5/SjKOnRhNvsG8Vcw/KmfuihQw/XwUYS
kOVp4FGEOyzURQAzxx24nu0LWMX9a/FBHdaIVTAmR6woxpKXlwFYzwfObg4AW9kYAiPODV3m4E+o
NvgcVCgf1bzL0tP1V6k79eBpiz2AWOET0mxz5xQyfbSnUKMIDwROyPXy8pOIryiXIeCiDLbYtkHU
LOMxIqHzKFfJ+upZsaAqiOalRcpCvVSH2rPSPpFTNyD/Tb2AtNmT5g9d7lTnkOjIx7NsTDMkLVD+
QluwhXsplJke34EnGfZfjSRT4dg6dgXb7unOIA3W3d0DI5aTCBYNsbs43CFQbVKlgiOnw3ZEGDMy
1UjD+C6CvySa6MjalJ+yU2i4GD5kSlZcRgT492sdnwywyEGwteh4ehb0PG2thryFU/6R8Lp0fYzw
dG+8hj7BfVgDhLf2HuVTPMcXwGWGNupZis4V65sqHFuiEBqtl5bg/WmcfHFXvkqXLg5OBKfuS7dF
Ck6Pw7u6xwe9U2/Bqb6xAk49eWWVNZnaZUhF6856MlMFHGZVN5HoyDeUGeKbyGUp0GxLyUoQkjnt
y7Tt8RfcI8yFgxiOCj5Vrpt+uaxad0YgWU6sKY5aU+TvCRX8saJNj+MYqSN/6CRahWyPOWOc8D2m
/fTpOXEGPXBDidhuqAxa7w9ScDaMWMd6ZGotm2S+QZGRBGSSfh1ZJIU2ETMKH2+qxSVX7WlB/Lyj
ZsjxILNyjPDYIo5YLrjN2OmWNuNmJDGcRd+7Jj4FaE1DNuWyQ8ZMvVZfGY/A/942YAdSPpXcSOSj
JF1cRClBaCTZN4scI00lO0YjXlZ/PYAcySf6HmNcvwxvBPtOHclXYa08K9/j6rQm2phvkDtaL2Ny
PJpjw2YgZcR3ZrxMmro7rPLACrhVzhM0VPJ9q641bV/mpiQvA5vCzjCr0x/WEeupQ/HAlUVi9qxK
y5xSSgOB6REIeoB4cdFbTlraTDPBKLOcsQdeFQSN3YPEj6BRoGFAR6UhEEw+wUgMN0LqdI2GfPnP
/g8mP+BxIgmvzkqQK4+soFqNdq6JeyXPbVa4a9cm+4JksqOR0lZBYM1lJlb0teV4BAaRKhp4dmkF
lNZ911UU0UM7GRe871B5bJk7sqYR1TSZiYMqgQfj3VTagwYhRcidfwAHyHeRs/MBtPLzeFWwASTu
kBENTr/KAnftY6XFN4Z70YFEQ/RBE0Il4vfYpkGODnVgH/zbZDQw3Qb8S95BbMMiEWVujIVfik3V
tO2yiXWYPVstgi33b76BAAwp9b35o7o111R3bUb+ZXQibhHGAZJoPfD0ORQgdiU/L8Az3lzQePgw
LIi7Z7Aj8WMP3DVBv3QBSgzMHnFc2YHHAHSE96VAkpykQgY9jB0bdszIEvcic83iBJBkrWtK/KDw
eB9DtWXIAkgBREi124mbcHIiJ7XiJ7QLNK3g0aorNi25BjHHWj8xrr1MWxAIWqoZ003erWekPhHJ
DB/EEEJaA7TWxUphPHNjSKKMtW+gtShYh6lDoYCOcSQP/gzjtnQd1VAc/ISAR8V6sGcFJ10fzk1H
l4YbgXoUkwyJxOXBPNxlfoHbMmKcETkA8C6BTc5N6qF3Z4PEkoPnzGsJP2z61AHqTGe+gyAsVTax
eVJU094lYLLktcBKaAHo1AHqAtHd35BSgM2IGZEshaaB+IyoGR/1fOaiwLX5DIA8pyEP8KEwwmwa
UD+Dt/LvsyXd0up1AtE/ZTGcQ/ghgHrRuyMbR4oMcKnOU2M55u1Fvo+dEbq5RB0JzJDMO/dCAE0o
gVytGMXDCQu0Fv5t8hZRmN35FimR5FN0ac7mKQnletsJHQDHyDmn5l5zhemEJv7tm/r07XuLYVpN
ACnraii0x2Ycs1/7/PP8E5QQSglDd2ZAFJrN8VpIprSN0V7wrQQfusCBwH2iGDB+u13+ioNXsAci
ggDt90cphpauIOyRI9b9pt8tbMiFwjVR3e2/9YCdlvq2YVDOwNd0FRVzZeY/G9Vxl7cTz3SuhUup
LpvEt42+HZmmOEVoKESniO3YL11eYTP/7jGSu6IEmhKb+iprJdNuDxHhhh2manbGuidaarJu7X/i
eD7yQlud+D9kVOFI8R3uQrTtOCGiTduRcl6xODBFoufoZi2SFghCb+Cot+8IEzrhzryTY0TjXKW/
xYd2KhdCR2GkE260sOlAynjRF0Tyx0SWm9WAJ0SH87h5YSS8xe/dP1ljLt0Vpumu71yJ8mLf2CDP
GAsVRVP2mqvKiSfwzJ1xFxAA+cb05a+W92H9py1e1oyp4acRCbb78s8L8n7CELdN2tbHEZJ35VD5
1HR9odVA4fc/ovdXfWW8S0C26OVplDJW1zJ/lo7BDM1T2GuecXf0IAHrlAiHNhgjtf73iXW8Kagy
onFB/N3rjKoI+ABK041npm/i+HX+CYFYy8ZyQiOi3B2GbIVe9l5LPsOLSpvwUqMobfy2UA43s19x
Khm226MNOuvtwP42o/frq42CdEUQujB+4zV4GngB9yyvPI2sPYnTUI2PRDvqRKJCTtIBOlVPcKmT
rTvM62znMtoug/6FsRZ68v3uoyZGapUP6N1utJLsY/VwAVql3xfi3nxOtsvvhZtjLa89a1LrGaLH
qcpp9UcctqA4cNeW4Om0RBsnBpsN4umcc6Qb55kMWr1QqN0x3WvT33pm8xSO+bl1gufnPw2LwpCL
7kWpq2KZwS+7PSUMSirF7HHr2SKmC7FrIHVtUSsZdhBLTMd+YI6E9XLVUKQa1Ed7BWmrXMtpxWot
6tOhuRzXuCXMnUdyNM9rfEwge/R28Yh/851x6dVeZLNdWP2ZQOuq3j8MnifnItn1rKTz7vYNznKG
2+ihwzK0Hm33m9y0Uy8b0cFojBeTqHgtbAbU4aLLgQBBMEkSsQQhUauxJzXUN80gDllhRWb98fl5
O2KTWHjbPlB6yAxE6/bNBp+7FMIRkdyjVR5xjb9LOAJlu5SIW6VzzfqQp48453eus4pl1FJnIwAA
aya/ZY+t+QQKadVHwm5sH89kBHQRNyizxZutJH4CVJ72DcNuB2+54ace7Va+mlG2DFnD9amvcTfj
onGDh3c7MtEzSv0gKCrUqRt+UeWqmQrx6vL9VA3JmfDB7CHzsKgD7nf6sSMOVrJPiFZeSvsGfAQJ
sv992nEyr+nHO0mrumNz5mzx7Z3MrmTU9I9ZjimKfRg+3O9QtkOMuKkIu9vszbwWralxSjbN0lq9
8JqCPBpSVlP6EPH1GNDHz+yC7y27Vb+uvufnvt8KMtLfg9xupIRu9lnVN77DUpKWtwr2jumgavBn
nNeOOz2Ue6fn6bqi6Xiiet7WnX9yrkSfKhbi9nNTZba95dJB+pCyQZPNPuHr3fJdukfC7PG+4YcM
f+eVhupmCNlddy0s+9GKDHpvuhkZs8qdWzj5Z7bs5XCpeudPp6ilVVy32NaBM9Ite+WiYdOa+EQr
Qp7jZ3CUJ/cRKbqh3KMMvAKju/Mfc39TcdQ6fihLUeytJpsqp9q/+QcDRdlPP4XXwC5vd6Ot9jh6
UAylDrREZuH8thJKI9froyOXTFzfDDOfNonfcfupCUfOOzcK0QUCLgNPL2u0H+C6cpS/9i+X/j79
qbueKswjNiCstLoYDyR7TvlaPF8TtG9T8VflpX3UiG5gXVo5WvJUMKZBUs9chzhrLRiIQPkvCQXi
W+4TAXar4dplaLv+/oBhtr377+D4Mo++XM5axvn2vSjpRcelcz8abu/WXWjnfkDfRKVCqoYiUpGp
aketlglXjP6MTqm8ZlzToQjQvB7d9kP1OItj+ZLVijip22ZNdLd7V2sxrmgV42y9lKWIk+w5sYrl
p7Wb/paGNVbWKn/6X2+s2lKAOnLabyf27wGrRcGPA3HRYbCvXVOuGwD88NaZ67ChD9WZEM2A02Le
Lk1JEtuBpPkSW3i0/dwPVnU1ESM0aHgQ+yFFEAlD6dERUATY6RgHgNr7F/bcHzmXVb7/LfkTCQ4O
1xG/F0i2/LRktmHJFkNdxVwq4G2wT6WdR6YTeS8+eFsmmkIzvPchSJn5jfSxnfVOJmeN0D2UAyDX
Mv4J9ULkZtIrSr++ps8V9YZF+gy9/K56LPUAtPRUP/SHKBcq29qp2qBNMUOIuLWG6afL8KTZmaVv
pbR/t1WOBH72d9BqZCCYFf2A+HV7Ylus8KZ6R3P6kORQkXe7vewTzdS8cb0OFAds9Gn9KKS66Xsd
e7T0tv1cd9dnIZripMo60TjOnefl9C26vOwWYGBoqSIIp9a09JqbHyERT7vMlzZo+ZMugTqkjLUT
lHnhWnD2knfduxQbTQU7o9uWo/H7kS69XnFpODJOt/u5aWwpage6f/1PU5P6eNfgDhYvCJ7FNngm
N5oHi50SIilQghNqIUGeiI+zyv5FmNAmTvBn3oH3l3aj5OXvfQJks1dWWpmI3Db5vbzBK4MwztAX
eqboDSHYDXHSSVVfqQblGrPPO+lB9jdKFPO7hltmG3UFCWJL6u2ONt2QLAMSpngY81uj9J+E2Xz7
pXVXluoqPy717dcbUuWClfuTJMftKfsn1Ss+6yNJv7esS0P+W5sd2ZXZubvP9iT8VrmG/F/u3NKm
7JYeKebSqMkCGRcHEPApec+KnNTq+oZVly8C58uZXO+WGYkUWC5dGA4qCwEmXF7O+pZsfZv7ffw8
z1vZYOc4apa7l5CwdOOxNxr3eWdPzUTjNRVG+KBaOmVb8/Hb6f5D3r1E2Iqm+fXy4bwS81EZ8gOp
0OKTDcdtBUECGZa594uxVbgiFiQJdgczZm9vCY05HbOaHRIbJAMmJtQG4F543qWRvIaHwmf+XNdL
cKXvZbF2P2sFNI/eZ5mSuuCB4z8CoOulupvD5u9Pu9Igx5twOKVepvz9O/hRX77fyRJl0QIzSPel
MmXqEPPrhhUucC8jKObSrBZ9JyKkSzvKU6do9IRo0yeADSkzoWEpN6RnJ3y65BtS3vrwgf3VB+0R
y7gmwPU1f+vyYQ8BEBxLLrtRQniu8aDQS7zierFq/5hVT3SIUrWO08CBP1MKeJ9q2/Nx8hxiNkqD
rL5FS7uHKORqMyhIuqMZrOuZyzelQZShxaWO3EFo1BMXfCByJFBiEv2cak7vRzMSR+F1wkxxRucD
zpWRAQjK6+HywwCKHS84RFDKwlkd84EjGqZv3Qfd1f6RaEUEgnXwPJxffl8DPFACCZ13csskmSda
Rc0/HQZcfGUvlrUikcp64j/e4aSKXmysOvPC0RVacd2cgA7jaDjjwPODssaJiEtgxrCXzk0C+I59
5JvEWeJX2ijG2f7V49OwqYRKvnihjmLzdhp/wAfX5MnYMDaaSdctjLJtTaQQJ5WFjqgHu2XjJ5wv
DyoccaybenU19fG3XXrpg+5crazsbbiKjGGukXgWI/rY5YgTx5Hl6sRDBhKt99ltT1i0hSQ72joB
QtOiHNGRmkAvSr8L28a/H34E7whDRutKsqmva+RrHJdgKqvizmE1i7X7ZFU/JasXpeuR7lEG2923
lzUuLiDx9wcvJFIWZTDGoeWIBZSQNNz06QQG4AgSg9uiBEm3UjKPUqJFAC02Mw9HrOdPsMqVkzDi
8VkggkIudPOhJToPB8eSc1OOScU1bcrfifDNgEeFyvEzd7UMkizhOyerJgR2vh1hugrEyJUyYuXC
GzHQI85KyCZROK9RpNpV25zS2+s9Sj4I22ZGhS+0sdLbbVh6Ow7WoROD6/E7eyp+yw3Pti+HPkSy
lKojiuHUf+dSdatEkzzlmrl5Q5VztspdMMrWkiAeib5uMXHETzbQABhRRIjINJuWo5K8RAQS2XeA
g5N7XiPgCI2TjmqIdcQWCq6RdJ6vV7vd7jVDbPfeoQGDUsM1LZ++T/jFmk6k6+p82/dJMgTkld9j
+NVGHlsnuNa9tv+EicZ8inmo8hEpA1RfuNblYDu09w0h3SlToWi4Ioh2aSTevl9a/teot6bllh7m
L6+tl7JGxvpIa+D8XC4/lTX01ra03G63m5dyZVZuriv6QlaaVQvjbzTVHTrGy38Hw23FT3+jJe4s
OpjX2s2h7vPDpk4ns7JU6mh0w1YyWcnysA2x8dvR0At1YvR/v4z7xtSuxQjRHvDL5nC4qLeH8dLm
sDkCV3If5rW/f+F5ca328PE2PaL93Tsqw78jr3Ynf29lMpLJ+89u8YoPPxW5374373gP5DTpcQJR
A9ii/2e8uZyBQ9lkLfFjItdb6B4xG+Z3tTTE2GoEH5H71ISsz0IVREXyP5TMFlX9A6h3Wlqq00ai
H/htH+WDqi0zqRMSUfJGqMMDVKsX4SXP9AcXcPcCw//N1M6fQOmEB7lfu553Td+HcgHI9LFFKGum
708OJNhZP9jSwk+xJQuwKP/lLiOu1z/UYkSfJekcnBqloaLV9Wd1d53ofjxilW7f81HiQ1ctnYRu
Hb3fWMG+/k+cCwGLsGaSfk8WZe15g9JE5CbVFsnz29eLH0O2b0hO6xyoj+F61vQX74RVRFCCIu3P
VKpE1E2YRTj1MHJFJZ30O3BTtUCbJ2z12SZu+6C8JDjeQTIkRDkvZ8g/jMEZP5yVUzPfS7T23LMc
0L+cVvi2/Jz+OU8eEC7OHfGOPs8lGXkEQtbHAE3vo5DHwR+4aZHSFNkpHFMoX5ULWCSrIzGxfCCP
Vhfqk+POQSTyyte9U1ccu/Wzbc31uNgjvQmIcpbq65ogzn8l+yHxyzY0v0icyyTBxCCvLK3iu5m6
JkS9zdYHjt+nyapIhJBPqb0vLzFPmkJYumueVPmm+VPM+imnIE4za5c+mjWkVjAERg0LWzWYkXyg
MQyOgr7oEHPXpQHnG7IkVn4/DjKT6U8OaMpCIlL/nD+FQhOcTIgpuDYQapVKLPP0TIVtb8ddpDmr
yerudR72O8HTruxJk54apePnftGmANM10/rwcQY7v39W/81f8n8Or9nXVIQZy8oRzzB7bUdXcgXq
hVpGGYwmp5q28Dp/L8LJQ2ebl6nU5q752wdK3BzkTKURvUR0LM9vJkoTjhsHK5usrjRz/wFQHyU/
VvWQglNMuf+0wcB+ukQpWr1x88sJoKeODMuf2ZX5cmzIZIAdrrpEaR+jpYMElxjxm4bo2Kkr/XOt
l+QiryHxSfHad9aUiClB/RCZePRVIw8yK/TWaK/X2p6PpbDnCrNqSKfpKXUZt0Igc9yYE8OoqLVU
iE4n3TVo/e9/u6uPaO6D+P3QYl994K0mREBZh3gIgx97qS9euHZRyntoSYcm/EqaToM7zTVDtD6Z
DqF374lS9i9iKiCGPTAnGAUCsN9MVUmINgbJUuNWLfylbZegI6dnAN/+rAInujBQL1FpRxIyUaz4
TT5TUdmuL11mVdXkQXXQrEkvkQzHTZGnWP1CC7Juz24O7+BptQZ7jasuLU6x7nt6xS6qmGvn60By
T/ClfbaGNr6zMiA/nhd8ldcgqy0Gm14n59y7ExFcmwPiiQKklZSaQRtBp34IuBHaOihu1wb1i0Yj
HVvSPi2oT3cZShSVTW1fzVzU16XgpWChQ6GyQ2z/RrDTKKWd763/5Gua5nK06DuAEZRY9bAMNHJB
e4ag5JBJRLSS0RIyiq+uNZItyXHzYmMovNu0UAE2skRQzs2vhru4jiPFdblV+Wif8HwdyRDbAvSp
U/Q5hDfw6ssF7bX2rdulSjZk3xo/JegSZZw598q5fagXX4ucJROOqvqdmsLQ62fui9iKhCK9zbA5
HQZO91CuQHpWPyfKqWP19x5dWQszXSePOPjNRaZ52bTPx+rtVt3xoE5cpOrv9RbotV3Msq0jB2AH
aewMfwVTEGMyGeA1VU7J5uVdn6vVI1Deit2BuY+WhvpY4QnCrIjpQUEYaMCJaj2UJl3tuF+7j+Mg
/5JsZHhs1jPqZO4dnYLYk/PFCYYrS9+8VL687l+IEcH7pLJn5bywwPd3ZpKrstSDXB2H82x0Ddlv
u3L/GYwGPLrR74ftkvpKvgojHWhqT0wVlVTauA+heoYwMELQz8gu27dR8lc/x88Lu/x5E/NpOyh/
R1zXVv1dvy4lUYnxYTXRU0S6eF79R3ZajGRz2UrLl8woNamMvxlIWzfzxaae+moGXC94CGiJ1FRh
qN9Gdjlq5r/v3dJbNEDZyufeJ8Jx70wBmlq2GdGu/6grfnimYyNODkXEdivCMCHYw3FgnK+j3z8s
wRqGYmhpg2fr1y/799pwWK/q6/lfAkaXJ8QahJmDknA9vO7C91Q5GtojSwhXFh+H5/MWKQnEJ2jZ
D5xQ0/9WH7vhjaQSqog+hX+XPXwQSACRB3q4vNWLcKFPiuOqucjDdGjtlJH7vz0tnnfP2176adw5
fi1fGBEq06vy9Wv7VUTnkVlqfJHu/V7Us9/iq31jBS2AZOMz7ig6KqyOgvRVPUmaCFzJi1ZK74cw
cbJtjw6k8EwePIcj5PczgObQTIsWkA54x5Y1acxKaL2Egh0Z61BvAi95gWm0LiLFx5vQfUPbHUVh
mkLWdSow8N5kIDK7jjf5O69XbjPc+Huo7MJJ3EO6WBZyequV5mJuyXnivHCInF90VvAqFVDuyXSZ
KQLQtxldqXiJT3LjvtyBL5d3bcgf5WHa7k5QV0LqIhHgXiTsXMcdaVfhu1phn+C+3QKLbtE5t/7z
n9XWQV0ma+AP/27SLanp8wiua+y9rTDB/Kpdsx30Hh/pN/7knnwPwo+MBzLgtO7tiGFu1IvXqw5P
0AcvC0O/8UUgwEnrU9yWGfFsxKBdwdRkjvXpJf6paNbzuLJLsffuzZXVq/qNS/nynF7vl17vxY4k
paVeafJdOWda6r9/XPTf5/2bdevVDPqbf6LTk8fxUnfjLvP3DhTcA/ilB46bo+zDb9YchWv7+Ejf
Z8nGvecB3YZruLxBIPwQ9+NiXnitmgwX8OWeaZbtwW3Hqmv8W0o+zZTEXIuBZvF27/UWC8Bv/jFz
3UIM3WM84wmmdZUCpu3fcvNeX/9u1powhQbKg2vnUIxyIe921djaj/n0ITG02Lp9+iRwV4PzuFsf
5+d/L3UDvqbX6G4WQyVRpFUhsb2HqrA5itG+1D2jdjnmztUNlalxaTcQr39Mpe9u7N+neI1R9CD+
iXDmsr7oW3jLv5n1RrdormOw+a4Mj0I5/7hloqcEdS+SF/EB91DV9cOskw7Izh4y53bzKtIKPsZS
8+Vangf9xyD+W4h3hQ+mZxVvoqHteTyVTzWU3Bcrxg/IMcbOxV3B3fuBniFHheAgi7xYRXecf4OC
MeSVpAMQaqKhcVyFLBhu1T2m9N+zji91AmV+doc+G6zxY5wNuB1r6t2IzroWBhT3TFK7kvnyKyXS
/uGznlVYVVcfI+avpdJ39azRU+nv4T+NJLflzYdebo8FN/1RLXL8SkVkb0lu+e0h672IjxqtptXF
n92HHicaZ4EHGqdrJytlsXFmUOgK3a0kXiabgi5l9bfBFTJ+G1E0yLXmRNttBgzyTe8mjBM56FTM
dfLVbFvFURgnWD++OGoOr4W/fLLVf5v/QJKSSmpbkEij5wWMp+gEjN4nnLWgC4r1jyNXdwxz3iyF
6aabuw2I9wdRqmr/rfZaIyqxqZ+OLTxThdGZgS5hsWlZs5PkEqNl8zoRSSkRZJ/KZqWaBXT0aTw/
cIPVPG5qfq/zgQ/Kjbi/Surnm5p3aP5XPGrkEBtzdWwWDvUp7ZmEPnM1enl3rRFmNfLq+nCdZjWz
USjQ1NJzSg6omqPETItd57JMpZRs/QKowm1FmK1vNec51ni4+ZwajhrZJsrjG+L+wZutX9Hjo0vP
ZtpJP+rlD3p0qSmkNJKd3MZ9sk3pn0N9/LrjUu3LmrhxO14sPUL64wOh4ZrmP0q8EfGxWXOH+mkl
Qm6uE72Un2c17nJePlWz1NLf3VFD1vbi3FqcKVJr1FLXipVUPKmJ06E5V4zpAacNbZ6yV80642q8
3VNbz9Tp/f1yUgTbPpVaay0SQs63ttBRbFNOZyr7XQWN4UpofCZPWt3m0DyrM3IU70gET6fh+Hvx
vf2TV3m1rO6nWqnwb/GESboT+aucU+Vj/9SY5fy5vKdx/3XtpPPp0Tqd0VC59ytMzK+Uc+7/ZMef
peNoq+DnNoQ/PDn6uvne9G1jYGZaOle2qSpSWdnXWQMFvrV+tme43mD9c6wvZOhNE5g6o0FDucA5
se4RIrIy2IrgWhKiSisrprhYep1xZhPJFN2uQ/qleJordfhv+pPMV+8jVVrp3r78lalxSTuFKmFd
kM+f4ij7ef0DxD7om1fLzjDGKpu/haOuEqLFak4qKVVNurWfX57MrLrZVTYvKCBJzWgtjbdUTk6h
sVZQpkHsx5xBSvRvB6Fd9WIJ877fZz+3Xl82RZ8eATRISh8AcbNe8TYAyK7S+j72t5la4nvq3P/8
Kf53J+LhXCwwh5X1HGGH1IaFWLldSCw3Zmwk7xivRVqLo8WOA3MkIzvrauJ9Myh1phTx3q7VejdV
V06khF0krfVHoXpb1Y6gmiKeQrm0/kiupMxVJJZvlcuqMS1UM6lqnmTy35UGm460p/uhdv+57Ms7
/fecBrN4H8Gxg9cPxqP9nxLsJ1Xdl1yMwxWikzOFWcDAS2Wo+BuFR7CC6r9pJ2/V0rquQizBpkj1
wOtpUqJfSI8dz63pvQq7T84505Urf/81h9JZquJkKxI4dHLbcnZf/nPx2W7tmnu55erJRG2DP41c
Wy0W0Y6qZBLBQWVdiGtFAiOaH5esaP2Oqvl1Y3uomhJjwdktn30/rao78Wuxuv7vf0Sd2ZKqzBKF
n8gIFSduq4pBxKmd+8aw7S04IIqC4NOfL+3440Tv3drIJFWVw8rMld/XSWtpHxUT2VpvmQEZWTiw
yKhjaZLdedfd334zUYbgHQYnrJ66bepCGBXAwNTFP2uevGJLo1liI35GbgEkKNAP/Bxbqh4FT8tn
vHLA7bdJiZnS6h7k5OeG3lQn+oZSKDN6RaRZ6VoDeCroWv3eS/cojFv0QOx2+XeHmrGM7BF1/bVc
CsbaBOIIcg0LJP34HIAijWJceNS6ZeTfhsmZPFHOjq3KsAiP4oK4LVIhsPPpl8xcoIHzAWrEaeG+
Kr6qe6cxQqG+uc/pe5BPE7nl3qZHuK+u1O2kG95pVxxeTXHpq7XCRjvQD4SuMlsUxDBv0XxNtcnh
w93C4IFirKfo53bbdGguBzwNDQmdK9X2olJ4U2hBt4vokXZoHXq0wJinX9nkt+32AuCtp0Nm2rw0
pDbqyC/Cyy9cpCySpo7ZApOFIl9EyZYGZcl+cyl/YCew4ejHkFuzJ1JZ1x2yQ52fIRXO2ko4sMVh
RR+jghNks6KnAPEdSEGdikQE3fUtIydmInCut4Gm24HJwSUF0K+p/LvFPk3aCXzuAVp1le/AUV0E
X8NtBXUkufNwTv3jkh5v/OAtx3otnbHN07RVZuSHTg8hwiRNnOhgqczNzEm/NA1HtaUgFiQlR78u
hppZnzzICdMBsQaSOzyuMrfmPnDKTU/79QjglLodbRu7z1Th4Jr/NDmvNHom7MeLpfjjoqMfih1b
kOPpqaVIdVR3n6W/9Y94VIAKcHvWVO+L1KdDZ0vsC5H3Fdf8quWdW2OOJDZS00yUcewQiITE+QNz
nwFBxieCKgG2HQnqGl/SgCb5qHTWw5yJqtpCkdgkG0hvQeCRJBpiGbN7hdWnYScWVNMnhWxA/qeH
/O6t4GLgB5jJcqTJBMAmDiq+dVZ5p5dPSnoHD7NHiTfAEJ1IqV3/R/zom/YMCBvKsm5GHHXgI2DG
goo2g31DvTj2UAukDSAi7hN5w68GMKIWlemPQKRReXSo0XKoQQ6ffhLJZ1l5rxdRF+hvqS2lj3kM
xZOlz5UTZ2By+rpvPHWNZo0NU3Vnecdsdy0M163TtRjU6FCWhNDdTjI4tajGGyXn2dMMIEmsPbUN
RdwxPFW0c3Ku/N4O710aOw/OOwCcJCHDxKv1qHNfRFbQvOtuE7UPjI4Po7OHqWhSsbOxupzmsqmh
Ytdgsn1SFJjexGjgGpvIpm1wmtAuBvjKORFP9oiuMOGhIvGL/nUST9Ld2uYbTWi6tScLUHX3dM8d
lSYLEQO1WavShbR05+HYs+wo8qIwEDAvmUPT3ClMYeQdcpW+bwpGYo2AMXTlMu01+lB113XupglV
0K7OmQBX3Lom58Tev93LvDDDoXVEy0ZX09L3Ub2jWPN10Kow8nsBmsM72/qxsxXLV5cmntBbcC03
CLPQQf669J+slkrH/ctalFBQ6Y/a5mUp16YVjWa17dFxg3LTc+pfkJho+Q//GHQ4Fu/kfc2lMYZD
t6gtm2UFUZpKtydWzd+fOaYnh939Dpk0zTqJSuxO2zEWK00f2B81JYfJMXLF95jqQqg2dY/IDALE
aau2ekHUqGPoyNTToD1lgcpa5+qDXJPb8lmybXkNkAZIiUrD1zCJGoNOn6qYRYsT0FYrBZ1QJ1P9
w8WJebvtR8E5wA/3M5/8dtfW+62BnsYB190Uipi9yl3CdANMC5fcFAfTTVGD4xHh53DCa4qYgAZx
IHwjy7MN+G95pYbGmrIgRa80Ki8U3qeJFmTZTQr1/iLW8SUiFpeW8995cprIuab53lXXeJPwc30q
TBF9A07kbuTWL+Tp8R2OzmmcDs+Q2gZH7pJ8iNWd+C238iTSYnJC8rzHsBvH8CqvmgvEOSoNWevQ
x0zRxZv/7TDWp5dKg3cfKW94smQMINRb+uyLyIa6oN9yRBFAP8FWEdvFnG0akIWSPNBmphzd5dk7
Y+ZXzp2NomVYKGiQXXJkyjVc6usxnHEwl7WNvT/NYU5gdbxdmfuoJ/MMnyGtwZ07fqq2xxWWB1sr
JmzCnE+X3f0D907VsbrYVrFm5JUefZaGj1jePy9uPXiax0FkDuZYY18xpetM3dI9L9EBkEKZ3jDn
DWLmpfOgN+xmTtzH/sLNGLeGolCeBiSDyVOJAgkezm29XaROzBT/m6VMQxDTfRw+nBzrdY2GQIF6
7VkG6ZTCroYJHRFac887jIVRL+CRLDt3XWx5LLd5JaYD+RMGktoLFhXiocJeB2oOryHH7zmfU6Mr
GlY905a5TxGduobpsmKV9qYoQP06lObW5+J8YmXmcdcvZh+XiwttryusrVQhRgp8N6wE22Pzg15U
QTo6j54mIjqw5sL0PGNdcy+fBymSoclAZf0mr1iNb55xGTJ4TJSED1isPV7EgKCBMknMqhWIaNhO
3+vGWh688MAzgZcYaSHLDkLd74jHLo+y5l/WMPF+n8LSfa6LNV+U3RGBEV/hfqhPOxzZW8jQ2DBZ
MwKUbrOuCdkggoIUkVJ5lhrg2nRnzel7n579NsMbzy1u4U7fkrrMljcYLCeU7yIytOBumVw9GOx1
I1UyRzAydRYiTMdy53+y9O+1NpYZVRwVNW7syBxUZySo6U3xO3hQzBeH+cRsSjEyRFy+9Od7Mmfg
wmXsYHPI8aAQQTJXXlO5/c9XUOmFqcRG/v/9iMzKXHGuTkya+pdIvTdprNoGsMM21I/Va5BDxI1d
PgDyBqq3JhYECzCFA+xjZ4glT+vpwZueAikxrOCUuj3c2bwQcoi4G2ZbOKjKV4BW7iX9s/zPG/9a
Y6TR8IIiMeeQaWE6M5IhuZ5Jses1jTCcGFE+7ilmjsbWDEWH6u2a2JzEEbFAwFunIJcB7H8rknx/
jqbiFZfjKyJXmabOQ74JSoKHIWbY6zMMNqYqyewKfkQWJz1z9zxPHsbdv7Af3VrZxqI18pxRIcOP
2Pa2iweK88JgWGOZME/D6uIBM6vkRKKxiFQgMBiVOObwgqG4hk1Ptj8ORI1CgAz2w7XNZKYxgpdQ
pILcldiVolGeBuPiG8GBTNkOn+zHioxG5117zwrbd4I7JmnFeTNTjmX8/jQl66zFCM6xfpk4xxHr
mntizrk9r0QgtVtcGgoAyKBY53h6dU2okt829RXKRuk48aSLsq/BoS1rgW/GrqJykxFG15eY1jXA
rn4D4dv1oe/n54LQRsIvPgooIEHJNH4wCU/mOSCB2T+tyDH14VJSdINQ7e+WIledsaQNH6qlyei/
9R0qgjr+pqYuwMFZIqCbhhhO2vZqnpiLzK6+TOLStJBe3XWyrAdtpvQTMxngXMPT7pDDzHwQVZeN
sh0Trw/Gj5YisVnbXOzcT0N0kSfajEZd5ojqISDqN1CkxKW5PYqGA3g2dSNIpTHJ6rUmdnbh0JeB
N/FFHw3ipupBNjITs9Tx7ty/E4k7pruCtd1Bcv25M6z4dSIrVYboYyswuniM6xdW0rOlr/NrkwFq
aiom/gRZ/CsyrlpuxR68TnpB7yD6qgzrTpHgmVBu+dstENd0y2MM0HOw+Op8JFYhY4DNsoTRV6cB
ehH35Tm+T/G8PKwBBumEbYDtbNDT7vszaOL+IDDN6ysJuj1GD3DGULHgNFT1L/k+TyEJVG8fEc5p
HvrIWMe8xxHjL97pE7dLQMDcxnf0/tWlv19wc7srmQ1UshiI3UxOtVlAiiLWRe0L0yBo+PI3pTE6
/cZy5UR3LisGjliuLbw4uZiATQzMF9sYGplxPBikXPrNt+FbcMznopZfxzzBvzsquZJDLjLwr7Gh
EMPywPb815LPqUiSgZbrPqbzq+wiVzvj18WkIPAgYg17BJtItqNOiDdicIgdIs9IzA95ZaIMcDsH
YE7sIT4pqnODE4kdIu4mLXd5H2uXr5eQ2cDGK5m0/RpSpsb+R//vtTpSG6qe/VJ07/nryfLDeUW6
UyqASJd3skUGz/KrIcVfOuPuxHyR/USHMnPi+cu5zGW33Gs5zz6L/a27e9Evok7+flcHwBqOQ8R9
tI6NHpFpmfUzDqVEBUEQT0R3vpZFeJo0mijR2hhWHaTOx4Dpqsa6EgwJXIgVxzDkTse7hucaVtFH
sJgiR860ArdLc2KF+kaOBaBGq3h4QWrCGj6VG8LgFWXzMcZFsbRZzJA96m7dvUt3Bx+xPLXG1Mqy
k5jdIKLI716mUwxokdjckzuoT5f4yeL80ovrNzKY9IMrWTnXIX2eoI+hKjz/sfuRyf2tY8OoseU0
Jay0UIkhFSjTqAb5Cro/FS/ImO7xKUGkH5A3TYUD5QuSJ3KBB/DxVPSDgNKBqDrZPJwElIY/Xoo8
Mp8MshdO+ZFikxfaBXMJvxdIun/5SCp6qfEDuZfuQtxBkxn6syCgxSGRLwr2i4tNdhCqq7fn9leY
FATWH/Ob2sWDTHIPBddH5onRvlXkUiEwe6bXJ8ITiPV8dd+qGABiGjxu7vDskg/kUytIKUrm8WXm
fDtRC+JonHCkQFlZRawB728u10DGXkE6SAdtkrOsHTEyLiSCluycNYLUo/gTWlmeEQ+OBgxw//tt
TBH9aTsojQcJAPvXL5KoicyomkfbN7KxaM3t1MgOsZClR2PpxhIaLc4qQvnTrpDsngFhYguwoA4z
DaFBTtxwgHfYD9px8ibvM/ozkPvR9M80pULZLKTSRHINJKUvMuCMZDnSJ+hf5fPwaaxm7EkPTZ+T
ahbTw2+rIaix6f3x28ldJpZMOHBFk/zUbdPENmPGtUjR042+jAyOIcjDx+6hOWlww5gOrNkDkAYv
BA3o0YUEO32GGgeZll1i2LLuaOk/Z06ecznGOpiDk8swtzqGECnWF0dvSenz8oDofyD2RIvEHjHz
0Vm2L8aGzHPbBy9SJxaxWAu0yb2j1N6z1LH9Nrtg2hvMB6yQJ0A244kx8cg+F2f2YQDjYsinN0u/
9yzKNQoc5mlyfpx6IEYwre6wwPBkolEl9rLYonV9ajsZl4T4700uDbODyorg8otcVnRu/0i9m5t7
4rOpfHgxouXtVRKcXLKCiFsrayVu3XsQORcqPtzUq5oDOMB+KIsboj547RCM1YkXG37Eb4xJ43LF
YTzN2PL3R7kqxYmES+3jPzLDQViJYImqWsmRZKBP8CnZR1RZMowo/MBR2Ig6i6ayv+xTrCpWaP99
0ijzhO48T79Gixfz9mNXrkY0khuKnGLA+VhHCbfI739bkwLED6iVpofkRUwXNIz4zu/BeQpweB2L
Q34xKK8BPWinorAsFMFtDH8FOrG2EhvCwmHtUJSEX4pwrx/R3MA01e7Ns8ZreRF4BPLA3SI9peBB
1+s+T9lsezoZdYKeJ6AL1hgdBs/gH9SLA9Ngve3FppCxqmu6nWC6bacvRLP4W2JaYHjKyn4IFI4p
hz10ArgKCoNzBLcbLOm9YXKodIuucS03rZhJDzT4/gF8eQnh0VLnXSw6oC+Gbq6JjQ0b64wzR8ty
vEXOvQzHihWaHuJQpDDMaexWTZm6/UY/dVgNyHaZ0p+mQyKZBSnBRZCVJZDJDQoUXpj6w79F1IRA
TgQTJcMYHWvAFLo2sjSo6fSAYFiLBAoFRBFLPVpKEgerJUcRdBbcvqy7lyxNUScpLqP4MMieBQWW
oQU1NstJrmvPe6PH4GPLc3GL1Yv3fEQcyiOzxm82EIT4phkzCotbYPZwKvJc+EacWPSQ3DW8hTPZ
5+nWR+IIEhBrDeULEM6SpyZuIsn/CTdSn/5J+YzV/wf44CPwbI5LblGdkUpCdd3BQsIecWpcieUf
QrCHpLh8nm5bAUFi0+LeM6iL7aJ5Ma2p+PPbbxpQsqZzGljrct3eBrcw2eHt5rjE0MeMGrGpnHTU
ujO7AOGxLloQtasx4YP2Vl0tNHv1UKe1IN/0g8OWKPq3eXOZCwAeDZiXOit0gooEUW8tBV+8Igsw
OXbg32A/H6tENlx+G/gFYvKUc/nfWooFCnxLrBGrgNztXY5ZD46mu4Q8d7d+h7lbOZAgoSZp4gS3
PWZJUQGAlHsw7y6PVTwzgcKX4mgn6FZoW0VO35gQmehvWKSRlJQCUksBp9+bNB3KA8ihWlA3gaS3
Nr0RAfsThHg0bf0zACLzGkQGMlTCikgoVPzWkRJQD8PBuWhKLMRI6Hy9xTFkrHPmTgjalwJuoPdH
RA11a9iYiXPISGyHoCPUqrJCMduBimRdynrFidvJ84HFCB9fICR8PlZrjfULKET7LqJNsvPbld2x
3w42SwZBwWOiVy3phYBiyAPBtjDzgFdhAEVeg1Grt5vuGOU7UMrL6RwIYhWGZ8iHDAynZNgBfsXX
yEhn5CQVVwYmwRMBHmm7b7e6etZaIK0LPdsR2K5YgwA5pNiPHkvL4tAH+Iv7H/pAzwF8V7lbvkaP
N6AXQfTFIeQmz9/udgoCwVWDjlzqFkqMTfBSsf1EfUEPi5CiSTkiSc5zQcs8aCzONO94w2Qp2+xx
d38eiSWbIb13wGHc331p49kKOMxzBPkr+0hWDAYmq+3+uR3Y1TbJuWNxRCxDnybrYwILpvjZAczw
gUlMajRRnQ5PR5wlCScBEzolHD3fxAr8IyVMxLaZtpEv4Z9GKGZyNpeglMhwEiFp4o11DiYdm+Zb
l4m+YCjfR6yFL+z/MPFfXz1CnsTfsNRHid/BuzUpYK0oSvFTjg4Bdt21sdQaKBjRGmdst+tYPgId
Axml0GmAo0IxOFa+6W2eq5IUWHhCAnRkkGoLvwlq+hfO1UmU2nZD3P9keGOifzfsHjRfa3NdCXyb
DLc1PC3iXORB4j69Fj88sgSnKLng1LUHuOurOw6cqHEW71ETOKB0/kseeAtzw2QxWeWKVcrwNANx
Aa4gFU+DxSPYhEhdWh6qK1UPNw2ZPqu2REJOjiv4+yc9R0B0scibALDmvor/waCtm8BIsWdj3rRA
05CPU5HPYr4DVSI+CSFbn8DWx2Kek2r0K6g9Ihx4TRrFsSq5uBwq73I+EfROImU1xIXscXcgQjKY
XrBsEMnX1qzNW4nB2Xf/IbIerSHRfXTOC+v2ZTo3vhGhf2Ts9ynle30U4DoXVYreeTjd2fnQiEwi
kboB4NZCVMOfYiATirtA04a4RAW4aEP8n5eT7IBJThoSU7gJdWXo4aysA83W37odYEao1vhuyHcG
9zhqa/r2bBJ1ySTVd7y9BVUsdOPYV5FDpSKxaUCQjrKHtPEQzMR5B43plnYx06OuLTAuAFBIGQzo
eDaNl81xsgaoN93vrS/NUFTJmmK/d8t9mII1B67G3vq0JCWeY23dpp8agAhzWj1cYBF9X9/Ne0SQ
R1kji0YkkwaTFkxgdSc5Oi/dLvfd/KUfu+5yivr46rMG1XXV6ddPf1EBErB+LBKXJ0QUlD1qbpKT
sTNN/zaIR3RzdlHw3RCrIN0yEAilHYhjQ8Fl/xXuSue9u/czauePGyFJol0rLgO51dR5UT+yXVFe
cCOpF9drQJ4AnHrodfHdSGJQV5DFhc28g8lhiwdIwXRqIJDFg7M3r1Wd5QSrApwp8JQCWHizmzc7
UPZHFBJlcDihPSp1NH75j5QhMmsPvyRVU3dzNJF7OMPhIEU+UP+6pD9IwisUwmpx2NHFApYVauko
vcLYV4eDcBKSquun7qFSC/HKZv700belaCaYcb+2ocB6dsjVr0yiOzFEcXyph/Ss3+V7dsNhGfzS
NWx83XVHDxQ00NUe4jymAtNmBpOPrhP0ufl7qESAsShmMPhQJc8PWVDgU+UARsvuASYASbHrkr7L
M37jp0Vk9uIb4l616deX8Z8OXFLnStrYuPKhIXLlhqvZdkXFMHwWwtxPH048VIHecJ35Cy6rKdk5
GGM3dNMF4ELkd3XIl80g6xOgBJXC7kU+ChZSzP9DcxB44C+COElU/7+Y/scPBZkRe/u1uGv7R9Iu
8AFERAEA8QGyE2F1R8KffXSc0x0T+mDIkQOqnCQrHqcMjUwOugfCWMAwwUZQDUivfn5H+PyZekPf
DHsgCzFnXpEE+fd9eu774u8gExRAmSQLr6MaU/krW7JuvTe5I33SBum2tENNTmQBPwztxUaPkLwy
iyUOaAYgKDMZgaLgvTIN3lEASfj4y6JzSxXjnFNeviZXUCXzjAww/PWMPJRJOmdc2I0MKHMapXOQ
z3aQkulN53RZ8QJTkjwYoni03Fo0Z+uyN5a/ucngWh9WbjRP+pT6oHXd5jqNuYnrXUeTLd1qGP9u
QKHG6at0HpQLEO1ynrum23KpcHUb3Hh4779ITpAKPPpBj7b7V9NQYWIcmiBxNFmvFHIQwIeU4PKV
zI+/b5BlHNigWN7QAOoyilrsl8y5JeYn5aLmucRbEBCAr1i51C3tSOrCuHYftmowQgqOa77blgQ/
RELL7G2sx6/6hJsY2eC0JD/BqPDTMZ1fWgluaDmSAiAXqvvVzZBWpAMuCp8qCTD1Afk3o/OwsdW3
n+bmOeiSmmKa+OfgkpRyM0UXsdvrR84NI2CSHnEudJfeJQY2gi1XoeC1DzfRi3XVHF+XVlCC+PJY
lyTLAfL6FnhERulPCiIjcgroHfqBv1UAoRJziKxphyR3cI1i9JgDI5Y/MH/IguFj6qxk4ZEjtYnI
EI00FU6/Mv3SSfaGhRwmaGAVOsOpfJJuUiIjnE+WZmN4nzwg+XtimJAdXy6jDv11SNCU2yDDgCl5
8qkmY0X6ZK6SsMiTZ76SK8JsJBXerdyn09rbU9uDeQXZ3uMnDev7djSMyDNUt2VzLXM3mkODgyxm
1noCLyVhuKL5jKnWlCOAzMO06nYXlid/Uezhvr1OiAD6vqjmLLlScnLUW59YaqmOYbx64sCoPWnD
UxLkllAAmu6iRMmWriicp6rPqobK98+tI+Eda8gZfQHiCxgXrGln9vZQSyjB+14i2p87CKg18JgV
T0xsffUJ+WnEnmgwm12ym2b06uD7N+c9KimkehG4RjUxrGT0cgrqVQxtO3U1FpV11BG3L6qoKyL1
6pMXozuoxXqf4vl5NZZdbv6RuKIvexZclPxPNGfBa4Pbo9EnlVisZ3Qm+ZMOh87awyKQgMYZTaQv
gzPAEbJOd8I4cWpLuYcHCo+7CC8cuNreaZfA+pbbksi6KGW+d1fn6+zwMO+M0ZN1355uZ9VeBjfH
9sFoaAE1stTFJoAGY0J/UxECcjANXFEFrBEtxsWbh9vA2ABIg3ueWkEG/9EHg3Ersn/ZSrJHUJ9R
x6Po4fTBOcTUtsf3ZbrsBBmui6R0CPoB7Q9f3wpIxybuJuEY+/sYkmnAI/kESvoii0qdP5lClFAT
NuaF4hkRn0i4R1ggSK67AlkBNm9uyGZgur6EwUhKqe1RHLgf2Nekp+I1PHGZ6jrHN8C7IQImXpJ4
IYTSkOgCrjYCZuKaZGgWwXnO3D1IF63C6anjnN4u4QNpiRAibxOqj3ky7/Edeqq1lxXQWb/AIinE
muTh5Qt0kjBTneX6JJ+J3G9Z0hCyuPClZeQ2Ubkt1fqrG/dN4xwq3DPvJtoR3XfEFaXhnjikDnFi
UzMvP/+heNkh61ZD6aGhb/4Yi/hwfgGtE5hV9U+iKZjm3ySITM+kaFAgy2MWDZdNJEVBAPIID5ci
jz6wC19ZAOIKoSCvFJBEPD2KhbGsbZ5lXVLlRe3ROwgziBhsUPep5Z3lhJvIeGIALd92t/ASy43a
RrDoOpzuGCt8xS0BHc4GGvFUjU38z+aL0Ge4/THgmcsbGrBxpTesRQTGSNBn59fA7lO6Lt40/ARc
c3iEVQCSC7xq7gLaLyheZDNQu58Onrkgn4I+87WGpXiSmOYSnZYQO9GFPcHFBjZ5FUj8Dgj+9LmJ
6zCn1TlPQxwO8UQu/Sy8L4lgriFSckWZ3pl6DVJaRCbKX4/+3UJ3XXyYiRGrTaZ/y/1oXuYjrdME
e/bBt9nHDho8TvRcP9I7EehNSnjJHR8wrJRGN7GKXmOJJpMUKgYiJg9tZD+vGH0zyYqTz/I+V98B
gTLB4i/Q0zV9WsM6D/+zYrIlFUN9ippphcZURQA3sRNeRlYICxIhsq/LUncwBeabiD7Fhwv+tz7t
OA0FkjsRMqRql2Rb69uhC1sj1Z6ICwT0Wgz2dldbQ9npbvJ1GSML7G9C5cc+NqC3R2wgijszmNFB
9r03vjXSAZATKdZSr7WcR+RR1D+ynC/4Rqz1J4LsqRyRlUi0YRJ+NPZ1SSDelbCoNSUPLoHkQ18P
InhaEZLxBgzq5OiGfM+WjxS3hm3HQya4JIli7ou8vZvJ5Ma65sSQG2B//iYEvtDAyGxsdE4mAr89
JO6v3lM6nfFhffP0Jb0Ju9fc2S4HFwEdQ9E75KWP2D6vUboZDdmujt42RAr6JC4RwgbaJRuKCKi4
21vcauwBmN1+xL25rKAppRJnZeMqqHJwmoEiDx9DspZAinMyrYGUrxT1sIYgrhiQxQwuDRiM1cEP
YcfIKYmKku4UgxBLJLLECwUNPjrWoE1pdx3wuF6q+5Ra/sSH5ysEFgM2kNXu/nR9Oa/8je3TrzsZ
FuAXMUWwEvzXiM/kc4mrSwgSO3giRjOPa3AGqOgEbffBypZY7I13mDqETLH5SXGWHJ4WuMIHCQGK
4FOAfTmhdxKBTlwXzi1ip7BUcAcUjoPsk5YsFvcxeKtjcBmLZCIY+5FZgpjzPHmA4OWSnJZ6Enii
SQlOq3NBL/SjoVhlZ90m6wzuOMAIi9YeuCJBNK05mJ3oWPkUzT6QKtvT6vXS2Q/5nF11ScUWY/Rf
E8YSrZ0w8+AvGknE/jKgCy/vZQZQ0YxHuQ1FA+MiRyG/XuuGBzdoSIanQ1xIVlaLKRRlzJS6pWXt
iS5g2ji33XYvS/W5u35RnYzNj1nWVN0l4SdDZVibscQfEvdGXJ1IU3ps0kn8xICtTPNIhh+iRj6m
Oa+DIEZsTvFr0Z7Ya4hm2AGp7mePC4242UiJZ4WlV0CIzWb66Y7lvItRhKqp+pBgiOVI+fwVxxGy
DaSPvFIOBiHvVNg6fX5B6UZ+KzXqqAGSY8eIIWrYMWuJiVG0TtcjjV9LF079YeMT1mMTO2iqKZWq
bBNt+2CcTEnlEtWOY7p8DzuFe3Sfd0hZqNw8orma+H2iXcWtzhbE2yBEoNSWT3PkFpasBXgkDTeE
FgFlQYkmR8vlqchkVVCaDcPMAm3wLfrqiNqku5G5/eOEhEl5p0tqhTlf03+Tn0kcFfkZCHy0FRro
jx6TKCfqFnUxECUsqphMYkqQdBqhoSk0LdROYpNig5MUr7IlnduWDbGQr18oeLd7uPdba2pSNcxd
kutYG4oVJdL2/UFeTlSCUOrUv/djgvpoDFrnPqgfUI9QBDK14cEJ2zrCy3uRtj62p4WT9Ks1xaI3
TtRZk6026jHBOIkRKSWnZ96pXbWu1lEBNoxtBl2JTDumGvkrBf8/5pCTSc/5CjAoweGK5nTQ0ZsC
yY9fBRSr7akFHoL9knJnOHEhVkxSrlLiOGSCoLT3535Mb9lZe8pfqAUu/X8h/sJePJ7Cp5N9xPQz
eBiE7FgMTCxB1lwI/gOeRFbwQQR7uj7ScxXLGB6XtV2qZ3At6JHC6MVuSVJBao5dp25Jzmd289LW
V/oMcEpzWFxbhGbgosYrRcmSZ8qUB/0F4Mt5o26Mjk3w+3CzVxYVqXhfIdwhuvObgwaQflMA++HF
OQWCVEULSSHt/N4GCVGTrR8NsZNi97oqifv/HL2CShD4GAE6E9h2TZcKGSce0+cQvNKjwS/Ue6Zn
Eq85gWsEdivEcaefggueSFLtwvfpwDBgslWtQnQwPBvbeUGmSJpszclLwFX7q/Crot+m5ygdiOhq
9yJvEmQZ8A2B32KuNqE61XUgBGBlhKnOiZvfoffQbZBc0NUh7XJEZ6jHHT0gb/n5KItPlg1KhVRe
dASvuhxEKCSRo8ZOAMe23ApfjKHC9f3aunuKsL4AdD6xfSS1nyD1tu7dQIqx9SnbApbzqnHJRCFJ
TkAKmyxkPFbmEF22cNFf2DaE3pmAOP6HFrBHMvmLu8e+dKVtGkFvLChJYMKvBpcls5oFJbZjjah5
9TGyiaIQX89Z3tK+Rmwj0BOn67XWYi2wsJB9nRRBQBI/NJ/lQgyklA7mRDXF0sadvXqnBUEXETFF
B4FwFvqdo4E/9Ax8BqgEVoP8COTU5O+zDJ6q64mFJtb1EcoBZAgrc4Uk3ovIpdRA+rKJtVpRYigi
BmucG0G0ih1nbA/iHunB2USiAmuactHAoJC6TaAh6h45Qlq2izWFjcIi+7hHXF9MOUzoKeXvf7dU
kmpAUoAwEH1kEpYefyVGftMTjo72T3IMSYjwkTwOLTcmN9pRdtwqxJSUXI5kwyOlIoOvJp344CSg
UzQUqbDytCzG8PG9Rfm0z3tEuLB+ThGnHZiEsT7l2dZ9TO3nvx6IPzKS6v4PuojITGbMI6qPmy5M
45S6U4oJ1SiExiRFQJ1J43OBJmnE9mEBPxsoTjJySzUPAsnK/cNRdQG1Jz0EKAK2f34JOQzs2xcn
HScGjQObooBoixnl9vgI3L9oH8i8gQlRRQIOMtw08BQhLWUgnQEym6EBJcK/lN0s0W29AVSd7PLi
tNR26hro3aQrky1TmubaF8daUOuZ/3ZaFEkoO57SRS2qu1ARvMjvfjpngpAMLFDdCnKYJfq5du5T
K3L8FGU+Oy65KOc1sBUV49G6I3MObjS4MWm1gVJqwvJDhujNbJES8IwSqGOUcuixSSY1baJMR50c
HdDRDGBhTTXr23kvHmMKUMjAoHc8maznn3LcphFxavk91ivzgET5F5WtwhcGs0cBWtTR8KDDh0AD
RuAY5jL6iOQQZGXm9ArVADafd1yMh7SFj+x0WsvagRpcjqizeuhjgFgg/QD8Ao5uqvswD4nL9hwI
xyDqFeY8gqNxcPoXT2HrgmmuhNEQAj06HZ69clFDr6JxERFAH/synqWEwzDpNxmQT0YxiXuq99st
N6bak4oRktEwNDFq1+ff7pLi2RyOsWyRkOQUQbZBGaOiEIg8mYfwhEqsFAPFeRA4obBeOPTtmh9D
GA3bHBUxMRWKUqJ3HB2xxvclOTtH3SOnixAu5cdvijZJB6kTh6qbqula2IaEjepulDq9un97Q9vm
E0Wkf33LOZKPgk/Rhu7QWGRn1NwOFj+sGjfqt/0OkMAVRlaHYk+uLaUbpAWcPFq+0W8k5kbhlCyQ
1Td64JGJBtEMVX4qesId15u2/l1ntdUFjQ32nnvHjpvC1dJhrjkV44+gB7cFgcDSo5gSx7s0F6hy
bc/KKNx171AVVIsscV91n15PkFkua1taVug1WTZb50684ga1nlvsb1fSDxozSl9n9uxESMr2u/Nu
yL1m67xLinn9FMAGejdJjFfbnV2Y3Wc/pTA4rJNL1A1vxp5ROcOTyDPyIE7DSh43XdMGl7A7q/ST
VYYtNO4SyBtb+8u82/MTZhx+w/4ZkvSb7ChH207eY9s/g2D9FCizXwJrk9YwpTraPaaGLIJ9b9ga
VtP2nGKz7xfaqSA0ch3ZBQOgY3pEYfqTevNzZdbRrGfhB1BzDPybDio1C3ykEk/f4dfHdg1m4hEH
CCcM6MVigZW7yILFTo+0dkalMwqc0VuPRqPNaISBzTEzrWcL/tCjQPvT5XQwML9TYv2//Pt9KX8w
nRrjm1/NL983UxP4U58/NH8Sqpn6/uwA8jJlozZD1wyXZpAr82u00b7ruokaGkrqcr3MtSEJY8C5
Bz2Hk540cUefCwzW32ZolkvSSnLtn9XvcvC7JB75y3k4F6QOXFaSAqe/Nncx/fXlYLPkRNPB70Bu
C7I4f2240YVvCtf4S94OJDX510xRd1P2gYJO3kwHwCp6cPAP5nA0/oy7rPHi+/owI0R0WPBIeLJI
b/ToIoFqb8GnV/0784k8gUOR/ehCnuwkhl0/6u0QOwcsdIRu4T09jViGpG4GQZioADl2KikP8BBR
bCe2vfyXrMappM5NJc9xNmO0Zlz3pXjomgewND7nfPngTrDXBTvRx6OAGjfNeSVc5hs9cZQSyGS0
2TibhnaczaZ0NKaHE4ahUzdoPQT8iIFVaHXs6psaccOO2CJiiYw2jqM2j5DDHYDn3KjNBWUcEtxo
qZXyPE/BxbfZXBX/MDee7Obk2NoeHB3K+URFBDN9qvBhQqd0QuaY3mVqwSOfQWt42PZ2yXdE7qpX
a+lxOyzml18aivrtozPu7Mq59fSv234x7/E++30hCcRbxop7DoiMnr8RscE27I62GJzA1H/Q9NvD
BsOMpPXHIF0Qe393VYqm7QBdrKoGVOjzKjo0foh6/ggCUUooosKeBuBLoGNQte9GABJK/Q3q07+O
mu7befTPpKftiqXVg5QymeOGjKmBGLci57Gv9mLTkQyWqt4sXzem55BgkrgR9TWF+/i4F7p/FCAl
+8cac9BuzK1hvV9tTj/1DYL+0p1SyeVRoj4+LhCrLmEl743RPAZxCnr7pnuePyzOGePPRqZ9XAqf
uUBnjeWWQMPOChKiTzFNqTtub4AX6ieTV2hP30HlEn4gonQP7XtFgImMfTeaYJ/SQfw6KqfHEH9r
jAtFJ4DDcbGdxaN2UG/SP85/dwd1Kkbws1459GEqx5U4JJDJxuYd65X9fcJ0GvyPo/NqTpvbwvAv
YkYViVvU6R3bNxowWAUJVdR+fR5l5pucnBTbwWLvtd5KH89uciuhehnxuI458gAAM3MmYDt+OW/6
XwAQcqtCSSsTbIrB0+Qnvx/4KEjbZPxP/RHJG9FtjXUGsRhr1XtMfGhS88Mhms3FmySZzW0C7f2r
3SYL0o5hUnSEmgiBSxMa9aMSU2rqijUAuM6cT2im5KLx32nGd7CCHUmdjy0FVgmiBg3HwPIgAoR4
RQL1PmgTMBcBpnGdoz8BenswacTIycQxIYaBhZhf7MWotBAKwVWwUTUoBeLMUW+MBwRkMLf1qKiQ
rCtQ2+G5VExiOuFjLGE3OKJDg9SfcpoY63Kpn16Go53r+W7nlBRKGaVuR2SPInMIcLTPZ/cQgzx7
A5MZQxiyPDLMPvO2M9hbNMXVMJlKjnQ+saFkMAzNxudS7VWWOKOTcEt7M+FQQfYeB7g5AqdAHdbB
WdsA3izrbKEeKsX8ZPYgGg272Dgk/fD3FAr5kJULZveoSqPZto7fGSkhk9GxLi0FUpMcG2YgD91+
TCINOjkTsEphamLNYm1kelcMHZc4bFxNjIGj9sigUkTP2wHGG9JjZnSnmmX+CZw3pQRQtHpeLUiv
2PTZr0UUR6QB8gDQ1GFocGxjMhFZvuYbuqG1x5nHTH7bt9mltHLbmmTq4DKqpdGmNyOwAaXuvMdY
ctHcsjbkyBx/xNBs6WxCxRb3xbQndZhliPa1XYb9YR8t+PDJFtCf16JnNj++1tJOegjH7pBcp3yd
TE5H8QAK5rslOb0zMzx2y+JMsEN4VBA7SnbJyzJdq2AZqqmQhJd7r54WJMcn1hUM/anDeqH4CZ5N
fBKvb0ok7t1ptPF9hQ8hNaflnLmq4KtP5rzl1vyBdD39bjTYsSqbhwy/YFOaqaLOQhGazQuMP6s3
7qIWySAR23Olnef3+ApZx/KJkP0yAtGICiFd2MLAWkNkvuPbBKG3ZFcN0SoW55VIV5KBKQuAQCvt
6cQeKDUPWOKdoLdVuG4UaYvsdyqbkLnqjAAIQvmY6NxXbqsfu2OoB/mGw4T8zuaTvcZSCxf79bFV
bBgsX/C+bLCb6an9Dv+K3xmy0L/gNNlHuykNqOUZ9kECD2XNYnRNLKbyuGdcNsiDbrQN4z/hSq/C
HNNtxPb+FiwFkvNjBWyPt/ZU7dotmCCD+mCLt5DNhx2Eq2FmRJE17ia8yRtyM+yaGZHHQyJ+yKvg
ZKd2Li8K8P1il03WrC1aP+/eTjJYJM0Mb6d7uZ+ezpFH8eGQZCB8uX3tZP2m/epKu4KhxoHOwF7a
EkknH0coTa7fcXwfI+sFrGA9X7LdHWqsKav2awK1SsBJYoJ0T0lhDRB32/FgZgTBE9DG+NuYQWLp
cAfEaXH2EkzDBEovomIXfGMUW8V2G5jT0VUysIoM8+SRfwNiv9RNypkJs+Hx1NS5VcR8Y82qdSui
bgET21M8HN7xqYsB2VkV6DVqPL/xWuJnOfsGM6ap741/fy3D1wbuRHL9jyVrdt2b08hUM0vMrLr9
1SeO0OxnxpAt8rtMw8a5XnKuw+wHxIP4Rsz3EEX+xNVFO2v3pGz4rOFrRbnyyQre26HNTiMRHEIE
wo60xFlmKv/xnFx2E92epR6fQsudCJxrZsqkhKBhj03eOhEKysz20ZNKFifeZFNfk3t4Ubaqo/0J
q/dBXBSn+jAdO9PWut1h0Tx/jtXD53aEHy6NAfB4hZxgqiPyHnPCCM0lw5XtmTDPOKXSgsFH+fps
C/Qquzyw1WE84bVFvORNlF8IIfJRQ8D2VDZCkZnKYm8V3TI6lRU3NTXU2+JLBm5sV1jYFhKSE33e
k9tHTt6KWKP8Mhiv03+UkhtN/CNYk1LAv+GifyEW2GFe20vbGeKQmpyeC18N4UQNeo1bVVvFSbyw
IwLTlRUBRX1t+b89UCExYRfSOSOqOwm5JzIFP6s2h7qmRHLVLEhYnZzBRn+t5Cb86kffRRWwkEgt
Pb7dtyt86UftR9lyJ+dujOL+NKXMYHzNLYHgCN98K9sYDUs793R2C6JXz829er4W+TE5vuWbZgXn
quVWmVh8p5SIZBrShwir/v8QKKbEi71CPYDEoE6tUFi/ejvFOYmUgKQijQzauYwqAaorYyjiLUP4
qAfMwnpMoKvMRaSaCQBM5rJU585M4Yext0Gfx88C8mj0r+ZPoiTqfYvnY95Wpg7TA7AHOKcb4ssF
4GWJv1UnIsw0JqPckM8hS6NGbgOrvl5b4cyQ+CY1Y/Jq+2jAeDozxKxwmSb2jKQ8iUpBWsutl+Ym
pT3A3iXWQAqdXpizc3QuzuLnHC+mTGPLpqQa7VN+TVJL/ElVrhfcitDaFjhwBtArO5P15z8jNzIq
HE/ror9KIjNSbETaDKOlJnzlLUPUhqOnTxAz93bzWvCjnDqJZsY6MKqnrcdEqw7kSzMVut6FRUfc
cu7o7sQB3QptQo9ZwjGBIkq5TS1h5a9QqhDhQ6cN1Dm1oAieYPaa9vFZqf5fcynWOcwhIptTBm/K
BydtEHEnWmnWdsKteGnRUEIjqEaeeiHae2xMS2ELGTQ5T79qCr38w/BAwkmmUMekEhqo8nHcJCho
Qr6vY5/4h6Sk1mGnlpEViJQ4jppt4kony+lCWusQ2Q+N3wGvxfWBdYdRssCXo9HcRHisthhHsifY
S0kkPzcpaHQwD2ebiQ+C18VopBTJLA/ZEXis/HGPYwQw6xnsNkpzKZ1rO203Ydg0mMcAT6bBXPMu
S9Jo5zY2kfQcPUdclySgiTXZTNgs6uVr3bkHNMBbuMMQzutZkIDm3keH4h1hfrXpVp9La4WP9Tqb
J15jj0ptD4UJbPV8DMborXTz9gLJyb1RiT1KTmMvuFVWiuonMSVmJ+Y6uid8wvIqu4MvPIGHm4Nz
CNYhn5PbFbgZxtJUvNPUvGKTRCUiuq399NGDjTpHZPWoB7n50WAE22EHZWXhTd7RMez2+N5i5zFK
HTCwmjHPByQ+Io3aRK5u6Y7dI9XF3O+R6AbfmHh/8vyHSdBBQYh5ZaQ0Ew8OyU6dGMsBcgfIyWcF
Y4lhAUPD109iS9jpf/iS+NsRpqWXQ16Dy2Pg4QTjb0ss6xlQpuIwhpiI8RGPTI2v0F4z/7ZWvUI6
Y0U2VanLekUPjoM9e/FXgaDiicfpxrHEv3O5Dsj0qRyCR633to73HzJOeaWPJf9GKmcC623jhp2a
/B9iX+qjDq3y7ICEPoAr1BuBdkVOCemZ0RC/KDlahbl4b0Un2M9KV8tYPL7Eeo7NATEI6/dkxyJA
w/gdMOseTpJVxOTfYIIQYJSMl/+UnafVzX8JWIZgfSI6A6Jj4QXZsVCmQaHajNz/KVqtRCK+5RWZ
nxro4h/8x9YqsH7B3p3Nd2KFVmkk6yVC5cUf/J9TOgzE7igowb8zMnwjpL0EDTf/fMB4CE2wAkxI
9sQEuAmtx5l7BtxitBPGUHqxtdn/CUs6U3kMluPzQeTTPHaWOSeGvIsdvlXrgt2bJFOQhHzc042z
Tx6/dQ1dCx/2HNFT4rDxHXnz/zcmjh7DURXkEAlqoG9ikOdfN9JqbJNz4+2wMfNMQUwupE2jA27F
7LfjNjB/hRw+4ncH/h6PgIyK/4b+r5/3k65IOgQoZVsBdfyIVjL/ZhalgVsiKj1jQIQDIlsR3yfB
jkFqKdTjqt/UDG8j1CooYWeOz8OLQMxRTv7qtQ6sifHd2/kS0vrEORZkNGyRS2n4j9rN79ohegYF
ZUXzGbeUCW+PcACe2dJ35R2X85mBhIuOUJEXagLkzojAzm+4QF5fyFgU9b2FCNVkf3HF5WgYUJe4
A47RPtlmTzA5RELYr7Of6vxZF/t+3R2z/Sn8EtkT/B2nCcyoagAmjCUe/3kB/V7+oJVG3IBtVCfI
3pEwtqA8QB5WWMDN4MvU+84C98M9XDgaHnRU8vhN3RmLNGr9VXgWqWifrOjgPSib9F4sqbBbQg2q
D+EgHfoDCGdwDWeAXBzm51hBxxwCDLcejUGMa8WcC7Q/ShCgHKT/I0mJDEV+rN6YmzR6/pQ7XPEH
ghXhAJWyBMojSuBxHubFo0488ihfcI4HSk9cAmoQR8xHWRtnKXfc8xlZd92/y+p3uajkHf1PTfr7
6v8UAq/1lpeM0M184fc8HRDzLyDrTsULxLEoEUW2AMWcgekB4428d7hAIayM0wBw+5jAzPCM2HQU
Jo70mUStQxrOSfmkf95Rd1m9aRhtzv2VkYEXOZS+RP04CC87S3/e3CCTMCF2a+dXQCUNteE0SRJd
I7OtDM33Bzr2qgjz7glv4N+7p4h28UcfVnxzNPhsbczTJydRYFwE8GCs//2AE0T7eCkiPEjdIFy+
hmUogHmYDBaEw0KcEAGf4ZuWqQa165S+STsLnRSAl9h2xDxQo6HTTW317505H8XIKiwsNhmZxEYC
fsB7E0ApsQJYUAUNoiJe6um8192XBoFeEQ0OG2qJwZ5FTxMdJtMPr4q0mKVW76/b8KCgQ0OYwPsb
Oe9nzswShGaFTeSXbaW24huaRmRJqe69LzHgA3pkhEykZHxJR65/yZN4B1wqGz0ocxwIWyh+a4Ij
jiAJpWNuALuHfAOnHQPSj84Zhhbmj6Fpumq/9ZO4Udfxn/oTRRDOvhteigkJ8kaNtIB5uiUbj+w+
KwejwSF0e/1yN8aAetBV0O6YdFA8ZSbxJwKqMshm1dBO6i6SaSg3htgCOpd64AczjJ3iKpPqETs0
6ryJVp0CBc71LyZvZnqWPmC9jmiIPQe+CmUgOtitmvKEdXIt4hj/wnQCUDZ8kXjT4qBjJcd/ePvc
3tiH5ePoAryEJ30dfShysFSuTxg/wp/IGtxIh2DzZn7G6glKMFpOxqRFaBpWtJqMw8W7pm7ISAl/
1GxupQEjhH6pUDXpNvOQJHNjmSISQvyYGsansReIt20a2dgniFcPWP1AVs/Dpd7IeJ3YdUWasgt3
2N2JBrmKCvQ1n/X/RICMKQDTccv2GbUHJhP9J11Kh8kJSaFNTf2RL5mvUThojw9etitRMBKmOnzg
K+gijuueS5q1h5i92qsSs/fHs+eUYFEx/fe3D3qad1sIK1jDgmSGyV7BwC3wrUxE7IuFnX1XqNCB
Kl8zNxBnlhbhLQuP0YD4s7125IcmuwhdeijJbtyVSz8DOhSvs4twgrC2brdRooMl4zhgah/l0yDS
ZxQmJkgGih/Z4szhl2K3eqBPQwM4st+Z3W6bw5lfT+FnXzb3pGjMV9fI2DmN4USG4xA1aCAlqBlV
drvd6mpZ1uaGkHT8o+fGGRzNiWu0Xsl2Upnq+zB9ewR6z57+9CJXt5LwTnGFOokFMrPodunVm9p9
0zjpSBjK1P1rtks6CtptCSN+75Z0wtNUwGJ7rGeLabHMZ4sXNTuPZFWQWJ9YzZq8PnhMlfQtUK7B
IQ+YaOvxTMa5M6Utw5jmkIMmLKlKWMfLYpnhF4lCpxVLxVocGBEaHNUFt4TbhUYnVZ8/gBAIPoi5
WX7KTxUMDZEuaSsS0D6zAiy6M04MXMLIhrDHoAcJ4I7BdOxRGjry7A0E0fgncY1xFDN6oDQ6wumM
VPjxTW9TPhaj8kpnNqcln53pCb5en9cktHIKPFNmzMIMe5cqIXY7kB3oVLrgKUjXCQDjY7KXISRl
MPiNcbGWiIRU3nfkPd+O4fjFcvYRq2ATw0uDR00qHUk2TMYfq3rQ/SiK3mwYueYpVHAERs/y3N26
TfrN8cmq15DbiRmTHz3dbQ7hyGgarM/8JaYMZPGBw2kK1UvsQYBQiMEM0hrvIdqlyosAm0iNyRwy
gYnwrdGiQ3VXJqA4/wUPFldOZk7kRDcVhsN8OQXrrey3uA4a8kznrObs6MlGBX5GNXH7pEZUrgG2
+VWBLJvDe2DLn4XG9Ku8gXSn33hKEuA+HLgB0lxvELzks+LjKfXiu2cvnS5LRHqVm6sgJnz/plfx
7NvltfoevTKAAboRprRxACPlIEWUWNH+sQBXkP9ej9mCV7+u7TKw+aJnCwB13j4AHcDTtRs9aWJx
+AJi2sMHigXJvt02P7NLtaNxweeo3KJbhdloeQMytYxPC52i3JhkDlEbmnoscvN+T7YBccQkWTCw
Ub02z9f1ecrGsvUPFT3Nxzc9YvWansEa5hfX27pCZvu/Ua3rRlfWZ2SqPaK1weYZOcBqOF0K0tWg
rwl6fxJouRmsYnejJxRYYNTB9ddxXs+2yvW90C7hEqiFB2fUXHCLvPcUMyB8e0a/s2cn2/Lz9RXC
UAhW8Uh67u7g4yIEACcYEMzcsgeIEK0HdC7Ul3LTmoRmvQ+TRbNp9vLls8p2nL3IIpF9PhAkAFrI
Fy5vtu7wbcp/yCCyxtAI+aiJyjbiYqNwy0rzDhkOOvFRXonOE9SdPZ6nLDs15In7y8jmPJA9RCfl
etQmsqyjp8P01507GJIBaG8z00xKzVOr8FS6sYRdjmqA2JXPqiwuPKd85pLHGjyjhPBi2S/5QLwz
Ps5nhVMI3gj0gPW2oq4Zv1BqzpJjQIKmX1lhuJa4WHqVEN01vxmp459EpNRly7ZygbDebysg0iRw
hvasaiYfSqQdimGAryRwqOoUSlOhJ37Y8JQKNZ2f47+4BrZIQVk5nMbPHn4OfNgQkv5DWr6Tluak
305KYPxTwq9jBCHzuAdtPPNnBiRSX5Xm9uTevNyqtxHU/TdV1JoZEVfCBo33K7XUaoXgj99MJjsG
Gj6oHpiyunz3cxH7LsEwoZELji/glSxIJYeqQO7PQcMQy5hAhABaNDI8wEZjkzRnSTX896rpVvp7
JfBbnErIVZDnf1yhdWayw5zL/52k7sd3cUqOemhsAOhb0dDLBsLtMjSAvgpUdoXXRZ5QmPJPlfA7
LuoRKymX+ZgNx3Hz1k+JuhYUM0E4pxojA0nQGGo6rOnEFEFaEhxFRhTSZ5cYYhUmBGoTXf8boMGJ
1GapLiUvdz/mMCTr+iKC0LPwHUroKpr66tXAl5RjwVNqW1YXOGCmqEhijuim+vuEv5/WmBJdzgLc
A/Ava38pkvrDMEXoAc7M1z5Fe3YMt1BSIbLZLa+ui6l5zN6YEPQRrJWcmxxHLDcqODBa6piJeF/v
4KuUXbCXiV0qnsEaxpgYmtuwHjVPw1kcf4EFi4Nxtgge+Q1FPuTiavqbMvSM2XBcNzPWYIKB0DRR
pLfimUw2nRP85j8Ul0B2zVwwAmzOZDp44VojmQI50fWvXCtL6gXhEbj/uFa5W/JFKDvvA6c4eC7x
kX/lgnGsSudNTbPU6EtVEqdQtpq0rJKjiA0RmV15mGIACeaDyFy2DYkvIGVKt8YyXUq+aNtE/8Mm
1bktOyKnlhMi80JjJ3tau/BRJuOagJgBCYt/STii+LqKbP42H6ZtbJeO5/HwQxhMWSY4PRwe6sWB
+JexGSmjdLp/dIxosS2HC84ugTjCYbqRpg6Frng8cwJsQftxkM5IllhyqgfAK5SU+E4PmEnCJwc2
bnQStWtXmHkqlxqHkk4MENsGPbHDD5KlRrdomqU98khNkzzd+YrXve9ME4wezBGaMmoPWfeGGUG5
YytFiR3mfyEGn81Ho4mvOVlwyKH+ImafO43PQHY9TkUuUn4RM2KLTwKsl38CNDEyYFq5HMwob6iA
YYwhr9iHcRtDEWI1m56qxaA5qGk6oBSEs0SdxG7J8gptAmDB2MM6IP+UdnBVDhpon92jKbeHwkuQ
C9aOVlElNC9iYwrRR6cS2cmc0Dh020WaLdKcKgL4RE5KM/vsJJ9WOSro2VDRypoqA7rP7fp4cVfZ
Ce1Q/mJMzKycSbktoyUflY8nQFOQuEC0EGSHTyUkSTmYhTqnuNcTV4uZ3EymYFlhOLepxRU+O+HK
d5YqdaSSyNxAIGIydMcngedByccnK9etjCx++tXzBS1ZEg9CRSPyAqQgVkdmWuxOfjBWxk9ih9rx
shtLw3kM83UMOU34HgB3983XApddriW6Vj1KpzvI92QTzqya51Q5p1OHNwV/kYudJ5e1vscCtm7O
/A9vFZ6sEp66+/+rP8yd/LGE1NHWTpkbULoPC1kea3XGnxMDxk9EMBO7ajf0dAAc8COXNj/yRFKd
Qr8IMkJubB7Thv8ES5heGmWB1lLIfjBP8gcK7lxKayJjfKwA79F/MDRhgcCwAFzDH2Vj5qnjRuaR
433MjZiOvI7CeDXMN/SFQPDB6+UiJ60Riy7EX5XaPHu8CbLG0SYWz36H+haPMJRfv2y0ZflZMeLB
gFYkp6UKL505G7bcalyc9EJVlQfhg5dYBt+svIT+M/WAsEAdXHZifqLo6Fq/cPOqTLREWuQ88fTp
WBj5pQ0Mcf9xP2C7cHX8Zg+lTYD8FfvfB1JaM7m+Qmkfow4nq5JYwMTmyuLiwAqEvqLiBkmt5v9H
1cN5h242ZdpEaMh7b+JwG/Stw5XDPQROz4+TcqNXDipBOGG5Rxnt8L7lVecFluHNGoO3XPzaTISl
HC1rbrhuxf7Gwz5M5gF7JQ5cn0fJGt8TmYuCkK2ZqPH2Dvo+nrOZnUtI/+agUEApVC7yk2owecAz
3OHQF1uSvUPVjCQrkWze2rTThpARWA+5ihRzAtvIMcjjL0IzG7jQ6M19p3fuJ8qd+ZMTxCFk/RFX
r1t87uoqEVySmZ9rf+fTIhEFje0RX6PBHAjjnifPdj5SQP2ifrb3nEbIzOWdMX7lE2C0OX+cY7SQ
rD8OV+rlMMPpSFAoXp8swXR5qNGHE97c0otuKFdwONywPNIFh9PYfsnHQjlKXSzoD8KO3KZRmkr1
6v5+bT6YI5Fao/TgvYo2/pudPJ6yvY/M1FhdjaS5dBAEg/vCYJW0e3I5MHv2CzrdcehTjqYrnlDx
wHPykIe6RknKq8eXisdDubOvcbXw44fK3dxucpspOxJMmTvkKiE4RHRq6nflOr3yVtf564EhEtOD
Mes6MFKeWSmpFgUKq3h4QNRwMr9M8XyMOysqieiyh6d/jUh35B/9pT55tyIAfndW+jugplzwXou+
eHqYbjnyy876HJmPvxjDOwZpAQn458h+yUne/Ey4uIioAmrmZi9J6mPnI6GPVpzxRJlNR9EtX9Oo
u7ry6vILwGgdCUEoAuggkCyeTz6wXrClmunnWP6g1eXcqbZ8jHLGhLfnR7rA+MvtMYHNml1U7Ff/
r3eo/wcz3BMxrX9V8Br7K/GpFnPG9O6HQkh2h/S3KExh1RxegKaP2EVsC2DH6cVXzyvAxUbHGg2S
Smvn/br4zqkT8B1Uz7BLHEmf6RP8TYa5/QYuooSmOGl/SH8mC92lBhhsT8QsaYz77kqLFsAZOqE3
vOu44mC6UOZwYrFe0dfF6DFuFuqFBh3IRj+1WT0bDBCYdXTz84DAROAgWxFx/ze0DRyFnIMJwtuU
Yqk52CFbLzVIbCV8uOL7E5kAi+Mo9x+AfRMqPVvS2dSS3XcT8HejKW7HXiq+Snq0QXSRD3+LUzv4
TkBaERKPn5LDl30oG/8d7QOpk/S/KkscHL7qcU8kpevIzpXCXMACTi0gTgqieDEpyJJZxLFPzEz0
3M2hhjuVxma+G4zjF+Q5Lx/i76kNLctehJ46cesNAy8rMS8B2xIIbHkYQU4s26zdlflmQ0chV27Q
aUB0U1rJls5uhYJFvXD2ox/n2Mf6hZ4hRfyhQj2jO+E4JA+FL4bUC3Qdh9eDxZbNi7VcoUIIEdJg
dbcgYkBGfZhvuDTwMMAz4/IflrzOfFA+Ok2cKgq/HUR7+sC4z5dK7KGO/UIxUuFaPSSFWWFfaQ8y
IXZ8Vr6syYJLCzE81jMSFR7Yv7pb+SGxoPrlFdArtwKpkL9TMsLyrd8t2cEHR18RaKBxeJi+jVTY
0u8kjwAyYcRWLV8y/enhU57g8ot823xWWvYXSdjWVZwqORmwoAE89G+HS2y89ypXh/icHNkQc2FL
qyf5DyF4sbUJmfIGq58eaiI2xLXElSafJtP/cj6Mtl7JjAPZE1vtsrkgB2Jva0tTYOlgAC+J5mTr
4SjAwpd9K8UaeYzyS525sMbb3mEwWbxKap6XBAmE/q5DVs0thnzhvZQKoqI34X1WOBX6e2hhTDq5
oW1njFS5IYm8woHupQd8ziZHMBy8PKJ+FC+4HeEon2WZHwij+u9BG8/ZYyrfKtHIJpH1irf+FlFY
5vGzcsWlsZl50ev0Ulymf+mg7JOG+OwuvrVQhRi7BOeNOD3cFZay6L5y9GfIiLjEQFccoF92lt6a
HKUNPW/bGXYa47WdrBKHLsZNY8WXdlWvK5fSX5vhHtckYU3jqkWduIbhVT2MP8+8+PyymRcQ6ybO
sMboOF+We+408Avhp8lnDk+09jOPPJ3TDU/O6ERPUDiZ5/+lX9zQVQWLFu/p9mN7mcFKIT+kNEhb
cC+W+kpSPHUXq1iiuYkn3oxbOQ340hjUy/NY30m+/pEZh6N5yJeCC2HOb9HeEY5DOiCBSiYXTxQx
MV6zlLFBBd4b47xmo+FgktStbcT7fdqfEM9F3WiBQswlDUeEVgIhdThtKxhBMLxmhYJmnXcuZxRn
wyLjSEb5gClgoygdnfcgsoivNNELppc8OqpITBPMIz6hum9T8B06GitWbylDv8EKo24VGlVieyLT
BQTQDcN5Kf8QYvWvM0KXbLDjcvMRjhXgD3nhxap7CtDACjNuvhcKZwZrJ7Ar47FrZXfyHQeM/ahY
xBTIDD74EhfrVNoD2ctMyjKJDKaIsGDqNc1So+KOTEGvoiCEfsTAJAe+g8Qg/g4LZLFH5+9rzOF2
dhk+8x52EtKoPX5Cox08/b2DKuj3wAr9WseKdBfpUFvvkwVW+zM1XD/K34BwD16kNVV9rSLdWpfN
8qXYyh55gz8zqnFKQH6NCoJ+h5MG4NTNFcQKZJVlsLXTdRXQc0fpkckgAcoq2rI3TH4HXIEQCvRH
fHYf1sqMLumFxJSuiktR2fgYOJgzeoRn8hNgrsCXzL6BlQ8fFhfHvHxqHiPS7Bt2IbWpCoJnHp1H
0CTiYKUnCB/kuVducjGwxTOYMygS98kOxW/7iyYQzQ4aHsEUgTGF2Q8nqdI9J94AfpF605+EeB9S
ycw38rjv8NwuY3aOal5DX3rZkuWrZYvBa8ZAcOLuqdcqQxh/nSdqT2PTSSHYklZ6flA9SLkD4N6K
o1PH9r5j9LIIsbJqa7JmJOYE5eBE3ZcsC+z2fOWSzxHw3yDM5qpRgJtrYL3P5rWbxCS4KNeAQfIY
ryt5lLEjU//eMCkTNPiyNyvDwCXMO9HfzNBLtMT+jtG/E5ux8rOEeJ1w63bb/pD94aLRvpS/7PDe
UVdkeFglLOfgvWBLOpPo6nWGvV66xj8wtvW3+v2qlh07dU5OrLzR86Oc3lrWOe1bFpboUybjFW2G
TuxA/WiK2d+n2Mckg8nsk63hhKfuMDPki/+lOdimZ3/MR8F7Lf5vk6zJpoxAzebg3BIyxA1I2pSc
rGgFqyf9UkFX4dpBKE02wstmYKeFdj11uRKj0wQQGS4Qw+Zv+1m2YNovncd5y/wwAWF9DKCnYPQv
8drJ/5e+4fMrsiyNl95bX2IA46mpN+FhQvLDKiO+SvAKn9vGApeUtBETBI/WZURIMeuQoi+muYvr
h+EondDdorhsxKy3nyWNSdONIFrRFl2bNeojSfe2Ejc+AE+jgbRD633O7sORCFCq9baf7cR8Xcl6
s31LnlqxU7EqzJFIG+0l+eVdDzO8QjrLHXZ43dTfAqH6Pr3WvwWtj9gMMUCuVPiqeXKrGFnamSOi
07VJc0AEUjqAnd+BZ4PqEjfvyYvJH0p1/au3UeWAiJWuHpnej/z7Ey1af1dAGGKsHw4qzTxeeRMX
AGYRScyX6T7ARz8K1J/CdzBdyZCEJ6R5yfwszOzXFTgphaLHiOTKi/bISo0Ed6mcZnsGidcS1h+U
eVN/vTbS34QQ0OROLZaRAatAvhFRx5SKdGmraB5O5PoSnRTRLHYg5rOFYIuhof6NLYHQJ82ab+XU
/04pw8UU1s1drgjy0lojzRdx9Pi4aDOgTFm0AhTWyL+W8rd24uYmZ+SkwAUizmJlwYeJku06AeHQ
6bsn3zM7qs8oXWu6BUnVYwZV0M7Xt/KS3IpfpA/dvF5+qLgyAWmxPLDnW4KNSG1M+2Jmughfk0WC
Qd0BkZMxcLPDJmRfDF5zY0AtHt1N8bftF6xxQRQEig1VIC8oIt5rBWFS4hFfTkJbPOiU6rL+yqRr
jOg/Cmcd+zpNLkfWa8kbFlgovoDIGVPgVxpLGz3QL6J1BzskdWHXr3LQfn080+baT7DLVmT0cY0v
EWeVDJ5baglW2RffwQGHqCl8JwgLWFvQO8RHjZFkH9/jP90EfgLIePEAkxERxvNqPdNQRChEjsDY
l/wDSpKsnvxlu3ZYDdGpXFgT/xB0FrZyra6JaAf2a1vvGTPfVrrFpMBQR2rPgTgQ2SBJ5DHu/8xU
Tg0h0drZL5Fjmok8r0B4icGW5Uz/7jBjBPwFsBMvOsscupa+4htRfWEUoUYdz/lNc3i1c/51rYNx
A+v2bLpoKPWoLyhm3xsECCdlC2ryDbnGs2nyEko0oxhoU+PlG1Myjy1H4ZjhQ8HeibxBIGvaUfCX
PsLBhf8HlwArB9L2o+XMX2qFM9aj75QdX1vg4LqJj/XgW2J8mgIrAw8QGNEZ2AKQFocoQ/xmrZPe
lsoOSdGjX7FFLWpO3l7G6EkXX5sdVOAvOM5hHk6+W+AH4SvA6NjHmyFiB2JTyMw74fdm5kjt6Kmc
vE2JQ4Ts8+6gS5sqcngF3teX75LVyPfzhYAlX5e35H2cNixhTiAcmT6MfFPtBErMBCtSzqBfxfHV
7qqph9SpJT9LcAkJIIoS6uP1gxMljz2oACQTn6/RPIPaZOzogymAGUGJQWbVdCsKjkrSCmJ+XCAJ
GjMLNamMVhyTfLXQGeCCE8jQ+w8kaABEcVMe0ray3oMn6xtG7dC3ENpPzsiS7qyixZLXb3yEERpd
sPaSwOdUB5nKqlOxFxflUnR6Ygg2sV04NYDI2V/LX/K26Ezkba9oRX4LCknm6n1CdUXv1AJP8jzZ
Bq31juzqOTXQcjNgoIifHDSkp9B2wrJBr8dQ+SN0tEY1mUvmthkdWAnXBHx4uCT4VGSRoPqJzXRf
PEMedbTqfW7j7minBp9QgFCYLAt99dpPve7ePzP4WhXBh/GWzgUGEklcKsDr7YlzEVV7SDTb/v3a
cjwqDypVqZd7mdmPOpZjVZh8Gzdb97sp4zpgr7ZKUagjOB/fy1HnaAdR9oSy2USyPUxMFaZhoXFT
uT4SepvkcMAujIHw49vwONsMCMZqgj1M/TfhvlxM9u2XZug7bcY5lK5TdCbAlE5zjyDFHeH8Wupj
FugcDYSAPJqHOFoLTyQ9LYXkLh9N5zRs501ji0hhGbZLfk3RzbgyA2QiO5XuuRN53nAqwFgo7XCI
Hxt09ojhSyQYHBikaYbEQnSL/rPGkhEWVxifivd24TEq+QjZuH+ZB3LRmRHIxVevIjc1+FLanR5b
2ib8Q2VGS2+YgBBDJ2HBguEbmWwtWbZgo8f+HsrUZu6Sc6Tb4IH6zNIP+fOjetIdnDlJA0wXF/Um
FwdQC1m2E335AtoINgyETAIdEy67M0pf2SzfpBH6SxZ09mtWoPTUT/GGoD9ipHY4TwTq0vGLYDDE
gYUaVNzhwq9/oEhml8+J2EYQJ7cFRAdO3DEj5+tkre5gvBRT7pxkoZ1CBHbMWq8dpd/ITFktJQuc
IHf8g3TPf4Qr0CObQs+ojNcQUSgwIkh4dQd1636Absl2YM56mylRkHiRIhsgnL2MwRmx4YEnDR0G
HHd21FB2/iPpzJoUxYIo/IuIYJHtVWVT3JdSXwwtS0BAZAd//Xz0RFTMdFdXIVzuknnynJOrlzLv
SwcJy9DDGPwD0HzeONEq2bz/wNEyauIX00fCPxjM6H6F88YNY62hqmHS6Xea6FbBp3ws+V7O4x04
P/TxH1LHbg2CWTm9E985EakzYda9etEoyuNYEmagpy+WJfwHdFHEGFjvoDPD1mkMVKr9xOS22Pe7
Q2oSLnYArYjpX+2CGNOA0HsXbHWgTYGFXrcStHiPqJhQMxv6P4+hAepfBhM5Ph/QAdzBAbowQ16z
VqQrKsw1i4QiovHZUCc3JxJbP1oHZPENbhoLjnFoUUw61oulHpgDQPuEmdnaPFLjZmjB3GIkeZYS
LwFlK0zpjfFImCgyTbEd3GDBdXWHsne/N59A/2QdBLpq5qQ2MdkGfJ929nEzCBhTzF8gv4E4YWEH
1KfCBLJwzwNAIl0RJeSgnowSAMU61knNeAkVbgCGMP1tJiTroo9xp4xp85jQA5ZEs4l3TG9qcNrs
tTE4xVaI/MNhvEE7excJEszgExOchGM4Vo7VjdO89MHxwPt4G3ACX5d2RwUcFvwUTX6Ed4Lfbrpf
WGsIeSQZH/roLuhOi1UmBU7JLmfa5vjiWFh0B2SD6lmFSNwQ+W9MHxy9Hujs+Ct75XxYoPCMEAkj
5tol2IdOy6O6poABjMMm8SPh+eaWu9xFSQ+ymxywk5iVd1pxACM7I9XJmRl/gM86p8IhglAl4/Tz
Wx2YTFMDBRP0XbpqWBX1vkMsDl4Co8iG3YGNL65P5IjFAqQ0OmkrahuQGRzIADpnWcQvAphr0OGB
3aeaPbo6wj/VKHoBJ8m3pDFke/3dFcIHrkQFpe32ProrZ7xKOlgsA+Upxt6D377aAXr2TbkDf75y
TfBnzCKoSkH4g//gELUmHHcOyesyAcsIfMZkx64RrXQWdLwypxWFUFKFokB31kzhjEhYcH1wyvCE
eE0qC3mTQQ0QSWseaC3KsARlP+BbZIGkQSq6now5bzPfSQfq5pENgh/hGJG5sE6Tj8+4vC7CvhG2
FHVBZ7Q7cZG2ZC3FcEz/AhAesuqVnDsg8DxT0br9T59bVwnwyp5UHztHPfkvlFYOhkFbdKBGFwS8
aBc17ulLhEtrkq/lxxVm4aK/0zs1X8Urrk5AjjCG0/sRxhbLp97VI1dBTPsHF3NyXbhqBV28nNFJ
zSr30NJY5bqXz9FmEL7BRvQSTCUm3eJ1uc4haM2UmWFTydC2vVu6CAaI8Unrrnfa7DyoJzArF0D7
j/fkpodY8SmHeo6/CXQV2LfKOZ7eNHI1CqXb5MCcPxJe0PB6HK2ZMKGDZ+GUqe5z+K2gTb0FxObE
DX/YkuyBqMfC+m1B18RfS5xzf0wAm5VlUmqLD+CbeEMCQ3jp1aHZOuF8/K/fetURaCCPu+hQomRH
ASnezIZ685EqIQhw5hXPYovFzgZvXTs+SybsNO6JiUNzger8IT235Ulyx4/Ngk+q4O1F1GjJHJau
YRXRoZKn8TH06nTeYCWpOLF+lj8/8nUehGfpvR0qxg25+LG+ToeKBk1oOKGSTUilBj2mQyFZoDrD
9ofFAN5YwZgtJR55wQ5fnfeMSJE25I7wCO68jxmUP9avCUazQwblfhxIe2xI0eSpAj9vsLiALWVd
6fO9gHBRH4Q7m0NGNe/36xrE9ageVD9bqrvnKN6zlPHEolKXLkj/kCGyWrFe6p1MturITqMziwCy
85We6+VOgskO/f9P02edfMq1FXcRIdmq4RtOFVSNpxewDgsEGyZshVffM6RY7QDEejNXCY0oHNPD
FuyFFJQChYNTC4Tod4slow4owUtWXRXQH3j9l0hbdep9s6G+LIbUxtYA6YPELYOo12zzK0qRkM16
H84/y3wALXCjO3D+t9RqwjXlgraeNYlbM81URDjyJVvJ98ErnHL9QHigMmGYHuTAPHelWyctvkfQ
ejjUYTps1aIxg6AtusEqaTeMN4csBY98Pax6X8VpH1Y1EhJX3QrbF+cZ1uUe/sa0H8QrKBpXeP77
7eo9qDcH1jTJn+K+Mfuxr5y7hHGTwWnLJlKOQIhzlHdImCCLLj9zhOzJk7T0/WRzOwRO/Rf0i3rB
SxwAYVqdYjUHfs6hP26GbI7BHgAG4Vi21EtpwKMsP5TyyKoAydAccd7jRX5AbIC8AEEHE8CBzL3k
NAT+iX1pbkJGWXG1WeTIv9v0Y78gjEykbfeDPMfSCFdZMutuD9PsVC61W+0Ef8VqGx6R+mN7iPe4
1cNN/Hmd2G/H4GnrbKMMxJ6MM/2JodPFhMAoO8RScDfhps+LQW9KJYKOZbxnjrxbN1uy3kY+zmwR
UA71M2Gd5w510NGc1GTwgrjSxqriqcObcqtXxZKu0mc46wZkrCmlDEZ52DYI+j5/5ao4YF9+T+3O
+eKGQK/leX3Xejxp2YbqtVT7SvH7YS5g30JTOaqcIrJSmwJv777QMukntZxGbxoVv3yhhIIIqND6
Daf5mRpWSU+fckcNFVr37LptCFfd2hPtSHep1yszYARjXtCBidD0h8Az/uHeDtG02ZT71q5z3AUU
a/RDkRrzyRm8MkGApxTs6Y7INybytBcmxvz2uuEyvQwt4nIYwHhObps5c40kKFuQnSlLUvjFl7Zx
xJR7tIWUn2tb8z4wzu89NpIo5lbww16fGXn8FYAQXgtsFcrdI7QtIb4w8MiVlQxYpU511fm6byK2
i8LkRJvKPO0w2YSRGOKRkRNw40eBNt5qVDcjjMN8RljGuDx8hrTlg1VUOpF+ZWI8sk7CaNXLIIO6
PQCxLx5MgmInpwkhcp6PNSARFvZoOWIVnXn9Rh07CVcS5xoqzrFALvA78nI4+bplQuz8yDeJVCaL
oVDaFZ45nMnqSsUAHJSod5jjr8fXY7u7YiIGokP3vtF68MtpdoHVo3aPVyw+DDA/dkbV7xDokz6b
9Oq0Whe75GFQurjQu53H495RP8MfiyY5FyBWglbyhTqNUQPUadwrIdbRPEQsD3e0IH3oxZSdMIVj
09q8ydgnCXjbb8NHPQxH29TKJsLSA/RL3uTL67HzW0TCsT9CnPQsX178fFEutLQ/yhlWfX6DRxJc
++Ac72f4XSTIqVpH80aQ/fiBX/1Z0rUit7+ZFWv+R1mJLfjcE3xMXyJRkuDuc8CoC4po7PaNVX4O
oTaTavs9l7ZINVs0PcbZUJZXJh2a55ddebmD8Jr6TqivJJjTlR3hTdqbp88eHUPSzyNCaWNuHD97
ahPlX741s7ECrpOPRa+Y1wTTLnAdktSAgoKFxJ8sLdoUvZ/JdrJKg2dLVk6rOU7UzFPhiyz4BwMH
Pfp0kpi2nsToopxSaTnAif6d8fGhaL8qL0KaX/6K1BfwaaWUCse1cdD7/SLtLjunpqJRUlMiQcUO
FuwcN9K/V+Zmf8o97R3euCpZXYXKBWcIzgvcOjZ9Pq5w46CBHjErFDhQQbwSQx/nDPkoUkFGEQfY
A1S6ZWIX64Z9nhowXgHQk1VbgFF5fhfc0AQfv02zLS41SJ4V7OIVZ1nhcviOCPBYiqODBDKeAPgt
WE51bMkD995pYXZEdn2gg3Z5Ue/RobRhUoYRrk2TWh7GrlxkG6ECl6F09AHzSLZf0x1FizZ1lWDe
LhMw+Hm2DVFpzapdvWTqFQ+VKnfi2hQrk7Upo0YaI2UUKe1CtK4DWwdq4nHoBkT2zo4MMk7gyyvD
OuDQseu1XnX/NA9wwCCaq6EtLLPeKQhBDT9NlhX8Q7hiBREkICEKnWEw8XBmGXI0wvakIjQ8ND8k
0nhAWzamJ9FCFXzMQian2OGKGZNvG/QGc34Ou0X5wCKi1AsRo3VfvxG4MCc4DU5B6DGENfdiDelo
jM8BLzuyNIRDKTkVxJTGHqAWtOV0/KQKZr3qZaIt6j+DAJ2NroPdGmqOAP2H+isNosq5Xq/fO7Ck
98okhhy5muEPW0Y+M39yLkhLIDQslOAhtM2ACut8MANpdjk59Wqw+WVPhT2a+ym2Fbk2za5QGi4C
mN9NXBhrrsq/yl79tnQKJkDLwMU66LWTIWck+KT/ObbAzy8tGSmkrSVtm0HBJiO8MF7ZoYVXV85b
OmNT2gvHoXHhQE4PzOEZz1JSwwopVgMDQFUcf39EKnqU2+m6WmMVc2YsgNaaj1dhb1qtXp9pdZeS
TQXcSSfQF1qax4vzXXM8PFJ4WjbQN36OI5eQhD4cFHay02vHHpm3HkeDIEz2QeGz63XsS8ZapmV6
vsaurD3W6Nz3bz/Sxle64fkaSwBjBOwVptkhPHXz9HAlsjUsDmlz3tD4DtN4omyOaMX/YDAPhs9S
GWQQE/aZBE8ByHXA18P2P5fw4aFkY1rltoDtEthGh/ntpMBlAtsAdqp6KbEwOTOMzK9fa2OEemrF
UUEGgMtNsuHbUTjj4EF2ASkM0wcqDzbTx8h93kAgr/ggAYrrOjiqGf3QLl4DSSyewteRXJUzldZO
lI28VfVQwQD8HsPuYaZX4Bk5Ys47iBcWEEQiqxDpC10NR/jy5W4ruRrmuBxzFNQt6tWL9haX49e5
3dKaTWDL3OZLyS/2n7Pqq3NeMp1OPJ3RxZAO+PlhllZ8e1ezWHJo+0ZNGzk87rGxK3S2QkcagShf
XQ0tUgrKnXr3KAf27TyYpYYl8Wui964dvcnHT62MZ3p9ljj7QblATQnAJMIsaov4UchjBWH1UUZR
AHXiVybORBFIszGcklWULBP9VPkvvNUpxUQAKGOs5njZKf/MQBDTIlVoxvlxRE2JzURFzcHt3FsC
rrN8KzAAnfeL0UEHibm1t3rJ0/rZNsJ5G04MESdTYDR0ANCuP628b8ybDFKQxrt69sYIUN9lHTk5
7Di25+86NG8ShZZ+rCCdnEqaS8/DTri8o4OgbLVsbaROC9sRNcYoWJTR266TWX+DMQXgjvvFb5vY
gyM7X3zgGAD7bV8RUwNS7d6waOtVEM+1llzLTR0x+CsPI+J40369Ty92nA3rJWWHIFxG8IpGu3ON
W5CuZX39hhr2nRdYzKTM0al8a0KQXAiKGw6JV+hELSnoLKY8C8hBa0q0PiWWMOMK5guFCCIl1gTm
2TCz/T6zmr2UXlRtK7Y8rxPBi65miXIscCZk8sGQ/P3ASN1y+hV+xVXUbT+jnJlPe9Q/ua03Oz33
6C10ta4RwafXIxKhs3r0I2s4YeCSDef5TRtgN8e7kAyMGNr//AbI/QAZVdhZyVS92nARQt4uO5rg
x8hFPhuB/g9EJu/AUQPryizpUATFly9EvG+Nq7/6qyNDGVXbQN6/Dae4gmjRuAKglnmzoB3QMj/p
I5uSEMXRow556FGskpV5+D6lY45HBj35YtckUusd4VKbTgYuhiCX3qAyZaCePUKGI0L6+Pn9Ynye
nvGK+NT7FC8jQKfabfu72jrF6d3b8w6ADvWR5puqn6NU1XcmnBDCr2pbt4eg3iYMeLEp1IcszwSc
Iq5IV6bGQizsTJr1Xy8tfTpeJjz4+KUf4JK/vmu4G5FqiyinYjp00toZMAUeVkoIKBxxsuFwVEuH
OY/R6zTS4FgSYnCCLIz961hcSEU7q5OY0ueESdlvOrJQghHyMDEaUt1pWx1zwO6XtB5JC6hHH3gV
6K8q+MUOewPRZZy6xrNE8/u12bShux+u5iljHZrUW6mxU/+EcTy4o1rvzzxna33Z9etcIDAZh095
VR3BlboFmlrtt/TA37EY9NC6//PL0kKSbZsjXBp5dTxvRJsDTOJ9k8Eg3Q8cMrbkPUkxNg2HAKzW
l/LEmLGt4lhLgp/N34nPXh5ClRg2A1HAGb7H4f/4OrEhJtMtZ2A83WcBLRZ/CqjV25rdxIo3IR3j
DoXmKOgt2kP9R3e8wsBDRiepODdD5E00kmyC2RXAELYSrItg0NhntIl3CKReGGOKW6lZVnA6aSCQ
L2JUBbAPPZxr5Sl4l4UIpIWHOo0WlXRIo0WCO5/k0VhT/SMfMzIL49HEr+yXR0clq4PuEgtE2cAZ
hM8zwNswJQyhdSAOR7YINx2yI7YHFEIFGIUQPEAMN4qruvRmdo21+YVKgXsShnyEbFYLZktpn7oh
1PrPlCojRrzAmf+KrMz5z3AyI+YbE3PdrxgR0O7IkukyWfnyTPrN2TwT2uoEYJU4Y01hANIywHDa
Jy0/8ca++pQPlyPskIHkbDxj9lhugfyZs/dSn8We5ORU5elVZD6VJ3jdSZ9ZkNKOCd24imnIS9j3
sBey0lU5Dfs5eo+K0qzsBCmsbSdObTVcROTOkgNFarR/regFMXuvYsdYAbU4ygyXaK4CbZBT+wuR
hujbRy/yxtRj5I+Cuf55wplHNqO8nU/th+Iqjw/fzzpNLmAn1G/QOYaSp2NWFC2uwbz87ppuSlFE
wXXmRWhH/iYsRjImtFYfkUDvZYyJFkDHajvlFtVsTsMtED+yf8zDEIthq8cXrA88jYD4ITVye+8j
h8G23cMezAZ25Bc2xmr0SwsnCKDyWGBXAv57ACGitBN/UxrJtCeNVgcolXfsI5kvUbcDs4Y6EZ3L
RwDLBI4mGxQmfumUci3YBfozhALQTnE65oMSHhr93jZl76dnGmoyAtc1sNMHLZKJt9jARuU+zQuF
kNGJ1Qs5uBIszBKp5eHuNQE3HYoM9FjBxuU7qPMBKylDoBM00evD3xCZmFA0XQrITXF8UVEkTwVU
54r9StwZq88NEI1voD7tbsYpXuv69C16NC3paWfYg7dAXjCfEJTZnnkGiY48+Mfha/e1gcAq0QVT
+X5ILWyVTtXrbKHf00VDB29beZZIBRUfEQRE3E97AOpCqhhAqWwmObQSZRJQwUsnfJiA70kzDABE
0O4GZSImj6IZOBin/37mHlWgRzSM7hT5XvOEjAJ0xrH9PX7gVmDhGU04EMpwcHNM8gkOSiHqwZ9+
FeyTrbS4zr9HKilsFjcyLeYBrmrdy0PgatKvJ3DoRwYerC80X1ynhw8Wiz/Xs4I73+jMNk7F1jdm
5AHlMt0G86sXctTf2Ua+288RLTLGS5Dw+ilrXtmAtq/ifbgNl0z923cwuoCzTS0AXBBInn5mmErU
/mdGTWbPzHmTt7NFwCR6Mtx88ZgoShgrXCkZHFwFkEZCvJKQdeRs9AMWx1OCn/IH1CS4dD3pbcQr
yZkFzOZwSgX/CuRoTOBKAMra5iWmtS7VtGf+GEib0eBPwMBxNznGlhS7oJeCtZP1R1ONOsUVoGKi
XW9msBhaONFONLEZyZR6PyN//txBouQVAsf3SqsQSwKWDp8elG5V6zSq+jqo9pcwFeDT4iZm377W
M7BnNIqC6EfcJczeNDDDohsTABgPNjJtZ2h5qHpURIjCSC5/zNnnpjpgMRDpymlBB7oaJusq3DRO
jtyUopdbYNcC+XMOZQxgG1b3a1tAoihmX1bNExsGxonWdBOJQ2GB65LLWpgbXjXH2smKnMHZA3sc
p3X1Nd1JKRAOLlGql97FuXr83tp/zqClzbPPUgeehjW0DfDH1nl5vh1w3G3x7Q12xd+XfQgYx5mL
d/pBzgYrkRocDXi43IucJ8UPB0H9wu1sEpp2SiMpqido50O3oYVUbuWxRXV/QUcTl3YqTgSpSzuj
f/EHYtpQANoqaz5rDcZJbQ5ZR3Khqnq9IzJmVbK/vLfqDYeU5WDD77azaFusSyQFD82pqX7g5XLd
fj6Qf/IVhPwLjDuBJuODNlg/6vRPUQaTcibGCEzg324AVDKi8wDdMkDHv3ZDFX5QrA+1TezlEPZe
EfbaXUIBZcwhIKIDHQjiEoksbKduiq0cSDd9WlL4XWx2stMFGz3+aRtHVl1w844ud/KYqSb7KACQ
G3zxJUbOoFMs85APmthM6LZIBL0sH3D4TVyQK3+k35UZdV8I7cgXZLYIPqKhL4QT4i4OiQMgH4oK
Ld6/K4CU1IaTSS0SauMNl0rEFsk2DpZM8+7WirbeudjfzFqZFoWptGTbBpY0T/R46TKHcKvf14qV
0XKWCJ71RZx5mw012QZ1ncdqRCylbHCP/0D+SmdfWipJHiqLL9QdOMpS4lSNn0lLTijET4A5VKu1
bs2N87gN8XxlB1cPhiRkfv257MVlAjiWAAt3iatkT6rTeYiBxyYJF1XsAii8Uug7g+CeMxEXyiu2
OemkwkWFdJKOdEsB80BjUG2gF/hA2k+nnF5XKLG/aDTYdlSwBCDXQt1TBlexBi4mQUTx9qAfq8Er
A2KHuySE4tUjelCae3MrIwv6v9l5fO8FcFEt2gDUCCo4vKOUPgaIDeg9JziRTvnUUtCuUr0koqDG
9Y9FbtJBhk5gBY7us56Y0ETOZyfIAJEVaRMNixuiHmBbMOQS8uwmSZb8FRYILn3wARVIDoeiPHwg
Y9GTMEbCIm1N4di87yaY7EJD5WsMBXEIWirOr4chdlaQBtTzKnJbkEGV2lmVJJNJGLkmLrQk5pU2
1Dm/NMBBy/Qlfmpip86tz6UX3ifKSqbk5bExuY53jhGkrmD6TX++Br6k8+wieyayhdZYfElqFQq+
eu5/Q5qG/Cl0hxaNS15NusgdVfsKjw+NJd7bAsIMmksK5+u9VL2wczOGoqWd7kyggbf+02nLgMJQ
0rk89pu6yAuAuEW9kKyL+PGiO8LXQWZlkhdW2b3FiAz6BF96PY0RViZQ48svEalr/LyHwnmMmWpr
xVySzpNUlnAVROPYL0z8PBrodFFn5ySemrTUhGkG1tTl8yJd17lEalfOImGT87s6w/3VKeMltGuZ
RvUPaxdOcLEI25XAlEBRClSjKh9m7DxXDz1sffpPhcOinOfaTUiW/ExazDQsg9MeIQ4hM/SqVJuq
GDDyPgKPty724Tj6uJm2guM5MB2StUrfcCgrI7dNN1WCIbYFSVkIPGov6OYEsFGIKTzgbtQsiws/
xyhUvcHB+c92E3eIFxQHNFPdArEakyemLztJPCNpSie9tboG5bcE+khxVKYm+RNS5NJpE8L2CoIx
+9CdF+Ich1sMW5mulyQi7Rrho1E46DZR0plMm2X0XoTRM4ah0RNDwxFQAurHBakzqkG2ruzUY5uq
2GU+y8UprJfIWHzotfgTdOu+P77rS9S3E2R3UvwQm2VcOh0YnwHwMuJzNDLlj51K24+2izWvb9cy
I5iDbPFQMS9dBecUABpAGPGMBtCRz7K8zd6E/r3LWPTBBdmVzqNBfBDjs0yfIo75X0GUZnoHCxGb
Xa9Q7ApyiUx29qWOAYbzPb90m92l/h5xqR40clzLUF12li/AvmxgmvVCyxU0ULkO8UucFRApvpmx
7pHASfKJ5xDBpgJEZW/TT+RTMqulrYwnxRBxodprqZRrBrTB4DUd5IMZQw1tS3WLOrZFYZIRCBCo
KZ+tEBE6o4NJ1u9mFSO8SmmZ65htdxRESgJl4dadYOffI0KS5EvPWg0kZOCEdekSihj1WfYJ2JWJ
OOPeMHlF/4hq8eu0Ow48nuv7x7uKfuNfcu+e0h4uzdqOJcxT81P4zXwIEIiZPlNZnA7FdxWKBJk5
MGDuQimpNpBn0K80ig1ZUepQrK/zEhQJqNGCORToTkZHWG0qKTZ2OybryfhM1Q7SO0AXlBBkfBYM
FBkuBKwo4KXWFrRlueKHW4H9ZKAfDbdI7z7+DPSfrFiHQ/OVYafhoyBPIZqGNsVZh9sPEhjqCzyn
oNIQ6afHAoit9N8NRvIWEojc2pFiJbl9/ZH+iEq5eClO+UphNqve9cdsLarsCiQweLYsKuhAdLzM
XV4rNw1vzaDwBXQUIFslegbtYT1PEIDSvwwGQKpY/MqXLRNvIJbU5UuT6oD60GIY8W74KtIllVE+
m3sJKTa3K8aTayBI4LcRYEKX69sl7CwGJBQpsDvVxSTnDqZVgjyarHD+DrlVnp2/vcHbSPDhiWEg
9+8GqtzuLvnqE1O7C30kpPl7j9Efo81QcfulvkKTissBXwy+oO24Om+Ih0Ny+qHH/T+5qdIN6tWr
tjI0/FCGuxKoCuGnWVhs6dEvz1QNMlW0mUwT3k/KthkC+fDyeAn8rqnMmTrDZb8b3i9DwuuUkkG5
juCVI7O68I/sQTIQ9iamXlTveIPUpmFMdhdGjHmpAOcztvwT1+IE61+2gWLkj14PF2YWLeVgHHBP
/DcrZtDo4lN0InipiJWJRnp5Ateh3cQnCjPkIQD6XJoQJEReycOju6cgM7Q7gXBgw2tiQ2ZGcxgo
+g+TggnamRbLhttreUAz+Ine++HYgEJ1hYp5iU98NK5J7Daw/TMIeBDe+U8FFUhDfXiLT7z1oR/O
gcmiHLpFP7q31UT96/fFduRzHR1TZCbGYFM9VNm5EiEGQtAeoeYe15szyNeDNMokLHpA8ba7RUVl
mP3wHJ0wf0Lzqtn1CroVdFHRN1ABkEgNYlXiPeloPts9kQq4yglJUrqn4Q0N0AlNuylx5/cC04+b
SM8oOEnAgdDJz4Wlrs8BhtHngsciqiA2hpoG/P21yOx9PkCADMh5i28TW+uDdvWhoz/TBxcgyDWP
EM1AFR7BL3ZbsGZg2ufrZgtVBRlzMZBHBrEuWOZAwOu9+AwjH23gLD71++wxDIQ+Ca8+ujqEvwUU
JoADIq74F5bUpbv0tFt6c3fEZrhTYSVNKWrZbAf5amB3lW3+DZEhT3+DqsgO/cYW2RL3ZH34nMvk
4MoUIsv1hH27CtO22LDG+933gj8CntY8ET6Y8blc87Z27QP6Dn8ntCSuJ3coH3Bt/725ci3Bv6z9
fI1cpN9lZ8g4JIrYcNG/6RCc2hXvLDoVW14EIzU4PxrT3lOwVs7P6h/H6Z/sp+ee3kOsCqbZ9Wc4
x39ZyawTdZrt6hXuD6io5vTiMoZdkx2CIcQaMf3laRma/G1XW5HdeKBfJBFh+T/lLGxGDf8S5Mjo
o/tp69W7+JdrfSOXHa6HmDHW/74X5EgchwwuQ0O2wKvj2b6XelU+sIMvhlY5A5UzXZOwfG+8xWZZ
A/78EsRykyx0Zn+zNYwZi424pR6uS/awfs3bPZMGGS/PzXJgCkA7/V6GFob6sJXof2zjG9i9I+LV
zYiNnAe72uyyfCM/wzlC/szoFZdiZvwgs4FK3Ew14iwGatgc8nOI/8OuuXCudzQ/mqhg0ksmVsAi
QAPTLHk6BvyPAWH48b1r5pzsyLGQ3Vdb7rdFtH8dTnveGU9NpnSqH5BmiCA52sfxifiRB+gwoDjk
Z4aJ3yHo7Xf63yBzP/Gb4l7cD1nHHt/c7WtebXkhrGXlNnQtZ7SZqexvw4E5bS5QQbkRjcIndDBS
udqqwGKZxs1MxLDtNbwGckv1EP1yDe4AQ3Umev1AvG0esXhjF2E/OSOfBkyEWeBLhGqoRcs1OjNx
z/XLPa3ton/vHd4YtYZftlPZZ+I1N6bAg4/9J+FvOahuJL9cmW+BisSaVcx4uGbLuop+2wfrV6U5
IfW+VSEO5gP/b0s8k0hz93bPWgFsHl4+z8G8YPRSHyc5JgvpFNI3lAjCU7bzdbtnp2WW1liXwLBD
DD8eaU6JkmaLPp1Enl/Jz+xezA3utlSswbmA4ihRwTiB6YpIB1rNYLfkcVf1g1GrqiMjzcCKpXMF
PSMYZKrQIvvCuDRbAW4n9vMxHAgM6GGvTUG6eVAet34MKnvZMwla2MY5OoLY5iRnC+eLT+TlhMqC
PYJVj2cBOnxRHoJIphE3+nktlBs7wosL4VTGkgFP4PvME+6DEWU26DdWpnLElRZPhWmqDKK+HqaU
aJMyV+2WP5PnayHRETYTtnojOOXDejyG6LJjTNs9WzevjK2m97L1970za3/IZ0FzsaoH+icPj6YC
xFJy1djja6RaQwcG7gMrImqyqOcx12Y64fdJlVrZVKM9xi1ZapPGs+nh2GRSigCPpV6NrIpyGybx
19O72fJXfjJZgv0q8DdDC2Y2kgdg7+spOr+XwXlAJGSnuAXrAEwAl7/xyzhDJtWD0xWAPaTPCdLF
2/fIROVOrqr11WxuGBwZ5APQIUOJDxu0soZGAO0UKRn4cMENc5iQk9Lzi7TsH6xGxwdfQrrDy8/G
CPDoCA9+C86XGV6AWwQ1G0xjAA4yXiVFNd1FpAFrEAs/fg0nzTSxQRpfb9C0xGXfoNMitlAzjnyC
iWoD/L1sRPeF2A+oG8fUdGiygTE9nzIQGKEN0s/Gg3GmrRPTFk9VzJY4WicVDmuTytYOheAoK3WV
HU2T8v+Idjtg6yTJb/yfODAhPFWE8brLPxvh5IrP3ib0s3Razq4TiJMFHkG02N7Ha+VpfTEOmwLw
Buy1TwbjvSSSYdukBGyusSs1IX7/QTsPdkTShj0q50pm4wUdjTwdoh8bBvTyz7TExI/uvuCNeNw+
BRXxHsHRFIscIN/CmFiA2VBEAVa7J/+nSBBUEFnH+qZ7Nk/9YKzzRQRWyYjQEGf0q9KTsFFvZgR2
i80VLvfCTN1AQczNAcPNAuv7meSQ0kilqL/jAwk4T5d1tj1OYMaLDZUa/g86IXXZa77wpebsaOsX
vdYp/f+h/se0gTruNPjXNRReAvqNZQgcKI/1AiQ+m35gpb69/u0n9x6qH1AOVm6jmcYafWg0mIB0
W60Z/XIC84Uie401wCyjAxDUi9SH/UPtaJLsB/v4j/e1RSrF9mLl7f+6sbf3to7/HduYedK/Whrf
V7FLHz6XpvFTE6B9Kk9yDNbR7/mZJX8xp5AWYo9FRw8hPwYIw6zl/d7JFFzF0XE5TsZYen8nNr6t
FloDYE2JttrZgi4dkzVLSrca9tXhskCPk9dDsQO38QNXsXur8BQbwv+twZ9inG47P92m28IjVHML
L1kPf+4tiAoKZOtTLXRbGSexPQb46y+/JayMzZv3ggMKNQLIANPOQwszfc+bGf1hhuJjMo234TqY
w3rIt9qx0KyOht6DnTc2mxPtL53V3aT+o40IxF1sQmjI/kJj5IKimNmObTRnu0eoSZhDPn1mWypu
4PbhcnAlfGqr9xPT4ms+lQMLc6Xwdl2xLk31lPk0skE0paBsSOC0QWFcsG6ZjiNzcE3GtCmm3CxN
S2YqRZnSUp6UqT48+bp/QNy7zukHNIIiN6/PsW8uoK633meWbMQfulkghMA/Kas8jNPgJiAaYB+m
qo60C8ULmyHbI14m5jPbU39JQGWpifgUwYhXqTnAHVpreC2y8REAgytSC3/yWHy9aS5LvQNskKCf
Ahs9pdkhQ4eqAYBY+dpSkZMxhwaNPhLxQMplvPoUBu+uuYHYhhwaxNDhFK7+90Y5CHN1/ksoiTUa
bH62UPEHz9R3se73L9TBzYSuO02wp8sEbQVopxPsiWAVySMIC6fFEVnotfQKIjGiNelIvSx6UPwC
sqempgzrnR0b1JrP+d7YidncQTY5NvgvWzfeLUr5SzU8p25F1ZRcIHOosAlUIemt0IB9eTwPd/s/
cNw3Tla5FJoqAHpkq9QQo8EGgJom+7t0e6t7tveyOQEdM8gaXSP9jkZe6HKpwUM8flOOmYJIM/yk
HEQ6XAXgl+OLa1VbIue45nntannLh8habtsxGHR0xWd7eGfvwOZcxHAWyJceQ4wxGD2fVEjomKFD
oDSh2sgrxp+MaL8bjGhKYPVbdyOV4WfNI8c1CDC3C5LPS6N6dzUdwhTyNT4454cB7lMbFLk2fpk2
mObEoMwcqgMS8+9l5QZsg8zKHpJFXqQS5r4an0fmc6X8T6tQ5EKIsc1/x7GhQwaiMStZ0/dHUDaa
+iRGGEERoOCEwyfFhM+ccR60MYb74dDN/5D26PkSknNJEACTHILnCyxd2cj1SS9tcq0Ytb24oh5M
dgGwRdHytWUGS8msuClHDu0QRkjMcqA+FnspdWogcTq7MToEUAqECbsuFkzQ3hhyB/OJD/60M06q
sIMZwW2K8A5VK6V0JkDifw5RAavZBnrKTS9/xIlfiMgzcTsVDj0GQ3sEFSgIcrpOv0HVI0tSZkR+
3ecpivAOVqySoQ5d3zNkSNdiI9X3NJiL5l3H++G6THjifiz/AsJgxLSiWkSX8UdFpT8fKnNmQSva
Y2ves9FEF11M1xU6e1Yzo9sVlZ8ltkLTcshadOAijpFcil4CraTR9Iqr/2i6q91GtiwMwE9kyQy3
ZoY4jh3fWIljZoann2/30WhaZ7oD5apdGxb8sMoGeaPBGyPJVDMh0th64SqHSCd6qwM9+OloqpQ7
then78mlegIjfQ4Cqf1Cv7e4u1CwKa6RxcH3LPnV324z8Cy77iqmF6U/VozFWpljl2KwXqTm7CnM
SAj1raZJjcbrJlt1ceIQkUkJC3siKNIgqRCEXX9Q18dZp+9M2EkK/RJlfejoGm9vOZkJ9JBO8gwP
PF7Gerrjr0tVdBSatfdBrnW9/WyxtDDCcqQ+T1/L7GgHCf1Pxo800uKpnBN65EHrNa0Ar5w/xcSJ
RuBaGzeq3tkCPAOYfvw5DObx+0ODVCzfvjigIb3k26mV2NkFN9XrcyBIWz5+tLhPi0pULLWp0cRN
n2kodC65wXrP79K0FodGUVWauy71JPAEZMD3x39sQEs8WuKouqQtU9aR/JJoWs4CLeJ/Zu/O+7NF
aJUWU/NoBBsEU8O00NEXHYoXTwbSDFp/oKedLtVdork5fr/JnZDfP3ZfjtdsbXMkqOd7oRt7DECE
DBr1NQ4zxy1M06IY35XtiMAcz2jN/rmgD+31gvKsa7vVB6XqxKIXfzVSgs5I/YhUHYPAOIOVgFc4
HjKnL81oUgG3S1WLIjvV6NNrA2nYXFhX5p+PwbJto+c03qQ9hplJEjgsQ+R9/Ant+VudWuc72tLR
cl3RpWZ+ZlMNAxjtth+n3vHn/rPTF3bQPKvnRjbM8V329yjIF6LxtnF+m6S4WRGh0bMI45GDYcn+
7i61a2R42TT3iW+SwulJx3GzbysXmTg3cgwGUZWvEX+33zpu22HmTevG4II1lY6ZxmYz2N5+Y5RN
bhXYD6JUsWhtTSF0h/pqeCdvIiTZV5lzk3bT/PsIQwi19w/TYXp7ffuf9D8tFD2xH8dq6Mo7N7Nv
MvqF84+i9T/AyQ0brijQXor9LUdq/OrldadrBrVl0hd2+xMxDqrfPuBCPAzQ5DzP9mFZqU5w5vs0
LyB02v7p8Tef9y9QjNCqDpLFkGR+k5T2I/2hN+vL2dUHLUp7y9uptyymR6cm8MNCyH0JuMfTpfa4
VAOkjlmdWWcEN6Q9lSqCygUIhlwkm4M1a7pJ0bjuo6QkdmgIBzaf26/j1/4ngeQWrQJkgKTER4vP
/deumZzGR3ah+EiAbYAItawCrkakvd3W8eFoCc/FNAfS4NmpT3K54FWmMLdA/qjDhhxhjuUi4KA/
y49ziOS3H/cvt2wXMMAACgL2sKLE2VKNXMXDekw3Y24Lqh7n4tm4ZkmfSwE8zzLO3DEcPvevAwfU
S9XSCi+O4wyQGs522w36A4VCBoMhYnK6YRSTteCJRc+3P+42/myYm3qukkFXvzlJb8SdWwvBxotq
bkFf2P156MAbPodsytd9ljdnVJOjSQepl1uqWGy0hj7CfKS9fisYaZeHt3jPDasNBveDsNa/X/ES
TOFXnzOcl2jS6ewmGHBQxb8ECRLXMSyms8c3zbiRfuC/+ZKPfknXgIXcqI9ffnjSScdwLLrpkTcO
TeTL3r4P8nLdsFdhhHyMl/dvVtujPGJKB8Ud2ayMfOJ78Wdnyo6yI9JvRhYCQTwJGgDS5DS8fvll
TwgcJI3dpEpPBGgvTVrpNun1TH3of7e3jOmHFcL7f0GcUdsuGjqgT7+XHjkTkiOvGkrIoSINXXRl
4rm5PSU1x2/Rrs8ENILSbCJa9VXpuUkQC3AYi3gpCWlvPy6f5yAZgHxBrjw79dTWw/nHhBHvUQ/y
3DBPBtvAGkAjYdUZUjPBS/HxHtxNWwfhLegSphu2IC/ZsWLuePM7A/mPBW53s3wN0X1+T5WTmfBy
VtBdIyO5FKPM33PJpXBzU/Vzy30p10OEhG0PAuyFXMCPeWVuffVsREd+JD01ekZ90TXf1qBfP6me
1eQS7jFlX9/mN39sAkzJL2d29GYx2RcM4zvey04Xf96o59j+hPefbhzE39u84QWU8pm3V1kKYnuc
nKsQfFTcZClKDMoI62wBys1cwKMcyZxzvf2PC63+Ds8KZe4PjsX/MhTzgrwR2W/ov+n2JyzbL+MS
NgrkPPUvJfLe+StNMAkCTXEDGC1UFjKT0mN6Nd2mp3jzGt6V275+peZueNneA1fslH7z4Hru6jo/
z7dfmV62Ex+5idjcqncSp8Oj+pj9pRym7Jz0Lb/MF/7o1+bQmUSof1TCA21xWvIgmvuvQ5Cx4Tlj
bWvhO8P8eY0i4+vcTxhu97b+ec5dU01lWzb21qQvHr9wqSad6GjSd2gtY5VMrA7x9JieDUnhkalJ
9fz1wb0YDLm5NijlZD8yBg0F2Yo++1ETCbI8UxXH+EpyKrBxH5meJz3PX0Lb9pIInKyPBvDy0Ihf
bBReg23MfpjOVlQa7hLIQImP5iyWwnEen56/WO94lverc39oLQgJeb919l8SyDO2X8RNPNjLNvdD
TI9gb/b+cCp+uRSDVFgmWwee4q3y7y5gEBU2IsE+B8kuOpWmioHj01jvZDFeK0GezUZwae6cLtTe
vTtfZR2Y1sz4eoxMlXTHj6ZMqUfjaA9OwdgVaMqc0R6UvvLZYO9Dtsdfk7delkPQXOsJ7qfJFUif
18eZieCF17lvLr8Ugc5h1gllqEEaush4kywtwoZb4SCb41yne4rm+yrEKsdS4lVDWltwvfbhK/Wz
iPKXA7xEqN/V5eJgesxn/fMyTaxqrnWZMhcobQRqk9JxHqO2/CpEvrbD/FmN9IFeVkT0R7x+FaL9
7aSQGrvyNV2M/1EemgiusGpBkdWkF8WHn93ybaTaEvk6TZlYC3FSQAbQFsY76KpFr6QLODeA9wcA
5n1uaWzqeI6J1imHTZXfCPScE+Pnq6ZMdMjh1hFz6XhWYMNEZaKuZBBenWsAQOItmCGLOJ3RduaF
j1ggGZ0JyUCqx2hJEYoZp2elOAQRuf0JP3wOIllLQf+zrIcDwpcbp8/V01lJESWo8uS1/SgatMw4
ta6a1JNTLf0sB5slfyAlVSR7kZ+VafEAvcbqS/a9zEeyZMZ5SpPDHd9JE7hfv3jeWeU7GoUHUwqy
q0h9yFU3k/o2NdpPSgEuvSkneHmk8tYPv73HjRBreZepXal0WVHoUyawslPzNF2BNWAMw3ZeXqwq
CqcRzbT9ueyvLr25kGWtJOh5vMITokWCTz8zhZzOZZutZAoMzygpq53LLh7T7edugB+p70bd0eKz
hZ1LKYu2ZAG/dXRvoJ/GArwpH6p3qR7dsHRzE9G4K5gXuXgNMPt4qN8zAnjWvHrF+eh3+g++sJAu
biiqViMysM/DdCV05Wpei4zXwoJBuv/u7VUIqx461rvluLZfoUgJM+2rtCfdHV3PSo6vT3Ic/cPw
vnybW2TpTRoPQHaNzO2palwiiXLu52SmsroCIO7lfvbYG8DPJt4L2KCw/MrxSVKHhO4j7/UsMy98
Srpe6iPa6uGpyZT5OncsT+4WsijL/UOM8A2F/OKL8eyxdExxUzXbH92Niap0Y92lq0Q2J8D6Xe7Y
OrG5EgeMHfHRVQ3b3Iq+JEsJXIZO/HNHlFF5MtgqE+EpqFreIiS2i0l7ZazEEtaALvxM16BE/3bM
QJfdnSKbGZRtU7R6t6PdRCs3jtMfsQC5d+7bymG6MDgKKqHLcq6hzthDiVy0HkGEKPlHmwp9+phr
cIH3J9Vza+9dEJQ1GqTMJGApYuj5daLmideAhwfl30oMq/NWdgv+y5V0RQmz86CqlO7RR1fGvYG6
ESAjyEZwvmDtZujl6gEtPlw2B99b8PoUfW+URg5U1wOC3xR+fnj0+672+I6vGtm/5KOeIPujF4J7
wOr4Xp0cAZ+GiKi4AKdBnGY3ThNn9IjyjAAsf8FrUvnvJYsXe8KkbCrmtpVd4uOqL4VFS2fuVPRa
3lGVmSJJNODcK5zlOTxrIl5zGzs/YyYnK9toPrXqnFAP1GHKbzwz9hxL44ac8Iyi+XHWLu35c7gE
5btcMXJAvi6b0Ft+hn8x8AbHHox/cZFf+d/T3qvX40eXZW/j1RUksDS5MT9Jko9vvK7F7B/jE3JZ
G9xy8MtEzT3kzH855r6WXFf2yRp41vk38ypG980XBkRMvat04t8Mf5aoEqWS02ZXyiW9KL7aPThJ
Ly8S7s/0quti7EQea95C5Re2A257Ih9lIYxcOyker04DAMFi6uOK+kutjoE01UwFMmqch6LCehDd
I0EVIRtMbJ1DcX6xqKvAAXVb3xfWw0G/wXi8KTEkar6TCTZ2Krb7Bt5qnhT5jEV1UtqNGKl3TnBx
Ut2qP2eLXviCO+ri74mIL5n8XmfLtwx0uyArDJffOxzKsUze3QJXbN+/ycMAuxt103x+mRrWwxqn
UQgRGOomi4k5AYv4PkVqmCSHDN+bWVIT4BvXP8lUJtldPetIKoANvMyuxei9t4pUt1ccTB9BczJw
qXBRzoU7o9k40HY5TrUL14ukizYrsiQKvR48wy2OrbrJJW9nNfNGPSJ9RGuX1lz8z72gJB8cBmvm
cwVYeb/o8o9DOZGsxF4fDxYCy/IEV5iOaSp4/q483NCXXYhTjoFIfm+HT6X3T7Nv2+B4eu/T97Pp
oRfbdhmFv/6tIiJmd7P1I8sF24Plivthmlu8FvWj9qQbaeAL+2RlwT5+PUJFGdo5m5zGj7dZPJFn
Jm8C7fs0LQa5D+Psd9eRxsoMuRBJK3o5k26mfYwV7olqOlOKJotJ79UfUOjvbNfrSqXqr0M5Hitn
v+ORDyqCx3uZfw0tgZUuWgQP5SN1qiwRu9jfRBq5GALOnX7Sg7BP8Tk0MpdHyymxY1UwozGXMh+e
zRTHY4P3jfCFlbokVzrDPzap4DygO3u1R7KPppo4VPeHGjJnZssYsLgM8OrW9feNVD1LmXk0TXkY
N5akRSk9xcCyCr4XCzvReLGq3j/jg8eMaiQxwxt1rMFl5kYXrzrBxL1Sde6bEOnyKTEOPKk1bFY1
LU9pTlDn87dINxVvnuYbCd5n/Acd2GetNTxlAnBOJaR1tC0g3qAiJVEKBM7Nx4TYQnHyKq0/dWrO
nejsRERv/GhtSN3mj10KCYYFCxsWJFN6DMzvK5XE5LfPz/wi7oNmTHfUZr+P3a2a9SB20cdhU0Nx
/uM1u1YTH3TuLsydm2nI4EnxOQniFHZQLTLDcaJoAzCGcpqGZKrGuGP8ZJmBasY23s1n7d5PHGvj
62cK/pg4INXMvo0QUbT4aqNQHwY0+4aPtESjEBm+i/pIVnPsoFxT3IWEMG/nqcf1tgbI1RHbRroO
gnspJLv29BTqF6HORINeA+cehscsN373/UP7NjYZjziW+deAwlTv/msP9K4XsYZzNdU2LS2/5Pc6
WTscBxfMNg5RNBMXVRvU6xn+aSLFfjUqf5kAS+sEr4HRfVhV35zf4JobmwEtS5tCur6hpmiBHJqX
ZH4Htwcm2r+90cBLTxg4yDYIpK5TLc5i6t/WRDh+NTX374+/QPFe5K/DbDfIK6YKm3gZDdo78xjj
0zhRvEujPxmDhUJMYAOf1RZkFKvS6uOKmggoR1ebaVUgunMGiWpA55VUN/VEU2UfIun73E/Xtl+3
5q2mBip1cFDGQnmss4hUL3SQJoXNIP7oRZKyOb937NxOgSDrkkvS94AdAOyl5L2lIfbIOPfamVjp
Ws+NdUypBVVtNU+YKYw9L1i8ltN6acZr2U88+fKx4w6P/dX4QqTDktlXH89KOGzsmGyy/u0INg07
4v7ZpBdKX2R9m+2PJRIZeq0crGzmu1g5wjGZ7c+3rmxmV7O8jxMWhMVlokpL0bZ4vra399ntWUH1
W8wYoZubdo07pYnWom6yP0wFopJgcUEMs3SZITkAePxcP5//pBhiG9F3EC09El9oRyEKgWXzkwpP
0drz71HJ/oy4McN/cUvUTaoIlgvXztkinW37d27k3wf9y/FhcKDhEBSFnAnQlWAv8NwFz7fCgogN
Iple0rKvHI7l5184I8KWyFGjzIK0HFVDryf/kn+7Vuw39fsavMaOxY/o15aE5aq01FDeeLPtTds6
W4DT/BBKff5eWkRHEo3D4KiUG9kWlQilmBly5ugdS6qTh7reTw0qpm1uIKBqq7WOnecwV17VL7TL
f+n9d1Yt37Q2eYqQI9ff/7s8Confa/XVjWsGQkSIj0P//SNVjXYuU2gm84HdZXszYwRZARv/jDYR
Z5Y9pgNVtYnYvSjuXb5K2zlOxQ2vpy7r1blfTepyJAF5FuLo+30k9rvi+ZS/ETjONZIxCeyh+Pie
rCoRMBvUUcdsGjKyJOJdSwlJ3sSrDrNj0utGoqeRFmYTvlhsX92fKvGuYGTCUP5QTT+qt0FueO3c
oG1ayW/fBH4dOEC4iJSSKpfVRwCW5neC8PHx+6r19XH9jDVTSnux1r2/CZDr/OvrXLvXiA/kPnCN
sT+feXEZEdNtpLDq7WYUThq7RB3CIMV4SD/UWnznRebD9NcOkK3DKG/TuGqBhFxFTnhwdhKLXTe2
v/Iq8jb/yiWR3r/CfkbeHWJlLTXR9HAZtMBVq0u4wB+mafmh77SpXzNC2MczTxfSAWM0hqIHMYCg
P8pK/VoUCewE1pB6v+8o+Hve5r/93UcHK2dpPTN43VurwfrCu6Sc7r4rbuhF2q7Ab3v5G0EagRQv
XgaqWUkqWtrPt0KsFxsL0PcN8zlOTv3eutyKIaApPqvp70z1UAGhXVJPdmNabRFWwauZvoN+SOJn
207UcfeEVHLa1WskzOHX94Z3DytmVaotSmRe06vipKZkZXtR6iSa82pfCqu62Fyv/z6PFlNfL/re
l+Lb/pxuxNpiO4qqt29ho0hMBls51fGG5QGN9/wbaghfuHj+SHfW0/jgNjp8vtQRt6TAr+1T4CLh
FpNLiwU7GyYczB/u5azMjswdhszzUqK6Unx/E1w/Q5lDtmZ6u8/4SLv48qfSSp/nN8UZPXgsgcWW
yP45dsdsCv65UCzql0jjXN90k1i543OFECUKG+TZlWZbftGJDnfdCaWY2vOf9x1xu0hNZz5gTGGG
spqRJudPuhofageXErUIHhXlgsB1BIyAPtx9w+79E+GOP8qx2XVb0SIziRQ4I72Moq0ErIMil4H5
smOa/tnyAvKfZgy++tR1oJD/3TSY5607URxXq6INUnCfaV5REfI7pRwNFiEQSUdWZzyangER7EHB
m1ehgL74m4w4Gc1i3f3ooYbS0YpvsRNGHqdCANGZUJYNQ/Im7AxYOIh+prTMH83UF25SbACibvih
c9f8HCjRb9vqpodRpiXHPptVQs5qphWh1Pr61Ga99cEiVCxVrI5zweumplq7KkSENkrVxzlSqtUj
gWfP0s3B+SgMHz8SP4fatkE+OwjlBCob6xXgjMT8fGgor4CRfIb0vbgb2WZYYqrHKsSW74Pk73FT
fl2bo3Tv9SosBF6YfY1dR2P1rNCXVRGyNohwf10HTDabqy/6C+Q4czUmcKhT6x6B1ziqEi5d3jvs
LuyxY5WH72UJzeGF5IfKVFA6N1aH7stkgFj0XiJizRm6P2jCx+YbDCCpmljZ9wxktHEmuBKpsq/L
yiMewt0CAs4ZHnRmpMc7UJZYKyvR1dpvZZqrOa0/Lqvb0rOULp9qj859EOvifxStqIo+YCGOEvoi
IKmOXVo2nhISMTTxc9TQQQ6keO42crM7b4xVJ13lWkWIH66y0n/80yMc5jhtoWc0IAG9Q0DKbJVN
nbcVOwWortks60kX7rhrCEfA+mKoG6RAI3HrpH+tQgZToHJYGwGpX340HsOjLsMoWdlExezBCzl9
bcCz2wF7ycazjerDRwRDicTt8h/bA9aYgxQaRl+/Y7zrBxsvTIA1Of6gtPueZcvvFs2GBkjU6nsy
ghftox3uuspOML3Uyk6lUwfn88lN6lzh0Jx7aV/Y6oKPIqSoB7JsDvFC4pRfjBgTiQhoMQ7FS1+X
Px7Ip+9TDOyXHxUv2FN/RYXq8bscb3v3DP/YwGhx9ZeBWAeXtVeK13AzOUwIVJBSLI9ZlGd3vLFe
1nbf2aruOtAyjgD509z3euxw3fQp3fp6sjkhTelpx8Ew4UzikyPA7NJ9FG/NbDmRN6U72fKy7YCr
ax41Mow4zyO6RJV7hZVqhc2YzhKMXy8+jAYvw/x6tirSTHElhEC+NdY/JEVwe6PJei9f6Yieutef
aylWsPpof9SvLYMaHXIDAvIskTEa68SiIefoeLAvMF8ZfrNAo9MxzIXTxzHfWRWVUf5UmbMdthPw
hFNQbqYGryDhbArEfzMH8ppwq4/PlULLzMOu3YG9eHam75WZv2lG3FuJwbpqPNLJWjHyjS1bSqUb
+/aykWyex2amHAP+lyjPaNm4tqEh0oXt+FTOlqOL5u0wQoIxX9eNxdQsNyXJvKTDHLi3Yux8tK3E
V58Z7huBYDGwrw5WIr3f/SC3hBC/cSaHBNfnbjzy/WVrrvDQmTjXg4Kynsgwtqpue+fxYgqK/h6g
Ri0U/4bX2am/CAwNyN9o6N0fe7s+t8j/vJJ9+rmeIkkKngZkzmpT/eBvN43UL81c72HDPLdjc32/
2xWCpJCeavRNRneCrY9ytH8uacfaBXVzlL1Df4CCACp3AGd5XXa756kdoGCaTX+Zug3xXnI2Rtb1
zaO6qMfakXHzqe4ZCqgypNcoPSLHykDmvqtDFjjaehFdlvxyTD4KhfpCIxgUcYyc0D/VDqYHEf/i
7k+dpxIp6k30Vl+RRqSr6GNXnjTfbQXRUpYt4KsW+9IMi/0kG8sSucEmvG/51OH6Bubfpckw1IQc
SyrXHXL4hUiP2PS+Hi2u2zqHSCVyTpYDwoZebIhxPulCKpe2X9pweAwpCvEDs9LkXY5NgjjvaNtY
w2ZcXHV2/QulHvX/wmPIH6bAYwsfYAMJsWy9qgeLNXvmGRpvbLz7Vff2mWwuHpXnl52Pd3bA6T8+
d3/Qd4y258Y2M4fXgDSGBHNwgjFpusleQ5swNX/UcjOtkmYYcaIy1Wx1rbHEA/f5ZrhWADRia+ab
md5llGqlO6va4jNadpJi7euS9tY/90xAJyKJQgZDIJyaubE+xL0QuoUGf1E7M1r4JxCv9Qz68OU8
XF2qOgSPSUu3LxpDdwsF6/ursNI9a6ok1hO/yii5ki5066kjcqgkGrHhBdNVpdBopgqSY9Jzi5Lg
S7lxWz6NjXVlPRT1asx8OZjd8XeopfUw3Arpz5Vg7NkjsPypaNi5lghYFJJD2jnli+beMZ8IqIsc
6QbzPV1efd76kUqkhZ5Z5nDAGmPV3f84AXGOi0SfK+cp7csigNPP4lr3srsAFW2KdPYdfUQS76Pr
tfzo88UactmqaNFMFkXybHQrFXkiONr0K3EQtCovtXsl3bbdXivndmTRerZfzXRf5NkEq8OjqAPr
FF+/0thPIP6AXAtIhc0/1foCfFGJqsykiBUKH/LnbGbd0zj2kmUL7lsEPPn006l5uryuUpr6EZt9
ggEW1m17+dy9cmsoLAvLYrwGcT7XKNBnvDQfTQ3x1WdWe2lSVdPOtbSBxgru7w8Rz0DHQ0F5O1zd
S5vWokeQcSFiYRj3u7yXNb0KxIESeTt2KyMJVQWw8T8610xBLFZxmucjzdRnthDPP4qmgLvxXUoE
594FLayVRWZXQRqjxtnyXbsYaToYipnOujkZXItnShETXqDn2b6Vq0JzFZghWNwBPH7pP9vnj3+E
s4Vwa7QNRLjwuOpCAP3njzC8IAfhE5Ev7O0AGct2iNNgZWL0c49zZKd4ddFaD0Vr5EvitUW8fKwS
bCkIBQpLIzfpAFxHWvD+3Vz9WUn97J1hYa5q8DEuZ8uz+iNRXz0Wct2V/dxaeVrK6cA0yraxdPE5
2pjz6+a7P3Gk7eu4KHECr7iShUftVN4ysKKEUiRYTStdfl6/cxdghNyLdCgLeGDeHZ8yHkiV1Wfa
eou0dIKJ5jQwH8AqerdsYdO+gLniri8/QBeyZeFO+L1MVxzYjRTrjFZ881ZLDYywg7R4q5lc9jtc
Gw+6axLjaj34/J1bsL37oxP+nxGAg4ixxQ+5hOKz8PoL94xPhZPaQBJNqT0NMrNnG3fnRmNFcIf6
AGObWpT3dbzMV80cbkJFJr4IUkO6s5GrXXxeFvEjNbj0b135wvfj8z/WzCNZgFi9YIAEGPIzXrkm
6rE5F6Virp6aw3Qu/pyDlzjfjDrZEXsRdAUozaMI1daFbury3vVYp7h2uKJDWjM7QKUlBJAp/qLX
v2te54oRpiIQYSTVMA9SWQWr6mmUG1xLKfT+ImO48uU7rp9VUu5UyBhferde+ufZjEFmls0fqSQj
cEEqDefalgX57VNc0o7MFuQe1V321chMn1LG3E1MCoqTcscPiXaoT2c+8LJ7amyKW5cWQTDuJXbB
RW9ZPjdU2CflynAa6ljy3lim/KyGQsuFDsmyE+Ds6A5tOIjWms8hJg/NHuyl3pPieSioWUeJn9jX
pZstC+uLqe6koFdVfFbk/92ntRFWhhxp4tjK1J0W2fIJxXLXWRxrl76I89gS2q5nwNT5HGoHGOqi
yIz11/T+tz472Ulh+6qnDzU2F8fxfcbh4WpaPGqSAL+6kmpxea8lasdW/Dc+FCexIGttfvGbHq0r
l1bmJECaFgctX907XOaleLho/8ybNEQnCodYID8fZNitzdQpjM2Ep/T4e8aqKEN4ViDhE4XdriUd
caFhjip7ZzvLdC1BDK7iwuPQsVbEZ1InliweZ8mLKP3S519Qwzh6f6E5CqQzh2b6w4+sOteZIzrI
AmhiL+iShuRPz7GF500hMqu/Aq6NHiV9iTSzbYFG49a1/8JVveXyCcHRuRWiyUh30sZGMRQsBrYc
4MlCjNNZd4kAn86V08NVRyKfHmaHm0xrhUfIKI+IfXiCZ/4eLLTpQpVZtEt53KJIzWBlltVDtBgb
BCph8Cx0VEAFFI6t40wZYFvfLJs41/sxz3hX8aW4MLKyk8hQomix6vrHWP8vK0nm9+OVwFvLs6dK
EBf2IOp3APu6q29m0c1J5zV1qjfTQU2lxt7OUzr248tK3EeF6xeM8TK/6aTlk0MCGu8/eh7Ld0XW
pHWDQt8+tm+fL6dmrv6yKQRel0XSsdcnf00J9sx+/3pAB8PXKq5yZdwed/eRShXe32GjX7e4mJhM
jzKJvtryAxhs3w6T9dJnRO5UCe81v+bkEt6u4yFw7U16yUV4ywjQttNJIVdNt9NtbgJ1rL/wstKd
+zxnu461zq3zjE/WerwphxPrVL41AchyvfecJhnmhhV4aAIH1m9WeObexC+OOJ14UFpOt1qyuRe5
+UgKK4uu37Th4DB54mgNqo1WC6Ql3BnA+J8Dlm6TjfX09+ikZoun54iD9RvL4hFyT/DTI7/2aF4m
QbmDXATLQpcPS1F6Z6TIfqC0/67NX88eoWBuQi9LyUasFcuVLG6cAby5L6nWl9BvIRVknrXpSn/C
/qtCs6+yGQPzNyiHxsXeRTrCUvHmBaHv/uoj0wG/KjJ0GxvbMHKpLlFsOUqsxY2gS3Sjuh2bn/GG
xxey48IxRvSCxZsNL95GcJ9Ff0OaM07+niXfWKBfz/YlXY90rzOPEApWck5WiT4o/mupHtOSy2Do
Xp+McorJ/bTdgZG0tc8MgZ1P6TmOKeQW19WXNFJPQ0gmbu7gwF5bFJUzdQOUuXVW/YXcM03ZPyTx
91Z6aNSiuZ40llR65FFLKpan7iZ5ZBnETF7uA6FV3XGaNYGzZT4yiS9YeVWsf/zteINQjC1KFany
b+nGf+1c5r7JRouxkG6oEcy2dR6TpmFJrQ6U41h9q9OVU4+qyexW3AOTjls25JMnW8C/AkZI52X2
/ktpoRxKAz5T+U5QjxWxUi+9FCNE9rooHzfYcsH1pbauRi03ZjtC1l9kH7WHBnm35uIvFhTOOOO+
MD4X53pi4GCWU/xzUWN2gl7nNb1FNEwHIfP/kCTRmakMZcvmYiDKH9uO1sRcVA8LDkgKO5uZv5qJ
LyvXUUxmTOk8aAPuELvH0WX7Gkz/wpyYOF1699l+7BHjv0brPZA8Z8ur6cM5oSCpzOYi0pGoTfvC
5rl4Hrs5SiyJgXQcaRvRmSugUoQpSmvfT0wigVdNi+E9Vg1Umny2pMvj3dQ7D4ThEbYstqu/EigQ
puym2KhCjdunT8NScT7EmAYh5f+9mhHoXOXAbq53LU2q5yUAHZ+t4qbrccKRGJW/CGma8lGcByN1
6qZ+FE1gZnStpseP3Z+ElUGIAN0DPD4XKlv/iK5Q7awhype/zbeioVG0SibOhTvVOV2fpuKVb8da
C7Ndt791f5be1KpErCYbZ74T+ureSZXprluRboiaHdJRZuROZ1n3X+4LgZuIQiIQeIxPLkTCrVtd
jljdjCaNw626+35Ko3PC+KL/Bha+bIM+mkJokGewB3sgEyrZRPulYVK4N8/FRB4Hp8OMKdmwG6+m
aOnaHV1C5ZYsMrJXkiu9gl/C6g/HBIatvhbgbEb7+lEuqv7ybIeMYtP8F2OJqtaCMM6k4h8ChVVr
sYjZ3Vh1KJvYSKI+ec8SJoRoXGE6QqcWB8nwf+mcc43ibdCQC4G2az1xsXp2UrVO/6I7mS0fkKpE
egbjRCNfObgB8/YY5XppQveAw1IYW7YYEGgUDHN63Qd+2zJW3XT9/3MeEK/N1d8u8L+BIVuv6bq9
MZO/vNgQaQbimjJa2+7bFLElu0A7XSy4KiuJQghVaQEwB7fk9q1wdHmdqgDdbDuZqJy3BQghCEqw
XhQ0AVOuuhxHZXAQb7aPdryhyqq4fRZ3Oy6p72/KDn6hOcW96qSB4qWzBcjPWOwfjnlZItUosdht
mviwmL6ZuideNa/1y/Q2BXnkptdXEAGBvAcrEcpgx0zxNfXXx7QC+Lkpw3MBY8PIzQHd2W6Y2u3D
LLIu5NrRb0HooqVDspmt+2JQkq1sIXuwCZF2LFZKopf+Rb8hO5KfjhyDsIIr6a+aQsfqLmx0Znw/
pDo5nVl5kfBQiVSYBR0nIPCgM5ubLUpkKI5KzAQs1FRU1Kebkdkc5BFUq1rKiKdH2YZoN1TAl123
7JfH2dG8cE3D3LMDk0iNFc6z9O+mY3sNn1eM/l71OVvbsRggOSmejsVzy1Fod1VvbKGqTzQY/uiX
WQ6n790Ur55eS+/cE9jZmy626EfJ5646m6P1mj6oMTo6/EOVxram9uYByIKx+AofdH/1iM0oy1TU
sSELx0EEweEB8GCVkbWvcmNjhAe4CnvXUsTzOyp578q5J+p7ayTxwamd+upnyd/4r/L7uSUSNIon
hLkg0kPc59zahCi7oZJ7lhqHQSPYh5mP5e9TX/3VVLU3MSMBkq6RZhEE+Z374LytiJejxLxUJtXx
ZhRZ+g/S1WUp9mrqe+9/Ci4L/qDjxa2hvtDYjhfr8nHMII1yFim1YSQl7Ra8FoWde/+HYD9iW92I
1RToW2gbpj4th36m6734wnhfv4+pLeW+bCvxRtzLPvXZzX+HDBU7ZzLSeAB8o0YeAp7m5fPSXfHj
kxhUV62THOleD3syppC9LlNP+DXSemweWiktmCWhzAqFnhbHHUazQUkyrEIURZZtsZYt79ia7Ku5
LuuySSHSXDvEO8jf0V9LzVTw13A2vYQgigwhHXiBgvQD312qFA5NTirf5w8SFx520dGuwOn8pxix
6MSjhUXHRGYLI3V8Nv4f1MmsqCLir6KHkDCt6kddW7fOGgRXfUHtv/xo0p0ZRHrUCqqnbx0yO6D7
gLxqmHcLJyLFjxb3dnH6YnqfyRNkL02D0l5r0ZPTCPef5qtHBuJYzW5b1pQv39R5LvGSiIqojmmX
haIqenPpRnZ40UjsZdLt41gjQAgmpLkPbLw2q3817PTwIq6N1N2yUosANwvDXUNfXk37tALh3Ooq
oN0EVpPioERQPrOuEreJmI1snUcGO6fmFeIPswpwMmas9vW3gpL2dUjQcl8ODaWesURuoyPfIX9i
iI9B3uLZDjl+7p9YnTXjrA77ryFVqtxWT2UHZiHxafPoMgWrYNfYdaUczpCue/TjCqNnsQbdF6MT
tsvb3+NT+a7+/NFZ6Jj0hz4YaM++Ixb+lY8eexQBaR/yYRm+pcQdEj92AO+zHWhh4YB6Bb2HSH3X
fQGujK7b+nvOhcyc+/e27AVKLiSIetePaxsZE5kJ28e5Y0Ol3DsnMNF9zzEUIueyPbqIjj3YNM9g
zL4l9Czc+dAuBo6IseJA8/zhBXQzCNbIjflFP/4r0aiFVKOkZKvSh77VCoQG8PZW8jEEx3Y6rj4X
KcRBtCnkE2yTlFQURxxdC11ibsMHCFfEOgdAeHqqttLTFVcVXP7c55M+ypljNhzRuVct2o9/Qk8E
czvC3pRCf1/f9DCQyEM5gENw1bZuHxA7gFPOTsGI0xZ7nIkyWffNXh+ZrnNca7gRYgt9pCAbUQp1
qFwbKJ5dcjFkZjc/cFHy7Nzmfq39r1qQq+6bz+ak95rfSre6tC5kxkdHUWiGVNdSj1uozIU/9W8i
78X4VHUuMmYFv6+eKAkJW9ymwKHqiqGJ9OgdR5PZspWUhnd3nfNYCB/TB9I9g5kUq+660qz4CLB1
XWDpqPuUq+sA2g5z9dsnVYfuoXFVXmSMcyxkB9tH3bnYfEMqDhPU+5Vs85fhckZkTns6sy/4d+Ra
9F+zqK+gBuLDtAakrbOvk1JjREb3F0vEunl0QunOru4bZJj+x9J9LSeyLUEA/SIi8OYVGiO8EULi
hRgkhPeer79r69yIE3M0g4Du3dtUZWZlnVoWaMcu4bRQiTtjYgasEF9Zj0m4uEtT4qMmNvn9+F3k
rG2grteaYb+dtOfp6pHHEQ3tzt/sdrO50qJiXrve2YSIuI3hAdIIkyPOB5KgziVaNW9f61EW6gim
OMiPTq3jof57yLTP685xkGhdu4K9lILphApIhV1wmo95CpIijA2WPpdWehoSp2liUYf8DcOCAmAg
/e+DR+s2noxOPTdz48vWmtt8ZiKadAOWwY9zALPJj7JTp9+plxle+suvyz+eWG2h9rX5bCbgdBrF
gILf4rrfFZNv26Yq0HsT5BAhN9z3pb8abmbR1qYFcrkOBADpKUjDJt2/ag7CB1UcPB9IjcNpLRlr
pRso5lMP/b/+zP3bfqfkZDEOoQ89hTO6wlHmcvYryVvZNIo0AlqyqMGqklOmtPnwPNLNlbDq+zA+
LerpqTAkbJ5CD3qmnJSouJymiul2uhCBcwE7gfDcaGMkGokFIGMZgh7Bz2l2CdxgRqdMgoVde/fP
YlWtoZhL94cuACNgKQF0iXURV54RbdoK7CuMiRdrXE1oaJ3Ei/LtLrHPBifH9BT36WxKN+adnXMO
i3SonGYCSoHR+lBLPavJ6TwQRE5qxwe+0pgJb6AF8L8BwnR/VPEdrmoyOg+yUziNHdKJuKtPRluT
mFlcX4ZxHewHIiOFEcN7B5foUWii7eZTSDQma5j+16HBxkeVtnwV4stD+BHtv3jMFthONB0EbMYD
AH37t6mhM7sFDzJdy8wmt3qYWuOAOm16ji6hzHpSeW3aUKmHkIs+a/stOQpHqOPeERDgdPhhY8sI
WTj0Lt+7v+/kiQ2TJIRP24Ezf+p5phFmZ91d0bFDox9yD7lUI3wLxNuBqkvvCyE/qSw/M0PnRzMU
KL8d+gwaCIHyna2dkJRjfG4GSAMErfMR4EmoEy01OpzB6wfPZr2g0x8fqXn37pCLSFleHPPlJSrF
1Lv5Yf6jwUTSjqNBePn+BqNbD4AtfdNIl85Vj5Ve7t89FeU+jl/Xzq6VeMu2J214obwu9V5oJnFF
X6ghU9PjTTfcIU7770yPG72etJ6ExcxURYxikNS8pWvHGhlOYw8tDAjQXht7bhvfsWH8TZMXzcoD
uRpbvPE0nYzMhcUfOhggTl5oEJsVoVpJlCqXFoRacrexJXFNhBjHJwEC5CCSEaZCDiUF3gjaM6ik
zP+C17F71OLOEkhCfPUyoHR2s32BgyFuAlDvYRGf+eNdB7tZprsfrQd2zYEu6JX4s3iqpLo7jMih
RStiFbl54X9qVbU6rEKcjhhyy3w0oe9AEHyRpcU+eCf3D57r+6Ovyu8QfOpZN1/aDC74UxxLu3/E
Wtfvu7JEHQCfFmP2M/l9+Ug2J43nKE9W3mcl5Pwx41PRKlX1ZJ+yj3njFdwPgouGdqFMEuzQWYb0
Ke0gwwk1GTErWpWePMcIKV9RTknDKyLkyDtTFzWBGzyHvkVeguS1NYj0tyBb43qq7p9zPSXeSEYm
MY1zgkQkOdLCGNXEqi1ZeeTLK4ueEtRmMs5NPug8gOP+ex4iFsLxe1cY5Skn/ilkDS4a/w1IS2pY
5gBfzUbH5vp91U9+bz6W6uw6i76AtfCrUjT7/fqdfENu2zH9MjmmFHqHD9Bj7SpTOPVz/x5VOoW/
8IgHnLqBQHuJk2lVOgKBKy14U6UvS4UPcQpKl0PT5kMAYvgVJQJU64UhEKJEcNuKzXCdfMzJHmuT
jlnqciefEHSIJ8uZZD3wvArXr280Gjo6XELRfKx3+X1+737P3xSrfP/DqS2unv8YpTd0l1OVAKom
kb1BJtiC+Sgd48SP6IlFy+H8PFbnVr3ktOuwZwWvFqOJIWu/0Jhg0MIvdBSaAIUNaAFdQsg2cmDB
Wna6q4tkhfBau/TvpA0iPHJhqG550lxM3UeNCc2H8tkMLR7W9wTadvVhLw+A8OMLEoSi4dtEyCVy
jGKNtWKg0mpYqN1L9/IlQu81yTHO9fV00j+1ApSn23UblCnZCsOPNMTd158VjVm4ZKXKWQ/wmkWz
0ROteuLteTfze30XxZYlKJOS4l1HhcBZ3Bouo9ANTE2FgLLjeFp30tP81Lts7mNm1+31KCSSb8cM
+nnfyHUSA29oPdbVpR5vSlMlIvFccTWUyR+GyXAG7pBYD0SBWfyXS0BpWzRTDlEH4Njpeptt7xX/
csFMrHW7xDLFGze41ql6GVoEtDCHGThsXYXpng6VZ+ginh6dD5HmzJue33Asx2XDswnPqiT6N7JD
ycNp0wThroStinMpDi0kT4rovv7bvhzlzKB9qH1Mepdw3g6dXMkp6Yh+xOuOHfQ60qN8fmn4rHuu
7oC1tICn3peHGRwZlX6cVMrVfVbi/jYhutdcZVboqnigO9fTV2YoDgLSit7W966fpWUHchPojxNr
Jj5CftmdQxN1abBmNDCdOfVMY5EvZ7l3aaCiNldjXX0L/25NEhPgYwCxnPRPy/QHmZ7Gqx6wY5rT
CWuwHrhH4w3WuM1onlzwVV9zUjg/xEqnDJeB4iYTbsdHnGaBNT6sozDcbi0BYYDSyX3+gGZvDr9t
rP7u2T3cWqtsG/QiILA1I54IKBXvAuPzxUBXTx/zElNtHtmb+urBW88++GUQLmP+5OdYFIwv4Yjk
mlwBP3MEQuNT78lbEwJxGDuWZcXBx/MyhkIAgkfOgEsvNctPz3gmKSs7Que5r7pmq2Y2ddyplx+l
sO2DTU9mOc6PBAQO83sHjnN957WmR2+gfPFIogPZYwgVseY2qjfE/FlIeT2VoREBQAG5le6lRTes
uLAycGSBoXnVJx0RqO8WIon6BBnJ74Dvxfova1F/XUHhn2oA5njkfQTK+ydY7qAlxGGruvjuj0pf
dW/vC/TUvbxt79uFzus72zrX95ni5QoRquV7q0cj3/vrnIaOz3VinUlrhbkXrDglj1PaBrjKvWet
nvCr6P6Xyy2v6tlRsknIP7wOcv9O80B5DQBejpu9EqJ7bbKsXMRmqwrwUNianyZgYpai5aP7+izE
oWVtIg6VTS+LpIc1i3uM/tqxT7941FfwEc58TwiK6qEqKGf79GagZdnMd70cqLseak2k6XBMT+ex
SNxk+csB6iHmN49sKn4tPX0M/QMWhe21PzchwAKdBSgsjHp+BIoSVexpwIYB5iSpS5UPjLl9C+/X
QDcnoTPrDqQpOtXFIM76y6MMWkMgDHYhxbir2Lo2woRYXhuL3rZjBl3nzcvMFwFRLIDF8x1YZwfY
dhynjwxGySDtHnjzQKju75U5Z2gyGmsJOjKz2+GpWobNew7jx8xoeHmSLEv3YQVmtlE50COiXE3c
+F0Kl0uCyuSYmRlXaQiaKtKO04Ird8BaxvlpgNEo8cQ6higEFdKl5adQShwtQRI83vqJIV9oSsFZ
lrYVRPca84Wln1UkTF77aCOkjz8koAjWeLp00G99UZWgCT1wGUwlCZa/xNw3ojtTU4OSd1E5B65s
MCFjWsU7yVG6/0HxpFibnQPRE/sN0HIwYwsSOw4wz+W/EK6a2tbTK9hjiVf/ncQToGuNPIMbCqSB
ztjP5BJ0FQsYRZ7Iqc4OqYDP4LfxLB9OMFUVqM38ov+yCLbVNc8kEg2sjBigmf5MguvS5WZ61WS8
iBfIS3zH1IBBGSWm48lTKAIpQGyHYez9Pno2YlTsDOHOIfIlratxy+nHaUqm83NjTZyqBJQWgqge
Xtx/HIbSsHCCCsmFkWLGwLrbNUUrwjAnw7Ky79wPKjJK828G2/89XDPV1nj5L1W7ablVKJNrt163
FgQYHG9NxUoioniws16j34diRyFXaDCyDqq55Q8sIDqXL2HpstRyAeS/p1kStejtYNro3MQstfOf
K7Lq1yDvYA4nPJvYL+Lzznlw6627z0kLORMaQ2A2HPwq7+E9XLOEdQSf9V3t0bPnLaQ6cy5i2FTk
aSsLFDv1AxH1WchFyx/mJ6EJC9kWY4ll88Cyc7z/VNP9YkJKV0SdCfRe9bKjEB5A0eq0zofWvBJv
7Ia5rlF39AaAW/JewTuBLoSvIxv736kmGALgmYd50Dzu+4uUEItv+sVeHE2L7OZ0zuLzuX4r/LqQ
r9OzFvtQI6/B9CWUeNyV4CjIiFUf0F3YVayFhwnEjXr4NYVBUBakQiGBVGfhyC0+R/dApSYlf9ii
h8zoj70f54cgwgVtr7CEwP+KfIdTgQyekexCAJTrptv59u9vgCUVqdbkjhCAEHq9BhkaGG1s/0Rl
i3dPtrmkvOzEq5ImEuRtQKy4XPSF9NvMmHZ96cRHOso7MOlqP/33kwH+popnh0tBp9JiRpHvM6Li
JCWGktV3Y+3uWmHmBtBRom07QfUIOAL9es6B9rmltnQzcNAGpU6+oqJ+BKNfgfxr5s2qMcEyLymY
pM9tqotQ718EDib1Qg/GMY4lYXAp0XyWtzU2Q4Ji4h3bgo2DWDTVLRDNzd2njmkdDm8edJgxt56+
YsjCwHakNrW0Qbc1yjfZlb2t+nOO3ZDWVsBfDu3XP77QTcaBkleQWI0HpVlaqCsEICbbOFkLHVVe
3AN+WGyC+CS3xKCNTOdO7IZ9gt+cWtCH5VcsSm0q5zLpGe7zVi2ItTAUDRrgTvxD8UYtCIQmiari
mla2l+rc+BQMdfVMrXCUj0iVVhlcF1BHRS5ayj5DBcdWKcLvkcVKPY/CGt1PpSOyTnH+tZwTZbDL
g+T096NY4ywPLTAUKt0xsarvJpEWJgr4/Ir5lXrLfYkrX7fyjzLCgP7fbuXNMKVqfV57rKrPEX34
mmJk6KXCV+5LpTWpBV5KUxCto3FNZ40oNWcsQmQWSk+V5RrWddAeLHphaQn8YqsGuDBZXpj+hsTx
AHOWIsf7F3W2j0BkNZgBadz7F1J7p7jwSLymkP3NsZ5+RaJN33FloyuWFRfHXJuXyT/updi+Eia2
X4xLOpz7TmGIj/3pXpqoNMmXl4MFghQIRNTRzfPNKP+HutJ8EyW4sLGL3qwb8Ztu3uVdkjBkIQJb
tfYBj8c7rIaHoU22s2g97GbUNoKMXlIXamSZALYju+lqbEMwP6AIG6apc2PFzdC24m6DxiTfDuTR
+tKYtL0oMKf9aYTCgD0m5FYVr5RygdY+ATaXHYOO78ilqXU8qEm6eg5FCVH41vKmJbJetAKuKXUH
0l7o2wcQg8sM2tMxJIVIy6SJeZVvn+2misjXpcUYiLfhi970VDP30u99elBiVhG/ryUsI9ntbNeb
Dzz+ubOjZbRUsow9EZ8sV9nMTADsJu6xEZ9i1Drp7eeqVehuiI5QMx2YLJGodxuORRh/eFF4EEwc
wifSFhWizfB+LuXX77KsoBwzo3vEaYbaOQTWvessEQjMGrRnMGkHpev50sgqE5xIAKQLDrMAoyWn
klsxttRDtD/6A0X95b9b8Seh12g3To5kbfBOdNFBajeAT4TnI0JaBGJpX9mLTTxitRcYF4GQDEEG
9JhhWJo2rGV07ugAgAfxcpL7sV6g42eALUKdmCdrkroRE9OfZrN5cBnaBaUYAf8cKqaSZE0olKeB
hbH9BbKz0GVpOgWgbsPiI3Kvqr14CqwV01kRhxC5Kt76g5CgSIuZrTXNHEM3vkTleqxuhnvXfgkh
wNFowElRKavSy8yAosq2MyUZovTxqbpK+roKv/+K1eZug3fNYDFLagzlunJCxrq8ksoM535p28hj
3Bgkv39vz7dtD+aeYCTW9fuuT8hhAKHu8UR5N0TTXTd6KYltK1qzma2qkNTwrzjzBjlbnjsqjwy1
bWqY57XkueF7kvvI7Ypuwu+rDdU40r3RArVRGKYCoaEpSa9DiWYFk1ZNotS+md+9mb0e4HJQs0i6
Xs7Na2HtyUcPkbeFch0vh0+ge7pPbTdhrnqXrSbsGH9P7HCv/aXsNo/dvUa84cyXWewyzPWLhydc
Bcwz4CF8SVZsS56o7NnsFPmzcb5GsoDttmdN7MY6dzk+/mO01gPDsBKVq5E5QAqIsv8gae9wRaXt
QN+mw+xxaPq020wQXVjUYAXmWHYqfWDfH9piyfruho2UNmQFqJ5bKd9RslNJzRGO12hSo0BA75Bv
7WSUqpL2Kr3SGJ3bv1iP4Q/kafwopennFTcQO0hcY10cgdO9LSbGh0x6emlH877+Ik4iAcKysmqt
aFWjTXTp5nvZ3ovl9K37LN/Lmc7tXJa3ZXuFGtu1lum1fFmdUsQBkVNo+iqXkVoGWvxO/K5SJNc5
U3GXTwF8CgkvcdMZ/UAoMAOfLLNVhLSsXX7eg+QRV1fy8lPF7JufLeCSImfRLHRZA1C4kBaGzdpy
jv2IN8qLrjaZ7ROE+Aor/AviSklofaEuKHtUYZLbQVzsqTxLw4mF6qaPv3+VxE1PFGbtXBRU5Ivu
uYw0sTay9Ut3tass9kq2NVOtFGoFx9COClFPwqJo+RKa0oj/CBqkTOkp/ZV+HPSBPJJ6qybiGkEb
CG55i1qLwdJ5nfo8+XD1Ve15gz9Syw4QIhEsRtCQrzTaLdQSHTWsvZOSFGw5XXYsdP/Ll/RS66Cj
sKI2xnTDF9s2JKe3vvKLoNm6qjN49b5ztHkoh0ZakcG6mWmt9dvkgS2zx29VYvH6VkDJp9dJ2aZf
i9VzHw8iNc9r29nayIc36oPBHkWL8eRsH+jf8F6CrlhLYUtNWrKprdoSJ+M6aazKxFhj5ESidR+o
ZMi+9IUU7JADNba1az9X2/Brv6IRJgptyD4fzFIJ0Aba6Ynzv663UpChM+b9nVPOEMyVk/SkfoeX
+IMqd1dfbKrG+y4RHe6q6f6memitqrGmwytfOtevZapB0dNhmC/7W+n8se4vG2i0j8Cjaggqc8Gt
0JnlR/HGq5u3tPrn6X10b0z6i+rHKYqbWfNzMXqWntUcFyGo5NU/243fwrR9VM4f+lVpi1g8tp/l
eSP/myEX5mNF49a6/Ow6F4PsVBy8FN6NOX3oWKmQsH1lNEo596XZ9OY7OdtUFpabr9tEhjcHMZuF
6MsHZnhtXMv5YSjYUDbEvGPfzvdEz51cJ8+qC2EC+LX7ZaP4eMEK61qezHKdPZHa5+U7wQVpgRbJ
pKL1FAUXJj9FIJuzssYhzfOvD++rLyhlQgShwL+FJ5tL2EFSLb1Ro3U/+bFE4OHGSrGBINCYnaJt
7dyf9x+s4wIzhzstDAodrcGjbLnABDgMEo1dfKWrI5OyyrwTiN5BUHIAUUOhZ9oWaM5fyw/mSN6f
suM+VKQXnQ4CbjBVV+FjUMNCh1t7kUqE/1aZ0b2STzrffZa1UqjkZ9dWUPMn33gLdJOXyu09/Qss
gj+V3VOAdyf9pXM/fPXKDvNsX6Kw7whdRMe0FVG4WEVkLidkmda3220/vnafumE20yiMCIdR8Gup
94vVGWL3Hr2ac+LgFE4Vw64VQHMdwTa9h4oQk5EkYDgfFTp2DOcnKFU4fvrBQVcZw/zTgtcDWM2C
/os+O/TFZkKwb8dZJaob+962Cxoh8CnsUK4r1GBw3J8Lsu3Gi+66lmONoReqxplabjG3iGKDSY+P
iXn6ZNGMYlhS2L8vX+Un8eGyNO9v24v3lIIymQ7BkF6/v5sLh6rg7u+HV7R79x0ZU6nhadxpTakS
Lm/xf9dsJUUX6PvJan/O/cXdNM/++qLdtnR8KSUtG47dTyH4LBav/WWusuvmvEMe/H1t5WoalFcL
NYS6ZgGXn5jZojM2yawkWOuDYEyT53Snoq0U+75xymjk91WO6Iq32ufWRWZff2hV8KqkOsfyvK0f
+6OpA2YvPtT37lQNJiy9pw7e9+o6U9y3HQfBMorjZbRQJfSAMGY6yd/YIN2zcGqPRWNSX3TjefnT
/jcPrPkpqArrTbrLGX+Tu5rFdhJJoccC9w0dFetXGhKhSSUrGg2uGOfZK1vdDOY9yQIrpF3nOIYz
dWKjNIle09TcdFO8WE/RzonT33Uf9DnvRl2fceLXQtWLK3qFD/+UuFYvNB0ZJ5B+qya874QO6bwl
CORtdy3Gprcux8tOeniiMEpGq6+YEk1W2N2jXWnAQkaJtLZvQhjBFvNzJZulczuuJq2b/ljFK8l/
C/lZxCzdEwd4vErH/jT7cf+3BdSWjP6rwnZmTfGvARZucMnbuhKmxPvi50Bt/Jv0mN5P3a3iGcTm
iCEKFKUznz36mOhv+t7QzaVLIqy9extGxboSKrX56ApXYfZCSlz0nbI24uFw/fo+Pyq8Th0vz+/z
Z6K9aaRT0dUCEjxO50OPYrhIlleDnEDwXrqMlr2ns4FGGxw4dAX5fx5X9uPWXX2/3rZ1fT4q83Jl
XX9AOaubSkHNYWd7ry0GhWXlrpGmpnu93dEmIfh4n+PTBApfqZtZfusexwXJ6KpypyTx8cqUZ5dB
DhiqIohTZb7J16dxbaWmi+hV24/vY2NsltWf6+qjNvcO0S7Jxt6m7gozvloU9t8PHdeTnt266W09
/m9B4xzXEat5+NnPi5uvc9g/zNNstrHS5izavyhyy8e2jTT3vW8n2Sk09/2Ecr13B0o700hMUyOX
lwNXLM1U37SJbG7jY4/9SPrj2tvz9Zlrc/+exKJUt4VmfDaR2wyXuRKnqceldB/fBtv6gp8lj3yI
tcQXP1p9UlYRMzHcIbFfVzfYovnbQxHSRIZc2g83oZGKlAeWrIkdDWK0GChS7JpL7/ljjdNhcOpz
KgjP/kz7mlKtUbZbUCHxqOcHmNUTg/WeEq5Sjr4QLd8v9Pmt0fF+51oUXtRy37GWnE4h67+1og4F
c+BJoLSvVVaowM9FEaLV9HhmM3TMtOflZevJmuZUPL4xlm1q063aclMic378Li9l+DnVmMLhdC2l
15C5/MUKxo62+tH7dZ6sTu5M7kt3XGZf/9MaK0jSlVRl01nqIT16Ac3AnKPYpDEfX4fX1l7u8v5Y
NO/j+JCFjvmET8dhd3e2odlDMkToy4liV1t9AG6X7w+07J8VW/4dXyUzkZFJWbvvqdrt7dZcvWer
837YxBcl7fHayTfNVwa58TmaNzm9lgSy0bW+/93GbZuZbu4noQEvAqCY7sWylFy1pR/bKxhLN6UZ
AA84R1l2qpJ6v5JYy0XkE9eEtmohETrMCAKeI/ncaf4mRw2QiaSCOhXgsqhLvjfDQiTRgu6AiUnM
pW1LmOBoLgOQEuaQq/lUdeOhaX4hwKS3kH6GCIsF+feklUmX1zzBuTd/JBLRDYvtDfs/eVGIv33b
n9y+j0LcfOaHl0Lx2cu25v8ejvP5tnj6SX+c3oQOTDmYRpNS2j7scNHt+9lL9i7I9vcH04NCczGE
aLTmfVvS+WPV3bcv3eQwt39LP7hxFVecEhLF7KwweuSL99lzaF88dS6gxIFic5mj2tvRa+TgLLwd
vpLDTKiV5r22Z9CkG7hjRPolSgvvyqtV7jIxqs8bDqG+LfvOG7rmnErycQ4neoUrjpq78ba3OoaA
mp3SZd1aHat5YqzubffGBe9wq1guQqTafl/KGoqbiIf9rdiwpOusr3QFG4TH8N66dSfaS3QfUfrj
3r8+3EDqEBVG254q6/oEFk9HDRQfLkrb2m5RdU7f3h2yp/f10me9TfgDLEo7hMS5HH+WMwXusVql
RGuQeKayev98cLDNM/WNvOTXtjhJS4AlN9kJE/xLNXeVUHSWH7nOSf2+Vk3F++/1WcyJ91bigVNx
tYiSi1IBeKn3k09bRD7tIvyT3mkosYjObIwzxYV+Wtvoci0l2bWtmud5679UZS1wkxHehnG/s6kQ
+W+upfSztP9NL0eJTnpTNcO3ipo1JPxN9+b8WdQXLctiWVFwPFAYJuYCB5afKua3DgeThqL9zIeW
7a+KunwlCLnf/U9KK6KIdPz5durPl+Vcik3zn4IMtr9u8l7aNBSCuB8NYj5P5eT7g/wq9566dJ+J
RlY1p2rZd1FLlEeMDDkm8iK6U/EX90QBd3W7WxX96VhFveu5GXophzQnlPuhj+gXV7872fb2fdFn
AkBftOkv321OTKfX6nc3lcBGtBX5ZzunD7Kp7c+RBkyRxPKdyTZh0O6D9ETw+x+9Av2z1OjnXMMU
LHAaxsB3kz49mq9GZiwpyTdDWMBujJPQJvm54wkUyktCXQQm/s/p6DAWVsMLqEo64MfUl8jUCOYD
37MZLiE9ytz+HT6TLVaFW+n+IdEVBBw/JlqbDoSPFyYg2glV58n6+kMTvuKYpriZKVQfbzbB9tlS
TH+k/00+jnUDFyve4SszVfShOIJrxmzVWZQYM5Rzzfl0A78p3r4KzQQrgTlO4MbJsr0YQls81mTj
1ns25/F2ob4qK+OscQJpL5WLb2qKoPBr/RM6J/TIWHdf/4IfE45Lqd2dXy+hRT0+ThxrG1UkUO+k
umJQaSlnmzS9dbTOlE5spM62mdqK89P30u423iaqV2umo57nPSNByBAu2OaEgrV0K95Le5+Icpzu
5U4KShSpwIXBF8PdpN5I93z+uR5SKXdd3rdvb4vuPsDrl+/Td3pcUH57Zcysd0dpoUS8t7M/DrNS
lVwZvG1S/8QapKYUfCVL0BfNn+UC2xko0fdylGwX1B0DWOr8IavPKN2kfCBFJTa4QH81v+KtQFj7
E/sJwpNcGdLPVlRmuFqUH6eoNelZULFwfFRCJ45fYyKzvIuiM53XZ746byd7Xr4g36/3aP8hn3s5
Oj/vZVG0/Tj7m/89noWejCxPy0ULtJV8238WxiwQHKrILKRJHP+06i9/tICa62jX1H/rQHiU7rCM
bW0/Lznv0VAnKvR3Da7gc9tUS3B4/7L0gl9uP9WPH2yhBNo1JmL84byqfIjfdHaw+9X/pRdcBNbN
NXoloaMS7jT4DizfqUKTnVcvWM3x9/3+z+46+w7pcG342V3/1C+EBl3rdy0pFn8dR4hkPzaJGhGQ
zbQ5v9B7saAyYMqVNCzZNfafKy6EoaxKL6EeFAEXz2oorWEuGS5ghewZaXJuwNmPL7yyXCfQC4ps
5+laLN88doQu9Mn+DGUY1Bd3YwP+Yfiiq+Sjpn5WCdudgHLJdcd16gcmAqI5xGHii3HHdqgXW41d
gwl//qr+6GQFHcX+0Ws1eHDwyr3lhptfo5PB1rCg2MnRqzuJ3767bQZ+8FULXvz9UPOo92IYKgVi
l3V9BWf6c8HPoZstQtWU1VyLQTlX5I3Ga+x7aBTXjwHbOjTzDhG9iEizP5NwKDWOxezn6ePyW2h5
ArHe7Zfjt4eakdT9PFEb7SUkeVVatg4NHfrY8W2rybfMprxv6j5xkXfRd73CfkgVQKfmUtSw0WY5
EHZlfSL+1L1JczBZ1xfqHDQmsOjyIexYKpwvM7gqFiRnhdq9DspUj2UkA8pgsmk9p0SEtPODO/HH
8z1Jx6lvpNQmXaIi14/60aKvUOIelLkFOsZ7M7aNHuUTnln9sIIbzWtuQfi4prUrFI+3on4MSU0r
NGbSPTcU/v9T4NY/uDDoGAjuRURw7qrsaQi7COjUE/9pMlym60NonfYYyiOBjJWMPX1PsO0DXuTE
bZh2UnJYnc7wCbvStpjVA0RlhAxdn9AITf3QPIkqRHo8Ig2zsevdfQ8t2NedAZAZR2K7kmcEPm49
clRmh4nBtRTvvToJ0jR6moJS+eHj696zB1rq2984SZJl3iGJtxUuEo3MspFsHxhZftKc3gQwTMK4
qCi8FSKMYufq68qIUdCggWLR2f8UMs/L91Pl9ungwCg+oRmq9tQ33htP/OtnnGI3U7Gj2Pw2R+LA
xsvkssHeG2fOGJKGSZn93qQlXDmFHVKo4e/hE5gpZT7vkKsCl4Nn2zc+vu+y9awWARl9iZmBEctG
C+GIDoD6WxBFkEqly5dTLT8sdOb//M5xpyuakrCKiGL7GMfTlf3heyHMpDOAlsKrC2S/pQfxBIcr
zuzqYbPpSuZabPibyORufqZKZ5b+chxaw60oBAZbgbKls9Hmc/37SgiYSv5b+Sg65myU2r1nODBw
l/9cOibGzwN4KdlyEkGJfeBxW86KfC/z8nnCxq983XKSixdG2R4oV+g8/zhmPn3l7lRb/z7WleT4
bJtj4v9ZoIc5RlqmxS4lT+9qeT6LR7nG9i1+ai4S0X755s+Y4G0enZMdW3xOCdGDd3LxJgJZVFI/
N5Wpq1LiBxb6fohR8BVvXMTBI9n2Jh2tGdQrOxxd6eaZ2xaih4ibP60Wt18rPho7TUSKt2/YZGot
qx7sAGfaLHQOk3pm/77/ddnhDiflVbq839IYlw/fk0L5qLxlHj2OUUJbALSWxgWO41R545IdiJoe
CCbK6fHlEZD0xOCOESwUt2SbY794LB8+BZ/54e17+ZEeT+Lv8Wft9p1bjnPHyBcdPpfCcUOSK6US
FNj12LHGjiRWMTqm7JpMRhxkKj6Lu0v18C0OEBB4Njs2BWPrYg1U/LqkQqiZSEWPLzITEMG18vha
jjYxU732+Loda1sJkvJiV950aevRa+DFZe4980PycNj2Lzvjaqh3n+7xntOzNCrEo8uO3Tt/3eLx
1M8WsJiV8Hmd264y8SVeuVau8dI2J7AsbdUjA2TU7pBIt/W84wKk+/T4lurG9+U58qCc7KfjQoS3
A5N/co1z0TMJf+7L9NAe2/yge5of3rLqzJrQy25Bre282NiszDSydZo3PGJ5T2KNWxDhjHKk5blK
fhk0dK+BvWOfqR8QjMhFWA3XoUNRV9rtogJ83bpah7Lq/LF/nsx20i3ijZePET8S5LqFE4dj/DX7
ZfZPScampnz4KG9wjW5zxb00+26TSfZvX/5yBbPuy//NL9U5cszdruRrTLszZYVBSBVdqfeLaRZc
ogAEcAlbp7qEtjnt9yhMSEbZOQHEMuGC1ox9zoZgfyibytlj4+/3CBwm/0LtiTHLXcuJH4+K4sEF
pn52W113xn68fN2+llM7aUpWXYuTtZLu6B1A7MK/HuB+ffPRQsj1dENBBd9aVFzDMz5068nt23xf
v2gCWHRRx0mJiOLy9ZO51xNflloqZYN8x//H7dVGrvwaJMevAVWWf3N1yVZhGVIdj8+3TpKdxK7i
3jefylKbaRHI9JiuJlvz6e5CiGblgvKdpo6URSvVjTXCDXrrm0e+n55W1Vxz8i/xc/E4L7By1qHM
qbmA6BYryy+vNaG9tvLtSfJt8Tcbcj+Zn5+n/cRdgO6wq+Hhi9N9whEE+0XKo1Tq4ctFyAGoKS9T
tSiVKS1ZFdz9ZxnCiBUvlK5TWt1UV0x+wBZMDZlZ7r6MTAzloER2ROTpdnN6npf9Z2ivi4pHHuo2
Nj3MY5TuO8i6iQt71vWz7/4NTSylwbDOB0oq3lYMtkXzsaLHfOOr2s/8OFStBCRJHCBKVsJ6rvCD
gcZuG3OCpFM6uiO7gf/kLbtawkG8p6XZ3RSJR7KRRNf1EsjluusJ/aJaZCebeOtvS2TBTwXDaX5b
7FlDhtlT9PfF0E37inCpnPp/jFsuVg2zFuUKMHRLyYFXwrVxxP6jxTHw3iSGKYh2SabCV8TLBuk8
knrQZQglIDMsIRREIL7xQrGf/dRXu2YeYKvGIkuiXI59repzfh2JbupnS/Aw3dmX9nVzz2w7eh12
g0/36P2X+Dprf8wClRg2BBoEQapqRWGbVuZrO4n8p5220aSwnrr+xM++EFkUoa7Wx/SdEkuqUE9+
RMKVouDxsA0hv/BYbZ9QrxTG37+4YFhfd8WV8VkN+j56BVH/scq/sn77shUYlMIPHYN7p24htcbz
61o/lOZSIMRPDZUhZlZ4TCYb+0kgGzZlS46iv/PQHfWPxvL2blw9L2+fv6LUqpySQuDdHvK6Xloz
GJmm+zBkdojWYqgE8aKrgq0vW3+ku/dc4E3bRJEPYx3wsqs8GmRGAqB2SMUYXKfmD4P50LedXqG7
A0DMBzRB9Ac5WqDE20POmXOWRufaWq5wrRyP1Vui4lkl7Zfzuks87MlmIiGgG/Bxe0J2mvqKTPxm
fRAevKIMugLBkBqA4SwlUAfcD+SmTM+s+NPz5Ekn2L/YkXRb4Jzxms5JEB514iGG9p634sVd+Px7
onxi2riKcj+pbiDJs20X8dzXT7eyl9kCSRl9yGJ2SQ02wxA5myB7kG/ZJRFzXU5jA2Bq5HJNV212
Ju3GQc711z38dVMw7iby/59F0Wp2nFr2xBuu9LxpXbP1lOU5r/ul8LmKQeYoolifmEO1+WXVjif/
zbWhsBpunDQB34f5LDVn6C1J4aRwoHKYDzKncXylL8qlc0/+u8VqsXsvx8lj/y8Hb47b6S9gL7Kr
/a273GvdWT/Nayax607GGpd7jZKiMK8/3BUUk6vKIQt6lEblWF0Vbq3b6mOy+NqmhpvMKHdrba+Q
d4aZH+tr9zgKcpllRzfQw61l2qSP1fixus20dijnfMXY2z+250YEllJK2rYt3r4SP+l42cJxmj4u
rY9X59kPx9HUtmevV2Zqt17SRJZS3WVeuT2Jws9SMDGZrX/PdTGbSpdCja79h+SSntL5QWDTXk8V
+/r/q+uzC++eoLm1nuaaFFy1VNfMPGE/mUju3l4OYJuf49Y2B8Y1nW/lpIYtg1jzkCDSxFH2ka4h
fTonISHC0z+pX+GHzifd3yUqsXc7gxVsJhCD9mEzVqF85XwcWd1+vqQj886S8B25L/8wp0cITE+Y
JPZTk9mnGzPSIqF5P91f/Y+l+2pOJMmiAPyLiMAU7hXvBUgIoReikcF7KMyv3y81Gzvb090jqKqs
zGvPOTeuMp2+8NxOqLOFYrP9DUrI1jm6To17dd8OfYBGkpgi7GmPC1Lj9yRRCRUkUgQcvVeJbiax
1p8wwQa9nfm9RwGc5DuB4HIBiGR5wM/hN10yefuOhg6iirZf98dAg/FRZvXoZRpYWrk+K3YtvFAq
0bCDnxGDb2wvc5MNYXErs2qn9t6WTI2QhdbLyEH040VjhFjSVFWpPR/UJAMqaQrkoYk9/zp94vTg
nhRrgAQpLz5H5rK4pKPlJdRgNgYBLpJsX1Pgf8x7qr+cZb/z356yMEy8eSCTMdqFWSZwLhAWK7DH
an+4OPA+cslFg+CWtnZu6CUH+zQJ4UkzH3jdiTfnbteVHUbtJ1Jv66HcUP8vYuI2s30ewHs7j61q
pn8z5GGWI3couhVhTnupiW/xjliIKNcCyjoEjqw7CtAB3GFKCXJO7PqA/uKoArg4le/gA5rk1Q1I
KzAd2BOEFyxe5AINCMRalcHqYrD5zI1TP6zMvo4OGfQJgrRO6j1AmIl/5SSAGo7/kukKaVzyQYh2
lyG9mptydmXVQ0vHGpW8KgfJ2jXpA2CcbLak6O2UbukrkuX7nX/D0NGDjBwbeKsVGMOiX0TqLiBC
pboPvJdVI18RsvOwtTysZlDKnHaVAwFr6fzlBdD+XU33ErFOcubl+AuI0Yu6Qr9CDXf5RWEvEN/h
I4oBRsstoPsqOs0n5/6dbsTpJ67ftEoCZKcgEuGwQbP7QZ5SgNSSnuz/iPxZdwUGHwTE9seyaQT6
wk8QKK2hRfkJcaBI1TriI+Omu9hE4CSTR467VnNrOKfsC0gGjMitvvITzy8VRClmvlnoAg8o4FY2
bQ2mAOEmtQgVgUYzKPhfhGMXc7u9VUeCGnXvX0UIApNZNv1tI9twMRVRhclKvjFtqQWuvqGV+0dg
ka0WhEdAwwOmad2qqJUYe+As4DT3DjMGp9HMvgAWDzYWPEQD0FPC7VRz1bkpk64bVyCqQbFpbZzS
QjctzVaQ78fNQkFP+jy81WEQcr9Rufi1gvMimQW8DWmDfAGvj7ELcqPg8LhpaDdvUBDw2ZNgbLhR
piVYHu1NAvf64qPrvuWA+TtgwUM3Sdeuw2BqrPXPrfSnxGI+FjSeW8uxhOM+oWFoL0TDLVR74i1U
0TN9IcuOMRAocIXbYPku+47G5ttyFsmeS8eZ6HILlJ144+zuE2XucV4lOZz1afVXTSjqiZmOM6bZ
/fkZ5Z8c1QHQyICRDTX9feX6d8OODgoa/GGANRM2CW6Cxd6SkPkTjyha00V3/6ike5m38F84hGCQ
SVEtZ/PKQf64b9vW8PkEeXLVd+lK5g1izDukhkClEiSP0RcaQLuB7mJjHVIg2vn+YoAiRTdSNY10
rZC2GXYuPGZt0V1uBtm+AGLbXo85Psb5Pwdzzg8EscVKZhJMOX8vqpzlOBmGWwyP9P6scKZuZ8Q/
sNWsh7ppsQIbPg6PX2VoCUHsjY9hvq0jV5a71mwbIeGc6Kxqdkr/rzBkrtbZ7soUZ9TjEvCqM0rS
WGYoYBM5PEDwgPSGm24uJhKhETGUh+iQTDiC/emVubas57F/H1bv5L77bo8BKwReeV6U2IQ8OgZY
qSXl8mBnfdBtMaeuEnkVBmM5kfCAPjCRroxS/Ouh6ge8VoHBVB9jWk0EJx2cm4iYTypM9mOytX/R
kl+v0Yvoyu3boxyHu7EfioxMX8gmnmN6xXFuX20PjH7Ln9LbN0fRN88BI8LyBUNsIRMAPn/1Z9y1
EMT53j+afD6go0WoKtLg6gYQpNoe1vf2z7NFtzB0y5aet7PsrjI3hIrsgTJz+H7MxNa0eiXcYZX5
NDdYTNVWIzFef3F7c5B8/DrjQfj5TNwQOfyXsTzGpz8ph/nrOuQVgp1pRbTA419nYL4J/jygsl9d
0eMA83q7obEFcQFdiH8IS8idnNsOqqBgeuk9Zn72rDtrxcncehnifS9KDDGksr8wga33F7DYQ2qE
3P1B86TiJYZ6q2qAiJQIEETwKkiesA5b88pw8sLudA+a2BV7QNVq5F9cv86adzERHlg13ATYfcyA
2fkh57LExW/hGAHdAO/Os+UBCpqeoWj4/XNFcLb0EByey9dd00Wt1C4oce6JIQDNILxiyMbdIuP5
rAzyTXsh1XeK/nu9pIUp1zEJweeGDebapItvGh0125ZD0687j625ZllXKA40bOKX9CzVVDAICDPL
iMcscsx/L+q7Ua5X1N4IRT3OfYnonOhs2/GEr7cp+uL0sItdPqW4/tdkajxC/y0TaIu0Q/y4dBjC
F3yhF9IZteFVZTXyKazeVYQh8l9qhRMRkgf1tjqoNcLD6w1QBF6lL7tL5DshXvgvh+2D/ZHEVLHI
LuuhPHIL5tRh0Q0r9sPLNZVoVZe5B8to/bda6EItJeq+rGiAb9K3MQdYFtkgMIM1UKjaHHaJonse
WWc3WnTz30EIypqh0CQa13Z4tcLY3b/reAWFre2ergbBUp8e3WOTCkNWGO4QcWlZczD9VLiqjHRf
FvFBYdcWP6sfTe+OcvSyt2sWWpHxTyPTZo61pNuQ5FcyZfB/uG4g8AA1P4Bvs143EcefHQxCKstX
9PHZdsbi2HwGVUnZviNbeE7JFNxRps3G21pEBc35SEwSk90PQ2zplwHXC0OPncCMvS6kavW5MX0K
A4m3AG9kstcBwTi8BftsL2mE4FWB2PXAFjA/XPLUxROfv9pZ53HI+HFaOoxOcSJq44Cs+2uYNXGT
gCzkRwGw79VaSckec45xUpx4S8/Ve0grw60GJwVBO4Zu8Nm4ehIIRQ0A95AAb7224qouPfK3qWY0
1KpwwJkHtNRX32kxggT5LjholRXjRbgAPtY/GyaA8XpK1mXVj4qkqG+bTsIT9/MTpknMZjeEeo3x
GQhhzui+FnIF2sQs62S1brtzNRSnV+B5CIgXe9eP+nBEilCo7TfKWiFVWe2Hl+n7djNYFTpMjLg+
yjT8CrUKUbN+PWQpvJx+LGkahTfRtobp5zDsVF1XplWeywRZx+K8gUMAOgys5PCZAoJukKpl761g
yxBYnCRf7vqH8Ctb5wd82rt1uxgLgTLi56QYEhDOSLGII4l4PmMT1Ajg4YDZfu72Jkf2M0cfqNhm
Hs2nkCvwDINfPO6aSgfOUDLTcGe2tedPMJ5kFNwFv+QD8Elxg8u2E6zcOUth8zyzxGmfUYJScZXW
W6ferzGZrJv6QyZ4JxZYUpS7vZ9xADSedyLX2mmhZEGOI/wnSZHH8ut/z5DLfi6jprW2JKHeI/Jj
zBUxjKdBsnhW8vuaosoqXfNKZ/992OJw36pKbsCXiqdGGYlYvrR61Dk2rjNLQWJVv473sdmbDEfw
pYH3xv1tZjmzovwRJ3xftrCOPcO7WFddVTwRvAiA/6qeSyuu4B0RMBToHCrWZvPjIz7IgXCo/kJC
43VbFhsMsdZKWb7svBHsxPLbEtwzr5bfu0rNG8dluEe+Nc+bWHVPxr/yh7DHrU267UxxdL41ME0M
zUs0dnXvGh3Hi+K8XNvOSz6+MquvM0IZpRkKSGycVDWuySUTYqgxS0JQvXtLjwr2kDjeza1K35u6
SsGwWDm3KQO7JTgvIK9Vocpf/HF8eOIeq72mscCn8Op/HA8vI4GRsBkxSMIGr4SxMcDGb8LSBe29
oFfoPSXmLRrTpBDyqcA0vtwGls37KhT/oCoOwoYrDh/nnG8785DOrQ1+GmtocYN9LgyNxdkVWGAK
Dz1ddPvHrQf/PbFB/MmiTzMNb9G1vafFSKB0+ElSAnkFgWFpkKbW157X4KndMR/AfTkGIfb72RxN
NAqjrTRg3XNi3tg8Wt6Dc2d1+Xj6Jr/XcYjJVfYtlD02XqEejjxJiMHDq0Gy+TsyIdihUBMHDyzh
X9yqXgC20ALH0cdcwhm0Sgpzf7bNztqPPY1aFg6ubQOD+BfreofbqOEm1Qzn5Mm91nBuBLasXdy1
1SQkE59ght2pJ2ZK+FChSjDkf0w7T/4nqSVXH/4XzCkkLsM3CCy8tnCCbY+Jz7vLQKB71N0ed/zH
jQzvGgp95IATZFQ0eTvOlGmOs+tMeevEwdlH2uyH4NuZTf5J0BHw6deoiS6MTUwy20KEMJR87StS
nnVUEHaxF6/Cd6otaaj8mS3mN2zKm1DpNnN3e1ysFQLa0cY0qq5QvY2xEUf5qMLE2lma5WEqGVUx
umlqF49Z0bylUBqev0q4Q6BfzeIr458hz0nqBwG/pBYE4Xdn7UrJmXI45hfy1Rpxv21HhcRgHPQX
DyNBs5Pl4m5Q6G+TO0/qPjfA0pK41QMSCsG+8zY3P0IBN+mUX8SODgEcVaItRr6OwzpL5YUHt5KT
L5LzN4Jmz2HZ/ivAsjterrv445HWvbewkELtRYuc0S4LZxC2sS12Gvmt4Urcb64VYmOGDbeMF7Dx
feWtGIbTseuZOEjz8Nnu2beq7gSWLWqt6KG9eNu/H6vTf3e6u6vh3Qyw1eASRnrSgnjjGpLFNzvX
g9lfaK/OEgNkY2A3SnH2NZZWbiWOP4wuozBdpwpqcHFiKaCt3p1l0jwK1TaUundcTSBI0dWXrZq5
NvL9VqAYN0O4Znn/fGuGmRB/wT8sQuy7NyAwV7ZKAZwqJAtHxM5wYv1FMG/r6g63xipKzP0j7DRL
zhHWoxOmpKt+TDvB3foIsAeFHPdvs9vyiW+ZyL5QC9XJfg7C1NS7mTuXZ6ALWehbdfUZoHM0oZ4O
fNnn7XE2y8m3kYlgVOfTSf4QvEv4vlUVBatrh7FZXlHwkf9vjzCoN3m9UzzhBqJFCEYMGxpNh+7G
84ZAAX1lXafE5aDZA+TNx8kZXig/DaV7dwU7x8jsEAbIHYPN4in2nd38dy2AMdWJ+A/wHDvn/Ct5
oZMHmq8Za2DJIfRJlMI+C915AbYWgaaepeRQw7gGu8qruykqiRJmfJ4HUjBgokO5jh8oKm7wbDzA
C6ks/FbFvfXb4ifQWC1vYbgK8WbYJxIokaEUnB5oocPb2XlaaCrTwt2/SMauDVnJnw204BbDHSQc
+BpipP9oiZ0t2+7Bfgdid1M87XuLIn+3dlB94N9wjTA4ecxUdfvo7OIJ72lN1JbGLhMcyeCwaEAu
C738ydcJKfzjQmylAx+8TybQMf8zBoEK7OJ2aCp6DTvwp+JQLX58rZKDXTPbaUZYMrl1ok//74WE
WmTvrLfdy+iOpHRprwaklTyMpzrPsvkOD8aCLIPewx/Mh0EMi/2psnkNfOSwwr4xexh5CiqRBb0u
p4kxog1HAiAIHYUjhGCOc4R5mpbXKIUJbl93f6xm8Uyfe0r0/ZTshjG09OHh5UWmsEVyPWbVMErJ
QL7kqOrbYCVbuql207p3utFiHkjW9kOv7TTyyFba/c+P1bCMmlCQUoVSXKjuX7gtByMs0o+mkSXk
BvkE/pz9Yqc9RCJuqmHKKHDD3Q6Lsw8HxzvYZXubdd1tsiR2jEiRF3PGWSWhj2NuOZaBpAlWzpTr
JUclEC0RDKcPRkeeymmx/YNrh4tW9A8BAI34pp+xPOnZ4YZy74JzMzVV0KKZ+KFrKS8/TqXNFKIq
vQnaoj4p8uUi0gEDZtt6VtZXLC3EhLtx6X3Dj3tW9Wiv6+Ie/ii/7JhX/l+edoua9uNq/S4k86jO
8H9Hya8HusihBRmKAzaPp3Xb+z1J4Y983PTY25dE34P5b1bakqtjkE6Zv7qRsMCSMjhu79kUEpcQ
BeD1MfQV3u8akmYaZnZ4LtcSxXib4fnRff9SWl9hUym2OPAOZRiJRNaJb6tF5/ZCoBOWzULykhbS
h8V8zoAL0gtPk2toSsmEMeou8kfHQmzsQ86/FfO6eErJWhs0+L9PnVCDozAUcP1ynblJIl6VvwqM
rDioTliFYL1CZclc0D+r/xfp+VCiwpi6sJfEShHEd5v/2U6XBntVD3SjmxFb9neErQWLcGKk1m8h
ukbd39fWr4+xz7kzTGvTLEfekcV3QZ/lNmhNDaeeXKD6t+CsZVhK9s57l9Xt1RQFPlZU+u+t6Gta
HNtZchVaqpXND5eRXeGHhjf7c6BhdBiJSP7aq7uRwJpIzItX4JIHbFGbfXT5oTKW76O9k3frUyjw
09FQzBVeMMr3YU0wy4ZfdK8KV8+h7bkKYgnBZ4eWpVF1bpjM7K4pD2Un+JeQ9nvz+RDpmrZy6Dib
Qs6AGKT/+3fQAtXzD6Tt0UXfk93IDRX7IeUgKnf5UxswLFQgGRjt/pYX9XnqKX+hxW7Ebamo9AUJ
N+oMUJHI0+7GAZ4nh5bY2q415mEQUW9TYczH7SXBzOB84IApGWdq1/7C4TSI4NHh8dOkp6ixnMKk
13mFVsGr4ziY15SlESLCll6hOYZ/B7FbfGbJbD9qm1OTRA++15+fzxE+8s3hyppWug2kFZzNdlCd
sJzcN+wKniIfjROqK2pG2X0SituI2Xq7nzjhTzLA8Q+ttcKYGoYgNNegnRvKtZIr7SCdRAKF4lS3
uRi4tJkexvQFQYx9qHwpiU3DyLhzTm/G9Xk0b3OWUINgaLg2KubqOdNhoZyc/SfeECY/RcqWOluD
B8mAFFmqeJA8NLR3QnSc6/HfqAN0krJyHecYzfM/vjlI+HcQxJn7eqreA4h2jYkwQ/hvCAoO+8Lg
nPsouVeuWBJZXK6Gefiyh2pKM9p+wlUfAuixGZNRBUO8VjIp/YN5c7H8me+6mcdbYtlafkXb7rLQ
PaWatKKuAQW9/9pAauYrm3RrHpePCZU4MIVCe32qXuIXKWHmUCueP0G5LQCTt0s07CKlxGdiqH4w
t7PX+cnjPuNJWLgV3KdNyYix5Dx2+OdcTqtB2JECoFTZ0wdrfSFfz3hpFjqHShPmSo4UxFuPhh8O
7sf+njeDbbt1uaJ9GN3Ez7KESmaF/3JVTfuqHIzdlG741ZvjSf+sQHCgf/xkjubPQzKl9IgEJvLY
H/ZHzLj64c1YaEd5t/w7oyHaoa6h4sco0YUplC5ahhM260K6jJTDdCiIoscdzpFInBZeY40E/DId
OsWHMG9y97kH4TdYhC37z9fZQk5qsPZRQ6rCYjjPfj38TIfB5woL/EQ3PYuH91MJtFl3Yk2SyPTf
m1N8WbW5vZB9+2FxF+bisUYYnayzmWOXrnz0TwVEvBmiYaZCHa4XWihTnmVTd+xEH1IkMdqe2Myq
ex5rYKq1lVSiGVjHzwP6Y/ALfnTwKNYs9unzYrhuAWOaxZM0L1qpRYPGQNKD/Dl5OSNb6l0y4o5b
cLn16akeBBNp5vS99s1aSd+KqCSO/JDJSpIhrDJi/DLond7Ctg0TcRwXO4m3/Lcel9kMvLVpRISU
2ftx6G9tw/AP+5mx3JKCo/PUOBcAcI3FqPlNckYIRaSyG7mzOF0L1mtauadrBpHarvegU7m+1ej0
CwlVRE9YG+KZekxjm/hCQfCBPtEibXe9hecm8pKCfK8aSUaEM+6lxy5SmMU0PX2M9N+prudFgKy9
aVFBeGEUluGck/KlT7d/cSHavMtsw99mfoy3mhD270LX517m/fsv7VaUhIMm5suzhfJQjiHcQePn
3/G/R3MrjmstJ4D4RoHTaf0H7/x+ez2RNyBhHcqhXpWVjhqmKhRKqSBdF4bIxp+mMLbYOhCAO/H8
MGaJ8Chwyhvx1cyvUd7GTL6v+ybaLr9xCOwx0gLV6GWCm1EcQKqjkpvaeHo/vGcHl9apaurtn1C9
ifMmzVYI1PWyJMTRKX5Jyy7ffG7ZmbrGZP9xmGuVGt0VVCIv8PFnNnl0v5doQJcRjpQP1TylFF6u
s0ZcdmZ32GsJk+Xxd2w6CLXQstMQo1cEqbSv6XVAHlGwE849ZsuK5NpUnwVL7ihH46dnLJSiQwXH
4k/IxLMegkD2Eljhe0f4a3BhlOOWwSff9yexl/ItLmfulY0pNT2KgDNfI+lzbPQToPOgqzKgnrrF
MN3IwUjirKKBYZfhDqz48/KV/syeqtEgObiC7JLWEHy/B4BzK03kIo2hv6mk79XNB1EFbfpWajO8
YzHEuRkezdK8HNDLrJQNoKyWyOPP1iAbM73I1BuzESBmdQoKCibo2tf+PP65J9tHXI1TY9XMbSrR
s1uE+ynM8rzVon67O+XIcYvq5fAWX+qPXT9b6O6r52L7nCVTgvGvTD1vZbfPUPA5Lg4leYjINxF3
Twu1x3w1aZI6uTj9DgiUxBl94Qqf/JJxRPzpAmKRfvUoRpw/zsOCkn0EKl2Oty/7xvP0kslVV4Vj
+VFsQ7LfgtU6/67vnRsYUzm3eImjfkIoYnpidZkcZHLNQor8IBGn4nBj4kQKffP1XtC5hLD3oGCe
oLH5ZFu3HDa3mCc3dvZCJtPjtpLfyfQ42of5JGDAJZjM6f5eSj4qeZIWZCwGnr4I4LBOOVyn2rY4
Bvl90IBaQGBI+KJu+ikXWKUUjZpHa3yaNp6v+Qfb8HUk1NlN774LKQfrUVstmPB8AxkAF/2OwyeY
5JJJoCQHB7cIm33LfOZps/PMHF/x3k+QAoChyEP333bv+2sNYni7+og21fSm8rzCaG8bB3UCyGh/
Pr3cp5lS+pgvZXOjaNW64dVg+KXo7kEc5APAFggaPno+5qSHQOHPZR0e7KxO5xAN0cN3tO0CahjQ
YD7zS5wK9Yzst1eJu5GBnStp2zGsN0ug5VysXPM0v1f5qqHGeLnABecrXfl3u/5yqVh7S+lv5pIl
rUo4ATm3Dbledzdxw0/ozgAMnQu1dfzub5KXfip+Az6ak++99PLXxvpaO8WvFxilfVWzzvP1XM11
QHFjyXM8eE7gCvvgrpDqmTc3jTVwcZ9DCmGHEuRb6tslih2oZDeZKA7z38WO7q47B0CPHuEekjuX
Kx2vv9knvsd3qn9dd/Ps6eXGuLxBMecyzYXxn8dXRR6R927eSMVNdWXdX1VZwXHodMAQC6RTNXC9
7VhDcXvpLQD/8gHOWBjuUu3QMZU5B/Sugu7c7LSm30NRu0tIDxDHS2XJeCq4iX8EcqAekHNoXsLD
eegRSboXI/25hyARJn8VejtwkPe4sVy9qT75mxQOwhP6tZ9tItroSn0vU3/ANzn1OEdv/xFw2657
AxeFiNA8zjSs/Z7GxDzgvBEObi2UAJAjZxBK3sJi49gDC8VqmdX1DUIF/Ps+IeO4CuSMg956OqA5
FqnaCcbz+n/cqTW2K7z9TECdV/equfe6qycyf5zDgLSgdGPaVSAPxJOAUc+UUiYQIQC41qNiYwIU
GzLTvy1e9mp6dl+yTELmMilew/e5gq/HBy9+W1Pt+EUp2dvOokUNqHGWTdbc/Hrsv2tGVTLfoP3z
cbxsL2f2bliGfEAxJrOt/YHu5Yw7GabTjXNUt1UAwjWZ3qLeA0TJ7/CgGi7HdRSnjUwzObQ09vl0
KDLytq9jXwaZ8t/tHObfuoceZaOuOfQeOR3fuVZHtkCgiMd2Mv/m397IbVGDmPQVbJAgcD8TO512
/2yG3KNyscMk/EN7+bk05IypQ22oJ0wPzg2dAE8KSlHOxo9qYfm2iZvn6DPDvAKrzZ+A2EOFmfO9
40rhNJFow6nRUAqw5Spwia9lQXwnZLC9rdVms9pI+7F18T52MDEqpVgETp2CYdxwT7BnuARCPswI
x0DX/S1Dkz+qP+MA/Xuq6wP+V7x02wNwxY9qoSnvygZtTcDGE9hoNsCH7brgjg0hyzQwBH492nbX
DBdYVe/3+u043iDPnGcwHMG83jIB3ZxTS3AozwF8oNyX3HwoOT2FzxRaGRFSoxrp5joD2KrE6ipk
49D08w/tud1C0Rfdb04IDX6o8QT0PSqk0VBev9+n71dxab4l9hKd+uf5E6nv0yw27SWQJsqX93NF
ZGW4x7b0var+S9ayAwWT11N9V41qx+aymR0cDUB5tL2o8iiNOPYeyhYB07dpEm8qH/Gv0Fc+Hi1q
P/7mXLo3riO6vlW4u2uV3SrRYa7QP6/nS9vqrinzuX8pF/1L+rSxEvVi6UNWWku+x7VD0UcuNQl+
lUWZp6pWHfpyU1q/MwTYIwxiVGdq77sypsxSGVkdaq8kHWodSXW3/wTIB4Rfe0rgPdOGJf0IS81i
XVNFNELJqYKb1n8MQOfqy99Fc/kPZe59BUQInbhvaT6SqniU1nEZaYxZAB4XdG4WzSyspJZA+2IA
ov7irrKw/R51HcRA53lP/1LAiPLtxHGP7dejbbA5HMIrLcrRwCsR04eBPpQH/WkvU0OB713lCMnr
TYB3+rrFvUK2SVT9Ef8ebvX5rzT80VkdOsgEcqJ9unGImwJ2wCEhHb58BxniPYX3BIdrW63HyXNn
narqoOhFnM4IfPnOMg3/WQGXmietw+cDUHqyfRMqDo7ZGq7SCuIh08xuXziaQrZNDPyGVHLNGsHX
osaYzfQOie9VTP/x8HUmppruZVOvUozM+/7QurK7QltFN9W7s+ELcdxObYdnXTAa7YYX7BvUT3mT
wr1zl+SwAcc6L3dYv69M5xgwEYlkAEtcCSGQvzZtbU71DbL/g4dIPxtecwYmcUdGT8lh1zhE1TOl
wwS7xj1V5YLoCkZRmwJxGM+DpBmTdXrNvCubZUMaUg+InEfzcn89UDQRR/Hj617ByBmUI5MgT7Vl
0QyR8pLQG5P467K0k87FsdXET0Skuj6Hh2Xv9pylU9t6jr5riH4VZ+9x5RAov7rn2SetjAEUUrxu
4xNdb9/rx/t6XCmkoOeBmD+m0bKcob5wJNezOH/SuFrWnrlF7fhwCFOz6Kb2t59dL02Cy6lMLbGp
I1ZPUZ7MsrzVNSOOovVihK8o46KtrHy5GzIjX/4/NOCBJxbSufcdSYFNOZlunmTDbnA/SudaJqc8
6UZsK4t2vr//pYGTfDRhVqYBZ7WWmcMJv0SZ9yJZmmro/D2RkhqpT2oJEvLp+QcVBVIst22ef6+G
zD2QXF8vzxpuqbArQy5n/+hsyodEaLA/4h/1uP25feBAD4+WtPSaIQCxfLvQaUWz/QJrXj+/Nsnf
e76TyHWip1D9E6fjdkjUXCkZNRTB9RFyl9/T/t9y02U8j9dejhJINl1DURFkMJ6ZqJ+m53QTseY3
s8WST76/JRc1BQ08LCElk/yUzCoZLv1I6IT1D/t/xWU/2ldhVXXFVuG53jLXppHh6p631L9ErnrM
fmZpOacXpsDtAsOP4kNQJC+kJXXaI49jy8Siw7J1ATfn79YGZBSDAox3uhSStDL5f3IkESLSK+y3
rkou29rNGeRaZD5NiGJzmcYCQDQaL/Yap1nwyC1SwLIuHD1F41RXQfZxaafwQSFcErvO1bbbLyZr
YuLJbBeb7Hz/WmdGWxk90MElsak+shxcAiWd4tAiTQlzOoyzvQS0jvEs60Hm1jrEaNe+IJNYGNHz
jRUT39827vt0HwhQQ1kYNuhsNkQSSqKyn05WkUZTGKTXvJ5elRP20ill+2No9t/0dZg4i5QuDvzE
WZqT6EUFS9m60Ha4dHLn6snkYGDXbQfK8cusBsd0eja0ISA68KaTs/ullb1OkJdhKXFrV0bgIDKn
BidKDemotVA3GJw5CJNz2Piv+aEXH5sMlY6KyYCZORn4e6kwrZ8PzYwGr3CRzdcs+UYfvsLlagsJ
9RrFaWuq2hBDxoRoIHF7RVvyRYG32YPIR2HNmcNDQpzcNSMRJeuUWJJJsmL1aaqFDbr9vp9b2fzL
bd2YEqb8jqgQDk9fOenXw8CCktP3MOYD0WauPpm6YKBWksSRxmtGCFVERtnaxeWzVH8H052rPwmx
5Ru712P3TiI5VYvoTSk2n7ybmwktz97uhI0heP62OvNddU0hy9KA11PBP9K8L/7LLFUbO8/jRzEV
UBE26zX6dKY0O7P/lAxV2rma6ef0d92KtLmr1+SISs3im8g18h85Nei8avYDUVxEeeqsP0/N3cf2
n9DNakx/ciy1plj51tv+mx6N3m2m3jKZn21j7pxhCSTLhc+rAJC8pKhJUF3N9ByU/VeRk4YYMxPZ
1ZDTNBarz+3kjPW3oZJQjg35yZZzo8L1XQB+bKcm3N9h8Zo+NDi/ZKZD0RIEjhblvJr/On+GfOL3
RsmhfWsnaO8AC6p+SHeYOjcftVJvFHfSQ2WTe58mB40/DJx883boJ14P9f22HHcFkdvT6/3F4w24
0KXI81F26zRYbqWbwdL1TbGp4r57lyUAS6cLb7gmgt548ZXOoRfkte3TPQEkYeDl6gVeOzICrpZl
Ww75DknfkMKte5BHt8yIZL8/pl526c4mVQuACzitPd/dRn/N499/WDhF1addnWgUGSBxDvuaR1l4
kNwLiWxu2mHr8JllDWed7/NLIYKt+uLBYmn/k+b5CfU10YzWg0JsyXeNTKyBvmvM6fbMbz97exmm
UHNKaJQe3wwHvtWjSwv3R5dIBfclvlSX7/vZkVCdkroRoc+sMqROxLE+HamfPwxDODcEGBcTnJQp
O5xmkgRoGCUOFIzun9VuTIdOUmJeLT7L+eZFtBaPyCAtef7ydTWm7OhG59XnJHRFpplR8dkyLOJe
2WFaz1S0lURv36ahZ6s6Ap+o3D/5f893infZ41d2/+1R46EK/AMT37ZPVHeD4oQwE0nMFH2MTmwI
D1WUD8doXk9tK2HgBDiy9R6uTHgwYxO3ce/YIHjXzJRILbEoUREI8QDqfm1/84Y+dHPvyTrQaHf+
LN0oJHHQ74f+LmgYV56xLicmA++6/J0/y456YVONs1+b/ull9Z2dydtOucYBC4QUk35c/zjt5GSR
aRkaaFyypZm2STQPoxPqLvhQKRtAi4/XtdlawCKHwHhy1E8qPlFFNdxMLhqj86rU9WEM2WCZrUXZ
WuqDP79k1N7kVtXVd4bs2fMr+W9+DPJ7iY5BJELMrlOTe819PcmlNckpaF6U17UbzRaIyzBqqOSr
11bkpiApN9fXMtHqVA2MtpxpYmEYkFqhzkUiGbqPgi1U7fNYpbboudq4roXyxhzvhk8k67kWmb8D
Wa8lfs25GiKx5u471MfwSgjsfMjwM0li8qEfmvuUPYtQN5lxSi7/JonKSUoKtUU9rVRYSr3K5hR0
js/ZMfNSvPcyr+t/mz6dAbIUt0dgyPuNg7L7YMbSAvB6erbIDkn5F9MVFmlRqCuRqSbEGLK31nML
3aH1/G9FJ15p8SJZj15Yjm2OxGk8kZEugBYu8eRGDw26QKk0GffTTIokMJOvL8ATRNnOlq6iUpyO
9FnR/DnU5DltQv8+plKVqcvVKB1Vblr3pqr8oe44crSnaJAmq7b0V0rlGa5e+6WwqAXLWSvm5N7U
A+pPvM3SLWHOoGTrYPzVZXT5vSXKq/a8H4/OnZ0BIq3o7TnadxQok+eGCDC+VZIGO8us4397NtUo
zBies3w/lrNUTr4To31fZXvRMw2xPTo00sWQ/J2RmXokaaYv7jPzszqzCjxpalB0sAZ2YQD29PQP
s9/GVvDSmh4RzRR3TUyzmlbI170xHOJ90bBzTjBPxIJe8E8vP9dWrhYNTINEZIJ00vf5d2zmZjoy
YonTj12fUQPafxjakito8yUbmmKy/cu8Eav5fT9mh0a+XtybNZtS7gv9rnxTBJk+3o1xa01vnX1U
yxZb0w2Vz/kU8gEkIFs9PkvLVnH9uR3N28fuZlvWInjZD3OTrBETtm83pVf3eRI/mAZHAiJT2cyi
1vb3kq7MaRgeXuKvY670ZEk6G723j9O5HPf37+cBGbbN9/JYjhunN2oTEJcqR5lyTqCJinSdOcvH
AZ2qRuYjU3kyh78rqhq1+bwUKsAvj6bhAop4D1MQTGOVA5P0+E5YDRyehiEfrfiDIAzuYRMMHlqv
m9KcuDb3CQMSO7dd+0mmS+2CwAud1t9Hj9JbOtmNfrddg/Ram0KD5Gt2UVl8SLLhG9/ymfIKYoug
Xc/Gu7zlHo15o9ij/HfhvDB6L+xp5dAkDvL2CHwzcSpJyq0RihSu4NXMgKxZp9QmKCwkx8e3Y4Pa
Ws2w8Y9DX/0D8mgcfSy/diMdnlMA1yXtuO9H96q5OlQmSkyOTSj5NFOZ5zcUfSgE6N+Xpx8rkm4q
ISqxpGGGycH5RWzCX22J3JAsBpD8vLyrk2nktnLZtiJDtvn8SFQ20neix0hjgSqxrBSK9eK33PP0
UgAcSHfT02pqXsnVjo3LR9540E15f2Mjqagtyo+ODqUXe+mkGvlUCVEyLpGT/NNFq69MnmwvAvi9
QtxzuXlR9FKVTAfsC8hsjSSFOu3yWY5+xTDXwfWdGOwWm1UN/TxGkKmL6/JD9t9z0xH+JBiYr13D
bEgCsNfWuVTQDz2zVyTnyhcQMGOY7SIMduxWJW0t7HuxTqnPqTtWSSGSelHI2p5qJtYOY/xVcpo3
IUJQOzEQUDUo3VzViAgePkU9hXrhPjvTozqnWtfGohH1lEiy4+xH6vX4nq4q1JePI1rA0+baTXST
rVuhvZks33MTJS0OxOT5f9zf+YPa5rX3gL57z4sJamRU6zYUaB4HAE+GFSLElc9NR6s3xSW7cCts
ygg/S9P61tHk+YslgjHqta1QERTtKa9J2SnqXDrb1u2vRJviKPX7VtfW+lm9Ds6/G3S5x0wbrD+H
GhCwBvYWbgR9t6CjCH6++3jeatD0aOSvRwiAWzfRy9TEEvOhXzK1eTf7RXOHUH7Vs+9eF81d7XJo
nYep/qaZ1DhunR9BQoh88nNkq14+il/O7uIlCZ37LK2rl9niWkv07nplpRRLMu9SYwp6NcvBvvcc
66b/XH9zE6NkJDV1kaDAmSD5vT/tnnSr7Mlpn9i9bs348b7tbtuiTWo+Ly57bBfBKuy9lwvtfs3u
q/YkVPVjuDm/0GBdVPMVmrJVSiC6XTVJe7YdN+YjSk2UqTpRk4Cxylbt+ZKsEv5KvtptAtXj0W6e
jhZ941TkcvXdS9QKAYdBS8YZ2Lj5msxDSeDdLIXmdrAeZzqHa5OcJDHZXvr9NvCqust3byz5SbV1
113Al5YoloSpPYF6X8p+PUr5zqnzuGNpl0+OWZsYS0dqqwtfzdYYN0dk+W//OuVPg6ZxsbfYltWU
1fud9XTv0RDbWzS5aPKX2ruCx9CAkv+RdF7LqmJBGH4iq8jgreRgzt5Yhi0qKIgiwtPPt85UTc3U
nKBbhF7df/+hcHF0cEBwGozYUWxBHoqxzLZ2b/zmWVmazJhxE2USdMYBdYGbSJ2/j9xCbrGCItE/
yyvt2Alp8B98Yae4EH2G52sxRJX4RSX0gKqHN9jsi140QDHq44rEZtJGz96TBYHSQGgMfGREJZo1
awn/sApVyNIhu7v7GfOiH/6G7PJwPIOdYWuGg7UtJitKVPX9qzT53GdU47rGn4uPfSv8VyTH76d9
naupz5DGDY+z5o9H5FbNs9fx850a9RnXkrQ5l/QuLBlzyIT6qCuSlzmVP4zzg354e2waXIBhd701
9v4TQgd5JLA6J7bRjPr6RsqFVV12c+vKwfROvtBnE2VPU2lWXs836QmOgMwQ5TiTVCvAoxDbK/nl
/HZQTQg9in8TbcregKZHJ1rZ48sEHUuhn3l6wrkIDKrO8ZbFkhE8FbxgLy8JPPok/RgL68fxd2Ip
mq2Etc+mNwG6XbA7LO/JvReyRVDu0f6QcT/fbN4ZlyrWLvBb6CPBH9Vqyn1gtOw2fSocLtN92RGN
Eb2Tqqw+DKGf1/C7odnEIRt71BxJ0w30CYdh52cwQmBSCjwuVgkkoIbfo7Tj4hfd8LVu12TWSbve
pIMM4uiKYM/JQGQd9EIfyXs2RzHDJUnvISuH23XcH99e4LsASXgGDCr4MIuHq0ABVMaKagNjfgPz
6r/KpFtQup9j1TNx3iXCS/eMS19zXzP12J3e5J5DdRp8KqfFr1iOH1F/lNMZ07B74r6fpWG3/BpO
B6i4y1WyRx2DNRWPuDb5TPJzH/YqfpEzC5rj1elzm6Hl7YL2ZKrDbB+V71F19fTcN48qtr2Lz9XB
V5J/M6V9yX22nLw3bsiFho10bjjs7Y7ER+npgmNiY76P8F/GvdYARRWoBF61xc1+H4jpoMt0eyJE
oA/QfXqtqCi5BrtANDqY9QN3XYwp6SK9ebcpc+8Jg2GTjojkwKHwy0V1aNWSdMZwZBHq29mY6D9I
JWCNQ9AayRkXypeBeSZF5sD/y1VA//TqApU0s3RtLZlkTEeZMmqmBxp4POnyBM+29sF5dQ2xAeUr
tobcSilvfW29z+a2onnpgb9d7lVQY9Ez5y/JFPwsYuDgHwzI+tigjSXDkWWKSQOIaNfKOL0wcXJS
Cb82a+60U/b1TCX8mfo5UiT8pNjQcW/Q1FGpdWv8eifGUNnd1gxzV/xZUCVDCoMmUgnbN/7MVRVu
p8ZSQXIcspSucAHUfENyxUsE/8wBqhM3J2SCwuMge4n4toW5vQ6vw73p4TtyxnSuR5YKrB7AjwcI
rUvFEvpf47bQrycQAYqLsIhjw9noUV9sjp815GOvQmKjjtjFgquv0chQONhD9RKFtSaea3g6sWaA
KT/9wTm4+qzcwFPSIEVDnLDDY9MFbsebofZ8ye4PMw5GS1iIQNcVoykv5rEmfxyxAuHUpyVhg4yS
w2QNsyxod9TwHedDE7Uozowb1Mu9szHrefeEA9VYvgLeS92itFSFyQhdHLvjbqKzyMG07OndPkhm
9TOwErjh6yh0/o19pnVjmxbKW6Y/dUw1ylF5Hcs7EIcwF2K7xQ9555aDg4EFCJa3RdDEODPN0zEs
fb4gND7AsQc2udlR3dJV8XlBIl7VWtJ9k78z0ydXlmbmv5U1BFZsg75DMZF8xavC6TBm/AzoDOLm
CM+bLR/CKaRx9yFgR92eINtgkLPHYu6fvxHLadBYAB44wBlBVL9RLVxJkKAKStutS758DfXLtY7p
BmuRQHEeE9MXue1QVAc8nTMrARfxYZwPdR+4FbYUYIuy/vqax0KTMzSsDph1klb4WcnRLSSKGsDc
JtjeZqPh9EIzJG3VU4SRM8cN5hNX4HNOtodwsxnq4zZqo87bDx/Yb2JJnTxGH8T7UJy85YV741Lh
p4Re168Dw/04AOXrD39aF0dA0p9rUEJW+DxiR24TrGVgvZzg/WHB68BJdco5PsEfuWR4Ve1i8TyQ
tVmtblCn2O/EpGOGjXPHRsJ9Tcj0NCOm0kGf4dO018zmgl9eDvmhwwrlGp5929zGEXNKX8SKEOOY
WBrp3GecHSwp1uZCmsWcADzeHPKjTwiqOzDplT8bmL0Et8D5DWF6OuY8HaWzPJH8AOyUTyauUJUU
/CJtWnu5TkxPcuHReJB+XKsdfMIF0QMDyeVmpP9iFU4vpvg33kOjhDM5uLdRT3aoY3j/bGjdKHPq
aT+9zTpvdcGyKmSPbV/oImgcFrUU9k5p6sEuCiWWoUUMGQOl8N2lxPlYrmoejsp0iYvPrvSbo+Vy
A20am8YBIpniNIMVIC3RNIOPl63SmTatEpaBovOLtT/oFS68LVeQFidX33gP1DnBxCRvlGHWDQh1
cHojHGNJT7TTFa6N3ZnnmXmHkWvGYEXbqp7hOuGxIou2Cv864VAADlShLUJWAefgMQDNBjuXRowR
lKPWLwJMb0K8qe4w12NW7tfMF0zPH3bgkP1ulMM/Dc+nJiC+E0apQJFYizkpltBkBuHQ86QBsEme
hWH3fcJCApPoLvDYhvpvXLlmNfi4f+kANNz52SI+cgOdecQmVPaJ5I0yqHgrI0BEsgR4qvw8IAGd
AczT7fdCcZ5TBCWIuyfGsgcPbFcmtxkjwQQw+1+ySxozaU6xZR4rPkaZ3aQWx8V+uR8Wq4eQ2+CK
K6aMQboqxNoX0ui5tZ+kCCh2lzSz10g/Ys3pfZ08wZ/yfbXTi3qW0ITByOGNhOEhwHW1UXjwuJS5
LaThUPcomFAw77tGiPQgV6I+4Nrku48PW+WIGSCJoiVSK0/LhtAKGuBjNL64UGKLQfvBfInyDnT1
3wX72vJFOd1Rn7H44yMv71M04IRegYJT+9CCx1QYhyeIaEEsaxwCOljOY1w1THmxP3JGCSSEMRqQ
QRxApa3+WAyj6nsOcx/sjQnvYgX8aIIvC18VcNbOJ5IrLS3skldZIH/cDx2SCQ+Z6MhdEfVgdqO/
L+2nSDFJZ2B2nNQmqHq3hZA11IYIcBSnvTxGsmPG6lFe48CbWJfCGOSL9wUr1pZnqgpNj4QVOm0a
KIavdvTbo/UkcXtQHN6HPQa0jcOjMCoO+olGBCPa3pzHsDpR0+pov+yxsXQ5jVufvpAc7rUQHviQ
J3xoqjB6WRgFeVht8lA/KdF+uvd/i1+CX1jwPYpQNdUz/GfC11qefvCKgIM56Ia4EgXpqDfOE5p1
ZoLvM+HlOYOFe4oIXkDugD4EWQbcOjw4lg/emREj3rvkMkz3O+RVR0jb9+lzmk8ZoIldtaHVuMxq
rJ46D3Q40kNh28PeM+jN6ZGAl3vz34lRUTCUQLQw0vUM0ykXoFJWHtGXWVMdsHQOyi6T7bZ3ccKV
RpYS0mkUMReBQwAMew5cCl/gRHZFdgEEYBM2Ma8c5IBs8EnTgBtNcEjucaYFhPqKJxsS1/A+vWFB
jEKU2Djmu16g1uPMu0YsWmEN66xPA6joUvz905ctRD6vPpZ+9eVkM3AL7jgoyIIZ81OtubFfwdt9
rLIR/ZWn+Na0dSGvuuxy3GIoB+yNIHncLniiQldZf3Wbj8Bhj6ajEVosnvRv7Rixeig8trUIANdK
0NJY8Me0meXySOHCwTYAyx9K1vB5Yrrne5LHbJUM/3VoowejDpVVGegb/e325v25uLKDz7ChoDVT
FMskZDogAqVHshjW0NvrGaffSe029oNNhTxmJMKsk7upJapTRG3h796DvSMYZnIo+b9Nf9y6mn1z
1VhzuTf4XWxIMUyYA1kH8ra/+ECD5yuSBE0KIWuNgBaw7OGwgFyRiOhUl84+PLwna23of934Gsob
cKHhc8LkA3/ZfsAUtTPEd8F7/FnW3BW7cnadqTrHuHzgyg9+U3VahB05uwNoAq46uUdUfkKbQYR6
Q9jvgLEQreb9UN12W477PRVAHH/pDCrssAhuq27+ihHg0UC5hquODTKTaP3xMtKmjI44KaOkFb56
bD3YTA3vCUN0f47j/ih1HvOn/8KSRVjdYrlVBz2vnYK/M/p+nd5G9TQiLcY4rkDX9Go3524vTFYU
ddxSoq4BONe4iliF2HQaKzlExGkDjg0PF9w0UQOAmQIPw/g/AZUOZcxY26DwmgWm0mvaA04dIDYW
Vyt10zGh8B3EMFi2zIn59Hbq+jYUJ8xKOC9S72Nfo39hxUD2JKUtt+zpfbwlBvDVEVSAETyplDwP
uHFwEw/gN5EW0rp7/zuXSBPrPKZFAa3MNb9/eoGkfDxuwjzJQ4pF8IhBxc4tsdeY3izRw+YDDjcJ
87Qlfbc++F6w9kdFIx1JXViCkQAHO0uhKfrjvKIzEX4e5SZb30hG+E1eQEIrUiEZ+ITbt1KJIQdT
121Jjl6NSKFdcwFjEjAIcHBvXs2BXq91h1PNf57hEZ4BT+BV+pBBXHo2Oj+gZ0xFtjdnVITCy0Uw
x0YvdnHxfsfAx4k5l/sDZn9taOA1Zg15fBoM70lU+ybfr83sz/R34+GVHg4BXCyjDiy8m6F8fEXP
iYbv/dgcHLsY5Nz5nsrEin7OA6C9GPHageRjI2EX0/u2v4HEHj2dagJB6El4lEoOVR9LURg70DBL
x0SV4t8CeGObKmGVXoX7y3sFWStO3Rb+HLAioMKyZnf+XhlgrATLvH0J+c2gv8m3hk1uGAZJRB/+
AoJiRIzML3j7j0ANfjED/TYNstHeLyLNbQ9V+PPwrr4JyMMYstiJ4UbxzFfOY1Vt7uFbRIn159zS
e/RN+ZAkd1zAHhdO0zkrt2wlRbJ3C+DjBH1bpWv5DkT4tHExCbGpxqz3L58wY6TjiCMvWvE1/7l4
rLSoOXydwv169JZcA3O996+2fryO+dGzv71DhI63wV1ZeEC+cITTx7I3Vun+XNOFNGj/wKwGzbL4
uXeavPFz/J3vV4ZIEuSk9sA16ll/I62qRXd136tvonric2yUS5NOSWu6Qe1yMacThjs6i0xfHTP4
yxt4IdoFavtQceWkmHZkPUnhLXkQ8dB60riMn0coBPuJfNTXmogMu57eFSFy72WBTm8nB30vxeoF
tnWs8MAQJyH7Hw/6HAbkGJXfQVmESzO2RQzlA48IChDK5xb3VIg8AQkn0+ps/Zns4Q1gDenwW3z2
/h7gokM8NwCvpkWof9hKuoYFe9zVLsV+RDfXcxv2v4w1xJXUdvXAs5pcEFA2tyQsb0XIUe1LRiww
7dP/ZvrdfdnyCxWLRDwnWF37/TE7VTDR16rLvXSUHTitqYUqUSa88MPhJeH1/d+WPA4iwQMwppxo
PrkGfnaoEhbdqvwvylWKiodTNzgGNvdQ30eF7Bu+zlpiZRQTWQWxQ2to09AQDkEuSe3vp/CxTnRR
POrCvX9DBRYAMouRKTEx1aY7gSk1rfvk020qwku4CQfqyZqWJCjs9Dkb4l8K4DfgUC0ueagIW8H+
Rlt9J+9pyoCFFia+BVXYcO91HoYFoeIjS3IIGsPew9zi8fLG4g0KoQYLnl0dJs/sYUr8twU5GV/3
koqPayL0uRNoIVT8PetvRp++eE9rn7Szit7mtQLtkT8whAjds0EjqG4PBEuc3oIFHKuihWsYNcfK
6KZ5Eq6TXFxBwuaN1AXBNfgXSoJkxmBexC1RARvKVNljmAhYLwFQMK/A1cpxmq4DVAtMLRAKIWiB
MdCywf3lRMVamikcIKOETCxI9RGNhkyrLNnEbxcfHEHhFN6HX9j2E1pIVgBnzjJGXFJKYZSDHxxB
JHxoULMvPFthQvs/IxrcG7yBxvkd6AtQglogMVh94DnMBhNI5ge6snccKBH/Xl4NoX3ipOaJpNQS
nBB7VeEh+uGEZ2bCzpgH/HWk/wQ1eAubMzyOs/X3fxmBKfwHDFceszqPuSK0BJDJv1tlhqYCDQJo
lvgICMb7Dr2JeuYSMYqwpdYglRD8RPfBtIjbHpAM6nNtlF3AyyX/dY9otj7YhWMJyoLxu1C4ZNrk
CXekoBq3M/CSx/i1aGOQHGAAWCrN4JsUglZNpPCxDpSAZY0snP/MBdfus6XEtD7mZlCyqAbeY4sd
DZetCq8JwBH2BOtumFPy6eF3aiS75qHcvWrWbW+qfZWQyecz1QS/iRky6L4XyGm9/ZQ7dNz6rwn0
RNUVMH7M0fYumDmxKNDGr5A9QxuC09NnkGT4mN3n71m2y3vOb32T/glGrSVkTVQII6209Ywp9JNA
rOjDW5lzWdoZDL0fxyTdoo0r6HMrb5pdSd7gzkSDzzYKCTRYArlgKtsp8qvKhcwGn4Iay0EX92fV
+rMmOCYmfpwoH0I7Pz+c3ojZJABlS3oGqV4QY94GzxHJsJHg9DM3yk7XP9zuazxDaXxY/og7TBtB
SHp1w+ui9KrAzAazHfmnGjqkmGek6/MY6TZUZAYLREuDxqk3omOBu4uciu2JkM3zDb0f4edxuPfZ
2zYDDiR88I/65Lm7s1bUhr0T+Rb4TTGl0tanBGtnkyeeMbCISPVkrUdPm3BPM+Uy5MP3oAmhFt2O
qL1hMfAI0LC8JTEKvVHerFgpW9xkwu/9HVig/AMEGPDwG9RAqoOyhyLBfvhxkc/UAtQFUG7Q8wLS
freCDAKlBjcp7n92Btyp6JyFH3INOgG8yQrNIQqZFqyJ2qlm2iScQTLhCGt+Dnsr/ulC86h7ooyb
Nuv0XxNREXDQhzHP672MHVbDTHAPdizYXJ6wNcCU04Qrz2QEx8nyXo1XJ6TS5DMpdV+hgu01oVED
KaCtTT6w4IAPuiDDMk5H5rnHADg9PlYPNxviRRSJmgQ4As5DT1p4P+xp/AIAkODZbCoskxIeYmLM
Ek3AWsw60uwafQsfZkx4J/kLJk1wnZrn0jcjSTjqfeC24ZeD+ABvPMV/+71Z0XfYnKTH+19vgTfG
BGwB9BPMc3T1HYrG48gA9daEsokD7nuSItzwLh3EdZA7mxBnR03MMXUh9VA+oxxh0tqA/bDIAyKd
WnkIw6KHzeKRuimfpM7eQ4gr7BrGD7lZuZ8z1HOv3N2aHy7Ik0YJO+/W2jVcg++QiMzMtcgv8BrU
ZkE3q32D/RQ7eZIHidlDlYZ6OsaOADpuvmRjNW4O99Ca/ZqgTdToOzWbLSQUdAqoo2fPRJ/Ua0VY
nALHwkciBFFO6j9kbU/JyWrnPf1Mesd3H5445yc03ygDDn3+KTzh6XfZU8QmT75OyNeRTK9UR9ld
7EixYhOgMHItqH1VzC4rbRz6XtoR2IUgXc+7/8qnADKW/Z4IsKShJZ3yA7yPAuEqk+JINDO7SY7j
O/GuWaJMcQ2mU+fv0yVyx+OUOl55+9+sqhe1irlTkNYCYK/XMHZQTKOv7QTGLUHHj+S+xweZ0x4h
/wNiLnsXrHmUZ6iwVUCfQnl8aUuxDLyOGnS1/+TanNU8buABP0gJQ2AaggMhbIj6wMVFedRg0H/p
m652VDL7awxecyxSffZBbPGrE8KxPecdhxV5O3G6eC+6P2wVmNGOEHbkISJMK0D78FtlHmmYczUy
ghaXquOv43jAYRgmFzhN2jos0L8evwVqiJv9/U5E86Dk7gdUAJQE3RNeSUyKwBwbPEOUmbgLeBDB
Kzht7lQjbmtxrMIxBAka6k5/817x2X4erLa4S8rNq/Z4ucf4yq0+5kHTt6AD/WJpwD9KBW0ixR2g
QGE1KW+TkmLB58CUHeFNW0/e+vB9XzykI5jH9T5B1FbdCZH0n+gngN/VEfkCBWYExaFmUrC0MfWN
5AcZ5xRhfOGgBb7Ri47v7QAlkuY9p5/l+0g2DPaCd3jA7tMlAosMQiwjlUA7PR42B8xYmVJbzsDi
maP7nftayPM+9B/uM3qfTgA+DOuR6iLuZ8NFd7vohdUSHVbUq0JGiphUHK7y5Q+KOPK7IIVVAviT
UIwiK2IoSkg6H1sRc9PpOy9Gv9cQbeu75ypX9hXQfGz281kHaB4UzJ4Y87c2AyRXj8lTq0dUbq64
ivYp5NvClhgTKOxb0MVTUKq/EqY6JXjO+obqCSFelTyKdnNE36+ogfVaw1fcH41PKC+fy4IpnInD
6UXp9uqKvZvJzvVNO2PfJs8IHU5uI6u7L5u5BT2PB4XVw36medoGDRWIinPj0HRxxiLmEaJwnO9S
oPvrxBreh/gt1eH+lEOrExbLib7NN+COo6v74qMGgKT5FBxOyLOAb3WPhBzhHS78v3EkD4nTul1M
bLxb/7o1fFaIRIzKQLtocOjW9ybO2r+kR9rxx8P1xL1v0wNZUDkWpPr6y4EQod9wb9zuLngIyy55
bvnlOEfACIAC/Y3dJk1UIgj63n1uLPjClDFkOyfH2RO0R3fK0pG4l0eEpFK82u0NY5BDGqV3p9zb
T9rA443GkabtZ/NYvRHQQRp6usrTIS7zufcpvoCk91N+9ct6k5Pw+OW4cKV0U+2XWkkk9zjdj/Tf
3GTSV6YMG1czeMkRFPdSt8sNPGSodq3Lb1O1KIE8brfx4ywF/aRpHOqT1xBJ6esTnrGlPH41DkPC
kGBiaSVvSsicMbR5XRnAjXzOYYf/gwlHgnsz1yh2uJ33TrC3weBQTnB+j69TfBLm0Kw+i2r8xrY1
BMRsqFfEm40zNA4zFUo4TSTNwagbqdO9DmVg0D9KNADDLGBBDXHMWuFScGnI6oxlkEGEKX9MgOKx
oDKvBG2X3VaSp359uS4g8C/10XP1XBlnHVnIeB9o23ySb5mHZn0IjZC2RyqPwroHh3Fbb5/QfEcf
HEduQdcilJ9Weni7BcY1LLSoTCeaQaLjsqLEfUqAPuu1yiynvLp1Pn88XfJYc4BPvIV968EJtf4F
3/gLA0COX1Hv9El643t4W8kkC4J0Vh6rap7PXxV+f3GnndPeuqKXvKpJ1lunv25QsVJLaa/SL/Ge
CQr2Vt5a90CuNnuQOQLBPpuPZLDIHr8R7LfP8/4+78wl9As2Y70+33i45zz6vEiHdY3nKr4D5YuE
rPcMCUP68KGQUWgbCh+i8ZtrqT7Ce72KtMdE+yyfv9EKwLjrTXvpklCstvQf9VklwKEHhyV+0nO2
EsRec2X1Nr0esruxCrqF8AYvXiUbwgxG3Z59Lr3rqP25BNgR5Mkm/SmLaDMwenn/12hj7PJQ5VbU
X/fdEF7AZkhiYLOtU38Fe4VKxCIESbI1goAFXU8ZUPeakT4GONCi3LsxW5o0WVjhU/WFmaNLcwnI
2sLxZDQh8xMfRTomoF/KPd8qfGuaE5ptekZou5yQoMHo1ZmWaNewJYTUEb4Bq0m7nFjBj0cZ1gin
yvxZejhQCaFrUo/MdSZWJ89mUUXG3v8crtOqh4Kw7jAPHDwCeHOQgkT8NR0joPESbyhzdsPheEe7
92MOLDxmaYh//YbTgjaNzgYxwDuik6U6q04F5xDY2dn7Cwbe29pqErTSCuZj4F09tncOSlfJWICf
ANe6Cs7TYl8UMArw2sh/6Z2hvTQZvSSXHxZnM3r9VaHgP0OHEOP6I7gxY1F9kao8XG5KmDVfM7Aa
Z8OGM+9htoh6HX6RGFGki9BTvI7ZfgLeAZxSY0oR0yBakYG3NiZk0KcZMzEiWgNcIAEFb7zagA6L
6yZbvcEDKK0HqCgIMhrUnSwEtwgWMNZvJR/xv3Jhv9HZIPb1ygzQTijhPkijrHBhqaRmXGZJ+Yur
ChdzNyfsiNB6Dmga1V2+D0TZPkDX/26AqFkMwzqDXkZnbx1pl+i+m3XNjEO1mJMpGL8u+yU4TnYg
zG2NahVy+7gOMLkWrGa2CNUpxTcF3Oy7xlyoFXYCLNUJVsTHb1kd1eA5oR4BWfQXOKzhaIL8FxTj
AR2FCVKBeJl/x9iy/wNpHQQh8wfABwQp2GPXbeUwDT20EDiAHWBLXhf70PhxvCdCvv+cFmMGKuy3
SCac3IUVLaIMdXvdgWHcDiWYL3MAY/8pTwix4s1rbAejfihGGOwAMC5S5iJs5ecTjoQ1NYMGd35Z
5j4m7IA5vckL4JUzjkGfSVfzuf1oH+nB9tmGYZrgIgUxAMxqW/lMPnLcwN8sfSZIkAbuQcyBPq3P
z1/BvvoHgTx5zmAMlNgVuPktLk2seImy+iUlAsDm5Rd4NcMWTKMWCwrcpjR2rwE6O0gncBxVQnA0
h+SSAMdXBKEasP3tSKGhcW6+Zzo0mHJwTlA2FrgFYM2KpvTIYo6d6mPNs299JvBm+NNolejCegmb
CWAITHOxbiiIWxlpFzKC+PsMdwhn/vHk8aduWcGshenimbGMNfV+j2uDp5ROuyB+FG6DAe2vc1XX
YqkgNPTBZ/dQHWtzkke4PcgDfIMC3s9v/skicrwuUCBE3dba8YQKt4DWg26RzmQip5/kbdrNrsBV
6PzlIGI+naExP3RrlcKcMC30YCGFBKFla04Gg63lEGvbCVoerEh7FA42Row0oGd7mzJW/niAxYYM
rtG6kB12JxMO/fN9CSWIV0vXJK8slVMVgdF88GiHf955XKdsjJsY93c6qjxtDXK+LWbKksbIOYu5
2vShCDB7vAIuLw2ta0wwu43egvJbcuTXCDg551/r7Jgdbit9wYaVFoIyguAwaC7F9MUz2dqknMun
Yg80FBDBTGHGYeX9ICbKLh+2xECwFZKStQq9JEVFdAO3rUktGSOPeDQ4pZPdLZTRjfsYPtVx8wdO
jyYNcGKbz59b8qAwLREZJvX0PleR9EzKtRrUI+KNgcSLKBu9/fxoDnmn/HTD42rWrMqElQg2oFAm
W7vLvC/aP96q51ZILLar+vjYQjnhmTAXYM3cuumR+wJpwzvODs2UWyg1WIcEANOKFN+iXscqmwvQ
OMqMATtbEefHf/c7edMaXkmxmdWz3BrcfrZBwuDcSCiXe4p68F5q22N/9IteIDFJ7rSHfNvHUNNr
/zLcIeG9jEsYD63NMZRoUL7vztP5JvudhZR4oB+lVb7ZT98HwXVGpyKRgZ3P3z24gKgVjIg+5BGV
5uAORHOCsJjPfyggB0bPl7w9hHIHDg48LFiSJNcHrNpfX4RfqKMx8WeAQ0GRXB+77Oe0utezAmi0
V1wU+TzwezO36+Nk9DMGkfDSfc3NnqudCgRdCqeCg/+9YYF6VLDdtzpEUvTpqMxYZ+E27snrb2ZX
2/co69tijf1wHjP5RcrooF5Zqxri/HegsqN9A+sG5aT+0bfV3rMkc2D8XXNS9nc/IK1lqjnl6hM/
PbZQv0/8Wt7+LT32OscJc64jN165D5FjKkt0lTVV/k/HVGnPucpjUGdhfeihl7KCDNc6CJv6Coxh
3RnYh3ABX1ND275vVH1B+M2/bPdqVB71jNG+rH3gJs5Da7jKXoxWkCCgo0FWo/wax3wJ2JJ24Y3E
orobcxiQens70Pzck40RCc3FpMcSRlllB+B+OI78FiThfFsi7WLwejHW2b9FHz8coSq07Qaowx/f
pnecd/4epHEdi2GuMCV55IIPuaFuj7hl+tSiG6t1y3kdIJZvbgg8cJD4Ufmdp7F6fzzItvJi9/gz
0dFkQ6aLDtzE3HXiirBuBd3W1lqAwBqDOH2MjxnwFRJshHLRlUjoHY0XG3QmxmIiFbEOIfu+3W91
oK5iZeK0Bz99cT/1SUiDFM5+ZKObEVcMyb7YcQBFMOAze10hmG4pGVAPVI/Wmsw2uLivuAzzMIu6
q49rKESi+WP29V7reyg7+hFq6YFEYYJq0dQv8iHYOFZgT6f8w0aQG9OlySqMmMbrxdJtQhNRvv1S
A1aapW+vLVaodGA1rxRL8HtY0f4ENZKhMPtnf9LOyESASAJ9C97ttvWbC+xYStyFpQOaYMXyoCw6
9yl6iy8ExwieIC47/KuwGVG7P5TwTb64QT6ArCI8skiBGBQTcjX/ev5T88zdfZQf25PCb69708oc
mJltkJUHU4nhLuBoqWN1TOngxIRb/Eyg0MKHieEBRWx9vicqcdDq7lfGjw2fI55C1K1u1oX6poYB
BZmNtQQaXRV/dwzUYwMxBjYG9leBewt5R8D1Tp28XSoDhlvFrjrVlwx60oI5GEmq38mj+wRhY+qL
svtv0ZRfR6+REgGlahyDGLGJLxVDoXEmgPEvGd8CuFC9dvI538+kQHNpxV4BenfOaJ6Ye4/lGa0n
WyeK1gdNiy0f75seTHqVOiGkJsYFf4V8U/Rt9obW9sP4R7McfzR42Uvp8OnWygUpQNbZLLl0zFj/
eZargFWtzfyZuT3oXNBM/ow6qGQbH725ZTkU3/3bY3TmYjysDRNxH8MmoZuE8oTpy/i6M1xwMkjB
kHpo6hhmtmkTvGaKicvFjmaStVvP60+ARMwt3LbnH3Dq1ZcT9sqS2wPiL+Dl49fzpwZGdIu5NjCg
KPV7zP8lj5KiuSrYrlCvwwuQqLCElyNFIMIdirURFSjBhvczgHV1ytiTK7bKviq5LxRXIRvhvO+G
jErduU+MuOUzWdMRgpKma9GiqyJNuKZdWmhDUIvfSV8wY5VTDPKuQ2OYzjh3oHIjBGjd/oLPcOe4
xa940kQQK+2PSJRhbGDdz4DVpRHujmRE3DioTmR+Yj8yaGJmimuwd/cXND1MivLw2XrfjzhZgAzA
jto9HgVik3Zd4iwwUnbwlYCaMMkZ6qoNEvOEqpY7KNZgofJO/PwGCg9McL7uE6CALRwrQxdCB/5i
i88UlqUUvqP7n4TWf2gtad74iUGJTSdrRSdxxIv2BoszvUAkv37DB9IJsNgTx7W04+VY+ZGr9sPL
Kv0lQFOpNQCWe8cUmufuGpQH9SDPZU3IxyjKrIVWDSQHnA6E9VEd0d3GUJbbozLkkO/xxH8Y2qZ3
UtbTiI0VfQMSS0zt2BOWxJybYqMIC/j6OvBwKXqErcqXtfTAOMJGokzg5oSbGZgn/3tr2Uf8BsVW
Wlujm2fMqghfc1ii2Sj/YyvQie/H7X/plFYQRmAFPD16bcWckmBb3CMJ3sLNB6jDtaDCex/B7Po3
oUnjNeA00w2q3E+T5xojXn6YQUdBCTMSSQefKY2wmcCH8aqTLLRbkHivibolHYYGY4JpEIa/0L+5
vaB4ZrYuErb4Vkkp++cj/qhdbW3huR3c3yG3K0WWcRG4Eq7/0NI80KTc+7xdWPhms65owBui/DAx
AgUksXiMn+WwRKrmSR5pnngOuuZQ2CzgWSEI2jbbpPiYh4CYI/XMShJ3YPhAk9yVeNjszwUu0XMg
Nygx1kB9m3qqw49wAHws2AKoEe00Zi0z+YQdtgDaoFs/oXpi7cm5vWiLWBITHeIb5oIR1ggYEM6Q
IomZiRTs8GmFMGOT6475LscGcKMMr32/piLj34aBwMdGp+yAkcrgdzoUPDjC6Ug1gpzAQCVC6qHR
BcKVYAszanf9XtS/umBVXGPJbZfF03kfiguf6jqhneBwgukBH2cN1PDri6qG6J5Thwv9ByERy14k
1Ji+hu8/jjoHVI6LbzBjuVjgfMIr/nGgs3Ukpz7aDZqnNxTGHUweOAy90xemQsxqlwRBQk25b/cD
fonTl9KJtKV52ZzRcCchlI5U1LBUotQ1fjuJmvTuaFLwFBvL74C9jMFpuPc4YdtqhpL/Ge6Z8VlZ
Pw6ldz+27Dbm/Q23HyM2uDFrYDyOvhtrKjZ2Df7BfP24OTLxt8xwgm4Bf+HWuVxCcHz49Za1YPQT
CDDinS0e0NAomaMWMPOxcmVfjv2eoP9Va1xOdcx3ywA/b00NwAvUOqACKZGE9BCrTyyQsFxAydAQ
MlkvQRXwbgQS+t5Oir5jruNnYp+ptQn+ppnERxPW8F/I20aEyl1isaP77d5RLZfhbo7z6dv6B640
LhMWDS5/iLkQYXzLpkt1K5gorHJ9Ds9+pEOwpPdXMIa2ezttU2w45PEiBnkYizBcjTTLUBL+63Hb
Q7fMeE9R46X6UJu8t+K+KQw6eifwdgyGFdIcvt6HWTzvoqaO373pNb6P0E3vKS6dUC4xxGv0kN8x
/Euo028qIuANdIDkEf79BrOBF46rRYXAbvkfSee1rCq2heEnogpBCbeSM+ZwYy0jYEJREZ++v7m7
+nRXn93LpcJkzjH+NL4LmgtlIv2C9/T2cAfzwfqGk/4eVX/S17lLBAHazY7ecwTuVCELvJz9kzWY
CioVt2POpsQMZxUvCfcgZJEgNAM3iyTv3N/V4gGxFaTwiDWCS1SkpLy6X4vu5WPV6W9cilCt4I24
PX6uzRXCCiRpeUWJFpvrAeA90qZkM/1arS0dZbfNO/frrNoJQSbug2wE++Wh1nvEpACAuVgvB7Ip
4CRjyjBj4HAiosNDW3MOC7rRlu5ljFHrrlp8xdvN0YFssjsIgeL3cIWv+vitqcuZOOOALvbzTY5r
0u9TQnl98DP4rLE6+hVTLSeqhcsmsYaYg3Egd0WN7ySADk9rmf6lz6jC/SZTVhs0s04Heu1xtrIq
gRKIaXjghCNkRjABHYxu9pz3JxrG4ImJygD7V5l8EJP3vRogHhXR8byEiOPKXmuRXT/gRyQ4DQZd
dlEXv1Aznf6KeZe/sU19hvyzv/xgUSH9dIrQL5Gity/bBYI8zOIobQBMFjj5GtBMw/5snDrFRBu8
HCKIjF2PaOHZizg85GINUfyz5/whzOlnMKg52potx2XP7UFRxB0R5hwHXK9Ym56Cy8XXDzqRBBpw
kBApXBc8Ly0Cu/x1lCEtC6dDuwpQC+uCCn5hHs57IvkVu4/whYDi16hYgyD3rOsWBtRAE0fJiJMP
jfil8XGGnY+cvpdYSeg3wHk+M9DGkHMde/kZsSrhe4AOfwiQwXCQ+S1+yHIsWBt24TMlB205EXxT
Tj4Ijts9ZomkXSSPaThus3MPGxLSGgE3cqyt++6GwLmA50wSM1ACUOYHgbtUowT8uGVwSeFTW9q5
LupJHoAh1pMV2Su/CTpu0dxBB3Ii3VAI48M/peKULJ3CYFhp+LUIgjpNz4bXGF5x9RTE4uQgExJm
TDewWpKnyt6gGWr59WD+fUG+UPD2QWpToxd9YaI//k+g8TraZRobTnl0QiRWWDoA6WAoK8My6DII
xfuyyX/hJmOo5h/jvY9yXGOFR4r5tHtr8hQuZtqcvD4JF6Hs/oQV54NRYfrthQrCk/iKBHSn1cnD
PeeXObCKeEboeMhmAqfHHDttMfLF+vqUv3f8Ov3hmqNN1n5dDfIEYLzLf2DqGiINu08tjlxhctGH
MljGyPwOtf1Z8vhJI2ZvusY8J9ScKMY4NrYtgfbYTNBEKv51WZyTFmW4OEAdsZUdm5eNvAW04Mlq
mldHZYq44MJKqLl7sVamXyK+yGxUJzdiufpes9L7idwyBT651eHZnNeIFJ6q732aqOy8/sfvbY3b
+Ea9J91IRWdW7I35taYjGVP9lRqMn6Sc79AjWb/vrle4crV9nBgJQIzCtMOY694r7Ku5eSVhjkwg
eMRZXbj9FRXWC5WIyxYy+GyAKfGVexKOOeZiMMf+9vd8pRcCALipVFIUQifruqwXNaIpYB7TLfRE
Ae1omHywUsFL2NnUbvjd94vJaTB0dcVRjfBByFFVemXtCUYRQT2B36FKqAs9Rd9SxeMTq6rXPf2G
YgWVmjyq9KFGWr+aY2BvBpaJiYkPVQb8s0VujTZLnnYUjfQBTOFreQvrC46A7FXzZdUxEZJzi9+B
3sRS58sEdukQ1EtF81U05zvjY+nXyHjYystSnk55H7Ji9NHlaM56X+YyhBuYmCbskUXrDZIzVo8y
4Bd27eRF0d4LB/9+P2or0C1WjEbsBM5H5Oc7FblTpKbSGk/A4Ul/0g0L3X7stKd/OV7RNOwu9+jV
ZfotZf5OYUkiB9hFUMHPAbtTCuuWiZIXgeTyvSx7Ar5V++4bWxwyxW74C5/H+7QXmofXzzkRbhmC
hg9xQs85Nygz/22xRiaC/JVwQCgkNsk5zDRRZfxZ637QIw3IAaayRC7G5jV8U1mdfehpqbNOEFPe
BhTFxMXscfp8YSTf1uvmmDUhKm0uUT0i3MwHIxJj81c3JE6vPvvVX91l9c0zRy+MZF2mMU3ATL7H
iib8F2hZU/A9nLpzuiYkQlEBVigYPZ+WUF98+p050o8KfTko1PreBOboRi4izmUGywKkgZZ0Dr+E
+u7ivgtHRxAw2BsoWaVEWpdX6+YXqX51Too96KCPvbKLJGQNqA8YGkoiN7U+CRSYvjiW/tWjFGiQ
FQKSHtGKMNAchsSk7b+QeoHymXQMcivBe7A9K7EMdsc+jRcMIwFWNyU2rytyv9GAKpVPF3aGVy5j
HecIywI9KuQUi9VkWbgkDvU/EEMWMxs8uooCHAh/sjVgEBz2yav/bTI2Y4AckBvOJH7yVs4RpZLc
w4heBVg86o8L0vHorSHvrwuEYqEsDDOgOCDikI4gOPIIG7HQZI44xpjJTFOPlC1QVVGrQn1B4H0k
+0YhjgMlNg3viiesic0uN5Di/5Mwk95HSU2I04v6/FLNexiVqDd/Y7NKUYPQWxHIOxHAMbEOID/4
f4nnefsDnFFk3dE2auPubmuqT4HKQE/ADTiQzwGeRAHff3hyChRkwNqgEgWsdZT5b4l5mViof6Ow
mbcDzaSg7I/qP1oGRLXE1g0CzWscKEB5LKd3fUj4CRcWaEbMjF0ywOQbfldIRBln3zEHIDFkr78m
kfADZE9e+pordJkZn/yzhnpgi97eXaZKjJnDFQ720CubrAjhNasYwhYBDlcY4qWjPFCz24GsYERa
H5IBjn0zIsusIh57/Lgk7zqkP6AJRW4KRYOek7qW4E8EpBpTdCH2FPKPAHyXxGkMvGeINqvDmYSG
CREu2Dem4RVT46jpb4k5vYyKES4LCDeRz0EnwnDhsTEbTDSOseP1Z8k1tbtDJHkzpyLzZBMbD72a
NpKmbUOEBSJKZL7pS6A7VQiFzKQ5BFkQ6AFVVIFbA2PKGeExYgja0iaCFXL6If0gcP7hu5IiCGR6
fUScYAdgUsaaCg4b5s0mrAzGhLkzHuqff6q8u4/AjM5IXrMMmEhKjIW0gpjjMv5yCiC+FH2ujp+D
epL2oGjRspAGmpHgAO6FVgowgF5S31e40PkstcNdh7CA9WUVXWubeYCUP+TDEWwGJcdMBlBdzF6I
nl+2sr4vShRe1EQYeORFkfyW7Ugb0+KcsqfXxddMR8t4f3p1SAwEQ82BXYKGGT+jwRRS+TkiopNH
67Pr5fR9lGf1jFE2GJHOGQAEQzGij6evri7pRju4uCWPUfDLxFjv7SXuj02/7SM0VPGYiyEjm20t
6AOGbV+c1ic0KFEYoX61ecTJQOl8lDkxYDgTd+OLmPz+cWC8SzxawxYajxc1i6eLPGrR4RL0B/u7
sDGq+dNjyv2Bv4GPZRg0OGzGoVwSMoojLjDRqnPGAxOTCYL7iEgHfmp5s2ijosat12F7ooGGYewF
D8EVAr81qo+yVp+a09IG7KVMR1t93pq2nhMbLo9A+OslzBBLk2FKwEu6896S+4yMFoMrPw4xzj/5
xmBSMGrNlo8MNAQqNbuNdDzktfOhEsXJi/ECxdF5/CQVnR0l7jxQ86by0XNLvP+bNfzY3hfAUAJJ
8/sQ9452xBYNdV3M5Kcg9i/MKWw2FrjQyeVayemLqXX/lp+AxNx7VmZcsE87peEbM77RP2/BsRhI
g3QfJRMwEIC3+U4aFldC7CyTnLSYxkTwtWImuSlsUOhHHp5KqjXd+2mPphDlNd/x/opQTwDI8zna
LSPKeSIHe3atqp22xK62fOC+hzaPGtfQV/j6afY3d1/zq9sYMx3AwLuaahCFjN9DrSKhPP56JllV
xG5eEqOa8gtBvlWmwnFFBZYgUaycSEox4fKptEVU7oyXb2qPJYo1vyncCs0GqkdGYnyQF9jvSS9v
FwZAE8UgN5uugaXcAwQUVyL9YIp4zQB+k54x5wJy2sG4Qu3wzErPjJOGH32e/KILwU71s1Mz1ZJv
eLbb6eYdMc4SEPY5azLWiuZz8r5onP6uL+s0YYfg1lUIBGdI7BEjlF43Nvcgr/Wsh15tT9O+lAAG
rxEbLAkpBto93pp+q78GBK+XAhLJnglsOu+HuPeFHPN1+Dpy1t+JHnHD0DSXaoV++BvW83fP7ipE
wgFzWVhc5+zrPWf1WJ7qOZcOWAyz1/z6tSEgcSZe1mgqOVfgUkDDPhefXaIhA2SJXoV3M/yHS9lU
QMzZ2rIDz794tcCmhpzgyKBfAeUSG3tQjy4e8xdP2E8ZLwO4mwExMWMKKgFda1x5KCkRCxBQnfYm
jIei6UrBbt/YSCY1AaXDT16IKepgaNDKpOU2PgQrkhNyX8HIAcF5ymoaDFqxAdNZSo7C6T+jp8hH
3PLHBHHi20dpQNc++SRsUK4aENyvJSBh11vUEbjyLw4MYBkhHKUjbsOejSIIpQdixSu9FOluz9Hg
arW05ezWwAY0nqdAQVBDJZB3f8pxM3q6OrYLc4Wejhi2PoHDHvoOU0KoiH4GveXba53TvB4xlQLP
2lTxTp1QtWNf5hv9CWlQeIJ3C9lSsMNRpD7sN4gmXskAbIZ3BMdleRPCKo5XeQwa/SM/mvOC17g/
9+1dJmp0TvtO6Tcj+sQAL6ujfP2vTdiHsGkqHkVm0P0zwHKOcg1bH3WmwTG9QxlIWzSBPtwKlfWE
sUKcf70VnM+sIKHUnGowBAhrMY5Ji9Z795howEmvMJT8lPWT/qicbyjbl6TWCB8rQn4AzOU5vTs0
/AFz4FMMAlhj11RqNCIo9sldgbrD812Xzp2sZIj6jtDxfsgBTBGESdftO9Dr2koENG5sqH4Qb1Ld
XukDoM6t841990hAAIpnI8Bzsry5N7wd9QTbvC/Dug+Af23ATZIvSxYEEawuar7e8t24vVgFnNqT
RWS8xsTmtERl3FOqus/u6fEIsh0VB2ZabGbmXtsCazIBl12PD03/+FvCCd3i2jVdOexDeNzHZThw
H8fm2EqYvFW8qu323WcuPAlwkMwYOX0zMTLYs+8YOduIMrtP+UkI3AToT8r7XhFQLMMhTGTce8C3
8JyQZdrxvCZjAI6NMwn4xL2nQMdEzO/JkE7ZYgfBN2NdVHmbGkm51TzSSyImEybYyyqFZG9iP/iw
p4hSFB0DOdRPwOf08wS1IeXc4vRDAG/u2wWjzmwsNuTGk6eEDEIMAqVIpELj4aFURDD0KFzmQ1C8
UnpQDzg4OzlhwW6pHgenPViZDU2K2pv/1eiANn6LlBhp++tfLX3ya6R1aHAmnPGamPaIJ35x2w1s
+e2KkAaXmkJ9IRFeNMQsoNljlgIY3AT5M3cClpj0EEwfbJsMbZ21vo6Qd4GqDxERa44tekBmDQcE
SeMLxnH6J7FNclkbDzfdqNxSdJG7Tl1qoDHv26BFpIDeQJXejjKCnrkqgKKOHPUE+MK4OYuJL5xd
L7YwCfpmy25So0Nj0h3CDYKKO0HCcGQUBx4aeWyMkCftyTf/gs5vC8XlTGGAD2/AKU8tLSvEMabU
LKUyY6gNkb44CoTgivmG7ZxY7UdNEN6QuU0cCqxBqr4iGeT8EaU/w0K5A0+6yiaEphiREPip0m9J
T95ERT99Vik1n5g5RgzoJlI3B25tNXtUU+pJ5h7A/Rw1Vkr5zvF51VWO598gJLygfC0zcvkN9AM/
8GVqUQafyfL2UWXN06MGlhgNGnCi0Lmn5RR+P20C/sZnTLeUSJjKGQ6Q4sPFXI4Rxu3B+5tTw5P/
fpEasezOf+Q3UZaSuQseV9oUC1WsgJZpw7nYYcdV3J5HuPdnWJEknEvJKQNuk7wy7xa4f9j7+K3U
4QFd2ZXQkRNRSoO9nrM+hfmQxnhIugRHIsE8jLUFMevit5bQMtA8bJnWjlSzOlCCa4jtAoJ4zICw
Qw+mdQKBgPxVvBvve7wfuWfQAQg8ybpAukdexX3BfIL7BOhRXVHK1WuYvV5yn2iRvK1DZflJLocy
x3GIJdzHXc5zMi0nLAcOVU4zxTWQMfatO8Cud84kDwEYCgqXfocpuwcq8seE4pSd98sIiLxlNhcY
a9BfvKPe5OuqO5RHDBPCarcZPyLlWFJFwHXQ1imY6TAiyYiUVt8Dd78bqVPIp/mGa3okig3KB4hg
dJHGxTtTHgt5S8AslnIWyYSxUWdsFosTDC96tMP35NPnvPeyMWRUMSmMgBInDCZiAyDU/UpYZMwg
kAHhfi7yemz+q9dyk1a+CulAqTfR1vRDi3LFXN8Q8YM5f6bvhkvxOiIGRhDEDEqnm9SJGPAoMWK0
9mbkj1h/zFdkA9T8z5gBVzAF2FUsAOfWvU4RY9s4TNnCmLtHMuw7xtppPXGk/RDq8B/b+EW6EmnD
FhEHAX7TEQeHu9o1K/z7wQBA3tKWcDPkU9ws+pIyu4TVmi9khR9YUvAEqh+OJ7zd1HJ0ZzkH5RCl
QLpEfpfeI2WE1SgzRlTiOaELUZ2Q+R+Re4Sjgexe9xKi6XPRknhHVGAugYNiDkD2nOk5A+/6xGWY
trHQGEP58ogW+Kucyt8MYYFpzlkHsMujR2AevrPJ38cTw1TA0glg8Z/8IiVl5wIUXhD9OiSVAGyl
s9X5aU/GGEkxb59VX+M4b3xOf5GSQes7USckHaH1diVfHLgZjKDmVTkjj0YtGg30RPYXBfo1bRpq
e0QX6KhJCGKdvKY6IedptdRQE1pkKcUE7uHYnfM2gAQjkd9ReYX3zRFqx1KMue+Xo6Fhom3SjoCE
hjwlf+Qj0e0h6lwa3v5NrB09Qot6lBBmggPYmbnWXs+9RzytoI7IbbiDAVbscOM0PkFo4TdhJmlL
bDAF9gvPF5HzBb6PmDxO7jRAO9HBG+5gg3YR3yxWMywxaRFsiMLlWlnt9JPKwuOowzPwZ6/Diebw
ad/iH+EJAHUj2Wa4g4skKUAvMzKD4qBCHvN9XSVhjixdJ5XDZiRNTnSOgAk8iToeJexGDEmtkqdL
vAHnKtFy41589cEu+eholI9ARKQM9GzUUkMt7P8RvE0Ijmrjowt7PhJ66GpgaMGFkmojZCfU27su
6UWQUBEy51d2twx78bbHz8mNdESPgpO5Ws4putjnhJCSEpEzJa3z8k/ONaSuqQOcA4ykgifIyfMk
AxcTLuPbOJ8xl8QAA/DG4d2H42C8kSEi1la6mBoFIyJN+lE5EdcGcRxjeth8qylRJ9OsF53x092m
G4/ZayRTbBakwTvI81PCnjy6HltneE8zZOWfXPoinAPOa/YcgWQRGCAc1WYABu+OjAg3p1UFVU5z
RYJOTpTxkJEWSbN9uSKC68ZaQY9e5csiCXvzD8HWDC1k3k8TMhM2R0NAZOojIs+HqN7T6rqakEuF
QDz51kI3xjFtEkXncySfhroDl+C8A1bAXOLuAn6AUSkjHg4GVzEuCtmOlqKZtgfEfmx276i2R6oD
JxRRgjj2TRzjTI2P/n5hiFWTuAmrF2LrE6aYJ//S5mgNndYt0tVjUc1Kl73EoYElI79K5O3JZmVl
hN4ReU4G3QirnKujpZWCywivMkOg2cYIi2P2OcfNVERiSJHGQ/vCsk/xOBcGfx4OpAIWuCjVoMxN
fqeMZWZdELX61xI5TdVEPlwdXb1NTocx7O1egeJga6FJSrFcIt4iNMNHA8r6fAUD9HkY3xeIjssD
OYRchDc3hFTGv9tqEPM6eXWjX0aYMMG6LjSRrxjdZTmW58/4wTYwMEWwUOO0WMsu03daT25u5dY/
ljmwbFiTrmJ4mBMYEUJWA+MtyD04/lx+xkDakbKC48cR8y2PBuE1/ib/RJuY/h+LiMm5/kHPQk7I
1bt6J+jvhUZLZww/fpc/SbulpM+o/N1bzlZFyKyyh0nb2LrH0WKbSNMJiKin9xEPTw3Qu0SPGcsB
+DoDThH2BMD28u4a13/M31x/rDLojaq5gV3KAgmEkQ6qI8kV9+HqB/zInJChnppWtwcDTOtUzgz7
lNzauWqrLgZwmLCwdlFS/hiMZ5FxHj7+evZ93I4HSKSEShPRbUe16JtPFJzWdcyowgmGMq8Mzchc
oOTFpoJxm2heMEIbrfP2OsJIa6zea6y2D4L8GF/jFnY5Upj/u75N7uENVZ7uDvzBos64dv6bBhHC
WWejkIOeJ9dDRguHB7St0lCsGwbZLLAqkBXy8LZrRKynSLVb718miDLUrEEsz2tSVfi0N7dwRZSd
tNRd0u5KB6Eot9eMLq5HMIfP4nivNjEcR982k8Yt4y4/xYOxkZPGmrVJ6UhoJNY1qQo38AI/06zm
7qHlM44QYWd2p9U37lDG/iGfJWQjlpiYBaJ3c6g6VRFnzFhQ4IzeUiANwrnoVnvdR3dsPacnii8M
uJ3XYftxaA3pJjnSCg9fTKDHICMJdp0MLWBmHDchKlfAKGazUYAOMpGI8dm9GH4NqvoerqFoXS7I
UEcKx0RvqBm8ZA+vonAhL+XGPWwsXJKaRUp7gQxJda/p1RF3M73hYB3S8mPGY3Ar7SO3DI2MSJPG
6I30Uehd6fUrwx9cXPADJVQFOGTAV2D9Y29Fk0nEf8iuzw77i9+OeDxon8n6+oOjPJG9XSJtIXbA
RSZkRgjFA8YP8DDSWkx2QNF2sSyRHDQHiSYBKNE1uXj+E959tunbVXYndu3ufaN7SCydWKIODn3f
BAVfQF/u6lU55pMO3PbMVmYBmjoEsvlgQsk56sUK+qRBLCzyVAKcYT27j9YlobkVEQZnzgIMbTgV
0StX+5a083t0Q0jFHhFlbBCTE2xW2oxZat/4wxZxHT0JbV3JRwWztUhJF+iMkVxi0AsofrwNXDH+
HSAHXgXlEf/3TT4Lmsh/sEKvQ/bKUgiAI7xe3kQ+yOr5j+kW3xiTi43udpfAEpBEmNCj9ih/kf9S
BVcOVhMl7e1xD4NQt8QUcVAAUzrnhZaweAYT5neBP5TjBqBEdshVzmAPAGce1nouTqc9SeUBf2fk
FrAkFsVBHhVeyd7PX79cJxeAE1fddX/9wykyvBf6K9JmYOQs7P7Rb6p9kYnAi7n9mi1jL6aQY1MS
aHcup2SnEcFUjrbPWOVxu1tn57nqczK5BhsJcWPrz+Q28ZC4puSsOyjF2cvZWGlgv8MaFAE90hYn
/WcqEY9pEFVncAY0Nu85NscG1cmE0YU7snnGp6hQuJPvOeH9/B5e6yKTYOGDkTA7MyxcCGy3zr6+
sWffxWXiFEkTosEbwyfbtGNOH7E+1pmYfeXAEcEktsX3LVIn0s0UqQKfH7emT8q4jYEFPZJb8Yf+
h4IKD2qOLO3E6SEnF/sxFh4XTiCV4T8RazZ4OiiCkSEnj0MxKYFCsw3cEhsK2/Cv51y2P+Yrkif/
YhOs3OvsiSuudVT8VQGMy6Q/I1HI+4iDbcrwYLraBDW6PW3wNa9vrjgovHvOIet8fZHbzg0+80Bg
XuhNP6g/+hbpbm8m4kXyDOG03x7w+lggYqTV7Z974l+GKIYpEzt3wMk0EOUQ+3tOogS2W9pGfAlu
6L4+FlUgVjNehOgw44R78BgqQiPLs1PVmXbkswFtkTynTxquf+Mg7UYveU6RvAygppGpwI46ekY+
ehPiFeAWsZO19gNMDh3JeS16QJXRg8ffDuUyOuZNKJhKksX+5JHEd0N5hv3ybfVH3x0UKBQgoYUc
9GUZwK/2ss+SMl0YRF77R3oJ9B2fkHRrdXkZOF+YBnIcR4CSxGk/dLuc6+B55bwIoCU8UTqbOUGl
1GMU7wx4CEz/Y58iLLUwCoT7BhJOCv+SscIa5t1Sr2Gd0wMGLnRoNkkYB6OBvu78K/zzGlBZS+5Y
Y285gtEiOBlCXo397vonNm9mDVELEKUvvhc266tDQB+XQ9qZOySSXCc+L0Kh37IxmB5AY8ZLKS0G
T0qqKVFNhJMYI+KRwM8Z2feHQxBuWeik+YuDxhAczYkWCEzwRnwP2xKahVdImBm1iEBdWSRIjRKW
gpyCQG0QWAFrlxjAcchfGHBJE0RoBrELkOOULyenoMHBh0JMzz92m6wTHRVmJsZXPvxf9sseyB3e
iNHEgEVSmwsm5/qDDeikBf3AGgdhX0HjsXWBUgBxEf+zAJyBXqF6h+lSEMeBXirOXQTBI6R6jqvo
OTpnFKjaa8gElmtG0+S2FBR4QgZkfZ4EWgH8zehCc0WnBcyQP3zhK7xvwcPdHxM7/gc9bH6DZAu7
WJ2QKUJ8q5S/kjrRA4baf3wjhf2Fs+TDAAaPaagYTGOk9wX4oIiHQtgPtj0QqtOvXfpt4wp4kkyE
FtvlsJ1rXmHSmbxI/kMzBfEaQruM8QfSUtK0xV9WO/p4bbXh4R2fU83juslhNQUoDZoU9MJuPHYi
ILzr+rMo/W58oulu/NbhrNkM+7N3wi6WV8tBpIUn326wuikEjNJiEi7XJRGq8qy30hx8zdJ0v0lQ
Fzu/Pe3AorSl7BaTAOgAP8rr9xZzRDvqhxV4PTp+dNjT2hXhfphhvYzBjRARnM63yWvCJ/77EtYZ
mFF7xljEmTdWl8JaG9whIo6kLEiuSoV/crutyDwVALieM1orA9XBg7diVXFQiVnCGBxrhzwcjI0c
NIDtE9j59ot18Qx8GGljsMsOtTJTkkRCwcMB9UT3+7LmglVeqFPYaEhHbGxAAL0VdCvSNwS6FEkY
d+NWs5UEKmDRgeWCfj28Ee/O0Ya5YtmGbDlbvfEIUaKlQVAqck/EUGsiyEWMZT98IjSA+vTLLW/5
2vU9qO0b5lQk1qRVcuKOwUlJMmdxMtl5MyZWZiu2HHXKmEZGxhKxzff6TUwqNvzY2uy5+8DULb6k
D7CGoscC79+Jrw3+ArQoIsgV8eRVEDEqEi2LBURekYgOgTJ7o+Xj5eVC3/Ntpfgj1KTAv8QG7WGG
p/cIO60yRgexwBEAv4LjgH8B6YWhJ8GSYBvchKQ+rchV509NThymdhN/yVCpgbgrPJa65vzUYcdv
gSmSGebmnJgI94/p51EAgeYzrMAwN9fAnH7kCFT1tyIoHX5181d4qCSKBEO2kvJ2MJBwjwMuIEqM
J6OliAlv/zE5hI0hz5DFZ8MfcPmMuAKwq9w/xIlm6Z23kPmIC/gpxnayM4jlsxBfG/SZwM6bhQmA
PpmnnNAvTA/iKvASJueMIUdRxaesOZBoH0d94fE26ga6t3IYKAqnzLshXb72HLYHwJIfZtBv3B+E
lE73BT01s614xgUB8PAInC9mCAwgPhnbjGuitQhyQqBzXwCx8i2ZxwmOzS0lPQpPbfRdkZjG3sk3
4TUbbJzVFAKFT8N0o5uYSn6NkK9/nD6CkQDcExRUcAgEpy1YSDwhiFJYreaU10J48123xW3MR0A5
8u9HyDnKCRXhwwxWXDVj3PnCtAVFy6tIS0a6Q5wrAU9qDpj+iIizKQ5Iw8lQfvVFIBJBPlHDXrBJ
izXRpDGRc1B4rXX3rwtjrK/OE9JA7jaaigZjqoj+FlgQuvjpIIBicGfcxSG/CksHi5YaT3LF1jgG
Z6d2f6EbRyuD4ucNQycwDW4JUDJQSSLwQs15LBA1IHaoPGwOlPgzBDr3xSa9zZDthir05Zf8+dZ6
9zDBAbRft0babQFIyfDfG2hfNmRwcTqQzs9/hxrATKPmxhiynDAmT12hHOIfe4Q6IGfgpvClmKsZ
0C3mCUCAcxNZLdxu5qHzWnb4/rimmWiJdCMIN2/VjDvwI/af68rsCR4hFM9iWDi+5C4CfINJ2uK2
4YZJe4bDo4ylTIi4AXoORQni7ncAlMy55DnOOhpAKvGI9HxQbxBsKH8QIKQ8YwpuZl+Jkw6kEWUE
zw8DD2e1/SaL9mP32dcHBMTSUjuIWMAGEalzhensbt51UqzZF9Bp8CdYBb45mxeX8rHFWGHcfMFm
Rvw6XnV2Kaph6kmXnbFkqvi3h4/SUnFOSr5OLYl62C1JkVVzvoQgYJhAA3JKDKeYJevCflcjKTgx
w3jLolgRMBHzWMHNY6BF5/RPt2PAzr3DR6QH5URFOCioOOuy5HMAjyNUQu2F8oN0FWyjaKcsAYvi
Q+d7i66KkXu3RDx0C34ny4w4US51hg1AtCqo1HgEiAjPyaG6c/w+YbOho4CnyGuBtKSlZ6/XY+wz
TCFYnfnstT2w3z5KjE0qTQH5BTQnTQt0DYP8N0ET42OewLG60u0e/1fEb3mcjAGcm8d2NdEWCHvH
YoZcETKpgjxMaBA22X46wAhZg5Nr40vCLEqexwB1mM9IzGrEU0p+H8S1/9i+I4H9UfmQbWxZ7+3L
O7tEStpsm72cx3M54OCFyCeJkRnMooYZBI8FKt+Z+DkBHSNTAkxUSCy2S4IFv8kLoRKPPg9dHP1s
SGkLmYTo/ZdgengVQgGZo72PFn9PWsQ25BhCxX1y55ySzrKYTYjgcZAMganLDsgaGzhbxnfF5UXQ
wzDKj9sgKIIdZkGInP53xL7P5sFJN8C69XBxhBAT8Epku780sq/TkmOHrrpRhtW44Aj1SCauIj0E
vPCxOiVApP0hHAF5xWe2Zuz5K9IheZ7E8HfBylAcOaoNQUvlaU5Z3DAMw0uqOjV4JwECPPioCFgx
0kqMrCCZgKBOJLb+22B4jav4xZpHCtkF8cAbstNMNjJeo0KJfkN2VOoS0wY1LY8Y6z2dxCUYVYR9
fIiFHDF+b0IFj7rR/uO9/NP2iM4LhyDp6eyL/RD5r23MyBIBNyY+BV0VXBixFmi9ivBGEOY5M/zL
Gp7FYFuA22XnlLel24+qA2oo52pzlM8YUOo1287/981gUdBj4YYe7JD5vIZhxxQEYoQ8HgaRYQwf
dc0wB1oa6DYjG9Ck5RwYUL01Kb7r2/qzvoKYDLtFtUZ7X60RnRTAwGGfEGf24WbLZyicIiKwZfZM
uPTkak1FsPWFUVWoOpgcy2xKJtsIHGz7pU/ssBOKtPpy/s1eDKSD/1kq42t0QembkXbahvJxIwDr
Fh36kEA39k73w8wIJJyM36TjpfYi6hRw+1+AK/5wPVZSc4+TOAQUIjE4pB6RQLSMhJGeTNpWAzga
GIUVnmhys6mHnNsOE11QL9nKmE9JNRhKKFilWN+/kSHVHmUKbDU1Csc3w1M4aMseTZMMX5/DjuOs
ZHgAEYZItkjcYPX07S8awE9AwMe/k1YEksLeHlCgFuEL8X+50o8kjf0p21kbM1okkEZl/pszFyej
6vOwj7oT8jWt8BY+DxByPF4Xwq557satzzYznMgeBdIwoTCMYdXg2u72sbLEFZrArwIvYP4jbZ9A
WcokZi1xL+QoEgwJBQ90Ws7SPlAjfdkS2IZYLacdshVOOpvVxfJmBAokWm0h5eMZ2ZO1Zm12fbdm
BG6EvHGDyGd786AJYCgot9H+WFeoRdYcjzqz7+7DhZlyRsz79qJK1WO3w18HlShC0a/5JWU0Uq4s
ISqvuQLZ0fLBmRLAqVPxqTesX3YiAMT4WPlYNgnJ7ngW6cPhUpg4PHy4N+cJrcFbA/+f5yQHB0ZC
u0o6pIOEN5Lja87qvISI9f7A+0gp8YnXs8Xj5dYeKh6b2bAuZ1eJ7eU84bqerdD+w/3KqbTgjaLP
rPb29+N72A2PYtwOBAVpDxRYM1QNDls+vZ3dZipzFHhq5r1dG+5L+/i0CSoT8c7VdI7Jhq/yZFOd
6HPMdeE9Nz2ivInlrLBXWK+DuFlF/kgN/NVjtkNkqBAd0dWFPuUsqIWRxL94c/h9i4LX0ShaqjXc
NNqwjPOZjXv9zj4cIhvrmxGmZDjdFp+Hgz3b+eQqTGM85zjiyNJ8jXMOhZY2pvxakl03bZ35Jp0X
0yuD6ATHdB9tCOIuo+cEMLa3/SwK4D8yuII7DyNOWnDnj3UNH8xUXNAKshWSMF6OSGRFDMtgQ6ap
vchRsx/rNqmy1nAes4vN5Mc3YALBoaRkE2cGOP1iDN15TDBEwxBtQBIGw0Nor6VJh6he4JVM+qwe
/1RjALuGUG/JnXU/7vE8WvsnM/iAOV/oTAcTUIJ6iSoFLy9TAXzUbkl53Bw4Udj1gDec8k/ENO+U
tYaffkzhReQB3cgKGVa1pAS7w9l1YrKUkbbbC8UlsfrUio1Tx+iEGOGh7vWWvq0+haXN3YiYFbUu
RiQz0NxT6KgBa5IqQyCdSFLdAWZ7Btugi5Yi8M8JDYgB5wW2iib8n8p+MFXG0l6APBzK3x5VOrpj
ik81YCKfLDuYMhtozjFbOfAD+++671Mnxq37CjcMSBpi5B4TFOL/EBOGr3E71ef3AIvZAhZcY4N4
Y2oJGckCM1u6jHYSD0Th0FhZQFFbEXSftIt2W60vB7L4hNfqybxfdI3bR9SOvqtHxMb/4uzNNRv6
iwYo3X2c2fOAdZEW+YspmxkATMTilHNON0ccpTTuJtvOZSqI299O+JSzwY5ozT/CTOnOpIiAiulz
N+IkJhwqpQG0X2iEaafhvdT45+4Zbpv8DkX4jq484vdM3krwzP/aBZvBSCRMBD+ICmSDsWkT53ML
aJnCYMCMl/F4LR+R+ovaUadSYvRB2Eck1jn0GOwuockGQg1OLqZHmJbXWkTGivHkIq5r0puIb8/s
OOuJzEMJadSd9X2E0O0XMc4p7xFwO0ZpDonlz8HTuCAcQzB0MIhAjpvc2L8AQQH6tr0IvABlIWzJ
xluyUllvC7pVNUObF7ytyX8kndmSqki7hq+ICEAmT5kHwXmqE0OtEkcUBAGvvp9cHbt3R/+1VlWp
QOaX7whDhMaCYGEWT2GGHkINtJ5wEN9H3PjvVR2xeghEQ9QnEQDYxtAvJ+6Jmi5fEVD/nuFrJSbN
ybMXu9X0sylP5B1YPcVKmlMSmjwcOF/i8pEgdC6p6/2OwEPogz47gwWwa4wHkfQ7nDwlp04Vxnnn
4122+r6ccIYIn66acDydvCfWhqFCsC62vidobs9CjRIfyzpa3PQ1ayNEeinSCr8/E6iphe/ICtmF
hr8i3IhQWaDfjfgQXNbr8HkY/LLafseE0ynUXxfBm2PPvPZ2YWEvFU9Q3tcUKY17IUSGRRg2OBKX
k/9BWLeQC1/4/SSv8WdAeSyK4DBAMxMUcgx1a33LSUuhOoZBH3umyOyiP2vBofiNXRNtvxDZqJBH
OVwZkRyk0rB8mnazxSbkvrI+gj/xOTOTOQ/nwEKDJHuhnIpVF+MKqmMlwDqqY6xDnCq6k657Y0M3
CrfT+L4fCk0uGhPvVwtc/zbezQi4A9RlNPboIZ9VDqlVOS94ZPm3I3opUgLuzmMlC9aANinExj5z
uSMeUm2zxPoXmQhjeHliHmOexxgMfbtp7X4BGrkhKDKBbyd/roCD50RHQsV5ZHjMkvvb6r4gh4rQ
JXoK+Am8lX7eRPMLm6Qynt7jKqu5B68co7/+AN0CM7wPHsDzrkceSp+EvGj2Gk77rtCWfNxbgg90
DRgCRdjCWnzH0vzGYJLulqwW9A0Ojy2XruduPI/AFCVUDtWIxswcJgrpMSIS3iF7sDDXj/mrPVBY
H3OBaT+m69Y7LxA5sOTzYgmo4yaFuY5eqGnZwKQjAZPwNZN2BQVAJp4yumSvCO046y3SHXjY6/wW
iIikafs3wNEOGOCkjF4oGpkc0T2Q8u0IBko6XrfwOesSYUd35OEJiPO8TXMOOMy4ovVAkMekHAgW
ad3xoUj+CWSHuYQasYwWR2+HggDXyNRKzbGgUCEBQhwWrDNnepBFLiQ1IV9fwKPiN2vBayGfELDk
s8GRv4fSmPuYvQEMlOtqc8whE5n1FxISy529YZgb5aB95bgIzkBQBI+QHDNEo09wn/vRefTnukHU
hBzuMk5IfONl1tB21MetKRSoTTycE5/qiDtLo/7jBcKEAnRkBRVCIz7g0q+Xv0k9qrnDar49Bzli
EgDq5IaTka0KLJt4ioCTGjIavDX8WevVEb6oQGYO4brGDYgw8iI2y5piEXGqG847VE1CO0hECOok
hnfUIP/GT9hXFVNbdEnALbj2BA5lgqZ1kNSoJ+XIBzW6JA3F3XxQUAQf7sexgFV9YsopGyGHlw4q
oXUZcNxCxnlmARdleTQM2fAn5hxyN+MuMfj0NhYdeXemFlwLe8S2Nn1TzhDmXffhDGPMva8JQRSM
BhQ+jEVMvDy3XDRw+qz/NX6rA/v8n55VyWOJ1yK5TSmiBuH00Dw8gls6IEuOiKZlMSbF64MR2fnC
+6f/unr4zMkydpVNz+bDY0APp+jf6GpStBzwc2VRTCribAmrt2JyKm5ojm7TNi3GEI4WNBhEOEUt
BPPMv+ElgFx+TKGbLqRXVCNB7yEZGuP1SF+1nactBmo4zfjh0RB2glohh70kqhOqyJM7RyWSa2qt
iKc1iL84SeMLQzX5LiqqopzpiSMvjyOyX8lW1UjOTK5kNSpGqwYHOMgf82OFblMcHsDFPcKfExU1
ALDFSIGu+H5YvgdkSTiXuQUO/dnqE4Du85/BVk/t7UhgdNIvVxG50TcijnWNJFwPnxnqgPF1068E
cwcJUXJphUTjzeziIGHDjWpSmew9ZsxS6FgWg1E9+Yq9UWZUHl1WDRqsCafD+gjuDiDL+EcE77S+
+dgV+BJCyT09Fqw9LfcqxXgOm7y1/JJxP5wXmHvo+3qjCCJGFO0Ayj9OnJjU8wOHRdy5A1I8+T0Q
TWransePhCavsT4G5ucMOsT2jxsKWRLHP25OVlcMTSGvAg7rkez2ViesHFRQb2riOzbPkMNoCEwC
xMb0ZGiRNLlhizB8dWQkZGwA/bAp8LivqRxd8vNIn0y7LQagkDrLRYEyCt1oMOVQBULFyIvfZsZt
rjlXd/FaoOnVNyVUIMHlV1C2jbV6zh4eEmeMCSKVk0okK2XSGaCDK8VQyr9p8Litz1fv8YzBwkHd
0ZTfcT4CRrHxnl7HBisw8py9+kNB7CNC3DZnoMoAzOQfzuYW8SQPCJXHv1QusKAn5cVzjKtAhldE
t00C3bQebqG3YKeZvpACg0cT8Al4qWXvmJka8A/ApZqdY4ACvmFge+TgzjvnGX1WFp21IaGq3nXG
bgmJ6XO2jB8+DRgEGqsMKXd0oRe/PKDWZiqdVMsHcQVCK8fQxzRwQTCqu1jwXMKMnJKyPTgdcCfo
VTDcpe5C0vrUmY2UzWXGlpCQkbkxuEaNvWlDydUEpGIykZujXA8AZhVgMvQKpPpdbOK08EmUwk5H
SDcnzENlABO9gV+KaUUIN4JuagECpj6T0zm2hsthMKbR3p2L5Nph/PwtsMYBrABQo1W/psbsK059
AfUNMoTS4bZ+HihGIZCR/VZ4tgDE0zbWKQsl68ugj4nlg00UpWI3UlCLDDMjov0guHMozVRk//TM
UtKgHzoKI5bIHiLyo0dqR22T6ITimLc1s8ffFascC111GCDDgpsJiwN29Tphjkb1ooRN0B0uBOSD
giGNe6av9dkvl5+kDpUZKmanv9pjxEPJhT3DRIxw8T4Jeyn6uZQ1sluziPG2cTPZ94l+YOEKCl9s
SRYn6OfqHrVxvuqOFTsBQzfhlLu42vYcx/JVsTFSieAHuC/O9Cs1BvlxG1Fuz/ot4UNHa0pkMLFj
zIadPbTsHXfXD3ne+IauekR/+0HKEO0xQPhG1Cw/a5YezqSPnvEMMx+HNenA0YqgRTQimvd1EYaA
6cZsBN2BYsXUmFgEhcIchxo361QDMk0l/AJiWJJv3vvH5HRFxAAQ2UFiYBiEKo8Rx+H43+r8cMpA
OagSAU/OPWE8t+kcCVjvKZRUvNeaz058QeVZNVr7ll6W/ZasAa9x5fFukTMlcFOZaE4eqQpWu71D
CmANfPrFM0RqNlbgAThncK1b54NbaH3++PmU48dft34dunC3lU3vJlyOIhGFBPQqVCdX0FmA2/AV
PkDQx4rhNlicpmZKXgRJngsVwVnvEwTxdvuj4b59Y8wBOSjCxn9G5WgQvMKdr84r2qHHEgveaBis
60TJaFT6pxGGuwDhucfdknzJieJVDqAS5X7gjAL8obM6sBLVzX8hiSaXX8Iq7XyrW85lUUPwf8Py
+ImlH3ChkRToU2mqHk164jDhH28RvyxVKvvZ+8b8vHp5u9pRgmeEdOOozXF/Twm7UPkdTK766HmU
j+Ss4AJEBhYos2/QOY3fT9QI16Avv2zy3lXIj6+tPOzzeDeygHIJ6FCwP/hmek8qT5vzp/nyivMj
uf2cXYVIMPu+341JdxF1OcEt0uOBUA997SLjqV5UdGzwKT11rxyZQbkYWA7CApD+nogws0fTRk+Y
c8aZjxL37BhAOEhSaGWFNSkROXtclGEhkhxeRcjvrdBCxPc5zDfnbHf94TSRytELYTpj5It42Efa
JY+f1/gR1IfhXh4/nE94W2pcaiIeKrYn8Agin/l8GMlN8HKTTeykEHhwdjTkfL1zpavL36Ey0iig
+G7Kp19pQQNk6j2CwZp7rJiL2rHnclDbz9TM5OjGfY3GdX72IfY23yDn/7Txe1ufSEl0YNUWDaKz
uFspceMTKJiYLMMMusztxOMhclUBkFgGluQViWQGrI13ktmgsU4XLAhlZPkMSgE4M8ioMc4nFGa4
3J6QS4w1vLIM1dUYNfbPJ+Flu0VyG+3m+D2/02/8OVWhsSCnLZI3w7SOLTqFL+HD6xIeRGNECbzz
jtoNeYUuWn64KWASe2vNP6QWzYkiaeDIkYxj8m22ZR62HxRSCCgxFY0l/Ng0q3xdvtJ2wdN5bW/x
AEL5AKrrNAzPg1Ezpck0wXKHqJEcNWqXpl9bx1C0fAR8dmyEU6vF00jq/i14rT/ON0YduNyNYL5i
DExutcS4A/fOBudlxhycxzZxsAD2sdGEFmnWN3eAmkOzMaj2rtDZ0mj/iUnV4BbjbHqJbiDheN1w
9piOYYQm+tptJ4vQERn9FTBKF7zKgMs93CWXxtVf/IdT/gHplYZD9BL6wPlrrnqvxZmljAETklck
I2aSHbF6sZaRp8UXEeNFVgDG6N4XBgI8Y/KBzudwjnL1vOo8WkdcVGZ0azs5AP5ET/HHXiZXwkzR
QGvbz1pBBy3BPzraX0WkhCOkyExvhBl3YX8OFQTrPJRrPskhBn3iKFSnTRU6KLqtQoypZp8xoGLr
6QjLJ2/F1xONgYPxfKmykxMKJbvmwTAco3GtxsVA2v+9QFVLv/+rKJGnElE05hHzX5jjHfLifZtW
Y/3tnkHMjzr3MnzV3X3SYFQ7z9yu529uEORD4+9bpIDLe2WEEPfysEugCYbN4DPRVgi93ukdGjsz
9uqbLz7CAshu/yBRYsp364QuhaZvUgu66GkxwDn8L7gOD8RLdenYRY9lDhCpCLMHYaRkJL/KFL0Y
cjZ0UzjywVGVxXXLaUfzmKyR/H3tLsS3EFp/modmnWNK6ZBLS0llLg61aFCf6e3mUmb4wriKUJxE
SCLqOfqzPq6t7SUwXDqfQybwZ4r989lgf+BRsLbP5XN549YdzlgsEUb6w8oZ5TzlnWN6NTDl07e2
KAu59JefRyBv66RLJO+65hFSIy65UIZrNkHID0ZwWizm/ZGYKFDIY23SrH4OP1mmxMa4SITSv/Et
VISzfHnDEje5nsyfAWiMMKk5PWyNjSRY2Tkz4n0+uC7vpHaHtIqlF44YLDcCGIKTGxM9gX7LNqfq
2Bx6zdZasEUdCh9fOhUhhsv2/NTsIV3lJCQgPAwIMowUG9Y6Y2ixbJNwhZS40Q+niwBfckzJKAXl
AxJiqWybXNJvws5LUBQFY0seISYSPlGQQhJpD+iWmb/yv/4qJg/2fpWheUu6F39lODOiKqxJQi/5
ydpSGQk948WmuIdbpRx6b5NKRV+/+g37FGgFM0QOA7+pBpQA/rvTZuoJoKB0sbQTUURaHHF8Dt/L
odock7uRhxc+lE8IsKIrTDesNuHpHOz2NPwB4/OaWQsXYLUubuVYx4PAQw/6ABIWGY62+qJ+3o1u
uBt4abC1nDMQ0/vcXcubY6bD5SUgLHaNE9gS68VtmU93E24mdspk5/IfasSu2dYuuxRbj3y8rqoT
k4Jx86UlX6tPPMq2GJCC0lXiZR9mxvGD2DX/44OqQt0bpsMf+diddscribaEqD0pB2FbfiLc2RDI
fV+xyO9liJfLi9GC4EyptXczuFfAfWG1+c7Bqej/o4ryJlKCmUDaRPqttP8LdCvsZFgoO6+4B9/v
9F1539uflC9UzbG4FPybCfuM077Yt74cVQhswBpwK0Zmjz2BuLyJPP/OlKmMcI2WY8QdgHqkBnN/
DoOBh98y5UDiVNmLnYsiNzYZjyFm/57oMZMA01ZwWWhjGGz/g5AUlerpCTdqum/XGFORRJREYoBO
DhgyLDKK5TVCDRRhAAEnbJSgPAhsMAkjENVFMg38KnoSAtoobCLIkaWHKkRphDZlTKiHgN2wcHh9
UgVq0q5ff3T0CJag4JAEXytUF2TB4zFDq4hzpoolV5lYMFHYATnaRn14G7/XCuKCA4c0slEBptHJ
IMpAbIKXj/MzcYSxkbbIScKCYz+CqBiuhXMPEw1KPEQtCHxkmwoxcpFZtr17mktCj2XNdCRDJEgi
EGrc8gDMybtCxAVh+uZG4aPgMGVTCYce82PgVNZmKCKkX6IkEcvKMJCcKFFIweZSVrFGXwSGZSE5
sxUOZ6xokP+HwTeWOABGt8rjnVfTZsL//7YDwGAkz5HMHGm5jkbA1l7ZB7L7yimU9IGJLyDPA9f8
OlckVbI/NATfXZOY8Avn1+7sJ/KwpPqKsIYWysoW6xq422CkIAdDg7rn4pIIQcMiCWrAlKM315mU
tC+J1/ZjQf/SKNeYfr4o+mmjPN33lwl0JVi4P/zDTc2jGdfTYlbNygiIvciwwpqxWOqMTR49R0qw
mxcIW8bX2WVhbSqGvJ9bBLGsB8Xp40nMppWH6TH4xt+pHGm/pIeRiQ7JgG0OwQGyXYYIXO3TIVrs
kDNHcbBGAxKqmCT6jYEUZV6O1PH35byHdn/EF5u+EjM1p5VXJJp7G/EM5FFJyil3P5GFZ2KItujL
6/AD57nOYbXk4JshTpuXwEGiefnbkh7GD69Ol8gaGZE6uSe3NqmJ9Lctgk3YvtkyCQhfDouw/NPX
w7UkJnBInvU7YsKD08BZSahX6zKmoWc4/f973ebIsbAHHyaH7H3ze6TaqHIBkaWV4dbr3YRtDVHp
8++i00VJNyVLmID6mE93Ln855cCl6AHz8+ST2w0bZNJwMEPBJ8RGHGoppSW10kD7h5JveVvWYY1V
n/w353PQZ7d0iFXMTM8Z7x91yXiQYXsy5pcRxQh8k967Dxg1NoQPRxcm2vkjLYkSdY2o32JDsmyB
JoLnTb8HybsfLmlxMEYmFqGBCBZ89WHJMRAkGtkcyOXktrRGn3CwvpLkgl0f4x/FvSRipexNn7X1
8d5/D3beGeHcQJXJa9zc/s1TSZ/2HbCZoy3PsNyMfT89217yPbwI+6SgDir1B1+LI2X5EtIegpb0
mTO0hGUTHyeMSQpWLe3XioYMPexuSDMXAzaA4Hm8BEj0HGv7IbpVczk+MH4o64rZDfiJXFf/DeT5
JJ0NMxJD8tX/Agq6xfg8xri1tnBbSpR7XjxSeTkcTfOfb2gSDmDDNHe/YF0gWuxb03tEVx+2EsWF
cBbunCrSwE2fsQmQo9gT6YdExj96nnhpW07vn4PGR5/VcbtBnJMN958Yl1XPKZDtBh6IxrNr9kAt
QSAdHCDgAdPIVp1jMD1cgg+JpsWpxIdJkx3aDpZeJNogHiwGNVnkbs5QjsSXx5WJlvf6b7L8iAN/
UUTdgUOCUifikzayQUmuMPdoKMbXytONgMGXOZQ7wWKOZecmKAGxPQ3X9kn5JUrUQWEZ9Ju3T8Ty
6X7iDi/FbHOGkapsEycKLSGTDnEgu0e+kNLh3eUsK/+2ExUmkiDOpJ1cQNPaUekSmceTQyMwkvlw
hh+ONS5gMwZnMLaWuAsLRCsuFwmtVcwjkLOKYKrlOh7k3+eGXZyg129ANGN7WV3oy/hE1i7kbKVp
Lj+Eoan5KSbkH+NBI65htiP6eCKTCsvJX1TZa7G6r38VYhfFim+/xuof86b8dApLfKK0vALA8HNQ
Qq65u7SJ1Qbt1e0Ou4jZQidxUQqaLdGc6kJbcAq+H64H1fAuwVn4BDkj8Cnz6vV1hfcJ07z/jYiQ
G7SZVrgKLADPAadYDDGNGK64cUzNqZgM8eAAmA7Sz4KuMQbnT1RwK+8V2MItxEuHDxvr2X5IxMno
8vTE2JYnX06uF0+nZ6GJC4KfUUwCmnPkRGenuphW+EdwK3RdfL1mD43z5WuMFicsjr0PgLcDmqZu
Ggc0uaDT8gSldiZ0izRc+kdY3ZUFcRp4MyDMXpiyaw/7eLMaoHAkQRDpG7s2pohoIGwAu6k+tB9G
skvhjNFHKHA7ZSjox/zYRsQP+ISOPBiZmp2Piu8WoteYVKGCo0jeG4KhAsPaaGmFUhx9+/o2EEkn
+u8HeiC7AVfBbynjl6v+M/VxwiS54dAfGLDwb7BjHnSkumpGQD2ugtKBikCYgxBZ1lJE4+DFXa2u
G4QaMOIWSaz//oG65StYaJ6aX9cBYYbfdq1Zc/zjsPxIgsn4IEwP/CAUuDiiAN6PjhLL3A6J1M/j
nfGnTEywHYRIlCE4skpFxyjPEYvQYO4BLkF0/l4ywhQjE1CauF4e3wyWlLjAUU3owBl0ivQWFZb1
nOggVvddg6UnlKftPq/ZRc6ExNI4K3M/kWww04q5aR6ZZKM8e5w07FZAOgRyp7Dt5hjKCzKo9KCX
hmJkA1fgKMb9IrhArIhwlf/T81gbhvbgaExJmMc8ROQbAhd9w7mCrpkGBdpwXm0gM0w8bec/sGIa
xVC1XrGKlAdUxo23wz9t67ww0QI21jc6ElSwzCmiF+H3sGAk86zYMGO5BPBNewrPOHqCK2YKJlRI
NaKMEKqMQD9ZbbgEqysck1Arft0rDKY054HFuiM8rgX202/4dxv9XXF5tEv6ZCljxIw75Wh+hmJF
QLTnaLzWkc9D3thmYqw4i2S4tNBiIFUed2Lp7kYILDh2oO/goxHmek4VN9BmnlVMSQ9h01I29ajZ
t960IqoKnQFuhAGd1XcUIqycseR0MxDJMRZdXzvhfFH8AT0+HQcfKz5vTczYMB/HB1StjHUVVhTm
kkAeEidxTqdkd+JUUcLDa2RNew8zqFv+3X2I5+kbqyBo6Xl8xuCdEFAP8yft3EcKn4wT9aPj0X0K
N12YR1pkTIoDNRpoRt+RMDOrC1BYkNa2tdkh9DcFw83bI4wEBHIySJsj+Fv6oteUm5j2bvbbB5Fl
ZCwBQf+9Wv8KzcEoTlm9QYiSABguHCJwlJPhzkn+GUAk0jZ507ZPwK9i3slZV6W95A2P0nHAA1OL
ihHWm1sj+PYP5BpBx55y9wHWz+iZkWDyXvdXRFdvn04ZFVLW4m7HoxtX1VQsT6Q6f53hsWK1PtNC
kFZnF6doPRiVzwSZzwdlHklSkid6KGxRSIHeSL5GLDy4STszvONq5k+F81UUxeCIYeUatviOHYUM
TBOW1SP/veVhciSNqgxPBUODJmR/cnl+6jZpHwHWL0Vxi8HvW4mLdk1zwA8E1gc14ubDkR8u7j2c
D3YUPbvXJiBNaqi4ePxydcEyanH6N51rn92ZSu/inLz7g53DjlU4HAPsMgJ3hwmC5Cb1F92KSHjh
vYuXuEF4c8a0p3oCLM4D9jX2OAOaGZbuEV2WuMQrbdxQ8kemD4GMhESSLvwj9jPLVj1MQXCxoBM6
8wuO7NfS4vc/2QZA+tYP3WWaAXis7T95ri6s6DzuVdYeav+ABjhGZIcyfS61X91TAikNApammPmQ
gyEHic6TYvJhyxGZ2Tw3XbT7OoMdXDbOqEuIev4XTugkfM6c3S2n3bOpsSJuxFhhBENEGnAX0y5B
nYbhG6xCsAro2hl615RTCsdleV68v0uQhs85wVvIsIWJz0Qcu6DXmf/UTuw70pxP+Yq8g6BNfVx6
RCxBxX/9fCZj4caRKJho/oo0pzWd5Nj0seqnn2FMgpYaKr83NbwiRbgvhmMjllctAgDILSAl1nie
BAJdUBVkfcq7Mjfw9ZinTZAnBgPvG+wisJaKl+69U1zW4GitVyB/eEBdncfgW4+A9ZUFi+ITUSB1
ZojfGvt6YRCY8Xbl1ZkT78V7WzSGvvc8UPwFbOX8u6LtdEb12ItkyRViKXlf1167f7GTC9ylJeoh
tSMda/ZzWc1JZSO0mylnipjkAI65Q2SUmqHEs1rCK3hlxy7Pt/Z7ndQyvA4gMVm9wMd9sVz97L2z
XBSFNVBoOcX2V/xGozLGHP8B+rcfP23nwB0Rtdbg+/2gSAAxIszkl8WgnOZYooD8MApzTNk+nfbP
IqQUkYB39wlLyJiFMKWbsOjIY7DU7YCvFkJurbgHPj+Mr9zbnQPCj4KAs8GhmLOYApT4w9kjRjlQ
j8U1ISK0d28kk+OVgDlQXXqsGHB454gZLqgUmIvIKuGoi1VzYtApzvJhudUOOx1JwHZLmPHsYYkU
u/Ye9nuqQMSXUJG+XaYr85tUv82+Vl1s+uWMzAWSOITpWlzF3OMIZO/RWgbA7msVlAi9NnyxV2Fu
AJ2SGLScokrNY38qSSdCSrgp3K8LYoH9W4j74cM59ZWYAde/YAjTM8jXJy1SnNxIhiiyjNgcZrcD
TO3fY97+E1p+/iT3jvQHypg/v07enoH8UKgksHyBVhhGDM4kojknSqQCJMsO4Mobh0hOBJfYp1Ti
9z5dgKMqlBOigD3arkb5SX5BQpMrfA9yC2cHGTdhThxTMcMLJi1kUt6wkSHL+72sCbobkTi32C2J
9iR5iyl4JkWxEof6L4SyT3TORuaBAu8hJsdV0FEvkZoF4KPBblr7w/A16ng47/5VZCHWA5FqWOMm
ZZAztEAikAFOklHqRu4yvhlYcNL1oiHh02z1zE1rGDVfXiMExEthHUTULz00/tcDvOo4KzHjc1vV
jC6UYW6aEHuEC0FdtyiPPgppt93xc8QUE11OFH+lhAaQhi9hhXOxVeGekWxegIZ2lAoa0m5Nm/RL
QcZwkcwF3ZekEb4P1VVkBjfcgGtWbx3nH+kE05zkuQ0FgqN3oKy/BHxcfWOF/f0LBIf/PdH2xfhF
ts6Aqw9yqgIXu+UKDnmsTavIfzt8mNsLPSicSphHrJiFwljREUn/3JvbZxia5+AGoM9y97VB65sZ
NWt7eQ9FnSeq96Xhr1wBxt+ZuemvAvac1F6RmQHxztyV/Yoz6ptVRGjgRIwscpL06qkuCV05p1Ji
dSgC5nqg+vIuHmRR9PA4JTO9B7hZEwYNTkHNH3B6d3hr9l8m28gOS9cCoIAtJjXpwPE+n57HE2jD
xXOhbkr3j6Rtn8CJAYD+kxMShzfxyo6M0SeOu4A51Bg4MkP4lvGMTW0XiejGbwJSY2Yv9J7c29yx
83wqqL0LNaFBuXzEb5r78COy2ezo0OkRdRRBkTuockkrBmdsEGDs3JLT7QTbyrEY/czQUmLLGpHW
AhNZBnn8JAPKxQOKrFrZElHKp5FR/OgXZM5BS4BVA/igqasRN2J6nrA1+xUxXbdRFr5j1MFzGI+Q
w0fjmOO3RxgUsaQoP9C+k3V0DYyhd0bmeDshxHMPuLACHTXEEjjCiuitDD7R07mkZ5889UB1bj/A
u4E5HhwRwy1E8Z0lLBSIjDmRCElyEX+ym5ujHelIyrlkiHxtbstYdk+/wiqB6NkvYiQtB1LHgmJK
jAaOEhS6fI+aNONmUc/y3O1gubug4W2yKo8GSnQfOhVk0M4GuEPFyioVGzDqsn8PX6Sp+YCBvuyi
JREPGAT6UgahZWdg8wclIu5HSaxVbge3SbcfInPjDgyV5QtBy/j92yyaiZaIg1g82L/HH+S8KSh3
tYSLD3GVzCxOBJPGBYnaUxozoetlCePskD0wwlcGtPXXH+q0zsAob9vL5JxdRiQQLi6/EJ+ZZYWv
p1cuTJwYwKdDaNuZFD8ml+1rz49/2+/oQ1r0hICvRYadHrqbLIaMro/7wyUdF6SycUkQ21fZA6A/
IFzcwwFAF0npgJDL1KIYiS6CCfBcTap7bMopJOHXGwKDEKOz0kExc/+9eM26r0h2HqDeISJnTYbd
9JMSmEjBD2/3QyASEAtTzBx/StG4oa65rLbY9htic6CtX/RtOtKZ0HY0s+pI/zM7O980ETzDxytd
ulrczslZSo7IoSc6kdg5mtTaf59yipm8tzBFY9qnYKXBZ4gTF4cZ1M/O3WF+4vCw6ZaEST9eUUew
aBcR6pcDLTMhM9dIjvLX6CG/Mau9PR4zl8h6h+BvMIyOOD/+prpueaZxx4x51fySG1oLfokhKoh2
RKxJjkS1i+w+0KPvVZCcVbMooRb959fnu9hX7O7vptIjRozf3etxFPLeXz/50TrskrIQwYPDv3Zh
rXm9l2Mf9Q/fRB9Omq/mGGy8oKQzlNmjFjPRe9wvajrNzgEd56UZDBzoAAwvPSdwIONjT1R7Kbsy
NH1UzPgExU1HtrOxfoD0+TvaExgBp9xGEyGdzskI0/w2GjiP0Xukxy36a+3YOfRnuMsrcVB4RRvA
00Gqjm8kNUx3PtMtd9W29rTNICiQJN0Nm/MNr6PZKFi/IPxhRPe741D8sO5kzc2AcD1/D2fKFLpo
j73/VG3NfqTHfAGy9958vKu9zHr/frpFRGLLrCd7aywfm6P+k4vwt6a1X2GR7MJXT1uShvT6aE7B
tmU8VyMFXhJ5hTOYDlJlekP2SpaCC028AnIuers6Aa4/aGPFJm247SS4n4YpDR8kjB0AipnUuKVo
WybX4zCAAYZbk0DKSzdb0r0dyNFw2WDb/ISq7nD4/Hjgk3qB9QIJBTMwnUHZJd2BlsAL435mymVf
qJ2hFn97975myXvQVRxqBLnxKaIBOGeoY0j5ES0bfFNLtp5/A76bEd7Gk/hyqt57ILAsHXnBBasM
4l9tGdtoh6bFSqQY1SDPoTSl/6LUvedksDLCisnQ5vlkrZB4gGcmGAGhfCspMINPTG2rXQfXn4dL
fVaMIs9e0tGMvgt9B02zYCJsfpYjQJi7aH8msgB/ebW+SKwFgsi7TwnCzC4T9BxvlPJnOq8qHr7N
wBks1QQXKIZJYWWmUG7bEFHLO/6TE3zaJAigpFtK8Mfbeilt78viD3uU4LhwZcYYF0IyB1h74/MS
pSVE/ITRinTn9MyUllOTN3Q/29q/rUhhvE15gYhZ0WXCHpaHK+se0QTDSKSNE4IaWn7Pp4B3EkMh
A+GBqMrg5lozcvigqzxmTUJ4OXFSzUSIB/Nd3cXDLTHPUsSTjN8VkgeLZmCRO5G7mTZGToCDDo3G
z0mCyEaUNW95oGGOkIHmxN8+YWkpeeL11ht6AebMYIEUzH959kcAfogFeo/cDsptWaSQ7ywY/dxi
A1VMYE0Tk45B4h6+QuHYk6fXRc37IS1vifFF9CHCmi8bCEAp0gjjz5HunoyQLYW06aRI6S/HzXtO
ce/Tdg7LhTvNRBc85GMRLCCRr6yN5Rr3UIjPPwSvsZe5206RQBJZACu5eHrWT/lywPm6sUv77Ard
Hn+A7h3oE103jvUFJC8Gnrmw+KMR5wGdGlRpgDOIyEtob3TNYECp3DN/fY/fI9YCMhJ3P8lp4Exx
ToG16YjuLbT5csDXfklkHRPHmInjAVOuQeLSNaj9zwaxbjE6j14cRIiXpgYUBQjW9+Bn4O6CFqH4
Sic2S2R+f7dQvzYUOq/XQ3mHEvpEQuFEmTPgApqFbdLhssVZjJkJHM/L9zSROydmY0pfkXGOdz+A
ICJipfanyNMwlPEWYpKCyDcBchWDzc2gXv62P+9SalWQJMPa9g7CROkz7zj/lm5Olx+4soi+2RXH
L1NL5Q24LVhqcprr3EZPKpQFTOXqi1Jjl3/y94xcostJNh2KUtTbqWLSIXVqF0rWSeJUI3zocLAl
o73ugOp+CXFBf0WwF4dZcCpaL8j6QuBNyaCF2sBhe1UB5gGvYHA60YVEv5hJ3a7OBUEwtmhHHBEw
tHra0QyaEdnUiwG4O7H4WOvZmevACgmvLeCSntEOF7eKztcfBsAyYmMwoQoLe1uEiMiwFLMVRXzA
PDCvVOihyFVY35e8Mvxr5FRTGkGywJM+lyI9e7eNLEJuY+AYqoYeIyYt/8r0LDGyWRkFk2iI8dRw
XwtZ8JuwR26R0ktpBnAt5+diLzgHBeTIc/rrBPj2WlCxgLaRNT4gazklXkkznV/ch4Cz8KjA3NPO
dn2w4jtiCyPllLH5AY0HpAQ6sX9yqm+fiLTNcJC0S3K1nXdGYSpwNCAtJ1lmX2Az7ukHBYrk6wed
5hFOL5F6cSW9SdSm4WAGxu8pENvDsQtYjEVdEgEkxabaND1UN5STzRXuPgkgMkFSOGlGH+QYIqUD
GYSU1IC+ZLVi4+XlEFL1CO7vmAab9hq/e+dyxQFc8l6GXgeB9OH0hvBbRSlTugMcis/kzHOMqTzQ
XRNM5eKRlBl0wKLR/SqCFAAuvDqrvK0VQsrHvb9swvmeodmZty7mVZJz6boPrGAlFrOT6S4HXKNd
0iQn8nIdLckojPC0DDoA/QD1vgB8Oepeqq9Awsn3OZwxbiNbl7DMsqaSd8L5oyWvmVYUdJh3sQGp
6GS2aOI+P9ZaOwzdc8or+/7ir+OA/N3+O0Ji7v6CRT8yYZah/lsEgxWjG0LWJTnjOE2QK2ikNYQl
yCZJeaxK5BpxjOvjbgzfGuCmxvEnEbkAJiDgTLCuW5beJ+B+sI5NBlATQlTTJ4cYi+rBVTVHxUZA
I0kHyf1AqJ//CDkfknqOFlL6ZuAl79V5gr0D3PEmI8kNiOAagLcBz1SRocSa5kMJ4WVQqFHCt/BL
/IiQaVzwoe4Oj3n3V03LOR48tG0AtKJ0JneBdUNiT8Y8DmnJiQiV64KCv4TPlxvqP5LuazmVLIkC
6BcpAuF5xVXhrRDihZDFe8/X9zq3Y2Y6enSvJCiq8mTu3OYlVeGi5Z6Cz7oEl0+zhdRySDDDgehe
ZZFS2zdZQ/3NP5CSsnTSimaNkizwsGE4i8b9Jzli3s+c6ADEajjuqCHgwE4XU2HCc6nmz1u2Rl/z
N2oA5riP+mZEWdd9qW0n0swauaa22rKrFqhVzqe31DezJRIPxf46Vv4NafOaIcUlTtQ3B0E+NhbO
tVKNv/IwM8aBG2cR7g4RNUnXu5HHEIjuD6Z2q+hMRgHaB5UEQ+St627ZpTNQc5dV7VSbj1gJte8t
10/XcpN0LTULO8fjFyIt3dm6Q4ayj+4YIRh351iULDMzjyQsXVe0rlpTlROtjKPXS0vkymmape+l
uI+PabQzs8jxXE122yjxGl0Prdm+fRanTAeu2lxCtIxHOVjsWpsF4690+6Y0WlSRBC4GBR/1vZuf
jBP1RKJ1P7SIaPv0X+uPnNJZnpeRE7CWDfk2vAM/wUrn2L03T6NCZ6nf7dHeocHlWGHPKyb0dwNe
wiyZqM77pNKlfBz05DClKgEyXRvPCX19jrkJ3bM7POFhvRDq+S4mhTcUq0V5ZHvn+c+Dh7SMFQNL
qR+O6lzn69SibJBxVKrxA24wAC9vIkZmZZbJTXEMvzj07Q1ePFanPU88r6LMz7Bi77XnFXIYr7uv
3DIL0eZzhenIovlRfbG43za88z1FlqPTLs66wH26LpEjgW1suGWJOBtu5YxO+FFK+/dNWANAu263
8tWZ6vm0gtSN3ed9zzNplHVBxg4BPXZauY/zuZIzNtPxTVMaelfhUZpD/mxBTK6PKtH5MV15zdUs
JNgq3I7Vza3sl+cGHHi//bg7TTBBFTdGe7xzhHTxWnZYW2V4vp6nOtH57Gk0Lt+erQJTWq6Qio56
j2CQKhVIgHIO2HpWkTxV7Ds0QQXoBwJo3Z9f0lU+FbeMgMiwXbQIfH4UuuH8ugolrxxibhaV8DJZ
gN64VzgDDpmiYjF9O3+T6Ahys3rYjLBiCfnP4Bmbytu2q0VZ/S1n/ddOomepcre7zZbJpvazyoon
8LEv2jRXOksHHKfu7dTwZk9CqFYo0zu9ElQCqJpra7Ts5PwNoTQOMg0cED2prytKhkuVy9GGYUZp
3kTE68NVYKX/HO2kL6FHtNbiNDXlm8E1+pMSHZFIf7gXi6nx4sgRfPWeaL92CLBBvIFzfHq7Iilu
mzctLOVV4IYRgDQ18IVY9Ad+QyFYR+ij15zQ89H01wEv0mRGBYThxNHiQNQ+e/fiZYMd+GAle6JL
g+kLz6BEkaMSplleBM6S+xVtjesU9tE+pSqXoXs3SUE5BmEuvNeYnZP9eDCTnk6CW3vS7yuLMzpX
Q3XjEnIs1BMTaGhqmLHD08K3Ll8whA9ZGDRn2fZNN+218f5EeK/5zS/d4PG4+wsyu/kbV5zM8Lpo
SMpbjLbfx3K6vm1uGcddq+OUD0Ut1v57CLUDlaD0zhXnw6eOZdpiPh+60zatge4KVZEyz8Gvo8mM
8fXMFnyGPOebBn3aTQOqtWZ5qxeaV3Nta90KpBQz9EGdxZeys442XmIILYNYzL+MbUXCKM5o+9fq
qyYo1Qn14rX77B6mJV3J/SW6f1z52Dad5cdNx5f26pq0Ev5gP7khvkBKLhkDpIpm/JtThRvLx3m8
FRtnzhZIrLsyENl3m3V8XHLUcotgmrBdNGDAaxICViRfq68sVxRCE5MMHC3bNID5GS5qiFbH/0zv
IzlNea1HfiTkZPWeTogwDTfoZlcOTi3X2ipfvaxaWSu9f/Zl82jGBoZhS95y4yAh/K72h+yrZ7DM
U0MCvMdXicN5kPO4s8L5mukyQejdYtZtu0a+7exVaWnP/z9zX7u7yr0aDP2U95JFeMFGzHK9xXoS
OEnx4IH5kOuGyegdFGrsl3z1nQ5vWhJkkP6SdSup3YZVvEGmbQ5NxspjK1/8zN1LczHFVo7lVGXL
fjJoAbw39YlKjTgznsmXotF1C9TBLSr8knruMdx1JXCy8pfXrLU2jVXXRl+fM/8jkSTCjN2hscZf
f7QP4vvgqYJUkGWnQ4HOQ+KoWgUAAEt08zWrJt9ZMhEy2nYURWlU8YrM/DIskmwE0g1WY3hRcWoQ
Ju/920xoSPl6r7OdYnr38dDOH96fzPpYUVQ+wThMeFHFnxhu5HZSnz3HH/M/ApVOupr6nBYTYyHT
x8q+UXjLWCv4V4iN7WgJytRmNx4FHcVnOn4Q50VkeaYH7KJa1uXhLCEV3qmWlxgyZ9vH90fEFlhs
W8/hH1XulfdV1OSI//UvaNycYfbZv8E75imGMevffWs9uUZscNjlHxpMuOwhTX/eYzkf3yd7UH+G
cqC1/z3YUAHjLh0t2XIVLZNVJz1TMXZzLWpPNaRuBqLDgl9miSbm9fTX9tffQWgBZAQzLNftTF/D
zoq93bvCsv/Wq4aFtllmjEjyaVOfb1lrx8fvdfPeCW7Hguc0X/9SfmxY+oWhxAhaekL7uUgfhb8Q
p7HK4+34+XFnR7b/9jRHEv/afjeKCdoXxTt278twa7m0eic4bAR3BU9FaIT5uY5Pn2kflGZxPkxH
P9tWMCxzKH3bOBvF0IV5B3j8OAO0kvKKZqNEz15r7G4qywNk2XGriAAj/rax39f2tcOW41WwHeKU
cxqkSpl6voBTAeR+qeet58eFaJ6Mdlc+QRnw0w7a0rnJbNdVth446MLq3LS54bL19yAaS0Aut737
W7qJUFSBFTaJtu5GhO/V8DziAUZvtuwTwvq8T6iv2WqQCknPJflFUygS16zr8GO7jQQHydahsyCZ
bVy4q6Qb19bp5xWOfRteJ/teHgj8Lvbc5qfbvca7A7JlSkXSSlo0JcZn9vBMApelNF3t16l6Gxfm
pfPo1jxJnrOBW8eW/4O7G3RbzMfHQgm4xksjL1mNQUOGo496AAp6TwLLfDgqssY40Icsb7h4YEer
qWGCZz9p7KPt7tGPx/faY7TvCkKrDhcVsgaBtvNypthLFFmIHXuD4P4nG6HEcBgn+c/YKHaCoUny
02xXwZPkfP9SvPhWzhS4paV5XZISxxd3AnRBj7EYXb9nZn4KaWLbZJCm6Gg3I2AK0x191ywJk6y6
Z3bmm/mPzaLObn2qFQrFw+elbd8+1U3bN/qu/irF7SwVzNCTp6rlmbX5cVOaNfbddZcz9uTZ+Hqw
OUgJjtuUD4Ho5nUvEkaSHSI5aSifmZC/4STk3VQJCz65ClJaqELG9j/0sOWzkjUtXq+25tvy8uMM
Bwxa32ftWFsOkRqerH7WaAlW5dVn00TOYK3yrO0mV3Kj6EK2mnNUf1nmf6fJ1xi7Zy2veDiwO+iC
eDZAr9xHvhS6lzNSwiw2iTn4V1bRa9Fdu0rYW7JdbXyJBu7MPv/16mHeucmZ2DOJai9mrsW+m4vN
k5XrwbLP8fboPUr74et42lp8zruzQI/K1+0l9x9X6wAOGO9TMp0yE+TSdGizN6eMqS+iFCisFrgQ
iWS98D3/Sf+Z2gLddlo7G4X2pL3rwSZ6cIqUnmAQitblDFLYtjOr+0tdAlfyvKDXXfrKk8cmgsjz
3R1RDQy2eQddy9v/nkbVW2BGM2AP1Gq7wlyfVCNplBzilnJSJrr5mvaSpX4eUq6B/rRfmZEVqyHV
E+HRjisE5lLgpL1iu0iqa+9dFfB7+2Xs8zJ1vZaXg0Vd0AUnK19ZqgD9A+VJAFR8LhwqLGXDdZH+
UM29Cw4HRXLUoU27s4q7a1l5aE8ju/RIKqqsnU0fZQHjI1ExJ/qkqNQmmfiw4la1ovYqj6eV9Y7Y
INVlLkYBc2htuGLduEQxjyTw7exk8LJIsbF/jv/F3R5NzG5N1JvLoZSnEm8X8EaYFOfrjEuawWK4
svzJ1ld9krnQt51/Ms1TryUViadkADq0MFe7/WvZCkA9fGnkBsyUXORY/k9c0Dqw1K4QP4IWWOh1
Fo11h+4iRGTUsFT4NpPSVQRokCDOS3xfnFtMKIMNB+fCgkH+Fc0df6m5iF+bKy9LBML1pzBexVh3
1pRUTrlO8i8zxoe6ear423JsStSlbrTPHc/Nz752lEvIsAWHI1EaaQY1XNBlIBb+hxE8X84y14jt
wdk/3OEKV49UtqVJnuBsWXAPIB7MIQPO4bU5ePgXOhbt+wJ1soJlNK2jm2zq+a5HtTihEK9kqofo
ucIKf7VQ5pdd0hDV0p/ZXztsmT2tK4aUUKQ9uij0ZfOLQn9+Xz7LnHOx8383vy/tQPiP1eW5LTpH
U6UCE+MnPbp20HdN0/Gmjozs1uEqXsdTjm5RKqYet8M+Rac+CPP93ri19kwqCLGunkrhCk6aSrho
d5Hw1OuPyrZ6eXt5x2BRGtqv48L3tblBL6TbyhS/Lj1wIihi6OFFGukEKugMZb5vwsG+JEFLiqPo
3WS/efKnZTqD5uM7LP5l0XG1mTmbv86J4pkYd6lfk0Kx6HnHM5RByTTH96wfBKhFGeq4YrSPxS2t
A8P/63u2e37P9ZdfyZqf3n1p8SUpAYXpFDC/5Le1rqCPoC5GYWglsb8aWELhPnttLuq7X67+m0C8
qbiCu2g/wMxfD2b1VXTUo8hCxiFIdzdjDK0o74/eX7YggHz5fQZZLZ7z8hJ+fRYVlnHkJm+zrkDT
aWfdn3H7T3QWtVxklXStXOvTU1kx2b9T1nbW3wFJvdWdyuxVOBP8K0/zQbZridu5wrWHd+LgBy6S
fR6GW5/zAXZell8D6rjStyulL2UpLadeorIeciuyhjTjzDd8BAqNHU0y8ixZU/HGIcLzve7Mq99g
meqhvKp1Ea4iZIpSrq89K0qJGZqPo1xF0aoB0Ern6Jkt/h8LBiuhc4uMepW97vMVVlCeDu51SrbK
tHtoPRAo8vAahZOzbaCjBvbaJZp/nLsrgoWE6dZN/fuMQ5Lk90labnE2XNVIEyr52iriGFIaolEb
92bIFMp2wBJFxxDh+Q83hpc23SW/Bxmog1zMFl/dcxTfy/KHSvf4Zvz4zZahx/Vlo8logKT8pf09
HXRzFJO9bqF1qRbQ2CncQEv6lOq+yCKolfiacYxaV3AjLe0TnUf1Ex2nRuHy15x2jp+5eYuPFO5V
e4oJxwtRKK69PMGH3srvWlM0Fk/jB1F58cjGbbz+mwfn68apOh1mtOth5Xv8u33v//Z/PtJULxNR
5VXa07h/VPHvMX04XUaifOxtBsc696jyemQzO41dndGzPo0f0qcW3VyFwNBi9MRO4h5Nh3u2k1+O
IcKPs8XUs/xiW/1By01CQO1PZRQeJNSjW/GpwUa+RMJi64iMfCnP5Ig8ojSbZzE0mDmX8l2g67lx
QOZRbnCpVTriq1X5ShSdqqYlXRSqNzOz05b8+D3lhUwebOqp0CcJ5AeJHJd7a5UKcTBniq9N48na
n6i5mpnWptt3iuPCtf5KO4fAeJbhiLd5LZ1vKZ6Jnw6qfKJzz/5iML7mkcbKh0VriUBHtyBGmMtZ
Pk7nGjP4oOSw0/fypYORlzm2tFbMldKADdTgYytUqsw3ozEt1EiFXw6BkZpyMLeyj7Sbt4MpdF4c
EovaOt3P9kwB1Wwfrb+7xsE+9zZVbrI9JrHXX5tVpyCb9aUl6zlZnQc7WhmM8ZkozwHxneoaKCH2
JeJChLlXDBkgW+r7Ot43j+N/PndOe5u7/Xj2l+pi5RYP0SQ0YBQ9LLiwPns4UM6T2uvXqXeuecWs
/tq56tNEbLXGqctBv2pNa/Z3MhchrneqCAu9XPcUm4/0PE82jNMJFOw8Y/Ga7gv4G890cY1MZ/st
nu3r8nW+iM0oU0w2H0w6vYdVCONkv53KOYxCkjGUgQqCq/OsUrCKia6hyfsCK4iJZMjOBVX//f5q
nEoNbj0WWp0EV0HuP3PHRH13LC4Zz9PCufn6ssMtkh8hP9KmmwXwS3fRSXqbOEU9XPDPXXe+KSIH
vnQNY8Z/BkFvL91174Zvl4x0RjpizPZ/qNiW1xZLpz7oc5+u+DCD161NB2ccYF3pXnUDcHOqnUml
CBVUNg4fk8KifNQl2o+/WN2A7JnovWUk/4TZ/1g/RhgvgS25N/zJ9mnYCmhKdGBSZyaXyrKJjyoM
4FYSYQXx5C8W7KtOn6lxTn9yQ8YNC9ULEyF0RjcOl+IGnzv+x5nOP1wurBd4pUUGwPORqSNjslK+
MdDJXwLOCeeBONq83+KN8EroeFUcd/oOMrIv2iEl7UdH51e07Qd+S7AcVKCiB1PExjZ6Ukk4YwAw
037y68GpMkhGcBF6hd9NZ93avvm07k42jIBaphs8Ph+VbGk7uP16roo5M2WVImSUG+B+SVU9drN1
JNpFcWyvDauD9Ogms/2XWr59iA/6QejsrfSXbqTfb8GAtDzq9SSoFDNfkwtq5dyuedoTpENPvkTc
iQgZi4T4IUTDUuKijVP3E9ZDBbkA9rY2FIcWe4Wxcq2INbgcjH8VsASynf6wdK/fMem6i4hQrJHo
nuvfWtPKhjnZ6e0ssPMZ3Sb3VFlQcEcncWHj0ju1VveSngBD/GV8abPyK/4JBAN+ZKGXOIyfAqz1
vzYY4ysvoQyfnKdzvlA5IMo7QBIsDZKez9Y1JnjUCOSibXvTfQyZoJRygsteRpl+rq9vyAeTr3jz
RhN4bejAUbGFXTHxCn5eNhPGf0GZNEsXznBa5ULnhLb3CDOqJLYFdvfBlnQTT+vXc+XKschkmLBf
+Ty0s3XP06p9b0pobhtNf5KqlpzbKFdN/p67m/gwERJSXw9vXq3s7yg58hsfQsNO8WpbWeKoYS9x
5j1V/Uv69vacRY9VPLc+2+A195OcipBwEH5kL8JrTbZBclUOzPdS7tDbbMqG6IvILnbZy+ZVdtKz
FMbqfHTKVF+NZzS9A8XVYiJza9gHLXcfj2dcOEevxzHnNjhBLj4JsmOW+ayJ6YL4bz0Ap4p/pqwN
hLZvoFll/zRR2+0mt43DM848LVvYyGw7uVP9eRyHrYKabkVxKfG7hdwnl/EWtzERvaKw3dvsvX1A
Eo882ziX3StOTZJl2+79xLf7Rl6ZamwGKLcLK3ZMlNqRFbP9kLjRexfwrTsvwRMAJoXeoXaqLRs7
6BfyxxtmwuARJdv3jmHf8hxI6TDpHuvX4P1j8R9LyeVHMGIpBlbigv9u71PTBTP4BXaNf1bVkD6r
eugL8BkC2HRonMf38W50RCqx1wDRpxE5qL5eBoWBtMPyHzpTGdzecgP8G5LXP9m/5c+hUApLMDd0
c9YPBrO2Jcvas5rwLdyfIpOtHFBbnTjsr2h044BypDr3sn247XRwIrJejA8xdVI1tO+Zamfb2ZC2
nMfncViOQeIK3UA8OLZhZ+VZh9t0/LDufO1Cmf/frokNSHVp8WUkhZqCIOTR4qYN3O5DQ3UzL5F8
rYoryPlr9mXZB1jLe/K2lm/ha4EnIh2ysv/IcJDNp4ITVH1VKTRmjcvJcm9RQcvXfB/K01oqPnKn
+Dp2JBox6PrZurQLxyX1UyMV2wFXsiR653JmvJO3pp1pzYrDV+qQOYpGNWPzZew7D2RiOhg4g9qp
/lN5ZP+U42z9WANQxCLs3zl0TQx29/Gxuexuuzc39zg7YtoTlI/2LeMWNQgBojjI7rF28WtZQDIz
fcjK3nGE4S6E0exEtrmGCY1M8flo9emxMqjPu7dPotD68xvLYfGn5Oc4fOeqy39CQ3Ky390XAzwe
+bIX7I9OrAoeJp13fY2PZJiMCoKE/q0puoGn6+Z/lm4jRiglyacorH9pmVTCgDo70RLW+vn+5evy
LlT3XtwigyTb2VYwAJaaEGjFx+qBl53TioMs63FdCyVOPTXYgVaXgqh41XVfu1PnY6r0F6w+92Xi
OmGivXAPBeNthnhYI5xUw4hedE5gmLmzX0uzwQ50IlEPBG7qW5YnwdY3FxJYTpva9QPPGE1Ce5Sc
zEZXWxpiT/fsEex286YPg1Vnb3rg+w3OqOSYvgcivAAJ/OfBBnmphbhckkpmE5XtAcBarz/Zdkan
5EyxtUiVXxrz2ssgya0z/7b6e/RG6Zb9SrayRJ1e9p72w8G8f136A2NibXBAS5W3WIlV9DCfYLo+
TkQEA4EDIz7MsrHq4wqfcBL8xSnbu4f/tJmRsuZlNY3VP/SA6PdObDtD6F7esWdvjwEeUnH3Id0O
O+ZatXhu3npZvpm836JEO8V99y9DVfTU6kj0iMPpHAgJS+CIPbQN2L2cpGUJuwgPe1bboq+oZWqg
khBlkuxPf125ymv1XIMuzj803JioLPRqCiW3vxLevoUG/F5x/adkCG/YerWyji5F4bSjxjVa6h/+
DugpDDLL+i4bRKvx8jXkNeOPESmOKF+GYTsJ0Hb4J10fcA6vWySJ4uTuuQrUfoUmkM7+eWsnYqB/
Imas12JKZA3n6teCg61TonpFFwnXR9h67Q5dO1v/KaJ7RvUhRW2E+WJj8Cab3iCGaxNpZmyjVuW1
vU8ivgyS4jJsM/pqTnDt5TdCRvFi45n7t963/3QjXyX/hmQti3BOiJ6NYNKPZRgitRfsKKnS1PiD
uKcz63KySCiLSakEL0MACcvG1eTSei1+4VVf2O26JSVc+6PQGFDa1xdFTTW7ZfO64gU9RipK9maf
0uICkCSNQdJuUn94qvzdMBBucWBAn1Hufv6SNlFYT+yxUWqQo8Krs18KayisNc/LPJJDtqg9rYVn
nw7kWaK2Hqb/Lkp8szA+tGeNhEpH34gYMf8GKP6ca5f+uXMFCLOq1mt/pOhcAoOPpS2ocdYg9hC7
yt3qNV7UXxsbqJm3oklPB62zm8wxIQL0pRTuXrztYoBsjgxsc427Jg7XCNpW6O8rK+tTm/Wg1Ssl
OttlCQX3WqeVK/6uouvXopWvnSLIFOLwPfR3vBHeD+Tqanq8+s0SkuZrgeCrAWpNu+wS1oNd7+n8
hTeC7m8VXLR8neJq/aMR3c2Kxw551mdQwu4HrM3U3Wf1OU72bFf6Fi8CYt6s6D2a299lKyTNLX9V
oUbhB//nJFkw2Ur0N+/kTBJqFJuz62xn5FoX4jCHzSoQajNRyxL9hf9ANiRCpbpiNSJ9e//x+1Jc
u/3nnv90jzcvfVm6Lqa1uHvr2HdGE2IU+iqq5w6JcTMF+Xw6e21QOyGuPduzHLc3pyl+wcHBsByP
ZmWsAJa+uZ+wd8xHwaWYkpvV8LJE6wwnvDTCilSJoXFAS9kLaApb1QnaeW9VL3yZqjC0ZB55E4Wf
4G2U8V7d7MqMUwMS6dAQ0LJvLsrXXdUSO4+/kBP/M32zt9XwVcPmuRUYpHwvy2M7rMH+7faFc1bH
XJW8+BTYZhgOXpH1THG0q5qEHzEn2XBa4Iq+Yan057XAHmshpBDjaH0k2WWq3kwzRGMEK9SNQ8Tf
XH1tv8NoYC82nOo9woeA2le5dMKNH6ikcGCfdj2nYvlE21bs/pwXXOYvUba19fEKcmggONlgFDrl
U1f+Ki7WcczrCQhj6FjFZ8QJUdLCJdC24PXTyDxZ6MpZCYEHWITJiQ5RYXQMvusIM7Uztl4qbOBf
vda8le5L6flr9ymZAFlkLDzdmDrnUux5KPMe8Fxca3Y6f6u/PY31o0V93Ka/4ojhPp6vSkJKuXlM
/rFs+ec7Ar+zKNwB3PXAtcJf3XefxVX0lfx78AY8qqFe/0tVOsZzkBrMvkb7gATu2sKyv+gzihOf
LBOkvJWKfk+F0FzeaQf33VVgqyX+bYOYiCPD3quzvgvYTNZ3I/Ki7r3Lrfwbw+xIv5eM9pqgo6Wx
4OPQbiL9shBxH+Eav6K2qurHH+IUtfYv2dcZQxABGtFLHCDvshsSn8lfego8UKdfAku7ix4Yahyx
auCYLQyXr8E52tTpEElw57rgqylZRJieRg82qSxbc6aIf9SGpd9hCkSfaZ5/2MgtirNZUXBqrrFO
lib5SL7mODOwTJDZ479IQZ3NqDCYbSPAsubOD2gTXn4GFMRYqifnKDhkG2G5aryPC6F6vOq5xf8F
VwENSuGG1Krll0VArLsHyHp4zX+L6mYC7br8rjv5WtregW8cEAMFoL/+DrLSkETyAmlBQS1n33eD
HWNeUhqeLVWk3HTLTqPlYtW0NC1f/efuX7989eo4v2Qg7BMJF212Gc3aNpSzg0d1icjXzmiQ+NrA
cqs4//VzJdEBC5KFpGvbBv84JTTbnbWe7U2TeoO30g12jDyJTTfe/JxwXlmHx0lqpnmMPsVydzOw
9c+/J8viMHjPWMuDBGa8ME5W5XNMt1k7H4Eu5IEdy8JvO0snRS8AIbrHAf9osEl4pFRPDlO6/8CG
v71bYX//7Eli/pI2RNQE8sdIePxkeZf44LK0qiIgr8BlCMVZyn04pdEmgmgthcqVN0Zg4kez9kgd
cra/tJ4V89gARR8f9gX0slCEgJ9iPQCPnFYL9c3w0N05+3c0RySqimmEP1c1X6IMhMYzLIULTfzg
+oxqt4q1YtFCUbRFE9VtdpUWVgyFjqWUdd9yeFG8Qy2m2/eUhdtZ65QZz0vTkW1HTTLHsdixFxxu
xFK4SnVXIjeY9QudzMBqvzQeTftTHXXCK5Eu81JDmsERSxXreg3D06Xhyrn3lHPBVPmK8qx8sfPS
d7wQZcgY6Ib8Ij28Yi9Hz077XWRlORcM8qBYbnM0gi64cxUnuLmT5ofpHB7gfbMLr6INRcI4auPX
oAd5rS2kICR6d20kea/3loFuXMvjQ2PZKvxc5FI8O+l+CInSyFqNGUXFkb+JG9UN+e2X+G/aPsUS
pvBycmY6zUPXJJLvJ+gN5Y4MpcSc2ycXFUDPBxHu/ytI9P31B1vsoR+Q08mbWI80+4FsOrZ+sv0z
6n2cRVbPkFBuqsco66lrCTbRYb75RzJuvrRXrU0L6lLm0sKVh9tw+S14Xa8Gh9hZrD7f3nedRwOn
eVnkOUUejWczn5CumC0C+FaQSRL89cNJcRUZ84ipexvh6f6jvTGxTC6Th0f5lemLCc29fzGXJHmX
FjrHcs9z+pfzEW+jn6wnYLKOtvV10Dei0C5FLzv2UAbEzVyjWYfmoyJ7tNxLu/eYblmUTWAyZm1U
LNmDpPalTWn3e3w/EGlo//ivnMvDjsoqI9PHkJwwYCY5t0iqTOxF+iGN6WoS1wRjpbIOCIwAfXUl
9TG/Yz88hus6tnlx5eyxYNz/ZAz7bs9EXyKAeIU4+0eM3AsNScaPcVEbEjz+DWan9qH9DCS4GHEF
yIw5WdreBYoyBlxVsX+Scuc6+VIwsc4FWDx5QLT4t5vtBgxxNOEZUNr1EX6HR1NQEmEhkC6lRDOx
3lX+sg2pczFt4hR2u+ueJ9KYKtkWU4Q4GIu/llPcDOJrVzUPl3EG7z2cPd86AaeyBoh+8R6Z4AoY
OK/mrVHP65u/GS/w9HRaldZ5ciD56b2OBoWfh+iU6VvBHvPYBIoXH8XEMPUWRIXT396+J1Ydsx9K
/CCXoVxAtRjfRnCvy8jyPFDE1/WEszm6NXI+3HheCzEk2RGGwBwD5C5eOquxYGelBQxJ8Mj/eQ+F
W70+K0/f3PvVaxQSuh7RxmLH76e6NGtjbTvUKFvG2Qk/DrS4G2jg5G/oNcjyPUCs0HFZudsgT/HQ
8YnDS+OQ1IhV75KZQMuNcO23b6PwcN7LjZ+zFC4NHUa8fTmAxfR4x6Q2wwEaCpQz+L3wt4B9YPGR
I2nF2lTkCaI7pDbV+WnT09Wp8Q5cR8n3Hzo9JQgZuPQTWq1ASsItjv+spyuwHSn1bxheEcnKvPei
VOvvKrdaNo6dZ2TDJmL9kZCucvIL5CN/KrA/xfFWppWRUTxC6c9povc4OcBwGxFMImke0ZU/pgO9
maktf7dWtZXMKGi90tHrWOwk3EweeL6l5tlllEQM0pya+ZEM5G/0VJblG98j6Lw94Bvp28W4DVjI
FVe2NA7yrAC6r2klJKDmeGIaM7OlPR/EujOk+fzLBMvNSIouADenk5U4IxO+xgxw8wMd7S4nkvsM
Aj+YruVr/yoGMuQ9scwgVU33EHY3P7i3wWOT6h+FNhGFViwMVYv43nQfulGU2Wv8eD+KhjdeXoDx
pWsPa4uR4qEbOFePjlcxL12hnewpED3Ks2gaTE1AELaB1ZRTNNFQN1vzf1aBp/EO0zFIrv4c7odr
6fSD1B1tOquBSwHpOHwl+pe62CfLAgsFhOh8JA852Z85gqZtNL1NB/of5Zk5TN/yaGlyZIylf8/y
/iPxtv4+yImySCGrBm5Za5hEPjCrJEWmagdwLt5QJTc8xf9Iu4h9a8nxIURjMXgBP6h3zTd1PKA3
b6faTLTRpYhUDVhg2MZiOznm9eu2Trc/CvxBoQue3QE0MNyA9Y1J3PU2oz+/B9dn6R9ZU9Zf720B
jm1hp6HdxuleUqWrb4pvh+75VJw2SMvRKM5+3q76goC39xyMNqPT3yulZJqVd2Bw7oo+ShbA2iCs
klE6PFeZD52MHGMBbNthcuPY+IeJ8AeVuegxD+kHP3MQPUq8JG66knUJrhdmMYhUnKHiqiZCbkuq
Kba77yxePPlvcr27Fm/5EhuGsxaMoDhTTdmI6wDDYBZOVABMbRY/JDGaGNoC4xJaZSsBmA2C5QfT
qweOj6bYNPlvYpNMEx+7qsTSPAIlIp5ajfxCfgH1TcymJnHiwJLBzcjRJ8TM5xZ1coNnMfe2ivz/
AWZELf/B6kZyQXAVubL/nf6sv5j0G+Jrz1p4BWclKRHZju1tP24to5I5d12sUVSFjURrg3SSM2Cc
Plf9L8z++OX98mZyLZQeE3vKyeMXTNCeHYpDW4gSd6j3qaCCWQUJpXpocXiOv6eBrF1no1DO157k
YJqZxiaG/ch4YdsQYz3FJCONfLlQ2TRpWgpfxqY3nKwO+6ZQxV6lzJItBXMs0Cnb5/nwPCbqaT5B
oeHOe3xpntQ1oHyKrGYLqVOXBLbiDnY33AeGm7arFnB7KjQWED2TkRkSwtk82sWpp0aiKV/0c3Rs
WdwNSMcFueUBpTZz8Pt8f/PlsP9wpRB+LqOFd8tcCQZEIQWZg1Cgc+6HX/Pql2dp2z0UGaCIDdR+
CYTjj/pz+zx3UwIoArkoC3a/f4SErD1DlodJv5EWcWG4CUdSI+UoTnLx2AAJ5j+mpM5X4VvTdC+m
4z9zCAzAhDNwXo/vzTBhWy7cV+WEmolRe23NgKPHCNiGVB1ikkLOUUhcuzSeTJ2Alv5nRSHAtfAD
Qo0Msz8/k3V1Wj6+Z9rDgOihTVhgsFQBKQvMo1N2E18q/ILADvx5nKrUL2Zd7LLwEQjsraUZzd2r
k03bHrsy9eamEkbPrw1baFLP8J3rTmd0ahheCRj/2ZrBa1IdYtdsb7R8k2mUxvK/4XC8BPScYrpM
OV0LGmCcwwk2vWksMLgMktGsni1jJ+GTiQAX+xkM5BKwq6wshabX115WN61OIwC4Bbt8e92ci+Dt
xMfOAk94iqcr7P0U/su05oQNZ8T6tmXyuIUjKFeWDanjp5oOttpJRTq+/SWYjHtm3UtL253gfi+a
qsNaxiULn9oG10kM5xu13eeZ3f+R1UgK4ubJ7R1BRAdvnntHmhwi3z7+UjgHAqu3Vt01pDKXNmYg
wcz2wn+jffOmDzjF8l1S3UHKqsoV8avhy1aDNDqk/nXPBY56Je315IEv5+bjU0arVwGC7ihQjbuf
nYCNDlm41Kohm0+5RHE60yMxt6s+41kv+3F+v3JamkX8y6vzckpmhBwFScv91/fbby7e1SWooHAM
lkIFbpNU49x5BhTD7zZGG/SnWnT2cMtOCH6vrfrAxwqHQky07MemRSBbOlGpnaJNsGl9uzcWb0+u
tMEurJKuQS6NQ+X1FwsEFPAGDjE3bJrLbsY34v7g6b6xni+m4q3G+X4qs4dbfqxPHMlKhWO50Mn3
rt/PDpNGsHYlKJ9n7dkIWgrpQCWBPQI6tsNZ/CI79149jaxioCH0CG6ZHmMUbifhx8DAHOmWw+aT
UB+2w0X7WAsD41nOC5sgRujnzq40reJIVAjSPo6d+YCPyy9bma9n3H2Uf/nJxpkK143enGH6vCNH
oLUyD3DpKheCuwxzWchL8QDqKeWboQayamnsgCNj+lXXVDINxqlsLs6/DWCnbpbk7SvkHAQWY4gk
ucbLzoHRTRy8v07FM6gi9X5rp/yOvRvKI26zfDLIyXW0UQDdS/9y0sMMQ6AFZlZAnBHLfHZfdIMN
qTiienqbaN7ZMY/1yNYNFjzqUPsWE9xQ/vaKOGLYsQOHPRnCXuXDaF+UjRVXrVs5wyx2wVgrW96+
Xz6gFal+IVEqtBe6MMt8ZjRP3oNZOakBxECQo255nzXvvHUjwTl+/lcmOGfj593KaWQwXN7+kLMh
gm9IQAl3gvONFdr+D7FqOO/L+foovAVC1am6jUNcS76crs1q9vK9783vQoFihtbNVTKtRzWQ0yxa
i79u/aL5qbLmaI9k60vEBhFQjoFOQnOvPaKrKPy99Jjj2fsvJscBv99xpuqNx9uvRW9dxT3ueocz
5ovnr6OpTNFDtolzpSvvLhERwRJf1PMF5IGzHgD65ryI6NfH2/wNTnam5SjcDs5p1u/5n7R52gjy
ihl5rnsuzoKGjl/PfoihaT7e6yh/zRkyWZzvzgch/SNXYskdJ8e03bXZALnGlpqF+L7ywgCdXIXS
LDEvCxL5ZJbSnJ+C28zd2v8TbJT/TgZuWrpyfZQSOJw/G5s4huW34mlben2UH91n/yhIlxR8KrC2
mA2r2fMh2uyaOQ/TpZrKV4Fjkid/JRHNegVuO53ntbqC9wmdnSxmpRQL81OJrfL9qLh2V0h2zcKh
zuYxL7FtTVohditeZt5y2Wh260ylQxXFUN25rLcyq4+DzPTJUdtzR2TPUDIvq9xOVQkqn1CJ8Epf
Fxjx1QQyUCdjoV679G79Sy/9thzPTE8cyidIZ7PGcpxqbuINhRINTSupOFpZ9KeLUn6U4G/RPxmR
CLr/tV4vZU6esO1JdvSSLCbfHuicRIDojovyDLFvuLNxGHLPfR1ScKYMsT3OumGyxVTAq9WsXaWH
Ff9j6b6WU1uSLYB+ERHCwyuwsMIjhPRCCNh4b4T5+h6l03E67t1OsGxV5sxpFs/SEX3fQDQY1mVW
ITojNsqOmsly/N14uzD9N3Cw+5IojN+az18AH6/VPDAF/vEs5VncJkt+1Pfi4HYYcp078UH8/YQL
Zunobb+OnXw5MTzyMw9QqRKt95Yr3a68USq/v6PtcnK8lPzJU+TI4JYfxa/VjLqYG9WPr1Cg9JC0
L6nuguGXmpoPho9VUuZKSc44/sqkEobBRtfnpwcP1NHfSmrIOGpGwWACj0F9/O9TEg9r8hVx71JK
vaLE0Ffu4bnJiWI29mnhUaBKODyWzyIJgikm2kkaAaBH4mAYtSqt9iUfmGN1xJuMeUE9/vfxWDDc
F1UjtaDHDsV1bfn1qC3JBJkz9lyM1qV16L2tihJUihwfkf8c25qJhWWEXtM2lFOVBghg04OwdxiA
qg4fWp8k9/s6D0TJtsMHfEKVAxBBYjp+IVp/NAW4qh7HRvyu88iM/dI79Vz545eKK1fysYd4yI40
gpglXsEH+dJL8pMV8IfDX3QNr4Ybh4Jyf/Q9yvuCQ+F701s0Ng331rRNA5A0rHUVCfX8JfixPGqq
JbUByODVnCCZVSljXbuQFAWXWpPJHDRwgZvlbJk4YvDnK/F45674z+WK0lRcl5OrwSuVklvS6a74
nQRYe4ui7z9Lx4cV//H+HI4FdKa1wp1ACbHIKxvWHZL88Jswz8oySQ6zE9tDIiqPeC4WR81R0JOn
6t9xH/lkWJRgvo5AJE9+Y3mRVOoTkZdue7O76nYWrvuicvtxDv5/ypm8tRyRw8wvo5cc8Fgkzy+R
C0aKz2TX/42NTm/t2ytyHzlF33f93Dy1bKZi0f5WV9YpCk/IrwxdZ8vfChsBnZZXKvYM/m/ZWPOa
jswNluRSD0XFfI1PeHurxpcl90nPlpvT13h/xnpgtG45pSs8w+i1DAIZhpixplzOWsJIXk+w6QUV
QQ8AfqBWI5Bzn+6ly49PY/342ryH4xEipUykulZTGkEM9oP7n8NBfspdt851rxyXsKf2Og48qC33
Ojba8faaLvlpZ0snTmCD9I3DRij0153bW83T/6CdWBUJ6Q8/9DGcVC8MS8eFO/EjCUhIlr3W7kN/
4seTt6IDO4q+Gyxnu54rYRRyeRX9M6eIwsWNNNddjtsYMLtWIOTPCDVWb1XkMJN2L2Pia8vGUosB
INuVnMtTG5suh0vDDileyaN+62dqo1w3PuLQ/LN4lAxgnHcsW82OmwdE0xu8MDuKtfnq2F854sJW
EXAJD73qx5Yy4jD83v0EDwX8ZSYP4nSH+DHHfOV8qxCMIOA845XktZ4ITgm81+enoauWnq4u5cPw
DRKC6m5FXEbJbVm3pikxVGOO8BR20cxSkMsMarlkCmI1XLZ0w0nxyGlrFxVfvyV51IDfKnCEmBAc
In4QgI9NBql81hx4G1ywuZE7nUVP3tj8nKvhsiogid13rofvMMwV9X2tpNIFThX3fH9z8uPtVbqs
b/O3CTQqo6cnkmP1zGfr8BW+9Fy6uj730vLQ/qVl+KPXbRcVH0Xp7yvw5MY+kKwZcx6/8c9QmIw/
cejg3S0fjTQ3Df5apLQSD2V6192PGCU0QhMB/dPb3vSjeXUBD2wKayatglVSvbPzZi24+sBMwi/X
td5LC68c+YBnC5GXVUPi/TfViyf+vb1qKYrvqe9ydqATFyrzqm0MGe+Nt1fzF3QgRpk52KqWFwEj
yyJfWPiJrdUKa7qmZwgARyvVjfeDvc/WDGPlPjhwhiSkuMaNeMl6VZ/0nanYtk5DR2iQQkoXODeL
nxO+rfYMvQ6NlHXA+B+dO9wyZwbOTKsaBLanmiW7tOYGjPFW2VaOH9tmynbG7ATqjJESFEsv7c24
otON2qCx2mEu6ZIszfCHNxMTjsq1WX8WuqlvTjAHAGyC6QODJbUFt5UQQ303qmB1N818LJs65lNV
bmwXgWYjvXXZJ74vHDXLLsJoNcxXg+9xGCYRpBrG9cJ1HekIPUUwdyKi7qmR7INzSkxSUaTv0POH
FZGw/jB3gcKSa+BdOLBSWt5MJnwLzHX53sWV1V7tBylnFc5stGobY9VefZQhV3hC14XNkjBF04Lp
vY8afhypzvDBbJ0dPByNZzs489E0e/u6NQwhcz30v/dxkd3kKKHzUNC7NMqjemADQcLvQ+S/90zz
OzW8k2y86K1YIBDa6Ntytd4NDTWgGLYJj6HdgHws2jUFILSO1Vh0BXEpdS4mNCwH8EesNg22UjX0
tqDhMJ2/F46QJG1T+1iOBT2nZfH+YyewIFkIrKVe11um4cXYxCvXVHQj/Y29e+TP0oNT5XS2dkB1
w21IlRdZHr1eb6kTtXNSnEDxArZjqzDyfF7GneY6OeOo41d8K+JKuWgPGTQLNrsFpHCqr63NcjAK
Ch5DAOGZCfzJWU2S08VPBgb1hS4GNsh1id84uobe0mJXSLVWJTMY/tiWXjb2ElkQiLSumoCyQ1qv
AortAWWlW9zJD89pzxdDPIIgALt9btp5EEyq56GFUaJ0gKPzHQRtT0zNX4FAUpX5LGWsFJ8GNKtP
ECwOaY+OQHZmuz4UmArN15VXf/d5Q3j6Y194f9hjsJfnyWS6fmmtqGruzQPEcNPD96bNWvTWTO+P
XGOggnCx53DTO7TKK/8g1mYJ+mF+WN5d/+hT8E5MOsYTp1vwS/nMzhK90C+vDJRQ62S23pnddwL/
rIV4MwgC0AceOew7Z0J7nMZn0NkwVstX6RuaexzV5Ghh2Pyuari0kqWAjPzyGnb7w5ZUO9km+ZKX
FpyDoueHhUFYNrf/ZnKQ+n5Nj6MUt//LnDB/mvnOyp/7zPzfhfhk3ielTbYWezxrdgue/fwOgzGb
B5HSDuq+wv9B6+r8mnYaQVIzHj69ptHmJ9BotePvMUA+yNYreugF1oJU8xI8Xu4NptyjxYerkuk9
zdYC8XG2B95xbC3yajRTCQ52C1Nn/F8qhNhsoQ9ntMFiKs13u7D4GXeZEvPsJbFrkkdr0DXXps48
YosTyxbcN7hSCCAgGtO4TsKvCRoRPwJ+sKlvSQ4wWgPuglySilBVvIMCQv3qZBgUbNX8Ga5FIuAL
mlAqGf2nxG6phXAJsXcQK/Haj8ZvY0UkCUsIPwJKmd3F5qUjMRvpZPH3Wc7uv5Y3uYDH4m79CdHP
retxnJJ76XHs/i6iE4uWU3V9qfPUQmqiHjCSei17jGnW7Eqe3TwiVLaQByOfyqlsMBDJPCRQyQPs
rhgwHzHwN59xmUfBUSQmEXVyaGRXTGpEzhFQlzGtShOPSDXk2VfeohFabvcwN/Nc4XzDkMz9Wm7k
61SyV9hZVpPxvnS+YnukEQorm36GQcjwwG73aJSc+9x+PxuHCR+16qO9+yTwYY6nnShBHw8wfrTA
Mo5sjpdx+/rv7fPtc89MJRDJLv3AJYjNNngPgQ4UEqkDEhS3ylqy0U759CJaejMiBISvxOQejKsD
kelRztRHqJqoqmRVBAdp49CNULdcLRZNqBrbmJ/Gbo6+iiKrJp4rE8tJYNDtewLv11itCv+OGsb9
AKQACtGSM9MCxNzIQtLx4E7hIbIvDZboQykj/0Nzz3O1tePDAttA8mucKr/tbDlXD00Dmxe2Tads
OG/Q2Pk93TZtayUBTOUtfdIDkzcM84bB6mtdwSfbDn7ZMZ3fGyjzZsYrtg5mQwhzgxDWkjNmvlbM
gmhAqptPL3s1VAqFxz9GfEgI2Hmeww2WnG2utqtKP0p97DtBG4/QKr9vSclzrWWru66Ww4OKAh7d
uvsv3jft+79dfQNBtzytevdWCug5V+uDp6+929zSbdSbK+bjwzFXtgdigmCb9ukcfMPy+forU71n
pdS8Mw5MbaPNuv6g1zy3N2AZBKR6dpD3st5RW3JuzwuvWQnAu1w6KOLcdXQw0VyauALRcOKTbM7X
NuagAuCTbURWWWLDbLs8YZFtoOQ1rM524oluWPoluYl10l+3yf1z1WeNy+dt80l7cujPTbJLISmO
35UVdPlurzCvjpvtW3CuvAjcAuZSx5piirOEkqQZ2AJ7SR+v6mTXmvQCtXiC965lDLoB5HNu/asq
TXDJZhoILYuoeZr/lpXh4T2CQPHup0gJlNFUpHoNvgFqsLEXiw8j2nBQ46uV7l39DzHcVOPimbLc
jFJP2SSakpyzY4ChARI48UkjijwWRCX19DTbzsJZxkPGnxWrUTYcxaaFI4trRTf2pBbKfSRnuUsL
JYTlSp+tJmikff24/9JHBUrKsvY7Ut8vO75pP9j09jO+N5UXThyPhJ663iqe2jnVtimUwYsCSL8W
bLPSTojpofF/sFPKfNhjs+++NtHaF2fEziTi+IDDuwCzRzkGFcswCC7euwyDDMXw66au/WNEiOw6
XsrKt8suslU3GPtEl44piqeideKjlLQRSTQyxv6+pMqnR3v8Q2WyiVPkZC29FKAI92ahwSWHDMvc
fYXLv5psR8cp1ciJIabC41h8fdF42cW98RQI7Et+v9zEluVLyrwmKcD5sXfM5YbDUxH28go9/hOv
DhEGofIn+l1ydstyFtp8Hu8y0s1vDo3jSCF9Vo9NYrdoZZoVTO9o/q5MkGZvm9Edw2Ow9pubybrI
dXImjy0+/QRpid/88gMjDuUn2LafK9vqrfYcfLBsbaz6ywcAq8QVZsmj5VJZZ6N1proOAEr99eqw
dSMhep1r2hadlEIrA1LIyvQyVKYmrP5OtRQBYfCwWGw4BAyJ7Ice1OJtmGeksPqjBq47AB7+Cr/V
h3nZeCjrgtbxvCrHk9XVITBqjBuYw8eKCch3TRtxGMbL2865fWqNu/7ukx38pn7oPnlGZr5f7aw3
clOY7RRmIUAH/dlAYme0gNlJMgxhbegVTHNLySq3nWmyG0NpTgm7NhSkYKifzTLeIIu7vxfr+HU3
qACtm3xYfxMVsQ/MA0AZYAYqK210fnr72c5OP29zPVt8mrijJK4IuBJvtRTkJUHFs06bYKJ6gg3m
8Ww1ic/Fd+A514fLnUlYQOdQh/SUeGt37Aiz0Y5TXama8Mp3Jf154mBzx5HMt0/psg5f1bc1PbMc
6vN08F6AVycx/gy6LfDp7vmd8I/OtYOTbu0T78e8JdUmP9Wh5U81+/uW5xpHDKnXuhQacEjHOGzx
q+G5VLI1eE61R3G8Pl/ynfpGWQk8u2Z4ND/ERBf7R4xBxX1gT+tOunntTqJnQav8XIcyRgrdSz3d
f7TnP2JramGvml2bGQYNaCGhi7zbLJ8VDzzTKBytcmCzWtSiRQYshzqI92wz9DtOJQq1qgow2Wc/
Usa9awYmYaxPJdo6mnoh7YcR6/r9MeJFl++H+zsC+6xa6xoGRxB8jE7aFsVw5Lmohak7fwWIXKBM
Y3c2UpA5KO10VVU+YqBQZhY9xINr32TfRkjVw2zYw2s9LaGN80HCGOeRtexiBwXSbXwaHjsKsfXH
rtFPjX7uBRX6e6pr5cm10hjXQdyRa67+5lB/STOpOdQpNbdyrjtcWWrXqTbCqMgQx7xPF/GDAVOh
wMIZGIXC71oFjRpElGOrj4e5gKXXpmWZj7q7zqGWrPep6s7lZ/cGaUX3RQwUlvVU7mIcRsdm13y7
LvO29mx6Fari3Eqc25FIhxcNZJ5b3LaSHyBFx9s8fZsIpSWcVQTTt8Ls1U/X5uMgmtlNHgaS34lu
3B6wd9+oyTC52pthOl/w8GJwh/kuYd9rpPRQWKa6TSSybq44R+ooOcgHS+Ld8DTcDhY9+Tq65vnb
PORavZAjDlXkfmyqDWIo7oi6+1oMbrgCzUqBcCsgq8oSv8wvwQOS6CbqPPLs3kFAoij+sP1E+wQu
we+7RKhyRiZr0pQvUP2zrWAHE7o9RWOgx3nU+BQ0Q61yiQJhLm0W7fFoJfeFWyXbuLcW1YDEzU/z
RDcWPGd5SFntY91AbXqWVp85mgRQsjnwqXzGGjB+WOkvHT598YHLtG0hVlM+zQAjhesP2Arr5Fnd
d7ffq7Lue4eoLOOwISUogl729oNs+Q2GHMgrOWXKupYcPYd3wjeiHM56YtbQdt6RKQcxKmC2IthB
4UHhiUTka+wCeQZYQIwTATiyERMAmZtUg9boj2jVmAfb3+4PQKWI3vAaJdtp8SZbU3D9Xzpc53dE
2uU/msm6fCnvqlM0y/8K1O9sYbb4M95alIbYUG6qqHYiHZEG72b45VzXG1skP9MLBwJdonfBsTma
cUbc2yuHAaEqoizQLK5oD9bXCezWINQN1pyX/n3w+L4P1lHXqD5CcQNXhM5XoX1i7xfvp5rBlDrk
qVlDlaJHHKL0j3ocZlQJ/M5h92eDawRNBO8bS/ccfGFmJlx6OuEwL6cWB6DsWAz9lrpCxRqqBkR+
3A64vNp1lA0kk9qOfDioojDLCxYdtUAdZO5j5zEoduFMnma/cSu4a5Q5HZu5PjyWh9Z2MJxnjBVn
aT0jlgZzwnCt34h4gWTR9+LnrhV8lSaHf8yIHB37gCCS5AOoxAuXwmzu3z5KcaCbNbFz1rUh4pQn
IsQM5rrrWmgjjM9IDfhPmLXECsiL+QbuL+dMBjm/77TDhOzETDj8o5jU7zeOJNXEj8bzMvQXbTSA
Bn+YXh4D88pZDA809J78hLrjWrx6bxocduwsmgpcP96Ujf/GJai+pcf7uvbnI6Q2XmqLkGC2pV19
2Q+8Dy8x7WQYKCP22R2y/cR803v0EWHNyXW1ziHTO4M83DEmBpiWkO8GZ34SVZshJOSJ37b5XNP1
hM7e+J96jt09PtSqnO14JXipF3b16/tEkF00DAJFFEjiDhr42biC80kzEgRiF+awv2qkMj9glS2v
+OjkMr/VvwkDMt1Fb/KtSNNSbVpBX8ta0sO2nQXtmHjUwub7RONBKPolii5GCWo64h0I5rPq5TUd
bpBShPodVhjWCOVVkIr83ZugqkxVeIspMI+1w4/FyQcEgVlwXb/0stUrnmCxk+zWrh3LsMK3RXrQ
N428UY+N68HBiAq7smrg1VZv3VORSGEyApBCDcVgQ4T2pT2OcRFuoHT+DE8uEg4jBh0+AiIO1r4f
x78KzYw7c7aRPqMw2lk52cBkYvHUXE3WdYKYpsUo4VqcCt/gDzv9Ipg9xKgrlrW3er59GO5ahi2x
qVQg0Fb3WrQuV8g9g1ma5YosyrCeJA5ubNZFWWFAWjDFWrU2w0TdBUxT3MemsTb+OrgxLDhkrLWD
Lvf9WN50Y7qYHfMLmHxr2zl+kcu4wgwegqv2YUKD0XyUu/X+AWFWGNM0UQmU5ZlqHrUFK/xAMqqr
/1jWLmBJ7+29kX/HiUbtAarxMbOAKB/qE8sowh/JJ9hn9+P+70qIqPt3j2UTU6mpwmehj4PWDmvq
MQTygCeSbl3CEG0XjC4YYIoINBDiN5UIBqW4WgcMMvhoZfcKkpkhcN+ym4Y5Nl5tZb0iHo6lLA5T
hn2UHt08EdxyGH+cmp1cOwvO4TChq3H+QqOMCxHCad1sZ6VDc/d9yRQzHUSTXqKvOC8xXazHoqzh
cSX7kSkNctzEbj3PkSUFEQNglGHTJ1vsfWBeXc0EClGQFtgYFi22WHQgquCyWjbQDzehl1QL5ftB
xZlgYiWqV28+AfoGnzzgrmwp+2VAS8eVUFpLAY+275NDZfX4e5pOppobzKfwz73jFfHKdVyA6nhw
KG7LFqq3oH8rrE/Rd+Mk7/NBLia0Lty9V/X0AfXZ1IOOGgeci9x7vI/EgtUVD2u++xEWEX1zl4Zw
kAdswVpG4QEIdLbUtrS3wIM7QrLXJmqbiThwbmzYIaXF+7icaJs/FMkxx6R03gKhX0O2fTb3WDsr
2BNfnShD0WfmYwJY2HQngeu1R/U91oLSOWd154BVgVlfawbbnZ0LYdTcMRoo2VYlSxwiRYQgtVST
A9a1hNRo/5CtkKsgEzkudY43szk5NW/Ni2TO5QASP7/WVJfBPb9NhITwlNBnT7aIG3ZSS0blUN8D
7ChlOSUiL3zEG3cPs/GGd4dVRuAjs0QOIV2JkEB5VHQMQk2k+AtRuyoySQu/fGma2b550YwiHwb9
I2yC3zFd5PNcjPNySX2LhYD6JadHLFXU2CYJBziI3/Crz+YQnkm/LN9tPwq/pGFdRl3NduRSboZ/
RiixvmuuCzKtpgQLVgj4itaN39FlbiFtr/NkZmoMlzteeSGbrQrzj/PwR0UYt5RmPvTqz+74I2Xx
6jCJ6/BThtGh1argFVxsHlbUbCPe2GO1IWsKPG1gZPPVNos1rm16csOjyUnLGSPn04p+79iLTe5z
7N2q5wYKVPm+AjunOqvsyIplxbMfehD/FuEkP8kEsf+XOqydQwoIVHS27ARHh4hgmuDDZYF0Q12Q
7xHWUcMBkXLz0jOC+jK29pyFZvPVJ8xR3uTfSRjn6sLH1DExPZvDSIKm0shmeK9IIA7+EDvvCyKV
V82UlIGgdYnHXH0SKw70etZPOuOhJjHFUXT34xpb6LqWWg0M2HjV5CS2sHLzTCTFHl2ePsi2kC8f
a+0xUy0rhVroqAhko2HCw8ggPI8/vwOPePnSxY2yEXsi29hv1CnFX7M79Qxj27+O2xzSm3SOUmCl
xfDX+am1JUHYK9/tRYnKyRcKitBsifOzvitjbDLzbe02DIrQUBeOoX2ytafkARTemIvHd+uJypt4
wrSOl419r5DsA+cbL6S/Vd3gKEiHEx0pP5LPXT1EMI9z8SDv4nP9VthOfhuZWaovOaqaqh0n+FEs
lBJ21dLZJHg+1gtM18/C0YVlCreonAVr52rp1tUWpWBspxD2LaTXyRhhvLJ6T7funWfn2AhkRXNP
CVlpGQkRguN0YB+wq67qHrhBLvDUxh6nE5uZVrpn5FrZ8UtLN9866V5udv08fuJ3KRwZSlcTvOKT
1mFYO3JrEs8Lhbv1KE4ztV+qcys1Dzh+xv+eXyk593K+DyaSnccjyof4+AI+2Hs+SnUuKIjbRrz7
6KbAgYwrGhbWxp7ZnVThj2wU/77fudPFeki6mkW5mMW4g3q2c++Iay8FGzphriSHd1l+9dAVvQ3p
aDzL9+LelIaP5NB3rrrsWqXw+qiW0BbwuG0/Fcnp1TyVJ0Au9wVGCcy49WT1IQHPrVhwTAOjYFzX
3jp81eJdF50/nmvc38/PlvlmpnSecIiVwLp5yCIvJxPRW7p0WNaYXCU+8o37qbznY6IYwq5Cq1h+
8bRJTo0nUVoByt2ntS/fiimd82hzqrFpjt7Y5ljZkJ3vPrb4MhsmdEkgmHrejATog93UOvOMi/ec
melSlQNiBj/wqvEx13N314GOXsLQ28/f2vFuoubTSo/iWrTs/Hd+HyEfNu5IfaInf21mx2MkDx6Z
6H3xAZp/9O7kMpNMZ40U+bFKlM+mOXTbu2YyVbvfSqlEWdW2+85eiil5Zh75bZT6l3ogi2Yg5MSN
9GzMi/Ahmwljm0fxHhzXoPp+eQVeMmvmxZErnEnJGOuxS0JVT1V5OMVKuXt04mV3L+d+mZIq7x/F
2OeDZWqucz5Hj0TxV/C7dxgdeI4K2gq+GjkhgfZF3ExOfFYBVmKT6ySHRdtJfaXW5iHi2xhRP3qL
wrPp3myq61lI8Ogbi9abnOB8eCM1yLZEx7kOuUGm0xE0F8Un+V62lY5W745RYvViG1262Q0H3Wb2
VwWyVMHlJCrXF7sCP1CS4CwZM9Jb9hqRax9s5cfGlmQysKVw8a6/TEXa6ZTF6IgQRivybKR/CTEO
vaUR/is6z7DGtp3bz6EnI1RdN0F9rm2/fnFvTkye8B8N+tVBcx6kWwg++BwwsLJW4QXF5FrMUeCe
wYr2drTVtuiTlTbpKIFXMpY+XUFLWvVe52Z+9EQTyQd1LE5LZr44NlCnFDq4MCBjDKPs6PbWvggN
VdTcsg2Y+Zh6ltnoYpRK1LOnwfHc5QicYs/+xHtr+8PUq/3KTBmovrgjngcqv/3gua1fL7UjMnG2
isFzvykfz9P0tb6SjSdhI5CAjkLcm3lsjD235XfSl4zqThVkLIL+O93G6nbHzfXdVI8Znu5x/9Z5
SwwSlt3F/cNfxFIRqk5WrZP7WF8Z9KqZnYWuMhXsmX7DEPBcvqZm6/uylNlRc/sT/8L/DGRRrWVh
xSvLWH09bjOIup+mb8i818QwDVvOsoPSbgGY9DNuwTg9Sow7uCtxc3hv6O/H4tp7jOs+xz96OAF0
MKWohUVBfAImELnfGf6Zvh/P1SRjEp8IQoMHUQ8+OBSou7mrptvJtnoosrVagYqXyfZD4rTxYPsc
DN3M/G1k7pdAFkKASshbChIwi9twYetH9koZj1+iZTPZjgUrNK4VhUxh2muOgsdE0vgxY+dHG/E5
qqwJHVHR1Fi9PKU4GYFh/JgJxc32lqg0ZHSNuG2AF0d3qYdwiXHxISXUROYyRNAhMEq3H1Ocl0zX
/EHxNzUAX1R/++mqweyhOS6lW7nSMXpOC8E47VoVWtdcWHyOUbr7E4TtFB/Gp9ENd9AKl2Tsefkg
5v2X8WYZQGwahwUTxlM3GSs+my5l6lHy2rxtaiekAmS7W/Ht2EqO2zu6Efy56XH9EVDlxY+uhFpq
R2Y6+mWIgBnJwwfXRtpRgsTmRqUQkoIdpTKC1kHtF37n6nwyVCeZe0TPUr+ky2EtCR8eugMm5WE6
plBSwbxBVaADVaOWCpvtn/ZA7EzJwriJuHYW1u3vZe37ynsJg6Rr+dQtaGjNuvysbDTlw+LnSj+H
lBD89YNyajAuYS6bqjK8/ZC/Kn6NjVVfnFAACHWDpSTvtRWUGEa14NC+AMOmYdXj7rgZhgNWiOLj
c8Blmrxt3KtzhWUKIdG+MYNVris/Z8QgUG+VDJpfjFno+7a7UaxuawGMY4xrC1J0OUOs1VKlHYby
i+i3MQhpy77FYJygKNc0AfHEAUnVR2x+EEPJKFf9TWkfkcohLcCHEuTLf4AaTld2dAUBiTkiRNoN
44hWqzoezaWCK+6SsBXiEbb/UMBUDI+4HEJUpxzqMWIgZmws+REguARNsC4OrFMeBucndb023jUA
p1xhR7AkdBDeej6/wWG3/PzIsMwaB/e3RKiv2WukpWR9v+w8Jr2UYVSpp9oq/5lFo0qNfsth2Abx
+5Cydhe18zDb4uKd7ORs4J8ijQGaBeebvxEOQnA9Nvx9Gk8UC2YE7A7zKCLP7luKb/UdZSZhZrCu
JYqTMyQ4MKCM4yHX2dJr+tCiYaQXrE8slGz+cDZQv4JSH7oTVw6d2uvAsv1YP554h0GIDXAT5UCY
bBUb1JpFNNZAo9XlhSdXD2NqpO9al0fkU8AoAVrQpEQdmCdaPMhpQP4U29lorJQCvFfT72y3dAqr
wgMDJN86rr9Xz3bW9irg79KLB5RIiHSmhBrBW6tvjXDb06falVnl/IYVwgtGAM26mtjNDE9OZWnZ
n0uJlVMxLweW6avv60YM1783J4B2gCNsSC+4UDzuqqaB2k8V5QaBurYkBEbc4VY8bNmM0Tr4li2e
zfLipRyZgSJwPl5VE1veRBza3IfyknOmFl8nXrlO376DSGzVSrePo3yVR0M1bBCTcylM0k6m5HXz
5Omr/9J4sZAdrfCH1gahi0/uZIIO4fTfFllsjOu2aGlmmgyN90+swbT/jbcWMNk30lj5W85c73Jo
UpQioxiGu8XUpE2YH6zTI4Tj1kmQ0/4euvsM/8XyeVF6fAHUOTTdqq/Zk5BP0LFbR90I1vGJidYu
6MzUC4Knf6cguNqD271kLP1L0L4dK9cPEZQyjCc7SrhE1bj17zNXO/jcNfPutMa76tuldbvNVgR6
t9o4WXnty+tV49XPk6HGzUY8wuDdvh4Yp31fbPgdxzQMqQRVFE/QL7vNWy/ednnk3wgJmayS33HP
l7qw/Oh4uh+R83jxkhBu6r3kQlTf9F//OAfz32I5IFFGQNiJn86lcV0T8IRsnNNnrCFWu3WTBwaL
rizBsHq4YxRHODF76OUtQQD/WoYhheGuHcDZ0a6Q0LlEFsjpfpponfGL4u3jNEVumurpqdv+gWH1
IUp511BrQBpNVxGrpcI2KYhss7SI7+cpHiUiARInicfQtPA0T7uvFZSBWV7gbueIv+iYJo9q25YY
/HYP81cZfpGn8wGe8pWxvhyaLwoMQUm1dJSNEhwQEMyq6oFGcD1ZGxUXVh9Zm/5nTEaWVQOH3/ii
d0Ktqj66f/7Hv7DFATnP7KmdE//XOUY38ij1/JU66uvMG5QAKtF5s81HsWGmxCScGfjqHz/Aru8j
UzlXEObP/XzDnGee7v/5eBn2LpqZwcA2HwzSpRF2FW3HwsDYYB4QUpuyXfX6maObY4jcZPRVVlqa
GvBVMhq4Ff9WUsDtnwDkhcekoc434G/suTTAwzDmHtdzJjTQmdmBN6yHx/IxOA/2CBsrZtbf6gCE
Og96HegoL1LDLSua3nFT1ZXPIa4JqRGQwuG2kxPZqOUe2HoY7lXTXyD1AM8BAswUnEYg5ALCwigF
8h0iABNQoMWn4VtXJMYZfOH+5z7GzfCnh2g1XMCm3yeB0Jsv9r5tJ4HPuGrGWm1afp3puJTojEEM
+Z5KhDLqkS0ke6lBsPDiQv3ovnmggWMaPU/HqfTWT9X0yzbRf54OHT3hWSXxb8ywO4iNbO6beqxF
H2mKVfqdLRpUDEkOySYyrvi4li3+YydfdGMPlQeruG353rtUslUUuo8wXdjbV+GXTDTcPbFq97k4
BAOJcS3VicFLtTRIaY43ppl9le66nT98kY9S28Y2TNNtBvk+YmpddmEPstbalyZmiUx6N/U3rHyw
NxHfIDH0aDNMu1QEud0xlBbw1ZDQYUKLzsV7jWesA0yIQfRXn4vu7V/APfVtXXa1XoTrRLOpB/k6
Nlyf26V+nN+micFToAN/WxVn5SKvtnzvXNfFxCDZitP+NLb9hDnNZ2JT0dtd+1uBR4fmmklIonad
ESbh2ZLq6KAAvW9D4hukR24l58GWgaaWiAXYYN3ZYOPKyAv987KkytwPXpcqLoJmJTs6XqP9YP/i
AWArW/RQF3S6iRDSeVUjtjOg0bdafFEB5y8HCfZ6Ln+d+SttdmbRXLAlWQRafa6L6Z6lmocGYtLb
SU5zK0myvT811frC4qCRt1cAtIDK0/G/5FdGFnTxIdaVxzraAW7c7ufwk21fR0qY5YBW4DBXsuta
ju8g9BTS5TDUj6Xxd25VO1Chc8+dBitBYBa8FzOQSVUXy0H1StpO5daEHcenCMSbTR3VOtlGZzSu
MLYLW0aIjIvii9KVP23trNEYIioq0etihkNJQT1eQ5pXRl3P1Xj2wzauTxln8btz3wuVe0YcYWgt
sB8lwTlA89Pd/DF9XSv+yAmEtFDy8TybDsd2sMA6n0XE+vMwz+LuAaqtBdQPjmPkKm7pEBgdmsYo
qM9luXSZD3ucLfXvavK/3VqZfEnheZw6kHOsLCvvrFt61tZMbpzLVFHh823Ei3GU4K2FLfWRPjQV
bNlkNM5H28NARN5ZgF3iW/22mSf7iYdSP9Uc/6T7qq87H9vfUj4ZPvTwrPqFj3wtSvY0ZYmyzgHc
1tXspuzEsK5/rxU3I9vPnkqctiVZ+hu33lFlTuVcquEEwLV+NDlLXxl2Zr7tgIxun/v6OK/NEL9e
Ui+qD8R/Hadl/3hzK9/PfzUM7DDfOzxL66t8vjBV+eXQuA7e4gd0viASQDh+HbpHaXWy1wnqlgWI
sQ+Lpd93mAjKm1P5gDCJrfboZJKVU74U7/P8tuaOdf6lDdxHQDZzKmGL9fw5yuEXxN8VWNcVmh/Y
62YNTNdTHM/2qtuH/TYvqjVayi9L19PX5tO7mjuzBe3tQSWV7WgDqVncyuNkyB9MZ6Jsbi6Dr8Z6
LJQHLSa99n628aFArli7kcqHB9NPHoGHktF5vDY8oxrqY2/I42lAbSwkmlQsqq1Z/Cu4zgTaJZA8
Gp6UzgZTBv4v+0ZS5YTbmKy99cDzB1UEfpl5KB9Af/PsmYv2wgheGb5UYKnEqsNgVR98gzeFxhDf
JxxdxodlNWzjYowBqS4u8OrM2Z8VXJvvQEA/wL0zblGUrc2QJ7hloDtgZSiKsoO4qLsDCzvfOmCF
zhiAVSBSZQgPUyWp7Z0weTXVggPxzZNwKDTXvi4Qx5Me8FDeHx0Ir/qGgKFFgdIicNVijBMeX6EN
ALCHo5uBiTsn5Xp2kC6ZhiZ5BiIhOdWDK3yAzv9+wbnbqnllakP0Xc6FlpwZJXppjDsdri8Mh+jQ
Qt3jwzLQca1FE2AS4P4Q5Jd/5zyUiVDlxoFO1ws2svxlN4XhLQRDhvsRrmb4Rk+RS/rXrRSHu7+B
kEvkn4T/SDp8edw9CYOi0I6GP7V9c1sxSMTacxWMsZzdkuWIAk4OcSYqSWpvjFkA5dx8f3pfui6p
VrbUDZcOLhTOtZpqhXMLj0TgwGABV2Ll8ACFP00FM7REz3WH5pS51+APW8OicXF2qXbvVWW7/1gQ
hS9HWndF2Tj5hlN1Fg4p1nC/eswLXKkTYy32DigyC5PV8JNdbUA42pnM0MJsXZyFD1t+eHSEELqC
p2gY7ujrK/zYjFqlisRITuFh/1rqbXefm0+/7qR64QeRcTg0hO8ITH259IUriqRPCD+f8UPhROPB
K0Nn/PfE4pozTfaoDl1OD8fhUylMH1djbnwszPK1rtyvYrcrF9Obl651OVe71g70EA0V1+6Fy4ir
k56Fw/VVB6linI1c3a6XLNMKvWf4q3DNtFXFe2HenaG6ejLiNZcsMBLGxbl3y+VnHWPA7CnI9KAH
RBSloQ89l8JTkPZPZ/dqV8BQYzgL7sjhBvqvH04lnJ2B0t/xjNKFxgn2PsB0qSWaqeabFAcciPoJ
+QKF9cAa5a1nmm/SFB5TOWBy5gLx3EyzEq81g2O/x7Q7K1aL8Yj91eyn/yEEsWq6Wkp8PgvVbpdD
hhF3YeimzWelOF7yj1l7szHvYrMFLG0W+uFl9AERKbbkV//U6/0qMsACSQwJEKWFuUSxWm3AyEa7
gkbbf561brX48WO9K72in2pdIDN5kg8yK+SDJwzeG3y2x96LAI7hzBhf3lPBosB/uNvvsw332fNt
xQs4jlzoZGFYbTmHqPVR78/9vP/NhS3gdsTe/0fSeS0rqm1h+ImoUkSBW3IUMWC4sQxLMGcMT9/f
sKvP3qd3L1sR5hxzhD/IdbJs2L83pyBosumcI1Gk4ccxX3bAwwpyoXfIC4GZ8FKeRpu7zha3J3ID
OgiEOgVZlzdhTlgGTKdRN8FNiAEsHE0H/StrzT1h/+W0FwAKUJwVa+64RftE1mHLmrC7igZIhNqL
JygvoOcmCjI8e9jn2ZGGGVeV8p/xxEnR4f7wZV3gXZRGtB8Ez8gjl+YE/0dJAS+Mq5Hhy9OdvJ10
kqbCvQW2AJpLoEeTuHbiyezlpvIiXvKj+4LnZjiP7ycQr3Rmjpega/znQ8LGeh2MAgddwofDfuLj
nRRvHSuln4IRNrM5+fAUobyMq5IbqFOQ7y3YPly3gBDSlAc1ibmSWTr8T2OepfRTUmmeTgx/MuPd
0phHNVjn8RfBE4AlPFnPmaVZVtn8DKyi43ipU6Te0GPwzd2Tz53MZmkqt4DXSxMXS07C4vm3FQ72
IH+hCzch+bbZkTH7fvJhrH206Axxs+RS+SMuksUEhVJ+yz0DdezFaZFWlpPz2poBeZwXDo8MSLD8
Hed3vaJcfrbABMVcwER3nCzLPBaFbhV82JpPjovUmWUeuCaPU0rOSgduTipPU7V5sBNePYkLsHIc
xhIz2OhE1l1KGKdFaJ8xiaPxhDq44K7pWQxltUINYyzLCRZ0+tRoLPyTfR/jX9zfIXLHvuPIxNfy
RXNKd+oXbwpphrbnd13sakEDEgo4dDziD38uBw7dbRBeF1Hkkc9HB6272fIGDKzQYCsRKJO3Mx2R
esawwAGvxnv+cgz35jW6xD8h0MB7YnjelcOHNAPLciVZoyUP4Qceg2i6oeH220QIzHW3SzIOA341
QZxd6FajewznEwsQ8AQwSDTkzbkx/pNQsr4u/0fgs4gwizw33xM1MDlF8CChEgoMnhyyW62pnJVN
8Z1H11g0TGCW+s0BDTSnOPHIVbBmgvinkgKh2ISQ8jsDyYkenuxF8q1lGyWMA2PqId8Ax2N688Fa
7gvKFmnBw5NFovlHiQXvXqNfrH/3lxj64KsHa3INmiNcDIkiR4V8ZXQxuc08Md4tLumCN+XZyM9a
4YnmLEd2KyTRkMfb7skL9Olp9BzzLHfc99YOLaPtQJxHwdUTPsvshGcq396vRiU/e9HYl6D64s6J
mQ2f3eVdUjwrIdSwPGKTrhFRJ0ffKmgPFGRqUGKPPr6obJ5JGnHjohUBFpJusZgTyH4A48SMQ3DE
othOPxmsrJbLnzHm4W49CFbIAtEu1/lHVJzAZIOhQOTaMmZEN0GOil96BW9FXir/ljOLPjJ3iMSM
JA9BVruDggRCofw3Gb9DqvpLEWA2wpdUYNI1lqiksp5jHTrqy1KmW2fTAHofH5n6xjtYvRf/iKp4
tIs+jBouIzRrL6MP6EqMdKKbLzr7nDugy3dItstazkkeQ3pYrFduL4p9SkKj7o2/zTmgbymHEZDX
voxlcGklDA/PMS847Th/ziCP8nuAah/YWQYyU0klJZ/hyuhJM8zA1+PDR24OEc9sk8u5wcEuyZ06
a3TvEYiaBCI4jd1IYQ7B3fXAJom+l1PSFLokgsjhtm15HceDKOYDYUKoj3sIXkKOoKKVHTf03ihv
iNO86uJ8ByRchLjTiouWO7oXl2UQJcNr0Jy26fNpZNXYmiwRZ2Fns6tBGT45oORylSku2ywjNbj5
uFKBW8TDhMuXOMCf57T1WGDiooC1BNB8AHWM+ECHsCRPnNK4foCMdG5pFfEmsQgHZztO481rDAMq
hYMSswtC7gPa4gCMm4MCRKocoQq606ovwHz00lmEX4RyXyKEHLUlPQFn7AHP9+XY3bO/ZAF9s4en
eDcPIaY+Une0lwUko7Yjkg8Cnii3c8TLfsjlMRG7eh/ygbz92yTBphEr2HVLSGtwVLEKpIoinSXi
lQ5J9X2ps1+Y+Oz8q1w48Q9xfYhdTLiJZGspPTjCbdn6TCMIgZIIUkrLCZFOEOCEyokNhqwfyTcl
RBbEMmuNnjBvCfKPT5Bbj6F5jCAjmQaOCmSvspbW3C5A67LS1pJRSsSR5EzOB1llmGMQDxEkDMhX
EWpDcDG8juWKjT66u/Ibedv7EhU3gbH+FH7k/aik1sqwPTXX/HTMS3m3MZFTn5JXTZHl/MNuGXA5
He+TqFADB2bP4OzJeiFicX2/A+f35mO+N3hakdklb222yfClsBCviOOYJD6VncFGhg9AxALFzb4I
ZJGxVIBx7z2yMYpNwn+bs4Q4iUAnx4DELmK8BE8eoVOyAlEn4DJRhlamF4AMnEeEOGHkc1Xyuv8Z
udRArPaQ/2J9zxFJNvo6EcToC7sWtRjnw0OXXyjxCpS8EbPIBRbKZbEY+Elvb0DjRMmUP9rCHTjk
ANTyBiySe1b7D34dMxHIQ2UJQ3BRVT069oYdzzdSHHMqN+/OWA4jEu6fEIsVfi9vzS21Nnxt5oOM
K7Otw0TU4wL+to4WRO6U5ps7xtJ1eBbv5XuCg5+nRw3HQG2UuQnSAxcf4SPSzWBBLo1zCEbItftw
74An7t7d+/pXp+WLrfehqyNHVXVN/t2K6D2TactNJeaSvEnsRciXC0aUEki6qJjuoCeXsAphvzKi
JITGxwwFUleMA1AV8bjwLcsfqrJL0g7P8eDW/ou+SwQ0nwqCDpYEdtQEmBQS9emY8UTX4hAy//0E
Jjq5FeN0TjzZvQqbBM2p57hiGaDRAKlhUeLyIak+4sup3lOGO+ZwV5CzKFziJtBx7797yjlGDcSZ
uKMJz3j5GItIG0FAT/ZU0uQmqBPc3B1wt49Vr/QBHTl6YEMDvg21AGKVjHUudoP+jYDSH1OqiTVl
OrNN6XerfSWhpiFTJME0Se5k6Exqalpk3VgARBN+Jt/gLnUofIUACrdNDXyw8zM9Bz5CDrAShJZc
ltDs+JFkRXI8HLjLG9h98jj4AwkmUn4oQ3ikT8/c+q0eu58HRFn2m1vK74tCwOw2qQZXBXoQZWha
XyQf+oBkpWaMRSQiF5LSVlI5xYvztgVC8umS4tLUk0NGjhiZkeED4KKpkUDXjTlD7m4R5yzEqZ/A
KfkvZgC1NEUNOV8X8d3lORWkxNKdePegicSUvdIeIGsEfOCrkq5IQJITVRlq3ZgEgW4IlkDMzoFE
4kQDDjRNFcsLSysc9o92P+wPyd9Bt6YAgSg0JLgVD74xRZAUzuxjPoOvQVCgxwSIWJK2U/Kg2PBm
M/LmGWXLZBLTkCmkeJTao5M+wGtKhi8hnGC6GXzkjttr2hZ8CYotSlZOTV5fO87My0qLizljOhBm
HtqGoqKUZeFsNpkQJamh0gv/ATAPjMTZDkOghaw4a0lLno4FHjS42jYd+Ga2txwOQX3EIR55gEVx
8JD1AuAaKppFIUYxxeVyipP0C/IBaLyHCzHQT97RC8Pa6mPIOKNAmzHnQpEKjkgj4k1my2wIlNId
MgrzyLQmGqj/FIiWR7kB2prHi5IEcDuY3VzeMlvKNYrrA3OQGZopFF8O56Ac3zknEv2DTV75TM6F
wUYKEnI9cL99smLqLa9gVcj8VfS/ZbVJVigPR37FsaNHC3swcNbStqMmIr8WNzJA8LCL5szpLqAh
zkxZUnmK/BUeobyQwosVS0VLESbCtZJVSrH6K0ln3JQLmhEYNVpUXUKwuloZ90v0pY7cEKlHzxYX
yHMD9Ty7WyE+2qEzm6Rels1mDZtCip/JfuUSwDLz1VXw3xBFbQ39K+grQrtjGDsEw+a2EaX1lo9h
25ttgf/Jx2FVzYfc5GY8QV7fwBtfLWo0BVQEgmQo8/5WqJTt0hlEvoKDxhCLJPpiMovodAWFIDSe
K47mnPhsQlGEYB1JH4ysgYOwwytT6P268/uXlCpyvElYEMcZzrzp/76dFGRSx0o+TKeHTfBYERGI
nU3MKj99YUyK8CvF0ZC2r1wFJzvdsydhCK3+rsiHyBk572OJSeHR6eu8hp0sHTH4yZJGCEUB5iTB
mLfD4U1KIPkAAlskv6SFRe+0xXW8M2l3Se9OznSGTH2SCOfYIMuQtl8Fpz+X65ddJ7nvyZeEkTZL
TnnGGbD7k4uTTEg+WBrJtGFJRUgnfrUrYUQ+QEokkqEeGY/ExlewIbWWGyZlLeUpuZGwUgyb5Umk
pd8rjWwJxgIG+R+U6fkG5ADiBAFjTz4uX+cbubD/v6TBZ3T1X3lFciKfYuItcOL7yFlFiSe8X6mN
OQMaVEaSe/0iMQv6f/5FZJZ+JZlqXxJ6WuVYGuhtHgDcNVIth/SRnBMBj3BNz0cn1JeZGV65XT1x
O+GxgBL6/9z5vOPYTGDt0Z+mOc73YIbx8S+TG5ktXwxWxvJCCEoqvN9/qR83rT39nzfeSUrGNFKz
3YiamfKjJJ3lD3UMZo2+dEH1NSzu/7edqUl+mnxpnNG5gjEr1flv8XBulL+3VJAKREImpEFHTxed
fJKn6f/8VMJoc3oeS66J2tAUMjtpm7S0uQW43XJgm4yfQ1nHsghzyT95niPq8hZ9rLGURWS3dFLJ
9uAhM8m4TN69Ap45X5D1LN3yGrspqcJkw6yxCl3O3c0T6xCTgksjx5UkXvIoPMHwYRyAJBttKDvI
KS+0KJTeixxaKhlKYlIwJ+d97F/PhNHCfsmxbCY4OIGSqHYF9UHPRJfh87OiNYFEyN4JYFlKBznQ
qO9lMCDnuKxMfvm4hcHQ/SOZ/J3d5HNUOWyv82914SBrFwAHeXvM5HQQX2SBpNPU5pKk8tRL67kk
+WVpO79SSkqo6ELBtcv5f/qkZFik2pSK8gMy1VDO1B16sv/XroJ4IvUCHXzSJtlt+Z0SQJ++ghKt
IN52zpKTtG6Xg+sHg8E3DJHH78tV0FRF0ZmZy30p5/R6s6E24t4hT+IIaUtMHTk3eRdmjzjTkIWR
HgZajCUMVyO2tyVGKLLKJL7IzhWCpzwSfqGd4+ykYKAix4AX14lf3T24pVTp8jeJgLSTeGQsV++z
3O3dF9qlqqeekXXxath/+1jdejVdobZ/wiT6Fd7O9g4LVqSkPvBP/ObeNc7BQwOuiqo0l5g1bcD5
ppJgbgtdxLuGI0ovKqFggAom+erdabMCoABPt9P34tK/fK3nAFH9Hvbwyc3tZLviUjQ8xTf9fbLY
DG7FYaEN6s3HU1LdRyyl2yQ7btlKrkFX2zS8ZttDuzACrBx9JlvOx7AZ4da+Q+QNJGmCc7dmWi/N
nTPa3VyRXxiYMzSm4jKcD3R8z75+VZBOB9Ovj0StkrejnfuxFvKXwz3G0vZ3cZ4a4IJpa5q+7n8c
5o/ezb5mgDaDEsSmb+pgU2r74zW8e3go1MkXXbq8PjpNVHImeqTkJ6jcSKEAaO4+59ap+4AgcAoe
7hO6bPJKnomSC1TQe0LDqG0Vv3Qxp237D/eBym1yD8seZvdAXFXv48DmD6X+UOMbGPMxQHEAwRYO
jkxzYVFcQKREl8DI7t7F1QZbCFvsZ5xtj8nX1azr5Org7B4Z2W7x8t7uy7tLadN+OQdxYXE6nupd
E1xx12cnn+dNU1JTKqtGcltIJkpimYBLAWUYAkquEEncDWk8C4DyxS8lom6JgFWCJhsDmbIAD7xX
rP31xSaXbdlHB1l2SlkRzJLkHvVmZLvQUAPq9wbTQS8cDRT2ToIyQFeLdLSNElA2jOhlz7qHoL1Q
k11QxR+cmiR6HQCp/k6uQZs4LtGMmeegAqL6DE4jNgJGp894c6G1LLBDjEsJEnRF2GbSPIRghmMU
lCpQTtLghsVJqidxk7PNgCCE6Ax+5hPovvSreBsTWqCg5eepifsQ8uLRHN2Vu3UyYMyjTf6G7An5
TOS7I20mSfOaHUrX9dNXEIUjNyPZQiSX23CkmL0AmNylh1GZCRtq52Io4zagOqEfj5wIqkaND4ot
30nZ1RH0QtEyqoaaf4Gsja4cZfAu0uJjURPpqeYp26Kzx5zegxA9wL5HymqP6CWGEXJschdoYZ1p
8ehgZjqQBzDjFO2xAx+NgA2NIYlTZDkky1JpndBy+dAGhZjpq3iRPkDlcVG3UIMYafCo0DhnQTb4
R3X2kwrsSKwGtW8EHc/0EWW0z/yQWhkLJ5qB3iW/Zlp8zQRaDNA4l7i4IfuS+Qu5jvjrEGEJ89Qb
AR7GfMcvneID6R9gSXpPhmv0/2urjemd0tWaL4ni3+kNzCioDLlBsP/6Jb5OQoSEXAXQjVwV1BxP
tmimb3jgZLZiM4pAI9mKaL9jWTk8DOdoGKA1Zvgl+Cx8gLpfjCGAuqNZJqpCnCvRESPTw0wN6Dyk
h1z6Vay4bqtXyNAWVCHdv8dEH4AyQRNpiCpiAiBExDkLRDYRAYr4PeOJHogGTx4ibOiwjc8t10cl
yFG6p7eODpfwwqHRoC/ITkjOPBLauLwZm4J1jDdcg3mJbB5pQByBTh/jDxAn9Pro/Iuq3dcTpyv2
L44rMCRw9wL567wSgSOrFqFgctmHLbf+O2jWY4Q18vSDgUD0sA1MCXFNaPfg7aFAMlDpWO/p2X0g
mWo2BR0S/5XDexg4dyB/EH3GJYN30IrA9+mdgjd/AjMCFC15LAMRBj8fgPnwIxn9v2DbIvRD8/bz
n07YTJQxRq1rBjUC1bsiN8ksLMME7QJ4H3uvCUPM2xARTiRLlkgQAvRA2RsxddM1kjLcFcnbApbX
F1q6OgVLfcjOeTvZwnB/FZ3FZXCFAWE1YQbRy50aDgXHFiIRhA/A2Q87Qum+pyDHJg6ZQG69sBUf
beJ+F7nU/Es3gJmKI7QuQG/vUK+p7tGqBhgoqCr5Nx0N4vjXvvbl+YqBr/9MUdZBpCm7/Qz0gDkl
NyTzO9Slz3SMAZW1xIi4/Fq76QMNCN7u3Dc2bdH/2KO5CI8cqSS+lG3aXNoIvFnChy2hkrlVN0SZ
lK7RENktoiZx6OHU6EY3wAeCDs+gfxyGN1pId5RSOpxjuFjS3vfebFku9xHKb/RJBQVRhFOuOI9f
CGMAQgFCHyfvqA9ac3DqoQgxbC+JaqqtrFS3hclHJ5x7f298t3vg4EA98I9KDk72I64HNw/4E5Eb
ZTZEHePtUmCvL1ixYk1foY0+4+NFwA7cuf9IRKtqb4cTGAroBMEM8GBvVVgsosbCLAx7YuK01v9E
Yi+NoVuInNAE7QIXibOwk7+n+7E5pElZGf5x0Vq1EHR/hMokBaBjnd/A7bh7FLQ40MFYA/LbeXr4
JlJPVCSvJLdgI4UJQwVENbUS3uchbE4eUichhtbIIY8auIHI3LcD1vOSPBIRL5TRsLwQRLIzQ+AK
jV465SJlwhSe6fUhLDYAti3Fv/ewhiOclj2gYDkswQ9tPM7M8JgZDEdIPfACKnG51YDT06fslQPy
TQ4lAgWRBm48fbeaUj4lCRwdZi/RocNfQg+PMYipnDZn77rW4v3K3GgTzesa3onW3xxFw2/vtiLo
HQuND1TIB7cFQP9Dct1wUr9CM2oWRlAzJ8AzjMqYxgZdmgUjrC2VyH6Bx3l4oNZk4+OlLnbJFNgc
rp0urbUjWej6QkWG6KwgmACUIYkClwLmK/2BgCHbq0nlVUWUPTf/7ZJSBIu3/d4IR8B02kPaUIQ7
cQq0XX9rNzwVd0AheyOwO5zntJWvhoW9BBRH5EfecDXgApOZdzzEpLnJu/TGLdEndBbs1/AMcAGj
QYp7HFgIbDsuVSc0tieA1xin0STFlAzSKuPqmItTkDE6YmvYSYGYnens27bOQGzYtuvRhcReVIQQ
yeMkxVgxaHyk5A9vzGRaIY7SANkAG+rZZ8OmfaLpgC+JXYM5nUNXRAJ1fOWcgiotchswOJ0jbUp4
jLAOwI+kQDoAJwk+5mBaKsqbqN1Lo4xhPNZYiF8Z4EE6EGeObIiz3wLkE7aXGjjoiyv+sHggXNz5
Q+JUgjMB2wbmRLcxevra2au3HhS/ymsvW4iPfGqsBb7L59u/j7ZiYw4juA0O+jZQ/+59/HdPUGkj
0+PjPuQhfXXRIogsZFeeBsOYGQNT3rBtSxcaMNhscKTDwkmEM8IhW5Li4CSB0SCtGdEtAs8bP1Oh
85EX0Jxo05DWmapx9xBqh9TXgzKO3QscDTIONAtcdieJ6TN/ptf0kL1gDp0g4apsXhOG9qvpvhmI
YsP2RsEEwjyiwyrSdlhrhI9sHqVXJqUoKjAxJvqAXzrGav+mJqi0GV3ZRfqQ4zBXQIj77aHU82S2
v6/yA9fg4Gi1sBKjez5WIcMGjDYYH6IsAYNQWX0W8CK9OW6uyFTAOiY43n10AuCEdSDqbGcVDhLH
tDOVxiAkVA/qHgqtaDgOUF5x+MsrNHYbi0cG5kyj24UtDfybPSdCJwSYGEx9s7/162hlEvKgOD8C
jPv2/pexQxVd/9B7+XTFsumYH+VwIyuChNQ7ZXU87+nBW+wkXukua/XvgLhLlxiB1isk+DuyamSk
LB58KbbR385ZtjwS9EJs5oXvftzs7MAl7hBkjhvBGlSgrqthByaNKbuEnNNTkEIuu2tU0GDUiKMv
mk0I0XBAZJooAOxdRbRlwAMnr5GOmIm6gR4lxOPgmtbBt6+nHTZsTbd/a+8Ed/xcXNgD0GZRhvsG
zbHYznzRMkbPVNugk2YgD7YnoWmxSPh9tIeXV+NBsf/LJowh8RmhyMAyyz0YeF+dxm8rE/HVPWk3
52rbw7Am9BiT+0iTBO/AoOUCuFuMNjF6KWHgtxmtcl+gJgpsfRtAlA+bYwXMtX31bwhywjZX3KGo
0zQAq+9HfEI7W76tJWsOCWopolBuRXKDdvNGEOCw033+DyU7BO7GJy675mAWqazDBEaO9JQYJmUc
PsRJzRugIWGMsISFGMEpaTEKeROk5jOWKNQgUc8QmfZ5fj86DYTRXHjfmRA4CGTcCgyc+IsUtXy7
Y94OWsH1D1YGjS7i+ivKAWYx1KGDlGhpE800wY+ag5c9MDxY6mDlRDnmRitXdHX+vkA9iU6ab1qI
BOBRIvGrt6ptKlQHMp9DetSdJ5DgIJWvtoQbPxyyjtDZIhe6Omj72gfrTwFPj+as/YcqoSU24ltb
s1Z7u98hY+DQ7bLEA8J4qtsQ22/Wy9uG89VneOx97X3y7Zb+MS3TBCDbBEXioul3YHOOn94eWXDF
B1d/c7+b45CSGz7Jq6d39S5pnPiXQONWug2khdCWQ0hAEbchrx3QM3PLlAY8zpYh6SDGNDDNr5Dx
yTQYUYbL0hf65fJeKNZfs6/3M/rZPrODiO8bsoBjOhr4t3wJwYqt99WX9f46GrOwpv3umyk9ldkB
pYYWQQqA/T1/JN8Ja2HJP0xSGtOjf2D+cO7yByaUhS8ibD+1hED9+yYkjcsL7/05k26+DXS8WgHh
slj+4XEwRKbSFcnts99AEufvim0lewq6JNcoDozgdVk9kjONa8xkSi5mi5Nwq4tsAABb2AXtsfr3
7MNYwQnDaEVN5GOTO9XUvfhAFt0QoYZo1jn3AAqfgmuSybFN+xxQPVAGjNYTmu8MdZBQYTr3S30A
O+KScO9yY/ln7ldTpC7HWAYJO8KhkLL3KbwG3Ho9nVYh3tJMIFCXIIpLg5+x44KIHpjZshnseD3u
H6jxgOMGVihwi7n/kZyY8UzJ0hpKwbnMDqD0SIhB6p2hY7DF+FHG4GQGtf1qz9Llci6DlRiwkIvC
/7GLVwlB1bv6O7RRj3Bt90Shvz5zqeHb+vtjc2e8f9hHtJ6UBfChdG1bjEBkNFVQfVIgr2mho9ZB
TZXBTYazQqFLWq9YS7io6I2w3mWV97hKsnSuiKaKNRxCo0CCcs+452wPhzBChVWDwkDQ5FgXrcHZ
komWQh7v9/v92urJ8qvQtbRXq9UnMzkEjaSXWDLmkIhAIvB1vNkwRFNYv9llglozJtHEcZTvSZ4Z
tHDPfS2cO5e4MagR4TE5hPl6UE9uQYUik30J2CWX+MEMCR4Jza1hZ7jbYJCDmAIG33JGmEw2rdbs
juRH5c1AD254D5Tux9s/E3NEpuGEVMwceBBdSBqcyAy+gBHgxfYABkOJt0W1R8Y0Jnh9DrUvNGoQ
RnRviGXorejcgK01O4SiM/Ha2hM68tyw3Z6nqrvTpP+2wiVCQuiDqmgSkkmRIjG5QusVFSuoZPZx
pLg4T27aXbzL2IzyFL5+mdYxnK3o2z1PLm4jRL+BtiYjka7e74RKl6MRckSk4lX9R1qEDrNpa9v0
buDB421Jp07uDpsxmnBzq1X6oiXI2YaZQ+VSJVMn3YsOIKUvKcRJPApxZUcX4AkYmdYi6pWLc2Hs
Qgj82HU0BOAfv4HTtF3OxVtNexNSJOLw9TwVPZcPuj5hG8VH7MV5Kx7UBvnUixK96as031RoXnM/
e1OcrToQXewaUApxhbf6eDUv/HgPxOjEWCJiqzbINc+ZXvJZdmuF5uoGzZmjOTi+nMa5ezIXtDrw
jYCaf33B57H3ZTo/rZ/f8HYLP9+wXOw+XuuSvrCZgPuNluY2ocPEoxTiDZSUIz23hwlvE+WOmJ8g
sUvyeztlp1PGDyudEdjV0RjAVCNEmcmCO9qPm5puu0gJC5uABn1E2XEq+7ruU6IYzBZzY0YzA07G
R7ffOBTfXP4HzaXzdpvw5d76ojz6FyNDBPxgprBLThN0F9tGqmlxXcet5rjW/TuqIfdtqJKC4SNG
c+jkNC+W/oIE03t1nAa5esfRVZuD97gdXk/BfGGYtGPaCGXUcT09kfrR4mM0dCNlhp/iH1FKI3/c
pdqdzO/s8nZq/0pHctwKj8s7mndorqhdswac/uaI4YBqeG8QTiLWC7SJd2zSE1FlXtOhrENhjtyb
ZUfTbY+7YNN+OZjDL06LptvCeMr6hEy+/ZFK5/YUvf/2A+h6o1M6H8O3yW7p0TFiyMyzo2EBTAFI
AZpDHHmFhih45BHi3vQMwarS0AMrv7+4JOSw5wWjdadnpi1JhMmuKWrILXi+xty9I48DXI1+odPc
KGmTLpzpCLeW2QfBE+EHZL5Q4mI6wMURvfDJCmosvRCD8zd0kfKODjtYicWNdk8J3Bk9gREBK0KL
kbM/id8ea5njI6JSCrRk557RlUwhnGVHIGfMmJalQF0H3LB+29YoXjWRTXuGmilurtQWJtMXjIyX
hxTwyRXZSf6clvTwFtUFKA5qSwpDKE6qwCtmnegd7iWlI6Ok04f9SYPV47zODh1njjXBvqHXCR6l
JzOg8V79DTUEeDg3rO7T2YbGoEFsCkuOJ8YVp4iBx+Q4hB/FsEiwLWJ2WwW1NN4fgp4D+/b2jODa
A68zvY93zPKpa+m4dUYA5QpwoNGIqpaOdsNSnSOlD/OyE9IeGHnRAoZi5jbGZzrK1eA6uJT2vuFc
ZnuHxz544O1K+0mP3k/nqi2+qDriqof2Y2XpIP6ZOD8J4EwcHt1juFvck/kEHZ28fOGKYZnFqfiA
Xo5oh/ePw0ehoXfycHccksN59bUYtNwr5wrgAB8T3DTivW1M0QDzy+G2d+jD3A4MBNJVhF4ewd1Z
SEd2N9rTPd737iQkxa7LUKJd2dwwpjOhcnGZdJhdqLgfKJ/bpI5aKUpB1VL5qzbKSE+NhP88jU9x
R4xq/aq7639xAaMFXFtnSPMIOVyZ7zq7PmONa3hAAA+uZm1/i6p/TeYEAPLC3i5ATSX4juYIewCp
oimKjXM5Vb1LsVsw+jm5qmX6302DtmcFpUUJBxcUrr9pa/HItYAnXeU8oedYR9aOJmYnnadrNRY9
yvkfA3sW3oYu5KosKG+dVzxFf5nN2qKZAE7ZarGN+B0IHaA8n8oevd01gE8R01e8SJaFcw5hX9gb
EjLPGNCAhYIWDignuYZjRtNjfovfbx9CrvcEjfpaVulnWf0B66NQRUahB6SbTfyKz2PGyDdSTMES
C+KMZTTV6GQ4NBbpU4Dh63RPtcsGYrBPJVF6e/rDzAvQzOCkeEXSomFGDgmTCE4lN3pMDBfyJFvX
ufco4PJuifDJgOdHz3nfExNZnvG48htY/FFEA1MlSENg64FIrLAfEc9pmsYlKT4BdlB2Z6fsA7CF
SS1j28eU1pdHLvaDfmno322adL6YboDpllbxd/rNFA/6fyflwKH5dSqwoHAPxRPFxCsJAplDj1CG
Q/nR07zWhq2OKkHvmXS8kQqggiZWJ6gikZytkm8P/iVTI+jUC5J9qCcvyvgO/Rxmna4ZbYe3xSdp
/3BzGouhQRAqPfjz4AYZE28YFH+oCIcy7Si2zrQFDZZEyMy5kud98nra27DBsQx092o3i5H0LOrp
C8xq+AK3CR0nh86KLEWLDhI2LbQovri3cpxD1rpgOIqrDfY25waj2rcP3ZE2HnwdR2RrWdQUXmvV
p2nwlsgiEPM1/4EfUgT0nj4lNNbbykz0oXTTgM5qbglns8WMVy9oDNZ9vs/4m4pPjDTHmysF5uCX
1DlHah94AiOTDKX/smO1Rd+/DYTtkzy6z7A1wkApg4fATOUmHNuNOgZZWdLcqyTb0F70jVH8uYje
DWdNYASn/jx+Dp50DbI1SfxEmjHo0kUzAdJAbMRJYIeOEOLlmJoz2tWxexQbtarNFEgr6G8n2PHd
HdpJGo8OFY9Vfc5IexTTQtTcRNoCExvM5J/6hKYxwkMvJJkQ8j6LD99tTW6mB/fR9U969eM7imtt
NBmEGWt11mXyzUtfx5gmbFOcwLvuEWnwPIG2/RhyOajjgEDGtDmhKKZG+mKIgmPle8k7vKbvHJ9L
HzUrEmAMWGjpXB4kyHu/coY0FRDkpJwe7dPOWgyA0WykJtwtqfPONIljpLOcdopeXG+bm7Hx9wih
/i/I1fC/cZBvPEbonM7aKOPR/CeVRcXSxkqROonGgZjV4YCjo4p/ZtSdXwGEnUclncEMmX0cABHz
hoe8xl2Sv1YPL0NaAViIihOIdJtmJIZMszo824W5Et3f8wwhp+kLB29oQT4CsLimin4+8mm0nlSk
AytGyAUjUw1XmWf6jZHUhQbA4PY38XxId/IkIhsGHcvOH0KgxQVxehKQI+2LL4w0ABc3AByHnwuy
SVBcQVenGN0i07faFRotK70P4j5uMK59iNcCC2HuH6YHgljxzG9D6b7o3rl/7A7pxvTKqAWxmMnw
FEmOjvVs5YcppiA9eNq0ass2NhO82n5DqscKg36cS76IxJZLlsRYVFjXaEHhhCrUkRbNZ4qzFhK9
MvN7udVU3ZTBZXpPt/k+RcwgErgd4DIXqYH9m/u5jy+9RoHuE3Ut2bUJrg4pgYMRqqRXoIeRk4Zs
doarjiYZMbiixso6gVl82DNC36MVChamcbHLjdolYG6XrR5JV8FzIQkn0a+GbdAXF4BY4P9h/5Id
fRWrDZ9jJOYLcJDB/6fKmlznTVhg4AlylRVLUgcZAvuoO76i6f0GpHL9oVQij5MdRdXgAcwHQfIY
NTgVRHcKtC6IV1wasE3KbphU7RETLYsWmqtSVyQncnEVbjqbDviOs7z6M061noD7lnTaesgD0znl
FgMdQZKPaRwhlnyfRtR8BiiXiRYi1J3RFwUKVs9j+cZWgbZAX+YAkmsC7UWRZHaPNJLpMaChhIIY
oibAKGC7rZ7CJaPCBsgQYwFKxL0LUFAUwznPkDSnuCwhylzHcypNav+mvQOAFiu9J/bVr1Ad22XP
jGSqcNm7j7/vlcV4+buldOc1sFDbr2Pq7indnzj7cHmBqYQAVQzKm1R4e6QMIdpTzsD0WzzCOqPx
MGjruOTQD73mW6zOLiIm0MJMrp5+8iYUkMqG3M82ZMM94MZxxJ0RbaWQQSUVxBO04vwFcBYoyc0C
t1ubVL/M+1Bf4wG9J29jxNqu7PbykQELYyWRc4f3DbLT4n5yW0uPUbEpkmkn4GSF2tA7MPurp6e7
jV4n+WSf3strRvNszOhti2oRIhkxfa3D+ERB4r/HRL4ybashlPywHY1Re6TC3+HIO+O319o97mLE
TRifUb4jXGDVnOVjlSZV97bsYKM1RdSQtO2AGx4T1LtmHdPLWP4MaRIoGmM1ZDiJWnF8W95BRi9b
/bE2QRtlBYhnZXJY91SwdIBQAxoOyW5ZXX1UWZgw1Oh0DlB3BmIHWrPX9BvriuR4ufXR9bSelOgi
24G/LbIpnZ7WQ2givkZnOq6faUWEQhI1p2exYqtmV/9KEo3qx8elwSM9OOI8QuPvoNPb+7SCwFXA
3MyahvXqawtRBqmwfL6xOtGwQh4Sie+AHNtWJgqJFi5yyXxEP7bbFMQF7OX8/GEPnJzP6MWkgvmL
lKgtYBA0kuNq9Q3fGAEn7zW2EDexbZiiB+LLISGdqxYTnBcb/96rHsE1egzQa1RBvOX18sCASbMu
40NTHJZxXvCOdDDkr3acpr9FHafT64DeSc6rmr4YkrxdFa3na/rI9gETbxc7kK6Y7mIhfs/P9jZV
w29Xxfh69V3u/3YeM1PcYWnPBNrU7D9o/tWlZaKP7PP0yOtZrT6Pl6bTEmmW2XZ2f1uMfGiKNXFu
ouWz5xTEPK4eylFL63b6Qlt83fZovtEh6Osx/Yw+iO3sNuGVVOx6hqR0dx8zD0V6N6fzAeCaoRSk
MyLFtqCWvhEm+AX0RUH5Dq0W9hXPpEL6A5gK8q9nOcoRrQ+ZZiGnsvOWL1fSH3TEMRND+V+QLGb2
3JQFGRZaJVCMbqv9RlDGPCna9REvF0s/+p9QNY3eY6x01R1tJIYPE5VB7OCeNiFuysl0yYwFQCH4
BJx7BlltdHIOg0vGlAH/LYbLevwB7/7ZzCNtRAc9MScYEqco/PUvWVPkX4Vu95tMVRmLecuZGrD3
OIsIEQiXbb5OO+CrME0I6qREXWYf6b8jH/JdKmmxlpurPRPB50g+sd1Ap6b8k5LrSW9h2ult03nI
TeSUQiCazrjWtm8x3zp4+ZjwMNvhkSd38F0nl+u3mkRsv3Y7g+eqY9ULAZ0xQF08AdXV/Sr4eNNm
gWDb8AmcG/LI5sHgggYAPY41grOfHvubvZ6yqNoGDsA/aWl86JFzzQ+DOtD7Igt0QBXxT4R4BX72
RdZ7n77Ya/tROSMfouVIkmM9ufDLUnth+s75ypNs0d0TzHvFwIRWOXaSgLXvCMFrNlv3i9EzIY/x
2JU3Q8WNuYiKCf1l2QjbcGE6XBf2faiaO+g+TU/BaXyefLytXY8PQC9o44LE+PTqsSj2vmlV26/R
oZFg2/G9RdXkTMhr+QoTN/x/sa2nm4n+FKqaxOAp6IvTmv4jYzzU6V+LJoXsnDzSO6yfJj/6R9N5
LamqblH4iagiI7dEwYyhXd5QhhYxoZjApz/f7F1nhxW6bSX9YY45wh2Qccc3oV58+PEvjrVM4l1+
JZEWP53zM+SLhOUS7GthT4IN6gKj0PoZkk5cz+7Dewd/6uEb61xoTzSbxxaxvIilSunbkoT8uIbk
/eIPCv3itTbKrKOnNyt0X3FTT9w2go1hVj3WizNN7y/2M4GWj9qqx9ffWA3UA8vGaNDpHdSh8/Kb
Q9jugSEva3eEdwzrOdI6sQ7IUasesO/orF5wAuAOUQ30KLuoNO57HdpVcCIrktsWsQIiSjjQVy+H
QJRfMVl9xQZ0O6t3wRG47jJ5OZnxpXLneSe6TcMmuyDVaSgAPMBpRlOFgXz+R9/q9z5/b2raIDiq
eHbfoc3hO0Nj5c4/kU2qO+Cuzmw8MbGLGVnH1Jm7oStdGyGWnBcPUtjpMOLYv8Tt6/WPb7BwnTGQ
Zn5p8D0KqlvfQl0NHMKHFStGkX2liNB8FbJj41vIXBA7zR98J7gZHuHqtoT+BdwXsrJtIyXU12Lj
BxDlv2zvw1jCgZbioQ40ZcCdKHjODqFi9AmA5k7Zn+AJoRTk9Zm6PBjkQ0Ogqb/Dcz563cbsqFwt
sPI0ZzQy/GhMmaEFKfJMlm1Cr458gQp6Fa2yPHUpdSSsSm9DqkVyeQ+oow7hq+Ozd2BfxWsJ62NG
gzRz9r9LAHPCceStdWYNDoS0J8BcaLLkpV5CcFmTqu8RKlR9aGxP+IvT4iZxgk0Iz0J5CTg84Hnc
h+jk8Gp8BSndtZgdDbFdgLQFBky8R4594QgHu1cK3AuOzLaXA3WnX9xBjimmP59v1yDXBZ89oH4G
/SF47fExJeOpDk97ILYcmpeWkir1rLvsLLH+0x0f21YVtZLVuxKpjkgX4v+CvCkduhSxbuXqk2NP
CBQZPOhcQXDRfUSy932b8lU+hWMFWCFKbsbmFynyklr7sSeQCkTW8WChf6f5gPN05EBwPcyrEHOO
KdtvfcC+9yZ4Yng0hgfSdNvgIhoI60l363IasEVttRDCuGb5D6NrfDzjidutV2m+ZY0vp9nh0FXp
bbN9+L2fZ3djrm+gOhfIZwfnUJ0BaszU7Smx4WUcfC1toLWtq9l7oetCYwYec/V/70VhhSAJhwwY
65o5C21RD5uH9xze0uPE/S3+AeF2c2j1pDXRgEXx2sWcjQbJLaIzxI4YJKtE18jvGWrMCJVj8uhr
YRWc0+NK2rnwF7ECOg7286NoDdz+wp9fgezguc8r8klwuXjyzlVIa1fQFl0wh87wjMF52m5u9H3B
v6A5nrx/+tLyOygqi+kNThRQuIbxjtKFM5OI7yMQLApu+NH4aWEdeusWMTMvbwhNSt93MGY7owcc
OShfSpKPwM1Rn4xvW0XiHlDrA5FCWj0v2SgDlcF7mrsDiIOIcEQde/Kmudd9s0NjCqMAiRgf6n7J
EMZddm5G2uAeyV8+U/NHBfVGMzcDg0HdwTOBbidAeYaoFRmzoKme0EkLekXVD4VT2lnR7/4jWXxZ
+3WoZiAHdMUnr1SNy0W+4rNAET8TACq2o1RRUkHhBVpkbVh50wYAzYzZypM3heEc9rHQ9ogCmzbo
JjgWTBbFjfgyO3AmmMpkQyutvR0GR2m+btCwLpwRJ+VC7TUnMmK3D4lFWCAYZ6EBiSOSHcT9Gd36
NeMGTiUPPpUBkWaQIDlyFmEYOPi1feOGSFwi2YlX6QQOHc0KPkORKli+e+0YP0GGBhZyG40TVUbE
0h98UuLoLBmjg1S1ZHtk3/E57wJsrUnzHtVbST4Efi+nzj+K0vc/TGdYyGm+MIHwwelTLBegrQGb
LAkOJSSkM8lXpIzz8GCMC3uJvgbGQ0JR2+chBndweqdIfmgCebt/F0588Ah0RKjs2UAUld7e7p4C
5Z895NcJtLjB84MPBo83jBMscnsA42Msz/1iCq0cTI/8b1nLMslf5OIxS4IVdpZQt+kIwEyEu6qM
7qnV02ZV9p194jtYF3By8u1TqJE/R40QuVvjFct8zFAEZtx/QbDuF8+d6XA8rl0yFL+Y3CsyIXwx
4+pRhtKNIFwIjosWOVh7OwAC4euW5lr4smIgAM1E0PzaMHm0VyweOiHJiXqPjsINRw1u0DU5Vckb
Rmcdv/XINhOTTmgZAepT49eH7ksPQfTvJ7/AzHWeA88QaNRJlVNo/9SrcnmHND29kx5EkBK5Qb8V
K2Ie5cgtgXSuODX7GhaTl+i1086xOnML313kvUPXje99I76QLxB+gYkpMizPiN/YvpdIM4J8+uCx
mxfsHW+LR/QqwnYJwmlQoJI2c/dboG2d3ocJleMwFAj7HpCnUCUEcOfeMbOj6kIDywJVm7FBAWhN
cS3PmuEzvs05PVBy4sD8ts/d60FWwQcCEGPOOuLJbtXC9UER56Upp+Vrc0YXs+VEi/OuDVgG1Lq/
Lj4uSoUmbGIlptXJgkdhCML3tyMu5+zxnYxu6sxEEXH5pZC9dk99ZQB8e+nrEFpq9j9kKvyz0tsC
OXYCcWWT959pO7osjSFVWfJMlbU4XVIWfWBPbqzs2rWpdv9Bxu7Bkrt22+09KOMfPWpozhuxO0BY
He+EU83FDpowFdNicTUQqexi2pm+/WJmpYpw2lNBjBc8JLD+Ce8bGL/vQe3bER2aW0ZHqccNntMJ
RLBQ+e0PyhoRIGJC4RUdD/oDRzTPQziWKI9FwLc/9F48jzHlDh78QMnqFer+m5veDI6Td9wm7i/t
qV+9E7m03XvqpPr5jj8TnCZgnnIFaTaPAPrVaE4cOVBhZ/Ud/zFFxQPrDlOiBehCIicNWnVIiw0e
fgfA/PqL2ohoDnBvcDGaAxAt0SAyDnFFwVMiSDH/m2Nzhw6O7F/0/cjaQxi/rDWfLtgL6dBdd3/4
BZhLRQwp3S6cBbCCQb6oD75jsaIlIRyhO+pwO4NEL0whnpQDUv6cv7cTc4Br4aj8aScTZeVOruvL
zEnd1FmcSMrkQHCeiMhEBVoZk7OW3ZZo2cqoxCyK5Gc7o0vGowrRnooNumTThUrFsk2hWfbwV2Ih
IHQFKj6NzmdE06d/JAxKlAU0sDFJ1cwQYwtmKcCH95SZ0NLYo4AHWm6qQ0Mju5EdFjPKZfEd3dbc
8hYxRL3FF9qH+DfD23Wh0SoQizKxG7lPr6kNJdJGi/XkkiOHmsK06+7OcyeoCacDZ1Pj3Vn2KCJM
/UzUTVP4U2BIlgmidOUuHlPda3yaTAp9Qmk4vBHDwajCRI62DGV1315+kewFVQThMWN2opNntKh0
sFcYHJNyX8BKp8Ula+arw0/gyu348PkxuoTGOVciffDcMhOsIcmSv/ZLmhYJ2JhmsjO1IAvKduXF
Kk1LQyiVIqLFq0NcgMbnZbnnCn/YGG3r5Stk20vt13rV+jDjVryRP8i/TLb2XM8uP89/cuhTYDO4
Bbygs/rTtqCfoSX3Yf+g0yZFzAtQ3YnLDGRWuj3AaJ6V3pNHcgnusALwNyS+YOt2i6E5YevLHQfi
2QEnE3EJj/YeN6S+VojISn/8m1C2ggBnxjmiyrrN7P0GA1oOY2gm8A3haYw2SyOhaw1G/xjUOxN+
5h3SjZVdBgzp4BBBInSz6583cEMF+8IT5bpVsyOLLX1Dut6A7RRg+HEcB2yn3Nnnp0RTamBXaIx4
PUDfdQT6Dz7Krh8Cq+TgfHt5AKkulb2VHTsw9BoYlmKJfoEndVrBoASzZUeLISGErC9czMtHQDDi
0g8JDnFj9L/w/Snf3M1pcp8fcdr+ORKUAhNSyP2vDNNRPJLBO5CGQsyCJLgoR4iEGZRiF6CNKBOf
H76h+g56XPcfI8tIyoi4YGWHoUmwg37wwL7qh4ZfEaneRBspzIMPRK3F1Borye3XoWjrK8vj03+R
YgszCOYDdg/D0w+APvuSYkgGwZfFGanE0kRRhAGOUOFZyQlRvTNZfM+oWXhywKg/ITugzp4E9wmR
zqMz6VtnGgOYKE6BDvbQ6SZcbWYmWiFmXAyhNxxIDyQwBPraNQFfxJXsvTz2b+ihYFfN8rhhMkDs
jooVGzO+udVJHiugrBFQ0/w8u54zNyFSvQD00lOs/BoZlse4AFMardnK4fMGDZpEF6Qo3DdccaoF
QeVABOcxkWXde4wNYleH6cz0FuKq3H1l+Z64pZOPkStyR7EHxWWh7pOWmBRdc22CCkGfhdEp+gGx
uGqE4Dq+Z1q/s/4QrYyEC32Qsiy6kvtn9VW0+zgMEmsO5QQvSDFFtzOxMVSgOgvTgwoKTf+917CJ
vrMb1rDQTo+0kOTA0DvEm2J19wygLb+aE8rOz2BjALqQPrt51DBBcqkGp2HD04c1LlxaKkucsK0+
9tRiUM01wJc5zsfKlDvVksvJhIayPXwSfrQSo1GSMJG2DlhyovcKJWJGJfcdU2idNm+IYSN1ZU2Z
gfUa33UmBvJMygycpOkDtV4mBh9znxzVgNjH9DZXf1gdaQOwvydsjubZkSWyYbpBEo/27EGZPMAg
lqoAd6KNveLYgZAnB06QmR0pB8copuc0/aH2dYnrJahApONM5qR99W3gKcGM4UXNhJsKZAR6RcUg
m/Dyweh0CClXMNo+wYeFF8sdkhQICZmmmeKhJyJvBsoyDcdcUq+FLc+uqlelbLi6TmT1hLp4DCp4
153EjWiskaV5ZFcOHX5ygnp9CDGqQwPljJjgUnacJB5ft8fYlJEmdSIBXKhU7CHSbpS8LcL9WvEm
pNQG0Auwb4G+qY2NEW2qGT7w6oor0MI/aPCy5oJNXSxNI5Y+jCVb3PhdzILFcF7UC+aqw6xPzNqZ
eF60iVgrMGYx2YV3Q9Aqvpf7H/i79Bwpye4sQejkxfeNUI6wM6AfZ80gBdDf+odgw03pGDdsATAb
oTk05e5S0BPZgKFEmeHlRp2OJCwwpp0Q0Yo+xJgV03G0OxFAdPr+IXO7T7cNFwFUf3ofK2Txv2Ff
56ORXNL7ZAZTfRpsGPA9GOicZ70kCAFPgX1Lt+uGtlmeKJOoSXtijOrogX1e8SfOB+XXRLQPOeJB
PnPboy0XE8gOk8hK6Nv1sLSFL40as4L2Mb1uxW/O6Zt20Czh2UHZ2TNha67MXi9IgdszxvBFz/kx
GeoFqcFajwgkZubrjGgj/CjeYysyBJWmyXsOtV4RUqFh4IA485fnGHLSowdpCluz4/xDyUr6KQpz
9ec8B7rtNThPtd16fqbGhxeyZ4GXO3LtY6lCNYnxYyL25UKZx2wjhGQHBsYwpsHFBICaWtwrMONK
NFJarR9wMvdHrnlmZkIMISh73CQPNDRTksmyEgEd8jZEVojE+lT30wOHFV3mKDKIJ7SiZkY5NGqC
UQfi65WG1mnI/kd80f16eh80jE5SqJhzLybpyjabrHOkhGV8/YsZgVn19TYqX04fPuEAK63L+vTs
GtCHNzSwWbea7eYy+dVnxEoN1TFhAOqCqSU0Y5XTZy4NqV1Ciy4hrRw9xHtZg3XvDK89iQm4hQ0j
UvXZSTSRGMazPqYFc3geuYw84p4HkERhUueRNXHo+7f4NTUpe/fwNPkCcBZYz+twhgE5eyzvxCJs
jhsM5Xvm2KRXDTz+1UKbejkcQJEQdcRAW1YZGCpQPet34DLOuipz6NNT2UgPnhTVcPzLUN8dWpap
QIcdTI8EbG/ZoE+KHEIRZ1ZoAITzIbz1k/4a7QXEdN2aXs4XmTdblLAzPQ6faUeqNwdUGIgvhdMF
XXDOqgkKMnwExeAMHhrct99JfaHmq/dO7LJV5jGetKO8q475PmdY8cqCPSvME9LjJw/KGZzKB6eo
/+yacoBV3x5Rg6mJ4/jKrxWqI0mws6ccYQLj4vOXsVcffJ3hsFWn5NSdF0WiTvOpCghKJNboDFd/
eALI5CpbkyNiSVT1OGIzSc8O9x+DFjCtzXvAu3GFoGy0Y3N66bsTSkGi4JfKvDB85+aDn6G1h36j
05tm5iF4qmst9KDcsfWD8kuCFo/EIYLPjLSgr46EuQEbOHptP2N3ZY/uusd/xc4GnY5qLsYby2/f
QT0L5+i5N7dlbAJaULBa4LH+E+4ULBf3EH3MQFUAdclv6d0+iyPRyyxc9S015fZ9Bp1qnb9pn4St
HhnEDRRQVpDan2Kr2SnnyQuyHquembw6/Zsesg97SnDbEfSbR4t4ihQJzmegh/YexKfn5P8k6+AR
v6Al6hG5A0WTuDCq6J+DKzXeq/CdB5C1/6E923it9Ddn9fR1iw40zQbupkloZgBY3X3gFCyOmTj7
zgjtHg045NHb4/izvt7I23Wj2W1E15Q6uUe5Fr0hfDNJ9y/p67fZ8BRPRGhAqmLAuB3UPdMbE7EA
5k6/7jy9zJ89bVgMzOAR1aGZXLtl8gKao63r/bx/lLDfwDC6j8/AIVWEwHyM/TbqqUgL8y28vg8M
PY4Ssvr0eQ6cuTI3Z2JF0GFLTaYVoju/pK1SscO6ei5Q58O3Mmltn/p0T0lPYED+sEOHWP84Uqy7
w6vGlEA2hY3kih73YWRQWU+v0zO7LTSQobrQ92zaOukJyvpzyoyBnpjY2ffGhRX+/qn5vUPxGZSD
y++bWwOc9oVFDubA9kOCqa405PNAJYODZng7sh48xAzqR0T+Ho3YN87DO7Qk+GgMaMu3WKslH5xL
2JIlLlEUw3akZbi9sRi0AG9NyhDut0uLaYenZQj7P4LQ5BcxnN3EHhXJYX/5eEToUgZDXz+0IDTs
1De0T7ShQ5aKMTwxWTBjdCwfBONFVfnh+EkTfkGnQGsAXaz7ERIREdYWDYywavz2FGs/GqSAp/f4
e5bUQ2rkwedFkiDi16A++Y/GP34i/RPe4KKwK5zw0H0/4/OUZ06BvXqLaLE8mqQkfxKhVZOovzXG
gIRylGn1pfRMmpowK55OLCJqkKxR/RnqDXlEvQcgW3WP+EuN1L8hd9lTOoBOnsJdwtUCUzsqm6ld
EkznlU1YkOf5+/zE7k+t+9X3n5Un5XVRv7xLC9XOK3m6YQBjdzc+tUGO6Ileq4302ldBFwr/fI3a
lRG8d9XN56OsHFJueICBh8qMxbWIKubkwn8eeneMlJQN331gWVUP89LXdJ/XK8+wBqUibHBtPBPr
Mq9hQhAbggwLAc2MTOQjbO93CjHtztKC8lMNjUdw2xVEh0koh4JPGW4J9CXguL4xtKrqcQdfDFwV
1eglBBEUchW9kDEzB5K6Cw9ITP5hZ2FwtMN2AVIN6YHYpjI8vsLS8ThUWpdn0tPK8EQ/bldduuQo
fp8EcPWqTsDXbrsWt3dai0AdtI5PPCfdJ3MtsNT4Bgo0c6/BkYYAcDezL9vgfzVMUMs39O7zMDqD
o9l9hlVFWGabfMYsBe6KBnIBY/vl6csbioS91XonyJpm3ziznnXzQ/jW4xs9aKBVOndubGHXBcev
9FtYwdhBs3kzQ3FaoTYiO40756kjgGE9UZh4LmymL/MvyZnYkzx8BwJ55asmjBAj44mn6TtiHry5
hEsEzUbDmnAjMaKThg0CuZpkxyIDbIjOo8XCTJDeNJ+tAdYdH69Gdg7bBSiQrex58BnQ5P+tUJuB
kAx+374T39aPWbFjeWEF7YyAC41YO6Z51xncREmFckSdaiu7gKghIzkzE1mZkQBvWLXUf87QxUsp
sSEAVtjKUa6uD5v7ln77l0l9YA0h9cQsF+eePga81IZfHutZGZObvWJnRamvjmwOBvgVihvWhp1u
q3smfWY6omNaoW0JlgMD/U1+SViNb8M3yXVjJT50QeWWj4t/7J6HdHxA2c8pbacXvUo14WT4DwDo
Q626h8bq0HXxTmw5tsea9KTzRp0S2POIOjINMo9Bgkuq5CfnnaYGcSrdkuZ+yVzlTuDQhspv6ZBB
WxPcdA8Oiw9MnRcyRfr6tEOw9gleGdAtbl7sjja2KRMRCwjbJZZGWa5wGYrg5D9HJnUIhPb4hivu
rh4dR+XkvmpY334J/bN+3FuQn8IyRTIWMEe82BUg5hmDjPdP/Hlvg3HkbPB2nfmDwRaCKJk+Xhx4
BTjLHJrWHvYpdBNSQlkqB4yD5+xOygyJ6r0cZSOGGtSB9NnIcIXHNCinbIRtB9YZJmsowPWw7KE5
+SzoA9t7gnMilZDPjnfLIwdMEO69EAZxFPAOj6Qksx7VauGbCkCBjzuG2bMayBS9KzfPCMrla5pv
LJ7PJnROgdrxrMonybOzwW0UnuIRkttpekwhqj1+7tClxJHV+ve1fOW2wkiOReXKSpG0ZxJgR8JN
ohsLUrswFzn8E4RmW0gg/je91rKbvDH6FrfwEZFG7JuBO7j32YNpqTn9Qi5jRaNerfvktsf3+WdF
+/0Z0J0M6v1twXg9Dw9D3uSMndI3Jgo2UTIYcSwV1kaFYEe9JEBBRwHmguTmTkGwYgw7bcenZfVm
P+UOTrSmoTtC5IwojOhu52VSfgLFiV95CB5IMKm7/TLlDas1fDoat1K0Ee/IQVBixAoi+seozmgs
fHEl6hOqEum0IWGnSvmoBUqd0jTYd0QKHnF0R0TWp/geP0e3f0zn/Oe+Y7r9ju5hnmEtc+xo4J/A
b09hPBwloW6hQWB/4GY2oZf9Ah2oPfpjb1Ngx8M5KtghtCEcxw67Nr9AF0vrsQhfVNLtoPyxa8l5
OJrBsYr0Fr/rusB3jJ7PA3kr5MYZnmWtAKMP5h1oFx3vPKfsPvzeobtsrgPud2ArQdUBIsYYzAkM
JkS4621ICGp+82m+wy6kzEV8zkbtGPIm5xPU0OHlFiD80RE9s9WCc6T4BiFR3B09Ku50ctGy3Ktu
yfCRh5mOtrAgCV38+G/sfmhY5b0PwjkUDrX//Qey7KBFp4j5+U6PmFYb28eeehbdFwjwg2gCM7pu
jR26AtI0IY5dsPqGrQAppBMcAcVBAd9EFUcP7DagiKFUevs3t2t+iW0ily+0nOxy6R4h/usEznsk
UkHVW6twRY5ZcU7oz8k9aoKGag8RNvJpuny45eF4tf6yryNm7Tw+9aCpmXPMEbB6LAflJ6tn9Xl+
yiQvmAmUFj6700vEW/FJ6jt7NMFdS86Y6b69mpLyHRtoC2D9HGJWWA7uSx7kI2jNfwVUnwdSMZZG
UgCD47l/ugZw36oM4s7t2XXQPFFuPCLkgLBFXmvUgKyv2iM57ljKyYg/HaA0hI02rkBw+3dsQEwM
FBgfKoMOWWSFSf+eooFPnDGHHHYcE0ENCPIyzoy+MqAu2Gd0gdhXDc87WpV9C/Y29XHXpG9ApzBF
QKxh0uOCumdnYDuo4vaen5U6k5N+DA0gKXcpL8733z4RxoycAF9NGsQ4ZpExgfUCec+Qfc67+1CF
vCafyzCm6POkVsXAKLjxzkSCkVv6BMVm533hOnMpL5nEGaOfXsvvNrwZGMcCaDRc3ZlKjJjK21+y
aviAJXOGAAkwm2GElhJEz/FqEYR3WGO8kAkk/zsYYWFWHLYGNmksn31UxylMpIwrw3c6qYFDi+CK
Bj8rhyoXiu/KuxTZY1FmTNHUe1D6ySq1RA8rnwiyEbVIDojc8oBZOFA5CXi88qEcsHgUnDJwB/mD
Ful7vsrNUMOiZ4rhKoEa1fpDfMTQVOBr+JfslBnRa/FaGNw9OT75sTKzltXaWsrVwA0DHI/7yAne
ZvUMJ5Vhh+I+4pj+vsgkQgQ5Vh8UqMP7UD67f9wdxxUp3DKPxtX6LPdTDuwyvAzhFeAShgNHHzX1
2k5tDH7o1+8ryL4KeDAnbO7l5NFLcwHg5PMjEpPKU+LDsYc/kqMHwLaH54VuOHYQY26luX9dwyfC
C4aaeADJb3LVeVxnDc0R+ZDL8MS/YM18RXoNOFrs+H/cQLkEGefVUJJB5mlEIO7V/17RgD09eTt5
R/3v8+Vn5UGDW5k+1hWnJLJ2IHtEEgRESjrJk0RLMafiQsFpSEF00vsalqe/esA+lUeZf8U2Fkda
MHlteRrCqBLnN6LM+w1OWw3aI/YBciVAhNjeyhNAaArzAZ8BdsQ3DmPuP9/+BqIm50LhA3PhU2sa
ZsGN27GWiyaHax34Bcc3elzqHkOXwFgWGUIFOWX5SdapIcZ30h7gK6ieIs6BJ2sIl88RBwGuNBpD
3o0QRlnY/kZP0a2hN/53ItxmTvWWAAbfMBwoMojoKGH4sRkvEnJFHqPcTyCKM/OPTcB5ibLjA7lY
pEnPYMymeJ3z6mdyHudxnbiMW7lO/L4QX2HV5+j//jdxIcJuL3H43gCuGSv2Zy0vhJMGQ/C/D+bH
8BmWs7EwKGIeYEeAbZfEwbwWcpP+u1GcZpkxMg7/8tjlFK4JN43D3wvI/d9dFLogpRC58p1YBrvc
A4jZ1A2JjDju4xoPuFQuH5/u8CZ/ujBxRWLEYe+Dl/R9gaEPF0YZ8bERlmW0U2gCCooBO40DVUHV
EZwFdT+fOPzp70i4oC5vKGf639vSEZlBR17ccMqqUUW0WHngPPyFQPz/wSG3VqUXdVoXPAsruYrQ
BdnjtShUNLo54IqMARTxXLhvJJ8qt5u5pc/3+s9kJQeOTjokR1iea/nOK+xMzPgvfGNmpmUmU+5q
1YkxfWKv1fQVjJC5KJxUMcwHYveHNSJNEuLUQmjUHA7OzRA2PUyUVwwCiDo8kY7kRizEvhanhNQe
WIKcn4mdkFYSxCXOiobhgg4qun6Z6e3YFXqR+OagCgGblSAhmRGYi3m84PsO3hEEfBHqSygObSHo
zDKdwxkfrhp6GMKJPvU2q89Cehom6Ys8ubhk8aQwOTbYatt8QaW7teIX+A40gzgW+QgOl8NHsQuH
S4ER0VvKk/BhBOCE/SVviDWn6KLz4B6SvrmSjohB82rDTZDMoyVuHPyKwZ0ylY/h7ojseIA/dMSz
A+BGi460SD4MO+uFlSyWnAF22t6MK/ffUb6glq/4sRmB4I03oz/vceFlaL+5DBcepBUPJs/zf/dU
vnFNIHs7XrRB1hHxD3R0D3sHMSTGAQJf6sWCM5MnTJ6KFjYy+zvJRGo5NA5Y/NJFU+ZFXuN58c/V
w6NBPvUR8stqQ93VS4AJvb95jbPDgL6DenSJHziG4vLGLlfXTpfkGPE5MBFkLPNl6fsNegNeQvQl
d3/JIOEKYxTUY9QI2USOxYwHPbmZZHBx4HJTb8nSWA5kFMtB8Oq/qyphTHxgIL7Oi7+PR2qT8IEd
xu9/F2QVRbgtZHH/X/8nzpKNzRAw+bHjeDXKCk4v9t5+/Hcy4mlh+3QpeQE3F/qfPBL8UzHdy0xo
YfaDCQ1/PuzkwWJIcgHklYwb5vRogJyIKWPw2GN2Jd9X6RtQQ59CgzVJI8P9QylHOddbVYtm6Wwh
YkPiogUHYQC7rmdMwLaKAuG97ExWtIV0MEQ8dezJ3YpQNV3WT2qcNxUlbctTBg1XfnR0Wl8Wesrk
TuLusuydSEIA2Yc1wPIDd4wJannndQwurNkm5mRQsDkHViUQ/bNnZuhjd4fE4obrxS267ZDBg+Ux
I1KMoQ+kCfSuPGi6DMY9nOCggmQ5qZlhl/ZEwSeINic3WyfrGhv1ZUvaLyskA4ETw4e7Ib36A4kQ
+5+FuOxh0T9uhwDDon/YMheTT4v5KO3wkbGlroKPi6h/8sHQ5xaYOOWhv+OhsGR9kuVL4WVFRp9y
ulFGt+QIAtLHwSmtuRnK1thK/0w6Rcc+zDjkGjTVpw/IeW/JO0UNPWFRYMcA22J+483QTJD1szKo
pS7sg94jPDo8dX9fVOtAwS1ASCFcQcSN6ZcQyxmGjLIn5VE5zrgsJr74bLgQqcinSgMUHhp7NqAr
nq1mYgf5rojBJFrfxn5gbWT27Auxv1oWMHroKjQZ3LCIPsgG657RYW8AmLKfoj3/+YdWd3DcN1mH
v410HlzQMA9U19focOehvZWSGOq9Fol34QC4k5uO8POM3cQpdDS/Sq9sGNi1rN0fafkAqF7oAB2n
FAwBEAsMRarcvpGBI+Hk9AOuBCJPYaJ9oraAcgz/0vY7rKkGOxIwR32OoIVmGoJNkKFfHQFb7evr
nFKllMLEQUbwjs87pe2BdyaID647ZDbw0IHz6L0zq35DdrHfb4RLD1u0b0S5dNESBLzst1RuPzZV
ewQ/Czafhx0VDLWLuWDPwr4czfS+0YOjfFkT3UENpXdJNSzviO/mAk/eI8J5Hrw9zwpf4jUUC8js
qdHYB13W1xmDhtKY/jzc8JSPBW8glQIgVOjGKKAcgDOKum41/NIiR03O0UBQzSfs0fGXyWDNaxHa
XRFRtAsUDB+8HhDInMefBW5La3eJnAK6BCoqdX+FkIGmAouNYXEC6/CO+HUJiFM9ImMrhplgMdoS
21Z2IN/wooSsdUd8qJAasv944c4LV5ZPYAPmbtnRsNlqFzzzD0bQA9KtDntXbFvcrb2/DJXtk/AS
wCn8QukKweSREVNmgEfuln3If59/jjgHNmOQMQyRuOBXskSScZzBPeKoD/WkTj4YS8OwUgdvArWo
WVFL0ZDfs8OwPdXu8evn1O3A8+n4GOKCxjXT9q87Uy0Mi2rE/8BBPX+Hb0gpMyAJXYvZKKnPTP92
Fb1/WaOKrv/sYWq6FpB2yIVYI7F+aeSZB982Umocz0PmgxuHC22Tgmlvx3y7HGqd2ILBhZq9j24X
hIP/LPrVNApp8XcShvrXxMqMK8cP12zYIgxhW/mWBU6tDr4sTksH7dTyCZS5PCcu5gvYKkBT2StT
ppDoxnp9h0rxjN5LwrEsOFk5zMDDAB4B0lGZONS9uF/sxOlWQlowpVsjSzeQqELIZ6/j9MrsHYl9
GwWLZD9j30vOJ3r7llWfLNguZfgMv4AebTUoSCLz5VXWFIpS8GT1d6R6sePTXtSpT9+GKfjdQp8z
EaHi8pcwpcteBpsdnDxFaP4Imcz4SCgQx5myRJyW5isGwXWGMdMXYx5nCnmGmZazrjqAPj6I0De6
UA7e+qcFeNVJktZFR34FSoQTrULwQmUM6505khgdmAb9BUz7+LG/48d163RVPJTZv2PA9472tTcl
YAq7FPjREK/29whVmaik5Rzd/qsL3yvabCygL7QrGARD1aOQPM4WYlXJ9hRhhPATuzamrshGuhCn
IhAciFHvCK4kUbR4Jy506f1V687kHu5VjCBffbibvL6JGHkIX24Ju2pmYYRDsBNAvnzxdztHYB7B
r1RqZRe7O/Q93147vKQdMPux2I854clC8+P4QqK9B7/ixojDWf+UijnaAUtxrMMRiVVzGEQBtRIq
NuhTNPtpuAd8BdVA6W+/NCOeKZh+1wKvtMIaXCr4xNcARSSaMyx1vC3DJzJHTevntCBoEdr88LOr
JmWsJ3W3Q2Q6b/bnYji5D9RXcEAih+Rp+6KShbS2pDf19WwgTFzixvfhc6ZQDjMnPtWAjhMIVrtW
DoGyPO+oIusZMBZJCmiywHbqnatLKHp5Hz/WYD9lCCrE/PhaOMuC2vJLq0pmUaaG/DZUHxHlMQp5
JlHqSx4ZXMmPY2WrLdU9jx0OhiJtR7+FIQKw8fPRza97alae9SMO2DBemHRm9Ki2T/rCSlijULkv
VDTnTvdcxDa3H/Sf597wmUbqOmAO/O/ruj7Dvqf4MpNGHZiBBOVipEt//4/nBlbMnMGQPV0CJgo4
VrxSrSP0QSIYwqYBkyZqpTrgVxnrZNvVXVbyAmoxbJu/d3YVIEe/buWVkCodXtB6TAZApowRcEFA
UsYkRNBa379O6f2bkL/OC0o6xNBxTpH1jNlM8QecplQtPWOTYewaQFV4o7w6x07UDF2tT8LTQ8Eg
JitPactegIDtVcFEgLOPjVGNCBBkQgtq5Ou4cvOEY/h+ojMSfHfl5ox0k6oHdJ/JAdbRfQORXx+S
B7c7Dkp6C4TZSDBC/MywD/HuAtZfMP8Mb2kzMDdAtRqkJnx1OCjcavGVwemCIUeHbA13c3wAkSd0
MumhDG6w0jzO6DwgHvZSm+WUpivm6ph147ygh+/dC/0i1NOwym47RGZvHCEeXaoVlr3kU7MVjE4Z
FT7edx04JHnc62Q1wTyCBojbOS9AYYhXVMgq8obGAk0M3zMjKtmRwr5m/jTZl1J2Uy9uZAdreXsM
vKlc2Pj2oV57smdTRtR/bOPAA2AnAeUu2Hcudu4YnUeLOTqBN8bMSmqAuMWVVpd/moJKW+M7BSsK
SX6kCpfHCPtKCjLkZpCObDQtmBdAPXgNXvMSDSiSaiZzLEqoKZiOKdypyajrxKp9Q/sdD0B8aJQp
iESEMu+Bd0jCJqaZftgZ8T0E7Mynd0TYj8V5LHUlFC989WE6sQct4eJgae7xLWrb8Rf7DaPLygF1
8E3xBF3dm9rdlt8OCeWt7hvsMJuu/k/APnXtAPCBjgX25IMLCYKa4Ns3Q2S/U5W/o3sLdQRU9AkC
kz1g0aXNAL/plF6j5wi36BkwI4UniaN0E4cws+D1QpR/hStY+7CbeG9k/zjKdDKIY1RjZ3Hdp97v
DEij3JCPMziEEK4hxHfSy1qjJqT7hTEG4CaQW/QhzRvnF7ajHKOY/36p3e+L4w6st9sExtaamvEO
jhDm2U9qqhrYgYHG0iDgxSuU9JbTVLLawGGghZbpGZUVQkQMdwiGe2NNoabF+rTXVweF8tOhaiUV
UWtgCqLjmgEdYRXupVbrXZTB64B58p74Ru6JrHEqMILjSTF9GX6gqXZShPK4aC6tbTFEA4RGVKdl
MaoW1YK9VDm87DWM6h2s54qMXZw7mjxmeY910GFrLoJ6xD8BbtI+8QI8wpKvgvdtDI1/10RsxQzc
+w2eWZzH99DKgPBe4pDwGFbphZt++h9Jd7XkyLUFAfSLFCGGV0GJGRpeFK3WiJnVX3/X8Q3bE/Z4
WlB1akPu3JmHsFipGFLp7QfPf7uu47WJkkbns103VXvYyIeVHkZiK+0axQF12ePP0fbVy0oK9Xxz
sh8tinDtf/ojgpjVyKHDSdUFF07JpF/OldVMJkC4j3iCujpb2/9VxCmKTPvKLVQYdiUSJv7FP0Jd
NoUe/8IWW+3QnitLuhn+dQGSCAS0wCueEsAz7VLdKQ7h5WsJYraJcNEszWKQCZjLjk0tc6dkEI+w
vblf7C/ReRFnFnmvBRMBWl0N8XRTDx0ttmmi+a2+edpGaRqOZftItJt0RT/n7ydfPxO5VTGBXXOj
o3nD8/KBEy1/SpIg3CeINjLz86mC6PhsBnfAv035OZt2Vli2TBR5rdpBMJFaEuaixUSJzv7wdJDB
C/+eWPgvLvZlwpiHcfCVcNqwaNtrPHSL/9UCR7nggxm85K7Fvxte4HqnGAJP99YkyB8kTeh0RGcL
JtImHr8HWHSlYlzqb7uWXFoTstvFaSMYs9kEUrksI1Y42faBzd+untPAxhvzw/h0Lk4H+9l7QNTW
soKXsnC0QMgQNssTyaOT0iPVkpRipB1oG5c3JTqaf+sq1VeQqZx/qsZwlEkYByebp2qmNEa++Yj5
Uld2XQl+WevoJ0ZO/T9tFasUq85P/5Xge2+BCYv7pfPo4lWLHuJ0ynKielneDwrRepCfdZGqzx8Q
E2QYaMH3yRWmFvRcpt9ZmK7FglKyt9L3A7qFzZ2liicS57Qd/MoDe3xb24cetSoaMShB6g5qzrFu
4teYxCqkYt3e7E947vILNnKpSBOUNG39T50aN+FQu5c//ln0amsfycV6VklBL/tEEHpPY4o8lQb4
YF2bsJ6QfMWuB6uXUz5kzObmif0FxUquF5qfbOM7iXeJYinqnEbQE5DFrCsYGB2IF12C3HiyAj+K
p9ug7SjDCxqFIJa2/Zn2D3WFUxhRgHwXAdNNmAexcrT2Yt1PP8w/kzybFCafLUm8d5JRSMaE5vFa
A6BKX708XgW/x4lnhUBL8ScebTo5m2X4z2ly/6JbKRTTRKZbh3koyx+hk7m1mFLWjjrEBgkYKQpe
GjjHBJtMLHzu+pqSqDXK3Of2J0hWK0mbYREj3TAcqsAOEs1DdB5kamtn81Y/l6Ig9eAKlC0RG1xd
5vECwQZs0PKzfe2fevcOmOEjnLRVl7y3C7SRxVLRtX8do5kF1dyXl1kNl2MMNcsxIUDKztDC7+D3
4TifPp/9i0oVsoB30H3MHvbyoTbOBx6UVWB1zOnfrv22SmyTtZHXBAXLUIJLliDLTzvhbniquDjX
N3QhgnJTBm1efNguHNjQe/qK6H3SPDjsAhaQw+0lxZ1Cz1BRvRudSvN0FVNe87YvowAYhwGcS/nS
MMMvgFebpaC8tYpHeT4xYPGKVnMl8wxx+2DZ8VzAcAGU+YYWf9lpNuLFZlJvBi1c1ohlOG3wAuK0
+m7n7lXfD2AMf3XP6imiKdCsB7ExgxY7c5BN8H2pC5qSqf+aTy3KKiIp5Rwva87caE+GA/ltTytZ
IaCUmcFAJ/2Q15KD2+epZcwqWIXKwomNyEKAjrBeq4G/78EozgA6UV/8K83hZOaLGZotEixQiyem
oN0KDhb3JkEgz/WtBX4U4EzQkZTNhCvTb2G2yPChtwzrWE2bt4vwbuZoxNrubkuQ8cFPuf47Nm52
L3CJYRqtnG1t/A+sTEtymwqTnjovr0bmC2VktPzMR6Qohla/O/uPmLh0rmRJI1X/PnNa9IyTD+QD
F76L1Axp+fgIARgMFet1ACpq3UEOASfp6l3/q7vwtuiQB2G868wrKZ820QZaayTYfFamQOdgU8hE
pgycdBxC6w5pJK1FSe7yk6h4Cj3GJtI4bvaR5HVH9tZ/+5OvnhbeU7tqryDroWd+fe61MZS7mBip
QcNhPXCRSFsEiDeokoeBnmHpICF7a8qsgCDwtPjixBdv2E1oTTrzVSNUtydTtI162JRZ9Cs/FEyJ
aNnJgHsWyZoAe/Rc/Dh/XJOxKGJ1yqKN1D8l/nDNbynI4r0X4pCrDhIjid8PBsir/r67H176eTw+
9QmqUbqf+E3sLFCWM2kBSqiw17M4te4uwzUG2FQCfvqwdEFSn6i3y3sLogUmuk62f5VEoeorIA/E
LHLQHyLqA2oJxyDsLvMXeQc9iXuwwlkcKs181SeiBOIyGPqbg02rSfANvk1YB/FT9A2nxeXX8utY
XgR0Op0LfarQtAsT9rAP9DA3gyZEEgVfDpx5Evcpk5fPjSzflJF/Ep+a0oITs+2QblOUGORPpAMe
MkgCyUVSMl6E2vTdWP+8jL9gJSX9USosb5Sht7R5Ns4UUaTOn5R6+n0ulY3Fr7TGw7rqDGHaKENR
Ugc+iybqu1VlLpNI5tf+w4N8HyNrwteSjacIYr+wEeoHIeI3VK9ZntvB3omiQS/o0gdrdIrLlWGi
HvxIX5Z9yLPVXZac2jMHFILVC5yx35yMsSuNk0A6tmp2kZEQqwQmeI8t/GvQ1ZAu5UYQIvEUR6b4
nVMxL6VXpLOgUZfSalcGuH3p8ugYZvqQkEir54gjSYlRcMuQCg8jHIVavJL90RjhyxEEpGMfMBK+
GLjRr2IXm4eaEMWUuLilumtTBKrYngKj+ZyLMd1KXiRhCdjecdVAEAzQmzbQ1kzfC8NTPVyqF/2U
WAmFiTxsaVv/tTxB8yVe0TeXegOPx8MPPX98J+vu+pVsdVrlGCSfPotMvNIwH2ouIWEvB46KLSTr
GNsKjA3Nzdj5ryQeq+xbhY9NFyzqG2JYVfizkxowlDBVAHtQJ+xCc0r3aF8amSe/yiOU8G3pn8Kl
VPjFSxkhJZnSE4ICTjox1cVP6bTxoC49E+CzfLgi25/TvRorjiw40shYB11NB/ejW8CQplVyD0qD
sXbs94qwF4oGT/4U/3WWGzroHrLrBEBeyQ1GGtQ9M2Ci8pXVhFz/dvDovppyYl1mHsygNTrWcEif
1dBFm3WGuP3vUkk1Bro2ziQbcwgn3nfKddbfR1Tp6DrAcYiM6Is5CvFSzL5zJXkdLoKxH4mbfziF
BjTX7285rbRsJGpA0e5fs1cI7Er/1xC6uO3fZoniv0T130vmChxxPO6PUy1bD0uY0kgHiENh044S
kZR7I1P/DBIa3HhDWRPuiaAlttVDbp+H1eZwLQzBIJCrr+ANse90uQjuuVrN3osVu4+DKrMwy3IT
OUte0mjnNLqW/mVpMfZiM4muPVByNN/jV92RHV96qZbx2kZAxnGhh4drtkTUnw6eqic3hl1iOqI7
cyr/daXHwOuIEva+QnTSFpau+DrHahcpKJRKZvUeGTRKDou+LmJNEGYzOv41yyMnvaqGsu2C1UB3
ITG8w1zE2gXl5uJ8G2gbrnDIBIXufHgfXSQQQhiwHt2m6muQ+u/trQSLQmGdkccuLnL11MMHiDRD
z9IcdbKIDIFZok2YO9i3ci1e3tTGE5FuX6yphYv9uBHGAyZKw+k/PxokVAQRcwWvETgjf/W/mkLd
10197A6eI/r//rJ43Pzr/td2hYYSar8v303a1CZ6rWTwQwnr+mMk6laGWjaZYP1HYcjASm+2672N
QuKq/TUWFS6Bjygp6h+jadtgR0eopOLHjGfSlbb1P+te/44ZwzUbLOqVv3KN8zToRo8Wa9+WetFv
HLFMO1z6p9br/7fmrNv2EmGYut7VcquyX9emSOKg0JF3kpiqPLrrSqoZxNxWEQLuSM44BewzpfVy
UHDOMZfE1c2zGJthp32+vgx8wMVOk/nGyVVv5HFMMBI+UT7C9eFJnh0khiY+/JJDB2zp9CSyv8O9
iy4fy4ZlMZSblF4FbuIUKS+YO1c281152gjaUDF/TU0CLXLhSxCwK58WMStydgAVpLXY7N7P4Zgc
V6Xlx+pWNgpWJDGTtRjYDlfNbl5MORUVhpcRjVmCHM1DXbufrsgPN5UZvBFs6EuCvVH6M6LO4D7h
3/UN0cz85ttrNW8Snagx/bOvaKmadkww2aK1CR9pQB51RXBP9z6Vr4d8rOGF7Hshnf17sfwhKkl1
PjWtPUgQls6j67S44yl54hObgttb/uel09xUyBGUjyP+fWts9kCQpfIZ7esFzHODSxWxWkskSZYR
Pi6tpXLgHSRo3hwHtTl4JWi9e9vJ6tS7tvE4ufvTxsWfOIURcS0XWMys7HwhZlGf2cazc11gQA1O
kSU8/BU7aB7ckAxWjER3YXWmvG0cG+d22l77ur/7OGsEn/kyeSxAt8EII79XQflxJzRwrhsf6ank
KpfH/h38yTU0mo6yv+vy7TeMePxTVuqnq/avW4V6aGQLJF/uzSO5WAlh2bkci/M7ci+NlNG9NExo
2nLD7Q8fCK+9jnJhhp0fixUXXWDQro6jkFXiTRerraHZtDKje3PbPYVNLpLzfG0Jk5fvnykvlDJd
yfBd8HMqJK5UjScKnYtKIaqyrSZ7M2hOt9DEKwIvyPvM49bcXkC324VOpJMxqiGx07BkWH+TTRwt
W5fZ3yyUR3xH85Tn7EEJgflQxVRuqC4ri5g0CdbQWf11d6PrCbjhuuNjo1ZJYO6dI6pHKJ3HKuvi
f/uYy05huKtue1xZLcOmfiVioge0y5e9S2nVDlaR6SrB3VQ5hikAn7efFESccr9YjZiqWA7VZx+g
Vs82H5ObTI6yNYeoUH3Na1ug+7/JCMZbU+Hmumpv18DQf4LoVc39rkIZF4iEqAhZEGdg/QIIt7Nn
La4M/o6bitLzIeLcwoh4fErPZ6BYPfEr/lr6KOr5qsnB4zfcEdbzOkxMWVCN9KQaUHN1xSRjD9rC
kJ6wpGCNwRFKESChrPGT7ed+J+TlSy5NeD4dWs9XkEDhqUbeRS9ztHD/89q0rpPnT6o5/YmRuVgJ
P4kpS8xl+SfVp9qkPoScw8E8tu+IRtC3GcauZTCxWVbNOCn+3AhMXrjLOPcNO630SsznphXRw2jW
HBYTjl4uzUqiZtmm0Wjs8wH/goiX7+5aQHiNQDwM/kAYdeBPKMGS25q+QFlYYEaYLP6dRwpnowP6
e0Ce1KcvleznWi+4q22KlZkxw+DDJN+9W9KwWUZMJgkBezYLJDmSxfgnZKWSCUl/Wnw0cgony+BJ
hq0SXMiVsdp1sQfoQn+029agJuSSyg/fBY8bXJ+FeiDQ1k6y2J9Us65cRqEDNr/f06YGsgRyscfB
5iof3RKYEiyuY0GD3Gve6riW2Ke49XxRVVLT7rJ57thz3vU0NEn8Dro2VikHh9H2R11gRZLiu+6x
u2tko/W0GG+to1Wj8M+vLVR+axGUNRVRwWGNnPSYxJ0vWDaeynweqB2WcwqF/CKUY/Ioap0zzBJZ
Na7z9MDf2fbla0vjO91BsLI9Rs74o7PuvnSdlGQW9/9KhH0bh4JxyjDbp41+LlOB+FnXUh+ewUl6
i6dhod71CeNjKniHX1l034zVwPbl2OhdtVRwm9beZrCd9KHBrCPXWr+6+XjjojwYkqKTBl4Dqw6H
TXmpqAR0UEtGL5Cz9k3N7PpFcXwaJc51NhnP1egSI92Vq9weNg8qr01v964eP1aNHRfHWI8U0mAL
zhSfib4Q96v+CaiscHcA+6Z5QN13+D194nFEjBeES+UMnMSnjzAt3ot43yPmhkBXiGi5qiIB9ZLA
sZv2UBmF3XeRXKraS9baRn8FRU7sV03fmE60OmrsoNCWgw9ZzedUDEkM4HHAZ6wrVl+/l2iSHmjp
TNjC0MAe+cdxWk59vXqnz/WPaJLomqvxSDF8WRafYisN+zxmmo6PksDa9LFyJZeWj2KjffNk6Tzw
AsmJrC1rdY7hz9+P5dQot+/u1Lm+/eZ7OUxtiHdS1wr7/ktnmhjDfnL7XS1r/e1jYiemMCeALxlU
H+T827vGWseokMJLVG5OYkM7KJ+edyooUyh/+tsBvd3Kt1iwRYh98VhosF2Z2sl2dkSg5LfQV8Or
r8dqf1/Tsbvvc9aFv+8cO+F335WUpAu6y7h2xkIWRib+VhP7AF5kKeAcRgmMli/l/Kl0XajqM93E
kDCJk7ogyUGCO1nEpohdKqdTe/r4Jk+4Tldf9p3NDexQn2i+OHiluwnVvRbzWBpGme59uuzrU+Xw
e2Ma0Nt+7Nm/Kb5etoNc4HPtfvPLOxetAB+/CXuxH8EJmLtl6/ZVuLG5dED/rL3PtoTUYNcfru0a
oIou+JX9zmCDfW0otvLihrPZy+frnI9oEMTm54/MFykMo2gY3KtB+uy2rN3Snc2zfsK2WkeXdzVJ
t5v4FOy09IqTXqvue9OZ7ZoBbKL4bh4q+x6VsJthEz4HTiuB82NEi7VbyJVWtWyX0appyvoHCWJ0
/9jZNKVvF027qqBVjYgMMhZe3GRXkgS0v3aGMw3ZaNdJNrMU4OQY5Ziywxm/G5EPCVaQB6q63aQo
KUhe95WHsYEQP3A8JLb1ZMujl7lcviRfZ4n+rRqP9hRdu3q7EoEz1d7+qCvz/VQ9AGOLY++ttA9u
IGNmf/JH5GhkqSpUk4pDHUwzSG8c+m9Tyk0rCBr/PtGvtCaIe7tyoZERnufP+bSbjKbNR/swTg9S
o9hQyHJ5TuYot8glcPgDMQTRaXFcnHk4Aj/WtWTgES/MJHUKgU9Cy6ujMSh82sBSu5HHN/o1rDdb
Kp2/ltG9uasodG4thekdFTuYngLpGm/f4GDf7eWfLPXD1FBlOqTGFsU5ieTCmZWvEBdN+Q9CbDx6
IG8I0dGxlxhnzWXFx2Sf8FfrRK8sVXkBqS10tpYFRiEGaOY8Io0i21NwaBlX/MSBd4RTqy8ODy3J
WllOJY7cSgvHCrcZkJ7I169ZrHIEQ6McyedQqLqdPglSgphBTCQ3xExYHirZJ20bbocGBsqIXa/w
qyeUYfG/9CyyWPOvtesphs5Gk0FpevV1l+RIHlaFR1QsctklRWzW3vWPpQ6djuvZduH/I8EcaCWd
kgEFggRKfX5VtZi673+sjTaOo87yi5oksjXG4qS9meddiyTPAjmWMvxGu56u5m6BskXAo5ITqi1v
gACxhir3XBk8/l+4ZvVpg9Oo4CmZIycxRNoVqrlcjczYSFfiNOL4r3THwR0TwLFQUYGm5JWPdTlW
5S1WTEOt7c7hSBtwteWyDGFlquR26kl/RX8/K94HSeXgdfFmuB7WNvIUZThuNVTWk2xj3cQ88CLF
JaK2Qi+LaqbDtS+ShZZG+pVbaTV4l8mEmR7uipNjQM4CjrxUN+nltH/36j1WSYHSWKymS74coDlv
miVrIwJmaMacF34UEA4LyZZnCEZyk22ea2c1T8j3oSJCSUSx0nH7f+iM6D+aO7bKarFdoQ50sxcc
uOigLjScUO0alOvTTQ6sgL4Xl5Hg0F0r3Ne2+rXMk9C9ltfAmGX/3LHQBf9oZP/thlTfP2x9ujkC
FxjmXJrZIjOyJn5ePQ0fH2zDaJ/TQL4ydnw1n8iEYRokXVFIf8H/LyxiM73Nv1yZHla6/xe6zGDl
E2/q4XOlxRQCfG/If56SphPhcMWG6QVisHccJ8qKqMNne9dyQtL9x3//HXDyH7ciSY6IpGWdGi68
v045jL7duXmfXWuh51f5QyneHXxdC4Ty9VjNQs7JV/EIKdd+Xip7yEH3hr9HPLShwCUkpOs16Fpa
SbAWT2ieTkknTu9jmO5Mx2m4TK4axsEmTl8mIV+F2rl2i4JGVvY2yHQhjlIJP3auOXH9ZXHNaTzg
+BLGJPakoRyOBMEYON0DonwvNgzqYg5NaNPA+cnibULNFLDtkYZV/wjuRi77SL6YhifE9PJYe6lY
Q+0ZK79+4hSi7HhqmmkALtQ+aJo8dtGbW7TSu7sRJBSf4j7Ak+kHzG39j+b7LzO+0p+yDFB6naTg
2Of2coDnlITtBoR7N9orzgM1nLJnBYHPwV96+sMWl1U5viKGlpUT3aKnT/6ugtsKtD3JmJ/muaHC
tAk5SZWnMhCddL9uoNnpvgdTiMgvsHUFNDz3JgrlRLxYJFoouvZVftY/m567qajm5yaW7Gpkwu3H
1sFEBS3/4NDb28RAmpsLYYmU3mPZ3PdPqUqB+IJK3Uplvpxch83lMwKUKZTgTM9mVb8WSqtDaa/C
f9gk05COHx+PeDExi6dJd0BZ7n+ucUnT9FgGUtk51vP84oDlr60DFUZQwbOZlzWnm+EDKW7r5/K7
SgagTiqJQeqzpXBrBms9FdKhlNm33oOb4YyV5+cqSt3r2UPDvuiXgjpVJ/7KSd6ffHxl5sRSi6/q
a0LXgbbhgnMVu6fg+Z01AIw3yAZPS0aFbetuME46IRZhg+CStLr/SHypBmMthUXnkjaLCjbDbwpR
7xKl+EzHdVPlpNvpjs3nxv/B0DD1kcq3E8uy0qSyNWD3EgT1t2AaqqQNJcR6wmjFLPM7IJn9TU21
IKDLL5/niSL69TnxLiKYUC5bFvVlu5/NIKAw+dIEJQnNwaNUxpc6VP3u56YIGH+YqWwZEwVa5CnK
hBXO90JQWg5QtRTq1wkPnupdBr82rmbqUIEOPsiz6ZmQG2ytk0Lj+yXGbyd+JOyrq4LloOH6xxHx
RfRc8M25nYCnR12DKmFV8GKfxdz8XtsPj3WWU67uuZke/M2fjUzXAd52vNi7n+leXsN8Lti1sAXC
UsSGcrq750CmXubhc2Gts9AN72y7BhihfX6XYr+buR3nqrs53BjoNhD4AlclWw2myElUbvsyYdy9
H5uR+uy8dtiMscusGtAGLZUrUaXfS+VfrplhAf4ixUihymgnU05WH58F+T/4eY/aYMBEIlD3/oba
s7YqOwNZ7vuQIJTEL1VASEiYYS6uE8WF4Njwgc41VXzu69COs2YnQjNe8rad3b6g0htZpmzB/KBq
+ClcaXO53XI9ziCF0RhyD1fXHz0ZFqaJjnpug4ZpcTHQnvcTYuh6ly1wyUxRJeP5SEdQVt2TNl76
fBd32iGFcCWz797MqbRgZ1alpqKFcoo1fWd9rt6toyEE+6DWNPTW7A7vUepZXeajK58wHJlgV5RU
gYcMviioBDP1swbga50o+Wr2x/MdIfRh8XvEozJfoD8Mai6m5OtTBYjTj/WC6vXVQpgZavb7Ta1x
ilvWV89fG9uP56X08GIVLxKbE5XNE1gF2kWF0bVxUs0DdWmBxmv3mcZ0V0WB7MTa6KB0M9cq2lQv
3aGgvtJmhtH6hUuqQYLhvXs9HWu063bG42oe2qCCW+lFW/0eSY/IwOTAHua11hSGlI6z04AEb6i+
PurnKeJpEQTia+xnf2mwoWlAtItVQyODhZGO1pnmNNdZZWvXXORqZm/zzGG0eQxFnse09vK0xIun
R/1IHwg5Qdoy/P3ye5lH/4+TuEEb3S0YwrF8r63T8MbLv8O/zT+yDrm5zfUrDEK82liKx3R6POji
Wo9vZlhxn6h4lXK5SiIRLXbUsIjAmzeXXvzgHxXc1NP4BndpTDtkWr/ceG0aSOCYqOTPw/ipskp/
pA4/q9jCi/tuFNm4vz1LyWQtzTZ+DXgqavjeq2izDIf3zb1GF01yKV3W8h/JQOSjE7iW1soUz8hv
J3QQAs66up9Z3d+aUhxbx+fvPpPWq1xhd/llZTNNfO2TdgBmDwpR++mjno01r/KJxsQ0KVcmJHAB
lnjcVFu6btMH8XRZpH7vN0NEUHM68KRGDGXC2LWGl1+a+I1Xdz0rtKDgkKlc0bVOghEKsIps2eFa
Vq7dWDr6Mq5wCwvD5GNsx7CSyaDNEzHaR8czeaTF/g2GfkcX4C20V3g9vSNtVnbbECRP0/aD3tqF
7ep/TaA6MFvbXwfH+zj+qrBnTaQqx3S0/Wsn8l0hIaUHR8sjtzEd72KRwGHbK50tAz5XkYcwb8R2
HK33VULCNpisyd0zTea3/DI6eMXbpx0c4r3LDzfAmWW7xkCHUgdBepGvHSA6IxuTB1TH+dTK9S4J
VrJnaVuijLTQBBksI4tj28GlZ8yqUzT6UkM2beqoLmCCoYdIoKqKYkG6P1LHnXyOUIacJyl92m9c
PEGCuNJBrfhEu2tDy1pYadeNST4zDDrVO5pZIai/RffH9MNGXFZWbIJZq7nnwNXHjxifWP4kBPNh
Mh1lcuPtBCppQqoC9z7sfXWim1tjT3yO3EYsuh+a3jpLmnc1luWNLPbvyi5VKpzriW2UXteP04p/
OT+oL8T7cVf1P5NcahzHeHV3q7LGTeWCxkdciDmv69f46J0SfJqnWDW9+bzFm/fnL5ziaMBcTN56
caYj6TZXBSP3Y9lDHxQyUAyra8nw/u5md2XvTg3kYreXvE3quS2lb2DBMqTpua6vEq3srgIfeu7K
CtireRHxydt8m6xtSINn+v6zsPpOiha5yfvQ8LytcpXzPXoUBqlUOTtOZGvrxZtHziT7/cwRBoqc
JWHFz4k1t0L78Emd+vSZHZ+npnDPxmXaIHtxDaZDUDd91jYokuB8hgqU4QcPG7Bo6Nshhv5Pur2q
woJ/s2MX6DOXq5rTpH71v4Jm5ahTfnxh/pxE0WtD2VxyhWqWqFqPT/kGR3cYFxBYpz2tucrFavGN
LVqC7N43FzBFIMwpbWD67G8wiq6VLKr3dBDrpZsXfLYwQLtRcxBdS4Wvd7G04cvypZefjoOEdu7k
jAtTaoxv3U6gTbrlizyYrBaIWjQ7Uir/dVkDsGqdfk0uwFUeMvIrZH63P9+3AHCelWtH2rrcCyrf
BQU/tdHBBkWQtZ35lOApLUlRsZrI7h3wneYgmDAqHSBeavEKSu1gf7sliqK0stD2Lu99P5mMOne2
YqtGdSSdVBFe68Q6kS9MUZ6OYWmTn8CpYlNq2bIlU9PpINuB58jy4JpoBWP8Xi/gBFSh7007PuJl
OSztnJvEMnVmy483aqgt2aqfOjep7FAtfnicATiuEP+Yt1NUjNswHaV6csNaJfEx/Sf5xUW5A7kz
4FbFusC51peDfQqxejV+6ct8YXE5UTFfyoNamTb9FZf0Ft/lpQzUAbFEvvO0k+sdZ6fyegJHTY1k
69tXriV7KQZMMA/p3s4c+1S8bMikTNbHxrNAOKos9Sfm0ojPE4tysWoeQ71yn+U7p1zlXrC2aO0z
YHiuk6zoIIvu734KswQ99j75+8qNJNU/pPD646twZ78SqerT7dvXql2Yg/rC44gt18vFo8whKtTy
38fK9uM9uPym6oHNFG/sOa9sHRTbLJ+HX6XK60m7ZsWIVDLZeBqUGquImXWu5ZENBQrWXVAMa9yg
BEgs9+gNb7ScRS0WbZRSxgKUb6lNTMcqwG7lYLCKdusOfPkVqxYO48Ormtv/3O9RchUu3o2G9qbq
X7zXegGXzn5D1d3Ax5cbg9GOy7XelnJKCad4nOjFvz3eiUfzoIi2laI4OZeliivZeiWBz+f+JU0R
SnlQIu0tG9PbKHWuiRgMv92S16ayZx6Uj1QL6c4u7KuEMqh7+vQdb+dy/HsTLO47eXZhSI0k47El
bk4zkdhYlSE4IW7ahn54gLH7LjvvrsZ+thkrfVyUpyKjJ9ET1GtdnCpu4DhZM++ZMlD4gMTR+Gkf
iKcSemhse4nKa9zPlR2tKfo9ajSudWL49GsoOVVgg7WqCt1C1VgDD8/uSNxfzBdBgkRK9K25GSWu
ix0X3ModA7WrNvB7Dwg1u4Kd5yovawDb/oPU8Xiaqnu2n7Mn1tKj8lZzjFP24k8AtGDgHfcsjs6k
B8evL4dofuAyYAhsKmWKtywOS8M+tvK8b7vZnCrIjrMvpRggot6ZARVPv9w7WRm7cunO8oM3TyXX
m1b23HGZxo4wdJuLAgHkrJlhZ/OoFOYLGFct8HrN+d+lz/YnTpfZdz+MSmK15ICnuhHzoBCXWw5k
66gsQjry0Z58nIU6UC8QfIQSTkv5GHndwy/AjDBwdgwf/2XJ7NxUT5TTQrFdGFGCRlanK3WLghe0
0z/r+wT9Rb8/LU1CF7MtNiFtNVrFfhAu/YTIxQCe9+LkSe3AJ32WdEJh9Qja/iQYgC2KLpkfuwCO
55zbvPtVgAqXhLFX79h8GtN5YuaZERmm/cz8b2B95feiUc5FDsn0qqYXJQ7a8o5kmvi6NiGCm3Z+
EMd5qjtETmGhxn+6n8aw7wmUK66r7T+QVy9X59s5YtOAGk2bPBgJ72WiHEaJ3fP+X6/wbKzwhS//
dHCzsEoYV1ySbiDKzqgn37Gb2Dbkl2VGYl/SQqoQyVCCQSQ4phn689Twr6sAm/5btfRthdrtl6N5
KOqh5jQ3BjKq/tRSb3H+6v4dSrmvwlfM3MxBTXdic9E03Xa+fFFPTm6E2t8x/OjcvTvz6bEDCF4T
iTmwzE9K/rpK35/3cOVuLGxMOLYz6AMVa62Ymd08PBEVJ9z8u1OYbxNj99nfAiosY7WpuF4UlnVy
OVdKEhh432my5hbd3WK6mZIJ7Sjr96E+L+aeIMpIEcMoXAoQCPXe4Xkur2d/t7L62KOdoU75KB0+
dbN8foisE5SeGe7IHxxIVyBYNs4F4taxkWr+L+MblSQWdyrTo1Ju2j1UhOBg7usuhJenh97xoeOD
VUvB8cEA6lhqLKzlVHy9xNe5Gai0KaZDK+tk+49M7z14deP99KmUzmn1kUyOCYLWz3tkx1AHVD/O
Cl+ZOtMfyvBJUqql8LB8ePys/XQ3QBef1tfb/NP4XGdLgiNxUSU1Ws8S6+aVwn++k5nnCPx95q+d
h3EaZVkhU5/7cT/UCnN7T9hpbbfzEk7v6lFLzdP7+g0PZt1bz47T0vFcdTP9nIAyrXCF6oA+mylc
rK/jPWqrGaalHQEWqEqi5HonMNW/svh90bIrgO6BJWvmZt5Ez+UEpql/Og8jt+mGKbmKFKfe7oUi
5HNeGL96BGh/ukHU4dF+PY8KGr7Y2pF7mr5e4isD31CtXQ4hHxlwuhf23uKH2qp9/BDycujwy9AA
ac6z05KHSpYDwPeWRtLwqtp04KPlhbf204M3ptkX9OQBxS0xJTPyEJ8/+oyWoAelPPr5/KZh2k6U
tIkeVJbpe9W4t2D6rKbIjimoN/O5osvK+p3bTP3/Jx0tA5y0nsS5JdDasfs3QWRs3fuP0W1uszXJ
P4LcxgsG3MoMqd2Uvg/lf6Tlc7UE7kXrglUwIQRlet84UnTfL4wi0CmAVP/x51O1fS05gdkD47N9
+H0gS8OzDtjtNg9rYXXKmnvn89hcfyh1KdA0yD78BHmsV4syGloRsaN1xxqSkI81A1EhVOOxbPm0
adxulPRBrqeZ/s+v5CfPLCJsbq//aifLSvjNbV3enx0Ky8hUXBu2uXWMLRJwMWRRQ7tc/kdOV35c
PuXl+HesBeJsLmexaNU2g/tlayhO7nnVU3TUiGODBPSkpA7KEh+gHuNyjBSb+xVFO00u4v1E5ZQy
xVbX2+n0uH6EZHAPA9lkOwWsKdSzndeXR+7cFG2EC69zb3LBOIxz9SkVkI1V7dwc7wIgUOAMMx3c
xjHGclRq1Vnf9lZnAvvh1YAFebLfmUZhXc0dSv1VwM6wAY6AhdvYf00Hl/Hpn9LDwRtM/70bVKK0
RgY6z8CD4rWiP4D+XznCi1gahP+gItnNN+CY+d8QlJUf/zUcpgLWXQY9rL/v/zEQ5jebl1LMszhj
fiSa2cmd4xHHBrSky9B69KX3mD+JtxF5z31sm7jPQQzuPoBJc+6ZWou+dl7D+6vy/qHJcig//+Wi
05cNaXsQNRj4zqi9Rh8C4wkM+AoL1s92vOKHKWgGgj2U9vF5ln5ydZXLtw3f4m0ID+89/2VqKH+8
6QccDf2xv+QqYHaJU39t3/mvB69emZlYo+IjbXBu//dWXYeBtEGpIUlCeJkeQqaUneAAu08RXuBT
lYbf29PxV9jERgoEZfCrm23DuJazo7ImuEJcbdcdOwmSrRaj2WQ7Eq/foPNCfW8c/0kjXaBHJsv2
7fF7jL3MLvTX66UZj29mhwtZMxHIgRk0EsC3j2uRNj9Of8uI4skhQH7pPYKFWggamxq+BybtmRC8
v0Engxt6VUD3mgeu68wgjQxRRDfz3KdNcUgIV4lTMzGgwM1lI/NAw2Q0iv1pE1u1de6j0ICGc5sW
uYhbrmb5Vs2lAbkOZBQPehaBG23ZmOGVC5POxy5K2WCigmbpYWSSellWSWGIHrYkoRDGUoVrzaqC
r2xsipJtjOGn/yzqL6v5bQOmzqh+umwrbz6J9RAYwZfNyvq1/QEb4mLD08b7bUoBwRwVksulNHPs
CkMBbR4WjLetECIx4jvyWkD4/uulxOXWBTurbhT9XjwBWJ/WwRO/Pigw5r2AFxn5P08T0xdMyAfx
8E1ru2wfSKFtzetSv/bUzwuoFnTDswL8Slx1Mor3/Dfk5K23FUj3FWKkLJ9fmmr/6e0VR6vSfrKd
xG7VeKa4xpV3D+HCqdJ+U+do6QOmr4Ntov8IcQMPnPoslhnO5XLK8MLnyXWnh86m9fh1WKmgXq+t
/GGS1Dqc+sdEY4sMaLR1rxYKusS6ATdQ3XuAgZSjXvfZMIRaluO7soTcDjB4Oson+uh0Nui8ZHJT
S+XGcJuDwc277oau6n881vTXm4aWaimKGvQKjn9eZVP7A6JqNn8dyhTkb100B0hYrCXlci5TGgWx
Waj4K0qJ+w/9laGHHeYpxp2bVEyUruVcNVHK/JAVTdbAZHqC6wfY19pFP8ZKMcRedEBLIASyV1/k
5RycqZXv/9Tsx/n6Hw6kLbpPNzj3Gyx+l5UkWo9J74l7jIcgLIgtm2HZKb0Io93Nl0NzPZRTDGaQ
Hko5VGnsXSCaoP/3ue7QnwxaO9bHKhxQQ51jjFO1TBQUkE6BTa1S4LZdmKXKK7YYZbTicoFS8b66
i24qA+wx1Lt8MVtKIXFu+4Uc0ebr10t6r+cphuDVCVa9Vz853Hng2VTY+y0VBrdT5ZSPmCTUbwt2
qb1tazlKdyHxJoZNjjd1cv6p2fGvEWe6x5ANvI+s/PEcvOYn2YU98fe1f+/HiILK/5im8Ur6ULEK
Unl2Tkiiq2HuXC38j6T7Wk4sW9IA/ERE4M0tZuOtkBC6IYSQ8N7z9P2t6piac2a6SxKCtXNl/i6N
CzB5Tb5si1fTuujpfbBibrOsyhvRo3uQXhnchony82Mqnt+2nvJlWMAsK1/8m/6rkbEI3a4JIdiM
Cs+KxzflGvDPUN/rsgTfBfq1t/99CLx6e74fG9eBLtf40Hz5TePF5au6sxjoUVr9ZJpXmemp6P4t
d8gNHlLzmZNIO9FSGPmtY/wyJsSlCiwHT9vcV/XcOQh2yPbE2eTrWyyHF3AVUVM5M30vZBPsksTj
5UWmkoGmnep0hDEqAALtPqxMiI1ICvkVx8KbmkoUYgRjsXrVwapBmgM9wMaUzq8au75Mgkt194yw
M1tZ8JDsInWtXORQPkk+QD5MglBPQbZ+jFUL/zbQSpuQFHYr/HtKaTooy3+CbufNgU6VAKXJbXUt
UCrRwFJf0oN5Dg9wbgCqlCb3kWeTlG5BEXAs54xXMeuIW8lAWt0+6QIeuTqkYvmRrPq5CC7NuK+Y
PGvgVQifoS8jcyLoxfPtufhpNayleEGizpb8aTzS0eZUg05YmauQfSyEZvF/Ivg9tOnPBBbtYrAs
3YFO2fpVYadG5IOxKc9kdoWLj3LnakaovNnWO6iRfeg4jF9bhW1bNwHtjcOiWBBi94bxxIymb9YO
P3ND3fPBDYmy4kh+ll/j23i9DvDuLdVbZxoUjVk3P/7cXHdqXk9N9IRBRzbWFDKwXkYTcCG4Y/Ne
WFUWdndNfoENLu+HT8OsaLaEEh6jCddPrO5u3F3rbmA10G8F97yEnqWEd07uGs9kjSIt1gKRJA9V
/3LrRhd3t+rn7kCCP2CeRg+KsRUVXgwwc6ZkZlNFkxKV4Jha+dyMiFPjZficpgfxgeV9WsogafXn
1Unnyp4ra7cohziew2Xq7RYFmVc/UiXyX0c8nhyq74ATM7QdQGgTfSm43ayLHowdy86YFDanAKqd
txjjJBWmNneLTaStVDX6t8TvJTmLUg+0mn0jVfjUhSca8ngrT4xAN1sBAoT2ulcvuWpQa5iDBPUE
kZ7hBdCjvUweo8L8PUbJyvno/qAOTowTy9Yp8ZEglsxqnPq6obIIplTdOOw9hVjBWmPWpnr3nfMe
ahISlmtdct972MG5uslV5hdcBgIVoniK+gKnNVahbz7BQky0mUnkjT5QnIYNaiH35C4nSZlOsguW
tWK++NyQKLCwxXnsx/nC1aqyL5SNVCBSCsQhig4qE2vpymKz3Mx393jW59HWIqtllCajAUdCx0j1
P7UBlEe5CsjzNV4Qzd4DrJoa70e+sQOzHq3xkQGF0i0FdT+I6jjNn5pg19uquk3VHIbDo7FC3c1A
uHr+7WhORw7+OR21eAH59kbDRfEESWKMju+amvn5Zw7JfzjzBnpk1Nd7Iw05J5T6fWMOp7l5+tui
uE+Pqs/lZhYUGWeOH2pCsZojYTO5ihOZu/b1oNa+YdQz6IMABUgDl8ZoJd2+vLeSwzvmUXgkWi4y
fWdoQbbV3aG/C3hlqZDSEwU58tzZevbCRzhLTlqJxdf5KQcouIZ2nyaZVM8mwXnRuJ94U5UQKr7v
61j20axQOzMPyPLciRH64aeTo/uTcr+ePTZfLouDDJ8KTiDT1PKk0zg0b3bTOSeo/Ej3NT6FS9Vh
VqzOu9k5HW3j1Xj/8Hk71m8i6Jd1rw0L5+F2aMi8o8m3EpRbdPAI111Dycoe8XuAmEj74xdU0dLh
+a3hOxRPbfa5cm4sLlUVQIb/s35EAXsROBcXcdy7tavNMbPs6q9eIMuNSPPi7XfXBmO8hJaE4AHo
wqKsIU+JUUjJC+se8Bu5km95KDQWKukXm4KxVkqE9kdsc1MLieLf/iHfsu+qZPY9+7XxSkS/w0Se
vfnjK7+CiAuZT+gKln2nBeKeWzQ9ZIkL+zImU4OpWK+YQNxM8SqwjzIh+7CcsOwSEsnZ9oCGl/Wj
70sCyLWgGIpNJMGsZtz0mtwB/7gQYJFH3pP+GGQWzV2smrlWYkukWdUj6bBmspX0sr9cRKeYwXgQ
HkzjcXgYSpcxTY654ln2IP8PcnkiPCCA5s1e/1/yB4ng8HmU14sIfu5lx7/MS0LAzupKBS9hOcuy
jAfLnOPI+tJ638jSNmKuZ2E5a6wpq1ZN08jxics9s+QdlnE8dyD1x30D/pUap+WVjmagnbB03aW2
/ktaja40UNoYVcuGgu7Zoa2kCcTahbpho50XSP6+6FMH1Atj/z0NAEpRo1Y5l7/99Hrm32e+aOy7
u/bJr4MAifVO7TAtnZuWgUTe20t0BJ/QEP1aNUmHFnyTWhrSPrS7fIprZbZ/gxpUDHsfhJXGoABN
KKI828Vd9yaBIfgtJ6RYb4ffszi2WLQd5Szmc6WOyNUcCkLbLIXP2QYzztNEuSv1//tkbVjMjGsb
mKC20fI31XxNC5qvaPWzlkFwGlmM08xaC3Ifv+B5jm6icpkKHALHOyK3SHKQkMk6u7DAM1sAOTr1
yU3D+KWb/zZFFyxBSrUOvUsv+bHlweKDEgPJbj2vGgwn4JFFhZZo47vAfluXyAfU3QOHhWXEgtjU
2HTRZ8p8tRu48iZvKZKu3FpXVuuSeJ6Xd8Yvfm6iFaIQJoI/6wUKs1CcLt5QrMYaxuiwU6t8qSFr
yodIMFyULtNa8BCdGD7NlKB+9r/6urMDAIn5DtGQthbSLoW8VIljmOrzH/m1G1Smz9damOv6XrZe
gMKopYwVWuEK2pcRUnxaXKjEBj4zJYMD/MvVlaq7/wOIyoPhrRzHmmbd6uR3P92O/IPAP3b31blP
focU3Rb7YCZ2oqZJrRGipLWISH6jeCeZKlocG+KFp5r04vBYWrc305/xqVPaFOv1RG0V2XZxLc8p
Kn7nv/nxgvqWpvLGpEZ68JH/COlQhMuZz6d29O+O8wk6s69gEj6F1kLCkCFVhKK1i4Ua1bZ1gGFo
2XbkbpqUj8zGn0+GjO7yW1mg90Z4/kj0qZqVlh++uFBohN5hUzz+cSL9TGAuBj/TD7FP1QitXU33
oQr+f10bUvQ8tSFYNJAHaRiQKHC252sBpZyEsqABgnvAIFfuVOIUM9ct5K7gPWvnr/O7lAwBnFw4
j7rWtW8lXU2Uvl/RjNzS07DlPsoHcdXgevGw6XbzSGw4flYV9ZcjR53efgicxbUOeRzjTfxWTASS
QCu8TVpSLH3KdY0P4mZt56TtvYaOligwqgvhtNa26+cl7hWnL8tegsBs/+fWjEXZ96RtlEtG2p1N
GrIVNWGEtjCi+LN4FRjjA+/uS65xdEQx+X6urmVqdTGw/+Ikpuv+9j29Yu2Ov0k2JG20RpDcxE7P
A+khaLR4wRV1TT7yW+d8K/diOl+Wg/Oy22RjJ3CB/Z7LPwTzT8A/P3cfiv175M7k5y9HVMytOA//
AEih3huSEs9oZWfNtRovoLECUEEgvcoMggbDUwFyYLdxKUwqsUPbWOH/BiUkfrSRt8/9B4GA039o
q1AQ0Z/815Ix7QPkOvmCc/wToRHLbTxT7ezXgXwmW3PZnUk2Gut/+VWvTxORiUXjnexAw9w2n6d8
tZCrBhGk6nduxFIVu6ufy7qJx5ImfciPAcRMZFIZMNRIJLCtnYMrLSbv9L7UQikUFbhoiJnBAwz3
xrCTTOVJ4zBTcP/l8ZCZQMENFy0yFJGy9jFAQCsh49e8KV7BgxrlepKv63IvrLWEtwZ9QZ4ZbjlL
VUjcWwdiQcmmvc2QNl54fAhjW1YeWr7GpfeqTUMOTCtkJ/herUJ5X7OFZRS+572hTXGCiACEsYQb
YPUWG7A1jiBmUbaaGFJKuRGoY+rH75AodrcE4zTL2RtY3v/dHOxl6wK9/Ex/UUMsP7whe/I0xsCA
o+x+nmDEe9WAgW7MvCGRD7QfybZnTe0Kd+8g+XXvL1zKGbqx4lrjYuAB6UuefJYzM+2wJgcp5TuK
Of5GN8AvyTV0DAGIhFQSMvnK7RSvaegJhW5epkC5xwPYSV0zT5T0wrBjojs/V9e3YSlymwhu5Mz3
7s+5kcv+1YFMfmZJOiJB8oGuv4uxbfkRqRlxoPlq+bctlNOF5naUpxPv3cZ+icSMu+gfR7WyMmhI
C4cahw3Eo9Tslik9U3XDlJlPj6ujxP6vr9F838jMPnZpqsvS88pOmfhHmfmyJWSbBAEAH7zrqd6L
us5EkKvsz02MiS7f73gbT9KNIOX60jpiR2Da+J7QIGQH+hbMCxJqRd04uE9B6LkWeYzPI92ej7im
4kHcZZ9gZcXOqBBrhN9jM0OOXl/na7B94vM86CwMHa9OP0JMh8sJyYZ3C3GKXq19us6SBmzeAKfH
EK7e93zrnqw8j5UXoSrZn6Pzlnw1d6IMhutbsVD9hpSW52+LvmXj/lpIW/Iifz0g9t/243/EVUPd
0mpoH+UAqinxqbzFj+zkf2j42WjBiH4Db5wpwsf5j1G919zdd4V6Z467Ra48xHhPsln1/VkHvXRz
Pb/CempgOXNnnUfnUYpl7apWrWapljDEJnl6SMIRgBlwPy2yq0/IQUdmNU/4mUyjreeZroRXTa92
oF0Hj2EOKKtxp3bNsyR0BUQbcO8flmOoCYvymar6QxVjKypdxA5z1BxaQLwPVZiqHHgx/z6JwFXL
/5FH4I7bp3oFibm61PasGXDSa+PZJzEEWKZIzO9N3T+doiKfiEeYVGSNPsDeb0/xs9hmNafh1bB/
i6WxPBxsTh+/68JFZJDZ/c0X+Yz4KTyb5odzi3ZQm1BYwheCXEK3bFaNLZoJaQfxSIud6eUNP3C2
4aPrvd9b+O3v1Dbtm2SlQeKCuQnUXZFI09treoQoOoGvWHGZqhkwnRGtCVeKVCOHNPHu/suFT470
lYZinqhgIdlC4x0in9McugrQT/Rwy/8GMloThtfxglwmFuvf/iG9ibdLtpYWdlEz312pflIBBKDs
0KQe7sXb4/MUUw2SvEVmC3ooVY2A6VohZsC/el0mUxo7LyLjAZwSwpzty3wr9Bg0LWoae0fgReiN
x487BSylpQCaJghZHpX1qnHzfOtMTCtISr93rkKligVWzTDqs9Tw9CNU1WQ8p76vg40ohzDK001l
099VEaS1I6YK+CpAkPqN5ASN5i0FpFYb0h0bPi6i7h1uWXBeW7eOaK5vhNCKxnj1sJn0ccRcDTZN
M+dfshwvH0q76qPNxcaFIeZTVy4RaCeOybI2u2tyUU5A20Qq//MvmDZiMebw9bdhKwSUMUjj1KBe
34KgQ46JFicV5T7/NhzWFAr+4eJdfNHMe2hPOxkF8H9EmFdb2ZgdBhHiHGOmuT+UqLqBq5urK2as
zR+51naaGtO6hJSekEtaYLekgv+WzRQL8L7DCHcxsYI98u9ZoS6njAwiAIB+7Pewjpx2H2Bhtmiv
U/Uwk+EFYchGjUNlPU3ADYbrkXqQCuqAUHfR1I9xTBcZDIN/J7u041HDq84RaQXXsGrgM8j4rkXf
sTALyqOOKu/cXLXMMBfJGwJj3LLTlDLZmJeO9SPl90pa2A6E39g1DvPS7VE6ZLyIctLKvj2nPtPG
fhrU2WoImMt1HhZ2gJoPUYwcC5lV2VhjLWreIFMrfD7/wmaH+6YXc/6+cq8WrP0QJQUcHWHoyd5l
Cym/hCWzqWlhdP/SY90mRSEc6CagX5LRLrl2D4gkEAgokuhY3fsg8sVEzZLA49crBDbf6gmmGwgv
kT+TmhYsV47vqhBldSokWf4F18O9rJ/KrFqHfP0uC2sifU2quYF/sWpB6fYx2/K0jjq1uc3WIrto
FgWw+P1+zdbppn9zrlyQqI8ueJZk2P0KX4NTUuoa8MlK4l+nn8tPEsQTPr1PX3HHFi0CrWJX2nHX
wQkVatCBKgJ/0dbYGszqaDWTSB+kwIADQX2Hi+jOQGnb6Xbq2ZuPJiSvYDraDmAqyKt5i9VN5q9/
9HNcvymWZ9m1Sn1yLh2+bv0zwUnlvgtxAsl1KWkAkFnijN/0O7gCPQ7Hx8jK3EjucJobwsKG4Wu4
+qHLXo1J9btA98BZerGg2BIYuhsfsQOZwTJj3QaQwHNwryWnQgvQ3dC/0+frJ7trUghYXiT7xpLI
SjxbfAwnUgO7VilYR7x4S1muKz5udpQSk+bUiRJy8U+BQTVWeHJNpi0oge5KtZfPwIjDBuZhfJuM
anACf/Zvj/dC7zHe/ew+GdK6IVro8LaVrGgC8htqRL0iV75kMMrGjdti/c39KYmSUtoI64pLiID8
Of3cV7VrOrr8WJ9uFvB8zUgCIJQpOQdFzNZ++hrPR7BMur5tU/1+7Nu0zpBbgipdiW6KLvMy1tPF
7tXUvZGb1IJtfdk8FOZBJFRIduaanyAFSNVBkErq6w2Gd7Jtu+/y8Rh6ORpDM26yUD7ilsQqTlOa
SWqumKQ8eHuBEf0YAZPYud0ihFc7ajm1WAcZdEWDK1jrypgIUAXpPMh+7s1Tm4z96f/QyfhlGAKa
+a9c0dkS2NTTddHHaMRZSnZwwxpYM9Zzl4Hp6Qxe40DicWCC+mqcepUgZqMWqji5LFhP0qOTdL9J
HzhgiF3XcrVMcKjxR6V5XAxaMe2IjiwTdr+P0o/icDXezLQRvHGS8Lq0KlzfYwQT8IK16GktCDFO
hG0P02eQBwdyMDaVCvmLcHJmbIslbNbQMMbaqsf9h6/O9/Nt8QY0Odq8TOANcsOFmfHEznwehP1a
bheGbTEqUAir6eoc8SBpDvDf7D7yKhO16/sKKf5rdFYNDYqF6CGOBR055Db9lzhhbVtftAsCmwg1
EFkXSR+Mu/semhkJtUV3fhLE5ven0tqudajeqrFK/OHYHT9TvFvo9ZPOloMpR0zys66lSXYO/9Qq
xwhKiqsha3e93w+2STbWfEX8hyczZMV4kCkMNK4v4o5HxMDg70NYAZRg81zr7IPlrXIqg8ZQjZ/b
170q5pO1bKqrDwjqxYZIgcm3l+PnZgQtaCLigzlvq4x3+xSDWMpZ2jdTmqLZs5/9om2HlR4ypfO6
rZ9XqVbVFzHieDlyalkAfQe0kUfAFaZfyi0h/lxO14Y+Lt65LZteXrJjXWfrGDTamR64X4pYPyWc
WkPfk0W0Kkf1Vd01X2hlO7qVQ661F8ftyGte3N0iBOCQQe4Z552CDh5am4d3s7i+lK7wNXKRgACf
fpYf6JaDoLxLVelIfjVv11qWiJ5y0CMa9GhA1NQQehm0x3Odk8QaSS9wtxgyv+KloYko4Wa6PaPI
7lYr2J0rcJaZO5AAq0QYv/x91Xfzuy7THToxnOafz7J8smxbpGbVLaKSUBaENVS5Ya4ujEcYwiZd
jCWa81xjGXj8UobW/FG6iJhcz67lpK25qcarwkCqnclX7n1VAV/Q9Lz1qH35kZBupirRM3f2Kj1o
0wvN8zU8qvFBrBkGd7TU9mPHI0BsgtGkm98279myuYlRyMwD5Lnmgm6gmtU0RYl9ixlrMsGz1XgD
lkaYmmY2lC23cLqcOX0tGMSJqGnxzG6cVb9rrBEWryz4hqStueuDQNdlUFqB3HofwoDCyCZwRjPM
sRI0LMkMXjeaXCPH5qwVDVJoJ1TnGQ/ySiVnbqukKev45cwqgnShlx/NN/z8zQ4PcSj7qZumsOxk
7y2qe/9erMlnhudF9gxwSZM9DLrDlvfotY8KYy7mPGD7zYvyZ/12aa+a8ZbUmGpoy8gC8WXGdG1r
3FxtcE7XL6sqfHj8eFYfh9YyXj52H1/J1qHzANVvS6/KonJtep0rk5Z5Eu8SrYcJqQyDfMYZLeWA
PrNVMydovS7ISuIVS7AvvQg42PM85yswb+eko3Uuupwqqf6iY7/9R6b6aFzLjwrfdXfCbmgMliVU
zcmRhs6E5IhYOTvdi0QC9n8kVcN+otSI1Qu9TN1l9SPh+sylfH/no+91p0eZkhlddsiD+5dCt5gZ
CaIlkGstcDtbWs5JgyzxMc65Z2FVwou7Lgyh3Iu+Rpae7dnAhN/IKaCX1kIOb0M7UsOmGyEChIss
H+dJKTU+1rgxXNyJ8uLzsoOASlRsbPns7ZxEyr/Mt0I233AdEE9ZdgjJrsFPjVF8hSaOckJGquf+
xgbi0/Q2Xc5L269ze9XNE1p34o5gJ9+KY4DGN/hz2VOW4+Nu5ErL9hqCZ0cDSO5XD/kdQv7dOLka
CcfC9c13UCgV7OK8XRvS7fy2wLojvO77+E0ot8hUyIqu7qou+GzflTlhmDRWWnBlVYoOedtccJQb
XnPeb4Eb14ZBfD0ly/zX7L7Mbj9gLgTBUuSO30jruYkC2xvWgRmN58vSYhgS29gMhkHohpBFJQxf
rdNsPy8WtLMWg83ZXR7F+0NsdDfvVhmAEVdDwogf0w/p0c3mK4FKbKiPljwKy0i6T8LffgGI5ROM
1lF2Kt9p7J7GO+5pdOGsLjeLDSQGBBMPs09n1xYAPMgO0oMF0eOlrL6n24D/l4XHPuECE3F5yZky
MLX7KTDMjaXynD0+uJDQh7wDlJ2rewGW+/eVF/Fyuz9Kd5636FR7dsNRVpzbxxePaEJK3teOYw8D
UbxML7r9bEle5lLgpyi7OD+FNUVCMQuC/HzDxqG71WG2joP4R+zzmu4fC6X1nLAt9pNIlh/AnOz9
O+1Ia8y9n0j0V91yJqyJuR4QGGj6+7+Q1geL97FEuqVfxPPJk+RB1PbLr3ANS+fWRib683k7q3h/
8n0EiCFov14QyXzVpTx/VozlWuwk2DNfBa1lTwPrtI1Pc7/qI/JEpleOVJFK31CS/53YYntuiJG5
JcnRTdmpYJ+pucry7ZQjMnnPtbzfk0xfQYanEkbbTGSEo75wnWS3vYcDTu/wBRVcTg1p8CH/OflN
dvCx29EHv8lymvzyZUhPw/Du8/lkMuHHahZmq190HOGpCykxk6Q+r9jzMw4X2wh9OKJv3JOKbXi8
TkT3y13NHf3Ktha3vvuOgNrXqSGi/YAHFNYu//m67XWhCoENz1Np8g2e3FsGrWrk3J3K+iP3gSjc
fLr3DdaDj31Nxb9EsEpfXpCQx6b4dolVA3T1kEcMzSRUIV1ppoZBjTl2Fad6GDmA7fTPjXMvJlUd
vYTIOhf14OyqvYzdEDDRTXVRuQzuraTidJE/tarEyjP9HdsCoPmLruh9XS4w82UlqUHxqu+xr13x
DRz+Fx+A/kq8g1zZ0E068ouZR+B13tjz7JsrHhpXHb/L0t+7EPOisZd/QRcxgOxqwbLv8ym3Qw57
f20uqu5RkpyHj3bbNPawV4h7vUQ0EMqOdIQKKNMNtoUWaKJBQCtBDryQp+aj52Ol0Ym1qNLvTUmB
19a5BYYqirAfxFozW91L8Xpn0Uiyf7/fy++xukIkXgqdGWn7hG7YG1W2Kqhz+VQgGHV0eKUPF7NV
JfGPXFPDyHohQ7tzMSdy/TkYHaoK72rM0hamFUL1WbhfZo4/DONQle/enBTt8KCIDEwCseLUwGCb
AwhzUeyvWHcFFnGwJGsHAY22RzXCnoV0f7Yq9oNXJLh1vu/ch/PvkO7+sk5V7/5jS2USBy6W2R4u
EVafF3HjeTxWR0Yhc/7yg1Gsitkpn3h13tblTeVV0X19WaOj+5EmtY3+2BaXxfa52iaSSgp+dwGx
lLWwn1LfMXjrSvpv3nyUz2FcKMcr00WZ7rSe6ldlvVAVx34KIbmaKtoao0zxTVxN1jhYaL3ejrap
0IYaoeih+U/jtT8YOuGSoC/exNpsX7EvR1oidRUrbvX2w4rj09aQFVrJNi1E7k0W9b0sPhx2KmsI
+Vv5iIvQx4rCSUt1FH7+az6YzhuQ67/r92qGX+y/mtMzlhlpVDl7iWsrBMJel20HHmUUz9bnqJD1
gFB2XXvUC837+yp6eUsqJMchhRbGNgg/4yWqOPyPTVq147q4gz/UsJcvERjb3yC2puYfrjvJfxum
lgMsFOUdRSRWEF2KRSosWQACtEaWJuvli9YC9hrVfK9PiGfB9GxgvgsOwwUc+TAf1jcVIYG+5qUp
wzeeG6lhajxnYPy+jRfvgQ93vmPDXRv6wK3QcvIgA/Mu22T9EkEta5MGyJl0nYHnHa2pvyduXrWp
UrmLdSkmG+sssLgWC7uTP/Ptr23DDdo7tJqvSO9wKickYDYSlVOVUrPsNoZY0nPUZZKLmrV4Tqad
QWzwQevCouXZXn+Q/FqCqvX1zufF7IbRMf43B7WbRhi7PRK8ECtQltCQMt5fMjzHZXiefI00A7zn
h9ysPg1bmm10U1lrlnKKdEXFu4oZ0/XmS+Ds9vLrMXqBpltghfxXLDo2J/JGM34liojaBQK+tsvl
EZm8ug8PzLnibOCyF/WkrLiJbLu57I75R/CbX4YLjtFNUTp1tpxrS6sVnc27EU3zf6b+ymk0GS8b
B/L4fONfsBUTK7tHqqXPiI4eAnL2H9IXmzZe0Rcx7dgGJlRM5HRxgrxJRVMN443NGNMmd6QQQeoy
oydMCAJVXHrrl7VFj/+o1U4EFA8V1nK4raxPlzddSMswL3xcI/djVbG240WZIBlVJqxhbbgrm6tY
CZqT6D6etx+1czs3wmirB/mvr+H8faKt+JI5Vd1O4wNgjeXURyRBlozCTF7K9pKHYnqcpNYbnem3
eBXfJyD4t8z01F3YvZArTbLFWKaSDYe8JF7nMzDu+Trt6PE74IXZ4tf1IwSM8414Yn9UgrAfVVJu
J6h9qFdCZRAfsv4Gy+5z5dTP0tpXpIVmkKPTDcFREuRr/PGfj885X6DlwIsxMSRMNcvdHYssh7Cf
D0WrNUCOUpGS9yFlxN1TPATTb3wQFhqtRQO7Zui2MdlCP8o8ZOiHc0OJeUiRk+Dr6HJFNvquipAs
5U6qHyvmNiGSPr1DiRrMJWA7JB79J573lykfBpIvRU4n+9mqWBZK6LxQfzs6KuLHUgyKbJKMLxff
DS9Ts1Kr1Ow/R05r2o6GVP0U3O5PyyjwYO6XM9+TslhlXazMBL0Qc50bSf979DTOPxL1ZD/+UQil
qAzKMCg8+4kuszwFUDQ7VHfVj8unfMPBFYyT0f5oSe2oghTCxudsk59h88KDCzxfcqG2U0Pdzz8K
MokoEMaVYNZktlLP7x1LFCw9Ys0KeQviVnVF2UpqlqvjVEA8VEPV7LsStRy5gqs+wfXfJNXGMXKF
peoysgG0Yk+4Z97lFJY1UOpeiA3iSA89fqIXCFtILQfYa0yDxzUJvWTIYsYEu+RaxkODsLCOnkvf
uAgbKLR2P6RVq6qfkyA9aseaRvRDZdO+suZy3Y6sAAogoO9z8DqYN4Oatnacpjs6WTn5fstROtDh
WzwGAFdwL5P99PJJdNEObsZMDxSnjRCj+HsTMTJ6zawJ47i34OOXNVL7xLA4YlnFNA0Wv/fRppob
xoI1VBRkFf8kYSHBQpYZUrt6M7zsRFA4mhIWusNluOt2RJTeux19j5gTF/zg2FTKX2PQJ+UkFYj6
BgQM8gyqmIEa7tkL5v2uH2uQP9Z0wRy5ABq9JzO5lZuH8uJ32dWFdcSPRwepTfEcvuXynl7oIOjl
mraRmIWdMp1PeRyrPuvp5qpxreUsEHIBIHNEfZFJ4rR1PIQ8KB4RAcuiOSVvH7FANItVDZDWhb5x
MEWK6Y/JYNE7frC+uT/+5TURwFoVPH+3HS3fF+6zieaNnji374fdeVbIdN2gomv377Dv+qU35wgI
q4joen/3faqqWs7dBKe4euC/gE+W1mVG1/dHE/tcfbb3pV/AcSlXKpSWjX3VnCM7Lldcvr+AiIPN
NNsjoT/vjTGlTZIvoHh+n3iL78XHuRSzc8uapxUCY0lZwpdY2g92w1N9xdNVCBFk1+9JrrxG0EyC
X4r63R6z64cmQ3pHd7cRH7XPRIv6dgRHcRscG7bXDqWBECCzw3CkHAsd0Ijh9ZCrHf+2IQa+8CbX
mKjxFoqYiuPiJEp3Y5FsCrk19FwiinelRkl51kRVKAuQlRM36grYbq/X/w5iBEe41fZT9mguQLiu
tqa5H2ntx07SwfbAbJv+O1yMcKXx/GPRin/R7hZaUJpkR1cqZzRXtC0dQ0TBSUzbXP5NaJ7bn/Sr
4TlOAG8NFK9uckBz+2aw0I9sxY+KCDDHBPZFxduOzDem0xymV5JIiAQgEYPyBv8k3S41gobFQVdy
639AIoxB7fADCqhJiBgLQO2e3LpuAjUuW4ZfylKVq7Cemrs08B7nEIIw8E+wpa8xvDQ5ULTZcnPS
KOV5DHHSGFK21My/OFYj1Xma661s6E51daUsf+tplizTlB8v7R4RRS3VdsHaZq5x1WEVC5I1fyQd
AFKxtmBWT74y5A8EiD0QuUcK8nqj1jR0eBR/8xX7d2L1/EB5AvID2E7RvZ8jMhC9nK/SuP7b11gV
FGtdxOmn7F8xmkIPM8Q+/O5anTwWYtEWNw9hDHkWi+rVGsm6SXI5zVfyA+j8e2xYI1cf5Ag8c3K0
RfYpB0AZfIvY9Np6zVsML63v2qFO4BEI/tWNZa7PJvncSSYs88qCm1MzRSirqxO7Y3409ymOr16s
xs4+C6cEQW7SIzxDRIy1jLvJwLkwQrEtw73N7kGfn7638p1rMDkzV+MO/50wA+OzGevFQpiq/CGc
qp+JSsl3zkiTmfqeqdNddAB8apFK6O3VtlI5YvgywwtGZIbxj80mnUkHVh6Azzqxk+PXgzkvp/6Z
1XTz8PpFciD8vU6fJnGLPI7jKAX3qIOB2+epITChnGeGCe/FeRpv2qgYyW6OzIHN1N+lMym+Gnla
pm1U6NkKAD901uVudZPle120cvMtTjJKvFl5X/bEJv1uGnd9RugFgLvf+a/Cm5R4ux7i8sIDw8WE
UEqM1kL6Vb5Dbx/8PuuaLqe7rqbHy+KnqcV9Ry8lUgYGZ5e9xYpQKyvkhGkJWj10H7bJZUswlFSU
qTEcKGUbzQg8uRNijqx+7egk38MCsV192zn09HWRuC9LM4g9U6PV265LhV4xq1QfBPHjxOBcTmmn
6tvWOVpK1ixMkcGPi+ln2bSwLEHfsAh7GXQw8T/EkteDRFGl7ar2n9JS/9F9GDp4mrDTEGcR9gOa
fr+F4AkABL1keqzu2LnK4Z1GDHngyNnbA+XrYW5RPVtQ30QDC6AjzKtcf7ftRGdfyjQL/DRl29NJ
LGkpH9itZUjQ08Qcfsx3mgtD86tHDpDJQrbzpq8ojMX6VKXK0fuxrSAog4MCNsTz5bwxGz9/UdyA
J+IDK+e+7eoIq5Qy7qf14PgRBMh0ApEssOIOvPb9TbEUfiTyzE2Xqzu5aZtSzznh2dIMMiUNCdEC
sYQZxfREoLWrZQfqorvaCTfLpzuMRMB6C2KBAIRaJxqCwFkgcfbeJMc91tK0QHyyNFjQgDv+OpUK
5BDNgHOtFtMW+XuBzpAm26MhaEFqdu3Fl453nBqjiitbkcG79xALndFMQvbVJKKE1GxPap1cC4so
1DIKHZMzvRZRDDf9w/EC6Jxwgls3RDewUzDZEQ0WuptemoZp03hU78Nn66w7L+Zsr3URjm9fue+k
7sAFyNp1ahWeUawQNrSHYSk9sK4jbChaXCoWBr6lPh0dV2A5XNOTqn0eyfK+4zaFub+EyL5asGBk
cG3eL3QOurQilL+2ba8bJptm/ONFYEmi4qcb1kPYyOXzTDACg7UIl+mTZmJZPP6VCSgXLQjZI5Rj
FVCHpYrb3CgybPuH5VLUks8yx5GajqQXyJFZmgqzogx6Phz3YqY3GVhR0IEgufTEanfSMoPqyY5+
LhBMqybl3PnR8i55x/zhhdGGPQyp6RFCTHFL9IwLSvBVMJzwFXl6Ax/tyrveW2/agmR8oiA6mB28
0RlAmmWCYo92iaAt75Hxt10AiiwpSQzhvKpYxiLsQrxF83JDUlUkV5YO7Z3VWrWcZWzMZv5aPEJl
8wE80uV7fijZIrb88E1YcjTASbuG9y29oeOSCU4CsTwK4epd6DimbxjoH4o6dXdwuJImECauiGQI
Ffx7t7wol2skD4ccZrEVgDB591Qkv/SUk1SXbEoN9j6kxrd+elc/aQhNAfvHR+5+1KG04vlbQ8/D
SfLmROXgnJPr3zq+rkyeE6aWxWdaPOA1X3RLx5a7DrB2URgkNhKt43ET7aadTT1IxtqP40XjH+Rb
v1twSr4wSqR06Zvs9zr2klbhATndKsmdmL7sA9q5zyeq2bSClEqnKpvtvjcpaJ5PJ2Gzt019khNp
sX4uO4/1o75eF4qZ7aNUyMePxds53Uxn4k9KEKKknAj+Wza6LbaNVfz8ns6/KrHNtXuyzxKpPXnc
60tH53X+XSSby9OytIqvovPr1d6ZfpK75+B8zyK5t7F+Zvl+Pv9ss2mcfSeRW9dj513nBo5Zx/M2
LRQqmxsmO76qnG2NOGXRnb/XWN5OCyc9d2lmQfO3F9Mbu/bDB7E/sLZebKmc31g4T5mfwmE9XBDN
nVfrn0XywliYBqUVtoPtel2dZI4a08ypvy/EW9fYw3SZOCcanslgUxJRF+sUtpZYvbqplJ40Mf9N
PK9/l/mzeWO6oo2cTx6jTfJcX211WKvucpKjhTwVmodcFmyVaU9Sx1Z8/3WI7RunJcBDvsfpkMdc
Msw0t1cLoAwey1d/dw5neiuLUkz4wyLaSYqcdJsYHVe66WSSAktQ49nlkZZ7+4z3s/ve0sLXC5Zt
ny/Gl9dB9rZtLS+t/Mv1lFp6kgsepMvOwLVYl46xZjZDnpGA01HTLNY3Wrdz+Zl9lR+WH27BZmJy
k7tJfak+5tyjy3Fiv2p605N36H0mE8IqJjf+fEDB/fUozSdz1gqLBqgYJvnibSekKyUOtVBeLrft
6ykbhZ+92llFc49Wsd99XBd+wa9Mov2EpOfASjnK73sL+ec/53vYob4Qpi9TmQJpvoQx7Ofvheyq
lr5u2ttYoRLLkBS8onsS4PYx4TSHTshn2JxHp4Qkztz1Kx4nZEtx2xX0QMdjcT+/t++e5cuGU/X+
XljnP8Mzc5cF9Fh+n46x2u5cKzx3leWSJCT1KucvttTuNp1N7lm8fC5ep8EmZhXOff4fTee13DiS
RNEvQgRQ8K+i96RI2ReEpJaAgrcF8/V7MBH7sNMzvd0UYaoq8+Y1y6IB1umxa24A4CQmZMN40QSy
GE/9DKTTJX6Js8xUhYA4nWKAfTez3GIarS1EtVGOWLsWgI9HFnhHKxUt+544to4xoFOuY1bK/A6k
6miNbFQNDsmOWoYxCWeTtZVp9zEEDn+9Uecu1o5t6zHF8rfCkOlGb7HWduNLhMOWkZjfZm0gSzGG
YxRYwIBNyFzDCBeWzasTpt99jT9G7dRnWRCU0WkVlUK0DbKUOTgnXeR0/cbzuWqrJmxC8zeylw/b
lL915i7GUty8FqvszJHPbcQosG6uXs2YghCBPM4uFqElft5/ug5m5yKEUJ7giakO7WyUWX0HNIdx
MyxzStEYyw36Yitb9izbpmQIevgoBVxa99eyfO7Zh66Yo093lUF4s262d0iStVcuYQJJsqbHXZQc
DYdmeTwLauWgoLTI934DVBRbP2jdQuza5IU5kjfhT3bFzgymNR8QtWvP+uc6h+SR+NscRlrKZNsC
wUzJB/gr7R9JgUvx5Lbvqt17pDZ5LxiQxACY7heAshk8D+E/XmpNnRBVWrjry39DtNOy/WTuXWIi
SKbgZeTfivHuDOj66H766Y0LsBOips7l8FLoZ340V6X1uyBb28RRcxowBp5W9l/vkB9lzfpNGBJF
dqvMlyjkQAfWUi9ZunMg9jD2K+KtEs7CBw3B4QKLx3K20ly5FoFGU0+ZuFEYz43nJtlV3XfEdJRj
xFlF5tms3/P4hS1XiBMG/Y6xH0EzqqMh1jmGTd6lB93y4YLb1W4UD1scWei2/zK67xE2XiA/1so2
XsuGrLOJBpdKVf+GmMCe15hf3dxOd0sFFYTtzbv18sMhHSpbNwVCvyNEz/ZgFXv+/Fjep2vhfkSg
KDpupUDNzntW/OOm88hij3n6KS1fLGyx3ceNBj/eW8mdR96ZKNc8nMb4lGtWrYX1GNNdU3853c98
fDgtBXPCSHp2e7Ko2GumRHiz1AyP1Fvt/YUh6uIDJU5SYlKK/yzUx0M/94mSgfiwz5NXyz3V2BMw
sKK79nZ++S/GUCqiwsHxL4VSw1+hhcqnjRJ/ikkok0MegmDLnrdoKHV8lK5+NO+XVcRnNnI1hTfe
iYA8L2NvFAc+P+oxoLjnQE7dNcMuKt5QCEgDYwpx4UHwDqjw7vKFxD3oY8peTuA9k9Vq/JyabVrv
OlDp4Ze3MGm/cwikjvxNgtfGueIEYLzk/a8ZfahmE5OTPG7K8DWOjrL/4J9JgWRh3f83HlGhxal4
cbpXHyGbZ+rz3RK4ONpLGHic67ySM9UGnYx1mK+wD9644VKD9XqW40O1pzw6x8lF9tvc/ZgK0nr5
aIgwH3rzW8F3intYHhWNJnauFL/edGogeYxbJzjqgo57o/xVVu5s81wHz+yaEsA3uvTFMPuVSP/s
8agJ9gkOPDCWzcSxlopH2T5X2LNXhJ/jM4rNKe33bXCuSc3UWF9zEbysQqxledD7pQaVH6DA4uWQ
YluEb26xi5yTn7zE5UdkPnfFjxC3RNIZ2wnNt6WDEqU3XlS01SjO0SXRu5riWkMfDKc9Z7BdbGPH
45OfnOI4JF+W+QhEu/EFNgZRu609FnzmPOYiKzMm2Cmwk1v3reqSn5bt0fgarV3efvrlc1rBajpY
eItUHO4r9rkp3sj6TZgvLBY2IAA0c1qzhNn/GHxzbWwARvEx74JueRPOIQcihGUFQ79ashPq0wa1
w3z76jPBUeOX9QdfHW0PzRfKkjY+29ZV9Pm8sdT52j1o6AWSLwn/1tf8RSYyPImZGobE+ujvylxr
fCdxb8URC11E0uwZaUgMlkUIGfYC1k45R4gJeXWiK+ZwD6YtNY4VX2sQR0AIUJWYbOFdl14VItUq
xHKk3xS9CV3dZK7Oiul28rWjs47KD2d6MWJnP/q/EXvMAJNP761DVslDaqcvQx9ijUmRhzps3tlE
/+CIyXu1jGEuzv/rDGTWuat/6Hn26Xvpv6QjG2UMpmNZ6sBvGBlL49TmPUdkXF/z2sS3qUzPoRZS
o0bvg5eycyfILTrlnjT2X+nkq1zSRcH/doLxW0g0kQr5PjQBF5C+9j9N6jMHTaXoFf4WDm8PQuTA
RnvcLWuOyST4swElhmBZdC1ITkzgXm2/9ymQDqkB/pTQY9raomzyidK0w+sHu4MkeYx5tddN9dVW
3iarWaYCVh1E89omi1sbnjQfS7Hhn5Hg9D4hI4mwX1G/VXedq0ZbUL4OBsMjhlOBw1nGEaHRv43e
k7Q/Tc5t3pjQCNDGKIRaxrOiSra5jrTrlwWV5IShgscb3/mAeR7qsggQF6Ciblf+JI/+oM4e0UUt
PrLj0U1+tZiKyYHrXvXokuhWKnNVuRx4dG2W4tdyRVk9eSeX+1dh3oUzODem0eCZO7BopoTxBj9P
z42NbaQfBa+12V/xQDOdiUvEZDDLAFliqWGK0CI9R7CHqpvMyzZ7bRgWe14GMH3OJ1jC4W/bvjig
auV7hwoqLT7ma9IPFtM7hl+lsp56RqFxd84l0qeC86IgpCJ25wUy3wbp/kiA8b6Hq6EwH2UtFOBt
hvxHYbQydCzUDYR3QXqeF44m+4unvfrITeoq2odwiBMLm+GMn6mhbYbX2PgUpSG74r1Kn3nWT/x5
yZmW6dXKcIcnoVGpEiXBw1MDoHW50UO20X+VrfNyTgdVPSq+tdEABMibr2LG4qizYPuk7HyBuQ9j
0D/urVa8qS7caa6khK6OMVKcctaVMAzt0BzBdWLF7wRYcuEz+XNnlxWiTqJil4b12YqYXugN+1RE
ulWUHEa2n7k0kSNDbEUrWWLumvnnKBm2udoHgGVzTzMYnM1JvHWiadHJmaPEt0GhlFUEsxsOlSn3
2WwruMvaLUu1TxUG+OXhR8AWaw/DvRLiz6RedFPmfWG5nH9OBa24YsNULyVmRkMVr9ny2uo9029+
IEkQaWB/MekV2iLSaF4cfR2NABxxYcFk197USCHQT+XBCbx9bpZbjOqbIn0OGvFil0yT/QzgR9wT
Ntp5SYU5LGh0Yzo3mQO9TmBWOcziB48iog1eBn8AmRDYWd3MAn5oHm6dtjmNBDVRMmNLgQdcZBLD
pB/NrgK4A6I2JDZxPvphD12j7n4oLQL/ndgJwvKpsNK3bBKXEiZ7wFq0dPMUSiaHUvBahxlYSGBi
k2fr3/VpjD5LgTdwRnBK9qxLBmMuE5oCexVushk57Ak5DJHaXzehx65WLlyxnJhnOXyRoGsdXhPr
S/nkoSbq7NawHEws9FsWGemN4AZtgA1hUy9z4W50LqqlcfHbzH9CKiWL9owkX5UjTEswUxE4eE6i
tIn7h07xYgfqopo4hNOYY0llkVUUxt9+XEEaiuqV0MZXc6BfMm3t7uss3D7CmQhXlVnhMr1odrnV
WQI5uRz0RBJGbwkQkFrYJtlgSj4yaawcwCfgYlTJsggXPoIEGgAiBFitqCMTXHRqPPC94WXKGTYk
wjiIoTzVbODKITatnhafaRRdIq7W+527x95jHRfNOmeC1LbvOS8SJ6c1hRsjfC0KjyqdGTr6MkVl
nLjvvjWsWxDtYGbEB3e+KdsIigFKjxTbwTb/G9BpSrfa9CVDWW/Yj02aYCyjHlmHlIpHK1hPxuhR
JzYAVjPI0rkJfWHT/CudER3BAAGIw2QDuFkHIfZqhffiC3r3zhQ0PS0SnDHDIsH7nnxvF8K7cGrU
D/0t1UBtMmT0ABB5RGKaFP88gTP1pu9frWpjKQ7O2DhFhf/lmtBwMp26ldpBpfhIiINtg1EP7tsQ
0bWOmL0TfQCIFvSEjiE6UAEjOcAWI8CsxjJ5d1Z9gf9Fr3/TrY1okawqf6urRUdgtoP/186LzYMR
NbeAH9w32S1hvwGAefYzi4AIDM76d4M06oCvrcV4yGo0ST7HIrlpFb/XTz9pAgcvh44BKSgDH3TG
bymhR5Tdip2Y69RYtYbktal5fY3mpQZYoIrv3Gzd29M+Gjxs7TDyYUBsTea7dGmjyrPpn7XxkhQX
WVyC8VzqJxEfu3avMTq117q4BpAFXdRmnJadGE4qxYyw7LeBAwOthO3656Vw5lqqJhI1uumncwmP
RpASlUvXJRKd7Z0jcWzuCXoCCtUZG5M2uyzHUYh2j8hEke2D5hUjwcHbZaqmj5jwjffWhnYzI23V
tZQR083gVOIQMKSxFzZKemSvHNfsTWZQP2ozuMdlsGmUDzUyfu9a2mxekqHLWBwk2rYNAoRdT7xh
Sa81SW3laqSL/eXNnl7aVmR+HIJuF94M7DamC8Kb9A8UCMenrTac8yZc9CmHpSU3Bj1CXBBr5bKE
AxsMmdw9ZsIORZCfdai3r5HxCiQZTdNO2hg8JSRjkZGBrpCkvtK7tUawqES+7riXgTFuUqAeSa0g
YgRo5q0T/XGk9Dfsf2NApAsBDW3yqbcvkzXvQ4eBuV0zMs1Q6cnltFXSenYKY2dzZHTqbMhbMkDx
FYchYGhi09EMn7q5Kdk7OEoD8WixbtXiHEoZB5UFtZyDSvfEmnrUGiGEG7Th1a7mbzp7dgfFKq97
mBPXOCB3AVRrPqcdMray+Mri6CMXzQKjFdc95nqz6SPsRhrtuRbQ3ZDXpJW4Rx8eUHdbyQ0k3qOc
5oKSRshPGvAk5zSyuOfHINHKOAhwnms6s/kzy6Rb2mQ4KjRTHbZJZqufcLtLLIb4VCpal20LALPM
1EhqyMzm6hsQswGYKmoMlXB9otw0Y7I0adCgxhYGRhJ0AE0S/8Q2fOFbGywHqliqWTMmRjevL22L
HujVbPpHXDAgbgLyH0JUKnX+yA0dGXIvDn6orQar3oOym1r0a3jTc+n466LzXpOm3U+DWoya85u5
7SOWgqQPLJREeXPLZmuZ9j6KZryuFfnCaC5NO8EowwMgmsD6x9z6QA7ftH59Mrv2t01fQ7HIFGra
dKtV8skfuyVFoyBRpreOmQ+kar9F9afe/aUtVCgK7x71YAytev6WgiSbydJOM2zX9O6zBGIXXDRp
SIE1rtEbBz1bPatyruxbzTnYer3yOEn0jrFWcvJ68YQdnV4RhtXitUMv7+PZ100jrtpvY/I2ZZSM
zW/iQgf3OQHGS5vqe6WrZToeHF4oQz97Ui75pXNgqLsORd++HobVfyeiVMiGF56CTyUattaf/8pm
qOTzM68tguSHchELezm3ZlWPb9KAHt/cJ11wHEy27hgnjiHHlj9CF1N327owflBvmRpSRJXDY07P
AXMYSBwq4WxEaof1hyLIFL3Tf3AJX9HUqrU5clV6vPfmaQ4jZ6+irLaL/VxlCMqg3IpWhtpSe8wN
Nrdk3k3qAFYz+qrIGLYxAtqMmG4gmNatAUZWEd4k8fAdCfE1xeku0z/9kBDJxtvSC6wiO/039yuJ
G/Ie1HtnLpD0UX8vLSGxmgWBCqKd2dHiOiDJVvFj1MNeFKwX0JSwB5EOmYFrnMCssbXpfyeB9QRY
pXXxc6mQ0Epjo7xN0DyPCBpH3bigb4MIerFc5J1gj8ItX8rUPs4Vj4NBX2cEAD4+/oNI5OJgvBpO
dVWWQVtt/nfa6+pbd181EmNrU20L5R+tDLZ9ComVZ1qB8XuYfnU9sxsrfBYSnguF2YR/t9VwlPH0
CkttYvfP42TT3PqS9MEyfLboYJomuX1bv+lHnSWfjebCUVbdt6m0t9RJBozINFwb4uqpAlz1k5xR
dRk9RgM5aKhNkAHliJSzsm9t3BcrOuXgqSwZCg0Yt7ISmt4AAmWniouPtLHPhfC/swHXHjeAmKFr
NjJKu9tFQV4tqWmzcKYL3GSFcjH0VmajLdwWrClEngUJhR24KGF3AnxOyJ3KArkJh5FF8xIzsZx+
hPtSUcbR5i69vjlIRzzHPep3R8NSB1tdyzrVFd+uCdAP86TiqSDPfqgejc44MtIOnfVlDw9esvle
2W+anjITGd/7btz6en1r5PRdlPWidmgT8pRqD3jNIyO0XdUBCmyC10es4JufKv6zkmwz8qrmtMWR
q8h0J/oySDfzVhkZ5xguxgxKpZxrRp5vfMdapIl7s6Pmt2isu0kb7iEMElL81RYz+Elui0qHi95F
27oO4XoNGkoRZBhJwpsvkkOTMYIw3Xxl9+9ZAiHK9qdXIaaf3GwitmT9oGkieSrMCEE5RGBDvrSk
jjZn6VPAeDUxKvlbOCXJQosdWDCStGWbmGixlD3JH7E6JkxzpIgeTWTsOqPAuyckwR25ieb8S/Q4
nmVS+SiwO075pnrjrf1RboSZPqaof7GDIl53WXw3HeceROHRKMZzpBqkVTVU3cKIiU7CjKCpPx03
rpZlioGaABe0ZLZs+n5tRwSH93b8UcjTpFx8u5V+rwyzWrRuOftim5m7LhUZRXnP/mE3zMJrPKCG
66Qw/wBpNWWzDTUyXJgTqg78PomqfdVHzqIeSoIrRm9bZ5+G7pVbB4JOQ+DVUGISzTBuYdZTvUde
H4L6G6G2CzrULGV0sMPormvlsQ0niBERJ2iVjutRmjAHCDlq47xbM1/Y1b5Tb0qprio3vadR+TeV
k7SWNqgHKvQlzZBTuwHiDCo/hMak332r/Wzs8SD99jk0vX5NEXWx8vYYxNq0JDY2zLVfoWmP6T32
dh4zMn7J273BaAyJvnYfkz2/o///n/xnQX/Cb5XtPvV283/gEuDnMdx4i1Vqh/DBfTx9xd7IbHtv
G0rc3SAFwC+7cxHPQ1JFu163P0NG56XnUIU1SRxnnHUBrrXFUbcPScy8OCwpq8zapnIG/rBK55kq
zlpk6O2caROqYjM1lUOMkD08DSizhPUVCCi9XfyOREhi1ZbmLxo82AgI0NvmBsG1pNkVg77sS35U
1u965o429JNChw7p4e0gaeyHce2l6ckOcLQY7XXSj+OTsgNrUZfQ1Hr/2kHfqzIshh0WRd6/RXGC
pU6ARDICRpKUk7munUJTPPoApwKzyv/Y2NeuSSfvV5C9GhqTIvmizekS51kL/XMpUn64/cjK8eEN
xbA0PCQVlcCQQNJ3Fr99DWSoR9bWc/xT32AdUgaNRY+KTBTKIpv0xSWUkM8QQMi0sJle7ssJN+Ze
T3elHVxHoe+MknqoHKpzYU0N1roRVFRnYUl60YIR4ryRmOq1TAXjJwvvadqVJtF/Vaqv/IxqskvY
uUsqw7H66LXhI/WrH83EvGvCZzqnLi8aPr8pPp2iOclqLJDbFf/6Vq6KCeMKH9Kmhr7Z5oSNUzah
ifFUYIul43lXq8o+0xSaYPOu+cZ5inEvHGCGlczlu7I9+nr+iKwEP85m6WOcVXKhHbzWLNtpAr68
iVubA39Xlj6DNUIHUndrJdJeOnF5bUp1cBznqA3GIofK0RprSzaHUXHE1LGHN2PNBCN6F4X+q4+f
Y4m8o2furKltJVm4wUD9Ya6tgZ6JL7Bo+2KfeQ3EAe3Fz4ND6jKYD7DsyJFVZWKnm+W6a4pN7XW3
ok9AztXdLetkh9+xyaMdauo3eyCcrece28xunTL5aif5lmmcUV2ET1hY3iYzvPfzNqBk82XlnEea
cwzK13gyAR7DU+DMLToQBK9G8ZG733YeX60eB2XuivKN72ACOx+on3V/Lj7dVaPS57JR3pPQR2aT
6bmRyG08cHblXxxtCJ/6unsYjARlMj5LB0uO7uTVziYL9LWlUOY6KWJVadDqGNaV19stCf8dExzz
YjCg+BZNzrfuERtobNz4M65bCrmcoYEeoIQxK+2i4VpZRe2N9xyubpRtQLN3vBVWA/pnmbTFRfys
igxoMSTJk544my0TXe17SMTa7vuHxr7s294q81ANsRhDw/9xuOpAL146v9gpWekL3wCAlzpmWGN+
7XoWdTh+dKn1M98fTqVzBvkgiXvqsOqnLTqA6AwerTdtqrC8Mrs+pjn+O0b+HI24+EX6Bv9DoHdX
3nQkVE12bM3g4PjVppZ4xZVBgAiNWN+WDjBMBTAGd8Ars6OOlWzjkyeZlDcTW8g8K/bJxPzCbW5x
af0FsNBEgl95k9q3TIfqI2xpUlYFR8scHzZurwb4FIS0MtAfnhySTZl8ijqgc0sNmBYE8owuHIxO
u3hut/MSSRFao01j2WY1b/j8d+O633mmccH5cbCL97aqv6cegY0fM0poo+GQ8Gp6vsLHz3tvPH9b
lwIShDTfm0B7NAlELvaYPMYq0wsvNRhHopfLMvJXQeXfwqL/NH3/4Vr4SoSWdxUTzjSawa4Xv4TB
dJ7fZKtmPmhoT8HgYPbNLpHGM8LmY2g7bFXWGk/D4P0mXQlHpbR5Admf7VXnyYtVuuciDV8ijZK/
G+ebm8P2zIuPIXW/02rYSx6u1/FAy/7Pcw6mh/g/1Z1VbmUnDfZhaEcId+nGPGttW99+RNdif2te
gfYyQkwmvHvszpsZ+JzmtIuQu1HUtlhUyfjhp7BuMyjlgIPPmMowJ5hHRfEHZ9reMLDg9+l1YSkV
ZFpPJ1n7ly4osF1beaK49S30P7unTynLu1TtizsIjL+UuW99EgtIwJYaQGVQVcNCKROMEDDewaXE
VZ8EbagKwTTu+d6fa+K/A2rv+rT9sE4aA2BEq5iGeDVpALp5ls78AiYk7eZA0KIhm8o6GpSSSvrY
7KX+iwX1moJ2NeWcBNoE+ZMFl+rVB49cLQqZvAKXfHamvqstWPKGtRb2TB5QlyQEdAqHg+aq12yk
UGAPckR5BMu04YrpQl48P3kbQwXTi6Q3VzsNLUdcaKltlIf4v4zimnBWydhYjYFP2EGPX0lt4L0K
iV5YFikdCQ4z1WdmV2+9rK71CO8n1CrML7HA46jKn0on3/Ruv879AGaks6LvxVmJRrNOC/qZVZjg
jFLAYTZYs0PEgTT8VWygefRTCf9uV+OX3xqQNowHWdtQBc1N5lWzEBbwf9QGTJEy9830AQjzRP6q
Ub+IziDXEMsitQpEw3oL6a85uNmh4U6rsXiUDBCCTqCib0eiX4ddA03Ny3GUayz7Ck9RMGOZuuSS
4CedJHSxZPQJ5mB6x2yXKAOGQs+JAfO3xfdQyZNVOctBaQFFkfdcDRMS6WSRDChbmtwC9/N/y5qB
3wThBL/ixrO/pqiF6mijNghpQXseagSfqvejzx7rp3LEUbFwmSpIRu+k+3ht9wqOljMfvichAzY/
FF9WY8GJRCJXRWfBuPIpz4TAKX/lmmO3UfD/EkakapyuYQij/L8vrpdnv6iA6eAVkroUZwiPR5K1
HWer9F94J2PCQFMTMDMqxC9GIwnzoOqSrC9VVUutMN7qxjtOjb7RMmiatbU0ZLNpzWSjlTF5Ifaw
HR2xKIV4V417t6ea5sumiqRtC/N3UzMgjDLRayZz0/piZ/rPfcREXyzDQd6d2L8FATzSli/Q42fg
J/iYp1hjWeIvbz96rA6Y7WxjjKI4kCio+10dxX/2lH1I3cLBHd26/W/SjHVmjt9+7T0XffdDF7Aw
UHSkIcsocgCXKu8+GN11TGA4B1n3W/AIMy3dmL74F8bMSgokoJAUfwp/eI18XB7LYJvGoLiztHOi
8k5kipuK2lejvkwNh0bV2PlVtKo7sEo6H0hW8fek44nZHNPa3RfCwf5j+mGq8RJUlBFpA91PjyBf
Qehua7QYRIfS2y1EwvAqK72/ocUEhtePRnpJu3hUnf3hJyyJwER8fnAE5U6BPQSF56RTF9NVk6Ms
Vloyo8dBsR3gynUzlhLfwwB0pZW8ORYIHG1o++GZJxWlS+HYi8whOojMMc56nEYqdkAJ9jBR6Mzc
UO+3o4eOCd0wmDB20bnXip1fBPjEwUQz1Ad8Htg0ncdoS9sHtzDmYXuIEkXBRTE/L/FiNGc4N1y0
ODvisjd/oAsM17Exmik+Q3DzW1URfPEFjynM/zHd2sQtqC7/R1HgzipyEGKglOy38sJFUpEFg09a
DBmdYjYw8KbFBle7xca0NOJmOfGcmA7iV0uOPPQD07VwkCWrezIWU/1uxduyE5sDKwtvAokIH3/D
GG0foKoxJqBn3arv4p0v/jCFN5nDdu0LPzDs+fNcis+G7fV4ZRvtM1XJ2QmbQ5jPJ0eHuRP8SaqE
MaNgfy91FPHFT+O9JUa9gM52GSGraogoa+boMWzMhnmrln2k3sUfrrTuTwl/kRIVXNF6Ct9M4H0N
Q/tYzKPyYZ1l8qmomIgcnRDIkKtvmr8p5nT8Devv1kcygGizaQVJa4gASFk3+GOcpU7xW0foJCEZ
SkrEijM5AH+bb7uAowWes+S47YHl5JyXzAfNT6WjNs/hwhcKXhy6pYIfX3H4lIg/NTiE06SdgM7D
6dTb75HH3CVnpIAZRIfLdinalRf3DLL1hZmI3fxkKBpQ80QW2qn2N+RrJsiQ86xZlkYDCInIm5Zv
zJo7hWCQUGT6dXePsmHbSyK5OFhAjL3OXMUPM/RXWD2DOPhNc0ntaV00xHTMb24ssYeBvcNMIrAZ
ToxTvpWvPJnlUI5YAnYDJhWIj+YVW3X1XczjCjsLeIAOhWjb45mLWLEjHsqBUFZqTE9V8tbSomGY
UaB7JX8pz000joKwdJHl96xh6oOJlx+9AAjvNMvdVPyhwtUedRWfBoOLbV9N2e3DCRO6Mngvc/1g
I+BwLUw/zBE1J52R68KvKlv9tY6e0zDdM1k/B1i+O77aBGH/WXnJVuPBOo3/Pdjq2Ta6TTxRxyWZ
WhnNR46nUxvVO4uOoS6sPyDNTZZvgj7cU4+GFVicplusuMR4y4W962z9Hs5d2RDePZrEHuuN0QWI
YfFX0bSuEuq3YgDXhD8F9eRWIw0gr4mttR+8NyOZuXHdl5jz/jDvtIzi1dKS/mne0g1G0q0geoqs
cH0z+daxzQW6wUnHLwctdkehhMtVGV+Hmmw7U6BfDFA8mP4+TZKDKAiocQER/Cz9IY8BqjP7+Jif
pOKtzhDnz2FO+aPPnef5QyaT+5hTaOOp0/N95iNPp2z3TcLY8o4pAqAJKbOozxM8T0c9OidVu3eG
iUINaxRNNxcltlC2SL+DTm5TsIGiyAkd0v1d18A0iUp4TigJakilbiDlf5cycsdmyoLlXKuh3Hdk
QJVWE27Vux8xlJ7vFNXOT5XX9z5Ais03GC3U9Xn8gf9a5DKJCiDHhHjWZQZ65VC/N+50b8ubN+Hj
7k/44zRsLYmWrT01Hthqg5lrCDi5HQz1Ygl2KB5D0cmDWVXr0oMtHdUadByOR60zjlNaXDJhrwNs
FTMgCs9v0HHUkNDtaoUZWOG2YjPjpKWurhp3wHMa2FI9XZ7sN03EeehaTOjwKHWnc9X2PCIb/zcq
28wtzmmW3nG5FXX83VRyZSAvDGT93mLrbbT4hWdmcNaA1KeImN7ETfRNYdkLqsjaywktL2ka7bh+
HRjpleFmKKYdEBopelP1ASxzMhp2oV5cDDqWuaTPXeZlvOVRqX+w4+vEaphQaPJpemps860yitsI
iODnH+FASlKArbnsvqJAXIsBmVfKQCvwsiNCsSZ5DYtDnJKEK9OziAC5kYaC0j7gIL2W5q/bd3uz
V8YiSqBygyqn2XguoBoL9pOmA/EKvfaR8dMCgY41452pOvz6/A6n2xjjxtb+lVN2ZNoEvpXZG1fR
/aejsXiP/eytb3A3NVr3oqIApdS9btMPEUUYchrsr+qlRrfaj+1L1yl6JGLi5/Uwa1N87K5I9knS
8uBmzZfs8a7Q9UfTI2M0wPU82qAqrBRMebXkAad+/bAVlV+XeRiS0e9bAo+oqL46MYuknfR8kQEf
uHg/aoz/F50ZYrxjKLA6+JRlwoMbFa9B1FenlO57kvQxvb2SgPmOKr/qfJ4CKSDCQpYvs9EOlHhg
AuskGb1Pk73tsX72244B5IQ6Rznp95hG1zhysTeBgM+eqv/OPAxrn2oKXmHIOdOEjFzo82qLgZZI
x1cBdb51XyJRELKTYBmIJalQ/o+dQC9spvLNH9nYq2knSg6OzBYfedqiJJ9ANANtxFuIkgDfS6+9
6Jw0RRwxxkQfADoZGuG+nLniLVZ0sXnzc4SIOXYsXfY/js5juXEsC6JfhAh4syVh6D1FSRuEVJLg
vcfX90FvpmNmqqtUJPDeNZknz6Lgn1oRjhjuJCiSIXd0NsADjNKdX2f7tC/1lUl84FjnTmLwameI
h2gC0rVJgFsnsgpTI1bi71bP3mOOcJGPOTanGt25lQ7bpOm3sfIjlzPz4Rlbs9ZjHJJaZ0hMrqVA
ZmKkN8cGLb3JsR+NOZUEMMFUo0HrTPOjKBGL8RqxFdrUAoXClJQ9Hl/rL7XA9Lcl35pGUtMEH2qE
W8s9k5jgulpxU5nWl9VoGw2xI1ND0sStJztYSEqTcuGx/xuqckmI4WqMKmg/ioQ/TR/5DjCl5dk5
nZDJWTgMTYswKOm21JB5bm5axUQYJHuaplJaqTBAfOPU1ogEEzO7i8qgLtvEvyRAQWBgYaQQi9II
vVTy7N2+8Qv0+8tYsN60bUmsNyOJ1WShbIOXqlWfFupLnS3iJATvhRQe+6766MW3WO6VtaFbf8Y8
4gpCZWKOjhmCpAvDiW2FeqkFz5f8Y61UAI+poMvly0yumPOCojnR2vEEgP70O6xVTfGd+p+duiRf
9PIbYrpbXRr8mcWSMtZ8hHJ1jaPcA/yilN17KC1uMpNCU0L/movMNFre1pxrLrKQtRbgmridxtS8
1TpeQlN5BP3kEbJttepx0vu/UWZwPQMNW450qb/WXMpZGkAIE72Oqno0LNJ7A6RraAiMzo5o3X0j
fpMnsDsy7XAXNnurBA89N9tJdEbyJ0KepTDv/tS0IQENF0Wm7gLuqRZXcEEPlYzhUU0kDhOqbD36
6WlmZnSyTadvQ6ppo45vFfM1Jk7EjEm5bVFLxtte9i95OG5SdWaXZf217LJaFL8S1aYudrgnmHKE
VfWhCrGd1IzAjYqCP0uOaoMIUazqAoi8emaqwtshNMCTmUHN5bTuNe1lturPhNhiUkBCaggHuLOx
hGy4a68F0hclAKNlmKdMkO18yp+NJd06c/5XNMJThy2KB6NR0s/In49VzvMLUlqg209M0m5L014+
i+WfvTAdzKJHukf6rfE1ZDB6eGUzPIJGqt9DsBe+4f9qkw7xP70s61LUUW99AsdOiFw9/8dt5mRh
aws5Vsp/cVHvfAVIPVPWvA3u4/wegvbtRjJucBYFkNeq/JEgNNR91oJKBq2oGZyRK7dEVym0gcew
G7RKRR4SykEEuXmXnnva1qmGwRApnh5r75LUMNFK7aEHlGn69d4AxtJP+TriApCa4DugcM0JFW/0
D1k2YPuV+6QCcpe8xwIgm8DwJLV32KmyVBo3qq6SLgobJQoZxpqbQmj22VT/ZbybkWnaU644mZAc
p0S/ohO+KdrspTj5BDTjJtXQiPW7ob0te5ER6khIjalyjeiwOcXuUvUWS8LsnPNK53Xmot+EaGQI
p8m462FKz5eZeAzwXuf+Bq+jbqlLSA/jHvb5rjRJD/2pWsmvmaDwz3nbRJGkQf6CfJrijHreNPL7
0FLHdbifpVdSKs8xTZBUS9Jl6hHOyGeWG1vJVA+GqsxIkEZHVYtjKOzSgqW/qsroZDmxRS5MBM9O
iSgxEp9J6r/3JiLUJCFeGORAkpUuq5hVpQgn1tWuJOLM9PMvayweo0CI0Ow/kEJvex+jZBK+mswk
laz8QMh8MU0MLbiqMEoarbFXFWgy2Jr9rtz1CrvfTuvOVU8AtQ+bu+8Xxgi63MIgAw+FlUBWFXdT
jJ++k7p/LYFdELWbipGYxDwfWDeP7m85dPckKd1QR/kZgQcX/bqzTVYvSUgmkoV5kg54SLATyPNl
HHWH7VuA2tGwtYzlpSEe/aG/D/zVWqtz5bL48TPFERmqciOZsOKjUQYjAieyYntdcDsvb3xVqt8h
4pAEIoaoRvehUr+1Cj2bPywppdNIp1jTXBoNsy6hiV6GCSuMgmrktWq5kgKKTMyUx4ITU8yao4Tb
cpzbNaKxIPcKdIN1dEg5yK0qvqmBddXD8lcq1ZVsFZcFTje3n4FOwTJMdP2klyUCblUrYNrep43H
MvcljiOOBOw+iN/JvuQt2AlNZ6ETN/f8l7VVLZ7sxnqWBWUV3aofJUxkEPQEFD8sJnx3UhTPrEt3
rHyvTeWtbI7booFZSLOnte12ygOU0XnBxltezVSlsyVvOsF3A0nYGSYpz0rMpU7k9J9vDPZs8XLx
20ojsM1BZ/Gj0xD0pbadrLt5LdL7UpVz78DtiuVtrirn2pAJ9GCooqj/gsFC+lRxGrWH0UoO9YRj
GuFtVv8JnCwz43mjM9EPjlsDQ82iNyv8zSR+/RyjIrwpykRx0gR/Ddy4CoNMi9NcuPnUt6xXcSEl
yaWctb/Ur3c1RkBGymzBB2q1kMDWCoMd7/4oEjFoliRdxO1RlazLNLwpRnMrWBgUeLIba+Dqz2AY
RdQb+ThiTegUb5nM9sZnVJunmnPXSpWNhFhzjcMuMoz1WCkAIuOvKUd/xCHbo1EvmgSmrmh5tQw9
p5sdRKjOzGgNuRhz0mW6mErFw0jg5hvGhSftgPL5MFfpUjTsR2P0VA6vLISXbUrHcUDgVTcll89f
wLgAuPJySusoyFtmr36Sr1ta+0SgBp4pGygKhPAHT1mHlIO0AonzAU57WGk34E24z7oM+xtD74RK
I7KyLcNqdPU8URE6CuPNLJHopeRb9I8mVl2VXa9lbBN1Bo3pPwRZ+VJrjDdCYftp46qQuPQ8XOd5
8C5KTyWI31Sr+ycFwLqMH13NoU7oc23Ppv8WNIRQSVbuVYpJA8K2I9Xwveciw1rmatuiZADSxfsh
ZTgS6XvO3vVEi+L2xdzYGv7iLsohXpjFrjD5HYoc8qgoIkplbFW1MweVIdM3hjYOfH/mRQmEfSMx
39ZNjHfN8NPVs0Xyn/ia6uwv1MkRm4X3NsoZjc8ZzxlJSE092gqaHs6kSMBZqX81wQf5gVG4EIBX
pqS/V+RiayKoqU5rgSyHqHuUcmuE8RtJNn6LEbfVGU0xLKkH8vESjCXFqKKcYFESzdFxEJu7r8aB
3UNMMYnyKfH5GdLMXDbSeTg0EMwGPqOoBQikdbAAC0bJii/cWe06egN/2CBvrKkZH43jYjn40k3p
EiTSSgj6z9lP1mVUr/FJTZ1O0oJ+HSxEVyY3pID11s4ry5nwgeZ98hAU4YOr0pmTIbORsLCk1dtr
lugyrtadYdTXIgSXFkEU1JUvictztNRh5UfnESvKsu9zwwROTWN6msQGvBCJy0IGLYQDa/seeECa
AcwsWpgGykqt888q8C+WYuCl/qaL464KLkuFWLbmd91/lFoHBp7MmExF5rRo66AQ4C4tyJsDBJ23
69Ef2WgTMvRPTiBZFugIepcXANIkXZHlE39jhXBvIqpxpT1rkptonxONbgNMgh5/1RZfFiYV1cK/
YgFOw6nwzTvHFHwyXXViAVa067pgYau+ehytfEGF9aiaEYfyadICl5kJ/5JetE4KjCtXX3xqTQhH
jmF62W/geA8GaPgeVv9eii/6eGDAuTIHbiHxm80zQVZ+NrsN4ufM2LXRpsNdOHBtqXgW1BXORXVh
E106ZRONXAssuYR/k/RVQh1gQcu9Lt7ShGkRGi3Me9ox8kkmeYXBhip54tiFEILElf6PU8qAwDXQ
Y/kflLZEOYkYmXmlxwcf2bDAeDbSbxE4w71NKNfWrNuEjwW5bV0NVBTmvjlndHXmQedO1NEuf+W9
Y0ZYET+k/MsgHs94xE8h3OTJnrl8S+4KsnQbPJL/CW0XtKoGW5ah/eDiWgE2RgCGinUF01Hidq8e
+hhoHh5cAm5CQobd8l3UvDmlJ1+JMSMnwzHEX9ROcneRFxQbnoUfqedPKm4FAxkzB3Zha5fSOPBd
ifzlQ/8GzIIWLqg9Qb8IozdKbEQA28F1GT6oAawfJBYyxZho7BrtCBddayZmFwdlLomwytYaAHnm
S1fZgNG8VkgUiLEhrOJH2+LS4uQXnLTdgecwMK8zLQwPBQkcgt0/42FbZYc6CRyekBLA/EBD+9sB
AzLf6eE4X4RHBMmfkwcxqHbnyO0mEiBPMBzCtHMlKsRvCEqNiM0J7whKT0ZVu1S71L9GvDcJmK0O
o4r8EU/qF11rqtzjjgcfaPmmfhbyJvf54x1oRQIoMDcExAi1hCTrGDQdqj4o/CVald5pl4GgSbrK
fafw66EGWh/QZs3oOvCpI5/+zu7F2foV8LU9/Qztkjt986AFJj2hI3dvKD6ggpJm0KmbjHSalInv
XoPEM7mIA/Jr90IojLA4ee8eanleKBPlD19nVt9T02F3vvxmJF52Vz05iqUHdRfLU10fiMmA0s+f
w5RKlikUXs18C4dzNb513UXpznqCvhB0uYAEDrv4ddRemcz2oDjU4W7iW2bloiL5dZG7NN+Y3WKt
Ws3hbzG94SkV5Zv5nclPI8Hw70Tmv1S39RNJz9MVUtWUb/vxyAPQVbvsPH233dHAQqKiG6NMoPRa
VRcmsxhQuIAC8NeAAX9wAVM2MhSYGpdzdYCq0ZB6sJaMjXntpQANGQsvhnUAAUGz+Aa5EwyTnwks
XiQZ/h7tNv702Fg3AvyQNW8es56w3cGt0f2LUFxhmg8YdLGDGNktMPFenUJiFyLG3uo2zW+8BnOF
34A3XdTOPqfcWD4l/SKPvzXL64HLkhoXk4u4ShDHQu4+GqZD8dIx492Xn0gR2U14PK1oCRmKdPhU
vuTJET/jgW3rHpWIlrtsUPKfeQvqiZw1vBG53WMCJBcJrc6sONCBiHrQ/JuC2WzHsYW9QUr2uHbL
6GSHCUqJbR6zMZP5KF9SdkBSpxVPuJe+DZZLHR3yG2JNdrF58aA0bAotmbsO1S3DsNieBPrH64j1
O6Zj27B25SMnsYSLkug8nu828ip64/oIWAKldBx6Fcu9lonDEj6G4E69lt3WGj2xYIXghQM2dkZ8
V3A4feKQwwKC/yfbtJeWB/G7b3iWAQ7m68q0sbEKd2JaYABSsVhfy9z5xjwEoALCvPTE9N8vd+zE
OC34wRLjmBWbgkcEbHJFpOy/qSYMghE04uHsB73/eijXKUC7KZk3ECpJfQRgICOYbX/F8Mz/DyvH
h5hCKnvriQzKKU1nfi7gb3ONfg5sF29/smKG3V414FnVkZzx4jVoHvdTxOya7zXC5+DgA0OJscTZ
V0uHg1AEN/V0U1GNdF7xRmKOepkskp5sC1uRTo8cW9D6yvJZxFjMXxJiiV3Q3gNCvMHmoScjjKL4
ldAAw3LiNh4vfO0mcHh72MewdSTHUqGN7OdfMHhRueMiIiSTkSSZmeD/dPUshP98DvMS+IIsOuwL
YbHxLWKDxKaMZUBDqopXfUUU5djbuGHI1fSE7ZwsxEkIWJDwIXCjGtG98DH7u1jYVcScVmg3/prp
xl+Fjz7iVymKjZByTuFc/dBjjg+sn7ijhi+Z+It016qHtKX274H8ktLnDrdec8ArLwRLS3qRO4Ld
sZkoYnbUs9Ub3yy3BQ5oLLc1JsjGxdijvQXDk/EA0gMUMOOwy3MslLiQyAyzwy3DJHCOCvJbhVOA
LzMEh2y26HoINhSfxLnwpBgf9z8CuRrYRVwtLocd+0A+xM5Vgluqb1h9ktoRFTvG0W21ouc9qe8i
BYz8RJvmjdq2/Il4Z9mbkvfO1srgg1tBJ4KAYYZnkHtG2BLj481n0PPamcFjL9mIXPjmuGIQwaI0
mvHk9x1hMB3DmyUFjCRsbpyp3PB2wVM3r3PoWOBNfKeAlOpM+UnEHmfHuGG2BGLwazMS95Z8MxvU
FeFuuzjaBFhxKYCd2bXe48hBS03m1z/SbpiWtQSPQONL7OnFEZJYF0LJ5/nEgjByCIEQv3QvGBAS
eypUcW25iZuAvx3Dp/tcX3XCw0ls2Qg/5pqbG6KateUo1j1ESCIK2etCyppYtqMiQBbMz0+KWEt2
W788ZMxVZzZ+gcchypWzxGwZn6rkNPtmwztOvpzk1R8CfJR+Le9iSv5wz6fFK5dBuXLaYGMd1NTr
9B3zOriOuYm6j/U5ryRQ2Seq7fLIkV0z17QtukjgXCvzRoyPxGMB8JBaMUJvhL+Pq5ycQFCVgCEh
1Ys7TNtENhAxg4nFhpmtHNgNpQemOTJLnBvaBnKiLTcLtmR7OQqq1/uExf1w5TTKDtn5zumgIFgS
N8sE31b+tQArXf9PajcV3RQg7ARq2NZGHKjTeRF5dCqhGv5EJEQxqKBqlZ0s3QvfOZn28pFfygw9
Fl9md+OPq66Cqq9Y8fDVhOUVjATMvQJiNZkIy6TOb01qOVjNLOVT7GkSfgQt+p5Er0ruPR+58C8Q
+GO0HRnkTKPZhrT60zB/Y9R5yHr0TwHJNelR3AfNWYud4KV/huLFJPzsL3jT0HKV935hikP0vMi8
PEz78ZFtM9+mHg4fjK1R1gDrAOkMpdD6gdQpnowVjFbmVS0mLfJyPSl0mJwwkPHJjbdRNyEDKOIr
647i25L2qv8Ra2Cy3K6Ghovg7zye2iPIO2hfnD/qhr4bCZO6H8nGSk8qMCQwkgfZuryHeMxksrOt
nXEnqK7u10Gwihs+e2jeEYw51qNHn9NGuKmgdh3FxJaCmYrA8BOTuAGxVndAyD+D/GTCPt2zaRtf
FNra9pAwYLKE4yRuE11jDloh8PprGUKaDfOqahto70LL8kbuFs3qI9W+W3PYp/IPz/9AB1C1X6FM
G8put8EOA/qIMXziTdGjak+j9abHxMWooBQ2Y48BWkZFjHqU3qfh5NY+cJrIFNfkp1t2+Iz7I+4e
nZgTMMxM9itIViK3UEnv2qFkcefPdNNkn3JoYzoV9ziMs39kblyIxMCC6AB6Y91QesaHb7jw44oJ
VMCBkokfLrOFjuXH1jfX0r9uFy/jVtzh2wT8+5K3p13k/XBP0idCDLZ1S1VDtuXGH28hG3Ul+Keh
gTr+IX7S/Yd/MiKPYp32iTkOugkO+D/O09KesBeS8h7+Y9BYYOIYtnO45R1HrDnCQ1D3vuSQVNRt
5AkLLDMh0hVzanPbx0vkUWAKBrfdq0wY2THGXTYoTI5qR9yAQmWYJXs6k7jrCJKow52xQX+fK7+x
/ItxsYRTDVhv3LXD0efZJRYJzXO1xedoooXSvKHYlvQ/tO3FLS4OSXCI7m1rd3t+qclPYv0SRicc
qBSE/Fbco3+9BBnmJUF89qlHryAKMqf3noAMjQtAgI3aeHVA/AH1G/QbNOyrIPttLWBPqB0JJs1l
Iqm0R7hLf8vfeIc5XbqLnsblLaOPtL4LqqsEEObwmYE762wOKKN5zO5b1hwgcPaXjCfdAi7aH4tf
7VUpLkr32Lzylxu98qWbTv/dT2ie1vKDdaXmSM2+uJKuspglDqn/CBK732M8CUYvKQ+mgR3g22Lw
j6SHFTDRLFCoVM9Kj7J8zzw2kPl8iDhxSee09tGR5Dd/yzKOQp2yQ19XfDSa7q2MyBWqF8bZprgh
DUIhTXBPxrIA4rPldbfhWEBZHSS3o/BPnBr2IcAZTMWK4x8syEwaohwckYRd8PirlJfzyJ78Bmzv
e6TMO0gb1uirQLOp0CamqobTxtdMuiPhT+2IUWcPLuw9ImuFuJPOtkj5DModfTFUvafhpW+1tq/L
e7eAqxAbc+nSngvjW5mETJ/P0n6kM5zpbisi6YcPtbyVfb3KsPa1jAsCDIpSt4IaUP+aFUmdvXr4
zHv0OH5mV3ReApzRnlcS2KlIPE0cQFy8WGw323ixRm378tzTlY+iBst+YI+BvJgkJasbd6NyCKOc
BNNsl6A0F2ZUVxS1QoLxiEYf/hmFK/V1va2hFUryARpcBlGREbt1l6ezjAweEUgxsIpAc7Utl9tY
cEcVi/oBpMyqtaiF2GvqKZ5B6DwTAAJS0i3hoEQHXcfYj7u48lHpew39Er0KZR7al9Stmy2VlYau
uWJPvLgR4oNmfvEGmPESwscaLkxdcF5pCLWfG2X8l7VfZi9j0jtVAWHngraakCiZLCJNEwwlJVnF
LQuUL5jhW0GgAPEKVGBlGWf6K5JlEESM9cogTWIgSZFN2kqGlsgyec3SF9w1aZDip/7ZV0dugMDv
vQI+lEXdMYjqCs23yqalt6BpTwpCHr3YROxQYrQpuUAVIbxT6ZvxbvT/Qey4+AERiVbOqAxzzlyv
A+mLq0ymmtPUCwVbzhB2YHOVvHJGUCymoYGaoET3ScOYhEMsupB6p4n7JGB9gn0kyWEznxhzUfAx
G1KGaKsj9KsZr0r5oaJyN5nFzPjlY0Kh1xbexQJ7pTDsejZH4j5HsfLCKm09mnyzxPDlX3B2DfQK
2cUKN/xSHKiMYi+kCAKjIUWVmKpOcmLkurb0pU3OtDXrNXtq+t5WueN/gSlEPm69B37LpDqlDEKp
vmaKWLxFf21lm/JWLYADnQoi61Sbc7zQdzPROVStrJB33U5VvEjmyBf+zPAjapcTkpIIOP5wKp/h
k9ATf3Lii0YccPBS35oM6vS+Kj3rwTwk5NYdNuJ8qMxjQsVakju3iZRnHWx7j/G6gNnsLb+SZlAx
MJXdTsRaiiYWq62bMSjn7GkP7T/jIzXc/qgZh/q3LhFdIPpcN2+8aEO+g2JQ+tuQkBf9Ue1DENMJ
WCsXlyOIy4Et6V/wxwM+P2vzQlAopVyjGc7MZoQxIl2xcQC2W90t6Vjfhm3wPi9GSqfHNw+B60pM
2YAu6AE8dSnZgXGMJxDvqfIyzQewpOolsPkrD8gJgblb4a0Ij7J4rOo3JfAw2JvyozFBtbkaoxyG
Y8od+Q9XEx3pwHExgwJesQOjhUophJNdajyJ5Wg4DkzKI+bsG18Bj4BDxYuzL0PYcrnMHwI8KyYG
AX2osJ/vJtxzaxVNDgR4/5f0bIVsd2kt0NARz4HY5iOa/lndsW3P1BkKUb0MQJI3mYEDKXXLB7LE
sc0ZBfE/qgS6wwIFQK9eWuMwCGzdKTXld2aGDBazaGuhwlrK92m/RI3RJKifiL+b17AM/AhcvVZs
L5Rjs1B9i+8Bd9WoH/J3YQOVv92QOMyAkb0DRQgxSJSTcvvViA8pfIPuW8CkA7MLt6Vz6WJI2wmS
l3Eu1VuMlEEpQR3aEtloQ4ST/wcSlmU6Vv1EfEI+L9GhKCXHNY90+Y+pP/8DA5ESmbZgp+9cr8VX
Vp1GE+zapybdFJ+OdhPTCfYKKddNezDOeXVdDPQCOmsVYb7ff7aU+xGvcSN9+RHvFQOSYd2ImM1x
RT7guGvxXp1uCi5FLWI9k+EH1hjwaYguYGSLbDya6DwZJj0MyriEaCb1EmX6ujdCByDx4pAomU3D
K5LEBoofal8q6UEiRAWFVvVqF6c8AxuDAD953rUsINLke9lHUE7aIr8GVjDZkDKoQH2Xia3dVL2z
LDOi+XbFCB9XyaZkat/UxjHnE8XP5MndSDqNsRoqL9GOE/vnJEB50GfrxDLWOV8EQR0INLnfwGPd
WAkE6hmtMY9O7DLgZMhlSa4JH2n4aVGbLhOm+VYweC84Y7o6XNc4RywNps4GrTadK8LpEUSFche6
D2b//Knyoq3Ix3UKmkFv2GGu42yjbxQ0eAHTKy5rOESgYXCZb1A3LLsyEyj3mk9UGnkLEOng4y9C
j1Z9kr+66DGZsGDW3bwRS9ZD5Ks0B16MpLxTATOn1ixuIOHDEm5UrawFaPfpbtnVyvRYnMFVPa5S
pnlZjJiXr5MdnfysZBhPWy3716rw9Q+68VHnX8DOEJWswTOX5lsvE+FhCHwtjBXHbV0+u4IpmkEr
4QGmxt3LnXdjbgRYk90DWLsQo1ckfhf96BAdin9oVRCGSJpYdmTq2TAag3mUb34YPmOUFQnFAeMf
IBsi8wJbGHO15MwPaPw0BUkiSUiLtx6m7cwXafNj4mpgHRDkV0ZLAt/MiEx2VU/vzATIUJhKb/4Y
XnViM8Mn/0xjbOqT8+KhIgrbM85JVttWcO8HZ4GRMXgDCMecB5ot/B7+gzXDja6Q4FfRONXdseyv
oXpCJk+ELQ0e3hqtP7bHihERh9CyQEUjx8EJAoL1PfOidQIhQ9/IqVOhsruSf8Cse5IZVSB2kdZi
dNbrez+/L9RMbF5H5rn8BQEVxUw5o9DuJtj/UBAU7WLBasPAzGNQNq4BPomt3Sq4c4mX1bYFT6Ef
9PbEucmeKDJ2QfFeiohmXNTLPXPuCNClS1RHEhxJqoC4/hdWR4YH2k99bOcHJulmYjJgTxuoYr+L
Dya48b6SS8EwFZ8bV2E2bVJ5nxMVobyr/N0yzLN4Unp/h10AI3NrkNbjKP0rEtYcoe2wUQ1yS9kO
zLPB28IKnzBTXhGgF0oa2ODVSFOzM5IGlreqiFytfLK4yoFf3oLIJTtWJkZ14e1YBl1j6LuMazXh
1irAqcLcWSB6VbkLc81lrWOSBWl2Mi8y9aN6z9Rn/CnAD/YJlxZ3JKH065kuvnJHVmQgZ3CvLEOj
v5lJKK5OutRoWyuH+cyqS7ik9SejSL3dNOqXMvNQqXv+ix9QiJEWYPDSP7Dkl+KTMk7CzUpglszO
/zaV14H9d+aownO6o7yp3DZATM1VwMG25DsVZHock+YmQj9lq7Cdf6cKDPdNRBdZrfLfMtojZpzp
V49ptDNZrgOHIKF2ebSbjwaR1RVRait9jt0/ULuH3Hg0gSeTTTncdGtVoXxmKOiCihVhmqDXWil8
VNIxQ55r8UG9F4qTTw+6UJnzr13iEMyrEjigf3Pxglguy15F9WYU55KZKb7cW8pEnxwNsMHNSSc4
m8eC90PY8cVNYGVvCNmyF0Ufg/yGFLbAEeRDMz6Z3lzT9Kyquz45tPFzvEN1EPuHiYTdJDIlPvfG
sRJ3xrQvvjQJ5cCSOAzZAWdpewgXx4n82xG1ojqiwMJs45dwlG6d5gbWWnmvikupHvJ6OzGfJXg2
8KzELTuPYg8LAZUCdF0I1FO2593DtSzaxodIcvQXGmY8O6TRglNdNW/8fgS1MsFJ4bzQSIBuYQOh
t1DjEZ4A5wGhGmC/I+2Tk69jYtoktDN3UwKFC7Z/4ce15rjpYPwl8rPRorUS7Grhb6r4bcEizLeO
6jRgq+tX84ZLlvVTQ6U5KieN5z7i94mz+uirksfLNbUXMDi8xykEO4voGYJjCrbE40rmm0qn93FY
+8R5mOg0ul/WM22/kTjuJZWEFtZREQpHUoYXR1YI9VEwF0UGuOD+j4W1zLJrIP1g+MX4+hKYvvjs
RGamnkF8DqZDelTUV6i+cuYFedU51dIqKgprZdJA/r8qWj922ozJNQM69mcm8ojAjjSiLzXUNzHK
BkyWwMNGlCgIt1TKekaybSRum4SmJ44QUVzzgH1uAJOfbTPsQ54jkWE/zTdrPeUrmA+T9VGXINg0
2yfAUH6q0VnCn3AT+nIdjD8aMQFDxlb0mvAGT4zzGGFn1k4LCk8qBMab97H5ZE+VjxYPzo1yfOBH
NMrnwK/nPlsVpJdy4IXFvBLTqxETY0/j3Q6Ds2ElKAFiY5oFCFIJCgbX0NyVFaeoKZiuQRimktgR
rUlr9m6ElLoFoSqe+j8xP4+ZV3BGKGhoDqLxU37N1E9Iy9trQ5BJSHtafMzsCEmKkGzhM0YE7je7
hCSQ3wClef4OdCd0J9Gdkb1jonuD8FR+LTtCrE3BViRNXDsy9Q8pyTDl4ylddQJFK10CP5+sroeW
1NDxj5qdAT3go/hBpFPwRxQIoyhCwyuCxoU3LfrJmWFx7pXKPhjdpAecfKz1fWUX+bnX3K46+3gv
/XPVvCcVJF+UPyI4CbdhpJ/n9yT0QqNx5uafxDfaXWjZlsZ5GbkITs3gv+XH5SpPXPLzit8kQR56
Ti9CveFjaGgx3hjVkNhrytc2dbWoXLfan86nkUDpb020SW44njJxgw2WbSkeug4QDW+gyypGTo4s
toj0Yas08tUHiPDSHGHCpxQ/FQ6SsH3vcrud3wzxVGFYYOjCj/eJJiP/URA96vK1ym0p4QxaTz8t
MWRAili258GHlmf8i9/iBFGZ05WTXyXIXfEGEhkEUkQ0zissO5EBJDhcJ/z9izP6PRJA+Hib90FJ
9xPbUXjVTFF99jjSX8Tz0TEiMKKOcQGK+l7cDBzSEZs19dKks8c93MYOUe5DXK0zyjQKBSM6mfT0
+OJHBo5UB2bpUYgoyGKJ58jzL7ai8ohC2ViFCgjoZsDViAZtuhnFM+eNj6k32nN4jCxhJfh/Krd5
In5zfhFhsOelqGY6HzYhBN9jrEV0RuIcOYIxInBzIJXtu0Qf2RdPfrI5Oi01t09XVyHp26C7I7ID
+hdlP+wQ7rarwD9G9UIzfCqFX8lAEB+/SZgeOOEojmmRB+p4hfdtEODAiDx5R0g77HuVtSkBVaKi
FDYDg/eSFChqIZiPCP8YplA2tqv4d1K+Ih14rUoNkx/ZhJgM0kIyy7YobpTixkhVgB6teqNyIQgH
0OG8i39TOFO0+qjIZTu8kNU1MJ6yjswcALqPrC8SRwK0FGyT9wzRBrpZu6iOzT9dO7yw4mrYBPNr
j2qJkiMbfpkjBd9aZJfv6h+wxNlFLad/0liaiDoY1gV2By16ciXjDbmED5Fw2X9B5zqnO7hWhyXi
HsSJDclHQUqEkpyzkUWT9uDntbyyYgeDHHph9bEZNJ5DSnN26ligLKg/nYFYhYqNGRefDL8dsUjD
ju36sSJF571nE2GdwNgcl8XmKLvxc+DJYiy7a9ndQtDMNiqlCpWFfmzPJpIh1i9HMsUPibbqy23f
biE6CMZGs84LLeeBtSz+MImorNxp3gZ/JUf2abFlbnXr1FRr0qaI26k+lPfZhYI3BMdWQuZ84iki
4i7rDiFTzl+VGg/2iPrqVMDPATDB1RjZfe9hiea1Ft+6z2gX8OPeadV6bNIdsePEVrUHeslVC6pt
9o9BcTI/TfLVyV1BFaxjGc+Z8bdPTAW0+kL+sHzWo4LvVGl7KphajcxQI4SjdNz+L1ch66kRLQ3D
PJFjh8YcPep0ItqO4RtyOZJlEG7zEb6om+hvqJX9wWZjzHiOUjYljbL/x8AjD5gq4MRldjfs3tVr
iEcjNL4r4UKrnFZH4D8yOO3ut86+OHaoEPYlD/3PMqMa1whqWFYQ0ES62TsmJbwsqGVxGgr+7S37
w0dYsXgk0+tT2aqqJ4fEh0WmnaLsKRTUZB8iPtnY343/kXReO65iWRh+IiRyuDXJOOey6wZVOuRs
DPjp56NHmmnNqLvrlDFs1vqjvsRbh/LoISUHkJJqiR7/ORB2uZiaj4mDgMUq0rZG84k/o2jYC4WF
2TPcEXwq9dtsSHEZIZTwx35btsgX2Mh56XfI7bCFdCpFCWCqQoA5mCtJ8MAr5vXiy9YaBytFE/RZ
sgFZ5WZmCabILmEtMDD47ESsNxHjjfj8Z10Q9XPojGjqzJvOL6zwowY8SSBEsD84vbIj583L2MiI
GJbKFy2RyPu0a5PWjC0rnppXwFPPZkThPDxEabc2gQFLSM4lgwwB/5b7ynbluM3/3oQggC326CyI
mgi6N6mHu5bw5MIxKewSeDxBMLcZ+jItcqz9IK+mf3Pq1nupbyWFriuLd3COzyZET0M98nFQE7sI
1xP42Sj8WgqLgs+ZM3yoH3LiZlq0oNZSNI6Fccl6b6puxfMbwM4s14m4LE5JuXqS/hndmFMtDBLV
3iRCgFdg4muq26BZsJHYAW0QzqKzylMRghDIj5TE5izkb5HBQK68xEsdqSOsLztUCqTEYTNZxxlA
eq/C1C5/QomwZyAto12BiaGj+JdnG0LZB/WR9/ei8wgaisQgByLo1BUS9aHpeTfbycgGDLi9QVeB
cpcs64gewpdHCmIx7CLKYhyWMM0R56btYvg2Qqc9a0BjoDab+KQ/ED2Y0Qr+BKf1oj4ZLnhMZYfR
Mu0+RiZLbdpY4UVUgNyZypC7hdwaPvU1JNNA4NN83rB5vntsrWR4SNHLS+Xf4cjXHH1Tv6jlD8DZ
qdsNWrfWhlUxbowBpZ3ePkKJ+OFNYpK6ZwmOVlK2FeSsmonpmeAOOu8TNG3v5NB8dMv4fUeE7nXK
0uQllPGt4kZG1Es0FaESoepT+od4G/5g1zI/A6pCmcWy18SPUP80QcNDW8Xuimo6/AdklCWeSEpr
exCbB1KeAY4cbEpejw/yEsXyF+iuo/yDOHBO912BCKHZWUfyZkPoTGNJroo1fcbCGathlu2jM2P/
QIKM8/qTibWd9QdLRGuMaoiD9SMF6q0z0sc4j4+J3WJ3a47h89RmiMSF3OkM4lj96b16m6BW0v4l
2zH5R+BI2c5geuLXp3j9EYoOeV+Zir7qAI+bupl8TmAS1YWRXV7fewXljKfIB4MA3Qql/xpbLd+s
eRgGgBkS1/0a0/dBxXFzNF673KHLNBYYeoh/95/6xcp9XKZvc4c3vbC79iCn/5p8PSC1TqpTDeHa
hg/yM0j1izjv3k6VLMcPmcpuv9j04dKKUei2POCIzOxxiWlxoEWDAHVceERb46jnB7/VvdWuM+52
Kg8yn4fukvRrKCkyNftjrPkKrWcUJnyrUGAVQUJ0/66VGjPW7pmeZkz2w8d3Xruv9IJa61/MzvY7
oXehOoqqpoEScHikqL886w9t3ETx6i19kwveRIGB+QVwKNnUNAEZJKGahItyfQoIyMIFjxIjF/R0
QEmM1dIMl1w30/ChwfKliv6LXAkBgn4lKdeGmCDbDE7aiSm+Ra4J60LiikODgEmbn7ISOWw4Jpxn
oJZncoHtjZxdR8kvDmJBiDd2SvZGxovCU1YITdG8d45sLV+mk570H7neTsNam/pFWO45xkv+7Lj0
IyvIeWxLF3km5q2vBgCoOgkK72H0xsSgLPNfqbCfOIO0w1B7SgrNuMz38b5AIrDQCIf5C5c0N82+
VBhVZ+yIhJ62Q+grPcErxwKpNlKZzJas7zYM+iKxuaY8/fl7Q9Qmyk+TiEeSEN+fgrZUb2wA5xYe
+DRWnhL8H54vWs/Sv2sW10Xl5xNTengPqyNZBAZe7fwmWbtXeHjlf3hRI4i9s8lBorSnCHI0Aafo
FxsKNBDrIC2Z9mrshFg9CxeNQvFej+nvDhozl4/EtsQ97ut1+zzwEOCJNG/pJZdvQ+dZJ7F71BIR
h+RJHmjXpG+3Ow36GkC/h4PW+6UBCOzuQ5i+k0k5L2uL29N7Pi5a7MEov+vbSKa1vtCe6DJFPqqg
2rpuTw8Ami7bZMIciD1lXgsSOKyMa/k8YK+qNxZGNdZ7Aipaf0jXGjnap5DXDAlfp3H1k9mvKuAd
ZRkLfnUjvVjMOXnjM0WKuf/+YKx88UVtpeYbWrz86gBKISxY+9pTe6s2wJ4fWDIM/VJJFBIxfcDd
Qt43G+xpdeqRtAaiwwZC1sd9gKwByY5J9vHfkaMetWGNzAn2Jr4P19iku4AzaxEZGw3YoXIViD5X
HNjqNlgl6I0TO0y4Dk+vHCDTXkRPkHXKAK8v1Re5aV/Bc/Je5hfgQ2q6qLahelgAG5a5zo0MqP79
sOt9QIao3MTYMJUTV902V2LhRInN8Pri33eqeZFyrY0Yrqnqhd1BZcnx1/V7kcDLb0vxydolXum1
pN3BxP6weDv1ZWp/TPRaWKsqP32tU+mjGYnU3WDBD4NyPSi390n4YvkXKbGKl0/yxVejwNOJGQSu
xO1RuQ+uBfBVrCQ+a68tTDFAm2i+WM75yDml0ET8LWiQaHjlGk4d0ClfrhEIc3Oj+Mvmu0nHX3Ql
fD9OTjDZRabaYO1pumEs7+Uluoly2ELmaIz58wsyFLkyNDyo5kfSnM3cHb1nFzxfq05ZpeWnju3c
RNjTgByaQTgtNfguGd0xkW44tDswwK+BciDJpxJx7piwe2lVGgEJ0hkXqVc/c7AaoP4GwWjl4INa
lPWpxVhgMETNohW+pXhjfurlH/C2PJ8bCHcrfCZ8poreFZgupGU9PUAVTX4m/dLbju/0XR8J8pSx
oNSXSjh4736NnUrVENXCiZ3f7vsrhC8mBJ2uW3IhIO2wBdJXQV+pnNLzuBTzbRz/A2LXjQubKj0T
pNGN1MOUJxRWEDCtQMC83SOxIhVf7uw36ogkAtcH3QRene0a14nWG+GeVD9klhnDmnEeGVzpEg0t
CDTo0X0XEIlW0LLjMqZGptsPbsNLFys0rHrCHde0VynB1OsWMdx2j7YYbl8M6GZMkjtdcs2wRUHu
zQ5Dikei7q/nV2TmGeGVsR1tiaBlhTDyaymes1dFfKQj3YkeUI+jQ+R7rflW4amlWyN7ACX6FzXU
BfXfZrN7BvGvpP5iguRURQDctRtEjqhOXgaqbZiP6hHVIJ2rsQ3Ge9VvqvqA8FpS/oTJy3ZZwQxz
MC4gfsdKomQT4m+p/uPPiWNX+TGvw0eI+JJKbMwIa9Rs+0T51P229w3F5ironAuYrryt7qtUB+1C
+KhEPLbIqVKnJUVdkT9oRFzQW0RmvczOii1mHC6QW6J1oatAZzRLHIXDhf5UagPZ7igdM/Y4envq
TUBOl+9+Cy8q/DfwP1/rY1itgJCK8zuiPYf0BO+VBVD/krh9fln/9NAXSr8egU7IadPOs05aXyHH
ZkiO0EN0a2Pw33BxHSlQHVnlOL0BPMCuLV/inhRlZ/zMSOWG7lnB3RHzjvihBOY5mTxlvR/hNms3
HXM3TSGolVuH6nX1t2Su5p05SeeG+2dpoDUBqTb8WFkN0TpGBaGu8/cqh1N6OjGxXS93fB3zfguN
CjWLZmLaEImlooeTxROoSWtLV4vgzu5YvT/6BNOZ23hUm3PFxLtI4nUDzengr2wKL8m86KwTUSri
uIRPsRzZ8GBpG2Q/GHRqt4NfqlAoR5Jlc3ykBN+cUb1FS2Qa9KRO6ZL6vko5hkcOAp7mBrDJEGDX
30uskCPamGQv796HcAcoM5obQFgJyj5sVnwFqD8y/bcjg+himNTKjF8GPfThNVHo6VA3mFAs7GtM
OshrF5YjbQeYW4I4BFcXD6SStD5PWvX7am7tHDbfeg+345pO8Hv5R5JdDfBKBJKh16MxIBrHNlbq
5qsXf56Yffi5n/p/vhGiV7jdN+nkpytsKpRt5pmfXwcyjmagfda/zfGSE5gvrREn40ExL6um9niR
R0DBG1nLxqwBgWwrGNs5rLfRF2ddD6odmLGt+tqPRCjFEsHF+wf7nXiaTgRoEAtOsNtHAmn+iPbc
OCnF7cUak//GoOD4MT5IPz8m/94/QDQV88c87NvPO0JEr0Mpb+74BjDrAhr/4xfCpIUP26eYJTw+
N9rGWqs22aw8auA/OWrNzlPuoGOgqUN9iNYj6dEEMRJUoG4Ups0vSslQ+mE4Wgyk9y5gdp+to9yN
vXQOPxlaoAuQhDDPiIfy9yUv+A/EyXBDV/e200N5MAn0IdrrkuBenfnKpPOiyCOVWEnAseziWAv2
k5UM/JuiU9UZPzJ4JvTdAQx2PPNnGoLO+a/28KuwcIGRPUyQYSBcEtCQx7rqfaRV1Gboqi4pdlME
k9XC2NYuFYx74jCeMUFh9rRLE4cWGjs7ZTrwxmJ2bi4aYFKTLhqIjfSXgRe9qU4cc2RrdA/yrrkO
lf3+Nh/ig0ZK9uwdOEt/mOvMFtGxpFmad3Z2SS61HW/zbXmUjoj6mGj8/jffTT8dHCfAySehMNyB
eJBJeCYlUduY5ISraJKI3aT63DrBYXQXeNdfEMLul06ehbEbeCY2xPNAdLjv23MuLdRKW6SP7dEE
1AA32EYgR2bkqEaL+ImCiZsWkQQUP4vNHP27qHOnsRbFxpjAmBfFL8iutJ3IaZyzDm3hH50aeMh4
UHl/8JvN0sVpWqGh0QEtP9KS5B+n4wSDOs9otFlm46K4Kkh7EM+jeUBzwaBxl8hfABomW/CHHaPe
E+MQ665JRDVGolNWIeDnFKBrzZFawvpc7QzIjodkJtZIbWZnNajSBWO3I4v4eYgNlDHE2i3I1bTv
3GNkLg0n4SOaG6od0H3ZQmvn8VpAhVrrSxMZDX/SF4318oOUbiHdTCL8p9fAtObekJDOYkuNy8Um
a7OUIU7hSexS4u1LcLRDCYJIbuT8gFYtbOaKRC6uyBnhKkLbF8wAHja77z2DFA8vt5va5Y9HUKVv
mXmMdvk20eKy3gdNf4qkIJ7Ws2BJ2IK4kCmLqPz13hXvPdQcBQtjfGJSQWQtEdqzAc00HoyCrWdU
hzch4vwzstN23kjFpOAOCOy5vLqEMSp4MdIVnkQgTr5MGCDY5/CAQAsDsDw9zVhrpdtF64KTgtMs
nFlh3HeouJAuWIMrPgMspy8GCUwOmR3RcIuzZYYvsOrmkFhBG24BGQVeYLLfxn6uOGClteVbqD++
5n63ySOmaIFAuyrnG8oo5kMTWfksaQE/BtzuXIPvfXDS0p3MQJJ8mLCEZSOh8Z7ruOAml+zefCBT
409ySCuR3yckPUvjT/mKa46bZlNLe2733KF0kV+Vn1qABmWHFChsQ3ACM5uYuCLDic1tJ/L0ttsP
sgHcKoQn8Tpyrhe+zn4wPhB25zgWsoBZAhM7qvI3vQ8wrlXzwbyXcDZB+lX65z/E/NqnSUBHjt20
sBU8Kap8RfTAu14pTs13ijzKYfAbTQnpP71WV0Ad4bm36BZnvXXycpPSzKJcKbkklaHXEKGihMdF
h3feL143Xbpqv8JvFOIBrb5jPB8aQbnCXcYJic+Ad+aa3OK0uuLeILeQBLdIvFYa/ZfAuYmdfeaW
15iu0NnDtgvvghlY+imJ7s/3h0BX6SakAw7P1yxyPFnCviqWLBsE8uaJC2z/zj5ffHVPqdkZOkrR
4hfNGtM5sbvoCiNSg0gCDaKGD/IEvQf3eWIEHlmuaJolhojuppbMyak7wRlIbdDwevVM+EBAdcKq
Y4cSQ8vkgLgmXxbCaDw22dnYdyk/pfizMFhwf0H4w+2JFREG/6Bn4tanQ4bdkyMiI79jcQ/pm3Ab
TskE6+r7/gI3byMO6Bnns6iZEU4UM10YlkVyn6wPtGEp1AvwJRs6vUfavZuFK5yhpSOwEDr5uVF3
+hN/KRnMKuCCisH2mlL4gHFyLWOMwQcQchoIzrsfAY3OMqsvtVE59A5E4VqYPspf5AVVzptFeUQi
gEfFYCGRrlMfjAaCidcixaHvJRIpRTsNbED87rxBwscz39b7DveE6WJo5k8yh4B+PPzuXyb8D5k5
8ZZhAO/Ty9GshXTHtL1D4UIo4hwngJ6FpFvHIPv/jYWaQsAZngcglA+1uTSIUQv3eXNRykeIIBka
gnezZAik12+gu5OKo7hjP3MRPHfloQx0DbUgZ7Dyj2gMDi4Z4TCrMiH64oHJI1ZPCkG8/ZJH2Pqq
wSlSNBDVFh+i8dwmPEqCIm1xur+wrDQAuVqyhu2iLFeqrigGfrFMCylFso4lr8kvXLzHiwwh34cy
rVK7wTyyJhbf4I10MbMgtuiqlc1WtJlFZntTy6Dsx80Fv4WgOAo85LDQAoOrxgRA+w8vkL1QnKGi
mRP198bUbiFvVNWBNATmznkXQF5ii8LMrT5P6BWlaLms9UNK4a+O9gsV6ZFOz5e8MqSLxRzWUGLr
jcR1Ils+zR48oFWlIynwqLXkaiGvnlIUp0d1dlWMAUFB0SY2fP2P6JLwmDKcpOWeUu2mWmOkErFe
yXBOC4PxRNxFyw6p97xl8y40QBMUAo+SW54eRAiMeWn4DpWA+umOaLU6/muFm6GeJ1bd64BUHPfS
p0pnmk3aT0Dpw2sJw9LCdc0qqn2+oSWb1A3M4CU/etCxQSBIokfJSm4zqi9SjR5Ao716Pw+Q1SCC
bKIjVdM6ss8nDdAyKY8nwv6JnruUsziDrAa4XkZVRIqo1STtYkJP/VCAVu9MbizLrqj4eP8U5d3g
LKa/3Are3JTIEir5FOKlSVHOsqmQoTcRek4IbjBpS6TNncZyHJj1kVi0CVEejcckwvbrd/ET6UE9
PjA3W4Nj4eh8nl/ZX1UPs1d0UByh+SchQjJKR8vRq7ivDrkNRlOvLVZRTq0FujNs5uSSAtBVPy2F
p+lGEEnLE1EkC/zPlfg6PnXWKkJCvjZj+kGVJQF2FOcULvtODci7eGarXvAkGi2HzTuiX8em+OJl
8JqDk8LGox0KFOmpsG4oublnPHRVhCE9qEZv7HaCHLRu1RA/i8BxUW0mgYkBYCEAOui+JXUHAIHR
ZsSAMDF/4GLD5DAt3tnySZxmIDjksDTZhS8YH578nZcrRHgVtS9h7A05kh0IU+dFu8SXRS9rwd1J
LSWePxWfYrl5IwfEinTW5UtVrCCCy43ihYLbZCsFBwAnfMlUtIPX+NLIFnw291qhCsEvs6uOXVEM
agK6sCBL7NBA/aNDYADe15Kk/QfQhUC0WDLTsOUFIVMI1IND6iIezX81KO6m+JJPlB1jtBUIzkJb
RDxW+vmmF0f8G5XZWkrgmRH9INNGaMflkXhCNOEPvWojfhPWhLqp79ZZjvroxT+MKL2M5W2BTmZW
0dC46g4jACUup7gkEhunmZDvisYkI9+BlMy9RDoYx0H+lRF0bcgyeYYIHYE9N+Dl4m8JmVSsp5+3
zlsS9dm/4Vwot1n4RsZA5eY11Nu1fW3aHRB2/A64m1TiOLSlwEcSUY7F35bsvVD41a+9ZW2AJHhQ
HBNL6j9uO6SqqCGR+FULBvVh5Ka2Qb+7jmUTtxGo/AJ9X+dWRsAQgp0GYxt6FMYrKkDexapHJwJK
+Y49SorjJfkW2O0+0CS88p/mENPSpN6UWx3ti85v28MXr9wXcVjicfJUaxHe4/ejCfmOAPmunKcu
ightpT4DoALuQglRisynwuYjOA1nEmSXWYOcuaPF0fgR5z9mv9bp/d5bDp+iMb1mSfIQ3gwZtycq
HYeYO3RuCLHTJZFXtgCJgBUAbpEAwO7yarb4Xl7ES6wIpCNdZLBlgBBN/sVUQB00b6r+gStc+505
VfKohiuvmWZWdACW6RrfM9vxQcg9vYechXck4+GY3LBE3zp5haTfBB1iPnB7FMjPslxnOG9yAerU
EWsekOxPCt4H6suagimfR4aeG9qFp34HWotmBxCX8onPW9isjdexRVArkY8BoLMw6hNoo957/3h6
MuGA0E+bDlh3gTx4pPrmPP+1Pis9r4iT8YuWFuKOJJFQuc5lc8RZqNGmPnJ3cJi/m6WFsgO99yCS
FOW/8Ze4EEYNJWscDAJsImvKrNjZcausqEvEWuCqyH2XOSRt4TYD5pg7bgd0icCqz5TaT0f7UeXV
2ByTcCdpf89+pWBIp7epcHtxVdyaU16TAmwPMsuwH5v7SMSo/DufHK8MDCd0jF+5WtXw4tm3iegl
Q0SovQKVvkdYl9eWcESQedjJ0A2l7ynapOpayT/IN+6QqR3l/ELNFMw040FAtDaCUYjE6QzVJD8v
wE8TT6iqLd9/WJlRin8YukfaynNHBqDx94J0kfX9NE+xJAOH9JxO15wXa3k2WRD1XxqneasMA3EX
1XoIv/A6/DS03yGSQfW8n+7pl4hl5rdoVt2elfkmTx5q2Hwl1ksJrTNpu+s3Orl4UxgFyMIyni7t
J2pgqEb3iQ4ZnkHLvwlLQA2JBkE3vdfIqbZXkl91+omPbDDv7DdviJnjVUaNmStgP5C9fDxKvTMn
tVze47biBSx863BFrUdZK+kl4rICtwZgZa6121W30bCvslmdSw3dkm02x8YrzuS0xfqh2Kcg6r2N
1RLqmZZVBCuLaM/Lf1hbfMQ/JhlQPL4r1jBQydDE/EH0LBFLfn1ChkEqQdrtI9LtyAwCyIuLWwib
vEuvvLJfoO4gAYitWyQx8CDkCN+YVl20ID22Qdt606J8NiKf912q0YKHIqrZR0CcLKvySjhrP2iW
evQCvg7Ug7JHzZHCnox9dIvUrdUue/ozVgSA0DCEE/fLsFYWLGb33WN+j10Uu2OzFYjIfwufBY+O
xj0y/NQIhiwOdP5Q1VFQjqCoe6B8n9sSPNFVwq3y9sAKN92w0dvN6447vkNOe5zlpJ4kA1S8Nnq3
Edi0b9pP6WAGwJSAs4QRLD6wEvEkcEYJ81YInuoB8lBjRSHR+6PD9l2Qh+qkXCKoCZhTpNa80Lxo
xdZvOsVryf3CtzvHt9LS5BjkmHB9GpyWI+SuqN6jf082uQbo5IYEig2KfCVsmpXTloGsOs8cEnib
qoEun/VXwApQ+yWFPtb+GZK042GApy9VwcpLddKXQbnbYtpFkQ30kS4g0hz9C0gNuQhSF6xjktct
+tM70PjYpE/Aefz7hK4RfhiLw6OxD7cJmdT/5BVSEv6r/JSHaccnzs/pubjCjcx6EAps7OIvuRo7
9Mub9FvfDD/SkT7G8cjndvV/za3eKD/hJz+LspZ9ySC5k0/NuvkQLv0sUoi3eI4+Rswo3ltYGIER
aIf3YzbfEi/Av8GxTP/HAlAm3Gb/9M8Z/eC4tLVfpnreUJ6O2+SfeUw3zBVcPkyNYkUBczBQQgTF
zHtnmd1rp40Jctjj40TtCuXLfA3iqe+esEIZWCCsSb2Y8q3TwKTylLBN1J/IdyhJqjy8tAihKCzD
9DZrZlf8DfwdRhCNm8JcySUTL5yeTELEps/JHas9kfoyaymtktjVil/zCVdqBFDmSrq1YNqLiHPa
xki6qKc9eQTjOaX1vPd72SG704IG0ffr67BmutVzzHgz8kTChDkF8hYbgclFkFYgs8WcgEJEm0No
ACryJ594FX7SV0zdQs09ApId0FiXa04+Phpibb8MclZB6Bxo+5YUytxtgffQd77voX6MJyIcaMep
T4m17EJvoE0jQaFlcxmD1zX7qO83vsnSWN7Zlpibj2jYEzWwHHWHcW0fNaf0F7l5akbQWkjofcxH
A/vg60ixUpXdSbzBCz8LO7FIxn+zryVWRbd67Z5kTPTyN2fPpO6l4TGsCf3p1YAjsuZoCjSdgjze
Xugnufryy8t12rrsnIlhdpQQgSYOv0QRmuGDr7GYuJ/DdYv1RSciDBVc+GhjxWVnBCtJvPizrTdV
ceTDHTM+IlVmzC9x94UbkP61TPcnLWjQYg5zJkXFsf8x4fdEuFa52j5Vbiabc3H6Ly3KAYTSgucP
ZC7PMhBS4kPSwEsYIm5A8futYaFlsmyAo+TxNmYILSOGYdKl2lX1YAMx74pduryZZ+kmfruw/YhR
ZqLvqHktPPAAadOFJICCx0cmneHdkKYFAyPi+caJDNna4i/V90/lbmVB/TrRKfpBeE7CBrXlgZAe
EQaz4YNoZyR6Bpfwnf2EyOU3GZGSi+bA3rOMN+WPCH+cOgwZ/OvkiWGzqxaTbS2Ffo5jmqM8Fs6v
8egTMicoVQoqYk8cmZUV5bAjQlIk2lahuotAef39jSt/lqEeuHef4w490qyPu0UZBcFfqN7QJD0y
ZsV0xQ8hLwXZ+oAmn5zcgVM8Py7/IdciGwcoscNpG35gbYKjFP76hFrkxxsbEVPI+DekXoYlxucu
pggTPw39Bu3KOqTIbrnGQ+iUPI/dWVwzovDBk3zfj/+MYNZ1q3NSw6N9fg7T35i1zpPmOdET3z+5
jyo4J201IwJcYoci9JbqYLLg4r/QjVcsvSwHmsDv31GwPexCfYsTSz+VyYGHMveLvTrdpm6twgxh
zwK3564bAvW7cKATzNqR16QdaXs8c+17ZQxkai1bS+HZX8XHI5EesbJmMVPxyPOWDm8Siv3wZBng
KPNlXjVlgG6OZ0+qvvhlFGK9Gvfdki3f+7GsrgpPRKYx8ZpKUVgR/ij/ILog0L6CLeEmtV5QIXTl
MF142Mc5p3BRAGVC3URsJw6HsZUcAB95AAmEkzd8+NKXWIr+kIRxr5Z/unhRw4MkEXzMa598d9zJ
HJRjstNBdJaTT7IpKshFvicQy45Y85hm5XMIpaH5YBNefMjv/bonYBAN+/kF4uR2Nxx3y3BHTqxr
LXgFL5VzV2FOgnPAbLiXVtfyqu6Ia9CL2aRW/dQkbTjqL90ywDGPflgY7qP+UnEyLPGNiksMzuRD
kBzocHdzK9bEYFQHVLFYz6jPJLtm03jnpljMlWZeikzps1jjjRvcOF2pEJVr7kiUbijEiT+w9e/e
XPUUgWbrzGN45aYABrSCJl6XPB4l6Jm2N5sVN2um7WX0bKkv8CqG3jSofxl3kWwh8PpSatyZm46o
pRwgKugt3/BRWVlMM2nhVLzE2aCh8hYUBnOFkNiK8fyVkfT/0zyDIZ4BQTbVvaGvJ/7PoP4KHJ75
9EkjQXE3bEZdadY54afZggWakpfYhMQSK/O2IyNQf7rLJNvWsJR5d7W+EgfDb0TzRUim1cnUydc5
9UiuzDZIgOnQ9tRbWu9lT3RiMDsKkzg07fbKReXLqR4GUQ2L5Omk1mFOh4V35llOzwoHDrBJ5cMv
GKsCsqnej6ad6T+UwwLa+NZEQIXNpgtb+7zQDPW2dQK5GIxsYUcFoOI/mgYURDlmrKS3V3loiAIw
UlY/Gl1BAdkvXTk91W8Xg1yfncabfI8/khXDCfo60lb6RYtq2C6uJmQXFm0cMhdEWUzUHuKvhnoD
1sFxnZpnZCjP3IFZDeR1RAepk+irHnnFJ8D++5+lsVJgCcSp/kBlHgbyw7KFP/EHEQJECG55k+Qt
W9bdlPdEsqMfhFK1gQGDkA4LCf/M3jURVagUC3xQrZKtgT64M2gVwBTMxozBrUcBf0m/ZeFUF1tz
Foqp8pqwsy0svE7r0kq8pzdxOhTCy+kTdCtbhvuJi0AtUueGhP4QIrnACLjrpUV/LnfhTxd9CVNA
ms0ThayjfJQPsEJev92azXtsXUKecu85rRu08vXasgI9X8nXHGP3qb0Y3AhdeFZMhDYJw9VCgxUK
D90j3KueGX/Hy2k8s4yysKOKuyDFEyfKYqrj263X9KVXLNch6qT39kmfgcgyJ5WHJ3dusW1B28N7
Gn0mjJHwe+U+Z+SDRmAcRza6aAkQ/Op9iGQ8qhEGPsw1bs1S9dzph/qDRZWULPkrR3CQudWJEHn0
lvtnxxxurUn+MW/oSFxKGhx4buos4iD9fG17nJLeHJpD1sMHecNzcQgoD7PMy0OOb+Vgaw52nAxN
BjskiM0m+jfRVG79kZDPXhLTiAJQhjeVC+FhEfP5MvNjfU7v5RwwlrCwIYDGuG4uLMtJxRPzf7LV
TFAF+tkI8uEtbyHn94ZpiYfXpCYmwDDJr0cERhZkS55zw/hqxxXDA35Faz3+ULMW8rrAClcFlf8H
k4Ss0wuZVNbweEhUfkiatbSNOLoJ11mnV4h5Impcp3H7eZuAAq/c6iO/WvAXrVvmXsSvj9oi9UPR
x7WB9ChdVYqTIdIM78mjl+051ZT2VQWYkCB1Y5kafyTI0NizkH8xhBBKulW2oD3kt1Qwe3PDA0pE
okG91wW5oOgTWWK42qk7sfqrXnMq/OGgAeEQJMW0i/l8K9xahYkQBmHdfuAOowXY4uvFxfAoUtBs
NmhiCoRjO4ISbAXMGHxFoHc7ee+jT58qXKXsvcg2i2DA54lIuPKQ2M4iCMRxC7A7n/FGWYbJRY8e
6vCL9BmWjAw09YgTlLuFZXLOTYvQxbsYSrE/sE1PGMy6b607PeEIKtfYkcqGyYXkV8kt+/W41NyB
S7JuNinVSqfub9ilXLt1TVjtQtjyZBYMe2FAj8gmhexGV5xjR9HAk7cdaq0RRdiG7NdxpX1EVOxx
Vj2Gf+8zuckchP4wWynz2QFNBQiJPrsMABJV1+Vb2eUAltQG8/ZEY8p4PZ0K6QvajB0YvPVUfFL2
VEkKS4gbn/PxdyhOOYGHMMmyF0F4PfV9K9l/9XL6RQYk+T5aYV6lhH1vUXnBfUN7d37jklMejIvJ
uBWfyhzPJ39GUEYh0yA+jv5f+FfB3pf3Fpsgqa3mlZCPekNqyU/s405EGICLDtwAScG4hbh+5zvO
bDgF6cGCjhvnSd6+U+qExjDlsGN1CD1+hWQPYLStrrmHk0K13BlgN7f105kD5wMlO7xiHNTjniWV
u82SyA0LKImVqg2JhiQ9014nL5llto3hI7/HmbuPg1ux69VVj7zXHp38x+jsC/akkLRMjKcuyUch
UMw15lEvhVkqYsvDBkENQVlkwUIFGkti5eCGKIchjdOBuecGLK/hbwohr+ySa/r96g5vn6LVWWEi
rRqJ0A5Eui7B7nOwV01hHIyPy3lBr7JbPdm9OenExP6RVocMJKBHrEL1tZAsSdJpvkkXAkiGMpn0
K9JqTtcFyuQMb+26UXYRuvZTti1rVz28TS8bXALJJW4dC+tdW1RouAOFCIvmNopL2WtNVpQ9zUtR
5j0NvIqjyhdD1iFnAUF690H+6VCBpRY1ipz2VLI/KkdTcqcw/rUly8otQ4PfdU6sPSTZDwFgpEPW
XihjmwVO6fuaRp4CYvNTTF5661B7bhgGkPO2R3kz1fcYV7LpCW+/nptXiHiyrHuXOJJLKFsTtDdx
jjmyXwKZ8dwwekSgp8nTpdnW6wtpbRZ911Qh023TEMm6Q/IsJBRTHwcGR94bpHviHCDfsPDVzq2T
bdMFxJWTV10eJ0dXf1XNjesdvDi+r2v6h0UJQw1lK4P//ESHHiNhnaMjww/WlrEm64QNccG5RoL4
uEIR3/+PpPNabhVNo+gTUUUOtxJJOSffUJaPTRJBZPT0s+i5m+62xwrA/4W9114jQpQpg08ak6yc
dpWW6r3VqSu5Lwwc02jlG8PmDI9De/jFiwI6+318v5cItlLk8OwNdM532AmLgekKDQPb0o4d7iQa
huQIQbHS3A/6N+QNhl/OULXE6DfnumhXy8jBGqtjPuNVsjVBXrXCmdFEfhfe+nYvrhDEDwcMbMlG
FlZtdniXi5d2a8ZDnO6yN8hrMqI+E+z4zDB0CO8RveTwvsJqURDE/lAhYSTVMDhNNUR63gJ28JBQ
y+2CcT/LDYHNcwix77VFTY0Fj0AjnSKDvTiubb56a55HwMPTeVaDac0OwujRgXJ0OAT1sDOqz4GC
MeGXYSSLurLaD1c0glSd544SrT+9lDOHKei2edz53Uo8UeAt6ZYjDA/dGsnVsCGwKlqiCP+uxK+w
WUyu8alrYNj6kV1rwKhtB3OBPcIl5nF7C90MdtgC0w1DUJgFb3TjNtvMeWvBrbIT9Ej08zjWJoMn
NXb0F3PeDa7U/HAbnCQqmmpSK50SVj+50gEJwabCwIwOh8Aja67lN+ba6OpOAtr3DBJCf2wDL+qe
LxTCjFHlGHIjsUEIf/NtxXTYAAHhCShMBTcWljAaknHBy+BuyAXIUytRgS4FXsbu6ksuLwwDMNWO
frYTTrKK7Jza/it1e2Db50aHhppwe1DVuRoIEPtjeB99TehjvUhzr7bW2dK6dbD/7J4HH1HOh6Ba
W4ZfkWlqs4vvq6uGSid9/35Ejrr3rq2RplPQyusUgVauHBPdp5ETE+Tm6qL8xVKqv72Ms18lHRMW
KpQVPn+YD1riffA0uQS+uuhpPLMEkgZJFAtivG/xjGNR+6tiO0nXNK/lsBIh02KNftvWIu33SMgg
yDT3t7ws6p+WcaD8CDuYMrHNJ2i2sL4grluzRLybw9pnioRCmRSjfc8hW4ZQ3ajZF/DHKtAkqZv/
HyVLFhSDmoUw4S7gs4yr8o6iHjNl9bmTDzi3HtzP4QmtMDMB9FywQIySNFC0zXjHJlfUsJZyOEVu
rq+xG2Jgw8tFv6XbZDKMgCdlns73PD1i2ETt1TbHzlzkH/fFsc/4REAmWM+HZ8ZjhhlBar0WeETi
ir2bwDL35bdoIjSeMXL5L/A4nGTZi7EasbVxNk3xKMdp+flBFooubJwbpidNCA7y0Y5Y0zMEsWxO
0UB3EAFnH8M3IN6qxbWZdIs8hsBaAiiGY1Jv0dchctkEw11EnEfdID+b+JH1YKbUuaQt+iOe1bJZ
vGIMzSx00vaJN1ROfRG1Vfa+FujXag3bXMIO8DtFVxsfXxIAPWaG5w/1cKgsEb+Qm8ysAk4Vgu/U
Z530xuwJjOS9YfDayo8x+5OYmSUMeKGymbU8z98LUnqJN3qoU/2LYxcE/QkTsJETC4jGkKrdpLRI
mpzbY4PuoI9vmmQr7ByKH6Ik5ngHUFdXLt9agR7hBwAm1oH3zRS/BdlcvCflBtuWt+pNjCc2IEGJ
iQZ3ERcLpXEVwAlNqUH4Z7AVmBOaXTc5nKhxYLKI1FlDgz6Gx88UwddssZMrdHMRMk0jVLx/8rYa
vKo7DA+TpKEeZFZyiMx8Pig34FlNASCsvBE5VXYnPJe4DnhEo3PQIB7TSxnwWNCoD8jZApR1OMP4
0x4g354VMIPEzDqxVsdkqf5iOE43BIhYrqQRO/92ouzeCr8vdhZ0NlRfD4XNPhZo/i96xq8mkuvv
NwKXS6xzx/0NsNElPnEEWerV6iMn47u1Rteg4emV3I75jqVpxN2ijocUQr1zjyfzIvPpDCi9uTA0
UvVQnfYv8qJ9wXwO6bq+JvCX0DUucuUvLa9miCp1Cp+EccxV2YcvX0cEkvIHErxKRrmWCWYY3Mhc
DMGy57Gch9aWGKd5Il/hC6gZQkkkQN6uGDfylRlHuPnQ2/QoA8R93fPeJjcG9EJWTiPM/khgeBHr
pBisEOtPz4MYWx0oMWZBAmnMMNCpKqApgP/EWk22cfJb40/m8Gi2wr8q/kFc5H34xmSuilr9wqsY
Ar2KX/chXwci4IxJACozNCGrIeKxvQJ0yJ+7sUbG11UmW5Nri9/9PECp4nTOgyP7PAN9rcqlg379
nf4BSvgAGAJq+q/Uf3N5r0eLrP2KyDb7JbYBF+SeMBLimawlcyATBT9XQ28PqCsov3uv6A4czYVy
UlHwQOl//77TKzZUMYeuyGfy6Gagv0EFCN67RWO7k7tN+L60I2EDf7ETO4nOSA3B6cAMiiXYHLfd
jHjKId7lt+BfKPgF6CbzbIIkdRr9AKDDwCk/wIPn9P15rbAcrtSH9NoMN+5cdRtjID8Z5Jh4lWg3
02hAgvOzxQTNMcdhqC6NcIsWwaTsAGuTBGAiUX84enRCcZR/rlppaytF2w2+oW2Ke/zZUhSxh//Q
VLGYcCa3CNd4fWoxWYDeCuclBZLmURzIOWN+hA/KLP2rC4rJ75GiAPDZMJmKj2NHizOfhPJUH7Xq
E3sgys+c8Z9sFFzauAU+4GJo/aWFwmSyO6BESKpv1MwlfTES+q3a/2jK3uy+NGNXrLT2ED65GLKE
9hEKI6ARjsGmP3MEMeQntYV+6SoJE30bHRiWXa0/NXf2ogRGDcQOLuPkNqJ5jy9Bve6L7ajblRt5
VsyaN1pHq24L4RbHIhtSbP0sBgFaTMQthv1UfspVMOfvdaz/pOsQGtIMLcBDixjxXFLw+Pt4gUtR
INnJF5no7aJrVh6yaW2HygqB8DfD5VImP4xDvOa6PclMH75RWQ6gRo4MAAonJ8Ac9va56g95ccxY
HvJIoX+LLvJR0ResMQc0uNxGe7GF4mcLMIrswnDl1ONrjJPNO12AJAHCnEk+Ap6CA/8P5T+OFBEa
xENQ1mXutmwhZppDVx2ep9LWbvdF5u5DqBXLvltJOXpIkkfcYdb/Fq/Vh7OZDapjYI7CwgA5Z44+
n5iPcFF/7Z6qNY8ehFzkoGrAyWHp3RCW0L5O/R/z7O9x/U0Tn5m0mA71GvURQa89byv60o+U+d/K
Kb8zY8ECkR0hT39wnUN3ZFj9Q9YYy2c2hC6imY7lH9vCV7wXRzjo7HQl4hMu6PZlMNvZNtbsCVCa
LYIF4LkSISqjKV/RtjQU6LT8Sl8TxFAvCTrDq0Ijiy3F+IlMZAxH5OfF1QqPVUSEBC73DtUh4v0b
ktxsJl3fLPdhjN6Ck+a9zzyrl/p/ELbWmDWPXNjAqCJZN0UIemIfGjjJF+on7FooPxhi/bYHRNRo
29/XZDixIq+bI0Me9cBeunL/+sBFXhLuYps2AEY7ev53hc6AmgJ2NWmJradBrkUjlB/fZs2zYj38
1e+zVF5RPtOGyaP75nAO3+dmxPCAIB95378KioIu0AMLeCP9bM7Mw6NU2lX6NKjOQMf57EQkR9PX
Iw1e65Q/VqQtVJkcB4fA0+3AzSWLSwmTsqq6IA6BgOBYgYfGaaKStYHA7x08YnTl3QsAAU/8f91D
koS9ThBdhNPVOPDI5w634MVh4YUmw5NXO1Ppa8l1TA+oRpvsmPDUbFUPWbTChx1kZBRRVWsN1loM
pky/0s1EdsmTPcvFVS9fumTbFG5CPyn8vNDhQ2HslUWS/EyYGRCLqF0GOG1aDFzalR4KvQXEWRN1
yKbVvzDUqwN5O7iAfPOrJwR6Vvvv/ppp0wxQOiUXJuYpOcqMwK3z+3WAu6dSdheF4FpIAC1oQR2b
KnQd47ws1n/wODGu1JwxJJpAHmGpNSzfKCrHYG7sG8bDCKvyY4Naj8p1mMqKWnclBerrTkH8URw1
WI1J93gLq6H8ZimV6l+6upDzO5a2DnVO975k+leM8Fnk3ac/gLOqftNXpxagER64PP6X0ll9nlCq
IphoXUgFBtLT2H8Gr+zhRSJBkZzQVgmvkdile8LAYTIBqbRNlXosdKIOn9G7mJJGUm3RfZbqsGap
lB6MNZ6BHYo/sWJfNElUeFvWsLTqHQFyorJozYPc7XM28a4qL/iU84uwQAYkPmtSbYALE6jl9zWw
AjgczIF3cHBU9gBBOcEo8PuwUyUTjTMg+dV44U30p3MZarhecNJsZEzQAhMXfqDnt8BtRcIfK3cC
WxApqBSSwi8nSxg/Ghyd7PcwXhAqOtPE+0uEU8P0rPg2LckTAQDuSBjJeL30PjGD29eZrpXmmI0m
20v52QIJZr4gJfztcU0knUB5qen5NQcobA/hH7IuuSV5BHA1UCca/WcdPDraURhAr99IjxctC5Ci
EtbvF/iCW1rDzyJ82m5YMhd951iv+DRAoQWZKIo/ZvPBqcLs4lvTbyIKzIOF00V2ohcUbabr+R12
ITkmuK3Gw/tDS8/8QrLWHSo4GQ01mrWqoemr4baDwRZsqcfmBDuCdJrKwMeY/CUl6/hsJWOJvA+o
jGTUSeUYfpXUaQz/WS8mxlbQzvHnmvVeMK6G+CA3jkSz48TnGnbJyNgAoWUIUSl/8uLMUHa6LHUs
9NKMpz5QTYyGUPR93lxRJuWjJwEUbZ0BOAkeaCyWHce3B5gpZSZMi3+yRiQL07J4CpyKt+GpSB6R
4QaqY/0mGxIlPuIv3sDKwh/jkw+Bcfd9gzacfwWsafkG5iYayaDfAeBgA59tC0bGLv3LO/OE5Fpp
+0hlsKlnpYP2Vr29rGnh2FCK8rhGjx53W+jJBITln0OiSv6Yvhas//TkhQzpzAwsMu9IQ7knuex2
23chgm9ibGqg66M7CDXgv+mJA7PCrY7vuupsRfR1ikV8riESn31RH0ocwuM1eFZsWiVI0PgQdoZt
NQCNoJdNDQWYARCAbbIovmFrMbs71H7FZR5yNIYsleVe4EabSz1UxW/BHN0Ap5o6FxXuEWMVaL9K
86PqIOG+MWoAgnzHKxmx/j6HzzPLWF76pAW+E2TxPhMlnaHEchgxWsL4h8270V57vkJJgmoyYrJi
rAJTd2GKe1P5ZVgqgmTBXG7lSylbJYh0zzruFaa/6N06YjAYN5HaM2MDkrEEmlPMj3w2BHTzP6if
tmiOssU0OHsdr2gpwjW7TDP4TxVpOYSQBuS5sCZIKpXxmlFrS2ji4OM58BUyeZ9KdmMSEzd3xgwN
8Im5BebAUclUtODRCWR3LT90+osY57yoOhUNVMqAIGGeK/XEBCh/b5431QepF6TRQGYAiuoZA2rG
FmbTyAeJ5TlfgjZ8aHnXcYyQ6g8dWc+y9oV4+YbLIfPSxkO2a4gHpSIx1RlyD3GHRQsfpOtL0jOO
poO+lcodPWBS8ejrcCDASWPvgmid2W98QLijW0+RbQB9Hru5Tm8dmTIUqebrJP5wp/9ZoiejzcKZ
OMnSvTF0yAp0Bt1uMf8rs/Iv3E+kOmsuS1R99yLcm5ova35ZQu12yftQsFSN2FYE8gt4vHBPnpiP
qcE0js0d5Yr0Ntog4Ncj4CfAi+c5NC9aVFs3fV3nyhacR/T5soDl43jmS7ZAW6Fhk+x4OAVwNbp+
3eOYdstpD5Q6GuNXzI0vm2ndX7QVcZy8lu8zHq3uN93RhKMseQ0bxq4ffJPMb1+FxwXCc5lQ1B1T
3YrzL94I5Mjrfhgs0TOH4KY+e02/B4bPvcbHk5gouw5G4GR7eLmkuygOA+OXvIz5iTYC/2lX2DSS
Uw0RlhA0lr7MS/ecETFOMIWJL3DBGTAPfqqUl2nFPls6SOEmqG0rQ8qPVTjeauldJLmCuVBU+gqn
F7sVVp2RJ8ye44axUUegNinmsELr4Ko84xEd5zOOD1BFxNdVqb1s+QqTOXiFeEtearcwWRwqDG7d
bv2JvAH578c8Bs0XcKvx5Ud8At3uI8zbi4ahbDrcmOAdfkKUPe8YpZu+lzgiJ+fHLWY9idlapncX
nQjTs+xb1YbN6pXAaIlLdc7AlvUw6jTFlYfZbrwS/ENELqKkJ4cMpa0x3D6uylCgC71APo9ODRV8
LtwD74XOMHlkfo4kRYcG0tGTojpzX//EiLRKGfT/uoBGcSMJVn7k1lkNiZCzsyO1+SuZXLwfbicF
oCKSuGBvSmctuiA7IkfcmPKHhAi41EPENv/QeOwiUb7Vm/SXVqLudpK5rHkAwYRBBvALMYPWaU3S
CnziZWXMP7nzCd1q+Re8OG4obLmBZwBnkMKpP4LBJXmLlW2JJaiFiQTcZ1vGu7Lw886NdmRZ9BKr
9CsABPURdItKek45WdRQX7Ex59V+oSOSwkXoDrvmXwaUMj71NTJUo2BgGh2QUXQXeUUdV9Nlmi59
5McVvVFdwBYjzAC24Sp67XKKjkN4UJOV8QngDm4yL7vA7tEHDxjF8WZs4EwEgB4h2J0wmJPZhe9h
3o0z85SjjnKEqxAFJNESUyLcBf3wpshVmL0y2aunRNmnmlyNdstBXSez4BTl9pu7TndDhlTLKJj3
5SV+U4nMAc4Mx66e66hiKTdOFn3F52cU5+zMkI/h0Br/kBiUjxQvrMkmdlN3hxo9HMTy17feHpRj
Ri74gFAYkRnL36l2RQDKIGbU5iz5x47wEpa3BdLp6cUxnwuu70vPWKTivDFnVblU9M0L3hWZ6owt
5yo8WbBNwPu7JSN4tsWdC0mmZB3CRd4Jj1L+MZ4koUTWMnRoZXtotCkzKp/A2eGgL6CHHlhfIpv5
ZmBONIM3GVdvIVE0R2BygAXDp21u4xM1BgIbvDh+xFnPUN5J5vVKAThA6NUESjvgh/gjo+DzyEVU
fh80H0+rX8hbZsei/mAxBL3pXKen9P3zymC+0GfkLvALdpyAYmx5XLxHlsiYHchqVegNDmbuU0Wy
2GifJBmcxHttI2xTxSu6Dh5eLDx4YjlZgFlv+1/14shvb3jkFQo30UXEDZgc3GLXeObLyxl7MpRk
h5HqRDbeRGsPEn4WhnjapV+DMIAtcKdfxp6J6lFf8Zl+sGFuI8RbJM71LOVQMqGz2AsNALN72jj5
Vr4j44fPL+2JS5CLf5/xxjXQAp6aOP6RpM2or8EQ4jwY/+Ij29vwv1Qu+fOFMx++J+FTi4j2gDhX
twfBiMPNjv5YTItUXzxg1qErAv3HkfeMnGbO6hF6xGSAiBJnGtHD3xOQipNAIfHcZiTHWp9uvgds
wvCuen9NdD6x/2EpsyAoN+R0DfrMC6CBvqXvGuUlaM4zWw1HRviXmCkzOA+bdXpQxVVGrCgcnF99
H3VXDqOEiqN8ewp+3gEO4XQ6OemI1hd+bH17BQcJP6mdooNh5xDTXypkwTtk3YR5444aEP9mdAyU
WAwq48s4IkWilnqUBnsyG//TC9j0Q6tY7LuDbzmFsokBfg6/OpVm51Yj9hK3ELAYLsXG7nywLr85
pEEW/lSvOIoC80/AQ2ixkfpRlZ8P3lYOpdS8SPm/j3bX0WV0466X7OTjSwdtyP0P9G92gLpwSCHL
Ny1MAu4eUn1SUoD/IY/WllL3rxc5yvKlpZ9zBNokhz7kkyEudaZEwgf0vdOTG8jxHaC8UIL1p2AB
kbuRjKVN/Gsl+1XsrS/pELKHGmf6uC+snZL+yfpz5EoVd0jHvfAchHZJAhdchvmCSx9Ayh88nV8i
aoyv8DA9rH5zG8kIDGPIR5iIS1b8aG5UemxSLEoeC8sc9ef79GKMprPBSW4p75iwttzXw+WIdOWG
iQwnEJkPC6oUwvjW5oK3HwHPO36yRRZ/yTy8dhJsAEeMPdJgyar3wEFhNSLaIco3WWoXF8ahdBlz
dBBJvBPmb4gx6fxMuFMfLTEbt55FlujHM4sn1KiGKLUQq/jSjGbqItyEKhTUc9m5xfAwpItM320U
NFV/+a1Q96/IbVBpDKA8l9WNhQIpN27OripeEMxsrpHm4JzPd42wNpXpc383OyHA7DvXTwbC1GMh
/GEjHPzoliVgwwbFHSE9QgLfdkfdZ4ai32jHVNaLt645ltKhUt1R9/NJMlCJl7Bip2YT9ETvyCQ7
8VL1xnCrsDOm4YcYdCgH8YrxJyWyKs/RM07Br/B2DEdoNiECa+XCtAg0aWF6wJc1djUn5e0yDSq1
Fbgud2CvTmeT4LQuvfbOIPNbtKHDyI5sowFUnzW8LYcr9dR/5q8f/NcSGDEYdY2D6sZYCVcuL+FA
UwnVfxLov335KBIlo9nWFWHbd7t+r9lRa8aJt92kfohqfNrp45g9S8MZVk3LhJj8LfZfs/zK7UqM
VsuWDsIfA9NFc1VNz4wdtlONwyrTrhr3dYy2TF5NA829a2CoXORfKkREtkKH/MIRWNYEC6Or5LE/
ouDE20J+BUb9mFMCepb3XUAJ2CH218IDzrxInI8Yj+nN/g5IUPvRye+d+rZBoZSRR+Bz4hsL4Q8x
AHlqIlM6RI9MgWZobul9C4MFLHUFZSseyNeir84VhIY71bQ/7Ic7YTaqx3qR0ToJSG9HO1eEk6Fj
agFf5hvl2yr3BcZIGG8uX9lMWE0D7B2QTLbmmFTvxkKOXawERseGbhE5YNM1ig0I4kuSG4y/eh0y
pMp/eX0F6zWHjVzj9Tjt+SLxuzU2B4ss2gj2yetqDv2aRpofGyNaU6zC45H+ZSlvDJ2N1IM8z8ZT
vOoFz36fQFyjNXXzC3NDBVmvzYfvtItqS9aBYToaTVy7YP1CvfbHByjzQCKFFjIMGSGzofOVxGNU
EQIrREY25ylyK71k/gbN6AfFDSppM3A/Ic9DMLzu8rl1RtKuPxFcCEusloX62xyJ8jxr9nXYs/XU
Tv2NDLHjJMcH1MJLYwHJ56ygauFZELsvzAStD1TRWr7mH9gjDCS7H92xrOMbDMkOxQmFbruCJsdw
B2h5JBEJSNZcWy41QtuiZC8sJtByt9FR0pcd/co9ZCrYIgXjSkK7piN4bHfwUeXsrk4oPDgu6Vbl
gss2IDrl/rfq8XIdKrT/KiXR9EhhY2TAk9V2KjlyfA+FT3FB5dzuk8TEFTNpSO13u61SlmqUPeZ0
oFaXMdlZVLDS0yKyBMp2NSfgm/VbHK5HcCyMDBitNEPvMCtjjNeoJ35oksXPUKKlK8AlVxILfol0
6LTbK1oyZcNX0aX7Vzjvmomf9YjSfyh4pA9NIC8QJd/bcjWNnEDebgkU7y0dixo0en3LmQvxjlYt
82B4SPzJSdltfRXa4hP/ZtgjeJfFAOiYoaM0x8l81mn/YGg2G610O2sNYg+nFfwobEsKVMeDjDv6
dZD6DaheIrZRASCs0RVE1uQRz3F0jM0qNJc9VzIQ1Big2w47ceauyuKEJqqBIoAuljRFPvd3t8eP
WUv/MjbqbFBRfWB5oebfG53zOgDz1pZKvqqOyaHS9zQa2mQqqTbibPhS2PvvE8ERz+OMtvAGKuM9
ziQuhcpy2m6LmYHNEbfHTN5NGnymS6ET/Wo9FNVlNv7jvzNlM7A6jFjrnirpwxxOdtAcuJ0g7DFJ
ZCBe/Q5ehO+Xgpk8mc7utuR2FflXKF7LCqwyVykjyeHBEqw9lQiSfxIJUzJDANkby53WTEj/AO2L
9Q9F0DD6+g94jRVIcB+rXfJLRhWsstAlH7uEwaMi53f4BtpFTBbS96siTf0JP4WFIOqncJvUVw4L
Hprym+wTdKgwgqNjlCKWB5N3CQkWMR6dNJtYKrC+RuTDcwfOHMcNxzxdgOK9Kz8SbtRIWPOLSVFA
dZHeQstT+ks+fKeEdiEUEEdXRtCPeZtRJsMiHrQdiADvtVWKbfvC4W8jMfpmZnFBcqK6H6f6Fqio
DXCf3eh8hL2l3buJlZSeaqQHB8YG1FcZ5cTnQOf/Bqy2r9td1jzMZN88yxunyFtBj6utEPw10lmc
jO9fSoRxmpoUiYNnOeFsQWHA7vP9K6Of3mjqAsN42M4fLTCH2RYbAqp41tmS18h+i0cg8Xndha2u
xhvbBat1aNtCW7N5jvjtv2p6F80AiV0twZFh73BR54vrFxaKQ8Y065zty8MV65pqLOX3EorS+nMM
EcqCoMTOiZwBNXP087qgk9nEtTfyzlpHgWMUzNo1BqVCRtCYnUpMYz35JzIJI4KLLpaNpAr+CfAb
rezFkJyOefcmMjafZ2RHIYCFmQId3XmRTDrvz50Tdzct39Otf6GBMuslHHrhgLags27KQNTlsbly
tOnKAvdvsgwXJIEEp+CDs6AHZ0rKGHMzrBIKm7RLCdg9pv0XvH2zNN8LrV4bGxR2grbq0IrQrFeM
FD18Xcbgp4H7SVeIiTmRwHrL23Q8Duy+/AmwLrjmJTMemeYVlttoJ6VfoKepKzj8j+kZ+7pmbq8v
BM5727xMCe9GsECtqBHYlLj5sAiMJRp+aSMMvBMHL07ts+NoUIyDvWKEApZnZWXLInz23TLBgycc
pEs+vzZecKPWiNPjf5806qreYBTpEbZmbsnWAOSXULts2IO7reKQVb1BqzztPMAZhTaSzAYAduoP
gRNbnrnilmJJdoAZUy+wAfCgzFqH1EaAgdDXD8IXqat08FzQAMw3QwkM7Ngh9fkxf2AGkDilq77p
l2BKFZiUbgD1iP3h6sXWJqYoqGeMi+Vq91LdsvSq9ylVtjKEPlyX1KcNA0GDzOK5KAICdD+Ypg23
ea0YG1qFS/5YMsDWIiXUxhGz9y+rkqk91j0uvujCqGMy7Pwq+D0l1NDUrjn7NODR6kZtfs3Pc2Qz
lq7amn8zX9Z7JHq1YidLNg2m/4H7OqMxxpapLELjjJJHI4FU2ecS4wu3BcUG2jLGiUXuMQEMKI7/
i6keWOGy0x7mzVF4+TxBwUDlk5ei6G+RyLho1jni5IKs0ax8HCBwn9e+Y/zeomeZ8YQ1ePLF/4rc
19Rt0p6J3U1AHgG7GlYZUzBQEp4EU0a1K/mGpwvPDC9xyt/bsZ/4DzjP+U5ae0ww8uTqDBAH4Fq+
w9CpjbnIaUrt5mrFQdsRSoSgKvS/6uKkM5+F3gNwhohesfAhslZz3WtRAOlEMM4KXgfOiQ+jfxf7
F00UcxOrH2jpyXXaY+4HusPi+fr5oYAkZE/TjoTqaYQzM1AH23NNtx2vmTwCnkLcSp21A55g8u2n
+KX5hfqP1vzNpjP7p6Rugqyb1rXHal7eWJe2kG1u5Px0SM6mCKeJIEsRzEmkG49p+7fhAGwnCCzG
rP7Ab8wTnHXpqsDoB1PjkhNcIVwpmUyFK4YiSC6XH8pO7j3PllWPtMfYFpu5+jQeOaOjXUdA8/iD
40qI/3EXoDwrXV04s4AUGTimMV/DsvMANH++s3/gGTWG6nK2TsC1MYn0gElxPEKyVl199syf0tQH
wiIG+DJjg5VfJ+Pb6/lhdkVkyOuJoRZZGWIuWfVZvm8KuOmLkPWQNn3NypkhZYwbK7CcgbaCvbbs
DFsi0a1yW23Te2gjWYHmny9S9Tz+gSaCuEONaszYwqNiDW3iQyYbIeCTEtOqwp+TL6aLSlZxOMRU
/1Ouwznhay5bOsGOny+vBmgo+Dw079E2CrAC8trmIvC534DYaqjdDRaj1GFXQMkS9X4RrLRqx/bX
Uvf6xehPw9sW1GNV8NjYIWZUlYN0Z3UERNUU0Su64VWGXbPV/7p/7SZBN9NtmTG3jUunjptnZcwZ
wmQYwwNr2WDt8Tk0GBJU9eoT2AEVmp6CgD0gu2FknaEVsgauC+ZpFWud5JgwRxZb1NfbEDk/hxwx
GW1gZwBZ41vHAL4KYaWlfwpzA+fNHkgAd0WkWE64EyrBcZ/ydFdUbnIGe3yASMUUjmME7fgNn6Jw
x0hXjXcjcRJE4LHqA7iEOyStZJgo6p64mJQHWvdrCD96tWLhr+x7vnwAy1S/Bfq/vYGFENMaScP5
NyGGRkuQJYFKxfQP0QGwC3ZEVMtyj36p/K6ipcWAgcKSEt88NMNZeIjRo6FO15cNSw2YIAJbkWm1
+Lo3+G0jeVViWE6Ha+TknvEpd/lwzq01flf+wrR0+RTHIHgEVLoUrGq3BxpaRkuS5arLBze1zroK
Vyq7enhOL0Qk2raGIBBSVg30eQ0IG1uGptgHsCpBhTXUkjICkkJcdyyaAmNTGNTezaXGohNggwHk
mhPhnUBBb67dy1OgLzXnMjYWI6x8FrDqWo2e1fht5uh3zFVv+a/8lnPrhMQY3AVYfOPKqt0W8ZSo
H6XhW+awV81nER8/gqN9fBZdNRN7LtiCOgedfV78ycNJgFKERpilGwQ6eFAmc5jKH3AepV+14S8b
h4tMK5z+IVJiY+8hkgviT45njVlISs7ghfEJrQULf7Ry2YY2TxPu+XBk5MA1whjJjH/MR2o6KAfQ
632i3euFmgP5lbKwjhI3vzWPaYOdfp8EK4kkdEwetyNWPACOJ74map/a1U9gslGEn0FdHhAZkiAW
PHT0xC2r5xV1sBDMu2cxD84sJVIPoRLZQiZ5rLTveBZwZ/LA/4YGRXFd01TIZ7myw/PgYNduvK7n
65r1SANnA5e8TdHLKpSFsmqTfDAoiwEtxpN/SYNr+KKL8hHxVrBJvnN5+ZbXRkaMqDhwah9Sg1BA
6bepnqG1kxVML2eBj7MmpKk/JLLDNI2iFc3ePDmKGG4oKVPXSmcw6VGl8+oYyeoxj15bXsinta46
fIsC/T/IyQ8ZdhvowGjM9GBFEgwdBlcYhRxvkPeHxzYkZGZ8/iMamOvTWvPquAw2GIosBnkZaYmk
r4Px1R0R8x+h6f86Et0Xau9q30hoUZfggFvG/0xxC9gE+bms+JAkoUc72R+TipAMispvNKYqS8hO
vNMpzOc/sNVKXlVA2P4JkJdAS4suRpdD4U/6EJ5XG6Yjqa8eZGYrLKd/1dGlJIq2WmZrwNUWxlKv
PX4P6weZEz5NP5JauOJOtkK/g7RhDpu5AoC4gOuQuzJsA6wz/14ez5jV6+W/zFVMzXWziLskvIFg
mvvQUWLPe6oSPCEmNOcC86/LHMB4vFWI6EwthuxBiws1DMaM/TmNNFOzNtt8LnThf5iA9mzq+RxN
rHMQvesvsXcL3bNQmWXWYbzheZ77Ye1B+tgIqtMzIqxS+Krz7FrD3GF0BEwZxVO0FIwpN7lA+IM8
ACOCxoCLRMWsm+PpoDjSn9oE5rBYTVgucSwdU3NzGTKuCe05Cw+ytZesdoWWvf1UWTNKoOt+TzXO
PKNMLS8vcOnqIrqoGGGIXcHRwuRlpCz1DNXF+ICPkfZsbZIyxURmLpLVsC63A1XtsQ7p+GhyozUH
OkOQqS9Pl+LchGbV2xqtHbdCtjXZaFxgy1A8lKAZdaDAP6ShlcQstcqSAojlYMRoCB08MSkZcoJh
USuuVTxics3C1n0/IUFbC/Fo3JHCo6yyQ7zHvnI2GAvODy0F0FZ8cgToJeIjgvRIqO5wx5+ZQb3C
PzNy9eiGqFufJlAmr5DCLaOXWbJijeDtSPaHIsxPGof/mEIiFRy5XaMbqA6qQIjwrQhn0lO9oPJ6
Iazp3IDwooay2cllv2vdKNnJ6bX/eA0dcWZLP5gqPnez+vkUu/ewU4hYmg0kRMrzeAssl3IL1DEU
t4V4ZfNOFvC3jc8hhEzzxGMB07+iVfIBOKqEMlFvDP8j6byWG9WyMPxEVJHDrUAgCeVs31B22wYR
RI5PPx9nrqbmVHc7CPZe64/snNzzFYKNtzsh6+9hMbAwHLM/CGFWSl7M8SwWQGBW/SE2NyTOVNag
pRnsglZjrAOLUqPoYylVB1Yd/gkl31J5WOhHuuzw9jhlvAIARBDJJMx7CwqHUAJLCVcsl691Jsfl
UGEa8t4Utnq838EZGGpwVyZkFK2Z6jK4gU0kJO38pG/aDxzhWvu4Y+nZJO5dWfR0SAov4EvUYIiA
GYy5nEuffLF+02+q4VKFxLTP1h+S6e8vRAyk/tP+4KA419ONSqgi0IIbfrX5g1I4BLAx0rvhp2bW
kb/AKxGLkEtidneJXcw4pb9zC91Jrn3CCPmcSWBIeAv02uenEl73Ub5FmlNw/zK70sRr9Ce2TYFQ
VuRhKAdWHG0KkASnZthuym6jq7cRnQx58H17MWtnpP9nRTNjsZMgJ5dmfeSXNvq8BvWDGAUZGyp0
M87FbAc69VJtxL5oZv1oh4Zzi3sUPhL5Ibk3BqXIS+Nurlbyt37GsDOnG/Clm5QemsX7VOxK1/rV
JxfNRfSlL0j6X6fSmjzC2TvIOOMio91y1St2cddOCpFhDtKdcYsEjEgA+llYpexqR+7mDswHHAUN
GpoMoj0smhhRuSIXcFhCw9CpwH+U7jtRKdjjRcJTS5LXBvUl+ClZkvxfjprSFzUvsFu/9gXWN4TL
qospmRmLvbBwp9+2JEqJ6vYFeGbTOMkDqSBF6hOOzbNAuqjzLr8yfT2Jn3Lr8YUy3ePfj9l+EJQh
bsgPDKO4j8wboJ6DkudFlRZiFbtc9qcQvmNB07u5VW4Fianb0Dh3jALBDB1lMClAEtg71Xhbdz6R
AMDRZDIH4lwkWMorZr80WJFQJFzfO9JlIBswz24ICzZpLF6VmDU+x3wDR6JdquKEoLd8sAAz6zd4
84XFe1d8TrvsX8GpK+2AukSaKP+kG88Q4UKXP/YGtOJMmdO0IqgAHB3SvdS87KHvyN150b2HIpxk
Kg5rWhanE7/QIl7SSdZz6GdPYV02PvgN5kediOUK5pG0vqX1kaIL8SwWXhAOgFLGZ03gkUd970Cb
vFFVNzLz06rZF6ZPFJDDx16CjsZsWKglpMlYaBlurCPwYURP5tIKtgVNNJzRdWarW5zZwpV8T/wy
cYJPdtY3sQihpZkhKxSVk2WTBmDZIijni2CcWStcMQqQfM5eX9HlErWQS/QyKzwghLEKTtZcQ+h5
GnCIVjmAFmaYyjQkbIqnwYAX8jPIbvz/PuwAxCqyPQhC6fT9rIW7ZIRfvDYaVsM/siNMrgsuFaaC
ke5VBnlhsxQ8EoRmXxU2V/KSOEt2VuuwcOVIEIqvN9kk1EQto538iIGKDloPIvPMFX4b2gxqIeHh
utCPomwniqOXpzSCLLbR1+UzgObLq/wjI/Wu3inZxRj4W0eePY7DviSJH4U2lyY/LKceWc95enrT
TcssYHzYQBjDh7jSilu8w5UyFg7HNFO8BV7S72U/Zc8rb5OxlfqPSUWidacIghMZdOSVXOV98dQ3
NAfrw5KxSVZ2pGWanxbQauON+keEMZBFnZvSxx5aebDu1M4NT5x9r2lXjofYPDS483VKjKF52nEN
xY62mrRNgKajkn63ylok3kb+/u/uH9o12jAcgDtyFAjD6XSUPmw+cId0QpfRdlSo4hVJi0KEPyiL
DcsX1B7JNjao23/JJ4v9vtCJj4CcwVjPsBS6ED9FdlAoEN3hhPybqBTYICTRFD4xiRQJvBSEISPI
vnGMmg+J6xmCjsYUvA3UCd/CvZJuC7RiqCwNhpQdT31RfvYA7LOuQ6N05ZNOPMxng3MkryAHC2UY
X2FJTOgVpY8nW5tLdJOhgOUNgGXJCMP4qrTXEb0GEgQwDm5JBiJqk9tDVd64bJMMUIizg6B21vuE
9X1Wm1SDKwwhDn0EV5+DQtSdvuHnbr/5rVCzrAOeoEAOKfPciETzoEfBoQCLgKIZ+L1w+WLWcZhd
sIHlV9yiPP2QP9Enx9grdgEvrGMASh/yd5AqrSsCWXHiAHDYc7rhwriTHDlCPTmRr5043tLyyIe2
KmCjC1dCjoB1mpojQDTAeZRFviT6qn5llh+exUC6g8cWneJQf+rNkQPw1d8UtleXWK5y3Fo/bN2l
Rr0Tv0UkcZc3YUs+x37zCYu4Fn4waLClA/uS3piNn2wwOshpvaHnBxGHKnoTKFzC2A5G0alncVzn
ud9sEc0YwNE532J+lSQnLPY0jUrZp4lh0cGDYsQkTrKJjG79spkYo9ctEx4CNtCZgMGbqH8LjD3D
gy+RYJP7SrVlyCJjU5LcZv+U4iAiQfxipgOyxLrAXSX5AbEIFnN3A+Zz6aPLRLhobHhCe1FlJg9f
RdrJgIM0HHYED98x+zX7RY22r4YTIjJFG0DNuaOXWJ2QVSvTWSPyIfXMNx2D53dQrcqiBmf9CXic
RDI0jN37DXUDeA2eFkNN8TEsEDBEuheKHjIggVBMyn9+RUII76+v6o0sDyd0vFbIJhj3LwO8iUnD
dAzuMGIaw88qxvy5YBm23quC7QR7mGGHzQZkfU8k5qzpo6NkXGve8Be1tPQt4sUHWTELLOBZtBTH
PUvr8Jdv9X9FhDvmPox+SEtDWs3OFL4PrSL039ae79Bryt0kcLChtQ14txcqyJgSb1WJtJdTHHnv
ZqlxyEnIdekL0l43ptEOhYcg/xrGtxV9vdE7raYriOgUfoJiDgCv7b5PvMk6tYmPIQ2z2FR5GUI5
9MIK8x3vBJehQSzCLG26jOZoh/y3W2V9jCBA8ar50zKvxhR7IzSAeJoUgEtyGpVuMs9q3CTeG6DG
urHUKWVmZGupNen/efn7Rs8dyhs5RHSJmbPxBfM0+AEYHunNQkew0AKpRyHfAL2IaoAXN7Ov9L1W
UTAE+rZJ3iRy+7BBZofQjTUAHUKyHGZ1PqsGAuqFeKHHDYIJM6MB0hOsEPRPsJMz7a/OARTVuBXz
L3X05DVfTWLYk2AwQSTX8M63aY9ysPbXEe4ot/kpOmSwm3YIHLH4wWWXoGW51H9M+Cojxv2V+908
/yP+IO5GPhScccmCbQkdIEV/SbgiIyDfvTgv3it+YPPl0TWoIwlZ6rznmS3qm058hsQLvDEULSPN
H5lSG+WLgsyKqEQCMpVbANesmOe34JSjxzXMzryL5CWR1zJNAMVVDz51qNdAvI9k/fbmlz64UwaQ
868hGSO7WuU/qb2Npvey8MQSJ1Y/6RnXDLzmQKJzjCdIw0jtI1Tda900v7p1rxMPfHJctn/ip1kv
iv40HTrn23hIfh0Oh5iJ5qFjlyR2Mz1l4aZmPVfErzrep66eb9MLvUGInLGktHtpuOftYdboxNB+
6gefG8+JGG7yW+RKKh/Dtj4JXCbhEa8Nqx4z8XW8N6hxCzqgWu4jKD0qxEz+Gu9F9xijmzDMJSuv
NVz3CzBTIAPoYMwkdYwUNKLM4aumlJhFqdddRfzuNA9wVaBHS1ujbQxJvW/2TUlp6T5FXadFH+pw
qijzzW3OquFRGhYEGQ68VaqtM5VoMi/z5HDz0h9q+KcnR/MDZXq1VB6olsCsSBbFG4x465YrjKmc
/zppYYeRTUKZJ95sE6U3JfLTDm9aekUHVUKf8L0QDPL+rKpDMdcek7t5aCK2V6TJSeOKRH1225xb
neqAYBMkTvL7q6yk4mnWyIoXGBQHDNCFG4OT1ysF/7gBD9J2twJlHMuEYKyt7KMxD0r+mXwjPTFM
tPW2ER2rYS+Odk2t3l6mWac6NMYPfcJA72X5j/wPbuuYVkh/DpHO/F59lsU/ioRysiG6f/VAZzbg
SKoRIX8M9wjnf+vgPMWbGIV0Y9GA6pOvQlVi9V2RMqNe4spLEtpIuUQdMfzj7E1OtUdngmGtNLZH
ZfNimkbYw3iH9AWW3DFuqPl5Mgs+1AosP5xNop5ZHkeRTq6NhLSx/iYpn2t0UUz7hPo0whj+AdJk
+b6MoNhFr4pvo+wN4pbuSR284nWMSHGU3Sg5aBrhX9CaO3NNyFu5QESSqUcz/xyqLdKvP6SbMcBO
qj9B9l7C+t+weWE5oCEroMPGJrUDCUu+bdDnxnsKJg1utGidYryrNg1eSm2PdTOlhxMBTVzu4mb1
Hh5xvSPRIcIdoi34L4U+OAVVYdWSlXr6wSxL+ZTK+Qsqww76qOh8k05GMtsYnIKOAxKdueQTsQH3
BlDPyE7VDm+PAbhbwsWhL8E7EzLlHmVoUg5eVjSNoG/kHA7FvUIyi61QM+Qe0tHeLQEC/ku1DAmv
wSBO5sbb7iugNNuCLyb7LGmtBWQIh8TrCuxS7RggI/ZfVcST6bam27RXJtxQoi66dEzSs16mXT1f
9Vatf4Pun4KbDFSTqjOsU0IGcktxNV0qsZcmvomb7wXHEv9AkcBk7Gp2zVlIg8dwExAOvm4vEUJi
EiCFVQu5VWe7+a8NIATfKT+pzHVWS/u63VThCYQfBwbhGUGwwUHYqC6Q8rsgxmO+ism36WgMaG1j
Wo/Tnj5AEJUn7TtC7psUM0wH5Y+qwP6q1leq8VAzM0OBgN3QfBjUh7IuEmJZyH5vbjSAU2hDku3A
D4oV3FF2YTcCflCSZZpgSSLppfuUcP8PErGzXKCUxNpvkcoDz0D1ic/SvAY4rdnVERhDI0WnsFgz
eMtnzKxtMocc2liztV2Xn432UMJoTaR3tXyOSbaDC8GirbZ/kvqgHyC5lNZJJay4+KWcIsW6GGq7
ofv/v4fYYag/aICh2WV4E0p/tqSfEPQtw1iqxyczW3UvL6Y8af0ZClst/4TyGwBhKGdiOC/pAaEZ
JEo4MxEQzTp7XxDWEypBRmvmA0yFeXNEImWA+aQ8DD+duQw45zXhTthvoV3a7pin7+WbXiD5nBOg
9CHl3wlAWVk8YavZX81PmZCFkrwWUmFguXma5egwQIIFPsPf5DDwonPV1gr1W9Ga/AtxQHZGBSQa
okYvcfD7JXPLg4ZyI1jhPrM04qS/4s/oMxo9sFT+ZK6QrMGYHeH1zUoof+QVPHUZWlO+9bw99t2/
Rj32zX5ClUG22EAiEgm+JAutWb17sKicCGakaMQiTn8dQYtJ9PkiJWzBAut3InUY52RwG2KawggW
g25D+ayTRN0Y+8T8jbQFO5mRrsENCgV9mqcr3xP6oxaURYPl0JG94dfowjW/BT50mVjRvlwSO7Ub
2ZsrmQucGWJofnKpWyakI6qEqh9rVqyGbIafWvhSvur3bs4sNY0/zPnVvLjf+tWf4SSqm7EJEdBC
reHeEh0OdePDCG/vOa9t04DeD58Cr5pUagtD/MMv4sjoTLaasJ4f/p6SZRc3Y6LvFLoqMBXgeum/
03DNnzuJ3G6kya7UyOaDaZeC5cLnJcj8q9O73HF6Gc0umNY5tLtB1s0y0S5pT42Xta3AT8gsHT0w
XNQT6fbdej0YrbkWlU2R3UCjBxLniTA7JoZTaf8IdKHIKHtQkzo4A8KNCJLRJQIDV3rGcByTu9HG
j/h1TsjJsy4Myy/JYzZO2lstbdJxr2MICj4NDc8fC9GS4tPMycg0qE7Z+68MHrNNb642EMwVJ+/g
W8m2IsKOzSOn5kK4RCR/iBoVEMYqiHbDNge0Gf1IA0RYRh+vvRJsqlpiUvdi8UijPPCpjDib4MfU
MbKv7n3DPzC9kF6duuJUETat7MUM+I5YXXCy3qZylQ083eb9VhQpdFDPZn7MKJBRzoDRcOSlcgiz
ZDObGuDdkoZYglylI5GaLOBAggIcGNGY2S+yM23X0ki0ZFzo9HP+9gYdP4RdMqVz+IVLHPMHVBYV
VBJJHJShoyKkjgG9R9u5+r40E1QvPH3YMVAHtsjkcR9so24X6FedOB9gyu5kvO64jF/OX11Rvomm
RaUnkNOWCFVW+D0YXautOffRw5Khl6NkQvDhGEDP7HXxs25Q7NrtClybeEWKThi+ousk/yrivUXf
DK2Fp39NLWJS/NOJ1wsBHTr3zVfKya2bI8i61sGn8UYXgi4HcGO3QmNISmBA9s2Z4Gw+Xl6k1Cdw
6zj9yJ/5+y74IXaVBm1s61OpYIiIdBYAEdkcwkuv++SwQcLL8DPFXtzuGmaydi8co8K9AG3ID24k
nXySCykpRsACZGsLR7oIonPniDFLPO0Oadkick+xeCayrdOEh3We3tjix+ovI/inxSpA1M8aaDvX
NhNu8saeaGZr9pKxBFZB7hETxqJisXiTjKDuot922pYUwGNypkQrcMjpkTGJbcG8zP2k26Wy5MIl
TgK1vJMRvjucyVXGFgS4Pxl7LbwQxpt09+mF2g8jiws48vqHzni8iKQOih5RO9RVCfVGktjyn8KK
X2fEPTvh4AmWJLMoPSqiQ0wHQ3xHtJIQ/YI1FmkyYiIUA5Bd4eFtB3j1kMum4O4Culrk7uRkQoWd
BoQ4TJJZsB+nnXlLYfDlg3kexXM67t4e7ikSrtbkfMJrqivwJJ21kqwjFMYN3mDEScyrkJryP5Lr
yO9lSyAlm98PxojQ4yUejBUpV4SVs9SRu925WBuFDd0u3nBqmL7t6o577dj/8Itu/RKZAhEU2j9B
23IWYnlpO0e0k327nMwZc6PzFCb5JH8OB1ISo7nDicgsP72huM24HRJHZX0jLcekU838L059233h
r+fTJufkQvnoETNw+MQwp14g7GrUGHgdd/CBTXoB1d9ELx+KJCC4h7gBca7lAmhjGyPpgZWTaobd
hI6bMMF/NHbr+xRFFB6RqylfA08/DRo6/2fHhPi6D8RuDV6nOU1FiyBynI6Oee5Q9NxMpiWQOU3h
LhM1r2fuYgQqEq8wlgpZ4FTVI5sgrFlpbNq+SLVZTxfeCyu8RfqWw4TsSvbEjD37o4KlUi4yyuw3
MZKrxIVNnRpHV7zBpYSHOtvIHTBobyDtrODrRZoJWY4u1c/zGxFT+OUN6q8aPGjXyt1K4Ls7IbhC
ClQuUYWUCDTEUyrTh77ENg/YmWlr6fXz4vGCpFb/i7Q2I3RLhFmgHnm/ucvxMWu08nxS6fcpONaK
Rj9oXmGa80QAXFFoR68Vfbo9YSCFq343N94y0NVIm+HNgV6APXzkSPJ21vjxrXJ2XJV4+u0Midms
ca5Ee2hAKGwj3MSp//41iNchg/hGbmHocjIOAsgaZH+9gJ5Q7NcXefSmtUdARk9mMeAr9Ep/1T8I
znlKGwqJCZ4hmI+McxIdEHbYfnSU3/j6qRfhe8Tr4Vimjy4ZNipdNaVL6Xb7XSUe7zDQoOHAw1PF
w9mD2p+2W5qef2ZnBBq5V7rlPiDHVNzp8Hebvw7SI1+w76XPwH4rrrlSDP+94auUlc/AxGx1UXmL
7cKZjq8DD1t2mLqHusNwIGGzwLRilsvhq6aZblr8UbFL1eKcbt9fCJJc8zuGXMiLJah7u5KO8olY
M3Vc9tR0ADcPETHcXnIAy1hwj/yXEYmCCghYfNAKCfzJQoGq2aCalwnPyTG8/Gbfqo/tZJFdR9fa
HLWvOeGfSkRg5MIhpTBB+r6Ua5Ki7Nf8CXk5ivD0IwML3fMSEFlAmGC82A67n3hJJBGQOnVxdD+Q
iAgA27thdoALIOoqXI75nZENwlVwSJEU0ZChZ6Vgg1ZRPjlntvGzl11xOpCJc+VZS4KjjEgMQgmI
YVanL+FSCabkeWQJgNklG7jUEUDYnBH68NNqG9LbwORXdeazABjr7Hsmc4EFIe4d4QPZFH16qRep
G/TPRuXW69rchSg5DXotNxX8HLk4aMB7UpLo3gAv3osdJ7lrYgsyjslRMh3BiwZH+xoQqHEyweFH
Ln3uvFmCS7WxHB/gBPX+FwuIoO85qA1iEk+zppP1sOT+bhJArmv62xGHZbrsmHy7FkB1+sIr7JMP
RCl7lK2U4pgCh36R0lEDtS9mRwfTIUoO6bCZD+l1bpBKTE7NIq3X6bW39si6Sf15W6uIHb44xj9D
szKm/UvZNOpPGvomR1V1mJNkFpLpwsQZruTrd859EtKoWGQCwaTXu9MjmmMCu23798q899p4trTK
gceaqy4mK8ZBZtcY1Ds7zbRpV8FvBOin2lAwU7VMgfiQKepL1Q7PUcvtwy/wz8IEhJS53AUQQo0r
i2v1Cx3YQRBuBZNpwRGFVY0CP5zdnu45CPExIaVXzFcDAqV6D/CEaMOL/kkEjrJqLaLOE+HYiHtM
Vi8i4CzkF3sifq3w663geqXUZ6GjfvkDPSmQwzPAcTbApcIuM2U0r72QvR2JcVGFQvchq4n4Mz44
XqAneBKDHcHbcywQxeZcf0/KazFWw7/yIZPGNRKn65IoVX8VHfSsQo1T5CSDk32VwjZozmm9pGCS
RF+VMuY3r+xaQh51nl5k+QCl70uM3OpFjP3yZo3bpNxK4046A5xDrj1hcmI8+t29gMHJOZNqMpo9
4nakeIfbTzE/WlLOUIAd0ucLrGxRo8MgbA92hYYkRvTPzu8eBU5tqvBocxOhmu1x8IBDr4JBepej
TTw1NldkH+wKZr6lRfRDJhAASy9NzXZS4DWqKda6yKQKE/pCWKSMQkJB3Y///Y01dFJWhc9+YeF6
PaGGlpIP4q+GygNTJbVt17pQ8w3qZOGelXy4D6XiO19o36JyqX/jCxq47JajuC5WibXsdIhPgODN
+xrKG55UPsOycM2ettVbwcGlrCwGjWnD1EWlxEoe1kZwxY84JU8zXjblJjGPk0rCF6RK5QHjddo2
LN263xHmjKUAB/yL+XvY1I2Dl1vEdQMkdO6EQ3+nCllGxieB67Gh5ckmwvsYNO68CHDZ0+OnUtHF
jrnFPS64CRcv3gQkXN2PxBwhLZUcyudfQhhf+jRp2YiNVYhMgWI9bvKQsmjWJM1cm7uo9Qg6FyqW
HoQdIT3FnnyyAlfWTjVzKhPxHg8VWaDU8SK/W1TfcbIToyMAi4727GgR5Xo2Ah9ZYCrQfFu12VGq
PUCrhTluymGNVIctxKRDowo/SfM7qulDg50YyC28AqEBk8ck4ykPU7kg9QvyrfnB2xExrpHfokie
gWu/QXIV/AtD+Dqe7p43EQajRI/AyvAlofffCKBQ/b/mr9RX9E4WiCHvLfgWxtRzRTh/eWXHQqc2
OxcHW/vleB/s4IDVtb9J3Q0DUoTgK6IQvCaGDKRvpFx3MZiuQTXed1cuqcHVjy2jnin5XePn6mXK
1xpj5ir7TSRh2Qydw9wdO2PxOfC8vJbA7KKFLgSzsTOi90m3oE6qQcEVcqMemmLKfwdsKsmW40kL
EBwcRITsRAjREZx+acFzHJ4q6dpkw5J1Bc9+XM9WnJusHsXXnWg/XAQjMCSFNiwY+nYiiDGFz63a
P6G7D8igxO+cuFcKxvnZ33absVIBbRjnqtmrxJ7i/OQB0fbm+Awt1ECMMSUl6o2v4a+b54Lwz2iP
sEQq3keiS/W/XLgY5bVDpeEW2VPhe8GzSArCMvsNoGHfK/Vj1osNaNsg7wJyqModIQ+CceJzRQIg
Sk8L6F+nPAZxk7quy1tQfNF/JibHVrdj3mx+XU9y4sLTSL5e47fkkmuP92XNcw54t+MvFclBkpf5
PFCEG4IxRni1utprz1waEHTpIJfqz8i5KnmJdMqL+9wyuSq/gI0xOKmW6GrcXRJwBoAsrWgUfY8U
+4k72hPzf2Xy0GGUxr/wPLkj/8TwWZhrguNCcpujEScjnpLRhxkix4+EXF7O6UlGOqn2CQ0JorBM
yh8tSBDBLxOWiEr/R4pwmtwChGwWrEqKBYV4bQVbPEEo+X1gx5mkLaN4N/CvIWvYMz5hAgCECQje
iJgZSYeH1UCuxCVLoR1rV7MPzup0zsKS1qwPAUnvHJo7/CCTBlm0ku+kv7/UwwDJRhACPhL+yMhZ
KVJgsBVZWzQOMjSkRGqTS1wyY+dsqimMW8RjoshMZDIER3NA7chJAm7CIijdBqSWsf8mMj78iGko
pHlIx4v5ocpfJZtvTAz9ZtqITrJuQCGoWXKaM4sCYwjdq4lLMnwfk/KF3mWDjhT1xKL1hvVoi6ea
Q4sAXoLpuxVii3Epe9V4ZNLgQWHKz77GHttbwHI/MeC6Kr+ZLoRc4999MT1Dxu9z2h7eFcW1s6rz
IQol5+wTBEAoqR4/6vpcV+ZU0kXlsngT7IuBKSgujULsL1Y32t2GfzGfJSqrkBBBwkq8XDw3wl+P
tDYnqw8Bw7n/Ll4a7Sl2OcsVdhoVSdzS8IbQTk/8GwWowfs8p/fjLr/yCZcoWdPw1+jJBIn3+jLt
6CVdEG05ioR26Y76usoMJOOB/WZYKpeIQxaQQvcN2R7Hb6ZTVHiv7le2PiToTCKaqm3wO+e6rdSz
nh2tnyguHB0tI3PCEBtoONZznVdw1WtuMNyqUgkzhOEeCVfJnNegzGHZNJDnxoZLCzvyZdJWt23o
mAcgAVzruQuGBNeSNsQ52jGae6ZFwDocx4Q2wrhMyT8rBpXs18BuvhAdncJCZ7HMECgw+IjUhL1Q
OVVzZbj9onJBtc1ncgwzO9pPhI6I64bPO/Dho8QzxoJJ3TPMPoDEjAD524rvj2QvkvZXwQGStV0L
bOz1AVYFdXyrQ0Q7lE7+4xIicR1XfRTZj2ZZ3WP8HWerYpu3eR16jd4vWwl3WB2xpHPtducEQQw+
OHfEE4/QM7Oz6vQ6sjGB1etTuqx/wHRppsc1eFaZOaCUrEtGLOBKxWRmsBV4ylVfos4wDXccVzkx
APyUBeKCA/ouOI68WFUnzcYkGkCiEIgTpT+ttLRM3u85NIcIsnLwS5AtRAQ5Rww2GVR6lwFidmk+
UTtxTwMgok3mwZjyHZph6hmoP1jx/fQzRYMumei24ZOQb6zmwS8bnsUsltoMAqr5gcE0f1BFCgHT
OrBJq0DhzOLUqMK5oHJBfCSxUy/ZEfVV+2RudpJjTNtjaVvEqbCFHVpqCIhX8VBQeehXihDgKa8X
S8hTGpc3b776AcNarZ6JcUqVtfSJAz/jIIu+udj6mBY0J/2GY5fMB/TLWJ1yJA7Idoj+f6P5ct6P
es4fSvYcNFV+aM/cttO1qrGLeqEv28G2Gf7Jrz2563sSFGGiUNo9BukeXZmLZoHwM1oTCasXD2JL
gvevxYNpLmQdtsSPsbOVnoqJoV+bH+GLAs8cq8hX3e4KwBYLY1LDzbnQDArhM+hrUsgc8o80cWtY
btfaeU2KvY1ZLQ9c5NjEHwM1UVwARfvesiAKLk3B+/6zRhLDMaHuoLUF/VPkq6MAx1yS7HCYIiK1
BgcPeEQouzfcNfPZslKOxY73reu+jYbec/xpVCPzUCYrvAPYF7r+xldpz5Z1sSjtaHYyoS0dqZv8
izFhcyX66OQvJ7I81XzsBDr+TtVYiz1Gv6WAruSfkc59MQx6+DF6Io8lXo+FoO+GFgvnVcF3WC/+
YWcgpw+4ychWzN5zI+praxqEuFg+vjRtqVDogRmPuWNk1H4ZuIMfiYpA1xXwnP7VR5790eHcXRbQ
STbdGyPiMGFLRIu86e5NtkFdxQMLwtGTtsPavnh96xF6wMUs9sd6Qlo1zzQyCHZR6cKyFvG+ZMFx
VJmMDxiZqskzknV9BIPC7CJ6pA7Ee+A4wFAODA3kSljNpRzjmecedBvW/si+DChC/OKMT2OgJdwE
3QaA91jwGPJndCJLK5jI3xMFh313H40TKhAd7goLe0Smx4neMJIG7TkEk+FPpSsAebV1JNme9ViJ
/mk5AP2MzKY3vq0RzQrjgYNJnl3/teyVg8VYXmBBBJi6q+itlQ2K3sDuH3W3R84dtD9pFBM5viMr
EnVx74fxRxeRIuknlScmh67Di3jAQzghETRJOO3/rH6xguKxKdnsaSdm6Hnv2vRjRprB2znNIzAX
lEnL/GMYdi9a2lHZ9fc3odRYLQOmPdoBSBMy1i/rCnTtk/kDkMS7c5kzh1pXkvcc8jzaLWkpIPLE
aC1ZWEcUrrVXtncN1QMy3swphTmpGhgkWiORZZCYQabWbqCt3sdA3kRXhWYFl0ycONxM8t740D7I
PG728p6zlEyVkzFs8kfu8xJRPwoRjvRaJalAsuONcqftQl69bQjOXIfsjw4owmx0rbByc+96v3Ok
DwwjMBfWD7NMvCPgKdkr4YZeirq+iPINawjFySRcQjagra+NS6l9ivLaipcCKTAgtHBFUBQ6Spvv
If4uH6B40JgEOgweVbLFb0Xxzm3CZPxlwOUutI8AdqBfoWYfKB0GM4yvQCQP6EgsOguZ8A0HRWBf
Hd5ztsOAFuObX2z5SAhmwcSBis+NcNfEsQ9fMmD4ZyqiDifdkSIabS70dsa28gG13hkFzDFgOJ2I
rLsSJd0sn/yoPO3QsfNYgqmiz9eq/B3N34pTAI/YliqBQoH08nucGQzIGrYzIIPWTX+xiPDK1D4k
GXIhvV7NdVa8RuOG+U37AHunCwcwLSALxYOu1ABeCSgVuz9AbsI5SzDVC0G21e6CkCW9RBPeUHwA
rvxPbqiLPiKTExMb3IkVVAYBCcn8R5E1+0+ISADptQpXIXIeBcRMPgCDBQGxsp4UeyCEluhT5gy+
PGqUwLnk0sor4HjYtXBctWR4yJ74J54j6lW4H/fwbZh1obm2gUXnwBLdsQKp7sz/29us+vRNE8NM
7bRJHqFBF53debwl2OjY/DbZRQK+bY9KS6s9DIJNICFeJ1H7nLor96xAYzyZBigH0Sj1KNaI0HM0
dDs9e1WH4BunRvZoPhqHPNI5itLuk5WO2Ylht/IL7ViMzzREnIId6ONNLFy1VDl8sFY6GAd+JwgD
LhLr9427gBBVlLz86PuZX79YG8NLKKWmw+YA8V9Fq/eGXiZfWlIN39xfT5FXDTvOQxN+3yxFgh8L
OAJ/x/eaBz0drgEzPOzJu1+H8g2IV9V36PuN5oNJHwH8fHKoa76URgcM6CQSAV6rpltB6UHmkH73
DxC9xQtBKvb4Y3WrVFgPCEHKHTNkhOuJNm2KoX3xgaYrcVtYlPFeAAk2N3P8SXgilyEC/vhDfUyU
haV4PGjHwA+kf6fMiunkhQzEsPh+gwwxbTHsL2mKZM9UeaD7aRVYJ6NE6AJ5huXqNw+3pjanxRLV
ko1/KAh4Gk2QQhWxtda6GWq1WGHjoo1UVP03utCUVNTJJNEe9k16/YmJuqyFD6P+7DOyJ2h69Xgi
aTfNyNqFW16/hbsKFtam12q4voqVnlsLeTia5SaICNTQYXhXNYLoTFFtqmW6vHKbhKRewmz1Y7rr
fhW+l4nqGFqySEWpjBJaDjRloCr5BCktPRPRaaSY0mBGo2hdWIRE+tlBDD5Kq1u3xbO9JE55kYkn
ROxb4h9NEN6bDf/lR6+YckZcFg+00omKCxFuiWR/LiMh3CBAeI/XAql/wuWR/JQjDyj2QZ44ETAS
L1sR1QsdECsKtnrjS/GRoAonsrZ5erDuL0TgZBsNOwywkbw2fvPmIQzIgVAujNpNR9KQQylLZFR2
8wnCFT0kP5n+9Qo/NYsmpUs679/mRvfzjnds/BgwQmKmdGVfQzeuIHfmW+eheNWLm4iSq8K8XcgW
KDk91cT26W0DaAIYQnbcG0Ntri6l1NdBy5KoZp2mfCDgCH7iXuTdU3o6hXn5jLjfClBH818JZsNe
jXkQ/5/Iz17mu+J/JJ1Xc6vamkV/kaoAEV8FAoRysuT9QtmyTc5J8Ovv4Nzqrq7u3efuI8uw1hfm
HNMwAUWhAjpA4LjOG2B9Pe2NBdf1uC/0vcQ/Jk1/aWlKYEt7fAXam9eQn7QESJEQH+Avr2P3YGMU
BgZaBu5tgdWBvKCZ4C7ZlBefYJAALvyaBsPHAjEBhCJocYjvCWmS06k3g1P0xDO11PEhwItj195/
i+97eMkYhG4ATegOHMi48IL630it9+UH2yo4yfN1u7TmcK7qgG5fwbreY/TOfC4AT0FOLOyH0JnW
UMdgvbHR/McV9m5+u4SLmTOrBWSo86oy25AcWp3Ux2395h3lz8dWgpqG29tcgjFWLuoRqGuYw7nF
ad+uG0ZQQvoPgEoBbxZyq2QFi/ty5IxI7qRrkBt4w2KFNE5YWMuotvxt0JEi96I5iEowBsTqte89
FZ+UDUwOBHQnYOz4BRbFuST24I0jNVfONXw4CjBTWaDB4QRWJbz7PyKSQB3gDBzOAJ8oBmOsUgWY
CFvg1CRy2eMTIdpODjib3NDGtEyMlqq7+rGi5wCDovHeeMFvP/x03WcFUJRCBrEemALD6dkcuzwV
YIQl6/0xy2SZBlnYr5fMmX2CDprHhBQBKrSVm+no5f8yZd5/AyRTtLmQCrsjxzaogen3pfwxJ8xY
KI+2TCOrf0v/ZgdtfiyqOf0FhSKUhgW7V2Y1wb7ZLL/Ae2EoFy8GefQSCbicA4x1sRQiUGH1xaKC
S4GWeC19I7WRDgoeBM4t4Sy02grRCXaRdjZmSMZLsHnGYjQ215ih7wh8eRWewWLMQx1Lav+4UxQc
NxaVnEH7YSo//HG1jtfR8kt+KL8IydJ/kV2L2wgtCacKvTsTT+2GOZj/5f07KO7gYk2pjFO7KxQb
XQWhrpzebUDMvNQcWJFdVRnkEUUcuc30HRFGolk+gXcq3ifGuQ/+WGvIlH/xljhGFBau9sVNTW+P
HQvjIRVVFO7ZqozresnZy9LAuGrq5omCCmsRz3FrMJCmw+O0I6AhppGhZNeQ1DryreHg2tJuPETf
VnbyV0SeDQL4FSev+eY9TOhFmNAt4MTItggWjrEaCHQDgT3+/I3M5h1tQmy3OyIb81ZwhQBCH/QC
6QG4IO/JQNpmyU2uHyU7gnSvBrN0cZS+CoF0SsYNvF2wmgJXHM7JtR8+o/FDGgHLW9lL3lWUQcVP
6Ao6y4FZmE4Sh/xDcwWAOdbfbPghk9UnRTh2wtvuSS6y/OnNB2Pvsx1pl7XPVHKlp+r6ipPqu+rK
eR4cIe58o/KNLUgnxDTMj8+L/1G4+rcie+g/KINX+r0eZ9g6U1x0FBTeXAj2XEexKFzRTAseuSRP
K4OO8fYQ+dHDaB9wtPSCJxX63lr+ZncA2Er7E/90EiEZ3r4vuJ+rNUc5XvB9wuuIUgEnzuhh08n4
trUb1ifAIeM498V/ClS/xlWuaJU5j10eC9SBAFhzbMABsOgrTyqpPz+F+OJK7hT2L0wt46OwDfOP
8D0XrfwEeKpCLn6Kcr7wC8GwDux1Og7cepuFv9Fxo2NGPSwsfgTENMN3O2z4pZwTNoODGb7pH2Kk
xBtBYE+fLrcohaTpMwS4BPdtm+V78R678KtnbFc02wtV1rjYKaRDs9ilnM77/5ZqPMzUUxXPxRya
hauGh0rPnE7ZvtnCgm0iMfv5xoHlYJHsA1v7wMGOusEULoOJrJDWJvggviBbHpm90AyoB/4/GC+J
C7oh1qLBfZtZAGMa6GwIy4VuGFeZhrHJmVPi9GMObJe9jsz+ZHxBWuawU6cdrQCdMVEu8Z3cUldj
wM6ElBWinj7VA8u3N5MeytbBoecOSqodr4+ZwYF08Hnm1lDOg2fKpHCIPukiwLP0LKHGS9Xg+b36
0r0HzDXwBPlfBdwjamJwfcJt6B3td85rZyAtka3HB2fiOCA9DH4XWF8y7aw2h0bFm3tK/LOAyOgf
0noU1uxL6Qh0JKWHngqY2Si3I7NCl4aEDhfhUcCGjo5YAz9FM3hgzaVXrSewnURXB8BjKyqHUfcw
NyYyalZmHy35e6hUNrn8AA6u/SyPWbQB5ktYj35DhYlnYF6xnobV3/KE5Yy5ONS7nPQCDmiGpCIJ
uHSPSnuENDy4BBYBSNESG26hBHvuWjdrjnIUv029vcI56I+BuidBPsMgoR94xxrgv3R6CJMv4n8t
TSTs8sRp4GhGB07U8cLwY97zoi9bnGrdGtkg74EzS/WuhqBIcsWK+5Ql1vCD7VhDpfOJHoKpQfJA
jEP4iS2IB8qcxScvWpe7QfEidi/7ZssNCAMh0Y3mRaq3RfYcRzTe8Y3EXjl74nXjLePO6NDbIwVf
0AKv2s5Npg1ITajM11HY+Xx5/RozgsYcE+MSF+RzUf/zETM0yVkonRLf29tDI8sI+8xHQBQMeZC4
Xu4hu97zpzgjPZqI4juyuCPVSzDtUHxCuwhWs8M8vaCEYG6NZ83n9ulOMkoQ5n3pnt8oryk0KoN+
aeHK6g0BE8MXUC0cefw20Yd2LqgOmcN0+MD1Jw7Om93vJ5IbRuD0fdb9c9iA8kd1HNmcMg2knri/
zS6H0QGryBSjmT138W8++525DoMNA1j6eP6bD8i0OmJ1YZaMNjd/0RFIWbMFP4lqWTmRzYjEI73P
dl02NNgwiwVCOczbiLRWqDAZ5ABpFG2OGYfHNmoeAIGGrerynKWmcWq2hOu+VZ699HceGoi20p/h
VKJDH1zaYuSaDZTRS/egoymTD2CPQyetXHTLitWgdcGdrDGzi89NSYcvkLRIhQss3PbPKPR6vEpH
rAQrPLFtukaU7w10Fz9I/PjuPmteKaZyAYOBvLO677k7JMTtSafvMcwktnV8cKbPfMeEuQHlwG+/
5wi6LtlAo5MR4hugV04FX8fUA7X1ByF06PG5+XqZ6WBiJdIH0YQjhE6R7RF0ImDPmfisweG5Lf+6
fz7/8OKHZ5ADZWI3xVKEJS6VUUPC+Q6RJhZpSmFefDuGYF+SFkYKE1cnGwlctz+8d1roLgdPX9+R
5nB6cu8G2a2Isa9SJHrZtPtZpKxlaR/5oZC8sNvqvMGtqD+Ju0fkbmIOVpi+4jhCeDp8onyZllts
tNX7xwDvc0iu8DWV5IAkHyUfr2O5T+yKec8X8xaxOxrJFhlPBbNJR19AOoRrcQUXjEE47yvbx5xW
XVmPoeZNUYU7MujvO2IMLrFt7IgEDZf3Dol8jXOichbJSR8+Bto0rftHCCnlkX+gy0fjo67xsSXF
SYFWsac88gORAuZm8D4xbK81dDK8YDrSfm+hb/VmwyZnseFU4PM3D7pRw4fPgSxty9OYoBrnK+ff
mDpM0RbBH89xIt7JTc1+uCULmtvDUnPyt6Nl5Eq5o8NbjDUWCV49o8cl6YiXBxcXG8h538ABtFRP
zN9QnkOWHdtzhqhSwVryy593+f6NU8wwCQgu52Nq+alco2BvzFkvNH10ayh1bSQJTGZF/lOI1lin
vpAD7AXNbpjMk4LLkmkF6JvpAGcpeJCi/0mjn+qbjzN8K4s/DjQaWCR6rH5pBC39CdP3fda8HjER
CLKVkLu98asxKrYYO2wwYRAmo73GdbybSLCHsAp9XyKyj5MRq4Oy9IRb7UyDg2R7STX/3od30NvL
TU8xf+NRleRj4X/q/LpG/8Ypm8SeMngNGwPOnKm8YNPOl+AUhzMl+kJdL5G6JBS2prFr5L2C7hpu
ckHalZ+cuWSAwpTh78iDmZvJlde8hJr19563c8WFZlFl9obGPXguFwfAfLMLHo1m8pqjkWEJ4+3J
vlWGpHQCb9Jff+ebEytrsc9RcFh8bmorpDZo8kYMQisiJ3Ai3fk5Kvb8n7yv7F+RGyPmErYaUgDg
Uix8CFMUTAJNC6+AsEdOLmD9AR+rONGMNPHnNLgIHTkrtiUCyfqRLLYJblFCOTnx64RFyfCblrt5
4I6Mj8Nd/sppPxdvTOPYb+UFfA+XDvEzF/cp8jyYvExzediDzJG1f/N4Ow9u2pdYXhr9XDWHYpYC
9evlX4rkwWaEK+4UtKzffbnL7+R3iYyeum8Jp2TyUYADYJdqNkAyGZr0X21zp4ZiZJg8RbYBMJXx
lc0/1HqgTiLk0OF1frP1bCAaqYXnSxtlOTs99doWhm6lvAJ6lWE0JYc5d0MyAeHLts+j8sc/QSwZ
6q7z0oBWcZdBSRzjHdzZFt0xjRhdEk4uTfrRYQWnZDfEBtQMr1yk4Bv2UahZ6V6or0R7+fJxwARl
L4rdMoFMyshKJSrw23h/QswlyVA+cmrxt7RFtlJUJGiaB5PAx8k97JPsVgI+JS5JKZGNQJfQUUbt
VBQqOLd/KtZJwvtvzJ8RlFJwD3yN466v2aQBJaEmDidThJqgW4L2BzgIuoIsr4ELsb3Brz/WDsBa
0Cymx3xIwJsJRKnyCiRivdUYm0c8QX1Y5epqpGRCPcAPwovBepaIJx56bY02t31vKojckVNhuK+s
hKNgsHSDJLiDELJmPyx/f5gMc0BygfbnQdpEbMgJJCF63sPDThXGIOYMUDpDmN+TiraSQ0fxZsLS
16tEFWCsG/SP44XTTZsobRAl/vE+0I3Y6b4Ud0XpBYSebUv6rdIrptcM0w4/aSO7TQ9p4b/7DdNL
eC7UfVPzbw+ufUmrAhvmIC4ftHkatnR/vp8IIQG/SITZ8hq8fyc28D8wBmL5ABsE8EA7uP3vFF4p
p0gmi+v7nIcce2gGwurfWz7kyyujbwMnL6fWEYJADIcbC6fqYZjI5M3QHarSy5N1RCXtzmsdlx6e
/VHjinDyERXACNF3xodP2H1i8Q13hsWV4y+2uWLJqgMaNF+CUkJVhEbnrgrfnLGYEhrhxr0gbdEP
YxHkXJ3TEJUDBQHBeemeq8GfnRjcIZTXvLF0DL9z1vbKmHAGW+IP2ioAOeA+liR/iEQ7mF1zwtLf
b3JY1WgTV1BAmSex8sBKw9DrGa7PIeEDK/izpr4uigdXULzP8mf7W4y/SeWVLBqYHKNBfyAmAO0I
N1btbfZZGhJWjP5cazgcICF187e4T9fjI9WBBn4udfhP2wLxlX7upW03XYD9biV509Z3vE3UuAxu
Eqe9z8p0usUGr/AnfpYyYNs8xxLlZkOtoJ+hfEiJAuhv/vTyQXhEV2GbTEygVLccb6AUcrzD+5D9
cDD98FcnGBOpUEiiGlmC0qe3b8e4LeBj0bMN3Pf9r9A+GKxNiJTC3+RVoK2mVV1+kblGfhvHKraN
35nsb1Ptc5YuoxeGehYx+AKZytdfgD87j9WeMjn4Cl2+WOxwDtISpF8DPiMCaXhulFVhYKZxRt2t
kF8xA1LZzHslv7yxNUv9uUBEtUoxsHkJTq3tqP9nzWhANcxD0C6yjZPRfbIx1bU9vk91+paTMz9F
TJbdzJ4DLthflHyH+FhHIwbvtSB0F1eMOZII+cXFqWlAAM38jh2hYdyByNlWfd6odaM5fEQcqPkr
vFMsXbHLkE3DR/xHlyqVVlNs1PTGXlU4MZRuYKxC5zNicAdWiMUwtv+oP4rRVXjjNbuTsfAefJx7
oOH/AVmjhSSDFnMEGxCGMlt2VQyY88zlZxMWn/xnEeVzfZa5tdDN2D/kTHdAVBE/Bem/v4hrnlSZ
8D6nW7o1k4l0/uoYAqPbqwO2cN602D123BglllZG0/K6F4585Un7YJMWqmwobotKY78wt/oTYh4X
PUbb7eBqayQLHogQWzjauAoPMxucs3tBjNTBjylceZS3oPurbTnwG7eqpctp894o94o5Vkp8yV0l
eST9R1tcPZih0KAwq63vyrDBAe5g9sJUzXmU2WbrTEzTI7vHpGlF1xyhYD45PaJIqLLMNhHSMVIA
Z0+ow15MflnoDdu25hZEjkedLBxT8l7SLx4gxG+zwJil6m877nm/WmnDipNfBWuXiqLabx9Z++iT
rcAmJtsXypF6oI5miQnwheP4PqkExrFpYMPRaQwTP8ul093Er+Eo85egRrL7g1TvKyIj1lSb0kZ9
oTg4kPyAAAUb3/QRGgw5/Gsnm820ZfYfLwGBwMFb+8c3XkDIwXAGuyf2525xDPsdUk7/xUG/qO4M
+eqMk88r3qRvOembFjBc14Ib/fCy098RonXNjp1MaYGZd+YOt5iMZDZpgNmbjQ8JkdKOPVuFCIVI
D9SmieHQhCnxRshMPi41PZsXmtcM0ugGIinJF5CMIUjIRF+6iOZ0AQDAeZ6AM8ygtaFJzPejyEx5
+gHj2c5BG5nxj9iL4SfVTuwTqI2YtjX8bSujuDAzXPDMheTwDHu8F/QCjKErE3VNeOlgcHOnh3A6
qQ45Igm2YfU76xAsijaBU4GLl0Wo7lTUDh57Sl7Rv2X5xePHPU6XpYuo4yxZfq+Cn37d66Y4IXhH
x7BHPsVLLb1talT9WdwoU8PcaWneyH8kphHJ11V9CY0bMz6MrF5D/n6qOtcQPWxHFct2amUG4EDa
rLjZadJtUmZ2S0afQMtwKljPjqeAbWZgCd0KcLlC3IgVDnf9bcMm5RvPZ1apC8kNLlkv4ZPcUKi+
13Xz3RneYPHaoR7U+coMUytOtEETj8EzZ4h07vqVT3gyz4mOW1q0xvejLbezdCld9+fyAp3EV7/L
DyhRRbvvMhsMa98BLkb9Pgccpl/iv7Rmhrvyfyo8TXAS38B0YJYgO5ou5ehmNWmTP5pT7CiclIPA
KFKz36jzah67tcBCEAtPBVd03ZJnmdIyEeU3M/o6mjfdjSZ7GtfF6028osI2mcvDRAWFm2aRIfmy
sKxZ7O5RWRtIrMj9JWgKjTKQofqjEA7KHzsaSq8QRdq1MVbG3/KNABJRD/Ub3sR5vIskuFgzqH8r
c0OPKKAXoY3ArDXFWXW0roA48gsf14Q8ht9oUynrE80BRMTuAqpVTQ4QTuh5wMHz0jCKxIDKw8BQ
EKyMtsZiOXEKDetYM40flJ38gYaFWuQSXMvIEGCUIOXnRn/jf5/9KTmYjL++dXAo+VgFOGLmo38b
kTzNJZTabLco/As+LOtowJnPKV6d+xnxs20BCrGBg4mOSy28wlprYyuNDgTcEoTLJiXtuY8VcxQs
TTlw8YjpF455BDLc0P05pGQJrXtwAu+1cLhvhe/h3GRIc/BkzLMwvpWs2FNwaH/MtxhrgRDmUkcv
0b7X1DxRa1p0CSPwJOQTq/RuZN8JXi1wW2/eY/ZZs5wF/mj5Rm/nztcj7HXFbQOPr6qHLMF0Fxan
hbwHhQkYAuKWQiyGvO6PEUKyyR+wNIRGSmLJsPIAhTWdw8WYAlePCI+zz9onSjhZcItpzaKUX68g
okb6YHVU1awtYWM4/OZJVMxZZsGQYDXssKNW+g1tOVdTxD09OVL9kQ+HqDbFJ5Fd7EXbHzSxkOjR
s/eCiWiehfBSWdcDSxjdIiU6Y0PzxAmiq89gQgR9BOZpxBDTacAgPA2vJahfrXHSxYvnK1xwiQ8o
5xgPToxxpuVBFb+oN3XxSw6PFWYD/TaBumCivJSYSr3hCUsYFdBkJhl393SZaWbhb1Ew8lP+xTEQ
gb0ObqCXOa0yvA28a0EwF4GE+S419Fx4uLmP2HqX1f2PFim6goqeb56l+NToQWkkg5h9Hs1kLYHY
YlSQLhHK9hzsxB8M8s2HJZy+NIH8b/624c39UF7e8U9B26hCiq7evIJUheN5jj0nxPxISnMW7MrJ
4z8HLEwcz21yiio3ys9J9DkU7hRFVg0SQ/E/YlKlxu3AO8842Ld4tjt8olR5iLEkqmZYcmvEN4Z6
MoCpoavgCRXVa66QLIH2DR8O6Dl9VyZbbF1a+YW8rNKcLEYVk96yhF9Ih67xWDWY0EYvWXwabJ7F
4E9heKWS5fUPSML7D641U6O6P6ZsX1J2/SGKykC5N/AEijeSGQYM8zhRJ3kmsfx83oYz9GNgRINS
hw9fO3NjO01mAhjMPQ46FGXVbtzmTnSEwxMBJEi94Cc44dfBjDvv5CvOoQciktRpgaGtB3TONm8r
1UhlC7O6jHVxuYmDDVlJ7ew6ZlfE4iDDR+WAv6EIv44DR9ijh2xEXToPcupDxFlx4odDgiDBv7gp
wxHunqt1FuZLRuqFif2PuTgYDf5N73RdJujuGC3gGNcFryA8m9nEnDaQzNtwIjnskplLxS5pS4Zx
c6QKw5J+b+BszzT1e+j+J9ue+Ms6KOLU47syd6al1/8tojnqVJv+EQ6O+E5lJ20CKPhCMwQggpFo
8908ZKIJmEDtQFBP/6mNSStDeGOyuTv5W+znC6vaMnonNKOGK2FyNyyRSuMxoNXbjJug2ZCPq6Gp
pfhnvLUo4T3X1gKmnVPvpy+a+nibZWedzVJlJ4CM33NCX3snoSM+v0PPI0qm2I2omE0GcUh7W/Vz
CHaSD1MZEzeLhzbyKibmnGl/Bc83qcUbOrXCXmDbJTXZzD+oW3mf/xumV994NJP9oJ7Zo/7x88rG
cbimZ2QRxgVUCwIyyd/I4mseg9npzFv4IiMSYJ8aYYCeA8r1CzuH8EynSgfIop3RYmdhn+U9WGCb
pTXjfSaMIACHwy+38ZDsL71mRx/i15tyfid4tIIKiQZhrCCTlx3+wnr0KFFAe5DapplvZxmRzVYR
m/rqxm1yquZtv/i1DF1SJzUPlO1bc5ggzso3gC1HtU3MZjhx5cnZjZe1QAzqMiTRdVeUvfrcCC8S
3sD5kJYoEX6pPtiXYXVvXa71rNwoE05yqvMLM8zu1k+kaNCsAdVA/zK4rLJvvvIj9x5quAQZi69x
jP3HIRkVNxj4l0JXt4P63P2A38aS9UvHhIX6vY51MrzxUzqcm9z8W9Uy2Gqqr4bI7MaeS5DKrKu/
6qady8bObmhrB2PDHNZmuK0f8oUTLTfaCSumXuJCQYEUyN8qJohNUW0GsDKELGbMjbmjHzHfoeLw
inAqyd/SliNqRjeqXI5kfneICyT9IiGu119SOuuBVpAI/CUBcvnq039RZcsvQXNxd4BCSvaLS8YI
qkH0c+D4Rdxjhh8By9Rg3Q3ISmEVuKheEDMOhFjY8o0mZ5fj7jIstjfM4pn9DqqT77UfeEiLkDE3
C5/IZsoBt2pY4FCf2YkoXiVgtXPujhLYJGEyvfcXVvL0laMYbkSIgrTjxJrj4ZglA/2u1F+RK2Re
/dMQg2sV6MKWlyi0oTfI7aEQv9gk1MOn5DPPZSGGBdWaReP09MJKkFEgeohAIchmpZXYV3r32Dbo
LZPmU/tIeq/qvE8htVtqreoiqPuC1daKCZc8ffQXg2wqm2+p3AdMbczkpusrmo2QecasO5NcJIH5
CMPMjCoM7ufc63SPu1zuvADiCB/ehOTswI1J+dzyVhWssLjKwq5MN43PiI5N+KYd6UhXPOqrDPE4
UDJIdAyt4fKtF5HpIxqV5W+apebKApzREeZknmowsEcCgJIXM4PkMz/Iz7HeaxG4Na88dOKjQGo2
Dekqxs2OHnm9LH/zaXaykVUqrhvMrWkIwuJ+17/FHknDQKySpaExG+8YuXHe92ge5Q2AdmrRo06O
3iYFR/oVUfWE4ocRbhFToEbjq7Cr23s48h/hElU36d4vvTE7S8XTGL0m3OUpqky3/ueFs3Bb3syB
VbkV/SEgES611VsEFmzJSMY3u1KGK8vxN67Io/R9reS7nN5AtMwYwbWME2lDxEv4w+O9EC2GuIzq
Bf+Zyc8c8zdlB2ly/NZzCnKov9zQLIKSQ3RkAxQNh5jhHkMbDnGVTnXH5IJ3A5jKnJXNrqhCe2Au
N/xNaMN9YKRAe/Mtmjbhwif2zTNCJOas0ylnl4XZOz5xhzPvM27E9+iXyCKHQmSwXUw7NunI6KY9
XWMp84mQ2LA/3hfhd0tgSfS2dOZKHFfj+DH6NhJvefGlZmZ/4ECyCXe9z0XG4g89famZsfLJYDbU
6ADXtdlVa4NKCYg1tRs6Uu5GY/ER0RxJa36IdLhk04MCm7VdrDzY5IQuVjp/i3jRVCRnqk5vVGMa
EgU3lZwYtzkVgXAYC3Au/KxMErp5Oo3CX6D7MkHXLqjGwn8cNvyCjVNN9Ax3f9l/Aro3Tlc3PXuV
Sl7bjg+Js0ZZc0QlT6IYlOQ0AGbBtdKBNftFisY8GpXOEGxJbQdzXG2EilkTCaOI6XBuGMiBk2zH
7VN70kMqPEbrETs+sOjy3NoYOLKsyP9sAxdCAmUM/8U0hEiXU8zs0BLBCRSLc6ifBgQ/DOQLaoDM
a27QaQrCQQZrMmjevKY8Lv1rqT1jrVmTDhLPPLqHIP8pw31RzHXGHHL6l/i91WKiTKqzwvvNYlup
lkxJD92wrd7XiJYaRvVaIhY06ZmrLb0pPE/BseMVoN9H5pm9YmokMUMaCVet9zBQ8ZOI5JyR70kl
lP/jtwmnYMlTwywXkGSCzwuJWliYAacMin/xxEIw1TYqdtZ+8KpqhmFBT66xZtIqGmydsmMGEFrR
5m+7r790pl7ohfmemJS8Fx9q6ZZLojYil0jOiKsPHxG8PJiY1DYqPsHfxdy6YOTD8MSYvHoo3Z5R
JHQUlCwSx1zt1eXFUA9t+6GyYIu6jcTtuzDj7Lu+F8tvLqhLJDsTKlgZPMCGispHhNgYL03cG8Uf
W18q2Y+2Apg9UHu2KRc3aiza2O5BPF7b77DWGiSJGH+GDO6daQEWZuFfEe4opQC+0OJP+BowEK7y
Q784dZkpgqOyYPMyHCTAfMCwjhymxLEp7dLol/UHQ8LYFQqS4xbfqob1NqZvkU1JmKteISAL6SOC
AdM/cw5Jtd1QQ6ID+RL3RXZ7w30lP4j9XLpYI+vEUYjy471RmYWG2yDYogqllMcApniCfEz6E/x+
0Ovh+xyzBDKmJ/v+1gyL9fgtFBa2ClwV5R6uLNuo+BYjdyT8gQ+zLm9JZSKZ3MP3YvOdx4esIPwJ
hQf0am57d0Bd8F41xPEhl0CdeZ7rzh9jPKHloeLvq81oWPTfIVjfgt+NbTDP8WjMY23jH9gq+2uS
3/Vb8g1g+nMBuxpLRw76ikGmrJlIGTIJMvQd96PCfVgzUH9GjMVYJLDLVu957MgX4AvXInM4cGF0
RcU6cbGwJvc5djn4hCI6Gux9tRVhKlBRMx7edQeVmgHt0lUHD+PT0LtDv4+UUwDoIFNOy9zLe4Bn
L4kupUWi0ZJlCr8+Yw2Aho76Zy9NTrSdds3bYsKoQAm3y3aNV256ArtBGc/I4lgw9H2pTmjiYvhc
VFf/Fs6cOLMyjrq00xfeRN+GhMVr0nv5wQwHW3MNTpY01+iRhJeGcwPjlTufxg4oVv9Rc2TD6Z1u
g8zSjx/jYPhEfZl1bR3L6pxlVi+eArgPMyifrz1rrrjDGN952QfSRX/yeho0JkntLQg/WQCWJhU8
pyrjdtQMGMhWiyMYTON9LWM2pSa0HUne5wtXrVizHfL4YxYD7H5i/1gCp8+clFjO/ECIxpv3cY0C
EO7kEiAF9qwz+K9+hyRAQ459H2jcrhMOISBiyXbx/uBEpYFutm/6N+xtSnqeOMkRra76b7GworO+
n4yf5a5xhruh28Nvsl4gxwSZxmL0yVZJkFxIKQBWBPMJqhdHAZGqRJgE0lOj8tl2FfSLVXMORdC9
3fyFXchpXqI7Aig6Yj4yxeYcuaUdvha1I+bAnu0hOLflCjakaLff+bUkzRwBgM2lX63lsxzxq2Qc
eyoY2NwwswH3tKYHM+XEPH7Xmdm1l4nIMiKZbOgYxBlUJkpT/A6dA9gaXYFAEjPg0hXTdX95Hr5U
MBqOHDv64hUyFWwfS3lTyY/kN2CX9k/ZAvfF87IWmVwyerpm+HdxWMl3abyNSwd3mjVyl4HURtEJ
dvSekxRkOBXsq/VMdtAsabCk5nuc3IkcuKl+tk/0Esvo34xlKGRbFjysn/kL4FmgzHMoqh4qKxS4
DP3Y2ikrRIhAL5f2cgd871r88nQ2Syd8Dr9d76IW4f/uBWreTaAy4GRbFkR0165GkBzVPkcArWe2
iXUWLt1eInqG/oskZfS31YfAk00xOR5lFlz6fI7iWtQ3bUazcF0KkL2/ZWaZb3KN4wG9OjkQq9+I
xTxmcd+uGBtihfEteelJ3Cpg/0jIMIFi1eweDr0I1sRWWDywvY3N0f9RxK9UxFG9RufeoWNbOi0i
pGRbi9/hNWqZQWEM5PC19Gtl4xXmdhyOL16JPXlSeHLjIxDryYUjAYgHp/FswAT1kvIKOwjpZAAE
u+XN4DOgA1Y9ecGg4GvywYRoJAYMWE04Vuw8RQhSEsu0Sl+tv2p9G/G7EmKDOyjdMzY29XQoDcQj
ps68J3Xe0jU2twZROnR2QMDQOT9xcGkDbjUyEOh14nM1/ACyEjyDVaWVt9fsV41e8qe6AVCN8zdF
cjTnbXEMPgxkj61dXZDoFggQgD2sj+GVDlIjUtUKSPt1WoDylrLNr2l8fH9HXLPy4Z0/i/eqZ1cD
hFDe1Ru/+B2ks49OlqSbxiaGDroLiN12p/leusn4XfTcnQw20TRvJ2wIS6sYLn20VgvHx9z7s40O
bOlN8d5KtIbKjkNwZhw9wl2kbPAWIqP3t2StyB9Zc+tuNWpmtEKW+h3fK3JU+PTF4lSAu5u+hI+a
RyMQuLKS4AgHOQx3eugVoEWWW9DPWWAvZGa9nxm/0waCZgOrcrzn0OjLAPPFBjMKVha3q9CmEcQ4
B2AjLapbh503S9/koKL6kjD7wLLq/s+jYq7es063Qyz+WE/RNKKmVaeXnt7kADpHg2fITlNiJx6S
pfcOohRmTaV6yq6Rgf4ArxJe1aVHdijJnrjq5uUmCUSZGbPloNCr2RfIx8bCP8LoQfsz/kTVDkKn
ZpQ8bHrKr2mkdYJpZDeIfzXs63mP2PyVKjdxchaDKzwYojAKxMJVyccJGiqyIVINEDWriTeL3t9M
UIjVIy8OOzlLMhK4A5EmDapr/unzrANQ0i5iZA28zWr4y1naYrmgRUD9Qmg8yVyXWjj1yqtb0x6/
lGd6g6Diyd1xcJBvEjgIPvVjyREikwNGC+ksn0G80UdM6T8QCjS0bewc5tuko8HibG/IsWKSLBF5
Mngaw6OyuEcK9OUtkcmMECHnvqmYqZkS5Ve4ISuc69H6Wm2pFpgmzZHKlTWVZ9a8Ot0XVhXg6PIx
pH1l5ZAVXrJqUccgHh3cuUH6SfQDn+JLR7XCn6gmc3ZwdnF+JDc0MlWXNmnPSVo6y9yWLzPsjYwW
lgJmc0oWlHmoVHrMAusvQtEzotFNwhrNAoiXKfdb6VYwdCxwauwGzRGJlT8k4Zr97ttbfIioQDaE
h5GWBKeO2RouOEZK5VH8q8utirmaepj4TAEF1pvULzLRmXjp2rTiVI2/AUjGC8AArHtPCEB9C/Fs
z+kk2VVwx4Mm+XYynFhEBeTuyQwrgRR2hhOKfGcuj03JTvdOkV+gVEhUGDc28WT/uhJxO1aOWGJE
4zvKV07HTb9CsZvRp9yl9MiyoF+Samlpw3FeXQs/hOn0yNNbDvG7v9UUWzcQSR+jN+GdjMg3SxHy
+ysh2GNCMLVWoitfG6sm1DesmooMR336LxhQCeB+P8hYn0yoCTmSLP4hSM20bRmpheycGIWALawJ
9GF/afdnniTlXAi//YEhbRE6GsMeYU5BkhRKpjkklt0/82PijBE0ojlgmmCY9CSUtPJHcSMchjLa
YOuyEpozow70Dbl8I/Q3at15+A4q8mO0lOAWCmsMQKy3cTw1Np5ZNl66pS9ucNNi/68jsxyTgRGf
Elo//bNh4dPNF/FtoO5Fihx9LNAGUt4W3cwzJaXT0dGP3mX2JYzMMG4zeC3wKhmqQ7ho7LEH61wW
IAv9F4nXGN5i8CAgAet/k+82wreINVWA7hlZwf84Oo8dx7EtCH4RAXqzlWjkvcpoQ5TpoveeXz/B
Ad7ioQforpLIe4/JjPyuNhO7GWbzpF/AxGPB7BsPemN/PMyXYf4s+7sk/MMtiVC1JhCSsXdy9puN
9mQWjemOVhq3MML+JHo06TFpTzDkZBZNTFXD+RLiSPDaeQ+pLCXimiirY3P0RT6q70w5FdrFYlW8
GJgusnJqgo3Yfcq9IxkPv3BL2MaayVSAyelTQRLDdcxqN0QbSBKHgBPBhuyFRJVlpg3e7Ua8mk8B
G/e/avzdtn9z/wu4jOyDb5lKMeDN6YEPtexJ0CHto+DfKHyEwl6FnwfrkwsQvhKht3xBboQmlrmh
+qxDNAwMvYhyVZufqsM2TXovccDRCVB9/W11GO3Z0dGTr2HLRSnIgHWkd/wkRILoEF3a75GGXirO
PZqA+GvZgLWbihyeNxmR70clwR5Fx2OskKNL4Rt7Pln8inRiVMDZ6k5+RGsZaZ42buRNNN2YIBic
j113aXzciE8mrGgtIGXsyK8BUhjBl6dGYOJuYhcu3Fb44esVKNHDJ+xRq7uyLfSjK7u3WXmP7I0u
wRncaPhdpeRH+ISoM16yU482hUrdZ5QAwha4u9eA2nopA4yLf1Nw5Ph1apg7/r74jiX6Mc3G7qsg
dQqVE3gXNrM0djyV9DUxi4ij7OWLsELfSr/5eGXEi9PAqjm3vwvSZFR79P8YAoDKZkAqF6eGHoGC
nb0nBjTm4OiJQNLiokbkIwg4yPkh6ZBICgjX7OFw7Z78fMS1oNKd8LhPhNusRXxNoOXDh7mjBlcZ
P7NE7jcm/rFl8GB34S0KUAcRXjEEW8h523GjoxOBMWlbx46REOoj7sPv/jbTr6zlX5hT/SrBFbDX
jXNbXERzi+vBJ+mXbd9afMo7UleYXwJZ5uRJdoK/06wnvR5OPonXco+/l76TEpn4PIe+mZhwgCKs
nt9r1Ss3IU5I9gb6Tim2Sn9hiZjxnNGsTFcp8pjW8hsPaxVAH4dI6yEYBOazzKqpnI4dQ/wBSc5v
iHbJwb2M4NsMISIyLmNoOMQPUrInjFXKNjyirLJYetb0VxXgZB4gJLobivdZcbBZJWfskrjx0GZY
j5IvF4dQOjr478vVAToIFTtDTq//RE3HRo3DRtzoFvZ2FsfrdbCtPvzGS8R9+Z7h0uAl31J4jIgj
pm21R2CxGvYznzDrKkANcLKQPMkcmsG62FPC+oUj75SQxcsNGQFOibE7N+jJDlQhDA7Q9X5TmiGR
a+w/Uz+acu523J0ANqQtW0L+dmrAr44KbqYh0Jbz16Sg3zeEwF/i/K30gTXS/4L5SVfFVsTrHRzb
GODeKhHO1SHhUzteAuSPCHwoRi98OcIA1wkb94a5H70gZTQPnfmX0NOxa94Dz3RCE9kMybQY5Sqq
D9whx4Y70Drgwm6uPoOy37I6R9NaqgD0oK88FaR7RcRsEUEAvoihzIREw516ypEd0LpIQjSzjdlV
Wc/O/4Fh00lvFf4QAJRAaCEoORasnY8q2Mgo3V0xOvRkYU/IOpiIa9lvwBgbnuI0ufO1k34RgwGs
SxdiuYtiU3lKyQVRytDtuN5QJ7XVGrEJleVeeyozYzRGETOS86OCd8kkSxeNQ3yxiMlG2INunMMO
6ufFfGjXpFhHBK5EBPAMl3I5VGun2s47uqOJYwEMW74BFA/IFH21W+FKOOd4SV1A96xlqBIvOs8u
SJFl0HjrRCRldmCw/4X5+SYth8UNag1JwJVNcIKyxNpZ7zFxs0VLMHfxyOOrpu3C7CP7t+S5lLRO
Xvlm7TKXtqCs2TwR18U0ckvlTtS3SWnEQxIRVbysik3sHee/CKu2XS1KXeZglB6Dvm2Kq88D8E1m
9wZzI/o1kQ3rvMhV+Bgz8D/5St4kLKLex1df/YurU4qmMKRPmypQQCjlFwhggsIIMQP8KsnWgXFf
O0q+Ep3bVD5CBFYiTIUcv4vq6Pmjllj5f090mQVqzTF/swY0+3ZUrEdShiRnuVlQowK+fTdOhARB
2uNzNx/l5AhHGl9ET3jXtI4iw9+pDZc0wt5sxgNQKo6M4N0ACsgfhdKjGk8pUTjDoX0nbWSebViG
R2ZVizibYGaSUBg9GU6i3EoE6BITS0cl+1dkKe9yehgRTAAE8xAqht2Mj2gQPPAj587aNu0OLzDf
V01IYeDwJMkcSyarVvgyqwBl1CR8Gzt9fK/zvYKTQvoXVj88Zz2ce8e6Jpfsp6gwx5sIyHg4qZrK
CSPk3YpAcJwwPIy7dHhx9XctS4pbDfdW/vPDZ57ei+ilnHyXg7z91qC0COXdIHNrXX2kEhLLlSau
W7DRq+xpnLLwrrHBI4hN28aoi7gwL5QTHM9QRxlstP9mDZvZdYzvAmuOyW6/Y0Zkfnxq2rOOq1z8
5nVkvTIC9n1J05602jR5+Sh/4JMJWyxEd6TjZbSpn4nmSYKHjauErm9+DfVNH7/HTyShxdIPMtdE
CmigMs56V+EaXSHunbjhAIPML1ohYjvZo6mKM33gdfysaFAy5lM23UV3ZK6Fo/aq3HuU/fq+Y+SV
wxN12vs8vXXUpxgj8mRB2VZ05No2l9epm1wj4g9x3f2m7xJNNTHza50HEO4GCvadXt0U6RRpjwlP
+cwo70ZH3ksosimzd7R0Yu6E8ZP4W77+wBGZLXauTWorv6ae76J4U/N2Gjx56CKgtSQrB2BBfNBd
cbUGFHumzYrUVyhsLOsfjgRotosvt9il2pIz2EcH1bzjkKm2fbeumu+5RmAIzpY5hh28N5ltbQwy
m8qNv1dNWN9uZdwU5Yoaj/lQv2sCTEDr6MgXxwhV/Fn2/kNzwsKjIGYpNgoo69Ejr4CNLiungaaM
sQ5tGDy/RQYASRgHzV/LwOMnWGeQizDUMeIiTSZg7ZiQkt3eDDhRCCD6VctMY5UwgoceWF1l1rrJ
ragPMtdG6EgfJPulyz7PFiYPN8ZA2VYRjHk1euJyNv46o6BN/xpGq3yWTCetdfGKHB44sLERH5GN
ThrFABZiZYM1cDj277p/i9hsI1gymQ3h0vfOTLAR0a/Jj1BWIQsFjGDiltuBxTT8vgs7KfUSTLEt
XmrcgFeNRwjngPDPDEjrfEyyq5KsUH9VcDFZbXG36Y6kfsTR1mBXNVbIzSJiCRyoDMFz9DFrtAye
nY6QyYgjW2SoQXSwgCjSdxX6P3MeVooYuJNCSmnMko+onqeqEr3yrVJJ1QiglI1bsX87mdpe3pkg
3oBLi3YE0rtARyQ0+2Q3cjCzh4hsxa64RM2rzgqfsVht7BTlKZCzhfzAY0qfvwvdX8+wPVOJeODt
TG0yQ89kAvPYlx050hSGocQq8VPLJsfwnwq0eXS+hLpnT6DM8l/ZoB0Aelgvy9mK6AhXo57bY9PB
htEhp3614SfM3vzeeQDepUd+mdinc3EyvZq9zkvvJVImLrLaY7IcaSutPtbWZiAiqHTl+pne+43I
pF+zR/mpNCzFgeYMRxX8JTwofNNMlJngcBww23lyL3HVSPBJLxKTZ99JOFsgsMROwWp8KzDFTdkw
sHgklvkWd39G9S5K+5nUr4KXq+FI8Xixc8lTRtKlIM8/R46kYB3CaseLv27Ko5Z6aXupQH0Y+jWQ
qTktyhr+AkZfZzXaA2gzJVDwCxgK+eh6/plRznotdOdbau0YlPoMRoi90C4yitRfUad44Ev8nGiD
dKc23GE8VWj7qeyBSFOYj+2zhXhGurM9BL9T/I26tr0HqEdglN5i43OITnJL4BWhfACf/5UoGIJN
/d6vZOutlr8ygTkSckhM6eLBBHP/glGH7S1S7IDPnKWQ5VZrmYBNgZfvQFIkE+6BbHa2KjV5cuwK
6uq9nW4pfnF+wpqkdUIWHoGD/JDao6FyTtvtVHMlYyqNyr8UDY7+OyeghHTbEBe3cgIsEb9ujJWv
foTSaQnEItXxXihAvN5YvhZkxvGc9J0TSC8SWhTW6J2tHSaP9Zm2+uCUOU/EeaPAZkWP4GhaveFJ
Avm4K88hzNb4kb/YVbKlXLyj1fyplntGvkHxV8SsXxmVDF+J0O8UV0JbI//J6yPMJ/mz585vSAYE
QjaOe6FfXaqfrvOAReMA7Vz4hluej+ouLdWrqUAOYT2RXOmBePtZyVTsodcpIweX/ECIpLnxHUAH
6900eo4s6QS20u9tt+18SmudAl7GYMSxukIUFv7AFgXpNgvwSxHTxoH9J/AcDFRWqYSbWFjF1StS
6E9zZCww15gNmv86eidyik129qw0/hnWjn5PljekOpWqHTJarZDIXFCxIx75G4G8gGO7N+iE5t7l
nOIOExzV31xMgRGG8BOrL5V5RYAgDO0tus0Z4exYqqhW/M0PpehyN5rHIj/oSC7WpLE9stgeo8el
4ciKk4+w/SdyTprRt7bkLVB0fYiN+Rt0R4NgaHZOGaOGbvRy1dMflqP+trjpxkPH+REGpCQwP7ws
+yg0qIT2VNOu0Mm6PzXzbmz33bieGhGVAqPLpIYxktudwHNEssvYuyHd1YwErQKdCi9zphwy7qL0
VzWaLc3HCI7R8OoWPM4+4HHIrb2mMMMOA1vRHwLjWZ11E8dwEx3GWwUdMHz1zaXpr2r/aGSEhoyA
kcxkZCtQv8SUGwATaEkHsm5vFhswFnHygeA01i4cyEG8n9Xzcqp28SknQMf4SkGRa7Tb8iVnKTvI
JySrGX1M3f6VNOQ++0+0sowgjxoijeFqfpo0ouRMZpT0abFjX2L6zI+3OnMKMUU0Hux0YQN5laaj
nCFlIsd+WSivp0NtPQwWaqaAQgDfyC1TGe1uZQbiM8mjbICwyw4EQA8j+ZafEXILOX9P8rtP29Mt
4Mwo5sbzNJxbubDucPV3pxIHCCus0c6N8ajN+8h4D+ijGO7IL3FEQvMRYK3UPbYelhW448JnYK/o
X7MS0O7B6IETnLRyWzXPIPrL+z0JhP61EjfT9NL8nQU1KPQi9TqK0CsOKdtIgl5o1xcR+a4l0KY9
VgphknJu5yQHFSCt3jnP2OJxmIrYUN2w21rqIYctk1aQ0fmOEEXkdMrPVH2KEY3uSk9+RP19Kr+q
5DceLrp+CozTmB2qdDuyz0McB+HZlDxyDsbk0Mk7FHrNjYSAZjMNNj9jD0uZ2Zf1bKo1JDtjdgUy
Q/8y+ai/Kd8+517AjU3XMuyjDEELEGLZ4iwm6uTQPaPspFNk8CuMXATdwUy3PZaHmM72o4guAwNy
HlSwnR1fN2LsQ3II2g+z2rTgrFUnJMXzJzq2BCTAamXdKF4UgoBCbC7bKvwqh2f2UH9oZSt23qQH
IWWi+kX4UiOZOk93oKUpi0jy3X2vfC2L6N/uYvAPvc3LHx8LVDB/OrNc4cjcqaWYM7xpAZYxbDyA
R0Cj27I7xJeDTk/bGhLZQYcBbcZMEMl1LJzxZZBd2N6n+1CdewIpucO7jxaVX6NwY/yh9Vcfg3SR
hghSbIjRxS6zXRp8BB1OkfJfrDzK7F7nXigTzMKaCLyj/6kRSZNvhtHN37ris4Oi9WxLl8IYTl1A
PS3bMiagXkSVupGSY/gt3nMm0HfxLqBAZhyIIKHdyQbi/JX1FaabPvOGD+RweuMJaDEPvrnLLlhT
jIwJp4cY3xCPUr4Xm41+jhqHdYBxnYj+Yj9KT/BJzwYYjhQHeQ9LQcCjqbu+uUV4Dn5t4F0a98bf
XHFzB16suyMz0Ef2C+YLXGGcc0Q9mdAaE63OxNgAJeYPyEDxoyV8YdyHCBsQwjEo45xDlItXPbS1
7iD16Up6Ig5iV9cxlkOlkgvEOuOdRXspfvjnGERrygn1l4xkf/awG4VFPpsbxJFgRNzQphWXgmgM
jFYdvvY0u38O4GDMjZZh6MBNkH8NnbZS9P2grIcWqXLiThcrOhdAh/GUAxU1mtN8K4qzUJ5KnCyC
q2jIWSFv/jXGDT3xbiiXHKxZWFA/PRnJ+QbnvwlEykfq9pQjF0NlRE470bhPrNxhLx5aKDyNTwY6
LkIV/4snj3c0YtBV+q5cA17AN8AGQgmPCW4kXJonjT06Qg3mDX+Z8Qs1DR9USExt8aYZa4pNC5nh
Jcy8WvJazEzvSXtmToSW+jr8zPTjiIMYw9Bet5NDsS7iiz6j6CH02QJRT5GfQ+Je18HDIXmJR5EH
aPpkrlUwvrv2zzg5QRiR0OKTOCSwf+Q/eHK7b4iHiJGsPntM3bUXtO8FIrb6PJnHJkQGda9B5dWp
V6GdqSiqy/ovWTRy2VPOXiCukRxASk+2EYuam1+TLeSrqqszCQmheTPBl67NfBoCkujvKKxxe1E+
Nd12xM5NpsSibouIvmrcxNjU2T8mANjVwP2+ooS2f1V9IuvmqS//0cZlyUcEtITJ1R3aFzp8Ihsr
tFOcGZQF+sEAR/VXkrbMnax5Mopp7gEQhu+W9s46zsq9RrEFfd/OHtg81p3A0ARlT2eg6B+RtZWa
hQCJwpaDh6Oq3qiHhc/xZmIbYHK2r77rYcfQGX0jxgizpWlDteAxbmK8Od0XHNJ0TCOuSMS8J1Ys
4pk0A98iXczVE1e1jmigAU/j0sJEaiYsIChFNBAleGrUWwe6yNqYqsP/QZblH9kGVjXHKKtfZ7zJ
1qr4UfOvujlN3SqctwnzQZ+PmKiltDuMJM3KxzG6Jr/dIZEuiPYCkLUVARnPCvv7T3sUyKpj1fLJ
2BdM3vhpjZe8tWs6gLw49P2RP+zQRojHJQNJ9jQoufFNhffHEK8/003zMtH0GvUV5Gi2r2Yyd5ck
mfij5XcInT5fBRUotOFLO4/MbjEXPxvq7Zjy9KJwSTD1UJigmc74QOGSJOj4dwjru/odaBTjOzja
s+DGmL9NxLy74Z03O8A5K+4lyZZH1F+OIIPlAnIjIRBZaO5ti/DfSQZX+GStVr+wUaJ8jIRLxlCQ
7FVCdqIbKv9km9L1dWBR1sZBupiL2RyQEGGCeL1ILAsJ7jNQapDdia+epaeSbAe07JTW0n2Sdgyk
Udopgh3dxIzQBCy7hCUtOLwcs59x4JBFFN5RxLc2cB71BKh7vrc/kXWCQTrQHsp0+Bf5VQIIaq7j
dI87+l0+21sBF63dWd1azx0qDiCFYnEzsd+s4Mkm1oXPkd9hmB0me8wbgq3PwpOUJyAN1GqoNoLh
EBOneyUMefhS6VChriVel7Pb31IXqIx1haMoyWvzjeKJGWxKXHTldKYD4r9If8eBq8DOKpjmhamR
gopW4iRgsISBnrL7vyumW916+TDQ9+u16xMmET+JsKDOif4YRCHeARB3qs/pOXhZ0FYU2GjsntEm
rIav8pFDeK+hJ/FXDoLj78b+I04P01vKyWDdexjHP6yZInWwBfZKixxiXvZJBpQBvNESrvqVfMR6
vexGWfUQsxJ4dfMIE/jXG8M6F+beQq9SMXFGTYW9hYWLKV1F+XPkHdHgGrN3xTti2AX7mXhhYbHA
Z9m5xgQp3wKGMuVpZDwNCgN2QfygzODABL2u8Wlz5Mw3uOCZBwAewVQzcza4xJCLyithdEgCGsGK
cHt1VFvwHdFg80xh4E9Tp7gvkO4WHZ7blkeWXTTFzd/0J0+sy6a7OPFvrgzEtiipqJwqnWalX/Oi
bZVfGd8LvKW630yFXfbHieG4YRwmemTz1Xxbv80ukR+Nf8HamJHfgH1q8VQ9pO+RwbUKnghYUgVl
rLP9gQ//zOioUlwC2YpjQRFnsezHLDo8owKEcXhTfuaGkVcD9pUlqekZ0l8zb8vhXam2eUqhIP8K
ijMyAYtEWL5LO4jkXRu9pHNViTObLYYSLXHLWTUinzrL8bXGlpKGHe0h5RH9lsccqWOIl4VbghVl
H5F6uIUmgbkC++icf8El1OEkssYu5K8ENr/yvtnx+3f6jtcNVXzMdixr9nM+s1t7AB2WRXA3oJy9
9srNIK/lnvSzBVDTLekNcnJctO7WPzQizORamApOQ3Asg5RydwfKUKZvgX2v2VrxM3bLpOwGxYbZ
bWocsGfCLOLfHd51DKt8ZQ7MfPbo0ID+5wxO/S8YBRQWOZK/HkwimX4DIc7MUUCQnNqCO2nPLp0A
wYixHOl2oDxtYh075AEz1rAlhw94FTrEHlvEQmH+aZ9MCqFwAmaYrE9AR7xG24w36kRWJaaS2gMG
K6bHBuUsBoJkWx40htR4ux40ewjhiT1cz095wzWVUyt61Db83/4lCCwdVukL5wO+a8RSXHa4AumX
WJCcxs8I+54Dvfs2v0zozPR7sI2FPdJdBtZIwxGlUC5CX+22SeDxLid0t+fg0jPc4U631XOWrvHX
WP9a0B+28QlKbejfWFcb5tG6lDqjhY9pWfEK+1QjcZAIPOqto3ji6GMHdTSYN+LxG/9l8bnSj/mV
6UyS3pYnkqIxtpt3TAcbXIPW5c13ROwq77hKrD0xxRJUKQG5FFW1G24RAgt7znKwUTkuIyca9zwu
BnNXB4IeS3jfy6gfOMz6C0I+vCitgYDcVun28c+MIXI8OO5ufbL+yHTtuKHsqN4M1hk+TaSu4425
T8Pl2WASP0PmsokjWuUfIBMb65L2Czu8TNyYIU3Mc/4h4AAx7CnbGaCHa3tQXrDg5uKJjY1jbpqO
C/hKumcsqLpY4hLF2GBSXvPC+zcQ/VDI0Q+rGMnif8iLMHv5HK23Tv7ywXwNBHZDi81qYq+UZwcB
5ruhrDLiPXykKmTaN3yKBPfMaM32vcL2DV9rnLy9aSpExfgn7M8DQ4tal1YyCv44/pXkHvn4Ogrx
giAKY18fo5MQC/AJAfmJ/Cwvv8C03Nuh9uiwmlsuBGvjX7atiUp2I+gLMT43yEKcAmQ24/lUsK+w
iayIme40zqsz8ocR6yYk6+wMYU7ZazBRElDTGU24Lt2SxqspKAacqdnPhDmkbWD6hB+EOjTdflFH
R0eQx7p+HkTE56mHAsfkaFLAySA7CNdN+GWQjdGxdNmzhIsuavuRgRfxLxqEIBatrY7MW3XNyJZQ
z5xhBXDYR4iU1/Kwbf6pvMj29KFUqG82GtUZ5dzSRRhUW8+soGk6ZbGTeJr4zRptVsl0cqTldbKj
f4zFUvsTsTHrVq3cV498egkdzjX/UHjqheCQdQeWAvh/Pm67bfQQ2EP9lvw4LGmA5z2nbVdd22lL
1IcHeG8ZP0IDWeNb0HD7/J9TB6fhZO2sW7TCMMRClLeLqNH6qbIjeIaQiWc3Woay+xb2xD4v9grj
cSDx/T7RN+k3QFhN8WiUstbT/ngp2p5BQPuuhb81Cy8T9RcUO+4yJh58I3TSI1PgRXOEW4LAdlZe
0icWH2I2NCjMi/kFAQdsOjV0BXLstCNqGHHDur7ZDAAmIHBdxQIbBo1LtYRS3QpDfkt8YtIy7uOY
gh0Krza38KoZonTscD/naI9V338B/55ENJGU/08ta12cc6ryCkon4oFWL+pw0MEAWiGUW7fYy0w+
N6BpeEAluumTgUiIYTOBMutIPZYx5JuTPxibXFBsdFlEF6PIgXvH0LJna/y7JDNw2kzFThhZGivb
Fu5+O3BVo6nNIG4mGoGF3R8EJRayFSph0VHBsEzjQZ2/LWGrl+Ga4SgmQPZN/9/dBCyx8Nu28V5q
Qa/zDva4P8HSSEuDQJQ9giXz/2ragtW97pFbaB7BTQhIQlJ/t9G+fo+8yOkve3URYibKxhiR08K6
/AGr2MXMgSVs1iw41Rc1vjFe8R5xZLO6mwk8i98AE0W85IQ/jB6iqgPDALhYUsw1mcITR5rD6Kun
QXlU9V2z0MRx12Tfw+oKaqFG8VO4AfQFUEpC/MMCLc9voKhk6RmiGVZO6sRGr6XjAddAHpy4Gheu
TYeB7MTR3moXbttOMsB+kPnIU0I2b3sx529QFdxNeHKHd+r67lOicO7fuHuC7sRj2KL8npA/KZhz
LG9ioUlrrenTuhf+Jp15jP9XTQdsnuxDlzalIDsXDgQHpryRUCycwnBXo3DN0it2rLyYQaAfdUiZ
vZuZxtrnW+OmFrRLy6MrN/vgHAcMS+kbJLfjkFAxG1O3IsYriaH11/F4RSXXdSeufzi6UJSseI9T
bSJ/T1gUlsMiEdAY1Ql7MTwht9GDF4yXhV/RcGGiePn/MmYGDEtWGLzsT9xJtWPYPFqIvALjGKsV
d++qoWLQvBbHFcBYgODLcYz2tDBX9YvZJGIn/mD8zVFfI/LHge5erS3h4jy3IGWQLeESuX6iek7f
RPc0nsqjTKnEDPuF9yo+CGhBbfWAexBo42XkMfPwoVHhQDfEcxofmbUMwnuZr3EkjkdlbQARADxN
nzeQdQWHqvvmJxCZXQERc6JfObyFLGSNfdFSyiJSDrgr7fbGz81XW2wtW2a06cBQX5JvHUqmaAnT
evJ7suJRlgiepWGvmJUjC0hPqsA2/6mCkAyXAZLoewDfLdtiMkY59mtli1l5ERskz/mIJL8BNE43
hAAPE3npoADekg7qjZ98sDElIBJI8JwYtfXQ5Ry4qMrS8k2LRSSjbCQrnB2EtESAgAAWfmu2HVMG
RmFt3sBogHGgOhM9syL9mF0RsWYF2r5rxAwbPiIQI1DQCwUEGSwsqT78hcdhsCPDGPDNq8ZK0VzU
KIr2HvL5q8Y14lasGOv0TpJeyWpbaBRwziV2Wj1T1xafF88W8NJbTIsLX5o+sFmHCVrqiw/ckk2w
lH43ZNVdJO1CcAytuFXyNyNBXyecQiyWr6A7ZgAADz4DamwrwLCQScQJbxbkFCzRKmc87KbZRdiR
2WGek4AiBeAs0DykpsEfMXSdTQpS3Z0rf093lB6JnSBnmQ9EyJ+I3UNPzzbRNxhR4TOP3lKkFOsZ
7xPWuOrQlDtp3k1bndOFuHgOWoBvpWsljtnsQ75d0xWiSy1S10RMWdHdo6jJCEfJtrzVLOp149ow
yaP2xWBFv04cPStfg8jS9XAP6MGfFOMDRv+HNLJyoHdnwrphlhvvqUiNeBc8MrzMpBKg9EHuMxG/
QpIGbw/5Teot7N+Z9aHl9tmzkzu/0DT23XuO4cvTVyfNIPhqk8KLPHS7xd2pu+ymaFQH+UuET7Th
84TDVu2xZwbJs0HGsO5I4KFlq149ZL7suhTWyBe5LVE/Pfmx+YC+dTyTLMlK7AQO/GGU9cv6iycA
Fc6wosflsy//Qde61SfqTVpJbavf+BBgiDKNQRsZIFeAqcVvRT8RHnGvoG3jKcufsr6rk73xFT20
k7Wu3OdG/yZ7jUlaEq3jX7aOvzOPISueC2xqzsClzgd7s5iEcMevw+GoJ+sJTf+/Ir8i945otDet
xg+ekhh0LRmAQqlIo/syiefOdJjITe1JwjiI/mXPJHw+ou4TS4fOQwufhugiRuxEtzYO8o3DFI0i
/leozNwL8xNbz8gGpieJjSlpkJ4nV4vhWrA0M2/yyVz7X8pZzRyfhKtR4nz+y+7sAiPEveEZ0C91
ITolnwKYId7k4NRmIhtla+WvTOllZmYTi/MnaA9dClqHHFm7AQB3JUqd5jDIT1W8pYavWGnBk2Jo
MatX5vfJd//Jt296s//EdtDsTHGtpx8lS2SvvwLFPgw+Q4CFAm3u24X2yfM9rG2oH1gkux0i9Qz9
3obvigeYRzdGmUjQEZpt5Z05IWEP9KMgmqlAP0U8qO2zOIcAGKw9IyQunXP5FvQrkrPuk2vWNn79
YZN9A2NHtcmwkHkAzYWPDvok/E75Xm6fFvFAGwjAiQ0WT0D8iqeUUt9wfEd4cHQQ7rVctRpBtyIU
E/SQ+WlZym1AxNXmJQO3xZZ0G7Sn+S4iUUQlbONOxtuXvMfHOoRXKz9pyGaSCpjztbwrHwhBS+TK
JA1vtKtVu4sINb8TprJYB2Mve0e3zsNcg2x1+MT5LXipQ4TLC1SDaTqKpyXWXd3pgwskPBjAPHjK
Z4hdf5V9CdKLEToKVzQagAO4m5fUT4zdLy7nL51PdGWApbfLyzJsjNHHC7SqhQu9JvV3sX6w6k3G
PVFvGl4XvgZWkvGJ1qlDhkq3mMMtQSzP0HUboQHLr/1LF7EZWSgcNkW+N48TAbKOLwKHVjOXPHRE
wuoWcbV0rtM15BNe3D7+gegajOi4rso/rsT2SsZh0W4AaSgLRe0GRQqP2C6Z3exHK10SGcYFBgI5
DAgyAmLENSVKEFfpNx2hhKTBM22CC3VlXCCq2/Apc+pwQ1OMM7sUTpYXWbRT265nquTAKR02WPhT
RCOY5gr+M+C64f90Dv5lcvqUhHWKCx9TjN0SpR/TxCdKqDVf9DG9xuUXVzjFjS39qXRC4ELoUi4d
4GZwqkjJGoJOHemIEyH+B7MWUmFOHAerxfYxpIfogmaR9bfKHONp4RRx2UsyIjZOVJX6ZdywhIX8
hZ8PAG2gORX6emgLEylrDhl11kU6kmwfrYzXxGiBFwuSHRubas08hhlWYzM03SnvbNmpp9dsBtVl
IYhtdZvDpGHT6xF6F6ME0Nys2DMyZWnrM/wLj/oXhrRCdEQT6BP2ajcBwaqfsUC14NWIQl3qamxF
8aMr8Hh9IXURdwx2/FNkr7M7MJCMklJ06HVR3TDsgj3RbOlo6b5WubQtRUSPS6UzZzsh3QzTXkVw
vvV13LOYBAm35a4i/ouVA2QtOFmBYCOre2v/DLLXoXH04A6IgWGV1XXH6VwjiNYcUFyE2YD3khhm
XsMdyJptuPWPmEd55KgB5Bs43PwE0wnm27N7p4BOzhlw9qlf9djKxV++fmw2CvlH6Y4IulQ6876C
CqPwpYF8dL8JDI2b4TGnnXm0s7Vc2ZLzju/4oiJl0hhicVjo+QZrMMVCvAMPUL2pIfbFDaOI1gUU
DmmYmW6OT74LOcGoUODgzMkJk7zc3DvFLm/IyBLmKWR/BvM3vZJ0kSt3AuKGTlYFZ7JHacQemRlu
oOw0CThMw10usU13C/VIuSUhWGpthRPWQopoEyCCvqZ24+oYvOsnzlSKogKhGIxVROYUlLRtgXky
BDf9QGpEGaNCj5dW4W/76IUtnnkmZqQI4iYl2B6RW7tVeYv4a0/5OUerqo+b+IwqK2/XxgYTplvJ
V93kZNlIlBrVVhvee4YpZGAYbiBecfyxBpB36kt94aE2tqw6ouHHtByh/BgHjxEfqOXS6ftHwEX9
KSJ+y7bo+i3LSx9F8Y+rxDbu6WE2z9IvjRPT6HzH8ZQYrxwhAMsSwhJUjCa9tOLvzuMf4QGMF7sH
ZhxIA4xE8XyK8qO1bsOm/aclOCZWOitRAi2ugcacDdw9ky9HRRXA5FIT8BHiRHQYimOuAZDXGdSs
jsg0iSS/LRxIYK7VZ9DvqUWmR7Xlhz1ScbDb3xhedCnYXiK3gihAjCmfCfmhuGARNezRPSTjAiCq
YlfcD1dDdSxra2CbooJPvrLh3JYrNNynSNyoNKDcRJ3vhBSld792hzftY8ZM+aF0D9ZM/Ngwgxk6
CNZbYRyVYAMuGH5UiYWYsn1yg3hDGU+2nVrzSLn6FZG2tBr+Ye8UnALlLP9roE/wqdH3EtnhDz8B
BqYM+sQydbXVnWKS23VNvpq3sb5K1ZGjo5xPgrA44DtjT96QQJY7q8EqhErKWnpvENjqCmeM7Hwu
oYORW4mcGAQiUuriYI049q/KifV26zNWsHEDO8rB9J3mjR0KPYLNCD0z0K+ufTITMCt7uCFD3FZw
6z3MhCqFw75jonRUxB9hPOTY7dTVN6b2/D+OzmvHUayNok+ERA63NmCcs9uuG1SRjMnp6Wcx0h+7
Nd1VLjjnC3uvfWpML6jd/hOTbN8f5fclYJxha9/A4Ou/xiT+mrvPLvxb3tIRMXFfyZs52M4Gf2jg
un5z5JHDyT5jggt3QuajGTfzRZf/XdT7aMJgcqjaA/FGwS8bxcoz+1Vebasa7jRFiNf5rylf0+wI
DOoz4vLMHTqNGoYCKEbj2ajgIiBO4PthdQmGWb7FfO/Uro9QZn3KfAd3Hs27w+LyXunLhlJjX35l
4spnUB6f0EUU5cl60P/S9NDcE1fwPxtxY80h3SiPk2WxLxizvnkv+5nU329R+hKmBDB22V6ABBAz
hZBn28xsAPQ3MGvhqmEImngf7Z7AFvgw/0cyzSx3kEDVLSvJmFiH9XlKPoadZN8MlmhopRmM0Ukq
9tHCTsEjDypf9Hg5Qi5xW7/7e5W/lRIK177249dusZtBuMjWEJBGaKpYB9A2zXo+DOKU2b6xb365
3rUfQsLzaOvf8aMH/PNbDbWi6rJC54hYsliR0dknHtmkn4hClXorDd8GOsALyrIeHmRA7qyLVhRb
mLCoTadAmO76IF5nNlKw6w+SXZfL/g8zM+SJpnJ8ki4pq1nDj65SbSScBsWPibITGaW1DB4UifiY
1lr+DNstO8PwmXDsQU86CjzzjedzNfriUY6uE6equimxGCHRXyoIhTbsDIuUGmgfRV65VO9F6yHw
lTSnHbyIWSMzim5bFhem1PvmO3/BKEjCtaB5dRgAoUL8NIQfjbBBOD0fxN0R1zWvt+7MrQqSiSXi
2p7oQybPe32JoKyw1mFLw/PT1hSmax4M0E9vsIqZM9Vrqn8npnnCejltlYzPUJ6/z+RCpqGE6c/j
6zM0B2j+gEn6Fl0QR7XUrHuFvwBUenYs3w865pqQuBeBTcQ2oFD687G8fevieaocCsO3K3K9Xpo9
p8KcspbJK9GwAYtyAPqTg1slfXIkTB/cy+kTgAWgX36S2dLAS6X8yYxA0U3ZnE7MYI786BRWPvVl
rNxizrpFWI7VmHCz6Vg+mFaB2GCVbUS7Ot4oP+rF2IWkYXeL6RuCxmSsmYqiyyu+2XPRd/DDyFYS
+ecfGDK7GZ+eY+5tlNlX1mdoHqZdTrvm69jYLhKfvXUxp5d+zvMjtyZQMt5OwUPr3K8685iOh5QD
4qc+WBCGVm8eW7YcOJOWBtaScNmr+x5AgRUestELGavWMGzlDMk/S10k1H8004OJcFJYacxM3986
gmPjRScVIBOc+3ib/4SJEMVHwoq4/X0HGgyBCeKd+SDTl9T3xOiWA6Y49rh84Wscoxa3/1ZvHuS6
TT+07pax8j+ZbxR3WgtK/bfyofjz7s5iHCzoDw1AnvXLiIflH4238apJhqX1S++MuBmbdKVHxPn7
j+uMAyq+VyzW72DYLBtilram3Uqsf+K4l9kw5dEux16nHqF3NzyPFpHnIqYufivjPs3mYSgOZbx9
lcrxSAtszE51DK03hf9V5/DfAqQGuHyHBv0/6eQZEuWQqRsT5oxPrOQVA0Yf1IxcXgXpeBh2o9CO
+WPffrauAQ6WJhoj/9ds/ywQ6sOjVY9N97JeQeFp1IARLlspJJ7Febcea7yIrQ/ag/oySTvQXzKb
CSIzibQRn9QClI3M34z/i8cR44w02eqrwRQdomsKneLRSRsiMyATicoO8HEpfzGRDI5A8tnKMXms
2AtZyYHWyupu/XAZmBoLN2CCENCaM6tzgctbO6kUxhQ26RyaA4IWIHok0SVaoILJ2/YGhIuzyRAz
eQNEO90A7FOTHYCkIVnp5qK4xAKhnADxlvj6pk+yhop1/nHFM4wdBpCu8/55M9Af7Orggzqal5tv
FzRn3O81Cv5D8kRall2xyvtwQKeVGjn17STXa9NfETyq0ksvqgemMYbE6arFu/dS/tri9hZPrcSZ
guFRmInqnzm6FSTYwKY6aogC0e7cgGmI6P7xJIjCljA14opofnG5vP/20AyUjXBE5pzT76X3XOOS
0mOYqdjaVg+K4b78owatH4wZOihdWU5v57SAqGVytWnhV5L5FVwAsoKymgMGfkpP4ZNbsg2xSsQI
GMm1lrAdW7BBeb1U8Tob+tPlCH6Y4rzKl8Yi6HZW6hKAF9oJJrS82VDAI6el1uKZ6EOXBpI1T7Uy
GeTDGRR0l2IVmDA4QipodBhiuZFUex7jMJ1mK3kAooWeUU0LnIFckna/uCbtge2QDMupC/HuPI14
N39h09LCWwdOEErzi1pOyXYAiOAYv53uxZVu7itqKlgkF7Pf8YUk3V/8vlObzkuYEk7kCmQa7T0f
nXAjDplWmEgU4wdLFCsasqYm6ML+L9g8H4mzCX3DYezaRacBlD8riWSYp48LX/Ym5iHSFod7fI/Q
D/3ICeS9bTCPjYPND8KhCrsfwVVvmUHDb7gPXAYiPrimJVseJqsjQdTz4JA6HwX76/2l4cUIvymG
gQQSVNJjfEioN3/VrQ/AlHHDam4Y0Ozs318dfrlZOg9Oum5O4moaDkTLMssSodlAnVkyN7RO2L1p
Ui7jlv+XLz0A/BH+1wPlDxF8IWYQ9VkYfKx3LlfS0DD3VckJDDDdsPWSmwOA5R3ls/DC70umccdu
+pBHf6Vb/yQnJbPJuvLvVUMTeR/EPQUK+oT+5/OODL+bAZu87taBlSr6LtlGqUifT1wLQiT81Pih
4ZZPwsHHjdV7SFPQLpX/ijuciB6ZNPA9hHiNi/eK3i92K2hGUEKpOa7AZtsTXSLIdcZ1rDPYnVmL
EP+nM5yM9JST/owBESsKvnH/YbqjRGTqnAcLXTA7s0k0IaiFa9XiGSTt1rU8eicG7W7+zbprpI5h
n4b0ClgXwykaQs8imAdLg7ZsjrkN2Zevlm7Abj06yvGicN+RHwRHx3R5ZcMP1mlce4GxgTWd28p3
xCXpZl/+oZjHtjXz91v1jNEV/wjGunjCBWcikpETS74vD1APMoNEZGbszv9/TdwD5l+RThFoW2JY
FdYs2indlJWTwGwDKQk+KD1nlBrQOyi1mLD1Dt8mcCV248VZRjbD9S/PBl6tTxYKHlcTbyMcHGuZ
7IWlvBaPr+QE/xAz0QxmXTTpQbzhcBZ+39+yADeeAcYux/64wgWBPYyzpWHmsgYnuuFlrKnX2XRr
a/DG/j+gwjo1z+BIeCPfR4TeVKYLyWfRsDchcF4TlljA3Q/+8ZucREJrbdK/qTlYe9pQ/ZEB87Eq
DmEXO6X+4PsxAJSIds/3yXoRId9n/TM9CuoGEzvLDU9Idw5EF0koGHF4V0sjxZnJcbbPP5hWdneI
kmzri9RrLrUJ14dE4vvcAgRAzCiAnngRkgclBfyLAYMAG3s+v1mPwZoo3KA4ALcDlJzX9u1Y6lc+
PLWMVYJHUYEOek4pLD31w1Kd8r3V7/OUkQVBeuYHO7FfpiUVjjVGNzeJryPkjtbBrzFsNazmBFt5
1hOEp2QetXVKa7sHnxCewv9HCyA+BUC9kQd23mzwK4km4nwXUgTCuyE8CLM41Rb35SYrVlbAMt4G
MSbavo1jh46k5XaCAwQvb3YyuT1mophU7IKUz23c0wNsNetTKp/jkmgEtPWPbjohKkM4EVIvzzmP
RvkEz6zfMYrm6kG4VWiOFCpKKIBxdO/nOb/H6xAKl/r9LyRotkO+tZxMRh7xnG1Da0aGDeI1YddE
K7bpwKtoNfm+xlOxQ8AnWEeTGRtDr09zU2TLsr3ETIJ3kkWy0G1IkNjsWpGVCuP0ak4XQH4XR7ym
kKXj2bPQyK2HHDHjjDKd8X4rN7h0JPN72rU6ERlrGPImcgDGd3she6U7kTplXPZLUpKQvqbNqoY7
lzn8fWHEENfxG2ZGK350srbnqe3XrBDkJ3DGwnSAFzFk5RxWfowAPxPtHHta0QPJ3HuldeasGstV
p/xjTcFbRBzqgjsWKQemwruurhN1lXU/BCKB86CXx8WlTNsQpPaiRKLm1spWYdh9pMP4AbOn1ZuR
uVly12oHLWNjF7dYdIOPhqbnrjIYvMuwZpUvhaCDdB9fM4BmjEW0bfRZoJdyBX4WwUYIb/jqY/VT
AgNfbmUAvAjSbZxb+ff/Ch3m3N3W4LU4a55WY0j26vG90B8I+czoGhS75AyjacxXTM3ERxdCku22
VXo0+5cWAFdYdcIdxAmNv7wGMQCrO94QDPSvgtMqocRBPLE0STTJCJkpfkSLZQH7HfHAfWAsG/Ad
B+z9IjSbVvCys6hfVTLw/DVyUmSelLny8LQO+ZWNHqwnZ1qPLELGxJPF9REWspr+85kdtM6biTVk
5UcAbeK9BhcOQfELdgCLs8yTgFphS4D+013kMz8j8TL+TSQbI7/7N0103RWyiHo9mHQ2FAY3S1iO
ySrzAlicM0mvXr7vUuj6ax49mdw3Hn8AHgyKUoPZMnEpo/s21uybkzVTUA48bO8MQSb0lcuZAhke
21dEnbbR0bwAmA4ZZxITkQBtWAj8vkiTf1foh3O3eNHVHkKgCAcxeqosmt9eshl/qyvB9IxfEq9n
sq3YChWCntjVtQbH8VTbS76mRUW603iIJHH+DIILSoSKjaMeN9lCYaSyGxWo69zB1Faor5xhXjdJ
LusZu9fWPkrCvQltMmQsJS+jOXjNllc1K1Le5wUmg1PB04qCFrtVQ8SjvyKWZMOxwpyzXUGLlbnt
E65NYq0lcQHOxDMMjxFCz4dJPAHbDd76/ZdieRprVO3ApKpTPDO2V5ajlZtbw1krLyraFFYhDyQx
2OwYPTCkYBte/AO3DViAxyAAiIl/Nj75K4YZMuoBxZ2+KmGLcQ+2H+ZttfO6YoP/1BxXGDQHf53P
kZSbXNjsocYNJ4uzA0ezuZIyAjLX7I6YFrr+JonOw3WwQPWfQ301tFsV1tcpPGJbPefpOcVne0IF
NNpx5Pa6l9B/W8ZykJGF+R6EIeGQNiQ+MCmhDnL0dd85AhI6K9hlvdPVaPW3A0PcuF3zXNpGeXxr
fF4h8BeG6PxbB3ffTI+qdAIe+X0DJlpkcI0sczYe+V6JgH87ZftbHW4k6EmM/Jb+i+HG+wMiIRID
f9dhbzq1aMwHkuKZGhAGzeCFwcYS4h7VnuyAjWMmsyj3Idm8GiUWtvH1zWJnJ1zk8MElI/ZoXHm0
O3c9efWvgNKmpDBgwN0dYiByXJw05HA1b1SeTKgcZUDM8jFhLRD++YljQOvJ9v0vJ5wOB+fLkr/E
+7RmShXWe92k/FvIqK/usAIZRZ2sBT1Qsxywjn/J2rJKljGTb2RtHsIq+M5zSDoeD6zt8PPG8WxM
OA/ZXsIfS1bvc1u6A2s1xskai4Qgt83PibG8h+an2mZ7Qmbc2NwE40a9K/763R8JV+fZTAgxRiHC
rjYYGV+Z8H6eMieJwDlAVBy+Ica5GUG4hoFzuzMgDu3jOD+IEqcWg7vdUDM7Vn9qeRMKmwgpQ2Ud
g+IR81DU71OQzIx/3YFtJIFUOibShU7J0nYtCFmZGwNkEfjUhOAypxzvQlUshMzFya7KKz9lIiPQ
g1M/RcNc34ojPZy6NMRTL1xDHwHNmlUOwvSWeGhb/GU0qewMCrtY/02ro8Ryr6ZFsKsR9RLvqA6B
RPyoi18Lcre/6am3pCPgh6i/k2kYGw/9LAPLwm/lJfh0wF9wDjhtcUkIGktflnlT+l2BuoXFH5dW
W26nkd8Z7mkyIlBDyWHzhwvWpxh74C1h8A7oSLA2cFUdEmAdRD1pG81gh4SaCfortkHhKpKH9TeA
/Kb3lhbrW7flu87HS/vCryVvsCsB0s0vwmOCe17Bf0TjtOzhcdBGtahMlrynM8kW2eD0LBSP1cMf
OapFwgCR7O757Eh57gVMTXCiYKCf8SpE4VVlcNj/1ozeU4ZtfrgBb1ukOz52Sdup2i2OHCl/yYQ4
8Gd9DvilVJKflux0JuosIpZ3GQlH4aqvfkIc9eNYUobwUDHyV3DM8oCy6AXgGG2zGOgJT6W4rOq9
1T2nHfWPvkGZ3mkXs/wSmVWNCxCu+GYH6R+ITtZZb1Ab0awqwyiBOfjCMkJud+VFZ22ec1j33oiY
uhBeac5j3m2tAwdTsMLT24n3gd0EjFZtxfEq893iHTgLyVIC6rYSUCEUxwFOEg/4gqFn+CMs0lch
oAllMOxgJWeqJeE/e61TV3/pL2uyhytzBxd1KEEeOIQUdMnLjtypxtV7dhYsJWCjmtDVmT0VLEZp
PsgqLHd4/BP8XgjlbQZVTC91YSHtKrCK1L5ws8xdH3lYRPDhB3tp4tzeFai623Mb2xXkDlIjMbYh
UVwO5VJZ9SfqgQpV7j/+WhiFosPuLcID5WKarfUDC/VVNh24hitnOkuDAxepxY40Quj0gU/bGSIi
Pvbr+NElIPoJ7dOdPjiSLcTs6H/cm/r7HmfDSY+iYyVdLIuC+6HlWyTb8SdsCV88xMpGok3i6zLJ
X2M1P64HvszQ5WupjwkBJKzZtH3YuSIndlFdZcUeNrq5GscrwTWmeRSmsxjdw4Narevo06q/ixyz
6qGe05uqlTeSPbkIXuxpltNv/kGQlax6FJp1zXfHLschkSekh6YcZcwwr/sxLmN0yRYhN1uC4RI4
5SLTP0ANk+FUraJrn0PFXmXHbjyzTCDZpr5KA/5LLPHehj9KJ+xrF2vnumNXxfcROhoclgQ6975m
RC+7tMoMNnr6FdpXBk8SHtpt1Tl57zG5iDehRh4MQDoNm2g2h1MNd8p6LE7WRhmQgn7wv7EmpNg7
LYV2hdtjpER8DqAt/rryu5ZZ2KyD6JANr+aLMLSd8lGO147km/p7etDXMmBC3rA2mP/+WegKcpsi
fZZOsEQ6DzwCPpTWI4tL/6vg+Mo3WksQeWdXBC8+GItgdyEeZGBAI+JqQDOu3Zkv017Ne+8i3zGH
nNgQZNtMYSLzbVav0ee+xd2weQvg7Zla5rkPudlrzIJpOtOWpwSW9j3z0Ht1B2kf4wVRlSgLUZrO
8rIeFTGtCVFZn3gulRbk3rhdpuRHvLfjM2LEYYJ80eUaScVBATqMB1cAAiSNno+BUMJwW1ob02o9
Pb9XXGiWeK/eG/Y2rnFRo4cJXo4h1x63ZzlPfzqnTVbBTKPGvMA9oHyZxXZENbbm5KolKo2zUe3T
blMxUkYhpsOeX/Lwj9OyNlESpGi0kE3/vd8GmWHiwvhqf9/wMsCkFfigTkO+zzCacx7IRwb0wa8q
YDXiRER930IQLAdv+Jkip6x/chMrCwsqG4P88GNNP2J0rfdcwBZATGMZcZa859OU+mRVr5XPKQF2
l65RXCX1PmHIjwtRBDBsPE3cRGCwqvhfp6NOXoAG4ECP0f9QFVVkwR1JxkTugAlZmi3QR42+YWqM
hQJxSOPbDFWWYZWTo2/MobOh6fcQrJPg5Zpra1mxv9TPk/mvl6DAuLlh7yClS81uouhmd1e/P7po
rwbBSkw++47ZAnZUFOunjFqtFKCXLTSsMYQuTWQB1LfuMupHqz8q7S7oVo6UgGjIHfnNr7UMUvmS
RqdkGEEhVMc7S8MrmLCcjRdK5g1gKVmKBjOAZTyVNpeJykNRkg9OjhzhebRZ9b5Tzha8Kn6PhkEY
P0ZO/vDR0m0yHmvsjuUWk82lhC2eclMet6NOBdYSr/NV6ViGyZGOmy9+O5Y2hYNHGNT+5DJfsXNJ
Bwv0pFrV9Us//itkzIVO/JnoX7idiVMYxHM5Nw7KModvxNWeQeReYdTArhV155KKtRudMPur8ENo
tcKFcQkRWhVUe7VPtxytQGTyFra/ucXcdl8Vj5ZpoZad1Ogjx6OKBitngxsMq2nkv3RpX/3fQSrE
wtHZb5XlY7TRXhIlaCD2RY+Jzb7BFDAy8XqDb5Rc48DWpASIhNxBxRCCj74fB4r0a8HIr71hWSjt
4Sw2dLQLMaTqLn+QrEbQICMApAzw9WNWb4L1mC4jBhEHWXSjci9z54nY4TeJtDNRcCgryoyGN5Wa
88O6C2/Ht34w1JoobgnGozou0JQcaBBjPvBq8V27QHhKdo7DLkX0N6d+0ccBj0z6s1a6Rgc7iUhr
7gyc1TgrsBQBL4TIbNff+VbNdwZhpNDu/Iwor7UOrhXG5jIVV9/+DtUAvBLT5hJL+rUFBfAXsz9/
dwGEM9qWgjfoZ6H9TcurIfL0VdekXKOW7N4nDd8feZM1imBKkhJJCkkKottgoau24H/Lghicld5x
bpz8F+HD0E/9Bw0OTRb4wMK8Cvs5zhed+0r9phppP+NHPh4LPn6ixvTcBY/aBx6wIiHdhwhS/FuN
BZikD3zqn6yjJfd9oOBg7SkG+4qzCmYMbdKaLka7lMWfG4eOLq7IcO9tqXuWsBHmATt6MmecsVcS
xVUnbCzzXg4fMZZP5ZaJa7yfwFUNMhvQVknmis2uBY9AuMP7yW1/JbkYYXE25zw4TdS5g/pjKbsA
xsyjjf6grUj6vt83N/RfGUV4lP5rws9E2bTCQdN+6081Rhgur5KLof2UvDRltwRou+yLw1uu3KFU
lkJ58znQRrZOKSRQn0JnjOgEC06RDjVVi4+RMEReM0rlj3GpVTeT46LiFqs3on8yiMn0Sff48FG5
4qbWGULhk7UtaGPHbLhHh3w6BfoiEa5tzqL+N2FqlMLV1FK3FtcW9wu9jEYaw0hnIs51Fl+z4n8m
6T/os00WL4fxH2uNAYyEByG7JFDExCmokwTsKBMbVYE6r9IWY0X3cawwlf/NYtHQupStC1g2M875
Kv9NHeIldjgGg+/3F6BIboJsq/0YiIM3VfDLrvyEuLk/57g4pOgUcQwNjJLvqOcSl70D5sF+JHPQ
zr7TN9DYO2pAK4bvmN4YfM5cwPPAmp4BbsvrqnFVxN3RAOFUrerslkMKjT5Tz8DwFD1kOP0E1CyU
+cuFIaulS+UbUWdNRi7k/t7WVEoXx2yYaTUXaCf+ihgiP2AXgqQ9OBrjFh0ZppW3fE6CszpxiZkL
QXwocJeCtz0w9avWefWsppPyHU1HoV0Rjxt3z053ihmosa4zC4Y2knP/IIprHuvOvPft5/xwMir1
H0j9nIBEgLXispZLq2cT3YXBfcc4nCvgWv/YjKP9hZo17IofTSOi0twDhNfzfyS6JpIHPMxkiWTL
y+AQXKztm1QMWojg0/wovcoeEJWK5+xibpr1tAOf4BlusmkW7x2Cwb3vmTuOyKNpD/+Afm1LrOmM
vhWPeactigeFHyAO7rWue1OxrckVpqUNgP1cMt1TkLtmY+diwmKXr50lEDshCGqVkgCJ1aJ/cALp
tMHzcnnHUKIafyLsjNdeZcbJZtChdLWZLNoUmUv5mpAVe6lr25zjbB4Nq0j4GcltjAg47FY8rVhD
fSBBAWmnzzGw21f2pJMd3ephWuh8CNJb4LLUXXPhFMHeSudLED70jJnjvmch059HPIA7TdtTO2jT
4tRCa7cbySWmM8egwk5mXtTSedk8+7RwxizGQgn+YqnTO+XDaBxER5KBZnGhv4RfgCiBgGzebveN
uYhlp2bGgFxwdFVzhQITHMSUrf2TOdhDDM5ip1VriWn/k5SMGImntmTxr33PQ53xr3zEPePFU4ri
mLXdwvLSveKoR3ixYGURRN24mYIlIvhFwUplYRNN1i/+WLAi15YvkkSFeW5g8KPwgfS2zM5NAycb
X6HdrM2zqoFN8B0Svr8MnQf3jw3M5c0gMKyQfixHBlJf5ou3MqDVit3hX+T/5MUmCdbM8soPHyjB
iYap4I9CVQnNStuGHBO4dBPlBXFAZ+YMSn5BHMT/8/CHrX68WToejFu2JQIPkh6oBP4Fd+0DEtLB
ugLCQtpu2fqq/6pMSAoOXqL8ymQIn2UenBrhWJnfmhsgb2qcUt8qbgh4zyVlRdSuLWLG5gs0Uxsw
F7X9bh18TNvhCwETHzHmBetX635Um4EdlNUlt9WxKLygumD3qt9MN5aWvkHBRp8a3X33JK9RrCJK
LusnfKwJzzLDy8ZjbHxX9jx+dJ7xyAiXghnUd+SozkksL1n81YpXytECZSpi91mbveU+46zc0sXW
WQtM8CQxq9pVnlWsxnYPxiA33fhrOK8XwxZmXY8/UCELCMThQcLR19Vb4L/4PmOy9SD0A6DwbemL
KpxJOGMOhm/Tdmq28KkIAqhZkFKJQ5PaIDdfSYi6neww3Sz60ieLJSpDY0uuDckYR2Pbg+5DMoSt
n7uYsv+hZHeETe/pBegMCNd+qPY4ioG+IUOspG8xohGkkwdKI8LEkA5kCN4EFHEFV6pTCXiC3W4d
Z3dfoPQ0MYZlx57PJ/g/I3nQ/oj3kLS7BhykQzLGzJ1SARXqBqhAYDnlJv1WJS9BomXMQi0r4utT
0Yz4aNg3WPE0vg0+cTnkEVgzD1FsKzkmZ+Vf+8uSh/dw/kg2iGFyIgExOSecb/6zufIIT/gM2szj
+eFmD6gE8bTxhMIMQmnCx16oOxV1NEyB/sIUkj98qGi22YnS7LU7NggXvnj+TMQooXjNLjLdLl+j
iIw6dkkkaSvGWXi4p11ToiWFPGq4cb3Pql8fwxp4efE4lcQFOyFTN62nMLEr45hl27H86xlXCOM/
rouBhOyJKB/Gigmr6oIkn0Vy4QLokDryI8JpgmqJBfXamqks+rYiJgfhwTlvtYXxramMmQCoCr0z
lLf3p0K8rMZnAgD7GXWfMadmPeULoi44dmmFLBSO/qd1BZIxIo5qTa5ayfICmhAFwtL7j+oiUbRl
MR56h6IzYx7kklUhGtjVL1VdHRpQ7iazYx0XQOkVje3XA70XfZrkvKN+YQjzXNmdDZc+9qzolSS3
xpzZ3/Rzb4Qk+DKVjiqkW01AXCOn7zFp0tIwb9xJ6OtskgSe5D8HV+LMQmxszJpJNIKOtohHrOYM
q4pniBArtv4wzAo37WSglQk2aAfU4JXDB+Q8IDiDX+T972h/94bGa8u0krU++JruGIWnN5NO5Rn3
O9P86JoPDY8oNIjot1cQGZ7fMCWxAsb7DpJqt23142Q6+N+aBivkHz7GWNxijmL+gisW4ywwg1Lx
CtCBhHznd1M5xtEDkyv4wUoi0mnFkLi6+RyX6A1w3RBZqXxa6oo3PWT/rVyLawLsE9n+oaqOnf6Z
tteJvIgYDSq9MiNrq/GGWwA5kvjTs6IuQ3Jr8JmYIPqiD9nYiR2krnWFLRVIHWcF83O+TDlgInKK
CV2Hk8rPSsvtquQxD1y9OJhw6bnwRZBHrxB8O2CMbDmGe7ax7ETkOTzIZhT3aFCPCjuLqXsPaoNB
OYbZTVRcDFar5okx+nBLAGPmKGGLCogkJaVpgWRd9A2Rkmgm0e/5oIhFx5efQ4GQagekvlEQSvHr
oJcLustmkSprTWamguN+DVSyYhjTHXT4pvlS+YBgVO6iiGjsbVt7Cs93GzmydcQJ+oTvNEk3+o8B
bYbE6Kn7TrCvtz8+FUfyy6gxg91BpJ+krgHZavU/KwV5Q6dHauOAWxd3ZWi5uoKzrlsnxW5AX1IU
89largbrXAel52tEJX6M0bWh7++TXwSkBqvBwy1Pb/LsJYIJD7+SJZiqnmUG9KmGv9uiyBeOcfzZ
F+x1OISLxktHUNa1vK6pL4riZSTFkqMCUBmDlx6PV4smyjK+81QEWsysWdD/OkPnxzoj4j6mdqOQ
RiOEVCRGvxPgYqEPDeC/UUvNi56uJ5HH5NF/zPf1wBEGX9RfkLqAYLO0/mnRlyp7KaGLs+ZOcG3s
WtKKYRqGoPyGbLY6wZfg7KDNZAPrKN9WuCqCQ8Z4IGN9x6O+EMA77tFZImwyaLbjNWlAVJWOUjus
sOqW4dtSxaYb4NN2UsaSVHqutoMJjAODJDhxFcDd7SHuZ7/K2wnAj9eANVhjAlwGIqodM1bDOpv8
3hFJWQRz1zoj67VsmTTzepdRX7t7FNofhJ6YRQmSoDS5B8HZnPc4TA/otgiC4VR5A2Iq9zqD8I5h
rmbCOUK7WDtZAjIJwT0CP9CIwzZi2Dn+UcnsW8dEJuK/Twmemr6c/XSk2mQz8ahzyfdhw/wYEcE3
Di4JpOL1+6AOswqCgnHb/wHcFN8/A2+B+cWn1TAeFGicTK7EDvWjzvDZCCin5lgGlREqoItxIHyb
UXhFRg/V55vuBG0oBKjcJYUlIh4ioyFXpXRZ5lwD4KvoGXuKUaDiH6myKqtbnF9VlOMYFTSHseVk
bCvj8L62CDdxaRAMquYeX7sokZJEuc0CADwKw9H/xbCswfsF46YhnrEyMg+/7M2qvP2c46LwjgB2
nrkqhBwcWnHZI9NNr/ijgnwb4/XGg9Gfuh4v1FISD90t9r9r0aNhjRVIndwyqnloRrcYtnHULsZ0
Q86Sns5rj4D5qUC+jzViw9J7p85+NN9FgS1uS/IXxv5bk6gWcOuSoKt9CP3NPyAY6o2PKLtZnKQy
hTz4sP/HVNOwHAgkIPhIO5Gejlfaz7wmxjC8itK9PNoGSjcn+EvXAXLhovKqnTuQGL80cMmDLx4y
C5XLP6t/+LAb/snBkeKD85nRDUsjWomstWX0KHQR/UCqxWeXn6XkMpIHcUzE4/jedsS04BjBxg7D
72hQtaGSztyesdOeCLJhlfI3kWhgOEVJbtwShDGwaHQYhJdqbJtW/CMQc4faFruvrGUfdGiUXVfe
aO07LuzkX9nuIqh28rllGqfCKEXN2hVcif5+oh6QJijoGKKkpx8BZ62vYXtNkSp4DdgOHtl6bTxj
fl50oiNDAAZ4vJ/9+4fWWJSTsw7vqUVACXnvXYKnVkkQC+Y5kKRtUkQuQoGSjR/ewHKDO+CC8FCV
MRjFYGQZ/qpZ+giZ7uuWtikR6fKoWOsgOYo1LpMI9BvOu4k9kyyhcXG6YG7r6Zh6R0WVUAwvddsk
P8M+dZCyITeVrGfD7kAmlNMpyfLSSfLu+WcRFsTCzm9WkUHNxzsaloeIxYWFEgOzGTP6lfw/U1Yg
ona2MlF72EgyJetvHC5qeEy5W/LPGFnSNgKRIbcEsZzjWJ4FuMIJ0Rdx60S54s0zwfj8k/jWOooa
Nd1DgiB6XYxvGO0tfkmAOtvt8Y5XvzXjrH3FNNtKTkEJ9xaAgf/mTao2DdQ2U7Yl8SNjEWnec6Af
TjV6Bh6fch0g1fA/oYaWKJL2Ke9+zYZhhh+9jQvjWOF9iKUVcZDE10PuiNh4FEj0hL9JnssSwt5g
wbBcCNprixzMtBkJE/YB/L2/p8j6KHy4PFfgo+gYBbsBqWM9iG6riO/AfFKWV4oYZdwQNxYuSF4l
WyZ4DIanWbA1NvQVhi2gbqFm4Fj9MNyGghaxHef6uGWtnIgO4Y/ojFvrYFl7gVqJH2ZOj3oyP8vy
E4EJ23SByEqGMJODYYuxZLvP7f6DQyJnDqdywNbuB8+Axj15MbI9CU+FO2nH8ncixofdRknyFCEH
R3m46dM5qMnvntw36/JBDdnsILAqD2blGjQ7GkLiudA1GVj5oUy0GXghdcbL8DiKf2gGoDUCm5j+
4+jMehPH1ij6iyx5Hl4DtjEzBAjkxUpI4RnP46/v5ZZuq7uvuqqSYJ/zDXuvbfMkjoCfUI2fJcvj
ra2Ttc7XRfuka+iaI2AxPv/PDa2NL7ox30++K7FZxMsmdFhz9v5NZLD6LlcZdn3pexL31VFxdOm7
4BhUsbiOvLYOJZYQP6Th2AezZenKkjlFsVMA/0KMwbcd/hmmRzkmpN/IvPJk7SsOw0umPnILO+pt
M8JTakx+DJvsaC2w0JCurBbPISK6j87YvR1Fv7FPJkGXO19BwJ7945cpTJGw94ePRnjoElFNAKN+
+t6bsDiDhH4/surOrFhAVG70twl9iKRAjYleFfoUg09qFqKIbNjLjtxrJ4HSK4+XtDIXb/Ma06MB
zEvAQ0yzQtf4xbB01zGhOQZ5SIC47FH9GvDzR8eAUh7jqLQItU3HfAFqljjZpsa8rx2XQwbP986g
Nw6OMQnaqfbHBt6YXmn8yIWbYjDxUXa5TBsmoyR/NAY3bbicP3oTIz5uW2k6+jLZpIzTkj+Wz+yb
kuCuWtyqOxU7Ok8cEpcaPfmVIJ3sazRZOuqil2qrgPnQQAKiIGyI71J+P7RmUyhosLdmfdPbX54o
NUEjh3wO6joTRRkP9jkSNyyR6vBokQoXVJ6mshaGg0rg9uxtqi8Kon+mT4h7kFsk+jNho0uQG/45
dhBt8OzHY92wSNXERfsQkAaTzYAkUO+WJQYLPDYVFJ5vJbm0ZPkg2cQxTPVSqmhRD0ywMffoWGS5
8ONzDCeC/gcZZADPWKyd2PfUdK2xYs7nlTZxiYQS/dCoi+KOPOTJWmMsBYaWzlGq3PuQle7wq8vo
b9BWHVlh7QL6GPARgibnvGyiNRHhE0u4kwsslORukf8KP/PNJhbNAa4CRFMD/zQhN6RwovR689WF
wk9f1pvWFl8WQMtB4U3lQRH0zoYHTc3JARdSos1qm6+qO/GmM5vFFamDcC0QKZQAwlCDtDaJCuXH
Mtkopc1nvck6ShD5axjOAdbCFiXmgii2CqIDa6XsrIA7LMRfETtNZZ7CYtlp2bkAGyk2Ncx9LGB9
4R7C964FUZv6jzeUT1YPxaelrny6tS+LKIWF2NzJU5JwdpxgWJNTSmr48qkuyTiBG48G3qOAbX55
KDC+iDhJFsySat4txkC8cxYJaUDM+QAMLCL+9t1+DWpq0/mrDCFkuv9WxN23EoCiaBT6Pu9mycve
dwypCSNYttj4FWr7gDSViZK+gocg68BOu5OBzUMbnfl/U7yj0EwpOvibyQiuSb6LjLxu2qOgO2VE
YvhfiJHsBrybNSsn6HTD/0nKnLrlihuMqeFsOD4JFn64XRkFjlAQkuSrHiLKNwHHxiL4KkqDQwlA
J6LpNt+b2cdJL7lTeHkLqLpMCQTc4daf+K0rLuBLE70k3bgg/RmozjFxskiggqbYIGtzGt+L1PC/
Rhh6FspEA3EbDnTDTB+xymz9FWp2o+ncKKOypYSviHQUgR4J8k3mXwdUVz1zx3eMmzZud/0UeKJw
rBmCJMXm//PPLRT2nLyJfccP07jnxX6mts7BYUz+TXFXw4qISB4hLBsvDYWRxixr3RKvbHpkFOtM
THSXuw1pwnfUgvarb+ER76OM03FES9fYElLG1D+M6RcJ5pjheJpHVkgYJ0mj1jzEU1X0U6afAvtc
/uxsz5IpYMzBYmBZtYvf7L3hrAeoDIG6flLTRflfVDnQRsO/+RFJG1sxVr7yYCBV+6wZyeIZ+Co9
CWEn+gZUTATkYay4+MWmFb6KSzV9ca9Zn829xvGCufv/vUGSb3bzQJsH/A93ZM0WSFyK1s1j7hnA
lGYeG5276iS/SGBPqxP3PGuRdPgqPHGtYbkrllgubuE8fc+ORNdMpge+JFJO8R9nyZacbRXyVrpR
Vuraf+9NJJZwcddacBSI+QAbby7126U7JDTTNcALfzoo/i90KRjCxqbQ/5H9zUzK9Np8Uz3SYj1H
rzPTFFdsUUYmXSDimQdE6HcwCW34C137fo7XPYk7k3QXRpzDZqhWweQphCwQDnb3XbrzFB0nUX+R
kwY4YTO2khSuDgr7Ld0fORDI8QP1IshLAe/ih9Tu47fHygl/Pp3igpF4fgrcYoUEMQJd5BRc1CZM
Q/2L3qk4sNiTK75KMHZHI4SW7Q1cL18G1CDWkMms2BrTv7p8FRDGctwfn9g59Yp5nd1VHhouNV2l
+YNPDPmk5LtdaaMhpgeFDbSc29yTsvJdB1cmT4KYkYpE2efhHkJcBJ8z9tj60bAXAff7EgcWiwpG
q9Hsuv3AnswGnzH63N0q4nLAocFZnRxUm75VfZHYPt01+IarUr5InHXigcM3oGDYJidCnppDzysB
kD1h9eNkZyM/QBrur6VrFDZr5yLcGyg1nu/WxXSuvQ/YJd8D9jRi7A/hNf8SreUcXq6zqgYtGu7Q
q8EmSFaF/Kq2VCX03fw0dWRHxTJahww/UXEsGKDsS8C3wHOD2RWeg7NaEnxVLxO2UICoK089qd/F
U6w2HbYmbFIDpBh3PCf06tzmrL40Z4KnemSvwe2kbXlj3qRGu5rvzsMQj6dbIhmIsSNDNToPBBnw
OVBJ+e9jVV64vRg+85kwsgnc4Iw82hV/DIeOKS1WObFQHmcZduR6jjdK3WbLy2+As6jIpmbgRo8Y
O2+MbFRB1V028NCWDGnv/I4ZmzlzhatX4eNEsFTa79q1oMZUCyZnF4b7TJqWRMMq62IbevXIm8x+
1VpVcxpwNy+wq79xHz5oJkUU/Qy8oGoRB6O3BzNaZDu8oSk+V5LUN2/6ETKQkuFjZ93lt1skWzo/
Bd9d02KO7LDmJJ+xckujbQW0YUBEYa5Qn2FVOWkXzRPlaz0c+vVmXIc8f6HLNAuc3Hyny4Rt2iM8
4R+c/8muEZdBBw7ZvtSizb5JsFyCO3KSklY8nEqA33Jd5zd5V//StkMjo9h6+P+Uj+HJ4ASXIzNG
A4oe0nZmAI688N0AInXEGh5Ax6feRAupWsHsEMwfnQBnKrrS65mXZTYErukwjHtgiMEBoDM/LEKF
UIGk7PU42pEtNlT5TEzIu51LiPpW5y72F8JTGcEk/xBMsOX8S/6Vu9R3hPOYXwXJ1jbJ6OXBpftL
KfRtvkGoz4V5bi4UHYI91Lv+KolLorjO3Tr9+G1WkoTABv0RW2lQy0Db2YKRMsair7jjfjIg5fND
f0y/qP83oGMA/BEM/EIeNzhqAYDDng7JGUM917vO+Hyh+ceKppaJyDe6CEVj4rBJshU3l3BHMNzP
lnMFsA++H7sCSUU2A8M3LpnO8S2g5ahud7JrZu5dcIDJ6t+lnf0wz50CQk5tdi3+GuQ007Tws2Ni
Mx56Cco4LQGPzhyxOF8NzBnVVVQ4nMEsNrDn19UfEzeuNU3F736wSHVX+UpnrO0yPBL2ysqUdyO2
rvH0VW2znwEZhuGN+oWIAJ6d95m5L8rQfv1moztgvUS9tM0HZmGuIW8L1EMc6iCuMH8xpUKT0S17
5TSvzKcjH0FVc78YfMLVSjGvEUxvfeX7X1Z+GQbnj5gt4qM/LE99r4Fs0L2K9TE/F3OEV71DIVYK
505kCkOvhp+LoJJ8n+3V/6UOXMj8KfO0bWkC4Vt54z6mkeAJYiRzScoj6w1llf9DU4fZA7z4o2cw
ULAlhdpzoqYGNLGEiJkoLjK6OHFmpozmWD3stQXSMraML5Trn7NRq1iVZ3g0nM7GmfG4+T09Capk
3IqVa3L9VwBcxxYnDzR5l51hieukz63pBTkBEwzME1S1vbUJHcZGP/qPYjnVH4rpglfn9ObrRpjY
2IE4R8rR+qKdq2ETci4LW/KQhgOy4sT8H23BozasqgNigPIfIcbS/8JVohr5JrFjvA9IE/THJJPA
odsMGEDoLjX4NIDuXaIurO5HIMoJLNaysB6Eet3Q9KrmdtaL0tRFdr5wLMgmuIKkcB+Ny5p6kKX7
mxLn2BevgYCr8tEo4BpzVyc+BsCDsSb4hRgZccv3xzSVeJsS4OyHZnxwGyLx7z4Na1H85sMis7YU
/oahcCqtRXMZo/rJ51E5A+x+Vqh/WuLRSL4lwgNCt2Pv3ni04hmdIp9wSlyCrG867CEe7ZbVL0MD
v+BfO9j8fFK+yhwZpcNwTZoPTIeA3e/AhlmvrEIHpARE9Pa72Ua4129auAWXU69w9SUAx4elOANe
9Jevg1yoPTq3DOiJPTUe8krSEnGfbNDQM9VmFxIKB/q5gdjwmvTjnxzfAdM+CwRcxpqc80SpLqJy
Kjxgzsrl7R+ovC2ETvlGqsgTyw8Ft0/Hsvs5RTzzzD1C1vZYFGo6sFBCkNQjsjCWOgIrU77EFo9t
xfsLt4M5ZKCL/DQQ9QOim+sIN27daOJe4WgYbbnHtt9DFUiJHOOPmU1fLbr2hhkmEZVK+KP3S4Nt
v14sqjsPaEkwKg9eWO5865M8n6l4cBxM2rkxfjXciXxnKWYoWNcTGnjLpT61YVYaHw1XMYOWp0HK
pxcpo9vPT0P1YPrB9HwsNsjMmWi0iVfNKincM6Q1bIEDMX/mq+ZSLVpoGcyR63VZO8w5fyzlz5Qu
8niA2MO+l1XZgh90dp41HAJTj+ylFzfN2mnxNpwcLEbcJCHQKGpKzeHVEVBEDgQvhXOlQGtBVSHS
m9EL1DZ7UXn8HrDMW7txZPQcX7M5K1P/Q97addAMAXxA9LxxqLFsAZGA1Z3iCOb7S3VFDurs/Y/y
bT4x23Yh86NefzMhV05Z7ejDtarveCiGezjtab4pWEmjLm7R5HU1Co6d6krs9PvkE11YXf5OCRPV
Zmcq37RpVbGbzN0AENj6aJhZSaEJyVEHecTeh4KXFU+sEgtn/STFU1Cfub4R85v6/psa6UNMPsV6
GxeXUXzE8baQ/in6b/0CPjNgjGx/JF/YykVz1WHkIVoVMQeEFORy9oIjkiN9Ry8zWQiVbzlg7BpA
Mep6Pjne4KrfDLhgSj4jniyJZ28I3JbhHev2Qf3Hoabwit6HYdPo55RhHsyn3t/XVOzPN9dLgt+j
8JqW8QjyK+1pvv8Jnz3WGr6MjDLqPjLAlJhlJzFSUPU5+esoW7Kl0pttTvp4gNwjQMWS/PisCFDT
dW9QEyUrdDrBJkeWkH6OzNpij7qNL/3NgIt7qMsYRQFIA0ofnnuec+XZ8BmMDD6bdjU3oksTxwpV
CusbI4arn6zy4MRvw/YxY8/gD99R/OW/Nx2xHDKxo1RhGmDkDwM2xHjKKW6lA5PCikZwCn4HcT8x
G2/m504zfhu+woQ2ld6yzF5v5Y8qgnNeej/i8tT0hW2iKJONT5rzJXXSR4gut5CArFWYhN8veEmm
IS6+0ZfNRpT+DCaC0lHZMvDGQwRcTPHoOWLA2MahDVHV1WD66JeQvGO839VueHhSEtRMuJNdSYpR
8uqYeiJbYOsN8pnyD00DmZUBWXFS5cKnCv5FOizBZYPd/o2mDhChsrOA4xwVwA5j9sV+vn5arB79
9pxPttTUbhR3ywCbDM9KKJIvO+pzJZeNaG9G6kIwq9dx5Es2YPp2pMatUGxiJMwIXyMplNCGVbTB
ckjHRbYvgyBzFxUuvrJw3pju9fYsspvVOeQRZIzWYrKe/Nk1eY0RxXrO7ihA382AKwPYjDx/8LN9
Y+2ogytbaMsF6ktlV9TEsBS7DAhbiIP4VIeLCCV5iJ16EBlqvg8xSzciOjzGa3305U9eLB3jIx/1
BEwmqBXHxHEaQ0qQiAkM/OMuoIEBJznI4EiggUsqNpmrhiShZdqkAyvsWbOgn9KRUYMwQ1XIUA4Z
uHDvZU/w0XY3a3aV7XSAGvWWdRt2z/hNCgDwDiojKb8YFah0aG4bSnBF2loMMt9s2fz8ZvjBqmAj
aakYBN5HvWGE+QOER3BEvNlIB7N/I1bKOvYwT22JFNCeAismKbrK9VYmBLTFUNotUzwZHReDPW0N
hymdCBOa64xzoVtEUkUYsSuu/WnXVavOyViQMq2w2H75fDc+DzYYoKakCKSsJv2NBvKeoU0FOxqh
eAqno4Ytp2Sfu28FWDeBrdJG0zgq1kHqP7Vnw9CrrG4MIibaM7iBpNSwTTAgH0H+FA98v/roSuqC
zlhiJGUFoz1n2XE9N1uBQaQJqOn2nvbvApzv9U2/MDnDPZk8UPAUiPxeUrkUQ6Y8P6q1lxDfDEyr
YhyUKi01+yjjnTvt7RZhTiAPh4Q8PazRGs+oeZfuZwrPFa0Wj+3HRMgNzBPm6y1itHDBt9aTQNUS
+mCZh/xV10gwrV1tV8WpYGBUIhhrSl5GnNqyhg29Z4NTkRcIIIbmjagNJU//DJFKQkaUiZktWej6
JWVaEMu8sCaxNl4uzY0f5WVq8gO/RdlvV6zeFEwZzDtx6/e/PQIPurQ78Lh8jyQDdFS+ASllRdCU
osXQlkvlnhSvLn/I8gUVbDRcZRVVJ2Uy1ksAW3QkNXmBlhsGv4XAKI7PrDNQL3Bu4UXQOP07+iNV
uzf5Y0BAolQnUfhk6qMEe2CStcOUqmchLT0roDvaxhQfUb4HI8P4GPbm8a0+oZcp4PyjL20pU1x8
KTVATXR7QPp8BoioLKye00WGGpm5QfIZAYPutcrr0I3VsX8o0SoNMgWkSixLexnE/sZYUodsW3yH
MJjLG14eNT2y66A6TKBla7+U4JP4r4L6DhcGIQ05p8j4FzVagWO8syIIwWTxPQdSx2Se7IbvsYId
5ZP5po3lRgt+ROtTAcbacjXKKJgSSuN3+NMbEB94B7hFWw3LJQyw98iCgcDj/JagEDCRyqfMJYZe
wS9Hq8+3NfDvdRY4HX9amjpdcZECVMvYiQjMCiEtT421nJlcJPuAK0OwIGr3zMDAAASpmTNsx73P
jvsd+oToLeg25ERl33spgpllA/hGLNYWZxwH+ZsXfVAWkY7ZqsdDktg9Fo4KvgvrZoG7glkt2zze
J0OWtrAgIXcyvqvIW0FxW1HAF3mNZOajVgw7p+iAQTZg7+m4vRBDY0Yn4AQtBg1STwFaoDaHHTcw
0a62AuXDEt4qFahAjZ7g+G7RlBNTz7/xgEx7Blc8GhgVZg0eI5JBO1Mj0yRb+sGXKNasrkJ8i0PB
jxnB3qXhK8OB1VPTQcAE5adyshbvaw/MWD8VzD5G7mhZ306yTOiegdtWW/gNSQef6oLAKUDk5ETV
1e/bz1ERf0wMb8bsX0UNuJPrfQq/hs08foQS8pPB4t7RPmrJrZtftdCYhr4EnOlKdK4pXAb1BRyP
tVd8FDEGUNOU6br2UeFh5Uk/ZfAMZ5KS+AzYNSqlp5CpzTL1zVMMiS3DiiCeoKsJ1rrHPIIuPKFr
ZKVq4w1oOI1M+VQA3pejiY/M7gtIeCGXPqcFE42fuUlkoBtRjBhuy93CM1kgd111Fo5/+YnCufLX
HSkygBtYhPe31rXuheWv+sjTTRCWjKT5i8NGorBwWP+XX+OqKD/G33jwYGDPcsA5le1DB/qSEe4L
fu+gtbbAb93pWyDTFRvg5pHhKVVimh7yhCIRAgPMCiiKdmBayEuW2l/z4BQ0DOZPbX6srJ/5vORK
RDlB75reefmwBFsb7NRAj1TQ1kBxBf8PKVIFaqivuefyC2jXqb6DwhelaDEZt3eIYi/eG4NLJlwf
Ywf+6NurxMi0os4aQ9xCF5oLncPaGo9DeTdyvGVrI4akZq1zll4DsN4QxRQ/KBQ+iXQZ3oeh+6LC
M2RGi5rgGH6zi2RrJbV4v3dy/AUBjxEIHuep2DWwErI6QZ5zN/mYBxl+s/QiFRkB0Db0dy2vT8Nl
2oEmV2h92TKg/P9UEJD+30mx10I2Zuqzq4cegimnPkUOAls1mxjRMIWX3MpYybG1iDgWBFog0R0z
jGx3rdh1bOlDFnCCdMsEnDLciQYbIYbYtUSPCf61WCSs/Njr2XNMWskD3SX4OtgVULaXLc0ZTfI0
bPywIrUEehfuz3KuL4K1RnE3t39Ss+6W/ohtcF+TahoB6qmVS8Eqguh0evMUBe5w1el8mKgkxjE/
IYzNlNjVaIYrLz2WMugaF3N6wZ7XNPFAuhlkw1T/C/1DoJw4DUyDTpejrn4Zn2QagPZpbFQwS0Cg
m8Qpf1M6XsyfjJ0jCAA6Ul4FPWl0LqJzywCG8Z9evgIok8Ut40or/4bWzYUvlU6BNYoI0jOucBFR
qwTLiq7Eol5xJzpE4JFspfCC8HXJL5MX2hc9LcT4x7gv4HvC4s2pi6ByFu1yUD8ohAnPU4mYJoS1
WUWil7w3KbGNwMpjzhUupY+YW1CC/43bjiFlDCaH8ATm5Pj8tpyJ3Zaz4ye8sE9hhbMehIOIEB1G
MdROhzlNmzwjwKXEt3J+30mtq6tbaS7U9jq34kqyMNN1oDt8c8O18S4QAxoif8CMNKu3OIvIP2BF
QEjyNHgrGrPZz4Suex1vK6wYNibiC4MQplg0arqAfJULqgSlDHySoFiWjASJMwmDEBOq22pGnTyz
V2sjq11MhLNJR6le8ZyyNqSyR11AvsufHFwMRoUiQ3EgsctY91gL0govBOEoMB+R0lXMxOfq6T8o
ttns+GJLEwIBbrhq/EK69fn2m757nH4JTeSI1oM+Xw92OJj0nCkQprB61abtQc8YxCC4JQwBDBN2
eeJGSvTcrrgBvSWQDf2By5hlCw/EdPGXengUHwOCUXYok2MQbhIu2oI43E3F+EiEUS6MH1ZdfPiI
dk1mcEikWNJl+oYNS8rNTrLD1sTxaxIzYddYNficpL11R9tNCZleUhIgeFTeNefbX0jozOjvYUY0
5KA3XsmWaNV/kzXQLCxHtaF2Us+RPM/2ssicIfumTYtWEuv+eDfWN63eNZmTkglPtYot9u2xu+C/
BfSHP7EFns3wANkZ98fwYm7Vs1SOBzxojjyrcDj2KJ04U3QU5jzXS4ZxtrRMjyqJ1AtjBngvwvFr
SLfl3nfRo2c/bE+IpoEWzuoY1cteuTXSCpVWytP7hWZhUG39hCpq+gOW7w+3gU3fQXgqZMfzBsEy
qYhS2KPkRHSvMShIPa188K73wwJX63uTtIveKVMmlsYun+OsQY6ULtCBeNyyEuR3QHPJo1xP9jzY
pzSrcf4m4y5YN/ZTc4sfzd/zy2dKSLlRYP4m9b8mJh16MZp3QX0hKI5/onJfPRB14+7DPkEYmI6m
nTXHvSMz44sNsftOzk2yrfPP9I8LND9PXro8ZCfJX+agk4HEzEAVeZFe0CAxoSk1h9RKKiGZ8u3j
7XvtCXBHpa5kVDDqpcq+pfLQiV8BvyqD9KLZ1N0VZzg1LiZo1zB/mTMIMSapjSidyDOasD6+aYC4
2enTaPl7+cL2BVgEo8IGnobYfIvKHdiNzAwNlDOP+1bB1zU7L5I/pfBGZCdviGdoBOc3r1JmHTa0
BQC80amCVAImmy62s2ErePxp5ZMDmpUkK6VS2qGgCKl1jd+A+uQlHNr23PNeNngO7u85FKddmJPH
MmHWIhKzQtjymM9I6iOSE1+knIdxC1KTfSIdQSjsfGxqGEWA/+UP656weUV27u0qEVH6n/AENoMy
J9iVds284wWgi8tbxNu5VJ7dOE/6wNSni3v5VYYHDrii6hY9Z3tQ3Vhj6TSrugvwSueKbmz2yc/Y
v97wd9CPRkz1SSXgxqhu6IYYESDcSh1unmBl3P1TYyGZRhDBLRxjtB5Xcv8dFrxCwPZhv/0oZISI
3lvD2WJd2cPqMsLpewezn2MGZ2erctYr/4RhwyFEC01zzPzmXXux/qTOK6DCGP4BXXRrVzyHCTWw
zBUKHAZdXRyi+9sy2ZKgH8zOVRzldOPcYInkjSjomRWBHLY79CMu6GgKSK5gi/hy00PuFoi7kNrb
iejbVsIFT4WwGjsA9d+Fx/llraYNjqXxX2Sz0cl3EnugfMEkUfuJTiMq62YhWoTLLkX5W09mJlAG
m+nbYoi/gSAbH+XBSwbkae0KIJPU7eWBBwxUBy/6opy+q2DTbRFLIyRYBtSMy41/+sbR0t9qTkTf
PUhOvzZtEm1oM6yV7rQHGIshAjqWJys6+QTBj7yuLC8h/YOb00425bUxTohq/IFzb4eIYpVHe/3B
y+Q7hosrcJCwGMeEX2/GZcWUbyS1ZUlkUUrkKXs7iCSzFn6U2H9tOD1eQFtG9HYS0Qx4ZY019nNe
dqYEFLpJ+6zUm7XJrhlT1jVOo6OsPnD4MSNd1xKmxyW73jkMVnmFwUZCnz55Ys+2Fu/JH9NjGiN6
AH5rO8xt5l4PjCrjq1cvAOoqcSvWzyxPV2XTOwPqXQqDt3TsWFFG4vdg/nZCux3lhzGjHg5Vcs0k
TxUVVP30/J/xPX6U1fjBShooGepJhw2wLJ0Ef0d1kUsz9WzwWSCe85YOcjwl+ZdZbiG4EyP0U7Xr
fLwyYkOO4Zpum34qwjpL12y95Ic+kvihnQPxoPk75id4iljFYdGIZWhArqFUHwPNsICxzsI9AK2j
cArrYj7AM1rBQ8E6aby9jmDK9Db+y78ZU2fhVzP8Cw23lr/VaAVh3ic7O04P0fAo+BxLJ+q3uLTc
EJuExe5LsDXi5YUfHMmaM+5rbUm/9hpw8fYHJSda3lplNNrmeTD+miNi0JC4N69RJbAIqIfCTYRr
LFpgy0W3iQqVyqTDAAf9l7O1ZSyfOfhl1OwTflxKzV5cotW8reT8j80/9DvtvkCk2Eok3lH/799A
b2BmaMfQWBvpRU2OonGsPsuGOSS2PkRa3NbQ4JJVQPjuaC0N89mi4oow+XGszlVhz+fCj9+n1NC4
SdmZrfgPsKU10CAG+8B+UJtNbxu+yrFwtJIVtfI9LaLLQ61dGKjiU4crQvoM8+F3eZAX+IkTFknv
+DyP7dsVL6irL8HsBkdGOuKd/APQjtNexfjVoxBGPDFqS5r9aOG/QHgwF2tTF0Fm8E+fF1stn7W5
uIGKShMVfcwlZix8r5UTxejb29TBSR+/J/1cMboZZNy3a/EGSGz1XonlqcfkTLIY8QPpZwHy4Yh3
BvUgbEAE/eo6278TltakzhaLX+hF2JCuAaDM7qLU2KWcJLQbltC0LvEZeY1ooW5DO4PkoMIAhqAi
RxeaOgXAyYv0jMMrHHU0bbQE/xMA9u8cPdoKnM4mKZzqtyOmVl9XzQY8WKIysuqIel/4JxJqCMoS
zonIJoEp7FI9hQzdmS/KzUBWAvjP5FQIRD5QIygEiy6u81riS1uEZHNJNlMhRNBMOJbI9g8QM4Kn
FizID+qu7QbqMQc5Stgmu074ZZK/+XVjjve2U2EnaGeZV1wT1kW8Zf7HDzz8jAGQfEA5gBMbLd83
amTfCewJtzBcjvAnSLbxDdUfy4iHj+3tCqZJy1DFwgh1g2Ype/pfg52XzuzfwB6Q/85N2EmpTqSt
lfFo1j+09BjMsi8ilaa/V+7sKz792aatvOSl+YvKHdn6al2vO9VWGfaIM0lWuvn1lkKD1nPpO5A9
CgDNEJ0gP6BeQUc4QwG8YEWhm6mwyTfZqZuWmrie6JTj88BulN7PUYc99Upus6B1k3Ctd5dsF5PU
Oi4M49mjtlAXbHet8iJVF+EpT6uecZZgHIJ5WIdYxfiodhAT37KrP9XRCdmn0Utb/6oFguF/FZtI
hFMkRYCXItN1QSaZ+gHqbsYhZAgA1YXK+wgphQ6zuOk23JNkEbryN0WzT+hb/y1t5Idmu8EaAT7C
KsdK7Rhpq8OjLiquPywu6aG+h/Iu50bbmsQL72CbZB7JQiCZ7Deb7lm/hNRSp8bpDiDggEEvvYA0
DRAAcLQsSkAQCT5sUJQprK5n/SCXFwYOhraAw4PT+2LcEdRKXF/zlIveIkAFCIKOKQ1hGsGMB7DL
fZ/bNJ5NO9/s8XvrX1MOR2P2oV36fI+4uubO2hgl1BLGHKQl3RB3fbcYA5hzOtVww6qCfIyt6XaS
XAZiil2t6GbQ0vNjpYPivc9vFTj+LvC6bkNmUnhSiG8/AS9I15ay0DlF0T3F9L0JkQA2064hWv6i
P1pYX0T9Moa/Kq6QuZhlSFnqICuynqgO7Q8DP4yrPlwrDAq5a2IzN+49TF3xyHLrTaHzUWCX/IiX
uOoyZkLIGwh8/5mvVLY00loUd8GqMtzQd636fzGbvtGLJ/hNUtcCt1bw0y+JJGFB2zF2ZGPMTIFi
M4cUgC2xOBL/8mZBCIfV76jYEAm8bQSIc8e+192mXmUm7iN0XjPjweQe+ugcuLe7sNjiQzktd4fm
M0o3fuGg0VTiMzZLmqSKWEnsif+r1fqfLPGgxsH6gNF6exP3kda27k4Xvd+xqChuI4dhNPywu9Qx
GKEcEbtzJHk+CDjlxVyOJk1qUDehwkMzYSubOa6COdwF7TZyKGRoQgND+EVPSQdXPbgMrJlvC4kH
AuFB4LlABiuVNwV1N5w913VIqArqp7qmIhdYTjOUCcZrV0OPXmSjtui/1YE1rA3oZNYUsqgelJc+
r61Nr/IPRbvWOYspHKXop+CzSPUzY33rbhFKY2jeWDo49utk5d8gqyHgUpGwrFmeceUDGszMnLMW
ew+fK/0ibwsnQexwuBYxJnMsgMraXzOq8izxDGG26tizbdSrT7zxr6V6IE41J1qN0qqoH63uhLC2
fsb6yl4SW3eO1YiSjIHtgccnXnp14UQ2FWuSu7z6JoNiiEh7ZvYZ10qJPxodProYNnFuS+9WrdVA
sfn51/uuPAyKXX+3+ldIkHLNHNrUZwRAqX5o5MYnWCWc+qyhE6G9pg2qszWOrrlQr1kfIiQyV0Cy
qFYXcMpm7nCLE1AqnEDZlYWx6BFSIFjXdcxWDiaot86MEzvdL7C7hRgi1wTmiTFjweQbQFb318O7
hOGgdS6VEKVCxpAjvsNuKP/1/3aTo2QHdtFI6dijxpXbj9cSleBACoDDwtKbE5/b+E/QD0Iys0wU
GgdfgFu162OGfJjgkUvAxzvW+1+vXRY/LBXB4pEUHZfPpoUa/zD5iGfjmwSnqwjZAG7Ad+CY8T/l
JsIR06HHtdkEzMuIWeBCLSHnf/Gnpq0HoAML/WXxlJI+QOG/iWjgOxt4pDovD+ZIMfTrtCqXflPw
216YCeqvlEgiKFpw8xmLMVVgyW+zxUW7q4KUAQaYr1t3YgMByZ3b2KV4FPk7d1G2qA12GktTPzIZ
yE54nJFAxh6iAsb6ZENoJBuj9gOPDnluhmdg3iHPQr8N+FSOg4dManbWg5petuXVFLzhayREoWUG
Xx+1h4hWNneCT4OTwDfW8lZV/2YL+PRFYBVxXx16Swq2q3alSDAW5gWFf1p/VfkqUD9Yx444AfER
0rutSydcv4xHVG0SpvSqse+pOfma4Sg3sP8uVegSJWM0974Dw7zmQ455DMFpjKsqAtRBlNWeKRTn
Cxo2xrN39NysQfD4ErYLr2RDDqvW7krxitwnY4Iuk0P0wdbuLxnOTbRVyIfCW8iCuNr4wFTIVIHF
CXYLtSPcoVP0kmFr1ijnU3AWG/apYfmggOOZZtglKWe1+xk58ljnrmlAC2uXfeAHKueOrTPxldIW
mxijDH22BxQyqxt2Ky92uVD7eOllm20o6BD1QT1g4pcE2YgYSEacDKYfr8F0QNjUkbnpgMQBTvk1
HIt7kOEfXPblDVGVMfzH0XktN6ouUfiJqCKHWwkQytGyrBvK9lhkRE5Pvz921amz04xHIvzdvXoF
l93vSfhKbOsuhlhvgiy/SCYwHRWRwl4gLD7Cx4YtWqf/Wu0Djjxgh5keys2P9T9hBptRyIjCxWrX
4uAM/afOJo3uj8UqFM0NHsAtfkP6PXU5yLMfjLD1v7RywEMWxGsA/fG2YjWWfesfCCNxu8V3gsVe
50bytgf9XGBpg58qULUEBKSwGk+fNSGx6ZLoMaLpCGHm5DJfPZ0AIzC6zOiboZN9fcaodsY9Y6GR
GcdYQpjY1lr7HyOgOv8VW+1vuLBQnLAZSFcxSXxwLFqImXwMcm7wUSxnPBWAoCVOWLz4T0oeOAzM
5h2NK0Gh08wCpX3F8NExH7Lbrml5NtYX8UHcMP87Q2bPxvQOsO9a+y8cIpjE+61hCx7QRcLPZnWL
TgwPQQJeME9Cz0pWG3Z4DVoSR8GkRQaPnWsrZhItOACW2A6fDN+I5reu+KrANeJrhoxBZXmsDAgQ
LiwF2BDIIhmSWLcCp/JJ+UkICkIVPdAKOS7IYWW/extKAEqdiMrGbthwwcvvSIzYcM2fjMBUkCPW
Jggn0L37r+7WrLsdi5U/KHZ0LNA7x3t/V9yKGlEuq3/Tjm3H+FJguMM0Yi/0i0MNvv3YNc24EMw2
qLMh8pqaPS88yhSzCcHhmwwl+eAuxvM5DAZc7VgPdjZsUxlvGHmJMh762E4hyid0UfHES3UvHlgG
s+lMGdV7G8kBn9Mv5msE1s8TIBw5to6UNBBWShVeHQLmGoxikgNx8IgWroVzdKJZJuzHJJ50WZ8J
xHHGb7YL9C30ZDByelthhJi/BRlDqk5sopOTM0RngKxxQyDPLUN5tQTQoy26z4xntPAuB55nrplH
8JoL+iUrnNlF5Ih+reVX+LM14USbUbnIfEoeuot5hkIlc3+YIjGiZZOya5/ap/SDzn4mZhafgbxA
KSURhsqfBjX2q/lEy3quVy7ej8QRNk4MHZ32toXwweZrGRAi9wWUDDzDBeeCVFfkBCQLs8eG9INX
g76AA8WVLgHtQYN5XV6BN+L9LHn9Hpngb3VqTv2z5bMtZYT1NDSoOlC4kbZFwUShiokfKVcNOrkt
bw3qemiDOv0wHL7syvgLWFAcAb/ZpAFCCiO+UEROLjizhSU0igxwG2dalQAVqoF40Oc/nxqNBJl8
bBju7DZuKWqvBpYDrurL5kRsAGAGj4aLU8uS5EW3XOCkgZkCy9zoZX7U2+yIa78L0equb+b3gJdG
wdJkfgOsBBwPeqPd/73PigsHxO058dr5ntYObyBR7jR3D7r3kPvxCr9mJcOtZqKZFzPL/AuC9siW
aR6CuelQy1AwuJw9RNO9uRogCheZuwOHlSlUoy9dNFdaeU6oPxo6bm9V3mRp1RsLbEnrf+xvsSWY
Q1Ev5l5HF0hFgWdVu7PohMcQiwHcsXLGOry+McTx6IkR1WoOJbdpHNBm8hNzDhXnySPLOpyjgJmd
jxhD5IZItTCx9uPDzbWB/SunAcFZeCNCEsVPFBsJOkUZuJWrCkXXf7FeOpUvDgZ0xMUJnaF/h6oJ
xkRagIL8lphZTnZsa5HMEhQ48kEZTxlMbkiL6eNRtLR4dS3UOyoWMPPsrPxAjdNwXpqjSlgkLLEi
gH0vRC7EkhkKUucrZ1RLAXZrvNYrp2ZFSjjeuGBxDEahYDvGOrCyCdnt46V5IPtLRV2NNQGKiASz
YqfN16Xl5rg0FA7Cal5s/L4YaQMyiOhpAoc5EdY0G2i2OKCm87GBcOAvgosZuTXU4zebBa6KM/OG
oGTAfYBxQ0JrhLkdrJ3O3rNJXL896ySyzVqfW4KsDZuU5ZVwNc+T+8ju5LpR1t/Ayjz4GIyXGCpx
FnL2QFLPnvIx2yUZLqy2Ca8Yj7F5tbgkQooXnuuMSpPCaQF6c+wyfVKMIUh/0203J7QbM87PoPti
oT/eJfvIfcOuEvBt/AfdRgPWuBDVwGaHixroS2AvXjsRtwPcqhFPa0v2Qr/RuKDiRGC6+KH2kAsA
/jiSeJfpvX2eMFe+ZARkLeIPsujjaPGv/4eOnSRWkwb7z/9m7qS98M/8lbGb2kIhRTbKCsP6NR5w
VJz2oUCIQPsJPkX0KEI2BNy8oFDW+VQCFgIspOenZCqcPsaHH0fJuRLytpMOBaPBap1Qsk3RATjl
R3Mmtt/aZ/NjHBpvjY2DTzoT9BqaYgJbCUEeltYPi8jii23KBJCCl9Pc3SwNL55jU0IojvPThV3e
0iBhCqx0QZlPrirkyq96y974ip+n3e1rllMePcenvBc3tWN5w5fOUczGlX4mhzyPCBKbKcrsUvmn
HUcnW8WoHLCaIuvhif5RvPt36xPwVP1Tdlhd4/votXdjsWdZwSMSsZtepP/Up/Zrubx54gehSWto
6Kj+9H3y/2PD3cgBh2f0ALofBw9zHxZEmOacIQeSlrFI7sFB3LCuqdd7RmPx/8qHSVxwryEdLDnK
Ocq4ngKkFhAW+CexB1WL/8G7mBMEfRgrq0p10JLNMYIBbocoZmoHIrRFOB6GnaPHWRBNHrUZZoRO
dm6/heXSEaWOXraGgs9rMZfahwEpkCUybYKtYJfKwpqQMIzdcPbB5jG5Ff63lApOYMHdHP6ZrLtW
E5YqS1oaxKBo4OiE8c5EW84lCm/5jgK4srfN1zja77cNjeUN9+mm798c5fj0SvQq+EYsGZ7hxgZ/
Vb0EzMbTA1Vkq5HMtywoFpodcyiQTb4e7wjBdsFGP5GDuYO/5ElYIU7bZktk04mtfFBywKDnEhg0
F+VB/PB5NKhVe+Ow6r/C75mDuhjR1h5kHqXv6DlTVvDfu5OMiUpD0lzz1589W7VPTvpZD0Y2FZKt
pfjHiVdJ/JWzV71jPgTIjyYSezT8EzZInxN52x2av5CB5OU3ywx53EZ8aGet3r4/SBZyZi7SsT0w
aX7Ev/2F5WsVM44vi2Owle+4Moj0XXRfrBJfrbKtjuOBZKkt9gJ4A6KfYpH1xm8SSQdHAlEfJpGA
jPZHiWiHYu0i4JyH4/hhuOWFF4jnjWsAzA/Ww/+Hpz3nNPhLmMFNXAbfNNw4U3Rgia/mdzzLz8oV
sf/dDA/Gp0dwJ2GBbAi4ScYt+JT6xZlRcfxhLUz0VsTW/F59vk9AhmVhx3+czrigghgHI7tgkSBF
qi+rNwwGfvPOyfwlqMQOxeo18sJ/dCnIiTnFaR2g+IHskfrlf0hXDUGTCCezWYkfwYF7AxMm5MRG
CQLUB2iKcS2fnTONQkkbzBoq/AIC5NLqrV0nNhYbPOZQOxbaJ2cofoHH5siyzm0+MY2wHNGNLxqy
9IXZ2NHeOkzE2fRzqGnBm0+8z2cIJkvDWs+2wZcFbFLhTh4W1LAIBIjUW/bILD+xswgYHWD4QrDP
HfgtM7yBvBe2LNXlVn9mcDXmMgNX7Dq7iu0J6v7HyVh+K65kN6fmJs/bNUAtulzo8f4HPRyXi3JP
w12ubsFlsMs7v2N4jJdqLXnlqtzwqAL640h1Kk7dDRyHlgGL1bldwdSDcgXn2rQLUCdoAB3Ue5ud
v+TObReTwzq9aXCcySZAvQNfBLObWbem8P7h8rBf816oXzQSmC5LF/gDB99rf2k/YxouHAkXzaU5
Z7/DoYS4ATCGsyW0i8WwAW0bFy0MFR3J+GID62uEfo3PFaoBqh5LGkgodKrXj+/4UgJy0fC8DE4i
7HXh3K11/FTLaLFL1hZO0JwgKa5U0kHDeWmFJIPwX/g1P+8zurQ/joGYpxYvm0O1HuwEMz7oewOY
7l2/jy9/L+1QHVLL9A379E25Z5eCEukNFfM5m9HCuEoweog7tII44oxMzUAEZEBgEEAZo26DG8Nl
pr0uR0o0V6p9sLSQ8aKKHGwUESlSI8d2N8zOJ24l7AFaMBfJLpg7ludhRxrpilsoQUCyYXDA35iz
ISBI6d/YpuC+g0acpD+B/A07Cs4KoiXzh78H5qn2YoOWg6Gv0mj/kxax+6pp5iHWZnas1H9VjDU+
Ynzcm5Lumw9f4hDCqwABDZwxQGzIrS5uKi5hQHuIkmC068guaOy4IpK7b/wVHeyO+neevVLPAjZ/
AJrJRRJ3RbTrkKehOyHagAij/93E6Groeig920cMQPDV4wgbL0bR4SiJ4d2Amg22/H7BkaxunDAT
ya2yk+Xk9+J0/suHV9aWfY7/wnCeUfVnvzSg8D7zdauw5J7RaijkbOeAc5tqD5eROZek5GfB7aEg
Yls6EUniYBYMHR/HYZ0uXc4PNU4l9ae2Vv6xBSbDW5RXEt9KaL3Gf7YWBk8VQe02lBAYtjwf6oZc
3eDTGN38X3lgxRz+4nE+LMx15IRXDHbt6tesT4bvYmRn00wQpamn+4IAJYJQtWA2o0CWgT8JtNVF
GyPUg/NTE0H+LYTg5skDL1y9xz58HfALpdOANJWOxk7pVYqObaoHeXNpameR50dpvvQOlqLO068c
TWeStIWnU0X85lSaxjIjQRZmW383pG0+nBuulVad3t77G6CiSnC3Ad1Wkem4ooSWclt/Fmy96TYm
ZcsoLlzxFxZ26Ur3l+Tn4f6AHs60Z6eA+Vwf21fbvSrxMeQu01H0Y/YjpjJuIsGqP5LQ3k/VSoMg
tG21PXZ/sSN8LfOPItzET51Ep8azcmfwH5Gx6vbxRurPWo/4m+1OFf0Lh1sI0HwOWC7qyIuHF6Be
4ArD5t2DI5rObEFWofb8rMZVwcYbS4cc7Ia4QVLqWQnmXmYApowXg/ZhMngEMMpmNWFJ/4Zi8UoI
DwlvKb5GRNIvfcTyCaariy29IT5XPOjEDrmqdp6k67s5meqePKrpC26JxgKWqI+AHFCctVlccgO5
3OGq5GaWqApE6PFHaV6vsOXfE2mnjms53pilS2pluBtOJYfl2uYXHsI1qP887E00kj//pCs8TYvk
nV3wiQUbXiXyk4+kcLKgWYIL4y8DgC9INgjKSBXUVjjJv0l+UG11bd6YxjpzQRwNxxDef2/F1bbq
nwbJtV7NPJPWjjTOkmV6ZdZnDUGxwYUhgGzvb2JQn5e2UFEcQjWVYEKtII8HBeEI86qMyouKGbtD
Hcsx8rFYAAD1nllRUyxL5JAe0dcEtjYkyU54iy/nuEYd3+MGlS0kF5ulp7AzbrVXeqLX30YyJny+
yk/1VL0KIdpCvQxQxX7GC5NM8GSn/DmBcrLbPo/7nsplXTvcyBfZHaChAt/GVv3GGwQQI9/92Qu0
xE0WfSdeOJMtNfYIAxox6XMP5YkbqbqMYUhHOBQ1uHb4oP4wLk5YozMT9jMExhzNCZXv6IdpmCPM
wWLIoC683AbqYoQWxZOVtUSgAcIfwStwD4T6NVvtE6uwjJmy1SWEYr4KTx/PRPa2u9KWoJgCEndu
WsK5cDJtpXSOgfsO3r3oL7jx9sCSrLkMpB7cOv2kmhBYvDg/ToIL4UjTf0EmMu5b6+JvzaRK41jc
BJj8L2Xdk9aKS/8iOJizeGmen0MR3xhbilxOgUh2lXIVmA7WGZgdcNS9UwdAGDoJpoAdA2vhwKig
seWDMHH83z6HsOysLQpnD7HLRfhFuQHdqmiW2FeEGunYO9k4pf1pMPawMrJoMzTLn8LlsGelNOjo
V+edbqJRx9G5O7Bk2Ou8B4+hcwSTwZGdkuC0lmNtUcyW6ZZWvRw3hr6RqW89bKclYWspnwKrIUKd
WrZonc1TTcFOFOSJKywpm5iXidgPu9BXwDYy0EawxvKl42kCqoOVTPBuYqM2mXMWycR+e9hp0ais
+dmkskzjTifIWTsm/b5nuCOkwXIZlAOyPvq9rJ9Yb/Ev+Cd5nsmGn6hfv8eNxOJt3GFGajEriww3
7A/bj8JcrLmMw5JaAJZS8GGX+JNhfoG1xnwnOuDJzYQViuqRgBfDaKLI/8BBvUJ/ATGVybSdbOON
9NblY6Y4MvPVZRcrhFz12t6bPukt/TV1BsSdaZkhAsCcbh9AGRMAvvF8AZjulxr0ypJcO9zBMAad
wRU+TPmkl5pX/MsOLRPTELxJ0SbiC5PD1lqmv2AtTEvcQiR8WBLyhfQ/vjZzlM5+li4JgjUlS2Vl
uUiB/yjIV0AuXBvBaUAcOMVuTB7M+/rAI71gu8Hv2IgROv6IlnV4yTqwJwibM+9TIU2Hni65tFjJ
H502oUhfRDzyWE68jYv4Ny+JaAEjQgK8piuFi2MWOKx6w2eQOiT4TWdkEPtVw/Yjf/BoCs3WBzCc
3400cgJ6PwzRsO8D6UUJJjCGsbziKZJ+pgjV3rKke/ZtF3YEXE7erzevGKdNiUWeQ+YOu0kfKlw0
Q3vMP7Tj6Oje6pkcT+ZayKKYuvirnEdvjxnNwcVEnfRMhbQiFwMNxqV5FVl7eL5hpgVxEbfcxuXz
aAVCdGST87gk1j9+iG6F+MxMcNw6Wts4qOjPArv25AeRIrMH4lO+02yataiAzIZ7Zl73rZc+Y9mN
98mVEjRpMIKOgcQO+Qpki3wGSQozGZnir9agiQNEhR/PofRJcLvUOzLxALb1Xk3JYQiY6P8N3Trt
z7mEmMNrSAfBZTddZb4T+ciY3AAguuAqMzi7bbwxdlvpuyq+Wcim8T1GLodU1l+wOltmFVQU/PyW
Vb82sfpkQa14Oi95y8+0g8/kp+rWhnqohx0ptTKaR4NVwZJhkVTbH52tdRQ8cjvF7HApoEbhTVqj
fgHh89e4rMe/mDaXHy3xkeS/7wAhgLeubPV3GltRZGPqfpuXN1FaQVciKRFHNJgAWD+k026tCg6K
Bm7xTJ2EnUHz6gMLYaz5PyUxUFw6FWb88qIA+93L/z0pMLpAXDErN4l4ZeMIE8/HOnCZdLuOkvXs
TtaDP2U08TeaTYdzvLRDR82hyzgIQeblA5koKOTEPfQVn1nf1N1CmofngWRAHvYbfud+vzZIVYUT
Sq9LpwW4l7kyyH+4HmK4muvkSfluqvk8qvfqR4LLoYiIcolkKUCT882MFpJqGLgKJ3Ow4cgpCxcu
fXIUINk2ywI6d7EDp+AlDnsIH9ikz8GF0OUxQWxFh5VcjH8bSzqsf+jNyo0R7Nj2R8E6CNaQutIr
33qUVzXZccMZrz4cmv7kxKnHFTPmEkxo/tamYUesCQXUjFK5p8+mgZxXSHfTQdcLTDbFDiHf709Z
9t6yh0cZrZGeb5nUNQWitxNt34Oja7YPW/rIB4RvVyl4iLsw0C3TbRi4DYc83LzDd8Vdw7kHLqQ7
zN2f5MKoBveCvgbpN3N+wn5XdYzKixoc3Ek8dqn9kLZAzSG+Mqbe898hcMal+dRQeKANGEmFRkwI
TGIde+ULvuoIegi4onkTnaS9n3mLqC49czxOjVeclAeLY51VDY/Jq/jFUT48GtVtwLCgAUvmAJjR
TSpsZjoS2porvN+AfWJhc9ZnydbiFWXh/sPkQjnkyELEcEd/PvMWYVWT5TetIPoB1Kze8q2yfrCf
ieuV39rts51jET1+GnxaOd0Cc02xGyXwtH920+xCCHhBHrFhF8aFCEs8d0Zja00ujw1RlFF1KdJL
Fzyj8lvLHmJ/KyhSpyMq0kx6jPEv3F/cP7ndoUKuJNTQcsOZCkUEFnIjHUYJysOXBSiRDzsZa3Bm
N7T4Bwk2D+rgQxFilXPA6goZrNsdM5bjoXmZHahprs6DtuNvUUBg/D/o38LwGnGd74ZXidu03MKH
2UoGELGrYXCq3aIM7QefYjZ6a6pbjRcFSlfxWumtW0BS1TGGhTJqqMc2+OuUb7m/pfkjbLdGTqQ0
mxZuTHTWukeMNqTbiOVuiGzYZ4pbBFule7TmdjIop2AGHYy4Lu8XkvgbyUfCnVXrREGByGZ2P3BG
2+pFFENgnQIetdjcB/FGlDyzPMFo7FOij474647YybNdEgUYoQeoS2K7g8vSRw+zv5Dj5ktrKJE6
5HRMZda6tAedwslW5BA4IRWFTLdJrRXHOI8sbbm+umMYX6h2j8YYwgBxVxf0RELvGlR5NmWJNyul
f6EtS/65MvcQmyjL6exYR5ukeYBnmVuk39R7Xi0CE/LsUeOw6+DJhj17soJNUmwUYi5XYX4mXe49
rnwkfSf0KdNOKDaNdavwBr62sgtJguYB7syQP0Yami2nYnlp3yux++o/ggsXQ22ebARFACFUAvQN
w4a3VTTuqbGdPBaN0zaNXUhJb3wFEqcEl/YaGXuwVdDviQuWozvjOMEg+hLrRlpZ/t1ExGlzlMaL
hAZ5hU406a8mfqKBeh3jVVl+IDK+0kGV3bzspR2i9Uu6vRAdSYJ81/9IYaeFpX15Y1owuS7nk8iO
ddwqvNng54zoCjZ3z6BzYAYZoftWbeARGji6YtTr7xaKNlvTBS5aKxzluPCzxD7cafqR5w1bU6DZ
svMqqC3NKS6cuvNiH1YH4jCnAOjrqKMPbE3tiJCl5hBUD1+95NIekcxoXAJ8Gl0TjlJCNAZx79dW
usbxOuQZStCbkRtaLyPMg1I70H+zdsNqq6GXxqb3DBdNSzeJbBfBI70L3yQ9QF0fodpapcJmmXfT
smUfXhpyHN95B2R7wtAlw+FkjbZkuiBaESqiLKUltvsLaFRkzF383CiydTFGaaHKTz/A7GBJyN8b
cZ+8HdkvkXHetJ/q/8n1bbLlGab+gOVIe8R0mX7thh0FlqRT740+JdpH6YG6RBoOMxjbQRE/421i
OfsQC51gheiK24MpZZe65gj0SM0CNvOQonfVPv4nzn5eYnGC0QhIB12GXRoDGyrxOTrSq+i6OEOp
9xckLpx1HM+GsQFlh5tJM8vrHi1zzNAG1GmXniuzjJ4JFocgvvi4xIQz/u8ANLfLl/K8B68LPMRS
qCjhnzHOFCd4Tx2OPnZBVAIZN+xu88Ib5qEX4vVKid1w3oSzMPeoSpqJ8Yqrzjk+Ze/RkFMn6S1Y
e4/7kQafjY169PNL9GQegmaHw0//B9YFm6Wm/VlQdzQUQiiSq2WYuMLsAbZTOHgX8Oaqa3IQcUnO
NuXgcG790PYCzw92y2oSqpxkrhElcE7TVEBj+B3MjT+uTJV/mPFiXEXzI07dfJUvfgH83SzjIUcW
jqhmE1UHoDJaGQ23Ekwq2SKzlRxsQ9gM78ebUZMNz2qM75XsgbXN50t14vyjPYB+DQ2SDhpcWMzu
IOmcEAbFmhugYnYmvqC3dg0sXkwPFkdOdxf5O0ATok2u84QUrIK5hRhDdyeBPLjU8vzkgJ/eiaIO
UtFF3wiaSLAExAvgsUZeVW7GvfArqio78z1Wx+jyMBBiI34YrNn9WF9qLrvIGvtE7GRzm4ZezJ2Z
+YJ5srUeC5YwXoODHN5jnpY98baA5ob5CuMB5I+EWG+MQGM8WZo1fLsjkTtk93LRyzOb6VI9w/GU
y9fYuNxqOPMR9KRVYMw7fy4dGDkZcDJPpOgJPORwr3Kq44ptD8bJOai2LkM/ItPPNn4SUjSW8dH8
9jGNmwPVavpKkrAXmL3V5cEovNTYEIbHoIJLMNMNnoJ8OXW2iEDDxiWU5Q1iK03zwuO7OtDqwimQ
upVbTivJlr+liWDs+buxVY62xAAN6yzf3PboOy3/gx/LwINtGt0F4xHLAXg5VCtihhjIam/SwCxW
DC50mkKxziZAuDWx55yJBic6+ZTAVgtkVfDqgJzRz4LpwuFl9qMrqU6qDnJP+B9Be0tBxiMW0GMW
cJp3PiXun3NtbpYAGFJEUsZc2JAEvgmLZaPylSuLeBd9sC9bcivH1EkGTyWDxdE+hysTfgmw8F42
JJVp9g3PVJKb0+1IGC3RtI7Uu9iPIZfKrC0nwVRumKhZDkPK5RgolqrsXt5ACPAvnFHZWqj12DKw
MXe4hLI+M2xhB1ukfgcMqenwgu/Ma07pWA/gPVApUd1GMCactwLsuFW/eH0oySPKJng0eGOoO+4Y
Aj2xPapEDTBfECOukiDviIFXB55pOKzSIw9dlEo6SqU/02RJBYVoc4qSuVdA88eSCp8tWf4q009D
PIWs1QWMpjY+elJqOnM0QEm4zhRXbW0OPbVwTXaZCVkvLkAFhIuSF4YOoXeZtolcZT6f+TeweadN
rR04g4h5QTNbgcumjmZu3tYOo/ceaUoDmaBHydjOO+xuunODalo1H4WnwharInFTZVSdpn9p+5mA
SrfwLdUPBhwZmSFTN+WneUD2Dx4TYHxCle3YsQ5oeIvuUaOv9gEeEDqp0lPgka9ZAwkIJ0pgb15D
mSFJDR4Ip8hp8dt6q9MuxkB/CX2rsh7fO5PmP+RfiMV3YzzR9+TWOXrv0MYE5SWgBfmXRX8JwUPS
nHQQA8qpCEA/xOogdjtcKyIoXwdGfXjQ/FQe4g0ThL8yX0j+Tu1dgkrU7PTXyA1BTG1i9wuhBfUs
+xt24wt8qzPIikRPdXa0lZHQITBg3SW46C5xdiOCA1R7Dv+z2ZggAGGYiUfL7cDcJTAfLF8JOp3o
rgrirodzGl+qxqmsjzTddfq8GuHgUEmZlU8j7r/ZYSa1Q8XC5L5w8d9JV5r53QJeid15woREXZP9
Ulm3Pv5NtWrJ8T9YN6q9oBNHqXjY5pYflf+VDGdDNxa0+wAkdblLEphI9MKbjumvhDPxEWEwETKm
httAXhNIxnGYtBdqh7wh+YIGKNyG41YiPYfFH/Su2FrPD2lvJ8aDkJyi+qrETz/b1PIe90wE17py
JgSMqmP9mvE6T0EU1ozGsBrKjA95LOVbhp13CxK4F7nLTILmnYL+LlYAjjheGsmtaw85Rpk9zEt6
vo/kGdvvPSVXsGwhxygKy7/PZqZ4/IW0yvNaWKFTW5uyZySuvB9pcHJv7P+K7FCVH72w7ZUPLTtC
HMrHdRXQYnO0p/u8O1ryU5s2SmuHyLjxOcmuVbpWiQRM1lii5pNT/ytwMCaamlXVQuk/jM2EgP/Q
csATSAP9y/BaDUttSs6nZNrKy4JZizoC4YGyfK+ru0TTxCGFH3tvW5rLfyNcOORBsj5khPy4gBz4
Uw3T9qcrBpJWhQVOtUoKr8l+/WpVYuAxraxxJZd4ddtDT2H0bCWzw/JiNicJqHDbALnSystbCMvB
scAlWnb82bds0ZgOGzTwcjbvkuzWBnm+uP2s4xnlgw+/bHv3ne0BuQV42fiwulb8q/vYC6+Mbi0r
Xgz1HnQtcSy81mkQkBo68PeqZ0ls2xsDW0cvbINhfjUF84IFpiweVMemzlaR5pX/NBPkcm/BG/Zr
VIU34/235CrmiAjAEUaOPB/UM2chmbgprAIB6i9Ec7wvN2FxLyXb7+ND1HsC7sro0JkYsPzu3aa1
rS9mtBw6CW8mrKKORF8rwvpSaruDQIjFr9Gy1YdX/hYIaCkPqlvpblQw/aGn8anMceBq7U5Ht4Gm
WyjvSXoMODBgsuSztF45xEBiO1nddpAOMkLFStxCXQz6k+Y1qb81oB4eWv9qQDw9xqyLjUCOXipu
YT+BxEjtF2vMGoy7277l33w8x8n9TQGs7xLPVQQ4/w6w2WMpU0FiQT2UYDiR9uscf6DumtQ4JjlI
zLTEE2UoBPuJu2xWm0gkRr3VPU1gBnWkYpuDE2DI8zRKt2V5oo/YtQmeX+N45YzNNbBIXDlM0a8+
/CbZvu4w7FwVeAkjVZbVfSZsxeqqiNupXbMrg/XOSiRcDcnPZP1J5ncp7MSVH0NOddtm3yLThUgG
GkfEz8TT2tEhn2f91JA+5Qwi0UzjytjQglmTrMIIWaDVPMvVz3t6ktmHkEHfp+2+mCOX1ZOYb1pS
mRv5MwsJM74PBF83r5BYLtZkbNcEg8wf1ibPwb/EwybMLz3mnjLClnPEqgoBzLCy/nFG8CgC714N
zsF+P+L2zNRzLBKbfyGz73WU9y5NDqnK4LIJ8rXie5PoGrMaYWwPRrwVk1uAZln1ctjvxYafF6je
KOIwAVdiM1Az0VAQTIY6ARxf8HiNompVhBw4q9DCamoZYSbROyMcJLrhZfEkpWkCFPG7TZ/RyqH/
qi2FASFdTgQEvmFtdfRR4y2vTzL8ICU+d/CAqvQ8/MxJaX7AblE9StPuLeL8r0NWDP9K5n0g7A4b
t82k/clAHzXUjGYj17DFv7riq2dMe4vQdiLchtjHxSx0YvxYBPU2hlu5wlsPOmqwpT+ePjMZTWf4
rUoHAZ2K6VnpJ3J6fnUHuQz3Uom/HSlbY36kXTWwkhPLm1VfmrVlvEZ/Jvf88EQv9cw1eKLx7GiJ
rm1WAlJ9TXqIXrCWGgbJecytbxX+9PTEys0KbkVyNSndbb/j2IgCOxS9KSDwhKxukAcBolR8LP2v
NLiOn2m26dHyCdNjrPleoDgAfuteO3bDOUwwxmu/R9U1J+AxJw/W2JHgSwZErQRkzG5ZYSbDqQv/
IvIDVwhoTUrVR6Z6hXao5e9KOSgQgaLDQGxyTJ3weBlj7ADREBT55c1yBj7L2zyP3d9Wh99aXydp
O6rrMPrnpw+BXbZnJVTrlc5GwHgG/L53+CWWnzn7MQJ2QGDcCuvx3nujhZ5+i2xTzdhsj3nGKSVM
sFxpgAfq/Nq/caIXlwPUGoiSAN348niiCoRq474UYAKe7wTFxkmddKJOcmt1hbe82P4pFnlIi3PQ
gZ/iF0EYoGPMqvDwNfZuWN2LAqJFAOcTmmuowm3mSO9ZAbNLnqnzkJkqmgvUqvllzNeYu7DqTO4C
n4MhjTURxT/ira5IJGf9ehwOcbDPEO3pFSSldlXEf1X+i69zSSw0od2Qhb8nOrEC/6tPUfngQFab
a6Wshvhf198qeGPWvSl2+bOWTvJ8fOKjLhpdsQl1GpXZ4Kg8DMrG6HYF0Wr5Oe6/tOnxlr7j7tqV
D78+BMqapbQQerF4U7RrliGe4KQJE3aONxFjkOJYo2Fcv5uViTSZJj6yeYOb6IBrRHQAncYb0yyB
w35CqNJB8zk2t6r7SZOXZRZ/JofZG10nJpsvdfRXvtosB+ALiUmJrBGorTCf4NIQuT72V3I62QAy
oBO3YSlcU/rbHPPOBigg+FDoMwf5IbwRPoTvpVgwsc6eXalk6/WhJjcrZUlrhLhFsqJzmUjwMU5C
NJpndU6+dFjndRxHyb2Ot5Y1OzSYGhoJt07RBWya4tYiNB6kl5Z+17ATasgQuI0FCk014sH2bpSW
o7JF6PAY6ChOPjON1Jts9YEgwft3QrLOqk2NiUNzKEc7Ml0FBMi6zT9jGtPdG7uB909uwk0p6SSs
k65vgexjFtVAuO992/292RmvLJ3z/D70Vz3nChNJVhD+htd9pEJzWYkWQVe7KN8HybkVdvgF9pPD
yMRR9i5OIzCBkPxoPrQkYydEv63vI2HNF6HB9L4IcL/tPZ9qXsvaT0JauJo9mm6E6UDTJsAiNpno
kJIlUggLCgYtXdQIUZ1Ml+hEQF0BqKfrULZ6yk8B6Xok2weeQxhgZRqeOcuyAWYEGmwx3DXKQ1dZ
buHiKiJUy9gtZgDnTGwVMzBXJRoQaYDJtfJ3RjhFgRJJ3fdzIevXquaMPfWRtVpNgJlCY4S0gCNt
jHvmCJglRn5t318FtBsL5MTXAQWi6zt8Et5D9uSJbDEl3eY4VzANMRsyYCjpS/V/05mUUb9UPLsK
dt7Zv1F5ieo/dUyWgoa/PY+eiQS6ukpSs+iYWNr5DAqZrlgEdIzWkDEsHU8OcR5ZHgPq5pHWULCK
pcYf3WbEo8GuhyogMyhZ4ey99FkVKCxBCeTGS7Tvgbk2U3/6a8+KN5++tYrfp/BgQL4sBRVSPnC1
NGC5ky+LAisnSO8lO6mGP0vW/2J0htVLmfVhdFpQbzUE5QMzW/xTTj+iBOTHkaKld580d+lCLCKD
QK26Gn3bBsO9ZaSpqwSJ0AgDcmIxnsKJxd1EmWfQY4LMXYKdtRJQNmOgWXituYd+AckboAegOnLx
MSHzPM7vckqSIB7VaNJib/pLq0uCQ61L3xdvE/oDmCziF636+k0K1ilVXJE1RCHcOQls8kcqLIiL
fXRMQy+C7mzNGZoaZNxpWslQ/5Cesdoq/iPpvHZcxbIw/ERIRAO3NgbnHMp1g1yuMjmYDE/fH6el
kWa653RXMOy91h+pT0ih4G5D168Y6T8rOZ8rv0g5cqdwOq511bADji0de3o9bBp8bxDiETlFR6T/
yjDNlh0We8v9UeV53fjEZ4Eh1yNV7K9gYD3Ui5GFJZHZMQeVa3Y+H7gxLXzyB0ES262CpqXS7plH
Daw2zQfkcPeElN+gXps5Ij6s/hic9SiCKmAVS9jeVFrDWitUlUU/IRehmqCC+n4jyGavIKGBWFLy
BXlvbCGxOsriCU01jxxqsrZXUtXqY2XVRUTdiMFUSzDUBauqxuHAFVZghNTAmHFXFxuRrHf0hBPb
DWny2U/4fgX9UBEQY5cUeoGvc0mlBXpPpJaSib6NdTkZbdxvcpcLA00d5jnBd5Iax5j0G6Hx0Z/K
nIShQmbTjsYkMh52jyoeHyoAIIO4kPbR7fQTwZLzDfIc8ghItbLyYOWiUzQGdykyl4mLkEK1BU/S
jL1QE/S14QUMTaz7Ks29V0LxKu7Zolt6wqVtDgLfi6o9GfADGaIvdNr4It47pvj8pPBgEFU6ZE/3
1MhrfEMZZOKSkubpimYvb7jnNKg9WhNKRkHEAMeksTlyUBtzDlhEYYa3daUVIiN4WcIpoPjDY/pN
9oID6jDZ0inj+Nvg3F+0m3Qj02ZpOqLd8d8Kq7wliUtaXCfCtsGRR2fdGAOLF3uG1cR7EMUgl+N5
5aGGqBYZbl4IFP43+B2CTRRHLAlI9YgLmYoXFRMZ9qlfECzklf158iXgP+S75WOrQ1t0ba2zmswp
yH7E/LjstAtNqwOzMaIdpgGGMoGZNtHJ3/xV0yUjvBL/aOTgN1TdnJTMNlB/NnS78S6h/PfoRt+q
cBLNUsHwTsAEonpUgMItRkAimTeDeJzS37M0kooWrmL9Z6hWxBomN7Sc2udLxCYDkhOR3cStFzXv
oEZuoGiOPzan1AcCR0dxe0uO0RhdtKSuLestcWfITK34snKmMkdb4vRvID0JBIbAEXPib7BrVLI4
1xEs6BLudC6g/SdckbfUcbEbXFJm8PL/dH3u8nJzoMSc/gpm6NSnpevKcxm8MoWigikLDFYcxkqV
g0E7sHUo40VhPliOcI0o1CBibRjlCjONkeLd0YyR2WszsCYtP6WDtG0CqlXRuohsjNwVTkAfAX8q
o4R750h3EIUPHIklIsngkUT7DELS59Oevsn5cvjt8+kEdruuoRYkb0mVZhXe0r+SJ7m2PtQuZyRM
If0pWXtqlFm6//Z4OjkLWfc1xyxANOT1RDDsgpO2A6RLpRqO7kM8D2fmstj2zO4BMjyh7C1SXlAa
8C6Rk2mlKyCMmvdeRFkYcka4JEnIGkFZAyzJ4CjRgV+V1jk3XCH6pv1RE7hLvsDweK4UTP3s+reI
90yZ2GCLMzXA/sz6YcXiT0uwlvvueovsU7YvDx+qA51YIBDi9m5xuM6kbpl2I05jKDO5sCp+fnzZ
7pxsEoE0Bu403EdwVeq89KCuyPy0fF6iwvaFeT6Q1zErweUw5at8IzHONnRbgc3KmfNKqNACVoPh
CJUgUZdcPxHFS0SvQvwweo+fupFZk5/6CwAUfDVMnCwgl5hY0TlOFzAJ4HOTLYCGqAcRPFB9ZMKL
9aWrYWjh07jEiR84UuHE/U5+b4Vm25trR14eL2F5g9jdt/6pDA3a6sYBFCHbaC0rnlq0jCkYMVDc
vSYLDmCJ28MOhUWnYGvg9u2+ELwXwq+nfX+UffVwvX1Js1BKt/krDq/SS88uAMB6sWalSCpLsT87
SC1JJhaW7jl0byirR+UJXibCvrER4VqU3zVBHXhiGSRGi17BmPwjwWvhlYemRMrp22BZvjrVqQGj
rEqaHeuMyxU/hV1kNnsUU5yaWWbgxNjIkyl/GsG4Rh+jYRsQKO6sRMjKHnYC+6sNuwHcMmwSvD0a
iinfw080kGIGDTAbFdsdmv6p9+K7GX2AiGiIQgBAR7XGKwzA6o2/D1lbJfk8Ux1CrClpzGDsbNaI
1OfwnjE9EgrAv6VyRgVXaKOs+YCwU0g006kHo0k4BvWdoe3iwlRwS0OGNQ5rsLB6psO0VmecyvwP
HiUDgzZIOeAKayo6fe4t6vtAAbDhMJeQYo7ejphLXpI7oxp/FkGpj9UnmFb8cXzg7MFL6clPJt+z
M5dg8kumNy5EDOzo0LCsYipKkU1ZCpVrBCKOqQ08sNPk4ZMrGFjJgzRa7Y89j3nMvE3uMd4zRpO3
/O9L+CVGTWIMZ5pmtyqfEHcTnt5p/pTeYKMVBWayZfqzktq3FZmHLoFnyYyXR4dcxB1M8imaHVzG
3pwJr8IJrNlc3CYvZEkbjNWzEjNkepZCVR63Hv8h4W1JK/BG5eS/oNT77SurRTpNoOMr+eVOqn/5
NkgL4qvwYw54mbF5J/Okt0tlRs4S82fxzIV5Df2Ir3YjaV8V8QqYp5CI6xYx0ppOkda8PUi7IuFd
QyxmMStwINSgKKhrLsFDxsiDrDxZB+TnY42DsfFttNhGM/vgaEWf1o2ZTv1vg9eOWE7IzHGltoY3
+4HAStESDwEt78hY33zILoctoCKM23faAd3aFBD4Q8GgPMuEGcckk6eL55Coc8abbpqhJca0C8cD
L0hqCcmTsq3hlJbQYwOwWTzm1NRxHbF/K4ivVAcYhHjnDG7tnF95SIluNdaArR79B0XgTknjRVdH
0QtRoTJqiYVrON2wIGIxKKxcJxHQxpPmcd0nBAHNJoCuwEGjm2gG8s4klG2Y+HXCUKCU+XfgTyUM
huA8VgDyTJUVT3v0y8HCs0Q0MCciyGU6axfyLpvrMPM5QP2sm3EvTu5ALSE/Fj8ovrl2nqHA2PJc
56kFaOIR9BRYhLtzaAMn0t7JPD0YWGrB97YuRp4E6tPuUsvk7uFfTlbpYKvRhnZ2HtWIKYnITshT
GiRxJ+8AbTeg0GQSWYYKjYGCe2qImwAoQ4n4Bdy80uJLadG6L86gMho45G8AU7/Q1wkBvrBuEooE
y69H6axMjPSOo4JhBVG84eKAtnK0r9G8C51EYh+a+XMKU0xk/5wTSE1sPk3Qhro8qOKRc1EM77Fy
G21cHg8Dnp1NHzAoE3EnFFuNMBZMX+QsFPAAYzyhZ45MMIFFKBZx/lGiSAPZCmDEPBsYo7mOGq4A
ELH8pVOJY2HUhHmE+bcmEPlMBmiK2Tf/TMBZCQHULe05Ls5CwY/JMvmVPnnL0boT2mPOkAywbGj+
bKCdQkW7ZqUmU9dMJsdKtlJIU3PqQ7STR6HcItPhiWePI+ybPQs717Bo3gDRjQkoBL/KIzLtnv6i
9y3BnfdI8LFGIYzleKMSAEs0RlDwGmXjCSvc/+TgLfksqYu1GTu1ithRrrxPZ/vqV5od/PwcNdAA
F+W71TE3zbEDN+swJLUJSPuOSTRWfAd8Wyy/Ydya8v5PfUZJFzoBpP9qcxKrctm7fz8qFx5p5HC5
PA3ogFZIi1sc+LDguQUSiJ/8NSY38MOCHCngDUgxZmg83TEoEO+5hY5vLBYhzrZF+LVNk40BET5F
d0LOEMJj7tlRKjAPmRa+8d0H16HYEhlRGVMFj800+Cu6TfyDuxlBt38WCFlmepDmPGcopElaGPXS
n95B8o5snApH/hgxQBj9YRBY9LFPIMJSl+FdfsXSswJPJIWq1ndjMQc/hIefI2PLmlfxVuP+rO3/
3aSJZNOsTMkXGVlYTXgFyytfqQCLOkkjCxBbYPIkEbfNZjLM6aIiABLR8RguA2X34QaaSpeaEYqN
i4AbDpYxHMvHfEOmAIUMNPRxKfmzBi8r5yWPVG1jIg5piqS3hN8JsSEQrDzm3RJilaJRn5drJFhR
KvSd1X+T68aXwbcKwDETl2hguZ5hLsyjf0bc5IWW+FnmwkEvnzVdlXuNpvdyo6NbrvAISqQoaL8G
7VC0BUuIgk1dcXJ0s4J8ZMXxEWFo7zhHo+SUGDCkyJHTixb/GSWZhGQ7YtBpFmVnm+Ya2oXLinvm
QwJLtawFFgYffXjCm0SMrBxcJ8OHsFyJP/Avh4qbSFG/muqUFMsKr/VnEWFEIUrOg0VgFm8WGuUH
groSckeVfkNho3rPulgosjHN6+fnUhdk3AEdofqephykHs9ez3w8eO+2+6s1Orr2vTwvSkyD8H3a
F6geRZQLktvDpQkKbE9omaWMSzWfaVRZrn/q2r0m7Hqy/tAnGwwissPllsm3gQREhdN3hW6ehJa4
XXuZFTy1ySkU7yhhfHy61SbXvlJ+cZL1QdVJhtpFM58fCvSIQomWEiKW7tjwOJaEuwyOYYvq5lNs
jeqDw4nxpHvmDeHdJL9xARhz8fE5Bi0ebPWuIjZqtnlurvECqdk2DCkO3GsTazjBh8gpx3OLnQfB
B2Ykwus+NHE2lJ6wUK4N+ugS97NOMy4ZjkR/4B9TyavgFGGa+Gwr7/gpeBleUqMzogF23RiTxejb
YCuawJalqoEd9VekDoZCk5K/IjEJVCAZ/ZTnliy3sIHV9/G5f55mvO2pV0xXOj3eHEj55yWLh3xC
rox81HxmOHEdYdbyryU47hxpXxJtiESorYEuCXTioThXyXInEo6MfWFVMPkR0A8G12Z7QbW5QSdU
GyTNMvlgKJhrY3AMxD14nZLda4IuEF/PMgIssKO3+l5Hp8pw43c5VNi6z327DK+fsYLnA9XLpY0V
yltzxbqs0RChkrJSlC23/EjQJOmGDz5NHPfjAoWeZIp9e1gZ0GPEKhxhYKF1s2r+LT0szCG97I8e
Fm4ukPFVDAsP3wRfp92IhAqFcxy6Ubrns/rYuXAapP2iUwPyZT/Ekuxq/x4JEn1cZyNcB2jLXKiW
U1qcFBRVdx3DJOkCOUy1NweNnJgAhmPRIGKJh5vtwa7ILWHDdX/05F7ITG18rv5a7bGd8sCemvlG
flUDyeV8XtMO8RxXIdH4+5jsoM8haBziNSq0tf9iy1muiCUznAKurJisH1K8qvqrYefbCXu+Ac2z
EYfNYsDlFaB+wDxTNMBx/tekQ5uXkzGUAc8uZJSTtUEBoAuk+u0rTupJs+yArNlHsshSgsyIK9V8
Vx3ZJck0JXlQapcTnapvvmkEXXy61XHSfDHquNP81JcLdSDHSXnX2q/Q7z/BlRMtcVKLzC5ygDHM
WgYWwzEAgwmtYKJvriXmlq78idur+9n2No9D+kzIuWNyG1C483TwHWZOuyyblRdOA/YskXmnJs+m
PQ1Az1pCj8QlYb7suaQlCd18vVSjmYs/QwbzajSrQPBLh2HHPoLgsmuhN/ASacwsLolKXyL59yH0
aAJmR5LP2iXdlf22d6cRcWUhXzpb+pHz7tdQo9FIb2vEk0xDANCAv0Kg4Per9C/mHzZQfRQdR87n
isrAZBH09lG/6XEExCqbPgkDPGnU+6H2VVqneK0Za9DcEHRgZkQI2D8K+ZRO92sQX4YBCYZ/K4+s
AdkYQD7FKGIwqrWqoc1kduZgHXxmEAt7ooviE04NCn5j3k13VtOA3B20c/7bsEjNq1UxdxBE0ao8
VmjSkBIc5evkpt4QkUa2vvApYVz/oaDVbOSCq4Up34vPtsgu4HTFL+EsH7INAHuqLeccV+5BI9zM
GQarPWir9MQjC9vML2Nq7Di/k7O78H9SWNFptfCUs/Sh3JpWNvRx9Ed9jYFRTr4RYLD3kbuWtzrE
xlRgbrrirN7H9phyUWFKJC0DyJwYKXGMOSCAeYVSYQ2jqLUEUWw/2rYTummPOK3v6Mm8UXwAYsJz
wOZtxEd3jidJyNdNcnAJsKD+QNgkmL5XXG48h+oF4laZrEHGyoIjxd+xZ5TiXZMJSOZ4EOcCv/F8
A5EOKsL7yfKdbild8n/FOwZUrR3xEMFHBFbtE3VpVvuQJ6t/lWhSxuo7Rnc0UM/AvaBk8b89ndVA
nZYqOHDbOPVClU0H6DYSp1aZO3JzJe5VlhQe4V8Dq29M38108qhLCrkNR3ZJik6urJwtuKQVzDG9
+aQ9hIDb4xcesx4E1Kim3c9cxQEhaSrPcYUMARiwyh1/vFbi2pwhXczPaN5r9aC6J92/tIITquzL
6tTMLY5DKoeFPSJzIAjPMhgS2OuJA9uVoDtTbDZXygnw2LdvIp809zt4+7E9YCojU5Mjk7KA2LKl
hhd4nvj7qPojD6UltHF9rnq0oQD8LcJYtC03IiO3nrUo7yJqbuMr+Mqs6lrVzO6ENUXxV50TAYuQ
eBmbe3O89a309Zmr5NRh3t8rNl+tys++soz5kS8UevNtxjPP29bv7sWGQqL59oI1C6k2Rn7zNMGE
ZHbs4GQzlvC8k0uHjeSKepLadWtqHNzJnOmwFE6kl80xaKBoFbCg3rlAdd8xmQ94GTMoeYr9uMFX
5NQ+fHXe3rWHO6I6YoJPaVNJ8PbTI6ePSN6R0Tk8JD/y3Jza8Rjh+tl5mEmIcgt+/GiczP/CdDFB
YICvANWe/HCtv+I+IXDI1pHfEUU1xRRThSe05CHfg4A68BXtcCTi+ugWTKoKI2lk7CxjXv4EOBKO
zYk1CHgBrHD4aymn54XCpVlNF2T0w3zPiXUK2zHbDJSOgYblI7XpPIY4Q/buRqt6zi9S/A47pwtu
YXtsTfKVjan/Te5AOEWz1V7Yhc1LE4Kj4MYGpxLI3fomxI+RjqbGqfY9mbAvfwXmu9V5yjkGpuHW
wE5hDyKkj4H5lfE45LzFlLiYVdjX7kjaKvXMfe+DXJHXJeHp51GZqMuz8EAAkaFF5BEhPytyHVBh
E5i4naUvzg+ytYlkDTgg1F3NEY5qqpljuis4y9FVcXKQLictgcb1k1vuhc+6fch8S6BqLw7R1qRY
27GABBFeE6QFJg9IOT/EZ0fcc1W2HNyTGfJcYd7W0yubpXE2Z/sO7xSiKWEzYJCPtrJqKeJUuTei
HWs3H/wb+vGFdLxFO2+3ygrkeUnvg7nnRYD/q6eX1EYCuxTPikxsw04wbdTh0RwHR0Xmg3GkjAFX
pj+ZiwAHaIQyqidnMYCQ5/36rMH4AaVoY+7Jl9H068BcSMJjZ+sFTge+5loAOXbibcwjl8JKLHqi
i+f1j8pAnjUHn7RaWI0OJwlpPmK+mkg/kvQVHwPBMmAEtXgXqvQd/SoEHsxWWM3/1LrgR/42In4r
p4FhFYhmC2gOFMnA3NjplQfNGP92ZBsodaVpmIUOrDDwIGaXh7/WKIwB6+fQRbXLs7nQsCXggv0t
enq36V9aFv5SL3aDsCM6JEbCMmcFP4MwsIRHv2o741KRgaPnNVkzLMVX8ite9UXVT50B6z7ju5A6
BJr25MQQJjyAkAQgKPEErllfjOk8v/npArQOCsZNbcK6RqCKQM4Yt9GdJICAh9H0roWwdDPsfNcs
XUojABI7zBmti0rf7uEKQxLaVgNbk/ebI9CfXGN/BhLYiU75RV2f/IMYi45i5Ayc8ahb+qM0uYsk
uhtr5cO3YNH0ipf5DAmp3B5Gfwa10o/p9OqVi2gTUE81kx+GMjUePCIdthkuLpG+RsTh3AwLOonx
atAHI863xgGZBR1GvT3M2C2GvYgRGFjGipb8O2eTJaQ1G8b41M0RxA7iRiuPyiZHgM9KzlU2gvQz
aGs6W0/o+5rPQTONKbFHCEvil4fnItrnmE15DsgtvtaFE/YrwWJSQqs0KtR4S5mpzybeTY5G4LB4
Cxb+73JLuo2GKJ/3z5m8JcuuT6F04tlX3z3DCCoKXOw9RhRGzRnPRIePjgGTaUJ1CKuNnYg20XGz
79WzSnOJ+9dqBxFX1jmWftHvCCPeQF1VJtvSDyF9yLQl7Yn9HQt7Uu8T5fypt4HxLN0FcOnH2uBT
Rnam/vbu6jPsNpMvSEJEmx8NncUIuLF7dDcBi5GTXKo9cqc2Wf2fUE+KzmzsBhhmhDM1S/5taOI8
/BYb7cjqgHVItzJQqnS3w4xoyRLhdMs4uQ+YfYljFmiXxt2AQu0ok8dm59Leq6FDQKuJMyf+LSbG
1gIvahmsxwOOT90pVs9WvDPiq1o3rdSjx41cENTo97Aq8TKbENo9mbf4fp89utCexB3/2JuvzPgV
o6eYqaj8+X84u+h30ZY6iKjiv00aK/qEk4UEgvhoMrz2P33yJSNLJPV9zNLKV02048wvQbw97pIM
+OwMedFDRUqU8nYrpbl8jEuTPWtt/1EXDTACOaPfQvsAvmVXQOaRX2uGHnQGdXyE9IyUK7ghCsGZ
2eFxlQlSG3VMGXmE3YMgrz24Gv5hBNMdZAsWAK5OjBHBTaH9YY2Z7jF+3/D4kIURzQwXzV+o4T7+
DuAGVYIfUNhXa3+Lh+hDrhijsvA2+JtJN2+f2gtLpMMXlceihVnsvU2r/cnxjM0yCZoH6A+/WbMM
9pV709qt/pmugIo50mk4s5c8YQ1SAX1FTJq3fRXz6CWvQ41tFALdfYjrSUlahJWOcuQaz9AI0HIb
IvQUpednLdAqyV1LNxTHLuwfcud/QSQqWviOMTfa5fQcfSnNo3Qf5kWYgIVSKzAbNsQzUBDBJAlY
xa7NWEMZHFO6ssB9GFLSRhqN0v2lzSEMH/qaVgV3q6i7AEd8jyuQtZuBj5GrhdCjIMsAu0L31y/a
8sxYq1CXirranIkWkLRgoBG0Kod4yjGhMt3GxoZLAhtAtJ/J6+J70jgmzvR+E9jhXF6UZ2mOgfWg
PjhE6n7FlS7MAgceDJZ2jtlLaOk9Q243Az19jba8fiwmISJv1I6Dh4HL34ghiHYoJ/huWu2ZiZu4
mfcheZWgp+lTJvVr0+K4idf5dzFKu2zKyO5KB0c//gDj9D9YdXwpwj+9JbuNLtu16D8M8ZV7fKyv
nkw1iZX84Bbnqrv0Au2xrG+XoeYUPSr+Of0WHvFfHXJofmbGKclWpYhvmPRnrHwrf3xr3u1PhG78
eq7IpBf+Bvhe8Cul5YLvZ3H3CHjKiz+f6XFrHvA1mFZ91zKAXyTrV56OSQV8q1xJNoCJBhTz0mvZ
bZKfshgjNVnZu+gv0YlfmExV39GSlc4oKchOx8b2Fw8Go4uO6nhnJvqsF1+QLb5/brbiT/zdCDf8
/Cyf2r4uBiJHHQPhRcEJDGwPFQrgDzyJ8Z0vOlWK71I8CeZNbX9dTqUxH3OGB1tYgm9EJ3wzyr/m
7lCef641o/CYVIwKJ9BXjGpBim/lnTdbpVlM4G5Xo08A6ONYibNPvQD7MKa682yRpc+KYyXjD7c6
cS45AvfpNiIqjfoMmsZ1fm37FsKoX0FyljV1ZXOmWpD99NVUlhnusjNYFiBcOGOl1fcuFag3licT
fnPuPUlE+Fth0HJQzv0qZBU4kY0uiT5LmjFBtBvsP8jLiUJ2SiTSkLUQrtoc9602Lc0Le5sq0C42
fZtLBQKUeXyn0cHXar++TubMCtizFr7bagsHZ4wwyb5u11JrGVMcaN6x6a7FDvGe7LQyPSvpd4jY
aSJhJvoQ4NhDWIA/VEvZ23XQ8WV1HNQjTqIMaj55VUboAGtl5FLH1ct4BZioEaZIbKFTGO9fn10D
hZQL9jHJV+I6FW4gbKWOUo1guT3LLesTvEw/5cwOrMg4+uq9gPb9qN/M1pSqX+sVdd0DisZ0b8Rv
YmhJ7MPI+ZProGj4L8k3OjXuIvHtsL6U84aPaaqlCHsUE4rglx5jd8EWmhJcFKnf1C5PM8wBMIHf
yr5ffSSH2ASKcym8ppOdIPoKDwRJAejbqIrCNhLfw2bmSXv1tg8wddyJD8B+KU74yFDBpIhp/kIn
uiNFA1tY8s/DQUAC+hS5cieMeSieQVyiS9lOeBKzNaMzdVbYvFjFaM/u1gvdkX1UTrN2WTQbcRMB
CaniOTBWozuGV3wx0bYu/7/5UMgi9B5lv0GdQjesFLyQzvaLGI46sbU/JEeQHN5aVW6lCuFPkIsz
gQYgVwHDbedI/gH/bLEGIYwAbUi86nxytPxrxeS7KKZz8y0BkCebQPvpMeQGF8LMF2m4ZsFnIAGJ
PHTmpusfHLCBcA0OTFkNUEj2wtxBFIlqt/0uptpKXxTpW3rHKWns5TLQf8PgqBL1TRvQd3kfgrUu
YFIgcuaryOYqWYgrdBG5cBf1BU00SAcIm5vHPx7/wUv56oncFq69SwHPFlmzR8Zg/ZPoL8hcNcRL
ySj9JiN/jqidaA3xR9K2arRzH6n81FmmfGpeli2eFjqEzD1puOmi0qf5Ium/aFLDyP39sRwVX0Bn
IrteDSeZmHAqEElGJD3wlt+MbA+dTpsBuWnDAg4BMOEwCXbDh9oYuj/i8oyf2zQXOoS2Xl1EUB9C
gDBSF1dt+Es0FtHJGS8ZKRUTxl6yLOqVzjtFF1w71tTFEwedMqYuGRNf676F/mToG3KkvCOCzc8W
9RSDocGt6BTQBP7sFrqLaNTOlIf2TVcUSRgQnns65IXmV7iFgDXl3nPgiAff7jwmI/GoICgpJkTU
6A9leCjHEq5mDzM56+8hMVbeCo0Sx0/tPZv8rcgPErZ4cN1pfejIsQLIi39rbJjcJJMb2soYwhKn
0WdTKGuDBWlyH7m7c6lRmQCUhCbVWAcxqbbuxmWAqEu6/LYMgaq60TkACZ8EzO06igifhp3UOMe/
0hxBLcZVJNRv/Q2US2mptqxOnE3Iis3m2hEZhlyBBYq/hXCx+xYK1tFNLe7iHaB3h28d8RBtLzaQ
M6r3buora/q81Z/0L0F+Y9pe4OD5Cui6IZhIcUa9LhZc/hzOmhiBXGoN0gKcWpickeIFKAASO2Bw
6j/bT782omvbn7klxuJiiim7eVCtYdVBzhqZv5yhJo13or4V+NiM38BDdU3IXSvtqm7JV0HNLA/I
79HT7BOSjYVzb3X5YUChbn5+EbibjCfRdVISwAuvSaxL9lsOvHU7WeeMzHJCm3eZepKz7yAAtmcP
puRWXkXFwi9skw9Z5bKP3yEtQunOT+CX70G/64Mfp26dKrM06afRnKJDjjH5TnAvkWxQ+XZNhAIM
lrCGa8HIDRYzSIQO/ILC4kUgNXIMUBoTn/HaVfqWjcs1SMGO5uxcufBswGAKIAYORzsCrDdhLJBe
ToPFB8C+mntIRrjRPg/c9/Jw7Lst7RLkpHdfibww+WCY/RL1CFFKWxu9Lxmu3vQol79C7dDCAOxm
Gw8MHMDV2Xf5Wctz2NzBQDHDpkqJFCQXZDzHJvVvxYVIZsJHd1+tvCqpdk6Vm4K4Rq6fEXlNc23M
/OsKlpFp601vITNe+ApQs4wR+AyuAwVXxVU/cCG1/jQmUG6WtXNRAMeE4pyePswR7GYo9EHPJjNg
V3wqd3wbbE8VPTRgusToQsxMsUXP5NgOKW4tjiLefvzU+YO2tEZ5oPOHgCrxzrS26tJm7LArJa3D
q1YfPMrz4PbrYa2UNLBF2HOLLRNdWS6on5seo59fzi00g9KhLdh239z+qaOBS0wFn1woVFkbHRve
KkqfI4s7gQghSn+OmGYIVr26//Sg+qSPztH1IhwiDgSWmaOfdZHFgGCF6E+5tbxlRAFkwEU4LRZN
bOFeWxv6VpIWcb6p6xW/M3ykZnP0vxE4aav4lLW293GSPSInNXfEbjM05xSwCQYmOcQB1dIrPbB8
5W+wgaVJINVdtPpWTdkGIwFGjoyvuaB6h5qYRHYCZeURLvVuRzIltvRo1aWOoK0RqGgD2DjRAnJ1
asJTLRxE1EcipEaTfMfD3bRpe8ZmLDg1ehV5w3Mg8IXd7SA8YwRjbbA1dMQexCjjm3mE0D2SU5Na
Ja86bS4ql4jx69p5jkJCEWXj7vCdom9GU0EASEWok6VEtvZSxYWrrMaWWjQVEyrCxrgnano+0Oib
yAF2GwBShztpJslkRyxUIbrTwqPtodgF8tdQnhX3EmFrRCGkbxi82prcPBLnnEngGP4ug3lgpuQy
pEN0QN+ziM1Rn1XSJcDHTSzfAnqyy51IQAQ2b+FvGccb4qHGx7F/CSY+yGmrYJ6YdaRWt+hVZt2a
oqe/kRSV/4xsKzTf5euDStE8l/qiWelkfktv+WL46yTlbheUhOjYRaBCUd2RN4rLl7cV/pJlXy7r
TVlsh+YnRPb5JfTzwPxRtZPqruL6WrxpRwL7MZfMXDJHJm3q0/gZHNDtKsdsw9/NixtTYo3DkfSQ
Y8uwPLGqqcNvHUx5oX6WRruO6xNE6AYOrctuKqwQsRrVRmLrQSmkTfVkjc+FgZu5DpP7jGv8Vkon
SXGqo0cZRcFHZryk/FBIDuDgRLQnZK7xD4FQojYpgq1L+NOY4sLjxQV+JtoYPdikg69SHqKOqt6t
52V57LxjIYij5AnLSk1zlL7uAIsD4gu6YUaRSBZtqslXkx/Q9dLqhY4TI52RYymC7jadruLx1kFR
WNBJfK5oDZ2WG5rRiHTwZxrtQy2iIfxtIZUmZM6QgMGYeg2z98RdpaS02O1XoxwnexGsv7GielZJ
y4nNZKZJK9V00mHPje17XwaJJDqK/VVtbl3vybifXbrm2ubblrksebMH9gIH5kGkulW65msf3lmw
PbQLdX4RX0I/M6NFKW+0lYukPfkuzZ9PPZpqkVgTidBNg3LBoB9Wz4w4mfIUqBtyeytxGZ7GViCa
6cV7mp61iS0g0hX3dUR83cPwdvwl62tLuP2Mb0LoTtBdrrklwifnbj7UwaaGh8V6jA+idPdIneJh
GXiOnjrV06ATlkhF5l3E4MU5hDDhUU52QsQ2OKJcfIyUrAgENU2I492mqs0KN4+RwF8Vcg2NXW+T
VkVX01SZK6LDnFopTskuz1pcMjGeMt+OvXm8LWbtfsgcov2hWWienCGoKxlMoBbT8G7iDBaIRrGM
eluSVspvY5S84U9DMD9KWZHGyE6dHyWCZhbo+5FHIOlIFzENi+hTbEZZtKkx1HzmJBThdaBYHPDj
Z6+XO5LKG2266i3gBvkeMKH/os3A+lqg92INNUL2iUW2jLtnyOPnD98aFYDdvVOOLlHudUQ50klj
IAD3WjbVpn+N0Q/REuloCt+D0KcW95+j8fhoPU7qdQ7B26F1I+UBUeNOKH/qatWgPy3mcn7p1ZPQ
EjpFzN5na0wSC7Zex3GPdszznmrDo9h7BMjVjgyYKHUDOtTZhjc6uBi9nZXLUnmTvCSwtH+QrOL5
IpiqFg8x9N6HVJUEQVJAyl8bs7obP15GYPulrp0QNX0nEsl6+IyHNET0WK4IOiQSUXaiL5DbLEe4
4j2V/NbcEp4RcL3i0munT7Rp0YflLrbFC3IxhcoKph3eHPMn/uyy6quUrQk7w6emmq678rwaOvg5
w7c93LoJhhgqwVZm/lcyNSjvGN1JiwzSYy2rGAPMbJ1z1UjPiOK4LyRzujELd8obdBQtK7AA/8GW
yGYhvvxR9DvqY9xu7b6Eo2vCS6KREEa1z6j8JfuCeR58YSx1G62+vHaQUOlNRQTEtwfYZ067Gyns
yUGPliOZWIKAWOh/wUgBvu75ybijTOYWDx7sl5wGK++ApIQXjaWPf7A51UvzDwcJsgveIX6Sz6W7
eYeS7Ct83ikl0BCzw7cbXwE60BXUiHvk/zg6rx3VsW0NP5El53AL2AaTQxHWjUUVVY444/T0/bml
o6Otpe7qVWDPOcYfh/cyMvBfzhsBecYSKkIp/2TExkpJEdnpTT5x5H+PJQ8NihUUZArLpgfqazJd
KcrxfSjoVV88uCJ4/vSIXzlhts03pGdnVx3XGLoSqjLtj4Gg6sAUynBSsBrzKVKby8+jnNONFU/6
QyQdtZaDihmfpKcQw/i2vopxWsk66uc6a1L59hiiMQkkaNw3yce16Iwm33Esf+IdmmtcA2/+O5M0
xfgW3L7YfTZtx13Dlsq/qEyK2+tAPCmQSFCt4itfoLBtrJ2R/fpgTVQJxPIRBVAZnnQSTW5Sxe3q
YCI2vjlb0MigqOahYDnpPsKCd0UAQe9tOf76kQFCPtXRr1YKuk9ixdAFGS4631anW/d3JP5jy2Rp
zW78OMZTKL9404SUlWxHuJ54p9N1LF/fq4AJcr/ZwGME7k2oUuokoG9RXM+j18wYtyCQd85enqfG
Nvm4gOuW0+NIEghnibmvmNBLc1koR1nYpruICGdeN6YHqg9lfskEm5y8aJ+M1RNLXpD2xUOYX1CQ
y3jKXfIPnrzd/AWLJyciuJixLNFS/8Q4J/lH6Q9Aj/eAEBPGvdR8S3PkOc11+tEZ7YhqcRS+ZtxF
5eLjJBcEy1aNSPTeCwwETk+tmUo4qe9Fq0ZyM+5NTPsyOT1w0Hb6DPj61A9zwRbBNEIDVQR1Tpf8
n/lTarhY+JQ5I9MboXLKg+uIB9+2kUnL6qkRtxpaCORFqkV6zqFHYjSTy0tguXZwoSPHhHv9Jynb
wmYOpgRtIUQ9Enue2wleKYRlJKD7xjYpHKPhVnFgcN78hadhcFBqsTMnJrqaGaetZQD0KVdGYZi8
1mVSoDGOKpgpEI5gtgNVLCwp/0bwOb0mFYVmA77FoHgoBGkU/CXb9AxhNQxrtP0hEzQ7NapZxUuS
jSTsmB13rJyv98XisQ07g/MJxZTEX61gAOIw0lw1/GKy+gQuPoBYvUypFcWfWR9pwm7dPhhWRb6O
Oah7O0NUMOEZnBZ+dxtIKOqKS9KvJxk3L3ZD6BeJif42FA4dSuaceOr8oTK/RNrLP2e0Nq6wHPEo
lPle5B+gJru9MggWLl4q/K14Fdt+iU+db4mR2z/JGEa5jCo7/UUTgf+EG7PtjqOQ2ssAriGjVIWP
yyPJAkF90ZOIvsm/FSLYZXCKrW8LLSDTeRi4NcGFWXpidZELC3hX3Jtou02GNngIfUsGBP5ubnX+
AWqDzGiJd8pAhTT/cP59S+K9W2NLtgIPc0smrMi21ITTVIt7tlTG7AVBPe/3cckvEhCtUPO2LGjB
GdQ7thcDdHfB3zQ0DsYwuU/y4U+0nA9Jlp89kBcjTLHGGZK63YzGaukwhRnMIBcxq8bQPe1wzEw8
4Jh10n0uLtYEv2RI1cspJ5nXVnwJwGLwqOZStmhnNNcNojxBIDPgD5enwAbk9MaChpDJIYSHTLTF
5jfiOsWIhY2IqCLBKU1XOmZA7IsChfpmerRO5YPj/W26Kq3RSFv0RUgptaPiNJjU4oRmkGijAs/S
zzbYinXDCVWH6N6mdz4X0KvQCjbyl/S9t/49Sl7Bv8HmNkoLbQUwAD/D9tvaltV6iGuxcbwRNjVE
SHK7Rac3r+mYHyJz1chHSfKY83x/RXVNvKhKsAmah27kblIwk1KCznuP1Gim6gI+L+awWamdbIWF
T+w/S7k/a+UPyiO9cRUXrMKNCEEbzjmhPXGMrEd7sXlYfx98fdxeJPSQ/RgdZDwRovltknQDNzIZ
yvbTASkeRiYMpX2qg4HiYcX4lqKDH3NyXrel4E3G6bdxinSKbKZBdYCJxWYxiDuxXgo57gOPG6SV
px+mTwLk3LfmXeNueq6gNltjFtaABMTLp3HBIM3iguJeVX6LzB2PZbfOmLWw7/koErlmMGGmS71C
0afZNbDosND+lOIwzfbguOZCQmILFMldbYq4H/5VbogRPH6vhWAlEzjqSPk5aUgnjec7e/h4Ncpv
znnS7OpFce3JNBitbhHSnkrPGj4dzs4ImSe+ndrpUa7WdxOYid0ybHajfinv6pledZTAgDPdhcu8
+CDymCp997h0tMJO1sUqouBnwT4Xwi1iOJjxx8Kp4n47GNXGBCRirtFDkLJt5zDz6rCGpN+TeOe+
+X4EJHRV/xWavFoHQF1GhzcW0B1QA7Y7tFgsR47crlP5US+66s55HV5t7R8LPspt1iqAzVmBFYw4
AWxN2mvyNAGiLour9GVS5rbpMBw5KHnGXX3u1jjb1NCxLkBAH298CdoP5VoRwLOwXEgHSiMQumjW
PsFQwOG87lnf6D1g7GOJIhrRkVcZ5uMNUuD3kWw5TL3+TaevmLKSKUz+geRoq7oxN9q2aZdANLSX
BGRIEjrFnr9gzM5ZVu6YUiyikwjK0L/1NQeo2LnqEr6oOSI3F13tKLgTfc4Cbzwiend/ntkORAMl
RROhSZ413HLdopgiSIz6IQGxfebWJSD+LsdqDkBAgqJDkl7mDGtsiR9qXnWXGsYQIBepzK/wKn4w
BYi4C6hz2K4o7pm1mzR7iMIhJBLDJrfkS0D4vZbXOEpVTMd7DpIG8HdqlUIIM8d3kfeLqUFl8YZf
1Oa9uG67yaoN+y/8+u1Vi91c34oi1xXJUWeFPD+N7qF8owjLDwASZr0O/9pADWF9DoCBTGjoklFQ
hmf7WNKv3F8bSDspG5yWGsAe5nfEOydzFGY448Mq9vzgOxjXOSKk4EGUlGWsBTCbzvqW6LjBJ6c7
9WXY8FiRkDJs2NUFXrMCsAqjElAm4hWF+5QxMkWXczXeKNi1i4xHp+E4HOgC6aylHqy1ZiOIrv4C
UqEXdl+BtnqavE0pqh4dwUXwjGQ4DOcVTslNT4wgiCxZepxL9WJY1AFCmTnbgmkBZMP+sOnxBbLK
5b+owxvwWubxXfr9S9Bje0Ay16A1mEcr1lhZfVFCE4LfZqsVK8F74/+Eb1RgxJYvMK+Luv0hBExr
+ArwtzocB6PifjjnoWF7YqByDtGGSnBykqTVeK12AbuYzrnwkVmei9+YwvKwj1dVAgEpbaurH/0T
WL4P7+iUMA0H/TmtT7iQQCWwrmrHYNgJ+YFWngTm2sGxwa+Fa+Q05p3bDk8kDf/Pg7TVsT1ORxcp
KsM2Er5HgWTkSRFOH+oH+V0VXsS0g513wuaqqEcy31KmD9X5wD4ZeHlSegSb7hTiMB+xzGPAISqp
Ak1RyFQyrT02pRy2i8mpSDhK8Cvzp8SqMGLzjtQWk1bpdPLL7w8JVNcsvWkn3L38gPi8r3/JTrSc
PaoHT5y3yJBnNPmwJ8co/QGuYK+x/qv/REQghTgj8CVudrjyqonmXTe0OkGQTulsN99/cWhKQAEh
ZyyLc80xyunOoV9iy0FAXpIsXKs/7/GQR1/hdzz5ONbcj8VIFBdB9Ishg574Erj2chh1bY6s1dhR
7CWoBHDPGlbkllsL6m2p6eREs0zD7vkNbCQcUjb8qPG6QWRIuiCSBYnpdy+aqDytU0gACU6muru8
0Z3zdRp805UjK6g5ps4DsGB9JfIx88ErwT0SnlWLN8RYanBGSe0xp5bNMmWbVrmSWSLZV+Vuh2gg
IrP7IiU7qyOrcwWSL3XbYGDiylb9lHhC1nQQ4IrgPxn+TdJhi6NUx7qo7wdjG6avNriFGd9l+ayN
rc9bUZwavcM0tOFHaqRkJmvM4nnyhUrDz+65+IM8TzLtnH2GIZqKb4FAA/lbItGVDo/hatY3BQ0o
Wb6qeexJGR/ldY6agJQnCC6EPGkPigcvHbbqrFOXPqNeSTaAzyaeEcQksDkHsaOW7qcFAErvvnlR
yJtVmj3E68AEz7+rITUYcEWA0ytPkdoA5okIopk+Gl36jvvHRCEg7gmkn3S4hHD0Y/kcg5VIhRkc
PHkqpIhYaHLC8WHiMVXrS98/CuozPjihz4LkqPzcDriWz0rGHZxDOwTFsiByTBpIYyJsTP1S+A0G
AF0FTXePFHzQniEpi8SJIifif+kB5hz5rqEk7sSNWKxEZFuIrTgCMu3CfM8uCEggKPAGDOrSj9ms
muaVWuuOOmXzN5KZH3uu1wMkwJQe+i8sUOE4wzmU9p3PC2vYIDt+Tu3Esf9FP2kNbmpMq6AXDUgd
zMMQ2UAP4gYoBfAC4DMdt6jrmWqvwQ8EpuDiLQSEJ2f9EoUuE1BYn7I/WCCYB3UjOhweeu2RrAam
RTyrI9BPlpFqa34axn2KQFN489xfqQBZwxs89m5Ofae/xlPthGWouASwoQOKxVUH7MOWS3Z0f8wI
eC6/RgICgpvPnTPAUKZ0BQTEwrKw1HWJ8J6L47eDj47EawpXc8HFRbabf/a5SDfqfSy+FRC4/JHZ
eCgUjPD6lhVzGWJG4CxGg2YS90bPNiquuS8nk2+8mRC/zwHpqFQufGg2XA+S7Gr+OQkYClYiIczo
RJa4vUF9LkkxyywEH60XvqdN3ljE0paABLO8JKhV+qd4B1ivEBcaGFTxbi3pudayBbiTGHx12tUy
Ay9UY7d/5uTJq9DH5oKHeDFeW53pkcAlpj7SXDpufcvlGvaRW7fvVUls8l9++FyaXHJwDyCXI6Tu
r8+/CyJP7SQg0pVmdAa5ef7Qk6ehE0ofrtepPR3ySNQ/kbpWkTXIHEQib/tKWCCgF1+pv4kxAivV
QVWIOpPNRUIoX32J2p5yApogwEJTJFwV4rChJDXoAv444zMEFHkDJ6IeyeOvwCQ3YTGOkBIT8lt3
d/5/E9zD7omT2q+WhnqXiD/sOCGa0HbNvcyff8Kv0sKvsgpD0rLZKpG99t8Y4dp82bavDA05/ows
PdacH/cOjn0m3UkYOGgo0xaOQ2HO/hODRi8UFhppiqZATaiM2wgJl3ItFdKUFj511PH357PKKidQ
No2/838MjMSfO58ueTDAsIqbRDYC2a6Za4jIAgu7j493pj+JKSrXlaah06X6lesu2wXke3REbNXH
XDnwAaQOVp6DxKw+flXv3fswFju5u4/ZGcTMR37DCxkrF2jhOc5rgDSRlaXHzWaVh/pzj95OkP5T
chT0jB+kAvJPAH/2smtZd0E4iy2ZDmQtoMY5RLy0Eu5RIMxYxzJDKB4h5sBceK6M4R+xNsDqU2ZA
r0JRLYvk9ka5zPGChg1/2bDvyIDJXw0kW0WwUUkPwTapCe/6Jq5fvhsuUNG7JfoOO3Wwa8PtO7Q7
+c+H4GFGZTtRZ2csL363Exsbd3u3IbgBVrL6oizNQq5I7j16C+AY3jkqg4juFa9wqL52bcia/evE
84hrFZfnTST2Ds3T0kfYHUyJr0LH0VLdpu7z8zVxhmWsncehAFHkhFwrqIE5Z2R0cBohW/TN1aTo
TvGUw3uLx9zEq4GnhbZu/Ri9Pd5t8mfeItjFM5KJiV6CS0JFHGILwuFSAlEL+5wtkdgk9kbrTh45
zqZ0jiQVcpiGtGolnBt5o5o7n1hAXoy9fyXOZiaxAPrS0UQ7h2IEpI9lhkme93gktd2D2hblS5U/
YhmFO1FxM7HiW4ZszDziqD+/0vDK/wVT0MfUkJKYa0m9jtURuVbJa0CaEFUopL01wt7EJ5Ab5KfI
hyzcpXidUsZps6RDsaN2BZX7BJeTy99ZKHAMNIcs05/rgKcdU3pLZC6bQVavRhxJzIoWEmjWJQVT
R81zD+TDaJwQ4UXr2Mkyf0sf1wWOoj34c4L9APpjj7MLc6Eh761dQxM4oakg+1SylF5JDNE/pV2H
eKzAjaqFYbmWivT1EFEOU5KGc5dg9aqpaFZ0serwKJoOClXBf1EjOER7s+HX63s79T5IrG71Z4Ub
yzxIRKAnXyyrJJc3/O9BmJGUdCL/BX8/HnInRE+P9xIESvpKrdCRa86nYFlNop12G/8K2Hlxl9ML
15IUCNdrUmlBkRDT/e610E9Y5AK60AlOxVXSbssapUkPbUUAobm5Tvd3s65RXVI1i5I6kgLadvaJ
03EnBaRvFUuB8CzSYDntq9n1lj98ZHvJrnUBNbvgm1AGtNc8CPo6uMRkRDCkbm9t+8xXvE8BAiF9
azCsFQg9450fP84BMdMUtUBDW+lPuWddCPVHFewJVGYSHH575MiuT45bpyxiyk+JjSJeZYJhmSk6
7YvrqOfrMMXdhCeT8gCwt36bXqjcEb2One1/t+PDT2kdcCymFSUKbFV3qTuocTbPKnPNMtRoFxSx
fyKKHZ4Ta0ZyQSz+84HygXaz8hdZZXMEQrkZ4aqKpXnQ7wiNFPKzQEvCeH1yGGxAoQYagSDjasc6
YiGVyjmxWeGSWkAv1hcq3v9Xwg6XPMRo8SmXzLX/8wrTv1BbS8lcG8+yXftrAwoUL03qvetlRY7M
4qdcRbXNAI47pcsdnPr8j4hvUpmHT5D+jhZSmqXYKsUbF/hw4T9AzIuF/EfnQ+TDQE9Z/Q4ymjHY
CZDI+BiOJHBSJb9TrDlsMxFPtfDIaXf7UnpXxOOdLSf0UgA2xglmZyBxN/F9xI8w3AYEf/XNL+Gs
yKqbMua/oRvlm8y3HL/KDzkbS44u8MdA7m1xSvpdl/53li6VwS6gGboF6ex04BikC2X/GD0+XkHq
LoN1QTNjia2/PAd85wVrepv9ZNbmAyBYGg2857c6EuiG/9np2y3Jw8O6G3986TvvXxWzviDP1cxw
O+ti0qigTtn08ncsADTxH1v4NU7+nA+smVMu9D/jZ3ReTqWIj1+1gA8lDM71m3VZrBSQfd/03qiU
CsWyIxH92VoOCcrJwBLqgFWAy9NSviuv6PRNoAib5liQfl4RgjEipl5J5COa+rUjWDoBoUqQZGnS
sgHErc2JR7GgTNRZRgSUxWM8TYvW5PfQ0KWSnGe8/LabYtc+PgPl7B2fBP0OK9dtJpkOXfaLDBgY
uHQJR6ItkXOn5LW1nx8+59nIJPgxl2TuBi+NAP1SOhTlVS+2JNFgTGILYm1e1G9HdHLte6iWmril
T7lgCuNQwqm/QsAWuL3NyA6jirKwdoCsiE0RsjNsLMre3Phn0QHGMdHJFDvv8HXx+fBk78tDJQOg
rtFL4CB536T5U+ZtkISz1P6L1+ULOBk90Ej3BQF+fkmDw7atuCIp3sFUlpAZHqeUf5V/vAxUszVX
uLIPbyaZ1pP1d6jXNUvK0OOnR3iGEh/+0S/ubf+kUFag3GEZkh87Ix148KfXq7+apE2cCOtJw21m
INPUMJy9dP3XV68m9emsHxMAUQTAMuA4PvNGzqvsT3NcwA+PYWi68tHQshlBLrL90qeDrBRMoUUr
oxp7docakXJf/ib+Kl57peEqn39iRT3zhHEzDnA1FcPK4qHJP2dYOUM98g+N3IQ+Sb+0v/NV6H9R
VbNYIb5kTUn4gTWEc4roM4AHPuiAh6P2IHkIdlyzfOfDH7Tckq32KFE46k6YIzmjwAYhOe2FCUl/
+eWDds70vzRTmwevpCXoKUFvBD1CZPVfJZKq5wkjEclTTgnAaaXildf/mHHJTI34nNOMHBvC2LHo
CQgD+Qib5/Tw1nHqFqex5hxeFSew//o69BRbsrRznkXh4Q1G0iq4gQFVPBT+hGTn5aKR9h7yLTo4
iYs3/j6kmpBA9uFLFwl0mp43lAfEMfNKmIQVZbvsNJ9+UDT3/LWgndN0UUJDCD1HOI/NQZG3EVVU
2pL5/835av0W5oFHUiao4C1UKGlcI1ymHsuWpl3YBzruRC497iB1jSrk3Jleo6518dZh9KSlKWCg
zm6W4jXva1hIlDMJMzAdnJ1Q7mV8ajALoppvloACWr+KNMr1dnG78fll0Em/94J5B8hr4t/uc5Pl
k5Q0AC8HicfbRGOJR0xflMhvN6PPS9osiQVDnlkgdkullt9zGzO0MsGYyibOFslPrtMLymO9ZPnG
4GSB+KPPXiSE5voA6cj7gBX9lC6T6CQyTwO9YutDG/ld+dMou85bNwngZ7UNz5jYzmpGJ/njmjxE
E0EYoBdroZPB5pWNGQItqIFnEPaknTQe86wL4JCIzYwzJ/Z3wcEAji4lBoAnpK/cr2mMwAGsKn9D
eSk79iADfkIq7Kho5zoFHh8dFz9qIO7m4SaJJAT5OSGoETKUP4+IAT2J5yAKgDoQ13m/FhHGoGxL
tJ+eapcSDTVbhmSdWzA568MA9KFAIgRPlVEV/qvlq44Gvug43D2omon9NYqfCA5Ue/+qtdfy4Y7+
zeRGBM0aMHFK5DMNyisjl4gINPXUEgzmExlNQAjocmzk66b6lt/wnDyh4c9oXGKJ7rhrg26/MIFz
HROgyqmpcModuSCECCRPhr3HDO1GMSpqyrzLc+qvK7x2QI9UmNFkM64MEMmH/BX8Ni2yi3pdaDQT
dnzlKsIdzG4I0mT5XwTJwNsviADw9hhuci5xmjAk34nMmxzRx3PEJleWyItx0cIdYQxbRO+nlv0o
W8Vw2mXoRMdx+LWGV0j1LgUNz2A1/PCVItQKfqN2j59IOGEBCL6E9xIZmsiH88H2TWEyBwufBhr+
TYupNOwWtdHvRj4AyTir1f7jv1Y99TKow5dSgcnEHl6IZZoC7qLWFkN+jAgl+zA3d1eFlCZQ+CCA
IifqSZfP7+S7exPvhU/YTomT6jcNPquZAQ9DYE9LZwQWg+ps0IG8NoWTwtWLGzR/JjmdWVQf8mrI
4MEod5rZO7hI2RalrmIeqbCj/5c6yIGEStoiSYvzVNmhk5DBmAdIq9Dt7VTWKN51GXYJFpO/G2LL
f8nvVNJ7E9qd2IP08lrd4U4HV1OXfezg3LZ6rvnhKg4eZaHsVbCMERlDwDgBxSsEWNliyEZaejUx
YBgXWgjQK7CZUdh+Dtk/42zPlGeBb0jnU6iRT1nBw+quBD4Jtr9QNXLUEFpO/mZ1gNAxbxEoCeC6
FV3C8WTpXsji5z8G9FwEB/SOTtjVAG48FboRLUbfg05WrU4+WndOrFOq/oOSAT7tOVgYcmFGyp9o
RZKeXxxNENgQ7eIU2LaQdE8nOQdOdgfuAuPz1k6Dxsfl3qDKxO6s5pdOekWGDfqPk92XOF04bvLF
GyVPGmyo7hxmAPu980ZjT9QHmjLxa5Dw5SyMFpDWK1eo4CTPRQH8LxE8RVwecppw/kbiehCQANx4
Qnk4IAdT5qgwrHPZnzPqVQzsTrzWEtsaLwv8BaIMtDwLEXcEsqZNEpKENgbHIaldsWBoDA9WwOQ9
j7iy8zcoOHabmmvQuOQ1bqD25W86zvF5tB39fq6TuvWeXMYMaNz4Mhoe+g5qyq6m/LfvSmfbY/TC
LxC3n/lI340T8mV/lQszsP0sxoWUO2H215Lt1iH0MTSGhIqi6HH1LpCpkHvErG8XTGU6OhEpQ07x
p+TX+BoRmhLqtDDMpzQePuMMFTGSLPbRipoY5DZNaqecWQN7m3ThfQw2ZmWPOPjziy8os0SgCbzC
MML827OMSCLHrk9pGQ6v3nD4LFIcuGVPjn12EDh1swhIiHGoikhvqyCxonEVoH3Wid/RWJDwVfUt
iYJAH3GZUJQGBIKCWrlF5b0XH5OTBjGaclBy0sL+aWlGwgnTW4+0bZyRkUVDC0hKbF6qZdHs8IRZ
ydb81OR/7t9G6g3KrWE6avx18BXFh083PwkRMrvu2Mpf4FfRF+Q/+poo/tGIrA7bv9okTQw7ob8A
1yiB7SmsVCNAeZTtI/iPtrWoGyQwKKEmkj8GdcGjYUobVuRSPjdTwXt0ICqmvyUua3UELezGOo15
rqQUTghL0kCt1OtUefIfTm+8NKCU77s6GSGZZ/Uv/na5eeVd83026hoanhl+OHQaNy9LXdiheoJr
+1LyO6kCVnUbAHPyZ4pBlWAKxRmSRQ1432vbRl6GwiKhTGWW/NIo2eqXONwSTboeINqRJ/RHtN23
+pCGBEFRIUDh9WL8rffas2PWuKZX7M1YNBfDPdTW1IflHL+8img7k1mLPmVrjdv35sE6PYtPsDYg
2aTQOTaS95ovk7F0/jGOJgc4tQo9jepfH0h5SyJ4zvmEsR3JmadiSkGXPDkbbzIKdH98WSZAX8vp
YDif7m5ZjLxVSGeAMmdmRiIove0cyxsItECd4wb1RH9VijVVDuqeZ5B6s8Zjt0Rfkp4gxNtxFTen
IfmHGKjwbczZtHjvOORwpd1lZS4YC0YKNsZzd2Y5H84kTFJyynirbfXOiytX2TbX/MMlMHVY8DoO
dkwhwfR+2agpSrpK59KRk4M7DiUGuUbcuGSRUUJJkNam4UTgL7tFvquzFGkYi+4+wlu7+6arhook
ixQe4O0RBTcngI1IQvkn8iEheYucctHDGKLoCmUPs5W5D5cwNfMJ31rK6l8wycFLfjdCtaQb+mqJ
+D162RekqUUEw6/en2MzeYlgHzmtH77ljAgbL3PyM68oEM0RXpM8CFv1l+BMyBaK0hMfKFp6m3pd
jq9x7peL+MlqF0+0bO9ZqhMIkOYsRjsqDICbCZIxlnD5eG8MyatrL6c9KF1CkeRnHVs4W8JWshWv
nA74HVdgyIQ5aeAjvr4NH77GMIbQgdKkwbER1oMqC7gUHP4R0i1tGGmUIFVvU5MSpmsrtqXrUG0h
b6gC4TES5uMXUtZSPAtvl1eymzJ8x3qPB4KobnUddpuQxZkuTHGW7znwvCL2KrhJjk8z+CCpkMBE
4ViBhpaVgMVgAenKnrsflqgNUCfo2kroV75/TCMvrE5QF1QVyLAgEZiTW+wkMtJ76nITA8lgujzE
OVvEXIGiQNQh5YT8OKQ9V+9roWxjaVXQ2/i2sfaTQrbHaIWbiyIq9S7Wd+jlSCMWjHRHzl/Urt2L
QiwVJ8KyzJbEn2RuscULGf5LOZeI+cb7IjuJOCWT1jE9V7P6bMUv/xaAxkXkB8dAQRIx+hlzUmUQ
h0yWVuDTAz3hzdKuBNJ4aOK/UdoGh5G5FO3C6YDcVdxUSJZ4XVYay4LP0E4UK2BjQl8lNjHyfJCX
0kFEUmJ1SXcPLlswFhSLYbKU/EN9J5VQ5sG19kY0nGqNIpofxVhYx/zePeBFZCppmQXJIPpBJpMD
0NVu+Fe/H9K7ou2DatZZicXqiZEAo8H/K6XKd1RGJwgxkmHRoMd/0j9N3k8+224eC+scOnhHrIuD
NDB5jNsGEwqnM6V/bPGw6lO+4SKABEjc5AdkSidlj6FTPb/ZAs/M1CzsygiDgeDckew6Ic3azds5
sNvF2pITSVeAgpAbEtap9aVPhRZPvH+QwTQ+xgrEJyTPWVzXD4akJnsRh3Bs7WZnfpfpZa4uyd9g
+yGTeF6mhGciw9HrO83P8iY7gn5Wx/o1gRUdxdp4mQ68d9ZRoqTn5N97+YggmERk4ErWUN6Iaktz
+pk+JOiblqQnwCOE0MRWGxf53zWqN1ys4GAN8g5cMEz8yW4CzPDmG9uhcmWTPFzA3pRRVt6SbEW3
Ti+vfbIjpFJzUijbYij5mcEMt3fZ/3WUs7+nGE0HIyHFZ26L5kvl9We31kBqdbfnbsCFndifni+u
szvuHLBdv/Ci0muJWEwhfKHAKMguTomGmXdFwPBH35sDkgR2J4hbM7PgnalPoJLsN4R0AjDgWvzc
eE31jGvSVRDp5P7xY+bz7L0L3vtKO4pkGmhfOT16224fHGLZ41OF6cPCVQKBGX+YK6OeK4zUU4cH
1ThqcFJoSGV3nKrgLpOwzumA6mNC9K5qTbIUpl8GK/LUIWsnbu/NZqzvBgS+SLvf/3IAglR3dJih
Mnoa8pGw2HQ3+E9kLdGkZLVWSHMwu4DkY7ZRfxXjrsmeaK7U8shzzO+KIGPYW/SjztJvGbFgdZuw
GNNu8Ii9Mlp1bHkv/ug/1dX6C6s5qDNBIvwFNNqCtZWGCgi8gx6HmHzoYUV4Uhx50U+34q5BrGPB
dRf1E8ALP50VeYUXvKpr+9cji+HrwT7w0yE0fzIysozX//hBH8o8g0W8Zh4+QHOB7Z5kOsIhhRUb
O56KebdZgr+3bxzw9AaREujVI74PWkowkSbNchLQ7pkGoLJR69Or4q/ho4prrdmgrtT24HL/rtEz
IsU21pyUBpymr1xjnZC4atvmf801eyJ8q/Lfik1cG8iCzrExYf1xkK6Ty965kA/5LwazkjCfWbPG
/4U+AryQv2/tTHKpu3GUPCbk9wsRHJFOtCax2bOny9E/40j4CzXLn2VHXk7gUNpVkxMMUsSZlyW4
jqwVNYtxb8yn6RkzjeX69wQjJU86GFQv2DiC4aCZl9thjrALWcKqxoXkmtZTJ5ACSINmLSxm+RPF
CmS0Ydkjc0fO+jtTplGBehoFUcZLfTBD+giqS+/Tz36Vb36f4ZD9YTtg/CfK+IMSbtP+UuVVn6O7
3kzoYQtPBh32VxQvkzccR+SXWNAD4sov7Z/8E1lfOTkSk0QnXCRfPFdky+UeR3h/vKWz4sR1y8TF
nTHi+T+XD2Ekhmmp0Q9JaUJHMuv0eCQbZKf6ObzGFHnQOGhjWK7t0vhKNpCdtr7O/qV8YisyRQ1K
G1w6XzD8sDpAwJJuGXb7vnQs4i6GJ+UNGp2GqULkHnZbNIrMzMW8ev8klYczGUci0fdL89POGwuc
8ov6LAp7+eDDheF1WHjKeZW7VAqiZ4te0SUT7PZPre8ISLs7kbja0d+nJ1SZK+XAt7qmuemANguY
SUqw1Nq4DCL/yXXCN9N4EXYakmv+TyimSTj/MjtaJr33LynD7Zqn+iTvkQWpYLjjElReA8bsweWn
QH4FNdwTJcLngi8O9yo1klLHxF8BPN25sXEckBKfEO2qf4fjiraGhm/6vSqWw4sIH+NYblCjowhZ
iSvzUhCl9mo88xw+OX7G7qt51heA5vEK4Q9/xPGyxgbRSQvQDpbDKauX4gZWfcy/lZvhq/+AlM39
V0muIdv7P0As449AEpxdRCZv+6/MNjz+UEGPOZylv/cFI96US+8iX4Oy5q4X/n3uoGwp07rOCkKC
XrTI1UMSQyDSDYWpdNEumxvl7V7mH7Vv5TtmFEWja0HVggcd/Mx0lVNu2D/p7GG5rc2bx5Hqte+F
sc0ghdYpXQVM1xHKzFN/lA9d7OqbHzyIHI/k3c/1h7qKVsDCeF5sadlqXCQkRTaY2yAhJFt/CfOM
Jr05W9ExoZ6DqAOsI4u3fyL+EtoXpXcHku/csBaIdIfbPPOL4ldwlR1Li2Gre/rKPY5EeU0H6C8O
eA8klE/ZfqM/UddcquOCxon3wqa+AOYIJq+360V1s7YEkjIvEiqJP2nNe/jZ88xs6h/NzttlNuO3
o8F+hfSQZAYpX9tcSGhgPVaiO0Q0eiqNFwf0xS26LYkzVBIsmLU3w9vp9sjhSEZxJ10Xf6EKv+0V
KG873IwOVf/wXRwZendkV8Anp8ZB6ZnQZ+PV+MMMxMJQIG9glP7VCWH9V6L6LtBH7aAx62ENqvy5
IHDDgP+TylsNwIpH+5mdRoMg2a88WJNeBa4dp6tKtFHs9HRG9jWizrvUH0cZAxCdbf6xYBWLh60e
kmrvOxXhaxsVMxQySqO+alB44l4Wnv9xdF69jVtrFP1FBNjLq8Si3mVLeiHssc0u9vrrsxjcADcI
khmPRJ7zlb3XZgRk/CsgsQwsC3LtElvX3AD+MVIAVRdGd9TzbwW7QfkaZ3QLHX9jX2ZDhBMfsZQP
VPH/YE3y+hmUSAOtyex9m8MRzrw3fkgoszt5yRoBNFjYJVZEkFze5BAuILsZzu0ake9a2GD1Ac9E
dI+y1hiFQqCgC7RDmSncKkg3FwU70kqAyrFYrUKsPP2qiFb0cpyB3Fxs0vbJhrEfIyQmDhXHBW0A
+It5CRauGMQiQQYBcxG3ZYPDyWvATmfYA2gLdwSiQwYg54CMLqRQ6po822b04Iko2oGSawhnbRvE
BjtF8UoSIOJsUpGB1ZvGd/d2rLMlevT5uo7HhokoNvCV/2TsJfNxKaUnMMTI5zqXN69WT2l8hnLH
fdi6euLmoVPe5F0d0WPvaCTj18ToFc6ncaUpQVgAAatsD43pEDHDrsP07R4h5DiBjsJ6usH3Hww/
BV+5tg6CnTQyvVQnJw7JqKBlkp0CI4jJxt7s/hRegepTSRAvi48yf5TqcWR3AZxPrTEjLYbXjqJw
XCdHMNDMC25swntUv1dUDoGwQwDY+k9gZLrmFXf5ux4/BO2kf2KO2HUsE2CNIjOVXUInZFjbExgT
ZIgRSxUeKDQf0wp2J/7cGXwwOxqCyJawvvKRSWDoF/GZOfrQ3XDBjDm+7DkfOY7WwY09mPjtE+7u
Dr8iDvIVYALVpYJDklaB9z5pSIR51U1upBH+8LKStrOMESs59wBuRZdJkhTsGReOoddckgfynn95
8ikj7zKW/fBSgjugwQyad7Csmw2myO5MaIMgbenC2LToSBA/eIYZUC853y1YAJvplz8F/U2KYX6p
O8zY5vr3WKW76OKrruG7+K3kaQeClr8fKVWRpWBpWqCzQjxY2V/x4gnDxuAHP5aMDUPlUv1jpgtY
GLERehUG/G+GT+segC+6l/Aop/bUsJfA1XqJkwPY0MEAAfxhdE5Njsw+DH/78JmGvxKWIywndzym
I3hO/RLycuY7GFj8mKRSk2Q6AP+1G2PNdVOjSrChzZq6zYEnfrKau/akdodOcdBXSjpH6an6BiVK
mcMj2FS/dcHw76hP26hZadqD9+MNShJS7bijayeRwjqOYNoIdG9OOdyfAa4m9w68JFv3JMA0XxYr
aJCFSwO/4BfioXqjXxh4Ef38nE7mnfuKigm9Tubyjo4bC7k12gJAsQbfAnat5XRiA14+3yy+Ohv1
gdQsc1bNCyIUVpzBSzA47Lb4Yb45xy1sAKaH9UXGXfnm/nXL4jBonD4QFSqnsOWDTnQBQ9AdxKAY
SwJoh2QRAeAkJwFFzQGYKa2VscNpFXzSo9TzzyDGV7EnrgixIEJrovMwxBhLFiwRBLfE0bi2vjoM
8Tkr1fI2ovrwN42xeqRr7Z8ZAqneZh+ydpZfA949A+AFtjJS62YbPY+I9b5LHT3qamS9TZhyIJGF
ctWewYg+eRn9YX0EQv3WaALcN5lmz461Bd8vEIxTRazJFcUTpaHvlZdXcBjGQ8C0hznxImxgBQP2
xPDA4Ar7E+bB13SkGObYjQ8kmei4h69d6nbjNQrPmrnuWbCbmKTsTlgZu8qOORWw3SSrys6oTAF7
6wwV9Xv1vk/CpUT0wTnpoCQSqTRcSPVK5/GZ8VCA/bI2Da7I80hNocAZoDVJ7e7J3IdcRGwRJMwT
CjrYDWrbJVqSylj3K/Qo5Scl/vhXf/l3MjpKh60od67pGQxZMSr+yZz76r/hQaAO2pQ3D6On8mt2
KIaIK13J3NWuwfaBzDYVgt8CVuefkS4Lhv6OdZQjGBIoKiHxHHoPk3nFswivlXKgp1NjqGjn+G39
oyjuVdxZbfHDVo1gRWIakiUggX/TTf+TSX3RXEmBmsFsDscl/b3rSzlcHycXb5IAyn5ymnnbEN14
XwxMBwwR8k0co1u3zbPOG7vcQ65zg2+IvAfCg9NHySCnBi/d/+a/2T550XAD6FIQE6LLQ2MgnrMv
6ZbB+/xB608KKCMjenImFmWwiABTe8zpmLo7yL7M5fgzoqX1UR042lYNyOLyVONhEgDfEmxW/aTY
Pm5SupPfnmQtYkzf+GywZPyyuuI4m9wO9RXPw8UM9m/y6nlaBZLfmM3bYwmpJtoJq4ANjBbeO4Z8
HcseXjMJNJgXbOp5xICafU79GHYvHlBlV99DVGN3pL/P2tqwEyIbbVVt/blCDpzYBgm7FpwcJd0p
2xTX1FZhEpNigZgGMFpwKi/lpWWxHyKLBfhix0+55Mb+CIhgOhj+nah27LyMcNNNPG7Dzqu/tEei
o51YBf4h+5LRv/7jbCZeAD/NQhEY+O2VI68jmg+GA4v2L/9AEvhe65vs0CdrdA3E6Fj/RJV01yWQ
a4sx40bkEzzpXpEfBzdlQuTM6TKYYRact+TXc0PDdWv4jv39gN57qfLKqB6gepz9qscL4yija/2L
mTAUuO9hSP+bHsEXWxQNztiyY7DEL/WIGEITy+EEB+PYYAUWXnMtMPAva9+EXhDGwVXabysh2WQq
7tQidURsshi5onhZ9v8KUqlKcC/vElG16UTqY4gj+HHvj0gBIIfOnbWGy+xIpsWuW+hF55xzJjXf
S43j029/gmEexdXbEhNxLDCozTdaAqReWWe8Pm8Pb/vRdNloI6QXtwoDmZmpdrQQ4jxZBCYT4M59
bbgNH22E7jL8lB7ZQaq9osNKAIPnEgIWCZFs/5CvbCkAD9d1e0JNUI6r4KqCkGHMciFhHWGioUAs
PXD618YVrFv4UyuriRIMX2i/onhXhAUzd87X+HsCJKp+wZ6AnScQYM0CmlfbcoUfba2Pq2Y61bjx
q2UaO/J7laVn4QZtOyITk50SoRn5iovYJnmlQGe2kikBJ62gKfMUwufIWNSl+2jgJrvrAdBB7ZSM
/0phS7Z7wA+8EAR07bjctlqM09Vpr2ATbc5ySlzAjTCx+Xs/WpMbGYaOwRf7wwo6j3aQbDCu3IOO
u3+ZPkm7Edplmu+BUtXtTiJaLD+QgKifQy5dOghpw7cvKHMl9uOPyJEhqrD/oCu9ydNixNH/7yfm
R2AeQmIpXscFdr3BTrk16Q0QTBX/mmBTklV/jjuHn4tPkHk041euh76C/Y4uhfuUwMW/K0XsZ8mq
mVN6pCb3QgCesyJqAcjyvWGqd646Lk4vIxMXal3sSUfxjOcHHan1I6yaXRTt9TMRjhRt3UqudiqR
XABA/hoohpcYWQ9xpKg3tJvpqK0b38m1NNGHepmLL+HAmwM3bS1TlWOhBAyDwB9vyb4iA5W10yFi
MbCwi50MO2Nt3Hgx7oZxosgvLXuKGYt7/WLLjxP+cFD2sstniqYGj91yyt0JFvZfcxvh2gIXviKr
RBhC6rQ7eOC1lFNhcwhU/6YeKnu4Q3ksoiVtcBJ4wUXD2tdfCLxAZSp7In3aU2XqIvG5IyOqyLtc
9SYe4VePeBDlysOQuG1stG6jy+o4VR0/Wo3xuWEvagdoCbQIjKjbn9vSwfj5fhjGWj4D4mQNhexM
IY3g3Iq3wLDfApKCRaNhHLymwhngKabNIXAwbh9r2J3VtdM+rZPMhiHmhJHNLYcNgQ7jYjtIbgOw
ie1GRlpPg/Ig3ySfY+YIbDV4IgtrzVGZ+GxtOOUX2LlxPPd4iiB/OP4LzfK1QwMdFZ90CiHeLmc6
cWJ0gQ1AnBA5S3Q7xpcsbReGD7ADhzk7Q3ZN++rRMxE88hmmlK+LbA+5BTIqp6Xa3vk9KzhLS7X/
HhlzrHUsdy9FQj2y4B9wHCbRWhu2MSwxPNzkvTbki3gGacqoy+BkMNClcEjanToyKKFCnFbUfPwj
tkfmgiybuy5tqJX2U+Qpa5bGwaKcbOsp7zFit9s2cqAWHoYjWWgWN+7cYGCwSwFQfY0jql+kEGhD
XOVfex73FTSbNeJw1hn40SkydlS4AN6kbQlldqP3ty7bS5TPkV2cML31xQmunL/P8gOq+gp8ytU/
8eIbbyjKzNttTbwE1pawLNgSDbL2YKv/ysmhYqR9i7sHcnox/rHIt5T3lsxYgZ1iRvWiPFqgT9jd
AhvtOfYnqJ9/IB6H7zi5cRcpW53cqhkfuYZC59NwyrM+HKEED/Vbcyo8miMrVSAYZWwr00GblynN
o0UPmMygP5DLFgQFLPaA74mF4pt945wLKXflxjiIf++u9noee+HU+SaxE8bKAgWb+mAL+cnUXw77
UnAynmINKP8sXN91sQDVvWMlVvJssWcBrUrabl4cQiBkpQT64N3YcXWLDqx3qlXCvxO1CGDw9IuZ
F0dMdfx9ZVtXOiWj+2xFr8E3UEUvcx+Je9lMVvMbgkixn0qnk/4SHrap4MhJf0fQkDwQyotHZpKv
wXSZQtRJEtOFDVKSlLxYWKWnt8CWUNzmVJzGcLIM/Eugbprgx0+IoMFtIaCqqq6RoDgiiDAK6Y+s
C3a1XtjwXY3u3PVEke2mZ9gx2iHnNdi0nJV995Mpa1H8ksQPpLwsZlAuA33j42JQ7W/MzEMnI6NN
fJ/Sxmug7wTdIdXlNdnFNmrBtfV28Xd0Mj+FEl9rJbJTOqdMNF2xdHNUM6J5jQDIhdCGpL83X6yK
higyG1zPsq3x8pRUUJvsNX+5b5OEkhnpuiC+tvkNjHMMlJceZymhdAGphkZiOlXNxbBOrI1VeQkY
HuKTWZIcAIPBqQabgWjmUiF0jMDgIeSacCLIwd+ncNU6BJPMD00vyq45ApsWysoprFYm21nZycP1
oN6nEjdi167TkWoWXUTjTu9bbz0mlaeZ0ZKOnEBu39epB36oo/zzUWJV+W7g/a3xkRRkOmA8UZpN
3nfbiKXJ3H6jhwsp86VEQvQGrLyY8BNStFqm8659rw32nOLrIL0OzbhUteQvo/XJE44UdDeylLgB
Khz9LGJUrqU5MbvhoQtQHApXwQ//3uXZaAbXLGdrKjQVGS8dY+ZYRd1KLMf7aQGgw2n0NlZ1G7mm
+OZp8cnl0xaSXn4IsryOqs5OH3Eaulny1+XnyviyguAkgL/KzJh5Vo7crud1JiAICSh8FsE6mAqL
VxXlrQ7P4jj9Pzh+aD4byXbvazI8bC/Clnqz2qfFVDU5A95loqJ8phKKpByzHZGjqUQ1Y5j2oNGp
Z0RrEB2dkZWTr1We2lya5QSfxE7KDJfTYVN/M2zwVRrO3CbTIt3/MV4zzgl6m/dOBgNovjfMr0Bv
CsFPyt1C2ClWN6F6RNwedJeWsBGO41+iP2YX9YiOH6BVQ9QQdXjNx57BCDSFXUEw2lDAjkt/jeoo
IbeITn3wDPexiINSXgWqGwUAjWiqdBksN5gUtXc7VJTaTVkbb3eKv3NubFNgk0UKskSgV/ShUc8O
UMd0hpsdKa7vZNwU00PjAhNgO/DaEIbGxRvu2UAjdmHnOgi/ZZJ4haItNDGCT7eIiPeKP3rR4ncO
WSI94a6pMFaITLEFEkJFjfQZ+aofivxL05ZCf9az9XBEdAc0mzujR8ugntrhX6/x23wonYi96BEi
0JHUQw2Yvr6G7JI6xpMmkyMl2AgtmUEC9Pj4ICbw67NZgIb1iIRiySlm8C6dcx/iDzUd6t03RPXu
fan7D71EHVAiM1JDjywIopATE3k4s0DcTDrlbHouk57L2w5Im8/OBkJd9Fr044xk33eDvl87ELlB
fPFM2M93ISdN9wvN3o3Y7I5IpWyUO3C86Sd9rm6Bv9s25LC/d7p+HpTP+G5qmPZwM4ZPpV9n730+
/kCrwCsiymtwzoaxQ28i65tqX3IxGycxgffA3UvsFg8PCjkaH/Qd57lTRtXtpo8EVYK+7nDwM5Jl
5wI2l1TqMwUcFFj4wZ/GmonI1O152dDabwMX7oqyl04d9/xhOjFpmEiDkajfqcMbk5W8ssrgDzHm
yc6q5ESZF9IIduNBGSmawFczJcRZj0RnIkHBboKVdUONGzCwCWl5Jj4Ajm/QeEB5SzhFyC9R34H8
xT6vRbuYuTMpFN2H4MaIbdAayDuRP5OJr/Bj7Fz0vHuR0UG4Lv61yb4yPozIMaTf9zxfVGAxg15X
x2NIicBpWtEqMagrDoGxNeZ5UHtJypMITyr32snz398ixAsSodaUWtjuei7AcD9DRq2RQRP/Bbpw
GLhD5nKFN6KNY43LCsHNdA2AEk/1qoDjoDB1RidDEd0tkkOKDhrhN9yXkbqMQUMbDGSnsTRMQcMz
orOI/9xS+AlHwj4pgIXG0yZWl4+hxWihr5DBDy8pIjOITYj8pyK3CVDZmBI7CgY+rp+NLMWgSSMN
JiVQZKCWBKFXPSpyderKndAd1/lB7O5ps8kMVhjMrgnBE/nkVY7ZpIY2QClISo+FyrjW8KXJCJlY
mzGAsXRM4puwRhJ0KH78jRR+68D9KCCRYODN1HF5GnBqhm0FxbKq2bmzX5dU8preP515D31kbOgL
ROswTNRhm5yHCs1y/Vlcx2TLuKR8NNAj3ZSMLaoWoMTQHoLV1P8I79pNeQ/9tvQCghtCVsgc4gw0
eID2rOv7j3SmwranFO33Fitha+264NWR+yMOqJOWmjlHOTP3DQ7mJr8YM1JIuGLPYlXegumIeBuR
Tom8FvAHTwZTZFW9mYMdIMe6qOgK3jLICy7kFXMsufmn3rtjJX9beEbUs6B7TECQKUhbReRh2cYI
UBtyr6oFqxSFkWhMAD20C67kRrw08bEzOD1VkJDg2KDWjv/QVPMCWTvpWxG/o98Mvqej3qZsy581
4ah8f6GhJq+rkDEPsw1geoaoJ4Vf+iGHazVtGZ/eJm2dGSIGn6UAPAJSiKhe0aqx1wpqarTkR+4d
5MRGjXznVsSrRHWs+DNHFQn1khrFnxYhHgcEU7ozEzEC2vpiRujH+qrl1N0MhKi2zIO5710N5cTk
aZqXI8LsAJlUjl4epHYTFhguL4WwiZUPeX6JO1wEXO5aS0cn3XQQEmWTe8144nACQz8hM/FZWquX
XLr7xSerDCMdKO1Q7QucuDVGbes3DO/6+xDL4IBfb/M7Lz9qdFj+/KXlv4psh1BN290MqBr2TLgU
5HsJto3EIzGa1beBhN3aofWbhKeWLCVEf29w6fTt57cbMSjCv1LxDTbGS2i26eDWKessRgyyZyi7
gQHmHHGF0LzoXFNBu0sj/aGHf2XqWdOvn2xTC2L/gVeONMGqfprGKe4YJPY4VigMjvpw1ra1vA6Q
13W23B4N+T7AxzB/GTU4NBY8MtNadUZppew48kxlm5971DVKvOzvRXd4m68GxIVu87GUBx2hz44R
mvQahaveXWowKUOCPxMHDpb4l8HOAVRrupIlj/Dqt41kmYU2GlZzgWEPHWDGYi+vwXzfM8ULQuwb
BBZ46maciHyV5gVC9vascVsOdwvg9YYJJp4D9y0e6L6Y1TLOM3lJ8Ez4R125KQxvudqOKjQnZbq+
q5u8dBvo6dKed441mvRpwE1Z0pn+YTiuo70a7vXx3tb/Cotl00am6xwSgxyoTYCq9c8wvkmGjoTT
8M9AYQJjFMQhMlcU4Cqz0bsa4Mi+RAco0taCrVvUXEgj6xo2eAzYPgzpJLcXbBp8lqG86xltzQdx
gffARNe89VGRm5BvEeiwUXGtemNwzoKdeDsZAihWo+XkCPU60W1Kn8K3FTv1F82RaAF1vsAvL/9M
tOWqXnVHRn8OCCRwn9v0eMH0bDi5tdOglRlbJd0FNNFOTIoH9xd3w9j8wxAuphus1wXG1PIiZO6g
SnaKaxf+P5rubRPaWfkT3hKfho0GNhCu7HwUWGZ7Co85icS9ceGM2tUPzyERYh8hncGK8aQ6vQa0
HD3wRZpkLz8PbOMc+tYdB5uAUClclh8qg9vHnooN6/lAVhaa3ZwO8NgiglP+fLpHqX6oLNMG7Lpd
swGC5ERISIqWkFCa/yX9ezMd6GAFjle/ckVcavAZkVLN346CcweTBQGgSfvslSuCHBP5AtssNPt5
f6u0Y0zqCwOhrZxjsq+uFociu727tksZ0HIbFdZSsdb1KEJmcarKeavfhX9GcrcS5IXwaC+GuJDQ
1bTzURtgfkKCfM4c6nFpceQyxNcnMrRvN7wqwa0DHHVFdufg+CEiuWFGucJFVCyFz94bP8A+yHZ8
Uv8Yd5dVAmTsjy+4IAuO54H/ZdpZWJCktOazjxpXiL7KQ6LdsvAh+d8yWm0qBJ8vmfKBrFdztR3K
Z2A+tBmaMlp2scZRFK/hvzsiW7M105qhXrH9U5cDzT8DjXLF4mJgapPpqMDxJ57UtyfTip106k9c
1PZ04/BUsSojb5LbRVMdUwWrNcObnSly/CYzH3lbrXHtc0vxI6NGozseF9xQbmItDWOFi6lHBJZt
WGxM1V5o1gS+LHjPQ0RHD+JshcOLpzJXPHAe7+Q+3HCrla/2wvDo0fCLXoAFH/E9BhD6zHVu2qxt
6ThSa0Xk5Q6uwSMNv3gYO+GeDXdzvL9v9UcqYElgmMlz48PzhZtLV5e8KCPApgX5lsqk7CGrhQjo
sLtgO962k0M/X0Jqji+CwTBwX1lznGP8o1VnRu7vdkuGqqhsshW5Q8h3cPxcsWwlW8aV8UkA2iY7
3TE09uYXREWWaIViN8gHFhgZNdf/G2zeYOFaaL9lFcG3/6dlNA70+yPP9iMDijdJJ6MrbYbrvAOh
wzmmyKfBJzPXTlsiDrZj6ZLROPEsUhxp08GUn+Rvv3mgWd9Snfr1dxF4CbcTAokRpjhViOVR1tVg
T+t8g2oJiWSa7BhL9x8FIzbSirzXVk0+KwZGvuZWyl8YUCRMMGznXemA1kXRUKytWrB5dn9ggv1e
180uOSj6P1BkC3UeGPA7gnhQUGOW8CA11rFvR/dgIdQPP8k4RLfczRwCAUBvH8FbmBBSTRboKva/
KmK555GU7F+JFgd8dxg/tOSlcZaznjuHbk0EgvDRsiNdDbgeUfpJriWvCCwZKi/n3bc+qvTMdvs1
5pf/93vYwpJzce0yBuw0b9HG8NeqvB+xsTbRnG/ko9LDwSi+6okZK65JDGQPUBFits37xuNE6hA3
0a9Gyz49KSLIur++f1bWTWfuHdu9UzLc6S7VutM+DPHqi9iAT/k8Sdc+Qo3C6UqqhA7+pOFsY0hC
coD2PTU4Q11zo83HPDPrBZhECuAYXhGyHxrhC6oDRqdVsC1u/H8CT8S0lW1JTHjoiUsz3HTc9NaL
dDUVDaonjLy5eJ4887cBPGLnByyujKptDjO2jhW45R0lAzuppfXwN/oXQa3Es0pMRZ9Y3SUoUSvB
5Hzccw9P8LUb6KwKFe0yQIWVYNwWvt/dxuy+g+ajxtU8xy5/N+Yi2Ji5y4iUUoyR1DR9ststlYEq
yI4Zn6qs3PGM8RtPrqRf6sDF0pOpT7nbFScVcmwCL6MyfgC9SDzJum4CCGPX9nYKlEjWa757VioG
5FtDLEXYriltusyVjH8tX+FobPcv9nJ8aR6vc5188onPl57+y5mtsvEg8/Mt2pq2nmGY4k+rbt8o
TlJClQw3RCMSWAr7m7WCmNm4Doj2OIGJsWew4wSvAikG3gS7RxyGNVlYmjYC2LR3pRUUzlRmwHdu
U65mf02ZXk+QTpCZVtWGtIiqxafCeZtn6CmxmLs+IZmPfHrJBSEfR1++SYYBbeIYRPsByRQIKAGi
EcREpEpCddOh3BTHDo9PcJvU3fxAyUyAqH/H+ZsNmJWx/v04MiY1SnwboMNkunt6d1aRJncInKTt
+DE/1Qz9M7qCv0EiMCTsl8S7ZGGx1ZCu3c34s0peFvsY5joZ5B62QKxoI+KlcNnkh16gVMcUXj4L
xI3JS51g2S7iH/0vI65ouuro2fXk1ycQ59kIZ8py8WvidQnSyg7yK4Ms3aDI5T8JIK+30KvvjbnO
YpJmGa1JBvhtWM1swb6SMxPqkimtdfB/4m+smTFKLqhQBEW/yT/8VzGTNLK1/tM33UJS9rx8VYF5
cjV0P4l/wX+rJI9RAEsHO3/bK3OUIEoZbS+VVz0id3Pp+5eRGJmI9oSZjL6ZyPNr7XzcYJrtONKZ
4ijc22mK6vwVvKSUHLfeoeaeMD0XdnKmvGDwLJf3jncqGZ6kCs//CTU/wB3jpCOXIUs6qu12RoZp
H/wDko91fN4yqZQ4H5BnZHdxfra15qoT35XI+7a7RCuZS5mVs+tHSzHx2PAujzcFTDpO8yX3NJVo
lnxCzw+v5hcHdxhsG9lmUgqW/P5+hKeWbCg729MiRG/7pUANWWSIgP5Mfau4D/ZZIjZuju8EJsHk
UnVxmtPDsQQhHgKhKOwL9gMAz4kTX+pE68DboBdj6Hcu3FkBIBSbUsTcj5xpPYsTeJFYs01e0bLu
2jfcRAby5wqmn2l3GJHBedLVSJZbepwETyCsVvIMRKednnOC5B29TBh/WckuHTFUnONnS4rwJQmJ
JME4zXyjhbb3yt62Od26Nc0CT3wDj8Lc+PJe6t0oXHcUIYwEiXuQDtyw/nSrJGIUPifiBpYdfXzw
kQEn1oelgo5SP5YeZ2aJtF5WtvEjmKW0NulE+0i/6gwssmYhkm4cIBDl/WNYrQZrEx6l8S/hwc0E
GveQ3+5anmEuDWeL0D5l9W5PAo472m8KUTB1nFc6l/66xW0U4CZZ8vJX1lpTJBrcnfxFJZHQEAKp
njBzQS8hl+RphTQUjvZ4Ex6QrEs2XPtoVVV7nQDabhO0u8Za7/fYgu1M2vv7hOnwg1OV3ZxLk1Cs
w59iIl/MjZu1Ton1Ztgk/g2g2IXTW0H3ak8taTjMQdFKb1L9Yho2ZVc8FxRt7oy/GkmL2cMSthRX
KGbeJT4ClBvs9AbRwtDidWhXEzxANNh/5ob7KBSvpriqy53iewH0kna+XNrxy8cJJBwmYjZql52w
5OGglMZtLu1Vw07wP49OotxCCmK2MJ9+A1yNru6DToTDrojQIW706p6lDkITsdzq72tanw3zOxGu
8rxVgY+b82uyyVY2Q3IJENiWt5YYQRnBOuUsUxYTFmPCuYukvD/GwI3cd7EW2muOGFmPHta05Zuv
oOpkhF3whDcGXr/yKKDemH/hmvs4Av9mhbQ5ZvutqzckOwyVwh9qW4vs2mW+kfUT0WstgsrENppV
AEtDV/j4l7G5iZLfMLBNwak/DEyZ6eckEp8FzBzlHukp2kanQwVm6SQklDxq2seQU32yYR729zG9
JgcKNUF1RImBNGenhs2PbpCxnU8RN3dO/pdlrNKE1F4WIlWpLFOL37+7dxMgTJSqzMbTawVGm46L
tDcJb6LkFsmua2SC/iA8koRHFp90Gp3wJ4xaCjb0Q8aDGsTHiG3kz7q/l9RmwryGGa6qVS9TQpcN
gjbi6EKTmAtOS7FH8ReIa/442TzeFRNkBBzoLCEF3CxUKsouKVHncbka0DoKGHjyjfWrGjLR7shH
hdYio/7Lf0vIWx2GyYqU1KHc6+9mN9Uq5nR2GwiJyU1KaiKc55Uwz70xMVgGs10uX8ID2Y/5XTBU
oqYsOtjYSJVrx5Irpwn40+NFQZ0syQydCDEaiPZ+w3C1uMjmWSN/bpboQvgV04tVKceND6TnL4Kd
BN/MwmaczGcdG28Vn0EQ3OZSyVxEXvRbUQ0kDnhmJKc6A7q1Sn3JYErTeeFDbwq+e79Yzq9135MM
QGHbXUzA9EzLqchYaCMfRibuxNUzkNYlAxL/M4lZ49hIhgh0S5gAwoTCxcqQpMjPpezJCCcL6cCw
LxvOvcp4dhH+k7sLE1CDVapL8lP6E4d22q85f3mxchpp3vkAOiK6CmNpfBoHdS2hFw5eA56Kemkk
l7Tblin5diSfKyxFj8UdXnKxlRlHj/cOhmLp8uzOCwoYoCg2CzYJkJFR1Xjae9+GD7F7iQQjz5BN
Eu6sdB3EdOqOFj2JDvZ5R4Cp1jbsZObPVDo9yonUAACg/8UGJoYlfI93TtqBcI2iq6neRkzpFhaM
tVGfk3LrY3s0fusRUtWpkU4KU0fEk+D60JeVTsHqvEe+wQ9UkAFQk5I04gPrYFZsmbFN0zYcDo21
Yqdt4qaVl1roVhYZJm1YLYOYGbQkiQb+SYzW31F9GicIk5zqqxJNjTZeOxpH4ViWp3a8B9IqGkBl
OXSTKk3dU2MAv+YQbWiYpHWGPMWfPNR9gpIgYwUcISIC34olfg6m9i+OZo6P9tuU9tUPV0nMOBh5
MBucVUHtpwn79guJUHmgYa8RwX+SRKZCaTkzUQsGW9QffuZMbizsmailT184AMaT/yrLqwuoHGxg
EGgx4ZA3qCMn14Cuh/9Qcxr1YxY08H4VcBIJNmXQ5A4uw1CKmZB1h6X8Bl9MmGmmmaVYE1R9BnSo
mZRH2XzPNfrSCC+Ufp3dflBWpSs++Xw/KCt4Egz28mERUE0OtNhvT82unbprea909ig9P+7Z/G3P
+vjFNVfSbRV8+dUtI+9g/vRulrYCbjLeDZSVOC1y6ScMXP1f/Uy81I4sR+B+03Zv44dekkYtW+kT
Xopjh+I3+jJJKpmWHJ/MuiTWOvzk5lbNPrP64yihhoEvvWiHaKWYK2YrRXCweNK+TZSnUomwh0Jx
HZ8YvzNiw/zONgUV0VoGZdkpxLIiveG7H7+KzNXFvUn2C3sQvvlhIFChXonBGaLtyd8M+p8voPp3
+KtkjMi5a/WhGwp7yucxCz57fTthzsV/Q/ltHGtI+MhOeJns8syR5hx9FHsXzAeztlIDkijSI4ig
8tc1XmE8I2TDtfPwRFwPMnyIRQNHmLMOP+5oweuTz/Ntz0RR+RkQ9kxIJtlwc1+Nw12qV3l5ktC0
5/UPzZdgfXe0BBJXZSkDI9gyW27Atm0tzlKfIJ9kzXX8YiAgINNP17woiBe2XA4qHraqXjOWZ+jJ
7JU/z4g5uLtzmBt8KNhd7z2yQPMqVxdRhmQVwObuX93gsnVNcb+rjlGtBvE0Y9PwYo7M4blgVtUy
3pBKPvVXGXg8rAui8n4J3ahC/lTY1cjcGmd7rpK7EWtr4xlBcmCtGjTQN0VW/D3Q5GNEvCZ2YLO6
Fr+4kFUd9hcP65ahes3bIn7KlDDH0jgKcb+rCTlnB+zVI9Z9l521gHFgehD1BYOIdBBcQ1xD2M9G
L9GOw/tiaMszDUljiwWDmyU+cP4a4XlvxEWNE/yF/PCVi5fsGJ8DpLAhu1b81SIJVsijRfVYBbxd
lzBckQu/SkjPXuqfw6uLzoDgk2arl582HIPf+nsgNfCPFo8KJN01Nqm1S0J4ay4xV1gnrHqL3z9x
+zNu79hGSizMv/+RdG7dqXLZFv1FtAYCCq9yR/FujHmhxSQbRK5y59dX56tTdWqnZSc7BmGtueYc
ow+ZWfGVXZgBjwFV3rrP5svYwhPB3tfQLu5dUH7bpICXbuc/BcGL//dlBT7e0xl2+wL/7a7uCFHA
AK4Qxi0zxqGc9aHcMxpGXC7QUSR2gZ9Ep3HFXBuHMlRyLlPF8YcOYHTBItIVloF4xo6AOXG/kIbg
xIA4PqTkd1JJKkGeYEq1PykYZKyi3ShPjorEAzQQjflHGPYTbp9hNRgIdiS9jfSTR93t/gs47WGy
3UYGv3roInlq1bmFRzUDxQXKI5kr/0p1N4qI7IcjDMNiOjHEY5Mv4Nhhv9yEHO3cGi8RKjXCQkTh
Lq785HVIhH8IOoZfvk1XdijEzz05oQr8c5MpP/3hMdmPG+xSDT7Bctv8sWAzLnk5iW/ogFukAz6X
K6PNZk6sdpTHcGVoyqFZwiwlO41AJup7Oy0ZY6eXF+cBck4QM6S7cPoTGbJ9Ufar9l7DjNGvIrxG
s7I03XJbCt0Ged9Q8L5vsjMvvXrdnz9Mx3b4MXfVoYC8SMqlemjhkD/n5KXXYbDweS9OSHmBF4yn
7MFD01yflbcikO2j/1GPKRldtP6wtAPy17MNKkY03wOR9B2/LLN/qgaIkuNHhpOCeCSqjX/qxBgg
MrTJznAFJFu0DQR6PH9QNT73Qw0kmh4TiRomkdWdo/wo5QW9hBXuVVqRKDw2rTy7dGplr3socrza
Jc+G1iWnLRYkn+qOd3Q1zAF9kYo+zRbeoHMMOAPAwpCxAQYYZka98p8FWLAw5dPcbpj+SxY5GhoR
saDgsBu0k/nkpEqNRkzFNwqIFVAkBviDoSX2CBXeIhuO87yJ8zj6meAaFm7Jrbg49cxGCb9hUkqT
afeadaoo1AZM8dLKP7H1fz0tWbOf5DStRmN1HElZ040Rrp7MYV+CVL7gHlH8he4V6bX4FbcxW9qF
hpBizsZSnT6jcGMgXNz5RfkxVFtkY6xKGznINzPJeibnQ0ZBBkj7Caz6GtZJTYB24b8R22J4+TdB
ym62WUMi4xwWD26oRR+mExkmtDbXi0eRWBepOSgNw7FTzmBBcQWWMah7rElPyYQRXWhONmNdELV5
S4goewHaJ9ouvHb99hXEFCn12u4OL8lfIcH4bH7ZhelAly40lfdwGrgRAC1WOLG7xOJwyTAiRu4I
6A4xxlp8bbXKmmlKkkV/kg1URr77JixnvTjJr63gc4Z9FHAKXiqyblLHzQjxPVFK05YIpir3JJZG
CCNzNAkulEE5RC8G5bhthQVdXJpyJdSUCdM04jyAQRzZ83+Tds1GwodM/ouYOn2SkSesZ/3uGzlY
Nu9vaUBZz5qEjDtHmi5+5Ppfi8cClRrF64qAdPDZnIhjVlj5trzyz3CYEFMUEUhtIFf6sfzTS+Bc
rBRObZ0wEqOnAv9XvLLb663X1QQul9cmWnF5g6QnuBZD45OSHJkVYOcOucBQbit2ibnVrM3/jaQR
JycWFpZHvKsiN0gkmE8aljQ8nuBvaui3KHtWiH8Z5yvTz9jyFoWXsb69UzA+9a1l2FrOhgA45dzN
LEFLP5weBKD0dLDATMyuL/rg03bRHTrMe3J/abu/d7JiUsg0RPzUpJmk5b9gqLIu6yX8MauFV4G6
sNJtnIsxVrky/RDDS0Kb5P36fUe3TPyArK5HXrUsjAUza/pqEe2Z9KJNDIV+NRHGhy2+Tq/wZ1E7
mf41UN9zM7yrbRLdRj6SIT4/8XIcW/W7gvHQJve8PIVvR3vtdX6QoG91uvzLdtM5ieiLS4uFLCEz
Y6GdpG47kAMg3rL3fcWolFYLKluYMDkzlZHqZgwfwsJ5EcSK7qJVP6Zu29HbCdmZQs4KwHBf/AEE
/db1Glkfe2E4ZqRANMRYdYe0xO3y+mHv0vDGqf+xO7IIlzUotPF1KVImpPXc70ucSIAnZheVRDbV
fbxpfJDQ6idv4glXSCMZgPdYfv7FyR9gyJJH/5nu2+EjIRmIt25cPFblFizyBLZBhmKiZEHGbbDK
Hy2FfAVQZBGhI4s6eEXHMN1rOKEAdHTVdmxuK3mToc+b/oVA69ih3yvQ5ekBbMaqB9fKpRAgAuVf
mQ27xVLc/Kvk47fTOG8HogrLtkN+L3r/0inMGUU+umTVs/DfIQc4oiveZs0+wdr2gr9YPMQbYqnl
TXRxVvNJ0S3/3sFigytRJKdnBuQzSfMTf+EuiDjhg/lrEG/nXws38fMvcfOy33+8Fh8NN3/DOd4u
nfyLrZaflljD3/KG0d6BP+wuH3yBk515Fa64wUPKZxT+f/7a/3/9gr+hkzUv+NQOKT+1dP7/96JL
bhA/UXRxuW5UZc2vSlQP38+fVjN//4tABNKqfaiObsy3FnbqQ59+8JWzjQUqMX0oOr6W9Nc5Kd+D
L9NhN3WgXOV8JbIR6vprx/VU3NTvcQ26FR8W9vsLD4XNvwePWrvxXjXHxpH4bjp49vwaUmt+DYXN
JIPP5nw8/HHRR5eWsMhbIHhvqrYbqbKSDxANJvQMCQLkhU2+O+GPxciOp91NSiN8SNelwO/eDbyX
77/E7ze6t/J0E4douaZpjhHdADjhXrsgwb4t/WU2hkquC3yR3E/9+RXn/vOzcTD10zFw+J/nT+73
5+ePZrdnrkFhL93O0W4dV3e+3h3XzkBWZrwd2gP8Oou5zE59OgPs6W8/PxZUhpy/gCmZ2g03iVPv
mVXzlWDCjYz7LTM5eXK2/6JI705cy/l6cLHOCCDsKzWlzQl5Db8W20a/l78TvKB2ZWt27MpW7IZ0
G2y2If1fv50+EjfmPys/ditP9aln+FKPP4hTFpz5089791152JVdBP/fGgWWm4MDI5zOYw6RWzk3
ShqUPAsjfzIdJ9cESEggIP7kWL/rXcGE7knOMRE8p4kiE1wBh05T/lC5uNUvn5x/NUf6a88lTH7e
EMKjXNrk/vC32HBZxA1XI/pJ/dznElp0m3gMX7C0FHfhQrqYvxj7A4Ijhrb76EfZzDdOwCeaoN4z
zuANVlzu5Opc7PlSnrr5Tx5pfwRKvIFnxIyLJYlb8x1guLLxamxe63/nxfq2G3xKd6I0+Y/J/P+P
u46H0uclNUEXwIRzO5Y+jgVKacLrOr4Dns+QsZHGP82fAOaTI6bG1/l5jo/lNdtzguKFksd4BsVk
voPXOTsnERayYs/DFaTHF1/SBPMrLQNxI24MpCLH1zk5ZkjFee9H57l/7rGR6weiFQuaOTTUztG+
5OvbjeDlwfMsHHQ8YZtzfi2D6Kx2FhFtq/UTlelB8DCd4qlJg34TnvRDXfr/WYTUw+qg7SKs0QVq
DxxGm2iP2v2gM8QL+EIOkIflTtupB/2QBPrhuPJWB1VAMKwiq3IQ+qM35d8NT9qp3WCiiq/JFVXM
raiNkO9CPgwn6oSkNrSKBye2DepTvl7b1agZsWnz4SniSM9tkwRYuIOQnyZs8aDJvAKVFzd7if77
bL15cXyU3TioN/IdVADfURNhNh8uES7zgt79WtjGwfyqPfBGaKO9dsNLPVSbJJh/CWj/RKGtqxuM
9hN6PIvUwf9+lIzqZcc+CdAjYC99Pe0k4HLw25rtenNOjBXeHrOBHgL2/cYpgyvd0qrwwxMnQCy9
1/BUs5VdtRMq11VuLE+YqNW7cMGtfmv/+3n9I7+y3Ql3yBkzK55ZzLWVjPHR3jgKzZdJh+K+Md1j
euV+3K28lLd2fksZcqJy5JWqhzTQPfAZfyVdRCzYe+EQ7efPue2Gd5h/ZJcH1dOO5ltFOMz3DIkK
ACfPUvk9M7NGDqtNj59YuUHbaug8L6h+PEgRcBjIvgHz4fD45Jlqc5Rr0XHG8OQFTrp1iqAsWpp5
9Cto9BsSmtX7gTFg3QLsS3gmOelFY2PGTxATCv2KR7v80he1KTFEyGJiMAdxrTIsfo4EVA4ao6XQ
kvseDKFiq+g+y+uo49Jv9uilxaVZEO0aKfdeuqTRBr8Rwz2NvD8bdPxL3j5/paWNna4Dy6Cy2MCE
dYh8q8xbkv41FLFIGnnY1wAC/UVpYbJG+GInx2ra9DgA1KB8f/douZWGgXLvSvXoNwylx/CSLhIs
7gpGzX0u6hYXHndm/77EJPxpginAdMvO6gd5SRmIUd59YlBXW2q/F8gveUpxzEGApXTLVVvtjnJK
PFyCmqGAOkEnPO0ae1RX61p1qLGNiG3erBAy0HTRCJGQ7PR5mHrnncwOvYrmtrzu3j9g2qpd+pm9
vAkbXGoK95p6EU4Ryb39/pkGg/6rtiU2ecYciTNKYEmgH3eg7Bhb0rNBZsBt2ZOcpjk1+tEGI9d7
0+p23lyH70X2FRNfYcdLhLtMBOUMTeiStQNCRgViWt5pHGZCl9UrJD6UlgkGYxrVsi8vjA/EeVUO
fKO50iNeffevK1HvBU0nUrewtCRXrJgl85EXKrUQvhPZmM2bPK59gUH7ynBETlwSZbIfIVYtRWHA
ikYw4xrJCGpXz2JNAORz1w8/3OK8ZaR6SFgVRX6jygunK+J9SbcAPaX1XlgRMX6vGWHgfSS6gIFt
Z/NLxb8w5p0uwMHAAi1umiWVpgVaJA1iB/kAngGj2OloAicTpWDvMu7fCP/ISsQeVJvc9uvRWyyd
+ItWD+WuXnxDK8EzywAJl97oLGmrDu1+wek8p2jGW9d7UPX6154g+7HbVTgyquU+v3I7Xeb6aiPa
XGCm+WdxL/xNx8XlJ03IscMqCaiKwPJ3uGPzZkFSvapEb2MrX8vcLDbRuXGmwcwtqs9bP1g8iQn9
TSBEDgkqnJoO6s+TcQjHhXXt9wQsGOkfVlmwjoyaANxBJUY4HsgUwB3QMhgUhFGiJ4H72R+WaPoC
5QBe9u1CDQOwSTED1eaIHQG63hXqdUdn067pOKwpyBaewLbysljupM7CkFFSjHFgYLDAZSYrktIW
CQevgY4FVe4VogLMQ1DMvOtr4BD2ewfhtNrO4cvUIud8M/ZGF8KFNJ9kh62REH2ixESats7/8Pdw
HZsCWz6lPxHmjwaNwnha1H/yYGcf+s/zH5ogSAmn7EQLDXUMhn0j/MoBIUbmiyBbdRN90K4X9oz9
OSpv6e/RUhFll4d4kjaRduR+wjlByxOrG4ad4YBr8hPoySW9K1da2Y9q36QeERI0aTjLLINSNWvx
xFrgvtBJvg5jigUG8K6JeG8J+5MFfLlae+NZvNFL+2rj/eZYrgkvA6AYxKfdsKv2RWkKK4vuraLy
nvFcFxZ093ZNQUNaC8jBLjpXGWffO9vrRnRmIoXmRblFcTj7VVEgHePNOdy9bhnhPXhszhx7rIOD
BWhxeW7ByF/EC+2L6u1TJkXk8C1sbtMGrlhJ7IZkvGB1kurrElDDuOvX747FPlcxodyzPWxg6Ik4
FgvKlCt3FObRucChFg4fak+mtsdxkbpnOW4L/Yh/WI+f6wUt5nfMWWPyhz5Y6DZZgt28cQV0o3oB
yLlHGfhHwYzNGK2B2gfc6C5v6bzhlg6ZMkzi7xL9N40HwMQyROw4HD1UlQykiWfMPkktuZx4iZxA
GVwZzyAKEiYbFM7zc1cbuVHSqzMzhxN3Cz8Sd/Gf8GivdWsKJ9Ua/oX20oRY3YEFMRa42rghkOw6
tWKBOsKWbv2qe/xCD/nQOILzKo+0biAJRtNt5dPQCmltIQaLkBx/3Al3IS3iT9w2H+QgLj+FF9xn
7JuTrf8b0208cYRG5TPHOIefc7UVwvYRN6eL5r1dvV6TjtJ9w5l1JJAR/gzPxqg1zpWzRbQQPIDS
VJ9ujb2vsmEUx0DpJ5O7i0DtXGFqK6w1OiNr8Uu9Q8GZqzyVDd4tA03Z1wCI19WD08hIShZ3JC0w
2VQ21aPBbPTcFf/+GyjgCY7/cPJjReJ4l5HbQRVMe5SDD53e0KT4uJaRx4OI0V0UnS721cSc9ylG
xpBIgDrR39lS/8F0itm2hDXxcVjFZpcp7k/NniKXVm6GFKw3KFLxabFqYMl6925W8oJ4rMqvPgtG
eT8y4kBp8hghLRhA0CR0N3SIaWT3a7GcE8aeP/LcHmzfW4YEtG8psKiiSPDOW2JEzOe5PNJM676A
GyFTJlZvaOyF7kbgCLmJSRtSPVrMBb/d0+bfBfiAKb5SvJDjTWf1rc1/W1pG3CC9QRkLQYelh8Y3
NiYWt/drrs671hy5Mmgg0G4mMwfheeaEgNdl051WTKQklNFrLDVh6cbE1MFY612KSCbtAH+Yk+BZ
13Q6bQT0QDido03RdC6W6/iSFOD0LKreJnEyyUokG6sUucdEs2pIomnSZRbvW7Uy0Q/DAPDhF7Qu
l7LQUCVZYfz/1z23fCluKYSKBwcC/oa75l3axBjMWF5bZEIvcf2M8MbtNns+aJFto85PkComM76X
KVGvOiyQCnocndY3UyDjeWPaT+A76jJQH4w4VzOMS0/gITEcshdoXB+sFMwUFk+bZZUFtXY5JSxu
XLJJI6cCkYWrahb93FdD+LIDvnVgCepoEXFOrsmrrnyGQOTMdxx7IG1zjKHKIg6HjTTRrCUObdzw
NOmXyZ6c4l7Ca2PlAa+17+y2s6uVP2Njx2228he5J97mJMk5KUv9TgZLen2kjUmlogIbBl7Y2SzC
+iFqd4CDcDmmoMncpGVVfFVOjvbCGaM7QxlcDsVe6oI3+Ot+zQwV9xU+EFjvXAocBeA3ELx3HjgH
lnQ+5nJLzT7MfVnGvWcyFUvYm3TCqHBuMjUxSmmDRxHWxwDFh1MTE/ti+478SEFVeWJH7TyOGx3k
ouaQkx7ZeRPbK9NAqBQU6FAuFha2VW667EfhHDr+NMW3SP2e6TxPgAbC9t8zvudUom9Oq/XsCuCz
8QuZOiTH+QiSloCh/ASPROVKM2p3HlcxGGv7f0rp0+OkQOa6aduVKKEGVb0cZS0sjIVVTr5ObDul
Sn5avm9P+arybzfdXe7uzQtNwVZJj+0yKOiJ5g+VU4fCeV3o76JIOHq3a8aLDGQMZFvsx/CoYGVw
vhM22uuCZ3lCNy1bReHVnS2lGxqddOxIM65rqkZGVahqgPYdO8KuU1Q9AeMiFirGSbiW39njCZOD
NIRL+V0z/NkqYEepjllca0QFjNCI9IpF65mD1dv0gplpxIZQwKE6RGUFZyToH692vXohUjmK4LjY
e9YAitX3gRNmwdwnxAiT2PqdZinrB0ducFWycnt1u7dAWogb6nyJW6f7+JrDQHLEJ8p8MwfrzpaV
uUCsWXMpUiq/aU+N6A4pHtR1/7RZeucDIm6oZA8a/URM+jD37ljiNZsSi84YrGy0KwvwTCa9RjjD
hLeJr/1ToRaEhmfCBGB9pxZxEvhpeHopP3tTB2VJoq2KkxPvMLTeU0V/je4szo/7ewNRlQlIMrJ/
WnBjGTExAaIPRC5oZ/SX8cK8Gn3s60AYVlUHK//5y99mGYpZS5PWODuTjydceUOjeoOtyCykoNJD
AfJNnqrdXkTmVjAzBKsSvhPNzFhqfrM3Q1g3wnb9amIGjwu3zaK93C93/QgeDE6c2HGiwDo4ckdP
sPTiBU2O85N+sQiJDtb5zF4JgddJkOj/yvUW0CYLhXkhaNLMT9TjW4I8or3qvDeEYK916ws1eR/o
xo3Kk2k4laPxcmvniwQbmnYbkPPUUWA6CXmOFedJ6B1QvY/wk/Jb9flaaHsGYmmkrhqdhQY4nhlu
0/RzmQPwNWn4f1MstDaseMKhSlBeWHu6vfhiRXSzQExAVDolmmyYZgvMxux+kbtMfpLw3jztLPJC
Jj2BROtcjM7JAj3onMJhY1rDjTYSfUo9dgTLFs/KEZMSSAeGqCIFwKsEnDRA5b8ocdzE9LpQ0tgi
CJ/DDXGCOQwn7OCtYkF2z5E1EAbCJnSNJQJY31D0UxTyWzyzr9+539VytAEo1m0FzVTc5o/nKgdN
2ZJlAk/KVLDGc8a9AlmNHM2s5Z2TlFYPMiIXAVq9FbCLG1005NOKYAPGRxhpOQ4gozK1xhVVWvNu
Le3IMHpL+2QTfXIISk9jY03oADWmKjxrGIG9ZYv9aB2fSEul3pWp8j5XhnjIH5c8dLC4gITpmE7h
mqAKOhGNHLS0sk/1B0o2JB4jfh/0OadJuOI8nJiI7Bapg5OG+MTPDEWqKz1K6615HW9kAzLjtl4e
aoezBONpl5kN+IrP5IO0EVN+gPbhL1YWaMLtNOcJ3KadMKeBuRGxWMzbFE8EKWQCAIidPgi9S+5u
VUc99s/17imb3OwqZ1x8s4V5aoHUQfxYLz7Z3UyCraxkNtaqssc5EI6HgwwJD5eBI4wV+xFecFku
VpYc3Vd00/b8T03RQorG4GPGlU7D0tT2Kd75E8rlBX6q+lvpsPZYgI7Jw1P9/IPmoHNujc8KFb8b
L7kJjDXtakoU4ZtsN4d17rPeKoyJG4vsen36KgeTQTOrJ1nB6iyzNWpSxSZ7AZvPrNTGuFI+cIQD
m27J38ij5PDMQYLsLjIsSGJfrOvtc6uZhxIOsb/UnTYzOE2lhpnQpp9G0nrnV8GhcCi20Amaax5w
7psnb6ws17nNNq63CH0Lc/FIcSS4nP930Tz/XKd7nCq/YHcZMnOpoCvwnB+H0hqGn+cWI3hvlhKd
8Z8DcBYWkXhTStn6CStReG6Kx6sOXcq/4duJ+YXE5wdtC0eHaX7QOtUb1yldfntuSILAFD822cji
UKfma/kXgyaQO8WI5JsjOzGdtrL4JTSr59F7j1b6QdCVNc7AZv4PYaLUbHTn7S/iLaO3NeD5LVeI
McN1CHQfW6H6T3mElmCvKpP237Hud2xVLLps6+zF6kTrOYacoc98KKk8DTRdiPT8xjnoLr0WLA+D
8IPsPt0Bi+m28nvIuWvRW+1eXzQBg8HjXnlAuQx6VBvrmpLZ5ei+FuFg4MMOsmxXp5Z9Wc8ibc5w
Nr6ia+E3/a49DvBHWcl5kqyw3CiDSVwMmAkDKZP4Gzrs0VxnRjvsO7pquu5r5rnBsFnBaZYvKv3z
5Qb97JuJcPYRe/XTF8FGT/4yECr/9W9kuPWveN1RzB/pVvWHFFI1XlKbsazgvmPvOCin3L5kMIza
ry913Zw/P3EWLL9IzYwss/zEmfsNc0N0BmnNtNANKzokJgxFmE17kTk9v6RXMnX4fFGpIdjdr/b9
tM49uUZ/jBj9FSEusjG7o9oF5lcyNC8RdVHMvYen3y4Vc2ngztvxV7ZOz/kDfTQ+U2z0l9o/Nk3w
t7C8+Db702h0bt5PKya/E3q+nTAgc6SZxzgGSFQb2cwP+V5WDDxbGySrSAfMNyer7ZJRZuQQs8cS
JsgGK1r9PeH6HUzlBWYBtIuDvA1Op5g7WB2eEjC7dfWNonulP7BOSHbFzGSEy41Tm7OSMbvpLuMf
HUm1m53EtYZI1Gie5sqVttw4k48pLzsNW4R9XbupT0j/AIKUW3zaEsQV+7kh2ytBT1Q+isLCq0dA
ATbQrSyYRAwj5kZTIF1yEwGpToBzvrarL4dVHxVIASxjw1y/giRhSCBYmcfBv1PdFylAygy/itv1
4io9dPwk0i1iOmZ9tGe6E8QS9cd6s7QKjB4IL9PSC7Ss/F1O6L+M+spUuz8tZnmUickUUXxxin/T
31q541d7ncA0RQguGFwla6a6yJLJK1sa78yAdiRaCJeRkCqpNzQegtq+sZFXrmqvjJBbf1aaCfgR
1AQDHiJi3df7D/vOr3LbtNa8E9Rej35W2PMNbOYcjA5JHfBWTlvsJ6gZ+MkzLusutwYSxwEHF/Ef
QHSxVCAN5+BsRC7WNPKWeSNglN6H9XNAUWDERvLJohJ4ymB8jg598Y3kTqEpuTnmRaM566VP9ZPu
oVEIt5cfvZwwIZ/t0Z/IQ45n9i7OkWYf+dq94Ch7H6UNayMqUnCthrafNNgqmHQM3Yp8tC7SBn/P
SB01ZZMJBB12szPxm5+y4/KbqE3f6Zk0Fnw9022EH9Wj4CFtpe2BB123Yix4b1KXTSUR1xElhvr0
CI0hsYkGhEknnbJ17slnTsWPjdBCVkd5/BooNFJb5nfQEXHH3+NE9fAGcY4fNsfRa4KRhaA0tDv5
VRMq6CMRxemM/mCf6d4bYnyVAKEziWeH1FTPlgk4H9Ycumakn3DkqE0GjhZGu0EYt7qrxKuR8Sys
OSkm5bbFAFx4ehdkIVHcG5lqvqTzT2JF4Ykccp73rD6HoQENbVNfUGTR7YzUv5prO1kFGZSoKJtP
mu6IDmJao9QVc2DKAOV4bYlrzWI/48al+7KNqjMHue6nafntd4tT3mJXYVpcmJJoz2fAGW27ZqiP
AZspyhLZxFqWPtXSfuI/B97GO81cwy6n45z7mcVfGcrDc5M6A94cvTrlIU1TeNgmsWgS4/fnecGb
svpWoIVqp5Lwenk95l/xZgHwEzna9K2MG3pJsFTWCiAYTIHz1oLM5p+AMqsy5vwaYgPyhTPirqFB
0n0DcdQFhgbf4fr7LbB16x4KPhoD8+ZfX2rdQ4kSrhGVbqfqwBS5w87/r9z55a4Kr4DFYZSibCt3
DaVM4yMmZ5tdtJ9ZtDPGC7tYYyw1kmrm1JL81PDYVUZSU+8+dJkT4x9HMeEfGT99tZ/KTd14MaGx
DTkdiu760nTlnhkwkpM6MHxdOfdyDJFnBRv6TjabCC1rHlzJOW0Gq2o3iP3a0M51q1qQw8k1+c2H
QJNO0zWOOV6T/rH4HFfE753a/NhzmYR5jsMJA5kNbak0JXqRQQDSkTbaZgsupNcJ0Bs561bICFFw
k181xF4i4oWXfhgwK9E2RdHPonwUYr9N7OrcTB2jVpMQpAWnLIke75D+1D0GKD+ur++M4iLBt8Qq
abXj34Tsp0BzmD/kP1IDamI68fkiSVH/lqWnMnpdzgO7WGC3EkxSFKf046niaYQONfmNihUb1sCc
Tm4iNav6uYeIzAVR1ooDgknjBwEmXB8W0ytt22skboU+6DD/vtBZ1IgTEnuRzY1jMqn1j3QMvvmA
7p/TUbqgayih062Vm0A5INt0vR6DjOv+r2CcnddXOkd6aaMPS9FL/xFXnQzeAkdafkxZnKGOk1qw
4NuqpQcISV0aPASh4tE2R+fLb8O/PetATsIf5Qo1pVVVAKOQN9IdT1JTW+KycdkxyJwpsAgjvcqf
/0T4F1iPVgFaD5rNqWxH7WaK/QibAfsBoqWwvlV4dY7xV2yB0mA09DLfxJ/RhjvOSuiCpxHgB7/8
vUmBPLCFsfdDhWGMH+vbKiHvweyc4tDO/KZw+BNe8+ieDS72pdhX6CyIdNhhmdBgpHWm5Z9Ux11Q
g1RHykwUjm6FAoI1HKGVn6nfDeldqkdGDreD/Ff0O3Qzz59aC3hTDeaEVPHRe19B31453QcKOZQR
BPduqGQRyjSEuSCjzg6tuM21Q4YMjpV9nQEPIf6lbklkUdbISuGf1mZE/E5yWqXEug/K0apjIFwA
g84j9w4HRvjeLg0FdJfNEbE2F4OLXGmBP9epqVUeO2512a7om1cWkguetdKrFwZ6Fg0xGgjAPxLm
6z36mF99IGfbmZONjVL0l2ixIhioICPSfYVwLw/C24pbYl69hdbMTMIquHsKKj4ij0kwhVuPMuEs
D7hwWJ1O5GA1k3NOZQYdsA0xIEB/pmOG+gz6EiIS9Vt5GdHbInS9oXFFRjmGC/auyWFczcO355Fk
0ZVKW4JeTQ23sIgqYmVQHjF5cqqfupm4fYX2cFWzn2s+eF2A9Jo7hu+K19fiwkPJop3t5vbxEiQn
LJi9wuMDgKB3VGsKyFH5I48JERCavT/WoPe+ONAw4DQdLdGlslSSoAJE7B3QfsIHUTjMpAfts1eM
mFN2u2X/u790R2fFMFZ+IR3ob8n/xk/aH5iaBEsPloONMpXBbMtc+1+1FX/Y05DB/hsaBtFXcdhE
CjeKEPLumocBhdg8FAvqCSigxSFPNqTckqJP/u0JZg6bBnniqLDZbb8JH4qxpYp7mU2OCQRkDtwP
l2foEDy+iHbi0lMad4mWlm4KSZYW7qxR2eYdmFtOWR6ZrTDuD0SDY4mnFILa7NNoR8GY3etf4ozI
NGBgtOdQx0/c5cs1XSOkuat/IkZsN94wsOYzW9rmCHAIooDcSIINQxM02+Py1G5HfLf8TD79uqaa
GeuGjnObX5h4hI/3k0y0Mr1xZfmKV22qUsCVRVQ7Cwhodv/GuTkq9M2NJRR8mMCca1cmp1ukxIRC
r74hTwZUETTSZ0gqakeEtrR7mUSORj8b7TmN+QwgcAwAF1Agb37O2Yhw/JfUHcwYj0sq94zTmjF9
cA6ea5bJkJdzW5FtiQGM/sHlmyz+jjy7f2/4vqDcRoMAyefCJCsjIitePPBBi3BQCMbYFGNTkY3J
GP6BEyDDpyX0UjZ6Euxqq60uSDMEQh8HswNZE5vaj/JJcAeYJlK7ZtqzOcegUamFAR+QKNZPOwmP
6cLs2PdRfZM8hXuE1sOMRAH1Ov8V1xxfBHnazAK48q10CP/7DJcecy0/SwNCJVjNx/xGhN9qeUCI
3XxwSCfDrL4MoCgY0SJfO64ukAyC9lclXiDk/ligjEcOhl1z2pd0TRxt2lXiAaLmstjHuArMAsTL
bjkwyTTyU8xtLztpQ0KIheeWQcau37qoeIAtuSI7fvW70B0GyA4ZmKvratdpl6i8ej0lNKJckLVO
tF7t6ESi9sSTxC7yLXiRyeBiiH5JLuQCmLSn9/IHNzS3yLDrAvraClLV/2YFX6pmLkzCIqYvknbC
Pf1NPLwoI8lhxE7CojmT3lCjmzU+PBsxOnUUGSuT/WwtBk8LloV/4s/7Q355r8nGRUOvik4ES9Xr
jiBIcpJT0RBQiQsbD9B6ujYB4484PWAiksdLT7JdeWIhlYeAxygi3D7F02XRP2sPZD4tbfoABtpL
euqFHW7QUZCdQuiFU8o2ayezCcpl+jbrfHlnUEmrffRYiwxciC32s7nHM8vzz90xJSoTrCL6HOlz
VL2S6TNzxibQblQJLMeMTlYzJJWsESG3koksRh6upa19Kj/RYn1IdjVNQhKe1lrKvopqomNsj9OT
cDfKqdobTeKUBSc8A+fC1Jldwk21V2f5gsk5fsewE2ngT1YElMTRJ+9H73Fp8Z+xrJdeXtoT2Sow
HDym1SHNbwbHsY84nh2kgrUozmmdJaEA/ZldZBk7SotY36WmwWl61NMDWXJTabcK+lxfQOCorV8C
9vRHKWIbhvlKdRFv6DvAVRVc+fDmbnhvmA3QEpy8wUcwvGwNRmPKJ2cDQQXTd4y8/kAYVHqjg8fT
WXg7Rg/1oXj7EXX8zxw8klvtfsh2ZIl0nbkazD7dTt/1bwL2lrJSrb7lavuWy/WyZyLXJ7ayiYRL
9dqXqwMbFu8iFf48IOnIu8M1i3KRxq0Zo1WmDCIyh7qSqyNDX+K2ZUg2+SGQQ6fPjwDMlwsrK90C
WTTzNXSkQvbDTaGqUKtcROWjaCarefo2anRkTH08oh4XYo+bm+2fQTPR1B/s37SdZDa1UMALUq2c
qDLfzVVDX7cyGtEvRSujdbeSbfFCbozIUYbeKllOBnsvNQSK1JjDLYYRzOoK/hiUqpQ6TM8JlYpN
Euwu5EriMcJt6nEaeTOC4YwOcolgMSae7AmQHN6HeYj6WX6zAslgBneyfH92PiDeCC1hbvYcZxDg
ZEcRs7DVHOno83j7qs/PYfn8ij47qHxH5JY42UyJuDPtCyeK1pwXuJivqS5TfxJm7heU1tr/ODqv
3caxJYp+EQHm8CqJEpVzaL8Qli0z58yvn8UBLtB3ZtqySB6eU7VrhxPFTFMA5fq7WGOGNjefiIf6
ldQdaTK49NB8ulj0i1fJX4uc+YheJGfKAub40/7Y5rRoHeBsacKAwIv7xkYsL9nHSxxOCNf6oRdH
ombeQBpYrIsMhH4tH8vnR7zq4MUT0Q06ENvoQgQPFYGvN7mD6noa+aMBYoXLWLPOvRsv5FXeWh99
Gdw4S7wTGHjmXMlLbHYZXK9HPeGIsI40/UCzQuFcHaGx7sq5dq9O7M0nA1o7XQ2igddENMiN68gx
SU1K3Ju8sEvGjsivGWKsLGDXaSFwDhb/qA7+f8jutib6y1tucIj5F19MyoxeXxLcSTUBsdr4o2mM
Y4d3hshjZDDZluRK81WTMEPUEDKcv8mIk/iHWfptJ/22/sPgDNjYxvZCXLGzcJhka1Lh+BtwQVBQ
pw+Z3I4DLXnAYc6Bu/NAlg/DEltg4l8ieQa70eEkxiKL6fsK3N18SSbZXLYNYYv82MrWf0Z87JhU
3LUVYkCFOfoCvdU/bm2zHlc1YbvAKvEiKQnhohchBg4xEd8LDsDEMedL9dNOr2zY5WAmesmcyrtB
e3BhwcGEgD0FNxIqdbVu3BWFCNY5CBdn+ZnXIJWnaN27N2dvQuq9vqPAOCQnawU6sKKWEJc8OCqg
tULdNc3O5AXRU9qd5g7ogERD7Ae8Ncx8SlFaogDIGCzBAmOb4RkwozKR9pw0lD1C7EQcvI/hyt9o
V2g8Sfvx4SqXnJD6VOrTlaLqbRaBTvFDLPKR8hpmOW0yad0Mtmu6m+QYa6ge5vITie87O+o0TMXU
giBGW9MfqttN2UFo7veUOPzzyFwZ/NSYSx9sQLfkhhUOrR9uinQZ5saiCWKAyTiFSn7P8JYIZCao
FhAz1X8LwSX5sbxn8ANiCzY8tXrVUTSmmXSKlNAkt2ePugpDGXE2FAW3kPsQwmfBtBpdITyckdqA
P4mljHxKQkdl3wGyZCzXGWRKXlSk0tDWVBUBFQw7SaTyrbD6dmoaNG41b0A4464DMMDWqxb+1oJF
9S8SIdZrj5Jnx0xS5Y7SmEa/yMQw4xUAhNzZIZQKgrCHXYVJHkiJvOPgzM2tD82ESWT1a1OuCjAU
VgecMIWjsBIoa3cHhVdkc+AHsfBrV7mMEGoVYTaQ2GR3IvlG0Na5kAQccQmRVHipLZRy/AelJkLd
f0voRZObNRylcZ/3YKvBHR7/vMXZQaw3+SOB7inN/+VkaRiLWKKeGGfFehKnGQSHgdLlj3yAdxZv
tI6jGw8QjMhA9kpvX1bKshtPBdalBVZN4kdfuOnd8xdwIy0kk+fGrddeh9NOjqFfPLswtupfRDZK
CEmO/3odw5aNmsB6Y/6SZieBdevqlMKIMhBSmzLGMMOyDPFSeikryAQJ03KPKRyjYFjlrNcB6TiG
W4xLXjITH+s2zjCJIHXwmMBrDKH88uVKpdok5r0jQu9ObG4ZQq9L+uuICUC/CaWVoW374RisMTTD
GndT5XvuVl0vQSfXWYrBe7cIGn7jEkEjG+I1+hVRaTarmlEQBsnZSIDmUkBvzESByn+O5QQt+cjY
oZbLpcY8tCDu7U+Ud3qDCsYQmcQ+XLJ+0CHyCFqqQcu95n/+YzgOmC2Qq5nTiyJE1cgP2o828xBE
eEl04cn38ZWpJ7el2kXRFwVVxCvtn6n0R+BTD9cMLEfSvxPx4OnWxOmIqjoD6uu9V9l9Fwp/5+SP
0GKzVeYBxH6ayrGmhQjAHGG70EknMblVul1YAha2uEuMT8k2IGoJBGXlTDAoR2v0ZmApOrkdofrk
qDZf/yq850Ssb1hWk/tZusoS5ZTw8iriV5rEf6r1FhnCjO4V7xj8EcC984/ZrPxLb9fKTSaAdAh5
AzsuVJv76uCUJhFkIxi4NjimXEPoefl8fHwxCLwySCVfte7Jg3PaaDY/bgrojXH/ib9CzdtYUGNp
r8LJ8YD6AJfgFPqnPA1ubQ8WZlIlTl3h1QOebOQPiIRJga10tnV5ttW6xoUg7ZNdxRSMpUv7c1WH
KTYOpMSW7Aj+PlUdccuytGgaaVaon5JDlKVkSo9c3lT9M4+uLC/3qvuETTQWdtvZbGS9H1NikYzp
WOP4uskzFXcphMTBLWowJ59Jw1z+Ab/mXMMODBcszpO/8tvAevuQQFIIdtYf4Eb6JT3MH4jIUblI
v7Nb4c6Cm5wdu3YTSScLr34sB5rT0NhdsHAlW7wNKiKhjbqsFrwTzSuPXplyGYJtwtiqFHbDi8BI
EhNLE7Hll1vAISB0rH/qKKji9t6b3ryA4KVJt+6VsmT78mBo5qz9y6MNo9Sou1KoxYvm2Ow8Wg0V
t1/MMr5rWwCOAYNFSEleIVZB+nbAXBvee76X0g+I+bgWCDGggJ5FZ2ILy0uGnb71cONtQNzZbajX
uX5CPzDimICxe7k0fwwTsBHMFZllsR6MSZbcdwuxfWrSueeFiyQ673pX2yZ4A2TfBarV5l7iL7Gj
8TJnPyZl2VcaX01wk7wiS9OpH02P6c8NN1ITStu58U+89enAgdGsBvbBhoFti3sbDthBuS7h3kVE
2E5MN4MW0olwvY/2cbXN4n6tSssepMLc1yFLHm1sL39bNqOm4hmDbp20cC/GKR7HhF5fNO1cpk4p
sxBlpyodd6kVW1jPEKtTavFO+mvoXTxiXBt3X5e/QXIf2Oxb6gCbgb5mhx6ZSKvQ3A4ML9VHynxU
WyqiE1TYHjjiT5udSIcuOI8XHR4p5r0YrmZxG8O1O00192myDsJDjDfKhj2sTFb1YdCPpCsL7smt
VtJXaU9F8y6+AMnE5BvNGLT0jTAL2ze1TcpXyKfcCQo1CG+9dIYsmC2NBzG4i7xbtAZjrTGdW9g9
R+wSgFEyMygCkxn/L5JhSX3fTRHNGx/3pMhPCLz8WPpCzffaV/oXWVjGLpVHYvzwHMX1Tw7BlLIU
xxl6VSmxNbZJae9Z6ICb11i9Cwz+1J+hetGKcfjFMr0aXXux67Rf2XhzhiWbgWFvWBxk7ULuWrXC
EHOeH0oyN+WF9D2ap0KfIKjvSP/N3J8JaaKkJPh61yOXROSE1GVFW0jLZ15asJqBTLkTGJrJaKOn
zOQXBuURAEzZi1SjvvPNNs1IRNhgP5Xa0W+0hHml7FzePbamqLZbZYm0Wsm+x34NgUswXgjhcNsx
t7kLQwbBUvrnF3999QYOYigy8s4PWLlTaVrREz+NOfaIxr6MHJ9MH5j+oJCkbhvFBTAv8sJzmP9a
JMUkMK/6a7M0GtI9gm/fvbLBABiFZPpy8nsi+reHzCHs+d8l2DheMu34VaExrd90rdRoufCBVRZ2
FxO/jm7VG6eaNjBgj2SG4VpfiPfpvadqCeHthLwJSB1mBQZapEuMML422riiY1VuQAW9hwHEdWhP
VMGmdvSoT+qbqn0ME2SvhjZs0XtjrhWfXSARBXJTgJlEQjKE4BT9LhungayCsR3zeOy+mkNAsmMB
hoDEkhAY84ALUWrsquqUFCuy+hh9UmrIS1S52kHs4F6VWHpmDgOD2NzJOZ0aY7RfpabBXGPUPBDd
jLGQPu+Uo3nODzlz6AjXbnLKKEmZw0HLWSl2C0PZ/Jc3x/gLKiZEpFo4uFuVuU+4TYjVDZjBQkQJ
tspalo+Ys3TlPH9tQ9o+kquhM+yC8GzQm01BP9uBWXf1pqcqPFBmW8l26lP3l4F8oxeXq621gExc
rCHuNvWphTgpsMV/ddU77TctQTT+tlxMQ6DiDLqWLWEok9OgRuRa4miHZZtdOdhkiI7pkg5BdCS8
bijSY7rDK2HWY2o6rDQkW+gzzOZQJhe9+5GbA7zaYQ/Zusf9lK2V8gq6wNJY/NIGsy1PYjF/I+AD
CMWiYnQLuLhWsB/HqZnd4ifBxHpS4BQTpVp11zpk3HDZSXa8AvcT4cwv5Bw5CU5F8yaH506m295l
gjmsxprMzSl2dBqTghEFK+a49bIz/5GNDD/uACRGRhHIDo+neKsKhe5KQV1F7b+SFBwQHT+4l8uW
UD7kgJ5AXfxrLTgJNEyuLXJUodPiOTrzocLMkzeLR1xJnl25TO9weuM8xYGC57BialwhYhx5CoeW
YA+MwiADz+toaR54D1BKoFPfeozmFt6SJx5uCDJt+je+yqlwzGZ7jYzOW1Hgx89X61tHv+AvrUg7
ggdVyDZbYw3zO+EyNUZmKFU0vlr046fHbVS9FROQ/2LhYCKehQTSC4so3MUK0bMnecN9wsjE6eBX
4dmPn9rZzT7+jVK4mnjFKWZEebTUwq++6hjuLQDMyGdh9qK1N4FlkJ+xVJxH0UbXls03dBL5DJgm
OiTWEVjGQOdJxo8YL5Rr8+e6dk45wWsA/AWGOEJncZ3eXLWlo+8rpp/SCi/lIbE9ZGZ6X9hogFbI
FolG46faC/JktNpweEiUIkUBfnwKBfbZbIhiE8d1Ui2D7nsIn1CWfPURknn7J1hH0lUK9LpdNsls
RLqpfT0cYhGIbTxOkuNlC1Gs3jwU9G49g9p8L8iPrtp9kbOzry7sBV1CVY2bOhLYcT3kjykusCNe
q/tulz65e7QdZXGGD+g6VYq/Lugh4xVI8v585PeoGpvmfKAQxW5sWBJPdQiNO+R/Jl8Zr9DJ3FtY
mOXjNaIasDFf+xLCHVEqesi0dNvE66+i+1YJ05ThlPq8/ei6s02VbEMLSsqeNdjlB1n6p1Nvcqvp
PhjzWQdegJLtfDkuxsnucMoewUltIBFkPFTf1qtVdvg/kqdGuetj0Y9zXq9/rPGEMzxO8ulK+G3p
tZ95M8y1q5aBENlYMpoM4kGTg/urXfJahwV5P7DpFyISC1pFWPABxDkV/Sew30q4Rt/eQ+8Wr71P
tAKZbUdxFeKYC1p5wqmKO55lW0zAi7m5ITViICiP1MKy3Rr/HAPEWFpmGcQMDzP5fY4emXeRlzrM
/mUOnXW1DeRNt+kGXsxtjT9OtGGPdyZ7mWnPGv9ZaxxGPAyi0R9jJJF6zlkNzgmwbYNYiHfZ1lji
PyTV6ixAOi/1HcZL8P0VQpJmWKgXYYdXCs5w0pSjlqzhjnEakLuiHtRLNdAXbE3EPPbgLQnpwNmE
5YvtKEF7fY1LJ50J5kmk7XmKOdOBG7zwptzKamPi//sdud6ilQ+ww7pNob5kwPyfrGVSbaE8eZm2
4p8eg7WNYEPp+VWSyE18FuoXe83Y3nLdqYWVVe9HQnJDy1ir3a5DUrIucBFzlwZj9TC58KjQcWJM
a9wIwSJiEHcWF8REuZCU2+FQkD4sZO/J7wDjM6nA+yk8R8KD1FcD9iSJMH349XG30Ra5/BTcT4Ve
DkFGLKzwOhh8KlZAyKUq2+qh3Sk1OAPHM2iWRWGxIFoZIhjLmSXZkNEFbckuoT8nzkh115nPrFsU
JakTTO9p7hhkJr99Q8H8tNyvgjNJ0p10DdccB3h2YfnG//JX6F7QXcbKU/MxUz1oBVZb1XEYOd4X
tNCDoKHquQJME0ILF8c4QzDeyniet/PxGAGIMrA79aeCeEzgGiYvKJYHWyomJ0gpPwvNWg4RXB3r
BE255YhT4zHXERqxQqNNcHAHhnUPSd95F688aO3/24HPJtIfVZEMS4y3oZ7uGsfSd2QyyZSCcyYA
0ima3KkWeMl4x8wjaZw81uQp4oQASxLeeLzyvuFBw1jkTYlQtTgwF3yBRnsmcATizro05/KwnoiE
c2FnKA2pRduy3lgQ7+M/zPQJ9ougaXZwUixlJQsnvyBiloa0oKxpVlm5jGlZWdELThqotD5BEM08
ApocnfI2kI0UOR0n9bISduxfdfgVwe90wc5xAYO/GpMXw7MP7jm1BGJXf0elMApL/zSdQbjL9zYH
rrYYBrxibvNwODRbk1ycdEf+ESZhMCaEXdjxqivNjYgONKcV5hDqybrqiYNPKRRMqToS4CmVR+zF
3GQtGRjlz2QCCtaGMssGu2/XvBSEePX/cNWuFwUAIWcrN7DKf3KcJbSfSid1yckmm8eNSl8rM1gA
gnJ3qkqIKKUF3sYREzI9JigheqUUa1byneUkLs+F8E91knehMX+0jZdCMnU8C/5aJA0GQBaqKHLo
/2l/zDRp8N7Fs8SE90v/on7ehs3R7xlpPGprP/70FmfbusSGOEdtrjuhciiCZ4mQTcHzDhlVLRIW
zRYoof5pb81m9O+utqkc5sX+3XIvXg74uay634aXc7QgYpTLToABgnGHx1kcvQm4Q9wMKDUAKY85
GxNaXVV1rN/G+4fRUy+/4mghwpyvLo2+SP4K3dYPAhO9co2LGWFTqC8lhcoaQt4G0Sfcad42PmuW
/gTtt0ZzQuoo1YnYLjswtLMG9EZhFHxDk6xRxMHxJHqh8ewEkGpgapfeCKiT0MgGc30kT0+doStL
iCPGf/rWAfovo2Bfm2tRXOHUmKXbvtZmL8FFSmb1a3I9O1DCCat9tnjR4Kxurqz8rMFAl37Ioq/q
t2seWvEwpJ9EN2cJUywaMxWnFmwbPXqnrc8ObjpYEbSVU1ubMYaEGF8L5dZOwRLMsTIkSschXPfN
RjBX/bAlVbZwsTaAiTTZ+ioc09qsa415RXKFRxjdVD9mnz648+5a/g4XB+iOv0b9IsrZTLYqq0Ch
MVmxDQ/xxrL2PRtnPrHHq7ebOMZwkIr1JP+Hbs0S4owXOY9J1CEKgjiPKF95GEBZb6V7WeU57HnR
2STyX4Nc2fzHF5iNCux/h+mwfPHe1Pqb+BKBzjg85ZYz7khg4i40pKFo7wj0c5DOBjNKnT/apyDN
hj9XZOy5L4MTsY9DCU84cbxs4V0GCS40sQOxDpIvkQhi+xBieu2vUl467goJednmDZa5YD0ZteMb
lBCrfRDGt0ITvMBTLNfBAM6NepJyWwlv7dtwCfP6bQXK/VXYOO1NQyAuTeRBkxHLP6//znpmwLvY
wBa9aOd9s6JOGQ85lBMafxO7YYPhPP6bNbHRvD/uNGzKjtaUZq0vOWvbEdNp0EdzOw64WqUO3OXs
RBUhg4spOB3xGCnKZOJ5e3tkoJkBi1kSoZvz/pQZC1y+5XrpYQQFsW30vorAkZi3R5z8pKsaH2VX
Eg6BwBI/pwYfOnyhhTB3WBjKz9437zXlp4KHrYYkuMSTq3gQzYi1uBx1B7hyto9AyLcuavznAmST
HkWU+6DXS0ltyWp6mzqoF/Mol4nCnC0LJvYmKPTFeLWIerfgTghgetN3LhKaYgqecAuWLaAD5ZR+
MlHNKX6OsDQE3PlwGTWIdKvoWp3hzTxNRffHZjG81bMf7WSYu254HXc+CQiHGDsR5S6oR5+GEA3T
0uPET4u9Cp4uipsm4o/xjUi1pMoneb7FqxLf4W2OPA7tfHWJlFUeHSusF4x7iyvhKjYdxfpWekba
KGDhpgUrxgJRBYw/F7JNA/WxlXElxjo3XQ12NuSLqgCa9GCL1BTVyi1G0mWCXDTZLwdSxlcQQHT0
CHDngiLVBDNMy0WIT4D8O3XBPyNCWHKupwWFW4u8C7JHhwwpxth6xP8jLVZDtzM69rxkFvnQv4dF
1bRr0k6IDOyPgcb2L7wSVFd6wAkwIwSMUVd1rCG/pdJdIAuvcQz3B7SXOtJY8i/IOe8FcSuZeB+n
+BP6mLea0TYwFcxf+kMTMoLsfnqiFhOYt9GIn5aOoZyGqk4RDwSiHljI1M2tk1TcXAH73bg89rl+
aPl7FoYgcaoT5mTANA9F8iDAHeQECw+Xa2gNWy/JfRqUu1onmKPTiGTxcsyMpwlzSm2BkaSSeRZg
vD/epUZ+piJ6UJxURmNnslkxEQF4KGzd3WrtP1NZ9wIu8nJxCf36GZdfWR58hdluOtN7Wi5/soI3
obeiKLMEg6w8Qvm6rEQa+zvwJF3T/SklCKmtkt1cFfNzkYrNg0cBkdjCMV6D0R9H6rmnyU6INddT
5aK6IexBtYZGb0r/hCa6aMHPiLFLYv0LsnHR8PcSOBO52T8b9NK85gq7XoOEycAfJmpOcpQtCvUo
G/6ZdHBpqj0GmArmv75xCeIxj22F8onRaG5YXMeHWBO7GuqNN+yG7teP2SdF8xaY5Z8Af9QK62cQ
9wcRoR0GCFE/bkXXRbKh3x2hVre+1YOH56g+P1JqnjPxHcsxIY6IWhJhl5FabOGUMgzFp+FbA390
KrRu10ZYLMYaYxSonaSPugqzgSQ7mXTZjSnuijG5eddYVo9kePYATfomC7RF6pprCQEXaxepCs+L
lAUYQVQqgtwyAnc3Uf+LxhZKuixgfB9WpyhNTtOd0dXiIpKmKrJ5NO2f6wNSjZGf8w3YStkxhh/S
Rj5pC/jteraCEsQsnn6cXN3wpkbMv2lSadyHtLQLj92c2ChBuSaTmdfAqJgMd/cPV65cQGUMYCDC
6OP2x/VRq/DMKbPvxJXnpWlrUnZBxy7CcGtiC2EU1hp8fKGUCLLZw0sG7BIguFrsvPBIWWsI2tpB
S2q08ULLCbdgKtu7ysnw6bGfgwbPjpbXw7wNBToAI00bqXWeg/WAknF6EnjKl2mU76xmpMr3Hek+
DaC1PGo3cgdZu/+tSQYM+t/mPUCm5nIq1Icadvu/lWaAVRDxmZLRwtdlo8qFKSYWexzad8UZ6UBV
LO9VEbhWJFkWBQZmOOLARMkrMYSc6xBve+quYbpCgMJqG4F3e2j1RfAR7zpYhPyQ0oRhOdc9du7c
veT8fd1FRgbCl3rQQXEwkaRHGtlpf47zb0tvdxhHsQJnfIAI+e0l8/OlTNnQ/k2OuHTIxYAzjnmu
AnRGzOsxg/aABF5UhYPZ/P+x0bgYeP/xngSM+DewEvDdTbNv/p2AYMNlyRW4EPAJoTjYsv9vCs4t
uX63YJqITa/W4N5gLfkvfg6lEskIHzCl/BJ/CYV0bI6hjHz7WIT4Dopv02Sa7eGVhket/uV/iay/
lsuT0gtX4OPpYSlXsf3Tm8P0pDvGpGkIelh9GXBjCTfzCNRQ1INmiUSMaPa55z2uRbzLBSi+zcSJ
POt5chraP/xyfQ+FmjgQUgIxiYl/QesrpyhZKlJoUJPyzCMGRtOSENRD35mrHLKoF9vCopaXcUhh
oDgieqHpakPvmgHOCxB94SybZ1ayyoeUEWQetCmkWJPztKh55NzfFscUFU8X1WKHnxZ9mfXzqn94
FYZji7ur3IvxJxp+ZOU7zjDPWnhAz7XgLyYnE+52isVqWN694TeOALymnOOay61kW7NgBoTbni/K
yqx11kR/ayCshslbH5tlme/KT/7JmhRm8Q0JSI4viUnfM/Zg495m9MINSCqmB3w/V0qpb0g15Jq5
VChVUb5IZVouQZ5+WW6hThreDMViUnpk7ahGNzTqeRbx0x8VmovC/8WSm/XDkkm7CT/Go32Zf3QN
0SV9LL9FYJ+1whU/O6T4w5jBouQulUAzCBo9YlCBI72NjnFf2F9MXj53sr+IhpUU5ouR3aCPfho6
UEystA7Hqw/S/EwGFe5nBoTtqkLdi5e20on0afM4eXsGk/scvhyaFMQ4sVDg/ys6bpavzOEHbX8Z
PSJPgKianSb43+AR5P6nhtenZRc8QioWMBY4DxEfQxGouo8xUdB4ge/YcET0Qb1PlDTLRsoJlRv7
HU400ywRLbnRMdF68lu7bfC/M/WgrpXw4XLVDZcVGWQyxHOTlYjdjYQCG7duQpkj2kZGDluJu1L2
tzI6aYC+70eOiZaIlhIyR0uM96ztnFR8ZQwAaAVSfkqJNNstOG0YmLm4IPukx17F7lPrJy2v7KzC
tYm3UUW+9oWVSkegZhxttxKfW5UgMJ3dcqx41/xLN8/THmE1ZIY0KpuetXAi0lujrUBEhe+tQ39T
QUQwgyUr2cUBQwG7Y/Fi5KZ2HdF0zCubEpt5JiUYVLURoizS2XrtGaX6lvuZJm+jxyhPe+rcKcB4
g98Toat8YCWO60OSrSVMzAHbIxM8jI/rZ3JYnMeeqay2wHRczEh8XBEgDAEpDH/d4Ud3/3l8l8rH
45nhwyn+jFgVXpXOwZVj2vZAQsleglakdZi0yYDga1wi0sDbxNVXwUrxec9zLi3ZlySHYX5Ytmyq
iJ9bxkshOndmHh2orGXnoXrS6y19xZz87r5YFcgIeXpqda2x4RKUveR/DLzvYogDHnGl6avu9kr3
Dw+vmojVpmZ2xp8yd02cJEFphknzXW1GB5nv5gHKNBn5jhiX5KhdOn2p96SKV+PdNPxVxU8oJunF
k/vR0H8k7gp9u+J/BpKU25Nf3qeebmswW8V6iALKR6UG7zHdkwUmBkuNpSnACw9r9NVzI4jgddo6
vNDyLj4V31pL2kHDoIabERbf0rBJJXjeNllWmOtm2wef1DM4tIAiEGFz3G3PFaB8iV3p5EEWIY85
5yyVCpuKDDjB5clGIQhjjWQJVk0aoOgvm1UFEyUskETjJEAKPL45QTpTqi8chrMB9xac8+9qCQ9Y
/Y7QJfSEADa0iQW8d54fftPzQak3QlAS8AIjqP+4fJdQfxYQjkxgBPiLnr7G62s4B9krUO+B+6/s
HSG7sL2b+JrIy0pHBxcsTbNcGLAkBFaDWIDgbcG3eanwxzL4+CH4N7If19WXwg4kThntUf/pcIvI
U8CAzqOxhBw5PSvGfzI467DIjAkfgl4M0fx3lF51Ol5LlMsZyLjKhQdIKzsIpsOOoPd0X5H+jl8B
mdZZoNpu5nQl5KRUmrWJMZfhm2XEaIzsxhg68p7uy4+HD48FpQOz9tJ3sOWJDmKB2phYZLoUuokK
LiUheVBwR0Tb3PtOuCHCGrydmRFv4GLRyuJAdJCxbCYpk/QmoHKe6ByrwSci6ETuoVT7aILCpUvr
zosGdVUU/pX+BhdqqTkmGqwvTJeGh8iN7IlTSrld1GkrkRcKX5UOGysLhgJDtTmj++49ueZyn2JG
uRIlVNaMd5FsgxwDiWjyaQZh8hTSF7FB6Xj7oJyzXUCALj/Y9iBu4iGliXSEAd9Dhw3bYVHK+LIA
skoJjaiDI4VRrrB0nMdsC9JFRYijk75TYlPDsFGrv9oPJzHWhToMRbbN/h+yq5aTsAMwTPAoCkRj
H8HLLKOl5XkQ6qmm4PyB0MQhBuNb/S0YzPGXrPfKU7YywoggtWYd0+Q6Uk8G5y5W/dUT10Lo5OK2
Y4rGCHTUSIqrj3JR2h7j/Trvjy0jE0+DpCsxEyuQOh0U3krsaiILA24UKRl0EKEY4VIMZ9cdyWtv
mSEw9DZbWP60k5sGZZmRqEDn+aZPkUFBMMkHQDW8BWqmiE5yNfnT4P7k+rPDmhBgRBmYT7LCgwTc
inc0wZ2bI0+HH9Cr1Y9gYctSSuhScDkFqYABz9MK6mdp7ZLshZ+4XuowHsPtyCMACbGjxFgY5d1k
WXfGsC5FcemJmYMiTosfwrDBa0knsnHSIKbxo0LbEgruJiApSuNLtf46IAyyvwfEnOQ8a7a1ZGkM
t5DROboYNdqbIJG1go8WN0XhMgV8JybvaN3CgwUf54kx6k7eJMFkGl3kDnWeFew1YPHpqQaMHRXC
x/hsodcdhU4JwieauFFbWGVlCz4T9vyCGixouASNWAxz1hc7SOxoEsdPaI8xTpAUjaQ1P+hOYU2H
M7V+ugUdABnpESrOnsFNLr8icdffQ6ObudHR5H4jk4TyP7mb9phBi+vQFnChUThSRv8viP5xAOEZ
/yvklzL8NGO3Zflz1wZM/0yCxr9kdPQMIyvwYzgzVvyQSOCD6TB4cL/Ts4H7HfdDuwqAWt0pZHhQ
i92iSm44HHEv+DSPH5XVOzpSAa/REoNGUbi5bLDtfhBuSgNNKD5ZmCGRvdsdCnPDfYCW38ov3zxh
Ws6TCPxdMDK6FyjgALrD5CdjYSi9LXqok8tvJBBy9K/z4R+jEjYZo8GeTRNop/gJ6ONfJj76FJyv
3MTKK26/ZOvLw2PGPA35y+tHxCEnnc9HTJxhV4BFkO8/jeBawCCMB1grCYAtcyVCa7ACaRAfa9qt
q8/heE/Ea+jfEgsGtPcIs6enOxVixfrXzF/GJBcm0CpiBisJIAfih5wPHb/s+rcRPxrUW1d4q+pb
BHEC/6jLVWd83Nyki7prwUvqqHifhflrag+zOHYA22X1W1e/YvuSjd8AP8nxnncXFX/7dgfmDGVN
lo2FiDtXmkH9GO6eeSnqc84wXF5giA1pJUfzUp1pAWeFQMbiEaVeMSUh3vrhXtEVjo8qvORCTp3+
nVR7SJlK/QMHsXBxATsZHRjMTfJusnGRu24Wm+iQ+3dGGoasMSVW33q1usPwNuAeFWSpWegTClQt
DZEQePeyv+SXzl9J2V+S+UdPe1iGOTvlAO91A/nIQzVmU13asowoY5bh+9sB1eVHwd/LERyJ4mbl
p4lw1U8KspJrTv0Vo0/oTHJ0LyBC4tvU3SnWXehslsSj2IWTjh6JFkhNrS31jkzvfwEodR2ua6iP
g4zJSEmlxQnKMT5cc/IVB/de1I7PrLDcV0W2UV0skXSR6Ag2B9OBqMogA7KVBDZ8QLL4jLFVqS+1
vFGVD//ceqTcwAZsKCnavxrvibIjN7PeaAQxdTXi0Ow3QeAybqru2YVfIQi7VL3z/LfUo6Xri6sm
10hMu/BZBamc47M1tp2HbPFpgLSLKPjhIkG4goqOaNA9lpgngi9KYIMRSyECHczhQoXIApTqojKr
yyRbR0+S549Y+jdOAxZovYnERhReYQ4n4Ze3xvqvK+ZgxZ6wLKsdvYafMG0v8ezENt7d5NINQjEg
16yuL5nnsrb/ZPJoRm7SudRemeEoIqwVtiLpjGQM5974T9QwLtK2svzIeC3LBHK93QPSyhtofIg5
Q/YJqKYJYYWhvKKHGAwnaAFot1CtB7wPTfO7wYdSATUVS+Q7Jqbjd8VC9MJst1D+YIlS181RUxT8
AJNDHhKUTbNcGxqAkzdlZDxpEuPyRxq/fPcQdwqnIF1WfkKf7wWMxlXOKjIc9dnuXx/IHKc43GE/
EvL9kuplMl80PRGpIiVDv6yMd1N2ZM7eQz86jiTj+tEmxE1GCCCYZswXd1a2zSyn4dXiW9OO8tJe
S9eWTW9rDesAJMq4ZXPMQtIehJlIMRkCskL0+7dE2yISOsgQPe9J1pqTDAvcuVVjWKbGj4kHawvp
89heIEKikYBdX6cL4n3g9rD9uFhduf9xdF7LjWPJFv0iRMCbVxEkAHonUtQLQhRVsIT3X98LHXHN
xL09UywSOCdz5861P9Z+SAoQCRc8EjerRcdZ6l/y1/QPd534FYNOGZcsukLXZAeSkBQoOiI7ER8j
jjg2zEVbwv9G6ZpdDGHZ1asQ1vht8f5l06jSbHiOif9IVu2T8s1gGNatECTo5ctyyRZ7MyxADq6K
RWAvkHN0zRGSW9vcNf3YIzT0uzG9UsJT5dJljvT8U/Gp0mxIqGOTbSHcqaA5Sjb7iuGUQFqDID0z
/OSkZdRBX4tu4ta528SkjlLNdktNcA2LQANhIFiFXaWFgjWZ+o2eqHSwr2BbQqAZk5OApJ17AppO
Gr7sGD8yt1Pi43P+zLqHAdAc+1P4gIqh0YzXKrvpuVs/B/aERG3HpzNYQ4LtvJ7FKxovoulHRBlE
lwBZNUL/k3nQEtZRWmFTo/sPxacUvnqKVIJ71Pggoiu4aYnlMcY/d/Uzr6J/osqknzL7YUv+8EfM
7QyoXKOiHNcAChVIbdS8TX+KsWjn4EriDZaPuH/IyEb93ez/RqZBbCCDZ2TRnEbbYP9qhvrhOv5p
c49vm8VvQGnQOXYKvZheS/ZU/7CWVzIzCxU6o9TTop0FtWfiegfSXzn8lG1AWs0KoXIhEYeSix+S
+hjwGlWnMXxqJZdJst1r1aq8ApY0KJkrsZ1BE/wROXyk4Po24NBmK5ZSJBaDlJVMkZb7K8mieWb/
ZIrWfvbFCjyrlv2MZTAZNPN9jFcr+kOgZfYAqwYAmr+FPY53O5ZcYhrnIEn5GWKLo+9xmU5r/m/Y
2NNLxTDZDtkqx03B2iZVEvMA5gityUKF4FHLtTWrihdMi0O2qI2VcoFMjnmAE41luVVAZqoTX8e1
6sT1ctNE373sBVgd2xUPnc/0j16cpD82K4mIRlnQYse60i5Y0bgCeY+K3nuzkogHM06WFYKUyv6G
fp7io4mCl7FqK/ogY3mci0Fc1fhv7v50zrvjXMWn6HXhKZvbkNQayYLcl8FW4NHVJ9ZTE/Aika2/
0ZiGa2cuRWyPXUrqX7wyEtwQB0Z1kGDHNZk/lMnzaIeydxgW6kyioOwlvAG4zuwbXQuDV6T7N2Wy
Scj9XBrXWkuUvW0WGUabnQoEFwa4WFHjazNvsa1YSl9Ims4HAGVBRyVwMhd0lNNGrk8+xhGmRABd
fd2LWbYoSWMcPmWOYvApqcU5jNefEBTQ4jSE/yxckUhFCIY4gVoUmCer6FjPG2EpVqcOdx4Xg/EF
u5IznRljhE2kJFuWtX0n8Q+p8uhHIvxYVuYiJTMcwwbfc0hMrn9UMsq56uPDMlb1J2ut9wjWmwCK
xZ6SnVo//IFTEVCvudKhVjIOZk8gZ3tmC3yu5oGALbxIKEVyFhDZ38San278ZrENb5gFzk3ELOTU
IunFrtqsqSLCn1L9fbe70rzVGIvu8AD9lUhn/sXLnLmIxx208U5x/WRPdxjrEY0SrqV99dTCR73z
+HYwGEJtzlBcP0AiJsXC6o8mKvy+2Eyyq+MkGxz+gmwBtZ0rvyCscEzAScYRt2RhkvGRZnvI3gFN
CufLAsYwfPlHWV2EtcgO9IavGSmKYKSLqF9hn2RMZSkdtB/SOBwmzZwJ+P+cofXoT6XPal9lDiUQ
JTDbkQj723n9RSTSPnbT6A5FeYRfYbIwx14eyW3BpWUYFHmSh6GYPvsTnVtS1z0LgvkBbClH0hoD
fdidJfRS0YZjZFoOjAEVvVVe9dbJ10jkQfwRXEb6KhwTIvZa4zAF8FHGjT8n6dpcQ0FwHPT5YcK5
rUAqn003uJTaj+0+0H9Dc9H+6ij2B7ObQ2ji2V0MVgTHvjZ5lJSk99Be4aY78k+ua+iAvEbsNbIC
5HL8grfVz4zxOEU4x8GRauGLOyP85qIjagQebbFGYY7HNfBjpNEh8PBFcsHzIiMhX3Ldg4cHT3do
ZhSzeIXhrmN7WeMd5Ela6caJaoeFaC3F4r9hq9tECxhZIrwy0HFC4YyLCI8oLq863WXKXZVQY+xa
PaQsp6enAU1QH/ATcAkgorc2CQZ54VpH/G0xYZ0uUiOddoJ60zTfAUgT4TYWXn/ttwWJV5eR9S3m
Ov4mZHnNliUImUtE2UmFLfthPpkU2e8Y4CwZXzDQUHWPMmAaEC9o2wwQ6FyLVa0d8GNrzlCcOzYJ
IKiDZTzylxvxMjpo6e8D7SOF6MgYfN0QSmdXNxSuahHdZNSkHXkFgsd6JZc3hzTdEfF88WzJzk7S
TyafpEV+zNYS0/L3gsEcG4IL6ZB9ZT3fHblMfBZAAHvYgcyAfqB24q8AQ19qnwqGhQ2OZQxD+gSF
9gPMLfMXtA9dPrMGIWGzwy9P31Xh02ZcvoaiiuoTG7zvG0ooAC1UMdAW+WGso+HhjpNeHfvx7BCU
q4hgy8gZIS3EB0Nwsdr4pdP9oV1VBSOl75BwLLwtE23yBR/VHvllLo/cutlPO71zAi7kxlbkvSmy
a0SI8vKdnvpNHLqv3kJV5Emlb2/372Jtak7NklQyANr7SA4l2kjdH0vO8YYjDR04IY8H2io+UUUY
yGQ9kNyR9ocUGKIA5hE7DUd7Zi6DZtMyKzh0u8g/9a8R2vpPwcRvte3+4ZPhcGWtPHWr75Pg8YEs
4SSA6+jIbZ4z+ZjZtHC3bW2hbiyfMR8+capvqMs9EQyEeuGIgyu+aJ/dbmKjl6QdzZNe8MBxOcEm
7G0dP7wDtRwGOAaLFU6jzFEQG4iLXJuMCiwMg6zSoD3a+lJhm4nu0mU84y8pReeqdXNqXeEx7YhK
qImADSFoTQS4zxr/TH5qpjWcCUq8dJNva5awwJ4mNmzdK0PyFfYmxjiL4ZH8aFzvhTcbCqn9dvC2
yazRvyuvxgPpiOd6M6gscQzv5Q/bZ0rC7K3ebFj2XBmvjDAklmjxY1iQ0hyVzOiJnADjCJN86lxL
u7NNPsdN4aPY4brDDpUvIRtoXsfifLfkUKlKykAcMrxb0AfkXybAHyMv9CL8Mb9SkjbmdAISXZjp
gEWhNoBsT9oslhn7U4/x0pcbGSJZS2gTyok58pUxX1acwIbtXp34ivlnuGsHiOnJGib+vEfDOvqx
f86IUais/IckAP7dlzZridAJ6Ls+WW4ZeGKyJel3Sz7T8K9728ECIEwAbFyFQIJ8lGxmbWEi/5xE
X3tcMREGq9B9Skx14BnjvaYeRQa2JBj4vOBTCSLuwwVviCcgiXkm1014meVwUEaQhrIeHS5EBycX
S/1qWHU0vBoZnhUmNkPSExmFMMdRgUQUBOsfBDwrcTUMszPIlGe93feAMOrxabS7zyl9zl9sFD8Q
ahPHeqSfWFe58eLjWF7IAdaOZD6ILNVwLJefFqmcRgR+fsXmzgx3keOtpM/LiNZftBoOLRSGFSaW
VvqRVdiRD5JouSrEBR2G6KNRL0R93ZDvGX6z/VLKZwjyXHgh28FbdauJbjKXOdZeYuq3UNl3Z7z9
0UOfE1e4H/e9BRLU8Ch8NSBJZ5OFG1g5KyydaFbWo9jRNT4xTYwKyznhEcMitBt/mTYe3hwcU3BI
9cjTqrUiXYbwty+WJBDUIpXRKvzGMSO/d82J0sfcVDHr9Hfmrq1PVAALsBBKtH9N8TeOK4B5eYSz
3W18uyRie2NNnxG5BHOU2uf4jIiIevMusG9anSren11n567QYaIluSFelgb+AAhER/kLoi7DD85S
NlZ58I0jeQXMD0VyzblXii1tAC4TQbc5ObG+MMzDGPhv+CLSgXtsD9fkwqrrR+Vh8JHQHuhG3Fwk
mnSjya8kZ+eKAyN9n8cRfdUmgpk2EVd6npyC9vgGI0gdOgobfhwGIBnXoV+sud9Is2qUC4dp8v5q
RkcJ1oRPMYqbzPaLaXRLECbyfA3MnXYHmJYElq2uuGbRWJkgjQMQL4etqdlhMFCSC8CLSDKaR4EN
9wNzviz5zY3vgPWt6H2ioyyZMXEgqfEj5AslPZhjnN0pclHIqwhW0UW9S9OaZ9NLOFI5MOnJxC9J
/Ioihu7wbAzWE4nKqSYwEto9DV3KeHpM/OtSxGAcR4TfsUsLxvYeKIe52eQ3qnkVVC+4zPPhCqMs
2UwVrSZfUhHfpHgTB38+/wkIcC1LGJSdIqt+WvXdYeQBzTY3I/igWPgKmfWlZLiQ5pASz1pdUsaD
IQE/w4u4IMGuGIWqbiRAxmfjhx4NR0MPM1L1GmIxSDsQPEnl38TpRTxxoP5I7Mu9je8384EePAOd
v1rdB0KrZFqkSNLZUfgQxAN4Zjo5DO8Mu5N2n8/5NyxOx/tW/uTcIp+CgDCvxMvebuYxf979jdJn
yb96E5ra0CNDusSpbnfxb8WtOHAXCh4zZ8kfXNG6KgWqNH2gtpeab95cqqWEfKYh+hvhvs7afIt/
xFrK+NJ+88YxL7Bx9HN90R4QotemG12ZS2K2JFqXbbWlRCcKQJ4BwiL7xT2vIC1pq+qXJ01Z8ssi
vnRAGCiUGF04MtSwFmAIyHwd1wdPCMVPSAP0QxBQyGI1ZTWc1x+ec3WLcMzvCzOKHYX+JLjWJSfW
Gl/HYvyZvtj8CFndZIhAmlSzMg7URbfheGE/nsfXG76S8CCu4YGzxMdlqO59go6Klb/Eaqj7RAxg
GvBqV/PPswOIQw3lPT5mTN9VJAR0pppqa9nyQj/Ainnli9uz27+b+SVSwtuEotItGc93OiY+fMzr
uXHdWNl5MLcsoDIZ572c7yUBQp/16AJaIyrUhTna0hwSz4pw/L+dhwe3JcqYoSCHyRlT6jd/PrWw
aayt4+j4J4jv/bI/WweteQhuaLrTRTpizCPwgU2teP1p3Tq2xdcxexMbDiW1qPhG9uGGlAZ/aTn7
/MEjrxkO83lmhsV8X0JS9fSrqtrFUocP0Hvp7HurIgf3PZwR5xZ/KlgGRQIQy2TFVvWBUxszu3k3
rvUhFkjpNLDE/L9ZBxOL+oHLS1+StUFE9j64qypp5C7Or+6bPhjynJB/2EHuYqOq6wvTmQU4wE8w
WP2FXMBuadSH8jkU3yWB24qLWmAQ3zI4nbzRwYqqPxYNJA8te6sOuyP5naJ870Oe5wxdiP8guzNN
sDhZrvwdmaPYmWdsQmBGy/qmfSiX+dSaQxjQ9cq7RVGF5Dbbh4iH6adfpoL4kOoDmSQMZqSlxAPh
F8tQs4fpqyzAuX+0JaZ3m7MNmveC/aNj69HoYLJd5sw9behGWY6ncEEbybYvPTxCO/+egHRKZ1G4
6d08Jvv8LCEXnVl/dpU//Yti+Szvw09Y18vwM91CmvxkAcs4omRBiOygHUB7lpzJORZzUJwNQ/d3
Yt2XjbV7FK2h0/eGk97YU9gh+LzvBY0pON3upznTOXNVOJq1zZI7ow1rHW+onDJj2dnRmcloXHxE
Lh/JuLYoWEd8uZk32e81uwvFWs0WiKVHdu/YRk+/bsiH1ZcMDuoj4SEIDvLbCznzsHUElNt5z6bm
xwjdknMOVQv4uVsDrzzk2K9z6oQNoUuA6kfqP6e+ghFmpmus3bnsUoYFyQ/+RZk+1IdAP7QwPoE+
YbqO7WE383Vh/0BsYRwhDxvEUX8pfvPeT7Xby4/M8/8U9IrOEyIHjQ7C0sLnHVwQUhoSPYfBQjsq
16ChHEnmnW/xO4cj2q7Ar+3GPw0K4hK9j/zoyaWvtoNNvftD/8fG2wB/v8qgiw8Iju1iw4IZZXKu
7jD2Dohzj/SLTSLwiOC/WMTYaUziH+z+UmW0Lh0gMWKYzmZHaZReyTqiaaQFjEh+HeKbhfUiX/Vo
T2/TiTcYaIyV/J1CY/uoqBC2Q7nT0ek5iZMYc48t5kcJlJm+YcyjUvF/9CSTskIXrLvuGMyYd0YR
236fUtkQioYQwsH/EokMo0e/qJI7ZnarrCXjt7/VN33NhFMC9xLz3gRdxEjWDs1nJazKvFgVcs0I
97uLWboDR6LSDWhpsJAq6DjSXwbZlgEzO0cwBL8DjI1rUzlEzVFqdoIIH1z60cVlyZ9f42xD+xdL
J7GuLHtgq7BsnEUlFp18JZ8tHlnawAQ5X0Ko7vor/nghfKk97YKGV8/vVw0+Gb/nbW6ZgIV4VMJ4
SZQLzrVxk5Ovh5jHOve3wKFdYGHJWxNPjNIeNAvD+j75IAKZzkHGbEkXoU/PMcAg0l8Nv1xEwoam
NsFb7bOkWqK1Ldpm39IdZ5i+GpLXOJQx0+Z3X/rBvRpExJU/SOVBR8+Cv2Q2FaJtG0duzOqi4irW
lI5w6tmADZscTXs+RXKstCppq5zxhrpP6c/wl9JUls8C05805w72YYHy/qenXw3iaQmBsN40wb8I
HQTkujA7KIEnDTRrFcwb0nBSA7qfdvj/7cEah7ZEjZbi4imgY2Rqsm9HULAisLMR/iTldrRTp7+B
s15g3dr/QlXUjNF5t18gfIoeVrN/qVva7OFS09ZU3Y/C8uObFQlaSxkZDyG4WqEgMccqrLvQ3CJW
e58WZpzhAxNLGa6Fe+Oix9yF/YTDJli3u+HOmFdjDn6JV92m/6sdg+XGJ3yLTXEvP/W/+k/YN5v4
XvjLyjWP+em95mgHufWXbN5ut5GP4kX7Nr6tE/EuO50h78LforumG9UGKXLRF/pxWDcbnVQDlcW+
U7dJN8oJTdTaAdD87T31GVz4IvjyyZGwMWmkn80p/Ange842oGI3dDv+T8MH2idLDRTwmuBhFYqW
2qyU9xuECFm8S9nFX7BHax0CVtmJeScWlGDjgw6qgTqYheZVY9vqPw73F9YZ2nugv7Rf4FaWYKWK
OVWXPJxVkK5mdEU4LaSb6Govfh2lu7RPjDZw+OSVkO9Vtk4+y03wbAj4tU+EfhUzURLGdL1MP34I
OgUU/SnLGEOWItGn4oohAuQcvObYGpAw3kwdNAiOuMwKZ8Db0rOt37PQK6+6xkajaRcKrCbQVi9s
M9qiOXAcliOaK5P+bSzMG83Bs31vxJN55gspdv/kDWALMoXb0EHVSZ0NrqIvKv86RD5Z8ApNn4DZ
maq3F0bkBhXdOBvvEJWgXtKn4kdLri2tNoMQJxYuGfUV3+CdixKsH3yAKDsiAbEm2Y94x3+rGDgj
KdXzV52eOCS1Zaajcq4R7a10w0tf/LJUbZC3F7LQjutjiom7Zy82gG4G55kR6Yo/L+KTDG7yxP+L
loNpFMdluDhsVGcsyGTgpcWJEOJx3807OGvRnlNKpiXKdpl7TNhGjTHAgnVOo2ADfRQXlBCo/M2J
BwalS3q80UG0heQF0ZwOzPvsstwPyUD+pl1mosOOjEItny4rwam1NYV+Jc0L0Y2x5aO+u+M489fA
LtNvhPjwo/AQI5Iyv+h2Vj77VhWDPZl6Q6fRYoiKUBI7bhtvcPjioACxUgE4iOwo3FwEfpofxkO2
NhqLislSxpY5euE650TZCCvykPA4Jq7voNhUDGwkjL/zHiK3lMrGUdOdEnSNgY+inuetZyrVR9Ad
fYy0uM3Qv0wY4fJPk9ws0uT07+bPx2vaLs1zFLCNiqvlJ2NYRnmAlswucK4hZa561SFCLaB3AFnS
LjGqsv+EBjxFezPzVNULOSJbMgM1VneWZN7i8qJKRyJ6q99h/EsuMHkwHbfXFzouozJRcyg05mAg
Klwgp0zfktidAHgAFphIcJvOfL015ZcQ/EWwDovhinRIYGZF30fbI9Ec4TCefi3tWALuUb0keqRA
CFPcrSantGlIyyy+4U2jLszrCzf51F+ZeMblJxZ/BowqNQy9ZwFqzr+pCj1Kw690mQ9lbq4wOfLw
II3z99D7m9KxVNv9E/hPj+4CY1OFf6VzM/bMUbnlHEsBUcxFu+qxIIdY9eoJSjGZXjuL2nzqSJsi
OuilkSZkIIQe5+2HHBsvHQ1DQerr3nrM3lLXNVC09szHCdwmzUzmAsIxLqCeF8tbqh/1Hl71X5qf
Y4RCnMM6Nu1GI951WJALGS94xu8o5oaNN5oh4owpJ0hHrydmx+B5MKjKbbcUaaYCT43m+pg0S/rL
8c5cL5etBSZlmTkc0gs9eMtHxLifvfWtoIlzrh/u3WxHIDkhXrON9o2VuKfvRI/tBDA3wwK9z+Bx
gJKOLwojMl71ycRIwX8X9NYtnR7bRNn8oSLDjnW06AzfGANoHIY2s+UQgPuU9qeIJU8CHKbiZ6Js
UPCBC/zvlAtcxcjnE3JLUmXBifHmU+fY7/nWVd3gF2WFkzj1DN0WiDTwb5P3byZzQqoC3le7vA1x
sSg72MQLYjVzlyHBPAXpTwEO2/cNU+VETCaud4EpJ99VMhHmhmXEwsxHzmFYngMLN6Aj34HyE+9A
TVoNDw3Q/rCb59Pqcx5s/z/iV5jc0SwgFylc7aIO8nepPrv5m2BynlwjSPuqNHpT+Ocb6+qPeiFL
jjqq1MOIXlkZ2BVlA/R6AVcueiCkltl/6L9P+XQrmJIpDJanska7guesgNvlY6u8MiWlUsHtWax5
rlgpsPANt72ManU3BcZgzOGGU5ceky+jIev6lTAo6l0UZqM/SShD5C62/N7hGMwgfcYw+i7V9u0b
uTqyI3A7OAYNK/JUE6GpXVvkzJZX5mgE73jI99aOVOoMoDR6dy276SdDOcrl9s4GSq16qv5NQwaa
ZdSXJowKhl5vh6hU+lq4SdMhusJtMsB258f3jW1EEBEj+217I6Y5PINMU+cKgT3jrfaZfvNaleFK
cFVlLdNr7pFNTTa9LPAXWIM3RvHZiudhOCE4we9+VrOzlmcfbrBZ3RPKrgSTAd5siUiA6pPpNZE6
fxj0Auls8v/FsWAlr56pxRDFjmBucQzdR97tCMPtQOYI8Wmdtg9Dd44XpFUQeYE4VWqImAUa3fiB
vkTjIAGZTNkqCKlxUwfC193kx5JQi/lzw+Ic4tuV4XDKWHzZs48I0RCG62itILWaxwi/cT7eLHBp
1byGr3SHgGRsDD9mRiw5NrvgDqeffoeJFiuRDB0HYqAJlVu9h9VEboml39vxNg9SZskqBGtQLWeb
tDHP+v0odjOqUyZ8IQGWzcCxBIAs4aRuEsp3PKtqF7JBEuHABtvJhMUCmYTZCWr/hvvb1E/BTOFm
S1MPryPFB4ugZT0suSzq8VcovgPmqArsIg7Er5IeHEc7AcqMpKIVI7v5cH2jVDP5W5s8tSQFTtsE
L3C1JI8Rrm/9xg3v9KgefXMf0pcluYKwHxNhGYTbpL7X83S0/4lDR1DPDCr4hD1hIbCBsE8ypOli
MCMHNissiiF0EgbVhcfWbb0fUpxYh7cwh+mSX4/HYw+WcCTt62Tg9ZkhCy62duEf4ia3Lc6XmIl5
dPbbMx5/JVqap6CBXLtKR069VfRzgzPQxkD8kYbZv2LMpu6GbBuTt5p5cbJP9B2lBkQqCvnctYj3
CZczMoF8w85VmG0aSy2mmWduzUrfW9hkCqNbzDw8WAzw8PVLyZL+g79Sr3JSnRHD2L0kgZbxKkwj
PkTOSUiVUq8twEWw/EqI4Ss53TXTV8w/nSA7glTiDasemezVCLLc/D2Bs0D+zvMKeOwp8s0EpaPs
0Kkj7oPyUne3JvplD1YsLryPacf+Cp2WC5dmHkuwqzcQCuM0GT75jTHvQTJL74iOVIQTvzUCm9Ce
9NHW9+oMpILyc+15qLcNA03VQZGzPMHTHsL2PZ2pHSkCWJOvMy5vYxknz+nIv31SMF0mdumWFOPa
N09R6sAUE11EoHqjqZdwcuBf59Iv4mjLBUg15O/J7gFAxKoPqVeA/xfSBfGDUgUN9smf3rGQL7H3
ZrNvGBVeKH1xdgbJlQOZZFlKMJMcB2jkV643LsQm304dFuGF5aFSfvLSTUvCjnC9dB/VtCS8YWRF
Ru23QAjB41dnkFCEMwg8Rawh5ba55zpT3155p5hpNdwnEgyKAoBZY5LG9DfP69GwBJ5c/Ff1BYc/
EwXZDdONbLnUiLwNAZ7Zpe9/jZwBvC47Jn2xm/zjQecnRHbsbgzHrFdo3ZR4z3CiumDC60EVQ5dB
xc/XAfNON8pdpV+0RLR+Jiy8wvv88LUd0WmoldzFDKSDCytdJSPnSDpjvBLZRtFspDbm7Q0jNf45
uvxMu9Of0EUJDSkR9TdnysSmCK0uyn6xoxrghqa/odeXOlsF0tRiwWf7iI0lTcUEw35qg2nDeqHL
1NAYufWHq/yU643JJBnTIxNnj46DP5i76FwRwmar3zZDoqp1tQgfXmDjpGVdOfOYb8HuaFF/gGuw
hZ/fG5a+g2LdV5cASUM9rwfzphxz88qr3GhH3zhZ7c7KYOs9lHbXAjx7qjDa7gzALFIYZ/n7H4Us
1TPOayqeyS7vLbsY9SIUv1JHaujIiBV063t4kmUmMgI2abhPUI+YS4TVt/HSm6PO1Av3hAtJflNQ
RWYsVfg03/pee4G6mzOh46vPhIlfXr/5GqicNFyBy4nuMCJer5DZctS9eGgYh8QO0F+nkBjakEpW
KKKrovyk45orGqmKmwJz+3xWVkuo1aQZpNIueiEA/cgRt3LIE8KEq9/BBCL+NwKm2Lh+uiIjtoXd
SZ2wr1uW1D2/2YhPOPPBYSrnKGuqim3GwH9e55LnZuGGUw31Jcbi5igRfbcdwpQOFwJkYrIvIA4d
IT/U0JrfS+WTETT1d78R4j1+5BtqM7NyPLJwCyjpzE2JPyXF+2GPIInPAm2iY3i0gqA5EELnL5lq
GP6TnsPwuQHM4JfleJe6jQbDlvUHWBJcN8tilv8gE6y7l5zAnhioPpmoZfsU53u5M4IfMwgXWvDD
EFLsMO3c5uY24pwgwJagViU6CsmwmJS96m9NLMX9raUeEfq1Ga6U1ksRFQaY6SQXJcee7WSNkbCg
AlRBIWc+23bgYnAvYb9DEjNylsLmEITKgdQ/ktr1h5VVSoA5LNvIphTqmSG58JVExcXLMfETbrHn
j1hRuz8EMNK0vXflOJQiG6omCG5vpx5tijQa8vKpBZwvhJlc+sXw+9Vbl0BaI0JyQxEQ+E+rl5nX
1CXd+SrcyvqJSdMok6WhkhcDDQ/jl5NzODxmdoDZ/DPapVFqtg+kwupOHA9CTAr4vqdpGEH683N9
3Cjjosu/yvkH39H8BjuqLWErcUhVfyYEGm+4kYHwM+zhOCmY5T+yrUjumf1GAypRIGZXrZI9wdo3
/Yn7hLLXGID88SPT+ggIcHD51GoDrKzvbiFn4bu6j+8TG5IJVamAazXOz4xNxR4zPeqfZYDkd4o/
lYnlAXtUQd0xcUbRVHBovJ1we2k9dhtH25o8WdkaGE8BeOAqAmaHaNveoznP4I2ZZ85Noh6bPtgc
a5+YgqWXqhEhjDCw0DbvaV2uebKIe0r+MUOmX6O3G6h/cD8xwvpnTkvhKzjX/2JoPHRI3Up5DST1
SJwFYCxRuXbtnU4tbmz1NH2NiYssrEvEuzkzbhFHkHQvhFVLJibA4maNtDNBC8DlmjcMQyVeiXDe
DvpoOSlO+rAEN2dYO6untWdY4LfZSsPrm4I5wocLggZ09iWSf2JjO0W/cQcAh3BhyCsRvibO5/d3
IF0bhpo8MFZwFi2cmTuAgDSqk3wxs30B6jlc8mEiapncumTyLZWBF0JTBM+J5chipQQImXmRMoCf
vc3sUIm2hvSXa1/mCLZlnYtXKiaLQdPw/on4sga+44JXtwl533X2slhYcfT/49XxPrf1sZ52sHpA
oWjVoQIZHd78H5mwx+40Go8aw7wS/WLPER56eZ8IQBxOOJZYoAM80OImLISX9ZLw/aXsPaMqW2dZ
dOBUvYHCg68i+HBfdj+WAIrywmDAdLDBRz8+3yTTyvZzMm4NV3nbrrR2h8zNaAwbi/AVwz/DOfzB
PmljAahEWSYdxq2gdOfXydzFQrPY5LktvHCHED1I1WRc6UfxeWWPgTnP2ahdYNcLHzkCtZLFyCsF
8IyZSGLcLvCua1iXto9ShXV9wbawBsrGPL9ZxWuZ1jsiHZ64NIzviG1pQj6vkvxRwIkIuSxymXTB
vd8TU7iVVuq/GhYj5hftPCWYQCvgyuTC+D4XYPsTB06HTPkgTdN0cnKJqArheLITNMmUNdHyXen8
2egdEfZUhmgMRP0BLh2FBIo7n7daMXZIfxvrVF2ePBJevQSI+TK8+CSiqPL38/stqD+zOQrZSgwP
us5j7NXoUqrwBRgMTqdhfU6MRUz2LaF9Y0Zp5cf7hl9Z9AGZrHG7mcpomxKU9OFDO/hGT6w8CjfT
gvXsCgjAL/TfhnL2FXGR8fT1IitLzTUMcqJ3vuffUC7Yk/X5G9bsML5/yLCmF7JTxqujzfpLguFi
RLd06t7HcO/j8se2oB7KngSqgGoEmkCwAgNn1JgOl/2TGZECErslpKnB6lwR3ArPwjatTUZSVS6D
OmJRa/iWU+BnlLjWTgRzK+ONBdL9DkACfbY9yDZh1YxH5OphFWkU4hjAmKQLG9pkiQK1pOTkrxMC
Pet8fcFspsRI0MgXKzafeQO5H10Mn0NNRcAcqE9IXWcF0bJLBOIpW/Xij8xTHrJkE6BAdUA+Zq6N
eOqkrTDIrkpAbiX9qSfa9XTZXctn2+4tjyJxIgrZlz0l+DREUvaOJaCYdESXRT4JepCwrRsKvzS+
Yq6vVKpQ/B2sGM12qX44q0ngSvkOz4++bHGsh47c3thAAbrGgJGWbIATmXz11SZ7n/3M7tpr1Tzm
JgJyAD6iWvxU+YtEyZcpfvpRSZPJiUuk9biPhMBuYf4EvDVxdw3lWWK9Tvq2psiTXSC40yNiEpiz
Z+HRk0jyJWwfYbDmnDMLh8VNiZwheFnvMzrpmHy9/Q09ABDPMN5zFYadxyWISZVbOGAsRpj3gLtm
BQKnauyaYGFpnh7Jimdk22DYGvwFEhJRboLgndIOlrfLfMmnq2QMjYsowJDuFvQtaM8NbixuIe+S
DNvS39BthN2Saw+cUUyNCJYLL522qLmEzRvzqwDHUoGAuTcrGBvrVvFogADSmqrDnw+fxmf2ieGS
W5UjCmQ5IiBDRLp41VHIbWdBNXNDZvQmNxNoho8BDCd+B202nsxuL33Nx834ZA+u97h3MbjORpVy
6WcuEi/dgUiHpm9z1cHyRPEfc+5xPmRujTkOxIj/j7kIzJyIT6p4fE1I4ki8obzC7cpCFocQEiL9
JZW4dhyfrKBsdcoiilf+iz6t3UnKvucnCFc5KimPYI1p2MEeKMMRZTNVOfjz0siGN5Riaiq/+UYR
c/i2RwZ89YZu0yIVaJi5nzE3QOBiBYJ0wbAGoDT4T+3R3lVyokeb+SW9JVJuQql613x3Ngu32MA8
FmTKjHAkrwXWhceHqBKIraqTaLtc2xndlQmSGB3U8ZyoB753PkP+FPM1bWma7OGRYT7hD0D0RT5W
Kyhc1JqXis+C45TAWqwduG6ND3bWBBcQZoXSmLvDsCYVfYSV3NozxFlzAtUrOUBmsmFgrkDU8VZD
WBykjTI4XK74Cwkrom5C8WFiAaGVm0btmHnbOReBhSDoJXQ+PBYMGjnh8eHSGENQGbZ8kygvor/h
t8ccUurfifWgXe/ifcfE/cVfjveAu47Hhk+JF4V/Cu97EaxZvGAhSdwzdj8I2D/IC/k68QQyZaVP
aVSbPo/WTD5LvzpDVJbqOTMER8u2BqYZv7uh2vO+Gb7bdW4aI2NclJzRGD8rr5v0GIBajGf+p4Gj
42m9UFEYJ9Oy0eDwrfC7YcTkf1ovO38GB/QD65U/laPwejOSBnEZL2l/kT3YiomVS5t588P9pIfU
z8arw+GI/UR48QNQ2QpXpAOkrfmP44U0GNLRfF7DXUtomfI3buKFcZ17rxf2Kb5Jnqv3s9+IcxfI
Op68b37zDdxnhKmN/FwkeMXxwbKhg+TSzw2kJKAj3PiJZzpnwwaWaLQAXyixZptX+hUIhc0hwoOL
xIFhjK3wP+ZbNXzJ/0g60+ZEsSgM/yKqZFHgK/sm7kvyxdKYyCoooOCvn4eemq6e6UzasFwu57zn
XVS7OdQZ7qjhSyRv1b0T2ad+YQFMU72cQCE9WdqpXU0FgCo2C49lx5guESCN2YL2RLS4gLVcZC0z
OtBuRuHSpLWyucTbFuc5S0hw1eXzKc3h9tBZfI1VSmfjbUnTo6g80B6l4QR0Yl3UO5mu8AZrtqb1
FZmDT1ma5IVM7t6EU3lQzpQkEgpgYTz/+nvbYGOrfaljs8N3F6kCwQajaQg6GZvxaID0kXA6hSMw
1Kj5X5RFTIpqie4H6oGOtTrSJ3eCemCYpuZ73H2/BGZ4N/5Gj5lYqm8bBh+S/sX0ChRAZHWpDPbv
wt9NB5CDWPUqO3+kr6ZMbyAr3F+Q4FOGjsrDgPU3VlhdCuFpTa8vC2tUUrM7qA7CK5v5SgOLgJKs
cuqbxy56pRRSkq8TUEmrHHjBDx3N+68obwAQ2TV6bvHNE8QQJHumQbcYKdfIO2RMJqZowwK6uLGb
Z+ECKr1IWzTpj0c2yctDeQFQhUBAw644dT5wfhSkbxFDSA5hdG96Yd/4kw0ugwk2uHHD/qzl+5ot
ggNg3xAYjTG1o/GnLKO3BSHjUX/7wxRLQJvDA83BjAQgF5olnyagIszsCRQ9oOcH0czEpGD6u6Kc
gUrEBWCbwA+d4+S1VVRjt5e8EZguKyHkHG9PF7UhH1UMLpIOEkmYe+q3gDNidT4L3EHhs3i9wjvc
zlFEJnDxd3eF1ny6VHCLY7Y2daFjccJcNaoRPivTbG32TTI3NTzvvk4c3bTYjPHggcLH1eGggaBK
beRw0hzCzmTExNkOswB1Ik/8v+e3u3AIfF/ahiVUS4kkynFL4i9zW5iq8cM4IVBWWjQ4+gg6h5PF
leOn8qZUM16x2D+OG8j4/fSglQMQi+6D9fS26VEzQmQyIG1Mc92J5lSn8Ru5EPdfBodc5ByO58m6
c9HeJjZejGzRtOgtNpXuaDKFHwaENMyUXg4fzYnSpnb/lgogCFJM6kpuzSeLmRSzijgBTh1dD2sJ
rtGoIuF0uyX3lBvE+4RHePis0ejAv8OLiAM4KQvhvdVQYIFcT9Z8DqetQl5i7b3mXFTOmTMAK8ba
jycHGd3IwUfitefVxk7AUJgXIxA8e1YxB/CDeMzf4aBh3HMOxdvDcwEpCxcS/Iu7QG7Y+HUAgtqW
BQZBFNHjNYZGJvCmp4XguWK6BVsDvVNJ9BjRm3jeZabMpeSao7D75aHjE0Ay+Z9oAuFUou/B12Vy
6S7qF9SvKWaLTcga5ZJBuhQr58WjmFusRa41SDlrl+U0njaqMjSrvMlBMX951hL4OWPNZ0PlpI/S
TmNJ1l2wIkl6ymX3zUxkyi0sXGyhGZyKv/UvE3a8ya3xDYNVFRNivGB2jOxBUtnfp0u2sGKHG3vl
QCXmFxOdnEWEbo0tgBEGA3o6Njy/eNXAWoAzhe8HtQMnDaXvQglGBchhAJ+AuwoC3TtDZpvb9MqW
+ILwVFKicO1Y0FxmWAqcqMRi1ZjY4VaERtLCNAe2t/BVIhGtA5Y0qD0r+cUyoeDD3pSXBP+B6z/X
FIHM06UnfihIvccVSpw1l4n7wl8Eu8Ski89JCLNmm2Fm/fa41rC6QbSePOjonpG1veFasvS8E/Ui
LjJ4uTCqAdDAOUs0cQNicbDAqwWQD5NDWYFFu8S+hc32gVeMGjwkmyVeQNflga2DDxYumo3AivkH
xwj/AikHd4ggUFYt7MS7S0LAh+F24sHxxSKOQ8RM6MOGefM5Q1jOmM8yMoG0ifdJn7OvjIUOQhJu
xb991SKS5KNFdR09FE/p4lG1Wkc6xRrr9BMps7k6BEBpnCE/CxqEnLktJu/dQlU2WokD61Z+gw9u
CP5GlAXtXmLiDO1+1wmWpI0QdvuLWGM4UDlzVJz3RPGw11LJNk2CXiZBr1aXT6a+3dTvJBavCVM+
k0fcjjkuU9z3GKGBzw9bDMoBuMTvSUScNYvxM7UKQranPoHiSU8YBoLHMdtExZok8UpKPgaJtafl
C8a1ECn4nQTPl25juPBUEffgEgl93uTV3X7MFpz2ZQ5PGgyjhuZ9N84M/Qg45CGfQF+C08Bsk3GC
T5Tl1C2fKwSHBGnV+89tTujci1Qz1ZsUDhE4VeloEiMuPqQ3IVTrjHX9l9vy0mSWhEJhlGFUW5J0
sJtQYKWgPBaDXnESLN0VCEnWCb0zpO6oc1LooUzyjZlhY94HA4Srak4WHeNDYoUyCUDQkhq7Ub3C
4M4ZjQNMJRKYNwMQe++kUb5oFB5WApoRsWtY9V+qL3I8HxIbQFUkqesTkNC2qL2pPfHdA5vPD3Rg
EyKQjaDREl1ytwngQWlH9NIYTmyw/4QkMFi98dPaz/Njmy8F6NtIrDGC+oPVjWKHKXUGKALDpKP7
NXrouHDQCUWASvxTxGLAQFSkWabeMxXcLgu8dsySTG+kXU4P10QDYR7x7oxdZk89U8IOCPElWT6u
2uW+Q32/ejjByYhSX/hVd1gEMPmmwi8c+CcF07Sn1xw7p3Fy/2VykZ9nj6muN7hopwz2ca7HQSQ7
GcPN5XlgropXv/XuXKYFIaTmfIGCpaTSvnIfIUHg4sJaEQIhwO4FpwmWCOdxzlEuI1wHJTLUeQmx
C3FLbsVnbtd0Ja8GS7aL73FnJyCZ9Mbv+5xoBzNxdeu6CTLDjllXi2q7QwsMchEit7Gmy1mcrFpy
7oVA5R9xn8TqHPeJRbmUHKJFV12CVusZkIT4PfxMV+QYLqWQGCE2DMaa5Ihy1/XfciPvWNIieq6Y
WOoFNqVn9W8MlXaAnBi7ac44qsDRZrWTSOZhRGYgW+LdGSA/MM6a8VUY9iF6W7sNfl7GavQdhbc1
n8WPw3O+iTVjDAat97flDazTyR1hmcI+JHr8KATVF/4U4p74K+ZxwrU41sfyj4mEYdLpEoNFKU5H
gswNcQJiQOomi9dGdYHkw0V84nZEBbG9r7VLs2l3A0+S+9qRUjK56F9vLrHmlQss5ublaMRAWzX2
BowcfPhTvr5F8s+vmstFyDRDMop4JNOfkbUPfoJ8k4JzwqyLNxm//vkKwjLslpWj7/mJITUBc5qH
PbOl+cweVpj/M5Okj7heCZMk4YCwZ5zLjvDSwuev4I9Kjh0lI1Q2KITVhWSz3+7CiSSrDYgYbxMk
WO3oMgHeS5TibQ+8eztDLj/9ot+jA4UELwNGp25KfizLjr5+fsT9z0H65cJ5w5rmQTdmjCQj1dXm
/ULwqpAB3ji9O4ARwMCEm3H3QFzJMtG9iTuJPzxYZ5DH9O+2F4kxUTfpvj0q39MrR0JPBOT6IDSP
lomGnM/hiwy5v9HtwS7my5X3GnnC+pd+Bbp/X0ApugvvfPVrfHWve+D8g7wsL5RJlCt0SWQJVQdx
CbcSvzHUfECgqkVZgBaD+R6IAjUDb0leCSfmO6vOfwbtTljSJ421w7ZfMlhqaJO3ss/zz9qQx+Zs
vJe885kDSNws3DwOesZ0ybjvWBk0XPBCdlicXSD+4uwmfOHU8fUEVQNvg2g0FhV0m5ToYevM5ukf
GDOTf1gYDMmnMB0g9Jr83FLERt7mdw6TThBwZTLg14Na09QaQ2YJq2gB/lK2LFw2sNlAfIqbCP5/
pUvmlDZXN7jWP/6yiAmJ6qQHVth4wyix//9pLN5YmkMecNFvmY3B6/xMcUQ8m3FaETdlMiuxWh+/
8bO2etvZUo4wYfGZqvmtR03P4Jww9z4k+bS+frayh9u4k8+JMnNei1Mgg9+ey3W3Fi/NTg8/EUiK
ne/JjtBWA75Hf6c/1asxGDokggnG/6UsJ18zNJ0XhAuuQFUysXqOaQge7pti7rf7pfeEXU86So4Z
wAXe83uu7Bl8b7LNNDx9zCooYXxe8pVzXzSMdDDcwb2Dx5B1gpB8/0Zeg2rZ4LuIhtYP73n99Vg/
1uhtTZxuV4/gsVYPVSCG+Q6pWeakq7uDzc+6uL732VJ1LqnX7Iut6IjW4xu7nXUaqpdyjrx+Ceq1
rDelV2JZbzxWMlx2xiSbcgX4BQ92o9+M05Jr1vw27KxgSq1xW4mHZjf89pfb95Tbohq/t3mN6wLa
IOiUmzcORD1lqKXCY/JEr168rrM9c4UPBPbeePwCowrrfFXN4V8Fil1cX9vsKlq4hZ2CxpweytV9
vEbNXCXfYHo8reQflJ0zt9rf0Xu5fVRs8zXWVOHs3Gt4LKL/NO+o22n9G1pkWD7MGWGnUaOTAhby
OxMvJpLVB+r7uZX2Kjh/sr6T7KrH/Wc5mR4fw4Lpp2K3lsYQUHFqAo7IyiSEQEeKyEP8q7Z4Vnkz
LW6EqHk6eOqV4lfN2xEW6bAcJqtMxYkIQM3ptJgMrqxeMYX6qMxPiWyzbgNVp5t+vBR/wGeE7Ax2
FBh3x7gM4eCZaQE6SqbKosGGoY7DNm2XRYwaSarpddi+mJgY8HTAvR93iFy4yhvSXCHSLHFBkB4q
MKMQwozisWLnw9+s4xGl/jGmR4Z8kCzEcTPmc/luLX54CPBvT4fnEA4XXQPGm7BgVViPQMnshRkY
VUgUko39EkgSlBkDujCzAkZp4xY5AdDhVXODqAfzanyw3+zC/GSgQETDMEWP4wbsdYd6ly+SlRaX
l/txWD9/8r/7kSklrBF2yocnIszGAIOuBcAHFiiOuUju16dfaZ5e3sg7MptmeeyI4OoTh9OEe0wy
DKiRBlQJgx3WZHvmcQPatjpc+O9+WcxBq0Ag7yL2UuRuupNhXYshWC7gLUwYMXyAzNzXTGPemoPW
EDUf1OETaL+vnELA4lZEeuQBvj/oZ9RV0i6A4D9EAcD1h/1Oe9tHQMCDaAOKZzCbS388BVyP36Mi
sKCrByl7uCnYlwfwDYYNMMggH4ryANDHltAu0fXy00T+EqC8QjYFqQ8G94CbyRKox0Zh5ODzyqOZ
w7ZjTc5UMsqWnj1N1oLTzAnCgtP2Qc3Ih1iABYC3QBsMIMD4NExoXh4NYXXgfa1H8FBHbM5kDPBO
CQg1eZHPdKvPiJ13wH5HuAHcRHNKHGrZhkYPehhJDHp8WC9d93e/r0e2dwp2hl8klHDWGuZQpAjo
qjm8fmGxTYW1lK8SWKwgtgwl6UnXSvy5ztaC/0F7IIX//iGW8oGjQBYg819n2D824fiPEAmIzjse
gUuvIKSAqTsvnYHA2+b4Ptb7dNltsm/W3+kMhWrshQ80FTh48hCYog0+eQDXRC5OSDkhd90wstOa
A8ULckCwld5oPF66XCo8uGn2AFDQMOT7li5UI8qaF6P78nA7saVoEjZe341DdpWe4+u0rjaqYuj0
gBIDNL+pPQj9Gdl2Y9UEQPBGYXBP/ujLchXuq1sDV6MTXAFwECFFuKh8t1AB5C3JQKvPhN3CPhWm
OleWdSi7UFgjoisopSn78QQor4XXE6H7YNg9diGKhuGAjeuZ0jta69LXPNia4mmgrrTNPSYa0dNd
xcrNF2+BNEqjF9V/aeVXZnC8sfPz+28SA6xT/j+D2/YFIafxtXAS3vGZICo8ZhTG299XHGyB5OBk
NsHLZbQyFn5KnEQY4cSd0znF4ROnUXFOICTTgfP2Z1RsweuC5xrgMkH4+AlLVtBrAu6+tbno4wax
IMIivjkYOsTJXFtTvK87AsuSre6dYpreACsA5xOMYor+e7iQvaft0jN71oMD1oN7jO8OrjUjLsLQ
B52Lww3OwhtEHJiny4nX+XQe6CZ/bktyRDYy0j12sduGlKklLogFUXzQ/w+SRyMBWIuBzS/dSHuu
V9SJJlENzsd9+/mm4lgZTp5RxqO9fHqAjKbO/zlRAG/B5PIDJkd7fndLfDFasmhPhvlae0/oqfTr
pwNFrNsEH960ZTybE/PiSBbWKpVF+LBdRHQWVrqsFuiEKGF46Dw11mCKMAfdVBdxqUeF27vPoF4l
K2rtKhSvPKN8NksebiUzNZzSIXVHNSU9AxLnsW/pkc+In53Op9WjrXeqRREA89rNJguAZCngpLkU
nIIp5SlVuPYcI9mIC+RB0GJY7xf1yu3i28QvCACkgl8YElGvr9nKh3WKGTu8C8QzTLaqg7qU6Bva
+XA4rakVMYqXvJsFqda7cRU1SorEmVnQ4/H947kcXH0jYLSR2BKtRrHT0AnwomIrAts/JHZnw6OM
dYu3q0320frh6diqtiaWSePK44PJ2VyQnDimLIxoy3zCc03zEzJZdXjkE8xvC7Mz03UdfX4+i2Fd
sDZA/G0ogj8z9+QWvvJdZeYU92hMas0HPSTUVZxMBu6TukiizMcW1898gl04lrcX0AIHU86odnFv
sBuYjtjzhSLzMthzazjUceEKOP4b2fl9JPAnt2p36hdRig0SC5ZY0CWOW8W68GjJrJlbYP97znzM
Kj1GEwZNrjGYGtwPYzYYTDB0Dz5mpiOPmm4aT7PZpCEm8xguZq4UtBb7IASOIZi5jX0l795cSSaH
bKHBn1/JQXURwoQIRQMgD/5URAmZhVMn9U6rCnMm5BmXOmjjiYd22psEE3fP9eKiSjH1ktWF6UFZ
j+lmlVUEtalhvpRbyICtyXpq4drkyxtl9WD+d5W++2PrP9ZATA7C+Uhx0YZ5z2t2TQjd1I+3kMR5
aBOH1scE7ekXyw4y9A8urOLlPW+jG39CwMoAK+qj9x9SojK+O5nTY0MMGmvqtB5TRmLcEYAEShYf
vZsJN4MDwlOLECvqP9QMNmNDMJ3ae1jUl1vNfQe9M7Gx9/zNAw6C02/ZJupfwEvVn8T53/svWSa+
/iN4iLJZc08/9eTwFjzmhZUtcDIzXxHDTEzcRpiUnbxw9Qgbf3caI8+ypCBjiQDFWxiyObL1OLfI
xO9c4trv3Pw7DyST6YirOr3TBaDDa7pku7I7E2DegAlqE5BtyFEa1s7Lq4ntJkqHvi88Bc8o3auC
A5FLvLnVWcDEY8o+1NiDKfw8r01hK/gDgVVgB4llopeGyP3sxw5CzDR8XetFugLL9F6bYlG6GJyh
jUQ4a6dxFffjlbFP7tsVOVl8nNyaYx/4CjCwm1CAAtNiiw5Gf2BAFTy39+swZ48wpRjpF3MIQ910
NoZvi/J79HI36i1rbslkg6pkjXks9jmgD5eE2wHFvLTkn9lfl5rPmV183bf6onBH7/omhEa1hEiB
ppsuKRAdluiS2D92uHlvzoyHOx7WJxK3rw3DxHZRvMycPYSGEQdHcjFBEXby4RFT7Gdb3vW4m5VA
ApJL7AzFq43dHAu/9emXZI3ABxLT8GQ06F6Xmk9XMqGwXFVxcsy+RC40RLKgc1/L5xZNsvdvUcW3
tRilK6q9db5uO5fJsuSCaC8qAAJtjscuBKNFeSAALRyC2xrF7l+Bg+n5ERO9x6ou8NXmuYJ2NX94
71VJdCEK3lW6wPIG0TP7zZu/SHKGo/rdYUpnrriPfR/R6KmLjiAWthDBp8v+fEnfeAkj/YT34kK9
34s/WH/ct+JR4RmCCcN9+Oq32dfJrX0msSThzf4gZY3bDJk1KCbAKrxiIWJncFV2KL87mkEuQff9
iEf54zIPkXEFp9WY1UvO3RrLa8XuvZn/cLNl4YsWJqzmyaUYtk9+tgFVdODhSn8vXzvLR3Hxh5CG
lf6IyxgJPFaKawKL92xWNvFmcQvLqzQ1F0q+Taq6OXH7pbYqtuwaS6iq7ZamBHYPkwCD/MT9hGBx
I7t+ovc8sWiU+XXfNO5sDwjxwzy3myEOtYprs6/+ukDhFdE7bxtWy4eig57USngCY+wJ3U8Ivceq
oyGo9rjhuhDiglsMC4IbqK00WLpYe/+8V/0Syg68h/br+TOs/2JeBwENFsWKMwUKqNx6TLd2lTFi
ly2HTNcpo0Vp/zwOKyESlx1v7tSb7G8xuAUd1OsHZIAmi/Z0VJAV1gwsvXUfKHwgp42x2jdeOKBh
wXulXjGoi2Zw73mkBdwb8Zh4HsUNvRDCcB1toZlDXcENi2YPDyf95ANqpZMzjFkMQGjPgFx0rwlC
cQkXdLLqSHpq3VlNGgFpspOYGE6UvXBcZBx5mM4AGtt7uRsDqllc1BHiF8S9O7lhUPBQ+dg4cfLD
n62L1oGOjT0Gz0yiwL6AwYCzCLN6XOii+CRAPv4Eiw2+FOHA7Nb0d7xB3gdYYGF6yXY357G5f4Ny
MRKlTwEYovvIflHUUyiYvBsJvw4t3l5LHFuQwJCUfCRTQNxwspxNw4KHQrAipsSExQnse7dBJo2/
xFhh2sPbFbDuwPwcIPGDt5eH16Il+p8NRYHZ+hC9TCWuDqnT/wZKlC4ov3fkbjmQia1qbw0rS17U
Y65v3AUzvlZjUNU6zFHdiTmbX0ffC0YpBCckxvVpHkSzjKb24eb3wcRggzGVOawK83VM/Pdh+oO9
7o+6qLe1ny3bL1bLH9XTggPNViBm/hPVb76A9nDIdt3Fk31I1sthrX6xsgIGX3hWISEe7b3YDdm/
5C0vPWFz++Nfp2+IoZ39Od7Ot3ghY2YKZZ0m90MdDW4Nr/6Y3YxqaQM1Z2tq5H9NOUQKRqfZcnTl
qR0JiyK2abwM3b9Fd9CX9xU5w5TSgjulxHkBnVlamISd/9nTBm1moJmaJ0TE83rIu3IbwP21o7dh
LIgcgCGhyQx2nlsk/S3aceJGJzyDz7hh9mokvwg+qBYGamGQP8R+N4u13GfLv6mF+N58eCxUS/eZ
Pz68WZyZf2+fCYD5RzMtRHRrB+HK6uwUSqsuHCefSURSqGlNDjXaMFIPWZ1UYgvQy5rkh9OFluo+
B/TEb3i63ZM1gHMi9qg+W859KdlQaOwG8G7PpfcUdBN26oBRQiqOB95peKZQWSbbkk2M/UXDIDDG
9sBWOVrUJi4bPB6GXCT6BURyO9mr2Qa14L6AZHjfpPb41m3OwnHKu5fXyFE+VnEXNyvVU4LJfuph
or3oN8/G6qR5t3rv0m94sNiD76CCYyKSf9fMI7HnZb7G0fR4mKKPMCaoxsJq1/AGZ3J284feVBvr
fXOI5s7HrDoLUygAJExFjrNvHuu94ibb2YoFDQMFdB7KptHxhFRYGXVe443DmtP8c8wlt6dViG8x
lnBcKXXJzC96sllCr/EqmxLqmEXEDcPey+wUJBcIYmwAsghHCPcZ8eryUnoUnhF3/PjeSbawrd1y
r+IREynfTfB0EHDHPZWUGt0OgOniEh5k1cHaHMGt5890A/lwoCSnjPDzixCN6yLxQXUCYTkj+QQM
xSALz+T0bRFw54OBHL4tt7/pFuI+jyqMOX4+75rBBpdlTXK/eI57pwpZv5OYV6iZIizfZBE7j5ta
RIV90XRRP8qQlGcB8JAR8tpjuQgbNngyFJ6OEr8DZUWJbifRif16fC1SBQUFVb3u5QfirJkiWPl5
LCxfXwBeE1pJ3ZL9ms0EBiQLfKAvSp3x4iIG7X9SPlLewusiLY5OpnWVSHBnbEU49uPs2nnn57rA
MKJfDisKcIYGW9JKw2I0q+MMKRLsOkquNXXtDHN3HOxmLimlXKHmQhQfHcR9qV9ym7x4K3F4XUTt
hsyYgjn39zCXrU94+sp37/kUT0wD5BZ4FuP7QwZXQjQVDH1qC6LSsOOLHmbti4op8+W2yy64bMzb
LSD3Rsb9TRl9NWDmbTDT7SdjJVbxMqvMZKMwGgINdmdLGfqBYuAREWOD42o+lpKjPodqGHOcdbWr
VmmIzSVfAyWhJNDDgQCqzMwB3VFL0E7ydDZYgxGuhaMBIwqDZ0yFdpG4EwSsPxDoiW7RjzLv5yZW
drnX+nRUW4oPcMl0X+5L/iRactjNGzweR5ycuurGhkaFNewhWNI+qQYaN+wjGGkjejGelxZqOZQO
2jyMd1Rbk5mMG1PmHbvqB26iO13ffnEf644njyB4jFmfZr+afFUuUS5rCiPnMZf2sIXnvJoXUNcc
+WQ083QHCxqWy75zpKW+fqzSYIZjlm6KRKAgqKxxRLHkKXGZiCmd3AP156rSNjX4RQD/+/VWCqC5
2ugI/ZNf0UJ0tBKMf0zKso2yvNmZQ71tVy6utYwtTv7UhnnitP/cUPLgE7beJ8Qd0xujhsFoezPR
nekH1oBxR7rN/IjcGXzeAPvh79fWUJkg9vl3+s131yI1lZnQsoFoEFbyW/7m8zqEFkrR+ImkvbQf
ztT2Ybao5kyw58kmZ6jwRu60ED3/QxX55ADQTzmlKwI8miI/EDyQ4LdypYei17jZpke8uhItuoAz
0THdvjnX29tZmatbYAWmsHAcstWKrCt3LIhzA/akCQTuiIfPIQ3y1YPttG82fHTzm3/fF8Wm2lE4
IlZlkcLNY5GKjdnCr+JtsVC92V45v2N+esgQM2ByW8fIdWz8p6xbUK6fm8lOPPBp0PsbCT8GT2cS
wasTvYfmyNqq4+mAOQStGfPYOT0HJMLTvt/KMAJRyz1NbYYcGTKmlZ38RLYme7qCfiNuVYxW2I+I
9misFlRSJl2AdYjRXZSvVToHGYm+wXdJH7Pe5kz/GSnz7sNwifqIBJs/iY7r5j3W46WjnVkqKIiz
uN+/4rvdxgRa9BPvUwRNR8yLq7TwbRgWuxIiDeRYtFsKs9IhNUso5aU0H+59oOkBGYv7dnKaF2D/
HeDOzH7LlNz35cu/ebRCtPWajx0i27Bi0uLozCHiV3TzGCW5HfOraWLR78d3Pw0bjDoM3jpakO8z
AqkzH9ay+Ymefh6fgtLDlp755++H1zHLNneJ8GFURUd4elDcO89tucaYql02cXPGlRw8BSxHPH6c
2i/t0oM75JZQi0w6tR1OyniCrku3+h3YcsgymLofKt7DY1U/7b4Lud+fCztAvhO95Cc5Mn47qKhz
Ds9Qj1keyUZYPy+M7LbpXFgLcbLQY2l5i8a+OZ+zW9EpVtgW+BVZhbycreeCM/C6X/XCcIwJXntI
VzwUcER+GY4RMV4ccGPVT+wqBrk4L1jgjFyZrEKx96bDVXrbDXHSCYRNm9laqduPCbw580lMKAAB
jstUfcdqPXwnR1o1LHa4WW3p0OrePlh1eCyxCjCMzDJorYZ8bM4o6r/uX7mnYaOZWj1KkjtMV2jl
9l13ab1oRXioCkzhBfv5z+6srH7fosvXaeOUN+bZpphYr5tL+i1js1d7FOW9fOR/Vsy8cee1lKCw
Su8UjAM42knS2XuuevWLyUF6fmBMTIaGywByhXfOWv+hscpohjUTTrZ2YvzrolcqOnemOJCkFFtZ
UcDS5I6Dc2k1m083+gYrFXYyWr7S7d4W4WvUvVS6p2+0TRg7fii0JUYuUS9Fj2FUk99E3CNM6gjQ
MX4l2y7uN+0yR0QmOAju3qU9Fa3+R9hwOPcE0QDeXuTWINhhCG1PiLPPfKA3VLKAxLTzMIhNlcQn
0rTBAwfz02AlY7wUm/jwkok7sSf8x90VB6zkLWZxY0Jc5qcZ6aMQ+p2mtPVqmz6dGS3FnkYQZfwT
0Fg3gAv2XDawBjCuYbB7uEWDXQ9OUS0qKUC8yWxObYNeCG4fG5fWaRbV2Y5Q+rxxKghFyJCezofz
B4vU3FRCaRGVPFgop3LEXwv9sXp+Yv2zfJ3mTDp7ECG+X5/f7mHDlcDPkYZIsd/gCk9c2MzmHk6e
jvbxNAlPmt+JtOrJKA4SROPlRjwtXqeFxHGdYqVd9/8+Xnj6HD0ZNIPDTQUy4dLwslUxM+4wfHCI
3m76RTvzdCAx0UISyPUXG7smP0eOGLcOmT/o8afePtr17LU7vXYvbVcVm2cBucr5PP2ypYdfSKP0
z2dp9un4KEyPNXktAhPYueTeo8Z+gkw8vUR/WZ349VQ9/b5osWy+L6SGNjpEh4hJ84TQnGmoi9FN
ZzO6nLpzKW27YTGVr7fb/D4g7LzUwFkTbaNoG64T8A69e/7HdJURr9o7KjFCjS2z4e3fwb0zT9+0
/Twbyl9xlSOevvcZQgEaY+Si6MFUkyDOXGVjd3Hybe+jO5f8dEgPGCjP/2Y/uBHHD0ehJ5bmk5gi
E0CIcJP+YRVNIAJzzzAQ8nPFOWEIzHDgxAr3MRNk/dDLI79kTUkzS0LDWvJcTNhQtTMSxbvMj4Bv
kOcbCXg/jfhWBJB1iyoM42QX648XaDULUXCm7PMMgnIneXr3d3iv5896LlMqY843s3JYa1nAfRMX
2RvYDWTgxp5gI4JMyYRvqh+NhzalN+MvPbxMsbFE4cIUrpqE2iPsnpHaY/TknmQshuJ3u0uzDdLl
KcZqRBvIDBXHaTJ5JtBXEIbTD7+jYuapmLmUfopuhNDpGqIp8eXGZ9PiCE4MLkJlIsgrWyAfSvJh
9fSdLWGdIfjIvZhAK98fPDfQ/U4QSmLM5VCajxbn/QilqGXE4JRfN2qvgrGP+ekgXEPzNvki6uWp
bKHXxsZxCkOCbk5aJBgFMc2FOoScV/3CrguaSpKGL1L3Ro6TJfLz2afx7Epg5Cz19yjIJO8ErcYn
xQbCRdCAiqtAs8xrf2ImKBGAOFMG0eQMj1+s7l7/Vcsx7mTYYzH95QOQB2aASC29+lHQGeyGQ8sU
Ub8KIOnZ6t2dCN99W59ue5LnCrEpaIdIQ2X7Y7wODKJbKj/tNVqfMOS862uBKhDAjX4/ztOtCgCL
QAspyo3etXbR591GfVrc3ndTKe5Qvo5UZI8boaacN29SXyl51UT3zq/xQ1cc7gdTCalH7+QUrYv0
l3yyT+fLnTeT/PYdiPzoGepVG6iYXKtRWYckDmuziI/kj4/S58M0FCFYzImbZ7eV3lGKDO/frdR0
SHbj/ddklwOk5exTt+a6dx6ezC1zkprBO5IMW367o8an82jeIRKlh9dXT5NYMyMUHLZW8Av45Zl9
2wjb/MD4HHQqkeNTszzxkuez0hAaAXMFUK77D2uNxpZDAi6jFxUmsJGhXpN7aUGt4KhG3Qniu9ub
Key4dqBgMZjnINJRp4bb+XjlOQCODAUhnAMa5iYbCVD8fb4N3wTU7OPaxPLiSQlqafi+QUnCRzKb
cxpZN8+UZZGGLNtE2nxKVLbkyeHNII5SJh6eQzWsW2U5pFtBgFYf3sUQ7RPiyPTu963FTL/jVd2I
O7wCSs1RcUfFlaViQzcYjzLxTipHeLtT7OSjmeqA47HEBeCgiQkPoECDn7pcDyFUN1NGqPgsR89l
48oHUrEod9POcqg2IJbgjQFz6zLgmA8mFNwDBSQz80aUh8YWdgKqJgRsjA5HIReoAZ7AdJLD+gTP
pL1HHCxCNx40uTwP+bysAj0N5RTVkAXbBAu/UvbQMd74Xdt/mgVPDRQJTgyMUcLCKYM5ZsKemEob
aCD4ZIQZkpdmgZd8z/2hpCvxdxGYHo33EuYcF5wPEx/fGXEGDfqzPmpHa7yRmYHCEhbGG/Vc4oyK
PcYvcN8hA0gbpftFnDeVeTBGHh8/HXJE1YQwLMTXlv/mp8Fku0MNEKAoopLka+qVNQgbpn15ajdH
oXeSF1X390IoVBbHUSw6vPaPEVoVrngH85f4HkweEPx0xF6gsaAg/1iJYnBwLf4Pr1WTbSFm8L+e
L/9F8S9086FllggTKxt1iugrudC4Nz9vwfs+2p9z17PTX9XGQokZsqf1UTOdi+x4mPprGIPbiHxO
7E5jqAA8lICLVT1c5JQzxeVAuCCsLCg4cBihB94W2N6iqsEonZJW2yuYdqFIvQVStpU+lxd8EOwZ
iIAiVUWVwAfW/BzgYiTvMEhglgy1zeVo6WEz3BJJpnNQmqJR/SARknEzsJHYcdpIuD6sVfRX2vaN
OeDN45vf+OCgnmBRzAJ0Oa+XXUMSaULCUPhw/XZtMX/9XGDMgKgguADZRI8HJxGai9RH6eRy4m4I
xHOiYcJMFz4OwkLUThi2QpjEiGjK9/KkkjQDEAcDQiX9GWNZG1sfZuHiKCGLOAq+ArJZYrYyC3Bd
a7N9jhFxvn0J6w/GyH2AVgZ8GwN6dBYTXHzR+DtPJe6UhSriS7XEzJcAtDec8CyU8d1mXCXS64e4
sqM4wHXiP5Lua0mRJIkC6BdhhhavaK0pCl6wogRaa75+TvTY9s70bnchMiMj3K9fcY813L7oqSKR
hrIrnahipFgLXHJI/10aCpzbmEwgiBlxGLatO1ybTmHd9QJkNaREB8xbhoIElrzj6K2NAB+9ozHi
IfEVuXaWHHGiczeTGMqv7CmIu9YLiUh4fBganB5dY0gNJ8tBprtuJagzZbXGG1Jdm8fevmU92Fiv
OJ+3sDeT44K96M7xkviuBO1j/CuDkxDBzyy4bOxtT2o4Sq8YdZHnrQOVRunFA0J0eoQ/IJ3xE4f7
H1aRnLrsabyUzf4Iai1MnOi9TFtBt+NTZowq6Fmp2/7JMv2e5tjjeKPu2tdIc/6nOllm3LNX58Ey
MdjeJ4R0NkekKPcY+SoRaxwfvYgHMpcqWLJhlGF+AY9DE6Zo3jPTxIBrukfBhOnxk7yVd2OVDSG0
sfYaEb22Rou6do93pUjtQMhn24xUKAxtIthYu1NgW1lsngCLen9vWbarS2ORYsxXJ+D1jGWZVWGf
JjoZkCByhN3Hkp9xzQ+VUWDUqebcTIiXs2XP4IUkpe5R8GyJfCA7YgOaLXsQg7kPkdWq4Z/7dSND
03uePl7fVii+tN0AKS2ybyYVRQR+ZHiTW2M3tlM/jLT/6cR8X+9gSbkpSaP9ZD6pMkV5ZUJiyvX7
mkeGi4/TR1Ivo6uAmZrVmMiDdRmD4X8gp413nefoNjAdIKL+udU1BfEejWsn8X0ve31vZ+k6p9Wx
z0dDncwxZMeZCeHPWcaxfdVGTkP3E/5+p+UwkafnBxLhM18ECNpRyvFDPT7fIoJcK1ua4ENHWEbv
URUX1xfrgZb9LM9aOpJ3eYpmxUZUB9h6GOoQ+/StO0eSct/6GvnuHhgUGhDrZW6yT/GUm5BDWWWB
ncbjFgyZ+l/lZevgEFfEeEHoQjxHdntU4eRGd9taQrVx9om6m+q+dvgQwNSjXLL8oRuNpDlj5odf
NaIiHH02YjITzs7wrnkzrIrSzywMK8ljxipERF2edQOLr9umgycWLHbGBiOl8ydnxVdwGJr9roPN
RPmNK2xqmws3II0SdquxZIriXhgf2jb2tTtW9q295RYGcNkMydQYAJPKvagp7zUi0MS9FtiMZd8r
iUvJR/ZAvUC+sG6IvrvCvNblSyc12rExRTYkH+J7TRvVWk8xw5PN28/BgH4g6MaKeZ1Kbhk2lgfa
9neqpjppsR2NHDOlndmB8b2EGkhHfWXIHK2b7612Ip+xg5svcZTnhuOHxcCGKlERpOx2h+ZmhvYK
HtbZcD9WAyuXwC1V339ryM75y1/iFibBx+5z8JLZF3A/E/6yic1SUHn+/Gme1/Qjjpz7oRnMCqgc
kVi++dfiz6a+s2jE6P7Sd5EexXct3Jzt6CJLT9nGNQMpZV++4sOxSXv2lfnvzrl8+NPsscOZCRQ5
FbSFkAUAyztZWnwcqssR+5fKa/jonDqrgSuS+wkj5c2XDwR88LGT4HJACjXOC4eq5QWY7CAF67QC
Wch6klUH+xM9tylrD3U9atHzggAn8IJ9yMjQHmdjeEDGBWMjoRxLJGzLnsrsMldFGfbKxDBv2WqL
BLHz2881ly3CytGuMZOmV+aipd3dfyd70Lr2vruVRIftsehFCGvpK9/FMtFcGevOYsZStW1lhmQH
SLqyYhS8sRn/imHmVusRVyTlVOH72rOMEXyWYx1p1nbiuPA4ST5bfRKyXIb3jyMTfmqQVXfz8yzh
SMnTiJmXZEss2KvvTrq/GkcN2YfLzuyYz/WfDW1DxRTtA1ukLMKnfcewuTYPbZuv0RLDoBTTM9Pk
Eh7Ep2sG3TEdwB/SChWidfQMRKmD2fjD3OhRv+E7iQzIR+pHUClEbbCZ6GtKVzlfpjWL8WykRcXv
3ECWbXJ4dT3PLYPgUaITaSR+3h28gdGy6U7/qqNo+j20t/lJFtmxZA9WBCLTPY6Vm6JXvG8zjOFe
Fo5Bv1dpLT5mo/Q0nWKknr+S7jy7KXzS6RPwVYwKEjmX7J0UJf3s6CbUZxDpmI7APR/1jSGa0nDI
rH2w/7QPP79Tndj3fZJsvxqPhgCr1sWYyBSIoocEzVQoYCUcz1wLrCtKq4978zo8D19/y9qswCJk
mBKszlC8cgrzLPdas4jQ+BUyDD5yw2x71YnPT51Y68FlIFNL9/l0lTMLD25BhxDp7NrQGUnhH+/P
2Ody+Ki/u092AdibJqsvrLVzOfGd+KSK+9Ojmv1hyYXNd/kbIyU5VrglYpruW8xGMeSyedthh1QQ
PxIqPl0MUqwCw7JCT49Pr9+J7/UwNRCaUEu3X+g+ot1ayfYG+m664Lle51MD2s6a6Ws2/2ql7M0y
W6phBrgIQhnWIRqwld4l0wkkHfYtn0ZC6a/tJFo61zgiNZ88BvMngTAqbWDPeZgoA1dYKpn1RSFG
BbYL401HD1B7Tg4Ns77vSz3OR3LfdLuWfv7yd/tY/9ybgVOWwlWTEVC/dVDr+u5TJdZRaRSBMYPj
dP97me/Gr96hsWzxNm9ixJjJJj53/Ueb0dD2+9nkDNpZYGoQv2TMHzPBpMjaSbde/cM43p59hS/W
z7azffepTP1VThQQ/GGxp+r7xxpxTqRH+IPtbQEtXwf2nhw/k4YF4GAE2Hc1hmUpKuvvmamkKcrm
qR+dDvrHnSvJquzoo4xm4ScjA/Hh/BEvn2rnL+zVbZuckjItx5coiSnRJ07+dZLO2ihLZefZreGh
rr5CgnG8H628y5hmDPGT00cv2pOB8aqQbqMznVvXVrK61EweGmfD3GQlEPmoaZCT9u7gsZYaPD9n
rUObRnSqZCiGqS0qXleycsnO1JcTdEVv9EBF6/F6iNjItmyyJq6UHZ/M5/FDsxVSkndz1UZKwoKT
XN2J9xYfGIJ1MONiVTh8bJtbfD6AjjZ6gVUQWKwsNeNXLnLRcq73BNYpjEJo94F0L1O/fogrShFL
/Dw/Rg/zY548S/5Qbln/8JFrIttUdp1lg3IYj1VGZnFZfZdSBSUMQi8sDLlyVaYZxIndVpRIdVUf
iDlPNV6KdfffZLi1V/1Rv3hM1vK8+hFuHIcxz6bPde3yd/jIDI65/P1Tgb/6SgbCYwclvyR+rWlM
XPOf5gVV9N/n6Rt8RhR1HzfZUfahdOtCHhH4cWvP18eqffp79VOTWI14vHU2alkLkROs6WJ/syvz
pHcWY3BavIWy0nGwgLJffxQ86KpgeWSnywfBENr3o5jDKX0UAer4cVEO5SQp2TYEoo5wzYDz/CvJ
sxQ18T/XnjiXd9v5s7mrpkwor9Vd5SyuIV6D/1aNKqqryqW8aC4qJqON53gzjZaS9XALmYVUF71n
41h9V4L6NlbPfi+G6cGzn26m2ijUtV0lj49fcgYWc5VD8UoFeqk9S9hjxaBejdZ4GIwrVwWY220I
S4yliqDPnXufOrJMoHS136+yvS7Vwcl9/SU+T2Yiq68LpkO6fm8qAQqGsVTEpUfxVNtTjTwKrTm6
Yl70eEUI4fEjdWhHpC1CYj3BIfehesDHfeUPn9mmAXN31jwCE/SOkIdY+T43Dw4DewUYtTxCWOdM
DGp8fBO5UzUUy/JYP6JaJn9PvX0s/8iVHtvSjs/IvpC5F9K5wtZWOFlPdjjdq8JFhLTV3acpexwq
aSuRX1acyV3zYS0uS4zXN9ni0SSdmeC3pZFJNOP7isLNNAiz5Bpp5bblBPvQrmWgCyisZ9g1lcMF
4BCsjGqRUy+VqT4OjcyF3XnpsStS4EB4DSx3heQ/Du/F5ClkyBffmSoTv92umILge4tPgwwb2/la
f6xrxfS5HI31Vqny2s03vdjUzTaO3j1ZMg06xpsb6KcXf5XotxbtdM95L4ZBKYUtJ8O5Z4DzSjXe
zN8upbd9OxmdSKK45MabS3+XbW8QmdJV9RR4noAzG60AwVODW7RHfpWaBXh4fdVEV6IW2fozk+hG
79+Q1Ut0FMH53gcrLi2ftl7BtYuHkjfSjRHN5mqHwZOkYyyetcF7p3Xu5zwQw0hN53qux3lc59f1
Fz8wcEquqMLpJT6TdUl2wbW8eHgWzA5TjUfl1jb/zP45VYF5++b1M9Np5Tqrr60Hevuz7c56aNxf
6akqxwwHL1i/ETZBU0HPcD/zeWqn4pgGpZASpzJGDsjWlk9q1oqJU/zNJUpkmGRKelIqpUo6XYxd
6oYApxIPJzGxEO/0rhbNmXJVKVVXSyAoc/GigAu1IGQs2pfAOjSsuqiAkRmVGY+GGUT2WXLWoAhF
MwVO6Yc/VfHjL6X+V+g+iqZeW6p9c0iBbSZ3mYrRmMoHk8cELH782Gyqp79jopA1RVkIma4ukOcc
gKuP/bUTyzRFPIAJ9OnawcgPfIX7xRPrb9PZKR958fxD49hqaZfzSb763tMI4VVeR+omgN7kvO8c
3jVDERaldw6xd5YVAsaKWe0y64rW3pzqgsSewHpkc4pD+u5uLk2FN+wXIslgjHj1biQxBB3Zj5fI
qA3Nm/ED2U2m+o8DhKjQio+FZ7QzvADy7+/odDdWe2gqaLaUi6GpIM8/5NenHrrw8Dg0YG8eAuF1
+5NpHAfPRrrLWRypAceGIpU+8iAeKMuLNp9wWt48FTyIYfNhfri0nWSKRlZYptnW+dHIOdPW4M4a
+R493YmY8KkMynzHERxmlKTmQiwoqueTfRwhjMZiV0tdW2B/x560DU1lOMYWYXaXtFymV9OrXN78
0DVR5NAMKiCSwVrQ/IciercrZe9Ff256dnpVd/Eqi1WzhBSKNBXzvWFpJRLcyVhVlgx4lqxNNBSV
XLS8Ynf0o+7wk/d09ZypMR695vC+UjUM+AUfJtyTYobLRCqoHLFLJYq2ZXbJ24nR2pSFlviV2w/N
Pa66JJApp7Jk8NRm7w4wUcqA9f6H901xTqJ9OO/dWvFkKwKuhswoO5N56mYIAbKqOv7FVjnyo6yH
WWASEvNn/scOSpbdz/0R9EbbfxpmmCF0GTD4dqGPpUi6uX1W9quuwY9pkD+iAQcQb9ZD2FFoDhLV
c4J2phHgx0RN7w+ggb0CnnjhgZ4vtzL7SRDb6qKhDFZG4Re5sXWfKfNRhTV7HdiZhwGe9pbkYUix
r8GDQA7RWIk8kV0bvGK5blzXJZ6X6j6mLzSUsz5QK/PosaThOWThBkH92KRAxQfuhXAFoN1ZpF3X
LYG62CDBPt5FfTOECQLFDsfn9uEuc0Z+cFY4Mmcc1wWOi7QJ2lrw62YHRZzzrzuKDF0eIDcEy58H
tNUsBDjyD3uBtrI53CSqYFwAJCOq56YdIlHAu2sWMgWfBllQ2o2Awt3ct4plgj1UVgJDfq8WB3jm
jnn/9OX54nGgGlAlgnhXg8WpdJnfqj0bA4U7pM9FQ3GmD4w8QvQmT6XTHESpuSUhA6H7Q1/CL9CQ
vxtWB49WUrb9yBrZjkA+I4J8q2TKO2j9Sx+1my/Rm3O1Ki8qOCajJaHQIaDbsY08JfdTGJuCKhbk
9eyAr79RqZdrjbiPRBi/bGleZvEqvB0POwD/YA4YEGaxZ6RFptdZty5VNRf/B5pXcM0tfyVxoFou
5iYcHVhgVLK2HO4X+o1ZK9VJ9nLDTEDPUEDqzKoqF8KCXZAx9W+FaD/d+idaSPxs5i7PPIhhyP0R
woJ5kCtu6OAz+WXNhG0LxEAuwtWqJxbC39v/ho/2u+wdBjGoMeYUTi2zo1/X658vQ3yuwbsFKTA/
vm6qm5uY2DU1JONUF8jUlTo2Qhk1Sazxy7ToIj+POWOecKlUw2qdwaZ4fuJ0BKMiUNlh/JysW8eK
kXXj1t1KodD63VtP+sQrX1JpldKov6PDdfX6cWjGh0JBxosm464gaMyvKrNmmhbxJKugmCOZOpSw
/joOaaLwR1GzfVfPqWCzvfPnbGT0mxi8ehnm4sjmAwd76dmNUas8aH9r1oFGX5D3OFz60WH87sID
Niimp4ZRdnMzXPdfxcALZ45W19FNNnO9KzDLYskMl14t5r8ZHdKBWQHQ+jPxHanCcRBFB8DV7vNb
FYO7GOscvOVrfOjcuotv1vsdOQ3BFc0ksr7tueGVW+MwFpLCihSSFitGNuV0tHJBBwXKIznu8kE5
xxtMnJSl0vdqjWU9LUD0S2aKiPIX/k5loPEuxzQKKgzNDUrtcnRr8EHGDQ9Sn8nCW79flSMrDuzg
7mOc8W+E1To6Gd76rZroXkwqFPWUnFWT78niJ/YRI2PT2fFKEknXyNL5YsGWz6qjxA/H3prhItr3
xQfKBlEFcYXGpH2qpxoKocDkXDROdaYFsNX8bIK+tx/QNt0HK5f9B6UZX0lRsfjY6NK5YrBiJFFP
FhnAAfN5tam3jtNbjTfQVwZsfantZvn3xxnZlJog07RF6Z9CgYTDsSxgEPHxwFszKC0amPculUUp
V9hVeJgw48H3Jq1b/ix/lL91sQ3LQvSo4R0vcpvBjkTl0NsP7ux2uWtxjH/mr+j73xFlsk87OTA7
RtG6FONPKYopXtV5BXl8X0oyK7nkVdm0Om/cJpSvc/HIRD9ePEVK92ztJaGRQ0FugMlzRvJ5V3GJ
nMFKV594syupclNPYypvUFr+C5qsCAk7ririFRPRspE7RsWeFh13U24RchnBUbxq+L3TLSZqKhqC
eF6eYQYK8fx5CLXl26FFNb3gFCeR7JG3L9p10zxXs0MzpiWrwGcFZOzM+3eSNNIGHky+ZBG1HmMS
ElOLU8pv7dGrMry7Ctl3VvG3PZFKgXNijG/1YxAVAy/sa8Z/vNeCKMTI696K1Oz2+9/3aLmsnxrw
XiN2Z9Ij8vnsGDmkBrSxZCYiZoUAB6eQYANcUbYwR6kmt+SZuabiBzIeoBk99WrTOoFhOMIKF6ok
wFRi55gexQdPJJ7VqkNmC548DnANfFsTnxwqw+QGaZoEc5Olw2Pdc446rX2pkApuXhB6dZMdl8F4
+GBo9wguBdxqo4Qxbb/lBrobA7VN0dj2mZNJjQ1mLZFh8M0cOtadvacr8MbsiaetNWyngPEoWdYV
L7AeAV9v8sdOucnhoSZTDe4O19IO67trwOZlSHZlKpjs/BtvUDpULnNW9RgA4QRYVDN81k2jaw7Y
n2zf/+oKKXwEezfn2ZkmtkeHWxEK0smWfHMmSTxEZaUuBul2rKYY6/FfiLc9YAZmDkCyYE0+TVKk
aGZiHObRX45MVnITm41DDguDUxD1z2TZWrcsBSajZZPZalCWA6WNEOLTVTv3fS7nhmlmzzaNXvZz
BQLOjnJ26K17qUdo0ERBJXHj2V0UFuO4Kc8JOiVlZfQeJSZ8EwrYTCJbj6JGxg6xc/05vbZyXXdI
jUHn2Zq1c90Fu8uhsa+QX08B9togXXIKtqlXvnRWfxLmIVbS+AA1JzJphckuaK28fz5aXHR3Rwb4
YTOrZKP5VQe0Fl4y8/Pv/oX7zV/gN95X3qcmBtnuqINwW1EhwP4XZfw9lYkpOlnVibefc0NlE+sq
/eJtvkMoeYyOA9P/JzNJe5FROGNbKkSosiyNEPBsmLv/dam9oAt9oYP5v0BwE//Bp6bxJsioC51k
9R5wpZFT9Fadse0vmB+4vWD48mtsVFayJ1evrd62heXYPPgyHjXrTt1Md9E6dFRF0EI+1sqc332F
I8T8yNyhHB8f6/uv3AfzqGpTgVY+Fwa78roXp8vBVLNsJ5xHptcbryHbhso9+BDtCx8KV1iteqi0
Kw5sBqWPNSpk9dY4jxRjxnp5SaatnjN1DjYPJRejOHrKUH7nF3P1bsaSPfeTjWXP0PzRWDD76mXn
h4G8b9/TA6BwoUhSwXJ8apGAPctalBfJo0alBYx/TpizRCksVPuMVwyuC2kN9oj+XJXtck+TITbP
i0GcH/nMD5kKF5HVF5BUGZ+rviceHD3gyLPE8jndX95L2UKsG0qeBru0EDcRqlQkr5oHqLrsuekC
BDJFfYf9bkah7yaylOzaXtYjsV3ar7w5KGLxQBjeFTZTN3VnDKl89VbcttadZUlRVk38iMqwV8R9
SwNzUdGpj9fc53T2aZsMVDVJplmLlMesEJZjb3RpEN3iZfCgCb6TuVqky0tgnx8lFU7Hitgps7IB
pwZjPf4Xz2S+7SI0ZpxPO0msM7PLXNVWD0UGYcO+sdRsfTU1P3bdctWEjqJZW5cjTbA1j5y3sN66
JvMK7IcCOv92jUq7a1sJv5lvNCy12zhNheVpVUI5IX9h3m5xZ90T2lbGciCGftCZO74j3Wy7Z4O7
7UIjZELMd0AXoYaqhb9/+1FL07Hlurmuf73F+f5Gxxjv0+gQuGrwO4ln7Egjolj2fl0qDd5irMKk
14SaOGLm8fNSdmD54rGayyhz9Qsaz1T+3F5NkGvuv+opV/3f1MAml/tZ4zmKUKY/BhCfCjF7aaR7
6uxLb/M/NP+p55OTBU5c6Vo+Nj+hI+Y6nUzwO/E05e/9J4nk8AqgP1Ze+QbTnirz2VYOw7jJu7Fm
foccMVp1Tj821TA5C0Xv++va5lbK57Uf78V7IF1Ic9AiHWAVucEZan0gBXG++KwmNMZgVK2Ao9mI
0upf7JTxrQRWO1ti4m44HhnWJcf7X84xi8KrweX6VMU3sl1qIY/FeMOEps71Oc+XdtlCdFTC5u/E
36h2mR9zBTyr9mHd2S6rrzGKzMJgOL8ZPE95OawvFeKLW2DG6dDg/zs0C/AgNPyVYJw7K8aJTuSp
zDFab0XPTjh6Nz3UBJdOAxcXT2Lceisf5uKuUrEGPx1buoYy0HpUC4x12GkOY+dpdtYwkpc+juL4
/6ZViSHSVdi/30XEaHQQfJCNIrN+sEv12QRKdP5WHi+vmCC6tBcJC3pmmjmGcan9F9NbcNLlOpCp
ZAntLx2H8ayUBYtoCR2cM2lsxpDIUaT3h/6KVc2jqiWOBQd73ZnnyvtxaAYTkQQjwej9LpgATwwN
0PK9mjyNFT9xqWmSWOOig3mrug3+EsTlPFjHy576WfFlLM/bm5SsqIH2nCwmLp/GEuOzJ/zuVLfc
YrSN8Ybrfl0UUkVY2sd9wf80uLD6yeWm+6+Rzpv9HkAIATWVeuU8/Usyv+xf4vXDH6jG14qUg3NH
bBR55XMVSYhbidV5/LB2bOTjPVAmkME8t94z3kjO40FtVofpMdwzL8twY8DAUNjqx27gizANFluT
7V9bmx8FeLx4PBdGqd9L7f0FGH0NpThcvxbDzKj77M9Y1eyzxfXX7ZMBVxa9Wde9+Evwwfne9KGG
y26YlVJwgmxQdNPFd1Ycn5nVq6H3r615anCefQxWF6lY4pba148HCnkeLkw7cF+WHulGZFu+1kyQ
6dYTZZrsV332DOtaCRzYI+q5fyOWGGYYF2vZsSk9NxRE8oFZe8A6tC8819KFJGilB9Z9DWaJwnOU
6RqKaBd/eZk+Ww5CTB/U0uXvtbJZld7Tay9w226//2oXnPswJC4g2iUWIfnsxDa15SDjqs9jlokQ
Bk1qwWhmGeVx3sxVNpMIN1Jcv9L+FzsGY+Jw/cL6hVPZfmPqKh8yNK2dy5+NZPMuZY4d6kOe/Lli
vK9e2OBODQ7nim79XJ8J6w1G8Ag8dv0yls/s2Dn8SC1LUHiE5Fb8heb+WoFSIoawQnXS0JlUUhMO
uwyds1yuNwVVzPPSUWKE5TBTMWXz6n5X6ZIuAqkWwmFbqZGk19zHOZm/Tl9mSSJgtjWGQjmmKnr1
bDkKEEgYN5kGRMgrlgXo7zNTy44gbIexvdehh66quN9+IsqnFprBut5rzzw6XRIUEAqtA7/rkOB+
XJqq5BnksgP2EHL/f3FE/0d7TOTImbC3lhuj0qfQwPiXD5slFMmWJFcxstrdugrVy3IS0tO9K3MH
AwJI3xAggkQZsC00T4wfLNcxetKefBkkvaF+mMHei0ip8C3cvai83ZeVe0pIt5a8POsvJFNxeewy
QH49frbroCdk4HgCe3OdHb+DN3eDdcyd4XA5expk6SIuSHaDa6S/uHfDPsZHep5YfofJw6Ke4lOi
Ir8MDBIAbz+SGqPmjodMKZlqJSKnQnWDcOQIOhLZGMded0W34IyOkD/WD6ci3OzXqtiNWSeiyRsC
R//Ww9crnxiCR5X2qEEZLxYTqFdRkthZbEVX7EZ+dLiI542Mblq5Q66Svuf12cpavWFcmeUhSWBc
awdDspb9B5RPiOELGluLQApIITxtW0Eg3xgUyN40G9gWzYXSUzsUt2yMRVzE7de97+eUdvgkV8Lr
e+E9spFqaLUyiXX3jcEXaySn0jEpYXPBBjpsebECgYQGdkaEe2hyd96ty8sEz3MZFexJih47xO7j
vXrmmdTKLWRyl3i9maGugxgizwGCrl1ZFEM5SxQzz8JdffS7hmuaOmUKgeSNfnzrUJnLhNtui8dn
zWZ/B8ox8nkUr0SF1HqpfNz0x+BztP28kAzTsFIvQwMpGw75pIb1wYRP8m0+f1ckfNoSw2QI6hsp
2kEc5fwsFq521xiHNGn7SdhxyL/fhTNZHhhRV0hei9uHOuV0THaVyelNj/DeufLq035kQreA1E9I
HsHvyj/uoY2xu+xNyg9tIqfYRMcd8FW9kS0iWnykW/zO7jIS8X80qhIUF4WrIBzmwaHbDTaEZE1T
DbVG+w7C2pXA9bkfFubT7JgREyN91/pxB2kjKKqIRJm5gycunixsEVaW0Jv1jy09wPxqHM23cWW2
prgLzp8STOlvdgGUUyaGNpovQPexlBhH71HOng2rhFVEttVtT5w60CChIEExN8hWsmCIF3A2EM4O
mBum+niRv7Jvf0N1B9nOFQHecX93DhxLTawbi+zn0rCBr7u30XNu5nprR74XX4mf9e/in8EWMlVY
OP84xYnO6lRIfDrk1rvybionEyZ11Y4oZm114u2edNW0FyUDMyKMt5KqR4n2XBZff2heejEnoh8B
/Ji3Ym0V4tU4/kRm4DGUQLXnKKKWVrpSiFOQmDxNXw3o9CH4/IUqztKgUTAgyzXd/qAEOJbic/5z
iBpAelTOpJbmVnRUw9bFDx0wfVm2YPg/oJbiWonLkgWYQ1As4Q0cv72jNkgdFnoWTckwhn/0paxe
ZeoJMJ7TIB9XIVSWzpLJ/d+oRP+paA4Ssq/zzO5P7JqHHZnxxr9WPKh+U3G0+5AhcVQ+ovfvCmsq
G8Pqdpy+E6b7957AZzQsFmDbXh9O+PD/JKu2Chuc7OUvqk9TYAvINpQhDdwiQHAOOk91DwyRasvG
8xlqP9VYKGsV65xvfw98aDZctplqr/KJ0TtWWRN2DFK/WCypLhWfgdKZOyeM946GIUq3nJ1uPs5x
fMHzdK2GHpM4Pb99tktVxZ7wgVlRd0Keo0c+aASyYy/9+t731F/o/qW1aejk8p383J8KmV60YXzm
RtmUPDiv5snETReR4q6Sf+jQpotEIf0Ji3Qg6a0UmEzoo8XVJM6PIRBvM5CNTGHldtDg9DXC4fy3
Aq6L4uJPmMBVl8hAWZ6cHA9bOYat8lx/eayrLD23UTk6GRnnHArP34mYiRmnXdWQUZYaG+88bNtw
1j9mphG6t1PNlJzDKW3YYV01m81FPw6Rz5l5YDLZonk4SxbNDiGCWYMciv5MHe9wyW7CJ1GZ5bwM
1X4ZpqZADbbYH3s2mOEBJaqJTkFRxCxpfa4CVJLZkX4zSFHRN21EzE502S8dyr5um8ISmSwDaSE/
+4zOrXIdrsTBdzN3Z38pb0U/r830CAe4KZlPffkqoJDMx0W7gwFw+yCrXmerSBKPJxtQbaNnJsI5
Bx2PWJWOJzA96UNMbVB9U9lidls+nwo5BSXy30u17s/N88VqRBFbJ/eexki4L5CPJOQ90fM+TuJW
izeUAPcgIbK6OPuHJWAFpKhb0nVH4HlZvxrAJMpJSzrUi+fi+m+5LMQXpaM9xBGRkyyef4+0uTlk
n9wk9nP4U1BOt9OrvJDPx/BV27ZnpsXzrUiiN/+A2bWQqhBolND0/o7fgTd5r7zlTebT3/u6qvAf
jn/+9kXb6XniY7KvZgenmprloTU5V96jI6tjrjXYhsxS4/lknMLADbuOHFvruIiesMj1OzfkLBJr
7N1/2PThK9rLdFHZaisWTcNXwwrTrpKuFlfNyNej+8h5lcW3wUBz83f+ttkdqmCZ13z7e8rkt7V3
OfO5MST5iP/th6YeA+rYcaKGd5gIto+V+PzYykyuExNmuEuM97Vls0p2nvxVppc+Gfgln/lGznpU
0l8ISkhiya9Z5YaCW7spIRdFA+nMzVMcG9jRqcgsR2zfsIK87T+WM0V7KH3oaRJBNBVsLDPgvsMY
NPO77r//kp+67lwTKpX1AHUNQqfr3rFn037wOzaDKNynuy6KrD3y418G7L7n2q+GuSlF5rHtfF5N
IsXQUvzDGrPTzGDBoyf3b/ruuJtrRefnXyokNvnfYdGl8ncR4b4WttirwRK3EUho6B9JZMHV/DSf
/c5G4ejI2IfsDWxO3wOxW2iBZGuNyzhalELY5RbxtQMY5pO9u5GSitT2EijTrx760sz5ojGTp1uj
D37LWcAHfFfjq3GKN6iuXU2C/fPgRdBOJbv2pL2w02gSwDW2auA0gHuIBBZJfjfrIh0kXu0ETwBp
CtH6KSqNq3U+yYZtaEcUzVobjG3FMT64rTDsvOn2m0w9xi7LEKwbvJ/A3DVqwjrJXylSo/orfD4+
kPmivUtdK10TT2f0Ul4apC27mEk8xJzqkUF2mp6u5umR8uHNN3PxvStfmu+/l9NH1OoDXz432EVK
ObaEfEVY6bFrG2dwlQWhdiI/Z1Zx6xZdSeWNVsiwEGwzvU/XDY/bTLiBOIrRQNdf+NnlgRirvKYq
LubWmQOq/F3Xr/1b84osfOIWFPtGIhq95jiMTeHCKyumEiiQr/6bm46vHsV2zLbVKU6KSINVlQGc
saVYrjieBTzp+04KGPN1r308gt+Qb7bpjAZie/ibknlLR1OegHOm0V1pikHDlDvMNNRsn+IZ867R
QEWBRcX7BKrrCcjvWBSYkaZ0c0ATFfUVGCgiNc7u419UxjwrTCvMeukCcsNtbUkI6DVualVns+YP
+PGqqeQUkBddjml9y7BKe5RlSSGwoecQD6PwRuKXN7wH6TGPtpHk8JJamRo+GgkoC7rya8DyP573
sclkL1XuaL3DmIvtNLrXWjC8RnOgnnj0s3ZIW8dprG4FPue0kJ8pI2RGRKU09mi2zlq2aXtO99aT
S7SmYpo9nbGlxXz14fpUKQC4w6TugfT2ANKh6+lS/jzKiiHI+pMfRa4UOiCFyvQl/EU6iM06n8wW
FC7Z0fZ39SRN0yvYkrVI4GMgMgIkCgP8JcKOJh8ZvbHKRZthm8XzOZxY/VQpXY3y+/zhW91ZubXO
KwZ6RnuzoAtg2eGiLjg1BWeG/PUbR8qG5CHR74CZYr+34W1u5qA25aWFWYAekJ5fzBzNCiBb+p4H
sxT7vb3OAx7tPdVtyUKabbk6KdON/Wa+riObsXPkxuG36Vg/G+oSoXLJtvP9COcSlQUEgMxKtMlB
DkpvmZzKDfWqiYuv2k04E49525ij99W0e1g8ncSQdaE4iNUgi1uQ9u5C0cOVTXOtc1nSjbULshPd
nhcYOFn9KeQi+LrvQW83XvytPt7czl5jARFhfl159aJ/ronJEoZuYTOJNrc9KTgWKRDy3Zl9qXzT
8yNzGjZOl6DKXf7SOZmDgJnO7Bsu5VkGtFGQRno8MnBnxZGZp9UZi8L7WKTGr7+HkXEiiSr8+HgE
zRLe+zscCDnJ769ATVsYCGf+8XPaujnkjkf5/7m+jkSPk6kJfe3mhvGpoF7lIgN1z/OifKzrB3US
nmntT+Znaxm1YDk09WYOrvvW3HZHelPaX6qxSIs315Xp7FsHKveSHLJ9X1a2Q/dwvSzZxs8M94MT
dZjd3GpQTSIn4eGEuSfaxTgTeQB7MfDfedGZBf5K3dRhdx91g0z7Caj4ZK3c5jA+EE3VyiMiQYdM
XeqRJn2t4nTVSPZJynIoYk7jZFuVH2pp1zhDGhUxems86qlT9X4qquC97y4EInpeSK1W49P8Hlga
DkqZjspwbyRmSsPJQj3SpIp/Op8sEFJ5tCXbAqfcV8Vm+1QU0vn8r2b/TQy9G+n8tTxb9QwtHjiH
u45pb6oAKnp24mk058C19ygqi+x2pAWfZ8PQ9vpaN+lmaSY8U1+csdGUFF9QimdHp6WxwlY93pmb
FPmsmRfSNi/AlXcLcwopV/Ko71gGv7vBl5Ppv6pln7Rpvu5Sa2Vqf9wr55bjaPxO8T4OhrthY5us
e0vWhwwWNn/GmHi4v++O4+ZU3Va04n2fhArGRWVysVcnB7WI81n/hndO8xyUzo/Cj7+wZ/pskDgr
xblChpmfq+nivolq7M7r9vohXYKcAcp1Wddz59L9MXAPxdcL0Y6jgsn45fDYwU71Cf1WY7wkpFpL
7+hrfd0rGBnpxvLYQ18118+gP996q20LDw2KbnZNIuk3EINDQqFZXaR7/+8MesacSKP1s3UZRDhQ
/bvC0fY5wVBgcP0mWl+vu657iIel6UwMfq6zv4ujJwQQK8FVVlmPaSao+LQzibqK8uV2gb+gmflz
n7/3uXx+DB4b+pv96PmukN+VH6spA61Ie9HcAzT6y9/Zl6Jz1svlPOKMmlkTwf7e+eCDIU+K9XW6
ubp/pEcvsQrZ1j7byTUpIJGqUI+y9/zBATK1PyrtUL/YwAiehjvQ6YruzIqZKtzfpdypAFdd9+3a
79AJvh262tZs9R6OTpP2JxuJdxA7hSsLs+lH+7a323zBtgLehni4CAZUSvl1dYc6+QseJRmjhHle
6zPKm+OSo0vtxuPgyzQO5kH6c+s+E6rz+xqLSj+x2lVe12bGwALCKR9t0ZzNrU53/XrrJUuXR5Fw
7RY8uKXwzHPd2dcsWsIZOOPAL8sMJXKmJem8oKs36INvbjbsRjGjynfBr+ONP1+RunV/6ItZe0HE
Fs3nnlC0ttkV7FfHlgbf3J33sMSbZvKLxgOZEuJNE7x/1Jjf+7loNQuHj0+eWVgMoXgh/u/XMngP
lZNI4YVES5f6H0v3tZxIkoUB+ImIwJtbKCi8E0JIN0RLarz38PT7Zc9GzM5o1WoBVVmZ5/znN6Ze
h+YiLKXnIP8F4Oi7i2v7FnkKzz4Hn2Jvwc5Lynk/ixJGZQ29JqvS+yU6CnlMGdxW2EBS25wxNgjL
aRPTNt/I5MsalSPUKe8UDgN9TYQzwpMFNnnt0SIcrnY2sXC5ERbbEruvD4pe9xQQgE1dvg261Es/
q6tS/PjZTe6D59B2YPxZPYwPM+kER0Y6X+cRqB2B7f3RF9SROzaUUfnyfeYqObpPN2MZZECsn1N9
ozFnsdc9fgP3VND7VHNR7MH90oPcs7bnKc/k4af4/upDlBV56WuF3s1FPC8if3GvTcbTzYiZrWRU
FtXjh0H1nF+phgsCT+GnObT2IIfZWunn2YVjadvD1oQuKA6phIq2fdv++q07WsJLc6E962I0f+p9
9vXd12087wtar5989j+CtTw8OCyXHwcT0rYFDw12mdmj60XVXqkyXAo92qgs9bbAD0SV+xfkREif
rede1dtYf6eaQRwevp/iY39nNYvUDUpEAy6P3Yu9GjJZyxiPg9O1kni768MYiECmCuUpbHutJgny
WTUOZ4nsPx9JVf6XuwbK0Jqmv5O5evEa5/5elp3ttrL+3a/b6chEJuZ2+w+KU95yUihWnrvo+sfU
iR+ST6Vj1XX2p4Uyco6DYcpYIMQh1h6xifcHAjOWSE6Az9XLOTNf/VYAPVELvmXfFUu1F+lsvpZy
LEJnsTePNS1MhhWgBmjVh59l7DGwQ5WVBJf5P5V0yZafXDVOOCFm8dAzR1lIZceUb1+P0NgIIS4f
bEIoTiVk5m6fUAG7EzKdkcpmIMT+lcL/rU95hbwYfNWn5i7aJdtKYrhYxzbTLRXx4FWsnBTzopxM
6J/JKHAgip3tnzkWyDCTLrso59XAZgIBZgCxSwxh9psH1F11Saeekfy9+QbwAYbZf0jzcCqFaO1b
/bxl/cyWzKR1V7/NvYABM5w/3Sp+8Iuj8EWHgNevsl2TDc/l1MnE8tWA+1XeCrJtCXCe37rXD4nm
z9T7wghVqZ5vKjfX+/qh2J6/BeLAoZnlinf0MYr5r81D2mvlVKqu37wkti/WBW7KquKFgk2AMVJC
dqH7QFFzjX7xrLPIWbqONS0OQ9RDE1qtGCplFEaVFZWU7kZKaJBwv9bx6hlfzD0xca/3WX7xKcvz
tOniOGzes9CzJhS+9GvV7kOTYXbmYAecF1Cqk/hCS+aFrorBdC4gAx5OwyCjo9dQaOoqML5MeFWR
91tNUuQi4Hfo1X92iXrIWpk3sxgaml7k41Sq9UK90i2ChdJVqEHi0RzkEhDeNLHcs8yovfIuazGV
npQ248Nf1joWEtAFzX3JSvH5Xlr013c8ghsWXuOQas1puQmzcUU3g/yT6yOHlfPb8daHByK0yaMt
rZRHYKq/pXkxygntS6F3mB9c8FHM4KxKMg3eKXLjnYKYpEhtufhxr4vXTO0FdxUZyP5Yd8vX76p6
vbTOGYKkx+9ceexQCaF9m79E0dNt3S3HbQ9mAkh01x4sMLWo47Ls77XVo6pnWZj2JkdWkGxnNTam
X+GTDcOjdi0F9xZJNFa82Ses910XiJn7WMc2YRguT5eFyGBhtX4oWRFTa4avd0DymH6cf3M7fqmB
NoPdhhe3aopPIpw+Kfjm5cOPc233kx7K6WUwArR7rH+Kheb+UimUJtMiovIw38rW09l2rthfkqv8
HBJCUnbvx7QpdsMRI8HNHt5X+6iJlYKMZtaHps9pE0uuPqjxCpVzSy/vJIFubZPR5ksQ70Mlsv7M
/JlOe0WNezYYv4T8OM/eGi85g5vRwKq6Mx6FoJgo3BkKHJsoOXg0TDwQLPF9D9XNfcR9+4Z98ajs
puPCsuDZjWxO90TF4pc4wuxoGdx9UrsaYDaHn/psHg61e0J8Uc2Gk8B63TXy13Q5Qf+QHL5u4TGg
NzBGFFp6YKzkCKitNi3y07qq55hqKlIVnOAyxT+uMz9nvq0e4r+2Z7c9CP8Vq0Zg3PIXEdWOMVty
wP1poN7UhTsqi6v6IQFEDWqB5RsIg3XQQ4q6Q5l0yEZ1Mejonn5eMqxsC63He+5Voaz4QOx0pKt4
jXcVMtuYHR8YioSB+eutUbh1LBV7qTH0aT1eLf9m7uY99XUySkoECQHR0VwzlMelX3aTQcepBGfQ
QWpRmNcTjxDSbCMyLj4uainWQMYkavBQ3P6TtQBVQolwC1OMo8MiEVJhMNUX8DedkTEHKQ3DhRIL
q1KgPt4e3XnQGNFFzVf1ua8sWXWa9PJ7psf545UN/A1m2zc6hnK6bciInoD157B89IPDAX5EKSp2
U7+M6ReKe5tK6TFxU+ko7GSPvw6DxXvyiyGLiV321so0A2GGQRwI6wVdzA/hI9O/aAeouv5OhgKm
Eo5srfKyduh47PJfmWL569Ret87T4a4OP758L/OVObfLD+68NIbH6mj3WZgwo4babMFZBFsxbmLo
xsYI5R4xkBl0NkxsB7eJqvaf3sslkWtwaz8aNZZQtzet5dioFbvVWEblzxLfrJQvnFg/tl8KS4d+
n+VCcVD4mZdYth4+M+1nZ8fDc9M7OBJjbwybunX+AjqelJ/+3c9NrP0Tb8tkJ3NurBNvGnmasseE
TLtQVxfIgFvgC/J4X36xdvVo/YP/0QNQEKQ+n1vmRO6cYdXUVKfg9EdTy/3qqgFMLE+mw1QfVYLD
4dt5kF/RP1cYJDcpVvcnI8zya1secUdMFgxJqFutEakCZE726WM4CAPaEmm0EahzZrf/CDKkQrdP
89/mglN1dfG7/4OwraVgs1TMxdmzMU4hkNXPISAx85uVeXDtqGAGl97J8XuMF4jyndUEq3n9Zz4W
tYNSo63ilt4485ZN5DoMhpeeiHImobSJLv1UdAfpp8u52vFPtilQXazMs7lpu+DCAZfxLx3f/Hv3
k2qYsCUDNaf4bgjaMczc/nFFS73pQDTxm4dwPQSbbf9kseCo+BuX2n1qvajTeUWYF8J2LJJDm4gw
SPxar1JT4ssbHHr951XTLa8aVsapTSp7r3rmX7Ub7/TeZXKadMDhux++fQAAO8m9Scc1uD+qEwu5
VKczCbhWOlaZ3iY75uILfsfgSFL4zvbe4Wls2pksP8m3qT+thGv4kPwUBsz1+neP7rj0ZvA6HWgN
lO0Bsq2AkpevKudQzpwlbvTZKngn20kOFg0Qcmz6iWgqN4ZbBMSBlTWtyNfxGfwYM6McPXlrn42V
bE6W/YeN4VcAJ0q7xikxCWByIGHKJPP8kSLBBvPVbevI94tLe8Uy4YfwlDbqmX8Cx4EdqKTYn4ET
HSaWrTDYfAkBHKLgLmIVMh+gUvDZyv3u63eLf9c4ZmOTqDDd9UIwyCBSCpJFmw6iLC0NAPfXtiIw
lFxcdc3spNAIsifsjsKvRtIxlRg9eFWHiPUor1F72z1MwmKgJhOPu7EWHxrbOzzjXC39eOKA60l3
u4LYp2jdtBn5wBM3NSwq4LIXUR6B1Z2y4RwyqHhBaO+RjfTwe0lUisUKQUPqVySSAb55NYTi0xQD
V4XpYaqfHsJLtt8aV/YZGKo6OzECtrR/3rHx7fv4KKfHuGVcNunVc0zn1uPQ1osxFHWseW5rW35L
1ILBW24xmPbu/cfgPpJHxVFlPU5Wtpfafuyp2c9oJ2q3ibnJChw8WHSONUzv/qGb96x9sYxg7+K0
Abudm9O/YD0kmC6gr5+zzFS70/dtc2WCkZcN86iZG77erNBTW7eqpXApSA4domC2LgjGvuDYKFH9
ul+UqIRlfQUADPIQ6I4xicV+vJgcGk7ddLwa8XOjj0lV9pP7nacxVDcROqTn8PZ5bh2/3UJ7BCER
8AtPZvAQ/2JgKB+yJZmd/WoHE6vw6R6GXC6yqkcVYskiuDjTih6MAFFXkMfk9n0sGikuuD1X3isy
JOdi8wSw2+W3s/xgXV9ICpq33PyT9KttWJr8NRwxAoxcFdumQZG3Iw4KHRd8FbLoWWmEe2uG5vEN
hHEyQjd9WOrPKDgCBfj6Ebjr4EYtoz8PulFtlPWvkbclq88M/d79CNVxMB/1chYi3yfNXIcpIrZO
8LhxJPod3D5xFY8tRlXWJ5b5b/4doMB90fHLCNqWTtkXc/P0Ul4DsS+gBaa/62/ccGQim/SxXhzm
+qvYDlxqaB6m3TNGgdVpU3SOQcu/85bi+WPaRWi3RH91dywxtuUxej98YxniAVFdGATpibqpPgba
8vQRCKi8wBafapmuD1EcQpLmkTrFI7uKH15z841CWMTHvnTH1FhqwxGyJidPRI1rHecIJmQoRRqY
+0Ji2+lgSzw1Vn1xbR5dlnhaV5U36EsWZZZmqjQOtbWulkYzOPVVjq3xtaUkAB1zcugjeNXsUFXd
VeJW1a38XltjH8Vbkzlv87IkKSwWzUMMEGiCWbLfxmmebpQ7YzSOetgb+w902nEp2mcJyTFeQnDB
W+kRU5TcyTRFLCrXi8FPC9Kc+FyCPsereQ3I3njAgTuPfUXjNAaZbt4lIzYVwg9hjOfJs7b9vfZn
3rirqld4J2vq3N9gG88fcfNhiSP1DK5GoMdQnLC7mJKFgndNA67l1F+SvA/eHvu+8wa18CHYhj20
ZORIOYLTbcxvNnf/MJn368P6Rb5js9HCFXv8xW3M1lXE1yBV3HWoIjCpBkrwMvO/RmGWb206hdAC
JN5yb3Dx5oIMEpWShxeFAhsjlrNP1MRcn/uft+X+ISTAl1VzFNPL4eO3NBGfweS+8erReyNALSUQ
129c5oyJ3SPgVFkFFR1+zbZv0WNTOzKl2NQYG8SUFNmh5OtDNaXZ/HovNezzSMV8YrYlTgkVRwkx
ruKb+5gFX76XvZvKpfZcNuyP9h0nT/yqvAPTzKmOn8hEVaEzW/up2sJ86BJz6DCb47yAV6HTsK8p
WgYeVnuKnYOgIeEo7Zt1Wt5r69mmoTpapMOcneXurRDj/cn89m9KM/MDWBkJ0tjjNXZJ2CVCG871
5bX7rms+Fcmv6jmxLjLHyeeFA6qWGHNxy8uWS9Ea13mawpuMQNFZ0rBURVsIFCBIMHuYX1r2j/E8
en3OM43XJ2oW0roqZzjGJ/eIoUuiyIoF+15/eyYKDU3W+/Pj0jm8h0VWfp75h7VgDnYH7K7jh196
u3U85vhnAVVYBWfM8T+Xysuj+e+26jVwXxWPNqvLs5l6TXArSywbDg1H6uNTdzF/u3QQcDbsgv/e
sLxrT5C5++K4H208WZSax2rSoNLZrLOhOFcpon/TJRtv0Z2jsGfffPDFwPRvzhwqG/vdvn5euyCK
FVM2PVOIYpdGW+j/wj3QQ1y+Qr/wG27MJp4Wa0GDDdB3QQhqEc2ryW975/ticJLCYL4v2rvv4nkL
cz/DUVc55Xiv0Ob+UuJL+8pIQelK/rYt42Ug1+T6tq9xsTs2aPBGHvcRItk4T7V+aUGXry05Bm7f
oYqw1cSpF2XNpQXHsPKOKF08RJlXjPypCUtE53uNkWCq9oQDkshcqPw21X2hSXaRVBUzVBJcyqGR
MeT3rtPcbsOFxnY3tLpGFDGUgcGHD2CQaACRSIHGVsMJcLG+9efP9t5jVziZ8RWa77tnODnyq1Ge
DM5lSBgvFpp80rTIZAtWHdTjGXvX74/kZMr7NN/ZIYmm3wMGlOuMUX3NN0DL3lQWg+7a3W8Gxh7v
ILKlYCh9+KNpU/b3nvdg4dEHotyu0UOe8fKXknc+e9/JIyMxfwOHrO+xzTWncX2O09MRSHGZrxb3
ijOOMRLC4mDElW+h4Z2+SLYaq/HtSU38mqHhuyBKNKCEM8wWVuq/3VsZyyR6d2AV2Fl4WPC0w85g
W4r0uVRfqp1CG6vjT/rDfbsU5Nc4YFbVMSADgFBDZ5xpQm2Kn49P1Y8TwSUu0jwcq28+3fSDm0cl
/XYZS4xgAGrp6XeMJfwNRzVQzNfU+cir7+lOuqtC9hBf4iSS8bwG1UE0XFqZrKB8VpRGBCiYDccO
At06mq3mfloY5KuPT3NH1SwyNdHmsTWH9mFGVQp5c141VNjuEy1neBi5tinZs93CLz5u6H333L8u
cbodEjlhvYPkEIJxwehjhGmxGqQXKoum+iTZTeHExSjA9WJHLTgldVsCGCvHmUKoyCLyhgII2slN
jiraR/E9K4VcMkQK2rpiF4TnGy2Vp8A5Mk++CNIh5T7Ka8Bbe3Cey4b25jQxvWE6UM30LjW35SuN
+qF4bofvMU1pXJunUBKk+s/1gJ1lAl3g2kyG6GfxPo1jNe3lvD0Ud843xmrsQ24/lyjYWTk+5mM/
c1JKpvUKRSJX1ZKDfLBpnxLNI1G74gH151gFbozn4a8SUM7m42t1Pvb+GvyOHZo9HzvBaC+4jq2D
L0k22zt+77+TQ2r1nojBYyX/LOc39WIggnjxQXjPOWXjNeQUSspMDsBs31bMKl7z1akkUSuQAdkV
fQRtO+eiXM1Jtj/9MJ1haGigcYqUkW9FS9AHTlNZthI1i6a6/mCBSRK8y8nhzL3dfjI9llPbmdnN
q2e0w0NNB+vipxpQ+38aXbNj3kdh/guYUCw/+kcAZsWZqqijPDerOOK+7msWaapP5Pnx6ImWSJWF
BpyrfIU2ry6qyZTRImaPUhhz10ApG2cNF/WbD4UWdwrdHIu7EWArz0tl1wuBEWcTnlf5dZnkSvGO
35QyLEi+9eArJi26yaND7OMxQo5IvGXPbSqTtMATQC30wSzLOlm1ndMDgN2pvrbSzmtmrY1kepQ7
QipOtQQvPI76bysoYTl1ElqvtpYUEnLn5382pwalaAeBZEYI43l4s1Lupe401snv8j/zdJzolXr6
dFyl27P21CY/jz8h5oMY86BCbp/2vSfizTmFN3tu7NeNXLGBdxw6fxNLnGWurjCc2uozmajORSiv
G5ccqcWQjw7/IIy5xTC1bucLremyctr09kwhmA3UcUtIGgwH65lcT+oPyN/oyuzleGl3judacWZI
X8q2p/HekUOEJaIoN0OJmOfFnteBLKvlsMSmaGw7WNjulKKdRy88FM9mTjFlunvqJh+MJ8VgRMw3
WfYk4xC9kYq36WbiLd00Y3cdTu3Es+a6ZYr1neAyKiBMuAfHRBw8+XQSXKqumjzMZCp+7hTmcIra
dpzLVJJ4PLIbpm8bPn8v4QFROhfti+3t16UBJ8HvQNkaUBy46HbTLebNsVNk7yW07fmx1hduk/XU
o8X8LFzse4tlVerVZYN1ZmrI+srH2MVIIqsT5xn+U3FaEKZ5nAmprOO5QkeHUildmmGQmAvL1SsK
U0SzSA4uE1PB3WlAgXgRFLOa9pbddIk3+e9hLXKhdWlnp2/H7qldjKeDqVTIyjM14NS4CTXdU/Nq
QRwaBmhGjKx5gEA6UDpGTlyTf75ZJ0WzwDeqwnsz/7VqA3qzzevsdY0TP4UiW4VK/n0Vqwr3kJj2
q09nGKavNo10V1xsexnyIDcQ996dYtZCf1qgxV339rN5fLCZktVC/En+Uxf+7Ji4vZ3ILX3Bme/N
28k/hgaSfB0QYn8wUGEFFEyXWo42pSFRZI8JECbo1UWpJ5EjGGKtXgiCPJuai3kV9jhHy8xVjKBe
8ybOEFRFtwTToZYqFHgDQ4F20+aUQomKYQAWcnoB894YYKkNaSkq2V3rcopsD6tL9Xub6mRT8TdW
yjdrnq6ZXzhn10y7ldaVabE7n7k/1jjPu1V/55B0d2hwhUw3oGjsnFQ2LrYjHNRbarKaMOJCwn5U
7+NXLeSVuHo1BFtXCTs58S8OI/PGXC6QIAulxk0kufTnvRGo9SKT4t6y+PJF3rbRLaKkQMUwFB+C
b+XmvKF+HCPEPDIUryMfqRBCbtgpssE61TOnxmqNGSJVoczgIishtiLdiCN6eacK/2CvvI62drBr
7fABhj3Gu0/TXEFWl/zstCTSaSUzcUbeUILOalnJlRoZOo5tzU8cbqwd/8XI3s7+e6cOb9zSkeTU
RHOV6By1Co9n7XwZolOJUfCmUKwobniAgOWuMWzCLX1M5AMdMn+XfxLzKlOWdNPzvIIRH7liAj8M
rh8TpNWVrJjHh2CaRN+vkjQonBiLPF1eTFKtbZyTXIyme67gkH+uC40MkgZpAEvtVu4jW8mO7dHf
589TteTVqs/PRfST728+TvtmctdOYz6OhwfTUwuJdI5LF7JE89ZK/JHW29v38y2ZkNC70bTHaTtX
fv7mHkOczGgRGZREP5ePnzwvIM7fgxLgpXlx+MOmj81U8esq23j6aFzTjcU93jDEOvaum8Ya2H3u
ZJHmIvmUw3W+dlq/Px/F6PqqZrKzk2fmkf37MhBPs81s5u3dL4dbuhBdmPGC38z4FlfNfOCSuQiL
6gsNdL/HwwNqTaurzOw8/WD4lShQfu7HRbYnrvkVI/g3ITRzGc+7Msf2YwLug4Q/0NapPh+bxzzZ
h5mzJ37O6c9wpOBYXqBLfOpMabLmr3BaFUlIcTrV5qnR9slEjm3nOL8NIUPkQffkYLvoFeaAmiFx
TonsAs1MAPq0fB8e3s7r6r3jouxy3vNA0aPiQcC4iyWcLxsGza97YNyhrG1UQ2/n1m7CEyz7paR4
Zau7H9UslIdRizbaY/RKR49ST4jQNFvjFHgpNJbzDhgagL9z0N9ipJSCFDNszKBwd8ioiBY+hdpQ
AE7S6q5k8nXo99lBUOQLDz2qiKhLS0MEKH2cLiYs0WYR8wulc70zlbmvm5KEhF8qdEuA+2X7H2dL
c71INNO7Fle2U+Fdurv22+MLod5WwZr7LZOyOFeIcXbwQhfhtJq+rxjHnRyOdes6k2qTU11CebX4
a/SezbaI1Lxbeo7rv9iuXPY3++LcFl/S4ytmkdJoGfRA8EIyykwxBjwWp10HPeQhEGkNbtyf3KRm
H7JFyGWSGdpc8PbMBLXLvAtN50FUqJO/Sk2ePyowwfkQL+c6LhkRdXfp6PsW9bAtWs7CipP46xH1
MF2TMxMDVLg24CN3jKadUFv9jm59iegiCi+8C9N+yuksjOW7ea+DfHMNBM9ceUbWbm8vBbrt7TPV
S5XKrV27xaHJ9lVete9CYwM+nODgAOe5ZH8ZHdi3FWskO71HdD60Sj/BR5mU6dhQq0Ni55Euni3H
6e13U0GUCdywJJohOXZgG0TgrNYdUqujblHkZAjwp9XAG4JWwnphPqM9OLD8XDV3LAckVpaNxKLx
LXIfk8Cspift+Ke36LsYvWe11PMc7Mc9Aa+7MoCcBTmHR4DkOB+PxVyTWvE0/OFc9+2wqEPvq58L
liLEktWZjd8PUsGG3uzZMhxtgs2VuZtJ9qvgFMEQEk96rSrlW8s/4d8OZye3OYeX/06NluFOVc8V
zkML7/rUE6s9UjNlao3HvLX4nQ97m9EtsmTNkf55ut5KnTP/Xud/jMq4qrv+2S/NQMfrbatmD5vo
MWmJ5OLLXmkJT1tU9uXkoZJb127RWFlSLQ7G+UErXJdCuXWLWvn4nKuxnWjNu63HJLzJ8FPeTBQ+
grLXXrmhrA7n++/0ffo3ofF6Kjp49T7LvUOjZ3IzHYzDX71MtFO/SW/tWPWxvaKX8kVgWkHCAVuP
GoykOZY7hSbp+VXkqB6gtDcdQ6FXeNuXw1tQN4f/eD/e4abha+92084eKgWyJR+z41PFDmvTrPJv
8WtJ3VDWJT4792XDVItta+UmCLeVXI7CfNcJ3j3cZXTTQTceu9rh5zTJqAa8JRtl73auT5ZdA1Cf
eaFl4T4i47Fd0LRZuqWMeY/Lz9C717EVyZHj89RLVnwjz0a2PIIR+nP/8U+xCRy0cBgeTZSargRS
ufcHqlJisUVsj68z+1B6G43g4yaVM5nr1dOPHWLto/E2noQSdPfqKv8m96bkOXY3OI6Wf3gKQEUa
aGYmQKHwPPz75/9fBHAbXEo8oxbSFJQfPiiDpfzgwlG8GABdjkA3TxPuvAIL+MBRX+W3a3jgv+dl
IwK2w4zuDcAqv6s29sR/d8T926NgDLxP1JQftOkM3eQ8Lkybre1YnftZ+J0d/qbrs/dEJA4ArhQ1
7+V3D4Xi+e/r09X/QfiAYkd+o3s63cbJZj5uqSZaIJfavWkIM63mot/W4r30uX6rUpNW/5h0xSAn
KcU+k+toZRqmfIFsZ///0IVGy1DYNSlWZrx5MHqlsJWtlVMt2FgdJpOxrCRIs/UfPtmicZq4rq9a
GHqXlUqVOg4WO6aLOBSgLzBDo46/xRFpVmJ4VghhaoPs168TyDMwPKYrs3dgUT/TwFZCtSdoNkXp
6NiHK1RJl/tmMGVlPpvjAeD2B6QNdnHhcy4AwaXRx6UGXMjVln88hPem3dK01yTRyXhtgJnxpJUH
QUxkC8n8pO9RL93sPeaMwioq0leNJGNsahZuz6YRHrLwwXwlfmji0fnv8fOH2fjfHypMPVueMc+P
727HY8eDzdCRYjf8dr10R2JLeQ1bk5Jw8UDjY3l0Li9bI9kUCuCvQuuBNoAPR1vXgtnbaXXSf8KY
dxm3/7Z/ip+ZOm5oZ+FwwUnAIynbm4vlRzkn3Ni/619zv2jvmdlXiggTDVUQ2zjPdj/b7J1RYfuS
uKu1faV37NzjRLZyG9EKrGnCYFMfvWm/t4EqlFMR1yTauzwGqyUKT5zHCslH21YUh3RimZsZVNdp
eTRHd48o0NTb9qpDrhoe1Uxt8Skp9Uqf5psrsjb1jcrKn8jbHqd+ZGRq/XrZ5rejYjnsJXo9Nv6O
sWvF/VIc2Pntn4bgxr6AxPi1+dyarme9dtg1V9xdLjUsDCsx3KO521MPqcW2MgPRK/aA74Yt7DfZ
/LUX+Y5vbM6hinD7Sm+2psOr+9+NtX4vNTGaYKawq/6GHdoiSlmZ4V38u/ktkzAR4v5P+EWAYnjE
VdRd6GLyyRFiuTl4eTex7+aieyW3bedv0QCHJd9AIyr0svhYP86Fe1OAIJqu9xi24O3YmW3YPl90
2I7oA7x+7m1i1H41tvChZA6er+9IGvP/f/T8v7PPwBC/HCfl3ASNWcMT79XZ4ywLS46aVea6UGMs
u8rSFHVdFWJ8upT7fLVHj3JMAl6ZRvE2lmtaLjkhraaTxVWqzMt9RYH/7Vr7OD5Mo9q8LNs42Tn5
XvrPVozdTRFz2ta+Ex9ni+wj133Fn32jrs5ysD2L+lU2K4eUQCoRSZ1TbrzTUJLY0CEc6311jUGS
XQyOtBFennCmJ0PbpPXrYHbQYu4tQ8cTc4tEWkivRtiwfSaoexq965jbxTjLql55DZyf4fyNwu/O
Tchm88+qYNIxZV+r1GsJIhVB+QV4svHfAz00o21r+OHUZGMtl24tt+2RIeiPt+sPYkAblD65PR2L
lw7XbY0itvZRyvf3S69Qk71V9brYyY+f7Xi5rHjhGjpGOLr+fTy2eaNHFJ71HvyopzCsZV9fx+uQ
Cn7ZnVxsDShIhUqSqdT7s1JHc+rpOxwSYfZ1L2dZXKiTyvWHnQo6P3zQ7qR6tygEwEYZDveRwoIo
EV0fDjY+XGJEZfANNfeCvEJH/HeeoOaq0AUmZRrzpqgmZM5oXNAwZupcCOy2a80EUfpFtjJN+HeC
Dl4cwV8pxENvXYu3fARYYrT4zYVHfjda9QMqU4jgUYq9c3Vql9WqPgWOTDx7m7ajg1k4M6RGorfp
p2mdI5jb0jNFCzkvfehlOekPMqPC6GTcqcJUcJLBUvptZUfFuZ5q/IKWJSI7Ti1qCUTI9/uBTAe4
JXpcHHjl9K2TiI6Vy1uuRvSbq34t2Ef1drUNDvB7ukTIWZlyBekws6kvm/PysnnuHHG3GCxkhGXW
WafSQzV2eiWhrN38biapNw1a9jROqGrHUIUArP7zW1ZJVUOcgMPdlb45WUBDDbQlvHBv+HCNJb6m
9y1OklUL/XZpamAgFD1QLZ0dUjsOjdioqsJ8rKF3KNg9Wjlbh1PERQv7SZAn4f+w2MWT+Fd8t2fb
b2PVDNFnc51vtSCdG1QOrU2yrzs5p2IoSaE8ab0m4/B/MFBe+VX5qbENgAc/n7RhT+v+sCylHBMl
nhqb/mU0r6crWE0bzjIoG+NH9IgK0zLi37ZLZOQolEI7q3V4beo52uuCiIniMxRnYBJHWmCy4BOU
n6/K9c99WSnUbPC33/31ByjILx96x5oztahiED0ipuQUQ7naqLP1kNuslUpCqCaP2mOCYSTQW10P
ndiuGxu9lEhmDfKr3NtF+0GhVINkLPRhlfvfVW/n/i4qN0kTqNKtdH6yHd7aCVSR06UKYoLxOUmm
A6AjA35hzYfR+c96aF+K9sPFXIACLLM4exLELNDC349FMd0MxNmQngIUM03FntJMognNfXpYbu0S
zlN1UenofA0ynKS3+pILhPTrYyfrzF1WkwRmNWhueY0F1stMfYxo9NiVp2sZp+HvXPirRFeepwBX
mFN/OZQjMfag39OfKh8lZ+1rGutT5pv6V765AZLxRyoX002V7+UygbOh34EYnFcJiyib2dUJWTxQ
LiULs/W6eTU8sSprxu3SmD1/pirw+nwkxXY/k1NoKH9OgeFdqChXVrBv2gTH2tXQxU9fDche8061
uK3UEj1hB+l4+6qkrkGcB2Wlo0wLzW464lMhAjunHrDfPYtAvpnj/RdvFWEnFG+O7cSbZr0VbNf0
ZKcIx27m0Cu+K9uoPoumLDdeMkvv5MYs7yf1AxvJD+4K0AaruWeiv2sE9HmgAKaSGdg2svGjGF9n
z8pk+pW/DEmcp4bt4hW6iUkvOQvhy7NtOs4U6g/Icf/WBuIZUqy7+Tg9O4ZQKYVDoAdmei0cuuJX
kJjW8IVAqkI9fcFgSX62jpXHUryB6hQguTfsR0Z1ycr+m7khJXZ2aAhbZXRPzryIlC2p2nx4OQ06
OEGT4kB29apeqiNgcPANPGknAwEiD8RfGT19Po1hzJZo3X7Sdrh8vGkXB2uFduEH2jOhYg4KWwLn
lEje48hHSeWqqUtTXIR9aMQFrZljW1W3iDa/UIEa6l2ych+anVR6PlLViOFVnlOYbaOv0sS5mxxP
QtczPXApbOvYvjztKSh61exo+uiV3jrH6gQh8LrvpjKq5sLk+pCK2Qhl3Ku2HGbxyNf1gzdS+Nn0
i5u3M0jnn8N+LVu99fLZMhranvUkTlf9gN9sR+mjTY+SRW/WU2wLnkO0WqntP0QWjJgbCitx2HYY
NWQbFxN5p/96UPpOlXu3/rR57qYrz9mhPf+jOzzpEhwLjq16vnU5l0/v+W4gjmbK40Vb5solGFbk
Tb9Ck7KdXcMZgkI7n6W/hCwbUA09AprPN5nz1bE/UUOteSnfyp27/AymDk8OKiLOPYKI2/yEnXMr
VAyTrckxO/g6dl/MH0IBqoBf27MNLRSuqGOavspt3j5XRtmdM6n+YvP0qkptqxyZqUX5GYynJgER
uacHPBq8PrBZzLar0wZQcFtJlKIpXqAPiejoflTX8fDmnDqWh41H/fbhX6l6Fl/PzGtXkfTRujDs
qqtX36/v88GNLOTRnH5mH/G0v+yE7acwrdyeQ+D08X3ZfOI/gbBljDPPIbRIlke4to3r1xTnNB9v
n1HOlpeJjsN5trn6LNliFIlSwH3+ZfXqyasdROa0E0xvX2jdruvhrH3IIRnnueaGSrurlJomPgzI
DmCA3YjLfvz1PHRXr9oLBxZ7iQ6Z1uRPBrHEd0C0pXiZadphAYwi7dLNpxV/2n7tT86W/37hFnnV
yUmNlp5P7OFBlhblfkS+8CppeGHMyeP9T6lQv6k1MW+2+ZZZ6mviJurbTCZkwttLU9e4VJqWwd6i
4fEkDw3nl7HDmXTxj/Qde42BPH7gcfTtWDOIm9s2PhEyjC3ExNzfcr1bUdPsrHbEX2ea8EnnekmL
Un0uhqVETTFpTpVJ4WCT3M+Hfr/DtmCUnrhWCuK8UuYpk/SxkkmXOwPqSKTRTNN6Gmz6h+PoyI3i
wLpgLb5H4lLqp3BuQvNEzqWJ9hNzLJHmdqyeG4wGX5kepHI3clq0Gpv27uc5NNyeVk/6fBTu+mrO
ZGHd3dAcWINUdwF/cxqUGoq31ySNPKUe1sfYlEllKyMrOFl/iEer2MHwBhS97QSFsw2tcw1NCI6y
2n/RGBvkBrRxQQm8qZWYraabPMDbhj3zWrqSmcbsHA4xeWI+FHkUvtPY9+QpuSguULzSuyfrz9bl
k7TbnOUL7bVzia6wlXmNG+FkHhxSl4tytH4DmdRBBdEcUDAstTItg+M1lfuVpRaS83y4+yWYrpzU
b62HEGls9m0yEJxP0sygsVkRlQzH3vZxNl9Zlh/fie4U8IQZg5nQUo3PU/XzOLOIjt3SxMaBMTTb
s8malj0D1PlbDmyVyXmcm6jooEKqFpOD49jQWVtAJ5cUyph4Q+vKhmyufOx+USX2UKzmVdi6eVO6
mStjnNavO+bp23FIAsEFwxd4NhPK1hxaHQ0IjOoe5XfdR/qvGWB1vQ97Ew23g/BV4uUubkXIjk3/
J5yW0kLcvFxvJ0SNiF4PmAsOJ/K4vb6gr0cP9kqpmBBAVA0D1+jyU3p0N+3jsgH0P0y2M38WVNPE
eImaGhKVPO+ZWBVhLwkZ0b/r5ceVlACQXoDSON9ml7YtMfCCVcag/A/qm1XknvVyn+P5B5aCd3At
WNuB2wGqORX+LFGnQJLz2SHapdq5kZQgxD/xZZm3B+pCMpbRF2CTNo6KYPV0t8g37et/JJ3XcuJY
FEW/SFXK4RWUA9kY+0XlhBAgIZTF189ST013T8/YBqFw7zn77KDNxuv4sMufvGJvhTJLYO2SUqfA
gflnk42xG7dVe4RArmhAYXOUzEbesmsf6YwvAV+FCSHu2Au0dtkg+8PwNwHFhsC3gHJ+KzcMDNDd
0PnnnWsTlIAgLmaaYaJkZHGuZ1idtYA5DMorVEwGwRQ8HAFWCONaBTKyonFjFTFMaqmjZ1F3uoP5
HA4BjnZANXD6R54AGzHfKByy9g8lOKdIdoHn7sQGYqaNTTAOY2G5ecUSKV4T0Yw0ZRrLhLZusASA
ofcm3unsqINGO6G2lgDP2eXnyorytPwQ31iZ5z3lmtssKdy1OM2wkpklcRyQzdz6wAoLkXKje8y2
zIQBE7vYF3IUiKO2worts36+CGQFrDnh8+gxCK8X9qccJkQnOknkYgz1RL6EsrhwbpKXdzeHpByG
9RqpkfyAtucWhVHFWs5xsivObncL7ueKKRd3Ic0MPQc94Snz2RKCB058jf3S4Mw/VjQL7lV6h0JA
R8Skg9KYX4XieTIOTdoHb/xL1256Ax0nc0mEIRnjPrjlNsqgWKtoxcCbgJomwh6Ni22GAAbNoqoT
JuIn9B/L5HJ4zt0VShHgI/txVOTYIotyODPkPUlroi2d4pitnncQSVJ7tqfe5ZZtQlwxsAfGvoBy
ea4FVQJqZQBTyRWPVR+93ObMJiTbxc5Ak2HOJkGss2sB4OwW3OD9yvOIkuMUzG+Deum5ft59AXwa
D2SWFvxpOm8uja9Q40pnolbtmQ91s85HdB7I/BUCLQxoWpxHsWS28+BilRH+IXtUzlPNc3gJrBsD
RE+esC4dZnjSAaWar8eaqeGT4RL6ZJfen2G5zuzPICyLf65BiucCGyBWRONqTV+LmGWcP7Vpzc9x
9dPBVayIRGJQKHuAawwHgdq5uPRnMFjX0651J+L1eCwezrr9kJ4+JmuavCQcShBtThRlk45j8aK+
uSjIl5e4naN3+8f2WXkGS5gUY8Y3i5RlatI5iQsF/P2EtSed7uwLC5iXnXl8YTZlc0DWtK0y0eEd
9LvDMmBVdDCiO20JTTJ0h4oZ3i/PKVwDtHSsWtEDAQTkd903ygNPP24TAFgYfnD8PJUqDR7jI2h5
vCIM+isaftqPacOyynnINVKno+/C2VGLxpeX3UOot3bNB3nlT/e1utR7vXcs002D2AysjDJskQ6B
/Dd4vMrT0aL77WOdXTF8XZrHUSSBaOm+YhLHe8yEvMvHY6e4wrRPMORpfyXLtd71P+wQtZ7Wmnsd
OAxM9oDxz0x3Yai66wTH+BlpGo/c2BTcZ/35w9PM0JZLDKine5goWntK2SedDVsRIxyz/xKndYpl
U3IBPsOXr4ktw6Ny49wXt4TUIpxud+d06W+R1ZAnvZzDZxp8o+YTCrvuGAmYUkP3yZ0BGRHPLrSO
XnHaIPWaW1CsqOdYLzqFRDmOYoE9GQymlWAtWG7oG8yAqStrBeUCnATaCo4cC7Wkue8xLTqkn/cA
uIM+CvkSKASc6sty+8mOBoWu/GCam8H2gpNXc+cO4kdtr9kSoXpFOuyQ8DY/15jGioXXXN+vs7wK
LSUjN2W9vqdhrp7APoxFAg8DV3GwXvqODAXCez3r9oGTmAHzhi4zeshfBGAzDXOTY5rI5Jyy47K3
8dRf8WJlddF9ZQ/iy3MFTr0u6NV/DwhBTsyZZqOSarlGRLP9vLJWobZhJjsHaCLDh09I7eKIqP7Z
ybk2hUQUittLNiQmfLTXohBfjDf6GmTF0b+MInzhHlt+Xci7gZnyibEgH0qHwXY7DijHmDmzRxkY
wYEUatq3xJI771eMXDWdntvBH4VsPaa3OL03GNDOu/h2zrxNz68gGZz68GLZIq2SMDTcTxBH0YRe
A3YwJztLF9gR7jy1YnGvnQNFoOXj0va+7kTP8kHPr6yrYOgk9uGa1mBQ6xAeclF2t+ue/yN+spcK
sEyFf1abeHny8L1OjC9t62TRQIy26fV2jZ+qsYaY8iWGXA16cd51CGWPxdR7OPIn0dKpQ8ArbLQ7
BGuLPasI5z7I3GRbcNdLZXfDofqlq+DhAI+s8OpQ58yYdp0hZTUX5b4ihvSDNrZR98+bt8imQ22G
ZePdQBFQnD/wTQW8fqBim+hUROTJrfltaTu9KoL5VhUYuz0b6NfIJwEo1fI3xcbslKebYlwX1y3D
7kGkFfTZxex0+KzqAMqNsqxhf93dCWYcYYN5fEFwmUiX3Z1QzU2LyKmq1nTR0rhnF3kimZc/WFsR
aFZAk8htr/JCwib2zP2WsagJ1H3GHp0YdWP3gkBKrCb9CQ/Ua0ljgRB1HPAaa0CJ4c1ZK6hqlRT3
J+hAIJBltdYoikQFw6IPScWxPdQBxuEu8ShnUVqEFuWv4JRtmNScPQNy4Iu6tvg6jbgzA4jY2r/n
WZ+hF4KYOcEnIBPUhpi6pmH3dce4dmbT9DYNwRSqngg9DJT6vgTE4zTyDNhANsYCNEYb34cjiYpf
NUqinkAZbIHBDAF5FwIDJOgm6lL4AWaH6jd7ts1hjQVd9ghZCQuUyWWFI72vP3HPyCGUk/mhZxbg
Pc+EVrOAOKxQsMTiXHBu+umx6zcdkxP4HSveXXwFT+njBdkA2iHkm0e60dsvpsIoUhjRZ4/VvFOS
FYkHBK/x/BxQI73xlHjVCRc7PVR+X/sUXo2CrWHxzJd3CbOkA7YeOuzUMkZBhV75SkDAg4eGKTNm
EcdXrNj/5HAml5IwVsUdvpjeXbtA/MvAdTaMGojlZPWjG7oG6DTnz1McFRA6bV2l4R0qlnndX+SY
OeiVB0AESAEHSeTZSp6j0KCmomqQcJ1YW4BFgK1eVdn64NwrBrB9CEvq/vsc50rPxHiqxFXGiHoV
Ord9p3i+YVT1bVzXV/QBHZyCp821KH+ll9uReQ62zwao/lG3mPKhbZ+2pObz3IZ6SwZkiBB+MHXz
cTylcj439AAGVnaXXY+TaOeUeQWSSD8ma8WSskWWDlQoEiDjPYZ78NQiS8Iu+ydNGLmzL8OQZi8f
4CrL7ZeYv5sDmBkuJgzsHrgE4rABh1BSfzJw23Za5dS7kP5fweW5VXLBV7HMyb5MlsOZt8j1quCG
uymPUTeta95PPuT1A0KHSchBiwcCgUE2mACcxUwMbvI2ea4g6IF7f15/uyMTVjUDnEFpva6Qz5ku
/gjWIef8T/GIf9xPe41bGS2R8ify6bDyu1E93shQst5fFcjSA1uoFpMQPkYL1GYAEsyZUyIcMCBO
ir0upxbuqgiqCTPVNWjt9Trv0/In1RQ+JfRKP/J54Dz/5iZcJeJmc64ehZ5ylDM2amF0piq38QBQ
9g8qDk6fkNszEmAt0scmlbbMHrrG7Vunh0eOUCtQRrrOQMuoZo0fEV0EY4tpAFQwt3N7oSGrUh3F
pBMB+0zXZblun8ns1iTtBRfL6SIPwEGfUOc/Z5ggeTHuep1qMsQhPA3DzjrRq1BHicyWe/tEZ3DB
7elu9yd24Myg+qDep2AQxktUCoFqSD4+a/p2tIYABk/FeBmGmuFeqK0mfrrVlmgRnv0Rw+KSYrsZ
r+vx48XyWohvFp6l+G92g7VswAjy75l6o2xuGXpytucRG9rLMe2O+qz/ito8wlhcBQYx69EZsZKA
z9dCpk5vKxhVxPFq6JmHuIX5wLcabDMzF1r5VWpxOekNSWzQ/9sBqd9szETdS5kLPYR4LcozMYGO
LNNHvFF/xsapOlz26W/6+8Rl4FU5Go75FM2XeQAHyoeiBMIIhhRvo+wA2+jLsn5HrTNCT0FHREyn
SlfD1Li57js1brf1G+YV6ECOsyTheS4vDvRlpgf0mFOnLICeTb+4+yJ08ZEhRRe2eETVY6RCMVwQ
B/y4vTM/5rmkKKvtl+EbzOjKv9xaKbB5H78ww0eX7a49QRRS8YSY9fJMCNCEhY0WURdXgKtEu8fK
Wsby8CIfm+e3XMddublJoSD9ThMA4xIkgw9G4P0sX2k2TyvCkrDtDlKbPGdZrquiZqjJf4m5CbjN
KxacSvB6eMl0obcyLiTWpaxx6d07EgweFRZS1BT69E112qSqXb8uvmlFouHKDCLRblwblytyw6Pi
YljIRa4c9+22Fawd8lTocwvMH+IxY7CuelxRwR9NUNQSG/Jl8b/ILPf6K9O2Cww9pLGlT/KO/EUB
imaUqwGfRPnQNXycf4t0NhdHVX4DzH9clNkgnwRPnX5iytctaN250QYXFU8LCraCAHBxBz4/N+Kv
kq+0F7Ellm2JOEjgUbjjD3ymS4539pobYxJRpRKoZv24nzD2R8GFcwpHxAYKRe+CtGKJz8tLW3KL
4qRAwSc0JMF6t+f+LkXpDYKyEWvtGp022bwdo0jI45nHIk6MsOgOmDubWP8nXXOUiz29Cr48QSpH
yDGm6+ol7uAs97ojY7AOKo0wVOFDxzzQHf4JdN7DsGi+qBHKJpCXt1V35O9ZuRfFT25GGhbW0fvd
JeF4ODPdg+r2gu9MZjXW9Fr0aKGPPXM7oqJhxISk8cKCKaFZuHKP0ZeHTGKsPYMQcK4yhrT6iXnP
bGfY/5Q0iOJW2htz98AXxVCjk7cwyWO6shZwZUTdfqczSEGR0r/6Z479qd1ZtUNO25u0l7dqMnmE
XdXALwIIJHkI/rTVDvl7/q2ulIOczN8KJhC+gAzeKLzMpIrnUpsNpTqxoCIbvQQZjKv6RHsKfZEY
5FBPLjH8I8wjLF/wu5CJD/NJBOEysx0MIyM0S3uZb+QTfvY/4w8GoXtCJ0NDDya0Ttlx4nCAOnlz
/jRcMKbktW9CzDTDGgkRUgYQLpEADP5TCQZ8NiIrVn5lbI+LSMI2d6DmiMQdziHMZqFnMliSdw9f
33EXRxby6h1wCpGPt2+OycXf5rpooktySfTVnDdKKlPMyH5uwa24JXruOcucdspGC7TAIHAuM10F
wtWMdM0yBiGiqGfcqASCj67s4v1ieEW24Yd2GPk2+nBEJJ/SHh5VXAK4XDdzOucUQjI+5n550MPb
ChgGKUGSfc3w8Tz/qgi2r35xpiRV83WC/XqoA5PQ+pFOgimpsCa0aTMGg1cyv7e+ib3ECQqH8253
88e4xe34fpipCPALXsvMR9IPisvsrwecnqkLeOfdGA5fsA15HrEUODRnGjSqEaRiW2NNGy3sxZAp
eRvTz1YxqFcdA9PuaTLBdzkqeEX4IpMKTVFqrW+QNaB6n7kniBNn/hjCcihP3FIhAddcSfqD2VUE
suaIPYE5Oy9fAmNfxdIGdylkTYxA0w+tpB2zdrf+o3XE3hdUnPfdhvJcR36NUWzhWFtzfQvEdRFI
YRbk8cvLYn0thA3/DTS0bpLLGolWJCQgQ3G1emJ/flkJyfydwtu01vHgWY47HC6dB2WBz3DKG7d3
zCECNTBWj7ciKZIs0RIjEVCbeT3vQjZJgD1alMZqoMdZ0J0ePKehFiqhgM7W0cLb5rapv8ZzESCi
OmSb/GBAETw8gm6eBS9uweVrwtZyra+LWNmO4S1o6ZR/hlMejMxXKRbjMbwe78c80LaaxwCQ3/r+
csziLLbermdx3ZyUpIzukfTZuC39xmpQOPw71bpzj/CxXdF1vo1+GtSRlTxigd+PuD/njN6APb+e
Mefr0J552X/nrkINzze8QpWOJh6X00n+ac8NkpbtDZHrYjrdj/UZQVCcHXJK4GO6ZybvXlYKPjLH
MbQS4bOI1XXHdHGt7iVP2r68nKOVtuJeXL/w5nwAYO2m32HTfXCqL+R075RVGit4Cc3Hy66ykjdy
YP67hq+txHkxkubnYS0aNwvk9YtX5DyMDjteGcE33KWxvDF/Kx+J+04MnpQlmDHtMJQNqmhCVAn9
T1gZK83JQTryKPeVEwN7ijGUPgfWXorYVR3kuzYWcKyZLWJqcmyDCoMMphxtAGfO1WLVSU3kSONG
TeYgX3p45QCH0keaJAUjxh5og3FuSODbJyKgtUU3LkGieSYPVLVh/91H1GoiHy11018zSD+KJA2E
nbDizkb9xB3KPYrf6l7YjdHoF//uucebsLrhqcakOSn+hF26ub0x1ezfDdPtI6gb7wBwo8+wMmde
mn1moRQ9/vLtiNY2eCFxeCxvbybubYBTCa/Czyf5W/vdcjiv79F/QjmjUuTd+KJJ+vsiDfQPoC94
bsLO2uHwyZ3fwxsSVvq/v0vv6NrCEY+gSIFydkuMVY89wUABvzBAgXmFDcJnEndzhzGvj2FfoCRq
kKH8ubq4k9nZYQJY39yzhc6k+DQu3yUf22C8o5kNFG4aDl8pZBkYwP/oQGY4OTnfUG+eK3NL69/T
Pxznja2YeWr5rtw8v4oVLbG1L9kVjX1zRFfA9B1JTJJzERQ/DS0XV7RQ8+ePO59rYdVH9TsRJOLH
01b33QlzDAW0E6PV5fCxKb9FGLOb1OWudHSbEex9zuXG6IEQRwBQddud8111GIPn8oYVVLbMtv/Y
d+CVCx3g6+mw9d1ZS4aFsgd3/DLQfcJVeMvPZJSw8d5hF+RndrDV471hrZvtdXBmSVfCR7YWv2tP
jpq9SQjDc90nmFnv5Wjw5e8SmboYqZHAIqMRmvBwb3skJ4Gc6GzEgHohdzuDNGWdAaG2QcPmkPnl
Rg9piODEfGU7xBIrRhvF6g497X54fkG+Glm6AKGyFa+xFREYnpi9Po8zCMUPregjJpxdMUOepx4Q
TBkqs5JTLgHcx6/oNcNJOIViNqvMVKQ0LINZLMn8kHnMqWqd1ONoZnIgNJQ6xsrWfh6BQRO60yqw
P6+HKqASR20YAngi5GG3ggWVLqoDVExe0FPPzRFCGO5MEBCGNwSRqQevhtcEnnGZFS+RJLAbXcmk
mN91OiOsnc6grzDnabMxlIPOCpC/72jPzvnxGhwH3Cr4zFA3kJ1Mi8+eCR4YCQADCwJ+c3R58QwC
vn56+I7dmY3R05HvLwofoSnJSgvle0ro8WEGtIfPmu049WCwQQCzIQszmcl2kLReLn/jVNI1r2ZA
Yk7LY0TEiHiTJhwSE/8YqvtCWBtrdlKUbGdOOCPU/IsC4B7wB5wweJJwwHhpxrRMTdTzbFjOVjQz
YbujJq6w/IIX60CJauPuKLlMTYwftnebSwehGZvzOXIDRBba1Ep9LuFf0P9uURrm/mMnLBJgSQLH
KfDn74OmyWdZQkLojmNtE5I3q34xxcIpi9nsEeQPtICnjmYmnI2yznR1tG2AL2BZ2CTZTI8TpXAJ
nk55qZlHx0zudzqiZWzgyE3z4YJKBlxFgDp0CbyQ8UN1UQYN1vygJ6/TrD5v42J1mwmsQKRI9VxQ
vlnUgnygcU6JsH6s+HRfEBXm1eDLWJex8jOzF+SlK37NJO5XTJLab3JFKox3WjvTgo4N471YcUWW
lgSxESN8PeyIEDE90+Mzz8QMcisgYwgndVluoJ3z/9FXjfY3Q7QrNwLTRAZiM1CIcrLnLTjgizoX
T5w2UDo1JAbA5NImJZTWlOkkQlndG860HM6L6fJ6dnbmxILOHEGxANdfCCxQhs8/z6zLryCdowxY
nUBq2NEhAMSwcaSTTfVTwAapZ21taxPhjS9H5sCyKajdudUgR86c5v5HZYBAtwpQDb0Z5xj7sqkO
j9VtVRGbAl6F7TMzbWYuHidLP3fHyy9APCAhE9GQiSC3Jbcz5D5GnRrvdsZ9dJ7o8UxOvB7cOp6d
yc1WWuPwcnZFHJfbLU6Y9OCxgj89jgXyliJPDLiflPyN+n4LjRJEab71bvjKcV/ACT4Avs0nyU3P
bLlA9fiZwRKGPxFZEeN+bN3JLWiwEBx4PlimHgubBogz3kPl6ummOsynYEjos7EdXTqzzJpXxM2Z
l/WME6ARwecUdIQglOPCTt9mkhzkETYTruEaMHZk+nAckbcRvRmhTuE09u7NQJpFxh9DVTSPEMM+
eeCGmSFzkqFs8DG0FwvI/BqzuCmi+8eBp3gnaPvyZ+mxvnthwxQ1BFv5F3xqbI16QfBJzrUvGqns
fFKWdj9n/gnMvTR9HnzL6+J8o8PNOn8IrLw81fFkd5s3ItqEgE1Ch3L0z9KkBlKcxWX3vwfbDtqU
IqptG00r90kZA54BMwMRG2vusdm1yrmCEymLCFMrKnbGb6yM2BGd76Syz6QSHLHw5VS/UXwuUzwA
33BoXeYEtxKf5lZb+Augu1he2V/kLuGmaIR4QYvu1VeWX8aZovej1pnhv5zrLl1ITNQXpe6qLiLl
1WQ/D0YogkmiFMrc7PRi2Arm8nfhtp9/WX91vYSYsugO8NYw6eZMLBg6pguHN/kgbGt0jLMG7dWe
Yo278i1jULCooNLii7rocV6wVYJGgNq97EO2uwbYYdltMI7CBoU7kgE8/ElGVdvGTqdNvhSIv0k6
uM6eBdLiZwcJ04yfgf8uj2Vhp2ustovDaoDy81r8qOvWeWKGUtgwLrBMFgj7xewlw67GsKXfzMZG
hkuz037xp8GZ5D1lIIUCBoIfHop1wNMa8TfFWpxOZnIavs+FO39EY8KRfgkywpByrT+DGjQPVIBF
evk8iK7+g5U+5Th+30H22+qcbnYWUM3lNSS6lkaTh46Zg473N3vHiTZLnQHlKUT1jIv8cFzrG4o7
K1p/q8vbTrrgqMeEqaQFOLKXsNOyS4u+9lMGxGuM+6b/6smqSWallhmNZ56g6TPbZPiUDl8YU7Oe
6rAQnL6h9xphi3/XPxpGjUz8dBkq0tS6EtHgrN5AxxUw5nPWkrFRFB0FtkRKtXORAEVqDbrAw4ju
m9y/wEqgAcuipxEVyJPhSWk4FQRs62dXD3FiZItDUOhAZSMcl0LMHlYiHnQe4V1QPjBtcGZ5JKYX
EJjhU4ICk6WH6cZX93CMi6eWiOMb9QDxWn/Ca/cvufOkNJIlVufmHgJjw+ME2oUmQlt8/dBk9qxi
95I3xfSWKUnuayyQSBV6y3uuOrT2F2zjvs2/3gw1sl2OM1cKHwB2y5o/UI7PpE/5aLA/XeZ0jC0o
UZlt0NZXaZCMzJYAqFu/j6luAJ6BsfC1RecP4eWArEDGFwTljn0/GNcdlFDJr25f01etHSv887t+
VwWFaWNbobj/3hZRgp3LSXndMeZLUUYNxweOd6zeBOQBvYWPbgd8DgXZ9JgAMZzm8LAMGBuvzTaY
pq5HDbXjssggWTx31ccrtTvcbqRdx/pKM7Md8A+/uj0Lv3Fb30IEBBhf2/iPLKmEqIEhSzajT3ih
Utn3dslwBS7aE9tmno8+xErUtapggD40S9NJzSS+r4UptO7e0mfc58702Jel+zp0F0qT5nDb1S1/
pN7sVkAcy+/0xeD/poaNEva3GMJr5nFTIdlgQWauliYEEcPFEpEOUam+gAoSpYWyENfjz2TgWsS0
GvOREOEYCPIQvJ7e6zvnsUdgvfor3wsyUB92+nCz2+Yqfwvjr8wXdbwqXYxK0+tCY+AKPwW7JMnJ
sz2mETRbtbAcRpx8jgQUzuzOyXH1G5oXjhRg/vC8+M/rT0l3yMbe3aK2fb/kH0jOzCe729oQdxXm
RYsgtYXKUYrFJDBP+S1HdIQlzVcPCC44k+RKxlYetqayv2CEqW0kieXgQl4EPzH4OjbYfuNxGR6J
qWKrz6iVizOSkkVawxuvUYsMSZekSO7nsa+Jn/oSLB1fmSu+ktdlqyEohVfiGMr6+j6ywH6Yv+IH
Xu1Jy9yLcRVkWWtV9MGz346lX+THoj880l2F/wwNFGp6flE+aqGOd8ToaY64n3v41LUwg0B/Mrdb
RdK+Q3/PoWN9Y5sATZdmsfrmj/rdWFmrPJE/NIgci+mj5S6MNSIuRsf6Eu5Qx5c1jJuHbdRRHYGv
aqssUSzb2CHE3xkrfu/UTftt7SZhoSqLKqoiXmr+PmOlbrI3fdO/c7vum7/7uvEUiMJcImwqkjbq
fT3gzOcJL+3XUYciZrKr6MWoQ1g0XPbVE2uqjzrSg9qX0WB+t36ezO+QAkgoXhF3Ljy3oHE1ByQI
2KH1edUITnh4S1IXRiFf5R8WiODxU/n3bx1ucu2/4DO7xK94GOuFedCpzsjUmG06nGEZKUxh4sTN
TxbMEEpxqvwZIann35Gyur7nwgIIBUkG9BHcXPGbsa8skIrT/Vxqt4Q3iECI5ZfxCbxENl389dUN
H++FgxENG3YziOT4CIPLc2oTxhkou+zPsmyBzF282HqnmH36PV2M9DLuhuWEw9/1YKhJqX1eWiwh
YCx07oW+ntr56smEMmHB3Qey4QyjZ7QbJs1gdaarpr7VrMwBDyyMjRU7Nxwzx2zWzvFfI7OXYuV8
n5yMWwoaHX43K2qHRubR8wSKw9KTQJIoneCOYl/Jc/2Ca7FpnqY/melenWZDNZHLK+aR1L9lbDXs
a86ONS5zRDwSkGXD64KfN0Hi+nvE2ePDIuxDW/xhIxJfjoqXC+ygYF/mzQ3/QlIyK/rIy7i4L/av
5QWUqxkWL2oI2/whr8SqfyxtsRHdeGNh7Q3X5LERBkq7jblWzko4OhyVzQUZTsxFyvN7BX2jWixa
2NvL8thA6WKnQvW1GMnPkLfXr3Z48wgpYBLZYH1ps7+/8S+x3hLysX/K9vsdVkgd6IuYL5n7ZVt4
O3Sn8B0JiEUQI9uv80cPA51Uk8x7Lw6ltW9m6Om3fsGQT+ZcMcN/HGox0CClLK6LhQf6t11uLMPu
BbwgN3W7m+5uBwY8yocbL/jyTSYRW62mBmHP4XgYfiy91/lQlZ54Mhe3frHRMJrLDgOuJcs3wNhF
+iNQdmjqwrO8zUg/P5EyO0EbmL/8k/58bLLNYkOElaP+WCoPB+e6nBZLJpOL9nwLrGnN4kf1ZVDQ
CNJBwWEOQcziFa6uxwzBVdjW7nJZ14sQsdKCQeC6cpbII5qfPhyXB3F0O2VTvdeRisr8z7Sh/L1r
8CeWl3dSIuYay6IhtTUi0d6HDflZ5xWQbsgUmgLsgvfbl5DIdAK4PQVcPqd6rNQqaYoP5AEbHhj4
Vp4KwHvFTX8t1csbh29nBDRBGQM6vSH0dV5hdypgtCcjsa0sYcj93Xga3jVP8ZigPVCCLFM84NkC
ep7EwrPeZMMbNjzSgvJZqonhAGBSz3/2tJ6IVI+357Z1bkFHwhVekgtaLuqUOvgJoe443WmJd8t2
oKRnwOVVZ25+LcmwuFhcvwtu9z9tB5z1sM6KfsiwufWU5o+nr/Izb8RnE2rHomi9zgWmzagDJ86t
kVi63UMJr+kpDU/5JFxhIUmHl4dHqj/kHo797oLVJvQs+LtBRUW6CE08qY1AN9c9VnvA5SaFdSHZ
YYuvxpYlXUY+US6f0vFA0Ezxu+kRI0FyIIenC7Lev10d4agZyxvOHKKyarpA+BT+ar/r5lzDAh8v
VHY/Bpv89ZObz0gdKtHBtrDHhlTGIztC3mziJwwd+A+dl1dbC5UdsP1bBodCG79F0mMvkkGICtp6
mA+EQpiQ/nHnYTC/HQVKyjudB6Gfs0u7vGGt3JjFl1JH7FAOLEdpspZqd9vlL6KjmW3Un8N00tKo
pYN5QnnMNBa19Q3V2IMBhSm56sM1XsBK/fmefxilD5foSudDrvAHCZkUuAK//FoNet8yP0ra44cr
QrZ2J8ORxhjJsbBTL/q/n5Lw7ST+HPG6+ZGDKjOd969wL31TNtwnKhrrID5caBi68CcNf2W/4ZcB
e62lvb3ra1mJqnX5inPEA1b+YT7fFLzC6b5wFGK0jgIZkgyY3m2h5yGymBJXPj7W231/0QMtxuxD
hSUInb/1IN4NTv0L3wz3gXIzEyI4FBFsfvwrLv7Urx9X0+5mnQ6e+5/Dk8iuhYZ/0pMeNGgV/3ok
xDsdf408FLu57QxbXPBk2ZYvGAvbF90lYWX86tVDIeMNTEyiNOENx4ZsIj5o/afJvPW5VqDWkCdM
KvOIM9JEWPGw0SZPYj6zJSWG5KMVRKjF3YxIwal0e1Mwjb6/ldZSPJh9WLMY1MsN82bmZA5j2mxF
qFeqOaFp+nSqirXU/gbuAWk1tf4fPk0XMpsWV7J90AUjFlwAKqXxFWrF8CF3W0H/0BfeWr1szHLx
rXyiKLpfXGlVdUe12xaANciIMOv4+UKtzGoyRBrhqpLtmX3EbuD8CUxzUsfEShFV5PKPi9PR/1GD
X93buCDx6Y2aF3qbrwMss9tegScooup8XX1bhvtnYFbe2mPnYr71ILbLYYbOLJy7fnkggr7iiPPw
4j41+77G8kpYUgVH6NztB0A58wSfYQJTi4vLnM3JmHllXhvCOzrAMCVWjBokj3P+3YaNC7HKSV0e
JiZhcvDiS2QWDywKi4qCjhICZuHjgoTM3DZDIqX2ULkcgaHThBG/Ktg9mRNdom8gDz3eLmhEUP6P
bwhBZxn7cqfuBdVVmIQ9fvK7K3w2Nvv69fHTZQ5/YdrG13iOTYxJKxYtXf5V2NXDW8wyIW2V7XCq
z9ddbdkNW20blxQ7aD9Qh/1CgKAQMiZKs9Kwb/Ru6qElt5JiUq3Q8VPb5fYrZvCy42lG8zz8Uad3
qo187A0Wg3ls283cBvvWe0d1VTqpujEuNGNQx27pI9QPijHAfhZb2gDOxEUhBOO6cHOHghnxzrgE
qHcodRJrRwGebxnjNFD6dehcvn7MUJvMsLtXYpkxXX+FPtQZjAIk1x80eq0QihM2QBevFtY08hUH
7yAruS+S6LlI7Jl1oLnf5GDQsdGFwSV8omDZ2cUK2nMD/8ydvma/Q2o9XOxZG9DVQSB8Ro88slz8
CWiru89qT+8OCVQ7wY1upRiOp0Vf4rRsrXeZtEZ4y7Y5LEu3GOZMIEyKPsUSNSRlPXA57T5vQXma
4zo97lM0Qq9PlNVXeXZZuGq/ApNt006Pw8urC9qjcicbMF/CNNQAsyf1SbnJigCWwFxpgtMoFWo0
qBrSCZy4ysPzuUF6ZpaZa07w0yD5oYHBhNXoIxW1TI4pWCwJXtG/CThcAcaWfy+WzRuBaBftt2Am
zsLAd907d1TjVwVuN33B1QLXYiI5rPQq4mT3KpnhfAb/RcEVyowX280fk65xf/MRk/bSitVa3D8K
//ox66WBrAACn0czrNzmsyi+X+J396W4d65CKW5wx5LSEEsBbggeQqjJolM8N6DrRUvXeA8x1FMh
ZlH9XJlKE27SYGy4RifK899/X9dKpH4VO41xgbXOsqRqEPRoP7lO5rBc/sJE0q+hgSQq69+g7csl
G9ts4lteaQMpFV8lHRKbVaNgUr4b3vN9LZ7IQSJpfFD95/py/ZVEjhRAjggrBc/P3U37HHsnU/1W
8FsIcZta+IU+k9ECiNT3D/dydYD9RTSSCxTLJLQ8rEiCtn8eNG4cdfOso+rHSgO0pmMTNhSg5CTo
RcT4X55XiVAJOqYs2DL8C8ApAu2gDZ6gH+8mbEZq2qtxvMG3av/u1g3yDugwW29Fs+OVLXlALhuS
gWwbMixFE40gAqxrZGLUCHaBQ8yh/I+n+1pOnVmiAPxEVJHDLTkHg7HNDYVtTM6Zpz+f0H92lba2
LEaj0cSe7tWr25dVc7upHluPwY0dzEYuO5lzaUznxWQbXNKcBYOgU7sPyH95H4WrOXfEXxkLlAHV
WmN7CXjevlKgGVm+cCKu/oodPUNXBcV6C0wurHuCaEQrrDVYYCF1UzZe1Qyy4mLkY/uLkRRVJqge
1f65tocvPH67wcb0mA2S4vHR7Jnq9i24IH5EscRfFC8AKgLulwNKwzPLxKMafdQelSU5w6gj803j
80qm24jj5rzTGsUrQ8BSkaqXvUixOq8ICUqhWot8I62pgupUkKYhZcCsABIDRhirZVt8hoLpoIWi
ZFWfzQrXb/bej8ypsRht+6sSy9Z9wBeZy+M21bxwaLVCF7gACm6zi9fFwDulPmc3U7sYFYbdR+wX
IiwKySekM4skLZeevqIKY66HQ8LmXk3ZUO4/qJ8zmeZ+Xr8cSoh+43xpEbUDgXKfJ0ohGyrtHuVx
JzG8A5jyRNFNUgGikPOajsMLRuBaKvXEsvv4Ti/KUdbuZHXO4K3v/zEQwFZlV2Lp1bP7Lt9s1ApX
hijow8znZlHY0Jzz3WfDPE2e0S7dWCT1s1y+G5mHQqTDmwnfY5NYGQ+4biiZ6NcT2+biNox0Rf/M
wVnc6ttlJQG1Fc2jvN7nCvbNrVx3zWvqSQGTzScelcW4LPzqj9jI5p8hNCMtzWEaL6VwpIg1rF+0
QdQSv8d7GZJgHK+O22N0Qa1L/32Xal7f0t84mwQ1Z2Joa4PVGzKE9gGbAD35rcmJR9xWbPVCMVT3
prbY92n8db21EN1n5vXErXXK1DOMOOJGXatwmJwrgXFi3QCXF81jXYWg2Ypjly3dLW6x0v5euPJP
F26thun9RlNqECUo4AuzXTVBlJ1V8dyv5/By1UvgXfIKTiDILOJ/noTXaOMs/FC0rHhXzgKAB0h3
fzkzA/XDCKq13G/6TaiJx7Z2+T48g3dGvm4o4wXQnFosE5fijVNj+z5cLwoJPIXbCtLMIgGNVeEw
uH2IYo2nOinazvkz3kLbDSuUq0YZvtYw6ZtSAqbh0lqW92XBYdtoV4ZIYDZ4ms614wAZy66dfrC0
5giz6Xq2nvsE/ODVbqETzGC4Hox7wCE/7CfpVmaQGagCbJVHzs/HGowVn6g29wdCaO3Qmpe3In+0
9W8tcx0c3s6DnBe8bQes1qb3SQBvpYnW9LqZjfWLX+AxFJ9lEQQTYuRN/nFuLGLNfD+9pxqn3lHc
tLd7f89m8UbP0YxbOFbVc+082H+tv7ZfUvYub5GPez/+DijWuLT33d3bpnrtLvKb+uMdwdzU+T0u
zE4zy7w3yA6py2l1n4O5GEPIgpSdPDPaf9375wG77+fRAtceDx+jE+4h+mIJQKAXxeXXeUBD/Rhm
/xQ81XxywsSf8DbmavVpvVKZtLCkMJE9VmWuf3WYjcPk1DuMAFF698ZudHk/d2W5/1VBmJpjtN6D
4wArRjnjDfAIFObIQra/98FtcjWzBhHWz90YGpsUyMfs7QA1zZOBa+Li7VgLcDjznyjTXfE8SA7P
g+hk/TUOSreKVePp/Kl97qaaq2hpdmjkgBrwhKXKANerNydzqaJk/7LTF8MtNM/1VyXiTZmcJriR
+EYPbBbNcqShqLYmYGk1U8QXcQyPR/AadGG/kY+ciMbvWJa2/TN7WCn1TbDdsJfgaPwmsfs/2900
sw3RGgwo6HFDTLhD6/vs59A9im5r8jlPd/2bgBXtLF/PP7FFsfnTQs3JEdCLRAnSQoGBqHGsP/pL
UJr2nLTRS9tVKiq6hfp9mPyMPfLPv/kbzc7k1oxU5o2HMOOP/rixdDX72nQXv5fmehjgW6JwWs/K
uJlqHUv0vgRWmoAzEopC7OO2K8zqqFjesr/pLzSpmY8LzHs82HOgfgwk8nn+dECQU1r/YG95jFai
6QR0VrqKdYplPMpJHQ0hZB57UuwE4Mlko59fc8yPp+GqmvjI7spIGOTOHHWYzjuXlp0mD3Te6Wt/
2D197+qP6WUUD3z9gsn6j52EeRqpwZ5B3G6ChTBZAM9iFIAvuf8e6vOvwFGHg6/0FtMzSp5nfmTV
ZFh+Mredaqd0QC/BdGMVghpYWPOt5ngHaAYJpwA81gS0Brl8GtaX1VXQ8ltxZSoJAMdVUgXyT7Pm
hUsMcwArpFijAKN3HjnIygv4B9xxfs4QhRT5pTuf1jiOutlcifeXCdTjz0WTURlOd7MpcYjZPFse
Z6oVi5r/GRdMlDyLj8hvovt4S4FAbptXMFj+EjimFpV0P9KKvQGP0cDMh8ladjAepNob3rsBu2E6
IPjD7bEED+FF+gMiMY+07AfMMsB7vIJoMfGlxvO+nskbwoHFWh1YI48wIS/vPpbKgBP4B2FMD7Kt
NC8d2+l4E1gxAwu0yMdxs+Xvf+yodJBHPfUgIF7++kc1I81+cj6VV4PZ727QPg/39Jpv6c9TN3fI
pyy23j3JPfip5NM/lLk0oKcLPtQiLdn8WTv95N7nH+NmtplozbyIq+rf6XM+SfQeP/Efe72Dqebn
9rP/S6xFA7K5u/3Mo63HJ1Xv7VTaETJRVlJVcdjK32d5Noy33Pvh8/S5/1sxRFrEoSoVeUH02Rdo
EIU+uf3Y+ES5Uvoevr+pPO37+m/9d8jlk7aiYPej06f/Fs1Ue1xLBPY/8bi5+gbehFB6pWN1XKWC
9PwqrnIOYJOplr3wACKOJSLafbafvcQoO6MGFvWlNW5m2hkAzHn1JBYFh80P4aDwlf1yOIXeOdhG
6uC6cuCeypkrnQqgt4dH4OtmPbIjOAkSDQEDOwPOcBS0JPDX5PtzGJeu5wpvuAtD7Gvl5YZ/mhew
62XFmLgUkK2OD7Zoa76cJdF5YoBU8zeUeNxawHY8eRqXRKn0ghmPGwo98F4OZris6E8xtpMRbf1Q
UdGtE1RtVki9fDSM+6F1xfS6e1vig03Wg9VV04J1RdCWBPY5DjvCGgGV+RN/mjHHAxAwQb6+iZqX
t/UNddytb0hl38/A3TzK6qu39W+WbXyyGaZHWAEVKX0vHT/nIEemxaVQjfzYa4rPtGYZ4pApRhcO
S2LO/nMxvOwaYF0IETFIGORLnZ0aGd33umDkx3Xlga95wqEs62kktmIb0U6yop8LAOLEmOwRp0kQ
ioMDRVo4lUhwEC6jl/IYS6ZoEPToKrV1aohTcu4lq0ALPPXLuS5WVA4llvcRDAyLAdTVYvIYPmvi
h9p6sbaeKpbTZz492TDSvkcEr4Gd2w8g5gIbs63Ez6Yd1PQfV2eDGEwHn5Cdg7n10z6Bo/m2eRrC
bkX6i7/9DxfA6vJzN4pOSQnd1SSoDxItIE2c00vmUxtdf0Vp5aj5e8qVxkO0brHmY3QUMfPYDTDh
oADRITRdwWx6EwqEkk1czIndoP2sjq9tANAHi7a2VKlBKAKbEpiKv8VkfCgzTraSpdXo+X14R4QO
1DF4QDcHXcXXAMERuLrJdyLJ8Ss5SfFfhNOA0rpSttZ3+hONP86ENSdoeKPyWdT6TcDeTM+4xhxO
5RUjR0GMBH18nwucnvefz74r8y2iXj6+OsjiL/t+qT/scVbMhlSbtWU3g/9hV9+tipaZXGPffVpp
VTwh34yBEeKZt72xqgQMC9Eq+/9pkvxTZnWr/GpEJyTi0RW4BunyRRYSu74slTc0qiGKOBr1yY+A
FKfJuXkbji7D6N96IAT3J8GPmMdoHvmZ/2LM450xF34kCyF7m86qnF06RtbpL/bpZfNfrU2fo5V1
cVQ5cQzRIinhmn7Flrhk4UJeQSaI8T4P+8ojYC9TbQY1OB51CBBI7Fi1zwy42P/8sgSSeiH6kPVb
jDHzGPS8Qnnh0DPYOT9/iGKKNqvd7cTmw6OF3h5evFPmZfsexCpjoFowHpxVBPIcoG41aqDE8kzu
h1vRgeklYIV/YVCUA+bMLGVsYdLgcc6gI0Ym/26zqaGLaIDHWxCdnqc2soGwRYMhrmp9t0XFAp17
bfRgNX1f4OI1+8Obsf0x/Wp0Cew4d3hdFoF3tsQ6R9TqnCxHEqXrrHTkjZzhQ1rA7TK3j6Djgkln
WqCuThRttQBz9RnFOIO6P4LupTDcE+Rs5yIOkI3Rp2l3tepzJr+gizDn5gJRwBxxtkCI7VABAUe4
gn3hyBOXtjWf3JVkXI1RwY6r/D3s7bZoeDJfmQtlEWhVmwvTU3iKm/iig2P5lIVpxqSEDWc8WZz/
hIin0KZkOVGN8O16xGvx+xs66mX2b5MSp4xjFMVvtrXjVVQ6xPlycq3bnNrYL1M8cjaN+7YToHOf
tcSjvJw1MsLSRFvxFLfSCnUcyC2VFgBn4CB9I8Ptu+tH/8HtNtEc0iA80o0NnP3b7DlKHgTY65hC
A5RftJWs0Dch5Z1iVYjtZyz+7/NTFWmmMCnZM14XMMzh1c4o2NDizWyYG1L5WuznMDz9ETb0MaK8
d6c/7xuByvgrLPKpoCUtaJ0Ulxs0ksvaNvd+wrNUvq3rfOATiEe2q1EyQDNul+9IgTrczM39yV0X
2971VCWQN6NimvTSW1atUnyDErMuz1wQWifJhxzoklev+BSxRzkB/5ktsOv8YTFY1gJMIpqTyREy
8AZaqBzCq+CvukHR7YbG1mHdz43re2xU98Xk3hX+OYj4GAS6S32JVxIfF3hTLbGRtmhTMoniqZ5C
pIp0d1mlhMweuWd1Mpj/9wVBdjrHaAzHDJ+p8aKKqSAIKyMceVyw7CI6iHkuAJ5m6+UVIDWV17p8
BybEDwFgCdIMNSwoTgDW4rM+NOv6fFtKjvnz7vlUtZ1GQ3Gq9gTb23/1LpPI6p1GeNfoxVcfkXwx
PqSRku2WTn5PC27IllrRVV18BDZ4+w4kNCeQ+8G6ZqUqmCuo4+YIJY7x5izy8czW4tGaqQ8+W+LV
pfmp4wN+DkeWmmxlQwe7qj44wHHDx9cdQXq4/4tjUh0GPsLlm/nRugsiBDN26D2gYYvn/qxEOZZc
YdpNb0FiJ9C7/aMuRI6n69ZUMLTLJskMohvMCG1uk0smBdv9VLqJdd3vZC5Gfn8bmxc6wUo+QhN7
3UM7rrvDAdk2hTkvXj/uAQ/K1i39KApDEKkfs9XfGxMkZ1A0viLJIRXCYXwsAun1cllqtOCrS2nS
k+hGnKeD6YRoQTbjYp4eBYrMVTlglirYKBYzgCkBO+hQO+lJ17JT4vP5Y3KN5j5sYMzL81MwG3bo
Kw391V+6dc9UuNmZUq6JbibVtBmsLsqN2ICM8baulUkPYqPWFh+qbXCFPkBuS38z75iXs6PTEluB
AOW83JWs8iidOJdy2hOCONZvmCMJWmhvMUPsf1L89YggOiFWimzLmBsvaplIeTwyY9i8Qw1vkC0l
SxDpd7KetSUBg1GzV4pcTORjDu8DA3386DxPn9jl8a8hKLnfP7hNq9VVtGZ8G9pkjfVdhAWQYlYj
VSEQSqZ6/5m9zeGzRpoQh9JQ25FLuDurgk9iLqks8Oc2o6LfhGHx86O7/xQ3y2ROLtRpyKfmfpuc
c+XOzRDEGLSCn8Cd0w2vyccjCJPmG+jFUOsfooMdt4ctas8SVvN5srj5WC0LwvX4EVcIQg/uZgKI
7y7lW7R+wrIlZAHmA2sNtK9G7bEXmESBuB+cHdtMHgGcsaYbwR+OKyDsFEL2pOZWAM9MMXeqJ/hO
Wkl2f5dtnSiJqUBQgi6bRBKTOBLkO3VZM3WssCXFp/d98Yn/SvhQdiBsbcCfltwoVwqMbNBkkJ+w
agz+R8IsPOP88xwpzqKV57545UNzrx1B2PkMEYfTJdsR9D058VsLl2gpvamndfRIQEAaEH1vO2lG
K+oJPtim3GbGrVqwOxbzy8wY6GBmQIjn6vy7lCsl2cM7sfxnit8IJtZN9cSJZFUiqr5huQVIzF+y
LIWcnr9x3aDOzPyc6gG95LlGcbMsxr/EgjJS8XhEOuD9MTASGp5PHAwAlwmAzOiQ+enShsp8nmpo
WlfbUuJosDxARLsbYOFAIBYJphJ5y5T4b5VO1Vjn/kM6fc0ZlwmVZyDWB99wazN9ldbDzF+uTU9z
kRWdscgkv4EwWzLAxW6P1jiBowaqKT7gYzLaCvwm8Y/k8rDxme+xwlsGcEeNeI3sB/tnmape5BgE
ozuYvrV4BPnrqYi4h7QRKeLti7EVn6r6gJF9ETO2d3l/XIoJ3Fw1hCRV+v+/x3D8tKaWcDLBrIDh
MX2fRsTi43d0EMO41xOgiz33Jw08Pf7Ili+/X/DW+W19YeNZz0zo0i0GaHLTRSELqzFQklR995mo
H/uXdQlz0lH40XQpPclEimrsNMmoutWdkFsBZH1ojHHtks4z5bWWJ3b5QHUpgtH9VIh9l40eYAF7
QASdiGep8h9/VpXxS2uwOJWTDxb25uHZAdSfD0xqR8OrtOmN7UXX5eOLKFu9aTsB+exOMItg9+cK
9CPwOYVIklmETJ/4GYtSqM25EuT6loCzAC4EEE4NWwHvA14KocFJLZgTyAwOxsgSYcyVKSI8XJMf
AwmNaaCIANkD/vp3xOuZjj0kesZH3mFrZ8JgiHImcToTMM2HPEpG9pzEPGIrCXQHkfLaMhj1VCYO
d9w3dvktINapJGoch2/B7fBHkuOuFB0RdRwoHngwG47ecnvF1DUc7Aip/ZFgLCqgt4tvszaSCaoi
b3JNuHRhAlM6FzYtgSQsu1vgKGZyD3kSXDhkPJ4qsNnYhsBQcmgWew6ivfN8H2wRXLuvZ7uD9Sas
MTev5YbwmZBith7UV2YnQsmhznD1qjwV6sJB2DWxegeeKr3fIS+rvKX2oa0psxFxk+N2+dFQQxiC
Mref8a5gLf2L8TAbWOvPiA8vf8o3Sv7JQUfCK88ax2XllZMLbaPNnH297/JyF9rC4UIVk5u1jr2A
FlETjlPgCaKy97fgADUVuUkegN2BKPAqgrK4sITQfym97/VtYTW42EyAXFu2NhByOlBzXnk06LKu
7cBT81U1WsNH2dj9Vzb8T5d3lqr+aWJNo2oglapBAbvzHEBaDzPFS/0FREftRdhEj6G1FN9HpH7U
spGwyQdRMsTAyZ9/LFM6ID+SoCvqAf4OK+BuFXtVSUML+E1xHbqvimdMweTjZ/TIQ24nkGPLfE9n
XB7yzC93NTXIFDfffOdLZ+ISiwzKayxHgY2FcI2nyQWJgVfIJVs+vCITC3jF2BNtpN7Xh7w/ZOQs
nYvgmo6Xfyi3Dl1XpGZQZvM3hfnH9f18yO/5hQFKv94gtWtn2cuLaQdS0p3ox60a/Z6JPvChWsTr
9eJjMNexCgkygcmgFK0e6/dKthq1Iwyc8AnkbfFXerk68B8Pinzsi2x1qz5bCxryZQlpwJBGadul
KBj/jYc5wNeEIALIqKaPNv+kT50u2jNFPbu7gJuP4oCnHd6HodY4loTZVis3ENTWcrCa3FBg5nPN
46nDErXop4Ym2dxwkSjGeIPwZIiCYvyJftwNCOPi7fO1xPSGD7W2KEaaC/Qr2T/cHAJIgjtrr79l
M9ANlR6VZGnD5xcvwUKzA/mU8cmuFjXC/amOApPVci4kKWqSdSt5qLDU3adCxFOGDXJfSzznH0vu
nqKTHSvqLNkWzujZXc7Enizcv+boAxjMUDgJ2cW6MF1B89RPHbnMkxJzCDqQU79ytWtr0fd87IuZ
NRJtbK9VrAQ3PIMwluKgIutEAp3tXUq5vkgBbRPLbpKFcKhFPm0NkpgT+qSpSpqHJ485q6wt8yg3
sM+tLSiSG0TseY28H+lseIJdA8890316HEiOiUxNpE+zMbgiPzw7jbiIR+rDJmvZJYvj4V+tqrxL
C/tDDxkwJaAxSNGfxhYbICMwHlEs2cSdljXh+ZiqsvnBowCobcNxLyRxFE9WFS4L40Jl937kO8fV
EagiUV21oMM+NnyUAf9rZ50rfxZAlsK/sOLYMu8/rnT3puJ9aTJurpaV0nrVuw8TlMCQC4M7h7Ty
dfKkC8fylb/X96UBYQl2Od6Fm4y0fvKwzorNBSdaNoa+Du3VtbaYVxatM27/JKxsafmdYUmXnEEz
B9ch5GSw2lJPZ7X8LAgQQ8e6EYyXN0F8VmTQMW/eyvcAsliZ83r8usr62Im+31eFS+Xch1hEecmP
VPXg8BhiXTrC/w8WYtrm+CQUoneG23oQBrB57CymDPbZ/PPj2E+lQAPTX4d4+XQprlbM3kQEyv1l
53ApppeVce2arjPzwJhCC77CmiyEA/cwiXRWuwoONN32DxXiJ4ZFMX3WGPAt6+ihAsaGJwis+QIh
WSK/3pcTq9J8VYlXs0QLliEha08FFMbfmEnqUNyN+aq0vvVEzRxPqEWOYtrz20IPA1tyR1nHXstr
D44WMoGDhTAqz7mwpmUQrUOscRFqfg960k4z4C4HkUQthSI1XeAGgWg1kanvrh01sTL8Yo2AJstH
7IvuOKeDF5evuEc2vQD4iIPrQ+hiqtZdNZpqia0agamuLOvzXGlz/tg1jiA0y8pzVYkmq7FLR7Tv
+21w19BJWodyApCZV7N4fWxTxaepsnG6VjOx99iqt0xVMBfFruUrv21B3Nftbaa1urdEQameIo0b
15pld3bqC4SRvwoUHnmLrXsnhtseh/2oNbBwTHV8EHTnbNlggaXKe0OAX459Z6819tp1J6dygPBn
peXYAkHLESk8+rsuT779NPmx7a1vwl0VZqsgQPUc08PXCeB/tuo88TqL8ZWlMs2VFxF2/Jrw7+tV
e3FubHdv63R3fasd090bevTquWiQ7svXzec88W5/kmM3tpw0DpNghj30snVCxIEBuc/P5zKn8G6S
bVcjp6UYh2fAtjwAWKSQ4e9oaz/rR079iPjOYjnXFu3EJ3baWLZyur7b+NnpZfr4ZmjIr+Jpd7L3
4aN2S7DhBFCIWYHpdGiPqlPuPh7Bbg+2/dz4HdIvzu/2iqkEvSpEoinm3kPQDk4kRIoVlO6HovEQ
RF694Tjr6h33wk2nubYfcTjQfGQ12B8ru3uB3YLz8pCP1p99n5xq/lG5UCAhg3K+/OVwLACT184f
DCiPEQzHXYidR6p93vSi09uQHjbbC8jNlhgjnjavsyD4aCYffbvGh4l97377wONz/zzfy/FxM+AF
w7lyq6f5txrr37tsecup9trYwIjNh4vv3D01SUQb2W2uu7k1o6xzmW0pYmTh2EoiBU9204ev3TPb
2hZiX8Bu1xse3S1Xx8EqTdu5Fqew/LDqoa/JBNaKK2pqdmPMT2DBsyDM+jbZJgZNUBpwOUjvS5aB
Lfd0xRAz+960kPxGBgGOBoXGWVRNyzHqg9O+pO8DRuUGid81X6nfWKowS1RnsUL6OgxEj28S3DOS
X7ce33E6NrzQ19oM6DNWymCSf3smPqLZMrwXNPRlGyjS/H6c1XORGqLVca54vZbiTCuJTgTMZ1kR
t0AvAJn/ml26m0zvECukeA9hungWwU5QSmFxytqV8ucqrBZlgLbEsuRindKle6nuPtVdJttCdl/Q
/Mcas0jjNC76rgxxMt7Yxsv6fgQ/yKG02IPK9A47XLiiJEa+1oioGzdIzmggchLRUxS/f3+QfVag
Jns5b/07jUlQPBk+qkdGpsJ8umcqIofWYoVovteDDSnt8CHvCod+MojG0Ntu8stqe9mYM/CPa1km
yC05claMWaLLj8ZmUY7vS/N6hn/aowkfBZZj0BqfSSGIk2xxwps0VpyLLqJY1lPBnN4SJC8Zza/r
8Q8W5HfYmXtluy5GKkeyvImqdKYIqiCPEQbr8wZhR3gf8ilu7JguTnaRzHBczC5luO836L8Gx5ZZ
8foTyZg8S7ddlTKz82jMS/3Fp8wXP4lp9vs6ig4Eq72+gc51b/1HP/vxfI/m972YHwmS0A0HNn2y
CseC1/V9uuxdp+mP7eja2r8X2cywJd+5M3P6JVnUMpAL74n3S+fYE5J18Tn7GX/f+vcKEo5I8d7i
Q4HtIsbpdLRAwhWfnIfXYbTNqvRF3EzRiJP4Poiz/te8RFNnty9gUPT8r5vBnWWFBOsiQiaERrrl
H+YpVXAPUoZ33HQRJHiBkvwUJHvdcbGPs+7NOsfWJlf2k2TAX/T6LvzpYsmECcpkiSdVv3JwxzBa
lc/vNv1lpubtKPxBCq9X1ujHvJ6NvZFBKrhEC0KXf55+oeOTQBqvIzdNBP7Rmenl94nlntqeVIJm
QtPaq9FAQt8DurDSDx7xfDtaXL/Nvs6TJ/km4L/E02MK+VqPDl2O0VQ+Cwk3nQTqn9UvIWhp42R6
16j8faeb4uwHcH6daFQjjwqNRSU3fI4gRjPTzMQrL7+6ltLZJPDTVowZ7epraxBWu9pTdepKPTss
Vbe+Xl5TP34KUHr9VflYyX6Pv1Pv0QAbXzp0yCG9S9+a875un0vp/riKeL936zzI6DAt+cD/PLLt
50bnyezTTgLcr7oq7/oWuOz9I3yTF9htBEYWsx6siikTeuV18eQPC2pjAueeOl39HL78mZtufny6
anv0FdehfJ4978vOjuN0yZq7Hx3Z6s2Crwx8+OFLZWiSyeH3NFi/ycJxgJm2j3tPs4h+JkaGRti/
XkXx+s1PYiKZ9nhyr+ysfp+z8kYsoNpS9Kayily/tl2X320r12H4mX0HM100T+bXj5XNhf6dRUEm
Wvi6ZbUCNfxjWKrhk2pcqupAkvl7Jkndc5syNezISLyrzqtMfpsuROnlnjwZ9ynr9xjrBleAbCnN
yfBI3ngc6tF0LbOrPABRnrHDJFNAmVdkM6dhfIwBG9VsrBBh+sg0H9fhxv6AZ8jG0ChqiW60GG3g
rrHe9PajbPuSKdswKr7NqNE3nwLEvD7EJ7jwObaLj74RkOvaRCr4v+/0HWGicJDoU1I73HfHY4Za
2DyKFFZK+Os6Xk5+xFrJpkeMV/UvpenT9aI/Iy3pl8E9Fbedhr8uckFL6yJ+C7tnOI6VPRzN/pS5
X73LWFVePczZ4+FZMr+GL5L7f/k0BJNuXLp2+6/Sh4mcw2ce1VUHBYU/JNdRFSG4tms+zJo4AVrL
0fnd/YuZkxGSphAJUPnUhQi7DwNuCCv3MD1Y9lfvqV6kTt5oUme00XaDc89HweTbz47z14Au4jja
joKGMoxHi5/Fp747ykweA0tDjChW2rczgHx/+/ytuX0DisHWZH9R3DAAfGZFGsDY852d5R/VSFGr
zNVCpTd/v31rRDvp7Mf+Pdi1Gkv2PdPz23GaG1j7V5Qi+CioIKZQpvqvxnMOW97kEDT+/xspbMsz
f5DX8FUTRm04fP2k3mUTVtJzKknYuOZUYyocGNrCn/GP5ehxrPQPyclhxWBc3/SX1Zlgk8NzK7Gb
KGK6kXg3W5krt9P0KNrb8dxg9rIXKcwK7KidX6sDDT9aKtNa+d7VfQkAzr5BCyux0oRFCLsPRsm+
vzUyMkH9REfSrqaYRz/ZXH17zHJE9xQd+V/1hXUhYZiPCx/mcBFYd16qG+W5vjvpgirNPa892vx+
+0tNrMqbvhfEIcdGwVyGbeSSj1Y3HXl4CZE4HHGqWhnd9JizklmVVFlch7Jxg4SiNevAUHtCq14C
hAxFygccdvVKV1OOI81QPYfBTPgCyjFKqkMmUG6GVeKCxZmyTpQAmrolJzZeTRm2rP8qLEypheKj
Q+nWU7b9lOIP4THK/NKuv0Z4Na+Q6bJvzy4m0eKyci5TI3Yig9Tnkx490BLfa7s2HgNWwUz/+rmo
JkvI28pB8C4ETAPqk1x/MUkMFm9gM9CBqc9UP/0eEXmb7hGF9+dpQuNPn0aJRxGRCfSYdBNUklRr
8b9rosiaIc5EcTGJinKxb6aRzBzE04oOt91NO9si9m6nySDouBxw2dtYNL7l56DdyDSyI4o7WxMI
ANrJxD6/Ko1hBzih9DY0d/YDRbS1NUicUMHnzYRtZQrwIGxvHbdBJXZ8teNBsUQ0gt63HkFv2PnT
KAbsPP+pUZWcGn6pYSgsA8BGsk5J/cVICgONmA5s16b0pYZW+Y7FAdNo0Bx0zy6e9NDA868WtPfW
GXUVcrtrNxOJfC+yD1KHHT7svFKEh4nWhanc/f258+86vHB2X2MnvsYliVx5IDjCTo9kf/5+qaLY
fE0C4VmXn0+Rbwre0058Zbq/uRotZ2IJoJBfB7D6NVN5wS1dWPdZGhBGmR77yt9wCi/CPm4Mepdk
uWLqyyLpmcv3uO2/cACEF574d+E5r7aQtmb92LLivjG+HhkM4RNydCGJ85/pzbNbiUHRXxPeqk/z
mf6gj1u29heU5oK770dqUDplM8MpT/CCl6JUHn5/vJJPFc+gt5B4hRTUJYu+knuEHnQZ/O+QR5iB
RJKaDpzddzYjhPVhhIf3DW/pc192L6+1hNh9rOwreyqr4A2ycOEIn/dyEpQ5iFOF7Jac8l535OLC
apEoHcpWHulsk6bbabhShc9X5/V7pvEsPSgcL6efSEcw8EIvV/yr95fWp8RXopbAcLttpA61VFFQ
3u/9+3IEL+dQt84a0qFYwbKxw1IWvNW579vVlivF9Juza+mkdm1N8aezNP509snu+AhfE9z30a9H
wgRhJurDT2Fu/zJxE24v/Nbwq8I/ZeVCsrBAHpSzbMMH/RpsZ1515kV+9XYXkddk7c+wJB4Jy+NP
h8fDs9p0Lf9ghXvdDLMNy+wcpj/fStpBAnckdlNhnHW0Y2Ved8vP/lYUr3HWUKGg4BkLvtSKEhZU
SrmEz/vVnx4Pfn3lIHEgXrzOsnIdlBuK6ltDkLhfu7e/Q98DDv5RxGAvlk5ezv609oefZc+37IEC
SdrZV8JPCosRmBVeBfNnWBJ/elSZlSd8r2z+lUQWsndfJvPSuhfLlvzhUFB5OcJvk11Y4j55x63w
IbdkEDz9eolXMTz41YVVzf41LI6Hvdwj4fdI4MFnNii/C4md574nqL1XRrJTeLXnc90Jbzp7Ukbh
xb9ihhdyD5N5pexIYFK66G9H7shw2XtUN/3wfWG2yurwlATJRrwqkb+jZDcu2rytX83m2hHk+DqU
wP1Hdd/6d0sGitAff/tNxmHtembXl1VYDeFb3bu8iiKhw03PBW80sXlqTIZoBkKkRP/O4deEX2AK
8djTDutVvTmQHJ3RxIEi93UnGmyyghuvL3+83uUtUt1eqZw96qVuBiV9/Sm9m//OC3C+V2Zu2sC5
Hz4rb+0ZXj8Qk73uyyH8ivj3rpiogFIMvp4lzqcC3VxnJj1xGCub/fB6FNJizIweIFcYNBbRouO4
GlOrlmG+Z2IVJsuXQwvePJmPvFPS35j5i3bvGyCZAkmZHMmNZmDSU/+yDgvJhPZ8NaHyhKX9V2w9
3k0lVGdqLhvHPB40jvrzbCCgh+3hk/zgM9Q5tV9Y827Kzlkaxzhecu2nWaLkfWqboiC25kH3aotX
R5GDd8saMCJ4xvN+jgfIpbzK0xc0iLM7yddFmHv4GtmFjeBZ1RycibXGz5mLmyRe6ixJ2ND+9IS9
MflSlm761eHCcTiWvMSF9N65FP2O/SO45yEVSJuhmJ77L49Xs0rbn/2Embm/sDDOggSXTlj4QiDK
ks+g/QMvteAz3MlNvcCbLlSUwf+5KYumn9a5oLYVMzf1hFbKTT3m8FdYNoX3iVJcfr3Ao7df5ZJC
hq9L26+woClqGElpAIZxWzOVd/uVzSVI762OMOvcVC7yykzdUsJTkCo3zU3lhL/uFmTifbdfxZHC
+RaU2k+ef32LvyQIi+Hap/jFxevDwu//r1TteNF9+b+K4nd/KbUOep/Q2wxT77uvjc0N6wyJeF5J
UX0LWAvJm09uCgkMnNd6Ll2ejWup6bhxhdk4V3f062C8AhmVt+30pjCP105UPfciRUxyE+gslrvS
Cd99VgirwP1xsyhGA1PYSpD4duRQ4HW7KMUWrROUHK7v4uwLTc6fv7aLwqmbAaImktqFMp7lMJy1
t5t6FCLoVKSNuiHbwxi6qyzjrQuWfbCDefG6RQBXu6V/bovJXMzrRDOJYn/VXL9dxvkzvx5OGZCT
OaaF/KK75KJASv9bPcvLQxedUBw3y7Z0BI+ykUC/ibGH7N6L9JADPMXz7SXqtzLBBiPKqhZBvv/z
rEfL0VnxjDv+B3/2sYZuIIIwv05pueT2tO4n+FPYHe06m0w1FutxhLk1N9dCCk4sOU3Vl9Xz5HCp
jPuZB8a44lUcmytH2dYOSVvn0MwArYpPvSmu8HW3Y7R/8V5q18209pCWP/s3pIa7SwUxzVJYa3gK
/k0IGlKYVSLvUahmXyAGqBhY/YVuThMwiRQi7UWSGXDVSw8WFezRVprytsMXr3IJfK52ZVzOpcRb
sqg4jViPl+aEa/KmeDnXEQVdcvmAgMV+7iv9G98W2rd+otJN9QLCi7wDX0Z+3h5zR9kUVvY6nwiR
quvRpa+RjvXF5z0tBkwhqMTr37jDz0fSZ+kYrcaGyVN1tynPscT+purzty2T8Oed6rE8S2CCKC26
QeVZdCc4kLAsnjClNBMVnkRceLj4xGFnjIEKqFy8cqpkOOy9xa81kAwU1YNVOVbP/sQgat92x9Ju
QNGW7Tw+t8AyvNkwxvDtaM4x5v3Fer4910MF4WW5ioCQ+nthW7fcJatXJNmF+wTb0npdH3fWKB7a
iQl+RgxLu68k4Kyy1PrU5fUorJmY6GC4xzJmjBqTZYk9+t2IXX2dmpcaUOquzLwzyQL7/OgU/yPp
zLYT5YIo/ESsBSgot4KMgjjFmBtWTAyIiigq4tP3V/bqf+hOK5yhqk6dGvY+BwzhG8QogobzzjnO
hsPRjRwsOV63OL1N+5ex0r6zH2xAPbBh3SCe66B68EEUFKIAeUNLnV3Ta412me4VhBXU+QR6Cf3T
Dpr8SPhZ1QvRHYtA7gPAFFcZOGSG2iVqCW5JCS/F2TvONaoB6TrnxNNpuAIBIroUY5REoz6GdLw/
8FiNhogTn7I8qmaUob0nqmSOtCxhnfvuAO7u+aUh/qjQPQdp7x8f7f3p/fHxr01VC2LfUUs67a85
2Wg0lfme9m1+9rwhWfQukMATML78A6YX9bL8UXA8WXJe1n4C6XQJFI8ODliR7/aLnpfQnJZbFtyA
wU4U98Fd2cmo8CUtc0zOwZOSjLsHdhQ5jxtJ0olJ7WwBQO2onGuGy2NFwo6uOQwQzNsHE0Y3yYwO
ZoMZ/wMLh5t+AKYaTsL44oxBwE9LTKs57dxToDoYW0QAlW+YBU1Sy4b4WI+trqmCXfJM/mEKTxAs
se+FczXAEr0E96BF3WnQQMlkK260yfJeuI4Kuw8aMHR7ubffz4vKe6DRHXRCHgZGBV1AG+FqaHR5
0zbRT7tN9UfgvWZl8vAe08FpuVdCKPcxGsNtD4Su74aeR+pKQugNOhvl4eUT2mp79p2YHp1fGUm2
Ed1ug6++bmMyMh16F0dtNsf1qaXuGz4DPW1W9bS/apIXUIqfl3hCM5rd8yuclVPcc2A//zuT5SYI
8cW+wmrjUO17nOK1OvllaXGDnOU0UC8oayTKTFxvbnzrk8dRrhDPLyRZwzOb0uZ/XuD2ETPLEpJN
lNqQJKk8fUuU66d7uWDtqGwIpYWGq309xrAu6AStbX1Shjglj/nVa361v3ZqsWmaRMJycCf93u4a
E5ojsE1LRtqkt/k5Ha6t3K5mjxmnNScVKwTo2e0DoNUbdMhsCbEkzbvQr/YHhmyuxLQ4spJHHxhb
6iV6HgtIG+EpKL/VqT4dLrKbeIJVaYOFYmmrbAnEpXOekqm/glNo9wK4U0a06wQ3OmunqqQo9AiR
JwkYwjboDmlslBkNQgBry/l+Y15FvI7J07sRAG6wDLMq2VPCvx1QbwFx4Lj6YqXUNb6jcqGRzW4W
FQ/TOU7PHmYAiLX/4mfRq0LWwtJcLmNcwAc4gjRUcDsnObsjiLj/USfIKMmeL2LmrvH98O7RwTGj
rg77NIm18RBsAD/LqLr3D5/1fP/wmnR/nJx+5RwmC5r0xgz2Av2U6O11htUfRm1gffTdi3PzwCZT
KHiZ1O34BIukCX5xjyicc4Icq7dsomxefLEfGDbOe47CHgDPTBW3BVv2/NBpf6MK364T071Msafd
YvBt4hZc4yrJstWQ9khHsl2kYjmLFnRgCu9GFg0jamrxqu5926ABhXoB3IJZ8zt+JKcllnBPM9Yw
UACiAqADdAgalcD8WqOSpxTnoH+k4sFrJlnuNQb8HRld9qBQgehHxyDkUU3AT/YUkpx3FayEjOAs
JhM0trbx1bu3UVmbHke8vaLcKPqbHRNlVhB5A8HGzjRaCQLtuOALikn6OcyKudr7q2GJ+eifNy/q
B17TI00HDeiB9DIvdWOeDbvRoJkMvl6q3YIoSGk0UNucw/QdA6HgXihO0aMhMJvgG3ZBb+B8p4uW
An+A/NIrzE2VVIrBRzo/yjmT6Rxxf9WuoQrUVf50eknHFE0D/TymnkLomtxsW/rV92nSTjb6z3W0
sWbk911SNT4mkHYGwVTGVWafF4ZDyZeLE4AEs1uX3Jvorjna9cLJPAG0r9nPMUFDCj1Ti4p6CqP6
P4bXOaQJRndHp2va+64+dDddXAqHJ8//0HYDfGYQuymDPOIhaXCigGYK+DHIkK/Y+C5xL0IYElxO
KUo7srUKgePRr2eP+T04LUnH+/rDAyXSHG3oNZ4iNNMW/scxW/+we2ExIL3gQGaJeyBdxQ2oMBzO
nP8jbHmaFtuLwyg4+DZ0NQg+508LviflZYDusXpAdFmzH+tD0Kz3AT0MnxQo8GX6i7mO2BDU3L4x
eJSScStwaIKlMeLX8uS3nJ34JY1jhC/bXHDMgXTh4HtynlEsN2YATvW9pyXNwcCTYt3UY51evpAs
nnuZiC0F5HqManiriwuHcICjkpBynGk80LA5XG1ARN3WrdE0JQBLxYakbXQccQ3uHBKshBnbBVEr
ZBzCltgCqPD5Ya6PIY4EFXYBCB1ut34mnNkkhig7m5bf2DgO3MsPVXojK8Yg/L7Gddisb94qT4uI
UCwjvM6JqHWLNipntupbTjnLxpV9p53ldvD+JOo3zheDJe21HeHZikpLLJG1vEfnbecTGW2Sltpq
3+9zPQq0jVSpwE/2K6kQ+vRsCzBfh6doDCKhyUqH0jgVqgw7dwmbrrqooq5Xj4jqrMzo4tJcTKrh
uMuoby9JM9DIMX7tXq29oHFvRfFwfFu9Nuj+pPoaACblER+t4gx8r+2eKGpwDC3wRXKQ7K92K7Yq
bP6sibodbJihlzsD8v6HcbtACyYGTu/5t4iwhgTPN9iZn5dFFY4PFkpD9bTz+tY+zmn+C6pgz843
VQLK3NN5JAYcuqHl1ck+xT26BJ3zoo/hlHJD8q6yrfwljeLLdvKgdxrsE9yvnq0qsUp7sDI+9Sf5
EChXaHrZRkz/7QO/snrB7myXoEF0pHeg2zLxFK7XH84F1X3USUNz3S2sPozjApeNZnw+AKRpQw8f
hd8BBfr17wtMfI5Y18pjSkIuGEzvBO+A4fLTI7urxlWWdIcvU/+o6o8896o6sQ3KS67HRamkbUeT
uJL2+jA1d9MepZzocvMw/B4YJMMK8k8KPG8HlOCGI9tNawO3W71xU/treCJ9tHsaE14XIAi7K908
4QvaJS3EKAJ/nvlD6v/PyanalNpmj0W6xJfPi9MznRuONF/orO9SJdCQc3yD/3gLcVLONGrQd3jz
zsUcj4vfXPJvblO4iNdDeMriWvOu9YdmJXqXPIE7fr3inhbqZH+6JrQOIHK5T3pNAV111LTPXbc4
J7dmDvsjSbjzErypUc+7Xd0GPhigSfIii2qOt56V6ov6RFps9boeKAP9Uui47NezQT+60kSZpbU2
M+nLwEjccJV7FGocKAQZNfTcaxum2sKD+bLWV6LpZwrNUA/m8qLc5wlmJ7c0fWIunmE/s2zw8frT
AdcEEA7uYAQMMUIVDWuPZk8PEzUsFDFducAdFvriDHzRINZmVtx+Vn/3dsG99kDBs+njIrIoOS6p
+wj1BYlgrDBHiwnCy4CyyZHyhbMNHoPyxY/62mhNXa3QeW66Ty4NuPyXBrRqQXXAwwRSlbsXuAzl
x0DQ+Ogn/sGrbz7B3lW+OLS5nD3oruAYxQXC350CqDzBK9Vm5cf9Bw+yFzebXGzYH8MCBrH55NQo
S3ukLnBbMxowuBXQxozj17n9XK7Ir9rmjbjL2he2S6FnipBdzz7Qy/agLpM6S7oFAE8A/2ykfJ8+
1fdy86PuPmpR4QnPYEbsAg/mN/wYdNRuemQA5OO+CtantQerxn3QaeYAOvapfQHvO1jpC+aQ4bD/
na0RkKntJWhyp+P57nEflINRS0vHze4wIFc4kY40tBFPA4cJlC5zXFBFAM/FzYEfCxhY3mmtBiu+
BaLFmRKv4PR50bhQCDh1t/fAqqsHI4uW9QWLxoYQJqKWkTgZIFIT+JtqwS+9b/jJFYzwzQ3ixL6j
zeujo/5mqnsbsDbUbBKfsvm7y55SZ4St3Kob2r7iJ3yK9jDYe/TxjR4gKjaOlwdqOnQO3n6V8f++
Y4x7IFL8PI/OE+cEOKy18m1OFPAlNQdIXC4lYDwDQ3024GuFsUDAqE99R+l5hmqfAJd6zDTLqYBf
7QTDMoO1eh/eV0fXiO7E2onkr3qDUbXtiFDga1JABaCNh/czANsv4Rms1LUDbRAyTfdSjq9nOJxH
VYYIO4CFX25ENJy6cMGV3fedM7wh4DWd6duzT+X4yZvXfONK0bB7J2VHQT8AWUS8fvvLO4s3ZzVY
ocH8ts536oaP7FpYMRA4fXOFISQDIw6QaLsDqUmhjJyOWnu4ZP/At60i85c/ameHBWbsPbA+ARMi
1LHs//4f6ZUIAoUGhp0Z9sEj9BXN2WUeVmc05ts3Bgn1W7k8knSltzw4ksLbli8nj1/zB82a22JL
GTwDvAC6usljK8l32a+WIE+vBBMPJZz5m1FkTeItKByayCY/0NVxndiU6/6viY8A7PpttLtG4LZ3
aUZQqT/aDQO44pxDvKMW4bMe1+O+swMdHXQLvMANYJirbNJRobZRxoD53Lb57qKMrlHHMQwm/tNr
nh7V9VnmD4DApJEVbE8AhX71ekRdvU4IF1oyEq32HkKwOwgbS4Nzsw5vW/5fNXat2dbZIXxFje6e
/mhyA1/aWouooy8Xz/WNZCxRROI/ip+H+ezFM/OAtjrSTj5gJOCWloCanr1DWLng6sW3accdhYlC
Y/ILSAOQmt0fnSQDMBilcQRMB5g+j7+UAd+mwvN5RvJfZ+gLRi3zohmkdAyKf82Jht9IUn1lst0A
JR3s/VCGlzl7HwtrfRpu6z0Whn+k/npNXSVzqMkyLvqbfQyqujdYYSk11Vbr0fFM5f+YrfegJOha
eH3c4VLd6Kn52xHGpv65FDh9bQ9cr+CnH7UVrwYl30ikDpnfs3qbwRyk0duaR1hA52dpBnebY24y
OO9ua5jbgAY6rOiIIKxExn9lDUan+BEVQ2GCG4JS37D64NkDzi+fB80yynGCD/Zrvc/tcxy8Io7q
KVWzs/NqPztOy8UrusdGxGb8HBWn2GOF6Ex9LHUiFtNG3+wtUMTO0N0NHbOY79MnTZvFJksfMM2Z
6W3Nsg0HQCetNP+yem3zGYIA79wu2xzi/KuJG1DbzrNqCmRd3It6YNKCBnv3wKI4G87Q4G7i00PZ
Xx2OAd0mDxgygJdzaheENBXWBk5AUNOd448YDsUfpo+1mQoMmRYBVTWgAAGnetN9lbifCLdfufls
kADh4xJUNRItyVz0uAJTEgB/Ae4B+zOgrXSuUjAW3UI15XODuUnNzhbA3MiIoCwHRmZHFb0P3G7h
QPW30sD9PwT130SgtakZhyQghwNrlEPSyEPnluCFo/j9AL1BFoAxVkZ8Nu7Br7X5ryPDZQWzwPlT
+Ar1TW+u1B52oVpTzg93wLqX9CFzvEaYdyix1/KaHFCvGkKBKnqCOiTIUPAQpIiKjHvabrBCGP9B
QiNHpAYFMYsAaokIHOnnCPK/SApW2Kk9qs4adL9Cqai2I9j/QIdnk57r/UzzXy+cLKTILJ1TPEAf
pu0OENuZlMffol3tC98ig4kBb4Xj0IS7UokNKDh1t0wa6srMafVhxUVieFp4BpPsFZ4m2aL8aFzr
KwNLSfnA9NJL9le9Z/KCZbMXF+teXIMvLISO5baOWBuM6H3TS15gtKbqQggXiDT4fDAxkuOa1QUZ
a95LpBKbuEzmAprlyvJAPJBNWCm2pljLUmpzFM4MqrVoKXGBZL+y5rQ83Na0w8DLmAj34Q3k75z/
CiNiFpzgg9z7wqA6BKDonpwgFxSBPu+yFBW1Evk4eFFLGC0T2tgpmfJeHhYgZjgVqrBHC29byERn
h1Vv6N7W9fa65fjLuVr6uWkbc5glZIc445FgcL5NeDsehJGpk/nNVy3ORwKDREo0kMIDZqFiOJgt
/l30RNvFnusbHacirdfZ8vp/PL/qBlhoZHXNwUldfyqygzTexALUY+xN9mvN+fBpNEz1FoFFgyLG
9YiavlNqNrYI5hHHmGOpoeuYD+YwhlTrWwRMeR+/KWYe/mN9WME4uf8SO7NWktuWZ67NYL/CR2ba
D9QDG48Y5dj84QYjHoqzASvljhOMU6zeYt5v9JWQm1ASjgu+xi9GVG85ZFkEBFPl2GQjM58dn3MA
ykIZ8+dAzs/KzycqsEfgCpConQGYgQudcKLDd6HNNE+fmgLppUL5Cm/XFKBn31odo0cobKVEjKe9
WX9R+epUWeE7PUINfo8X3zrA4EEoFlcdOlZaT6eEBW+2Ed9CfQrEcfNJ4oSQau68Tl73QxwZAoET
Qg5xqwEUL04gnvNwQa5oSEKFJ/Wno4LQ7kzZFX+ICUY/m1z9AXygynwIWmsMELEPqSQcIng9uHeQ
zBIAJZsCuwr0r9/iWv3gYF/kbS+P0eogRLM5/RTLzn8hQYDaBDcHuhIMwhLs//jma9gPMXxAnmLc
D7Maf0vM1jXqifGY6AFEIxHuCzvMxglxS5Y+2UwrGQYvsi5AfQsJSY5a0nyDiclceuU8Agrf/cBI
OED9XvSKBvQhRhyHp7hcyGk0DKw5XS67V8TUaO5Z1C7NQwkArYsL2gAVKgOjkW+uzPOQKBkkLS8A
H0/+4POcGDJArACWwT/lY33xCF9EuKsEuJyJEvZIvFxcEqLX8DgmBDAdRvWsHwFY7KmKLXUzdbyf
ZslwfuAkTQqPMjk9oXPSNROaRGKqJYnREr64xlR0hvVKXXc+Na9BPh3Ozfkx7gWvjcpNbm0tgUKF
8nlTrDSC3cRXVf8WU+sBsjABhOgat1EFA/Ei53WDlBautIAKvj8z4dW2fB0+aS015/eIwASVbQFx
hzmQM34ZyvhAsyWuoaTHWAmqVbtuJWx8aGxIqOd9LG5sMSKCEDksiyPdB66ZPEo1LkOAgf0H8QJr
xi2JRFhy8ZlbDO/oRzYTQG2a5kDShMku+xoslOjiD5M2ukRNRMzlDqzQyJxftmZCC2lrW6B7xz3O
JUqJaP2gcYPmFEpgebdFZ5pms1xNVJi2FVDVF5FjoXrPaIl4DtJydYypRl9ncxlqGfOFbr2npges
A9f0JVlERJHNU+IBm1LCjg0rd2SSGyr95y5fyDNNyiEC1cu5j5NdUENKQoMsyadmwmuBuXOHCfEt
emp6AGd2EW2rUwB7Q1pRu7A/0+Ozr0HKbQTDhHo9tkhfywLnU6G6u0edD9930G7V6LBQff29cv3o
7LKO/j3Y/4qw8B2/DqmCcwGWDppISxvGAQ56egDu1emyMRghvppku2eqBc2JnuLB8rk5wQhOWass
3nDesH2tBhizT34ruK8rQlGw7N3XwznFjcXqhuFqbdjCl5RPDgdSIJgR0qKSV5j4CtK2ORE7/kTV
F+4P4cVYSZnaVI8VFzBe3mMi0fctO1Ihtwfyo7GxU1lOKzCTFyB0h7NDK9iAiPsgHc4tv/PoG6dW
NF9r6eBXC07r0/qypesLlTCT/YJCRl6N9G34fXwMya8sanIM/Br3dsewCNtISM4va2ODeAesZCbz
9CX09/B64974HvTdmiTGFWysIYflKVEWCk3QgMNPwFNA2bL5IC36iIUa1THwVzwHpm/kpotks66r
Or55/agUnV0oKctCTaiWdl4LfXwNuzjUtn9KpHPDSAo0oomoIm62RA1FwYf8zAjoQyhjFFahm+28
vTDOJrpHFF7mtH8HjHaVJcrECOgrTbKEhoC4XaPMDALBTa1UqqJXRnCJ+vP27PTnSEDpHFeMBSla
F3wuMufUCE204IUAKJMmGs7zKVobD+dnVgf804m1/P94vpcg2LTs0Kxx34pa0LR22Bbx4BeAn8ZG
B5uoWT9xuX6ZxmDDD4bzATAUqBihzuUQ4e9YZjO5R6gpcaBf5ZevwPvLD9Z6ogVAlKdt1K7/zxXF
k0prWY7LlhLaYseXmjXxev4tVvLdrWg/JbqiDGJU7piZFYCU8+EcQ7Qq4x4vtpaXdcEmmYi1OS9j
TCUPaPiKsqlWMjiCuBGI+0s652WJc8doRyV/k2Hj7oRMsYMMN3DYEWVCawB2Zt1LZey0qmyOmMt8
AbvnjBazUOUBcJulOOvsq9hOZXIRqsygjM9Rb1pM+HPEojKaCzXjYg/5HV0xyBAWMnlt5Hei5LLI
vJrNzBcMJLJSUozoD9Xnm4rW3446ViUoRvJSkTkxbp13+ehAE9Fn9YTCaxMNryY5+GwQnkwVH+kN
gP2Q/eb4sLgIRi1PU5y9K6fAYapSB9EcoGXsR6epPJ5Z+pcIZIozG/WkHZC1QpZ8ESxkUfQZ0fPA
P1yK+YNUBTz2NjzRzSPjbP0KQ7TnUdi4eOi3QW9MO1JIrx8nBqcGopLeOQVIUIMiU9E5eHWxSph/
4P55OJ3NfLVmlfgTFrSIFUxBL7D8NlR8ytQcDUNx5zUPT0NzsVJRF9aTDkUrJyV7c1zRXhRRuxP1
saoKP6N1ZWaQsx3vU8iOJnhBU6hXxKB7x/ExppmnQXUJh1exwfHHWmNw3xvIYspJlIWPwHI1QG0B
pZ8L0PrVtbBmTZh//GdPb/7AATn7mLq0TxM0Uoo8FHHGrIgvc6oDI/wNVUu6Dx4hw3CpRwi6UAjc
DY7OPb0F+8SacuKCSVnBOamHedJBKT3k1fncYC9JhtJJjkwgKdzliVJKS5+rR6bPUibHZL88TwYe
hGRBjrdzhkaccENYRBWl0Tevjjs/X1BJQ7NOBy33PSI9kS9EhukFpXCinTQTJZbMv5GeoyGE8Gff
SrHmgSNqh23ywbebiRtAkD84BXUoeQmLNVIWOZiQmDH87JALwkye09JhecOm8srJadIEJu1vj1jl
UdaEY97HuGNZ0X2405UpsPVhP86+7xPdEZuYzckH3SfXBJu+kmYRlWyJnBPl7Oxf4bcn+AF+dzU5
fVQTbWosz/4FWyPjHKAXVtBxcNJnipFNtFTb9NBRsb36/BKh0qLqrcB+iBlB4SjfW2O30UQjHQQc
3hveToIoKma05QxCB9BbxSW7g12nMxjwIhawwkljZx3aTR1pD8RnwNDwF+LaELUbU3/jwgnEEUPV
fdjf0ld6ZUWGrjYuwKoTaOEHSXzKLRQOIvaS71nB23hQ9cgfUBlfLCb8CbSi76FA7ofHANwgv8EL
oHrG56LNJzqPHvAuLAL5CwrYfaYoUnjHIyRZdCXXhGkKFPfEvYmfSguBEogJ0H1zS56U1/KVRoTM
CB7QRWKkmCXW2X9bOZ+5df7/enjjl3Mc9j5sAxbbCmjjk8McZ6Q3RnO8grNRRKo37vNYvDqQ7hV2
B1iBCLGlzBVJuO1IWnHqyS/FbcVBvWNk/h8PLdonk6exjJErrMj/IvvOf+yu3gkZZkVZxD5lQA74
ZNHZP34ydKBc+CbHi391i6Di5NVDoGB7Tn9cbW5A7XdkLcgrYUnoX+kANmNTz1g85i6rXoSPM653
iYEdbo/hgcyyrAwEul477bGd+x9ZDdlDi4DAKyR6TkSA3YNPJDSCN2admAbZBhEDkf7/41PBI2Fy
XLcDStllXZVA/uUTjnwV48mUSS2yUfXPVTAYIjo0Lvg/qrcn0eDR1sxMr57Cr2rc+SLoJWPhrGc9
ZVSyLGeHkLJfzEBqQdPwlWnzhlIQ2gzEOpBSeQ5C2RPMS1jEb6vNQOhfaSN4z90zzI1gQnu98AXw
DV4J2Tp3ELD3a2nPUHgMnlmAzWwx/iI5s24rDg2m1sVXYztNotvyODmlLflkEfdxa3iGjhkkpeUO
KCXGlWIVmK3iasFlHOV/EBl7DaIp2iPT4ZzjT7SndP4FD41GY9dinQz8Bo6RiKQsZxkRCtYBCwuA
0XuexIXkZbTVlWOKdzyZL5Is6ys/pQjElwqtC8DzsjesOXuBj+DfNurX1VW/xFEFJBT9kAHwt0xX
vEX5vpyD8nNA0kis4lQi1O/XMWa2RrZPhPrq7v86ZsPUDPvCQYHJ+inF3oPfOFHDK1kp3kGhzYbz
jecdEJ//ms4yctKd/6BXc/mIrMaZvHkv7JFc7WNN2BaqBwPNEwarBi5OWDxZWpkBHlQgHu2NgWDe
CCEGFNTInBVPTJH4J28zPj5i8xX+hB/k1j8a48Px/D8di2y5hqh3CI9In+KLpotRYSHfivmW6z7G
kTnXu5ojVwl0qlAQAsUVFcb4+g/TFr2VZ/w/PUTdmSoIMD7F5GLcWHYTNO6xSAZG1u3zM+wHQ38f
oKwk9OPh9es4FqmRreJdrAhKhL7eI4CGivgBgB8TBe4A1Urfe1Fy1JvcYXAHEYZE9k609r3Oxci/
7oAdR5bkWGQYEXdaESmqfIJ8LcvoIPXU0yJqPajI2H3uv3RVRXjV4leidaxzhztjbqko/qL8QZVD
VDRCjh+ulIEJuCblXbaMJ2U8KBDWVY4+viheNcYOA/vW0QFeDuVFyVtIxQsUveEqz6BlueWBspJy
7p8e7CGLhvdLzbpP0ygbT57Z5ubFcwPUTp4mQxdrYm7v3BbfVsW3Oc1aqKGYq2y5gjGRNVdZ5XyL
F4mYi+2Vo+YiwmAwa7l1tGDh8Ko6lnuUjE7GJCMsQo6Ev+tZ+rVYbvSPUll+ieGSnVN9ilPllo+b
Sp0IrjSaU+9Ep7gXorcDOXHw9xmurIs80W8bsCzaiEcW4fFp17uriFHHjZRnso7yMY4CkTiZFr4x
EiJSQhfMgTJiBsx9ZscVlv8wXBEmGewgkDY7YtcQ38gNC6/27dEa+O1yH8AfL2PuQdqYb+FbEkx0
5JCXv0CwRAjkpoRM0YKDvWEd+YeRdHxYZFaWmZ3g0s7A2QxkbpjZSAC3s6Sle3jH2SdHqJKKZ9vi
ism4EFA+w/UDVF6xMyiMVHOwYHgkfExkhVeydzJzlkluSHJ5oCWNI1wml7vEW3iDLC8yqAT7KQ46
uSjFLur3wfBfjmRleGFAz2WP/71tsuidrLecsSw9D5JLJ9ce4IIB6RGBRSEiBsfukN8U1XtfXjDK
cpGhH/Ed25FNIraCffw/UHEvZAnQGX4hsEUo42fT5V3spTTmA/vJG3jsqeEahqbgDvKMlLnsp3nt
yIBxU8mkx0yX2dO+z4qwJsy09S0M8JFLG5ACgRTDsBf8zZFdZJ0LbhHvY7Z6r1E2xm3l1f7NFKwU
hoLKyV6y0P8NAw6JR08PA+XdyLh2duXz9GnxUw4+TJfotUgSP8V2yMHy/7aE5DN4hvCWwscOZfm6
cUKL7MsC/3eMmK7bLUXhWMX3uXHBQIl6i5E9c087fsIyhQB3JOR4pXgyVBbJgov1EgWUyfw/TeTs
twDzGrFlQ65UMjgRDZYU6eAPiIRo9hQxkgnyHppEhiMajLgzDbyGcwJZFIoGDhv0nidgkPoEmERB
cYCwzjJMi5++PRa24B3zQBwG+MlilVR8Dbk6yW4TXuPOzIrKronoIVfiv4mpFTdB9INBiCXk78V4
oeNvcb37CJOYjd4voSUmgPHjq3i3mEA2WsyWXJ1l4pg1wyZgJ4YAPwPzwQ2FfxEC3s61HMPCcGW+
+KTva81/wy/jkucOM8C8OIHw4DhWsu2DYwX+LVpPUDKkHXmMaTT5r2lYyl+iGA6g2aDcvOVedFae
9Ba6SOcCKrZOhilm8r8hQGb+z3fvLuS44jgTVbrD1PfemvddX8QdIeYCLxJCnEyMLLPmQJXRv9UN
kyWXLQw/OsCBFhFqE5vAx28FBxdvrGgEFpnE5rdyWXl7TQieqJMIBf8TB1bOXQmNVrA18ha2+H16
0W3F9DnEZN/p9EM/dlDqgZnBJ96mhDofueNsr+9tHG77Pi4VK0eMGiERrWCkrBjoGegX3xHFE5Mv
CylOw3vVqt1/CX7s5NTlPugccWrEnxMPrAzlWkTyKgAJAhyvIugajxLrGWWkKQfvCRKhPmAvAM8R
o0a2rvGVbLvh/+4XxLPxU9gf6bMWvAMlehw+CGWCP3heywFMBHpHTd+u2of9NbUdK2uJvcGsQqoB
JSO6Q3E62OgOEbyDQ1vFB7Bb3KUm6vNnNrtnThWewC4J2UNKltoB7eLhrS8+h5EWow/lARYYxXW6
0/v4TmH/tgLcs9r6PJBz8l4ftOI4R7qkFnn9ebM/6aw65Gl298pvc1pTfzqxduogbIZhBsUEDXln
cCaLHbgEIG2OilW9uhKhAN58QXrIM9ftgiYK+l7OcFcJ5/Q1PDj3dS8AlQqU31WNwwwHjq/BdXN1
b9/laMXZiZnI8Gec/qz4AesL1QeG1wamKbm5VNJQ6m6XESJITVNw2VBU2/0CEKQ42Zjl4d4rPAjT
mkRB15PLUFqAMU5TB91WFHjTDHOZgKAupRF3Aj3PQ6Rzkz4v6DTRqYXYADJDmWcMp05HIS4H5N79
zOaroTp2rN+Q6KYDcE9rh9ytAVMYevT/FpSz2hX1dbgV36fvYXzbaOS5PXH46Mr01S99dkzvK2p1
dplDTn4/ax7j7ovkG7Wa8yMVjao9hScDLNgPOiXhWHZfP+CgvyjCvlCqNOZp7MF+rPyAHFxTe0VJ
4O+wT0kG5WAfVVAXTvOnjH55xtcs8y7Q8dK4COABdexT5bNM66vzuI27g08W4gtICejjjorPYnUe
rBZwLMLqYdkWxVKv2FwZv8ZyCHAUdg83+3dAY+SnnugFPPSjC1UOUN48hXSqAZhoL0AQKinqALIA
E0hw2wSclnaD49g4uOAPUL76HB+r8YrqonJ0GDlFACY70OCGkwPGRX0QQAktFDnT1ohUm9qxUeuB
IEb5Oej+lChSdiAEJAdevOYi5evJfYQOQmYgHBgGmbrXeDCK4xwyUbv+LJ54hBWXaUI3Zjg77giF
+qXXz+CEGN0BjYNwmfgMFatwL2z4TwYkfT+sTbf3sSIPABX36LgCgLEBEnJ59cxaIMsIPT8E5LUH
3heEnX035447s5ZoK02ZdMAPRvvjjKYBilCpw75MVOeZmOvHF+C5c8OrPvJJR9k+TJDEnGxmPXT3
Cw6po74gQl0LwG2n2vnZMS+uQQEmNcS9wNmvqyFs5nY5GJeaewbR4ue2YDtMD55NXLAVuAIECiCH
oga6BYHSgwSr+dsnoLCzr/DygHWhhT10E5xSp5y1rbs4en8kcG49YUECVaOhPPDiVBChwpswOf1V
glh+Onrm334+/AI0E2i3HIwv3ppcKJTeHkilJJwaXM6vO/Ej4rJ0Pqyl2H/CNbjEANIBy7WlAhkR
OtEDJOjRz08r99RYA0401B+CzL7UKC6ZWC7tc5RHkNonL016++tB1KgNYQYd/D6n1c8lqlbZXE+O
K25jxobXcH1Sga7Eqf0awPZbuaDTEdl/GfZ+zY9AYEOJ4qsiVEQUalrT190/0bBDqSFs0cyods9e
e3eOht/XIZD1ELy4EdK9c1LrDkQwhzrVfvbdFxir2YzGZsneyL1QbhxoPhddDgCKyalfnZbWlAKd
5nsKRvxlrtvYBApdgeYA09NXVAcyCvg84CjjSFWW923tEcE+Hai5zh2HsrgBY6XelBvVSq9tthFY
709swLT+qRRXn90mLKkCRwDhcms/7uxW+DWo+q/thwMLzgso2StVl4pgBZ+3WtCPTVooF4D1l0EE
dmJNb5h36MbseACGvncF1avipqGu4cwQAJD65ijoqfAF8WDTGX710bqk/gSOE4DDRJk+YXEiBQgr
ajEUHqDbPmH6zJ4+HDhG08eGEdTl2FiUSCPNSgZcngMWGhYRpBgGGTN+QCQVQjSke/tt25v29ikQ
4F/7gWdeIL8EiXR8WBTAgXPa1gJ3AfjFwL2P9/noPkb/rX3Cyht01dLdUJa0inV4SIojPj4VfzZx
+Qj/UHMFJxg0nedUJ2/WRX8AnaTar8PAX4sXkOfRjZrBcTbrQLfF0njPUcHb52oYwWGSZmfnSRHE
cDpUPWrJbMO9P0dbKpFVSt32AIjBmXjPZyAQHywooA9JnsDxhT3UaUqyoFAETxYYmRqIXZLZ8NkE
MaDnUPO5Dyq6BGrGvPJbOL9gWdFg/lmxljjDTXTi6HO5MYHMnL4WAM08hOoWJM7+30ULit86uE5K
kPE/oxuHwRIpkZT3fp274XFFLf8zhXviHioT8fwpzp9hTCx/PzV+L7CtszCCd2O4HRjbuldO3ldf
nGa5lHEVwxkrQx2PSrzYIsQRfzuYfEDiLLC9B+SLQ0kVS2JDopU5WEGPIAvV7+EfQMdAc+YnB1td
Tc5/1eQ2keBvNTn8CefdBAYZ/tCFOmEmfkSzW3wPi4nEaySOJhHXO+zGCuGkgrjkcXKEnA/cIAFC
3gMwSRC0C7G58gWJNXWhWCvgg6CAoLhlNhCS3GioLfdV1JYLY8FkbyewRftX15xhD2AhcqnmKEOi
RxD4QJfm/Gkb0hcv/ymkvRRjXMctC0j1Oj2bdJOz1/N8/vxk16YPqJXd4dHr1PGdqtRRro3BCm3I
CNYjZUlu/1U6Sn0HO+rSLK4AvzotjBArUCZnzj+Szmu5VWyLol9EFSDiq8goB9uSX1SWA1kkEcTX
9+B03Vtd3efYCrDZe625ZmjBxXyi2nHXD0a+mubrBNaaG80x7QPJDo+XW6urwdy7SWztXmk4gtDU
rlJ5VG3ADQ0ukRZvRX1jzU+4ZFWRrx0hdtNMvex2BpbMxanCSKZ3bhAqd+S5rm7fgmdAh/mGskEb
5rTv1BbX/Bzhe+Qdftq5odF8+VtBUgiJ3EVXDtMW0FQaHHmrL5szfkzp9XGeqwjCDML5Ermp5iAG
olIxLOJayJ9YPyEqbHLbJVf5jL77fC48/SjS5IjWawwfEPQwLnqFcAy7TauepHvxFrulRWRHrbD3
OeV33xxhEUPNQkOZWZHsFgriMRcr5cJwUrh8vshz9jo/BFuv7Eo+xuNWsUygYgbNBpHrSvgUdsj1
kNhtSUBNjiaV1OdG/GtUp9i2DxiRy/j7UdsluDK57cRCQUImmqMKjMOKkB4lLED5mDP9PVGEkEaq
Ospgr5TnusSxaalSITWHl24Har2RLlhFU6iRy0rcWLNRp211e4tKR1qLG1GzomoNZ5GCTlgeOEdR
100H5em+oMu0G7U5GESbcHCF5OVWPzdaqvIofZx3za6hIZ7jh9N2IxGEUfHZlwS1N+ynmQYLn8yV
TcP4IHi6/QXv1zCSNoSXrrVoo0x+elbnQnQVn6OHM9+oM+PVlWoGmWFf+rOQHReG/7nSqq38R7mw
OFf1WRScTcOWry3jl6t5O1IFnhHXsPBie0Rd+VyOOCT9tl6r7zVEf0e9u9T1vl9P2NAgQzbukQhW
TTJU7KI4MbxeZo2H6Z7QApRl0nns2K0g1jt67bWbLP9JGouoZRq4fOmiI0S19Fo+F+9x/IU/yFa0
SJ3qL4n/YK1d41P6rY2cLTg3jVRklB0VrHdcyL5URratS2DcLXQVK1nltqffGzhnmTegwxDCm/c5
ByLiZ2xX5tstvKcX5d34+uR9lZADFNf/yXfZmIzP22O7o5StbPRq35NE5Vsrn3bIaarJfvbBk5BI
RPHMb1ytieth8bsrRaSQxnF9Tj3QvFt7J9MIFrF6VDx2e5FZTVj8MSB87MluTgMqgDll0tlhnfy4
Zu9V9JWvzdPA0U/lO5p8DAHrYtjLKGtPxL5JePUvjtya9GImNrUoGTs3cyWccwpBmlAJ6RAucHd5
+3jgGb4roeIZkO/tUcYB0M8JjEDWhuYo2rwnX+rpzsyZNLqw1pYE764EMCxW8Coj/RJjLrQDp0Jx
bi6k+j2JZKKyTGpX7y2t9OqHrSBHMwMo3SScYcVOPu3AUQYsx3FCo7T4M0JCwNhDc/e+8HuUsd4z
diLi2ufxFb2ShqKuWjom/Z/1w+gPUwS7RPumrYT888FxiUOAsJOgjO65nmZ7eZY7zICdBH8SoQk6
irCxXF6KyU/6rz53H5hyTztMnyd6eGhXKPvp875RfGCh4Wz0uSkhpYZJWjs5VC6DtlwBJjwdVb9P
JGYGL+2SJJZGAjxdjm54w8tJG5sUq8da33Gj59WLqaeLdZw0uuLMfU8+3OLFLeTY4/Etx11pnDIs
CWW8n5N3+aBQk+H49z7nW5nYq2NJR6c07URkkR+G+CWUn3BNiu3ucaFtbMOmCYjFszmPo6Phac/7
wMK6vXBtYRdwZWc84RKee6guLOWX3WWHo51AclQpIP7xlJnoWFm7OaZNrwN6pAYlXWOLDrPjoLkQ
M0qTVxfOC22V2zqPS/KAsPXT+U2yp4r6wcWZBfbCkY8rfvtT5M3YBgTYkjYPw6tdLyTWZBroO+l7
XqlgFLs4UA7mydw91reDxlS3c6BxePqOKLjLeFEO7Z/OVBxwcVO8q/xpvp4DxNN1c6HhIxdBp60H
uLoIvvJpvNFOSCeG6hvRa0PjbaaTgd2tTX8gF5dzsL9iDnmXj/2V+fexhNVRwqWDUAVfoVx14IbM
acRjJczRLnNVzvkK2ZCgcmlf3OdpQEQ6ARvtUdsuGJEvrjPPRmdcru5Nihr+eYZedBbW0LN4zuGZ
fc0TfbJnd6QQRn/EZTHYog0JRcbw6pmp4hlq4Xo6NS426KtpX3z0V5NS5PGdfCj8xHQV/r1kBp1H
/UmAOUqmy+YaE8wQQaEJOyhcUeyE4oFqOyO/ZfPiDeav3YYMrWbGy3r+hqr9I6xHmB3KFqzz/P91
mWfY0l7mK5pn7qCw5h8K5ADlKO1rn2+ffSjQjvmy1G1MAQITJk8BcW+68u+QoPDeF0Co4Avsa+ZG
yDx5D974qK8Z9bLjzteUi7KlBOV6/cuShyRV3qke7toRUst1EchHGEb0YsKKawDCaa6VI9Pzmbap
oeQJCugLoAp0YsWHMe+f2cc8ucjucDRheIJH4RYO7nVUEB/CJqLPVc/iUSL/w6OG5yqIfGfBXcFD
os5LYVnMhSBcGdYi3f6TcDOs3l/hvB6NDR6jnrSTdiKplGG6ZkWtO+6YAA4sQlgBWRgOrJWXZ7RL
ewGjAKpAwidK4HOJ2+g+UwoLdnPQGxxe52/wMxPRhB8dkLIX6P/nqRJMIi6rtKePOas/jcu3kK7c
i2Nxn/YLrn7NaJUhLGl9ASN67poPTDAPmOUjl2zLIu1VWIjUjUwnj+NePNKngrJkLD2++nyFRC7G
xJosV/qZchtaA8QwZctC9uahD3eFO6OfszufDfxhpW3Tt/oOtsskMZgpPDMVsybtmGEPfD+AGjie
FBNvMxVsVgEX95nWJbgxf1LeodxueTp46HgChDX32fwRj9yIQP2h2QeqntcVN+4joZOHdgD7bvEz
kYKySu6E9rL4bJ2LsYATxneduaDSnngYnwX4Axwyr9x4M15peRkpMzSY3/tHPkL6q5lYiQ++Mp/j
Y2b3qawaruKMwMLtrD/ws59vAJzCjxEJXFDfIb/NAyC+JRAOY1Kqd5jPXPIRF3prXofJx3jlGYV3
OfOcKO+Vo3lWKxAjPjyL8mj+zCb27MjXmTKCuweXZbpy52GU8jSPV3M9r2Lq6nnWNDc9BWukmmet
vPYe+xnCK2bk52X/W1B1x819Am3tBVfcLs6LgO59y/MGAExD/HBfXMt/m+BBP03fcspa7kIOGWgD
c7rrqQuhdDyv+npmdORUG9ClpyUAEKtkXqWo03jGHghUD2BluMjKWw4UtsAzjzK7JQ9zwuVTjqwx
+EI8lABLAC6w+Vics+9n7dOQA3hVACbn6P7v6eKHgND4pwbDjzt/npmALbjE+t9zzzUZ5h8o2cKU
I+xZUBWBfo+/nbnc0NS4X1LFb/M92XWwNb1ZPLEQ9+ZgG4P9cUAizUEcHZMjqZ57aa0gnV5i9+3U
IV2wjZ/U+676IUP+eS78wqcDBw2Hh95uJfKQ+aknfHsEC/yPPdEVdzDfUE4+YMKjINiVUCtepPD0
MFhzyMS3C4OqtYE9QWlXofRlhrp3c1GoQUQbvMkXNm1guDCWNtpO2fUw6aly0MqtxB9j/YQh6D/D
ChcX3wgWq8rlWMZsg2aVjB1Ove+ZpPQCGWGV/nuug/mGgzyRLhGi2Nr1K/ycGMxtbsiBEImdkw16
M2Q+e21f/iPkI/EJ+nsySzBSJGCTjzAlROhVWpMvkRqzKTfFuOS9d/UhAv306VL6QP4ixnr7gAG5
ndbKl+kSvqdhJxbQZPxScp/Am18bnRZ88FJpWe2IYvygcOuo3Xj17C0+5Ttq7lD6J3BAWnDUkPMT
mkUSzFXbJ0jX0LzcZ/mgjLoJ0cOTSFLmw34UqI6MfM1EC9f75nbW7YA3c/VnaYe+EchXz7BrmcIo
gCjnqsBN9rCfDrOsQdwnnhagy+tX6S7hEr3eFGdhT6AFxRFH9C3UycO8mUfb9EwnRe1IYA9VKEa2
TEkYnLBatyhnVhNqWJlQt3DxibKI5UDv5Uv8c/JvARKpIIPGhZgjPVWnIgTyQeHw8LN1xPs/V7Mk
It+Vb1mou/k+RUpUuQNZMZlPqRqCmbOQ5UO0rQAZ5sJRDsHwsq156VmIwzb9Fj5M9hi/3eCFhQJp
nfiMB+bfRy0BrTJD9DaLIVV/xglWGbuMb7q6r/I/BHPg7ui4Do9TcWjfiEfjlkSfiI/CcvM4Lfwi
nCW4zQ4If9hA+PJbjxc7JHObfORb+vw2orpPrkq+Sw6zMBCZyoE271RkTvRZYxBgj366qzflJ6mB
3GUCmPCg5vapzjPMUbctjipqD6z/fe4I2rXXVToi4kI+9vzQt08f2R36tXpY3nwxUI/JJnlL3rIN
0ioOTAkPKxtJYeU0H9FmQPOz4gk5T8gsxZ9og8w42vBzFVDwHlWx4cQnCQHpTvILkmb5ejwaT/Qx
+nGUHFSn+hZprs5Saj6ed+HYf5TcH/SPJ2SR2h6ZJZ911omZW+pUDyF4gvQo8gQcHbYIklgRvsaf
GGstkHnRp44AjUeMj5J/3H7y+yy6Uzfxu5TbFTqWBWouNpHp4xbcAiR+P+Kepx5NX4RKqrnHZDBt
ZikbQraIb9ygq1scUXbu200RDpvCVxHk/CIoY6Pwx7Bic5vV9d/I85N1+qE3Fo/GvDvJ6OImD8Hc
WoSIpvF36naWSiFRRKP1hsQnQsODXGo3HvrQ2EXBDRpUfn8BIW3G2OUL1mjJWLDJfFH/iYS3Lzb7
feMvjmyASqCcH356n44oBjsHgc5e3cp7pEwohhvktNHqRk4Y8YOMQpBoJMcMDTS9YZhyBcBHgA4S
W6G6N6/xy+b8vYkOB425NL9FB3Rn35KWgSu7fXjJ/rAI3uHysf+gg7fTGSTzmXn5FoTHeBNy/iFd
kZbyaJv3l+kYvxoSe2ml12H7sHf3+GLwlm66sPGskkA6wxet2zoyLfWCy46h02TTBAbVudYtQDM4
GUDoH88LdTDJ3jboLC5KaC743tgZpE5iU+x0d048KCkRoNqSUSrQZMRkCg4FNFOoB9pJYlv0I1Q4
qZvUwZQRFuyi7WHwTcDLrJ+gnKPAmClJsxZhJk1rFBMUeLFHJTHXXxTyKCBgE1F2ojmAWLcdDq+D
/DkchJW+ppoEomU6DpV5JmhBYhg+iJWDAT6jrfPoeLYIn18XfIpKF3SVboVifT+T32d9DJRgP/2M
QyhEpc2Mm2yhMYRjNhNsxtmkFGmODLMdKgP1ZkUS0XEuTuUtyRCznIQ6g5NeftkKJzG9T2rJOvU8
pRqUh/2smIg30556wsdY5Y/gdxrExY6D+aJyMM+H878EUDBa6RvUp4IFre/mWFAatn+gLZA59hHc
T1ogsAj9NMtBOmY1YPfl/McvTz7QaoILMrVhpRlhsjJ52DlkVq1XsJObbn2c1tq77r421a715r1w
Wlc/8465WEmrct4vVyThwaA2T8aBecB5XOuuzsmbpcCuB8YVDdrHdsVDD9avCQtbZYLwQmdz7MXj
gKNVtc7dNDuXDLR5Bp/5QR6uT/IIbte8CgTpOIDR4sbyKTTXLqdVvowMO41ZvQw5yQxvwnbCyoGV
GUc0RDhwVeJWGd407WVH2jJr3a7+0TGWK96i5HB7OEXu97cVn6ocNthLDBzfZNKhKEfsmVOc4dnE
cox9HVcHIKfJ4QCP4EeoZPQuQVewCIgg0BM9/IKf8KI4DCPFFmkK0Gh+aoG00tYx1j9Mjx5Wylci
5qyG3UnYpHgXKuel7Se4huAyv8YUPop1CguLAyR5Q4uL5Q/CEGJMH37MZGN451JFeIaajBaLzZBt
0zosPjlWOJIMOAVOkzjZtNSp+OvIReDd725XxNaphWg1hy5QnToI8tup9hL1o1XxKvRM2Sl1uIEf
yhtVxoT1COjnL5Mt4688INf2o9wbAZYtLjApZXJ45yyQ9fVsNzGUVi/ayi+XiBRmAlMZ4z1/pzfz
93kodyRIPBik0SzBveMOneSP28ekYF9rMRvlDwH9yH+aohDgvEt9VgcD8VLyGQzrkUdsKqHpfcxc
1Z1xSMYujGdxhQJZHoGh6o2AdJEDLyJ9glRsPTSy/RnomZFOgrcgV1y32shdPLGBwsTDIswgqL8O
5hJ81QLwOIYGfo6seO9HH88w5ASF48gGvBdUYM9gkDa3ls/dWOJwvMmghmfql+axYfONNgJZMe5d
2oY4sGRrEgy3uNRgIrZJvJtdXVtgI1MHD9h0lECsHAjCSBFZXsADIvnPE0ZDC/VGfDWrLoih+eCK
fHpqXhqvNWNPhn136H57MC1rTImQzr/7vfIeX7W/2WyBRGvp43FKTxwUcA44aDCzYhx7KDeUWcDs
GQ4wHimLHDt/9ZxRLBAlSygba/yTiHdziTSwm5bqCv7upzZ6AePZp+Il1DZHUhD7D/NlFz3JDW6D
ye7asLI716qe0ENoR2Ax/s8mlVRgfTZ5n2yNdJY0nUAL9JCf0RZXBzA6wG3emzGXWdt9hFWd9zSx
FeNUamyBdDiMFUc7G47Dwx6JQ1EgbvnVHbuKuTAj/vVMLOIdPtI8eKZ46H3iEXnQMMqtn36jW8MP
Ds84QZf8sWTRXJKKltxpqOAp8BSIQBK0Ri3GDGRdnivPqD0V10A6z+cu7ewaLtEU9vlqzD0clAfm
6/sC30MCaaflDZUyEyoPC2CkTzMcyKP1tBjCaxp+SQumwGArHQGUVtw7hmmbWKRy6neOrIZJsqvL
kA29Lm01XmoOHAAGUOIWpIy2ik6VdlVl8uMr/GLnDPXpKWC1pIORTCe4FyD85GYvTJ9xxthbNxgJ
XwSTQ0a5EbtHri43D4/SZ9Bjd9iEQuqaJpTCt94ev4m/IF6jJpiaExpZwl/80/zI75mfMpHG0zF8
4fA7bl8ARQPWE8Fj3301Z5gBM8JMPtNXRx39QNq6iSSv4gXwM324hQzdNzDe61+qSz7UceptAbyz
Wcs/A6GBr81ICggnIYfpVdouQAv/Tf3ZNchtN/pdOQZa+qsTyR0HxcuOb98mlnoPj1krQxywa246
T269bTkspqWm0Tc7ke5GlUcz8Tg/FStqrHn8DScKiLfgigPuOAtG4L/JwzbjOVBc+eN3uWhMLklm
F7C6kJeMVurZRchumRn8kNiawhfKgrH1WaMgyOw1DBTaDeUn4AgBuAB4GlUM/pOR9yqRz9sA7lAF
0pz+0IE5f8OarjmQsiqnHxB0uNB8aGD0f7HN+GjxhNU69Y8tGEENxw8h23PN7wnVRkc3z5bw3f4h
/1BUN2Xi9sUsNA6a7+Lv9eIpsR+T2zydRtzmEAN4c1xZxxUjgM4Row2f5sV3x78Dy2A8XMVdIm2G
22kCEBq+pNdH1LwrHLjCwspbX0kDWbuUYiAS0V6uGNC88rDEMvrpMD1jglT1ngzNvj3EaFMmpy7C
MvdVlnkk00GT0etOQQKcrFFM2LcD66H4atbtO/eddo+6tJIdvcQgAIvAtj0CqqcvugZLeFwHSDU3
g/PmcGPy+lyb38bXsFgZ5NIoFN8VS0R0tevjJz4nUCO20af5dGk4KMXF/UhGD6mEeO0aSxqYNT56
0kf1XLFCxd4vJLdWHGweul083ZNybRrn1GR6b8WjO8o4MizzP+lYzuaqYm3B4iuGJdYshrQiNLSx
YsPPqdI+am84cn5Ja1p+cDXmPFYzkqkIiER5KhRrBIKYB7AWLXOglunQuNW/mW71mSXziqO1SF3J
cFtGosaaNPtm3b8u+aX7y/fJwq2z/XgeX26J2Tf2XLLhCRjNcXOXElwirJ/aPbodzFHlNsgfeEP1
lU2dPSAKobud7OGoodLbK7h/sk2v50DhBhKQflvGg5utWtYGDrLasqw8HS9NDBbwL4NqAMFzBb4D
t9DkdHkrXJ2Ko0Zw30nwIh+lO6bvixswkqgfqgtLVeIu5ydigdbJv9xusmvH17r47LbmYn7dbhFS
A+mPQIGkwSgC/scnffY+J2MQZ7fM7YdzDgHQWD4+s+gt2jH8GlBhtZ6ZYG9BIUsGr7DXrwhiUW0f
RIODmkeWaVqjYtIak9hlV0DL4xplgVKFJrXkjOfBiVTaVdR+ZNkB1ov8/CqqLcwp5o9MbXNU8Zk/
NMsfDKVCofpLcuwRmdqnqPKk3iPHq0C2KF6E7D3GKGpxGl5HdR66zVWXX8AZfq3H6FSQz0WBju15
i81vi5NI6ud5D8PoAeFtFb/05RMOzCZJ3RnD+wZlU7DhPyk42OOd+qcAtJ1HdU9fYyx8cNXb45ex
U/HBno9F8Bob6gS8EcdIan/hItWfi97Pai/GOlWliyNWPZxnSqycOrq+kwT6oPOghvlXKSmFDykh
jZy8dfKLIVpm40TswXL3/vjuFYA9tG/iitDPmLYD9zQC8PgpTZ4xL2b8L5kNTj7ziXEQXD6bOdfE
lkQY0E15jk7jYPXyibd/iRAt3GphN8KKPbsmeHmeGDm3dfvG/JrTBCu8WKu0JWXSLo+dipdvnbGx
s/pPaB2SwYmAwjVUtMvKThgwQ+MpuAk8SxAQbU23qc7yzsFkCJ8rSd6l7PqYq8K+FS0DXrFBgPJc
NTQaJaor/rIGn4wsdhSQL7w5D0ywEs3lISRoCrSWHx+w2nHk9ygmeJtCQw1++u+HZkeCVRrXNoz7
jaaf+IS8buvxGGJ+xNgHL57UGXYq55uyFKAmQwR5nDtyrhhz1zZJWL55oWiBLlKJ9hNris/+myuU
d5YYoefTf3hMJrIY4LGTSghtqbEfOJQnYVAcUeuj7moi64VrHK3cHCuYM9aFZQeAijVtYcc4iwdJ
5uf7+pNPxnSf849cILeAmJHCevSn7PMpo0nK1jzsTMT/bQaSAgePOHbyuzCQfuypmYcjAdZcXpYl
/9V9keDcYLcRpOfFipKz+utxiwV+yd6lc4EYl1x2xa4MbKHXueniYF+HkuY8RFe/3bMnG+gB0+p6
WnI3mivfTR9PiI2Ltfot69brL449mKtUepgG9G79rtFpfmdQPC3VN37wFUxWbbeBW8BRfCNPQZx8
Vbs/0YgD3MvmR7w4TtAiZYtEbjoSjnJ8NB5BnmABGqrlJjNwZXcgj2r5QZEXS5NgWykKtX50nikE
1zLsFl+tce0UUh5V0rjP8wNtHmEUDmriUIM1xrv52pP3vrqVDgyhZOQce+ZWbsIZsR5AQ1cG6BBv
+2E1Jp/qboE7I7wO25jgaScMqWubSc/tWGX2rXLUdtcpHsAK9KC4owu//TIEvh0471+4xTydzivf
RpxmR8kCD02s+Zr52eAsGHF8VHSFV4NzEkst0x70Q6osxYQUU++xQDLS3ZGO8Ii/P9ugxMdJXqeR
N7fpDPIgLeN+qqa+tssBwlSHIFy0YPQPcY5kW14VdvVVv9wqm63g0bF2Lm6shbGkx9Iz+zWtmk9C
h0WsvHWctOEBSiZEjwr3OMMVafrNyOfhvbVf7DMmXRmDjcViy9jk1f3EmP+Yf1XxVd4nAKr4+9mf
H/2h7wJGy1ywqsaROIiEfUaNbKQ+9qLtugEi7eglbRlRhvAlCnuNzyl7Zn+BL6a5UEz0zmPID91V
Y69b4HTOj1IbLGAKFLfTKz/1+n2hHEVj+3zta3M1EpGO42Z01arTtIdjLNeuidMk/p27cd3vFivo
pi0R7QYB2eYFKwEvPdSV3RIhrGyMh82n73nEnzM3cPxO17QjFJO3P8Q3EJy3Mo4eeHrfq8/UtAtw
/p6wYfEjBiabn5ll6Whsmhs4NJHqCo2fm28C0+KMzO4XW1L5RTc8fFKd81AkXzqF97GfAyNRfRkd
mRlObRDcx8DTZQqlrZvUI0O3Um2aGH4qKQ9wRXEzecWuJu/qgSEiLXzhaFNABdXr3iLxJN1B9MTs
5oYppEg/urypq2mXInMRJOycI5sXes/OzVJ2q+OIkLDfGkyRlI8GI57piA1KpVv5b/cEFqg9vXdo
eaOaYk0gn9xvb1e520/JO5I+hnOjJ8PPV2xmQFJtT5JNMzFlLi0Vby+lq5v0xsCXUQ9aF+LWyAKB
hVjee2kZQcarV5Kyh0Iu5V9qsm7T+VsspLUxvSWILKBPFxxjOIFcxM/o71av2NM7naoLlluTrqR+
EwNdASUBoRZEcao9X2PPuwn1RYaWXfzBGh0og+J/cp423VktFQnDe2yJ/smj2MmRRtKCQhWSuWir
oWaLhOHD9OxcRmvww5RgCKyd8Z9HODZZJixVn6wMIgZS3X3kzitem9FsKKB5XbqDat8bDsc9U2ap
Dop36O8x3v0MYzNH1Jw5UwY/Yt0mdqX45qcNDWLcNj0Y7uKv3SGbSDwG+HE4vXWscWZEEDfqzRNR
PtGji6Vi4Gb+wYcXHl75+ij2rMDo8YaGUMDM8lM3rBiALZtLBzNzMlYL2jfVxnM8q225X2aXntHH
p8BoUgur0YPFjVdQF63jz0n4fWQrDHAWOGU/4SrBefGT60P2RNBWxVIyq+9oPu10REKRyx4hP4IA
7TfyU9DXxaotg+wyu3nj6b9UQQaPqOY403BJEezSQNiyUqbNlFzaGxT82U1Z8zTmK4rhlSaTuaI7
oA+aNoYMhLYcJruejiSwfxY7Bc2gZhFFnTsGyBqw8nAoYO1hA4pRp8lGaw/p+SHZHLl66qDo7RbA
f25PRMhvw9W43r5AEB8cJgPyGy/X15MKbfHNxISRR5umf4SvjBNT5z97HzyWDWBY9e2ySj1qCRYA
U3tji919/AoBzhEef1P0Z3U4yG9cFWOmgl4gWzs50uzIwtT+1Lw3aJpM6jheL/loV+iRiPVI933m
VG980sqTNhij11SKIMoZvWQ20HWGN1z9qLeyrcos8E0uA+oj87frLSkOsuwo42y+aSs2EgJgNKce
PL07Dsq6ZTC6hebrFZjgVtVfyX/j/PoMooW6HQaVlpNlKXyN3ZFA9Bs0lHap9a7RbWMsHkxnMXlg
Fb01J40D5UfMfmtwPSrdm9c06060Sf0h+6CnvEPBgMgTh8QSPpgz5FdZ/9G106Ik8BuCOITOeNXp
OzMPyVmWDBpQslnaOyt70X7yRCI/oyCiTXkGNwGNR3wpDJuKsNHur8eqSdY0xGgQzOHUQaGByGx4
0Lgp+Yt3/elTKwzAQlhpkwD/WXaQcMi7xy8dfQflrHrVIKU8yMyJ4BhRVlMTUCHfNsPoIIsoENfR
dHqRCjT3XsZuBdQKrVN3XnzWU/albPRr/wsSKR5509LHo2mGqjoHCsKN4xHuV49Q4fDsNmwV0sPt
qc0XAUWIAXwt/LyKoJWcSbHH0n3pBxVI7CZyNgDaCbOA7636bSF0MGyAJHxBkfbGysZ2DN76wwKD
yjcUS7fn5MvSaynTMzefUOsJbFCEc/z8rI1Qkl2hfVNgwJrOo7I09atm5IMjKDsfyTMk7F6I33p6
Eb0tsabCnyHbOvy3hN1hWZphImE7us+0QDBme3WtsgvhXv4QtkK4VNcG0/tstZ7tmyUWLLPEqqRu
efpK7EwiJ3bkFeY9A9P5JcE6jgOWeEocFVlS0D8Sf4qC6KLdNrycQbFZn6oJGvzx0a3nLKhx1Ylb
tVtXRUgOll5vY//RvhvpUSkIzMbhwn6YlkG8ErOQx0fRbgzTE/EZea2k7kj/JIRps/3qopXRoXC5
58qZ/oJ9L0UUX16J2yH5J31Q0O+E55EAmlgMlM56VPAcjHv2WvV0mZAJu/QoYLYq3PWHQ0TPyC98
KZyGcUW3/l19yQyZkRPJ+HoDo8WOrvGJZm9z9m5x2vZg9kkXVoR8N64kXaOz8i2kwZSHheqQoyTs
2ahxvcZK6HYys7AV8uX1Rk6BTBYWXPTmkJuWfOnfVV7doMPtrBjPQlrzl7mT2uOormqZbjf5LOYo
nggg1sVOO2+3U+cmayy2H+lHPGEbccy7N6zBxR+FOcHCFk8ga8Ir4NxoYlekGRdcvLdxYia/oksd
kDYsj1lnC7swYRcQpOGPIwlzeNLe09bKa69Xw/G57R9+noZP8UtJVuqCuTAA/oBayVX2UUaG1saA
Nwekzq71mZ+i6KQSDSUxZa7sGqTmsavk7QAsi4XmsklD43kd50EozO1CteV0lXnK+flHGfn8Whhc
Ihqj0CQWOwm+VXTGRSBE0GCXRm91FwznIxYTXSzqFJA3Wlna/LOh3W9m2IrvaYJ821NOL9HNvAlo
/hHAOZfld/zR8eT/Jg8kSdaYSPN3+tF8G0Nc0KWXk73cLnflNqxmXS5elYTzEFRAZNYah3PSwLjF
AvGF7wtcdzN8Ei78i35zCBqq4yN/v/gbHrsYBRcekGW6bQgxQdNorgrdMU2bvyiwZjPOwFDc41jZ
iVD8a89gL1S3mrBkXiBIjshhjFQOo3Ke4JHjxX/9LCcEMXeVFr9yej40+hLGETwdF+kQV9u6OtMN
g620y+w3e3sBPcElkkNiQJ6A+Gnmd8NHSd0AGVgPROkdNkdy89Wt3n9mGA/pa7l6e0h3UfiDCpLD
xuudwsrvSTRbdStXkDT5afEurDnpiC+oDjIHGwM/C92pUXdkjjTdO0hVsR0NVi2v8WTn18+1S1Q9
A8yHg0HQApPVdJb8nKiOU8FP2NbQhpADqoca0xykT9TdkrXIvM6nJIwpkeH2kIah2mMEgIZ8jCoP
FMJnNIvsntNeyjgksEBEZduqBC7b2MBUeMUNsjPJbudLSLmigDwfSpwBXyM61/GXwVLc75gUJ5oH
h42WhuAuLLslq9R2/XiYEPULqwlR7fhe9nsK3nFcRh0Q6q80BAtk6Pk2bhC0frNzkLKjkrUkO/z7
qQNForqE/qp5le42JNiJNvVLa8dwAdo9WSNmfVSegYptNUCgQt5OlK27y7Af2e9hUUsbsnr4MYLp
GsN6DLb2nT5do7qWLxdrd2NnCk7XUFIiIHfLyBsyppqucqe8QXUn1F/UVqkFJ35ALLiRTEwtoFoz
cZ/VsY31QiUWvQkwGk2/AopojmVCpAdNW2snmJgOUA0GMbZvzYF9l5smN2c22oTemOMwI+ts8T7S
tBFOHm/JBCQgJqNN2D7/ijbQUQ4O8fGmfkPTiIsg/euhTGe4vSAz6tz80k4BRIERGE2YG/a5UcAn
4cGgjXqHldH0Tg0Bo3YwCzAxwUoChQtMBWa808qAJ4kQ2TxwM2iETDBIPxF+RZhWzGKgFRkOa0nB
tKuxcpK+5gL0CbiR0sz7z/I4IS0ZKOGUDzklX9QGjGIhED49UFl/57odtaHwaeAYzEAsMH9lmfgk
CO1LhMEj2YBfxsVAODmdOOrkO6OqxQn5R36hhkRcnWRYEDAsHx3p5U25F6VXRfVZSblqN6JTGoeK
9vlpcQmfx/GN702ji00/R2qyo6kZ/DmKbZsiuF9T63Iq/XG6LNBdpBbYtaLM8ua42XN0xzmZWT6d
SdkF8o+gHbj83I6KhsWakS5mRFTXbwXF73X6j6TzWm5U26LoF6mKDHoVGeVgW/YL5dAWAhFF/voz
tk/16b633baEYIe155pB9YoT5xTSGBFb32axTbZLeyHhFRewshHCtqA8w4qq8BZUMgcp8UkTyr+l
2qUUIMFpoV1MzGmqdT6CLCMs6pZ+M7wQXScb12G575TXVHmvlriud9eRo7UJfQlIAN9dsI0mSBOv
bXfG3X3EhwKhEkziwsE2GGP9ivQBwijQaekeI/1GPgrNj5Jnr4Zj5d8vFBD35kiOw7LxiOUArlgQ
QJ9+SLIIahhT2iQtYjuRP+GOEO1uwJJ+gx0ZjQ5nAJ4efFfBnUZ2OBb3K0h9rhvDhBg/CLF4uptS
u682suaxf2JQXP0aMjLi00K+TNCca6+MTxphBU+7JPIgERKkFpyx2N8ahqarwDAcD+X9Vbv7j3Ef
m36rk5ABYZoOP07EkEGbNJBPONz5zKr5xD4lf3CMjkmtaPLVjIfUwr8jfsWyRua2rjbmPSxyMjOC
Zx0m6DrQ4XBs9OEfbtUjOWnVa3zWP2qCMXXRLF68dnefPX3AAQBrRIE5r0hc6X91/ADbT9i1q+Wr
CrMeUWHlxfhQwYaxVpTkmsjBRhD2EHHoOENwAJZsurIcQ2J6n0vHyLYtYHC6vvd0H9bzSBzXRi9O
eCs0/7Q3Ij8vz59OdcZXafPcG+tRnKvQT2PjxmKfkfpkZ3vlTXsjd3fC1mn+hXexRA6uiNoQ4Rlt
1QzXvyFk5W6wPP1kOqyffP0vf9eC1MPM99kWZIHrisC1RmLmyLg/fPCvBGKzvgO7pSwANrRiyMvr
+Sxkj8UVdAoIDtJ1GRB7v8u+OH2PhyUEYxRpb6w3CYrz1M331RGX1S0d0/TtkW1Ah9FRc9QT8Dx3
7S5oSQvDp1tYkotn2srEqZdmfDBjcUcSnIPGDkQpL53sV5LA1imu0Zugqa7w2pBfnkvHWrqK5Odv
EJIA96Udmp3e8h9X3qKrIjXsvzlLYMcwL8EF3AahC6XILT3T8zY2E91LTXCREAYu5+uYus8IeR1g
s04LhmLoCMCsXuPtjbi4HOGmHPJqd9DxwWN/lSt6+/eX4mEDieHDc3c5uowt+Ak+IFOzefS8XrYz
STIIFZ1J5zwR+2VbVN3Lclsh/GIyd3b9mX1C7OGcw2GEY5EWOz00jXr2wB1An2hI05u2jlwQdxBo
BnAu9zAOAFOmKwyh6KZ5LOjYi1wMSm+MO1A/HMVL0qCdbfwF4JgjPCqdrkIUO8rO2ASMRENcQ/yP
035XBgJDoVKAF4PgBMxviZUFhRI2MLQaETiZAYq7ke4r1tMtjB0nwe8Y+IJmrrcgp1RxrUTUavQy
GH2cVYujdZL3Q0HxBIGtpAbdEBz0gsqiXyOJV88qaDkC+HQj/UqfrWJLIl8mil8YWm37/kTK1G3v
s8OV66qHrzCUKuThDJACggBcpW92K7AR3o141U8y+uZ/rM6c+eCN06KgkqI78jvNghtTS+hRlWPH
Uoigs3qT+yNmjzJ8I7+HtzVGC4ftq2NWfHM2pTUiML3yBHZxu8awtHowdXyxbFEy/bkO9/EWiRJb
AEfWPD3igpQsTyqHuC/peN/xzonsgPeo8HVk+vtYkPfb0thSZkm92ADhMVAXoR3tnms+T6b7KD9/
brlPQ7Y3Au54NtlsBtAUlro9kFcN5WHNXKb99pxPCzwcjIBHPI9r5bPYyxc6drQlcKegRSEgF9lj
PmDmYYiBKQAmWHv4nV6QutC1Ag24V0wmTqBnXh/w41GJ6TShCZoCa/jBQGDWdoA+9Xu5fxKD9IWq
6TF5DXMDFf/p8WRTcWNkHmDR6S2YtL2mfkIsRPtj/uCkYL0U026Q3+nVTyfuRLV8Ta1N0b+b991A
WzV1UJ1b2bFEL6v5Cb6CGg5OhLHsgdDulAbU4t/q9HbVEpu+agydjMbawtdU9HBsl91Kbq1vjQdU
bB//JqiOi8XqBkvQWaQgC9dhhP9AaMiMYYnGPIVoJ+e12y4SZzHQ/EyQsjSsSgeQ2Pl2BvVvb79y
dqj0XUoysXamJG07It0YXuaSeYiVgBGp48WwjnG8zjEbiKkE9znRDbC9rBX1S8DgZ8n7iF34U8kG
Qo/wvE51usFBwoL8NEmGxpsKIzvTbTm1tdQu5elm7KlIJgQdS3Hxyt1bZD7tjZ5+I+NlPrWWqxp2
CxoMrnHrCbXWt4p1SbKdFnekgq4XtyATmDLW3c4TeL2KgJgBK+jVlIiW+aqa/OtYLJLx8gB51s5q
ulYakYXLz9M45pQBXp06N4bHAjWvPFyeIu6WeZzMqc3GkzycWcefoYKOsUnMp9MyrOqWwvwzk0+6
dK35UbM8PRhdc/LT3nB7IThQ/mrt7nmutWBOwbJu4dg5WhlM06vRH2bgQPOQ58cML4HstR85msCf
hZFNSgMEmZpj0ZtG+jBxOrjnq4G+CHR9Zz2OfRJYyQ1ImNMjqbKEqWyp+Kaa4BmfwbPEHjLfVqpn
3b24CqpsRwfZ1N/Mfj8q625hYzDT/aBfwNZoK045A11s3E9ZcEFZs+5v06Qy6QJ60WqHmsNf4iwI
RJji1lev9VvE81lmPmcVXAvadj+m3/TJoEzOpCXoHv4rRXe5vZlgyFRRWDIUcFOAI2HA0CdAmtT/
007q8tWEcWw+8dlBagGCxRNgXtgSdXSKQRITJlvzfDUe8bjVhwB4KrVoJAzbYgiq/l0hy+HElGjm
a1ka9uN2tvgcA1WIx1xRcSRbLzoyfATdaUDYDbuYqMdaVMSHh3ZOFG+EofFx9x4vzf3HPDRgcYDb
jKyWYsIie4RJigtBdrTMI8skL23Vb4/kXztc0g9F28MSZBlG7bK49KnLwgM28xXT8wkH3ZPjvS4o
rqAI06Evj2hsaQQjKAUsfLpSNJdiR7u9Kif4ffcv9PH03+o18kVsctAMol49atIWHely3tWEhe+k
F3qp3acExyZ2hWYcr4llgMbukmxKusVXUhjpZXSya/Lkmhdszh2iOpn79MFojfrSI1pATJnDofl6
kj1HG4RKr+HmvD267XTfd7BAG9NlUzfmLXtBSQlSCA9YqQhpGLEBcDLSjhh7JPCnkOiWSEU2ZbU+
1kbUIoi+YiOCJxynOY7Eyi7j2JG4Yq18bkZ4WJBBi/KlGKOJJZ/asVU8FWVV6yB1wcanHJ2CPVwE
AfsApRPAZkavcqUnHORRZLFiK9vcOlIkJdoORoY6QVGxXwvId6z6Jd3l1bgIqOvihZ1ma45riekC
zLNv1uwPJk4W/cFM3iv4FAj2oXRO9vIypjupJicYly5yoEPzLDcBOwrtZMXwAH+1I8wbCrb7TuUM
i6tUHkL8jMlSqjZVv7ubwsAkuS6LEIZMSl87/ysaHN4VUReVCx8dftXkYpnCI0/igKPqvfb50FAd
odKBonBCFee04ZUyiGYnWC9OH09pD48EhbX0YT135Qzn0WfJjYfXMjs25UY0R2snNh34lXIZtBV8
Pn8a2aS8jGZJQrP4U4Z+qRD50nxR5w25D5sLblYFmR7XwxnzAvtJWu4cQmwY5qCL3xRuol6RFogB
CLlLOHM9nHrhQs6YdJx+Vka3uSn+iMUskb9xBBsV2hl3Sb50Q6hB1cy9kbKpxMrcQu9GbvUTNRic
3UIRSqKeQECJFuFt/TDALmjD9waADSF6QTfu4X5ActWsc6MpK/kbNmZP5PMT2yakwRxuFmS+nGjV
a9KF4pdCGGk+e7OmVSSt4tVSbrsbSjITbcPzcxg/bqLND181Oy8JqcfxLTvPZqD8ouHXElrOxeLx
L0Nt/Xit0n9awwP/mFippGVM+X3iv0mmKLxV0GCA0CvXqH2Vlf0RQ+RRUKbQU2fvaHGQ1+gySAiZ
E5h+6Sv8jlzggjdGVaDTHCo9TgajuUleGPDgCePo0xQb7nsVAw/TbbRdU5yoySrBJ+A8B3DQJDZd
Uk5GD5W5hNmaCoMJJzxduAiqbKOORsv0XXpsR5NhDGSArzlVXaDcYf31v8vwNwFgED9pcmKausNY
qH5jKl6D9K1L3iUOt8ueTem5eUpLu1SpizAHvVF0HcrmTVCR2B6m5H3ueSReQhqxvp1pZy+K0+1B
GqLlxsrLwIbGBs7K2zn0RyfrSBtXMz7S7JDVbgU5z/IeFCH32m1wpvMKePSZj5gCrAQfOjZ/C08D
mJnL1B/F9yHN1Vkn2CoRog0hC+/UnLMyLM0oTYIR6UU9/tzwyfmabhBU++0vW3yO4T0hasO2hgg8
ileHL5/ZFhK8/heqBPt8i9/TOIQlUZ/CYdP4aJ8f5Z9ryiP/uhvbhsZiJVpUxbAt9T29Ol5D5fRX
Gfaz9+gE1vm2U1/42IWyxoKvoiyymjf2KjNdDx0O5tADydWoHKBC5ctMfe4HZ5inFg7qZzqEXNZi
OPbWpqk2MyQJMxp0qiT8d+QTzVGEEJOvTZu4A9x9e4xHczjeDBPZC/TX2y9Gr4BOJNAY87d5I2L6
XZRTxHAjuIEHlDl1/C6BXMyjEK2E0/KSjiC36xITFjSQLF2xw2ccEVEgN8GWuso8tRrpNnK3aavI
XF6NNcOCZzHFBZXyVmVXeiYY2aG7JfY7oXUo9YexpmEJblXgJdItFALWYbPrZKEPEDtvv8/nOZ+/
c15pGv5p42tBbg0/dV8eK7ZtUQFFDHo40ZwBchbcBNa5+SHF7zolHRpVUVFla5nGTttxYg2Se7BM
AlrEk7Hlrv0Z3bj9S/w1fy5x+fPVf7QOMjdeXtohGO+Yn1QBmGxFXvtox2WQebd5ow/vo/AsL/fK
krgmW1U8ufIwcsGkmh9piyoyvob8OCZBWQXAAgqWemQc2MrsnEkJhlG59IyvM036sy3RHfzMOaZD
leqh8dKnLuXT43jkVcFBVk9SrKk3JzO6IQNWAqfCkFL4Rb1bdJzcHDI1Aag4VfYc0vx8Pf9SaIwu
jUp5FJZcDDj4wPr+qaJZYDQUlWfQ/dEyAPDiSpg34yQo6ZCkzMA85MyccrZtDhIWGT9TKA1eXmxJ
R6IOZ9/7p2HrYLAtgbE7oOWAHDj52CDZ98WFWjR1qT1ZFXKvg/eu5Ec5CaZV1D8XqygBFvmdsk8Z
Mxtkw5YzNy9q8yIj87qdWY7AVHptNyAYk4eA1qRKUZtHCt05eiXQsYo13TIQIogeRH+TYQtbviXA
scL4jfZ+yCFDwseWHCq4lcO3UbBC79Pms6HRi4yH2Z86rcFJBHRMZ9oeWs4O6Q4qyJRC0OPwHYzs
8LChLMpiaPpcCabdWOjpjGIOjuYuZd9pMof/AC6Bdfp//RbApyux6t1krD0lp2dJcR9HdSCG8HWs
TgCrM4VaWRwXD9qL5I/61RFIx8NOMijPMwf6hwvW1WDvWWGNWvmPD1imL8+z+FbxdxFz8L959gOP
8GGfO/zyxG/xMsLMU/wcwChfKY4PN3cAVh/u8wzQ60L/8HQbcr6t8Lt0CInkh1L3/1+tLwzbFfBd
WprPy6xieV5u7uEtFDlm4s+Mv4n/fw/nqBG5CaavRzl2tqX4vVH/bOvzsOaXjOW5HinY2S992qSf
tDdxXTnJXIP4jJmH2ygwl1CaCbXa/wa4QHvCfLUhFYS9Hqj8X4ukz+1if0ZZ8Qp4K95SBAHe8F+/
IVDMr7fQ3M6+TGCeTtoz/vnckIwhV3GzSOnmtaFIehgGMNlwC/F1u/9cAjOKSx9/dZ/L3SS7PKRV
h68/5u6CYNLuhKk/tJ31c1979YGCkH/YKQ7KH09maz6w/2XvNYajwJUuRI+aNnMXgilwi7Bh4ZMD
xkdlSDeHTBDizgP8Crkrs6t5Ci7ymJjgE3bfPULK6CES1v2PMPZzbMeaTRGmMDK5QTjghtWx8THt
9ZZ7GAzhI0zxLRM5E8jxQkAmYeyAGS/7DgZ4wg524M//Rw/EOAIFaozlcg/0jUiGf1MdxWyXYijw
RED1OxpmwbB/HirARldcL2CAN77WB82j71yGbPIST1H8zsKUHEYePgm/SKKDzhPZC0DHBw5rNoeD
iCYScmXap77q16G4XapLhcvjbngUU0QZEvLhRMXLac6THQjolAl47FyFLzF6QjIPxHObWFwZBgzm
CRdiBFksB4wKYaRPjx1r6ATCBaNnRgXJ/7KJ8BkBNL2JH2e7JSIMh4VIzJ4GHiMzoGacw0DheZeh
8bBzIh17dNeL15vfk2d4I5KgDAkD0RlhObdBcqqTtumwom68R0gnyohQefNMsOULtTfS4/2CQAuk
O8LKIxQjFr3+sQejzXH9phwh28HErFr8iU1LiDRnCMiGYJ3mYLiJfQMlPlzFVl5j5QnYglk1tv0o
vc5kBHI7maUMQR4e7rc5sQMp4PDfgEPKwWqAHWuAXe6J+Y28gbuETQoOI5ILmZnhwnEvqhj7wveb
wwJOhRMMXeO6YGlY/uUo8FUfB4dN93v7SpCdfjDSPvpxVZ+1DWuDi6CKaS1CD8QaQdP0b90A+GGN
gLfGxMQO9W9+Ccs7iQygZfypRMNvEpLJw9bnwAIJbwjkFf5NuOWhjsRCD9Yg4nRci8RQt3wNMLcK
zauQVoivTr8arnwFynoU6i4NJxdBPQLEoOcbxNzgnfjNMkqLcIioOKhMeSwsjTh3428vrKqnAKIU
1yxWAKFeJeGE9y64C+KFY7+9xL4kNHJVqPzysh7me1xaE0qvKHMM/LY0Lua20/zq7z4WYYvjn8h+
EZ8BbdCfa6C3DMX6y5qFQ1XB9DV+wXirDf3ZiIsTn4/XJAVF3IIHF11g/yIMYCT+9gjxvdWi5ydm
thi3GZG4Feb33+uLG8EIEWNExWqqJ9sZryVHynBNLBZbNDflTtwjcf+obag0OIeLq459YVLY8rPi
JiIC2EjYwgGh7P/uvHc/1Z8Vw1Z8TbxAyv+Kj0L/6e/pkIrBGuzpfLt4PuJiRDAQPowiVkZEqVl+
y4fCdOyXq97wKYWhBF6HnO/JXYk/iSC5+wknZlKlLPyAhPmh9CGCCeJPlZEofqE+ZwFb8B3MLTwU
MVWkBURKJjdFDCDemq+CLbJSTNjg/FkqitkS0b0QuR4iSUe8EIbtQsXMLzxYxDTjAESaAS7JaK7+
BrmYeSLfQHyD+AV9iUqfFguElx/hyJNsbnQhRXJMKEye0k1CmhH+RtgYLYgk+YuU+nu3JZ4g4qIB
9XfCeYd/4e8MNSAJrrBjfv1dc7wVryakxrwCdXmAN6S4ZhEqA6jCjRCq7BxPIJyU8NmpeT1h9FRj
ByXi5YQrEus+f2frygVpSzjJCFG2CF8RiWSslzCfxdKP5uL/L3M2Y8pCIJWJNBf/BhmZ4Y/J/J+Y
W3xcbiLT0NyTfsKjruDKc7b+G7SMm+6z34BO5fYdX8/YL1ejY2EIIgaVxdBoGNtNaPDIYT6wITAs
cKDk091+lQ+gQtxh0JmLcUDvSmT6xJ+4tvzU4E/oIbhRwn8GvysRbySo39y4/x8fj0L/+ROrE1wi
XO15Wj/iLos7xuvj63kXLS19n/6NDTH/xeWLVUV8mL87Lp7anw0VlHMJP0/xK2UNYmCh643+HiuU
+0i4KP0NJX9aHoCibr8AmlgKgZwIG34Y3kvafv7fY5uE46qYsEQYocP7WzQAX9uNMbFmsBiEt4Bl
pMeFVMwjYWUqfDeUaLkXt7jA4+n/q+Q62XqZ8ezz7QZbYzHxyDTzYd+cBj+HSq/jlvHwLnGIo0p4
j5ae6YkZKt5GiWK8u3LHBOpkSjBUxacR1qESrqd8QNqT3d9ixEcVbyoGYclUYATxPCbx5mLNM3ik
4hXFY8QRpmaJM1hkNKF8J2eMq+Isz3VX3F+xb1So3xLWJXGpEGV2uNP+fSaxnlcbmmN3vqREvdy4
6biW98LXSvLxR/ubnGLSiKEg/my+E9yuHtwfFsIQ6Waoe5B2/54ix89y14T9BkUiX+H/VNjeYUIY
ic9/2wnfHcbaBuhDpLwJ4yzx+USCjxJhoYrDIiOx2MxXcY3ieyG3c2e4bgjjLIVKRGgXy4hYjqiA
BEAKN4Q7x8fl+fIlhtcQVd8qNyz+lPz4H1RM9wckYcPy8/fNVcg8Edd2C3SmBoutJ2x/lp7qiM8i
uWLKSO6wo4t3oLNzUh1cHaluhGEgHSDs+nCTFTfV4GaKbQUFj7jT4l7+rXxivVgEysczMoXZEeO/
w7htydoi4o5UVosHA0E8vBtvJexl8NHF+iXHh4bwZ95czFkx+NrNHDY457TB/xu3jnNQRni0sDN4
+vcIOt3hscetJ7gbh3GtBrVfEIdeH58CvnBMeoTnDG4DMvTEme/QHtB+45hvk+OtL5yJAsYeWMoS
1NdJaxcOLqTIxVyjFNt0vQL9K87d6C9I6jmbi7W69GS4G/sZelQAEhRLAa6dNaz/HGGzrblzKCcA
ZmEdqU5Xug9VGI1+oQlCZeQ9AD3PsAioLnEFKN0M78X3uMAucfMEw8hsA8K71ywcabyUH+h76+G0
1Ox5M94dRInDvwnc+6WsvBAaB5bWboJFfoOT4iqL+tiLZaxzSnZIzhYb/G6mnfU6gELb2DbdQVJX
Zm5rIJiu9IrUFUlH+0MD4U5oCl6rcGRxiyQFHkJjOHy2+EkCzupUb9On8auj4O/RVsW+xTeI3l7x
3D53cneV0RmhLdcekdZhMD2upcLPR+davqqQhbFo+jSt8KFCKsORBuhsh0yskXdYGxQ0hlbDjYFV
xbSEVkg5tlokX3VwrX6jX3F/Bk8ZX2L/ubSElrgCsp3t7cfkmhSGV37iduSHjKg8PWX8ABY0MlkW
MEmMEQzJW9q7VsYSynqHZAtbB+G3T+PFMTEQBKs2OOfjLbxc4Vcnf0/ZG2qtktBl8SIT4AITjTmz
PPc4bz43srLRYnesLoM9G/EKiS+u5VfdDJYrhytiGZydOwFULrJcwx+MdfbZ/arfZCI4TGUWKJ82
+njtb6g/cLMsCeoTqgr+xCFZhg5qIATufFNzq01yicsDjY+UsFCwXHpq+FZzCru5mt9jr/g88WPN
1ZiAlv2F8tNz1MVnKoIc0C/JBNGufQ6g6i1xSzU/TY5zZf1VfC+QXYNTJTfoySTcDpF+afiQuJfV
UE1Yph7+oiVXd0SycHeIEhNchKVDXC4ulPqxYQs4dSP4PMgxbA/EIBhWlSj5oKRpH/jfm6hHcf1u
1nH7C1OAzduMAxxR2UKrbtt1nv5TGRscirujGgr1EhbNKRPKxb1G/VkmB0oSDOmEa+KQXWVsYegJ
QI/pMcn1oL/Q6M6OEnIG3vD2PvY0keFmWVDW8XCuIGNA2aVrPTvV/RsgTj/M3RY3rWbd0e1YlV8Q
22K7lbGPsfRILja97Cmdl5CzoBMrUL/p/QW42XzuTY1MDS8ffuiJ3fFGhwSUoLaFzHSmSQ/pQLjt
0HXBwwUl2lTR8PnkfFZu5ifHQ1u574/QIyGncXxV8fWnvkEBMSP/4KVoI2Z3aJvOsOp71zgRS9zu
YrvqyZ3G1Q/Datp8PcVCwQesicLBWghlL4hxBesDnHRFbYSOmPxlDJ+AkDmEccxQg+fStDMaU6Dj
1kmZvxzeiWsYC1E+Jbd/QDj1V9cduI1vOlHVb2BM+NyYLugrsVJwsWufPJz4RNIRaCz/gIQDcJZq
k2ajKo6lOONAE5HJxV5kNqv54fd4lONf2AgEAE5/h/aAVjKMz9SJT3ofgsqW2v7h6+8PP03XP7S8
h9r/TV7gExyPFjkIoLHOjYYxV3dEK7RM3WVLNgivwrvyXRUfWNU442EWhObtsf0JjP4fieGpsU4X
C6e9/ZvIXC1qWDKVfePzF8Mxpe2WZJBiW3cpSja8+dU7HbOe70CM0OKC2PcrEyuNB0GqMht6TycH
PRBMlQSvhyZt0XNGi/qlyUDFCu2YTZvfh79sOrfLSBJCu1M2ZGwYFl4OiJlAenvgZAW73ybH9lFN
Yxqbr3ePk6gy/HuacIArSt8YTtCNRGdrPkmQBqTsArMgOYI4x7zcHVA0c2hNxw2pieVot6xA+BNl
zg+ArgRHMVZztqsoORb5V5Wt6cJ+/oDYtYPlP9u19EZSjpb72dmCZKwEIP+6TyjDQpw9LHpEmat8
id7m7obrWENBFcCNIWIFgm52lvkQFQd2OCDis0C7rc+vRr5dP7VPvo01oyhPzb+bxH5iQpCN6mRF
IhD/XqxeuSE/AvltCduCYwmGzOZa83a3KlyXe7rmskAXi+15pEy5t2c4vMnqN539abUGYi1eZBQJ
LXUyiHpfzqvUJZhsYfPjx8Jdw14mI2gF+H9HjgPySp1r7BBbvNZ7iMk6HXaMQ8hUHZz+1L3NqWMh
LcT372p8AWIaAc0rvAEsF/YElACTiKxS9D0koH5YgAmuNByb5iNNVINT+tv6hpfJ4wPxnRlNbzQS
ljfCl9DsdDWjyjnK46UHl6EBYn50nAKmtw6SBQLMuEJ/8NJyfdUQFg/24iSgEUZ8YSNd5/lpR50Z
gSrn2qdCV3zZYaGE5Tn9ioFleQPIC+m5kAiDYKtP90PlqneRcly9kBjg52fskDIW7PQzV1YqskZ5
NUM0hIXhS4hn3efmbsG8Qcl3pasLQ81ea2+aFtKXoS8tVa7chTcQ3W0mbGBg8ObzBq1puhIPsZ+O
81ZG8xnBZ7aeQY9i41AK/qiAUCcE0atqZ6A1iaPbxWC16nfqS7KyTYMmMuSEY0qvJlnJW53hdrrF
q8fqE33equwhGgbcCzPKf5qbNxCTtYqbLbeczYGmEZYmV3D7IneQp0c1GZyxA7eTkJkgv9v0UkHC
M8D8sPPotXuwk9nxVtWn+VEhvHjpeJXFqtC38WZZfA+kPcABQ/BtN68QYFWf9Tm1rRDCK4IGW/uZ
I+V6OxRg9yWdbo0748jMlu5cOg2iLXtxxLwkxGtCxr89Xl8eXwlrPWvgAaDwWyWS/sIyk06sQSvl
vPyQZzxnHqMLEQ/NBs8A0lQHfLNAy6VvhkMKRwCTPo4u4l43H+vqyDKOdtl9BWn11kjKaL829i9p
c9/AEjM+pTAKcOrEYVd2yOOATzpEHziXkJ00Un2xszQOAJj0aqj+XSOewTxzNKoxYqHH3NBM9ZPp
Kr8z3mMb0ops73q2Yfd5YV7jWGBuUqpwUrkqh/FRgoU+fYZjTIe+dYi/YKXHluSd2bGkHeThreqq
jaiVVCvcXolNKZG/IyGRBLshwoyr3bTOfssBY/buO1gJY/5O0/kn8avyU4F9am4yHFY5Zc5Bv4x+
hhJR//GItB7Kn7odIGfG9kivbt60L2uaSCxaIiXwRz2wfGP0XkG/pGYBlkw2MKDl9rX/aKFxJYTW
W/jhnihH6sU6ELE3fAhSTVw4Zj8pcstzN72OCdYpggg0JlFfee0L7TzWzl7fiWYXJ4ZErFi8nIbz
OpYl6/mdd38HpoUck52JRXMm5so+Q9CgYYGwithYIfI1UGVQC0vX7u5YXuYYT6KmSTsWSlUwbOGs
BLaLehNLJWoGDdqsPsBGMc8JnjfEzcGLLzCN8gt9x2qUgEdRCtHLwHFg1ayiZ1grq9F+H77Nl6T2
DQfcltl/pSu/z2lFkAEOOQSGuBndJ1pLNgAyMlYqKwzNjOg2/mYt6t5MdSsFe+YOm5FT/D26bqR9
5w8vX6xO/yySyDgLUjj58u5WXvChsHjQ8MFWwybdmWn0dDpnfp5ul037+4BtgaToV7HC2TYTW50D
qnM6Ptiu0FE5oCYbLkNvjx+PZkNXQbrGeFl4+XtOQQCclfRh+VavhRAf6tRBommQQpnHWFeoRCg2
kPvB9yc+kQXhPojmT6R8wR2gQQhDt5SjCiINFpSX9FoU2/lLQXLxktj6Bu9862iiOCIswp3JGXHK
TxWkp/Ew2DGFldqARYq80mp03Fg3iYQg1qnKhk2tvx9hXAv3eOtIusAypJLmsPV2ta9R/TyZra1e
nBf2iSGsyFgT+XvkoyBzsPMal3iYIGit4VTivWhNbnvVV5jXW79YFWFVAcQhCKnsEkq+eofbDQqO
hELkW7KwW1gUg9MUXP+6fCVPDdIyOqgfXLDIeKJ0c2nUP/798qbTuvgnwfAXxhgJETCQNglOe2dj
/gRYQ6uoO/wpradVtrfkL4gEYgIvxIY+gyw5+eV9854B37gLGDUbGnMPl9aim+xkO3g3LLggLIDt
jhXOUPAtACiK2PgR2orX7L5MMfKXh26/YGXC02BVwlnilLSZYV1xRo+yC+1L+rYH5NQLgxy8/sgQ
EKKj1/P0BZk1zC5ZWBUumgf9NeUoTUsHs4xj9TEhcxXaB9OvD899GsGhgyfdfjy7VXfoIQqTyyIs
KXGnRkr2A2/3INhC7VdyWJoBvkj4V/QAcoAJGPenFyM+Z1nY0ynKNihSFzAYZwgq0Oiuo1NdxmUA
mQhKRdQrHJfVb+N4nbH6r9pg9qwPzgjMP4fmM5HYjxdt3WVCIQOSLEAvshk+i4XXKqsChefw+vST
99YK4uwtr1+XMfdsnc172ik5RTSyGR+jlRkzO3hVygd2jctxp5t+5QCSnOBuoioXcbH3L6SLKD2+
B3Ibcwc/HI0AtXfaud0XpgkD5ZwvwscYTYQzmChtQnkPp16tILuU1NFfnIvmd3KJaCYBJdqjV75a
RNslG0QnvvZt4Yo2hcnbpFKOROObbuLJRPTgnqSE2asYH/IrKuW0ci3KYMW+fxRf+jG/3N/n2eZR
1TQSP+EA7EL1g53v5qZn82v4BytJ3equBGMfcyKiaoxwmnam4cDL6cxQZvMjxwP6EWZYhYtoHsUc
Aj/JDMp5h6REgy/8Wb/Xe0oHFtkiPskplhT4jNkPeR2pED+WQCIb9YBzBoto82Ghe4JPyMEgHZ+s
rTDW6QUt3gu/yy5Uz4x60epPAkGByY/K1+a1oXgdOGc60FFg4Uga6bvYEaHXfoPjklerYmWdVZod
r4g+hfYLXuPTHQQN2KlmV1j/HPTCr/GI8gzt9YYxiuzsIg6eP9xcaN/q5N6nnX7MEveubVRlezsI
Vw1isp/BkJ5aZD+qbb/xwSfghda3vpf+9PDgTyak3V3iqxkhg2FemlChwQev0oW8mzVM3448IRQD
0Dg5dON5zpk42SRoZYglSfbjHk234KDhkYWjEuhF8126i3UpYteueOhj6wrtA6u+3F53nxYKRnaU
5CRhCYGhDh3CVMVZHRm1+2CU1uGar75BPkazMTncYsEiIPMKCry2s3ChhJ0B90g64cQE8TuJ2n+Q
QB4fnHOgWi0P+DMgZsLh1bB74isAtb4gUhDsWGD3Mdvd5v4OQR5kRlDckfvXqBMnDoV8Ea5smGC9
DjvigOUfQbAvqPHF4sOBB+PpE60FYKBNdoobunHLM0buuR71BlUf+AnGanUaafrRUva8RsVaTuzN
z98Sq+6XbCgq6itkagHETz5G8tHTd/SMYw6Q54NkzyJwpvXgfvy7nX9ZXdEhXNBRkOuIxWi8PEOc
zHlAGINSQqjUdvifSLLPEo/jUHoYQ1N0YAOM2REcKA4zzgpZ6axvFJzMnWiBQplpowYJ8h8iBVfG
viOI5YBUKmflnVcljE5bczqvCIywoDbk1PWmXU4zbpqQD+8rUfyvkt9BXYFtxj8I0/hPw54T4/8B
SdNM5Bxw0Uk9cRinOMtwI2sezi3keCwjWYy/hPWo5UjJemEdrs/kY5DfrO4Mz30YkLZscRmBbdRM
UbvcwK6BDKUEyMQAc2wEgKiULtRQZHA5zSvLgUHtYNCru+oYYWbQ+AJRknTyocS1Cx4eNYQvjQc8
Ct0zwdLDWnOe348vDaPa1C06TzpX7nisO6HHGzaxao8DpUZiOnHtqJzH6t/kRP4Oxoyr5NOSNzIS
A+CVwX5wRDZcKSyvUhMMTo3PffeOdpOGzz9gms6pgtLY1JmLMPlG5hNkCuOcNhgyWyom3OmbjK5s
9KWDaVMVV0Gs7pQhki0PL+sy37NgxZs+OJg0z7MfLV7NNjwYJF0VuzXECMojdTsiMwHl9bCVOcC2
78L8mw/scTawHIVyw8OA2AHrdQuDZv/duV+hwwbz6m6/S173w4GZhcgAVgmxoIVC98d4QGDwARBg
cZCnLOU0B0vSBWDjX8PB06eVW++HdeurwEf7cZscJ6harOuGx4wSi5Zm97B1D60dPM/iAMTW71pr
S5CjXUX7j6jzWlJdSaLoDw0RePNaVfIgkATCvBDQGOE9CL5+VkKcmavTdF8QIFOVlblz506capty
L2iVsC8QNFrUJZq+L5EbeV2st1rbbxUBEVZVibYXQ9oFW3knd0rWzaMvDSUUUrqrdtR7+8/O2U+u
uVciDB/mCJc7x8nh4rdoX4NXju2g0zDpPLNCdqRHxNa0aBbMOBqiFANtiqoydNvuwYpsWd/QSeHl
04eHdumXhA611tF58aVD2kOiN+Fi+ZD8WO6dF1R8fNXepgb/z2xB6DsbQrOd05R2Ega5lW0EH3q4
wWuAOqtpwju4D65697dF1c9ZHZ1tBz0IPu/mZgNKISh+pcG7xhmD4oB6XBnutXPpb+qLU49VAR7T
/OjckCSCPRGsR4eHS4jH55WtCtLwIgP6GG52XYKCtU1pA10bhpS/YslO9vblQhqtVrvTeAWzEdpC
1VDsNK4hh6RB1lHziw7wT4YnSKn0GZyguUPbIvoitPyWIdo5VQf+jdpLToppXbapv6iNiVGi4wRX
GYJA0hivpOjVBqOiXTCiCYiSHEnS11aIHJ+70NDOvg9qVhXWBcVA1NxNXrTNgZh79LGs5b3dOPiZ
cCFasAD1bc4lfcNOscFbk9PZv+bWJQHxA1adhhubEtq3StC9oBydOhtSKj604DmMBXZBFAAaO52m
zpS6ZcQGGCZ9/4MSzvrNnSeruhvCbV+8iTPt05CaDub4fgDMB+FBnbiUAZU6u4SgdGOvtg4rfzE+
0ZG7Rf2QQ/E65cv6hKLkq4/2Ww2g0MPZITNNDdsa/p5j49xbJASBG4DCKDQoaep+NzZLAHlRUTPc
4GwCGuPK7Zd8IWdGUz592WlDjyGyYuhMhhl6CDuHoYRvBYb4Zl5mVtltoUxOzQ2MmZuLBnulT9Cy
pdbfpaIIcGlLuWWHzzu83RL1xRnNhvvlzhb/hyYC9sMvkgwGgDo6eymlywbAxRPobRQ3wQR7G4hJ
5tZ7JAW4weYW0DnE/fyhDuPvs7+rMTcLnVHExeqH4PzuvbGJXS4bldJ1l95/gmlBzDrQvRBAXnSp
1uiB2s+QQUix+aXTHMExqlhN1o/62/4M/rMuvlqt5jV7Ys7rpqUbuslj0yByryEAszT9fjYajdbv
K2Rw9D3AoUVZf9M5DwssGLpg7ZwdfKNqbtCUDxCgDqHhz6UNjTALmNUtUd4kPALXg5xD77m2bJsU
OMrK7Zz2oQ/rSYe/exu4zlsH66AMP+YRMb+MEKrWJHYsPDq2N1vJlscPGcnfj2Qlf1veRnQ1/O0h
e02dDbVwjvxZIptYsnNzCp/t3BzCU5gjddf0cyP9Q+mYySNadkp+21QV8EdD4eibqyl1UbjovAjx
iEn5zHcqlK9vCvXsPfgf+XzJnb9ma5cvpHtneoor9r1ftBA+tqq6nhLnkX+rasAgsoqoQNtIg/O4
ZdtDOQDmAgFXy4K1LM1piaHJ4hrq7zRLNssFAB8ZupuadJs+sIIqGQJV+AxcBvvFNby2iUOIZZ5I
GOnsGL24IXhdKBZ9/NyjYpIeJbe9s0EZ3of2CtBLUu8Ub8/mIN0sKm5l/qk5dOQEJte4INznnNUe
HiljYEg1qb7DeCM4gONXHRbd+rwc7AygtEbnR+H38HNFrXTvAI9DW4dBqllZed/bu2tMJTQmCG8J
apgISjTGQpMUMB+oyv4RIIVxSbttFtJzup3lb/W2Ud22H2bYWz4RQ4GaqFtsvSV6NlwrKuq0JGjp
vMgdnfr0KtXyQzooeHVqdBvcWY2AZC4J3TrPz2v2Tc3xgqx1BAQ2IKU7OCen6Ijo/TOhGYh0aba7
O2ve7yLSZD+ijeryVzfT8+4TdpHQ4iQnfollHEpyeurIsx9D/aOp8uXSQ5FCVe4xWJuCAPG9bR+1
XC7/hn8ym+hArVE40EtEl/Say8x85nIfOCN5YccUXO5VDwyDra44dbkPOTdfdiPnwlCQ+0M/aDWv
WnOcAwUOw/ZA9P63AX8jiy5DWYb2y6KY3PxYHE86+p3btAb4DnUIxuxH5jogtqT8EJksI6OddncW
mvmM9d8ckHkgTfDu5vP3tGXKXiywLHqEQxYcUQdMgz/RgUcwTSMErgmY9N5rfllbU+fFxPvN17sH
9W2GzY/PPcpl42PvyvzY9zpC6Hqi2vtsy19X7xDeIWzQ2BhGhNBhpp1mp9Zt8tjsVCBlVLr3v+qk
OjmOoDWUXXz+YgR6Ttk0BcIVGv2k2P6rV/gTskRR31Ih48m1EBPwsw3gyZU8QLoQuIjmllOsQNM5
9uVSjd46OKnO/Kbn6JiodVCzu935nB4+y4w7SzKU69yvuP3+TXc9kj/f27pXQ4rlTZsQmTtHnR4+
Y5Nw8oyxpbhMzVhm0Z2tg2j9NqF9lk0dKmvBmUJS3Ydv0/Bbq4LT8J8Wa1Q/t66puL2ylWFKVu09
JNG3wYOzSzRrz9krl8HjX6Jr0giu3exPyBMVczRbW4YUyjToFuznSCR4xAAY6aZXHf+MNY8dBOmV
JwMLd5RtjgF0QAfp0eaRKnr7ZehPLVe4Q0WHUnWIKvXoYTUjwgSascJqwUbCMbKyXm5kQ6YPi4x+
KOl8sdeb4BDThKQGdRDF+Vk2mFo1k1GB/6alz7ZdS+h+nZZpL7GeQdYBuX5W9C7lqwnDznCF4fzr
RjfrPdJDDNjRStYz8hXRY0X1XJunWGfRd8fAFtF71tvRefTwUwC2erhGNjoAT6mGLo2ygzItYvRz
gzywSdEPpR+xI9actPcnuT7c99mhY/eZrgYtqwH9s6kRv4SqAKcHyXvEWPZ4bfAgwE1FbeeFX+x+
qBQVyf8y1GvUYoYk3EFA4iL6L+q92ED+8Q4tmhXQAJI3mJOz7V4GRQgpmjZSBxCJfVBuAoWQzDao
r4S5u9nb1as5733CIPpfjEAXNhi+9NZ/I+b+VBmDcYFM1W58ratS2hwd47DIfevXwQ/QIbXADDbQ
3F8mK1jFikbInCo92s2TXCIZsuY0bP4oNfQFeAaQhjwC44VhBCTX+zW7WaLN1AgzUJW42q/E2SOt
nBEVM82/miN/2Wic4KboOjPezA/uhUXoiV+kdwEHRkPgg6rFJRGoeuGALwpI1PTq7WJCVxw6HbU6
m5Nif90koFzsV8AO9PWhYdFOX9DwRZgJ2ca8XSjq+EltFdIJCNYgcozzC77jE/oVUZ8lCu7cYcs/
WWHqhrD3tV6UoHXgIxbxRcpeKeYevVTBylAV4ggRrbhQtsB6WhlOicK6lLMhyi/MEBAE8iUp9LfK
CJ4gcs60QYHrMivMucsXB40WU4vLiyb36e80uo1Oo2py+8uGyOAxzhblxXH+Hk/792FGF6t83t9F
jeG5e03Kg/qSMkOoQ9COyrPtaAez0b2FEKlI4oTXPjwqeGNlzRW2xSE59xnarCcbl3Y8Gy0LzCHE
QK/2Xg0yRrfkHWB79WlfC//tdNEZrA1FG/MRLV6glp1mVCTieBerBCmdHdgvUjV0RmwuwdgLV6vB
CADtxb6V5h+y2iX9Yu5k3cOkDFfv2GOOppUyibFO9YTENY1hSG3SFaxlQ4vaTHZLrvADT5wS58nj
b4oTAH8EKav1rHx3LjB8iM0zvaOsvoCYJFqeenoz74ZzLzq3HFaR2XELzxotlkKa3aAmuuUCMyaY
UpUj8uuMKLWdkh1HOVIfoeJU7eJfsYXkGuoMCBlQV0VJjf1qOdPWoEVhxNFpFHqXSvs4KxxgKFB8
aOd0ZcTbBESApr16j2if0Sc/igbbkukLCk8Ra4bDjlTeq2A2jWB9lD4Efwcwls1h+aIHxg6p9paY
of34wUzdKXqY6XNwloyqhxk1qLt6Zfqs7dp3a0PRGAkJq7BsDK5gYjSlqKg+gtiwOVEhgRQdlWlK
moHFvSOs2y6+ImyLIPMtPC/OPYhtIziGNB0mECxJwgpCMhIbqJgaipp5Q+kPwPpNaW3/M9odndro
5VToTLchldmI0BizUJp+tPQjvvdfdJPYeYXReYFLgn8vjSWe0L+ndCvbkz+3pl4ZQgSuGDDBC5rm
Y8Jf7wGpVfycKmyw6uwRN4LW/IakLoXFbcTPkXQB2SMQyj0kbsvz8xnUO2lIL8cGLTlR+uogqUXl
KjVYOXmzJ7i/LgeI46FchF57DtuMvG8vQ6wUCJ6SWTwLGBpkYyneWwFRwLrHjSz0z1Db1CE94z1g
k+nSTG3lrOC3gIxRFiX2qBmy1GTyEWltBsX5K2kwxMlhAOZYG1ogjzZ9yqbbgNZAppXlKWldYOCh
gIU+Ohm7LPosCeQxqTekDGEY8ElIpfAv2s3LnfsI1RQaB1PGzWVHFBsVDV3vgJoecI7KHZRiUSFF
42S92k2l58qdZr1ATgBEhPmQM2rwRCysCF27afmAYX3xvmKmT2mjR73jnWrsvfNZ3DL9pCQgA+Kl
1XMxotYfXhc1xoRBuGt/cIIpzy1O8pJkkh6Z/SELNyHvRB00csc5ouh/0OmY+VVaXYZ1BPWkWoCK
iFUR2WZVG22Ca/JGn4dsXE6dLxivQjH9xirAMAK9yyy4/LSN4xMmb+QjyRUi7obbxg3huSPudBVL
jqgrMTrpqYu1J4706fWOKPYJ2ZOHqUyhTI6r59mJGrFa2AhoXRTf4leIENXktmT850MKS2ebGEes
eyDcQAi5U4qL3ZK/TVGG6m38SoMaRH1vY4CxhzQPedMOLX3TB5C5SMnsW4znO4T3dh2fqQhfrAnZ
xzQJudKzgkEBBYGMUpvOIAeDs3eb1ewqwtxcWKikg4O/tatM09v4Ma6R7BH9RBox3nvQ7g4xrQOh
d3brsC+sqQ/5jq4pH/y64gDFTE0BXUL6mQqDQhc71WOtwFBuj3pnPWIaTeF7DXc+vQKXG4usPq7Z
VZc71QniYlQqXyjpuPbuxeR29LNXCEnUKwJzOofKy7aelsV6kyIHlVZH0xHqdfLZdpm67qm6hida
O1CAA0YnVYGKP079bQzEc7NfI0TFEOsx+A89gHtnt7HxblbInrOy2Y86csLxlfu/GrAjaOw7OBO0
hq1lcwhKfaR+D81R/Wlo0nkRjcq8BppZ7jO6hnl6HdSHZL4vBBzDMm7j4kG6glmCN19Wp8V6dI5A
sp/LgpnOm2CGg8fWpgb2kTRScnqb/jGdAiErLD46Sn4+IqfAOEayjPu2fAqOSeUjiudTUurk7AeV
wYUXqVYgSGKVPos8MpAJ1Lha7tSvEBVUPs6Wr3bN388eVNZj7WFOklz56gyXaxPQrueyAl0C8dKm
4Vq1TiQTyk2oMEjDIVQGO+X8IQxGH9s74vEXpXFmI7c4IfLZ2IXGsrZkUSHLg4QoyWqg7MLbetC8
G9iTwbAXCtGHvxsGQmsOHD56/4H9krTalZVFygYjRkr73XD5LuH34CiC/tKrp0zrIAsIv3YKoDKh
GkJZ7XsOZe7z7bUkQA1mEfYdseBRVVHr2k8kTSJ4EyKdaIyppAEBAfLFQTdmUwJAxh/HJD2uyHZR
lCyHUU8ak8qkgEIsl37F73evYTUGLYieSLCov6ndsqhG75JoiIvjbEiTkjymnr2mTqMKucOTgjND
U/eQxXI9Zhpa7ZK1HrcwnRt8dAAtuslu5qIGyGRjSKHWB9WD9DPpRRIPFD0TjlbQRpRUCIDwi8L+
5TMqto9hq0p7HZoiKdqDhtkcv+FFiIwrDOA2Pw7rJD36H24uBbwDFGYG0DVo+kdaT9oIqNv8NTyD
9yJSdcavn0DUIm/3XNaH1HnibkaVQTOgnHl5wshRPQxWTymyqIS9ICnQ0yfdrZBeoAuNhbBTZYzs
yH1cp+3vQw78TokdckEkRSouFD8hW3YwgRhCOAf70XRwv3hVB0btlBZ2OqeRNVYXpjt6pZQhYyCq
zms1we2ZwF6Euj0k5UVeHlFvarVPG5shDfDFAG7X6GJJF206OigK4qCazWsLWrd0S8nJQi4ZcDAl
yw8JmR5C+c2iF1A5IwVF7rjbYjBr5lGGBhnU6lmr+15VGYop0iTFNANqOEye892yzsWPGzFuB933
pJXly6Ixzh72dvCG74c26JBl4LK8zolUWIRVa34dV+gUltnwykkI3ZyL3xjmSDnzuaeYgBkOwxg0
yD1NLoNdRAc9t3JQ6yWu9BXXA/UoWvbieNhS3kGZRwcx2STeRVv49xufb8np6bqLKkOcDgKkyhwK
ciGmK8JoPSML7dCYbPh24SK/E1IcSHDNIfiQaIDimdUMaXCYBujIwPRYM3rjy5wU3XvOCPvplWPg
Wfxao/JHw0OPwLyyHtUI0OM/xPaoguHOrwvU+OvyWeNXfciM8h4uMpeSrkuXGftSswCQBccMIvjH
vmCBpsQKeu1eaf/t0PeoTyEd4WEZJM/c7Tq8DSm8aFw9lmGiXgAQyuOIoV6kfNGbpE8EdVil8dTa
zI8NizbVNJ2HSJdDiPOLNxeolq+wq4sGTDpo5EBDzt8xrTiEP7s207kApn21Tn+PMdqEzf7Vl1wO
TZLXkDKa5tArzfKPhS+UOzn1iYXVbvG82dPRPqSsd+1spmo720qnKa8GXsnqmJl3/3QzR0COFXNx
HzSTT/hCewvtyu6r4V4yAxMRHVEyCkiZkafFSaqfDJXKxTmuEflewHbS4syO+/hJP3ecgal9ph2Z
buxhQSNMpLLFdvHGpx6zQu7qdjmdU14Q8z/TqtoFr5RKFoZ346HqEd4tqQ2EznbxBw9nRcVKAR+R
dnxUTUFYWT4CTCESODVpiY2B2c1PQwgNtIzANcE94l2tpBrWYeaLu7XFbvVrSBqS1Onky6qLVkJ6
6JfNo01jggcBMfaSlCu5yWIZIT13I+LXugpC00N874TYF50QaNCgy+RPCD8Qwm8IM6dGATEpYepD
iOX7n956jie2WT3A8eGYUz/Wv/aOa4NvRPuokHC0U5jnydTZpS1afFd6p3lrIep60nh922FEcIpA
7zwWHUhBjxVey4ky9HAd7NwG8VtQHdx7r84bh8Tgs7079SWuU0Tj7TYNTJITXGJSJtgorslwP2gt
HgiBjdew5GC9QKihMmVDcQZXhwt6GYK423U3C1rR028NSpPcL3SQVCYzwlAHn5xg9mG/d4t4UeNn
BJnY3eFjZC6tbA223GO0u+X2rXcX3d1Tgv8fvtvH9Al94CFwAkTK+6w6Ko5Y6aoyjZmnf7AWoXoi
MS2pVYSZuepJffwaQWBgOQWiuHZYCVGbb54NzEfkgDHuL1r5wfIVQt1x+UDD7a+yZCAy8iHWknPm
efKOA5I2SL1fqTYi5j3EdYdMPLAds/cMNymjU67GCLxXyEogX3hIqSInsueEV59RtbMmgeQ/JUJ8
pido/OZVFDET0CESbAxqXDyEOp03GDF5DZMjxKVJ7+PUF9zn6LZiMKCuV6ZlZllhv1DMaRMQ9Ols
v6NFS7vSx1c5zOg7k3y61Uk9AqGaowNVGp1Zdkskr/WI+YOrQ3/YTzIdvJS7CqKAqpXR1RxU4PuZ
eqgoWKQnsGbwZoGE+92C4u8+l8xsrErQX6sYt1L1UQUDq7voPnRGy2aPPjvTSgswqQbYPYfua4Hi
9XMVn3TM22Q7OLy9762VJ08SAcD188BGBN2PYydexsvMxPFyuXFip9fDJDnOxag4jnu92Plzxkt2
+oRA8E5BY7Hi2ONo+hsVF6yYj5Vj6Pc53vlceguXVJwrAHRQwO5EznPency7/cmEBmpqMhFlLVIw
ajSqOqNJZyQIYhkMkRfAF6yO5F0+9oRX+MRJp6WkZlNARohO5g20zB4oTYA6teQ9DPoNeRBf9gOz
hXza5VkBpS6qe1Pdijl3+SZUu9QoMGkAiSgk/bYf7DXxWZAgCgnpe/FA33+ngh2HJTD2qKLSlw5e
OlqbaJUiHUstztmbjDp1B07f6KVrihvWUEHnIK+aUWf0NJIqaiR1xA7YB5N1Nazj3ZJNuaNFdCB3
VA5TzvBKygsZYs6d3069w5rAMRLPRVyVgxql0EvYVTJicl4gRzzmZlLUk87LknOXjIP8PvFT9ieT
eZUCrNbvrLk3QAfg09xwGUrzuTzBcNja/fkcN5BRIVyOT8BAqXsxt9bjH6OD53iNN8aOpB3IRvGu
fpcHL1d/8sTTPTl54MmIEfhMLuzNSrkSo4baepx4haNPiYnV6KG5jtGiYSJkDTtU9Q5p9qE4Na50
kAYbSJMQv7+nR6mgHnH50+Bqj6LIZdKedZJxc7ZqUNGDk5mFCGCHi626qkEYnpUfDljCzYDkk8uO
q6NeZdYbqqGbKf4/CYJF9FJUlsin+SsSy1FAypcPpI6lQsn1i1rVRR04+mzqVgDay2GVHQr1OIMH
BxIFvMVNgwCxTq+UZB5Z7PxvOikjanFzwQ3cyMAENJT17PWK73KjiHS9RlQ5JtCykMD6ov+kBNrQ
ZuHuGliXw5sZD8d0vjWwjq06e2TxUYUgRmyOZAvGQ+tmXna799dD/sNxNtrpDZeSG1r2WqRhCbj0
U/OiQ04JOovZfJNijnNXTE7+1WHa9/gvXnfq8F8o+ze88S9uaWc4bFMg0IZJrYZjeo4pnhjjSKk2
z3MEKUc25hAq/pZLTIfLyXbWflptSEmWPM9e43aureFQcSpyhuMm7zur0J+hY6fHIRVx5pvtgPDP
RwxoZGQGWeA3nFu/ybq065MlsdiTTwrHfPBwuBxag/G43bYsbvRZtUmktK8qxMwsq3wvLRP1yRuW
OMpxrp0qr4JAOO322JoqK+QXpxuGHNNy2Q4BCeRLZ4wSwuc38jCkLuiulVlFFa1IKcrgQJII78WS
8dIyq9XGwBVZ8WIEv0yBkturJMELYRWPgohigEGG7/xSi8UiYm8bkCfYksWmAJIxw1iPDDQTDYdf
u/4iOpCitZnE8nuS2zI/RulDB/JMCoAanqytjhYRx8AgX7nJamut6PHF2F13w3aoM/SGRBUpCFYD
RvYq8VfJyl1FRobyUScJFGBIB25E4/LD1gX7sVoYLn7EUlDdYwcP66072EMxO/05jw12GHWwwWJt
JxOsB7lMmvTYGO9bBw8CA4GdmPODwcBQs/grPoHzuBtmNbrLzBDZyBfLs98XXhrrFzR1ysm9dZqS
fLlYnOVWM/sgVLzwDiQ3fGUuE/8QJ8HmW0w5/wZEiwWrHoYWoqGkDPkILtSDxGNDvnjC4fKU4bQk
y/1sS6JVzJ0kI8WIToi9ySx+V4F/NpKzhCeAJW18H4k6OZCmXqRwjwxa0dT9NPnqpg6yCXiI7zMY
iDI5Trn6XGgwBDPbuzMGLQGxnoUzyBLjduZWbZCboiFGCRr+B5mSHNp3AvCj5O7wXuIZBcUpCrLB
GjD0pPjOh4KfHCV+Ei3SgDypbIuUimx4Xosbd5RXI5ahaLGAtBcuIkCQOuzGyp3e8RGXln+sNtyA
p+RkZ1O/Kivl1MHkk2ibHGJZ5gCdwLwmlKt8l4SNW1CdAteGHYQhQCNjxT2dQ2lh4Zjcve/NhZAu
yyepTm6lXE75wYTznZjJgHWSGyu3WRbEigpY7Say8IxyuwPjR56XVyeQqFmW1u47JYMKZAYIKUlv
kuEfw9LDwtP3WE3iXvx1QUrK7rfIDMoBCYlhzcGWOBS532/NKgqvnGnTnRAWyKmnrBOyLHQmfJWM
7jQCz1UzJnmCI0WVbcAzDgxhvYjSulXxUkivdrDg0nNJLcwy9lgX+lKhuVi9FLM8s7hZdE5G2msw
GJRVuIahULH4yAvFe2SzE2CF58AnXgCfbjAO/E3Nwu/deXSO5REDiI3q/ZHUH49L+qPbGNJ2GIZi
kxB8M9g+36r5Y2xiboWzEKsUzgD4xDYlkZ7NwgRtBuYGB0JhKYwszNBigTZfr4buRwOt7bq1SAs2
M6sOXY71ilW0aW0d0AyVDHxOmqHq+4w+GXfJqoDmmnKTGd8iIaHS1FxZ1whiIHYQHR3/iT0hCMH0
bX0Atjnz0kWG6PvMDrk1gGCuQKIH42GIGh5sDfYUS3qhYVYlpYgWWv5sMOPUxhCWWc+uSMlB7UfD
ZQbr89SVV3KL1QQchPytoQMg1A36/NKgh6Wh3h1SCNaKgIkMTUPId5/T5onysCPHdqe8A+I7crZy
IcC91YK5C2H9TX83yFyTK6wEuvuwHT0mA92eGIhCxQHOJbF/hmxAP2IHwUzy+LmhLyYCCqKWcbNu
Fq0tISyg5myfrBMGIBIbIBsXHLoefFQiEAR1+AN9ejmG1vdFOrvwe8slBwglES3bOoTagCwK3Sa+
foLsMbXWdsGIHZFNSJxUmfHDkiDuEUqtCjVEmV8fWEI/wghH2ZYU4M9nq8M9EkdYiBlQLnwx36IL
AbrEd1Khb4vxkk+WR/lkQjU+uPM0ndHX2WKOjOR8f9QNenVxqaTUXeZTUa/j6qoRFOaollp3AFzQ
H1y7H9cIJz5XS2Ab9+AsIdm4cQHPj+dOOnfZs1tnDnl05uqUaZZG1BAL+WSDK98tamzBz4EbjeQ6
YxGqhMJiRsRykUNoU5DiMCe/lqzqyLOk/VkhPHA2G9pJ0jxZGRVG7MvpRWkapcx6bAvGSRYwViss
ERMgYjWYo9fLMtUlW8CVkK3VlkfsKA4ZbT5l6FBNtmh4AS5dJB7ZFAb7frBymet+kriJK02Fc+c1
L8fVcMW0EYOCAzIchzOswcxnGjsz398qn8KrcDY+eeL6zIbj8VSNP+gbdF5kGG8nswV3g7JRSG6L
K8FkIaSmibJEg8+jRKxNtrMDdZXE2JpSZllnNq2yW8rXFjVsaggZHj/s6/TRTlYNaxEopy+Tx4Ia
PFX4VjF0aFViElF+gJcVDiRgxL0dzD76AtdEfDBm3hln8s52xXecwt+wb+aprxbqcWB8bcqevkwQ
oRcJK6QAeQo+sSGQlBipTxsg1Z3UuKgSt8whuxAxxmfXwcn8cKMpn1Vxr6lmYU/iPSiU8rZvTNEf
jodxZogO4AACFe4ckKWAugWTEyrIl8kjfyskR/liOhoKT0YMKadfVX832BKwP9UG9b27lesHjBaK
Dkwr2vTPKWywO1mTl401Gb3sOzkqgLikmfxO9coJV4RSAKPBkBLFPf6EoCv2/ayrd9xk2Sg3/XLY
dtC/Nw4dIMbrwXpQsOinJbzFqdkN6JVpybEVvhcHSkzG9WmOyVjIwP8ePjHSXv2dLbms1DrdDD1r
8U7JMLfh7yvSnkdYW+aP+Hk4/GPXu6pZvar3h8fKP8wkLCGhVqKx+r0SGY8ZRAqZaHD/OvR9gRF2
If30Zfwxx174ZXhmzsGX+SY/UL74l+mHQ8oODBhiKo+ZHhEY4rSR8CQIZIM2IEswk6f8JXr94mfx
kiZdQAW7czbMMNm+7hUYMrF5w849Vmb5FqGRyTeK78AXykotnJ4b0mX4EfgTZZwN3IemM5kwHMSa
UKTHodoUYHzfDT1Nvwb06gSWOH4JSUKJE1LcTRAM53c+sINtKAo2Z8JZAI/xvJyPsPWE2ike36SB
SyLmYM650wpKTyOJeeUMZfs6qk98xg+uLX2ScWs37iOu2Vl3aoaIxAzr47tfmVSTKwL2uhJdRvXu
u5vNS07Ru66lbqIwa/brfXbVuzaYWYQmIOz5MMf5ln8CEPBbwoaMec3kA7v6bqtkMEgGq1W0ishF
s2LCg3GFDylL+sacOxIfyqrG3zz725KDrNU0neR5eeR/CGNJtGpZrylhdQWTYKn9RjEs5qzD5Ad5
XTxpCYjB2L6/5dlmALZky/JcbgvLEgam2XXlm+Bmflf8gSvvkXeCYOmX9/DEm6X4qIYOJhn5QoRa
KJxLmWl3ZlopuvJYcxC2ZEiTtyP6EifnRUWGGCKUOEgVkRGC10aVmvMzTntKB+kpy35D1pKM2b/c
Y5Nyq2i/TJN1vxDhSBMQisRqpmaEj8MjSosUcjsvu+LX/AtFo5d+FTqcnLOQ5SRuuOrBXQ8ay2bA
GeJ+Q6lmpSWLhC1doeEqFyOuaFw4A9vgy4iTbxXm6DkVIuk1FR7d9zmcMWHRcXM/6FUWkSwUsdA7
3wRpG1udfQVD6XzDDanpZ7wNtsGjRwMYvCnZgJB10SYMJdKUeYuVWFvxEnMmV2qIlxvHw+Z3tisa
xajtsKWPwdSVAL1u6qbZb2FljnP+z8MQaUyEEFlzZdvC1bzMvkp5aOeRv2N+wSXVLabTjRacQmjH
U+ZvmTjXhKYH3/lQMsO6avd6yx52mVnJZF2zvEMvFVsv1g9DxeFBcyR2/1CyQ10Rhoh79AMAf1Ru
sUlCFRSatxC+QcqZK7KG5DpLN1+/l9wW6w3Kr3+U64uVxsXrPhgUD0pb8u/3AD/8wAixc0IgP2iu
0YkJX3LFsFWKHJvAT8J8FRzzxvKC9IsNGGWtrZ81FNMr7F5ZLYQoy2l8LWfja8ovhiSIzn1IXLKS
3C2uvmywJJSA2K+2LJW4m5ysHK2csJxH2TsyHKot1YRq49QYcwhwpBS9pCyXFSebyRMlf4deagmw
ouEg4263eEQx036m078LXR40dWo1/9aWYiTxYn+cX+H9YpCDnb/zz5gzYq9Ugi3ZSmhsUsiPlOaD
+4cB4waJSRZI8wnhlF4mkEIhX0DgpilDOqX7R1/48GSh8OHo9E1sLBExVF383NxkPbHp8pWyiVn+
eox4jgi5aPwpfot5xEPCO75CKxPPEmjclUfxBeVHcEVxpt+aIlcInYIyyufIHqRfGXjzlhIU70HE
Kt6cOHmCPUq0+f1wwsYr0MaLgxOu8IUWuw/9i7qYmBKUYCchAEpULDiAbHS0/36gEIfx8Nd0Wfu5
zMiE4vsZfH5xbwUlwIVhq/V+b2lwWr9LAXwCRCfwq0CJmccaJPRioSnL8Yu3LJ7xQ4lNXuB0bj2c
zWhBt5QQVIJbzRsJ8dj2HoWDOOZPO/+jUNgTBEP8ZTlVHE+QZ7kWMgm5Z99/shpvGLdC29/AHxeo
VEYrlTe4E8JH5/+6/x+/u46M4d/2mxHC7pY5JrOEAiwXEo1XCXNQVW5GzoIH9tKXpfe7mHfn/T4u
mpDcYSrziGuwzOdMGMoCyNuy4sp0Wn+nU7vdcgi+wiHAoRMXOAVBcDiRUd2RG9vk8UWpwKhEjP3z
2eVl2br42LLzCxhJwCS5lv/E9eRmy5WYfO3KRXf7XcHwif4jsLAIlPeAkz7BGZSkAP+wQx8Q4+5c
rtxELqDgEzJq3lRs5N+BJ2ENkI/f5FGgIBCa3y3/3fa9lhEjaycDCHJYmRoDEjcMpb2zkiotGVUS
Pu8t1k77N9gEAD461FazKy2k2GPLqxIhJxLPvlXB23RlUIEEAxYAxCyiWUnjTTNMZdujgUSxlYR/
UZKwKicu4+fOHKnJaOU9C2hUhJMfAs/fgCuvfpPrDf01597BghC3GB0vbo/4UDe1cyUbs1xbMD7c
EibvV8pR4e+MgSXemlxeuSUSUMrIfkNzljT5L3ZEUfIbSYFr+Z/vrVuHsrd8M625uaq/+QjBjHeK
o8fY4V9LTAbql3I70YLDaJT1K5XjFOsDoGagIrKX8OHfqRyHrC1CBCcUZFv+1XFVWaJko6kQy4ls
NNbhsc7qVovv7v3r4Yu9xqL7a3+biB0nacVHkQ/iapQMF6TECJV4Q/JZ4uhJmQY5mJ4AVlW9oybm
Ev/GiX0K5Q9k2kLRyK1robLT95ZPLMwhuXdrwW3A4IbWT8U3rTKSZo+AFtSpQyphLaWuRAdeK8b9
9Yq9swudYL5zGlbVOwctev/SnNGlK4X9CftnlzpgC/aQS8rLK/cQ2hem73jNIPDXg5bVisu4Thz1
k6tCmPCNosh/aHz8DbFDwap1kAMQL8k40/aB4tI1tajrDt1zTd2repfvwv+yC/pPvmijxx/nZp8J
WvY0OnTo58bqJDEEBaEWX+4c2k//zUIkpVYoXhHH/R3dEJEPNXv1qjwpcRMl5/Yd6cM18U7Levp8
q1dyjoE4axvvYjZejnz19hKidzRYv1TTfTbNW13GIDqW+KgoSxGXbqjHQc0Z3OOF1hDyQk+P9IUD
XIY6WYFNJp04kUU1sHDFEO+YKvAl8YKgoYHsUJgjsdsfg0SMXJX6edGcHh4cwRJQn3JgoP5vBf+N
JJwPsh47NEMk/yGx3cPcjLy2HxKa9cRTqnK+srrvNBDFh7Ej4aP4M7JJ0CSOwtZIcCFCkTvrn/uw
tSV0uiZHwzBh0Oww02KsCUEITA4ITIoXVQuuD3UH6J+UwqxJIE+7HA0VY4aAkiPVGw8jdUhSwyGF
cuIBiy8Bmyzcz1A6kV3oK/p1d+UlcYwepojHKT4DZKoSzed8WGXNv5Mnmhf42bjbt/aL2YpZbh+8
LDy1SchnYQNXpIa3IV8o736bEPiNaONN3EH5K6S1YrKbfAJPxiHWgxkkG6lzfoibJE76oa1onVAL
9nMtkEh2iquPTYMd80Fh/WkKXcHKZOJ/wNIhmvviRSCmQ7QpBWibaBOJH5bZWSK/AWpZ9FDGYB6z
wHQuDra9BwcUz/APDIi0cr1H3AfpF9PRpOSL0lJ88ZaQEu5ls188ezeq1ukIaNMSbNtt9lpnutPD
9NGtv8Ns30OxnclqjsEaqfX97DjcDZptImt8tAoCKhEMtw0RS/9Jhzpyn2iQ0MapJZyynTSPNzn1
7XtDhcUZ0IIGnZ9OpbMtWe/eY7xf1ZP96o02iIOmDre44ZJFQhYbN5BupA8UFFSRlkTq1C6OWpF4
iVl4BzrZp+LMrvsSC9EkGGatLX6u3OOnJXeq/EfnaYYsxd3f+4X0lAMZQu6cfQEGvlunNg3Pwiz8
L1Fn2pwotK3hP3SoAgGBr8zOs0a/UJoYRGQQEJFff5+dPqdupdOdzmhws/da73oHsWDETfKvHEU5
/tdwFD/yNHaq9cA2fQE540WzMMmaFc0dEjn+5X4L/xrNxX3F/fd3o95OWqiFgxBidVjiIn8/icAE
4UjkY92EK8LfK+pU7u3/WpqLOAJr3wX1Urg+YuEuzkoYqXA2WFjigOTV2zC+fE/el/clBvvEPQ+H
mVmEynwi3PZvq2QjUkG1SSVY3TxY0RkJQ/K7FzuM7ETjMz10zgGA6cSdzU3a/S1QsTwTFHRCs/i/
el80OuJF/Mve6slL09XnpBr+KfmgX/ksJwjcDS5dileA5vk3KPw9pb4o5AVG9N/tBLhGNAuAJoFY
uuIOtw4NRw8JXZKTwthiP7lkO+04OBpaYGEbhv0SjhSevMjek5gtoIMyLvrmdfRF5zuACk4eJOZQ
rAtbZ9pckCoh+tTHWDwfotZwwAF45v7aQLEFit8d6I7FTjyDeHBshOJgTBELtLYAgMS2/bc18isn
KK0E6iZKRNH+cFvhEPb3Im7qxKacYoqcB6sVqCejrcWJSgtoBfyMX3u5pqZCbsatJtnVVpziQmUl
tK/YuvIq+scKLYlwVheKP3HLX6gcBQB3TQDH3uT0sMyNFZutp//9LdY0PQxnIMoeOiCaoi+xxkWv
DNV9DeEM5gsN8z/pmexa49foHr55FX14cayXnK6sCAK+FqypFSg+8jYtRJWD1J5wjgUW/1zG4aFy
zAsrh9mNmDuwwBl6VOD9JN1fxHL+O4sWKEP+kHcxpMPKj6Jfm0HjZXBX+aItYGY4EQ0JbmFYMDMm
G4k+gjnbX8cxmIiiULyOKYETqC3r4EwZB4p7no93AkYQsAnjEAESi+8Dh0s4evIi5va4qSMaolQU
FeQffIPhiKglxfMPhYtvDKxy/d/HxC0khiqkL3BPIvp3fgTgDeJfAdaLFkS8iP4mdrmRqUD/3Z8i
40Dc5AIJ+S8wE3ISTMYCiRAvA/AHko/EFebqvTYq11IgNzogB74SLpK4vx5X3BLi6BUn7D8kUaCH
ovZ8uHqoT8S/rLCDODag3FGP1ingG40Ln4RwUUC4oiC9u+kJCx+6cHGsZjOB3vwPhRRf+2SxiiaD
9ayzVQqwU3AFzmduCB6aAJpEnXAnn895rCDzBow///YX8Qz/Q6GG7CD1ZhA2qd3OxAUQiybjFxa/
tPh0AVWJ95iM6oe8ktk5E/9/LvAk+Nu9lFmOOwFcviU8NU7gwwE+PCyE6ZH5GmUJifTje4j34Ujs
sM2aEe75D2ziCWLfKvydLm5h8T9aUoaFP3sm+qIh2IzH5/nRE/gIe40yNrmzAdU5cNigdUd2xbcl
KYW3xOvn74WziC0fxRF1AkGNCDihgvrVXkz8ZN4LBAUKATCPqLMkaQRZPjWTCWDyAEYY44SISG8t
qoxqD0/Uo2zouBfFTxdIP5r+kcD9k6WA11QAKPG0R/aAb6Q6+VqUJdkWKdbfR8TfUEDZzMQk4OPm
/NAPYwjswwDqcN9FLBZKvz16GomLhKqGETZmRtiTcJP/gRwi6eYD6idgEDUQ2E8F1P10xYvmGs5/
PsWgvkVFVeMUMHhjDKbjlRM8LTReTxvWL4XfGCcU7KdzR6kOT4ysoWU/JhkmUl4D5bIj3cp56o5u
4Npn44gN4zhDD0lqsIM6T00Rba3eeO2DJagTZQuP9PPbgwIDkw5DlQbx9/EdA1Nnc61Y1cMdbfPr
TYybA8E46cf96EaAU7nrIfegTRiE79L5/GJPKz0W/fQV+ybVy2NbaLjkxBxEUxWXpeXLSSwXH2uS
Em+I7Jqg0P0+DlT2Xc7Np2R3WJIOqFpG6NRQ0L/p0/VF8vg2si8eafeaxPVu2JzSGxRIFCfDpYaw
ncCywU5Xzrl5jMpT8/7OYqZuAw5WzIPhYR76JsHo+iw/0XtR0Vh8q36IT21E0YMw6UVYlT08fhY9
2eFeH5M6Z+G6cL88Lo1BKLfDAzMq1AbJsm3mZkYrlqibAiIk9B8mtcLxnGGHMkmIVCs85caIEz6z
fb9YawMtzKpARgJN3PIrbVRJk7qBf70mgg94ITpGRwNP50tzaC7VIb5qR4Nj+g+NFhuWSGkRFQDG
PYTPqB4rK6gpeqTZcCHNzIW1Ysi7sGbtuA+a8eBPKxeTrCO6xRvHtXK4+/Hp7ncQyaJRNDL/Xv61
nomAMjzRPYjJjAg/qv0BnVs8i2fJzByJ8aT4mm7STUS/2U/6CaramTJhBaVjNXwFeK+joiTP2Bcg
GbR0iop4zGhqYqIz+fOpkKg+pHk2w4ZpcltIa/FyW9Sz3Bfi/RQ7/HZkQqImX4C4dayhxNhYqN7R
aPmtG4eGn8Gd+XiiQ387fByphDk3cfbA64Ygi3xWBdhV/W0XHJGeSPvJCbZ58PF6cif04i5KLXIh
dsbRONYHbQ07dCnPX+Mh+gL4OKv+kKzq65OX/lJcb+AcVyu2P/elIP2jxVz3po9p+UQ56JPPXB24
1jeuXV8p4WGpbwyYUZP+HgwQl3b0/fAAYNVS4tNOL95DB/1nNCowbIcKx6z6mNK/W3jR2eVFWif5
mmUXKYidf2JlkhfuzTwqWqCxB1ruVUZ23RIvjuCIVio7NZcHKgGniybDkfrbEKDdufHAve3zyu6x
1aCLbVwTP3CDw+LAPZoRRWvrQJK/1L9ra4q4zZpaPxrmLJ66hc382BqwJwVEfm4HoYbnIEawIYXT
uiOayQBTVwovP0SoXeAxNjbmWhxR+bgh4tq790T74RHPIDBXVsX0DVsPq4zcT+DxaUGejeRR/8Hm
/Hw13euagsxfixGloNdNOeMQEC6ZDImOtGduJ4+giLOGb4R8s7lO+HV4k2RN+XjFmutQHtI7oVFq
jAtX9ENM47W8yBIP6ebnk6eb7zlLqF3IlSdMDi+iqnXxNUxcZRZTH5Sj9Cs6mOEwjCaVMU++qDwV
ZEp22vnkHyUVBAlQyaHdEMRQsE/QGt/waUYCo+xMeZO8PHVvhjBVpHEf+xXBaMqs1necswZNxHTw
dvWNfKpK/4Nc7ALp+vkvgZfb6OYT3x6tGZw32mEYTbQ/IUN6wea8RAyMRgCrtdFtcEZUMmvwivVV
xRtKDMxoG5+B8EUY/L5xyFsUeDYB7CGM0K75Jpfc5ypfIhGIZoMZXGqydDAiD9DJjC2OQeMRhkUK
WPURAtOmgONV0vYZyTfJhpjKWfuXfCGuNxRx8cIeJMJx+Fhei2bS42VzC7EFatXJYwzJMnWzTbYo
QPAYBBlLQLzHEiUVQaOPsDrhgKS8qXlEzgOUlFzfGChBNHhpFpYBZBIOJpm8zqqD1uULLO3wLoF1
Hv5ikurI04LQtXSr77CHrcF5EeVZ0Pe7hYzYLHdM+WLiku7iJKjBLwKsvNu8oVanhEK7Vw8mgnFT
CyJ0j8eSYl9ullmX+xx7eYjHbSbMaQdr/DPuF3kQIhh6fKVtzRpHANJBGGfhYYJO1ByeOWivGnEH
viQzzGW7AOZWD2+TusNyuX/Ly6Mnl+FKr9OhCkakphqYMKqMg6mjMM1yBzIlUe1wB5fv/Scem0ti
0u3OdNigl/0hOsacHRf1gpToFPno2l8Ats7wJ2EUdDUizP5o84uB31CLML8FUIW1vhsc20nFLB/9
yCG5SvvohwqzQIDUETXhNpJjks75DmXCyPHm3yPXGSMl7/Fm0c79VtlaKII0XXCIq4ePrfAdzXTm
vj4eu5hyGADSPOiSw9SzJgPO/cNz6MhgZZ1TpJMPdgMUD+EgJZ8T0bYAdCqkYHhhIFh3dQWkA6lI
tbW+o49dLkmSwLwaE05cEX7bg7bQA4sfRMu8jpcfF/dT4aRgsvnMiTsPunUcvHaQOpYxjlbea/5Y
Mi3xBoSwWGRiwQNaD8fKAnfHUFmb05v/wOx3ahxaap7r56wf8oU8u2/aQ7yLlvoEU1pnsBwe20u+
KE76oWOHOiTllKJokSChui9pXMulAbmAUYqgOsWoaGbWEyDEVyex0N6Xly4igZnEDSeSbLATngOe
Nk1zeScHdknuBPX7rj9oWDNs03Y2KPyKm1U/VYoDqFkE1mup5eviM14ngGb6QkysJIBJIJxnctTL
cV4F2W2soBprfS4ubzx1V+VJx69Xdusr2leSwXcvbISGbr1+zQ3K1bWC2RiiMSC7u90CBTOJubnl
T17a1bIFBijs6juaxfv0jOjllJ5KZJoyntpcKnGGXHQURyLCRWJA6N5zv99qHCEmEF75o50fmYPm
rdqyN+RHihYdhyi06bgWDHFiIifGtBtS4zlnv7IxVkZof9VJPStW/TQ+p3ssIu+brNtmL2wwXH7o
vSIwhmvBkdeE1eUSj2/4lDzt5lLs9IyGSWVqxDX+UQHZNVggejS5W0fT7UJ1DepIpfHB/dR5EnL1
zS5nffwBq1b3m6/bTNqykeO8NbCxJrho87uwUUNUVTxmQ2tiWLfNUxqDCVLus9826n4w2EnyzOIu
HSP1edD84d3HcH2KlxoAglfsP2jxdXcYC3nl64L8K7ccBOVL/Q0VNzppc20dzeWJscRA7pLP+MRi
8dwgNvVuMwuhYQkCBwAPjaWfGIjAdB8tY0wlMtBn2hPYU0GAjq77Plfx4tWdBNn1gdRqJPGfNUfE
cM5PimGsHxTmG5s39lAy6kkRTGqw+vVl7FZxKBMI8fIbQulxS/96/bJLFhdcy2b5GAxrll2EuyHS
3pfsoMdWJ0ylKjimE6vFg2FSvScRw9c+JED79XEadsm780GT9ZcTpm/fK6zE76M4wQjZMcHp+E++
LKBuLCSAGE5JFgccqKm2Ur/v0ZpI9uEcMmVCPAcqTkZ+3D/ER2y7o7KsKK3X5JhIkMkyJvrwzhBv
c8GYHC5z7eOQPhbeZtr8BRuXA44vJBUNq4wAeijmXWvJRx3LcE9dkGSfXhrms1i1kTUDAZbJWuTE
8FvYXu9CZIoZ4E//FmpZjJzpAChzrB8Eh8N1XDsxo0NZCKBpC7ikPHd8xe8L9i17E62pIKrhlaUj
krQM73F9HawjS4rkbRMzBYc3BU6H/fBMRkRLsGRMtENAeMKQ+4tzGwDihOBpF782mhbe2oUFpyEN
3pOiClqy2DURIaLeXQSqPM6YBYgQD5UqSrLJEDDjFm9wOCRYBBkbh15lVWQrT/maO2ZmlNPtqCmm
OsOOZjnArZevqpnnjfgl+rtnyLDk38w2G1eafj5Qmj8yRsBQ9sh6eYLLRSEBMKTAbHkm+LxexXnW
lnCRxrQ+W7+GADudZ2E0AqV3OL3DFmagkmFYk9HCmZg6Imh7l7gicg1TmKr38a3r7KbdPDbsE/mC
vZZKavyasSvQC5CfO+lHGq5EOh4rZF6NI5IE/xlOCS83EQLX+UMG71T5VPut30AcFc5vJVot1MHU
/2IcKMbn/16F35F4kb0L6klmVUNwT9XN/gYOCGM3FMar5050KTEISer0iZ9dYw7J6x3kiD+bYnff
PBY69Ii/eSEjwRxQj4POU1xCxfDEwlGfcMJhIF7//+/+z1JLMKRgs5COhYnymKEHndBzBpds1h/a
Q0q2lHhOdaEVtOqxNpz05tvpyuMNaah0kb4khYle7dPt5i86dHwD4XcY+qzC+1Zf3DqxeY+eDKcz
P1ZOz8/A+WQ4uz4eY4MOsmTD+OTbhwHj19g9WtXVTukjgd8IgyibDLt1WYOh5CYUUplmnxld4Svp
MKxazi4JtgAOHFU51aXWz01rWv+UfXkdiimJ5L1YQe83U2MNoh6HobCDMXr3dZR/eiZTmlNsb6vh
KfuFics8qzubi3hUzu8TY09jjN0BELu67yGtDfA7TzBeXOD8usqOb3Wq/97kxeAbarfZbZLGQ6jz
/CmRe6IVzVMtrG9ri8CxD1k0l+6O5QrlKCYVfbrBY6kD6KJMIFeqBuL4TuOJpaC0lkd3uG4pSulm
hfJWe0xVojJ6oLL0h8SNEgNJfE7DlhMPk1EYS/xQsqhtc67pYURCdbrUgUnkMAaK/Iwr3Y2pcwHV
OfGQvMfOc7ORsBVVL7cnqE2EXWQftNDdnrRTbg3z2bTvIJB0TRAeuQKqe8PvDHi3czUuAY3aPlli
QZv8YDOMU+84Wny+0yky9EA9EIjRLrDq+sUHKMx2zaWmxmRPnXy4akDlQwUzXapOp0f88s0whkug
rtSVsoo2MGI45sPy6f9HHQzfaVNnzTaTRoblPGhBX156JzjLLU0/fo9SvFhIP1CcCn5k5KTYcVML
sVvFWAVExVlio2ZPRlnJQHxeIynfPci+ZN+ET8BMoHFLkmVQhFwkSByUgjMMRhCp6+tsRpf8pKfF
7Ru/HIpfRgz3BeYl9bW+UoFnwW2Teu+AWvKxoebaoKDntyVMLVtx81CyNYtFOqnXHCPjasuA3LfA
bQlXZqyItTsbSB3Ie9ycot8KA2ZOhC8Laevxue6YTq4/e5Fmajp8YPbe30D99jnv31scTy8787Cl
W8l7cxytam/oYdE9S8e3hDqVXPqnI22EyYBK7V65w5szED4x+M9M2p8G94JDvuHcOEiHjHvKfUJz
FW2yuW+xLwJGMdxBHiiqg8IY+2+NKIJtvsFqCjvNwcfWCDFYvK/Wofwhf11upio4cuVX+DE9HOKP
nlTNpzwXsFy7aDFENK/UZ2yh76uOVwaRqMW83gtvPjLV3r8NcyAm5utkTgEfJvN6jaFRvyUBgybO
1tkm8alhI5/QhMRnWljFb0aC+FFS1xqwQqAaeH+alHoP6wnQ+eajZyW8rwtbTMQ417BYOswPgsnW
TKQ1VnZXKRbrIjnxr8k5w9N8iE2vPwBiqKGBWSiSf6ZBKVgP7YgXC6r4A+1nHeR+ja3LnzOBcmDv
jY7SXFpb2K31kyJ4sg6eu9umAxmLjuXFABfqDhVuDQtzWgPaPgE/b67lYQyNY8SVdQo0F5/0Sz2T
QCA/53dgTUp2et63vh+A7CAVWUGFJJkyb64y6b1jeBiNrUM8BlHdglOA8Ws0NmLZNVtF2EK95tjl
Ek1OX+hW0jiCwqbBa8rJfBEal+LDDeJVjGKHtvGVzhEWL+CqKAt2JWCoDQd2+w1y8toPfzGSUJGT
zuRxNuFdPBDWkgHrK/La2BtEXoOdCZwS0Byc6k5PbA8qvyfalKFcbhs/Bl33Dw0Yxy2jkQo1mTgG
rdZ5ScT7eWZ7yjtfpXYDo8agAUHYd/pbfWH4MuhtHUj6Jy49wt5avs+WQxs/BE56U3ZKw6tFRFmY
F35eTKmKH6mrMpPaN453D9uTht0A0we8eFMHRfkHB7jaJRx9iK9TKyxkbqvyKrxArtHhs02PyTf7
IyXP8ELzfr+W3Xgi6P6Rxw56vO2ISctxdNAIxUJE4mem/7jTt4xV0syF14zC4AsAnmA1a0sWzlAP
niSkEJ89ey60u9+sy/XblVZCtQIS2Yf9R3jm1bBuC9T0xNU4n5f40zK2qD3cx6qn88GuA5/GV2B+
IW5RoV0CGsHJZef6Un/r7Yv+gHx2gHULJwcF/0ZBN/1MIdXOk5/HGoMz7BuIWaBBoIl4zOsp5j84
2SSUOZBQ4CrAK7h57Ohs7fnQt9DE937R+60xkXk4QBg21+7dgnEI+4e68Yxzd840h5jtwZTe4UPq
NVzP1smoDrOxPghkvl9r46miOR/d+0yVfUMZAl9FdeU44EtzOcxr3yxnZjW6R/OGYCf0G1RSPD1M
FckteI2VzKMcq6cydKSbVxKREAcGHESNwCAfD0LOjAx4d7A3DOeRz/+jv15FOlS7Zvs4GPDYLwb0
fCg23GjfFkNheDmTcsKsAbYxF2OgL3GuRA9KjRZa6zT1KtkuURkcbpv2wq7wakPDAFyoIrefSJiH
rm4LRsFFih8JZy6eVBRGwfOPUXIHOuWYEOMxG7CVv5ULLpq0CWOGyfxXvMb2OrgGwffyAG15zrSp
/n663w3yDKwpIfAIoS0TcIjMgj8gKET0ay7UoCPjOYZJYlTGdJjP7YQJP4s5MOY0llhKs6GAtQeg
MG4xE/xBmpoRIvyOHyp2Q8FwiYQGwcd0RUzFUz4omFWC+ifk19kVH5qNGCTzf4ckwh0FFbGfJ8xt
YVv9t5gEeZtrzMN21rzHoqsBBMldYBvOwGLVbCxAz+l7LZCKep2F3TY/vnAnZA/nVGNjkfdxWGoO
/zd/P/v33vrWv4p5+dhV0g7/sJ/3+yzyF4i1kEN6bWX0Ymy4te5T7HKkxX2J1GNz+8I6S9W9fmBz
tPEJ9Vmj+vh9njV8+uRQL+xyy4nKNNuTXs6AQRU42r7aRr/tCGyJzNlpzVMz5oSHj6UiU7uoJ6yY
sJrYk7hwElOHbJrR0DNixwinhqxrrKyZsrLOb66EamvQ4j94vTJVEn5x6k38N269GhLDTJlnO6CR
SHeeAPmll2mu8vKhqaTtKNomsz7IRlKAp9w0+ukut0Wyjoi7jdzHPAlyRiZMnEBE3chH/hE+bj4n
go4fyMAiOvY9Tc2DMsAnO+oDHBvtaP+u7UphEIQRmdoCa9Iy8PFFwj6YcFf6Gbw92lHAwARvejd9
uTqA0omV+WLTUvx44N9I4wsU5SIgr376wLBCJXc1gw4E0SJxP0Uw6B0KepgCVkBqbL1qmQZsmWYp
T/oSExgEq805qY043hMay0D5hpOYC/gflSCXRGr3RFAItJ7KTLfcJlQwfZ9qXMk7ZRcIsEahJc8e
76Db6NN+mi+pzjjrSDbh10Mm88P/5F8cc5rGu/8kkxrCV+IQu6P94oG0T7CKy1Yk5YiiKYKVFT5P
nzkxePi7WsGL0hXrFiqFQrwBktQTRs0GwBya1gPHLuBk7k9WJcrM2uOobPHwUsFPsW6/0HcnkLK4
LSpbB2GvfBWeMZAC1SAuwXCG/xJXFcUerBSBMIpuP76YO23FSKJjJW4qcA8kFOMnnrfJL6b8AO89
hn98+DggYq+AEXBfmYDnSL2+cYbhu3bs1ZRWjKh7oCptiAs3VvRWZGPwSW33heXQz9NyQKOtMqRl
vTEkjWxDditiiw1uWKAz+SoG9dXxccTzqnHevX3hNCBjMbaNyNanOOo6F2q7/L7mrhl1U272CW6m
1leyJpfkKYfFICggVwiDcSpSfZrhScGo6g4Bfhlh2XrNPBzK9yWHA2w4hLq7RHYoVNvt/YeSLgr6
dX532t8Uv9jGYVdumf0wsGEjM20xVW0v5s+LEeDXv1srezjP7379+kpQYO3epT3Y9DBkwrffB8UA
QjJYkSs+NZ9K58jH6VXsb3niJ8zu+J3BPGsBB/VzMTQ27EfkXFKnO7D0dY+RCuEtGn2FsywP1UUb
v/bvMxPffp0o3HEFZEA2cskpbmMel+gsoiXtL441i/TtMe0VnrQi8JMRhOQZxshcpbWvQHqNXTK9
g89KlwKefbw4jgR0eIAxMQGJLH0BkgBLAWIE8nsvawv1qLzCfvO8fyWinK9ncIoq+SIp7EnZe0V0
XNjcyS0KAb25WU1a8dsgtamp23QhX7MwS922oYm44COZsAPB7EiPzSwFUULpQjAjIxGiHSYVCkTB
C2mCzvTywsEIS2kWMVEf5BwRe6R8gRv5zwNtPXhMDjTuqktZGAo0ZPy8IPxrKxNMkjui5WHEYIyP
aWWFWb3Mjz2R7h9aNwovNrtv1rSM0SNpiNQL3Kzc3clcAazBUAtByKT1QcwXACu57oCfaRVWwiTE
2QxE8t0zJ0xuVHE4lwAvTnMEqsOq8n53s4NyBArCQqkGjsxgnGE2yy+Zrco3oSXleJefy3OFe3oS
co8kv3hy8F1rgIqhQ1LoZ5LccK31No+SB0GbjU6nxMgCSQwPMcffDbjrvciWzEZkcgKaZEsSCwNH
YMXy1JMNQ63sWGgWVdszGCwhXia+Rjoa0PiWyibmVxrvlMfkCd7MZM10udcypwT+TL+yxH3QNTPa
tot2PGyJ74GPgQHZlPsTM7M9EiJX2HYnX/WWoinzabsp4CDnkW6U38K35Rtsva42VXZDzeFTiEGj
Biyd4uVp0+iggO/UVK0wUuoFyY+kh5L9VxxS1BbD8V7sbhR58IZG/MvJyN3/QgGkjePCa0a57rEj
JmuLwQUmnrpvntX2K4cA9xq/PSgT7fJDxUPgJ+Zsg738IIm820C2uDN8XFdMWn11Wi5lbMB+k0HQ
VzOZbZtihZ40wb5huH6N43CI25LD7vhi/IDrGxSN3/JLKK6FRiLBv2IQJgsQTZ4P/JGSC+kz3bQ+
4Hw1AjBmJYArk9i2pExnVto5+rnfbXDr43k9nnGyng7gIq6ei3bdzLNlPVL20GSmr60yMyfluN3x
dNGF3K8Ep4+i2XN/+ynmKimFItdk9Kx9duoGDtCHNEifkBFJwYIJv6X0gxNPgx2LhfdOyPIuRVeC
uLje13vs9HKYluvnvniEjJxA7rH47qjAcFl0H73fuVjCa6YTywRzu9WGPtGOdRQXiUfK9q2zjS0Q
736YBe+VQeZm/yXMzVhECoAWnFUmrr6RTBncDGbZIckxbf5J5YuBjb5ddeOk9CwpeDa2Gi/kKEBD
dWdGjf3C9Imd57yZCSObnCAC+NBQYagJERySy8z1dZNFsYBQx5rZEsQIiZ15Q7UFvhp+Gem4wrWW
cEFkFJAssIrE6cr8NmYi+whcyqmlkcmkaFR/v5fKGjoM9/goHumr+16nozEDSfNfGhzy4RT+zh22
OSB3cx5+KSAHpLOGDb8Rcjv/YwYK2wTROTU7FOko1ij163xW10H1CGS3nUvjdj70n3ApHSqtJQAu
0RMfp6bwgoKfUPomwV0wS/SArbE7gDJM9XW3qv0EiWHrVYia4S/5L1piM9QIFYQhNfDnUvCOhIvY
bZ0uLWItF4g+iAqsgdBm0vG2EtamHN8ebdZnW85zMBKGIDK5bJv+XM4xtzyb9vyIVw2OMZXtQaVy
sEmYH3GoEYQW7Ek21sf+Zub74iMvYeAAeYwmfWAfsanhCwXVSigesXKIHY1yD8AQxhZ4OP4I9dYa
z40xxg+K401f6Miw87OPQGOMV7j8DM9GcJi172z7rFc4tEHWcqL582BRR3NOMSzldH4GYS6SY5Tb
GO+GsTYhRWNTBg9vYDdrJvq4UmiTjAN1QbIQmzAjINKGbnTFSFtYLAZ5zu6tc1g4bKYkERlMpenT
ZeHm9+FUoVsgOpGt9vAIQnllhTU2KMr1tekgz3x1J+PM1eMsWOSyky41vxgxeBhFi95Tx/iv9r+d
wrGO9/pL8sEBh7HbjJXW1Vy5X7IC2dTP0BweNHPrz1R82btyD6zu51Ravad0APsnXPzl2yVlMFkm
SwkAMR0V0+dI5iK+KFfYGobfGMjB/bZOxsmYSTtt88EZG+0fdUdMeRw5+VNMmMFkQAhLRN6MQkCG
dsBC0ppattadrAs+PGFgF4KAXg1XUH6lMzm+LURU3ITeTnp3I2pvuCms5MiRf4ZuReWD4wMufBkK
BQlLjD40ZgZkylkewh3mMXGnPSb576fzb3to5c191JrOkAS+Od7kn9uZU4gjw9j3nOKp/4Sczakx
aYD+iZ0N5cPjytNFl4zwIcAOy70PfJIJB/cFvuMUrk9+dhQqd499tYZU8DOsNtbyfqpm7ZWCNPhM
M55jl+USw3uGSV26pFK9XCoV0rGOcvg+PNjPhS0r4bUv0oUkXPDwtXq7X8WZotkQA4wXUuXhBJNr
YwFKB1RflwFewB+LTFR/VV9UoBKmWZLNVo6icFNMpOnrUGJEH46HoXRkAYH+sLB4xD02l0nvPg84
Xi50sJ6ArRt7teqabgYX+XIny8oe0Kjv+PrqyqKtAnxHVi1KF8KXJ+lCm8M9lxykKgyrcLzVIYdf
hy2TyAHsC5S3i4cIkhp3e1BrIuY40CtuNBgTO4oUHkUDU8ElXehECSN9P47Volh3Xwn2vVzqb+a/
p/ILYUJyiGGDAa18Wd/3LVNV5CWmAzhZ4fU9Ll8OptpG9aVv0FgVM3X7Hn91i+4N+aR095xw+pIh
a7W5Y/Ae3t7eZwg9FSgKn9p0WWx0h3ypTmfX5zDBYQy619v5rOtQFdHB5S6B+409/Kg7qmTw4K3s
kfQ6mLU8fIaHU21OTBqB90MRCNUvtbmybI90azaUD4cGI4X5bM0Z01rJdLCqPuLNdzFHLory1MMJ
ESnVV7aujomnHOABDI9567/b2VCbpydCgIwS3MACnWQCRb8n6CYhfWt3GHLKciKtixi9iiv4ZBRk
jM4Q2ugcQww3Rlk5VfSFcV8U5ETTiBczWAFDbXNrNq3kELIDwurWqi/hezfGxNGj2Hiv+zZQtvQg
TJBAEgaPcAiEFb56Z6Y5oM9N79+W7cefJcIuVDvLSNBUK6CFhXtHEizl2OixBF0Y3kfmBx5ofOaa
M/375uROMDqtqXnQdqbnqhrVlLSMZVIf58YmaNnQGIL6huoVoFFy8OHA/niuwYOv8N8Ck4YKBIcW
ZU2gbFgSHOPKxjxhS3K8Qwc9v8Y0jvGez2ZwzJCatvLAKJjAuoJ2Q9TdtJfs0zxbnwkFDsHOK5j7
8iTdEJ+XLbRQ3w2Auv7CzhtHClIqTEVdfb4e6+FFJCkeukAKht/MVTquFxQqfSJHY45ymAEgG+yx
oGnN/rnU4XWxPc8qaIXPCax3gxGSSUvg5p4y7td3kr1MTyKf5EnCIHeQmtolYyin9DSEHdQPw0O6
0ZfvCTyngz4iTuN1hEEkECNloo24Hz3z+7m9MzKCsaiajtEvwB0j/L/dEoyJX6h7hNmSblBeFJQ6
EJqLJRnPZjotX2tETk8QswStRgL/6+XfDwPVNUDLYemRj4Jww8eTdRkPRwWlCXvAToqveuF/tBFe
pi4z5OIyuJEz7g6Frw2cCB4z7CdIjBW//EQzcPRUm8Ac0qBxz5BBJO8ff/cMUsd5vvx87ELQESZ/
W0/bAXg62sB7sExoUg8VksP1jSvCTt/7HFKgs+8vdY4corCPqLGszPsUR8y64VCn05hJF7XSUjm+
bFf4uKYmXrHq1di36+oxohlo09ENRiAIpz2Uxh9odw/QHrsZo04abJrfmlB2ENje8cCHu3F9VBgV
g5GH/EVIAVY0jf2tcWYKObvw7qNhRBAj6BnmqJrwWdooge3awEcwbOGn0sB5haAIV/aOOcTTzcBF
BtNM5SRna5kz9F49KVUi+9lyzZ0H5D0FnaG1QiMlzRCQYbZNm50hutzU+PV3YJtbIgeoEhi+LYzX
XGeDfnp62G0W7bbd5lPuLe6zTnHJMMVTH0ftoeFAgtPysZUEce+mHA2X3ly8rUP2m/wCIaRPvzyW
QmQDK2Hc8/vKboF3fwIxzXkK0eljC/natm4uMyUJdHteY3l7iabmtuSsI8/VEFmosN8MLClBn4zU
nt4JMI88lTPYcCTLi7F78/oUNCW51j7E09c8wzKaEfVJrx3Re+NG0tlP1DtMLS6ArU8oOKgiPchv
A8MDz5rfIGbctm9Uc4GB6g8C3DA02TZ0yDewK+GFtR8bmZfqJPhCnA1OniekexBxHdLQ73P02jLO
pDz38a/uXCAp5DPU23B25qyMlJ6PVQIqP6ImaM8y+oY2QCuz4R7E7Isi7DUxRhZW0fAH2QywfM+d
pvRVQs/HjDlWq48dootB3Lzb/fPsoPDBM4yS9MxORzMKFdsa83bsiFfsCfkz38HDhtXPBJKXenSW
8cPga8Cum73QoAn7DvHKAi33B+Rp2FEm1GJoxg9/Oi7r9UsmC/i4EHKPIDQoBKddMFtKhPQIVjYO
UbEtfH2u13h2vVq858o7J0LV1NlrgU9nsz/cfJuMt4kHq8zZ/hdiRxMMZdPF+6B1RRM5S3E3/PnJ
nRUKnc1ngj0jNo3l7HX4P8LOa8ltLEvXr9LR18MYeDNxZi5AeHqX7gaRFoYgQQIgDJ/+fDsrJqYk
VUihljqlyiRBmL3XWr8rDv1sI/wYUWmEHx/4CbIBU+/yS3jVMeL3penLk9AIoxL+dsh5y50V3TD/
cvb1mUp05Ob2zXFmp2qvnkFJQbAUHAdoCc+k0DTqvEKxhq50IL0ZY38VQsHVudzn+JUP0XXLEK1s
wvwYFXT/vZssCIF4Lcl+h0F/cdNP2qEqcyUGF8p9OXwlK0iU4QBleN/cpym9m8QWs4dnbVQ+hSmZ
g3cIfcTvLI9oix2cutv7i2qaHq9irJBHgl37d57CD8wMXMyNL5lXp+4YENrmTvB882GHbTUe0Ruh
XbPTQ/7IyIV4gKOTP1ib+1M6kyZetwb76E30FvFJ9mvLZ72A4G0aMZsX7ma9p6UxDwacQMZtRCwV
LLkYJZLhi9sx5QAeAB8kakOxSsRDEqoj+g6fVQZuQn1QtR18Ieq5LOYPCysPuG0kGcE6upNG4VaI
eR+6Jbv3oThQ5xIyCt8LAPEoEcLVtOuCWOgknEgziUnftHlrVtn2UkT2yMyfAtAZbN8gqKlnjDqv
JvS2du+pUCUMpGQghZcXVDXQKN+PgTFsBhQJ+EHBF0xd7XnEhQJuK5OhpY5yWp2xBSQ66fGYfn3r
FdwrQQuPbCqIF0laJuod0Spb99v1cXgGpBwhdQk3AsH16WPmvSvMfCkoxC8hRGtiCLuwwGYWXHW+
kd0fXz50vmshSmtCl8JwaiwHiMFTimNovsKf4ulJuC4IthB2ldU04rkS2JKQ/wmjBCgP7h5AiFHo
t/ET0JOYj/6leBZo0IndQUjukz2jcr6C8wG1zWEYNhOsdBIe7sviMZ9iAyuMYBW46u/rz89t6ggR
/YsN8i4MMoUpABgh7srC5FGo1Irof93wREC4OFhBbjI2A7Snkog38aS1ABYL4AVQZSK3p/1MmZ03
KbQ9qt6rV9hz8mHxzsOk4UCcLE/s+SAMjYR5A1odDHKbR+HJxpUOmSQ5cKNhAH6Y7genyruzwSpL
Nbq44lzNqHRN5iEfS7FOyai7hLr6+Wi8A6wqDcb3oikThGo0ObRhDyjlIxD82XkmfWRvLVgxjyLz
S87oLPGv7w0Tu5W+kAOw1iCZMSpY9QjphmX1nD+fX+pts4ao/SQfhs9zrLyNb+1nj5dSrbCm2RBi
TRw6gPVYGGvvNE/C+3Ly+R91baqGfYHcUt58hf7nwIiavQYq7v3x+kJcApp3EblxepoTZFVaEQ7Q
4Gnh8MiTqCKNoUBgSycrmuG2BxVdYdOR3WKeIrkHTQrLOVFdObRJfZeOjkpwsWdCy4jsmpbfr+24
x/Ll3foadhDNILtUUODIv93X963WQYIp2PXY89BjxaASD+doxC+xx6D1QFzihi2dUTiKDEHeyPA0
WDMWDJg/EKJ7ycJNCXHio5gqW2G2wm7fS5v2+QztAHUKyC6GGoCQpA7EAnuJJ+heIT7gooQzCWEb
L82GXd2COHPes2SlE/IB8yWYnop40YLJNIWXL4xFBJuXsdy41T+ooGlULxgDgRISxn4Fg3qdKCAP
sYw3HjKDUFqiR8BQHWInmAda8nfOAVFmOc/M3Tl30/61ZAINpqwQ3wtFCBdrVDJ9+llMpuR+tS4T
A05Kd3+jDjLYagVfnjKLhXs7om27ujUUdM4+OaFv+EDKU4W1Jw2PR7cRd7rDRBvp2ud4yJ4omJre
YWjHdOv2dP7KvihXbJqE0ZGwFSrxyp8jUW9Sol+8E+3wnTQ2nlwqQqOJ7IAM572xmzxMVqcHSKsd
us/GbbIFOXBzYAVmqFt9XsLEi9uLCxsnccEZ+h7CwVRDFC0o0xDMJ1T6XrGqicWCzzmV3wC9Vx2C
2Cw8IgVXdxpMzbC22H6HsKcY8ZIHgKQdobpAKjkhW9neOOBwP26Ob1Tc6of0At/YgQNSHpKl3Dvw
Olj1aW3yFQOGA71OJtKjB6z5JS2Y4BdUz1PsSRUpYFINW4kx6hmeBgpR3g5hNRXwut/C+SNAbmmS
+TlyT/KGmqM/Qnu01pC3jp8T1ghKX3JgDPg5Gagom8vuslIfuZPoBakfQYMlSDAPaAXZm1NUDG/g
ltaau7859Ivz/vow2V2XfBhuKW5R9Z0bWzT9+UP5RMcPI9u/E4+XxDXlVfVcM0rfA8ZvillOJBjt
CDONyyFZtZ+K2A4mz0zSmMkQdta9XF7Ql6wUVH5gTcyuYf0zWH+GDp3BOloDd4B/VPRjNH8AALcV
UT6B5jPFUD/7C6IesB0x/wjZfIoXYp4XykxD73xyX8fc1Zn9E97JXMVtFwRRqBYC66wG/oEfFGqT
WZaF6Yrrc7YfIAanu4s1N5+Tbc5QWAUadWlPmJ7A1EYwspqxP0n0GZp7g3auPoNryc/2hYfcnLfP
5VzUMPKTBhNsJ1Ehx1T63E2gy4gmCvAm+JTYPSzv75Y5bd87lR2LEbsKki/CMseYpWlqbCzYSUwj
YbeboURo6gIy9LO5hiKOSPtGBxFb7xRVigienpGvMSwbI7KHMLGc7r45X4LKv7CLV16zu8l80hEF
sG/CcFRjXNmq3J00/pFBXiYvCqCZOAnrh2zLLM7iZiun0qoB8NW8fpjpPWknZJEF57un4wN9D0s6
wOPcuC7urA8LCrOatl3zckFSxeshVNppBqLWoe986F5hz0x0BKA02y61/pE6y5wymjufA5WlhSnF
9KbNmfnpm4FaGRMuUvfSQDLDsZjXLEH0b4AI2Isj9gYinj+qm/tSFiC6I9IB7xvtQ2NYsL357VL+
0nVi+ohfqr1//+s//+f/vQ//lX5W66oc0+r8r/PttK7yc9v8979lVf73vy5//Xv08d//tixTMzRb
4pemGYaqG+K/v78i0kvFt//H8X4bzqdT2a+vULTubVxYsJIvJ9gOG3tQV5qJMLeTYcr3VDXFa3NW
uSCKb2siFSTfWB0Y53DQwFuud4z+WjqXDlIYpsHyxc9U5EiI8lNKBr2Pars8DHqGPryBMliBOnEO
TlY5U5W1Brm76iCtX+EUnl70DhQyRw14KWygDNlLbJaRwU59VQFkPV1hCFeLFBZDOpwIdcxHNEcw
Q5APjM1tfVRu/hHcfSTBMK/rhxR7HiPxZMMkV0pBqWUyQ8s1uFAMomutjKse4OxO2C3RWucUcuRZ
DazLadOfCAj+siUkKsMYDox+Kw4otc5PpRb3SH9a5rgEvRoQolIGRk3+moyfrYFUqcD1IsNQKGPL
0Ki3teWZmK8zSUHjlUD5Fjjk3HhaZrs5lNvuHjcToiXh7yDcmKhHCCao7/g6uWGjSUE/st1eH3Qb
mfjJ62G6yezitH1y91KY8K8K2c/VrXmsvYlM83649tpcz3fKmdkOx3xs6BCvl+Vwo1w18+nvbyRF
tv/pRrI0w9ItWzJNSfnxRuquE8PSSqlfl1TZJsRw3RoWL6fRLc1XE+htBFLtCiRIE+5bh62kfpby
+Ex61BH3l+MB+i25OFzknkm92oY9gwbGAD1sjFuDbDOf1tLIHl2GJXPnOzqXE09+whQg44fO42yi
zm88eOcJ4I25U4cTJGooWfWJ3KC9js6jKd9v0I6Os1v+0dF6GBcWPPlNpfgzuy8ZZl2+kgnTAZbT
/I4RaRdpfZD3s7P8fGYhvgLB1Awhl7dhZzWxgVmPMU9u+/v9jTmBVfkZyMIxsJGGdT5q7AxxE9a4
N2Qa5DsiFnOLy5IYS4BkpsCXPtSB/qtoHN/r4l2X0bLsJRwrir2lvOaXuOQbiqCp1NkR+rzhlXCs
sgj1StJM6yy83+NrucoZwBmBhFnVaWP3CxAcoe8gvBPpxIwJgUS0EYqsNELPadHU3Ja9tGUB7ZNA
x3gIskIe3DpfQQCoztR82elA7QmIHUD0JNv0FeLYlGzLbGbdMkzvyISlhbGmyErz1DXIRsVABJot
gL7DA6++kn3XEIuDvvw7t+z+2R69qvMtejaQKurvxhU3QsUiO71bYKaCAtgImHEG6ivTnLUzDrpU
ZkP6qbar8zE4KdOT6qnf2CaBaYglGZJr+V6RD3IXKWrYV8gcwysWUoi6UGFmoczjg+dl693sMOGM
fxrsVNz/k3BAkaz4OoPA4g9rqSX9/ATotqGYrD+GbGuWrek/PgFlcxmUSq2GvchrLKKCmN3rlxZI
AVxp3/CuEME58XH9BBL//S+tr2DNrQSkl8RZpHz/lMZPMjJ3RTNwYniHPpHsbUzH3jq+htXnpzE8
Z742vcSHYeyPKzkoe/wWlPcTLgwSZkLiT+HLYAYVhpTC9EG4n8IZwaW0DH7/5MvKL59blRXVViXL
NG1LM231x88t5bqpVBe9P1iLu4/WwgpaN93efcwmmbMU+zxMoG11cwQy6wHGoB1VnhbAAvDSrRR3
TOqvgh2O9cziuMX4J5ZnJXJ6WGIZtk8U3yjnQvMJEpDT0AE/4swTIMl2ZPJorOjiEYc5FfNNa38O
VcA2Cw22vSBkIQY3mBFIGkzWSEzwcIM8g60aObwPylNNhCZTt2LbIzZ8Fa40oG+M4hnc7KRHhvJR
6Z18aTZVmmkMEsecVKKYxatl1b+VCzv6/WlUftmIv8+ibes2W7Ksf5/lv23E52NlaJZqdwdj00b1
/rbQ4LXsKeAnSzHnlXw9AF9vl+ZeJiWMig4uwP35Dwdhi3v0h3KAo9AkVbV1U7ZtWxGr/N+Oomvu
p6SoSmvWXmh36vSxr9GBta2j4PDVQILVjEDXDgUCWVnDGwQumFy9ZA2TMgscSaM/qJXBaSrIahb3
Zw9pTh1D9mWW8GEuyxjT19nsJIhzKrahw+tFh/OYA+yf5XmbgzOZL2NmuH3J+n3bno5eUqW+mUSt
CTuRTqhM3yS59ieM7TP94X6s54NMw1Yn3qQ7LS4ZnryUQ4NXpMvkJjaN9al5SE/cfGzvMi4JA3Ii
Fmcd6gbs8wF1N3l8dja/nVzbUhgQcGiiTYL6JUFezi7K+pLxHGkpMWKp035c6za89nkoPvG5M7xx
eK0TLFFIoGsLNbydU+BtHckfFmnD8x06hl2yPx8rSF/56txuj0CMF2z87OvCLIbgMikWNTYFGWXS
pd2kpRR17YKXcMc7/rPZ6BYwAbXyUbq07J2XRUbKnHQKe1JTOXT9OnqZBK6b47lkbLMKn8I7DFTl
JbGwuGDBPVfPd02NJ1ecTpQrAYEWZUbP+n+5a5ygeW289hkWqu0puFyM+HLqtuKCnaiRJJj/xeW9
Tx4qk2gWpjlJogY5NtgnxNDVOTqOfNo82ZdGAUh3SEr0ogbM+cqY3iCLjT1qegZA1fZSbhPginw7
6WKFJu96fRVf9cyjGFuf2HdUBjTV1jwTXl1SSRfwhqjyS5uGcjy5eUcHs+7PG8V+SVE3qHkepqMd
mznUZINWO299mankadj12Vb8i2W1Lxd7Jj7aUIRyeTkMIisZkfCkBL9tQf4nA2WGeDXdJjkmw1ZU
gRXoGAyKFJOu+3Z+7KsBOl8XSdWLrNQLq9LAxYFbSxgwxeddxkYScp91fmmNLNTP6fzO8OZUk6uD
S4BVUiTAsdRPrOFWj/UcqteGrf5K/aAMHkuB2xLFO1EQrib+mEoPCW2CPJ6iRMFdpVYhg/HjWh7W
JrWrRnTfeENCb08llViME/j+xGROawIuFBiR8LvhIZL0L1Np52Odx0YmBacqXdbDfVGin79BAb0C
wlf4Sui0PiN0Hh3d/HDtg9agO9TrO9HUzF1wlCRdW0GZTuDAjXw7TSGF3ay5226eldWfWXd2+9ZA
ABIP0nF57Rq/Khh7ijETyKt0pHQ/lcGkG5ljvA3XkbZU+UPhqUnWPy1ZsqQYpiH+p//UwSDyL8Yh
YeFsr26xJq78Fe122EXF3pheVtXytrjhSkkrjMdyt9MROFp4bGIdPRse0XMhzdeZbvEcRTeMyYzd
zc+x9UqXI1J9BVBE9ZrQDmGG+epKnVlEZPSxiG48P2frYp7F6foSS2Gzn0TQFXw8vRZ2eH0Y9vdI
fFf6oC3yO7h8vhoCy8c9gvZ5V28IlZoN70J6TDScwXZyerCWdnhc3hiMjI9tcI71CJC5XFhhE+EQ
E169Bg49cdp8Zb9nHxDplrfX05bJz/iQPedLfZVsrCgPyHaNccpZ9UETqGEdWjuCV6NiTdCqJz0V
ofY+YeZESjgCDp5QHrE32hQ1lA4yth3qhhFp8WDM27cJxahD58RGtDaX9hZSW5yT4YrBfYQJxKpf
W8ww8N/BkrIJIA9s0AT6LHforyTYhtbanuJARYAGSdEBBCdf2k2W9wCcDloOId7VlosE6l8Fxmrp
JBQyGL17KgWPCdBvrto5Rx5DApslG2p4X8R3BKCOjGnl4Ca4bBH0oNwZECMOVBKaZ2AGOc6PPtHY
gRJ1IZoz4bKKwSlmLgCkbWzMMW69w9uqZgkorLrAlMuv/Ctmc81KXKAyNjDFhzW3I90STElYr2HA
hjPhpoBzAkEZjyuLDyrAPpzw/VOEo5pXYL3Vxss1Zubwnch9mad+G5xgKlXRJWiDbCl7rzg/ribQ
oqA/Bq03ce/ryfzjho3rs7kHjbEO+dvxcVhBIXBeBCRFiMPnZdcv6ui6tP0x6D7rz8tBf86Ccs8w
9rhFzOLnMKbWk12xb15vD0BNo2C3X05McO13DPDui+uaMV6zPz3jVsiADQQ+/9Dmw0EhrkbGVxOy
WwPt4Br+vprQROH3SzFhKZqiyrKlqKb2UzEx9Lfr+Zz3h5bEG5Spy9OD/ASlI5leQ8D36Lw/fVsw
IcDccKsC8AFu4VJ78wfmB/McoxvnuLe4ytqT5VdreVEvx5m56uaIVpe3PxyuJTrUHw73p/rd+PFw
S2ssJ4pSivq99RkooJ2Dm4InT1CHaZBwY6+hzyLHuXjVE5oUcOYuzD9rKvMhxJWFEhRXpKAKGPWQ
H4/HzeKMCHuywqc9VvGZtCJYjNyYeH76sodcPSw8YXF4CTTAOwye8NIlBbjhSmB3AMUL7X5UBgjq
IzXKUPIZh4mfP2bBxP/9lZLFR/v1oxuGpciGZarfzf3fyr4r35xklwmhv0zXs2ShwfRP/a72kgy5
XVRDNawelRwN44uNNKuNCnWW1aP7+8NQflnKNVNWFE2TNdWk1rV+umFOpX6vdKtKD08rARmDG3dA
Wp+Os40Cz5uG3/FK/ezrD1f+n95X0QFfdEO1NEmXf+pgauV0beX2nh2wUQPyWp0/VLdbodGcRs4a
OZYZ3zoRGob5EY6E0E8c0OXN7PefXjX+4eP/cBg/fXyrv01kLT+lBwx0IXE7aBReLLJWGHbVwIA0
9qSfPSICQaoQoIAlNRM2K7gc2OIKN8ro40p4mQLpC2cx/MhDC/BR2HrPviAKfLtUsvC7A5YE4mew
wfVeLrh+FmCF43O+eHsB+WP2T5bny/UL618QxLsj3gHiDHJEX0S5PS0kNtRx+gHVXTgqEmtS+b3z
IDgaH+C2xfTlGOP+vzkfiMAkfKomr4nUa3wsZRUw6oGjW/WgnE34wIiAJgOncWzrhMM5njzwLyq8
ggOCvR1cJqV4UbhbQ4iOeG9WxT0ZMLCrdf8t89HjBRjRrK4BchCExlrcRjL2CejXHiGbMUFcaTGD
hznUeRAQWEuoXcmdtaL9fpgTUsBEkUZaXwoKDYoeyHCdK6Jh9gMmltiDHe6BMRdhPcnuOtfen58Z
/QdEA69LQt8QE2CBeJ1DR/exPEOLKcdqIKI5CYZwWXGzkCXLMwPcFEXsCMahYRbjrFIHy/ND7XyZ
BIPOyGtzh/j9hCltoOBWizrbZRQ5fYbgjaewuhHZFNocKgZ+GYHFsqjilrZFBuPuWf23HrL9ZY31
IzXWuxxsB1CfxN8mYJDCvbj1njHtxaI0dQ/QjmMRdVKikdhhUhXU003tbBq4T4m3O7lf8Cm+4MNM
y0B3N18HEDt8OCv3CyORKPG+LgE6C77e//6+/3Wb0Mwfbvuf5iaTLElquUome3V1WqpupfpDNi93
MjIkFGEpNg3Tbfd4OzD/6pw39uEZxgFy0MWJ5N6e7tMlm9rEImbGghCHfmprhTVE5eO0plsvP8dz
dIFkA4Nr8/sDV41fNjiO3GLUqekMPhU+xI87Rt3L6UTLy+ww87UpqYGbD4IGBdVEZHOco2z/HZAA
ONWFqbPFUPyw5drBxtDZXGg2PARXjs134502/YC4c3Me7j5WMPBJnegTT7k9KDzXdLv3A26t7+iI
KogIO30kq9nZbiE9gbVfHZTrWNxn32mFxBYyqRPUT4whuWDwQzikxXW6TWEtPBsYIl7ePq/v69oz
p8vMCZdzwEbc0rfDFF7OVCN5FbK6EKfyZ5A6PnkAwt3EJ7N3+k7+M6MJxnJY9kPhCUaEkM4AKAf2
SSzMtA3R0h/YE51uRjZNjbbK/na7x/suXWiRsU4XYnbVsdg86F7nUJXhh499qJhlNb7mzoVR0hAK
Y2bGXc67N/2C++TW3JG75OSgaSjiEwZFElh/srJWz4jt4DBPq93uuBvJ0CRnJErc/QtL18cuPPkn
Hr4vTrLNiidON+CU+yRoDT3L4OxpNoWDxVP6DHUfov+ycMIdj4GgHZxwDMZWjAUM1b4fEvlMHhy4
2TXEYCjAtYrE5po19oEHJnyY6Y7rbgiAYALqX0PDkz+w4gnwJf76EPGLIn+vCY/OA4JCMp+nPHTE
UIqcwMn3Y9dAqafr9XdfZQCOypu+9cB1ERj8H27dP925P281194ym4Fnroxg1VbbG3EmTwVhZ2ev
JPsvx+0Rq5f6EcckBAmaGWb38BSVWA+7qEiQWkxhtx1ulMeSHqInsJbyHwZizJ1+Lkp+erp+Whd6
uTU7feTpEpuWeSZEdOSxeFqIUAjhQM/eNZBCIUNNYadELI1ImqA9YXWsTuejP0ej4cwZXznHWS5u
iEiG1gKFbJ6Gq8CZWzxeK8WLVuhFPaKGeN4eg8Z1jvNAmCKLx+4dIqb3+ip8y0++8rjbcC1CbokN
7qXTw+jGu48bVJ4PvkvkLtTwaDxnupnMxZW+Ob+/aMovVZpm6pTRhipbsm2a5k8F6t2WlWNlctHs
HSK9q+EoI6jAFFlXN73Mpct0QcXyecWvL8Us1YQHw7Ios81oz13jKLPykD7+/pAM89drRNFkGxq2
PhbYz0/zQiUr74nUFdmBiTy+jrb/IuJmX3zjdVVNP2Nv3XFduun6uGAoEnBGg7XXcbL9t/0qcui/
lstvdcxyx1M7c8MNAPeCAOWvJjTdnsVrDDfW9PcHrf5yY+m6ZNGScCYNSbZV8aH+Vu2m2XCdJKNJ
Jli3SxhKpLlr1Z8Wc7Mb8sn7FiffPH8c5SMb0Yt0Wd5bTA6u7wlmwHp5C1Qo1+24SBgZjBhGq5nz
DmYk16VjS29M1u7F46VIQ01dltUSEMU0bGecaH+4G2xxan+s2X/8FKKa/NunKIa+ut3VZtiXyMtw
eqPuUNyJNp88kQCDcQHeVh4aC21pzzvZUXFXSfExZa5tMQ2BADGMfoZLDbaUzYM503CncXzse2p3
fJC8Zmv71QIGrCVyV9zj8oTkj3oLm+0YKz/QiYVu+TclggKQvhg9tOM0uJ6nAOyK5nXUSKzeODhs
znJgQOLBBb7eS6icc4yXdEYI8Lq6XeO+y5sTxR8yoTSgcTaZR2ReFTV8HpRCsXKajniOW7Cz/Ny/
wEz4sOdHwfgL5MsfTqjxa//HCVUU2dIUSzZl/afbojWKy6ROYSWZ+rY6FpFin/zz5FAXvDeOzMYJ
D8HXimF2W6+uZx06Te/UTXQ/zm9odBLZBwMJjGaMzwzqR7RCpXZmySRdJMG4rIDvgFfceBvQkTzK
FQXx2S0bV3yVtJbDyPZG+XwshAnbpZvlI4l26VIfgnx8P/GKAKzutSLX4jXJcKNMoklpx80IMzZ/
vrL1a8lWaja3ZK+0Mwvjy0xqZzelD80in8md8ixV6a47j39oHa1fEAPxMP3trP10GyqTpLSbxk4P
s6enK5WI+LVaLWjfhCc8uqfpHmqN8wahEK0g6aAU15Pt6sV92UcRcQdbVN6Cmjg4a8dZeqJaFcWv
KF2Fmk+EqEyJnIDm+2WTfA0zkI20CL6IYR4RymYx0U5h7/yhtvsV1Pr+WLqhSIqu65r608c6ST1w
M7j5LGUc1vRFlJOkBAGpLfX9+cZsb1xkuFvrDLFyZBEFD1SuywCVX+3Jnpo3ogcZQY8XwyvwnbLP
Xfj7Rewfn35msLaiSCq/f9oLrlp/HUrdsGYV4r4+AFIwsLNq8pmWvhxJNemPT79/w18BfnFG/vaO
Py31XdoXtpUIYoFHPrz8RCDM1zEUVNTEx/d4BHcsRauz/frDG3+vxz+udLasWYatwlWRFEgqP650
Q2LeOqW6iUIA1iPKgifRvFKkSFCbh/0CoQ9MLuFDhWmrkyGFCDCvWcMZzISLVi6tED2fI7gUL5hS
0xFO0M3X/AusGlxi3AfWx9bHAQn1O99EoajvtIBs5BU3bzMGd8e6rVK8F5ZwrQULFykAcrfMN/af
FbYsSDCSCMPbdR45x0SE9LC0vkJigjPuVOr02Xg/O0sSrE+wfZBYYOo86P7zNTqtaX6Xh/BqOdz3
N2E4+XpnztCvkKTWMXaXyOEg9ONPvJEkhyIXtsrN3YlYkf4jc2Kka9EHdomb++4PJ936BY/UbVmX
NFnWdMhBgIE/nnTlYoyp2lF9SS8tjf9xCUFyUwV+OgY+bjgWHhG32U306/fZKYbdrmC89Z6azgC1
uZqqYbkSobSBstfp5Gn4R7fxH5E6ugNpL8lOjrX36gYRd/QtkoyINVBjkaUDIQfpy+VBecdqRaRD
kpTD/knjiqxJp1tm1IqQ1Vz3iMjxdmZOoIca5VaL7UUMleT5vGBoe2jxtEzdjFFeOc8gCsO6xnG3
9rUFvgN4Uh3RM1lo5KRYMJiFZ67hQdV2mtmEdr2HWI+0mmHk+lHy49cdGnWHuqSchgsRd+SsXh6o
TLazbL7Z0W7RcTzNPkiHo3MOp5vUHT7LIJun22qZQ02GwRA+1fh+Yojp3hewATE9vHNSoFoWHo6W
fyIjMGT9pTywZRNQHoqXpRia9vMCVqh6Ip+Pyv6IGxw7Jk6s+GdD34C7fXto4dq+DIycWzSE76Pu
mA571VOyVd/L1dFwAMqkrxaB+0rhsN9PpJWFjMYACQ8mhrrMIbZQaDMcBKf5MpOdazrFheb6aoFX
oaOB3WM5eEJ2uxNcn5c+MN8LFB1ILAucI8ynXl2U6NyeJFwZiE9BmASTDkX9NcSpFJuSFi8niFWE
6aWvuNWBSDq3++r4mD7c7CXFSnxSYJQyuMo+bAZd+J6d3eq1kJYdQKnpplgrM+s5e4S8YfpZ0461
nkGqw2Qt5kuGUzMFw/NMj89+OfHlcamki+SlP9iYXH1cD0q5vfZxRyFS3CMCtPBThm1NjYexd4/z
aQyCUa/xVHWMPdJeShXSOwRM67Sf3LXWo4lzirXU2fLhXd/DRGEnk1mhmHzXLn0wmEXzPGquuki4
497QjU1wux9DczMJoLhIJEmZ+WaiPxnptt+jjhhi7CBNIIFYQ8f+Al+xjjt4YufP5AbZJ8LZK0t2
0hyakgw+26371XWNMVcNwz7ikFg/IE0FvQo+DxOzWhxxgfKNd/OFZ6o+hsPm/Hgdd0m1yd+zPjzK
XD2Ed2T5LFQFwpkLEnthtvQ5kLGMagIv/uu29UZoyaS8W54RNhbiLOZjpidBSoaEjUathYVsCcOQ
3y9Olrh3f9wQdBkqowYLTTEl2fppbRop4OBRSB0CryerNZcNbq4peEhiPI24AB39ySS4q8szSOpk
UYOEIMiW4R0txnP/kuLtDmWpRhpc3lxgZlijUW3J8wuq1zZZ1BBqbQTyqBdZ3Vx+dqgw8hhfx3Ld
QEFhbzVgvKIibOA/9eaHMT42HRGgXEHMhOwyMPr4TAV2hylvYJ5qvECzV9UVhpZSfqisQ9HMh9GV
8W+SEfbgQ3TOZTRG9qaFsDDKbte9qrpvQgutUbTZMBq6YCKvSsh+JX7tae/bHYK4hkEEoUJEqBnh
GRFlnzeBgSWlDoVw1fRgseO0nvyhSv6HuoMtwaJvMmE7ScZPp743LhWFZQIjeAxPk8fqHlzKJy09
1OqmTR4mzer3l1r+hVykc6n/7/1Mscz9rcu55eXkklpc6hYDWmVjg1/ReoAnotC03/j89z+N9f6h
oJVlSj4TwEqlR/xp7HCFmlHdJAxYk/IERVP2yuYBT5vff65/6kFl2bAVmSbUFpSxHz/X/Vpd6rrs
cTuzWZqkZDlm53i43BYWCQzIdzXJWBiXy+dQK5F2hmvXCaIKCjJZEm5fWEuojygD84zZUj65x+PY
s8Iwe7OtmWYRu3YyLeeoAZHmN2QCzr1sIrW6PJwMyu+j6ufHiVsUfxgrKb+MA8TV+tunEmOnv10t
SS6tDn4R2KfGgmRlsSrcZLHTu+ilp2qHm/bIjdJcSeEFs4AFPqTjqyF4/VhyTNRZruTzMwa1WnWd
XUdMLKgkTrVnS/2yumCcaZXpjscq4Fb7/fWQfy13OHJTMYCBZFWCv/rjkTe5pqVNMpRzmj9Lh7Y2
MCwCmza84c5co1a98xUJIWEUBjY4v39z1fzHe860dXoNg0nKz61nfbWtstL7fl95WD0EEsTB8/z2
lS55PxGli3Y4LiMpVjCCEzzB1heswsqTAotyXHAK2QKCOmr3iieQdwmPah0kC3QHFY3BT2VR6/cx
Sp5vvmFGqnQf97F4HfFfCgQ1sXgJxUOND5ySwCNov4mHBvj+EBa8lBGIQyj40TEe3umP+bu9uny/
se6noeTdGszs1Pm4vPjtio0iOBOW2jPXxRtzXrxKQOUqc95jRHC2CEcU2e03/rz5/TuhCbEIkpP5
Lb5Wsc0jriXQXMS9QsacRESCfqbxicMDdQ0pvBm3iR/XeU07UHzraYAMKNgJbI2SjyiAMO77VxXZ
kB3eb76xEy8v88LsTV7NjIy8PREzOsPbF+TKxwLRk0Nh8d1sxSmU8Duro5rRN16qfE6YjXPp6xLd
/Xp+5tR26KFiQmFw4w/kd3FuxF8ZFsX8k/jrGDMNmAs2aMmLXLguGomiKVEz5aMAlpmQCGIidmUn
In4JgMU/MDg9ifG47jV+ygnU3Asf88Lf7MP4LiLGSRYhGZRqOYDELD4t/6c9nbG5YRjBCdDwd1a/
GJ5wUq6RDu3CDOxvyLnbCshOaOo1X6SSia/wnoAXijtIOIaTaALmnCxvQEJEWUGLuEWYqZPQhP06
kDU7kQsAxq8LvW0olMhNiF1Ixs0o78St9deN9hettYgmIWygGAdaDIsFgm0Sx9LzPt9ZdjGBRhTJ
N14mC/T9nzBtRaw1vxQJf3umfiqAU0mrh4QVcF7nl6n5rlw+pFNcsOzJWKFNFK9r6T40kpTbfKNg
R0SdSP4ojCaFqkc5hvkF42DDWOnUtPCpxuwFY7ffP/j2P686//fc/7SbGqZc91nfied+jJMX6fvR
FuHNgj4sbpq/nri/Hvr/JQgrQfP/CTvT5rS1Zo3+IqpAgICvNiDE6Hn6QtmOjZjn8dfftaSTuufN
SSVFHGPQsLWH3t1Pdz/9vWPxJ/GotaZiLo5KZkgahEDpKmeg4iKghmvuUyb4cnNNWO3PI6GDZS65
bAqsN2u2wdODGWYeeiU1xzDIgN+wyyqRJW3z8BFVa9DzXADopC6iJmO7xsAvG3/ujcJv1bpqUCP8
tYhLLXUI/Gv3KCab8TA5bGfdRTm4IpiwFuzqm92tMZ3nSS93RMWpkE3C2grhjNqTR7Yk4v3cKc4i
KGe2k1FzFRz+Ipt/1yaksrtatVwIf8UeqkG+EF5Om0m3RIEraG6gy05AidcUJrqcbgvzYf/PnSCW
8eusZRcqgezkwzBMZ8y/+iB/CtaLS3IYdZfUGd7d5oP7w+4jmX/8+S6/7ep/3+YXtSoAEExGw+Wk
m599Tab4v/Ej5MpPh3V+UJwfGyvMknEAyU8OMtbh5na9u83t7krF59mZaH7IXgQl/9yk33Y0eiWe
hFItrPwaeZzfJKVicCzOuofz82jzPiTHnAo7xxI56qX34rD157sRUP2bji4yqmGpjCEB0MH3/+ro
0bFwHu9HU3y3R3AByzUMe2OiQuv5dnlwhmfgDddjjnTcat1a3HdTSrDimsQlijcWxjg4hiNxTY6a
3J864GANXBzXEOCAiME6SiQTMMmxV26tb6fwF1gVGVOJE3PX1e7u6gYgCRsM3NNCtFF8Q/zba7/x
/BzCGWYGs/UXIUrt5D9yBJ3gfLx/vKdK/X3SaPfTcID3+x8tMCDrT+5jXSmPMoxhvVz3r4cNWLoe
gUXJr2xgtd/V6tuWmdOTaH/V2bcPrxSmA+34c68SLfS7Xi0VWBTFYoEJ/IsatS7sZ8NtqToCqtvj
dh69G2hSu3orNglSwxNnTdElaBlUt3iv6Qm67IvsRMgfYAiDWmQAWcg12ceoMXbt3eIqAn+L4+YD
4Slxs9l8a8IwcRc/vPWWVz3ePwyaAw4EomrSow/x3Q2uuzh+iKMoarQIymu32zCuvXaj7tdX94ae
jiGliOOoy/eHxiskb2cg5wbjnMMFHjVeqQwC6CwLxuMj/Vt5GjEWEHbXH9tBq6U39vbH7NoEfWGT
2lXv4+Fh8PFB3V1z458gje4QWkvn/gDaqEPcdOzguF4xclePh6j/uI3779f33+RK/4Dt/y9DUPid
Cl4khAlECHWy8h+DaXipVMbbWu6BUiOTm0uzcr+9utvjTAZ5bAf1dnvRPv7lnimW9KvQKpVLJA6U
CMHFSfm/a6mwKxMlPSqMHk+DGWpi2F6/L+L6yzAkCjI81I/V6yRlTOoNOqSEXvDDEkEw74GZQ911
t9xFuIMI52gd63AABi/Y4mdoGV6GV/AX1Z52aAn0IUw/d3/bcn43XSskO1TJdEDvr/zi8gkP+ctu
v5rPu5Dmj+b9GTHnM7bf6rj+54Xxu0EhlhszL8Cm/I+wuYw2tdrxcp51d4XkOilj+0CCGBIXuO9P
RpO/DEdqq/w6HPo2AW8LQa1WUDP6l2gLCudwUSrkjjcKcFJRayAS0DTXp2FzOG0FEGCSikYVJLKL
lg2Yd3YMWdKaU/6LOk5niDvKUaEcweZSIb5p1CKePYBUjuBhUsELzQoWMekez8nHsUxmQx0H85qi
DBfqAbY2y4jESf4FlO5d18nTIn4BfjbSGVcguTgoCjLQl4lwIsTqC6o3MCJo7IJla1Rpk7RWGje3
q3YFDjlOWl7vKRMJsRh8fEnzLyPyGydwATOPlZIP887a/+2k6mYcTM7nzfEhs6R2TRyjb2jr6OmA
o2pP1UjbpoghpSUQNCrNQl31nepMb6cWjMHEhWqG+Jr35oR9DgkIHeId0HJRmzJERQ2bzCJysCb9
w7d5Weriw5cNuvh+YPFnCr62ZujGFTTkE8kHxPD9+VlLf3tW995/TYh8ebSb5laomZomJcJa8eZq
wUD7D98UdkntcwMvefaYM0qrVjBEVBHVAU0mM5FMI8KfWoSPw/IDBF/zdONmLf5bg8VAaNJ/5vC/
hucXzXi7PJ6GlyQ8PojVbzBTDcq1mGqupdnKSkoN2em3BqyG8OFz1wx7+dQ0xiD+HD5q2FKSnf/V
nKu9SRd1J8pHJtvtKI+EPTzp6hzYfbLxYxz3yPnqVql8wRepJac1Y2JeZsolMYoB5jcouHadhwRR
ynaVpfuptefbW4i82pS/w+4b92fx+Vt9wi+SGCxcfd6vFt3snbr6ousna6x9Z50WNRS66Q3OEbpw
t5eZAqTMERMYA9CnVsGo/1PT17TE6mzXBl415J3BWv7m9tzN473HDAbrGcmF+fYGHYWbBWSQ0iLy
R9v8WDVuApFS9qEnsQC6IT98zmmiED6ReAJlDAd+V0rXS5W/fZyARhc//WwCezTrJ4ymfQPhJjjC
vBrLyZ/lex4nHJV66KFdAtHHpVnmqRYxczKhsg2PQ0dYUSuERI8/N13Ss12ZfuP/ED7QklJ7Rakd
DfENha4ofXtjB/o3BXhor3ezK5zhdoftJj/x/G2oqFfl4bgI1UWd+u0hqBvP4L3HRKfbeA2paZ+b
Jz+0o0QDxAA82xvlv+XExmXoXfRHfnvbTXfK6V7ILkvFyfw9ezz4tekpWzKLIYu3U8f9CwGBYVT8
zGAePxv1bcDxe0pXZy2l2VyIr6q0ypN8qk13/UTbbCg9zCTiW3ps1SU6iCJ9KC3tIvsuR/pcRxon
lsTsBC9ID+bkns+RDWyVRm26s+HAmzKW37nBqL9KJ+ql6Xwpfo7S+9LYbYNOTZ/1JzzlkAg20St2
8oyHYBaUPxGmK+7rdD3AsJjey6kSuA7iOVMhm5+jPtVOWXtOdg/Gb8P2xUy1BV7Bmeihvuhc4oqz
z8YeTEclcPtHeyhW4wq5PouuF3FWOuGd/qN+ZcAVnc5ewAGxFayW9AYEwn176apEFXiCI55VklMq
BXKybVt0KwOWcCmqDIZvCy5Dbi8PEXIkF4MiQ6mg8Z49nt1aI4A5394jA5x7dK+AkS8eSYTIZpRs
uQLDu3B9hYPywj9tOa2YANYhhaLlt5CSomTRPWum0FtJfKgR4mwW8ekzjwiSbIPRogdmtHCYSQ+u
OOFOKZEHAk1UihLPXeTehCuJ5ZHuBD1Lm2qbXmrSzZBIJSdyTXjQN4ojrowe3+XAWff0mXBV8EOa
4bWLgxTrgmKQZdbOtZJ4j7BO4uHjnr9I0NPRrhyHcQW/IqL5QPWffJRrLV5y5EcTLf65Ic9FoU/K
iFAaV8+1ho9uAHvagOh/2b1mm8K+TaVCoCWKNLAFVRuel2OrCB/9NHvlmrXWsgME1fKYLAv79Jpr
zj/WpFmU+WzdKQNmGHrp73Kc/VUmAcNXES5dsjAAugC7SMfHiIL2uLelwmOFQ2f8JYKFWdWhohF5
dTjF+Tv3Q/JWLzqJshtxRhT2k2jZWfPO4NAiWR2EJc//Se/Isc2decqwUWtlz2WhSJM9bPn4w+cM
H6mvkW2DHL17PUewO7VIGOO3vXLgyXzh1YXvsrWDCwiYKNeabDjIU3ccSuZ1NKO7y/gKmVhhI+me
6ecJW+rmBVLTQbUXROvvMnPXsXN/nH6nmybjwyb7BmrMFCStkDg48L1ci+ok3M2htuGpQtUZPVPR
xYszt5wGTMa3gIF2LnsD0uLcdDn4c4qp++LZThjbuGPQeKR7h590hrb7v1fxx22b0sf//GXjCG3z
g3/aKsqNGjD/FtvOsHIXj0qCz0LBv8Hm05XqbViBKAYqCIdPEJ0MXvd+3ovpOvCiHpjQOecIEtjV
S4ISkSoF/9zRh8uUjLC3ebHpSYxy4XR3OLfcyKHjL94NAeAdgQ3DN4Mqzn4r3IdvP6F5p3kG7Kdd
w1WYIw/5PiPpifMOxF4+WOE+zzkbJ7fo6psdwJrytof0Rg6Ml3JkvfkBLxCiwefx/3y0ooiFmlQp
gsPWAfFDp0a5mI4Zf7SItnHcvXi2shXQJTUCILhU1CDkHtiG3WDbbrdIfq6A0Pz5UlAlD2xJkWXx
iIm/YWdts/GU2rkBWyAg5WDe9xIldtocyg+8X3du0IpmJb8/Y/ah6q3yZ01WgnC7G0XlHj3iXvFc
vVVmIzWZt+x7Hq7oVIhnm4GUI+wH/CpxGYkZvEB4O+rn7tF8/l/aetTwNjcoNIH729b5hJOM2Og5
igzpiOw52eaujtAbsvMmN0Xq0x0GC7wHFE6YNizgWawvmvmvfTTjQ5wKbUwGIn9Indx/7ad1iJ7b
Y+rVjd8gs6IeE+ljOjdGbW2KHW6JzDFQekANp3a8f2NTdMKHTSv4QTGz5gqvwOSjVC89BFgbegTU
xGFSRApReRXRp0iQdELZZT6ZCH2OJFJni0JSQcj4Is9Ccjrg+s2RpOjPuLn4EqDXFeCL9N049+oR
46aB9GTHL7RqiPZaQ0mmYVBsb4n+muNrWfJ7DQv+rJ9vnhrbh2NXC6jU3P7jRUhaQZMiBngpljH8
7dH4RoMi5XcHZKbw+AVIegwcPYLWHb8O9O7hYBrXbgskeE7Imkn6FT7zR/jaI8hRJfB6OJh2dY1U
B9vu7HvVKOBYKkaQQHC9GRh25lJakqd6xi004raZNZPmq8YXrrShgsGKrqUCMUWgBMnLDbudjm9V
HnHLvMGJ++j3K8w7nVSC6LWe2Xy7b68giC6YXokW7wtiY/pagOuY5N061nO068EF1trgVdkOzvGC
vKAK/qkSObnEBYyiyXPuyfuOu5Dyx5fowvWHLYhv8FfpCvJn2NS09FPYjbq1x0KUj7P2+N0KB5It
yzxce67lccPmrn1ob5unW9+Po1XndDds8Rw4+PiLJ8btljoEJIGEi/8+iJPnEcmzcDHTI9n995+2
xCe/gbsQCjoy9x/K3MzZ6A0PbW+450VQy1vtMX0UTt83Z9+akquGR5C0S8NHDB5Vzdqn9oi8XM+p
9E58C6gcU2DHRvGItUeqA9ANXrfAhHB4Du3li1fjcdpeW0/GmG8qDE7mR/S6tsNv983s+h5FTAzH
2c7TbXBPq3FM1t79xqG2iyjV9eKdts18/L8d7zN5bnbHgMQbmpLdxkZnDTRvhX58tUP81EbobdzS
XfacY/rT9XJojyEhsen6/iqPo2jVukCvHsbUsmMUKJ6Uezrd1h4XraBIxuj6xbMhVWjlOSP3NEq7
/XizfT3d7tqVR0dp+1p6+MLXzu2VG3gOO6SocqCyJIiDVJYMm5tWGYKrDnmoUbVLHk6fStdQ/LY2
ncrdGFforkPwcAyq8Ui9eSTPpgM9x7gHC1u/hHAKbzadMPYLaaVLN7V+9h7yzDQZNuIqvSKJNv1x
zyN2wCS7FlGT4n1RlezYCy6rNWnp+R4VlDE90CX1dqtGZnvu8IvtNVp3YLBHGct0pzyJh7xFaKE8
qRWNnoEDgLBVhDXiMJiJTizWNdFQ66PSG/rgY/i2aWrysxcSY8NGsmEbcpdSGSfF9wkPG9sTGx97
QfV2GO3iaWNNGu80KtEH+l5TIdDXA37onF9h8mS49cY6zKX6GO/blMciDTgVFS6k3JPLxmVZof8d
NseBoW9ROsLMYYJHW7V+rp8Jfv3Z+LUhlmMPsLPGUcjSpAropjMGYCrhe0ACIYVW6TZQqlNyIsOc
Np0N+NOuYmVAbuagT1i5m1byQcr+KvucK9Rhwy3Fx1cH3anmb88sxefX0g9zm8eRv/m0s2LI+CsV
Dplz3KGe9g4UPLx0CHYmmW0dUeyW2qLThv/PSGyeNUnffs6G9vLhjEMyIA7n8Q7hewQL2zKFFR9M
ena4VHJE+OeRjOY9r9LXFN8iMbHxhvZJfOT9SWPhsY6EDOjgv1DyksiuBoBhExYP3i0pgJkHQ8NJ
gm/ZDcprGGLgijeOIJMwWUTBBX/6mP1WYiXJkxbfBSbjMAq+KUxJy1y0uUdE+pstdRnb5tJV2quk
ijacPIQNf2LGUWJAcHBEuMDhBipyYMEZdSEn9QJd5YZ+olgXK8peNYbCWXJoOegclB68ud9yivEW
xh2sqTRr9MGWlNYa/TtpLuA7KNThwCEmwx8RSPhBgNdNetrBpwSbLnqOFnhmjWcG8aGJegaykypp
mpoaXGGDvLRFo9Q0pN6dG68vSXRnrJUk6mzArLhkrK6TPaPWqyjFGLNcpEVkZRUv+9V2kerncChG
4ZcTYEqjyNNsFZuU6bM7Rq1Ks8Lz+eSOs1uvfelekUkhZ1e1/rX4cIY7s8k9ppNGDPjh56Qd9TJk
dUOgRPhwTucuBHhOXZdHlZ8dZyOgGFDPdNIaz+HUzo45vyYfzn73NeiFnn1XeoDelzhkdtJHlja7
5xo2fVmQy6wfti54CbvOtnNz/LCA0eTKQjN5FBgBzxplF8ptqgtVIkNY3GEU8TDBvyHOX6acmdxV
OMQ4jFo7IGICWhBmqaCpwS/wGehwR4NJF4fud/UYtIYukLs6BEEdTG5inEvNEipWjs7LNrMyCwpC
8Sc70p2/EJ0/j7ynqZ+1N7Ud9J03//c1jm3cFs0om8hssY+oi/SA/R0+ZD22YUKqdiqVHUn11sN9
oX5ieknIBbBFAa1bIZTKoAINaoacCDyJc83AIndw4qUohTBKSWRp3t8wM8X9pqjSqsnYBCsQiVST
BzlIoQ3NiBTl6UPkB8jjNT3ASVfljk66nwaA91oBfg1ZqSWsDCejSvj5e5GioZnpEja00vf45zTi
NZxHz078s0ARqP0WYoYT66+Q/kDOwN/ZJ6fWiHqCauG7D3dAUXw3KyWQU2zXOueuqv/segjcVg2a
EWeir+DVA1IhySn+Hv5w6sMT0RY9V2glsMOYCn7hZXBOpgL7e/iiMCsxzqrU2eebd4B1onp+qti4
DOD9SuWow2rJdRWJnwpfqhIyqd2RypJTIF0NblJ2wn/Cs/jUrEfkNtKmCXMSUqXcPL8X6uMWHGwt
l702jL/LzVO32KTWzzByKe+gTB5B3za5KX37e4d0yDdO3Xxjf0eZUk42xszXtL+Ky80as2hNF9OZ
naxXbAKJf36Svg4fpw4Ngug/q6IL32oqDi9W2U0T+ZWG1NEtkP9b4EP44JCnH6STtaEqRnguo8MH
0jV9NFe8jzlqwwjsuCkQXMiZzjlcXElsXm7UHlWF3J7V4d2Qc7VrKkoiOlwQI6LMeIdIMN4MRbmV
7R4usO1LOVK9z6LVHIFx7N7PtfefuKe6BQKFeRsWrlxzm+85CbMquG452xfXX0jt4fA1a5zfUbyN
K6L914itKkAB8pP7YxGdibwi/LpJgjNUQnOsOvjnyRbHiHrVknL61NqrvrFdl0YWUJd7m8YySnN3
1Wg1y1ovIKRrhuBh80230yGMPQb1QYD3Avm5lHmpYwomsXqZ1k7eC+0jEuN0N41PzNMcsg4WzL7O
K+7erTYtO64jSzmI8UKn5N6UTdpaSictKme8AWNUf4nkU6o2hLpgq4mIFuZsu/J06znb5hoOlWwa
p4rBy/nTWCM3+gqqQYX3md/p3Dwx+bHjjBgkng9xiRN1HNfYpLP7Z4Ol3FM6+sp+o6qX6rsyJZRJ
vhulItEvsh9H0vdjJHmZU21+0Azp3wk0UEEdsvc6nID0c4mGeV+GlnJEmCLeN7vD+XOKJq+ikU2P
ckSGINvAkct60ZsS3ERaL2oaDs8lVf0pV0dnK/A9TV1lGh++z3wyjfNcsmwbec4ida6YSuAz0A15
yuTdXYBsiMk7ROEGSdoOZ5uvzEwac7NTGyWK3SLpU32vVLviFvQou9f1hpGo/RDrBBD8AKpsLQjn
O1KcRwmUjiz5Isxv7fldQ0bJTJuyPXMqrcFm9G6PVegT90lbaxNcOQ7rT83p+ElIunaSP1kP4eXP
htftbtk9cb7PvvleUs0rn/ayi8a91avOux7nXXnkf8WnMT1gHqQ3PJ1hu3XW2dACEjeNV6P+ZDPb
UpWbnl9sz7teM/txkDzUlyGjiumQ3ZrVhgaZaZSuQ2I9OiC8YL6VeE2UYoZxiqJgM4ChBr0lOKX7
zPlOeBrkDox18bIBfAMr3PErQ2s5GDtElC2BCpqjchgzNY4tgHcaH+n/Z+5SjscfE7Th3TXU1mjC
KgiZTez83aYWrY89jklLvKQdqHCyf7UP0WWiBLs9swa0B/bYhRjIKNEYvI9O+mz++s7pdWk7jGgW
79BY0SXeJpOVxO6mBsYm1ao0c3YdZdj0Ecd3aiRiNKayxSOMo5WX1M00aSKKkdVLTCnNBVTeDiXW
1X81XYVKXNwBIqVMaM4JOWbzT7eKaJuqSqcapyzH8EkltAa2cyx5VvoGD/4tZOJ5YzAFH8x56Ipe
fEM3ybpDoL0wCzPTQ1lhV/rce6hS9qj/dKILdR4nfbQzvlAlm3crnLlEjOdgDqM7EKo11CfhF4KF
sZtGnKyF53xyySghGCcEmmqWttX8y2NRStl8FBa2izVCV7ty5nGuJxRF/g3RueqGZabustvY0Dm2
Ej10yPEa9j7tAmsl26NKN+7r7PMMuuLRqZ8GO9dowBIMjDWO6T9sJs+lV7VkgYDti/vCKM4P8qlC
g378g26OT6whTDMMH+dLCj4yrnMekR0zHYjMBL7cQXv8OgJt2gA2qvwuWUxOTR+nTGcpBnzvfHJJ
ZwvX9agYsYN/CowT5co4zdXnQQJoNbRnJCMSpExZdNi9m2Xo+ltUFL13SOyPqNILuFAl2oIuOibY
oTSakaJmEYXfUOjtFzBSHnD2jIm8ocsEQybQj1DUMRKLXfc47Uvzw+cPYoAe5oT4IcuJQdf0nHZd
GXYvXd/iNzdgr2zm4e7R0Eza7qv5ujtrgSNERTKzLo1L146ffmWqDhBIxxgRhyFdgMxmkjkeVq3J
t9vIuUCta/AX1BZ25zdhBwfbQc+2JirJIzld9hkE5UQS9E2nAruQ09V+rVAMznB3hBkjejapC6ag
1fuaPMoWRdqTZZ30fujl+7vOqXN4TuCcvC5/7I+N+S20+eb2Y+g9TUiu3lyhYXwT4Dr+XNaa88EZ
bkloh+Cn2RHlPX63TuAeAsmnPdazyvwKW4EMq3Kz3AzQLAW/UQGhc1tHZH9jWqhZDykpt+vIZXsH
a8Dyi9ZMexsqBw6viYUqYdfN4wsA0Li5vh3fBX38a2jLu/qJahlkRq1b48rtCNZr8snu8ZQ01nhF
9KudI12POjb1YBYfEtxgIbI5cxvie0J2z5DjG5CBJXgBla9UqAANmnA9YiTkmjhcKzgt8btQwqcY
F2KvGWCb6Pf1ukV8QIsuHdDgExzs2iYBeJHOJFF0/F1zuATFm9wU9ELw6hbi/BuJsBRl7lmEOHPo
4v7VT6x/SrArJBxDI6d6u+tWiJvA88CBJfysK2ApfVPLb/037hzD3oozwyh3L1QmcJXHz2KaiNkd
nlfBHVyKTs0XnCK4UQx40MKyQThPertP/CbmiejX4744BHQAFfH2Gd+R+Y39LmyMP474x0Ic3ngH
Mbe0AQQZvK9u+vT++rJ9iCqP48ZmdI19pq1WaodYfs6IbE4EDR0pAiYGV0yJeDAQokoLx/SzHZDn
cWfd2v0KPxuBWFxvxtX4lIfT4bbDhXW+zXWMBdJLhwMbhrSBITkVc0yrt6uUaI90W8CJEkbIZFCh
mgJrSnkm/DLtUW8Ho6RTutE02YB0jnqacEVie0MMihO0fQs4h7QM55CEujC1A0kK9Rq+UgY/ILQp
KRhCUGrEQ5RCFOY860Yd8vSkIedXqefjwcyJGfg/VH9o9bPGmP+pPO3fEKiFaPS1dBkrTpQK7hia
NZJ926b5l78zu2aIZcLej1eumdn6GbrMJsjOrwwvEavM9gl4okHjni/ynG0WVZJG3HZ/RnK5dSjD
3ZhC+ChpxrX2qRtzhU9P7St31xEWca1RhcGlGpfJA0fMhjE9qeElrrWiFyu0WLtTB4LtB8ln91R8
5ZDv3oKqg8Xb1bfeHfwxaA1iP0pOO/jUgVRXWFirPLPUZ00xRnCkO0jxmUWmNSljnIobjNJhVGjC
VMy7E65IZqgTroTX0EgLQ07I2smO9uzM4i3WDXCrcnAWEiOCkS3AFeu6yPw8Pl0MjakSoQSK/F06
1mdzbjWMuAl3BevgllUABWOjjKrxWK3iMphYtX0AorBpYoQZQCJwIliR8qLPXGQkrGfyKg2Ycnbz
qUET2Q/BeQgFpZpzfEJIhy7sIeuh+uY7gzwMxUAU3HpM9hnUtAXiLZAZ0ebF2xhVojQg6uW98JkB
Kyw5LmBImKIr840rCQS/XdFJXPhUDrDQuKzLUGe1ojHzdiNb0u9dkp6nYBGuMcfMHjGcSgDSK46I
iHFJL4iAAdDhmEMXvB+q1z3m/axZbMHEy2A4bjqOi/UV9j0hlJ0l7wv1DKI3BisH26eCQhCK+yBC
lniLBfJ9qiyLLeuSrMP+ycaygWBTzgbCzxCA/M48yDFJWz6uCNPofdvACYB8xVPgBkAiUgwr7jWl
jIiEGANNoZeLJRHNQfU2Q0OM7ICVs5daB7hJpYLnL+z2XFyjMCN/kdM04ULGc85ezIuyC71f1kG1
z9pn7rPY3NAp56cCjlumMTP7/F7kfydz7YV9BrB53g/b8/6h6+8MYrErRYD9e8cExKn+rWt6GBHI
5alwIKZxUY6E25SjnW8XPu07QZ4iiwoa3c72ttQ493LPe27kTSvyO1aZ0EhvnCU0NQWVmcnOas8V
D3JRuYTG6XubYoPSAL+Qc7fvDlC6JMAAUQziKtlyLhIHTJnvb4JN+dYFBFzo/gdW7Xil7n4DtBT8
7oF+6I5DzUFOAPZjIR+ZH4JDl1ahQ34W0kNETq8Zeiyap1r99lOtyZdYAC4+cv8ymx3LnETDDCdZ
gs0I8Cvk/FYpqW6rOaqKCgF6aoiSOO8fBUxq5XMBEZYBGHp2bigZg06GJxa3IAF9iMsClBdesfSQ
CsQHHaUIbo7K32v+ZCr9qjF/GeIs8iL6ZnPwGtYQniKzSnKNiMwBskOpVY3MPG2qklRwQdRzmI/u
DpbA05Rij/6fWmpglG5yk2dNkMlztjeItuTeMZ7uly8+hGLbbc49A9PlLYMjSHC343xGbQx2NtSl
hBIIemkS9i5YivjVMSagFqeRAhDyRZPexHVC9MHoGaVtQxwOUTX8b1RJpihpRh+h48NFw5YItzha
NNW4QKaWbHKH1uLDx+FvNe/bAt9deFo1ZDG+acSu45a2YbBAbV7o6E/8mc+QUUUHkArjIDQ4tmnF
i6B5eGJL0yACiQ+IVghetOncj3I8qkYzeykjC+0gEybPxMjG+fDtFpkmVrIZquh7dHDvUGW9klqJ
cQIBGzoA4fBiW8RM0CPZC9DgSP8oBo5UdyTEYka02OTLgLKE/43J8MOI0OnXydsMDFgbpFTXFhtH
wx+O3S7tD3+75+qhcA7V0O1r4G4Afni0OTizkp3Izk+TbCvUky2DLtp2k2LNAtVIsI/y+DW2XYxF
bKnq5+Fb49/ny1CwKaEQgIMT4E/I7L61L7Tmkn6GEmBZcnmuIviinTtGU5oi0rcR7JyN04fmmgZi
BsdQXyM1/LSN7TsABRaqvhytIW0hrXunnmaYfetS3GK2+a0e2OzZwof5DldrhVrMzzsUhgzPnlPq
1FRnd3kTn9X7sD9a6hACD3Ra54D9NcUKy6aP5MywGAJan7oINEAJ1boU7+ddGoPTW66vlj0VLuQL
VUd2g5qGDQLM4NYJYA3BW4TT6I325Y4Bh0kSFbEF/DA3rlPms6EZYjyfkVeGaC1etA4mxE5aAQa6
dyKq3BRWL/52W///kPYsCE0NXBUY/pPvcxsNV/1A1VuR6EatdaL+siPPx9hht0f9LWg+6OCoQMhQ
5KdakXu0H6ZR0uy27rgKaV9ldXsU5gU78OYehy5G2xYnr3FL268p2Hv2mkfEKmnLUVICcB+63s6a
3rRYCwd1tl/A/viHs4Cn7SO7uX+sGQp/25v+v+3hM6yX8TbhMWWw5g2dn/qe4JCZ4fPUO0MyHTcV
TBJrUTS7/gQZKmjXgszyuYsUbRjfTAK6BSAoHkr1GQtFtm7eba7Kb9rT2bRyP/BCynnfGfEzZsKv
X/zs2DxR4CyVehkqrKfFFeXrwtdARTZCBFvogj/dLCb95F00IwABcp5nklORO0K9ZSJ9nD70akBH
PP/CrEAZdRetMpgaNYfmmkC0GYkY2Si5ZepLdYzcV9Gt0vmhmudxalbEZmJ2iqqrlqgqGsqM0wbT
e07ynGO4GxTrW8jLMeH5zJeGeeFhUQ9TU11nTxGdNU9r9OkkP8J2vmGs25nA7jC6oHYaGKEE1+wl
HweznqRbKhECpuivLlKblE2ZBxEEQIlgNVJ9lMwFFUpPV6X0ZCYeN7P+D05C56WnOJ1H71l+gYHn
KkfZN07y7bdz1ieCao85BGqBHFR84KNNhZUjqOASHXF8T7fpgCuBnDHBvVt+haG/3LENc9j/v47N
3Kx+bgKru6uDvBONpmFUxaTTWzt61cuiW05suIoU0yTCriPtN02wdzuhAoiBbN+K2wzSWwMpK/qY
nCmmqvTMEGncvmVK/jFxeWchH7E/2NIo7IEYXrNtGTOmcK4O9pSQBw3M4Z8PkNyViBl2V0xRwtW7
t9QJHb7kItzQTrxsEortCyLy5e0ePmpqTZOsH9SPvMd7Tdzb+IHwujmKzerJW1ba7hDuD8bknXD0
9peAoNlkzya8nab2lK0X+1vnxTRePQ3vxd71b2resXJAF7cvQHQDoUpFvIEWBr34Mvos5Vwg1C28
n3Yxb/EJDBH88xjW/Jfzzecaxad2uiqxfIH53oZNdaaA7c1lZJiLUKqvbC9kT8SHqGl8AN1zE1EV
Utsisq0FKify1wqA3YRqjXZSWGigJh+GfawalomqvRtedoBSrAlfHuBjzzC0Sm+KY0JF74TLALM1
JHxrumSzLQ0Y0baxh6ofwrX6z/Ht3SioMu0FsACMTbvWkBlEZdrOba+IjNsNDIwYtWovh27OZI8H
M1Sgr9JYmj5Ve4r8IDq9GMyvlCer40ELt4CovDD9T3d2XLmRj43tYsq3y3R/6uIpf88Jp3Re6sTQ
TWgEAX8d68l7gr/GKhqbJ+eRkzFK7tbpzFjH6i+qSFumhpRnmOqpkpTFpxkwV34zWE79OtVq60Sn
OS0MQ1NdBdGsWzW53JiwO4tTUItbHVZ4wEgMf6NhArW4qfvJ7MP/8SH8MNhs11Hvq/WpnnBjDYUp
5eEARENC3pxyZR6LIjpduC7jQ39h2YR0agu9OMWnr5O7cluX+fSGxcMCYRUcCYjFtdDaDiCxqBfp
k2V91y9ychXt01OrTfXPNRQXUvta2Vvnax7Xa24C3XnSDlBUiagF9F02qQ8JbLholCkJRN8WCUNa
c51lfT1Ad8OLRpnVItRQBN8SbEvIfyWesjLPdLu+F0Ot0v5D3XLFbMHpJ3fLeP1Qi2Z3Luiguei7
GGf8r9qGAocccchQZwFjCUExynZfD/EOqn0lHCionpk8uKFTkCeLRtHo8aXnwdsGD+pTa+wvtxbS
+z7IY8SCdKsX/M50QBU9B98tUS2w0D5Qx0TxRmImUjGAC2R3HdJtKu+FR/1keqlXb7CBRPkWVW/z
6MC7qPRBX56g6J4Cmtu1Fred0I+bKN+RaYS/nymskp51bi1BqqmqnqdAiNDYBm+k/08aQWdC1TUK
xTsOu96uN2mPsUM8c9LY9VZRoJ+8sYmCj9Q66aWo2ul6hYdTQyUzWfif0iyGmFFgKwXejHMmIxvn
3rS54KTx4NzBpPENMWQ9g6CxdR4ps8VpWj0Qz0ar3uR0nYcMgNTgce56tn6kFuyidHXElbfsLsLr
8ao+loN8TjDY9ClHZd19f/VFGZN14zZpQ9rIyd/wE46+F181qwefZ7cH1Dqq9JIFO5r3hgDUk3ru
0BBaoFZibvW4+MrV8891ogPgKbvezm7zuQ6z85zrUEg4OfYoOJYHO542DgH0e/Xp9BrqtvWSspFX
p8mnd1wTb1yFt3B6T68UPhJYq2fl+i7oLOeUHLuCUZ0kolaQv+KoXXjdguNw+LCZf3CXzdGqN+H1
dN1IuPpgPu8l0w7PuCKXN7yes2eStLRq527Gg9nXqHmkUbfl6hNMp4WbYNpbU4jv+kBdoZvxqpFs
59fjw4/91ejUnT+HjXlniaG4JDOn1M91hVhQnlOfdK6b6xozQHh6hwSZFV6HYnw4Ev9Z6hPY3ocC
GOMJGKZ7nFAS3jfGicouc3n1lFQt57M0erRTuMmSejySzzphH8ur762SqNRHlQe4pwROl6agsJvz
cCb2dPysaoWFhkLfNeZU9b7WNQenwIn+jauAmNd+JeZqmAH6AfALt6rQHETjZ5ujO2HJc1avKbJN
jR2OSENYU+Mh6ON+58KmJdERnSL8N8U4ONd9eh/K+5os5El+Zl7SHiqBCrXqr8fUvqOZpIbQa3ma
ieDhDXUHqC3dS6NmEUQ4Jbp85vUqP9YtMp46pTs7QO9/qJOFxy/cmDBQ4Dp0GMUowLYgN6gQu+E9
7bTA6xMuQIO2LW7m8+e6jlcq7ej8iqOU9LJezXU9tnhD0/vwHp8qDW/EIdsWJPGv2w6yUo/6npvr
757QPH465leZZWUEF9nQk6saf1ZuJsBr+45u+FkvYaEM9MnXYoowto4fFgOgpZWb0WDfwUlVucnQ
OA6OJl9SH/O9F6ZwxbBP3YB9h1MWYncTyrmmxropDkIZR7C8Y2vBJL/yD6A87jukyhANBV7hzay3
N58LnIOhwZ6X/mjfIkEMO98/SQnLGJHslyybbAu7EBykdDqD5VMSR5B27M9hZU5O6G0yvLr2tfak
6RtOlmJ8erWvM8PyzHQ9vLpSsky2JfPCo3LN0XN6zMOZM5f4boiKpoYJsQUjFhrkHy8aoqPnv+Vo
/46vhaoXhTzUouU8JAr/m1MOe1JQzE3Luc4MDydJWojQMeoQQPqpN81//DmD/be8Iv+6W+kXXpFS
aX2q1aZ78rWh/MsVrBKyuLpMj9BnvxXPT1By1jb3u/X9tgLRPUXmTiH++hOBa5fHcTn6c2N+R9ZW
LQe1SggjDawOvzz5ObfKUwWwmHSnx+C6tqY4QO4R/qE/3+R3+e/VMhQO0OWF5Wr1Fw6H9XKem+fG
lXE3P2ktqGu2aOxX7zPMr6B12Dxt6O0/3+93TBgUcM0H0C7VYOGRQuBfFAHHWnCeTUarpLvZvBQW
tyOQj/ziKvzbQP6OieDft/mFXPG8Xoy3k0pl2k2qkMwWRtf57d9qmv/mSYoBnD6wO1QZoOIvZCTT
1TYc52szblHExM9HtcvdufKxZRH/ucd+w+nBfZj80PlVC+GvLBvzc2mSHAoFGAM3rUIFpkAyKotB
vXJoVNf7vzA4/I58u1jmTtViidoP4a9EJZvq8jLaFZNpl1KH9ePi5jx9qW+XnW1pVK/kDnXIsqq7
8vUxWV0Hi8H80CicYQIKGwH1Wffl01WR4hCr1fAvrfpdD8BXGEKWCX1KKa1X8a85c9nu5tXtGb6u
+f5jP3zakaBWvC1PPhd/YwH9jawp0scB1cGkaKz8wtUUTKvj0aJYm0qKlZCQUjzC1sdC2H1A/ZVM
/sJEVf7v7SBhpAYZa7xcYXx/vd24Otkejtsx1Iq40a7fYPZJrrfXW4JI+B9++7eX4lVnFh/qL3xF
rZmH6OaTSq3XVMch0AGqnRI/J+pvWLypSJDTY//9FFFG8QpCodX1+YotVpDwzxMypcj6X84M2l0N
y3mKmFHE4FfBdNqP8sf9qXB53NRfCLqmFmp/fVVuHm6Inj11RtDsVxqzq5vXLiDuPqbq+dfjNrm6
b/1FdBX+u8ihRYN/KKQJVDkLf5ElwTk8rRf5efJIGaT2kV5bkk00vibEFJOpNqmTZ/4X1rSC8v9/
H51bUjcO0qPQkky/iMvN8bIrzS/F88M2Sa4nCYTSOdIdF8dOqDIcUIE2R3b6+Dt3HP1lNwj+y+FX
hfKoJvcR3Z7P/yJvFodLuXZJlslj2AOL/R7dSeKba2zBM7/yMTi94b4o1gaAj6/D1rROHMOfRx5C
3P8+Pxw2tMK9gi3pF7l6QGbsT8PF6UG2dnC7N13EErzo1hOcE99NCWoAVw3KKbRWYLASXVKVWb8g
yOAexHB9Kz+lkcIZwgaB5DVVULGVcIiAEeg3MnJ3FF2og4jDnyPFO0bt8LoCVKGXELde5lvXaUsM
SkQe9B3s6mnMDslZKdQ4blWapx8ZYEnkBdYqwQjY8RSfDQlvzbBW2yAKdSkDdgmTmU+pR0p4w/iK
JYa9r8n/cXauzYlqXbT+RVYBIpevXNQYTdrcOp0vVpJuRRDvoPDrzzPg3Wdn2zlJ1alUupN4g8Vi
rTnHHGPMuJ6cbrd0WYPPSgi3Ip1XCKcSS0Gcp+BMlNeULEEC+V70zRX4u4cg/W9Yng2me48r4V5E
Bb2kl9o7L6MdC2OpMdR33Qh7To/SB6muTQWTcgUxEmQDoZ7i+KgavyFMkzgcSTLIvIqoqtUKpafq
qco3WDF1A+S8BMuT6SxM/xQEfwJRV1RA1oiODo8td0Ko/OFRpEs624EA0JMIpECDqCEVCirmpGBU
Da4qWXq8hEUH7ACuKMECAEnfp2qmCo7Dd8Nr4Rnes8a8x4K2iu2f8g0VbCK/AyJnoujkm3uLPqF/
zWtcpj2DZj2Y9PXcy7jPLZN05nubdl5vYnkUCBxTGVm1CyHpwqsFl6lq7MAXMOaHuWBp1WtQ64OS
u+iYQXdkO0o6L4xHs0RJQpMUEnWrrtNg7NCOxHbQeKvAohq0WBMyExKbQn+R4osKOpIRmpJfZxPI
MdQuVZ9U7VKlJr6u92BcTQEL9LJFwsR5AS5ranuQj5ri1lIoIeAMPEXKFhAfaxhKrWLDRNKIvCLq
NROGa4wtU97AaXqpkDZ9gABOga4CVOn3B56z7QVd6oO64HAygXOEZG4gS1Hz64VmLJBGeYwy5IR6
pPKYFpVpKrx/lPwofVGqIS6d7t4TPgVaVqCXvMtrwLzXgHUfvJgCJksD3s6StsCdAR2TSK+G2FQx
xQTGC8RTSUVKCWGwqFh/S03c4vZwgZic/qPEvdlYMCKIL2OpXqrwgppprN9WkMmMuER5su1vUZyp
oqE7ak1ZyGzgcRfQHCr3yOSzu3F5twEBPAIVCZ5S9tje+uTW/VkdKJ0WBlD/supAaRJ5FYRsJxbh
Y0/N7rt0yfmkXxNT2e96uKZ3XXozXKQws3Tjn9JNcn7AQmW0oPSlGhdilmF5CBu9IKoY8E/NQObs
Tqm2PEMO11ZOeV13vurJQgWELrAWKPNvnvG/66i8Xyxy73ETc6X6y7m4J3t8sVRiFKNxdbV56tzu
qdb4rBlb6m0qdGrFoJoz3UylRWxLc9Ibbl4kCZNmSMU7Kj5DlZRo7NE/PdLMAbeC8k0EDNXgJHsS
2bit3QrqlWY2h83V0nxk/aDbtGVcCdVew/Ba0BhRlTtRN4RhVv39vICoLK61gUpbdbT9tf2rUQ+3
8tgjzLYW729x/+a3R5HOtk0BWdh/50kMdpUApdVaMqrseKiLkBppjTw9FgPdwv6zCCx7Fgrd2KjV
YpUindBiiq0jtJYxjoDUtsRcEdlJNa2SZYGlACqKsNSWgiTjH2MEeycyKKSqUKZS2QHFFT+xTCxe
zDd1M5T/g4qgbLOcPSMZHe+bslyEDutJpbjqyUGGWVKqbX2UWutojJMao5Kq8U2Rg4PuXO5hEAnt
b/jRMB2M5lvs1WLUAgO9h4bAJF8dGZHs+wceoMSgdRHulNayhgbFfPMe5cDTOMC8t2UInVJLQ5MF
kp6H3VNTcqYX2A0sLMh6uiK6Fp0nsQ/biy914R6EitIN328t+K1CDC7ePPMVWnuNYFllncWgkpS5
kZhr0Wze7BF3ADq6UK/R++mJLHBUD9r/cSuAKyPejlaUbezj/jAbqsq7YHX5p3yrZVA1mi48Einn
bZPyjh7U9ScYgu5kj3bMXJulR7tfy2jYzlWmwjM8JoRg2UDwBJuEYgkNqKU0prRCSaUpAfcCEddV
8m0FMiromVT9cJxoNl3RRKr3BW/PyivVjyjxDfu/KR4LX1fNEautd7oFCWaXHMzoU9TTW6oUo+Jm
i8mLGtLSvA8cm8ShpcNKqwqkvlTG897r2HtWOHRkawZuh1y6iZLhmbV4xVe742U8fnhY31kQTxUw
pZyUaKkA88MKRLwQfm+DhDf4mFpPy8CR3b1RVb6lj8LnUtqoNFCd6D7CCNPJoi/wjJc14rX1H9A4
NhBZHwlBFPQquK8ByrTbeKCmgIAJk1dgmjYbfJOEBfL9Q7ilVrVth3V5xySXpxL/WWmod2TNUxi0
u5Z7iayThFj6v3tXOCfmb1ojFfYJyhOQr0rAnoup2oLxhrMJ0GEKHNk4OzVQMXuBTuObaJB+1Z8E
Ll3L7Nq+Z3lOG7B/yI0Lyy42u2J3flDgBpVyorCipSiW/cNcq4nCPwUVrZWY7NUUbsifTKV+uOZT
hX7bcUMenWFVI6czmcOJU0mM0jxJT9XTpNTOdnQ85hVXK5qqjnGCk3pXBDuRxLmd6RzzIPL6foyy
d4nZjh4VLcRufNv0f/LD5t6Azklx8h+bOfz5NryfxQPrEmatPVrcHccwZfXjbLC803rQefegKy6h
BKi22fJfebYP/VXr52y6pp5ZwQZsXn/A9weOJ+9ozPWR+qMMgcS71UHIok+Ho3eSO5DiYEmAW/87
7wRBlDcQl0AUd5gELNQIiVtmvnIPkeVl0MZz+Kd1XdMgtSOhBU0vWdxgCKQhX95o8PVCPqcRNxsV
oydaq4iUoilYozKicxhDLzMj/VV66M0urCqyHQJ5DkMh6PIGVyMNK+OPeH7Eb+J2GJyRRMvyhHOR
UrfkHV1PNmSoJe+6uK2Hnj6h4rLqmrUnqCVY82Q2PTUedS42uzoXFBiytbAT9Bvtwbek5HbP0lHq
QlgjOdvpCP+xb9L4iNivD2/6onGQHm6N2u1EGWJC8X50v8AEUO+4H3ew/eGA9KLF3foKPrQuiZin
L1IAK1PRtbFgn+pK/nPF9FdlMDqVdnLLEU8z93+DBNdUj+vUZcekUZFSXM/QULfhggZVfNTVVdMO
Q9dRZ6CZrVGS5xTvoJsJuokuuB7VhqUPlcufHqSDH+7esFmwuxI3RSMMgfiHfBQ2r3yYjBN1Dvrm
suc4YepLxBt9jjZL5a661vIK5Cj4jPZjZ1Pm2ZL7U7er3rbDBdL71FDNO7dMVXjgzXR18PfU6znQ
5hrr+rZ0GGeq1WHFy7XZ6lN1L/NJMnjkotBEnUegb2OOzRvooxFBQKAlYJxhYcZjHGGCDISjJKkU
i0B8AkkktPZ4Lzrec1/zbIYmRe+F6wnM8n1fxG78UXlTBken7Cmk4aUK+o8wwdsDwzi0ybtWv3Ub
634XsUekHyEMtIW/I7BtnC4Jj0Zs+pFiMsg40uEmJETSA4lzl7G1W/D7FKJpq1YuCvGWVEA7pX6T
ac6hIRzoX8gkSNAcPEr+4b2KCNSD/yXcoP25JfMqu9WHGvfiFEo11yYY2qoziis6HTzo2BQkcmj+
SpggEo3ovvqL6EWqnuvIlvxFDITiWemUMix3oudB/pIYTftuQf93+n/pNRJOnmFo5OPOxIHsIhch
KdPQTRCwEGlMFUVIgKTtt62N5/0zzS1V9F6/bO5tiKRpXJKwqEuGtutkqO4bCg+6UgheLbHUbFhF
tBtWTqewQ81VoKogYdshy6NZw63kefAwp3q8OzjOe4PORKw5RSB6Rg8kgKhmGZQUqDlapWhoHaEl
6Frot+NcVlsiISQ30ilKH6kWLoqVkGLzP1gMkjm0uKPtq6gO+jsCtHnJp+EKRoMzYMY2NtH/KXZY
HLG4BrxGqWnz1YXLYLJQloHCH72rWfGjAInmHFpugsa7Oaw25pKyGR35KL1xCZaQ/41XN2p/UkX1
k9hUkiiLC+XSTZarLBaVwiQ9dUMk5yPpq2MRnjgbIC2Noc5E58Z5QH+RiE6zcEnyrCufP+v6yXpJ
Carykn0VOaTdreCFCFQcDwix9d2sfyqggSvdlbLxQDajEe0SMb7oBxIdiv6MH4zCfYQ6W9pmxZ86
0hwWixAuYSwKzUqoCgqzVABWqKU4v1UMuwQ3x9DlbtHxrH7aIDqi7Cjw1BHDon2RPcFqLpJjCwf0
Bvu54kqdlyLKwzi9ka3a7FZeZTIiIeYEgaMF3cBpPNsU/+pLF9DGlkSpfTJ0GqMKceVEg4OIAp2Y
Lw0bU1C8SJdHRGcBQ+I1xYM6zbSUJH6DfWzDbPNgsugKMASaXGsmkeJgTZ5mUtNRD8hxd7W7EolN
bDxx8yRQWv42rEB8GV1rTUuR5KCwabKJQCNnm/aaw3b+oekBiYbJyDR51ZlKqNqyXtrZ1YpXN+Ny
3t5NrfmA1ge9V2eqCSVmecphag7pQJ13caj13hjCoEktpCcfEcu7nJxkqrplFeDrzTSbAV/4CbO8
OcNGbL5mCaDXelyCVTZ8JiNa35zJPnRvScirgdAdZXCnyl9Pt72IQy3hrrleTKZ2frLyiMamC2/c
t7x5OcZJaWCQoZ3vJJxuWVziyCkV8h9bCbP4ek0+LSptg0q1OgMsktCKngEHZBuyG0hx0RWaiW7E
h8dWXlmxUnsLGjae8qz/SnqVVAn1Kih7DGh/KupWQqMhYCe+j3eI2v+nv4Ra9WK/CZFbNiCi0Dkt
e4JsZWMIB4bMQEV8maP7DZ9aya2yWVXEe7/bWrkIA4KxVFpXWqDEQPCH89h9yHvkCt9E9sZniGTP
9x2n6xo+rQMU+H8I7K3cKvebpHMisBeMI8FgDfotpEqAjhRMYpAf35TQ0iFSKAhN+7wf9i84cYyy
2HDSvJ3fFiNMp0ARN4zaki2RDXGsfFhqESFlW1TX27hirhwxXYStxHIg4gMlDdhmsowv4EWAbo6d
mya70mCQDV15N0K99ZDQPGHhAkCbF5ImiUIgWwK5QIoxo2yr900tylTV478FGYbIdKjAqoRGVeq/
w3TqZe7KKk7Vw8JNw63RCzpdyHPd6dpe9zuHDPmmF/cObzNrNvXs16o3+vo6fdIDgc+nCkUDqJ5F
+1oVTD5cpqzeLbyzl3Z/YAR91712QkgCUPMXnDflCR+a3TJcRfiQ0lh7R9ey5PbdOgXvSXR2Qwcm
4naIE2MAIzLc/TnVAdrl5GfxnsytW4c8m9x5lBRR56ETrV7Kl/XNe3eC73uwOFLeY7Ojr+zOCCAr
sgBm0emnd6RVNY2y1u/pxKu/K91/lmt+PNeL0kPXN4qVUy4ByYkbV2RFcMbFLreaVKVVbyGRaMCu
JlbDb/qhSy8DebgtRoKqtbudQ5tFRECa9gJxkGUDozWfAqY08PiEkFVz5yqMYYFneW1Igwl2n7Se
p6zy3e32SWM83Wnq+mzbLlW2i+JamVvmIjn3qkc4LVjfZnD+gt4u2sUbUsum+Lq8PgQPqA1oN36H
Poi2IofOcLmjs4i7jW2z/wcUObwrr/+UaejHmXldHCNKV/nVqgoN86cdzJAz5Vc/yhB6ZRx6/ft7
Wip6i2BK05bUoYPLVCBsSVmrvMrrKMfLFR7iYFUOfUi9FN1dygdfz97e3+VMTptqot9jhbHpp/Pf
2etnhlmutlX9uPaDaHKOXrxXJmAMIBPuo8nkdn8a3O6C09Mu6Af4qP0c/LGD4hlqL6XGm/Epil8d
O6TFaEw36mXwasaj0f2UstHy7ZB/M/vspvr+163+4WAvyuWzzFnvk5TpdxjlWOkiGWBtGdKYPrk6
gEGAl6pbAyL1F7IugOVG265sjeRbeal/v+n125SObJG0mhuUMstdiROVsDplepLf0HkB1+MUrh7r
1UOzbk2AmfgN32jge1rRMf/5DH6WE4vAI9U5Gq4W62KBEWXg3a0GGyxWwKV+NfsF/DWh/yIHJhNI
ebF63CJfkyG5yj5sN4/CVt1x51owKuhqUxWxBijQSbs4PYOEq6IHo+44pVooTUmmpPYhjeMRVfi8
F7I20jnlbkrDqya9q0j/BDHoX6X4JP5V4FSk84JmmsyRPFIpqjJq5YFS9aKqBWMRkqtlvG5YYqpy
pc3OqZIOSw3oWP/IrWoBy/U4C2XF5dgJpdBpFTbHQ6jdSvVg8xpoX+qfqHikIx4wtXnNsqgSFzqc
t+SeQGCyHHHxqAMUVPSrM07Haio3I7lJX9MmCtRur3aDClPasqIgfSyNfJQWwjKJ+DaIC+VT0Zpq
KXxRJK+gVeRlOdIoOBUQ26ZhSgz1d6pZeMthraR4dj1vn65o99h4QU3SFRGHnqiGk3KSXSEDlfRn
QVQsY6TOo3Iz1RlwG0lCpXVKN1BOkBq1UKvkgHpj+cXoZW0q2fpnqcyhul7raDprWN1KNN1HFeM8
qlXSaMonV0cskFgJkTBh/dQhbZTFiXZ5ixHDeXe4TCP55BKGYQPyTxZLvnoAJ6/vpAVkUUbCRBar
NZlnPCqjZcVilK7k+DF7l8SR5sSqjP/7dZ4rdizj/aviZn1pDT+G5Y052d2rUrtucgmVwkQa3DcL
t8iDhE7Dr1cy72+ynFYym25gXfrCutbFSrawlrvqbBxPDxXrgqpe68iwmTuaRmbbrhB4KslDe3R6
6jVahwNTEpQAyU/zTVDVfL2Zb1kjn5IU2XrSZD0reGWTteECiOZ/urcIloSQn8jzlKG0LmkaAVQ1
DTQu3vgeLMAi3BTRHOY63PQcZnnyskab+S0W/Pla/u8IXCyPXWKUTi8nEjk2d98i/rH4Td2DQf96
qLuff5BLK6OuTfO1y73yMPPLXZ51qkd3TT/762fLC88Rgju1WttFg7EZ3rzG/vTnO+3Ix7Q9m/7O
f359CJ/Q1HS1/z2ECxqOPXO2edYrTg/CS+UBuf8BLVPyEYIFWRr6A5PEJ+sfiEC//uxP2E///exL
1lGydWa5fa4f7Un0Ym6C50myCfA8mTy/0BjO+rX6+Wd17d3/tGiVeuPRTq8TXT99fQzdv2k4HEPP
o4WvRbMviAv/3bfLrZnuVz1qvCJyiFSjSp8qqJLgobogZVKfXNX1bcJ9oSbKk1Uwt/uLLT5/G8Ch
PMr6OdG+BAjp4OtDtD8NFumwSWuwrmf3HOe/h3g0D+XsdDZqyG294Hn3ZISIm+52QUWP9GDfjTqz
wNuNzeD0+HCwiafKt4dsMlgFOAr9CvejUa+8Xcqpdx8Udb8bvpbTJDjQ3c4I5tX1/fQbZpP7N5eM
Ef1wuDqdD3F8d20Wp+OWEd2LiTCSC0ZyJbcL4lt0scEBip7+pB4F9os/VNyrtgYNq6ZqHGoAMpcN
8rumMc8WOA6L7/tF4/1Us9YLudDWIV21gBvp4GVqDtzz+I4Og1XXAI3EnYyHT6ACQot6yEy+uzRe
QxX7K5Jy4br4plLMpqj04WQrs9s1ys7qzGLpMm20+Yr3IJfNxZD6h+wS1M9AW7+shoQYW4PDfOFG
cvY5otoskhB0W7BwU7EldlDdRr1YNF68g4D002j7rIESsGsN8rlsNNSlgo4XDGSHmo0qz8Q+zyLC
1L+VK4ovIvKBkmuFKgpkBOvXhG7qhCQnYpFkZo9tsZmmHurB4Q/94epZlTz39/KnWoUI60eo3LTq
WvKMY1/2P+ri0DiKAGIfudQKuRR6KZTzhwciHVUBqvmMGoHL2VW0v9EptGQUhXvKPlTZgxcfy+1D
TDQZDgm8X7yqiD7DRampeLe1IhUaVAUQUU7haOsoq9qHdNRtfQNbGdhqEE3Yg9i6mfcyWFOqXgKN
iECnL93n4kak71vudN3b8sQ+s6tLVw+HiiYGEoNJR5zhFCzjTGRgfYIWXC31KBOQUKFB4IhdFA7R
AuFdZBj5dsvuAQX8kYPIJ+fhAdG9Eyp908fI2FVWtiJkdBoXNxXfz3dLuEO8rIF+wMHF+gKAYGcV
x0PATQ+KmYn5iMo2unaKA5KGJlURLSuYBd4nQ+xGsnjeU4jbj3u3zqMQSDkcWtOCWSh7BxqT4FE6
yIIs6FyjP0AB01KLOr9dirooSGQyJTmz0QSNhz+bP0SfxEyI88uh9QvMCXt1vM45xPpOJt2q/0tF
CAegMWk6DsXjyImxtJzupnncA49a9YvBCXxKzEUdKsssHk/42LYVLFW/VEZUJSUd+9iRFk2hWkoy
nSPqHag/x35U9r0XZmBzIXs/D1iXiduwiO8Uecj7vAvpi4rQ45b4V2u5HM7kM0D4fC2Rp35awghR
hCJYrNcv7mCINKCYWDYyh5PHgHgxUs4jsR9qjslxV++zhhQoEbd4OILZRAhSyCl0t2F39eVQlf0R
W0bOH5oQ9m8KLChBFSGep6hUr5LGxLULxi4xbxvebp+YXSMhoCgVNlfrG9lhtNip4nUYByaPdgew
VD3QSqGWNX62EiovH4RYdigD6CcVIExeq2cQ0aIZdSh0gtDKw/AAWi+AU0i2IFk+sYX0te2Ln6Wp
/U+5RcikVlq5CSpTWIH9tqUL3QjYW2neq4sBATX3iyJboba6K1wiflVllGicY8hec/0s3H4PADw+
UajRe+olhH5znSHIsE64RXEl0m6slSPh0R7brKSGaaxMSbLOw5XU3zY+3QSR2o21HyM5wcEL61RF
LvKSI2Zkk5ZBrsS2eo327+2dLFTbaFsv25B/SSWJTLTB8/VmhYlZmFga64Z7YfNGYKJ9HysR6Gry
DFP0qqdItCgotGU3iNggoFMgp77alBXiDjPavcph4JHpRbsf+iwddsFPqiHozfXoGgwSMLS6+zqa
oLEv++/fW5ZHo2rTEO31IpxIKru3UIvsx9mZFWBxig5xjz6EPRbIyKc37ktCs8gd8rcgO0feLrTD
872dRQ/OqxHX0cSHjBae+1W9RikZ8tyXl+74IbAeMNNZuTDW/fBPEi3iNWqfwO2/TNj8qvB50n+4
Cv6sr+sbVtBg4Q5/duBG7qbUVn6ZzjV4vBUcOhOMs21E9/uo5t59L6IFwRYLRtSdd/NoGxi0aw5n
13Dy7/eTof9rmh2DIhge3MDwowofwq8Hq9HQ/DVWnoWIwYDOShvY/8YyCyPb1vbJrR57QeQzIrcU
jYPuG9o0uiBb7FZRdzPyfpXmK80basT4qyA25/H2zpxAaP85XIfDU5AfAzdKNv39YlgE2VsWrJ3h
9r1YBHU36H6D7XzSJJvo68MRX9DKkwyJRFoSzwvWqN+dnO6MR/jiqvjDVOyXQ21wyvURIM9FWTqO
tFN5V5huileo8oFo5y63u0BC3Wsi4Er9KxIuOiYIbExsBRZfDzfk/8/m5oejv5ibs51pdM/VFko2
Zfm2up5cNQ3utN2JBac+gbMJMtzefTVSMKJ4ZzVeiCKw3UdLiC3s/YAk+cQJjzAitKZrh59xVnLl
kymB4HwZ3Waw/8SpXNBQBwgZRFVAwOJhUQbytlbZiVKqPJCTm85EK9GatVmketX+VFfWk/S0jBqk
P5HVT/GuEFV8SH2R7cKa0/beuopiDMXavmI8kZtTHWxgLMVpw96D8KvNMPspruCapnqdfv1LCk3/
CioUr2hXMyUYqgd8l4ya7qepkOf5vm9YhLPGReC+yupebWdMHYWWrYXddrykqSMBqSIvYw+Cu+zE
YmkI+NLlSK/8e9MHMhSVpmUbGqADIswKvtIT26BXdA7+grhAz4QVAgdEfAv1sFVFStxgMYSRKrOl
ii+M89xUrijHW0VNUA1jFTqhs4+1aGrhbal1IrirrEkxj3ndmiMJDRKUBLev8UIoCgIyYTFCZcRh
2A5nrOvsaa0Hs6pr9WAH/3n3vI/1r4p23ZFsmexneZy33mJ6z9adqzWtZ1+kpGiy+IuzLKBG0oV1
K0CHIrAFrJA1vC63fmtvItXMUtTG311CS9j638vVv1fwooSyyzqe56Z29bh+7u3jp8ntw05EZQWi
65GNtukmDUaLCAVa1Pv9+5ub95MGwMjcrC66L3UUNy8FkNvOdr2drfcqaihNUdLTcl6U74m+I1Ks
0hf1nVDwJAS1onWvHFOLUX2vOmDFM49An/KSwVjyj0KtmoBO0BJQW1zgDJfDHM3GnUeK5s8GC5WC
D4NbTs1LiCZwAxGJQ/HoEhJp51E1D+WMoHPc/j4htSp/K1jpB6qk8jXaEpXncfMpPIMKHiEHrgPN
ldVG/c+1g5cYECA0JgYKKwRMtQ1xxPTWt7b6JTJ+7k+pV3R/t53dvhntz3bxD4PtX2BU5bJrbc7r
Zf1YjYqnfJiN7FOAImGQbwOsCM6/vv446zNQ0AX46iKz65HsXmyEief2EqvTrR5PUx9jpCB7ndwe
gissQf7YD1LPZeNtFfy8CcPplOQh+2Zba+bO5cx2JZNDusj+4Fycrp/u/dMuZ2OoBtlcGP2exBeF
PKKHDtmqEATNOshQyo2VI6r9LfaKZHbidwvVUSZw+iOgXJxypSAFaZnJjieON/4lDwJ6ZbkNCRgG
xRnmRKO/gBFRx9U42QcYqRD9FVfnV0XGmlNqiqa1QvTgBDKQ5DXfwQym8RlQ+PH0deN/gBmOVl56
9v74P0yF06euwm10htuuxFo3WJuOt7dXD2tiEb605ZMiAUWc6agiZYpyX2WSEn7J2srmW1IziZ3U
s2ijW4xllFD8SSiXYmPVFBWNr19FjaDHwHx2W86zB5Ek1G9AQ6E9kTyCXVAIv4gzeJwLytXKmMYn
eMBSvguyFoj99ezsqVz61ey4ADF7tb8A42PlwaGZU+4870jleo2Q4YRIYDGUzWXrNwt5kkqk2HgO
sk6igzM3vDpIaTMQGUNpjsnZ9kb0XaKZhm53MommXHJ+Wv4WMq+YXxRtOREcvsHfrU9LiW7PBVXq
GT3PbyDbDxfbzrPzeWEWQJJEO5NDLLRGzVoECzlq8aMNuSUdG1o9m8uvCy/Q539rKNNi39d9oqhJ
GzW9kUWuFAFXPFv9K5akA3CvHZ4KlvZq9mVRldWKWYGWtmwt0dWIG6tsfMW0n+uPbfVPQERDRkYW
IjVVC5JkV5ZiJlGn9AdRwITDYdUEriJrwmZzpaSkv7VhluofHqiKclHNMZFxqr79DgFNKWp2RbIL
EjNWgafzJF/CVsWiDL2lvOApGQvRaY3TNLOdUFm9EYvyqG9Z6qme0SIEsq8kHgTM0Dthwfnb6CLl
OjQ7v5JiHX7Vj3H8ZyOAAUUsbPU3D635j9LUxe+2VsOxzpVV29w1M57dehudY/l1qaZhEKooPwQm
bqLo9MWgkiFLG0wuOg3tA+MSZYq6RWREKEPCr28RFO6f3iP/d1ZdlnW6jmEcEuTuD8wByqX56v5g
XJ3wkacaCIeCmOBhNt3s+9tTgKVNF50/CdzT+Tb3w85wO1089ajm8fvpp40Y636WhuvnDInww/Jp
tk6DjROYq3BnXvXSMAkJCc9FuH84bKjYT8z65rAMzSI83ADnIRt10b2H/nZCHZ6LvAvOt6tx+dAD
8CnCWR1W+dCrQ3v/w1oFu10I2dpzru3X/Xg5TxEPHBCVHaPsEJAYeiGs9gTUjJxyGy5eO0a06MRF
HrursALPRJKXTTGeWNrBEdT7Nc1CcxGkP7Z0UmbGTLdVaP2qgR+TqN5c793IY3ejEcRynLnj3izE
5npTD1xy4UlWDcw62h2CDFciO1j68amLIsp6crH1rUh1t5A0rnYTf9XfH+MK3hyU/bmVQTACxD1f
Ww+7Itob0dKL6HkODf20D3ezyMDE3w2Th9mrtYqsefk+g2SWYrsT5Uac+dHOui5OwQoAj1C1is9G
gDOhsyCgpe25GezSwHLjFNegXsQInLxxxww7lHB+Zp0hOfp+Fu29YIM71jk6DXj1eVzgs/Vo/9jO
nWPknAcu/Iwbb4FtUDDDY68Kdg9LRmcWb187+TUQ1HkW05DGe/d20fKhsw6T3k26CM+LsKTLVT5f
j5JduKpjOE7bRWQkYWcXrSz88wLmiDkprKi7Cw5JlOTBAqDjx2odu8wbOygn+/mBR+vQysMUn+1j
gOtOOTfG1VvO9JokTlSVA+sYHOfFLHKuicwfj7+8OjqVgbWAE7LbR9jCHO+6u1DwwW8viXZkTeDP
Xsg5ZM91Hh3Jsyvc0MuN+lVBCYLzAwTbi7u7H+4v+OT4RAVmHfrdYF8NYJy7xwiHF3uI6slNQuiV
P9I/+C0xm85mgGcWJLk9WASt2jStwvUu2Na4SnGzrIs3bxevswgTpIrGwpD8z4PFL7o8937NvMGp
G/KS7Z9NwRGFznVyjo6o/fN4/2K9L90rw47TOqzr8EyrTeNq1Z2WRdQ7BfRRYDBN7/bojMGEjs+H
W/ccLO7PaQwzKcPF5chvjhfs7HDmM7+CNI2TOtjP6TjEtYGf65+itRctM6baN5EZot5vFpaL0Kw0
Tr3V/sh25T0qbG/t1CUqQCzCaD6LYy9fU+H65z5wkDQTqkVoX1MGKab+gknATmLiqmlRoGhrAFIi
6ElKPvV26hmqOjRQI+TZBYjz7ErRvDYZpXbCMfZDPIe3ww3LuOS04I8tsEgUs4pPlFREV2FtomhC
NCIoTn2u5G2spToD+hqApHZH57k5cnxSRPaid7kQq68T2DzbwnbepBJxGSrua8jHLXMAT7imEigD
MiqBMCGlahIfUtne1wt6E/H+HfP8u55fhIT5amX5y46ZUhU8RvQejU5hxwyOKF7qviqEfnAI3nbB
LjCjXWCHaLPCt6s8LKGMyenix6AM3vm/M/m5CuhMzGIf4h4TFJEX7INFmAaPw0U0v8+iUYJJmk/K
WIRfn4J1WdiknOZapu/3SBchjF26Tpx2R9fa+Vl+06t/LIhujE24xb1wX4UHc5KZqyizkmGVJ2Hp
w1HuXtWreXpjnNwImrixejyXj5sNZ1CiY8M3ynDoAH5IQqd8SbtJ6GXpcOk+fHPIjS3Dh2F3TZPs
p4tAzMXbhHzkItQ85dsiWx3zbGynHjW72Tr0/M2DlZ02YZHu4hxQe5tY4cacGl2Az5fyZMSu7Q1T
a34w4SE9O8Xiak2Ls03288A5bXu9oOxsQ7P2rq3TuT87Of2VX4WbdD88UChxkuu998Mo58dlceWm
N4vDpOp0nzopzmynZd8sB5m9unVOkBcrnOoIwdg1tvOFs4yLBIXGIg1WizuLxNia5js2JX8zMWkv
69o3i+LVzDgCe76tvTCzi2szq8Je1cNJ7swaSL3F9MOjM3WOo8UWfl66DzZdt+8jPvMfezUmNoUR
9Jw/ZgarZgXDuPD7ZcUq58/CRR7Ym8EsXYbFGVZmmfZXBfXqIo985xzUPRwjrHmVn8czc1om0BrX
btg1y58633Ud5zsiuR2OqxnRIBp7ctNwhQz4OLEWRtg9n6LMwYarc+7XDBZ/7hbrLCh3MEaX4PyJ
MbHRD2/W0M3Tw6hLp9NqdgxTp4pWBlW/+hjYNVzW4hCuuGKbfdJ3Hlz/uuZMsu3EtB6Xh87g2H0s
aIYJtph24FPzWGUW82K1H80wITVQWyOEsM5Tx56evekyvytzM85Ov3JQacd8OMMOLuaJ+WTkNgzg
V4/NwAaOYbl2UBcYmMPNTlMdy4maork0JpnfjcpFebt0ACEyM/Z3bDRHCIED70hDss7PtPPzkE+y
890aBDS3J/7iNavfTHgjPlhm4UcbfEs6bPh1+uTtpyl9gg5HI7BPo3Nd9NO1iQtg/jQrFoMS78EU
P/TcNAMrcQNn9uKXqzvPHZomW+vxJcGQd3MOjNMhOJhdbAtvVo9bmyW37oY1w0ts1rGT2Fodgq29
fDrltO4q1/1Nlv+YVbvRiX03P8PYdWB7OTsIm3Qq47kcmFt60cp2sEH6Y1vQrdccZPexszk8rc9m
ePC7sYEhS3I0QvDI0cLa9pf+LNodpwca3Kxnwa+T8+JTXlj4vyozNhMv8or5Lj+Gu7S87Ri78Agh
kRHdJ2hluFDLxf51uejeLs/rl5pBP3YmCdN5YU3O5dRYZdF51UdEW/ZuOvXQowrmG6d4jW64uDGN
udGbHCCe5gWZlftSZb0A2srQmV112WsLhzY5yTZy9vvgsFzgMgmWtLxb5XC591Nr1Xk7Hk+xaxhD
8JNvQvpLh7W/lqILTMZcHp1yX9oIYrYk93jGmi/H/YBpuOhkgVtPitNgu+2ECROMC7ZchWmO42c5
3/SW3xzKxUL+vyNxukbXsm3Vlf4LTxjHqqrW6wNMQBxXlzETXXcbd2U1W0Rfr8DffdRFtJGbh565
8DZwSlej9W7U2Q4cGoRCEdx8w0dvEqK/V/p/T+pig3VPQJnrxT4brxeviYv3WRYbKWaZzHev7zn7
X8dqN+54FFdWdX9rTk7b0ZKbwnSfljXq1GPet4nlPLlfGTRY/3oYLrD6/424j4mfZYK9NWT+DxhB
3jkl3ro45uNDHhf7cMNykLpaqFf8NCufvv60S/jvr4+7mGpppzxtF8YGkI/+EYICDvH98kiudlU/
z8q7sztZHaLzA6fpIS7BaoIKIK7RdUwEvSMTt1j5ydgGvc7g6yMzdb3/ukqQ5xgD34LHdbEfF667
zavEW45dsDko8/cH+qWQIWyDpXPHtUqu09M3SokLtKkdjB62bpjf2IZ/WSepO6nf2xtr7jvzyevQ
It5+2vB5vn/CvXWy3g7Ypr85y09nfY+SrW94ro/J2X9vsFmZbdf77oGoA3c8lrTzdlSsqtcljqpb
AgV2qXQ9OO5Dn/32vCxHZud05eQ35+58n77tl98F/SrD/TXojoG/HUGV63uXN+GqYFE5ZZtx5xAb
hz/c747zZ2k/fnPWn17bDx9zcW3XbveYnRNiLdZSoqkOWZqZumTMT4Qgh+XrsTpFBftaXsy//uRP
r/CHD76Y7n7FRVjNErRx2XyXDj072oCerV7t97wMO6dv5vCn9/KHT7u4uFuK7U5id5caTfs86blT
C0+I5aRwXsgfvz6zZin+6tLp0n5YOKosP1ZFtczGeYdKOr3gjZCo85DEYB/1U50Fs+8myyXFsr1f
PpyfJveHj7Q35tb1zBlegIQjefWwImf3j3B9qyQweovQQtNq7Q/B8oxQo9oGs1m8xhR0u8rCrXkO
dh786bMd1t4qnJE7VwuqM2gVlnm48WfB4UTBZ4f1Ktlw9mwnPhAE7Uyr3ynd5zpkQYvHujvwuqfQ
Sh9MEDeH9/p6UL+7gHr8wwkW69XGWC+Oq/F5H5e4Xi+80CzneWfAclAWy/HXn/btJdTs/fBxrp8d
zMMSb0V22+XxyTijMIaJsZykWez/ONvX7nez5tPl598reMlTthJ7c6yOVnq7ssNDcduF8F7FmEkn
5jfk0UtPtsu54l9Mz6zyj7OkW2Xjows0C43Ecov52b7qdmfx0qif3WwTlT0rzBfpj67VRrfb+mVZ
niMzqUabApV1uo+JMok+8NkcZwCIqVKbZMQaxR6dLGehV1rf7MeXDop/HfjlJLfNfXaoFyj2X9ZW
sJ0F7MrFn/wP4gAoLj3Q6yTOnldFVG+/+2gFIl/c0pfCOT+z95WxqdJxhaB/H1rJaOeSz50Htk2m
RZ3dWQz2pwmKvZWbfTP1/x+TUfZYbAcOtm//nYwWvq3HuoN369Z93aWAwIfpOp+uIaRtzWnlZ4GX
T7kaX98Cn89H14KWY/h2179Yn7vb0j92SuZj6Q02dbwtgsIZ7mnqtP0m2tR0+3to//2gi6X5sDY2
qVfv2IGsoLvEWgcDnmLggy3+f5wQXnk++jGmUsPq+XBLZ7PZcmsfesvxuhhYGQnZaA+KlUyN3eDr
D7rEXNp5+uGTLvfU7aHr7E8OfJX4nK9/FMsR4AzJJrd0UkwXs3FtY/Vy2g3sc2/yf0g7s924ka1L
PxEBzsMtyRyVKSllp2zlDaEqS5znmU/fH3W6+0h0Qon+GwUU7LJLQQYjduxYe6210+l3V2HXgV1J
LRnuWICzgu9b9UUHJTBCcTeCzmK4bHt0BOB+r+iAByV35cfvH/tqhEVNiDmPwhdXFyEvCnW91yMj
OpjZZvLsIHbEblVTf5ed0Vx/P9ZSCPufKTJFC7WwqJJtLcJ5VQigVaISH2Qw8MqVZNt7lkQbCgVU
IM1wi8IZGre9ldLL86r9a7H9d9wPtcinRdAItdQUYYGnHqy3rgrPSuk5hf9qKZIbtgezoVjQStum
3/Rds65T3dWoItTlRbfe2wH8XJO3A7WVlOugoaV7VanOk47M0DzG/duNSVpUpD8mSRal2UJTNUyA
sK/7vhziHn/hID0Ef0o/vSMny0OYv9YZf18tKVceN2JcPW+Mql7bkDJMewvfTv5ZzlEXCz6ZhJEc
pAmCcws+EaSrQrqXEvr9shbjDvhMip1coZ/skO/VFslgp95VCfI3TLgKcJIu0EAWB0ebe4TWP4fp
l6f9FsglhS6nIOqUaUjnY8uOKCuUSe5I4qvVUL/STmXUuxonrvpW13teuQebFJtLFGcrC884kbVR
QsTYt/rg5vlrn05vametfHw269Gu2ktc/aonb9UD8kXRfo7NUroX5XNZGnZBe4gQB+DskuWvalO4
bMi1UIwbtT52arXR25NqnSNKT1zzrG7aFgp4HEe+9AJSOY8chjg6RGgD5fOUQ1SoNho4h2Gl1F7Y
ruxPcFi7bzYiSGWW7Eezcbm4TvO27jcGpZ+6AHpr2p/AfauBNCoCxRHQV5cGPyM37LCCPZimjll7
bLxio6bgxcKAmY5J/JCdqTNcv75LIsUujcaWM4EGBweru5iFaZt8IyuxHEWoAZjorzfYffUwJ/ER
5hxSXDsRe61UqMtPxbHQ5V2cnhTpZKLR1oR7vv0mxDFigv1Q9hSyi19B1u6SsFtLxsMgmN2N1XYV
Afi82BZnm9IEkq4oJObkdQVVHKOj5iVmqx4QSGUmRarlZunInnAXYtctmeZm0PeBGNtMp1Y0j3Io
AJxRxKzAy26aR1+7HsmQPbGAh6wnaovHs8xBr4Uhyw9qJztd67TmalIgqpi045GDtdzQ/yQZ12Z0
Hzf7kFwgMTqnky5DkmzDcKWAyqVxv4p0YncIf76UbiQHVzN/3KRFXI4hhVkfyqZPEU2Ks6yNGyKa
kTIO+bwwYClQQAlPLxY0oUpON5PPoQfVu33zqdPquJGkPXrQhB4rhjoDsP6KJa/NKC2VWyHsXrVs
3MUie9PfEGw8Q3JKeaviuVlOzwU979TpTyDrM6Yo++m2SpVtNGIqOQgcGuPuRkS6dlVEJkkMFkV0
dB9kjk+v2KpdbUw9yAh1Crv2foTeD4lWyj3923d4SvPOUXKszB+Rcmqne4/mDxBUAWsmp0r2oI7f
P86SAfgRlj8/zmJN6GlXFGLURwd90t2+Ge3IOstjvJ6RqTk9YwOTjPr3vlmt+2Hf+br91MXR3Zha
q1p7U6fK9kzFbkUKjP5Zn6bdUN661l+L4TpaKV23wGv+WrdpWyRSpFLt71GS+0/ldEloCxHQwQYg
oRZpxXPECcLlM9tge5y2qnr22FQjdYDvpwuN1pUzF+NXKlGo9iWaY3w9xkQtEZto1KuHdi+s27nO
2ofOLB5K8PkQcJnI3P44q3WoOq4aFBatW7oGvVu9HR6lztwdMYJWNqu+pLv0CGPRieAtonehEonA
ZEXcQ5yS2RK/8x6jh+DHdKfxt2eBYbPNnWD9rwJXBj7BZoCg2eFIP2uHwdkpZnKWI6CxnNadvR5G
F7ukO81pf2evHw2Y1nOnpfEuufgPySnZ60/B3oLc2dsZrKT+l/dk0non/pU5vvunsn/Mfx6gm+g2
5rZx3n2nx6BAtt9l+wVpIC7nuIcdOrf9EWBCkLveKqdXFjLBE9IFqrCQIVbRJnTnmmZwlHbKTyj3
yOu//yTXUvvPH0T++kEGY5I9f5TSgyqfgJIBuqrp4gluN9zAdz9uJst0C9t9OjOYcPs1aX6STzt3
UIva6Es1OkjGmTJqh0BleIvbU0JVxBAeWXeCvw+C8EZQlD80gX8N/OGxQrjQlaXktE7bqpg6BbRc
3KQZ2XZ6b/gXi1qSJeJmSsE+yY6N+BaQT9TZfjD2qnkoCjy0Bv1uzO69ZG8Y429BFml9g+wEEqtU
rYYWvzkT+UQH50bofqjqSxJwQPV3lDfKEKz2Z0snV4ndZKvlXZ1s2/HYhK8TpPnR1qKVrx+l3qEc
NEB4on1ktJ6ofeOSFT9FSbcvVFRyFQs7K+5rDZWLhPzBE1dt3rkyR4mW9y+6Sek220ecNV6nb/zw
RNIStsKDlFMNqk9yuY1lf6VZ6vx+81GaJKdJFYGAVrSFEeRDIMBYsP1y1XtuJ9kW7DfaK+p3irkF
aKzHExWzkOetckpudmc4Y5i4CiVWxOS0cRjWQrth2XAFJU1OG5gX4UqH9VLEBVLZsxbtuVXVaMir
fRmsuM5F6lkY3+ZlhgyNHgCwCkCiZEgzLpcLFc/phDYZpjNGpmPqilsVbykmC9FhSO9p3kFPolP1
7OtPlRI6kIpSiS6i+lMCFhxb56Hce6K1SsrEUbJ3K95KuMVF+7pcVW96dpLq5wYPefGQyo5kPKaI
20tvk/WO6c1/DQgwnQuM451CG4Kh4LyEElXvBEO1A4GSfyWvJstbQXbp6hg+U+WohC3/zhMwySmd
0NpkkCB5keEupitUsjIRG0Vr3b8YBrs/vWjauJKDp3HAqygpSCD+qJq38mrfKXp3qBp7UDO3kkU6
lpmuUI5uLcQ7U4330SrhDjwnrisRilh68jBoSNpoLjR53pMyHHh7r8FLhP9WdNIpTdFKpaNjyu+N
+tIDqoJb2wR2iXkfVGkrAwg2tfZo9afvA8pVhGL2M4JR+bHdFiE+imqdiNJg+9F88KmS+1R/7Jgr
7+jLj715apv374e8FsNwkCUpMKiHGUuqXZL7kq9nMfRNStDQMvsjLxlIu2y8FcOuXRk/j7R4N0Mp
xrrQgFYZSacC0G8ixFZJvUnry3xPxLGMfohskSrbCxpEu764Ec4+mvMso5lFhZlEWMG9SVzclr2J
Fx3MYvx5B78LxyYNWQf9V9YPO/h1m7dw89jYK1tyXkV3v7I2L/jawFS/8RRX7+yW9NG+hFQTqPJr
MC8meRArU4gfWu+xVJCJSIItA7xZlIA0Cv5V4uieuQoCyRnrH6l0K6eZf/5fs0DnFJM2Rqb5H534
p8Mkbaw2C8cMgip+GWzahvu46rdrWR+cObJzF4NlGMJdCAqqGFXxXCq3nuHaldwCScfDC5wEcOzr
HAjABlNWxuijSC3ajZjudelOyXa1edak3VSea3Xz/7rQZYAQEBn8unRF0hYjhp4vZZPKSTZVq5SF
XjhkcLL6Rvz+fqC/U8avAy0WmWIEXpkrUXTwzu29+Rj+HI7fD3BlGTMCKj9yAZmPqMxP8PkDwmWo
TUPAobdR3Nr8YdHkUnuQvcCVyn+CKYUUOwL//RFCyRYyOJ+y3akPkuDGJsmfl9noKh2lvk9bJx/+
FKrvkLsK1dnXK661h14XuYBjPwSrIfcLYFmYM1N44zai/bUK55fAzIN/6/CUFslTF2okzRaVSU5B
I9977eZ22jT/jK8rnTFYZLQc0/j44pxRf56oQB1jq6YfGF4B/3bKYUy2MGk5NhQnsBw1oKkmvU6+
/zrS1Rf776AfMf7ToI3my0MmlOmhLCD//DBwaaxOdXE3otntV7LqirB9BPniy8+queNWKIT1jVh7
7RHoMCXO9njWjEF+fe8uyjOx9blZmcJj4kFJOafljSH+RjlB1D4NMT/Cp7esjULVm4apLZrfmHoI
yraOL7DMNGvlNesbU3rtO0oaai2UfiILZsHZ6H0VlkrNLUwxd4QKo9kXJFvZXD6Q+5nhY5qwkPs9
DUm/H/lKjYfX1EFXZ6s0S1sej6PkQ/wbOTHqPR6Yq6PoHLkM7X4+mbu3t/HFPqzwndzuIT1vtqfn
7we/clB8HXxxYmbYF44TKQy2XeCmK6HbqcbvXjkqMMHwq6+hCyUXqHZ01vx+5KuvDXGQ00nC55Aw
8/XrFk2hmkNKmcYTHlPyYf3Ua5oTZGe4SquZAWbqO9F4DYd4WymDbckBxVJAJo1+yoq8KpAlURqQ
hrMUp6uQdI30K6m5gXlcE+cfUe4h92S4Yn//4EuLIDAF+p98evDF2RqpcpMMgq/MV7I4/E296UHI
0cRZ6Z2Q4oY6Z9qauB3lN69CAS+QFHuKLSfVUwDpWkwxsIyH5yhWXWq0N57t2iqeDzsSD7w9WciL
STX8ZvToVXsI8zsJTSgX1sKloU5Z7QbTgfNccf5Svi9uDXwtHHweeHH0Ja3XWPXA7VEFaZ+Mad1V
sN5XvR+6SVqugWCpFygzdEoWPEAyM7iMCBn3D9Kw/8kkIOi3DOi0mrgUDHlSH46SIIawc44KvU3y
jcHL8wjQJCqs9zmRyf+49RSW5X4/9jy/y9MAt0q8suhgptBH6+v8T1bW6yC2H6Vvbn6hBZKA9Svg
//fjXD0BPg+0OHYycaimMoULIsfwqWo4gmFld7HvqOGb2fiPgxLvReMQpBXwmuG0WUlb8AoAKdkq
5eX7h7kWp5W5LxBSe9oCaYs43QWSGLPLw4PuFY4BpRW4d46WMa9taC/wMr8f70pxmVZ5nOlkWSR3
MJ2+znIY+o2Zpko0IwZVQNDap9y0Z2JtxIHI5RX+Rqe/zBjvhHInNXJYKjfuUfOXXH5pdU4rKPOq
mryM2oOm5l4PWHYAI6O3qZCexO4IG9mCcPb9614diXNJZKh5oMWe1jpVmWJxpnVUq7HFLiE9hfE/
cn0aeLfvh7qCxTCzn8ZarN+oS9VStPLxZ+U+/8ZywHlWHu5+44Lx8BCudrvdRrr/t/0Xa77NL221
cV73262/1l5O2++f40qpgefQqP1Cqaaf69JoQtXyzi9VnuPZdS+7de7Yb4Zjr1aO8/7nz60y2tWj
SDVnv1IaXBlg11/Xky+NsaD383pqXwFpskFf69pLJFbOfA6FBbapvukaKfwSCVo3TkyBCU1oL5og
RRgZyyF4LVQTq/3B2bESETaJMsKixLfnS49Yv2Y90M9AU/Mb5/cVwJaJ+vTo84HwKUcSDF9vvT6M
DjXWkdamKnNkL6mj0HBKDNEjmeFxrsrBnLQTRGYJgTAZzVXKKq0zOmTFzzUBOBnQCLwogG8JSIxJ
aSeyHH/A63giWMtbDeqRmTs6sseBOGOO/C+rZhh2VOdEXj5GPWiUdqS96NnREgbUTiA07aqXNlXy
1Pr0b52LFUJtN15J2eFdr9FewXAfjkKhrQXN4Tci5b8O1hKIn3qLvXoF3fw6T4tDWxJbM1FNOT5M
2D4FgIj+mubPwEIryGViKqwm4zE0zLUovn6/lK+mC5+/0CJR1scO2vrQsbioedI/IJdh8dP2OUN3
XJ9zfx+m1KQr4SEW3uDM2BM1be6ngK0+oR22pjHUsBpvRZWbM7IIK0OadqMcw+XQxrWkvYrhUZje
hw65mFPLlj1Zv3Vjr9+6Il87ID/PxiLAdIlYlRqEu5m5OWJvgNtZdSzizfeTrv0NBH393MsLcoOM
RlNmGiyL+dhO0imwZIiLujv5dPfG5RfO5jrMESJ1/lGbsg2E8SisV1l1aprMAScH/aVn59DukD2E
/b5T6Y9La9ZkOtaAGV13Jt7rNWmybtKy8NgY06FvR2ciQstB5M47QAhOsnZEb5KxJUYZ6C9Ntr3q
xFL0mIj1oSpVVxfoXDG1u76m36dfOibKv1ilAWtIOYE6YHbjNLn+3S1iPKYmdMlewiKDnGRV0w/h
oTIhitP6RzhTf7Ip3wMCkuyL9UmlsHsbeJxD0fLE1AwaTnNLNnVzyVJqqkoYhCyOD51w8uVTiaXl
cBqMt7I/khuWHcJBMhS5Hmz95va/NjYG4/pMjuI4WcIZ46AptWUJ0SGrV0iJZjYagAAKoRn4jEB9
zTVUI9JiAUXj92vxWnakM6ZhzYCc+vE9PkXo0UuqbqrhKjNARnIE9gkIGSQbZBs3WfrXcgWOMC6x
pjWDHotUzAo6uRzn7uRz5Y5+cvUJBIqzyM7iGxn/1ZGAOzA20RWyvnnGP73WgNTCymo5O4zyvoyf
B1w3ENiQ76rKjc2s/A0mzl9OgnoAak1qvXgpQeono660jwLRyBkVx3upvDRx5EwQ6tLJcLwSVZB/
0n0ObgWlVD7z7DDUkc5MtTbXy6klZCbl52AFOiMpL3GHupFLY0P3jn4SHP7ezE4YkP5oxOlZNkDJ
AQ7K94vh6n3787ssom7j64UeKgMINUUbt4Q4QTe6irPWSdH0ZZthpNGzQ+u478dVrwj1vk7i/D0/
fS+5hR4qm218MCsDAZT+lHF0d9o6VNBokaiT+hgdmuRSEKmoZKTRlZtWYLNBZ7cnXXir16YQcak8
l+2lp7lUiUsAwTWL58WVbCv9lAfjxoutbZHTj2B6mxJqP/6viPO8MBCrM2akY+3niY/zM6QR6Up0
DrCTMLdSdlLux5EqjDSuBNVcq/5zVPlrPX018BkRzaOXv8IlltGBU+DjgpHWpiOgXaMcqmqXId9Y
afNIEiZDfQXwkqMZvVBOSpxu0BBQ53lnbbnUAYTsogTJQUcWx619UDSXAjvlKEnU3bjdJPworvJO
g+mFSuUPBaWquXLyHHXJvkcb3bHmSjM4KvjKJOg5epw9MvExSGrHFy8ihSaxN91sMty5mFmM3IGa
fY7TETwhrXNGaS0rbq6lrqe8aXhPYsaCsV1GWUTfaNoTlxnqTXWyQso4Ah9ULg4BUW8PupvidYnd
Bi+jPeWkYmaLtak27jrAV+xuSFGFDB9Iw7xLtfpeE6BeJDRvFC460nsKf10GOSe4TyINOfvvKoZc
pGJpB20xLe2pR5QiPoXpBNAmb7oGo4/+VVNCe8oetMhY5xnalVh3TROVjf4Y4ZMhRY4MfTge0ZgF
cILIm0cPiwnTcvtQ2UWSLVaprUEHa6WLV1/CDByHtWbKlwnOkOHt4IUzJ1muPQ9V5oRytxZmwQi7
AF0VjQmon6LX48IeB4OTCaTZfk7l7jDlyNOxIICm6YX7rB7oK/Wfi56iwOTYtgZ6b17Oy+TLzKgK
BMqL4ERlejateCfEkmPAvrf6MzCKPR/jlLgDo7chfWSmdIHskWa/p37rT3eZd9/3Phyvo1kdq/y9
LY9l3NrR6LtBIT+lEI11PA5yASxDe9QHww0aE7LJZsIKX4ogninnWeQposxDz2vgYxDpbwbFaLlX
7RSK2RS+qPlTG73l9UVralultZX8HIqam9NTuHopgiPsmIpQxWrp+oukHblvlvrPWnQMClyaTt5A
IzEL1ydPn7t2iMz1cQwuRfAuooAty456zyXrzwIZCGYZ6yGSnMqjf4jYO/XwnOj00IKsahkjgn4q
58NFRZQ7/9JKOwLBqbcg08HjCzFiVeCb4oNvyRcCpCedoVIHueDCa0Yo6WfnyCeoQW2atajzTKYn
bXxJ/fvKp/JDafZVTcT1KJcwCrp5A0vJakyOefredTFkN/MukCUXitxa79A49FwL1P4ugX7Ye6zH
mX0WvLPVpShwEAOnPe6WZx+TV1x/MF6AjjuO+BI09/NNJKi8u8ljt1nFz3lxQiBtRXGdGUdBOKts
DBHaWmPBD1NyB+FcQdcDLaVIxQeTcFpDuCsO5zqDddLnqxaHGUStjfUUmhkUvzu6eiBKyXN3wL7B
gnN6kJNLzb1QrrCQKHrbMHE85IfpcbXvJjfTKoBKdR1AESA9nHHLngtWzOUwN99kcydl/V2nTOy6
t7w/BfWRaxg4HyRHcktz3M5LNuaP87tUjo5qm21MlZ2SH7W02/sd9n7s4JCbwzDCAQiQ6mHwgCRN
O88oqsIEWxgo5AmuKrAF/XVo1juDQygec2fM34Ryhr6T8Bn5Us4JIUluhBW57MHJaSw3yWiVqp0H
lcZE2uAmU7jlQyAjsLLwANSXWKyunjy33xbdKjAODUZiKnWe4DmuUQCI+5oUqBalHcV1NEXoZWFN
TsPBhCGvIFNvPTGwAXHCenCrWj6KdEcwtcLBkCeA56AQ9pqh3FGxjGgoiKbXzKvHUK5/TjRX+f7M
/EgKlwmrrpoSarq5qGcujky4srU1tNyQPL6hhvUjBALcQVr5wTAQ0mhHMpASOBEjhH6FKqfKj5gV
rfLgLdAfkkRxW+/SAiBwWuVRcKd7xwjPSPmfjh/XEwTPjRBQ9dpAgRMbpxZcozjrNFaPbrDF5/zo
r/cgJYTaI+pk/ov3aGNJ7foZn5MHONQbEvybBUnpao6ma0gAdVGWzeWtoqr6oEcnhkG5ekop9hWv
Ouraqa4+xNw+5wcClAyDnLF2SpxNZmH2959rBv3+ekvYnypeUTr1uEWW2HSeLKV1zuEUVPPVki8R
5ftKI0QKj156Sm4hgFcTexBmU9FUvM7VRcUoy8t+FOcaNxuG1ITUgiRS1HfBcATG+B+83KexFghV
0WTA3WiKIfxTa903aPCn4Q1ONZE5BtO5XT2/umg+jbjI75URpbtkFelhPJEBNsGqBbwp7AxOD+r1
wCmeg9om14K1DKla6v8nX9OkXZKhqhpGe4sLfIGBRFL6cEYA3TgkSnww74p4Z71xkelu1qKurl7G
suiHJs9lg6/JcRCVVqMWwPY+wQnjE27r416iY1TlZLN30V5Lfxfjw1Teez8qyVEKpM+rEO2j/ujT
UGln6T/Up9xob0zC9dvCp+daoFaBL8dIHChKVjgBEMxbkLKKAkrbithr0PMlPkfTSQcySHMIFtoN
YF+el9VyTxmoiOkAbc02louvUFa0kOsG9pSECgYG+taSslWNqVQSKChuQQOV45yfz6CI9xZx9TK1
d1hAx1rFFpo/r6ojx7UWZVt0bKseS7Hv98XVUgARGpILTTtkSBdfv5xSmAJVeWYIOhcbo090u0rP
Vvuuz7c+4yQ0dOeTjjPvqqZcOHG/y7AYufEU1+aJngdU3EAXLDpJfX0KUcHWoZGl5JBKe4bPg3cJ
BpKxBd2bsGhr/1G0n1Z8y8TsWsT7POqiDCLGzRgOovjx7gAqCbyaur3koKwWnE0g1hSF8I03vTom
1S245hQZzaUyq5syWWqbudYjn3L6KxePUQ19Q7ZT5QhFUdmWYWaL/obuXRkkL2EVlJtCfBj9w21M
9+qzqKJGnxLdoPa0uEvXk1BEpVR9zLqO+YspJDCbcOW2dn14UnraE2kPqrkaMxGxvcX5PDktt7jG
AYG0R8xdFKVfYWjx/Rxdwx4xwqFuAdqDGnyxaeWc5dDiOXHwSXX9KXEzQbnxGa7w2mGW4f8JSRsg
jY4tXxdcVTWalMgarq/bSnrH4MZotlLNW6J3pG9Fpp817VJh2DZkW1l9RA2P0CdXMRQqbY6osts3
1u+KNJ3U7fu3v8Iv5NEoiUEiN0meli5GrRX5qZl4yUM47XBrcPrWdMVpP9JH00MvInlr0v0c/vr3
416dErYe86FBwOLc+DolqWXWFRMFfxlWqY61is/1QO3Z83zocdK3Qaw4OcWOGv2/5ut7YheszKlf
xeVEWo3sZr6KnlrxbaYGWiidmnI43XjKa5EC4Qc+AXSuwVh6ESl6MclH0Qunn8+/j8f1eocxhE2X
TQcnXke3z3TsS/+hF8r6+2HnDG8ZxyEomaKmUEH8i9YPF7kTRg34s7OKDYWrVH4HA9PpBX3r819J
G1C+ggiSbDLby1zTLJXIH8SUE6M+QbeEs3tTfX2lhABwrcjkejJo4Meh9QnJKhJFKZqS1KCxdvAI
M20TyUetOH8/ZVdf5NMo8tflZJDpa4XIKJ1whGQ9+aepuxEori1ZUCVAeBIdAPllBmkFsSn2Msyf
Z/342708rB98e7MbHx/taf8yuqvtafrx/VtdCZm4dFHihGevUktebJIprXw1NWHEyfKpMjbDnxlQ
KB5frBDvpBuR4Op3+jTWIkb1cuQ1YtZjXW8dKbmBtJMfw2P//3ujxSFQSX0eYHYUzFn4LEoD5wKO
ZrAprHBFPFN5/X7AeYcu9tKXKVzcpkYUl8j9/OQhM3Y5Q8jHMb7r5J1V/RuHL9+PdWXffhlrES0E
axwL3+zw2gteBXxOAPNHdA2Yvd3E86+tDK6Is5+0Dp1v2QZDCgUPHXaJComOhMWDJwFvUCEB7BSn
de/fJbcKCNdSN2k26+HopihEbFrssDZVTPwNooMoHmHcyQJZLLA7UcP0LhOozH9UJ9VUzMWoLs1c
UITv5/f6M1AHkzREtDB2F6sHgXFfiF6cPMj6HYKKafzhi5s6epSHYyXcqaHb9LKD9EWiBhsLoVPd
uptf2yQS7Emu5wbjq/N58SmYmWok6FoJhuiNdBPewF0h0pjWz+/f8xrDgSsxyh4UrcjM9MWincJw
aCkBxAeI3/20z8xq40kFjmWKC9nPU1aYvYk4J+u7tisBqX5mVAYJ3pnwniNxSFxPxEbMriJXlu6j
U6o2IPy/p6CxrfA5qG7E3mvLXobuInNacfdYRvhAnkScsor8MJmvcvYODtZm9BvCzhFfoe9nRrq2
nYmDBiKbOZFazswQRplvlKxCof9VGcCI9Bs3z3l4HMx1ouzM4FkDtVSNc4pITVhV0qmVHr38IR7W
5a3i+PX3/u+zLLZ734hWqEucOXpsY2ZCoYMbTBccqRTeeOs5B10Gsc9vPUeDT8su1c0sp8qTzGZe
pQRv6SxrlIK757TzyIo3iuE2dEvFPQYzIQNzue/HX3Z6nDmUMGG4vLAcZ3r5YvwE0ybBENPkYA40
spRPKnAoBogzrtEUk9sJL35xMqgcaRmwPJKsHC41LoeZ+TbSOC9uVm0TrP1I36OF0/jD/81b8TgB
2qj6CTGsHM+FNSOZMMNvpN/XcoNPT788t716KEfBYNNqhm9blFPG+FUA2Pp+kq6vzP87R8vQUCqj
Po2Flx5Es7BZC+ZsHhnMhG6Kxyrui98Pd33x/Xe4RcIzCqFVeMSjh6g44YMNizX23mXrn6p9+H4g
+VrM+zx98+L8tPimbtAHvavDw1T+NODA+sODpT0F5clAa6ZiOlzdBwY402wwfYcQN6t+8aFN2o5I
j0F5UK1tGr5mGJ3UqQn6rtgmViTYFMu39LBXv8BsO69AtaScvjihVKnQstKIsgNbZD6aDNRmUEE0
+s+Oe0E3buC012ORQoJucLMGVVxEaWtQxyxA13GoS8M2MDegpjXf6iXqCRiKZ43+C3xeNs7dDMZZ
90BWNiuCQmJSiK8pJTKcH7//WFenAIqjqVB+x25tcT75glHFpBzJoar31Ck5n+I0tVFSQJ/V0tfv
B9OuhiVDBEWBvAtevQgL2gg9yGxIT2v65FHgHdWT1lFt7VgMdGmy3KFF9SvK2GNToE4LnKfXvogN
sfFUgjCPFBv90Q10emqJ1l1ZREjKHyhsqploexhyC41AQfHBE7nrDVi2ptig/pkp5KXhGGwvgkmv
raoO3ad4yrX+1QhpjlB0dmIpDykdbxna0Cm19hTKkeez4upJ++AAalG8H5uffXUrDFy7UM8Nt/7P
pCz1saKvxhRNmvBg0rxuOJOmYPRIltRTYYKjUI2nm7e4a/TiL2MuPnsRoe/0/IDLdMPEGOsR0Z4J
WwDDpA65ftOqmzoUt7gbDuKIu9ib3NGSbCb9DcmNBP8agQ4NEiCeOC9ASL9fw0WkYpIxzdEW6Sv2
Evjkt9a9kT+Q6UemrZSo9gusBvapj8nItqPwC+4SwKkQXVh+SXcjTl6fm0/PswiUVag2XKcRX4Fs
+jizGpiBqOIFunelH9XyQomdgjVCWJNS8ETnrfR0sx5wrd7CpODEhPUyYNzHTvoUQ8Mpxa8nDtMH
X/k56BtJvC+bf0QHU4vhmQeQ8MHPxtcs+JHcuhhfI5DBHRPpIIJcXDM/otinoS2L7BGVGylrD3oS
7uFvERRb6T3HljA5y53u9FS+b9O+5w/9V9LyaeBFdBAFc0ZOKIKkRuoM8ChTU8KkHjIe5U6lN2xP
F+aSvlWhpb6VKF4LhMC7+HIbCrf1pTy+SbrcD5spPOAgQRU/jlEVWC7kxTTxHQP6+feh8Npp/Hm4
+XE+TbIQCYlKN2wWWbuPcKoZg81czf5+EA6yK1OqSCqGOHQ+VLEt+zpMLVitF+ms5UQxjtPwYxTx
kOv+DRGtmEW//5BVW7hmSM8F108IG94UH1P/aaSyX6V41lPH55fc4OL2HSq+KtBPtZD3mkSxXr/4
lvAQasNHKSDzn+rBdC2f74QxT6vSKrXZm1C02o2QYLcRiZCYdVcTaCVgulHmTM2qLtdKuTKDbRfO
e0wvn+Fnp8NWru7rep2Kx6jFz3/dhE+/sSQzt3531wcbIdh5vb8aqt9iChrdTbvYh/RjwmiRbBX6
UEILAOGHr0h4d6FWb23Lz7YYhFLaWBe/E8sGvZ/MlefZfbcpzOTO737k/bNu3ltStC7RtudTcE81
W4x/troJkWrEa7SyC9oe9tg5mnJv583LTHEQUYEWKhQVjAmxe8S9eZrKtYWHfAtvoappDqEHr/LQ
2uFIEyfce3pZ31n4eQ3eOcyg/A/+Lo5PcJrKPNyP1Z6mj7FAB5p1Y9SnVNOhj6puBQUr1ukYIf9R
OTgRojodaLcugYPcTxIKIOXM+aEota2I0ZOR1k4z/kikS+X/FjQ3wwfa6n4lGhR3jnk1+D34mqMn
9xptLCtw4z59DHHD72Tct19a706rfg/WLul+ROofj54OwiNgdFO9BME/VXcsIZakwWrsns1esNWh
cAkIY2PYuf+zhChuNKbd1o8eju65tDVpVBRvej61DGTv/9HGjLTn3VcfYJQkUFdS+Lq99iOMog11
QVCdEEcWdT8zywK2fm7Qy6NRTmW6VsRDJJ6Kgf7OFvSVJHRgFsK5vpSGsOq706w4HokhNuy1MrFo
Gj6Vq2j8kdIFBuqq65MIhL4JY0TEYAyPFbN+Bv0bhYsR42E0PUGvtHtDhHFYP8bBz2Q+Z9RXFbOF
eDyU9G2jB4dODwd/pbykMk5DlS3Ul1aCjb/mUqJqR1p3CNFqkCFq7ak96Mdc+UmbDazXw2pjZCyR
TfZHkGeN9P/i7Lx2G9eydf1EBJjDLUlFW5ZlW043hJyYc+bTn4+1z0ZXqQUL2OjG6tVVrqJITc45
xj/+gIwgI3fXkF3/RrBWaJnycSFJtwH/nm+acI7ViA6+DrenuvMKZD5iezOFeGDAZC/R3GbKtKry
9r7T36HYIhjdCLAlI4I2cR2YsR200HDrdKg+1rSTtIOekH1VbPv8BGKnaqbTpByyGChxpFpWB6Xp
XdZ0ZzCVld/4jm/+wIrZl1K0EDxxhfEPSAn2F+K2quqbSsCWrWEGR7VkFHOGS+0WcLhS3LJSiEa9
Vx5qM1q3Q4mfxHPMdeAZllDdC8S0PV+qDxcvru1eHd8t65GrNdXgzl+5UsE85FbaCH51/8GELyJ9
BapLHbyqCqEqsExC6bmD4eSTUhOn5ioguUcyC8drsQxpIpc6284sbZmFr1UdAnY4PvHxnltEnC3u
8DCmjhTbBbwc360LxsJf+vgFy4dvsa6WWeDWW4YpMnGL2mKoT12/GeddAxqKKt/TP0c8D0Cs7mY2
wIIdqeF+3RUri36GEtW7iYPvrhafwjJ5YSaAVppjBEYk8echJBdDaPYm9Ep4grohOJoazTSYVWAR
CKj3eDc0bqVZn4kI1cLbNsIaBuysN0nj8V4p800UscXlTljw5UPWqZN+QaGoxgcjYKGZJgzEaYFi
Uu59VxCYZ5fRpq+WUYVgWXuH+bKssBGZpyICJLNE9GcWI8MLJjdbvbgZBl5i8obwdSIVCkzEW0j6
hvmaVW942+Duhf4S/3yWbIpvkTeugZXCaBM2t+a4V98TzSmtZVltzSJzKkK0ihsoTKoKrnkzSNiJ
vxVoQl6KuzZw5bBYc/xlfbOsrG1eNc74glELMy6gyl6KtwrU8UgIV78fjhf85GUgKJjUrFcNa+uz
biyT08rTZhNKoYON1ii30Accufzou9NMMGZb6AKoTgYZNunPpLx7bfqcxseSxz7bM/3+aS6WHzJi
xtm6g1n8WRGc+3rfMHGJbiFTNtju0QdSdM0rBP5VJlzVF1673nmPnod5Ved6eOtlzyNO2majHQT/
JOfPyFVmz8U2pNifiPr0T5Mp3Az+YTRit2vzuSeBbsOb8vsTuFgRMTRTVLzhLHRh/5Yqal40qtbR
BlAvcH06UbOZ0Z+rc4v5LzovM5Fu/u+FzpV9rVZhyQU3cp8nblc+wc4GCi4Sd5jWYscLegUOufSk
uSMZt3aVqcw5DB5o+qhAL0QRA9SOzLzmSEavu2Ng+38aljBtMvBzgLmBf+i/z7DGiiUrGhz8aI3t
EQosREesA/voaED1nmH237+zi70bo2CR10hD6n2Or+uj6GM1FqT7bBDYSTj3YtPOIvSx+govJE56
u5Ielnr7wczQ5gHZoBtNQWgW+Tc5NrYIw8fhmmP0par370919mabzRT5iuZBiEuwCPzRyRIBZQFi
Y1ExOeIjcKDE2m0gvl9nys0jtvPlxXgFfBvtzZwM++93MKl9HfWNlOxjyKd9StVaJsiUgSxqMjWz
YxE/ee1GHyN8iIZdgAFgLwbLqw/h0uuEEIumepZtY0b478fI/TyCgQ/U0tWuR+wnqggIpv0+0NdX
1sDcD//XDf91pbMb1uu+ZVwLqq1giNms9KAnnwEXms1kuUG0Fq0Tq31KFldVP5dukZYHqREkPRU3
wn9vMdLCohqlPNrH0daw9nD0Iu19rhy04JphsXxpSf19rfkt/6tfaz2pjqccupzWKHCeX+KGUJT4
eUw2w/hjUallFNgiWnR7LFE59Pe69EY2nArglO4o6pWMnJCotof6uy2Zzx9//xIuPgpgdvbN+R/6
GVexpV0VgiLJb5O8t8PpAIPcYOQ70sBc61wvbZ8zov+/lzo7qSrTKquwM5PbmESi+b3ipcrwfVTG
OQ7qAGN8IAzl99u7RFQjh/c/Fz3DZNqu0boWZ9dbCg427BAb/a4iPAjKF2KDzHgX2p8kkGwvfeuV
aanx6snYm82M/ySfbKmrIVfvJOlFFYMVeUK/f7yLwC6OerAVJIkt/twwXhgJnilEPdoLheKkZmsn
+oNU7MLgEMCp9JD+CMTZRU9DuDdMRLhYRAzoUETPWIUdTWJjZ+EVYPfi1vz3Zzo/C3CI0htFgPOo
i2RKnkp5XDQ1stiMAy+pl7VPmABDV0HL1ogZ6tpckRCKayNhbqCwUTMuPN1f+FNx5dC4uICYD0CP
gXJIyfPvq4RiZsr0CKku3lFRdMKGu9F3uEUhzUBbQEv4+5dz6fydx4z/e7mzpeOZQxWWY17cTr3k
1ua91D9rNdrEAPB3d9Wi7OKLCG0FsyAoQHjV/ntzHX7nHbza/zHGEu8MLaHtgEpwd1Vqdvm+/nOl
s8coqs0k1hJdOdlrBunPw4GCEZM/eNiYvP3+DP+gX+d7vPbXbZ09RJO0Knn0WjwKGhjueKttsNkl
jRuSss7B3kTZhgQ2jJqb6Lv3CYoy9dk2vaZjuZrOcxGgZZKumrM7OobAZ3vxUFdCpcd1Mo9twgT8
FbK0xuwsvLuj30u1DWl+rU+MZa6tukC+hlfPD/a/nsVflz8rVLOij4WpR/BJp6i8eskj5IZEPQa6
hDP3ToGRVpLrml3Z4S9+3TjBkzCAcwLuL/8uLKHPafS9iGhGsu2oYRiQFGRxYgc1aVstDq9UrRdf
0v9c7tyBSq0DZeo0qvGo2UL5h4dF4WQMNEErphHeNcuPy5eDaQ/pCze3cxEtEEQ8FZEPG8tYYZAL
1s4Jxp7AMBSVyvX5x+Wn+Z/rna1nDLaazBxlJKecFNArlcZiBvLHNoGctLbAgRvDKxZW2ZBvbx0b
S8X/v12GQP54y8zy0bS7slFJgM2XlhYUnZl/S/X+Ryn7V5UhYIAkKwVLK5a77exfDASpCXPYiYiz
T7XwSvBPbxGR7pJG5lb28CMJGLC3k82yGLXRZarsZtiqFwnSUzb+dETYJH7TrQ1acyOHzbosFgnt
bUQaXVnu/VgHHDUQACmrGZ1FxSeTeDf06tLEHGKijMNX3qW8+0ioZ7zcX2Ym8c1RRMweOFmF6XMM
UqiiBE07a090kYzQMcgQUs2xdf2aoMRGRyuFLlDwcQeWM3fEZtNMH0M8hGbDQNkvDskw3nKzTcHv
Atl5yEdUgzwcN/JI6MUBdNYWIt7nZwxNWDC2UjxlD+lnG01zMAtquveoPVSasu1yyi38QoO+3Anl
rsEbmzxjnDBm5qyBEAvSRaUqCxAsg8p44MAzezSoPswI8N2JdSCbP1OnboSqoOOtkbICHhkEmqQD
47EJ0i/3QtRbPQvyhl0r8Awj0hIT4UZIIg7RNyE65Rlwixg7jfbQVQT++sNNwixDEYNNMTbKwgQO
i2PhZi5YDRJfhtrO1J2I+NAjXho0HlmhPMXrUUxcA59zrc3euyh9Lothn+2NINuEUrGWEsFhNDM7
FwR6fTcjfZ7Y7pIxXeh99pzNijSseoQ2fxIQLLEfW6yOmhziSn4w1GwjmetqvFHrYw+MNGjHtEHv
3Q1OMWL8StLoiAohQbfFV1gIx5R51zhgGoIxIQJ/stDKHHCaFEnraKLCm9SnOxVwnvGCKmI/6Sip
shwxAkQ905B87Bns1eJuwM0EzFVEKkm8cCl/+8MmiDD1gdbn74QgWWMYrtVfKX8lcMOQdC6WP5OI
shnsbDROQ/yjJZObD8o6FyK3z07ERDI/aa0JYawAkJQ7MWd+3p3+UIUTwtsgJ0rJhtTAHO2vxRpO
3qbgYQLOTykRI3SEsog6G+fWfPwO55mMeJAyqFHgkGOcrQMSmqsSDeH4oEQWEb6JmwN5t8oBywlV
S8nytKNsl5Ae6uXHREO8KKKcwZZqOjUN73LlFL2Fh9nB3FqpuA1LvO48Jp75UWgR8XnGTZyhUQ6f
55eXzQ+IFoKg4+OgGWBzNXz3LNVp2TL/a1RhmdFNc/GEgBDf7lvbMB6TvTaRnUEEzii6kyyvmN1x
9VHEFZM3awZlyzFb6PW2V2fgEY0098ejNZkppHJ2IxfeD40xQlfUx9OmaY54iLhJ+Frk4R/UOU+y
NXq3WVpfkG0QYH8DRpP06DoZ18+/5JO1IuqPTBdtQplnLHrW+GkSzifdzgJz9xkgMtRfeSB9lr/X
1Y+RpSeo6VM6rLSqv8OjGDTeRS8LYg0MV6bGi4x2sG6hS+QsbJVweiF5A7vmXDJEsP2pAw9OT1Lh
L9V857PPDESw90J5R0xgSXpWbFU2IvCoiBdefOSNaRW0yLzf8523VnUrVOiEeaJVvAnb7WBG2wzg
fRQCJ2oeRvmWLQEYRRAee8golZSvAn4iFp50pO4JctWZ4DSsGmtw+Z7ZYVC8N2is+Q5ZeJxqsyqF
YxNPYBmNO4skfqlI3i4fa8tA//o2aKato77BUItSMYyZsVSLVihcKR+WcVu4XlQRQ0OYelWuawbR
DETmzx41keMjvRcgjHBsZYh4sLoZ03c1EteCBpKtxLw5I85o7H5Ceh/0LH01KRE/PXjEDJTq+ywn
iXs818lI67TWTi3knHnrKj3pqkSBzKtXR3gs4glPfPf0PujJJlXxkhnfKw6NsEcyVi6EgfnVuKqR
3nvjtvOiNVZWRYULf6cxvPqe6H8tpb/F8z6xmiVlzp6jVzLfMbT0W410UYJcIqyR0cezWvXiENY7
tYjWKWqjjBx5eHpBvoE05fSx4gb8iqfi74G01GLuBRVslgBF0zHz/senhang/NiHCcbZYO6ryaNy
ZVSWHsPIWMxhxpIvo81/0lkdZrvT2mNvko49aOh+nXh65OQ3oKsJPkEChRO0x7BZofnBl7vECHD2
/VZU7Nni7ZTmti8G99QuuSDaURAtBQEDwBzRbWe5TV6tJ7I8pGNfec783qHZ3M6puF5o3HgYNWVa
jVMRwYIkAfR6itzmS0m/JsFam7L2YpZbHf18nyIstrKdkFlri7GFFQQ7czTWXtLtB465kjdhrHo6
zQiJcPDht6uIUWjVnETBBrNXinU33CNcLVD1S96piI95obt+RkLvG7Hf9aFuNom8CQiyjG31jcWr
iREp9Yz31O38chN94ZbjU57jwRjq+A8SWpswOkwj10vGdymo3EpBKavgrVl4+7E1HkUhX6cTbMfy
ri8bcqrZqeTdpL2J5dvUMNEEUm5BLTBZt9v46FVvGc7gDQ4JaoSpSqnh5k7KCtHJBJSuCYODIUJm
N1trkrx1052Uv2Uem0tjOqrMIlQle6zhmcWMvZ4xEWHE81HyVojeKjX2AudHmzDWGL8y9r7M6GxV
mJYj4nNLw9UnHpfxfaLj40QqjmdNkI0yJhSogKdiVcuhDePRhtiIySCDDbPgVAhw9IhXxSyOmyQ7
t4RbuLV9QIgB1QTIHHTn2ZIEG6IGdV/ktoW5KPyeSQvACfW7XsdbGDCMT14m7/BR5x2YSivTTCQL
oTbYXO9CeVpWXblVpn5Ty3g+RJpTS55jBYmbjp6t4qA+5GTUFI9Bw+docE9gzNYQ7hu3/f0gVw5q
B6d3WkY1kxMj6cpHhqyTtBR4c3xin0btgOpoIdjteDSUZKmP4Y1i4HFt3AjlkyevjO5+HKzbPECq
OSxNK5utwpaS9U1m5X0+KqTSpLakZ46n+uyda5OtMC/lpegRrs0jjjSNUBIgsVJbmTnviHEfpJje
i26GXljJtWWNubvkCw9TyPwSXLTKGAu3r1qSvBo5RklmjD1T8NxFwmqswqWo55tuytdGzexMStbj
aNjVgA1ZpS+08tAHGA4F4rqRcGjLq42BaWUWgXfMDvveS1dt1fourIN1EIEGUA92Vb5FJf6UxB/W
gCVIryysGbt7ELSPLNmP5TIvxF2trBqzWUTkR0uPYE+9eldjOqRAQg1CGcHkW6+9SMFeFh8HOL5+
io+9BiRIpO6cFUBbEet4oZXpIs2pcyXWnBk6WbfyJnKofYKwTZGcN28xZMyK6TNwL5l9H41+mY0y
X5uKceprYOGMod3R4PY8dRXmulo3jlwHx3jQ7MgTFkOPs8B+QKTNs9s0DEf9bCm0T3QvXia5Rh1u
K0F10LRbRHWrIlNbwrUo7MUb9Ji38/sVwdSom6MZryQzgBMWuY1+q/I/6fjV919m99qMqwT/jlJ+
EqS916yUNqT59fjZbC2KH530qrVro8UbhIFk1txLw6pnZQs0HZWETWm/5CzqfVt6rLexjR1C74Qv
w730mH9U39Yp+hkeUsy6nsRH+VF8FI4YUByGg/qYcWyFtjTaoWcPp+qk/LDFPU1H/aU5dKfpp78f
96xv40d6Np6rB+u5OwzH9p43pzs1D/5n/5i/9U/9U4qk7ms4qXNIjI3XCc5U/IS0kOEfnfy3/tH7
CF8JtfowX3KeANXcsX3Uvtv7/ml8ko7hq3Is36B5mB84Ax6b7/CNPftYfGff1bfwFmAI+N089E/h
W3Nqn7Tn+tF7id6zb1bmFNnlB/+oXqXH4Lv/kJkJ/QxP+TvsP8rIwDZeqtf6Q30AKrS+yg/sClG2
fcAEMfHm/rK+rMJW3qS3/iB9Bl+8mkf1KB/bg/gTLdQ1H3b4ruEvfkTfE94yn/3PgElDiKGCLXyO
P+PPlPMvw6f32p26EyMi6YcHxY3CInkZvs0XjiDjKXwpPseH5q149Z8bdp0cBrnNn/2EvYCZX465
xof+Yby1p+zL54t8F4/it/XS7YUPmc9TfJl8jehFMx5InHEfwhexRcM93/GepNkfwnkMPlrEHlxR
8M6fzvqccAAJ7fhEB6PN/0f96X+4GKP25MvgD1DssTt/xidsK4RX70dio5Cx3yVR3k6e1tVKXjvN
d4FxFBZZHzwtTuj0pSTHnotF996qPfGT/Lc+CaEdvXk/ZDknX9FbSFn0PM6/iSMJJ/xH8W48+5Yd
fk5Hj4eivxiR7R2Vz8YVboLV/B8m1q/Vqwbnp2LK0oeUe1hNaeadwDAxg1daGtpjrRzpWpnFjzJp
M/p73z6rukc6eXQ/t/glclaj5VhlkxabG9NrgWUX8cx5HzgVEWb4vLxZnW+t0FyoxgEzRkvT8CFu
jsroOcySoTAwS4uJxIrpmRlWpy8mzQh2MJN46NM3D2LGLOPumh+fOhp6aTEbG0WLuarGQZ0tu/zs
e3J6ONwyvaXg3xXSocBspaSUon4QYqgXPMi8JyiJXoSCPc3b9dy7EvPmE4NmJVvMYWZghLB510M5
JZX1QqCirPDnIdONyhHPeFhuZLF1JgVftqI2hxFKsRduEzTuqMzF0twJtGdEzDpedZib7748zKl+
OpEvZITQP3CDyK1FElKDqHDVhEkeYafAC+gMspyfLJ+pj6sUb5ipd2dWXZjda76ymHInYVAhkaGO
YH2It4zWZXObJF+61HFWRY5iEkRUtLNnTV8Qj0Q4MBSvNhhcYoRXdfee4UiE/cXEN2n032TPM87F
CisngJT60SzFh7itPsclFDlUqIoePiUKG1u0mHAeoLykPxQ99dHXqUr9w0wt1JP3ahDR35RLHjmz
FB+jlnnfR0zXml+SmW5zyERpWC60/KenKVPopEU7U7J1BqQf4iWYgE9knON1svM9z63GY6LwTqk4
tNA7mmm9iunGS2sHfUFhdBJwiJl5uqtK/VkMXuRoIw2PoD+BXagcYZRfItE4kFoF5XvWmM+N1zCu
YPh5sHFNbTm7bsx2w3xjnLa4DhOl52OFzeKAvCMq1ZX5j34FFzsbZpomGQJqVYF1jwustpD/M1Kc
EaXfYe6L4P1f8NvZJFMaFUEMWinai+M7XVzT3gfTnls2pcXvF2JydeWO5jv+C+nTxkDsI8XAw/qz
HVxApMCgDUMWJB0Eb8nxX8oHttSRGEd/AxN6BiHgGKxqlnVYf2ZPdfGcIoJOfRg/J6SK+jFTlll9
6tW1HDnQRoSlPK0nwKfkvdG+BUrWIX4jQgfYpsFAVna85q6m9IiCbJ1bL5KcOYreUSpZDtiozWOO
jN2spy7guImC7NZ+vLVwsezIQqAVCH082OVjF2BDsNaEfmlEBy1A3KcNG20AefRvze4ZAptjVvWy
lbaWkrua3CwmYIHKevfpmL3R2AKeDBomI5EMKBO7zexi1G9H7DhnkteomCs4nWKyyegrCkxwc38R
DGzQAvE2/LzQH4sID4AgfpVgMM6o0GwzCcToECaJ15l6P3UUjKATs+ZtDulh92BQWRYqxfqDHzAZ
I1yPkrgHx+sj9d2s+ic2LDbtuPBe52QmP/qEYbsxhGBXhsqrnNNCkR4bDguTtzVUjHUzUH4BWjaU
Q0MP+8l352QGn97ZXP2+eK69DPMq/nvpCKiT4h4hvKlDht2ioiTGHEu2369yeeTz18twNmUxBbOm
dcN5GBJFXD6XxuwqhRXkqlNXpodrE8JAXnY2LUxFifVku1DbE+FeGZzJ3z/LtZdl/v2/7tjrU98v
RWxKrIi8uXDRT0+4ZvVE+rKrgg/q8ZV51x9V4H/NeP5z8+cKMBl/6sxMiA3mMFHr2G1JGQvKuVe8
G6wnoa9tERRiajm3WkcM3gr1J4atNkffgK8Tvh1V0rKmoh66gk/8RZ4LuNxJQL62NHLlZv7hWiOO
nomZ9cMgqRBLTjZhD08S/g55FIZdiljPyMZqhq5mhKYJ6xvZp2Ut3LbM58MhhCA7r/80vJ9hac+s
lzO8l4MrCtUzgOEA7XfO5kI21Mdbr/GXk8oXWGJbxgmjaPVzuaTvBtIpnHpql79/bReHLGj459kr
E1jxbKHqGPUbvBswBbJFIcBB/gnqu/8ZIAmV+X/Zu/+62NlyzY1mTANdJ5BcnBPRsLsFQSX2c65I
fr+tP2SK/1ocjB5lZBmzevVseOTnk5CSq4PHZ/mshXRteFFaPRUc2JKYC7TfHbTn/KEQm227Y9dV
elpOw3CSkvaTOx/idoNY1W4JrGzCu/mXp/ADJcBEZO88nO7FDDRH+ArrZMUzmyrM9u9Tj/hVKsw1
zPqHGCaudmhd1aIMX/b5Mp9eRUSs3s+gv3PnWp074GITIWkoJnDtruKSrIjsLShhw3eEFnfguNLG
yMrHSJs2vz+ii/IVUqlwb4CHZcCD+veN1eui6JRShYgGHxgLFfyWVgyI573+DwVrxoHVbBa+hjkP
7Vrs90Xdty6RksGMzUDTcTaGD6FUSX1EwTCKGOedMH9mUMylmRF3MXSVZlfgK8r0DC9BRscW7Ozf
n8B8g+drRJfg4AHikVarnZ3vUYf8LxcpJeKpnT0LsMCTo3cgr6S7slddMpHCeBjjYzKiZYhnZ1VL
p2Qpr5+A4bO1Van3IM6Kxr1GR4T1OZazMyjK4aUD0qL5/f02L73if1/77DYrP430NKuYSotbeAEA
hpwOsEnGdtsXV6519UbPFlXXtX41pYhZiETCOFKEVoNqUkPEMVPKn0NvXzLgqIF5oCT8fp8XBfZ/
3+jZ9jIErSz27ewAhS24Yu7zbNp2iDC0tNyEinpjirjgnoQIO0RhRXURdDNfG/NI8FfflHnlrIXG
qx9UBXNZ0Nhq7+emHYXoaCQQWGhLRMAiBJbqa5/98ndkzIYg0G2Acv59F31ZCKSqMaJbC9egzsER
RBCke6wVZyyccfyVXf8irxoLZORrc7qDop6tiT6ux9DwLWb5uXbnHSJvj54qqF58eSnQ/psemoJV
XFmu2eYulBFCAvrkoGnClU3oz0v+X+8gxhMiLpa445wzMTNVrgy9AkSOp+Pobyza9xFK5rBO3Fev
OcXhGmVIHd4F0pZxa618+/LtMLXA6AuBEi5R7n5fRJfKGB0bGAUDDljOfx7cX2UMQ4E6nCaMozBM
KWiZKLFNYW4i2aGl8CANV3aGy9eDhIQzNIrjPwyxv67X1BgxdnoZ3ibmitE5OTl895CP6ahJBb3q
MCLPXdh/PW+cPv7/9c433abv5Rz1aH5bCcY+oYGpg1McLaqiQDZjuSqsoSbex92+zyY76dJN0bFl
IMLwa74DyZnneIjN1Ai2AOPXxhdWvg9ni50syB5+/y7Yhi99WrZoTghJndPd/n0tGj0rm97vwwfv
GDw9wUiGILwBb+pCPo+N/GFcgiup2Up01AO/rvdueEpPeCF3gYti5v61e+1c6ZasWZQSzXgT37XC
YoecSp790nJbe0zvJiRgb0DcElw7e7KNOwUtmy2emtuiXenbZdqn6Fwkx6eVG6rSpU1Z1lTVqCmk
al+B8hRMIAvxpiuO4/jpSx9TvS+1m6w+WHOVF580HcNPO1SWxkedfCrCm2Vsy+Re5QSwDkr2WgiO
VC7U2A2HnSUvtPTAkIvCs73L+zV9HgDxuAsr50l4YLK7VNZALsOmdJiZyQPZfnYInTW6H9Ze99bX
76bqMhCTPNfDu3m6UUJMGhigvz/Rr7XfyGuWJhIayA2LfHAm25TA/TdJgKZrnWGxQslMOq/mEh07
0zZkJ4udcIeYMz3WRwm174uC/LiKnVpFWaM+oXd1k7dxVz2G9I/r/q28lUmi9hkEu4XsxFjC/4zC
M61k/d3vpI5f7j6UFzARvkKHOVFQuv139ai8wJOotE1VLhJidu9wLytv6fN7J1qm2/i9fic/dmvd
ocNDCqS506ZeMTPV36ARLJbeql/xWRO64m25YvfW6JO/cTvLDzNS69s8rIwJzAvn/AsjLYO9v3/j
4c5Z7Q7qRrqjfbTE/El87BbJMr5Jb+alI920Kqsi3VZoZcatMT0geA6/yQsJCK+SeFwgYQ/Ro7xR
99+sqSfllrEtsiwUWpOrtHfTTYz67aNbVy+Jvm3xZCT0QtgkP52jvYMJFhifVctiYg7gDsICUd6T
RDDMbXcA2WT46YSCy9l0sLDcsAs3t5VPcmQG+m1IUa7/uA3Wj/3LEOHP6QQH8wFFYO+Qd7joGQra
8gOxyPfSPbi49/DlTksiigOHWO0vC9KQHe3q+7W0QWh/Yz5QzxaxW2zzJ9Mm+Tx9NB/kVbQSV/7e
eEp2PznTyWiVqbb3Wi4jolEcTsd4qdrfn6RavYg3FZbTsVN9t48Zk1eUcx/JQW3II96QzDv5RHST
/GBnZH6QMd63LlNa+zXYgZqbDaQOW1grtjPEi2ChMKx+DxQMz+1se3y01vJHixuFW1Bjn8Jlojvx
snKknZU7HRGyq+pULgM7Dux8P76Y4m3DAA0euLTRzJvOX8KG8duFQcB9vujQzDB6BCtNblnHunSf
e3aMtNVaWfRlnn2qv/R26wertltZwY64TRW28mDXtVs9wxtOn5KD+BTtom341G/ktbER19oWM/Tm
mPBkjySO2sqhuBFWJxKiXfPGWhHHdbstVszD7PKWv2dkzPYZ1fYx2KnrKnQ45/HxPI7LU3c85l/T
N5hjbjPzCjLqjiXjQjguunAcmud82VR3+JMrKOnKu3y6sYRF/kXGJRS0amKM5fT1LnmwpE1IveIa
2+6HL+mzZNrwjqyTfdAl7uOpvgdsTftltar3mrL0bpjnxaI7rqVu4e+1fgMTJ7M9KNnHMrN/elt9
8Aa7t8WbfIls0u5+/HvZbgVYN47/CbEmfswfk0PljE+sTdNaYsPLjAQi17gtPTeL53XT7AT+olul
WwvGbXb0i21xZJRlHKLddC8ptrCUujWSQJJAQs91PeenXbdr64r0RL14Bv51qpwVP4qeC5Pu5zjY
GytPXRb1mraOSIISta6cgvU5Ii84yJ5fm4eR9tys843O5h4zHT/VaWRrAsbc25ZgVQV/oGZR9CvD
v2UrY0NIGmYTDqdmCa3caot7vXoj13q2txAA6pOBwIt6dEWvWOoyQ31D3hqDv6rgusjBFYboRYBI
/+tWz8pxitVKyBo/u5X6wO2COw8xLqrpBmA+izk9+lViWYw1YQ3SXlETK3hcYBevMlZUfZO9R7kC
q15suv76RGdFupEkjSmJPuEPDHvmKLW5CfrjP8+Wdg0j+tNX/Ve5Qz2HLBDfLZJ0zwoIf+qKHMnV
7dgqi6Hta0fo5IXJ0Sb0/r70CzeNY1L5dEYlKuDie0qV2bMtzMqMSlqgVxdQVMaeusANwMXrFcQZ
XgaMyGjQHkpQxSQyrvSlf4y6//tTE9enYctGLqfy76f29NI3sLj442pdaf16rsU6S2K6KXufErIx
USFBkhx3b+tjRzeQVo//DDb8FkMGqxJJ+ZocA8TC7NB71LItgVp3s19xzgsqVatZ/WE2xqbOg2sN
4MWCluqSREBFR0x3tuLMrollyaCgLcdFzKiqzO9a8hoqZ/DcnKzHecoRD6va2gYGBI1vWSIVMV7p
xiERGbhEzz3Fze915OWmFNc1jBAxxqTV+Pd51qJcFLpHkDJcQojgFZTVKlO2zX56FitpB5kV+6IC
jQenjelfufrlB4L+ScGrg/jAsy9TLVMtySvy0JvW6TkXoQOicuvYwvvoJIu3VeZfgYUvNpOmjEUG
QlWQnbPb9aNcEtHLRrN4MhcWmg835QbvVzwHCBr//dleupYxXwrfPIr0/3KaJa/GKhMMJlEDz4qD
YYXCYSzhhTuDfw1jvrR3AFSBoPBG4840P+q/miU1D6QkbMVs9kdM1WImCTOAZLu6KkhRL31rBuYf
KFCJjMLy5t9L4QFBZHtCeFklnAxwQ7F45lEm6dLK3g0Zm7b+XojgDS8D4xWO2qB4pIj0jibcVPTP
050HkUMJ3bj5g/3ni3mSkrb7VH0EEtQgfcMSLqBesh9rDyHKQ08wF4NYw5JhJumfdGJ1CDmoPZec
skm+kXxGiCYXGt6qcrJVOIp+w6zwisD3IiiHx7iM67uomPjX/HvfBYej1UZjfitN8ndVt2u1oY9A
Ker3zb2SHf5AVsGdgCOA1NcVssX6CUES8/Pf19XFd/bvD3K2iK0xnsrS8/8EyKo64y9ovBbuWsBX
QKdmglVj8zwPkD2CPVgCv1/+0tdvYgtLqgBhCpZ5ttL0xsikWMP6BVi8Ho/6dPD/GALcF/BCQM1K
/QoOYM5Fx/meb6oKRmfzhk9S2b8PXkhkPc7rKrqFRjzpTP7NbBcz+2M69l0xuMrpQkPdX8o9xlnN
FpHUbAI1GJT2YIcz816nAsRIosy0jdUeh/ohbXdwi5VuWBYNcTLQlL1UuKuslS9gkpFNC9SYTMQl
8GeeqtGl607BLtiTvr1SspXaYqip3vYqXbcK/dDz/I+EYpXpQDwaZC8RGgLbEyIw80Yd/iHJNFL9
HXePM9dUzA7ECbkCAZgehATiKh0pJaOooZlOtvypWZ///zh7r93I1a4791aM/5wwczDsfcBQWaEU
WzohWok5Z169H/a3sbdUElSwobXUSRKrGN4w5xjP8CvmIC1YZb4J8uAqyyyQlqmrzcdFEzpbbMx8
1IG5Zixz9P2io80t2oIji6/EyegTAiqDEnNRT6XXyuXm97vg30j5y0UxT56G1K/KVpzwhVvNusj2
i5OSdWJjIDLqP9J8a1xyguviSM1G1w4ZoS5Ds7Xo8SZszPELIEYIP4zuzEP6481JwRq7OshMHtSv
t0olVmOtVwTMcXMuubvNMwVdmu1Ujrk1I+PcrfnTnfnpcCdPolLQKRAnYo4Fdm/E5fTPxbCMu1Jz
T/vq9zP+41Pw6Vjy17emgKJER005EOJp0z8FxaomrVFqz8zJ6k/TFo/a/3cKTyZlUQjFNBtTkjXE
I0ScPvFEU/GWUBR9YBPVVW7Ws3Yxk0fa2lcNDnFylTeScatD2aqObaivTHBGUbEeu2iVjBXUmHdZ
qaHSicgx5VXIg8J8OBnT4uympVE2yoHLNFX32oRvpGVB90TOzsaY1dsCzW3LMrKLSk9J2BsOA81/
bd3pkJUQp0t/53NhJudO9LJH+jSVGv1QiUEZJgfJuMcoAo98GUfhHfx+Pf8Vkk+eIPBoBtg4WQMX
Lp5cUFkue1OcZMB5lczmynIac1915dagpeQLLUvaNt5YjOZ91azjZLjnUcrrCboM8isMNJ6w+Cz6
D1p9iI1anAOBW6l2gzQPKmzqhvMmGCZkAwZYkM6NINBURX+fTjsFy8QY3S85r2EvXAX5By0sYOLH
wGy3naa4tZh5KPnjAv09smLGPCc4l97x0wZMVgxdlWF7KaJ0WsHUUrmpJZntjl+ARcrzrSK+MuyK
xUOg7hTqqjgDWTF4Fj24dJNVInyLjxhfCgVuUQrODGg/zap0oShu478APf6PCfvpsg+zrPmKL7Bc
e1VqMqA2beOieG1QOL+lH7F0UTbs2s/dBT+iZk1s7/Q3EIvhB/16tzVRpmOrgWAZVQ8soEa9cDRE
G5cIZNL5MQ72iTgiuW8R/zYOoXsRk8A4q+T1FWjuJq/s76Nto4YsltTOhmu7R/VfVuleSMqdsK2I
x5NIFZFx1CzRW7/fwz/C9kzMfnjHLdlUTxkGc1bNZlo38cFQWLbheVqrCLTIGsQllWnond7baUdB
/Mxhl2H85NEBzf3/H3YZwz5dKznVM23okB+ZFF6KfRA7PWQk1N7gKihMU307x3H/cVD4dMSTNUif
d7nhLwCFsrPsQIkhJ4Iful8K/b+/N3l57L+9tyWYgvU1W8VT0rkepvoohFBdNVBIAgwiAiug3VGj
a6MNjIa4Zx0hshPHPNxu8rHdEcsWdccyqb1FHxiSco+UsQ79VTe+a+XfJOzP1U6WOeC313hy/ke4
cL2fL/1p3W2ttYjEGaadvI8fqaWo6qGmiqDdl8/Tue7cT/O7Rc+D04LNVjzdv0lj1OaTHmRXRrJa
RujWsyRv0A9d+wfzRKecGxSWN3LyRsmR0bC9E5ais03+eqNJrRzmUkkEgmb/IWR+Sw389fC0c5zj
8cxS4ocNHH0uUWFHRcsPY/jXI9Uys3segyFJwBbKTptexeOrjgTnbB9PW1Yl397Up0OdbODSOtMJ
aIUqD3hElmScZ285Am6V24mN3BJJ3U8oxMVgu/hlE4IOA2tyu4x9TVg6gurxVUECRTG4NIsVGt3O
2DSKY1pXhfLe+9fL7+UPtPT8pqvuhuou9m9x/eF2bCvcYtkt2l8Juq2vY4WkAF0g6B+emxGOoULc
Y+hKqbZLhWu+cvJZQd79/oj9cBNxqomRlC0UMN9CmQqLCUcOg+QqLK/MhLeCmCOC9mjYk77mHqrx
f/5+xB9GD1kkVYX0JVj+dFC/XtxUlVMxMSLKquENFStvJnQmD49FdabE9ONN9Ok4J1c2IG1UyIQp
vmpxKUWAGPW7MLmYM5UY8DPd4J/65F/e08mjURCEmUgDx8rCC0t9y1Egpgbws4bibb7PhZaSHJvy
Bq9D56+j5BBnoC8heNQWQrThTOUaOtEPd/WSlAA1SKdbLp4s/Qc5VCuYy9FhMIqjGBOzGyHqqA65
phO5cetH29AAormQqVWqlH8Xb/iiPNaL1s7AS/kKCv7xgc2ZlFxKITTlq7FTb7pgJRApZwxvifgn
LR/jR+KSFOtepheTrfRiP2bPikrNkaLDypLdDruW+K4MGwPonQjd/VVFR+EL6sbQbzBSLnxWZHT5
/Dhg3kplrJebQLKb0XKjkhTVELgk4qeOCaAMAres1f3Ua/tYNFyhvZO0ZhMk843S5nYQanbZb1rB
2tXk64qsxGezcEQ135hpeo3a0VhU6X65lsj2FMp9aokHwSRTkxkiMUnZhW/f3xg57l8TK2y2iWTD
qUmDRXmVIwalsLI28XpQEacyI0E91QnVjHj6KUov4MNF2L4I86Vp3ixh5eJuVsqdxMU1FQnU0EMa
6bs63rTi01LLzBlNGEtvpnpjFFBIK9FRisVRmwzYMf1b63ns7ydTuVLH+cGi30YU0qpSfQ+UA2da
o/hDlx21rtXvyx7AJlYAEmqrdPFQnhv5f1hiyJ9vp5OtnSD5U6hpYbHsJOth7ZsindP3WcEAEhzl
kiacAFTVkM/sCn5aUX057nKbf1raGGpjVWpOdY2sNuyYyrDkqXgs/UmLBIKJ3j4Hf5CdGzl+XP4S
5qIyMkoKy7mTIUoLrDZLUfwfBHqq8k6fyQ71Asi2hh3jrOp3um8D/zrzdn+aXz8f9WTAqgmDN6ao
iw8ljkt/yUvCbAAFRpjXZwVYPw37EpEuGioiYl1O63fst9S2UzIaPqTVaFt4vcN4H0N+ZRcCB/f5
bBLUz+f00xFP7iFliAeZ/XD6T14mXlTdqhVeWcOP6bG19nVvObzVqFmfrdFKP969BOJY4E4lNhYn
m/ia2k8cjUuAhvKmXSlAKKiGUIEW43KTtc78zh7q9ynu7CFPts1h2OKPUcZ/TPYlj1HoSFv3Rs4v
S+Ukff6PTur3gyo/LWWkT+9T+/q0WHoutXWRIeDDPJ62gltIIFnLTV5gj1dyxi3NjaJbPABeAaDT
yo7qoJK6nm8FjCFGTDBkgWtblx3wTZnGGMWLNSzG3bIBK8262kPMep2VkLyp87WRSOMvqe/M/mwn
5sfbk8sliqrJdTstXWlS1ovqPAOQZC0m6BjCtYusBgA2vzYDYdhOkj/07b5/9DHOGI4xHdPyb+Vf
dk4hHsfw9vcz+xMTjLWfBZ8O1iTCu+XlfhqHdKGdxqDp8wOpuMiv2i3lBa/Vw1VBpzaX7iUZyYBk
rorJv54lYR8rGv6tkjL/uwald3yNi+ifdvPM61qu6Oni9dPr+qdu/vS64rrX4lkjfGeId0UabXzp
KNX1Sxp2C1mNThqVpDRPHro6vjTmaRM0m2SpTQ7H31/IT0utz6/j5Nk2IUrhB2e8hI9AiZgtL1Bd
sd4x3f5+oB8XWp+PdDIjtAFl4N4kRzJn3aBw2unTNZrsFAtgBxgapBMQzmQdJVm36yMMIiNh5cdA
nOzOLLe/v5qfVrJ06mCfqYiT0Ud/vS0izQfjJKuI4qUdT7hKSaHv73u6sL8f58fTy0gtq7JqAIw6
ebCrQNCLpEL1yUGowqB9xiiCl+lsyt3PgzShukRsKQtr8vRCjsA2Zcrnh1bCyfCMZG9LB4GqX6hO
bouIDNILJd00zryzCbY/TX+QNqV/yRGKop2soUMVu702k1XAqpBEQnKO6NstEWpS9HG24//TKf18
sJMn2hJCxeolVhYaciB6N9GOphk0kbMY1586ZfgKwJuRzSsTk3Jy8fAXKHlbk0GHJLBnbwjbu6YT
pZIw/0qztTcMr6wu1WIjIy9GXIHy4czt85OQhZdgKoZkMHhJ+skEODRaVUoKJYJmtq4SoXfCrNgX
Guk9BjJmVSpwX9Kb6VDShbIHpMgJZMWL5xQuADNDPfeuGLx1Isbenu4SAei+BE67KFYZYS3secc4
e/SHbtuas0cjwrF8czWpsY3A3W0raRU07pyWlzJOLltW+ntfx8CqmNdGmW46/zoIpisfPnHDOlsw
EtyA58aNHy/3p/LyyX5ICetGIKUhWjJSuK9ZQXbAyaTrs+uqH3denwvZJ0+QbAZNQBYz4eowNMPw
LzoeWOsjSqZuE9SCfZdzRqGYeCS/rUNElhnUIGWovCAWvLyMPPrVegfeEXq6HBmPfiW4Y6XbcYnp
VVzYqwXtLOtandhnARux+Hb8AgVo6wx2V1dEwMP7VYBaprWIcdapY8xoC8XxYxAj5O7ndAvsA05n
IWxBsN4UScEbpLE/+joMSpNcFnENRZR0HRtmv2PZGqkJ+hojrs3NwN8qAAEe/rxQundpm+wltIXG
KnTusrXgEBjkXMMNsCmU2r09Hm8AD6BHHe12s/ZtiBgrz1vjo1qrrmq/rp/+/vUun/5CeVmJtrwp
ncANXIhGHrEF9n3FX34Qf2ELt5md8DE5f/aFlzps89x7Y8cGzbkPnNtz+d+q/G3NQlXMZDmtyUgp
SGc8mZqKlm1RXRnRkQegGlwldPG3FzCHOiJtneG9AvPQ22yVC1SJKCD/ai+IY+fHiGQDVJdkL5BT
npCQ5sotYQIHn5MG1UYlS8Dp800mbATGYI0Z4CbHUbYzwNQk+xaLGnalYhXRm4ppbHjV+5TYUuxQ
U0rfxNnGGV8/WYiRJG9u2DLaso6xwtHZDlvrGCNSCk/LRneAQDhVaB73FyHrqJ2RMZvZbeo0tZ1R
Ehi9MF2V9bbK1uboyTqiXZvNc9asptChTpUdaUcHs4ORrUYzDVUPhQLHJskXEytSVcnbBzfjY/Bc
PfRugNW4dyE6EseShi7sCJZ3Anqrzg4qXhw3vJ2TIoiqObCR1oaPomCz4ZRvwxxflV1eF/eIa2X4
QkS62CYBCtKSeA/VQPWwRh+sW35b/rsIM1K7i+EDg9K++lBe4VSHTyM32bt6p2ymD/UjuoFRn9uc
MbIj+Y1J5EACKI/TA4FvRcmj2NGzNT2KkWriIZyGzUX28AuJGcqzMPHEMmS60xON7koAO2eD08P8
31aOLC1bRrnDn+9FkguJqYY5VdEgIC1kZUDGqT0+iy10mnVb2ohh4sTxdUc2KeIjbHVnkAaCKyau
PkKqc9FLo0nOsISFREq8Y2QUPrTZRnct/B3+hHsai0QktBjjLRuDgABv4EEKneJNqGzhvn9OJLSX
vMKAe7Gw5/eWK5M64IuqNwNZPPkV1ppgrRgvv08eiw3mJf6bAca02QUssBkBjBX9dreJVwSL9b3X
QzMSbZgog0QMgyf6ULnt/gZIDRuDEmYOIvPOlRManRCdbMReqIyRBA/1WtTWSuv6ljO9+K8j9Yt+
lTATZjD4bKhJCGUQCqFTa13ljdC+Gv+974KOyS27vCRepIJQnrg5Xl/TFn1EAfQC6f+5VeMuIk3u
9QjGgIvMdzlkVD/wQhGHTIdBsVFe+yF+d7vp+d7lJqVDIGC0srH5551rxZ6fb6bC5XluXupnSXNa
y4Z2QfnFNp6EfXuvvlgHfTe8QLmqZC9BLNcxf7voOoEI0JTmZEYrwKVoGV4UzBCOIdjDrfqHrzF6
ip5OTkCeKHpi5KbQ5J0RzTfExko8EnoRRpdZQhyVm0y2wqQwHYJkZUBaEZzMWrWge6C5sansPdAx
rYH+ZKuvlI/oDnl1JXkmao3WpvcDrSNE1g77ybLnt7l1wa51lK5rL489zfD+67/99//nf76O/yN4
L6iTTUGR/7e8y66LKG+b//Vf3+2CrFLhfqI5WMKX8E5+nQ2ENNOLVAiMg1hIXu03KyFoDkGt3CU3
CwpBbycH00pg6jspVyA+lXsSCP4vXoPJVt+UoKtqLH2+vgYA3eM8hoV+8KEQdrnlxDAQCvMgKtFa
a17j7NJIHmKEyhbhSRZIsMw4U3z+h/f8sjXjNDAbMBVQ0hG/FVi0tvDVeEjlZcUxTKA8UC3SUHVR
QCnGfU8RYsim+yndqKVva3F8WWHPz8p2BUDNMHBWNWuB0qMcgoVQmEb2FiNGmxnOkgZjri0tc/SE
vnYu0qR+x4UlyE8l+MSSKJnfz6a2TFwnb4W5Hfa/hNdJIwn069lU9bkJc/L+DrXbr9S1um7dwVs+
LJv236ayX3pXdWI3drHzr2CIrqEM3Sg3hoOH48G88q86t3eABTikSzmtAzGN+Tpi1obSaU/rzjYd
3zE9Zau5ypm1r7Lswb6/eGWRA+oGTq2ThX5npLGZIH26kCAkmd1wmU6Ka0K/EwN4NPBRYvPKEpwY
V4SEEyRgdoggfa1pUpCkc2gYN5Y/oTenqFKL8RozlDOKf1R/rTbmhc83+BcmxRCAle1RZGlvCe9W
OmzHIrn5/UJ8X1uCrqIeyQJexJOHsvHrhfCjqai1HMNCLSTbdljPQKmKci3TVgh7ZeNPGFIo4ivh
8JDEs0dxrQlhr5J3N+hbNQidHn9zsO6kjgHlyoB/i2ZtHAAFCk+wGaFTDergoECdeWoWkFIi3qpk
zY566Sw4GbOUvW5SVz6oMpExbyyFy4rkIxzUd3p5tvmrfSvcLe+Xvq+1NIpEipVf36+SQuoT4l48
qBfBQ/EhXdWr/kn3xEtIq8uSEgja5Gis8Uh1dbCKbutDeQgu1aN50a9qF+zJioqbvKZcZMNAss01
8bTZJbwXvl52JBcO5WIusjtPX48rMq2xeom7+C4D5QOGpQQHiD9l+a9DdV4tf+Q/IqnylXjPL2Fn
Vxg+qNpjAljQ9LiJbHAtmrz8l0Dy5QcRBurD8V/WMSLeJoh6rR2+jLUNBwCoGymxsY0diR8ED2xQ
gYQQSuAgM8etxZKMw9LfmJlgCWNT7JLZ0Fh+SsNqgKkK+JrJ4f+ZrHKbJHDk31Zrjy1tJRtHEf8a
msu30B3AeMAh+Mb0NS1t2Jd8LWsJfvZ/js+b5EeOLzib8N7KNka2+TnobF1cpmuETszQvkiMow2l
otZdeHGY2fFh8GPeI37tbT4HELth1fWLAKGkeXLjvyR/zMJuCpv5VngPAUAVy5QUw/XN7OGNvSQ/
UsxtOIwcgdQRQYBesxyWg3MosGt84cR5nejGEiOIAMnu0f5cFiu42UyqgsLJ3/DZNGydC23A311e
839erZO98rpqrHUA/B+ZD/VH7aG7Gl7Ki/5hflBfOCT4HrTIYumK7BFeeTI2frB4jSBi7Zs9FKiD
einfiDfGuV7dD7un/+S7qEuzmzH2603eJmWNm9SiHZrfcTEMPM8AMWhwUOOBh5FAQ514kxPup9+H
kx/GdU3RDKpX4KnRwpwqzqMCPFTaRfKFml+jQW4T3HSy1/Z/kvI6Eg6z5rU07AJEzMZ7UV9OrO11
9iL0Bte5Eq9izq8u1rdVadjsfe6SOFlJQeIaWnjRAxUKO54SRdiqfczv3yLzJkqBztc9CEkV21W1
R5y4NipWmQzJkoYo9NmsFgZkH+/NERIbzUi1YtQqkpXZMdFELxYrwBCEr1ZzGPHM0kX5PtFxQtA0
o1MX+fhXHftUTs1TQysnXZyOyQJ+JpJuIxeXY+D5R3iD8RvCNH1P5JsFbXGNmHsWPbX6A1MFQoyn
WJdZsPebDcQPC1TMWn5koWlsj5C1rn+/cPq3ShkaORpTKIxkdtzmad0xFpUkmMJmuBDJ3RmFZzWP
b7tFoTA7sULKq4Utj+fbmwD2SrBe26u41T2/RlWHIUzqNkMfIdGcPUXErMdolMFqjtd6oToFkvM0
7dwmrQ7aMB0M/W3SoBYlkze0dAKaS93vDqIQbNru0MiveTxCloKEUKwFk2FqUt8qleKKwfr7ouxe
sgYJAV3RxtqU0ErG9KLPWkSQ7Mv1984qnqNQXGnmgEuWJm5/mUy4pmKXYHXQSOvUx0PW9U4M43rI
/oThw+9n8odVGmcS4Z2GDWVZ3Zw8fHk0dGLfK81FxTWrpZSKHIEfrUeWtx0I9e1csLsUc6eds00m
BY9hKMLFzEj6uEhr9nzRg6hbd2FUbsdSWekMS3gDzaC7zTjtOgGC4pN0NReHCHdOIZH+a21Shua0
UBjI4jMLtX/V2a9rHbwOlPh0ERM06vCTtQ7iW62vwlg9EqYQRjy914LgqP1mCLbAOxVlm9BBYTMx
sH0F3uoEPo7fldxfVk+FDFtsy1r1zAn+PrrxksBZqPRONO7XkxK5omUG/A4gsSa3nMEmRByekmXH
8loMd6MUwllFr6Y8BIzOeXw3oKnR5dsCY6wl0mKCSQSUSUBxE1jipVKshn/jwp/S+jtaqMW9CsE6
X9wQlGfdLYnTv7/+7/IgWdNkGXW/abEKgdj/dXTO0RZUM6U8UCMlcdLvJdF/UUThAoxs6MMElClT
1QOTKFAqQQkbu4deNcpuTHHCopDNv08KgaEtDx/o+yLrt4r6rvrtSjHeLLhzDCQm1RGFaVnrerdf
2EEy86yesL7LtlY1b7T8Iy/yVVPJHWCqdw10PT6ACw29n0GN1gj8jVaMRz8kxMIsLjGih/Zwpcqv
vYwpd56hvZ3Z3nzvzLO/Qx1Ke86kpv1N61i3g1QHumBejmq6Mnr2NuluzMTNLIJ1nJ/8jkDCpHeJ
REyLc7o3aVn3fb3PDQOXnmwtvRDESyfbOylJjSCQMRNRvE9Dj+e146mT1/K4Lvw/1hJYRWai109/
S/kKbyq75N9vC+P7CMzhdW6Jf3cHst2vt4VUleI81ep0jAPPRCcyriDjLhu5jMjSTeal2xK7ILbR
eWtOXvjUjrep/kaZjds37vbYGOqtuR4EoMCsTeUBVJrt52uIwhVr3G4d7Y0rGc4yi9zErS4t6oTT
gT2jYq3y0m1NnoNVkBHGsBqglGBKLjeAqMVXLV1HwbpNN/prpznBtLLKhwEFQX9PoIMtW+ukudAe
pGVUXdGcq6jkN06IXxu0TL+ugMQ91TMunU18rnEnft+IccoQ97LYwCujakuJ/tPkKmtz1w2pSLPM
1q7o4bI8165at3UnFvHz9VKylXckhjq5K9mCHdmjzRNgw1IFBADdmS1m6GQbiT8HXvHvf2qbfMzu
5F2xvHaQeDmvqs0K0qk3bI+3W99d3xje6/Xj4+PiCDftp9K+/Ns6rL35SFxun525Wv6MTnwl2/ci
JeTItdz8PXCHPRB85+/fS+psfPXHx9vvN9H3erFhEnQGzweRNR6DkxMSdXRJmsQkt4QcZvECqhaa
GjbytbhNIBbI978f7qdb1mDviFCYPhRLzq/nX89zazQnVBCBfFw2jTDPCJKjT2u1rLaTMzPr904i
RSDeG88IU6tqqSdFA71iyu1keOxwaXai9wIlBDjB6EG7dMwzs8xPb820zGVQIAySxsnXt+brcmfo
xZQdWvGBd4eeMAh3OdUTabw/2+HRfhh9aIxK6rJMRBxknExpXYJYmUEtPyi26gyXlFb5QA7mvr/k
W5ZednfDTuP//cBBerW6op3B7fxKEZ3uA8VqCAXECfArt2VtA/R2WwdQiiu4SEz5h9ALViy0/33+
/S74N+F+HTtpQ1qKgcJekunxnoxcVm2GbUZk5iGsDdcPBqBz7OjMq1596HzRjSzNAQpDMTp1FciQ
tbEarSfT6FdpdKeUkSOLTLsVKrS7EoxCXcxenbPs7J7lXDhzWb+raGSTQge9dYjb9FNOV2fi3Lcy
oH/p2qedMq+ABb7i0E5X4kF/HIUz26HTmwhtkEULXxRNFM7IPE4WTzlRj0HbgAms6ldS98LuUmbN
HN1I6UNS3/5+FRj0uCVPL4PBQ0hDn9oU+76vtyyZn4IclyN+jzza5JCHteg45XsraK56fEMCpMDI
hS4scnJZzeU91VIRARHr6lLwFLlw+3zcjOzrrYF5gvWPOV9gCQwC7S0d8vVEXkuQF57i34WFclNp
yhYvk2eyCFRZjE1gkmgwBs0HcgnGAAkYQxoTHU7eedXpKMBMR0MIFMTrCA9NGryUFgkXLGCUXmb7
fiMJxVZSnnuxZ4KnvzHez33CxHGUE4j46nsggcifNyFtyMg/pJm8IaVlFS+WJtrIKq7mHKhMGb/Q
7EfXf91R4TaFayu1Lqp2xqcIKYOCJzH1LXAaQX9oyfUYIH0k83RRjSI/ZvYiaIpkZWep4PX0kwY8
fnEFnCQTVkTG2i27nSU6xKTFVLfvefZhghgJ4olk011UHmvpr2a4eX2fgn7PnostMTiOVr632Zqk
F1+/N0msEi44ghmwjKIjoQxMyezq4mBrUE4L5Ih4kMwtKAqVGBi1nJKUrEB0OCbDewoVcKYGFGa9
M8roUfuLkqwgQ7M7UV6nybGm9aLlyhqGacdFxWdkSybhUANF3vh9gQ3o5RGrxZ+UlMPWrCEDJTaq
8hJDkliLbKERa/fYLqtG96Ylsm1bmON7pSSuNZWrcHFIGvFayj9QSOpEWg/RuJuoGTbQ1v1zluBv
Yhg2HCR3gqimYIeo8GQQFsNQUJvGyKCqQnnhypjNWg/WBm2bMw/PMlOdPDtYjlWdo6FSwX789dkx
pCJXm56ppaFs569D553S5GtsD2dGhP8MMCdHYvUvYm/WLNL59JNJbC7GKO2Fbr6oymvURSzT8VRb
jeOTT8G4bV5VD9a+u0/nVRqsi5xcbLfyxgPkhID4nbee8CjlIz/ElOWJBwI0VV3EBvf7prb+ivka
VNNIvP2wbdV1dl/S1yxdJbhcpNTE1Yx/lYz92S5mGAov0uKp+DCzDX1VKo1NtceNV057mTj22ZnI
6vDfRuPKDLcFeN0n+d0cLnrWmiHY44dK2XflqtAeGcZZZoSpM9TXEpia27zYZjByL1mWMlL441NS
3GXKtaQ+sXIfd0g6hswpOi+/zFmkUa9b0Au3cfHe8xOP/nyd6JtMv5aty+5vorlh8Z7C640finXi
28LTNNwK9c2kHzA/iMOmLFymluQ+vOmplHjwlrKaRit8ZCqpbiRcVL3T8MCle1G4ik238VdxAG7O
7ac/6kXEKEbFnlqf08rUpQEkevLLKD7P4hX9vrYk1/1oxsciWrHtAUzEAmBpK/8pcq9qHJ16ZerU
3RHDoN44fUD6kxc290lxnKgXp5iYCRm6D5o7lZdh1E52r1InB8PkUNgYrkzL7m9Nvji6HPNLa94G
0/XogB1XQ0aa16m6M0AoFRs4U7SWs3tJfM4betyrdF2pF2F+GE1UGhdStKl0WqKPYbWHtmHB/4+9
XtlD8IFohFKTdid6QerC2wxT/xWxQAMtTQcIQB29WZv/82eJyQ5ZLhq2pbVwsioU20St9VHK7wbK
nzYMaqdytTWTujOdeZqk7wMEzxCpqobCE6Wym/762JY+eIDMbwtWhOouv6OVD0t+9wIu2pv+UAjX
duODbH+ceYPKt8GCY1HTw8KLi0w7Xe8UcyLkhRkah1ovNqF1H/cOT/I86KupPxKyserlO11+wKU+
kOkan6kf/FBgYv0LUobBgyoIUYBf3/Tsy6ADZLE5xKTLOfQdV/E2vI7AhLPn2/bX/9yBNja6BukO
n9LMVnaGp7BD2ShrGG7eEK6qA3fqJt7BFKAoEj2eOUU/XBiT1awlapSM2KOdjHIiuUXFZCj5HTO8
jc59g8JhS8PIrT0eWxsa3ipY6We20D8clFvAMpgpVJ2G1vLvn7aD3dAKY0D396KhOqhqg22V77Hh
hu3zmXf3XbwLyUWEYKkYFjwh5V/V7NOR6NuFeW7EyqF0oxvsNhRqBvM6Sb3qOJHc09yLxFVVsJoc
xCDpA3+h9le0XIowtCXxFfcoyPxZ3ejBtlka6f3lpDu9CpWI8nyMykPurlJ1g8jOntWrbNhE6EbM
o1wcwhKXQmKjWC6U28xRgzc4wIyiuXlXEJ+RM9htYUpz4VEUKPcEkuQX+ouiXybFH+YAgH/pq84m
maEq/zNNb1pILAbAFNPDDKOphNoR90MhluAzh4FmaG7b9+zW19HoXcXcP8XBeDPZJEv7xNjl4Y40
hI4ErJJWzJb+CN+FITVq97661YZ+6aPoktNjiaadRbQLiYI0YmLz0AY7Uud6dEEQ6gyK3uu2ALTg
kd8k0fVRNnA3zly1b3M8/WZqmZQN2QIw1Z/cHv6kG2U8tvKBwHfqZWxYFxM0eV2Qh9HtTeHz+cgA
edn7fJnuWUwgPEVlCwvL+uY2NcpJlvPO7A8EpIgxu/CV+kFyW4sRLqan3e5qWku5k4AfdWVrK5SX
E3WEXT5Bv5t6t83PrHQoqZ15RSc1gqIYxKrxtf6iJbgzRVFi9v1W1F05248SOX2EKWo1OpXkgkSF
VZITLyrFFOH8dcFXRbHPRXxr/Ns0vptFiHLPIgRDrYYzx9KxyV8rW68fepne9Uj7INKdOWE9Kn7M
Pl2ZDrCb0XgTsiArX6XMViEiGTO9K/13bWQKbeRDOMMlbioadZQw2z91/tzKktNKEugX1GrKIW9V
LyKXFS/ClH2k8+0SqzfOt1ZLdf9qXNBzvWSXCNj8bK9RQFe6apv2pZdr71bXH/KYKgwqrupI0Q/v
b8LUmDF/N0LgmGK618OEsNRdJtEU1f+IU+RE1T11FTfBONbX26HCu1WJ+5YIrPIOcaMbl/OHgcBs
BHS1eKYo54/a+4StvR62hnxQ8HwOtM+1Wt5KswKU/oH50czJC5svO7LkakSa5gBeQN/is1sL/Ew1
RiPnV97k06SOLY9Nn5vFF3pUu8JyKrNNrbTw6u7H8TAwgoiKAanFd6rsJiavKezGY414LVNe/am2
5dzcitau1L1E6De9RVpfMV0lA0lOKma4j550D4ueGf5/BHK0YiPN0dgGzlJ32TgENjLmesVkeZQx
kAv5dj8+ax+tciQXyo7QGPfGrhToWuXASolB1azNiHEsxS4Sjt4IsRWeD3VdkQSwKNFW+Yvc0vxF
4dTcR5M7IzKTb5uS+w7yrSJ0W0X7k8m3FeGk/nyj6oajCKu0+xMml76g37Iw1AcbZ0SDfJzl86Wg
uyMyBUSPvhMWq7JYQV8eW3aSSFrbTVteRrwrP1xmxyzYqdXWN18Kc0OwoK2FR5nMq+oxghIzd62b
6e8TeXE+g0SGxZ8Ip8sl06q/LgAL6k1+XXItp7bb+SHSFI3QVPW2rN7zGvpl3zu5TPc+JoKX+Jnu
OBuUEZXXuVFWHGgoyIXLXzPawNk4rpWpXhWsNJtDSRuylcmnzjpvTuo1JgEngZvTzbdiKECdQOZc
bsNpRhcSPFpKvc300DOe5+XGnZWdOZF3GlpeKDSuMHiK8GjOt4J5axUyRpsc2cALFANML6wFdaLn
7/43Z+fZ08a6vf1PNNL08naau40BO8AbCxKY3vt8+v9vcvRICdkC6dGRzt7ZQXhs32Wta13ld0Ta
pe2FX1MPehROhGbaU4CFvDLADMOWHA5buVdlHMoCqHCwQWZ9OITijYOeNaP41nRnqDUGNc0Klpln
8H70Fq6wHvtMozC5UJ1MNBgoVEz2X2R+kVzuxcD0aHdCuvyc8EAl+1XMvhKuCz6RGwaiFbsE1KAZ
8p0mdo7Jbk5yc3Wrmr2pPZA366n6kxLuDMvV9Cd4LR4s8Eqrbc1oXGl406eHOjnGQe3L0ujlcB8D
RvdD0ztKZOxxo3+WpFMQP0vo4KofNb3IGCgkBIsQLhmLw4AcY5mgP0CRoy4P93VHQultG1cIy966
8UGQ8m0sA8uTy1mgizLdVCePVu/snnsxkBt3KO/k9GcnrDpwrahljBT/VHsO+EMXFk7e9n4TfOjm
Ke73fRy5Oc0FtAQJnqzaPWgRNCaIA+LIOUp0mJy/RJxuWXNIoBPlEgSoDhSnbNhXiVuolcuA9JS2
P6XbNeKx5qaGSU+e6BR4TbvVre0kNr4xzk6magQGq6c57NZpe85MSjAmA/ky/RokskRXmWUSMvmk
cUZpBBA3nEf4P8zijKWxitHkzzp9GKtjIkh+RsBcnDWbge9dqt71mYiJJPAq42w02joOfkULrQlu
RhbKtiE/SGK/mrWjVfZuxn4ZrGQfaKfwhslKTDa9l6dOGF8rFjoHGjTSuXy3IE2x7iIyivUyd0rd
b+LngofRh3dj7Kg5jpYy7YJwOjaWndRrXrFvMT6qbBVOR+kOkN9mzEmDZhMlR0NjqtVfyxrMmGqG
I29Z9hb8FA0ZnUFXl1INdNlRhZRiKAeyr9gBLzGG3xMVSVGdCOyGPnw2xXCHmfiKOdJmKAQ7V157
PXaEiTEIK1296V5ZWGgQSAg2zyH1FfdE0PiBuOnbrY+pExfqfhSukZ5yitrYbOBhPXrZvKSKC9jG
Er8hRv5NNL1+fqqXIrDtccONxfuAn5kS7Kdkw7OC19ioPSaNtmGxsZvFYn+8ywhiuYUMOnRtK1Y/
embwvC9FaVzV0JnUo0Qe8zeV+9qAXDG3xcbU8+/6sv+qesBY+UQkDAC0zyhrVElWdkMsfSSUXDXA
MLwY3uxENsxaw70X9nG5C6OtPv38psZbep/P5RYoNG6AIsYDcBr+bgEyKcy0hDjs/eKNPfSXEIOe
sICnvwCRMAQqYR0PlyacXxJu3JsPlE8wzdcPof5HoamQtiAZbBP8+37Ld/7oDpIknVo9kW53FW4P
N853Z3aNG67UdusnYPBnaV+fqpXFPjgS5RREmxifTE4oDR1/uktAA7VD03vdM2NA0ynrn1k/EPWG
kNZAZwMLTPf6e6jtvl75wTW9BG9fv4Pf4sN/PsY/3sECNf/xDhQjlCsloLzDwUgaVjroaQy2QULl
e945sblJITQKewLTKXhqn9o2vGM1UwHdMu/2wVZDKB8wph63eKcI64K7TLlXwKMHRyXlVPKoxrJ+
rR1hTGdQN8XtmDiUM8FZR9ojuSW07qP10TPj0M6t8jTIlJErMzsYcHrGQyM4BEfBrI7eSu2bCvlf
UIGS/c+v71OfYMhp06RxJd5JgacCTpWH+We6MX7KwVMsvBLAq3lFjExgJp4gpPSDZvr1xw+n+L+W
MSEAjMFJZJB+y3L/+PyLGH/VNLDkPYgwUA1iBjVZc9RG4wVlmSnwL+6sXNvexlVV1o6l/BZK96gM
lP4u0haVAbab1aGQdyV271Bld8N7cehnd5B9pvszfqgHdj4McpcTpbpd29mNT/pjv5s4ORIXmSes
LKFwJWIK3QhV1+pm7Atc2w8Mjctyi2ZEb8nmPsbZQeaghg/YlZ3NC8ok6nrtmu6X39mb50G4L3t/
HFBtAB7mzW5q3YTe5o4WtV1zF/T5FoIMQ0qwrhpEMNqQS0JqdHoMyMeI1opGNMAz+gDJ2lMjTelj
Mn5w/tfDWsUfMj5ZKnPVas3i0z15TVwnhMXEGyCwryrIgQNkCeD4nYq3AWTIm1vhtNbYhdv0NkRT
JpXR82/O3/gs7gjYBliFqdfe9++YL++a1oaYRKZy69KZl05UbtVmJ64pLc2cLGrE1yTo2K20y2jv
/U6014V6whLQknbpoUN4oJ7MFEJh+ItbZ+6BXHRzoZ7ZIg016BwhTm8aRHo69/ZIUHGmrr5ZTf9y
u5YF/cdqWk7rP1ZTGSmN2kekVyyR8AGbNoe6LlUUNqT+7ID+j2UxfeA05StavoumCCcrZ1ZU7zZp
O+jH5LvR+RW16VtpvxduNeglbMgJFqo4rucp3BihQmZk8px0rV8o5Zq8mVfuMozSNK80zoomPXVd
sYl7axfnqB9C9ZrGpRfl+bMuhDvNKH8WY7IeZnWbYUqj9Fh6tKN8tgT1mCmWR7bVvuwlZOHCsZze
kyQ6tVXj59ajGjPjD3ka7IYRsQYd45PIwwCgu1WOCjm2SOudSZiAVUDbjd/krlppCcskLdzF6ut3
VCXejhKEZxPFSpPeK/J5rBJ3lgZPTC+VUe3QxfJxUVaMtMXwndLg3FusAVKWhDjcBsq4Rb114DNe
m4yjgsk6tmDQPR7k40Ka3mYYj80cGeWC19uh2qMqPldhf5HFge/dwcYWDV5wEARxI5BorRonvcV9
pGEYobxXnelkAC0Vb0eUexdXbxBPDTPONKR1pFPGHcrA7bjUYC7zuapagcISTGopL9LKH6rcu8X+
LWCHmXe3QL9LGvgJU+ZrUvWwBGqYi71pxtun3TfqU9HjwZ+FP4w6uCsbQryJhpYvC6mg/xBn+dSL
tW5L3UHMwx/aOHN75eZ5lHbgH8iNtEbxAAZJSjEIyZQi6JodHp6ET0v+N2vb+jxiRUTw19r+dOEP
nVKbNyWU9+aFTsQf7iVEQD1TaPzcnVCxR9E38CA9pMpd1P8Mmjs1Y7x+Gx0GIeIFEVQARds4RgWg
vN0KjvXWpV5Z4n7vROZdt5qle6iZRNbqh2S04/Zh7I/ENvDtcpRyjibFvWARmx1se+Kj1GNfrOv0
nITr4Gxqy1nMeamOW6OqbXRakrbM4/wiXgVnGLldFKERIn/7olEOjPtKeRisq7mxcpDBdRQzitNI
xPIkTs+A8VcqX1DQmRGmq6vbSMCQ1xX7tFjHkR8S6EDkufmoZBuOV8sL+kcSwAlej6WLph74WRj4
43g/wFpZtGb8Gjfo12gLka0ykIiGHyLBBnga3k3KXrvy8exYWmB6/cC6XOPeESJJkt5AjKM3ML8Y
r3pE+TeOk+JeC7DKpO69F81zmsJGZ7B3XXBFMEDcN8DzZnKOyRdRj6V+F2SHLDss599yvqrifd8R
d7Tp46vQkwfjp0SgQrgZDm0MsVFzeQhh3PJ3BK6a2gs+rACQpDhQ1N8Z1AvJo2B4jHvy7K1ifyZL
3zS7NA9VsQ4gaFeinb3hrRIGD7gGRadywMHn0CSPqJzw0FQQm5l+89a8cQp/vUDV/0Lb/jx7P4H1
fZfEstSJ2n5OGNmGrzVDojLFe1P/GKR1x4i1LhHvmRtNeNSjXRHPm2EWaN2aX/GC/6mr1a3DcJmE
FpGAIoPrJoEQVsekaexHlIvlo3oOiHe7l89TGhBguQ643W7jFTzK6SSsUvnWZpJ1jqL+Wi7dCGJB
ybj2oHVfv1f5v96rRtAlQn9ssmHw/X3PJEqBaD2TpH3erUItoM7A3Rwtsp3SZXXtSwY/6Hbr95He
PZSJ8EZK+15/NtPA5fbHj/2Wv8zGXWRFBz3jAp2an7WC3EdJ7tuyOA71fF/SC3390OZy+X0udf98
6M+lLjZbg4krNdOU4D5qbNNclKI3cS0JW1Fk+TghitVmvfx/YWdHNDLFSJ7oVjK2oX4ABTCDd0Hy
2MTUXI2wpoBtVq313CbnkWseiYV5u++in9Lyh/5XKF+I8VI3ym2XS7RFoAOrsmX6+oJmgwpNJgxY
XdXran9LHGyFZ+TugSP3d7BaAUg6uxypW0i6YbbAt5k8iJTNhPXS4BDhhxSsKt1kZEYZbq1grQ5X
gI65PydvTDdHg6C5J+m2Rjc7yN/g6wtu/O8HqYp4vtHyQHr/+9vXzbwEL4kYTVsXrIkB1TFbxkL2
2/4K+9ZvXuoT06WTS/wkJp3vjHNxTVwlET/NieCMLQ5YJIHfViAFFLKtD7YqvPV79NJG4JqIxhe/
pXkXHKnp3oKtzKzGlydia8gosAesAvxwE6056Xv9PO40X2TFklm70V7EZ2a/gHDROwJejl9mNI/6
MuSJNjVaZX6d+GD+um2ijbVi2LYe13BdMJedYM1v0lVymjm01G0Yr9FR5z8E/BqQSqLx2SKtUSlK
vUY+pjdSiGxhZTxiwE49qq7yp9wR5VeDhJJxRUrOraMAWumTOwgurMsP6eYJJI3L5ao8KDiSCw5m
7tp1esDkJoXYZA/b5IfF8FlYNYZvAvMbj/zx6030r2U9tzDJZf/vu/9sGoMsQxzrDG1bcJXA6Jz+
KbufXvUr25e2MMeM/nX+qb8YP6dj9q4+o46c36oXnAgGu36rGH8QevWze8pfw9fffzs8dQ81MfO3
H9UzMG1up++RicTZNt+U19vT/Gr+IDf+6zfxO+/siwX8mZkxCM2oNoUhLRb/pMh28TvDX9uIISKr
blZYOH1fKv1wEy4fKdofCYtwlrdC6o3+Quj695kDvwfJXz3Rcnb9UbhrnUUiRR2Ie0R6OImUG0zB
/cJqfb3NHzKUnxFW/Qb1edpiPWUdCwZ4dXvWKP8MQVql+s2ryfUKRCZ/2rE4JH1y1Ka6B6/mEoQ8
Us/qL3zY3PxYoL8rGNpkLfTi7EVTn6V8WLdUyN0sbW76jPV95Q0B/sWBsm1UwMq2WLfF5Zsv4b+w
kz9X0qd6TiiTfoYBr+0N7o8p/1A4WdODJp11WxYFRgeg/vI3dqv/CdiQQGsReAMt/58kQCubciXT
aZDUPMVXcHyPYKWFeVtRI2s2KKVfAtCpkFqSislSlWAPJXGyJA30FQnSGDgdCKJf47Jwiye/D7Mz
xLYT11qNwc0Sha7U8rbO4DkaACNRf7GIZKs6poF665ZK87O3YMyI2JoXBnkHQERa85ZHiPAsTVx3
8ux14nd8e3H5LP9ZXn+87U9AR22Zc5tOhbpXjScdslyvXccGs5aqdbEz5toiWbubTrB6wka7KNV0
JK6EvwZIFRElmORO1HcRdwptOQhrCUzaW8p2kM1VD4DZ5RzMXe2WOJCa0UvRPYKseCWRbiHEv1IM
vQLSePQiSa8N0GQPh27cj0xLgF01DCMHGDZZ8GJOTByL2oPZrhSTg+zFNuvArY2Bfv4hhSHfi4OX
38LdnPIc1boR6VM3M2cuNgjAEIaTaGsokaRvaV69RpuUOITDwZ2IAzJ43OWPNwA6J8HCRYfU4zA2
I7BLBk7R3Fu7yzRqqpUqeZm20esV05URqzNGjtImDM9z+kMw90MyOUrT3UdWyFDy3M/dRii+0fX9
Ftt89YV9Ht0OQ1I3Yq3ucxg9k9Gvg3y6D0kmlzYFAXNSD58POhe+6i3Pf6M9VafajZnAW1nsDONL
bUAxm2Rg4G03b4P6bAx7oqB7PpqoFdbDDcvO+kr6j9hss/lJKkKAP2rwsCx3WZBDEChJYh9tI5cd
Y36q4Il9vf+N/7za/1iTn6qIcVSDKC8xfnkqN28cUBv0PEyej6fRvvdDF3s0eM8L95nDFwcN7n/+
hxW+/U6vvVi92PetvZ/8PcT8V8kT992jac/bYg9N/3JB5emmTrcWkIvX8FDS1a/zS2MfdnRwXrqa
bFLgYSnRD9jfVsefO1W4rSiPIUSh78BI4LNqPDQDxbjpGvZQ9QaaUlW/R5PG2PRdTq8EHTjhdJWj
M6C2W4yQv5m9l7PlRMQi1uoTjNBxKlG7Yh4plL7VZ44V3Q0peRi4vNQBY0kztPuz0H1T1X1WFPx+
aohOWCxZsg4R8+8rSI0ss2n0BtdXyp5++qFnb6P+nDFJrJUzcjpN6b9Z5Z/ryM+v+Ik6VODr0DRa
SYwvHhnFjk8nlteCdBDF+6/X2j+89eWVdMUiQGhR8UP9/Pu9Me63IqLclTvhQdgNXncJNLd+UwWa
KBdKDWpgZrmAetOO1lPCi2SHA8dVsa8mlfyvrx9G+tyHLA9jYAuNxQOuplCY/n6YMKrDXlNyBdWK
hRbUWMMq8H8Wm9vuQXz7+rX+sRX6/VqQYDDyhb7E6/39WsGgpQ22i8odI/HZnzfZFjMpp438GvrO
Ot3FoM6usI382N4zhFhdBLdzVBTu99amxJLBz96+0yz/Ztj+c7YtTDHEJLiz/wZ6/qh1mqkZxhgo
aR8dTaI2f3QTehWfgbGC1Qv2vDdoCWcLJLVMz2nvT8E2QmjgBYf4OL8aH5LljbgCb5p2J01b0AWB
RC1dW1XBPsDXaOAodwIQinFVRneYwVTf7BPJ+o+doqKBIGliUX0ih/j7Q5UEsZ6SMZvv6sDTy5/1
5DeabxhrWjbzRXyR78GGM8mR0Y4deIACcEbyVMy58S0TVgP2B80es6LgDVu88U7IbaFyaT+A/zFZ
kc/0J8rjsLWWnofUzAAw0xlje3zuB0RZ8AOcEtscXH8x53mKG69lZi3TceB/ahNPy7jWTXEG49A5
KC/S5OiROx9lbKwdRP31uovt0JUvoW84kMQLQHNw/HWNM60rbtIfRmO/Z4f8gU/doVvl0DU9Otuu
P3S9N/UHEB/iRelssuFMsCmuBfMeXjN3k7ZQQNGdVTDX6036WEN8PeJzgBfGuBnxy/BqOlk3OS48
fmjNaK9yQkYTx2CCO3iSaxJ1CmPMEZ+D7eJxA5uHS6AKbPM5WgUvsJ1RiUyS2+FW5M07IuiOSDxx
DSvsJHWInZXtYUncdDLkjr/ao95C3rExPLHpK3Rhx1SwDOmIFzsf4IUE46/Ybo8dJkgQzm+HilTP
6pC/FsK2LI9tsq6v+FLgiabMHjGZN3M9w/J9nF8jTot7KTinZGTBLz6isP9m334ujtm3fy2xT5dj
nzaJMij6dBfeCCVgr2K2UJvXjGmcZqYQxq8CGrWCaV3EnW0Nd3Kz1QCFIktdRe12Uj4Mo3LjQPPE
5hu7cm4D1vefG3h5OM4Ti6GVJC1E+r/XfxqYKQlLEetfckWsn+L1dC+cCovUR9cyNhC5DFbZRkG+
ZG6qGBNIhywWwU/AxGxNcaLXufbmn0gfWfsqWGXvRfPefOtfWh0Umbn3tvowiFklv0Z50NhVIO1Y
l4k2EJ6wH1D1oS96bAe7kzzGlfFqIWNfxInE2cp0xtQxz5G+rEcI7i2KE84+F4oZPmS97DZ8pdjZ
pn6h2+HjfKPGBEd09VV9F9wPAAHb8kn61XjRa5GvLLBvJ0RHErq1rwSrcaOFHu0UQ89RIU8FbzU7
fyCk1xTsYIW9xvgm7QCO+M/NkYHp0+DhgEWgLgIDF0a3gur/YQpWZGGahodTec3IBaQOG7adOmFn
RQYwJn9wFR34dCnJvzh5YCh1opZOS1de2j0HsS+183SIEYI50o9U8eDLG6+yKzAMRBfWwNDAmM0m
zNcRf9x2JADotrUdC9LM3fIe5AA64Jql3eZQBuxkM+erbK9uJn++shluJ+KkVguIwQxuzxTfNFYj
/r824QK4kantNgIhu46Tl6/zm/MIBCXda0yNEbXdGy9078Du2PMMO37aOueQ2yI7O4yg0IxT2bpd
4oGOL3AJlh9OsQqIx64fbm78xlRQeWknF+MlZigPbbMnE5M0XDhKt1MaOV3mKK9Eo/LOXvoL25gs
Fvw98nCTPOWigwkkYakkad79sEyHvOy28aVkXY07/EguvMkd8JCFVcArFmB4040k1e4NW7XchgX0
Dt5t4fRROPG5hVgOt3bTM6ZDcgeOg68Wbgnw9Jz5m4KAEus/NhTFiShqOCFyJX7a7dncTzdmwOPl
mnF82diaOKNbu/n+EAIxoW01D09CitI14QcGk3/JrgVuMy+q8xi7/qkgDNZ+CZ23Teb4J+HUeUG6
LWyCoBxCzP3ZPW04KTxYCTv71FB1YFEjOqK+I2imsJ9m/wlq3Akp8ejpB1f7iVE5g16ZBwERSb0n
RkgoR9i5wSuWxdJTwa/wiSezHwNktu/Y1XEfbA4D5tS2e5LszQbPvLvVXn06vnq2p7vKPbEQQmOL
p7s9/Z/XhO5zasP/xIxshbZTOqu2p2y9y1a0I39buF5px+L6B/PbX73dIMjCvNE6WOcfHUxDWzsn
3Yq5cL5i3z4da/tY9XaHzOpRt58hiBUWPo+Fu33IV6b3wIjAfXhYB+75Kh/ODj++JKnb2R2zlqPz
sNvxZq21hi0VPf5+t744Hgw0e7+9/O4e1r++KSCUz+fnMskifU8WVYRIUGc+gZrDoExj0sj5Iz4O
bnwHQ+2xPS33b+Scxn2/GfhecVP5gUu0jZPcqtxOmRPu1J267leEbq8GG+115H595/xTl5KchNuC
KaKtxfpMMj+B+remMG8ZuMi+Ka//m6wK2RkbKEk75PJzW5PbfQ3md+FbO4B/O0ESaKgDiRAxYFBb
n/qAUB6GJiNq86QJPisyqjBtsVmFT8o6fTMfcwwR5w21itH4yXchbf8xysDGBuEmhZyk45G/PNwf
1SjdVziNESGMjXUsg9QVsCMI8+Ze55AauGjLTeOizLWIje4eeojCHMTxuWLubyTvKge2gdPT3L4p
WNGEwcfCLWfwI9QXU/0mke/focvfT/rp2lWDsgGzS9Ml9Jb+USu25CdI5evXy+BzU8Yq0LFNR+8i
6/Sv2qdXybJYTMuSVcCUmS+/Mu9w9sok3HupPb9+qc/H3vJSDK8txBUqLyh+OvbiUjUSVeuTxYnB
aLcE1k4DzKMQJ9tVpH4vvv5XEswLQtUC+ENNs7y/v7/rrIDOWSBJ3S/ZZ1JzVueL2B9IDhgH5vvD
hTVOfNvXb/I/thVQAJ5r8m9PbO03NvfHAhtKyaqjGBokXPKo8SErsLlqjLVuKO9cTBgMBgRYKXxr
rfvvtuKFGXixsC1ZNj77GBb6rASTocZ7JEtIUrUSkRKMhnYnlCtWjhp54XhgzJ92h1v3oUQ7cfoO
Cvl3MS2PsJSJ0mLk8huO/eO9m+lcQ6EgiolYYt61GazlX0WwG4fz/8eHTNSSpZvsYhIXP7VktTon
IgrtbMn66LCnwYIr31qsWhif8N1luPd4qpXhWRq/e+lllf5ZDWOlRJ4VZfDCQ0SO9GlRERuKqmBg
FcvyWZ8vSfnRKQeLvJi4O+ORECIJVi7kFS80DzWFV6RemuI8stItA1rot37v/+4qnocnQbSEz4As
fjpNo3GKMZEmJUgzNyTSKLdnNWPceajBTEksLL6Nq1h+4V8fABIbDf6jqUuygW3mJyC/rXWpTSA4
LAbzSG2qRWSavRXizqj8afBnHJm68RqP322s/3xd9HngGnwHuCn8vZuF0IomAe3HsTUvkYm4HPZr
DiOE9Es9uvTTYS5HpyauFPfbr5eb8c8Nzls2ltkn6jCURvqnlzYFSeOls/HRFVdUYuEd8Kjo0OMu
3oBPB3+6osn7X7dBx7gK7A0j3wILas+6WOd4MQw5AS3l3jPW6cpqL/o2SWgfH6bnrrfj6uLs5adn
L7mL7vaevcpSZ++9Og+C+wF9zkZG8/Xb+df66dPb+XQQlw2SBDIzsr0Rvw4NYww94gpuSXmvl8mG
LuMR3NqxMZ1MA6dLeYEDS0JAGpo3QYDKqkGZ0R6UjKpef8Z10f/6AX+ziP9cYtwSJCTg44A7LBZV
yqc1PU1pUuha011q+rTBa+/qU+jMT9lrvTmhZPGTleVIW/MkbeePgrGCA6PbVU44R/vtSqGY/E7d
/T+boK8eaVkifxxtlihw+StCe9f2zBHT4WUeqkM7S8dUvc8q7NaD5lVjlCP21bqnD2VGsh7qD4NW
k5MEP2vRro0Fv4mZL9d3EJHyPCb5QnFV+QXXzQIja3MuL7H+PsCJlfFCSLk1UKCG+SW3zlLxEs5M
/KLMneWa4eVrMo6bxonDgvhgjhmlIv4H22CME+Txh9jcIyDDW79/blsmPwo9QiNuqqk4TAOwTQO+
QfJjhf9A96LfPlIJpApJxYQrlhowUrY+RmzAW0CYVsDeX5o2SDeiEgWKbie3D04GIpjPbJhDMB4I
AggWgiCBqfXw0dUiXv8JPNTaFacBpcQWtYzQ3dZFk7u3sMS2Odt1Ff2BHq8KehmToRB5N/uOFtck
vakUaOdZejf55luS4KT1k6a/y9GHZWWIYWFPxZDeeDWM5ABzFak8NirtktM1gAI3nhQygDZLTqM9
9T7RqLre7SY0Ua2g3fX9DcmyBbuzvxpkceiMmnDGoFsXoJRCWMyKx6Fym5Eo9mrxUrzGw8w/lqzY
c6dX8Ae3ErbmvUPiklBtwwheqiAz0U9fdauCg/QxahecE/DOuKm3x7I0NgLungBNvH3lBjqQXJdT
s1WDNexCG098X8SR6/aeJRXurFK1n6aVwYuSii3UR60jrgQniJB/5orlGLnhxvlBE+e1MkXbQD5k
1c0rTZJMcXIYhBJjv8rXDeFFxKljOaWR3lDOvc/9QjdsgbBmo15VTfwzyOg/9YHtj0dUWJxEmCsq
LLFSxnoGOq2xKN+DbaC6fVCuzAb78sEuZ+gWkccq32d44lpi44nhfCc20SoVKw/hAHFqnVsOCFwu
soJfbiweQkk5VlICcbdBwlSdmhk1xQQ9plCBfTR442AEpoB9BlCbaGFqLh8Hne/eCFRPjybOIahD
QV5uwxYzOklCqnob1jWhj/gNPrA9KOwx/Dhn47GcHUsaHQ0FZt3XJ/V2aPthNVjSvlDmVSwZpRPi
PCKEmav74pBuYTG6lbZAuFhny2CFhGynxWsTSril6l7UZiAGsy+N9cE0B3/QLmCNc/wrTCARJVea
ANl8RcY/Fjo6OxXJ4qGYjmZyiYxDSh292Pfpdbca5JsXardtQj0Kc3QJGO7JM9fKi9RnfppyncQT
eaRE0eZgRC3K4fJ+NgCt6vFtaFe8sBVCGJh+IkojRGElh6+Qc9yswiMeOlYnWw44RiZi4RHM96GO
H4C2KudVpVyGOXloRTylp2KtqFgHyOGqxMJzgmOipFvMPzaAB5USnpTZfDRAQkQzOFZ4AguAvX0M
taOjaM3xTIqywK3inaVsiviN1tYOGi80i51isMwNb8iWpAlke9SfrchtNkWTf0Nz3Om41ZJym403
/O1w1yaNnk+mFKv9jMl8jMwqAePMq63WoaLrViJA7pi3xzQzVp0CkGcd8hpZ9tVQtxJObmougg5L
O7K2EVLbfYGnvHZQpWskSXbKW0gAl+ZUgvaM9y+mJ1XuBlnkxIQKwj6zddBU9rcycMpVkSegsKmK
Zl8ze4UFsJwRBj819QhvpAkzyw9lLJhYoZoKnIIvosNERmhf6SltXpcEGh3V7Qxk3pi92wTod7Kj
nHbHG5Gyk/DBrq4iw46G5JRV+a6LjXOi3feDOwQdfvQaKKK4KZJ5I8gQNiXzjrB6Bu6HoXPgK4uZ
9oOIe4p8JKL1Yp1b+RDIKmTFvWr4rTK9ZmJ3JXais4U0/6mOH+HUYKj53pg4fusqu/vcoMwzJacT
ABwEPI07IP242aYgx2O+D/vHyWAOkFwx7o/5KozB+JEkqi9Kb2YAwExqnwIvu8zA4Vg7c/6qisFH
eNPcPsKAVn3P+M7FWTncKClSYPY80vdGBBuVX1Z2Lwmzptv03gPN92G7Kjr1WQ9eYiMkawzxoMwn
ek8UVDRd68FEv87YR03hRULpNg4jvO0mrDYxX6oWXTtcRm4pnGjqfb6tZW8suD5U375zU/RWLFfX
QoayOPGQ7JRxc1W3wZf0cMccFsOozcNwe8QrjCZt23JzBGyJvK43Yc/wAcm+9Rhjf9KHN2xSkwPW
JquWFUxEcCe1W1HmijEsNBCIj/rwogrDtoF2LFSTGwUAGla4Hjrpl4BLz202XEdOMQDl6tYsr+px
aA8+tHLeVjhLTOKMdeO0roPWxbdx3dVstgIuey8Iz/OAHmZWHEyHNO25U+CqNTBVlIv1PkmSMxQH
aVgG3Mv+b5LxwWKjaTOunXziy+NaWeLDo3CNfHrU8/ZgPRoSSLqReZpblCRTmMl7qAvPebMkthEc
kUiuVd1ghdwcFdak6odoDXUjWc9h/BrF83rug2eJchbvXreapDv8gu90/C0LiXQIxqwIFQHEGH9l
H9CDE/bumEbv35SICzr1dz1G8LeJwbwClESL/6kNK8poHFq5Hi7lRl/Fd8ExO2J0fwr96AIPBxIB
umq72QrrN3ND7pB8N2+RJWxEHxObTbMRd+V5+jG85e/K5usn+93kfnoy7ghUGVxTokke+t+VooFq
VNYFnkw+317Mc3VVXHIvV4U3rct969f7clOsZuLoQnfE3812vN5LNqaXH2hffUraVe01T8a52JfH
Yg8DH2LWN0iMaS0P8fkhMTFbfO5NEynSp46m7CKC/vpqvJTu4TcIreYrNMqW/fKiei+TV9j13rBA
jVNc6PynHVVmj+h+lRDZUh6f9HMNef6ay25mty6Adejw35DBPAh74ZH8HBeTqS0q+Ked7v26ebFz
faqurfu0S+yz5V4pP5EkeER12+IqdtbuZdpcHlz3yvhyRdBIsAK3BsT2D5p9OJxi33+RnrIjMLTi
vm02guO/zW60O8mO8LOyT+LhTZcOEcTIu+p4snaPlVMcNrrj53en06MFiRPHMn8DeA32gh+kXz+n
JBA8vuXPJ5BykO3K9pMjRvCLqfvsH5D1+IL9f6Sdx3LjWLZFvwgR8GYKgt6JEik3QUhKCd57fP1b
UHdEK5kZycEbVHdHV1UCBC6uOWfvtVndcTqB6bPsDG4Satvpf9nGx2t3eOUt2s/hLrOBXTzXTrP5
1dmn7ePeXVJG/9i3u2f+v/2zPHM32nN5XqwX/mJ9jrZrbz6u1pTT6T5k9h5yNOsaYldMU/xhR211
XDw/Pxfz7d5cPis4n5wtwtZFx3BGufCc2FtmKlypu1+Uq786G+nClpJ+uaNM381IL9qe0tlqRp/J
eVhp61+Cs0rnGxdtzAP00/kXRXT7Im8fOhva1xoXI6QMWjZ2NdgZ3TAaBDz64+fU8V2eaTVUj90c
x/Lsld3B/pUewL26vr+nT7tcLPbJm7R4V2cBnYH5RDG0Fsdqf+wO7/waGnFw8/0XUkyW72AP9/e7
HURNe3l339vnBUYtu3dgyLTO/tVdvr5OjzbckRwDS/7MXUSrxf41XuP0X7tLCWbVUhW4E3LzgCs5
+8dhyVhaxctT9t5s8d5fVqstQ5GW+mzvPG6p//M4Wkc4viIEYszM+Yvn/H6MF2dx9mzQIbeHL3GG
kGz9iif4uN/zXE/Wuto+tnD8+blcZg/2n674GVwBZ8+dOnudoiwSLEOzhidGnpZFDaD+4MUUj/1i
Yg7Yz/ry1dwcdRo08dGzF/w0tb6vUkJE14M5M56nn3pMneO9erfmDHcU5r5zjp17+5OGmdfMPsTs
JMUOHnCPRdC23kQiosPZE8JJJ7Xny12+cp3Phl9w6Lmuwgdjg/dXlncsW/P5zPEvnf012CtvNn+S
lnfRevfBH5HPn8KDrT7M56fImc/L+Xz8It7pGXTH8SlASuCwJ0YY463ph3h34RtnUMoP9tNL/Yg0
kMoFtP0lBIr7nbCnPj/M1WdsRaDIlvEbG4nZoZ5tVitzdpqaKt9/B4HaZg7en+idcc5/8EvfaM5/
eHfz0n5rT5to8XXS1ifOuLOttl6tdqm9VOB/bluyJV7Sw1t7v3lY8WIen73D/jF3Tl+zy4EvQJ/g
rPebOb3OuWuHK5akWUWuYr2Z949ELB1oCba0xdbukWKNZe9UhS7Qmz2s37IzHdEH8elrY650mkIY
YOz+wl/s9QTnAlbpcqjWtKSQpnr8Zv3DYF6ylcFudgf+VWTCs4bz+2z7a7V6CO0N+3N7ten4wmwF
bOdGdvjTHobVSmR2v8s+OLfZ1c5/2xlLaTbXF4fykbtWXkvkFmuOvw+74Ezb8wUR3/DMD6KnNcUz
LIdF9zzP1qW2CO44kGGtfwnxlNg5dAXH5ahiz8WF+TDfxHO6XeJmirdwHi6HufzcPcsgROmDSrPy
rVr7q8HRU3tDUMfBwCto2fTF5AVsGu+F/tuFYtPp178XQrhgfy4yUFYh5AB3xbutXdVMvESTs7KP
6XPKp+f9fn1mBjwu9qjcR/txj5f/WT1pD3jzdfi+3iOGubm82TP90GdcfsLzjr8+UHoYQLTtnXe3
NGafnA6cxXr9uYy30utymkhi52zypzYHppI35qfjurcxod7dC4flx3Ln39/dLRfS9v7D3mmb+S5R
ZuX86TCPVwjvCHcC1wv9jYs4J97kQ7qHVDFrgK2swhke3RuPRLyuJFI4nfDmbF0M6temelV660ff
64t08C/8apj3iKKizTDjEP6MPGHqs8btTGW/t3h9RdvDCoOioLBfUeW+V0B4lggk39fntflCZ/y+
nT5O+APCopyXyfLDeotmn2SrUYAsCM+jp+vci+s7Oq2d4zaMfhedpbLJzhuwxr7N+hEs+NFMOTNh
AyXSYeSdOIOwRwru3oCerWW7PBGCZX9121/6fNsvnuX9Ns4Wv3Rr/u9HM+3XftuQ6JJmQFaABkmY
gnldVTY8pezrxgPTnWREuD1ZGRvMcPvvi/wxILnINCDZl+nA5eSrlmdckgYrGzT/GsRQ3oHLkGJg
iWv0JIjS/32t67o8uyvavTJXpE9By/HqTcuNYnRulaC43Yg5Gqz04rbz1JpYhqobIFH99+Wuu4Vc
ziJTED6fTOfJMKbb+VGf7IXC71x0arvcfBfjydu8sKisuViz/32h6wbXf5CdgC4phasK17x6iJqV
D1lqRfFOv8CqMbhcAmxuTsuDU0fY3sccudGy3CzC/z5A/rjs1YY/iV0ta12ZwCF29c2S7iHlN7xl
RXmr0TDtfX8MxT+udLU39tzUHLrCZbvp3UMWtV1ordQQffoNFTODS2qS4BFIgllxHF5TrVwAdsRi
gVwucTQYbbCFblTE5at54z/3ZImYDwxy5rXrh94SHRb7cTGctzV7EjZP52VtL9FUzA8sj+w7b7zk
qy/lv9fD60dvCeWjeaUOjmqtdd0kH86R/cxu+Ly+X6v28nBgeT/d+CiVq0//+1okUGgMXq7EOP59
6IZ6kYdWChZUkb76ytxFcIv1eGGFwITU3nHT7RRR0WEBw/M8H6IlEcOFsM7VvVufKVRLgGTCFPSV
Y5gPOeKjjLhnAUywtdZQ19DgjyYaG4DbAEMNlWEd7yEGfSa8fz815epU9Z9fMtFfacEaChEQv/8S
zwfDY/ETDpTu9Fh8MPRoPZAymM/6ZkNbtlA7ahUkIa7ycR2rz2bwGDTHSHugCGVNysgUBVhJBZ4O
U7RABdLDfhweTBDBGC0nE3goMI8kJyC/1Ldvt8yV6575f36CAS1GES3ZUIxpnvkxj/DdD5ke+ukh
RImaGj0Cic0Ia7Hn8dYBrT0/JtSdEtRIOt9iVKksl1ArhvxegCOmFP1CV1KkOj7+xrlH8nnutRRX
NgOehYAzBg1bTUDxIZwC/rkIqWWbvvVtvQAoE5FEqLmvgp8t+cd6C1WbC2gSdyx+BLskyNPA0O8T
bRDSVuldInS4kwI3soA+Y2jeZcpimYHnTtrLkFtNrBA1fuF2MI5h0Ox17cXpFWmtm9UhtnS2FQMl
Z6C4JrtmU6kWRRjbBlX2Kk6QVDmjUB8m6cDQuI5JHGFqSmB/wo989BxKqKgVqZDhDpLgZ2g5oVuh
Bq6A4MsOyNkyGd78AZSvKDZPCjJ/k7YOIRnrtOvOYNpe5Aj9JukgOqaUrGZOUXonDbfIxWcqmrcO
rQnFnRLPTpBBYTPD5WgmGz0PV2l3yq399HyqgiKUMBykJHvKeQYhmZjqkDw3YvSmhfjjq7UKF2gI
F9Nol9hfymFHoabbJOpeLMwNoskeW980l0Wuu4bYPIukeJnydKzyNCqk2fUnb0wfp27rxNnxw/vB
NJcFe+NgvFi8vzHkKCcP86otwHx8ejJoJdJDU21Nd1ggwFjt5V3lJ3MzxqoKq4GYUlSG8agDfEHv
xh9hlvqjarkrOue1OaxF33QsBNSx2i2jS9kMizqh6NoXmwKjFTAIWA5xSyKyIgOOCBdg/9ZV/Nan
60xRUFlkJzCes8b6KtCJhypQbyU9GGVp9/GXlFAqxJ0fuM0qh6ndPZfobeXJ2oiumC2ykn41AZjv
mmI3Wnrb69slAnpJO1Ejbfxg7cns2mk1MDCQBCVNN3ODY5+P7FwisJh49yIeIOUf/yDN6ubeVTXH
U7g7bTEa0iNwqcRKlrkrbCyBap5Zb7QhmYMHTSP+ksptRLavlPJkEmcja+soPbUU8oWyeBNYiaRh
HgaECuXmshdPYfGIc8Sleq5QWHelS4mByPWKUzNrJYgENG20bW4dm9jf+IZy5/I+GkLjqmTvdrnD
SLKwnGrSOtLVFWGlesnU+Jmn1oPaCg65lOT2bbCxbYpUJMSrmPWS9UL/DwdwLFu/Gr9/T5N45bnK
sTOtczJkx0j/7OmnNB78Krdvj6Liwr2TqaNGsCqKRawJBMbyDGnTQJ9gvm70VxO9QMwndmNC/tsy
ppNxJFmiTr6mfjWbgb43glQO1UMgnTrmTHUUNl0cn2pkGHpy6Nq3PNYuBSVckbK6pmGAoM/Xel8j
6uO+uNSNf6bvIlYADNyXvnjRoRHjO4MoTh0bjgeYwgCsaqn0u2mAERUpZeFmxKo81bj9XL9QtA0B
LPF++/DWKn0lifjvZP2/n3e1UzHDLB3Uhq2YvC9B2wUchpdEgnKsHBMw/XNIOq50Y6P+10dqkdAk
Q8gl2+LqkTK7WKWlVdnOapZcMagubvaWlCcdHC3j498vUPrbLwQ0bVGlJKcKtuvvy1HWm3kUhUa8
QyI4ZU+Xn33yWpd0Dpb9Y2DSpEpP/XBrB/i33dbPq17tSKQgMwpB7d378YEyUbpL3tzH8AHnkJAs
1YX34d3wqUrTxuB6y/njgtd5K+E4ir5nRsahSw9ysiFEagYUgn7kBdskeLziAVoMYszSkxcpjaeE
3qzf3dKuyVc2hO/xZCCtUUy2YqSHXukuvMRvBLXQY9iQJwiJcrxufbL5aBunx6wUaF2Eq1Z/RSMi
mgNFp3MB2T5jg1WZm8RU7Opb5LYMFWPx73FwDQb4752R2gJ/3MBJdPVGwlaOdDNCVadEr274VOI/
kI6wdjsSskQbeuzUygOaM3R79TyOpxRiUwKU7G5UTzXKUuqf6z51BCCDlsNW49+399ddk8HJC6Wh
hcDxuyfwY9fkp02kBKVKRHGNvaG3xayyG3M3JKtWXTY8QyWeUstuPJXvJsf1sDE50SLbNCwC6a52
6Xlb1ElWeu4hC1ehuWzYpsEnRP5XQxiiX7UXkm2MXzRZpPGc6V6+NWKkv+14uT7hCpzeEX1czUA0
drBH5RqnMmHvocRLjdc4qlmNMUZr+7yHy99rEKsRVqQT4g4s5a18resy0/fYoMJEw4U3wBwx3eOP
hy+ZgdT3lY7/0rfZ+ZV3o3eH/3kDyqeI74sSmNEpGSZP/CuHVPSmXb7BkQLMViouNwbC384yFlZQ
GOI63496dS/+lDbWJbjxxc50QiivnTCsIjmbpxhXJPXTzCk8BY+GL2Is7h6TZtilWs+YqReBcbpx
M98np+vxATBeA2Qu0sf8drb9eDL6kEiCVgf6IY8CCDzBUydBhjT6uVlf+gYnDT3CPqDp3X0pbmzn
ysGACxqhPEEKbNbVXYnpitkC7mf5UrnKU+3DwWffKkjyLq9F+6sRB9C1koNicMvhHLUOprd6P62F
svjV18VKLpsVj33SmCkql8yp0xXsgpXHKVzeIgspOcRlQWy9tUlxWHk+rAOqYC3o9RQvWYrnunns
aHpo6kX0CW5QKYU3fbuqxtPo36uIM4S1jAKKarUQ7JMoP0kdeAeW57Yp72pNvOgk2WaKscEG6grp
Z6mMZ7PI4RnXC3GdE0+fYVYoyZ7Ta2uRleVmKMoNmEOC2QvLfVChkGJqUsQMUDK0saZnMLUY0Pjv
SIknZfig++gF8hkbi6dprKUZTOLqgZ0FZduLG2gHybUoWsfHTk8XbaqvOw4iOK+3XgsoMYjXXeVC
aOtXbLRWrl2xP7S1uHi+MST+9r0izKVBKWJFVY1p/P4YEWOtmkWoePGDf253vPiZcU8qR/g4Kyfo
Yg384laq49/2C2j9TaYoKsTodX+/YltFXRN6QbzjCMxeEnU5G2ONCDlMVBx5//37lGn38fuI1ylM
ERZg4sWewgJ+v1o6SqE7ioJ1GKuN6M5h/qAEIRvZeyvwCb3C88D0ccRdFz5kFz10lMqO38P3ikiB
Nx0F5Im8y+auUmfKhVRRKINpb0t33pFCgvIi38Ml/PcNXzMpmbx0UZJ4QJZOExsj9u833LuK61Uj
L6SlF2Y8Df0sWOJ9IfxMOGFtzBwinH81NqzOf1/4u/54/aQkkuRMtLQ6JpCrkaBEVVTVegHn+6C/
caxK9no3K7BDT8QEu9+hXffot/Fx2UaxSaItoi31kh9Rt4ytUwp3NTuAzYt/D5BA2tf5Oz4z31af
hpWm2P7eewih/i0Sya6O6FF+BcXSrWyn2RpgyoYbr/2vTxG2gAQzg6Qy49r3XIexa3Sa5D0QYbnl
TA20Be7uLnEemm34Gh2rbfakI3j49zOcFrfrRygz0VMqoXrF9X9/d5HiVtTkMP7jZuCsSxF0nDx3
lzq+dZD5Ziz941Lf++Qf320pVanYwbQ+NGUNU65fxCghlfFTjTiHU0jhiJeGO0kpHJg101ZMoU+a
dG8lcRRDbnH4Yg/i9VvqLtQfSAe4l5Hpa4E7U5iQLSk9JtFyqmqq0MATJEwzV5PnPlzjQPEOHzGR
z5mpOAHJAnqNJ8wVtsUQYRcThsljcNeN2mo6ncreZSpTFdJbN+zNYAUoDMwtTbRSmcuVDpI/XiiC
th7QEbYGOWPlRdVupXj8uZvWxR/v5XvT8uNhZYLpysAt04PavMWwZeJ1gT+UfRHujzw4ysFd7mEd
ZWPQftX1pVBv3cCfs+x0A0Sesi0ywWZdfVtVjARX6BT3XjwRYFa8EcT54L6kq4GFxCVVPN6Pd/8e
in9Z6n+/5NXE1w6VF7tZE+2qZO6L1LSGoy6idQk/0naBlehRUkj6sC7s3ftsOb26DjQCEnatSBZT
PIaiDPP25sD9y86Y+1IoIlNDZpr7boj9eBeBrslenCe8C/lEKTHVqGpdsuytlPbqLp/Qxyji/v0s
rulK33Mq3R22o9iMaLVN4+PHNTEt6I0YNAM7f2j7M214aORNqH3GlERqhRqw4iTY7KmoMmWJDpsU
K9tIgyMoi1pd1Hwe6qIX7oJ4gWlPLJ4Tc0kLtlVOMer95j2XVkW1R4TF8i++x0sNUI5Hjn1Uz8cX
IrFpJWW32jvf7obrCeDnb7oaUo2pdCx8OfpWhMAEPimOf4feJj2Gd1C4YrjYL8+jU4Vr8atdI/AG
0bw3Q9TWk+t3nMUUkgMbJj4Zry9pDgByRlfciT6AKVQumF0rv/EWpO/Tx5+3bEkqOiMVr+vV6UTP
+6JH1T2eKvZFeLURuhDAm2z9C+HgmuiYOWLFj8QS7YLdh8s9r4fUSe90XLyT7M5xv8qUVBVeYWIi
hsD0/GyOr2Vxlr/idsm/gSyuPvpIE1bhmgG9gbUSLMgPyIWTZh50cSG3a7c9EjAmgSYGx7lKbatY
uEZkk+5KQVeEJrQZVNRBpoPmPCMbgab4Z2lgEj25wr4fj3G8CgSICxywztLSuA/mLsT1Yy/t0/rR
3E7pBnBsow8BEn020/MVWsRAnzcPuecM90Gy7wxbAdEwbU/JruiXXnaD9zQtM9fPGSEc7UyDLHoK
Jb8Pd6UncCMZNetgxQvE3RqPRiTyg4l6I/s78IH//rz+UpNhv/DjelP15MfnJbR+7NUp5JhSJJlg
T+/C1amtEolW6lhF9i4GfLP5GkCR/j+vPM27P67cjV2gtHWunIiYUIhnQM6VxTMIxZuknCuqU7/8
+4K0n24826uphLq6lBWy6x5S2c56BzqA5C+lnVSf4mY1pE9I54dxbmmXLrxzKWC/g5aN5r2+5i14
2RwpZJRscZLKyqLrjtSxkDv1wqzx1qb7aHYvcf2golsbm6eiPEiIOwLvKBVHAy9+InHsOiTqS6/N
A31xLFWJLj61n8y7SFZ0JNPaHjLgY1QwcSfZAnGcuQwoqoGDIWwaarXWGgx0E68yBeHvURoeLNkx
oh1lFH94CIszjMQo2BvtsvP3lQGVw8moGzKElBlghYTTD2mfzwZ5U5hL4mXrrhOi7c0tRRDbKM8t
gHrhgNBr4F8fX8Nm0028gF06LnqXxAVHkWzxNQA2TvJKsBC5rxdJR84y53jZAv6Kt1azjcRNp2zB
2FkQdjGOOQXc1EQ7+BBxe/0o1A+a64jyNoUeUYr3YQLCJPilmedEwDzS2mGxTLx5nGLpH3ZFs0Z8
O9erjd4/dN62lI7BsFXiNVr2EO6X7L2PMvIZCLymAbftoAV4dH75gwNj0WcOSS4GBJKkv+tJ/6r8
Q2qSVNEAixfXnrBv9a2hb3OZhM9FLx3bbC7mTEBLHOguXCNxLQOg1HYEipCIExpbTZ7QImn8VLV4
blaJdYn8N8Hbp+6DXGMGwsNwiPxtGM9Vb5er9hcdpEunrUP0CeQwuifVpRHkiAKT5WYol7W3Tuq9
2gAsvxMQDX+Wwwa/XZ/jKl0jLO6arQoXgv6atjWatSk4iboL823OnQUDgR7ZbNA+lOQTTIIwHGtq
QiF+a1MJSEqEi1K8F/kpFTiia+8ppchyriHVTIuloZ26YNv3KzFbdeExjh5ZNQb2F4B7/XpB12Nq
QcyVN2D+WrdO40PmLuKeeMY70yScyCmLheovTWs9gjqg8Vc4ebyUxnNi7otuWSTnxDiSJyRxBApY
1xC76OMTM3CbYEueK8EuT461ch/oJ8N4FBD7V+K7MMKUyJ7zbo+SJyscX+JHzQ1vATHYihakRMTh
q1+uQ+sYVbvAPHjipWroNwz3bXhn4WQZlgOH/9EBSKcqyEA2RISQd3MDfPWXKhkzJg57EEIaEN1v
U/qPeSsrh1aXfTyjKZ3poJ6AblOrLKbVSF8pT7dDebbEfRC+UEowhM9/z2J/Kety+akdbU6WWTr6
v0+bXpYWRi5X0W40IUxcUuGSF5uYPR/GxhlT/XzQTmyNe1UkGcDbTq88A/2grRvRWBWCgccAkqnl
LZpevUGXucZ8f+/Vft7bVQExDZu4GpRcOoFxxRPltE6+Nt+MiUTESVNqyP49TiarY5Ut4l9kXTEb
uflObue9u13Gixx6O7X5tUDyS7uXpLmrzQhHXYvmfLS1LQd5BMwEwgtPSrUtcI1uOcq0eBiV8xRz
9hDf6Ru/nZkbs7uEwpL0XyoV0Exe61+GvzApZV1EyeZZNcaanE9wbjmmGgcG1M5yD8Hw1BPb4OKk
aYFRP8Bih2+DL9WiFW7LcFJJ62aR6hYJAKjxlw6GD8AwFgFWq8il9gVtnzBj8E51s/73a//OyPxj
X/C/125crZZtLnVFrarBbiqKasmd7BHijHlONLi8+KW0fL6t54TA8Zvm0ZfLlU5LgcanQ+luFCtc
a1PcjntnKqecBUmNxF2QbUY0phUWNO8DfXTtSoepIFixHUooWGBvCPOVlb5WRrOHGmSL4aMXnEqy
v8Jc3BToqAuw8715CrGWZbK7aTKRSFvEM/1bJK0r/GwUyhq8ewk6m9h7pbtUqq/0G7VqWI7Sykib
Be6HuC4O/Jc71XV71VZplo7ghLicBkdIZwocOfMNsPSEIXbIRQBVNKxIrnQoIG/68lJQ0skwTmI0
WwUyx0MsdRPzYMpIDrRXo4tm1IkrcZwKoUyvN+ov31qzP96OymQgqqoBGu6qeJCaoTlAShhOAGpY
Qk15KZ1FSoEnLJcYTtAGRE4XOnq2aLckryvJfJDvuod43EQP6Swrt/CPkvFGRePvm3ZEZP+9LRg1
v88VmlJEpD8LxoFiumCxwxhe++ito4RAhUNENuPnsUNArFOZwBn5uErkOhq11qRAZz9qtuS+i2yW
KvMuN15hn6xyYMeQRZSoWYXqpUgCx3X9+5KUQIGzGNKLiswTasbwbBVQR3T77EkAIHA4SzHg1ekh
t8gx6LPFJI/RFPxsr65p/PINEjsWdQABi1qu5KFXDCjpZzipKMRmtB26X6q16rUXwrylNMOtt/Fx
OxorVb+XsoehE2aja9n6+9TN/XJNlW1H+/jdHAC+O0HbQJ5lb73FTRUlWhSMRgTgpN7bUL1PlXQj
xBVBo3g0BMcKPpCGsIV4oGI4Vp+4hGR5nIXDCwWZkN9U+gNZVhOM5qv3vv79qUt/q0T9eGvXbhhX
jDuWn2g4YeIjgqqZRb0zHDJml6Pm0koEaWbLFg7kbeZEz0WxaW4dCqbJ5I/hbIBFUGXKvKBVfh83
eZR0MaMt23XJJ6SvMMJ2U1fLFvhEkCCU0zaQP8C/keVF/YGHfBsQ8NeHQIWBQgPVZnSkv9+CW9Jj
qT0l3lHdothMc9qIMdaEWxfFge+eCiq63AedVNN79VCI6AHGxuhOibESsBTfeCfTMej6iegyZB3J
NDDaXBdYW4S+gH9QngCKmJRTSg4hS73gEkSWgbVqL3RUyAwn4MCYDNatF2L9rQr28/pXb6Qaw7A1
hWw8qUtzWQsbNXryyaiXTsLRFAlURs8DHFJFWHJO1cf+7OlPnrjxp901WaEbtigokFPtF+aqFVFy
0hDYJpOhakvqMX+KiL/E0n4MnwlrOPb+vYY5x7AFrLgWvRT9MZlL4n3ub5N4ro8nfHSRv6k0B6Mu
xprViJ0PijAiHuM9R3kPgpDdvcmni/HRtljmF/Klt3XlIcsWUbPPBFtENqUcJ6xJuqDE6D+SoKUj
rWfitltpmRsOFf5fQX0ihWygnTS3Tp7vxI/Bmpo+iPfSO1ub6pxuKyd8qyOCClb+QbfzdJ6cqYGx
8THLtfkxmrPY2MYWOYhOVz9g1/Y+SmsOHVg7yOADrQ0zDHS6eDE8l/ypBzWZVUeRgWRn/BrmAEyr
2aI4j/M5+h8oQ48S0hs77tfqNiZtB9A48lzHotJ/zJtjn+3Mg3Y2fhGQS+id06krdltBSIbGh8/A
hMa0FNWdNc77aQtNW81x33UM98lJjPcRCe3Yb5d1fxLyi3pP1ZUKlP/pddgx7xRvxZtWlBurxF90
jtQ2fwztq7Ur1AVBGYR6OEkP46JBwhbN8+hlfLcOEB49DjMwVxtH79fdJ15mINl+56Cr8ujqscw9
fjs2ZxxtJDrEa7UhwOWzSlcJMXmw3l4qefXvT/EvEwPQEAKCZcvQkc9eHeIr0Sd+x6vZ2LmXmlgr
45HarwWov2/m/76S9Le2imQixMb+KanIvq+uhRpYisl1hKqFhbkTlw0E5onPELKuot0aVy7i7Ci+
c+N3oO17LRQWIhxCdx+Mh4EeLLV3/jaZlcKiNWOHDvN6HLI5etGqXwjBqh7WBMHoAQfy7C3iCJE4
5YDkUHN6trG9d+nIOVAWCq56OfCBDa7kfFgFSLNLNk0BaMamd6DSsVC++uhnXGEuJw/VcPEGAMx5
uKiGsylvQ+NVYHbE9B8keCS8s9y9eLDhAh+Rk4HamUNDfE/AxkqvTy1RMQ079YQgixDjcbXxjPTR
6v11NTwrmr/0QFRWOPjNQ68m50ZIZ43E6nohEpOooi7BnoDtQiTRHtsgdE0ju8fpjEnAtiIiOzTs
GdHHJK9TURiN+qGVaSiHoEeX0EvaBC6+O00yndUufKoEXgcvdfL84PyXxTu3dILC0ZnwrNY7N+kp
sqjpqclSCFHRoAEV2+ko9OZbd4Q3WWroJMZGiz7KMZyp2qouh2UizNCT9vnF0u9cdZVkBVXCNk3m
kQi/NisLTlQeUE4FL1TN9DhpM0PTFW9N6tMSdrWmoMwFIifqCgAt42pOD7rCTIEfkf9AQbtaVuP4
LMhI9pDB4tgOBnUpV+5aS5Ibi9k3UOmPC4NlgRMG3gkxwe9ra4xZVDQ4ve4GDomGBwhVZ+PNUJpg
MdoL+i+Sw2bTvk1sDOJT31BeDD4C1JLHa1wi4dPLT4aLcStwGlJ8IrZyE2BC7dQD2yF1vAV6m860
f9ywoUGQUZDlIAv5/YZ7sajKyEvC6UmRjkVeYSZcUu9G6fVvbReW9/9d5uporcSVK7eyGO8CRBOT
vnnKHW1c8DTpV22B+hgoyIWmwwPIsydDy/aTHl2vlrSelNg8Dqi8JPgCnirfGCvGn9I5ig0q1Xcw
OiiErg8YOOVTNzVy4RDQFGD1yDdKuk/msbVmQ2K6d4qxT0zkHe5+HEm4ByYsEORjh1kOZvPFEhc6
CaKhxAyBC3ERdlvfINvmvtV3pnjWqGQmT2P/azoj9jog0pVSnwCbaNUTU6xivQALkaJzRbpar67F
wVgm8i8T5A0+wMJ766yjFj00wdZw5676y7TQRSxVYJ/tpkFJXehfSMq04QyAXzOdJDkO41bo1jJJ
WhC8NyoJFf2td/nnkDEIO5Gx7QAdop979XFhDJI7V6au3a/r+iTVvVMl1nNtKZir6hn6EYKpyKCG
zGPFG5OtPCuXDh3BLsOGjyG8scoa0xD9bQhPGDUMSxMqEU3Zd2jAj6oRMR5t4jVRehDFPbBQvQU1
2M9949Kpql1YSKircT1pVzkSOygjAZBl8abfEWQ8EyHcyZ0Kn+kuQzFs+lS9mM40EuFUmiox7JiI
6llPvdfjH9OLcCPWr2ZhzVvKF7FAba5v2f/s8/JTb6JlAxwXnFrlq4tEvxCLuynUDHL4L7HrKBN9
auGjSi7c1EDEdhGit0n7nK3lJUtfQ0W1kb92MYibfqZD582WqSjYSgzIFwRLum/xsWnpV9HktiV7
M78gGJ5wTEooWg3MJzu1aX/j8/hTOzc93Yl9qBkcGUAc/z5BNEGIwpKJbiuPnI1cb10SLZf3/iyD
IsH60nPw5T4nHQ9FO1cb5x3iaAFnQOrd8uNPs+f1m6bsQGkOXr0pXx8VRLeVA0EpYvoKM6Gac3JB
4npfNncMtIZ169+bFFn5y+U0lfVDZB3BVDSdXH4MLHMUjaQwtfG8dZ73x8BeR5d7uK41LAIMPsK6
g59V4dS/cdk/eik8ccxw2hThK2KIu2phAv3Ma0VskoMowIoJYqezVDtvki/EnVR7LwpaBbUiaCV2
MYVw7B+irSRfGi+yJd07FQRmNcHEsTolnr+KWnkRUtkJrOPYiCcPf8JIvlfenerwcxo6/777Wzd/
NdHrSuyLKJGTXQV2G7HjxHKJ78tknkv7xryh3JOnN3A9IH48qu/S3o83BOULcYmU9ectLwjPPYp9
fPMYUzJ7vpmtcG7+OhU3uXB/mXAUlNZTWIHJp3GtZ/GLRou6hBxF5YGjH9mU6Nbd1/E5PjeHupgn
/SyXZkQSiulsvC98YoVsmsp8LmJEysiMZJjwU7kVuvy3ZwH0D1gtsjXdgnP4+2gtikwRCznNvp98
iL4Q1COFaGqsMXuz8d6q+kOZYzWBElPLaO2AQvAFCThUUlGbpXp0sKJDhugo1I0HA1iKZfkPtS/f
mK//FHEzvEV6sFAhudM/jhmaGfVx3PrGIQaDUa5ax3dEsiqrZl+G66ZcC/3JzJ3WX9XVMQ1uuOj+
LAFNV0fPxQwylRS/mwA/hoxr1WYtBVFxSEr0CZ5/UjJ/1fKFRP6eIu6WR8IWwAhJJRv3iH9madjh
ogxWRTme6v+j7LyW28aiNf1EqEIOt0RiDhIVb1CWLCMnIuPpzwefqpm2rLJmmu1uWRKJvPfa60/m
sFKBv/79zPxN/vi9TyidF7tICBmfnvixwcdeM290ZEbJhiRVR78WvRUsqTZfXKMOFlmq33NO/lrv
fdrsp4m8z8Y00m5NfoyLX8UcbXqWpBj6uBL3QIWTXRHgNk6vNVBInwf3NGIDbioZQSR1K1FOwtrD
hArr3yfjiwGE6/N/z8WnClqKhFqvaMMfJxjZsYoakTCvLoY3z8BVD6h/vlmLfrlBTj0ZKEirrc9k
/n4hScpWnC/U7AU2nrY9CsQIbNRXjW8GrC/vPonDA/ml+4Z04M+HNMhDZGRJlh015nfkubeMwOfQ
l8Cc5l0BI15ID4rhdB2rwGQbyMi5FkTE+Im9dG9+R8z7uyznDqDoN0VoCtRP4qcbT+oTS5qrPDsG
ZAuQxs7axGyphoQNzwCNbKPxk94XcQnKCbGsxhX7psivSJfriuA/Ded4ur7/vgF+n/BPg7omQYXC
rhbDVlqlf56jrh/SKNPrcj9r+POTf4UbWSa221lyFb3aRIOxiQPZTWYlwINRBNgipG0hPkfNUYFJ
MCadN2ykKbriO4crWcVZfq9rycmL56nNzxpGXrgAX2tp3ipGc61mfVcaAg5n38mRv3rAJJXqgblC
hFr+aUgWdKvJJ73MjjTejew1jLa0eefwkuff3Vd/LXgZNWTEwRRFeEb9xR5GSyqMClGr+xS/z+FB
aHiAeXzyH11NU3VrgeP/P6x2v9qqotFDVqCSquZvlvF/xtKwVVO1y1EUCNwiBRLJChs/nI7w5cBf
V1Z8In5xWwGI6NoD/X1KWGt44JuMbLO8xXx8ycb99+3zd40oo8aFrguOi7Oy9qm7PRqjiNgDDxBW
bxBsSq63cTFaaiNc6lK8ib6xH/+bUyvJC3dOXxp9+Gd/foYGRROCUSyCo8ZQ2Y0yLA6374+3tFuU
ZsL4U4q8UaF2f9dYLhg0huZOWOmLBrb7bl/+rkxkrAZkGmomRry4Hf/56PATKYhEvK1V7KKSHyVz
e1k+0eRn0WKwIMvGu4b+UURToqDdSJYuwM2/zz8tezby5/PLZqiZNaIbqNJ/l9X/uSuUoinrUYPP
kWrgS3GzU0ycTDZxXeLPpw0UH5jnABnRpU7obxkbq3yA5a7m0VWlaNSF/S0SXUkIzmUs31XE9+aR
6cp4dPZB75hYay0LO1OhzGrwquGPrgirRBK3ao3GFOSCFldRnfM1cZ1wF6+LI0HAMnuQL2H8ocAM
BGdrCw1a4KJAyFyxn4+KIO41OqtduCubV0a6ON13DXqILDg29UhituWKCj6CTXiZycOwiOLrxbsy
3DBkL7yOYqcoL8b80DQD6mz875rK03vipws/bV8SAxfWqlo1DRYaEGHK9r6XxM0t+5V5RYVXqi3c
KaUzYyZXANIt6UDisCIeNVsScVd8U/8ZYTFCAx0PKn7SECWRTe9tLB6Q6pjz2YrXGRHPzSS9TZIA
kFanq5Fn7SYXa6kmOleCvB5sQlFzkuojITBaz1Ge1tuErHlDoiMnqghw8Xs1YNh0fUowUO+Czy2L
hLFjbYo2uaa30Y5uT7hsU+PnFJG4mj4s3Uc9qj1Wr0r9GqUduJawm1o7o4rse5Kdsl8JyXlCqjuo
8m8gzXFxkEExdXF0m3l0FSiXEiqbKFQ8+lxG9bAsVPDoFBt8UavGbbYBj3If6gYO0t9S9b54bmiA
MevQqOY5Vj+tWgZJHQxTFaJTK+8NxW6Cezi4ZiUiKV+e3Q528k1C4Tj7KJSNcasF8Tez3t9ViPzH
Hnx+cvVKK0t1XvgbH1mBNeOZ7cbGe5le6SR984h+t7Hl5/95Qgc1V+ZOEZK9ji384qOkvY70pXUl
gIZFAhCmhYKFyF5a6RK0jeHDCH6VZJ8Vzb7C2hKr9lt29+99+nKXNAojNFiWzOr+z10aA6NptNHA
Eh9KWuHCT9DzH1ib4rEZ9N9MEX+zFeGA0j34Pxv7VGMW+pTFwk3prsoKfyE7X2fOL2nlnfbJ6u4u
W3lvgfOOk9j68TitVm5lf7fE/6IM/GMHPk9SmhSYpRZ38b64XaCG6qQwIdGSW0IlkbnHLlxRE0lZ
gOymCQGt8pWevUrNQ268at8xLP5mXS1nQ0eHh5EFNaD+6WxMRqkwBIxQx4j0nPGyrG4HKXy8aX76
Ucg4/RmbBDcK9rEsNKcZfv37yn/RYWL7Blcd1xZzESf+eek7FX/PNuNuHCE5RIp4pRA3EIHecvNo
sX3gWcdcKMzRoay3KdAG0vsQ0kCMj+6/9+XLu/A/u/KpPB8wO5XaWaC12S2ySClPbVpLoPBW/JgJ
/r839vWJtxQ0xCL9Z/RFfx54hA1yqrZsLe1+JDTApeBABKBtKSc4W11NlhXqYcZAOoLKQHxp981z
8EWphHzZRI2LDpO1yKdRDycpXZBrfCoD2qFVvm57bLy14dQT2YuR7qgS6GW8fHPQy4d+rg6WaAgK
JprHzCl/HnQnFYKWhlp3zVdvZP/hnpjbxNW9ZatjcZjWB3DY71zpyXf4aqMa1fFiCUSL5NPoOmjB
JDKchVfzUh5pcjyah2krX8gh2xr303baYk69DQ7GiZSzvXXSt+Nm3qTr/pSvGe7W8qMB8wiXqG1z
NDxjjVvr6/gUbNJDtTMeCDw/KNv2MT6H5+pHuUmvwXt6hTS2UbbJMTxbfngGOt8kd9pW2Upb9WQd
xNN8yXbVWjvGh/Ep3JqbkbzhTbUu1mShePFe8q1DcCo3w6Z/CE/WOTgGd82TfqecrXWJX6V5rJ/G
c/AxXOaTtRY8/RgdhA2GIje/+6Zl8jl1l7wMWcXHgDECcuYSgvTnJSvkqsVIucY5FpGfYovpWs3d
hjBhgFTVxu0TUgitybK0b9USI4wh/hw4BCROwhqUMHsqfgUkGAYYwaPAcHoRus9vl8DennTXFOyR
DACirQkX1g/h4Ond+dZfw9L59633m9jy1633n+P4dL+Papm2cLay4+051jzIV8Fl+AGrIrtvPrph
FbwI2Fxj5YuHabOaqJZwBv5p9AzNSHF/KyFblHuQZVd48qOMCeBjQb6KPdlw49TFv4R/CVUjfXnV
nWf4jB0Up1XdrzTKpLukpoyD/+8ARYyv6j696oqtLLq0VQsHk+wxzuRZKhz1ieWaihxisEvRsRyJ
kEidApeoyOigw9qbnbB2i0tQrszT/CC85E//PlP/i5n8dapAwwwCJkiP+T2B/adCyMO8qVt5qFhQ
kw+HwV9YYacYdBfM73GFyYQfSswiZn7IWVkJ2USuaISlegRpncdEJvkz86nGc8SyGPlqP/H4V9Da
aM2hb8b1YKIdmiqiC3M/qS5KSHQAJt6XGNZMIaSgCerClFSlm9cI46aWJ0rb8EDDHGPnywDQfqtP
8qhs8qb0iRVcmhUfTJsKZP65PpTjK8Y+zsUae7tuP1Jla1Uvy0H0RIt3uWt9ZCMgbBXa8jvVK6mr
qzzX7AYta/iKfYBPjTrEmdtjAw9KAw1D0a4qaNEw/SrShQttT8FOuW2N3nBk2NjVQJVEO1GJoJbD
iwz0MyEMlPvnfnrKaEC3arEx4hzcR4QWhBt1AmkxO0/Yu8ha4mvYrkMrKPXOKWn9kW5hUChn21q6
iFaNW4pKANj4G+iRZRYGpAYsEJeAMLfoNG8pzvsC9gzMQJn7mJsSf+pyO2G/HgAcSjeVzAbQwdAr
9IcbgBQ0whJFJMmNXEIjynB1whV74ksswJl0ygHR71ZoyJQVLrfboRgx5BJ1Rw8zL5ItbOuTlc5C
rGXllv+KmgNmMatbRXZ4W57H8RyGoWfAFsT3RI4xxzCcKWzv6OIlrBIKM/cXgC0sidLKu32qEN5h
vPZijyYHRYAhe9JNPADYAifZOkZxstw5s9w7sc6ydmJcIT9geiSwzZ6RHHBTTQkmSWnthRNBWfS8
B3CwBpJMMR9qDiIP4TTV8zpLk7Wmpk4gwbpB1DTOzqi/Qpue6of+5ofT4N7UfGfGGG3eXvWbtO37
Hif88lwmN4wyNC8oR9uaeH6nYF2o2CINLyZ8C6if1ShsrPCcDidZRHePL5RALCJ+PjmdqXaQVzQt
cDe8dLjXGxlzgB6vaYR6U6J57bJU0yYUcjCwhGbfsEKO5tQtmsi/FfdjtiYJEbp1vTcKN9HDrUwe
c0oQoXZ3G4I98yF6fae/vdaMMUG4kHV7Jy/HdYCiRSU0swuNixzLm6Bc4jE+gtDkvqWhyF1drxYk
M81exVG+X56L2y1es0DkA8Va9RANDNMH1F9uf4VdypLuLcdYQMDwOjSRZ1RkU9IRz0lZWe6smA+U
io9l77MS7jiYZqAgl699i4eaLG82jynNBAysIEDOtBcpRcOD3EeHEQDxoGIMkBbX7Chk3VzuYT+h
0Kk/VBqCWLrg3f5q9K+3BuMqhuhlh0fp1VBx6xrwqyfugTynWg0Iqb/gqmqPWEJNwTXpI5IR6CAw
TSG4ADxta8lLlvFmwPQ/+lga2SVnD2hiFcYKix8sgzdEGtvFmO/0CatvMpyGQyqSG8HD0kNFz7gY
o3SOJxySOvOoLLcPnCKKe5AVLgSh0TpCklBwFl8nVq3JfJHmzFciPPdznIMX8ctw82A+VLYuMdoj
GV4QXxPOdzfDA8yfafWsKh0tZh3aaYg38YTjdoh1+/wRjliAQc8psmmtZiasJAFYWLhXYZolWeT1
EjhhJ+zb6bBYWYUwELR+g2/ESgxeOv0gKmgMkWXO4qsk8VZGn1YlTVl3eu0ctZNLLw9JSuJU6FIW
WlakNl5smvepQOukyZx26iDIqzuMweqyIKl9hS1N7hhqvEnqb7TClIhf1XD/mZI+rRAHMZ9o4YN3
diEk4+V4p+SQx4ewecj0D6VXnpfZxiJKbIylQ5rm/sAYJtf2TflIC1eg/aHTlmmS3jGiH3r1IUfV
MZdSV6xTYjpM9zZSbIWMY4x38BHb9LUupXVULp5il8XPIuJJmrttO1MMfqQJBQBtFeYzaJXvk2Zt
TG7PCvfSoSbEV98LeaXZbU5AN35ytfZcEzbdp/h+TgSx7UL9RWpMCQksC7/0AEs9SZwBvWqRofzX
+p0ZPmON12JZ3XR3WU3ULVeS8B5SLiCj5gTz/ZQYaedLcuvpvEJRzfgeP1Jos1mPUEgqV++fsmRt
zF6duoaxDBarlvxWBcFu6lULkXvYWLf7jkIcuK/eSsMvrVyrvZunjhmTveLiW2LmBIKsBMComz+9
3hIYbY7YgyafBT4OU7jcSU7a5OUthh1QUrzYcucZsvs9StUKGVpWbSrBaQTskWB9DoS8hXYx1V4O
aUALrPsSNVGBKDThZh2zS0PXLeyRFod4yUFaNYlx1Ww5eRX4/TKoPdkc14AE2/g22qnWvIERRKk9
NjYGETzw+Y6xTec5zSxnQMJaS3A8tzIElDAWfa35EaWVJ0bl7lbOfteC/AF5yNzPpSp7gpzv8AUz
Qbx4fHv1WYyI5qu2psZoitsf3XsN1sYN+7Amy+5DnDbZZVEnY4hqZSAc3uJISAjDVI4HufBkgbBg
jYd/EBuP9Jdj0SN8bR3z1mBKXN5+qvGdOlnRKld/ivQVBQkX3GCK/Qj+yRQP7lKaAABVYoxEprSl
qvCWiiWWE9fCSaClgr0Y8bgyde4dzmStHSZFodSEt7mECyMhxGLNEH5azSt9tam+SGECIuwHZH5Q
CGAmCH8l0Z7PVpDt5OzhJm5Qp/4ewRe5JATlWSCw4rBMAbkRvk+Kbg8FCeajgKA3e826h7nVHUvo
11I0O7eu2wTiCuL/wlA458NgL1sefSWIt4s/5+LAJ0Uo9BobCoJixJs6AH4JT11FVI0OmZHJVupe
FPx/mPyDktF2OuAyV5QSpOLKAz6JqR8g2EjRtg6UVUL/dxo/5vxYiJAxh2NhnNWGHKndeGja+6o/
WIUdtQ6Ef7yfhJGkgoZWrIGIbSZ3N44+8lvsRKGBGAaUUcjcwlicPX9NWv8jM6WrWrSowk3uWGio
dCoURHnV2LzJeX2etWjdS+pOrIcffZy76tK4zFRH4mP09MJYagD//LtA/w3mf67PYTeCkgHgmab+
eUnWCrUZ92l+BKGjAjOoW4ePvB1x/Xxh+iWXCefCscRzUXr496bVpR3zr01/WkUJ5qTfMrm2jnDj
8L1gmIwWwd5JrR+rdpPc3CB8j5DG0ZxGFATJjZbKKjK3oF9lsuuTK5FSMFaa9A2IuQ+eUuURvia6
uYckwEZurwtv5W0rz/tm8DTWzx2BxFcrpBNKeEG0LDORRDJ7Nt9I7L4+p3A3aYlIkoEN4p/L3DHO
LLEwxGhvjEeacmTJhhkJB3B/6yvkDUxG69RWICd814/8quuExRBG57Qn4JV8OqOTUrZNjfiCNCsX
BDo1wVo1H+51GELF/I5ERY7YF1dQpwEj0/rRUBZ+unkkpatuqjrSCcGicc6Rga5z7E8wrYWLEbsV
q5BkPdbPRQErA9eGtio9K3LD6lxpbm7sRN1Loo4kZpVs+8wNhpcyfBKj++kkiXvzoWr8HKpEsASY
s0RmcrGEt4Elc6HeNfNJbe/S/i0YX+RwS6rZVirdIPghLGXP0mbHfsOCux03mxpNRfUYSo5MMWVi
xZo8xPpdoK/lxenWemBWTfCNNUNnXwOidPs2cMFiRMXVrQNo0C15ijBElvxG2tWJiwWlVK5r1Ylw
UMYBDuVv+0MI3DbeVJ2n4XWWnrLQ6ZKfTIEIpdFuNG7/K5lPt/Ijbtdj9mgmXhf5jbmuBBfvap10
AavYSdj6iG5TOgY5zbB9CnLDnNK4ErS2cH1aIXIaVhkJKm7kHWVwnSBq91S93Mlmfqxvb6KIpnIj
dZdQ395yipgBgl90bvKP+UZCUtAyXj7++zH+CrakBWdCv4HIyc3wqQ9nZQSDxUVhHeG8IijMgocR
LUS0F6M1ppVSvCFIKVUpYrbjvB21YyusdXnz752Qv6jpNCyvWMrBxYHt9qmmC4vRaKMbitt0eODO
b1vIovPDRF50Cg0Dh+LBMtcSiPL4BnU6EB7wsFwkSH33kgmYTnUkjuFZMavxdjHy+ffe/W3gAHZv
IRcDyzQWLt6nU6TjpzkFuE0uNo+wIxRR2ixrxfAXZM0mh+GZXyyMYfvvBvcvEFRVwqvQWgKHSKz9
LEQucnNW80boD1RGTn4bbFV6sVIW/hLrYexBZhq1kay6I/a6qeTCzHRnvTjOocnEhm+jbl07ZdsU
zIrde60J6wBBM6mP4aUPudszmbQYGXuWsPvISeRFk8uynOzA1diTZRkaq36oXHHOTyriSrB9vCvx
wksFT8tfDD0iDedkCfNjm961VCFY6jtxf4OLcS1Z+pbR9JYkliPIeL32/Z3UHScsl6rIHyZmxBYa
LC0jzRFplhgF13J8NYAUy4q0RF3ywjL11PhRC/zFhgZn6nEa1pEZeiXJmTfhxuB/V1LukFJpicPa
SpQtOt0gwHNAdFDJy+Ng4z+Ti7+Ykwv90MnCSiU1qrkbMaEwkXI0qkqqQew0LOGwAcZEnSUiPT4p
W2s5ll2KTPreTDcL5SKyILFEe2bCKaTzVpGDGBwk+aRm/VrHsE/y5nnRqTwO00On3eyheZezc7wo
N4bClisZIPF98VIvisyuhUMcNQ4QvVOJvVdbnmIp+zLwc6zBc+stzakeWUxNXEd1KjCjwSTyeSQe
aqyOlpLYjTB7ZTEiVbkO1auRkNnWoCXjbAQFs2JHYihvw8rQM7oIox3KawRzsaU9RiU9TOOnKbwA
kDPQTs7EYlfShE0ItfmmGedvnp0FKfmzSgDOhFOEp41pwUv5RMOo6jSYIsCFI/PeAqXIjNZDUi7x
B2iU6bPhMmnhF60JHyNgdYXY+Zs9+HuWQ8ck4ZsEP2PJv/4EK1Wykio3AS5Eg0kCzTRBeNAD0UUf
DK6Baq/Q/L78haWz9FGwhFQvyvRSGq9SsKdq+/e+/A20APFg66eKIsEdxLz8WVmQ69mbbTBSN97I
w9uioNarh7yw0wU6xwntm819NXD9sb1Pw2pQW2VQpEVxfRTteXNq/I+nYIWU9BslwFInfLrGCp58
CzhgYdnwmRqelGIuDrHA4sH4SSd2lVfP83e48BfQzTI7EBMAo8UEoPx0GdW5yyBM6r8Nu7py6TUm
1kMVIjemR9480FjS6Zp0Kkmhqr7YRw///96DizjkP7uw3Ov/aYbH8TANsSGme4HVAlvPwiO5qSTV
H2g9BgKZgeGrob02ISvm20XBU2SMyaiDuPJ9rPrfSJZqiIgclhAYkgesT7XiIDBgCxmnQwxaL7gB
mM4F5TSNN+ziTfp6aXdJoUouy6JAVU5N/lDSK2vSbyXwX1x9A9EQVr7Kkn/xexL7z1lRs9sA0acv
ruqBZJ5V4rT3sRuuYOaszLXgE81kh98gOF88RzSAWPL8xqqN3w63/9lkf2vEPiAsYt+JW4AA2v5J
8wuAFk5oWftS8k0BoGtfHSPEUIJwqE9wq1126D8bLFPDnDRNDliLdKh9AnSjrhG8J+AzBg6xaXio
msxtQ7pocLsrVV6FYgMz0TgFxn06YugehlujOfGkkPPV2IMbhd2uDWiDGLs5CHC1n21FSDeBbgK9
4j/M+tjSDkyGgBUSrmzw1mKXtKYlbO71lci2/tT5hVd5IB3kFn2YDuFOzeGaOH61epAJKfphrtyV
tHp76/zmIq3KLT1XmyLa7Y705/k6JrnOvzb29Uqy4krf3LFWc66n+kCSgLeE/F097+3kfaz8eTVz
XUmti+w3tnB3J7h3JLCFWIOOu9zObeNoOiB9W1oNK9M5f1S7lHTpao0jyZEiYwU4aluuyWbeDfv9
ybLPPvaJbvtE+Kjduj6txhWHwJuwqPoYd/MOS65u5NBiNNPSCqB1q7qFg9T5qT0xMyLMGl7fkFmj
pPVU11jT9FnNVxBJdwayBberXoqX5ShzlzcTtscReHRLVoX3JqyWNEHRPrx6m7sPbHywPglXsMBf
pd8HOvK3fvcRb+dVbTc+Kb926OJSwGlZXrE7s4O4OXCwnLUlLBEkZUeQlN2uySDh3de7Fkjhrfmo
/Wu8JfzvIUW+vB135ce8jrfxllb2atyN7NNv7NsmIdDnXPCd0qabtFoyqT7oVJGbvVk+OF/OS277
d6l9R2RVyKYjhwsWs7HQ/fg4ryI+ifnfyX1ohuyrtNqMsFiW313iPbGJsjMnc96uufsWczWv/EOU
nrZ+W76d8W6i87yG/6qcLba+4TA2sZtwh12vFT+/sidsMuThjt2rVzhvxI5tVncbtubt1s7Oc8oV
avW3k+wa3lu9CndMsA7A52rev+EzCqS/L7qnKNVAeiUUYAA0EehFDbWrhGgNslnifgU/90ZbDIvh
vKR/UCjyjwwJ+I3ut8joWm9vxHYX+j3B5ttqAkE0DM8qGeYGE4eUhUPmymbr0HiiOB6oZU8s2UTx
1WIgrmlhSQv8HJDHB1RpgEQ0OcjdSH5hkvWs8WlTwcFIZFz0MNISpH1anbWMVt80rupUtTP1PMc/
lv6wsVERkio6YHD1riwPPq4qMi10QTXQdSorc+S6xSKdQdrucutogYRFi2+OxE6DA+xVKreGsAee
L/lpG1Mg9+9dRVc2piMnCq4qFutBdBqQR2321UDxgshahUDCNRDAIF1pubIOzyu/w6TLUKiGI262
dn+TkYLdNrgzk6gsGe/YShxQQpC/tJ/Cd6sNsVEGxLp1NLmNZwaGXDq2Re3cWoPEE+AscA5tTLdh
o9n5LDkZTsepSES74OX7gLZtlbcu/rxvfeGb5XNNd1aqdET+rVfE8qU37DRjM8kOd1zy3YOhsbsI
GjAZyIWpXFW8CIs6OLXatB2S0a5Fav5B8OMY9bthOkOa3ZcFNjniaHnxTJJliYNAJd711bHMWNxU
2SGKLNm/BRinBYRIzIC4c5TTLSH1uyGQXCch+Sh2a9GL1SWYB5eCosMjjhKwepZqUiB7zUeU4pl3
CsB7BpEvp26fFGpQs/QKUSKi+VHKZadtxIs2g4IspvhM/JmSbKqGEU7u8G8da++GFZNMZi4GUEVI
ua3c7BttlMF0JfS9CWvTHCVcPbyH2qmHK0FAj5/k8f0EtPzv+hLZ5d+lmIECkpIAsB4+z/Lz/05U
RVVEaiFn++K5ciqn9WQ//YFLxca4J0tzm21mT3vG68SVvMmVyWgd3GxDYOhrz28WexwCvWKjbsWt
8r78fvgj2eS/VJ9PiFeyL6yrZ/m19Wo32lTPpYtbzAlLcB8Ztc+ijO/zIfFKx0BD4nP6Z9Vv3EUP
f0Ha7up+x8a4aA6JZN58Nm35LvED13gxXdPu7NodveVl+vJW9zNyiosNJv2/5O3oKe8Fu56cl49W
eel+z2/OnvLcub13e27cGwcb7VkWOrXbOvR4PaJeMD7M9p3L7jxLnugqTmMjW2H0ZybYMvaua3+m
x9OvBSYnJjHaLXbMq2dOW8bYxEnd2z1k2t8TZ8pgCBnsrfZLn8bQqYYV7MNbYsStfXBORtFlLE1d
XH88wRZc/QxU7pDH+PsjiTc/qKuYiVEmkTfHTDx/iNHkx/w+GC+mW+gbvIrpbRmuoQHYeK0daJoK
rnG03OWD3rE2tCX/aa873Uv0dsP/0BZfIKfxwmfaB/+3+y1Q61p5xa5udSaB1w2cu5yPWobq8Qke
8n3iBTg+k8fED3NbPUt0XLa1g8Wcq7ngGV7yS3Vmv3JxjnLgAu+htbDXxc50Qk5B6Dbs93KkzK17
aa84ul0wzBdO+RC67OzdMtUHV+WOXead6nIOXMOWT50nXW4uZbtbO51XufK95k60+1f8y7FMZxo9
Z+CQ5V3yWTwvh2XZ5hneH+WFfk4PwF281DOzoWBvrm8n1VZdEnVFV2TOWV4a5cB4Bbr+Ga7VR80j
zN4xiEEuPGXd+Mp6eig86fdXmF7vmHF5BRtm9PXMV+E29/u1udE3wfJ64WtnORqY1gyNoa9ubmsM
xzeGS+6QrW5CH+4h6ePLp8w7aZd56RYPVjcBZ4BPiqDfaw7AHdvq9+atN/y6LvUhEcj3hS+wFHAF
b6HU2LFKp1Q4RKf/3Y9lz/p2Bdq0ad9SX9+ArNi1o7naXfIU+wancMBShcCpZ8sf3fhndayOoS1e
iQN2S2d55R4urO7tcnvN+RvdSezR2zvjh0KucSM6mWvnTuurT7mXuLnXPohrHL/eprfCL/zMx36K
Pw2vbs0Qam2sTbeOPjJ+FH0EtuGY9k68013DSXxjM+BTvE4O2WHaFQeT5JdNdRB3RIUKm2g77cjy
9lOv9Vs/Z7vgKu782l8qRmZXdBT2V3Hrs+yMHIF0UOz4LP7e39aWHdWrN8Fzs7H8mj/KVvBlj2RI
EoNcuhcOfFC7Em0+isiOU3eiDPeXw0n4//LfaQ0gSzbmRttoTuSXa90dzypNVzd+wm/AJQ/aAQu6
Gj81pqqV5sRvDEkck7JR7zRnGajoD+HZtSHK0EZ9bxe8Uu/Gp6de5Cau+VTfc5p//z13mlN1uRER
Wzohp7v0cAHjtHIisDmmgYVYHAx1M6wzklMTXyejb9exRd2NfOGacOantfwUbZfTtZyqwm3t+SAd
mOg5mO4ExuqK64jNVZfM5fpxDXN2ht8/Teth1+0IZH5bfGE2gSuHq8Tuh5XpBm7mCy/07r3midnH
Rxr8XZ9lWYB/6gLQHUX+wkKItqX+qdNT3zBZaeJ5vIC2Zx3cKVd4JkKqIo1bd5r52D6SjvhdgMFX
LY4/trp0lv8z4RVUX/hUdcUV5pQ7MxLB2xY9OoDOz3/PrQh6Px2guYhql4x61UJUhDzgz02ZaNqr
SDbya7YJ19qagdWLD+2bcETI9ZGd8lf6DhBKsNHrPdGWPNnFwSalw2/LqSMSfwENg/Ds+3SNc/i+
fmwe52fzMv3qHlVcCNqNsTZaCn71bBylo3gCUtuKG3Nf7bBkuTI1EYF3rkjpo65vDsw+FNc4WNes
7LQ9tVLArWH5t32757uU8fM6OhkhGj6q05VOyc1EkkDQsGE6Tg/TIV53R0AlSIWtvIrvFM/yqEbt
9DI+pVjyMsmhkjK95D4/ZM7IfApfxPZAgG2UASxLwOl/z47SWtqFzFDKUVAQyNrhh3DX+NoOwRmd
+VN5mFkUVTvmvI9gH/wc17kfONAq1sVuqc7f4lflKd12FxKJj4pX/JR/Ge9JvxIpG9xg228ksOuJ
ZRyT2HvnqffjNtyXECb94tG0YFyt8T28EQXIMTOR/KQIxhZY8JeouJvjipGr4mqFgBBE9n38NTNu
vQsXpNh1R4t6yflFckJBnutotGxoTiK1ancEV6a0pTxaVo4Sy5jRwfbRNm1tY1XUyLYxrJDHEKm6
E73GIRv8YVhfliEidIpDRH3h8MAzYB5uA9wiWHN2+1IkbsOUncBIWEkn6z4+dm7t/qx3ZMo0a+ks
rPtqhanjVjqXb/NLvQtTG9ZQgZ0f3iF2g5vVLtoWPp8M0m3ATWAMvOu2+S8cbu2M0VfcLZTRp+RS
2DQpQEXumvUEjcG1NtP6doheeauQOHwSK5X9sBe206aDrOGB9myydeFKoz08JYfuTXhJC5YTOM+s
sg/8xxOH9YPM8gAhwPrfj9bndg4PFqHXogzgqmJSJH/qrghGSeWuoD7Ni9SJuCYRQiV/5lY1ogOp
MEHn/XuDS5/1v0PV7w3ioopviQrsJX56kq2wGeZeY4PYf2EBUoSvs36R6xNdw39vSBY/j4rLphC4
L61nmfyYzxhrJE951aHXP2Pq3pubMHBHyJ7GvYWRYv3YTruFVXPzUuG80BFGuB/zutE8GBAVC8om
e7IAWC2kMEftttXGXSZsAzjLm+JKVmockG+BZeiW9VKtPrNok+flzoDiSoaDzlpsNZ+1TTQ/830e
KLPx8kflfuQemYtl5Sk7+Tp4nD6U5l7/KM6K+jN6edW8FOJYy3gKNZob0hz3ff5jGv+HsPPYbVzd
svATEWAOU2blLNs1IRyZRDHHp7+f7qjRaKCBMzhVZViBf9h77RX+NeLRwLO/5O7USZJrHJnwoq2K
i08zvz07vI/dYfS7wV+UFQGkNKecdwdOkTf4myqJwG8P2av7A+L5DMPObpnp/zHzfu5gD9WYyKrf
QnxIGK98zZVdrKzpVgO+0H4KFLbNBQKMkjgwt/E9w/RtN2rf43bayd1+0U4J8QX/rHIjR4HervpV
znE70qerjoSRlsPYoYgDSH1SEIm+EW0JSl/ADTxjDkXhFE+Bvk0dY4cury9taU2gLr51MwVXsKjr
TDq8aIL7evGbUw7z2rDnK9pwHOtwQ6n5MMg4Vb435JQOxnyxr0hBU21qYvf09xwThuW5j7qrcGMY
NnZHQfL75mDG2+GUt4j+aFsdA2p5sxXtUkWzHPT/D5Wbu0r8v/bZ/1yL/wsznmGf1lqsZef4jwaJ
gTKc7GcXEqYEgxVzWuAPONXZioZfEY9yvm4bW8cAt5rfreSu6avhe8bkAkYC0MjFAN57bIsFK+7B
NS4i0WnZ7YlPWc2BFdT9uVJ/FDLSNdXOlwPqFghZWOsZV55+cR6bsyDftThAOWDY5j+IStEmVlYT
qzeFOeYz8Rwoj9+T5IziSF0Psr288MFvk35Oc0z1WPXHOPuJNNdScBnC2cRGjiC9d8b3VH6gn7KI
ic3tGdTCibFVxAcJT0UgUNl9MDzoPO7dgIgqQrYKCTrgQdgq9njSsXzqsFpHFMsL/jP6AM94zE3n
fN0ICDxfKffEwJQWv8UDBp7lg2Z2ttUcHn3lVLoAryjIFghKwD2+WH4v7+zRCekrlNoEWv+B3yfx
u0le9WRYUIfYcOnAH3b9RG5X2sGVv7XwkLd2RmiBtT3gYQbWlyCfxd+FqaXb7+ZlxfQ7fYSbHMHm
CAR0l4NeDIyruW8MD27cK0QZaSipD3STYxDdUGRMAcdAXlL9rsezec1QmhzTjXl7YWLEzZyG1uvy
W0wnlZyZstql6VaN9zJt9fs/kiRw4xOox4lqbX31jiMZwUfM7FLL5fQMjOGtgb8qfNf7KvWGVU9x
RMPNVFF2mpW649oR5RD/8zbzrVDVNjAp58mLJdp9zOm4TcneUO8pgDbY1rqJdlXilTo20J6U3ZB/
KvDY/OVdAxx8XkQHCiTQD56BNrXzYKtiKLUe3xtv0fyTJK65f1X6r70TF5xcNN98EhdmW0eAO/Ab
HKDK5dC9ROp4ZzYhAAiFgBxofjmeH2QfJu7Q2zjQP211g+6m38k7EVK2Ae4wiit1dOH142R7wWGb
zKfFDHtvmfZqQILdXZYDnYqFj6durK0W4b2Tu4ztp+LQa7v64VZblnTf3OF/NAKHksNBqzJRMFea
8dWVGK6v5D+WFunKRgjBuuud6lvUT8/nmZjfPF9jJzgMuyfcuc1grPqNLjm93b/gHRelyiH6l+cX
HUYi7pKmX79xpNSm3b33IPDsCqYR4Xiq4ZwbThkqmtN3+6ZfKZOPo3jBKnySAENCiOgL0W+rBrkY
zNZbSSbwRZC3L9SLZci64jPapNFF/yqNrrwbiVTYi9a+ldZPI3eSalfcDe3Mt/t87+G2nDGq1jAJ
Vf32L4s+H5JrEYkHlUHp3Aeo3Z4ZdkHGH10Txg0n/sBv9xJ6z8EasTH8FsXwxdVTEq+fFr6kym2r
fSseWP9RMKT2ICOmWGmMyQH/HK31JhK2le+0cBnRWZIdy2s+h4nKoyevBvwUUJmGjDs5fazViu3p
tpEHr4JaHK3OlgKk5D3UTj9wApEu9oQKo9mwT/N4vbwR6tDUYSnviP4aH64l/yjyb6edESZW9JyL
VwAEtrVTk3inhXWxLhcMhvXzRFLwTBE5FSWqjxmiUJBdJX8kQvslqJKKLcs5Oj2ofLl7X7h9vCVV
mpmGeI8L11fnMNMczBL1p8sNTN37KRYQ1e3yFAsh4xmOEbLRk23LlFu7TPO9UFJgOFdprg8EG91W
y24VG5hzpo3fFQv9h9fELm6U6svGOjq92psYU0oPAboubQAqYP+EUcred6LkVwVnHrawN0ZGoFus
AiX50+TcjjE34hMu3OI2kD5fb/qrJXSw2iETNvSC8nBdUN5le35sCtm71eRozWRDDuyW74iQYTG6
S8/3KdlIr8kIdOX9QDZLuWoYJiKjkDf5yJng8ALoZKAVT8xZUlx2pYJcYVpr9CWXYn5lCn0Vpzro
VZrwZHEE8zylnjnfgO8ZtjH7b5kNRGGEPT1co6671vjkW6YtV6wMMEJoPpa0T3q8xbC89Mglpcqf
b4p0tJheKK2AgT4Qfl36URf7i/GdVhtz/MSINzPOJinhOTVUmpys7HPR0CMFLSHOOUeySmi2vhHi
QERHbipzGCOyFIrBfhSO/GSG/bWov12PrX6X+I3cOSMrJFGI2hs01zggu3uUHzpNXa+8xPmm28un
SnaVbk3PVPF7GkVwmozMEi2YyGSPhbf3Wdw92neZX7me8n+Z8ZXRbEjbR+Iali0AbcWMrhO7YrQg
hnn1t7CVO+vAPi65FOJz+UcI4LUl/IewAZXoVJbFkkFY8YizjapfRHQzy2/WMOzmwiUOICk/LGmb
6cSySx/RThcGp2++aIsJz6iaMNe501osZCacMlrct+uHIwvbsemd5vtm2V265drHxyF6MwXsqZH/
c48lFhhT9qZL2NdrlV3LhaPvlJQIyOgIC9+fxPv03WYr5YIt1+pRcjHtLV6hEf9aAkxVT+3+WsPH
n2Qs94gkXBox8VyXaLuOo7Zppg0uT5CREfBwk3Nk5IlTh7US1omf6Nupds2Hlxk4QtrxXX3+SI3X
mn40pjCZGYgcSJQVa9+s3sQ6qA27ByElY1XaUpgY5k2YyGUBdloOFEUxNBzJFR7XktHLSv6gEIVb
dUurY6JuJy7CdvHu4534GZQoOl4OJ1W/RIs3aJ5VI/5IXKs6xAw5XfHEdK1t8eZecXZM0S4K8pcw
+jZwggFELugpN7Kj+A8eICSo4PHRVbYGLKFsi9ThiR7bs1lCFtoRZhhP64d1LSRfWRjC2PkG4v4H
ZcC4OEnDv4Z17Yv3apVCNBP3GX4TXO8r2IxIIQb1h6amhrU+yR0yC7wUNwoumJ1kDwKM90+ZehOy
5C367QG9/TIUHn6jnCEpGCTMjE6xIXPPLc7qDurGE5IvF+G9lAJF8azeE58r/HkHiO9M6iDqPwPB
V5FnngiqGWykDVPnzYZbvStHhkUxpTWIxbviG6MfZyviSE10bGE9EcxDseZZBzgS3CqXQvYEhffq
4uE3HgWZNbVY9gjb0wzVYLko1yq9Z8labYLxJJgBE/kaZQBjoTBuvwrcLfbkwOYGxTv5AgdDDwXR
bRDkfXM2l55iQx1j/NMwnMjouC7IWWNXupjZmpAfrE2r4EVUK1/fyoxRbqCRy/JSCL1yamZ99fIl
njxt+6zs57E4z2B/wvrBoOHaPfw+XwsK/oo05sjCn6STvi5tUouf9Fujm1cbmKcnKr8tWr0mOqcY
jJr+lFPO0R0OD79G3YwJCVmxx//OzjbVb598wE4q9bUwXAbC4CJ60QPipjfOpBg1xxNPD693lGsE
0KL80DPEzZ2lBc93HN25diglcyVUTV96nuXSjRytPxWDb5j3rGTu64FKYPNc3SlyyBhN8BD22fdV
G2Y8OF+TfsHFtjXZF6+kpNfz8JDzZDhAo6Yz3/ohssWzBi6PIW4BrIt/VhYheXxTpK3WfsRF0DMb
5TvrJl8WgwZRbQ8PHzbxj2peHxgAl7uZOKYn9rO+fOf57EfjIyEfRbDZ4qTLcn3AmtOOGrh3YceS
Q0il4Cp0oC5tb447q+CYe5WtLn5OB1MKWIblm7VKzK0wrYkJhuKX7VRwsodTpQHVLNiM05B9mzlm
OK5a/ZQnB2rDyCNGNVyYhM/7acQriZrgo1G2/d/rs3SHorFfB/SmBLRGoeSMG/TRfHt0xtRaUfgY
Ln2zGaYgMbz5ZILPLR9Um20HqicEAtiS5NGlG5JdiJzuv1N/bdKj+sRN/r4AX2VHqaXdDobuoOfv
Tv0MrYYzlWmW5EFQfuMKIeBB5zuISMrDeWbaPouzIV8yyW9LcGmxReZ9nsu3KiNKaa8MYbmZgYxI
17sZA42hrU8MsXlgjElzV33sWtOOSh4ka0T9jA+UTVRLqLKW2RfCvsJq1yu/Gnq7Ha3Cw+m/H+HN
+njse9fc4IU2vqpvFDQOwsicIhHpOaKr+3weE0d9YOr6OqXzz6lwtG90rea69dJPtfEbFxImQhUs
NNwnw4JfuJ3RG8FHN9zstsgydMnjUBC6oDU+2rWYOJpbk6J1orHJ1qie9xCbTJ+Kb4rQRzE/rU+k
tDCNq5y68rGQ3tI/aI3H5oRHbXj0CxjH2gSs3OoAfWp/pv+on166F7rXP5T1T3Kl9CSapFW83rSV
5ggiZy+3/DBejD/tlvrPWzcF+ArXnkYrMrhSZbNT1Z2uAmF48z3dLHRtVD3r+lqscEJ1aa+7LRE+
h5z4CJjjDOjIJdOxEe92ESN2sFBMjmYPCwOl/MfWNarDzPT9U/yz+iCOLmm9N2xWdmPtlvKQtS4/
03Ress0jTE7Ni97fHj0yOByVnFYESiTUkcUee8rRhN4fundD2vazJyzHjBDAuHDINIXSPic+B4Iu
bPRukyVh/VakV3oepdhKqveoVxVJAYqdGhDM3Zz2X7xxmQl1qEbcAo5iBMlzm5K99IqdCgaOO0BI
1NijnUqeUP0b4u+4ejsRtdXKFEHn/rnSpB85QzW5blRXlbz67YWCsm3IEkL74/TFKpvWTyt3kDZN
WC7V+B5l8AzWCWIg6z5lQdvZGQ3zF+fPsXgThFU9tvafjmtW/zEb15lNTfsiJ74B+Rd6j/WDHpz+
8qJqgclEUJAxkdrVJi70x7mFMEiAemz5ghBME75PLliqwG4uJuTJ1S2SyY6pL7H1wfviAtDFGzUO
u5SnvaDDA9M3IHvJdHTqgVaQczwDcb7gCggMba2E4ys6ZlpbQ5h3mwgsRXDm1IdB/DjlovvqrePr
KyEIY/yt2a2Sm4WTvS22b1C1+dfcffwrBz8qVmrpknI0fc+nKncnxrs+FruZsRLpm7y+Cga3e2GD
EHfUJTT7sxCK/4reJhMzTvyYCUbvcaPlo28yeyJaillbpnnRL9XiBtE6YAE8oCvuSlA1oQv8MzcE
fd+4Fg15w8PgwE4n6s0Vqsew0zGRJzfGRkauuEONkgwzNdfCk3GsmUlEf0O5rc2rZXhyuYbp4afZ
dcr26t5kVAAH/cUG9Kpsk2JboMQ/3XjSol/OtaUjkMcfoePgTbUb8q8+Qpy9a8Q1BLxh9/CqE2I/
MP4l82oASRFW6cp94Ppp2DqdVx2IX+MzjCn+yuzA533CKfpN31M30448kBqRUtQeTToRxPKUJ+8G
V1a57tUdOnyD0/0j5pjWIFMlhxozNP2G5o+viliQ+I8RIU9BW9UbLo+OeTJcV9uAP9TjGu7k2Wok
+S37wt8M+aYVwkhKs0tdNaBi2IfP7wlqBBerATRTfX8sNgVh6+NGpBCNsB3h6IQXP7otz2J+tQ0Q
e2gCW6CLciO9j8Uf4ez1PZ5uYBLDuyT689p418xQmYBdULHoFdjoPjXd5T2GGrcQknYYVG+s7nq2
Mg6cGX17luodnJHir4BJZN6K+i5JbiLuCRvsCArUNypidtWpjmJ5QV5E9wUWKEsQotPXwQXtP812
/O14RmnfAlm4A94XeRkoXRA9N2AxJp21vhnN9wLjWsWValKzIErafGz4VCIupR693kNGUX/PWxti
y1FdOEphKdnW9fE7PldswTrftbq7fGcoMelAakerrnSScLbeZdaa4lCTlCphZaSYed3hyRkTTDQu
b2b78lgE++kgi3w+VbKMVsPsw18HMsTRth3+QXwynPdB+mESi3nnBWSueoBb7SpMpfzE11cMwAjk
AqBAtILhViHsF9AtQpc0+6tZwYoarpPk9oyjf4Aj1sRLGon3LNHYAQ0Ib5IRUqsm2wdWGeYWF0VI
7LSC9nRROPsrJw4NQBDpCNiGH2FFcU1r8DMuoTFtGv2H2vp57RKX1ojKOZn3GeuY+Bj/4XQ3lOrS
rdqRLQbXpLHlW3X5Knaphde3I78Eo1zza56mBWjIIoVEUfCIvMo6WzwacDog2bJp3D7ZLeqPbACW
ULej5/eAoACWpRWwo8FlWAQds6V30hmddMd5+DkMTuVis58K3jNhokhV/Jd/mv+ApakVE7Rofxoa
c2t6OirdVPs+KD+K4qC2T4U3NNIsNzweusLpce7Jt/NAgqRHd9CmKGbpqf8gzo1rDC2s6R3MY1HZ
s246oj6cGXAhxQJvPdeE+hQhOY+idTHm/QP89rlPu+1D36L4kctjkp7ZQ9xaNMsiERYxdZddLfD9
LqREEvL+IFDczX5hwgvkzPzBRYkwsPCpkPUT8DJjWQCUzMnD+iSfDWmTflmMTVvPKA7pXtnihGL4
m56D0yy9fiOEBqzEfsTc1O0EVrD/0HjYFUDpuxxYB5lzGdBrMP5y5dQVPnNTuz5hZJPnQX6rOAc3
xYulCkigBv2AgZ9nmR861Uie7qvuaJEnQ860IxFhFJIvKhvHiagOgu4z7ZAIH50WiBNlO5imp51k
GWMiifzUZVOn6876NuOrRiAQkhTMWKHAILCD5kB3jH1xpjDn0dniUI9m5R3fQWSeEUw5LXraxeMO
a/rV4wI7S8excMU/oXtn/TbWi8KYPbZd4okgqrwMPNLhSs0hL1DdQ3l29IV8hAuNMCWkTlbY9/jJ
cChEKUyu0Fccst4SCjZbnm3hkjO2uJf8LOnJ8pl5bkTGlv0lYbsEOXWPWp7Lwdb/hp8JknR8eKSu
AOk4dRvWLtzBdbmOLSTYILtcHhxdrJF8X+N4qq9gBSNmQkPIeI8HG8jPs1V6tQJQMhg4KjKQiuz2
Cqf0iH6VueomGmj+SuLgwgbQ5CNva1ciVEKZneYBDLmbk1uyQJojcHsUN9LZsiiF3h7ix/Rct4Ph
Z9q/Wdk39ZuJvKvUjjq31sL01GfW1s0QrsihNMnN0EPxcR7J6Mu/MN7kIAIMoBQCZTajX4n76/kw
At2sXQtAr5m33RfAfjS/l9JG5BdnG2iPM4SRAdaAgJaKyZfSovsHaK+8FsmUtZxV/lQzFnsY/+pg
pFZPG6fPHk6qbMTezfLipEIpMPO70r7F8jsELNKs70wJnuD21gXwQAREY0xwgRW+51p8UzZ8L8gH
VKd/cFQFT3x+L/UtTsPqEv8D0KqEQ2IFyFpex6XRkUDB7CWYfvzuOK24Jp7NoV2CGoR8jS2HoNyr
5YL0VDJ+8VuRYQL1NqlVPm3ugVtGTsO89GQiqedvtPKN6L8MIJJ3fAwy1FnYa4o2xpQ2JLjUl/b4
HCUZRIcXiaIl6U8+6JiVbOqAMUaKZSVUfyeBJgRe0WHD4wySY1kkan/Fq0fmv9ggCBXStWb6PZVi
gSAa2ojXCK6mY5Vrj/G6fG6zeStyKRGUrrrix9KAqJI+0u6JN/TYyeqqTULLuD7SAxbzmJd0G0u6
Sfr6IfG1AkPZ8Y4HnRTvyq4DfSD9lXGP/GF+WJGrFLs2u1cva4jkAxcpMXz+0EHdsTcv5F2+AaFG
N9IOOywgegkdHnRAa/KezDGD+ViFy5tB4W2sK8kBNRo/aj2cnsQV7gzsI4T3yD8WihM3bsOZWFh8
QqgQ5u+wrJJ7+W7suiEwohWfSPAGaHPRkZk31guqK/T7JVRVGCle5jJaGuxuM9Ikt3ZQ5fBNpk0G
kODnfEuIIeZb2buJtjOvxk6pfey6UfK25qF+h13+JBLVy3eJX7BhadE+MFmL4KQ3roLdED8tBUiK
1Wsa9DvaD/OuTxRd/rN1c/xxZrLX+JzEewpXRtnTRh+dFr8d+BYfcu8puxx4ETqbBDcwJ/35ySzM
sQBhJN6cUQWPdiXe6zPI2JTj+rSS3hI+7dk6FykieG659Fg2/zrlAKKeK2/L+dtgrKAjRhxP8W+a
blsXEc16AcRjCZprqXIfB76QFhmBl3O01pfIV8vddNLwvH4XIGqQfNkoIfixvYKS8wXJfdqYV5JC
JMhfGwxontAnE3dkUSgIWcpbVSAvrxzzoNMMkwkHJ1oPc3yjto26egIGnFMdxH9VBjR//IenTuov
IDo/rWA/xdf68MrOrTTopsm+avFEYVTT/y5yqA/UBWRV/LWdK7UbHH6r5awRY8wYPmYAY37EA4el
rx6brwLES+r2LdXLbGMmxgZ6tpuCjSFK23gnOGcLp1tMlfQruHMKIcbGR6qzNqp4b41Vbngq+N3T
j+tdg2Qgxywjc+bnR2fuDUp3Y3YM64JFWg615pMfTRFBfenHpfKi1Qx6VIVwK6m9Ib72K2n54Pht
yBscNjxi0oZJzc7oawY8ic8DTTTZohXNG3SOR7SpFWynvkbZR/wJBVS+ZfphPKfSIbl26U1RPRAu
+NfOoTrqDgOM0fwtu4OyT52g/MZDgtnDU/lXdZ9pFDbGdZp3BJfVJcyAoP4Q3x4BcLTZ/1iIb947
nfsQVNlH6B6vFtHDDIs5iozhDtOg6F/9LYlPF9lRn2+hScw/It3K0zGvs4XdBgP5E0ZpcQCzoubw
mohRDik/m9JNY285KcSoClzoA6M9BbNLT76KQjDGYSaeosdn3zHb5ic4reBQ5DGmR9quCzvDH3Ep
cafJayi5KkczAchsk4fQ2+WZoo8B9oND4vtl2uRoWgAnjbG04rTfMO2fOOCAHeBYBqDcNGBORiiq
sp13XteflQX7rN9e++WaTJof6wRN4zpCbdQvxIpg427c9OVYwwltwatBGjjdma4kXid4jrUeCnLS
Xf2BC7OFwvJD0KkPaRACzJ7lxb2kLmAT5nzD3oQ8cNZyguRo2iDOZ3/EGOfHP8S7Oc6Ed6O50R57
OjNqrG1KrziOUHilj7o9iRwnxSXSzjkWc8dS9Puac4kEJC7AKGDW9nSd4tsYd8VFZQR2gK16zouI
BnLdgJSCQDgG7lWP/SslOIL1oO2VNBzO8/URZiEylHOXryQwnPpa698m5k+EMKwMQHYteuuYoKwZ
TepMN8tjYa5mWi9NMW1x3KjfavUhLvsoWitJY8+Qy6q70CBT9niaRJt66XV4ek8p7LdJdRflbfNY
L4ULhS7ePDDc0bzJIwkOIimDl33HFEtroDnMKx1z97sAm0llPHzsmA1LrvT8qSTCzT+fZC7yHOKX
PeEDsUj7ci7sKCIr/PmgwS8PT2DqrCyHhG4O3MFov0r9+8X1EiEu4wIhBQmoee3MDRSgbyIie8lO
XvSPwIAjVbR297C93vjWWGGCzqqEfaIy10iyt7J5H4dL7bYNk6iY+ZfqN886rLSNyDlrR/5s7bCU
iTg287853QJkMmQGtPxW5heBek3iyLOAVem0W6k8PuQSbhWa+OpSd674g0uGL4PqVA8kDlrGdkT+
hi78wwCPfPUBuVuQxqO4j94v2CyY/mRI38lIaMEjZ1dPN09t93gz+ntmkt9OzKO+tnqGYp99Tqyv
RLW8smQYJuV2UBQUXYKH6Mk1e94D6K+C+wU7HWlPDG5ECFoe/7bZhrpaiz+GAX8oim0893Ec3/QD
rrFs3v8WHub1N53eQU+Nz1gmgfNT3bRfSUYk5o5T7GbX3VpVtxqSsuSSYzI+iy+j8VP6PAHmKlHm
ysAaeIj7quyKyyXSf9LCp4XVgeevcbeOAIlKDyXViP/cB/3h64y0hb+H5Q0nuFgf4s9LI0U1xMt9
jozvYVb5yIzMpy0/PuNxhRCSWqzaCntazF2D3+9nL3xvaQ+ADgP9XTgBXXG0yZNPnDIadwN/1HQz
hcZ5NjzqY0zsmSGqMd4bWw2Hru421UfF8jQgV3HbH1V/xBzrH0l6Sb0lXXR8bJt81faBtauLDwlv
LC5CVPIQcP40TE2XI3SsGne+KIRWMV0k84D6M6VJkj8ZL9XNW7aOi6sCj/t5V3B7hWSGjSQ3Gu8t
Ddq3AmavengkoaCBwezhemOsuMFOgZjRssVMbk2zjd1jE5MmltDI/HskHv7mVkqQJBkF+DLYFL11
QAGLpyqBQiszD2kjqQ8T4dZ8oIyCpDDfzcizitebG41rWoay5KAVbeP9NOBnhe2+PyhvaUPs62On
JPtaX7dUQTM0qGaVSgFOmLW2NhivQcKqPCHZCMZdKm+6svuBxz3JmEOqPzGytxQ/vMfvxIWL2sfY
z0RJm8wnMgyWbGAOBrjEVnKkMcg08Yb0c7gifttDs113jvaBrQhQBGAVxNoKPwo40StAh846d8M1
KX3GLAxPa+2fgnNTC/SeHnRqWcjulRd/q6YNY1dxRvo6jKWgLs5Bi3OCDOX/2ThJbOPXXts6X4ca
5pY/Xyh/USwldraDbjnIF/gW/fwNDb+/aI3fXmVXh74DvQPiXr19htjrldC4kpYf27QH1fKL/Ap4
9uLcumW+tTQfkbW4HD0c7jJi6fVgEb/MfC9EjoTMg5Iuc7G4gNuYR7+KcZoRJDLirfbS3zNbSw+X
M0bcQnEB3E4CsFHjcdTGjwLJEfaB6e65HPIFbwTrpowApABjkKgmt9H8x5/uUr1sB9HOoFRsE3ld
MobnNAviK5GdROvCZSbipIEYoqzMAV1NtVfpYY8Yp6ezb2FVx+as19aviZy03PTfaUumu9NVb4p5
lY/P9k9R6X+x3nmBGShtpsRPp6CKdS8vr02xsZR/z7dHv5feZsgRtLpUZw1KRsDzDNHEuEcq2SUU
kCiY6jkQzlO7MYUQzkca1MploKD7pdnWQp2eEj+NdhPV/1TlYs14b3Ah68a2hwAD9v6l0VWEfeIm
tNjNV8vElVO1S53MY98krzu946oRDimcAuAZ44A9zN9w3rPBW2bjEshw2PzJtOhrvbmSXJA401mi
uGqPGWspmM7wwouaT+VlAlXt9GbBcsBGmT0cX9B2SMAof5FP356VYfKXJ166Epp97yt/Y8pkec1n
U4Uz2Ep0BGSn1SBOnWHfpSToiyszjkDTASJ7+UvGfGsmRd2jWwqea4KzYbyBhouMGGtUM2hAx/E+
Daun5NciSd9QI8FL7sKmgaDJx7WRJt7Ak5ilFjKeQW4Kl3/ZF/Gmlx1mlSBX2qeFrr+hf2f874xH
/TLSOnxETTir5z6/aXhv5JeZohEAFg8ZqK6PllZ7xhs2vuhQPXpqZ2b06IOJjnu5sKbp79eKxqNu
jnUOdQWaktPK/rgzau+h3jJMUsp/UfynbHignxEEYECzGJpN5jMmrD8Xkg39AZwebp66b0e6itBK
/SZjvLt/TaWlwJAdUd2Zk4d7rPUOf86gNH2EsFAXJkLbEeiTd6z+w4TmeVktb7S0FekEL0DnsdOe
KwKyiMtQABwqv/2uzVBuwqz1F1w5Idv3Vx09LKJ0/Pte3cOu1vcG7zpBpgEkL1zAOgBe+YiF6T4/
RJkR9GbJDs/ihKMiLB4R+I8dR4b3UL0+Rq74ecaoheRG40wCuGkeZ/2NNhnBBz7QmWJjEVnoH4JC
HXVrJoa92D/DgEudRHM0Lv4VqFFihf1/jz1p9sWXheJWic+DET4HvEA9YQg0wHWohY810Kwq4MHk
gAS3UrC8mDTkb3NFyL8EzSUdkixWsCM7cAiX8RIxcwaEkbS7KcIlJe7F/jf/ARznd2Zx8Lu0w4hB
K8C/ARdD/36A4tF2HZSP14wK+dVAmeSIn7lyYOQQvwmAPwifkW/NWEseGoRS0k+hMH5wlx8QdlT/
smAv3ZHZxqa/t3koNtuk2bW/kUlyBlo68skXuvX6cTRp18m4Xk5AZy1ElN4G/oFHl8QYYZ3leIfd
F7clLFhla80UGesmF50GXw+td55gnbjn8lJriWUSPKN1Zn7C20ene2lPBjLWBxpd47tqQ125CuIx
OeozBaJbUPb2/bYm0wyNsHjgr+AIFjF07N2i3F/0R2Zh5gW7dxuqhsj8bdi+FiKugIghIVw+/+Y/
OLGydMrga60xooUeaGwVagIMC2Docvy0PixN0v94To9xIwequWeOYGZhnL89x8vDCEuwilrwZtR5
NDJzsc43MnulnLjZi/k0LzAz6U3ZjkSDdm8FPNMXul7vrK+er0D2TBPeT4BvU9zcxGyDtzp0+aEO
uv4XWU/aHpqviPYRxyb0H8Mpcoc3wEi5FGxCCCViYrF9jPINfB52FkttECnGIJO9YfYWdQeDYRvn
Ct1cqUIPRaz56NDsz++CttbaDRdjJG3akimcE6+B8zi3+xm6+N+oQw/Bo2KXxiskqHbZs1wEXus+
/bS3cQyLHTYGpmd0++K3M68dw1mwxWJ39XEG7419u3vKoZhxMPmaSh+44MxJX60yj8+hUXRV8HIG
fFV1dXob6Suq7E2jZax2H/07URH26FcFgUAD2Mc1XdG3Tu12okVPIYmu09W2jb1a/q2ykP/RMLxC
AgSIzv0v7JRAmEN4QleJiPFLua3y9X84OrPmVLVuDf8iqwBpb2lFsY+JyQ2lyZJGQKSHX78fdtW5
+GqftbIMTuYY4+1GBwRRPSa6A9YL5Qb0d2Lxdwu2a86t5+zjMfMAB28QGfs+xKryXE86xgtnaiRu
YF9Fbzcx10SV/74uB4dxXpSQB7dUtRb5RAYy4IYlcWoQSAR6pHjFrCw2k59isrWLNLpqwOPINp1D
0m79kb42GfvYjG0moQ+cXRaIEplQuH31C7CiaGym164ZTSTNEq6N4Ku1a7uErSpeFahkoJ9zxLCk
4SG1Ue6lftYB3Z0XXnfih03Sm8smNCmXwPp65bDrsLYXqp0nF439S6wAh3dPzxXUrKTGl1wNPa0N
XZXqMnvKIm9OkY5YmlapImYucNBIspFwcpHEr7W0lJxaS53kdXkJ/WVEGF/BeKZEz3I31zihssIm
j9g2sqcV9q+PqftrXkSAaBL53Gyaqw9LgdUerEni4hyX2/obuEA8ftHovJp1gpFJmfxQu5fvX3U2
XqDfoYmPo+2I4kzksaYMO7W0W8QfJV2XbJhZvVO7cyl8qOi44xbbjPapgAnXER2s4YbGXygCrfVB
sfTD+DMuaFx33ZSthMM03avhVxEvuohnZO/3jFoJ4eKIXCHaxjW1SARnawApXRQRzx0C2SagRCuO
5OyjI+h9u20ObLj8xIDHg9fQ/71wiFsN0g2/vXUBcgAD6nvOScQKPGDRxnq9rvDQuQQprjN3DnFd
Gb8IM+ZI3bXSWOi7yRL/hWzAVXAa9tngdbAj8/Rr0p7gz+sBWGUHFgmH1wv3ml2+r5RmLDy7jKPi
avLsI0yc3pOYzKObfGTtznL1claQqf3nnLUyf5gNL+mGTHWNN7j1mgapulkhOvRf1yXggkFyvc/C
FrA2AY/tuHl19EPrBUhuWBGHvFPZqI3S8WUiuJ9w6Ed7wDAarAGFUGaiesQIuLBi4ojnf05QjtOI
gCG1uOyvxctX7ln0WS/XmWwNtrDuhz1CddEVP1r2YS6s5g9PRjT/zq8tkMiE/M2WjA2TQ/9Fvra+
cKhPoqt6hO1Eu9jSwRlVc3zAJEWspEdk78mgweCYHEz6039EJyGZTTFREsx97YJlxusdIEmbrHSu
3GZ6zWen+NssXWL/KJP5RiSvIKN1gvUbbDTvIokwMh7p1nmZGf00Az43voCiHB3h7P8T7fRw11yi
JglGYaZXXMI/HIwD0JD525JfG8KEp+sbm0ST/uToHU1+NnRaSOVsCVmYXOG5FirXONd05Oxsyqad
KP9bqvgR+AOlQKo+aUK38bNTIB37vYAJXVnSrf9F854KkHY2kK9R1Se0BbE9MB0tg7HaqdUuoQ3K
/u9HRLT3/OPNgpA6uPWlsIM/HzubCOqCFbNmpzplg9jILIOYVxuqL9zB3KB8ej06N53crrn2009J
kW+pyCXncmDOITDZDPWR5faXbYTp8NXbYR1wMGtcET/PU6Xfl1274r/JvKpWxSaUBCEZV0eEklo8
wC6XCrQqUtg5+4NfHXVDQ5TDN56FpvUN/nRU/NsqurdMTjHkTXjLKZfQTdmwiXMCzDcJ5Vrw0ZM9
Mp90bxkLV7F7c2Ua1/ivZ+/EiCCakG1ifgLpD3yGE9nGq4wF77kfSYiyAP+ZLveZYLc5mioW1jem
fCn00ws0sb3kxwgBu+GinW3jrwXaybav2MhIVEK5T3AcXsC9GugptHGKo6KEHadDu2Q13YZtAMuf
vPvqDzojeuItWzyC1CLGuJV8xk1WCJ4EXFSdYRMo0DKJF8xgeYqUwzbG06CuQza7DWumxiKDS+fY
p3dA7yT5E+8yvFi8KkNSTr1K9kRiqRPQorusAuMEFT3V+zctRKfkoeay0xWfg0BgAJ0OJ+1FHGp9
UvGnjzt9WVNHVlF5BJB9NfD+w4+RPUSPd11Db5upvdOqqx4VgxIGQL85xGP0LOx3/HST7qNt7GX7
7z2s0U+0bPpEV6YylOezwGBTlv6SAH8w3TE3q+9Fx16HtZ6AOXK3ta66n9RrBvGtutK1C8F6bGpC
rNgQNooLk1xcl52z9JGnQfC0MOBp+zDCjUq4ReW9Yp+VBm+TbQWUfUyuqAkkT4rc/nkAIQFRRNMQ
iaDxThr/KJjd3mtIL3bzoY+8SPG5h1h6ve4GQBsx3JKOZIGs7j08YrTpB7sebg3BXq8IU8bSq57F
llRfjJOWPq2MJTExiFM0DZnF0XjmYFtoRUVymyJ65TXzURGqG0X5e0uVq9D8h+1FylZjthaB9mUu
HAa151dY3XWoSGJTbw3VXGzxfEjr8kXzjxZgfMxlFHgGLV2M5ETE0li7eInYMmxFQKfLOT0PzcO4
f2NuA1hPu+WmrpDQQLUL7Ffx8RBpKlw4l7apI+VTtZZXYs4H3Uod4mskx+Ugb+a1C9g7s0OBD+1Y
Y2NB6yF9DjGtZckrTciD6KklIr3d+ClhycqCUKU0XFLjRxpWej8/tWQhWPpy/SR3vVq/l5PZL6AH
+6uezd/fDg1Qu2R0sDXWp4CgR8TcrUmwefqqZs9TgrJPXp/147kjKSaoqn2R3nS8f4XdnRUSpPsd
ghg0bCNEI8Kk4YueK1W2crOHxQ/GyS3VTVb8gfFioglRz0/LVdYewhbSjF5NM5+s/RgRZGrf8C18
TlLb+U6/YdHKcVWY8QYSsbTjlbp/XevslsMKZuRS4dh13sV3dhOtgayG56F8Pxphn01OHUyit+gu
6FwlOFK/UjfdZ9EzXlsRWidJesScYaQedDYiezPToILPikGHUnRAxaGAk5tEpgfqJjA9dprCej3v
Quu0GWCmtKdNU07lXR68CE5etvN/LOS06n/6cJTTxJHo37OOzTqcxRM9ad/51V1dnEYuus8FulAZ
Tj3eFjeArxwmfhC2oPMVix1yB4yU/QNPDLiQRxGtFbkF8YYPYPC8FbYnrVUMiPSswm8Pa9cBkTfi
eiSZYeHF3OODl2zHF2Iet9oALlRDoBp/augWj8U2valUk/ae7oodABaIri5SrgdXFUAupTOqBs0L
N8J0Sn/qPx0jCKiZeWurVTzHpIWqQwJD/Q/NkplVFvikX4bnGlAFHTCtxk6gP8MC/210dlFtcvIE
hrXks13gXJYB/jLjjXdt14Jbara8YBeCZqXI2sWjWvl17Q/DrVoe43fkKqWIOdSUlyiht/Jv+Yrc
Gp54RLDyte5Re5cwJjl3rqhcScc4VzoSZdquWp5cFU+Q/vrQ3jkKpsbTxvq4nDKLO7Lkv4+2tPgV
QSWZWGMgsjq/D5WXDPes9oz0O0J7/s9wU8ElX2JaEeB7jM/xWe38fPtDelVPjB7T1334WjBnS6kH
DBLr38pJJCeHXYdbzYGVHm1EZH/FHUDoHa3Vb84gL6AZfjQlJm9cyc6wMdpDg2ngQrb3+C/JvOex
xjJVrrtV+PecFSK/eXGCWxet5FIb/0TBe18NOESo6ezpT5hxxLXYXnTVodtTD2LpzKzzKbK0fwtb
hJOGUme1D6gaSeBf5cytkQvWo8gYXVPuEEM2a2lPEOB75tRoGNPzElIjvzZ1aavi0+M1C8/qOamv
SnMb92mxeqUe9GUJPbQcUO0g9pRqdHczy9Hlj4SjUixldJa7GGOpJbSWukfKJztPupgU8CW+8D9q
8GHEYb5GuNO4H11EZ9V87iGQoFbpcmpVpi2yMuGi994T04r/HOcIsj3VZIBfwE1CN3VaoJ5tLsYu
mp87b9r8hc4lkP6fl6XgKLJmDQJAI16o5DUe1zl51lX3FyKbAWjuPkfYH+A5rHM0uviTgG3i5oG4
SJukjSiI6Ovdd7IjYsDKYLxLq4i2RbrquM24JDvGz/0CLwLrbS0900kqDroSkwn76hYXPb6ojLXL
9AuwhY0qIITZ6/PZk1GW/cvEj0UE6uVQiJXtEgPFi689za4NMm68Kek9YUvPPQ2RXiKcdrPlRcmI
U7hrp0kzNWXdKvyCppZ8TPA9Eb5GoiG9kQfTbuVqv0wMS8EUr64U2g0uaoDTesX2KmlxJB2Z/R3f
iAs62etMPxqvCtlO6VWrDzDl6jw3GI6M0ZmUeo7x+6iyUsWajjLsa/j6eL4KZNI2NFa01dlhjlQY
yRtAYJEd4/QDpionKAhO4Z/EYHMx0LxzLI33VzrdWy0AZccRvLQHzBPl0p+S/bDijfpaPj/GIshk
H/5c4BihL1Z2XMLIYl6+LpmqaVWOGoQ2q6n4wa+3vxj27dte7tJ0Fukk8Seyh2RbtuRykbCNtGHE
ggQMINt8tW+BVBM2wLXpRj7IH2O+By8i78TA8mZGvrZTkD8E2adxwwuNmWHlIulh8gWt6d/HnD2D
qrbiyfzLrz3X6p5QFqt67EhPMhefVAVd2vGRJ83S0L/HFyqstmtZmjEy6kdLPJXuk8CaCZnXT6xe
bxRo7ZLuagni5dHsyDl67l+1Td+nkU+xodOtNqgBrPjGDdsgSjnquNodgkw9oPtsdyk9yTbT3RIv
mL/4pD5FPvq3cwmc5YVfn0zP2LcpmVzSw0DGy6ZOmJFc8Hqp8RL/K8fvlwSsCH9e30GLaQoP125A
7mDDxluMJfFW4xye2ftMlSh3TRWMe5M6RkpoxjakBwFjSAoowoUdgSRC3zuHWDy+0b6z+8SqN38J
hIBbrcsc074z9usITgEfKLukACAFn86SdVubX0V1RzczYf/I9eHk/ba/lInMbBwrgMiEdXWMYxkd
n8lGQx+31zT7m5RCi+Ce7wia10arU6OVsb7y0R0l+0mIxxKP1z6uT6G+15LjZA1bhbrbMLLPChfO
Ksododgr1k5AsEFQOkw3pIHTsxsWYSzhcdR83Hf05FawSHwooAK5dvEHD5qmvpGu4k/AZ9aIbtsg
vRnjVgHU6Yxd8D1C3HBih8IDhuT+U8jwcGKcI1dCcnqdORp4tSOGxcSaikMfataUf/l2tFmcYqpE
8A3AtJ864Vj6WdsOmT3+IRyqIgTayGNhrsvKQzUJTk/86UBnhseYjCuUL/jq7ymiPWCfI/o3BY/A
vWOFZrc6SQMpZ9wPGmImSEAeQRTolS9isQnXTGXSr3UbiJNrfJrl3PCfMAa4loF2sFLzjBzYKL5P
i1fiG9iF3QvVqn25ejDtIOtDwPZjWZnBAg3HDGtaMGP9yx0B0BztieF1h7BG2BtEyxlfqM20U9zb
OXz5Jzie7mNvkf3m3vakVM4JU4lzaUhC5H1s25WC8o14wXTWbobmNztuYNFbi8K6Cp38u6G9Pk1Y
Lvcw3tEfgRjb6QRZxKVyO5ADkTriT4gI0jccj1UfX4iYlC82BYkzgluuImzsJK2obg4autwirtKD
p/8uXCG2waFoM6UPeWGqgJy1WREW137Xbg1Y6XID4Tnmwx8BsJE+tXMOyjMoTasnpMNEV7qDkFNo
uRCyKV7mwAzi+GETRA8URXIfGqjFNjStXaFZhI7pDv4mimEGXn4GAGo4pq0dbatb/ZEdwxOp+kwK
qIvilf6b/yH9sOpzu6kgfPkHnIxWU1hniB/Pku3Qs2seBMyteK6DeWmVh2/IUjWfNS+08yQlE63C
vrzMRj0QSW7GJYorJvfb1gT0xMTBqmoGqWb9VP+GHbAVLj/FA8HkqLK2TUOMA64eSKnbecOuUd0+
sUc/PyT1Kp5HKKQcCmidHSPo1r0QYXXr6kyX5oC7zkoI8mUZrBp0/D5cUeOsLSvxWBJQYT2XJ+29
oWluVovmkIq3rrnwvmjW2Do5O22HDc9RXWXHiqhnR4nXCI0MmSZ/sAZwIwDFNhCxmVjSaiQDwRlx
GDRO2Kz1WbP5+mdc+IXDD7q0eF8+9NZMbzt1dHfZSblUR8RJ72/eNLg2FAPiWoD6TNg+wAhJFKpZ
dPY74Kth9Af0H+ZE33a5o+zLPVArQiXyUUcoEZvuMektCABwq4I8HpPBkOtjYsKQPsz6qp0Qnq10
ncQRZQfk8XQpe+AFKsmAlIFZ2Gymd+IB5mOPDmPhta1dFSyvnVrbeDDuJ2hWuFPRY/PypNdKJvO1
xGHmU4/qxT/08M9/b6IDyEUjDWi5fQYktSLfEcGqYQSQFnxTBCEVFBpSEk9e5nBB6MWXQXsFlMxx
VhveDjfBnqw4NcISRBlMvcjYDxWhmLXbSp89vtg5tMEX/l4By1ixmNWI0s5vt7UTXxDPuXzgep9X
e6zxogBp3DWL/DUL01q3Q9MrgonYr6v+O/pWap6FFcMHotsPuk9Gt9ZtwSFWzafocE3FpMiKZvmJ
oJuwsUW6VfUt2lmO8cs4wUKM3LWrYcsuHX2V7qTIRuyUk4cpupnwwd9ccjlPjTuOLpMMvyjtp8y9
Fsfb8pNhT7PDxirkK90aGw9X7w80N+jRCM8M4eZ6mBsvPicEfiE4WbAtzREgrE+RP0ZOgUNrhYRI
Sa9i8sEXxkxhIOJm35xoenQmcMtgaODk7k4KGktHWWFmu7fuMfEyKZJB4WbYNa/aLURGifCoESya
J/4KoojYsA6MKgyjJMusuhcXm96t54P9CyK7GmFQX9iJbcrhMNrRD80GJCp0x7zL24p0Ns0tzwPy
GWNzUv0Gdv1D+mY/Mmqc79wiM+6JeIuqiyDDLHAx7VsOH/gxUKp8jXdgJLc/ogyIX2INyN7AcErG
m9/v3/ea/EXFMr4TF2bBzFZR5OCeM89sA9niXM0swSQr0n8l5q8nvLFRBBkoigPzhaq4DrQeOwwY
N9duZ8G1J+TD2eJP5QQ9sdm79hehhDx3MchWam0NfMe5owNibGcsKT4DlX9sgYd+ewWbIpn9SUN2
NFTcBbjjA4gi47hcL7AveBWqwIbGaSJSD7a6s6UN6K8nbkWMOzeiArB6K2sZCO1Debu07Q5ra2dT
qo06J8hpAT51hJZsTt6OWvDk3IEQHPuni0a5hDnbI+d3qlN+f7kKey7dlCsKhbJtcNOX9sADWTc/
UEN5kF+x4snf0UFdkpBkLjfcQcsj5JhBQp7Z+xgHEovEhJJVR+gk7E53JcJhofPt3AbNR/v49ul9
Na9kF6gFobIB8liyxm1jfDcNz0HdQOFDU1J55xKlM5+8VyyyIWFMtxELvM0/6fSuN4v1cuE8DYRb
VrZRTgsJ7aulkSHL6AaSZy7JREVlR8aKSYxf67Mp5pi6un2SbQxpLuaK5R/zNhlMJBXzQrqGjXOV
VEykUggrdwnebFc9Cmj0Pss1KTV0cARNnJGByHvpA3rjK0dLjgIX1oW8z+b+9I0canIl+KWDmsSu
i9v4l+LFvyFRZrzdwEiZJupcxdQIBMVJABOVpddh/VZJJi1QiCM7ZTtbsU5PGkwGUkIP8hRO1x+w
yyIw9sk1QZBNSb4h0vQStI4Ez8Se9KcTaUqAg8dT62m+yY6hp8do87ppOCo3KuidzkthIW+I97RG
xnPbf3NekajU59KDuWXa2ZHU6kELv/Yhhc4WnWmd3UC0ZNEU+ELILK38mYk3p5vczgAH4r3in/rF
tboil13bMYU8WlvwowidiF1o9g16CWvaOqJ/e9D68IU1d8DrZTDXTjzQ/C1ScHPU5TgV5hMl+wgk
wVDJqGRgJrUYASC0kzf9KMcuXZVsiTSLE7cQo7ApL3zmXHZp8n0TsrQ4IY/DJvAQ7DdbVYfV4h9S
o1QwTyI++KB4rpTZA3gf/0CvIO6tFdXbReLU7umlySEAd3AHKIeBj4L6i43lo49Ek0JlGIT3mtgu
gEoVMxDX5Q8mrsvo6meqD/Dg8ABaVdCmgAFYUuVM7Q2oi0IC/wBVrNktIcpIRTh3KkpIM14hCOoP
OKlmZXTvHfRPsJ5dwwFBZoogacbHiAMxJWIOOG2u0wfsVFrz/7A/7vN2hddvIFyrk8o/AFVnvOzx
wF1EestoC25UWAi+oAoB3D1y8mhlb/XhpfPjgYR7F7aIDBEvNr/IXpnL5bUtAu7t9+ii6CFJN3T5
AGiHiUsm1YaGix4nU20y6/C5400ekSid392WCtqHXjsYu0T9la/DnLOq/9JBcXt5ix8NtrxhM+JI
zMYGEMQQOGdnTMY0NMBgIrCW/qjpAOlVyazAhIpoAt0hbx+icnKLxJvWulOAKYksPFpqmGYPn5hd
fRWAAIAohGgg0hT+LXdl97l4feULGgZoXaGfFfohqoYSIVRrkfOHMOy7GvYj5A8iRhLGtIH9majk
wcy2rPAAP4QCBHngVqW5SALqrvd+X8e/3pYrJ5v2NdEGxxcZC7oVAIfoLojNwEJ4cfYP6P9yHSXX
jGQuMAmi0qmvtI+AxCXibDEDrdm+5V32WveH7hEDn48sP6WLpNF642IjTZg9UoI9WaRHSyDQBtOC
h09os6BNXgk62cYk2FcI4F26/QXLqB4qYcVEQQJJSla89Lt1D+vR27wG0PmLf40T/eUyGd7aYJGf
jCbRpEsLV5xS5n90zUCxblpZhDjFm/pD/kCJgeHFNObCo3kBFJNsc3NQMULyQTRvdFtUULjWza/x
ENN/kHoI+db7IEGHF0NqEXAvPDGdkPeIo07hQwzgItcOrDSfpeNFYul4+BycFVzcGhOf3f5GgYjT
gIsKJKT7wqHivzpSx6VzbQeD9Q5ElMPxcgWuAHhMc8ImARYKoS/h5dHkNVhxAmVG2H50ETMC5nza
/HgI6Hr55icvscCQYxcQ9QmzJTpAmTGL0XA5Li0KRIVoRO03fAf8ninPqKrMpLKBe5dEJcDyCpv+
DYkGZya7bIk1aQeaaTvtOkv4Y3dgA9LV+UxuaoCUgunT2HbrNDvzGaejGszn4ZZHTohaQvPhxeib
uFWSxWqKv/Fgssz3IKgHLGAvlx4IyTYkIh6QJPKCJHY03FKM2ItPXsjnpYYTdha0QqTq3uLJrHhn
sVHxmTbaDTGM/mtsOf8NypH2qnjhvtuNoTs56hlEZzywTjEnFqRD5IhYiKdgsiZZoz/eIpn44sbF
oMNRmk0ua/Ex5q7DTcFprGwRb3VkA6OlzxUrMt6/HRVz4fNY51aeOe3HUK6IcsAMhT8IvHkxHupG
ODnCgvseyY2rRmjaiMUyJZ+jQ85mvzyhxsdHtjCsxT9eOTayT5QakIZp2qbRFlLxBepPFhexWggy
EEygFqdfiGYe4ZWsQhpllJw06eVj8cnCZU7jKG7AC5TTFLuFvK0Lq0fpQJZBII77euGGrZlBM1NJ
kNFERe1FL9qgDskQvzVS3kj3mQasngpaQoPRC8UW/gCEQR3IMU5MLnwYUZwM7Sf7xWn2uevx/mVE
gzA9vUA8WAmR2ozQKgHgq8njHhzUK2CkwijNzYavX7S5UodPObf6j6/xSgc1ILPpyXtsf5kcKCgv
ws0wUQniJ8rYmPjJB2i19EvaID5M/sCG24Pu631d3JCOl9YsY8UACpQQiv+DMWeAD+YjJr7FTy//
MfLD3j6Kr7JzG54OlYHf2yseUX2lMueTa/AhEh+Yq6BX/8QcccDtx/0u/c5dBfdy4zHWTI+S83BN
P5Uf8afPbtLfDOEice0+EOq8CctMgid50MDZBTH5wp9x62LwiadXTvbU2cutBP6loWUVLQo+1ag2
yIw48GAO8V3bPdd+gWWNXZ2WMQtFbSxrNAj4EifsV4gc0GpjQOhXio8Ggs7zu7xUHppuPpayxg70
Q5PRUdHCNaQDvl68d1iUv+fBlp6CgXof/p3ir241/kCQM/azLobfkU6vJusVmBaYBPJN8Th547Um
DsXD33t5xysZ+CP8Y/xEtsEpLU7Rr34vL5K6Vk8jHWnyQfvHD+OEhW97KDYjWxEkYoCo1iC1Iyl5
Zvw1rMO9NqOr9K//ik2zRlMEkrZXP6IndV9z3kG1U8B5AvDI0uqv7490I0jO6O9e9uLB8pCqPc3+
pmnVMo/Vp4jJGLAkZJwF2kW1FG84ooq45o0vjA0K4Ca0kFax/SYkzOTA4eIlBduIHzX9LtkhIXtT
ETBaJB6/HcLq7txhOTum6CF3DcyyDZxdbf5NJzH5kkj+TJmBTngot+/t65SzLeLlCQd0cuP3LIQS
wHAYIs0v4TqDs1Bhm+xHpO++GGT02e85W1RmVwhs4AlQr4kQ465RR/8JV57R/NQ5uDTQiATZfxSV
wYBfyINC63vccv5UegsE5AGeTYPm/gHmR0k0RmuxCGrjxnuNPG/kp6ARp6/F4RPvKASDShHcv0Z8
VZu6OLE4nTawDngNxJMsH2i0abMUFJxOuH8fcGotacGPkAXC4i/9kj+0H/UXO9f0gHvlL8WoY/ml
3PTBfU17HTOe13BgNgAlgqFU/ik2rct0kmgnQLzyiLbknHnySgrwHxFK8B3mrpas6AnjzXKNTYvq
TJwicgQgOg4MO50Oc3Olrhik9UO+lt/EBr1+WEGFrhM1/dw+Af33FrptyR8P2g+abpCG+um+QdRb
xMNWC1A5g+/koJjTmuLUE57LnfDVlGhNWqJnftJ9cyc/nv4dnyn1T/gNFsCOnxwRKA0XLyHqYx9r
bP3L7lxUd2rlIP4Yki/EgZPsAveOcBgO6mKREVT+FXfs/MK1yg34wb8oegRq565ogd5YT6SALGoi
dMFMPvKPbscKpHLdB4mvH7I9aaLbN/K0fxHLNb6z7KgeZqxivk+flE/ezkn/QIX93X7rZ8IG3r+A
W9LC60b8mvSVICCcn5bj5C1/4gqtGPgujnZaI872lvgBQu6L7yUn0kHbEe8XVGxaoMjvdW9+1tEv
PgG3ye2EjANWJZCeWq9BNTkcOX3dF6831IhwSMgFmy9QNWhWND54sw+JX6DguFB+sv9vLb4RJgvv
HUhLB9ULk78Mex/WzuIxsX8P7/rFYJUEK9qVD+W7nSEIFKGQezDSj+SQv75Bp+nm4xUd6mzOCFCd
l/JHHTtPHispyHao/yXf3AIkJ50bmFiYjNP0CZiyU3M3y8mrcrLdC4PTjBfxu7xRSRy5RdnF2Iv2
UJ+KnNw6U/3LxY2ym46sU6agwCq9kKXSDLEyWdoCdQ/6LpICENFX61OHIfJT3nWQzIWnroQ7s/LL
ru/FT7EuT8Pk0GVHHxAC8eeMXMMD6qA/2qmdES3F43FjVm0ewEdYKObblXA7FLWFPbCUqNwP015o
1mR4Fzn63vk4hbuI0s2F/qulXzTqXBDcP0iSGfa47URKDjI93euxwFOkqtXiEnVf/E+0R9wBUBUJ
eBw7Q3pSUY2/AmKGuEjic0QSpXTcVtf8ufS4BsmPkXYKjEn6wN9EzUr9iIJzS5izvpW1eu1YmBIE
IJAN0Y5iuu3S47S4FneRdIF61w7rATvCvY5sPhYkA+ta0w8j7s3F0n9ewhDfpt0vkF5U4J98Wsgr
XqGvBG+MSxNmJ/dMsXrzvDikR4O5eW5wWdn32mFKNxaBqu870o2r+bF878iiS56gSewceesmGiEA
C43UZ3kk14cZcCU8f+BvEMMq6Vb0PCA8E8YbGm8baqvnQVuLCqNCndNy0ryBrFtJ4y9Gh2OX0ZOj
JU7g78T8ny6faFdUY7+YuJkgylX+dPf6N7D8ms6LwRkvqrGTKD/8gfnxce1SgPU3LmymKF6T4qPH
Ui2/js9+nb2IC9gNRzK31bPiIRZ0Y5aOifw+HS4b4yvxOYK1jYo2O/d0CG0xT2xAYs0DhJ2fODQ3
DQVal49MUHvhfcXsnuln9E1jdIorF9yTRvTEgVV+NG0XSpY37iMwa/gGIJYK8WBiCzCPtO5RkEhw
ahcD2TfzivCdujEhlMIGbThIAENbVNs63Ul1NcJgUsjoxnXPCx+tsa7IH9An3Srvjy2im9HuD+O+
ZJAZCGWMBTjQZ+WjyXtbryAzhxJiZKNW619I9145tWSRDS7PqgQcQIH7K+31xMmUdax9t8a6aALe
/DcSb0IwwDfAbpjwxdO/cmbYlZN8QAaAWkD4llN2yxWf0fIfL2s3bSsi+2E7QAD4uKhZ5jtNIVqH
LmEFqk4hJVkHC2iK+GsFDjw10NWe9JGBTv02zvA8A3Hg+kO6zQqsZvdON800Qyt14inDnkiDRXXC
AEIm4oi4de7/YbQx2LwJVSNr7MbI1JSfDX9IfDCDD2JlGQnz61xQR3dZ7F6chuh9zYBRYqziG9I4
50w4GFDk6jA10/PrOVypruDaiuIyuofCI+IsjM8g0jld6IbIsOlp9W30JKwkwMVhjftFgQrC5HsG
KcrVFdPIsthkNCvk+IGtoQPnUV/bhEx66sYPoz14Z3IY7VR1MVaSGU3iHCd6lP8tOtZ1aR2e8J04
mth3du25wId5pYItdtSvzgkQx4cBz1yCZSFp48d42u9mlaBlEIJkcCU8qrX/4v985o8T0Eoe3ajL
XIIzmlJh/cA5S4QXbW12G5waXcRo8NuxDC3zQKSSjFQ60gPfG6XwxDUILGFeA94sArFC2g2zjPyU
8pOttdtLuoN5tWeZ7B1igSNf2jzds6YRIymSwQBEFxLDqq+XPTkbe/1uGEgVIFAUejvWmuz5yarw
mw+H0Fjl1Xf/IZH0lP5l8mb9dHUyjAzMEHz9sJcJr+nNELbekjH3a65sbrMbtuezfl/03/zilKcn
Ir9E8+CW5fnJMn/i5oYGg2GsHtA5itlrvwYyYxIZ5ij21G+UDQNgSyGe6SNxu9TtLn4I079ewIbF
ABLOXFjc3ROJH5HThS80qySpAv9DSXIvzRtbt3zhmmEoTxy53721LZ+HN37ChJpxtQR428gYxChl
yvI9wfDNoUD713xJfPHTP226CSDA9YdIxNpk/T97E8mE416zo+wHHC+d/B7NZCl5IqFa3U0TtoYH
VBLGrbnepSRrh67Eaq4j0SjKTpoCrTrg08OUOkHktDbfjuFxqS8fI/lgONUI81Os5x5Npq0A+/jL
23Nv2BuR7zg/qSdxeRVkq298LKD7eDqGzxv4vNycuxQknYPUO3IUKJk/1J8IPmqIT/1p6flxbbD0
qz0LpZ93m1LfsMUeT7spQbFRDNEa1HZBS8l/mWnr/FUyHguocaat1jByRU57Zdp/lR9GsWtH9137
yr9Ho1ib9EIMMR581HXk+OfaZyN9j+MuJ9XlU3ko/5oL9wCSXOI1DnhCiq9FuGnlg/JKnKb4k6VH
k35J8SkKL9nr3zqE8uxZ8qBB34RILO02JDnNbzLHOIj+ADttZagb+YrBr0iorOyhOmQCG68EFntx
fgtvpZIBfSQbT/Hr1dNVkT2doHLThaMgxeBUs9eHJ9663NkONiCcPUvtCh0HZLIC80XYwMqSYAHP
eMFkX1vGqiHwjEzWYbi86mNJNhQZDzi4ySPNa/OXi7kOWm1Fq53dQqy0IZt38Ox4I0bnyIJZwPGP
N1A9EpgaG7NG4z/KzmTJUSxb169SVuMru7QCjp26A0SvvnVJE0zeiEYSSPTo6c9HnkllZFmG3Uma
RXqEC8Fm77XW33UhVl4Msl2EvvkzuLeBFW1F+wTVAOyM9SpZI8j0dJXPudxa+Y5HVUMkp98ElgfL
173mQuOARRT6uRZPfwFNxRnVBLcP8vwWdTaWKrnz2Mo5DTIECUuDafVThYvBeZUB0uPU4DldeDIK
GSyyNDYQ/cEIMrLIeBxYD2ahEYoCKbBc3T5ZlyXk6m5bKw4LFOfApzBN0o/eAG+e9CB7zLTQf5Xw
Bpg4qp6mDulBiK7vm2L0cc9XDeKLBm5ngkfxAjqK8FUFKnYPEFcxFIVHB1yHmbOFM+v9SEXzxLyc
H/bwgrEh/+EjCG2ED8X4btk8vKvsNyrH6NBQQYlgK+MvQt3LXDBUdyGMLm/MlrpFupchroEFTlih
zPQeA3v+qK3luMUnGJBN9x7fMJGnPWJXJpDCNNxX1pnOWJ8csIYE45EH6ZmdfD4BL2clE5hs1cA4
vNAfBDmEPQ8RroazK39tvG4ZmsEaTZzqOWun1NhTFWPtZHnHP9aYqv49ZmWjlWPyAJrAutq3n4Zq
pfPDqF6XU0ricnW5WdCpgRb85sptifcjx7qRJUJUX2FnP5hnkji1LDICOP6YdMXwhB8eMW8oe0xa
ynGQM7dTV4nCMPa9uT83YxQJU2lxB6BftaaBRrpwVWvc46iAiAcRCA4PKR41K+QoOAivmZeC7y8R
6dlPnH7ddio2noGdimf81FYGrtu4ENoYcM4bSzu1HtLmeb2LQnjeJnDTFLAxYwZKrebpEm4DewDb
AzBKJtgxAprEMaAl+XqyjGXiQBa9l3xpcJlZigMTBm8xqFsxMoEn3F+m+YqrY4aCDkFZpliz82DT
xQ2bK0LD9Q9qzGVTWaMTtKgIf1kVwyu2rIopuaONTIzn8XNo7/iLpwdpiOzyjFnNHvKE1wNzxcpF
KtSJrptKN9hXoEJIsClTzeT4gMIysruHpcNosHQvw7cY/SjpAHcCXaxu3npS7IAZv/3mDRnSG8he
tKZ4lDp3sohyh50Dkl/EdXqwrj80cB4Ql6ibam5rQV5NKeQO2uVhnIqRq2z2rS98jc5JPKNDa1Wb
pfyK8e6fwbsjLcPB3Fp9kJADXZg4v1z36bgEJNVTCI1lvQXBGkPwg2T6RTzw+FM08G9gIlh+pQfG
tbcdJXFcOcpoyaEQoUYZu09I7gU+bMSDMDKFBNl4IkDJZJRM23h5Z+gtU4DZCHp5YZ5f2G6mpKwE
JD5+Eu9ROBWsRQQf43Ka4luFHW7ErKPbxTd0gtg+THVmgUTEQF5RhgwWdY8Lz43BUOnHHkMJHsy0
5YMhucpBC5qFV/LpFs8iETnCUZm/7MIazZpmFo+hjlCHgdEEo5PGhJtkZYsXJpu8V9mRbBg6fw3b
+BF5bfxEm3WVxS4FiZtFfHOkWR7BQ0bbS7myqgU3R4rOMInNBNDUV1fxrM6GrJljOsPQn3+JqRqT
Uui47J9sDV9MKsWDEK6yFvMLXoAwGPNu5N+qAEcEMDtaK/nHS1g/wo+2uoyRvjx+0EEo7nOW3mYl
vYk+l9hDqa9XhjSpqEtYkefHfduFQdV9CCrCk8l0gIGJyKU34AVTV1xA5Nz3uEy8lHkyDqRUNKFs
MBdQdG80WkgW9iVkPlRshesRBAnZUhbKXAX0erv1NNInOBqa0oJdvm+cUbOOiWQpe/8pXhPUnwY+
9GPbkL8KvO4iL8e53djo7/3YFle9OqO2hUQJq2GaudILEqSGK1ccBXfctDoMe18I7A/RtR5uRICn
Rv+BEW4McI1tBiF5KO3OZfUTEqpO7m2E2JmYjUVxw65ildeYjfQzufEThITCkF6nMNdi3fNdq9sK
lRluB1XuNHjUGK9zDWdFgWX7DqwR9i0ujrllRAEXrxVg0RLvRTr8KNxlMCQpdcQF2lhO3whccpqS
gUHRHuO+vILRA68nZ73+3J48Qrsk4Fn2mnoJLyOpV+wMhrJ44piGLyQ3+kttLeM6KHshrOVLvqkC
t55x85OYTqAovF16ea+xqTCcwkL1nI/nBYLGesFbrDZ+nwcdFRpEifyS4sQA0Qur2la+9B93WC9U
ElHsalAIgXiQFCEleW1HfvXTKnuJr/wme9EYeaPn/lVu1funWinmG4Z8sY8oZ8YtJx28YNASZH99
kMMtQ6dpeBlBBXi4PK16laCf53s4Ir5izG+5dHXOgiGD8pwxaUE44YfYmUysbtWmAThJ5EgdQ2Mm
Uu2cf5R88o5BZdpRcAu1eztSIZeflBlCjplzspVKTuBPvVpk+caIvpMtm1Q5zT8lYGXOhWfnQ257
NKsnJpD5+1vvDjfVS9ekfyjbh/CVwY3UYGNa/W0X37/E+1f8oIjZle/v9Ex6EHUF+NSHV/xQWIRP
q5GdXOTwQJ+Ak7W8Lt6nqEbk3Hx24pxmUnTLOhgTnLxd17lH2s1oOVABETZ+CHcyHi6QvlgAb4hJ
P6UnD8bZL05Li1OVF45zgNeDRL0WG2vaSysWYEEbn5VEypknPZAL+eIZOpKKNWppZiXYtjT+hpXS
waun/TDhppYnYMSqmun5mrHArba66SCHGJziGG5I+HoMGC1sx9B+I7SzgHjhLv+Bu3bnrob0gk3v
XfKVErmnm/M2t4iwfAiRFViMnaROnq7ZRNeyZhszATR6Go8n8c94MYR6cWvbb16d8k0tNfBjsA5R
Vxyr0Gka8JUQPdyBly/22U3ZSBFnvmBdQJKbVvVUiVEoXNLV00dcGdtjnA+NCUxedapjokom2reK
BNEl8cYw0W1PaP+7Y1JOUiYW1hub5tIkToOu0+zg162MyAvzQF2l6SJ/bb+xNOdEriWuctcLdjpY
IXTHVvAkCNVuDhmjHipPrCvkGnGXK0P7jui1Ke8kR8xhWtsRxk+y3c5vc/2EcCuqUXaTC3IsM7ch
COIOCxhDZ+bhFm2TyhCfhNWFAi111fjhzSXkgBEGHMTtc8iEKELvgXdxgFL/Qi6K4jUY5BOM9cim
Hf52pV1SPpO30mIiCyOxaj84JW7lhnMAdlGFuHaIjsnoGcTaE781QHZEr9Aaks+XSnLPS/iuYHUx
YTWyvSAjLXigfMIJnoE4z4N6cCKpQ9zB7VjfZ+gbnpd6mc0FyKL5ZbzwxPgrJyEdIiV2lnBwrtkx
ize6vJMZepZwKIIo3RLCE4/O9dvDJEVNLh0ZxZn5iVK6+m778z3ZvwSmH9Mw3UbIQ9Plk+2pPUC/
ov7EpkmGfwyzBkAbvCGj8feJUqHPZEIk2yF7BNAJYax4GSszlglVQerBzXk62AYCHCfMlT2YhSLP
EMb5jKeAf4iIFEZbCelBlvftImPijSsJOSI8jniff1SQOWP4G/btk3/HRNNiKgjiWgAf2Cg7ScPt
aOGAPjJH+iG870tShuiK0vggzYEgwKg/K+k2mxGA1U+BIBzh9akZZtjtYzZVw0b+dl+XN1ie9KWm
1U+HthrnAkCwdJ/Saxf4765ZAUI7FNv0mNzku7pqRuaU1iVCTL3XZMQM5vMrn8rgtqxmKZzIwg/c
Nc4hmgG3fo3piRxCWqL3GXMQyR3Fs/TutGvaFWz+b8Sm7fBqvmVsrZP6U7VE9CWrGktzizIFs6fU
XKPmyjHWpnycwDOMcLQbcgFaYRKqU8LP1Nwpu2Uhi6YuXkayJevzUMJC/EhdrShzqmAFTQrO4FbH
pjJq/Ptcx9CfSocsChyL7oFxoBZuTY+ek+e9xfq/ZsA1lxZJs4/5gF1lWQr6yHmm2en8uw40R4Fo
iyk6wWmQYKhe00lsYbmbs3WuVaqit7UjERSeSzKP8TRVJn1noTAlHTzdoz69LRx9rWGbCrOtdEmE
ChXYQxT3NFQJfEe+jNF8EDTHOokWqkTL9zQbXzkYkJdeVHbvYn67jDLzMHKIUOHWe6Nl+nV7mTm+
455+1s9wtKiCSYh/owgzawjaVMCAOqStw2z9mabz90k22ZOUueIWfvMtPDchRqQ/5Xilkit0x/4l
eKaAJFalzIhIxB4kP+TVpjzUBMHtsJ6Xn2sZdyRglAdtOi7uRK4xQERT7L6XYmo1JxQLZHHNH03o
QJcbp8eIoighhZnl0xJnnterdm14NMjMu9wpmRIKsMDTHr+m3fOMn1t5IV0HQyfU4q660l/OqHV7
EiPwOqfONMWvFjb6IRvIFi6rmxgFlRDhgrs2e57SUxgoAe+KAppHlas5IxIRRbji4KpAi+P9O5wL
bgZdC/PvNZVbmM5v4XRYJ221Lz+fQPJpeJVq7NDOt/ZLI5CEFoXknkUWXbt9yMnu9CQJddDUbKrO
Ol0mKvO4SVKS0cA5iYMGZRp+MCuiBpHdIrrX0OJAbv9gTkvH6unVth4Hib6TqyVRMzdh9xodEyo2
ZtTUFa8U9RLHmg2V9WWcOhSmOfXUvFfnoBnUl5wr9zIoPynbyAeBCLOwSEaAxY2OTTiyLrbvt0Ng
ztsyhmk+R4dDKEdOv/6yceAxVhmdCB2FGS6e+kyNudz7503CFOZ2xFcgRVIfOttizrdrh650pbBF
Pnk96Lb7YlPMu9inp6VfV4ZSzfqGNj7GVvvneVscMnSylMz3hmPCW7O7YPU3XsjkF6GAALXDctGK
Fnk+7apjCsURnA0KILpEQi7A1TdS72PIhCx4ourWfa5A8aXFD6BxDr1OY3WIU1Tmuke0urTLnTx9
RvTP1jfbJGEMeAtf5Np7F0juJzE8RzQax8LXvvoNzT8j7hmnMbMcTuw0ZtRow8RnA2lcdO4SW77o
5JrFW4rRtAgBloAW8DHsV+wuYlWxZZfIP9Cd9FAwYX/Jix5GiXiMmpUQVL56FHO6fxlErMaTi6gY
glrwweDXtSihd2LK+TdiByWiKU/mpC7iUy7DnpGw0wA5dZ66O8V1ioCnMnjk0yfUF9J3Ja+DBJrQ
Vw3uG6MvXJru71VrkIKdlfP25quMU9+OQpsEnIi38jEOiQgjyZgUhmRThcGTymRsGbOocRjqKB6N
86TjZdUuHD7cWCrt9psJbP2eERyjjnx6FxlUKnoNobW5rQ92hxEPjUl8vAgLR3tZSpBoC+FK1sDr
ysFFR28w9z4gfH9/kwDbEzeDjwA+ptnX7VDDt5uxf//Qd7DMCQURJkTNmDkZzu7ZcTATQ/heApUH
uzH8W3/KY8Hd+z1j2jTiqGH+U1J9r+UdR574DTMzOzb5Muf2NIWLMZxauTe8pn2ZhG+Hg/Wxibxd
xVvhkWcH94c2nTgA4VrMQv4gzgxq1957He4iyY1WQwOFBaCpYZGzkIBVD8mFAI+C+JvXlBGO2w0H
O720EGjwyQbzCikgHESuoYNOCJJiH0FfAKETf4jOgRO0Gqk2AvcjKSo6/LN29mLQ34LrwAsDDmAm
rwOpW0IP5r98pIEW2X22kEfQ2BkYw7okrFJSpxUWBgQhvCRPyIOeUa3k8k0wPVVIAmTCeas2z9lx
VNPOEKghHd4QoXZhPXNwAKKeb2nnrWyviIjysI2bDEQTdtEbrTfUVGY0TzbnCSd8sq0pjiavo1Y4
t1McyLuU4SIFERRh4nKmorLo16mf1ROm0sDjFib1aRXkWKNpNv6TFWCfp23fBKECcNloh7Nz8RVh
bVzgNkCIyFYCtWHOeobP4SbgvC5pbwNPxhcI+dAWBV0vWmgQT9hjBOsgU39AZ62sqSePmKGgusFJ
c+jiGU69PnGy9NgIeBfDM454pNBp6J+ZJjKtakQMpZ0qDsJ2yWS5DifDfhx5dbfpewYkFEJDXgwu
+/B2MBNMwcboYf3Xyw0rrEqs4qcAqPLI33yhzzdRS85QmDMF7tccsYo2FGppkI2pf+C6Q87partn
c3T5US77rcA4yIDWpA3uKhi+rMmWoRs5s/Jj3dVe/uvQJ5inGF/EMOL8xUtl4pLO2sQGIUDSgg1P
ZMB69mPcy6inhpoBMwejDKi++omlYJFnGkt5S3Kkgfz347m/gSfoMjNHhgCaQ64hQxysYYYHhnmB
GwkndrYSekkLesAUwpR9ulVCW3PwAhubNpFyii19gVmFZvWfmEEzpU8dcnxxTxrKPwUNyYxdvz4o
Q2lDcRclKJu2OAtS96TR9MkgumZqCC/QT0/psme4Qz5J25I8RE9lZ9+Yfb29hNYatiL5giY77gPc
OcNRwUkuWefU5Ww0NYBlGU2+5vKSWRMvUTtRkEo6XWyTT7sRsCwWVzdhiJrm5MERRhfNa/iHioQs
d0Zq8KB7Flgp2d3LE57bTMeD3xW3ZFW2JMgNkoZ3BQ98UhTeg5FsJ8/4ctQab9SW8ZmcJkt5eMLD
oljDOoadRXT/IP/3UH873m3MXjCjcil+X6OJ+o2jD2Xz6+Fb3y2cdYtzCrQQCLBys9hiXy8PuRlm
VnmtGGoi8aL9QYg61NfJ8yM08DnicVrKFDuUdro2MqfGCQI3k0l0ZTYLqGicDvy8JQGdk2INm06z
mFmQl5WSFTTj1RCXIpN1gF2ICjAkBKJSlDMw1YPKUbZ72RNrBN80tw7bPCNA9YRtVR0kSPISkrQ5
WaBoZdN4NTKdwZmntMFx2P5VRyR4hrkmC0nzhQ22Txz3DOJujiJ7Qrfk6csPbBysKnWKHXZRxid0
KfgstXdbv/BK2omjS93z/InYsO/H+H2kTmJfEYnBmRhbEfhKd/ktWDyO2OwIBeIpMGJgN4h1OyRS
g5SCl/8mdIxaPZ5gJwidlIneRlvF/ZABKcRLpqncX9pRni6YYf0h1CtWNqp6rNcd8RTlHkMdKiaq
tvHtCBWnR4g3p/iOWxvtZcp8KxmSv5i81p+88LUttpNiz7vZDkVE1XhAFBEc8kGZZ0uGVX5cmb5r
GZ68nJbDrOT9OtNcX59usk0ouG8cKmbiCLtRe2EwaURzTQoy2+JfNf0OsYdsE9/DTFxFCTRGl07w
sDnkV8GpfTqj3Qt/azoZNchHU976gvm/y7HXZgFf1go3d5yHtiKUZt4B/P4qC6CTX4I1RLwHm5Xt
xiGB6RjXR9JGyRx9yKjLySn0Xz0A25ZATg5dFWgW8ePXMNrtQWaHDG5mNliq3VCR+rSk05c9soQF
A9NA2eN7lG/Am7gJto90ol4LOM0gL8F1i9bHoMrzGIpQFq9H6FFKS4GxdwoxUZsmR2OFNyY95vX8
xxmWLBhu4BaT4+h6Nz/njS/9JOAyB97wM7nbTbfjMQ7yZOe2HN3s8iPiUpwUqMEw57jOwGboJ28n
Udb4IE9QpoSMEh3KWSHo1wnOfpCFpVM8RIP7QjRnrlum216ZixDDQULv+1L1R9hVAts8LKitr8yP
O/+9CpnPo/D3BeAvvGiZq095VxngzFsYRlwQPfctGOoskTnVLgS1gOb09b5NDbKzMRC17rj7lR7k
xUc/BcO5d5hHTIrzGHMHhHyr2L2KHCwiZHFyTvFJL+QNcyRy0JXvPujxWCMjjMCtr9fjh/jcqHTY
m+l14pfH/eKPhTIhf7n63MCcxhs3996y/6SuiwO/JcQJSlix6Io5MTyS7LQ05Cd4xbQVF8KBVJKm
FPwjMGif1nM/DFrezci8fbIDjrH0O3ZLuV9VIKufvAREpfJ26neXb84oCpQb6ubD7DdyaYewxpDR
A9aYfYBl/dCNnWkjCnyGkWLsZdqWn1pbPZ6TT8F+QW3Aihh4x2qWFI3UNhLe8W+/lpatYYGHjx4z
2m5YS7RlKiydHTgByDsREhZYtcgojZ+F+wjrb2BlP9wnVwOjjC9qYlbE3X/BTEaoYMBHn9KtQyDD
LhCe1wc8AJ1cVkgkG1meFD5mnh+ZhW1ueBghH8sdJjOyJ+uOPM1O6m1GPE59HmP1pjqkYL6JYyCv
D+toiqblmyMKFS4iUwya2MYD7gIeaclQxx7JIqsHM1YIBh5gChETa/FlCWeM8pDFcG/xV0x3d+ma
wUrtqR45FnuTcMsmIanYfIOVxTGQKce91dUT6fJWNn3w4IW6xDP8uxnMqA2N0ISC0hxf7pgxD24Y
kFeezIQPd+NDVafvem9wolTajlsdYtDDoMWS8pkPdQZWFOTRViH9HJwcRG40oeoxCdW5a/MIn53W
FfFx9ZZIE/3Ca1f3C9pO4AebHf0tWzpZAg6j9VDEuc0RCoNwbc7NCRaHFxjq6F657Ssc8YoZZiew
6OjSUZmGyztL683OvOJQpSbqEMgp+Dc9XKm5dKNAeoNQYKlFPDETZGK9nge8GHH5xVwunNcUhdRd
pPe9sN/Kp1TG5JJR+oxePufbGAtBbGc58V/zJxw5bey9sO/lB/uRx8v6PHKaIF6csUeD6Zm5Z0gL
fUFVj8cmjcttS13W1OtYsUN9GxUJTMj9q1qB1/R0yd2qGAzOlvdMcEYa5huBGB9GCTmw4Jj1oHjk
QCzwzVt2liMCYB2NhLrqkcLdcsB+8K4jypJfBsPhTlQ0XETnjmBKJUDwg9C4N6yBCvrPUbMk3emb
Q5jj4T6oL9Uf+fDw36EdX7KFDgHqZoIeNO6bHdokY7lxqBcAXhIE/lMIDESzxiD6TIAhdkRMeKEN
RBa+NtokiO2W2i63Kcb6bg+vyZfOhXbg+HlElkLIbTGBOtEQiX1b4W5BJzTmqCF9AuaNQsMkoe4a
EiYVlLVuLFntgYm0tnxhR8Ed95+IIt0nQnb852NHRl3KlAzdKGQuzaqObFsi4xe4sQizKg9to3aA
Pj9VlzfBY+jDbJzQyHftWdIazzXQSEnHUiiIwITKlfot3ObDYD902BitbQOOzCtNweLJk8nju/bW
4eQ94PzQ5QOFRKpNeA8IsOcYpRCZjL6YZDX6Pte38pZC3ngjcDeF8CjX66L20sb+hry0vMGuGab0
bb1/k0pHzIm+YKDMmdv8ND/hBJ9mmYBzIiJM49T0gYiRpXbCmDoLwsn0vs+7A4B7ynM7oaBKvkC6
aL4iFPMlOn63/qzun1Q09LQ8s3xaCAcmLOKdHv6iHKV4gyhMhlsAssR0L7JaSh1MpwQCAhhHQ16O
a0taaLMYE/MHrpMLYYNylMaY8qQJvX5N/garXJqwKeojUGDUWA50K441rBPZptXSx/BZqTfP+KLC
SmZbivcl5TZQg1EPh+kIIwfSo5oJ0A7W+qvneyHfHYVsh2UjY8IxoW8s84+MXo8Si1Y+3Agq/BUH
gAiusfu4sn0lFwhXV+1rtBSCKVu4tr8by3Ex4+LCuytBfaYz4SuuPX1sPeMNXdzjdqRzMk69N3nu
cVSEIPW0PCzCNaSoP8JaqDZC6qsM92Oi13dUS8Oyvt4cYKkQF0G0A288WD/g8UDIatiVKIGAydPK
bZFy73L9RIE3gknd4axPekGxJASau0oleScNbCJ206Z1c1v9BvsqZXztykXKVkJNCa6KHSpzKxY1
gKxBge/QxiPHRM9zweSbXpaik55yqtsK1YFyGTUz4IsSs2+SkgwubDCRpVmp3zwG0LSZ+KBqnANj
9neynMzieCdKipJDtoh1g3H0XKJnfhCkzN9gkLlo1+p3PaWDFaYwfq3ru5rTFn2+Csyp5j25Nxan
i4qI2O97jmX6MsokOAe88wVgfwP7G6olsTdWP5HWjMslNOBEVMvLmw4WRh7CiY1K9jN9aczgbT/w
r6YfJYwxtQ28HJhjN4GR0QxR+Uz6DxV0GavU24xasZpRwJC0y3/zljvIDGGACtiZ6ZAfzJXaWWFc
ZXkhSZ7I9OyZV5RufqHBKt4Pw0eB0mSNkv7mZGt5HwEN5dfH111yMp5yyyKZ86AUjnmGI0uK2GKn
gWipDinIIB45bGwOw6O8jIFL+nnEbqlfVc4x6naUAvGq104FNPPvthhCJbM5b6NOrDFOSyGoL26r
EcuiAXoNDGXH4ZXZL2VSXHqAbRVa4DYkEgK4FuwwnVikcGApw7fyXsvuxdxsNX56+XJgS0C9uKZY
ESL6p1jQr3oS9KT0Kt/6/IXFtmH1oAQ7OHIJqhnsFrYaAIgaBZ7HlpEGdTRL6jV+KlBAUjz90Prg
o+rxKuAvMmHmrX3XyLMSsAtYkeRZOIqXzmu0rs38LX7jOKH5TKCebq4yooidStlSdEIxedCN2dSy
JMo3kZ84qIOSaV8tNDbltHc5e4z7RjxVcLqSJ25OPHoziVPv/iPc1vfnrEyB2Szk7F8IyCJaFLyk
MDSHGhgjg/gIsU7/HN8gw/FeEXAqn6EQPVsfTLkdu+NmpTZzMbkN5xQkfJVsV8iXrM/RJpFRwDwR
BPhcPGfXMFbEfLKd5oalQq6xa3WWkotpMRZjkvohOEgYuQBeM5mQxUk11y6EOH3LgClfZWxJX9AN
29JWvrrRSgeoxZCEBpLX6XUUn3MDO4Z4Ur12OhLINFo0MRJqr4BoCl3/PIxHKyvZ3ixcArS5oX40
ncfYTNccjVAQZkU3L2IjXCUJfBtmNpb6Mot4Lv8Q6pTvXvHyDYxHyjyM4QP3S0P7MZTTq06jk2YU
PYBuwG2AeRPQNtGhmWHfRLQ3Z8JWxycFEgBjcG3NaogkIDHoAA34FHJNCs1HsxjzdvOL9n23Yfz2
kC81ZZ+6ArxMkqXSXNV6oMI7IzKeV9x8rCDQxZ6iT4rGMmA7kJJTjRNJfxyzq3hYZt0TwgwYPQW6
Zsaiw7yiho9P2jSbwmPJ2WRYox2zy5vkARmGVI/bt7EZjwP2WC1IgwpP1szTduGGmAoRHlMAKTng
focXesnkAwiRAfxeR5Fn6Z/EpyNkOWSMwqfwIGo1wFv3aQHGA+KHiwFB+RR9cqIB31Ms8XWnneLT
l6ZBeh6tCFDI5EXx6LBgiQDAkQWzc1Deo4a7PY6G8qFRAI1S9403ANnoz2lt8GQ7S93DQ6KF6w/y
HXTP4aRUiHElWC+aMA5oTcP75z/+7//776/uv6KffJXf+yjP/pHVpI0mWVX+65+a8c9/PP/3f/vf
//qnruuirGiiIhu6JOuyaAj8/OuySbKIvy3+n1d3G+tvQ6vWTEjvM4RAWKwh1amOZG9WMSxZ5OyV
KxN45jFvgGRUzNkUCCpmUhljVTa4LpM0P0Y/VOL+Ti3sQo1mhoQLyVpRdqPn6Y2zrIpJ3+BOia0W
vkgDwx5aJFgT3n565aYY1+LQma7C2RgZJd49IfTeB+3SlHhxE52UesFIPvdqHMWIPZs9D6GHvL82
fjQMQnACafa9uun4vbfqCH2Eo5XBRHP6+5slar+5WdIvN6t8PW5h+i7XLQ0UWiJcR04Gu8sePxIs
t+Hemxp5uT11p/meI+HO1MnfX4Kk/8dL0HRZkURJVIXhef7b83rXehYLSkSexJVwkAL7tMSR9Y3A
NOUzw7DR1xgsgUu/UaadpC0Lrie46+t2FFXrDagFEYGMGnk1MHCIhky/xO+/v0J9/PdXKP66osal
XoyFPh3wyrbgJLDe8H4hBoOZg5sSYnyEvlYce20LqPVGcqH7hlPOfWZZnLjFRwmdNAoEKvWkWXcw
855qEM6wcn2lxJmTIQDFni0YFJ3sA6y8MSN8HGEP4RwlDPZLWeGQGwBsUwDSsbX5FVRoXEbs8Qdz
/zoP4rku7lMcfDnippVjoKi4Qy8KTWXztCiQGHrePvV0znQDFjjMKhgg40VkpTgaik4zBBQtIOSi
DhfL5d/fPWVYQn96H1XV0GRhLGqGqoqy+ssSqw1hXDbFqN3p63AtXLMZkFq0OKTmpbH3N1MnI8KM
NnAF/MTEU+VMUBFqXVe8djbUVY8hl8XQwI2QnuJg79Szh69OrvVvlqH4u8uU/7wM4+SWRUaj5jsS
uq5MH53dT+sY63hz+c1yktVfb4iuyKIk6WNdGI81SRiW278t+GIsRY9X10u7g2WY5/lBcKfzuSNb
LBdtM/Z/OqZBE3NiB97WOK17E+nF1Zr+/VOR/vJ1h4tQZc0Q2SMlZaz8chGFUfavupJ28+P8bS0d
x71Nvgp7dbJpgNYe2PFvPnD4hX9aBrqiyLKqjcd8oCjov3yg8Mzbu6SOxd1oOs3NgVzjLEVzF5mb
sbVyEZSf7Gqy9daH33zuf/iimqAJuiAJgioJovjnLyokIyW8G420u5nWslju4uXGvZvubLEIGCEh
zrjq9vo3d1f8yxmkK8bwRTmDJFUX9V92jGL07tQuku47CtAZnrvGV75gtOmNJpmH7BCGJwIKJIrQ
OsDc9d+sZeUvuzofrwmSpmrGWJEk+ZctVeu0m1xHPFyCvO0WbtK+sKw0MY+W7s4d1hh6IwIiItPf
mBt3hYzxMLMXkmnbX9jbuCfUUouTHUzWB9n8/38c/35pyi+PY9QTAjO+JfKONU9ymOmjv/1xZ6a9
2Hux7Vm/exTS8At/WXd84Fg0ZEPWBdb6n59//2pffWrE8u5pTeG6+eR9m85r4rhv94P8PLswve3v
Ft1fj1UegK4IojE2RG2sjX/5UKEe3x5dO2p2SNrNHalI1qdhIw13ayegfkdIEdq/28Gk/7Cv/OlD
f9nBymdZCHEqSLvePc4155yYjh9bvlt4PNgFbrbBhN55+pt6SxnW8q83WFdlQxGovHjHhsX4b9vZ
vRF7yUhSeXc4zuEVAI9qZkt0yPltjUyfF7wzV5LvIvCc2exp30Ctpofq+zLZb6e/e9x/nMV/vhqV
sk/SRU1Vx7oh/bK53vn+r/ubVCV6bfs1wYeSlBPK4vtv3jHxL2UL31lT+AiesCDykv/5a3dKhMl3
mve7l81S9nFZZfu23Rnfqjen69+8Nn8pQYY7rMljTR52UerbP3/aXVSKZ62L/W56LO2jM88sh0/c
MJOcCr77cTp5PeO39RpExfn7j9bUv2xmQ0Gt6MNuMuzevxZoxl1Vc/1+E1Y4SDM48eUlTFnsTi/t
RtkLV/iZxTH8gSkf7zsEvyZIwwASYZVcmPAzwLfibsr4pZvlrrzoSFZ2GGeKX/VV0qyCOLbP/kPQ
zGyOqgIy8Cz1n8YSDkMNzeZ/1VVo3q4IEZislIRrVYBFZvRZwcBVTZpd5fy6doMgbMtg4M3DhiUr
ojYG2sZhxOwGhUh4FreMRYzCZlQNaSW/MvWEycI8cgmqAQsEmX2O78CBC2WIm4EXnwHTi8a8dRbM
HuDZvhwIFPWcPr09hSuwUniIzPiZ60f76rPxqNdwPVqhAYaFLCJmPBsfcBYV7GvgOA8JM0zfI5yv
CRMxJrCUsu/+j1ScDqEbDjSmOusPIHTJFaJJOnJQzzHDXSaXapZvRob5uKYzkFx4VlBLbsgoQA4T
c7Str+EtkPthInOkuGJw2RWYdgxkAO0Lgdqb+dwpMbDZcSAkQe+C7EgwEIbu7xloziNILXh/6yqD
h88EDC8Di3QXHXrACxsp8AWzpPhGD1BtqtgCOgd0wMySn/b5REbZz6AumUNpEPCIOdyBq/d42uGm
3Ij2eABpEL9yz6A+DN6nNEFta/6QRk9LrhA6g04NadmTUB3G3CZwA94brJybU0BRNog6NVW4JmMz
28Fc0K8PL1/TzWNhwe2H9o7vSwcq/9o3n1y1gZtRj2Zqg00EEZUwLa63U4EFMlEbF6jupEPQ1nAG
P0LEbFqARg/TxdcEzwnyqEdYIRYOQlEcmg1sLx5oTKMZZLev0sDOpQZ0w1JfsPr7TKaM3sk9JWvh
vZjzaVhK4Vmt7d+uxNeBuIUIbGSiGMcbqYKXUjHbRV2Pf/8UKzMMeAkDLmCLkl8I7Nua/0PZeS23
rW3b9otQhRxeEQjmHPXCkkQJRCJAZPLrT4Nv1T3Lkkuqs3dtL2/byyCR5phj9N56zo06pHck4QU3
GJ72ILTk2efc3MKBgVoERWLupfKkwrraOTq/TraeQP5Qj/1rzi4/D+N5OFYODzC5EwU/1ooTnBuz
61FIneKiMx6tvMdr+QSNglzCbVxNwh9L7MyQUKdS8k2EFMTRUAIzkSW3qXYkMMaE9c7T+yuXvGDj
c7B2EK0i5khAYnikKOEB+6fuecO5xY+sQVguh1AJOsG7Mn6m5YhnkuuYbJ6QoR5IKwlM8iCtyIGP
L9x69NvhhKQtruqTBq5gx8hAQGihUznC2gPmIaJJ3zZvT6lHtwZwhxAdnMgVPG+tly5F+2Pr7404
Uj711IlP0JcFX/MUhCi4AEDSMdDJbXEhk566zUmWeYlQZQYQrrhsrsyP3Eh0WEDFVsztbDACFTNm
mKQ618EmlR5ycogO7OXmFS/VyoSJCSiVMSF69CsoFyYjRFI7JBVdpVnDn10Se5fThZ2pbyg3E92h
nXsFMjfJSQuf3FbVB00+bUPnC4kKIyFeN9kkWDBgKnah4PaiiRN9GzoyYKhRxliEN1ZHYwr/8D6T
Z8KlmhEztnie+BcZXJJvRruVfGJGFDosSL4dEFish/0Asp924MLj74aCj/6xYrKsCb5CA50JTesx
YqOv3PIIMatZtZv2In1UKzahvJff+E0GYf0MHrPWm7LMsJLa9zfxzTw0EHgn+ByaWYLu3ZGwEMP5
aTzeyIheMePwt/ZWDwHJTp/srKGJvmDiVl5vKFvYPsPKqlka3KhjZuBwxnpUnD4gvnzeIo9Ci48I
5x2ovoQ6xvzES6W8KDOeIFIORKZpW/OdEtrYh0iMt92eew0kzhNUzrLZm0PmgvjJM8nGgIQk6bYT
YAACaWJUgq3mIDItyIDCs0RwM3PD5wwtOJdkTQ2vUMJsrV820MzJnwy1CW0TE/cOnIUpNBxtt3hn
5C1dWIg48dcPQYb0ZuOek/0kmoaGm34+L6yIsKlj0jjt9J3+TTQWtvSkrn7uJ2Ps4DP83VsdAQhu
6nLEZr0HOnWuwW9ajsr927nyNCociUYn12CZw+ZhcrPJkQBwWTxOC3QTzPG4rjSfc4nwIH+RJ5ic
OS5nv5sjnjubdnCUdnxpFHKuQX/0bvNjoI4EBVgPnn1OONpabAdTefCYRiRJ2cku3/1cRijf6qW+
iqAmky1LVhV+8ncFU2aSlIlWG61o6axUUNmBj+KMHuGRQeZN8wTbvQ3C1fkU7+SltCpP0K/EZbtU
XvSFvul8nglxWowBH3y2U30hH680lmkK/JEH/fxZv22fJFVWKSE1C6OkxTb5749K9S7L95sRzJFo
peFsBqS4Sn06oT8f5s/W869a9ctxvpwSIzineVlzHJ7yCLtKx2s9fPppB9VpppqjVHFD4k5r4fTz
gWWz3wp8PTLNGFNTNZ2SXfvyDZvuaZpRHrebkHIiwaZhU4flVCGfSJ71eFiXA+RnaEluS2TUaGOY
ZdMVYcSP3hYAKkvU1thyy5uNS8FCfaR/5luEE/m0wmd2ZGTo634x1cnqdjHZURhQ/SC4ZFH+VJbx
wXyhfkF/ghQ3Rb4ApCcZmCym7M7WSFJWIlUBpUe1qPdUOVLi4AbY3/fgAS4R058PxKFL+ZUKhuYR
So2jiFGHvi5cLQBSvXYOdJL/ZHbaQsUgO4LY715jiegK+Y6F442uNIIYVulPJMdm9gfzB+yZFxfW
a+YAjUd7rgbD+Fl8hqDEtEmBNQ6pMQqIbfOZv5LV4BOvRKwCsmk3wl0+USZ8ZGUirHlBkbgB9JbW
PwTieNCAQqBc5TR/qhto7Dy+BnVcn2ACrJHFkZdbzrZJcpFroKasj8pLwRIEHWpR4hAEJI5Tj6QB
GSpY60JPzF/PR3rGgUdKCIfhbzEMxHMe6xGgc5ODwRBnkWd9sP6wKZjWb0D1gTDkWJbGnJQYD++O
uTmkNUDfmzGNnb2lb/I62d3fzJ3FzAXnK826Az5s4uJQyqJWXtTLXqGBBvodqRsvV3APzYdxYu5w
XdWb50eFhA60xCY9Fauqw0FqywcQagyOeOHwbgEag41RPsrvxavIR0Gm/8mbPv8EtvOZHJLDdX0+
mFi9bfHA+iEecP5zHRhycrKIJmt7qUnzrs4I2q0P5zeIAsor057gAlOdVZr3Am/cjsIHBi8Le/Bb
C+NbR4HH1tREw+Qfiql93fBad9hjz2dHJ2u4R1FmD4BvOCNYeP7U9+LleOcM3Z8f2O+7WonWlcnm
S7I0QzL+tBT/s8eOrYd2N0QrnmfJ+Gb5VjXqwgdaypn0eFE0CE8Z8MRf9px/GrN/vyQ0mT2npCsy
DTQ2uX+/Bls9ult6LgTzEpHqmYDqtfnYIdI11E3Di+oMx4DdRh41g0JsTqnerYvuwUSlwWth9Suf
SBCAhr5SgJTNqyJ8kN6E+j6uYZbNnrnMqC2Y6MyjTSHbGFq9qOJhgnCli9hMtE52eylZ0lKT/VSp
pFDftGGhhpNbw+bE2upiBlbwhfJRgvaKQ+AxEsVlcOfpqQ8t6AhVHv18Gf6sUd/OiCUqqiLS09HE
L6/NRE8zwdLMeG6w+ylsWnvjjk7/Y/bombd3Njxw9U75xJhJqxA05nmRTY2Z5klr0pxcfM2esFeh
QDW0OgEP70lk9ECiuRcSZjzUeuN6LAxF/zFu+Sc9/bl1uq36B+cSv/38Vb6vxlxbSzEMS9REEaL1
39eW6G4z09s83Zaf9RzCFi8xrDvvTfvLw6J8f1g0mkKizlzHMgxd+9L2vRpPKQ3vFS4kUmyUS3aF
GI/irvekntQAus+sjJZW4TfPqWlOzXBWdyOB8uP2Imm+GM4L+STrFyXtYfdVsBLzEyl2pfDKPCHl
FSF1gD3NX+586Vuvms74fz/0l4W5vp5Dqa7MACyxJ+a3zSPzYzUn9FJ34AW1oC+JCxQRWamdc8O2
3TxlIgC8ny+R/n0k8edjGJosW6qmKuqX2+1aRkKhGmEy7+WVUxycoocIRGOhRJ+POcRaXj+SHcJ7
Ghoh9BnMuwM28eouXhuMkT4f++uxI8w5XGf79FVddQsS2rKWhgljXloLyiUHL3PEpuQWfn8Lsr0d
JwtzaWLBeuyjSzqWHVTZk3pe71qUGsn8GvplPb1DRSHFMluTTBWPb5jSX9gkIsxUKOsv+BfxI4RI
dxC9yb5ORNUxZWbuP6+MrxxkolcVK8nwikhV2QpENJvDHG91h7MdW5ZTPwluwqU3DYNVEU8J4u2A
vND+KAeivCru+Bt9VvrGgGM7QAzNX6hczljwMKLZxLWy4IvDa0GkyASTNd5OGj9gMA79luQkEMEF
i8GtR4mnTrKFOiEq2wG6gjfbXAsDPHAMQB4TILSBPSzHbEHG+fThKwuqexoSyAQX6R5E4Ojhib0H
w3pX9zQvkks6rDbGBLTAImH2x3VAduQaA4ogXxuoS5hQRES5KM5fWZeDrfreUhq45LOtYk+yKxrT
mLach9MN0IL75rgZLRASe3QAvIppCfh2pHQw648kF67xv7joxww7HJbzcKIhN7OrQ8QUqZ6TTeAZ
w55HGy2kYTiJJ9rwOX2Oylk9KxbXBTDAcX5KMcQNy4/bhpE4ry0B/df8NlQXjSN4lkPKIn0qj5rU
Bhu6JJ6XPmrA3IANsq3bqKT4/zAjXGlMVSKO2DhbAaYOm/g77kLQAotsbEyIdRzeBoJTusittv0W
eQaWLriw3wPKwuC7u/WUpQb+MD23J4u1e0fWBXBX6zfiFho6YIAuLhH/vCTRfGLM77Ozr3MQGmdu
57wv37RJ6IXeeZRswNHzubcUR4vnJJ2RQY11w6EVdUajiViILkHfE5oWe3ORzKW9fjy/P8d8XaZP
MfGaygpisrxhvcnG2cogQJwdNfm6GwCzCq2+t+qNuK+JSvIOtEsP492u3DGwDoYxxhjUBrNwwLKD
t7ebIqH2U+c2gIcz77bNKNqSkg01Gk3r+Dm4jVTn6U72C5ENrH33CKOah57OEmGSltcDfkUXS9Qo
8xGEDgUSfDofwiyTwfJUgQg8EBIBoTGkg0c0SiF4gOuetx4LdG1eaTw1j774K9+ttZo5pDu2H/UJ
c8lAXoqb9j35VNbiEtyQxzh1IK2UFR6FT7ohlKPmMh+S4Aebg4+R7G/D+OPBSP7V3LRHaX4DbmpL
DxcQbcVLiCl05yqvEexpikgDbPrkXg4FksnTQSOtOvqs+HKEPohpl6oXOSRExfCJg1UDryy9APoD
vlW2Fu+03EDayq41AjNGUaHDeqMBo0FtqTxd90N9kSR7KdoDHQRmLKkY8WkSXHnMjAamWir18qFn
gJ5ocNPnxpN42uldH+nPqdwu1cce/BFBS2yS6ArvUwVIg01xChxVHtSAh453Skz2veB3TuWSbsV9
2VCtsHUmcVO6jnPcJK2X3r07GC3k26ndwlUlG8qWftucfd+baYqkUvBpFiWGIX5ZMdu6bZWw0Vl8
pPGNfO3Yqj0BXaJOspcqz+4Y1IoXA0wp1RB7Hg0LunkeZSrP3LPHwEjttghRzTrWR4rdISNZ4+eF
iVXo+0iAz6jLfEyjHwjoXz6jFXfGuYju6fbB7XZf3lhy1FUuHiLtI1AnhcJ6dKOfgR3nWbTk4aE8
utJ6ii7FbavFO6n2W5yfqJ1DM7el5iD1lGHoiNT7915/+uQWYF+GuLBOJ0G27+PRr9ipR2FwaqVd
d1vL1VwQKDhXcTM3hdkjd+OGEGun2YEH0rKpKa7T9pJb64y3fw4irwZIMhoV0rKBlqsdq2R9JR8F
E4lOvg6buTYZXa1xl8IDH2fatpPXcvEaPscNVUarTjT14xq8JirtSOXjkV5u4S59vDQ8DiWBbGKz
VoOtVo9vz0mI2B1dNZqF0kfEwoCA3BdyohJ1J5G7RsbZINYOccLPJ09rYGn46MbxjWT0ns7NRc3s
+rUjwHrE31eUI5Y9iCToysmUarD009eHyz7EU8dYRTmqqxj7jgKAtlpnn9nrE/syRuTXXvGP1rgy
R4UwM1dp6ASQt52YJviYsPob/nLLV7BLIpmeJlvxk5EOM5Bb4KsrgVyPudRtGCOITzhxpNjA6QZq
J5iLuObeR9OdnYTrml21yfKvnNkbdoMymNExMb2HvmoYwNyHVxZt1deCnSiuEI/L3TqlSIiYh2IL
tz7LQ13NwbEpgAcst2v9htDLcPRsiQdf0xiNsNdwwuPsQqM0zBHLrwVz1tFD1DIuKAOLXrzf4io1
TxKyyg0OEb4a9gcKhpZGs4UocoUTSwBtIoTzuJIZKLAlDBcMmmrGALzuCSwInUImm2wtYrDuNhi9
tGKMxSU08fhBUSD52L9LPZcGwwI/ahActVX3TpucioYTRu+8NefQSu5cHosotyXkMYWN7oJZFWei
kQ+63MveEowK0L+A6puOqtN530bNRqlON2sNkAqgAr/YRocgm9fClPD3AnZLZO71YnLtfKVynhwI
7SpUupJ+pB0+HWWQd7DPP4sRZi5+iW9Eb40jFMzhngu6IfdPbpPOQn/vP0VyU9hLxyyt13wrvZ/V
Y26wWcOKnNgsqzOlf8qCtdENJPmj7F4et4lxHkvAruEDMySh4yMEr0b00txXQfmWsPlSVxgTaEM3
0+QYzoVwWkyvNDOm2oLGasH9EQ7BnmEBzpznhx6z6zFW9bR4yXJ+ka3jNozGRJ3zIgdDmJxdk57s
uFEXZ9oU6Y4o57R/BU4FYcKG82HxZhE+iHG+54TR3cEbvGn6LMapDhFCXfJX1KwBeDzgBtZLjRH0
WykPWMorZJ/Z6IHlBs/OjR0pY2FsQ3jfXqUtkxPW97YmwMJk/ygDy7m5Me8olyxdssuSN9Xapy8R
E7GPmk4+dVKz4uNUrJXNkMqYx5qBTqgPSSRl6GVcF9dkhrKr6aYUVkxosuy1UIeWQleootxiZpKm
dg3hhbppQC8Ntfe4WEiE9ShUWPk4jn2zY0CoLVS4zPoswF/uqcKHZAJiwOvGn9LboapM1GLHj+lL
p7w1OfTvqTYEgxI4gjlmV8WfMTqSNelsaX5TOiI+qaf01pLcK/Hrkfh+X12b+T1/7Y0sTknTpBmk
573Ybs83Gu3PdSPv6mrB86M86UHDy8eZArZpfsVZqJWfST8OUtJhd9sDnq+Ktxb+89ljL64IU6Fc
i6PwATcHP5Ry26NgYxZouveWQepABpNHy8vYP3n2odLSy+M3Fy2DGIFLSRVDVyhB2c9LpB6RwJp4
0HTJls0PdMArHMyiQ6Ot6N4kJlNZc4itdbjNX9rReUDD7vBcWySsktrUy+5IrbHcczjJi42OAleg
aY75UYPtO5WxDjG7vNNmJ0wi9BVpp1uf3RnA7XsUrc60utojQVvTFHL3vFvTZGvEcW2MFEKIy3Ef
tVAMO4G1LHgVAxfEfm3NrvPwVO2fpAkNkqWkegDP5mdgKA5SPqBcDx2koSutWmrVhwfYm4kawnPi
IkpjFMjEPqj4d6TxVV5lLKIhLzXcgfyBbqO0bjtNhXGrvj+DWbR/jpUV/UCpfBOicVzw7mKdpQ1B
7sAgHlEhluFOoKbMZ3zk4LqrUWJT8PKR8M2CNKyc5DYkeyLn0+DF4a3Sjom4vLcTSN/U41Ux0c5H
geM0pCes1F360hzkpVDMDefasMIuAVnH6esN0bAuH64Ew5wn2W2nKGjxV/zcChbqhbja+/0lAnaO
kzn1MAYSvPnIV0/d7apPEwer7FDgpsGY0ZzwwgS1T2IWJldi6DEMEdaIsKSdaebgyr0sevR3N/J5
Jl8YIou9HNIqmQVTtqm46JtZDt+lxR0N+Hb/AAUYxSmAOSpt8SgwLjK4izvttXt+mPHyeT6VrcfY
O9WXPMrMs5/kFmdTWhNSBkgrmN4kwPDXMXJ73hq16Sl3nzDxpzLUbsMrXagGrbYMYrVVl4m5xRAo
V7NQGlQicyppQKRDFl5QevKiSkikJxlO7aMJZnfdOWOjJlg1qPodiHLhHfaAxFQttb7jCjiNwDAN
STU8y9WzoyA+mcSit6Pr2VWAavq3Jy5Km/SJK6aoys0Z/VXUwQOTvok5T27A1yCi9ULTmMdMHCsv
OYNvER08JtT2pU9YwMPScCUEnzlujIY/n10JoLjXfq14hJ/TddGBmnZ90p/1wYCOzjJjXpPkarxK
4ZBfaRXvSQFzBAFPcUOd00FqJbuC0FDaO3ASp/F9DCUvXoB30gbPBaPPT5kXfcHAFGWAXUCgRSaX
0dxwklWzSukHIbjuX7PKjahCM34hG8PiqPQTAYuoe6CncoPhZlRACWB8grdg0A9lkdyXA3hNHbsj
q/8VCnlk/UdcJmSYcP8KeArInYiZdffTSmUbAhY45NDdc1smUZMWu1dNoV7y8hneYayxv18C32ca
MgreFXruRv9Z2G00OPyVXgURLcSRhOuHugDsLq0/9Rh2bC4FMhalGRjBpB3FzEI6ry9MyVZHsFIS
lzDQX4p3rGNgNTvIEvqIZIHgfsAIXrwjWe/Oi6anePOzeNqCEJagjSzkWQeLBaIJ6Hsaqx0hrVS3
MWWOHfLoOfGhPtCVL4E2OtpOgu04ua55IyhjectrBZTvnXQzVDNH7hKVUcOQJjnNXOodwhdeqoN0
9Y0Gw5xdagPsx8xrsEmXxEaCG+CNeykEF/hetChO0prtHc8xOYoGgQQ1xM/RQxoZE7IJ2MNHZIkT
NoJhNx6GvIxp6yK64IXDCyIgrUYeGre52gIWweG0rjMckAkHeK2v87Tc3rWpkAxF6tBgYnaTqzxr
g6UA+14DSABy1+NWiMXDQ5xzG4LEfe7V46kqB1UwMJo/WFWViZKHe6UdNSb3jl1vhFP2Jm3yqQwo
6HkepOvHJ4a2kyrNs3wknVHo+1n4xhZC5yC3F1OdNj1yfmqBUOP5TsEkuJo8E5+Yd6hA1VUQryXL
AVEeiwMJ3jHj3AaC3kCTmXL1iUHXVUVVx78uz4Jy9ihnRjlQ0M5EzRvTl/j8ll+ZYkLHMph15zBJ
eYOyTarSg5Ac7o8NHxvHDcEKcMdrbXSmjyLRO93m6BXK0gegfz/BuZMdZC7c3yko04v+Xl0dr96y
a0FAEJHnQ/zGbdaWG0snAmGrBZ933b9aFBPbMpgq1rQwltCeDQZKVEGMTIAQEuqk+M9i32kDTRpZ
5LpsuE8YM+sTAMKF7kCG4cmHY0+HzevGuuyVb9G+zAbMmFBAICa4AwU/bx5cdQMDC4+JALJi2pJF
D9Xdnk6np+kcDS66xPF87MyHaBOdIf9ZuavhJHIgZNuT/gcKI4yEqGZsypHRw8GSYE8mms3bygbU
4Nb25DIZroarz0/zjZGRvYOrPQYX0LpJMRBpZ91dHziz4/O/yjvcbM8ZO+MNh9q09tByLziPhGSd
WzPBWHQRjQL0RO3MDKZP2KzQDcdCX3yRtmVmx0jdJo9XFb3aB0FYqXjIz0eVu+EZ8k69CV7C5ClM
TUpJXl/zW82lQxwlla/pbcHlAR5WQUFgwlFSBbgGwRyPg6CtddwuEuZoUFxBiijtcbIy35KGEgt4
6dbae9OMMpYEFfPmWTs+mp0YzYLrytwrpXu9n9JgdW5eW5RQURpgIcB7WK60apx2K531NE7JfoLr
p4FGFCMS4OrWC3uJA70+Pt6N13CBKErIgLUr87BaJ9wHN36lJcxU+kxEyRVC01ZAGMn9zI++z80i
K5GCUuW9IciSHdT7sH0Rw212Q5WDm1C8s+81pnpPLTHIk4cndrmhjFO7m52hVUj4lx/MUGT+fB2v
pPg9pB+jSMjFiB0QomUV72Vld+sn4lxWOniaeUzNFRYP7uKyeANvntxOrYbTPqBHR9hI+96ohyh+
rwvf0JdsmrQIoMtWjihfh3UyL5ORlJFTvWJDKWI0p+EgR6sGf97zqIGa1GCZUOtcQC0J5BXeoiWd
LGzP5o2IkkNUn7LwpPbewfPpqm3yeGk+hlG7ygpol/Qugg8j+EB1aDWTRvoMHuuYK/Zz5+VfbRdV
ki3dMBGcMm74e2rTKEXx1EoZPDPN4oAET/v+Tl5FAabaVstfDqb8awqi0oHSUe2LivnVSJU/63tt
Bsw58SkrTi/uVZ3Z4r4qnTV32pYQvMyxCer0vBO7ssieW2NysPBT4gf/TVD/r6aYqkuiIakWlq6v
koykLNNnXF6TDVwR00/ec9G+EnjGHBu5Iug77dL+MgT6x4RM+e8Rv5zrsyWm2tkKkg0yIAAW6S7k
pp0zvP51RiZ915tovaQXM4aKSOabghpgSJoG0VNCE+++qM4i8zGA+I45/N0OIf3jRGomNivm1txA
hvJl8GeYzT2vzhltOJZCJnGO6bIW0KyeTzeF//PtqvzjYKamKyoybMXSUC7/fb+2TS1lmo6TtxHZ
rwVn9aJUvAOu12xa3BPXkvEgSARAGepudsMJcSa41TKZ9sKWYoAv1E+/pba6AtNSzUGQ37Fd0Rxv
Q/fedRgS9dmzrqbSnSAF1BLn6Dy56Y+tquw7HVMkWe4t4oCfv9M/RDucu/98py+tz1A3zoqQy9mC
7ossDzpCGluIG05wov+GyOo6+PmA8jd9fX+xLJ54+c+41vpyQOUhc8XK5MFjOJvNrs5ga6/f/ann
vEb2kOXvl8P965ox9Of+4LFn6vjlmt1lXcsMIUdpvp8sSntL6tHHGn3IcOqzRofuaiUtfzvmtweg
V7ebImokxZJERftilxG0TlceNRYCAuaYhxzRHA0Wb6N16C8D/yDxZdOt5DiyPRxe9vru52/8/ZFA
BiWr/QPBkWVE9n/fpTfhKbZpaAAx2sKDwINVTGgHuw8XsLBdToztL8f79l7tD4W8TGcqLnPQL7oK
Uass4ypiUeiTKthwMspqJnR9PMt/rXzi+367ZWW+wF+yhS8H7H//v+qRsi11DHoZpzcfNaM3toOU
RDLAOhABvzzzcj+U/ulgX+6fRGzEQDBS7p+JYc9w+Gy3nT2yEWc6U286Z3n4nGBx/uU7yr+d1C9P
iWxGT1k794edZRz25jI9cEYkU3sYmcabqz1crVb7X67kt/X4y4n9MqDvTC0yKgEPyMTFwbceEQhq
eJhtNkNX+fUh+edV5A5VZCR7mNm+fEMxsGoTJugDn80LkLgtw9g1lxHr1Ovr0HEv11+upPYvGQTm
FknneIiPtG9TnuCRnKO2jbe1p9MXWiMO0L103hDYOUq9DOamXTJRbraPWTmDWCQSNzMug76Fkj4B
9jnm6+0CvwnBKaFaDGyXiD4RExogHMqj9MddcRsRWVF+tp+YL9j/0N5X1iEy8Zo6GmIgqLpuwUA/
eG1AWLNmSKPnpSVLb1q4ygasKHqkWCQQqF+W66ExyryzY67TBUHGtvIOCBvGAUoEPFEQ1PfGRhzz
8QFG8YrpmK2s63VKqhlQBFcHF7+h0UkfVMq94MNclv59JnjVWB0ZDvoyjw6znW5VBtKZDzTMu7vs
b5AczcoBXThfHpVIFemKRUPxoi5vg+umz4DX4RQReg9aH/0BxpVxukPBTr+ZZnWM17X2MZT4HQ2H
0LsOenFQ5/wJOQ9gzWw49q5mwLQU5qGvV47iE3WV7/kgxAD3fzgcaTPBoRHxHAKMAurnxGN5hy7f
MW1p10sbOhIE6VKS9utguGc74lmzMbaEN7KNbDA2R+3TSOxk3eyxM8jImh192PmRl+x2kKHwR3wa
K2AWxFwfK/YgKL4nrLjE5zkMIoZkWQ8yXD47Y0az0Ui86+E81O0dqmoHhDjjjhFt2+ozeVV8Y8Ye
aAB0dUQsqwNcj6E6vYkateJR8SVnHMAak22Tz3o90NYji6DElDKBdTGtl6IrDq77eBRvmz05RL4O
StG2xvUC/AobuZjxseDTJ232iddO6C75d/zChf1594gT+rBGynKXjXAYOfJsVS/ay4Mzkvr4eATv
PKyPRLV5yNdHzO7faaSCP4TAYFyGu6WGCWBwalGRbPR3dSBy4UDuPIbJbJzMi55ITZ7Wfch+1Dkx
v+KbkawDQjlZdTNxKvgPt/KZIXP62R44uns601JqUZYo9oYWzDhZsb2SJ/oQVtGQuGP+de1S1fzj
1eC0MHcDaFUMGmCeQCgc4pGGuX/1Iv/82mKcol1O53MI0MltR+30AK7Sqfn8ZOzxqRJnTPglaRZE
jHjdgAlR1V8aAvo+sSYgdmGGzF8PrdWJ8F4RNUBW3Oo8I+RUdLStMA0P0iJyPs0hoHOeK3r2QMiO
tU3K68BySy8f3dfq+DEWNsWUB8o77yiZHyv9ZX/1sqX1eT5qzh0Fdw8F/fW9/w99mSWLmGwpjqha
9P4V/Z+1TbUi85lUVEdHd4FeZjtaf+DupTja9MVz5Pz8xlf/UYxZ+JcVXbeoWajI/j5cLGtKrIZW
OmcOyKBWp0yA77DKQVJCIyiddkfvjGkCiD/ZJD/EBscdCWyVB1E2pHXN/CP5bI9syjMaehDumObq
TA4gu3mKPAApVsU9J5z4F1giYkPuqEvYCJlNP3+Rf1WVfAMJgzL/RVr2ZZl+aF3UNn1VOZu5C91Z
jNYjXNjzyhk+WCp/KfC++6ERkf6/0s7EiK1+LbHq/Npaqi6qa0zIQ9hT7at0VD/aj+otfwMqBt8d
cir0WjYj2MREG9Kv8Ms3lsRvlQnCWVOScVBqssEd82W1Tu9RbkpNdp4JE54ij7ZNM0JHxORz9XQf
r7SS0cFdbeVQtuQmwohD39McGEZZ5qDqg+Bd8qLjj5SwLECjmMNsmg5g0Bmis6cpJpXkPXEnIcdY
0r3/MMBZLmAG0nbjtbsLr2MNfM6M+GcELu2UuKTKwNzjMY+BDM50il7qQseyspBmaJgf05IQuGSc
oQ5Sdtd+SmsLrSMsrzt6tK6VM41z0kkfyctPcNzgbDG2wjYLByYjFDIBdsbyyZzjBJX10R8i0pco
SGC/YlpZ/tqb+MfGyGCjJ0u6SstAU40vRfy9PmeidFbFSfpgmqQRHqrP1OuE0SIi8Yz2U2jMyrtf
/t/vLWwlkq5hUKU4orD+8kgGqRCU0u22LQa1p44XYH4dxP6u6S491jcPZZL9KvjFLxXnPzTZhiEb
hFKiO8bZYnypqoswvmZKnfUhARQHQP7LG130WRtOJEqIWsncWudOB+vzy6P7vTPx94G/PLrn1tAS
U0wxSo7xFBIMkWzTuXI0V8igR2f3Pkt3YIFWD3ReId3PAD/VY1RfrCVxDvP0l9NvfNu7SQjhNcMw
JU6DLn99AcvpM8OGXYnTEp+UrIHsBPNfFgSwWTINazbyKb1mZGzCS2Tt+p+F2VhvXu7SqqTma/J0
qBpwNZ+sOu0uDaByXl9zlRhr9APt2Zhk5BXRpVQYAjbA2QsmVbszMYxF8piqYwURURWBNkQ7HiG4
KYGuBy9mTVsuHiqYQADPDIs4HlV5D34PiCw34dLdD/RToSky9I00CtDz0zdTpIWAgQoFimSKnBzM
51OjF9xOE+y1Eu1jwzyoEBmvfN5bY8JO1043IpPrBmuf4nOfT68SgsEzw4Ic24UWEcudgqh5/Obg
Ub6vQ5aB/9xQFZPenPF1l16WUt40mhItZPGUmseixpKGGLWCiRYZrxbhTwYWTrPjVYq3uTOpU8m/
6xh3PVJyhTVU2HUw0DNa1aAoCtBk5J2ZEQC8mMKJFm35nsSTp7kg4IGQv1Kd/XwT/2NvYSEbUyzk
8iyj7Ib/fmrlQo2S8zO9gVsRkUICFx+ao9AndoWSLtlFvr7++Yjfd4jSf4+ofLWx60ppqOE5yeY6
U5n8PkrYGhgP7Az6xwMEVm6kE7k20RlRd5XXkWSeYH/2juKzCnUPIRAI+QfTX0CFko4URIpBwcck
D6C8kx+d9/PH/VNJ/LWP/vvj/nn9/KewibKzYJ2lItnyMVEtskwZlk1hhecJl1SFaLZ20nXoaXMs
PNNulbw1b+GHvJQvEtzbJXahJ2kf9u1NmSN8zbaFvkkX7QHrFRsyA+vGL+9D+Xsl9tf5/bM+/PcD
63USSmmZbPMjlPHt9VJ/dqjTHh4lz4DIaZxIbCGy3twL3srTh9GHcvn5pMl9q+ank/blnRy0ktlU
pQAe8vwim+Ta8XzrZzyu1SALBmqYDxZyjOl+Z9xmEoKWIkr9FjJ+Qva3nECYYzOQnkc3fRmk4izG
m569gVYruhbJwm+1q/bvM8YzDCBGl/Q/r9b/nDElvz0V+X4VVsxktz2sAIF3vYqa+TkYxaswc4T5
rXtX2ot6f2HcVFGGPNbkwqtu8BiM2xFiOxJjmRkdZUBus7rBeCyNAldDXUeOc+ZWqz4DdI9tddKG
iIzsM3rDk0KJrswUghLviE5GP1+Cf5R6/W3wv1/qS0EuJsbjFteUeuYLzsBumkzLT9jNBjGXMPfs
KxCExKlldo5x4qTv+kTvjQg/fwj1W2Pmz8Pz/z/EV/5OqANfslLhvKrHMmodO/WaTYNsbwXt817a
C4HgH/+ZDlR8iftBujsz6l5XGe8ExDOIj57ykPfRzRE+VPuPeR39y91P/oez81pSHsm69hURIY90
Ki/hTRVVnBBlMQLhhIS4+v9JOr5oEETp75l3Djq6ZzrJVOa2a62N8hSjzbyu4QMpQqwta5UobmVJ
i+YmswQajLhB0GJY1MY4T8y9RUylYup1RO20irXUdptElTaC82J/mlEStNG5b0Z1F/KxdieODV+O
1IiCbE21y2Klx3KbM/FkvIiUmCF1DkynHgrPBSyE1F35uxDpMSQRkmjxocZWILmUggI2XlPzlp++
Y0NGxEVoq6AWde8dTHnVzPclP4S6EV2n89FpDJnOZb/zPHsSVeh1gIhOnU8SgVPVejRNk1IoDlUz
rEpgdV4U0q5RwMcFk7FbvcizjsGw6d0+Vk00Bt63B+Q4nbXK2GP3WNcruZ7tw+IWTRmupixrV02n
G2NgXJIUEhWy0TqQ+fxIY0v6aUorIeohJ+QMqBDO+lzJZLaZwEqEUssQy87aWNU4nmux/a8fUjn7
ci9nuZ6toYZtmCwE4QitZji6dEM/ESFPzo7JYGMKVUnnIjmN7NXYuzJ9edgCUnBgRqzmC9oqbIgD
qIjgaAbipmz8XWcjxlUfcJzw9Wng4xgOvgrhg7oITPSVK8NY3/o78JWA+RkpIyHOKBrH7L7GPDw8
J8XSDUjcJlmKbCAPdX+9jLKU5IUuJ13tCEZwl8y/0uPZP+uzUXM2m2inn1Wx9y1UNBQxuLnYBOsE
OvTM2vtLnTHEjW9tuw7WpxlR7RloCfPnFwbTP+YMs7IovOxn7cZ03zy1V8r29UKrnBmAUqydabYB
NN+fGEUDYkNF7XNnNkDuJDMENNejVSK5myVCniKGXCHd+/euH/u57JouHDqLGuG6Wn1UC22t7vT1
eU7fYTYAANZTW9CDBiQwnX0nR2gPpzCQg5nPOOT2Od5GFy/r7DrL3nx0bM26xlBD/VrpnuJt+Pcv
U4RbvrtyGDZTwwESzkpEhJUrd1mudqo6E3X0N1pcso0ymQ2KEziz026HVLDwGLZRc9GVByfBQ8ft
cgEUC5NaVSRYwGJrFspOHivT1tsu6iCq9HkJI2vnRQ3nR/fatjN3YugMZ/pAQB6QQ3brOggPO9cQ
zeIGWiYFEonU+f4m6vO1niSaVowZNRMeh/COnODinMa7+BAMak75waiyFrUPEiVazNpDn2s1U8v1
OjeLMU6QEJ9SDKmB4lzGaFUGMoV2uHwUY0aAWGGkbyLGjkbmZ8mYunK4cxAkqXmG16rP3WfXkGil
F83WwTMYVYLxtlgVZqnOC6TZzj51Z3tB0t7oDE8v89iI9tTYNRtKd5w4B+8Q7JwL6uyDdfTLkwMZ
9Lsd7QIqH4ziqRX3evwscG8U1NSoK2gofFWCmKZhpbuNwmdBesbJIlFQ+Dq5C7SQf+tO4bFuQtXk
Zq1rpe7G8DfniqKdc3w79YuY9v+sj41wm3Hm1ERFj43OykqVKKLcX06bucl5w1r3QTB5QeHG+z6D
ocQDq/m6jw5NrIb2HdmpULm85gs3+yrysiEXK11c7dI7R4xpHqCjEdLWD0Bjv1BvhmpZc8VFCe/+
Rt2vKb7rzZrSplSPVroXkJXXTovmI8T88cUGsm4HBzpzVuDE4UDr1tlW5aEKomFbTV4xSqcm4a96
v/B6sTs2zknzPHZFJ7A33vIZf1AxbU9sLwaRVtogzk72QKmJWR6ZWFQBENMkYlAFLOjKIb7Zsb4z
1o1E0U60IJcIww0nc/vHX7la1Hkb4m/6SydM7RGR05xBbkt3EbynjjdqRqazigZ1OeDjXb7+mmsh
Ds1FPv/9MZzTvNHIV3LKN4d+Bxm0D5FvTLBaV4h/zPQqK1UK8WvrspkdjA2YmVUbkZsBeoMLB9l+
dMc6EcIcCEoexx9732GMRJ0cw2MpgcVF9CDebZMbJ67hzaFfZnKmzuStuGZovQcgFjrTnv2DYs1X
7rxLfjz6xSa1asPih7hFrIuCLuG5JlR1K8ebb5t7My/n5zGAVVejxrkmsc8YhFaXCTzGCqykEneb
3Gi6v9UPubBUXT1euFbcqs7a9ZhIZsdzu8Nj6q9sL3W/ZOf1W/e8lFr0zHkzPCez48J+rXGQ10LW
3Yuu/JDKd97vpPNxc+A7H6DWvtHa73XG0bbDDCE/anjDTLzroGvaL1rbYWJF+G16rZrfID+91io6
QJIGXINmU+VHrC97LTmZa3kMYNMvnLemPZ328h6HMR9EC58JSd6ltXbHy/ATd0FTklEwdm/33rPo
CEFfivUwmzH6GSrxnPu5QaXuR3NteqDeh+LCL2Sogx1bP8754nR18KmD3+/W5fvbFc2YF8V+2b53
Ifp+QaB+p3kAoIGGg03rrpgsvNEHmGWYti5tx19OAGEx3flG2f53hIQ9M2+Y1HgCK/u3qX3UmKXo
jbisaZAzNhXjCmq7eQNLeKWavk7lMWMZ35gsegC24yT25VvI+04xgQF1qICOBziMfcC4oyiiQx68
m7Ydj7IXyhcx885scoHICVuNmrL0o6/TQfQQUKLQaUom8e79E92mCJvvUkX4OrhF8RriPTwkZ8c5
Jf5yVPdgnpiEu/WqFYf9bLGRrL1xFlAQKBJIr45n/YhXMwne4607AmwMALr2M1zt+/37uF2X5tr9
PotyJjWWyVl4WcXJR3NvHoCQtAHPh/jXmpD5IWLmUOl2II6lW/i5avdT25jlWl8QQJQOkN+4j1QS
YfF/9+KVZSrfTtmW2aLIUM+lMtyGsBY2bHiMzpzGGupU78HHImYmeUjfPph9ov/l08UOah79EweD
5GlTFQo4JqI71bBsJp2ldalhARnvaX+3NvHMjZjN403C0RCrN7BsNy7t9mjuvtfogpGQ8dGqH5VS
gAW3WrGkB+Rtti+OakMl/IRB6C6+lVgKCNjRQEXLguJu8LYMLR9eJRwSxDHa+dFNSreEClJ0Sy88
dPLO3AcbPNT9HcG9TDsZqc5OEvepHMYU9OkGILXpaKBIPBV1DiamFdM9j1fhqcDWj1VohOSEE8vr
J7Ghu1m/ONrZ6AAeDrVw3QeG3kcfzEtaYqxYHumh9Tn36LzL5C6o2xDJM/4bDLtnjneTM7ZRekl7
S+AWDtJ2LmAYE1GHDIEGtbXc2Ov3xMtDC7IcI0OYUrV5t85odMAcas8DeKP2+ms/xWIKHIPslW+K
34hpHTkNZ/9zBqqHQIGjD0Ffo7EMj8loXwI5ngENFrCLZt8cnj6pkgJXMdqAUFjg0gFyQfqwH0kh
dKT0ZeUxjqKdREegOEJZFAwOMA4XxsrX3l0C2/hYuiqIjckRWIg3I6iBo7Tz0CB0N53MhutuM6rn
3WBKVQgUuhhh1ofam+ylXhpL7hr15Yxy2XxM6XuwC5HBxRTx937WpDCzDmNDfI0xHodO6oGBRekw
bnQE0GjW518e/pzDbfBl9qBOBksvh0JR+oypcXedIrTGaZCB5rM/AC1BsBBvssQJmEOGUv40XMDs
0aZXhhvObPYmrB/yJkEx4C5JXfX9+MkYrTkCrt4eQUmphaykvwgQ6gGkNxsuAloFJywJg62YSlu0
WK2jhAzsJSFnWjeyJL747caw2S8/JRAsu8H5R/wbFOaDQobE3fl1wfaTmEDjSf77PCrZ2e6oNldp
cg2/jogvi6DgEyWMcGy+/xxaKJd0+4hNt1fdLoNm7Jel++t+5++wtWrjXYG5e3youiZpQPJAOYt/
fuMEZRWJnlSdFWPYfjMS2GHJwaQO+B5GsZxc5MeO4c792/M+dW2iTCvLKCkS9lfM4/xomNrpiHXA
FDj5+IJZGgIxUijGnnq7Gj//xA7qFEgomFOf0EiJK7HPbGNZ+fpIetqxWsxnjuYrBBmctFe8YEa2
sE1Av8Edgk2CEJO9QGxl5zkN95jZCtREpEJWdt0JPI4MQT7y9jdVTsA8ABjOTtaZeKwjBMdLZpm7
fqC5gQ3BzrF/As+D0Od+uISkYU1ooYko+/6js7qQvaAyIAlYy/1Hb1y2Z1lrzPKx3Es+AJA412l+
3ib4mTJlzT0GTOx2p3mYtwyoTkxEjwt3DF4SczVRXxMXclyAuLF9aguA2YH3uAGjdwnef2vHuzw6
Eq4JwRnjACgr48vuf6q0lbbnlbQp6LIWXuONDrCteyQNEcgS7xj+fTHFqVfOheo58yw0ie7qQ5R8
Vi6JJh14DEo8C6zW1/tpvK25+1ds9MMaFrgrhPDAEVUrt5fE0PXdii/vEnNOt3ZvE/aGNuihNLP7
61Ywj9pdbxSnzi9hMFR15kgTd73WFjceIyG9iQ0yJdI/AzRRxQQtdUVuHlc64V7n7ez29DZi+6RF
fNOPVMB/a+7ck+XI8TVYFLT9DbVqZ9R9mujQNkQ9Kh8zgd2hNOqhEuD//QUfe7hklQZf0DDYlwpK
/f6+bPOmvD+YGttCaMt9e+sB3wZRNwm8/NeLHbfmxjw2C8V69DoA7nFjJK3ylA7Jallu1xwjqRFp
fG8a2T9r4CGuV4xGr822NKzl9TwWm69rou6qAT2QuEP3e2yWyyxdGEsRXGkH5vtBqQwgK3dmbl/2
+owKZtAMIvJM29r7zPAFbfn3IT8Wxio/oGK9lvlhu7hsSE2UoHSQQo6xF6h3ZfYX4uyDzWjhAZaa
/Q92HKcBwcFA245wtlKzkMzESPZrWRm7HURQw7P7CZUksoe6F3gZ8yEO9sfBgQ7wHdZE0o8NJbHf
m5WFPb1xkqo2yxrrI/stnVmQR81w272MJQYm+kCxNUqr2WQeHN8QSgwWQy62vX8xiPmYQC3SNV9p
zUeN/kdBnmz1sw7iXG2IGcC8t17a3rULQK6Jfxpl1Kj/e6QBwF+hNSAaJpYsm5X3sDo1j8dUEodG
6WGKEW+Si/Rkf2r5Y7L/MUNz+ky1aATdMzhgYL9TZpjUHeAj6LTyKyrFRcsss0yxUtojTJpgVM/S
w+kDFUjIqZsQWzNv9WrY7+/QaH9XPyDfo8J2R0zTAQILQfbv68v4mKqdv/4c7NF1IAUDhO6/576Q
i0PR1ADcubNO1jYD4tf2plScDF0zoJwdVHhtqTMFwu+vOxfh/zNXRkfez8enoME4e2GYgeW1kAl4
YXxyJKJmmu3hKgCB3NYGTOJ2tZdzJHmvVlS0Nj7/Y6BkiwhNCdTxUDpw0ZbxrVHh0TYgtUcG126B
gXCVXwZmMe35E+k7W412COcBnIhQiANdkUxEPtUgRtgE+hCBnxDFHCbE2mnLpGI6zN1TTAsPjbbM
R7/4YDe6n0xecwpsRNIxd2Q1G28efyKyMba+IbX6Jj2hnWsEzTcJxcNwafeRX0TIZJjaw6OT9vdg
bZwsTEORmYBFc5ZtEoDY+kDBRIvUbhYbTCHYt3cl0wXM0QEJOECa7/DrR4hQoOw168tAt2NrSXAJ
sRaIv/g/kCR8b/uKi8hub9aiawifAb7L9+HVIjPW4/RVjbdj5O6T/t7f97YKEoeNJuh4cF/q6/wb
eRgEFLfM3Xwt28jM+80aPy1f0VR3jlpcEjCZ4AjgG1pa5ZIojYZySpPLtneQJtJqtCDhaM7s4uwp
zFTITfdYmMi1UZdaoK2XtA8QOudbmh/mm7zi7+57BnL4wO+W0OwWyDg0Cd6XKL6tkrGsdwq9RNEH
ebbjNNu0ksbHFnbHQrOXxm+6/2ns+9aubcDczqKT2d/u+gmIIB1VuhbaUkXTPymeZDINN8z34yaZ
SvNru+01kaWfkT0WiBwddj8JomXn/bei/GyQWj94ZyRboPkeJAdNmZMZHlMnR7RxEc72rpnHSL0U
VsTfFPoh+LKktWOQwmmYbrrI5B/B4y0GavFizFqliIlftdkYbRsZ7D/iPurIMicqug/yyZbNVrpr
H7Kpum/pRr9JDmFmMTDTVd7DhzoyOKT5uZfPUkfRama1XYsaD1/NApRHQ1Q0iiumukSZKCOIU8Zw
tza2P+350bAP/W5mO7DzaxqSjyBG7gidX6ihIKDkplHx/md9letJiXXdue6089lAl/9sj21mBQXt
tvnVplezmI42oxL+A5asJqZ6LNmxPO1wC84tVW6jWjo7GIdNs7Gm64zUAG1nyhiRHA6HTW9iyzH+
0Anno+96gqXYVfWMcSiwYkG80/as5IxwAss9zHesuRlMaXZ/DvHBS2dCxuI5IytaO981Hvgx5BE7
hckN0VF81yvc5sYD74wyT2czHIjb2cZjaoQ4WUHH+5jzVU+t74Fe+/6fbRJaJRKBkqnQl7r3EeXZ
KFPLhH2PsHeE0JRruKrzcqDM/bc3egymrlv7d6GKh9ZSMz+ecyvnI0oOkoHLcO0KvVHT1tqZ904P
m/bE32teGbcPX/Bmc5VQSknmqjlvXBQCGlRhQfjbZIESU7z3FH5zCmPjNcB/UmV72Jci2/bOXnfu
wEFM3IMzirvvNlVxPTx25JARbGI4F3NF7I/20X3vMike/gUTXie/g9jz7PZP0ICjDRO237bfu16c
0hhmLASDpQ9T+UeU/L/XnUHN93v6NFE2p8rAMC2oFJX8Zs5Ar8NcYYtux/X91B/Lkj0czgMbzY4R
bQdRzQ5f6GkO3O/aWro4v4fzhexvMS8QS3Sd8HpzXYv1CiO3hILMyL6O7/eGyw5lBfw0sRZ6If8A
QmAr0W74+8s+5j/iNpH7iBhZJRGqwDG2hVrs1hIm4RS32PfRicR0wq+2ndqIhtAvrZuH9wjzFSui
akAQSbcCGu79Q8lSa5Y2mgL6snx9e1Pijf0G4LdwLv70yPS0H6P/1fT6E3M0AZaRO3S6PPTlyW6J
lYLv2srKU+N083Mq71afm+tzc4VJpo0x7cALGttfQRB7L/GInmbNaT8LJG/3Xnm7lFg2+i5nMZjt
bg+Yhd3rgfzBNJFJf3i64zhzv3ZVEXk83C6STZitZJzwuO5PPN9bm0Lfs2rm07ZVXYrZTHtf+EOC
edE3FgoxUP+UFodsRYPB35t+rGCID36zfPVlyer2mKszUTmQ/Z5F5fhdbyVeFA1t6leMcjvmNtZi
HcZKSAhI875oDWZejUu4tueqp2Cwe0sBAmcyleX+FPR5nq6PZiJcQgfJCX5AgJlynHjp12X5Tx3t
zVrVO17u5I11OuN+RLvcGnU6R/hm4j1bjvBDHk3A1bD7MhoMrPDv037EZXDat0tX7vNaV5cXUxYP
2uFJ4+RlcqZ5ADTj0Br2+x4GNxw1Ihzgd83Kzy43ZgT/boAN0c3KAQOKaRy3gq59NWLgUOZMCKFb
cfW87fei/eGM3IFyqTFhz+YS6jfrVlVbypmhzazD9bCFCQNK1+gGtMnt9svAHNZco6cG83a1yvlK
+8bsoGsiNXU7vSKIhhb56EdMNgfsoubp1G6tYi/OmQ5C2WCxMgAo2BuvfKA9wic5eVBrnR7R+Vwd
3gaVXgiStDwrllm7HPeXlUoIU3ikhCjKQULXv5Dg9+EJENK8Iz00izegMA6flw0zXQv3hS5Tj/IN
8TKiflHuaf7e18KLp7yhhde+wMbateAH2S8ipG32oeq1+Cu/oEH/9/W7TgSpvm+KpDKYP9GvrV6/
fHnY0LwUkXxH/eosolbuTqcgcrqf/trnLgb2ZRi0c+99/v3O+BgPLZERg38HdTiBp4//5odU76NU
LMvZiWG1Y7fVIScHGRUNh4gWEPGgJzJy2XqtGxcX4X7zdCvo/YuqN+Hn1QbfBBAHI9ue94nCrSQF
tt+kmGHDskuxS3MnKICZGBwHMZH/fOT3q1auJ0Pnzzv1IFbN/SYjrrE2CyeKxgGzEZ3gq90uXQK6
C/15j26jQKsUdothRnXPRLy5v3YvLNPN7otyNzNRtRb1Nsn5nLmaLQSa6iFYdaes3a+zXCjQoefs
V7XfKI/1BI2YzQVeW3aIY0cjtyZguA68+GtnlcB7eSxW++35nxWJDJe2MKrhBmSASiRNsN3/aoiJ
kz+TidONPdvO4olHGokL/V0FaweyfBMFCaY0pjXv7ck1v//4lczZXKyajcaSppDotDDOgE731Oqp
ftNf0+metd8n+7YKfhUibqRSjln6dS/tEaUkenQ0YBBlZ462YVS+e0M7XVaLhJ9wdk8fBoeyRALC
yYYHp+aGPcknEUCiqCOm0SoUCCubPewNNSsYH8YNM+J5uHqzEkdtodvOOII12hHof0QENvgAjbJo
NkRy0/n7sT09b3jkgrnOCF445feXT7o0TvC5kQxatLkJnz241vZwDqjqqu83mg0HS8mu5bE/eVqa
blEXAVukmCx8v+o2/z/pnubIpJJJ6dpudNT4g7JPzYW65uSVu36zFJjt+6WWlpzNyxPODl2D1I80
3tXOfgn1qKYM8thOJkQBS8igAfi7TeDY9wsdpMZBzDjOQUp9rtwew20C0bfkirrMK6z5bk/C3/vV
KlcnO+jSfq7hVQ++OTUC1ddedcVdhoe+DrERIHoDBNPBU+NdN/9Ih9soiUrwHYq/dXGjjBVD0ZSZ
SX/fpsc+VOUMKj0haZlc9ohAo4bw5n+OMSVRv/1OMIxHrDuBx4a6CAnxy6ZGY4HxS5XzPm7nCOtl
ZLfz1/wL6OgU3oHAKEdB+33W6zYSvvSL8zuoy+mfPZm7hStHfy7KTE/PfOjSYUQvnScGyriz9yaT
4VwDFRfZmYm2l4uGqtvEbyb89Yxa/d9n/aTGeL//ylk30kaazLfX7P4V7IY/HfskAlQ3uh+iX/H3
aleabPUZMbyM/hPz0WBXVexEkS9yVclUdB/BxwmjiO4P4dmylskhnv5fC1U+6/q8TTaX/J9ImMw9
ym0qNh4Tz0WE8z/k6YDMb7ZV+ZZbtNQu+6sYlG53qBT4AvP8JZTSXhzHHezoStQc5NN728RGoBNF
c1vSRThwE1YsD8sU3hRvpBG2RPed3nC09v1p69JrvRlB541h7oNRAtqaeuqbmPDlvCa/G1I+ahmd
Xg/8J9O87SCKlkTt1CA3g/EZt/1TwCcjEdy1AqYa24YRTtreu0rxdxR+t07Oa2dHa7gR/qMBm/mo
HTMLzht8h47zAZy0vRZufnJxJtu3tuR73Txw7K5KGNJF5Wjpow1bazSf5D2CjCfGv0MWZIBapYhw
Ka1ib1742ivLJvXhGo/J4BHDVEYBgmNhWHP8j1wZBLioiBkinaT1Vq3M73fmUdcKFgRWhw7glSM1
HC6dISmeFrj+px/sQgAQHkbS+aVpIKDD7nft6xUXq3LN735H5fWet9K6ODTENc++GDdC0ZXIz7eH
aXhBbG3SRm3XM+3uSzga1TiqZ1GHLiOXxzQ5gg6jGtWfGpelnos2qEvNooPYj2jAsmFRnPqtMxzP
zNTdapXrvtHNQrZSVjs5UiDoYSjkZLYdIAyL9Ff7JXRroqonBoSnRXMFEhztiCrkPs+Uc7LKdmfq
Ukiaw3+DbDtnOGDNOxY38+EDws82KHBKNCAqIcwl3S9RlNyX4/RNF/SYCJYKFUY+2jtfrW5TT7Jo
7i1sQ3FndRD0lfuSGcbGWh2W5/HWk/3d0i0Z1nZwdzpd2s3FweH/LBgxd9Acyy86JaRef9Ezx+vW
ae5eZmgG7tvnl3PiMbQYZRwxGoq51L1mQN48AZ8hNDgYEAlK4IUe6CHOO9sGSletGaPTg5qDE7/0
4eBudlJ58lmeSvMk4UJwHd7At3PpkavwhKGqu+lPwkzEpdBSEXANZo1WfEmi5hoqyBTnMC0djPsF
f9Lvg/uHj+gMWrX58rOt3a5X8SaoUe7KTLyshE7YtNdbUJsb753x8MvmVsRugVj2BsNecxefRSSI
PsFHpQNIQbYa4xbn/3tjLZFAks9R/k1ehoHe7fehpJGw2Q3QrHbt4358a1QH0L8VErgIQlWpsKnc
2K5JlZTxa8dl5BS4aRUROUrPF+cdtaT2u+x4sf5CKyalRnHVHf37Nj0xZvwCWDwm5AlJTJnmtt14
00OaZs00WV2oz2DJBLgd/GAiOp9eNx4Nitba2bfq7tXjd75fVLtf1DAb6yw9sCjXqvc5voSrHiqS
P2BIhBmNNz4Bb4Ga+smukwmq3W/lSh+L9T5ZK2K/b29CnlO4S2nEsnE8oMouCJ3/ywkzSU2kwkhl
V7E78nqbq/N0cxGX2hfxB13P8GxzxB5InbDg09adr/ho9yaC82VSb7OJjwQyVPEZhrZMttnpIHG+
U9PgVh34thFqfH3Py18h7SAipAhV57rNPinn369cuU45U01kKNRpL5GmhGlMTGHqs7V2zihOMrSM
EROGpxhRQ3DREybCS6+zDNHu7OIuoTc3sg2s/n0Nj+FJQeL+R1W+uV4eTxDOoavJvUWfGaKdtDXZ
Rwr8qFpU0lVK+vHoTTC5AtaHJNX91U7U/Vo3GleKFi20aRJ2jNg3HH/zQ7h5EQldQm/Ha8fO77IX
xi8f7eyVdsfo99dyw3qLKrb218+pbF0qGoqxOsGOKpzWVKEU5EcwZhBu/gpEbys+U7AuiRxrYogn
cak48n+PoWLJGzNtc8q24GNFavXZ6/nj4MvDtzs0DcNWzWpXP/TXLoW9uTFiy0NyTg0VEUGKMG9T
GRBH+Ss5p1fL9g99SDvQReyp5K36ZCg098YRHVyGSPTa+ZqwfQjG4kxvUWZAR9D1zqD1ndEcLc3f
tRPWYSCeNFrvT6bivs9A6HLD4oK80juYCh1tsFmd8aF3sf0hRpDacH8CI6+7s2O5IwSD6T0uXl4H
B7/GMD2G0Pe/pBKBbXfGbraRuBtgh6XfHiCbfTAmXyQKax/bwIeEnxcq+mEZ1Cxdcy2rxXirXJTl
oYmBEu0ajVGp4Xjh2sOZb7ebAfUOmPWf7uBU21h/UmC523MVMz8ju8mSkj1nEJNw9f7WGZIg20wB
GcV197LuFVgVO7zalwelkbPaK5b/049IPS0HOQdRCbbr4Jmq+Lf98QqqrjwxTvv5osGhngQztOPD
uKK0subpDb/aEwAcOB0Wj7NOae+c33Wnttf4GC9yuk00TYAtICdRDbJN9axujuWaYqgFdEC3WxFI
RWfeye1162vC8/cYePJd5+2e7vtm1cqLOm5ny7JhsCqYzC+cOi4dCD5Tsdlt16GbW/eGH/WJzPt9
Vl7Oqlw2Ztlmo/JyXOje/njbgfnyPQv73oRNLuzY/W19L+okcZ7fp393ei0y3di504EXayKfgjUX
IvyAdoYUMgKonbzTWlnxJ5WWu21e/erNcmqWlsxxYZtlgC+7+O7UB3UsNFHgzNn9TZtOIml+GBrd
um9ac5OqBIDMyE9q458TFl3CjXOm9HJhrwRqoiZ5XDnf67caq/S4KNkhxVBoHQKQX1XwTHf5YrU9
84AEEG8Kd5ZqFhQA3PUHbTKwzDXrPYbBaIUCgyNMoIj/0ChRd+bmpBwTFc1gWriBaIvaaCbQFI0M
N2jvbBwTE4ugtu7+P7zmI3uJxgHQE7IeU3CnrUps0Lg0zUYDcIqwF2ZHKN6kbm88j4fYYdpn3RKo
3AcIFLKA2g6GJtoG98bqfvFKgLBZKPkis9bE4a7fEZYRKMTPcDyk6E1fNqD2HINC5D+/A1hzTfe1
jtH/JBO4/wWVoEFfWGXSyJb8AgpZPiOuh8FXILo2LPldZ6SexIU0h0gvdQUsMslAxUjpCWCIbclq
WEXJ6QhIE/B5syAmlFvjT2Zj5o7iXQgSx6AkbCqPh49urCzp0JYRHHv4vWFrsbcBgtZ2Ah68MdgC
Q7SvUMEh079qe9y88zlKefOTnlxQ9PddGIxoYPIVKBwX7/21bQ9Y1qJHvCIRrnvnDwkwSzdhUYIH
heVsPUBvEyZKS4kmZBV4A4c2c115BHB9IhaeMN3W0Tt0ynPPo5p8nIs+dd1PeHAf4icAjIFdoYKH
rTppNaUd0dheoWZTM+j0LuNoLObewKZ4yRyh3FEXHT+qWlSWrGRJZ+RTLgkSwuPWhsLlFQw0bDjD
c4sCS2CfeX8iPOUP1o6A+bsZNdonMVmpLl97fASVX1JJV6zDRSq1A7/Efevs7Z49Hi7cIbeP8w6J
gQc1kfojZ8OCMImonawjNdU0m5Vnf6EntYJUJ/CcxOIL53PeQuSq35+0Y+hyTPlETn5Us+gjXkcs
itQU1UxEnhANuE8P1KyJtNmVctTLxQOzo582jsulPD73a4z6tbt9Z9jEYiT6XCk2gkbK/WLFotia
mioeExWGKS6EoH4Yoed1tsUfQS//ET0ZOZj8BM2u4AmDbAeDMsDDnFDIPIampyOQYyKHzwhl/l6I
IaQWM/gevP7tgZ6fDMeNZjJFfUuqfP5LqRzyZvP68mnvRj9DAFrtD35LHdnsMXQRx9JEAoNOOa7O
qByLsVQblwZEv+s4FgwuTj2IvkRnirplGP73UuL9ek3h629s2oES03x3YWctaGYdlaJaZKtCBWTz
ItoVdhDn05cwPH5+7xkw9PexPtYTWRwZMRiocBiwqZW4/8j1WGWlilVzSfJgbFGlHdIXEagUKnsx
2k/7uvD/6QmzoPwPRZpC9/2OeQHZEXYKJ7y13+jGbJ25N8SI0j92ivC3rhP02JgQmxQCnRSIDZAe
FSMmz2fIOl9OrCeSjX9AMPjQSZeIAWdV866eninkDCga8EEp1lY+qHxWmZ5O2iHIZ1r89ql8CAgX
NOIJwzK6m/cYChSBSs0LecSvscfbZSufUi8Oa12eUb3rkKr6lClb20AkNQt6hQHdeUy0KN+MlqJe
MPg92Y127bSHx0C88iMqR23IFzkzxY8ARNahgcmoX4r+AdEKi1PGE/FZzcafft7bjVeu09LKTg0z
T6nRumcCfxgNwJhAtXiUD9lvq+b7PvOJdwddMdIHnW68uRbrEYkKCoN4Nr3emFiAcLAtZjZ5MaUZ
dHtFJb7ufj0GpJyxGPpFpwOxHlB7989noS2sLJXF+gTCnc9x6pI90x0G2XX9E/yQ8ojqdDj63Tkj
/gsuO3z9nbu/tX2XJwGZxQw+HpYmiQdd+S2bIi82K/Wf3+JTuu2JNvU4YDDG+0f4IjgPLN36rrFa
4hbde64mrQ/gVISBNOakyi0rjtbKSJIj4BOXYlmvR1wqRjsFUC3WtPPLa0G+Zk3xah/WFOkWZG86
qtXgSzkluMtMF4pWb+6FIgnFOYEDwSl6seqNmPNWc9GehDxs82bJyjbzJoCtdcqSBF8r5Om4ZT6K
UJo9YRgsrcdBncDnk6uNRgYDISCzEWnKVR7JbqEdz3KDILfTWvQ71IQXgF5EGVbkOmUfuZpz3OZ6
X0C/0jVP3JFA50E0K4c1x/2QcVr8El0CLnBVy7rC1G+8orI+aNlibrB3wSNe9TvoFkAMouJHIfQo
XtjGfRks3dZ3rUMWCU71S8MpI/SDSMMkhor93lszajR01a+9PSOw7GnT7/Xs6EuK1A7NpheKfgLn
hDE71Vnxp98cTJnQT1LQR7liz272nTX3G/kkHQTLAIgCGU40TFuQ+7zuiPYLs3drWg6PVV4O+nbB
ygtuLPMszeYyqmSuGaQbALCK11uj0UGdc/jDkG1IFl8UUEA+d72PRcsD9Hxs/c799OW31pY/4lUr
v6ZiW2d62VynTEUZX3qIo2UHCuTi7PkpeheVEGJiMCMyzc6j2+5S6xhZ/RBZK6SLuns/dH6//5dH
CKcLsQUZaT9GyVV+0d6U9okukq4FTO2O3yE+ov3jUd+xqTu8EBLWXUBdHHnlAhJ3Qpej0UlPrBpA
mELKa59wCMRk057izfewyVo8wnhok4I0nWAZMREatZ4GfsaLKQK8Fc6uXTowului+xp3ARS/rHG5
jT7G/1j7G5/d07vfWIk2ynJVykXBBFYBV3L9qR/5fSPqEzniecIQDnud0X9igBGPYe6FoL4Co61U
QWbNfHtQLgKf7+L0EBLE4lsOUobU2QpGlNVSMp+kgM27FSuVkNkRodmdyR7hmX32BKYgGE6QJ0UO
lGZHWNuSu96lyodnQYM6l8yAHuZdcjFuHv8517VzY3kWTfYr44fZCgs36kOos7uSPfq1ot/wWxsO
amztY2lD7PPfZSsnmycGduiSkeq6omx6IYBCYoNSZhIMUzTklw7xG1xbSehV7j8ZpISURP2VevqB
ofhSjSdsBiJ2v3sg+PmJxy+8eg++094ZRkJHBZXKHT12hpzXbPtJFGGxDCN4GHJlPpz2gWE61sJY
S3zeKSaelgdkNq5vt0ul2BnUOpZHgDKly9sFK+d8ONL30LZsUASqS8ZBJky2azuwtdPAcuug19dE
tXqbQEahKYDwEpp4lfDB3O93W+vE/hKqMQe3kyLYPYt7Eb1dWlh7J6KOhdgD/1D8ITUS7IsrQ8B8
N1X7Z0YhAOsPzQ2kUywJ9UwG+O2hvXzw7LSe/e51mai7sLMO7qCwF8F/j+w5sJsdVHzT3FKTQrf2
EjdCJMb8OEr6w8D7EGHeKKTE9veVeOYM7xasGPvUnJmmGBVFLt6Z0pTiKQwiCg2eA7kdwC9paioY
l+04ZiKZC+5ktAaz2az5HU8NAYmjwXeDWwvb8P4pLIrFRt4VC9EgI8hXPH/lz6dDos0+jQwnFqxw
vkaBznttBPIkveDQb9au3NLL2gKBkNJb2LkMUrNn07eTl3NhiYMMZ+1G400wlN5zIYvVMsf9YEIs
qrjhKj7jDNPgt4ldrP1Vj7RE3o7A/SAfRWgqXf3RjWlMNSORpPwoilUiiY/onQ2HNumWN+FAnBDz
UGcfHgr/DFjmNogaOLMtkHi6/wjJtlxQiOL2ifZ36mIfTv4ZoGw3dL6/a8tOj0b4frWKs8nni2Y+
WxJ1/j/Ovqy5UWVr9hcRwVjAK8UgNFmyLQ96IeQJKGYooODXf4nPibhtuW8r4oT39t5tt10MNayV
K1fmBs8bTOH+PoTuQIgO8sB5BjfXax20QK2T4wN6Wy16a6ktN/Nzs8DwgNZRTgL1Bzviz5utWiUi
aa/j+e4WupEPkqO5/8SrDsjjUorFEbtQZI/KrWP99y68DAw9XHQ5KDoEaH8OrEu8JV3Sfwe8b9hx
SMhXn8t7RXCXB18fTx836QS/D5qfQ17dqxLlFseEkh8hSQTjiMSHumZwjxEfEjSSO+wTKIW0Xf17
b/kLLATgHl0wYNGhNRKOJT9vtI9lq9ENUAafGm8pYfngCzr36HTyAwgRXdDctrmZ0P0lhPk56FWY
RnjWanmDZYM5vBDKP6X9/Sf0q9DEC8E37B+3pGj/Q0G8mkk/7vPq2KkGyxKzwLIpHACatgOpNxQL
a+yadurPSxgrsI0vW7lVAfr7TINPsg0gXHoAqQKEPuHYOdQLao4A5POwZD4nBPh8l7kQ7fzqqtVy
Nn+0zHn6+Fp75T5y1qoL5RGcQBNm6FeJ08jtN18Pi+o2pJOxOXx9iJLqsQPSnOR/wJqDbm7d919A
TTxp4OlgE4ChCOz+5+udBddtOR3AQF3Y5uDuID4FDGVCpgSQBNx2b7/cv8zjH0NeHY9qLNq0k+Tl
gJ8CuLmiHHWPxpClJX9RRlkIBf/LHP7jJq+2xKnpk7jqTGyJm5eFIfgYH+HgvWBtwLtO3/2ZOA9v
DPqXfVhB7wY4WiowAZS+fj5ZaFULPsNoaeGm4Lli3493AJgAFoNtdDPfWx7a9fT9c7SrWyyHQoIZ
SC1/l7q/OyZDJF1QktpuUeDGMzXD45Ph3rjH5R5+jboIJKLxd9Gbu4p9lUxNecexaFDhdkcPFJzH
MEiDaBtg70W5BWe+g+rarWGXzfXXsJiykGrH/gsg7+ejNQmZpaZdoGo5gFh8GeKllq4P6RCBQEsO
n1EE8C4F/EBX/S3O0Tdv/l+DX68YIx3MZsCT3uwW3Ba7k4C8MapeOoU82h2OXP+xTLA9LwpDyAPg
EuDxhXGFwtuarPZ7tLIo61esrgfw35ZQCIb1cJkFcf7fb+dX8QnJP5QWEYhBhwKmFd9c0j+Cjxm9
aVKm8PIRWvYQWkPx96tEc/t9FGBTs2mH/QZSYVDXWtq/bnkYqNfzH6OjQAPbSjQ5AH+8hoTMchwq
ltrtTp3OZXkeUYqviyM8O+M50Gw/Fsc2dmT9o+Xb6C7PPrX0c3puxtiJzLOWB512uvE4rmOF7wuy
TAiaL1Pm15Ftd5pdk4RXiBAXcbjMg9kYuHHpUjSkk19CMg2tkGT/72F/5TPfw0J7aunoMaG4dRUp
tG1NZjF0xTYyNnUXNgO2PSj6oZ99M0jHIYWStZk7WQs/84y4RmzQLI88XexY0wdkfLT63hOV7htI
vRjEZLuWGnNCCQypyGh//3BqPZq1E+untBMOT57GbN0wAjkxGIzxnaRGHingK1yeuan7Mdp1S+Fo
NfjwuBZ4T/qyeSjg/sYZ7EHF/dwdrJmVNBEmTeVyo7X4W3PuFNkpjk+luh71j976MPTe7TSYpDe9
a6T5KioNd2yTlcmV1ZCh984IzdhyeWrfsEL55ib9uQKXJ6po6EpGBRDiLvrVrkNy2KD0XMO8diHN
IAZQGpZ2PztA10gLZ+tbRry/4L1lwP8wKBYWz3+EEv9YSFNkzn0qFTGsGt8ZbNrepdyHXF3/Ja0y
Bs9vDyqVkWNLTg0SV/4R4UGIxw5ez+NXAWcjtlHz3NH7lQSbdjRNhzn0JQVe6jcDaFGvc9Vv1TuH
zc4U+dB3L3N3QJWaeZLmWumNmO47Zrt+gAtUC0gK3BB0n/zcP7s6z6t4auBFCWFpNIfSpd71XLlt
cFM4+/qE+H506MiEwR/SH7gs/RyqHyezLeLBPk7rPMwMpxi9qXZgwnap7gbVR+TqFhsjjD7/vep+
tYNiXBTdFQtYPMZWr3mo2RQnZS9MdZvKQZJ6wjpa6RNJPU0CLIBgeSjov0f8RUD6HnHhLaoY2QYu
9fNO4743tGHWi22iSzsZqodw2F13Qlor1esETckyl1fC/IxZQuFf3OUXg2EFpoEKm9naawzYG2vg
79uPwggy6XMajv0Y5AlxOGZI3lBc/Dyd2dOsy+Dx69Q0XrS6ombBD1NyjseJsgEOHExej/W6anOn
H+rXXrFuETB+kcGXGwXJQEc9TwHTQr46fbsSliBFlWtbCf3cnTPOXqeEifycQk5T83RvMLZWeyjU
Ozu/64sDN+9yKFdmAcyyk7usouqioe4urqyGFgqyhkGxo4qAcPidLm5YJcRVNI/AogD2BTXs0l/7
jFrN2shcKQ5bQbtyx9aG9AQn48hcM/LQj4VLzLVEqAXV/uzJRv3uRgz5tzUD2uJiFYbZjMrh1TZe
mehtm4ZY3dZZGsrF2o7PUb9jgri9jYm95cV74ljjjXn8Xbq6Wqo/hr1K+qQxHsuo0Ift4gGbtthF
Llqyn/DwYAqPvr7maRhj2ldfvFtXEzwXtADu2+mMo+DUTSejzWihbWocAYb4mjMYKLRHBWJ58Zqn
+7znPvQlAzN9KiHYWhwHA7XYGjPWw2ccOMY8uHH3FY+6Y3SFa6atZw011QdGwQJyEgU9uuroNfZ2
LAE65YGM+TmdpfbE2BpHiquVX1qsuET5LPO1zAmVk5iOGGXQBY1K+HcLp4neu2ZVmzAMS47WtJ1a
aOXkhepCM9qJ9HyViJ2K9jBFHAfzlkXkL+zsezYviQ+KdipIJVeHyWS0sj7XRN+KSVtzbasRPAjL
7w2q6iw0jC/Z4E98Aj+PyHTSy1XXb2e+GStk4E3uV2UVoinHLyzs7bbwI2E/sbgL2x5GORA0MKV1
IknBoNcOSTQ8CFi2WJA/ZXzVqPlG1V7yqoe9NPOrAWfmcCML+d7nruaPtmyDS+UdzdzX5vWkYk1t
c5JvZXkXdyeRds9pfxFm5yNOyHfQPXIb3G5cIB7Uz9nUeEKZvGmevbSEDXEt/CWSiOqgjiZaIKBI
5s+s9LD3eouvNhngzx7i25JhOKMS6Jy7rRBuPR6SKHdUPK8Ie8Sgw+1d/sLM5Pxos4nOTeH2xrQH
wYXKmmNZEJJPVOyKk5sZQJmLC5D9PdAzB1thZM8U3BsYYfPtoEFmkr0TXLYZqqSlQ3ZY5lHuE7Gx
2ceDAyMpOg2wcpQMR+N8a887vGT0kls7IvBfDgvEAM2YNE5z10haJyuqdTPg7nLbM+XJS2fteZgm
TzJUb6z6QDNRiiqbG+fFr6L1MvF0AEgqQgq4Yl6DpUxoEwM7odnHc5hBkrbplNXY4zSu7o3xKNhG
woquNr3hm6nujPw02GsyreJ0N82m01rHJLmLkwiW5CAxs3BioG1kb1O1zdMaYd9BJyFuXeMtdgdG
Wf+uFe9ldiO6/SUq8p+7AMyowaMCfIqr/ansk0YdRxjBYWYMjrzOLkAQUHhVWiQ5E0it/z5l/z/j
LY4MMOFb+sN/nrJRVUtNXrflI4OznUxxlrrpDmgFbDGcZH2rpqldw3y4PbwcpAyo7CC9vm70k9WR
j6M2jdt2W8ABBvpD8YZ8wgcHPFrdU7+aTz0kcEhBBSIcVuYqXUPtOUhmrwjhlYuguZ29HuT6S/dR
rse3rFqZaVBLt57K344JyBSAX7OUw/Bwrk6nPJq4PlUF7Hx8M7+z8kPqwDauPDZnYR/j+HlqLvjc
i1VkeRZa3YM2vyvMfab5muzCPrtr7mXNT3OPd4Ge4Vg/qafW3MmGq5Agqn3D9ifxSpoLDj7pVdQr
GS4X+qVpLlob9HFYsA+eP0pwiukog44prAvgQTFD80zxjOY54m7SPijdZhLrWb001aV805k7IzFl
ARJDfL+NNi13Jvjz9K4VmnqQ6U6PLK1bRx+V9pxyt1ycNHQ/mdyicWVjNaR0LvZk9FPJzQhiJlfd
mAmaAKf1aDkMJxnE/pq3ZpvAE4cHcf9AanfGHVsHGc1X6SpCfPKAWGJf5sF4V2I3q1wFLsaVr9lb
3jjG6BTPUK5/4F/JSpoeO+OiNl5Vh0RflechpjPUauKtMYZdFU7ShuihpYdpG1RvlvxW5EfpICqa
8o1mbo0KlsJ35a63jsbgmcNOz3cVPJer2Z0SHyPV6kYla1iwRhtbd5kOf/IF+6sQDLbPY7R8ZZq2
s+7iK2Z5b9QoVxiBYMEt2OBXHf97zkNhCokOmMRwbP25xCq95obKC7KFmD+CCfjUR4jZL4qxbQqd
qgP0ZMp9r0Hebo5DBBFJMMfbwYkSeMiq0PuJxGGScdx1k9v1TUBYubI12NRFB/CCnEyH2maq094s
3Gy2VtqYIWX9MhNIdmVPTZc7Jmw7p08BFezKcKKod3It9dXxRZtkX8122OPyxGnH0otU2ZUjwyPl
7HKzeqwS25FG6MzPA7Xj1L+x9Sz3fXWUIpv4f8/lCmJLuYQe80KXd/14tswHeSq8bl737MnuOqfT
HJGoiGg5vK0h4l4/dIh0WPZmIOn794WAUPOXK0HRAcjt4vOsXHf3jSBbCxFXyraoM4+cYkA4jVy6
Jg7kEmbWiPtIPbhLzk8maKUbMdUUquOdYJcL4tykGtO9NrubcUxqtRyk1kZJzPWomTC9NjcDqagO
J7E0e48NjbJWxmw1cfoLmvCExtZwYKQAQpMfwG1w4UznzZaxbkZtBbwi7rQPiHHedaz2O8srs/7Y
m4bT8iOEDrxBhtFZAx+uFF2ZwDuYPuFhhZJmPYq08ee5PLS5tukLE77iqB2Z1XpmWShJG0V56wWy
6QxOX8z2WJ+hbccgM5CU3VjHfoxdV86OtlC3NmzObG3VJEe4k3mVyMOiJO5YzQ63Unfgz7PJ/L6Z
YN20hvoWJdkYmA4IisA7zjVwjDg9JoBSbMvC35YoTCHpZDwqBvT4LTms0VFtJOi9riH7yKEEXbki
otPc+AM2kUgnVJusjS50v53PKnCWtoRbQuzMDOLYmu720Xw3yvqOsfzQtGHXhhO8BDIrVLJ18f0Z
/y9DnV6JDm1pflm5tjKj0JYTaulHqUvoJIV9NLiq/gnmFbYyy1vi6jw6dw0inBwmTUzQskMiJWfr
zppCkkWJMxDMSKnG5SSP9YRNvUexwpLoSBbAbagyN4+ztX6Xs7Di8PSCr0N+ntkUQh7T1xH11UX6
2uMFylnjJxZs34WrZICzbLbVXmMkAxyvjSfpSo9BrI/PY+rYmafiSZIG1ZP5vh28+BkgAYzT8iMw
v6h4GdSNNBOnEpGH5kbXiipPbcaNxO9SOXJKYuwyOXstRr8xckcbztVg75FcxP0cqHh1yXC2m2iv
YY6nsgoMZtoxvGt1COziM80Q6ZXJA1f7u5lMO/W5LCIf+limE1l1aJCJmhrEE3Gy/HuJftcdr/cK
uK/A6VsDDUu/JjGwUSiRUgh9qxlYiNgQcv2NVY1TsdxnI1KZaFPi+ZgwQ2DwZLOKuxYddxGXXThE
+3HPLjyGfZOGlNLcWVUWMOtQpxmt5/IhjRR3hJ19ZgapAaB5WE5aFvYaJsOzhTzR4O85pkVlncz0
0+LVSi64d+MGr+sNyyGBhAL6Zku/FWTlfh4SYCGOgwEV6W0x75REXulSd1igDfQcBxoZV0pVU8bt
vcqfsgGZPfYPQ4aAi8JM127mlTyda3jW5QYm0amXXicyr7rszNTqfU6SY65DwCAtjzaBvZNS+ylw
NJxVD2KGlaECeXWrDOK2evj3Xf3q2Pu+KwSV6NfTTfAol7v+A+gzKq1Xq7jKd+W8lwYEmLJ9N1rD
iiRUZ+wdNlVQbTY2+qQ5PGY7rTBW2oxQJUoBbOm+WmFnyHEuSEPxYvH2I5skt1UDPrWuhU2V7xoz
X/UNoWY+rGPVvP9frn9xODDgWQz5qKsjqucp0qapKbYVHCieZumtTTwBfEDm5wXgnWPDmZQHNdmb
sFqMSmcmr9iikK5H2FTgz+SgiW2RomaGWxh3eX+HKEUR61rxS7iviODfl2v8LboGWRXKHaAxQZfm
CkkSTZvGU9KNO7gI4OTS3ALmemoGq8levfRU0w4267whvq+aca+W+koy37vxreI466TJsSRGe26v
0lTzihGSQ3yGr0iyEsauEzyc48Ids44mLSyI8qe63nKT1rlL0qeMvaTpF1PBINJ0p+EiyJKOzijx
KlJ9Lw9jCKsRu21WvE0OcbInE3PwwyoHjJeMD9iNQLGjnKi+0cg3EsO/QZeopEEnB5LpqG9ZVymV
PqW1yrqmfNxMXrEaQd4jPizAbkQRfwO04GcIrg5ADyDp18hs22V5VvRK+TiuWWi/LGWQOORfSMBv
GikofwuddFC69AWFwI5x9aLtoZnVWtVm2J00TjF5fW0fLcFeVQPh4mukS56BrKOIvipLEKfurFfT
eM0RKcrSrfD2b3UpsBRBjVka6eHstkzKP9a4pptJUslZfMygiyJ5Enx0pVNpn3rY6ZYPNrK6+h02
x9BPIdtKu+fSYqLTukw+44whsWOmN97EL4rFsutAyNVAHwIQKOymP6+orHqRq2MltjnoSb7u9XhG
nlk5mtvsLNNDTkQetaBn2w6GQC2+KS26tjKHOF6/kTdZfyPSXfbu68MLe4gFuSKUyVAl/Hk9cmXH
sjJydYsjf7BD7NNDS6XxZN8CVX8PBGF+YMkYA+VwlMd+DjRB21WtpaLcmnxdmmcA3cBSERkY4w26
OILjv90TRNdQ8kDN6BfM1/ZTbVlZK29BoKFj1dJG2THymfRHq/7C8EvsjOA40nfV0Hgjq52sXi1F
OcKfGkMGYHpJdDXoOwQ53VqrSncyIBUOmJ1UDdUaOvVwPTNCEX8BTU3RSTvDYqiUTkl5subRLfLp
LddmjyvdQyVqakVfMFmmkSYHE1xaUR/qLYS73dk2dgAcC71wbZhFKR0UxOOKeCI+zpWn1fg74ohn
JWS/7FdlcSxEoCbrOkKsP58G6bUBEGdU6w4lwiWAzmTbw9tj0qFPnriuO3I2O511Ev1TDzAVSw5P
XTZPpD/K1akfaWw+aR1xUHvQR6TA80lJ1glytK4N+JjtBlxpimx07GhUHLPxEyXEXnJZ6VU91ERt
yAs9sjJI8qCsLrK6qmMNgXXt1QJ+tUWBJInRWD0qQ0Cw4PCiWwsx8M4WZ5EkFLFANNBq/A5ygUJ3
iZcBIda7nYLYQm52BMCg6dY1bfWYNj2hy7c7W/s+wJQM3b7GrgLYLasnwOT/Pq7+VndcxEXhD48S
MojuV9GByYRQIICnbhG8AHE3yWfZrJc8QZcRWJeBPCFYQdI187NZn24Mvhzd14vShBCyCXN6dPNc
t72mg1w2iE/KR/3I3Uf1EGaUPUOWbtx8TGv0rHu3oDYItP1tyG/1SxAG0Yt4tS8lTDbG3DByMPRh
0O3GG5VOHvATyC3pFO8y9XJ36bSBar4HjJ8KOMRL4NX6cFU71+8WBTLAnGYlLTbB990qCSR/fiBo
vkWMH8wv8wuMrQNoA7/H+8EdIa28WK3BnM0TvvCXzzCYg39cG8irFmbDFgVNAoxfWDm6po/s8lj7
1qUEw5YACNTxAdcsV3NVFKHIk+JmEAJYjOBm0B/4Fu3QEyS7SZBeiOHM79N68NWjGoy0p7WLw6AC
u+rIgqcGumha2DtuNkAg195GNKIaMCrotC1eNBAVd1kAwgSs6SJcH4ydA9O17tFSdIihqRt5/TOS
pwAFdA/lzTpIffCkQ+k1OcOQHh9l0K/sVxg64xdI+PFxFd/hV3kxxHjxizAaMDr8q97PBwU4ilej
8AJ53gr6dUuzXITOSJwAe+ub7Bht5Vf5lT1b+CrYADCYWr5bBNJ94hdBdCg+Y2gt4uMu8dHl5iH/
gDFA7EH6D3+qdgyiitAwh483oFS0tK4jOHbwtwI2mekuei2gHbRp4AK/aNfBw6pzZE+Cl16xr/BZ
cXU8+QYNZWi/0am2/c9LWJqvGLg4n+ojyHDYCiHbjl2HdnhFZ/R8yHSZMM29gjllOzaMAtG+g0J0
RSP4syy0JduDPLQn4BxOQuuRhPXbAGu9pW0N3z0xF0KRGFr2pssybntYXnq3Xy5Ic0s3d6EuifvE
EzhJXuRG7iJ0mEFlsoTrJxAROEd/fr6/nk6VyxBZqaBIQQbCjcAAMSjHv92j8CZ3pstndj/DMrzH
n2YqBYgAne0AX1Yk2LAXKB3iDOsGpcsSabn8NO8hjNr73Muf2FPv9+/qHei3x9rr/QbgYudPd5DE
LN0aPsC1p0ABe/Q7l3sA9QIoYL9M/jIQ9HEfOKzJRzB3BR28yZ9881gigqcgXeAjg4fUYjBAFiHD
y+mSOCcYUTsKlX24suO3Dfjp3sVPugBgqb5tl8az4QyAl04Pyk7AeUbDh/EkrTU6Qsh/xLBIz6iC
u7SP3Otd2R/d5c8TqrL1XjoKVM6XZ0CcNNRx+4tzOkgmeASwwSZ+66iO/P1RU2Sl+Di1//0jlgpU
8LG8vWUOL0qygzvRBrO88ip8RnHy1QzLID8my7Ly7f+uhIXKPfj6rvPU44BdZX6oXQ2Fz2WFYGVi
9dhYL/gQ6AeAsyxW5i2C5F+jcfTTQQUY0DrYVFcxillYo5XXeb8XPGj7tdTT6DGBGLBke2XpMeN5
KC//3ur/Ch78OeRV/BWlg9Rntlo+ohjnz9BXhvn0vO2wSnV4PNjB5HM8xtmxttrOhCF4DvN5VHkc
OUAquhf+xoDuYf/8cJHvLg8f/7647+Dv+hyyIGauQvABfGDzKnwuZK6keSUph8brv6ZL7p5jQS37
Ux1WBbZh2W1f2y1LHatYQVMDpNXER/2MoSCA3T3b5P4ITLB2JYQ5DR7ovjnpyK1WSuzompulDgpt
6UGjcuETydUMt6YD8AFaikcyJI526LvDv+8IF/77nIOYANqAl+5cFWZk+P4fGUHWk4LnrB93s0xo
r7BAnZb6xcqOzWNsR7QYkgMRmseJ4ka8fhKouplWmEU4ClD5yQWn8D1Cpa52c80GRjNTbmARSxBp
PI0TAGzUMuTma0JxpCODr6SQokkeylwN5Np0xgEC/AgdxrIAJjDt+nJY6xUOFZCAMNO81maA/pND
YgpXB3PMaJPOsebkHnovj/HYU1gI9PCiLI/EpqrpzTJKBfDgzNljrSxsMmrKMGTSPk3bRf8xSjKg
n+D3oD/anYtX+64gsjOYidfUX0URe31b+n3W3BcpThnRBeWcIBxEHg2OEhEvZoOSbdm56rQRxeDa
8ouaOPN41/T9upLAF5gViuoB7bLSjRQ0m4LZwkqoKQMxneJ1XD+agV2PPrI8dwRmaGt+CdCemRqN
BtSE+HQaGvnYCoMa7GsutB2k7MGe4ccSmsINjFWhYg83zgK0B1bTRj7MJlkZI7gOl75Es08EGRcd
qsIzyrvWuK2VdMXIy1xHILedTOVlQP0lg7cwDDz7CWVLQExV/CahYFQxHk7AejiBx30iO4YaH3oU
9/nwqAJf1YuSCuVFNjyl13yheAMqrSmifBMENAa+ONtz5R1fNxeqSwYwrDf3jcZ8EiGIl5+76Iix
AWBSJWte2Mwp7MEw7SOYnmaOPEYex7NSrfMMzsN4soqt0RIHAaEztAWKZe9g8vlNIwe1Ag/eaEBQ
vJeal0mgrusmaU6n+iUuzjVyyGQvbNUlXUimLWNPkXpXg4ZuF1vduKuTL9L4WuvBnVQyXKnz42mj
JtAPlV9GPm1K1Tdby++SyUsMhoEeUgVnthQ5+NvAY3sNhs4CvLfy8d8r8VenGRLhJe9cvHyQEoLG
+3MhmlEv4FEolK2KMtBCL9CSC0uxAPy6/xpNpIn7wUL1wj6YZQC4vSw23Sw8fos99m3vcbXJIRzG
PzLa9NEwenUhdRa1Lc/neddlwmmbAZvT2HiJKMDNW8WY38jtJFWi0ciBtMNcAaiTreME0hGeiTBh
QNIMc2tjh2uzUE2kdZ51qzbFOxqHmQ4Cha0qCYSAVWRtrlCkB7w00zLCSGWVuDDwdkDspUyUO7uW
V6afjUCE7+v4MKnPNaDE2SlYQVOGzDK515WG2mW8yoYGRBQ4jVvwjK1j2jUMdI6dSu5so/PiSKKp
8lmlNSiL4NsvJNTp4aJMISD1kfANnj8K2w+Rqa6TpHV71Er6svEVAoh6qGwKQ9OgBQVEdMg3nFpk
n2WvowpY7KMqlh27LryiRnqHmFWG9YSWYZd7zVA0t/V9V3sFdkJJ3ka6utZ6dtJjdRXF2R3XwRzR
/weOKABcJPvga2nI2RZ28p97+qAJy0CvJJjpi6uzcNTwHiwyGHKtqtW/py18AH4fIKYGhiNBH8Vi
v3o1XVLB01FW2npf27sFt59ZE2aWRpeE37IazIVyI+dtAGsFOAGb73V8qXFo2NjQ+84+AAYJNNS/
NZBIVSQiXPlCUKFVRhhbKIJjryTFfrZwkPJ1huJGObSHeMASqfPXKQNXCjrAej3TtkcQ2zVbPUIE
himRmN0dSjaXhearVpE3otJesJRyNXOsqaFNfq+X5WuXmo4m+L0eN548W3dMbynBxmQL4g8F27QA
ZFMc42kybk0diSaUh4dA0SSAoMfSSNbwaRbyMe3QkQQCqyYDmUWp0MqloJPSVToQmgKJkFRlj3Ki
h5sA08zshJuhSFl05wYko2g8AivhoAmNUk0j0rsjN/xCU1ZdGn+NOshiYthIQDkWOFv02cNy02r5
1evor2yeZMacwcrpMOV+F5G9GJunXAMzpi7EzowrpxjISanOZjkcJB7vZhXlY8iuSQ0UuU37aCiN
axdRqDCyZqjsV9x0oBGymke23GVXrsEQDmo99vV0p+kNBT+bSJ8lgbthUrsgt6X6iYC5pM6oEfLy
Xl340wqqZKaT2s2DqeXIZlLUghm071Gg7ZXijrTNFq3Tzqx94QU3wENmGEBjy8eIC+Pb7uZAVCsG
UpbGkO4ndagCkovBhTMqdQe23NQhFEDDN83Uryi1MADiKAtZJ7Si3uykAlpJcMmzviZ5QudS9pJi
ohbTQgWa0eA/ZWXqSbMSZjYE94tj1H6iOHmwJmXdyigkJwKppxUSLP4KuFKeI1npIzqjWqCA3JFk
ZWi+jQWO5UI4pShWoJsXcnSSEvHCovFBL2YHaJYJFiu21G1u6KDKEFT1wP9U4QoQhY0gQR6fSwIr
dCOItQZlx/6UYe+fyTchkGuyl1et31bzWuvwm6ug1gB7apFXaXjpvXHJyyx3EpAF9WmblmagqUe7
yig0r4EYgReDnWfwjGk8tjLquDos1C9WPHplXnD0QShIZK15H7XkQRVHacBu1J61etikGgXlHSgX
UU8SYK8F2jFMFnCdPIJ+IttiC/l+Z+G9R0LFg0lokZJ118CTQDd2WMIdR+qOhUZqUOnAFMdbHoiF
GBDCY2q56bi8mWeEbrhTs47Xo2iwLkuaGRIlSh8w6HlH/12vnWipauXuCMJdh4dtAnVspNhpM/IB
E1InkV/H8iLHgAzjJ+CDMrCwiiGrxDpLVZMqY7PT1V2/3AfgxbTxcLIxkCsMYGvJqY0Lilknd59V
8jXlWCuorQ6J2BTJQ1WDirksYI5DBz+oZ7LXYiMHQ9nI4YAG6pwe5yHT142SeB3WsLD3pG/8XMkP
Qq92QkE6n8/e8lYHNvs6l2kLzkSe4Jfk/RqM0dreWinH9mPThl+MWGxK88Lr0k3QZdDa2M+wE2b8
Ya79HvlGPYBQDaz4u+asZi8El8dAseSCvRllSwsFlRxxSlqI1MKwveOAkYp7u6yDWQZ+xINUVvZp
KruJ0MNEBxKiDv6sTnhUhttVx9yQQDDAYpVjpzNGXx6+OusjZx9RtRLz7IqeUWs6owXXqYDGz73H
dcnvldmLtcsCSQLQdYHdlkB6OT/NU+VNHOXEqvCnJFgQY2Wh1LbdCnixXB7zwXKTSUZV6wAMWUeR
UEgVKFOTa/UFip2HsXksavJst5955kU1WkCwYJtquBcxeOOlTbUsXrXKDsxc1+qQEbce4qg9wqSO
CwxkoCLeO/9H2Hktt40u7fqKUIUcTpEZJYpK1glLycg54+r3A88++JfHNR6Nk0yTAL7U3W/oqvrs
Kfo2kmFb0YM1UB8xarfrdZteuYcFaDaB6BoP5TVP0gM0cstYYAtYnrpAZ9eko9i9qzIF4I7qwLYo
boGotM6N9ELrFjsZY6cuKRHGGk+H/ZNumlTONfmuusXXZniLOm0/No0tygPBBoj15VZKXqo+RewT
ZlPCEv+OMnwZM2E769rMgBbWXKbKsNOiduTGqarzKkEvHxy1wQC5epC0FDrY7X4oJy+qYSGNspeB
kZTZMz2a4GVQloieTFOBFd8407IAm980W5YKb06m3cxeFb1DTcXLDmyQThCcm9uSHYRXIX8oDONY
t09SJ7p1I7u1UtuGSFoxLDblUq9g523j+kJ8vFsL3Y5GKJjJPtO/F/I5+MopUKORMyKDU04XgzvU
mKU6k2whghyM0SvAfPB586O1tYuuCNMpceC5uq1K+VR5UGROhRErowQyp3wu2YQVUkNzpr1hNDn6
dLgt4hMztoM7wpJBqHJWK8gS0KIgAztDkwXwLKSSRI25uD2Z7dNNLDomsXIjJQrXHlsMwTj+wjsa
m74/3rbTWVnllR17vUqZ1CgCM56dtJYf2uWpMN66udwvSmE3ceFSzmdjSxfEZA3QMa9PyIDnXDhw
fzQBC/Kk/BKT9nH7dir/XAblWKdQBroJ+l8btJ2nWaPbiEKgFbJnmeuuklYHVl/X7JOC5i+x5YtL
5pbT5LaZ+p7lzXnMD1PS74QcHuLYw0S/y+rBpZv5QUAklUVQB9jg8iYNQD7J8eaDWoSYZ5MoIhmo
caeBUDz0hVvKlic2Qdpo5ErsilbEnPuWZvNj2+o4QMdY+AvC+wf61tZfC/cSVHEIcH6r7/RKNqRZ
OWfHJEU7keyN7CKzXfdgS1IBd/GiqH+pcYCn/SFE5SOBGTdaCuSA3+JhuYkTo0b8Njndsyl4kmw3
D1ZlJ+fFiY+kjnYeJtS1OSCd8TiRwtrGXXpk0xCO3UtNNdtyWySEEyW8wRv2hUFhv/wmVrOhPFC7
hsQODCHb4/uwq3wMV7yWIhDB7M7A7rbEieGG33wXjn4uw1iyu2fJr/ZsJuSpoPHet3BCF3jOTvFV
ekn2dPAo7FK0E7JWyVtfuqcCCSN+J0pIxt3sVzR8mwM6EoggdjIvC6KgD/uXOgTMze3btSP8Nlz1
UwgWKqnQq3fjT7GyZVd67r6MfZw40L2WI6zcXeP3lD/752G37PLKQySBgIaCBf6gzd/cGbQ/DMTW
ZZhUFwWb+i/iTCLLU5MJ03zpX295kNXnRQwH9DMmdXQqo8Sx00PehbCNSwEG0ORq/Y4QhQ0vspdq
Nxyg/FCi0L+1A7tPc4rjQPVIoWpETpDI6MKJqDQYDlZIr6WUsv65yEEx811ufFXTQ0q1HDBb9/Ix
MHtfq3ZaHerv9GRHaNSGGQVm3Uf8Z6YHVpxyYwt3BDPgZ7V0TfivZzaptvDF01raCobJnrG4C+Wl
b2Biuafi4u86NO90o4VgZrAwva20pTkTvDOmGn1D34tXafArevThIkApW7BT8k+FevJUsVL99Uz1
KL8To31jEciSUOxmTJxZrmOgoW+kd5QtUiiEfPac+eJH90GVqTnI5zml2bKwy/cUpISCsmhb++sm
obNRWs2Tl4bvbEAvD/Ku+4Sf3ku7od+nVIt0JsBgItBdPqYQAV4mPRDrCNKuAtOAJ4w34w998dt4
Vxv3t4PahesbiM05VjZ8CpbCKzOLE5+6nkJolrrppbt2jbsunhq7zQDD5Coq4aSfIiUsEn+6e18J
ml4VZy95OuIoLSjc+Sz7wjcA50xUWsGBVuDo2MZ+eSGWnYNCvE/tbjdPDmG++VTJtrDP7trKn4s7
aT5XYXUtfPXYmOG06wMiwqzeQ9UVoT3amu62P2UYHkhSbvYYkECsT2rlViFnMU3zqF/9zesdosBG
xf+tiEK/efwxwEwp24i/ZcV9KtXrMpv50aD2KztwucN+FwMUQWyEYVEB/MiO5lPb9jeEbsP8OGqC
0e9AvGpXfANrOxHKgM/1YILgge72LqLz9g9+sDgtAJzBjxQXX4U2hBtOCRUWSFLlhbOrAQqw1cxI
09ls3oVf3tdwde0pgGP0C72ysI7aYMHt8//5XDYudrrOUwPxMtNyT4VhLb5R9udqvjDaAKnqnIb3
Vz7zRwI/Xjrw4tnV94pPyuFt6Gj1QJrx603VYMMuOq/x+k9Q9MOGg2hcUn8E8Qqp1WBUF7tdICHD
REn1rAezb12N6+g33hKMG/4n+NXLBncAhrvm4X2DnbZdt3b0EGgU9XbOe25A5z9+N6kxs0Vvt4N4
53l7cOXun4erB3jl7bYfs4wfvhmwRav7W6Dv4bTvTb4h7zdQtmdrtUIqJzzXYnNEjxByJCWrK7lu
XbwNBmEDICQepcAwGtzR5qOc85AiroYi7NYA4+fz1jYQ/mPwD+wjOxYvVDCk690NUKb6wSW2DNP2
gaP/CwpitCdn/dxuJXnYZkZ7PC08GVY7hqGV87jNgA11VBmE2DXvLc8CFFTO/AxoOL7cXMszXWsD
ER1+9SxgQxokHw02GGmv2hwoAIFApc7NNc4RtvgF1bSPD82n9upsc7Wx374fHz/4b3OQRKtmf3++
vGieBriq2rr9qXmf9yPXsuJztqGVW7sp+Jj71L+BUBZOzz/Twm1EFVd93gzXt6eEMSATUXWk43Z4
bbN1dPNHM1g42ACxbcU3mUXbrQGkuxUzQd6XO/Gn9GuJSPyt5E/PCg3O2f55fKubPbDBAHnDv2Zp
bIujs2UPjxIqXhJrwOSYRMN03mBa63VF9H7bb3hrYY++Zj8/Px9orvnsbiVViUE8tcfsHN9vMPqE
dxJcwf8/p4ozwPqxAHPdMOBi7wMEW352aH6tsw+B57a6+b3s3PaMyln0lGPG1BZ4ANDFNbuEMaAw
fjRrgtUZsn7ngiiDEdb9DTHWZLvAleBGl+CVS5UY+4UB116n58UTveiwvROfeXpDLcE3kpDBeliP
+f16lN/HnUmMvMuokm7If+2rT2SJAfr+YL4q7njX3xUe0jsuYcShTeIxkMl48GCSkGpuCC1c8xWA
4+0V1Z6Txf2I75lv/i3gloL6sd2hc/HbXRQmD6jlWdetzBLbhnADAu0JVoTG13Z19S56IK9TGTpC
d4NVsbn8UQ0CC+XcwloXWzgwTIGW9YNnXvLHbS2xKW03+LGN2wdVAPqBLHuNUz8NVoFe5hv1YeJL
CBmV4LCtlK1bAO4RISvT3TaBLUILv34tOWgPXnw/0ftXZaZsaHyHBdZw2h5Jfc3pVE6q5RE0eYnH
qWbnbvdWwgrQDttrtnGGenbZvpP79XV7VX3VPrQXVO+e9CK9NMHw1ARNkPvSQToMqI4DUsbYTvbU
6wIlzPbJXvmgEhes/D4jkXOMj4rolr8tr/ymuGxWndRLws7ZfICXp9zd3nz53i6US+XPy5Ny+Oe7
lKl+Xex2OQlkhoyL6MhUgvSOHxlJoUNNoAqaJwrVayh9cDF+epXgHKxhFWyei7zSkcJirxyyvXSA
dp3fZZf8moD5PFWn6BLF+yjmtXxtVAiIFl4DcaIJCGLCZl9xE9mlOa2H+RDLTnHhsrmM/o6nxZO7
QUfgjzk/fj3YQ/2DCIZuTxAsAo7z2B9f5g/zB9wG2AhsU2xMpmuwc6juiPFN67Ve4zaudkoccUcC
yBfRw3n728YdfAMiwOTKvhVYAPsdr+zcCY7BBvUPmHiMTsfP1Q59jA906irPikdy51TudDe/TXe9
M58qt/SyV8JfD56yL/rNDgZt+aD6iid5kUNR9Sx56Gl4Qek1PjwB+Tg+aE582N6LXzmo/Opec9oH
CWv/yJFOxC6JPdzoY9U8DjvV/+drfJd5c2OffMl+8tW/zx5xTRCHsqv6JOSe6GuBFgyvkz/4ElSJ
1uteBz/bGUGx0z/hLzxr+xY8I9ju1+Qb5bvBP1h87hj3Om578eVP87r49XNzhLSJwR22Op9IQ+43
sgIqkK2DuF+4YlifxEN5IiQ8lacYfmtpL4f6FO+FXXmK7rK75A4zKX5Xn+pT+V3yc7pvvzM/8ymZ
b/4xJQ8HSJsm6TKPhrbk0JFiwHaZv5HdX99z01DypOc4TMM4XHn99jsh0H3dH3bdTvIUb9jpvsIr
SDvC6EdPZ9Tn7W3nZ9RsITGdV/G8hED1/3lWDA9Bi9e/r88iI2UFydfq8eAYGjA9H3SfT1aQg/ML
w+Sq8XZ95F6ll3uptzFaNg7LDTbHxvGIeInstjA+toezQArhDAO3CXO8AAnemS6aM56nO82BafoC
VOmbD7jSHL5yp4ZJIMONac/bO22XJ/rVbptpC8NoBbdPJHA7KxiOza6hgbvi/DMJ6of5Pfkhu9XX
drVMFL99QK3PXVFje1x88bV+3gZcCXqv9tD9OwsGsQlfGyFGC87bdNb25qcVNDvEMdujkpiTCTvh
FoPxxQEBdcxmAwyFnbBD/Om3pzbYBq8N1HAgHG586xsKa9DQVL53TL+k91zlqsgBa14HmOc11x6+
D5lCAP2Y10CU4Z63zXSLKKdfZ/RI2rsFKJDF+RrsL5heBELRXfxWBz/DfcgzomtqzkBzw9uXn++X
MOYHvLU386UPxqDiw0lhgMl9kYXQsVyWo8kMsfbCnhXpWr/WLJgmQn2bC39uflQMcspkmt9Nf2IK
TY/bn6R32Z0gAm9TwHoe7jlCE1tgLETfYM3MuFxX9/KvnWDZzWfG49WAXGQFCOQeFz57u0Tle4pp
s7uNecRS2ybZ9qNnQ+lcVqRrnDaaUX42CTa3RxK53SGk0zQBw3W/n7Eow8Zoi0IpW8HRiL1tpmwn
3DbLYENyzlkuiw+zbVJSBwY7px7HlRO9zPdfPLfS+Rp4w18soe1cLDnQ/huXk/6YgKAKkbGJtbYe
sP9b89AleUqLfoV9ZdlV5+vvuRbIimdex5+A+aGl3f/VmWqjivwr54GkCV1I2vqz/VbaQY1QjI3E
RyqLn7c7gZBX9WbZgVhivs+7G6wO+AJo3+k28wMi2Ow1EOv8flO+eeLjbB6Fzv3vx6Bs5Pp/XZNm
KGChGj2wxN/I92WZTEWXastFGw+aQLJ+qH6mPSlKxgmE0m+x1zqMqo9Fh3kbVhGCLW8u9vKrAKvZ
pCzF3/sqzbAJU25+BCnrQ/5QEOp+rulfyiMUo/5wsfRLUWgjwwVjJfq/YzbNaO2mhmQ3PgrrmeI3
zaMVUoTY3aob1CIgEVGUI/CnNsyet3g9JSuqJDQ3Up28tnOJWjSkBdfAoWB14942v9DLN41dE4LB
GcncBnEtJB63Q3bQuurtfJvcOfZGYlJ1+1+H4VYHABTCywis/WDQPIo6E0uA6TvaSetG/J8gAYL2
scmSVWz6qNvci58yQf8HZQsNuiHaypfiuzxQjhIu3SsCPP3aPqPwXz2VulN+6eWDGMIrWYj/v5E2
TqYdTTZJe/aDglU9OwNE69lpM9dobJFzjr2qdTrJVt4H2YkyRxPs4UOZbOVRBU1BqWnZEnnwi/bU
0Ny43N5wxJkQeA5DXIxPV97UFS7m4DSPHfWOv3CUEfz/a/RkrAw0SMobXVixttH9P6j7kDQ30RgS
8ZLCBw6oqje4NnQ/ovyLh5/CTjSPU/osoSmmyOJlb8Dmdt94YhSK025oHav5ESE0FTw8I0Tprv26
CV6sP2zpgIKRWE26KgU1B1361HfeVARLkzj6SbFQHoIa+6rxyuxIpyC98ug6x3yWmMujI+B4cqdo
XpPtZnMnpCO19p8WdR04LGPk6ukpJvo1woJYGR2R4ImnJtC2+vhBlg7JEmbCzxqbGtWA5EMMqE4h
FnCONt5D4klManRUoAgw8MKBDCvptB5TDvOWX4pAwbKvjqd0PC8bd/40t4dJPq+Jn31PVCQK+j8H
KrHZU/qzb48I5KX2UFZhIYT1gsz7KntvVkSCh1sZGn33FuoNegw4FQdNJHzSoHQemG4RxTVf/Jq6
fd/6Qxtq6gH/LmLP9MWAqphYqL/gETnoyXcldI+vkqi3yfeTO0B/7Xxq49QVvcqI7Ml40Nd7KnGC
chCyXWcVtqmFce93CFB6P6VUPZ666MiTeinEjRj9YVS+vn5q1I9rD4qQVR4HdWeZx1tvl/s5PfVV
IBnHhk1XgOly1EHXsx6GGv0Y1AD/y0VqKVS5lnSgYMf/Wu/q+onu7qYGVu8Poqsfss9SocawuMPV
YFYHGohTfMjuOTPzsxFfE0q9R1bPSE0EQtSNKkccauQ/y7GQAFS9qjhFwA2f6uLBGFVTJEhHFo5c
UJb57z33D0JCFsJmuqegbRPRPf3vQlCW8rZqq9wdyzYszj119tDc84tGYkqGRMO1g1QH8qOkgZrZ
zWvtdYzCT5UKX/92OzcQ3aMQu4S/CASlrcz/v2fB/17XtoD/zwLVIStlRayWj5pN4kvtfPLuYHp4
0W4LBfN95P/lQfybW7l9IH57PAzcyn/fz8u8vGlQV5YLWv4KTLDzSNYXqPgQpj6yUys41SUiWaL8
JOOLlROO1HJATTUCruxt7bEGAvYEwb11f5Nz/PuooTcj7oi6uFF2RPE32mc3SYsgdHr5uDjJg75/
7HEs4fE7l/9+BH+og/I5iN8sXTU3H9DfNsVxpMdnW4nYJ/SJPyr3ev0ZL6m/iG0AEw7fF/buCQc5
owOVsfzYiCjTtl+pLD4bkegAldkdrCBx5AzsY56ctTOk1pEktBUgYnElOXFX3iVj9YIBR1IBKx2a
sj3A5XStrA1jbbkrIUYmSeYp7LdGjgdRtQKpjcFoZ+MuJwWfOSrgaXbfcyI5Wn5eifkpG0eWLcYH
4uXVtGUEowa4yFJx3FkmaGh77owStTLYjkL8LNSu2WROXBmOZWXPLdeYKEc8hJ6kEmsP5alkE7fa
KPjvByz9aSC3rlVbq02esv7bpB6zKDZTwciOeeRlPRgF/IA9uFoJZRo2wjg9YcPx358p/2le08qR
+8SFBlfH3/C0Zl4xziKuOo6fabfFJuUP5QPbT8656Pt7PZcf88V6m3/W78pzfzE/DDg7P7qP9Nv6
Mh7/+1posPGHVY2Wk85CmkTjmd8tJotBT+EUa/Nl9S39OY0P87GCirDeRR1pjHAa4osEiViIXY3y
f/kmz3DH1tgdp9k3eUmZHyP1UciPMKlkeMd2Slgj+7q+jwfXLHaomVBqza2n4iFana2QXb+uHswC
uMYBnYgKsN3nmxakxcetg5sD4kKlKj3XhmdK3gwyXDoRJbzWVahiKpE9IILJ2JzDqfrUuj3gF3iU
LIVQqAntvnrRyYDVh8dBPbNouugqZgeqVyccalJt1+t3BvL9/HGlkjLtUj4u8cTi3qCYIoNSSVpo
rZ+AKJbl4j2nbKQcuzG9+BoNPzgJLQCyzBeKoNYOhrQfNVssfRytMv2+LOFTYIRWXjL1Ua3PqXit
DFRNXmdS1cllHBiuCyGXgKq+dKPxA05yO99b0hnLSw0D2rDvnLHxdN1Z3mKLe6bOr71io9Eol+52
HvIwouI2LtcRQg5MJ3Hnix0yJrh7RbyfoVJY9NDDMvKHHIVTcmDRpuZ+vO0E4LzBrtsgba/66DWz
beK/c07RjZgubU8R5BFfyOVD1N9trjt1oOl7CGcQmNFWe5W5I141zsNJKp7k6U43vTZ/bIowedNh
vGsvNybIuSTmSY6wp+fkZYKZtJ5gfCk/rfGJ3N66YlyZIdWWiC1NYpK9OuyU+VOGE1XvUbVbA9wu
7DLE14qgN7+bJm8YSsSBjjwccwUGUViE2GNo2cMwOxH4zuQrOLAurnjVDLdDCCDiAmOrn3rvJbE3
raBbnonX4X51ssf0HN2v0UWRAvlmI8pwnqgIDFfosRiHORCjFArSia893RRnM9hen5rlO5Ik4prA
mN/rFSh5N11v6Jsmz0pdUXwQ0pu7VBL+g4DIpd8nBII7RcT5YghgXG0tc3rq8V5FQAdEV4Nejjko
6bltyKz5rrbvKZg45ov6go1a1pMor4oX3RmD11KWLDyO8qT0ln1PgpDiyYGPQfzdFXZEzZmZAW5B
TeGFq1GzR6Xy8Zmzh+34S+5K9SzB/mrgK8y2OD8bmpsCxJuHFJp/8VYkhV2re+19vMS1013hR/Rv
YkiKZjQ4xDpq/CAYrojbKDiLdhT1QB1eqNYVlNMpMy7f9QLD7NyP4e0sDDiG6M5YHxML/iQZHvi+
0IT83Im2VPlimKtXnfr2tRcxbrF2SeJO+Q+KCMISZIDAKUuc0G7c6SLSqP4uzbwa5BH+sK2n/hSd
VwORA5S0p2h06mdluTMuQuvPXKfqIK0vNnMMMFVqG/UPeb22+8Q4Cel5Kuz/3i3/4CCGsl5VYAVj
yyFiZPm/IZDU5cbYWwgpW1e4CiH5AdgLItJP9U70IQL85fP+TfbAWRCnN0y5cCLVf68IFGW9GpPc
bQZp5U6wG1gKLxtu95e72s643wM7yMf0+cCoFnnzb8GMNBd4/+rcVeNtGIutnPFF2vp9mU7zF76z
/LfP+u3sE2+DFo91tVwyIqdzjdZNcXvJnk6y6Y39QUHst6XPnvbe3bWKvzyWIHYHiTNldvoBQt1f
bl7+UwDwf2/+tyGF3lks3Zw2x9baa/VFwnnHSqDSWxQCEqgRUQ0ZarM6ggiRtBjEdIdfhn+3Xdk+
xepVxYhrFnbyJMIx+kv4hzz4j0ODoQNns6HiD/u/E65u0Pcvi9yfxBET6H7yi0GMbWwxUNSYNv16
g2rV7m7Dg4kQaMBJeajqQ77Ebh3rL3PCyizNsFEqlv4+zi8KlDXtqUjDBd5TClV00A81KdpNuUzS
Uyw8C/WbUD9ZFBcmGR/N50LnSfRUA9S36naocjmclU9jfaU/sh2Zl27EzKTeWRLaSlLgusIWgWJE
qWMU91TCPcOpy7ut4aAEVhK/r0qB61gFkQBECi+E1YQ6dLuL2uMcBXUNZsU/nuH0bLvdfG4ilhfR
n6iayLihyMmaX4qpU5sCjpqnqQD8oY65vi0om78a4VOWj4NJho/ZV6TcFfY6vyRGsCawjM7sE9Zu
nC63ghTayy3o7FZvO9r81DW7ZNzz91F/iFDllOy95pk2Ql5jncf1mqBCGBrq5BsF1ZS+1FV2cza9
UddeDIGd3BMWycGqgMyR9kKx9jLpiHpmoEJo+GYDtaiIie7S6i0Vn8st1DRd2JDCei9Pit2pqr2W
8Eeoz9TSudcZGcghakX5OjXdqJL3OUzz7GbuRjkcYj5mPRqiZ0wE7MKlFV6WBE0frLzbYDqFuc+X
J9UMJuGSc5LDx2+Sp7S+l6zRrkFFI0gqPy1MMtg6eX4V1P/0fehJl8bXMn6Xkd9V/YOoXYb0Nd3O
friJSeHlLZOg+DarIIl/FvUZmpifdImXiE9p96jkol2sCX6SpBdwRsuJi2SDTjm8rzlU4248W5yL
DxMKNkAtPcezdPouSnAoUPXkx0hlCgNVvLWY1JoPg9nJ4b6MFZWI8QaAdEgQJH+sNeh/t0vlgQwD
8NJE1JBYrpQsj2tMfWLonDn9NFpiHTy22SwiTJBEpuk7/iKkjsOXXia2riwBxup3Q6k6JeT9qH83
jI+4wjVDPvfDK/zkTH+FoG5PyasF1Kpcykwg9pqCamBklbs4fZaNyzbMooZnXFntxSrmsqiA3xiu
tg9zc7WXAnBgDiZlF7ev0/C0SqkPh/uotOJB4zRslH2jurp1163dEa+pS6No1HxbL3+cElCH+nGZ
4D+IbzeLVI2nk2k7JZ7cMbvt47m/NhiN5IPMZHjti3O2lo6RUGp5UwXdLcgDK8UrDekYi6pf9un9
POMBCDFZiYV7eSxQq12bhWC8bt15HnwrisnmXm/teSI+0VCsYvhfqBlGEY/SxnyX/FRn3UqnRgMK
IFnpWlh/Mg6iME1STQ2k6TuWmCeCdkGkLEM5Sor9wmQfhEDuXqfxRHWzFY4V4gnD2M/zcUUemEav
OjVGkTS2byOoIuDc6s3DKn36wHpHHfaDCgRxwxmJ2LKLy/uVEtcA110aIY2kv2Z2mlEDghartF8z
V1CiCY7DZfqc8/mZWotXCSf99tYDtorm98p+UjfHVbkUI3yP2wmLV0m6GzFGVoRrYRH8Huqb6ejt
5KQsfNxfreyzZhtEBBEpTi04tQJLdXpOhRdr3lVyD339QSs/JEtwm+jcGn6P3q+rjkWa+V0FgoZ/
b9dCq28GFFNuv6z2hEFFnr/OBUuhOlIrW1nt4qA4WPE6aDOwJ/vu+teCsKgE6pkKV+bdF+OIjWnQ
Fq96el9VH7VESaQd4EMjxbYQPNeoylEloo5NIM7d7sblgjavi55vzL6mfFOYNLoBBjz7cQLlKH+7
iceyPlvGdVYVSKS7aFuEmD+V4ltcH7oc/glH75M6vk5t6TQrSQ5lbGHcFfjIdp8/Frvorzf9Iirv
kfWptBTL9Kdp/lkaDQQ31DeUz279+9QlOL7dS83J6HCPEvG7WK5W8aObvwcdpA8JvrYbo0DjDuLh
VWvhMyQImNM3cSQmH0pbbl91vbClBnVavYvRoCXDVRrgO76qxi/R5YgWcmhaW4GRt04/fk4N0F0M
JzPHGGc3U3yYxjARxbBRwU/cKi49DoM5Iyktn2uKsKtiwC95XaaRDfcuiQw7yzQ/m/ElQRvzWY2i
Y4wuU1YiGQE7NT+V8pqSO84LpGnFFRWPllK2bJXOLbPCJX6f1evKYYv8ZBZPYkdNhJ26hjFfD7sZ
kvoiUPWo9511pzPR9l2dBWg9m+JhvkGS0i+lAlambLTkQDCmoI7dAQOuqbmPOvgC8U+zVwLYoqdY
fm7Eu23jNOXEn7PbVcfequ+iQ08JWO7fIG+YDq1PnHWDqdnWFOnOSq9i5BZiDEpAa4fqMY5e5/Qx
hswf0+1D5XDIrwuPXhpnNxWCXP4pihiobFWbTuOM/ikX+3I9rJHlSXHpipAtjeVgLMcGY8NlEDF9
vLL6pzU9L8kYZHKzE7tA18JWvDOr1DX05KBwUqZ9wo5h2Ee1GG2p/TYa4bBmLpNb7SBQGAXAywu7
sWBhSWOhaVprN5J0b4wfUb64da/YPLK8QaPgoDdGkoxUAQ9AnZxYr/BglglUmgclijyhbP16gv+S
T6/lBMXUUIjyZoRVyl7qol06vZsakUuJgWkOncj0Db11ctZGObFL4hM6oJSJ2ldjvcww7mdFPaRe
hssXJ7yNTbqrjV1oRJ/T+mEoZ9G4ytNzXn9VINWrNwkg7zija0jVjDgPx/KnSEmA3qccT5kjTtKu
JCVEHJXoEFJg8xucYaPpLvNLrqMno1Rmx5Au07sJfcIAx3mJP00T3qf8EE2F04k4L5j+0iCJjmlX
gP91sukBokcreyzN5CCWP7SOaGa5ebjDk1V9lTit5AuBFOUIKjpDzJaSAGgr6DWn6K1LIPGlT1z8
3EHE5MXd7Yn9c5AwHVd7m7wL4x2h/2LZl8MtpPeurRPBGdlPjHvlFHsBuXbZm/oSApNJZS8FScEj
Szp2CYUDSF43kkU0yok6OgkBTkHgIHElZncS9EsSVY6OaKa57cXlpTXPvfhD0GHByNcRXcZAskBe
mY/YaKShecNQJK4ci+poOr1p0tNNfDXfo6Un4X0ScXc1zPqQkhpO3PK6hXb9I4PZIoOf2wUv1gzT
UAwgQXmb2ctkRPjP2yEwlzeS/tZbiIgn/VjfQMmw0erF/cp2ppVQMAyEhjtj8WfrW0iPeX6IER+Z
steUNDVROSbDxdQdfSxAFnG+LGNc5+6z6BUTbyV5VqgxrbYKD6H8bKrNfk5C4QRS2R5XE3MvfXSk
4iq15wWAboTBvD3jRoTGvrIfFJVvggUiI2/AGyXMmGITXF49t6PPAkxRncwGhNg4KITArAdk7F9C
/96XN4pX6Ggne553c/mdpM+lDnsherfi4g7Nkag+dxJs2xpEPz9UxaGOQS+NXVs/qeU9ame6yRxr
NmoJHgmRkeFNFC8sa7/G3LZ0/e9c9Vd7kX/lqnRQ0GgcRddu+ff8sRwiXU6k/tRpmmNsIQ9lqKI1
7HKccPB8UyXwEbnzRTh102s8v5THegNNTpsxwnNW92gDfpgS6pPykKWPpoHndH+6VbCIRBK5CKXQ
ppoRLkNC7QYISptwut4PMgK/nUy6o1DrUhSJswOqXf0eD6JH+sNoviz584pi7qajgHpU+8GrKWsJ
LH/aEWznyhbsxJLqMEYZobdSgSNNe33KgzjDO0JEoaS4q2EcVLl1JoP+Kg2CzeJONXpnTPH4mel5
lA9hhBN+Q1akiHtaaewVvPbzCElGpLpiYjIVxbNVfleY+U7Gx6peamNETBHk+pl+h05dULpZkAZP
8V0p0QZkoQNP61b/j7DzWnJVSdbwEykCEBLSLZLay+DNDYGTt3h4+vNVn5uZNTv2iulZu1sGiqqs
zKzMP//UTn8Jc/8DSSDRi/9Yqj9O1t39NJscxFG/Ap0GBIinx7JH+E3/jxOzQNb/u3T8Ruv/TTr+
gI2Ph+tBw2ohHSPvdLChD2t/zmXzU+P1q4/+rZTb5RXSLZKUNNopL/TLebKMdXoaWTAFILHQgdGD
hAz6ZabPJ3lbSp+PC1gBeSucWXneUoQXF2V+7sgiE+e6FeiI40fb+c0zbY7+49y/HQ4bedLQT+Ql
agT1sgNFt1aoVj+clt31tNS0yXp6tpWOov+Z8naBtkSmz8xkmCyuE0tt7/oVlTKiCP9y9Qe2W0Tc
iy50f1mgX379/52t+ZTGJHBzUnz+38EF3L1ebiQKVy+jn2OBn98sppOnfnwZEw7mz+67uRINMFpt
Wcvr/m5VjV78zMtVX7z18vt1eGOnRMcFDsyt/qEI6XK0IHoY99/SnEYsH71oiaB3Hz0uevtzm1Kx
T9AbRUaKOp+rdA/Z0T6BIOBK3j9sQqPy3bsElBwq7Zu8xrbdwGTklCHWFO19HkcrrXEOnXV1Xwqw
q9lSrT5aShW/m+az+lvbJkVIyv/MjTqla6ZG48rx7A9J6sdFM5Keh3atHi/LMyeLG2x2dCXHCRpP
znDKbqSXL8NsSjOb9wkk4qq0n0+BSkzfR1QUDxNP7KqOMEEJQuH21mxul5r+DIvp7E0mafbvgv+P
aayp4PyER4Bc4Z+pUugKtOiKX20Pb/ddIoo/5MXoq/hbPvIf7zOjJRJ8NzROpQbpv0XmMe2L+6t6
XtYT7MZk1auW3NP7rMnl8xrGkDEVphftbz2K/yEMOlEmskRJLA0K1D/DoN30HN2fLSE6Qe0Rtc5Z
W0dn/Lr2C1pGCBIw1Y+/kD7+0y0n9GGSJHrDAgH7Y2tAVXCge05xMcungGnTWI5+0rQa+uk/8H/+
sni/Ubw/hG3yn3f7I+PfjCLlMB5BiPy6nGE0RSMPuxE76yoXuibnT7RTPV7PGuo+buRZIC+byIfl
49l/lv11ORqP1+05V8Zh9zIooh+Ppj5tpGm+AxXY62WeKPq8XK6mxBmkb4HjlY42K5aXTlpM50cg
DMriSEF99CBgBaJI7iDp1ui2dK/9gZrXyYMM3bH/KW4PeqMYL4H8ApByL/IjIa/HCG0KeSRphrZa
U1Z978JSnizn59fiOtodlJ0CVcALoxmdwlO5lmrO/hEnJKIl5y85uoXH7rS9XYH9tctzHUc0c9J+
GrRA0+KNQdV8m99XKqe2c9qN16Ou/7if1Pdp7VeVc5uD+zyT9WdM0k1ea5f89/RXfB1h95Fx0yew
mVTguOZNuxppY+vZzVdXysnOADdGEyzk+fzxXFAd3UnUinO3UqndYk6+oRPU7tRRn/IG6ov2RuHr
df2C7Xye04qmJ3BX317UzOHHcvgpKKun0TmoKxrYyTwMVbDtidqTu/oz4+yvqX18mtAqjbKuU6eZ
p+fXiTT6Eyt07b5G/XhRjSIqy8fvEc8kSM3/XcZ+KR7/FLE5/JK0dxZkVfIf2Dh6Pt9nh/o1+dG6
TaMAe8lO8/nHODq+X/vDGh6XMy0xwP00Y07p0u19io4S1NTUocLWxAMpX5foAO+B+5S3o6j5eJ6s
toUvBBUoj+6bplLh5/5WYH+WJ39x+v4BjEnom30vdiPgvvkfylimuPqFKp2sich/Hj8LmV7RVOpy
rNDPj+wKtKuXdjcFUzQxipn/l6nThFL7z7lT0DtMmQKrEF1cULP/rfSa6+18nDXlyJYMl6PN+1uo
UR5QOycKZiD7mr49IDSk1Ymh6S5eo/FxNPZZfdO/m+V3vaj1aqR/fJCShq/x6uxp4c6uW6+rn4fu
N/73N31Gs2wMaeT+Yhkf33S1+55R9RR9ifql0gUxtbwQz6F6Y7p+0rdgedNFpdHzc1hqiv7YhBBp
cPqlpGQCN546fABJXD9oG8sJnmIlSpKKQPtogH/dqTqndg2PlgqbKXHamW53iWkex5/XinTlZW0q
u2FTvnnz61IzuoWXSp8N3hJlSQkIMH26nDuUGBAl4ti0VHfdB6aXZG33MTcJ3a2oywASpD7Jib3y
zzyCwtG8Ofk5qb6VXV6+wWyxGOXvi9VRX4yCfXz+kGYfRfzUb7tDFsebiROrb7Sa8IMxwPOv4PWz
+fqit/HLa3VBQih9OJvVbCsIEefYOIiMmQeKGYOf4+2zXP5ULgBn8gE6HDJVCGiS8CZ/qVAUvug7
tej19oNmyJz4b56xPH4599XXdP6+QQno1VUP+HX1eMP3ed9f11TavGd/AXf9drX9U5bwuKBhnSh4
Fr/5sf8AUTXlaVTUdUNJMoVP8m8t3DdtsFnsz9sXwXVoLDl9kZyg/oN+Je9Hy7tvIHxcgGB/J0Cl
7Z7v0ea6ZoRAnMrv4/rx/TcE2v9QbguBn8NlN1FpfjiVpT+tfNRMS61tmp8T1AGHZaPo01yioITu
OfUnZ/0aMPZxSbhU+agopC62/77jYFb+MyvHCCbcGdw1NPmk5/5QVxBnV5dJAahDIi0T471HYbdV
wyY4JLJVpVFc7tXwEKuhFN5cIKMnXdp0Oy3j6GNLJH52na+YfGZ9cus972rWxMKU39POH7Yju0kb
f2KRreoBoVPAbl68gb04Sm/uyW09gbMZttK+jE+xZh1iijm3tNR4JDd3CKDXKpbK+92XzH4/WLdY
tnip8sfWzJlOdHow+ifv4EmmGiom1GM4g9QgpHy/9sQzTFJpX8dKrG37hcItOruNr9l0r7qafwTN
7pTGKb7Mvok5BpXVx4Qo1LjZdVlnN/YBih6XskAKDc1zVpsjf7rv8yYpQ8WR8pdBTHTuTZIyn3gY
2rlHlH5MG0S3DGWPi4VchaiSXYZ8sMxb5+iLYilws5WlJaOk2R4DlXpn6+gTVIoVt+QZJye9gbaS
MjnV7Tfn4B7UJkxISWOVJtnbzr5NwZBAhcDL28aW3JF/4qTqzsm0uETbOff5YHKPGZQBpTmm4OCh
3zOZCn+3NLjb5GfudXa/qbKB1j4bGPeCWay6g93suMVLb6w6nLkC+rd5hCOvNCqLBlPBOYWKau6r
VPHsj8F0+ibivBnAhmMw28NScMxmNIW7fV0Dhfl9MlnnADjLYBe2fFoB9RX3bLaFeBqLvlJgb+3p
ZSlIDpmqxi7NNu4dZkVMMXFItzZYEJsvUgkIaQnlS3vx3jkoLICv1ZaCWCDE7pOka8C4XJ6QcOn+
nE2pc/Ak2vWSldKLBqZu/ZxdM5mkR3xvdBDFk4f4qgAQ6zwP88Pvz6w0q6w2jkRGeXnPPUGEE4iy
1L24M9NbVKtLrKV8i9Go+96VfY0DlaiRnguhvHiKEYWXzWVz5X6P+BJP+WJhwZc/2JE7pS/vfSXl
l7BmvicJXB9GZ4JGB2QEpbcrxe2Ukb5iZHhuc9iDkWTGZjnEZBB/R3q+vY2pu490pmrP893iOqbo
lNTiDktDpTZ3iK9pmRMBrxLCkeOK0LX+CinpC8ceOKRLKDyrILKJio8TMrLVtg41T3IKi1G0OUlC
OkDrrdM7c5g/PeQWXkyHgkHpstK8OeLQmorDGtpTt3XGSZPQPrdY9Bu2yp0pRDKdaluaiovk3bPJ
T7+RHKCQL+KKiECzK8NzCglBZ5E3Yl+YtaG6MyJFgNN0dlJ4ZCmr7ACOGfYkaq6JGBqqo8IpMfmo
c9pkeoDPx41e2Zo/SVl/ABRgdoWYIMiFDn/jPRv5itAElIKmTMzIx4c/siCjlDSwj36Y+3MfcBTz
hag9IG5MeZF0N/438z5sx1xYxKWKZZNeEhWlRwGDWuiAB4kCdySj/Yld7k8xktSa7IQyHkAM8zo7
ujRGSe3Mk45JpzQzG6UQx3ArxYXki+GNU9Qce5M9GjBJ9Eyl8Akj7yOoiKtYV6qf2LcUyDb63KoQ
fQ5iaE+uwUmTuxD49m/xIPbA6BsCPyLhD7A8sE4uJOPkdmhHjjTZOIjCYXeJUQdwEtpie3DdY3BF
qSjxPWhsYAyDPcvZxtWOqa52zZbENZT6qnvMmp/xW7TvKa9lKWEsYF3wc8qYY2EvLqQKGSzjcwYl
EHPAIzJUJkH8kLECvM02I4zDbKfTUMzdVWdhB1vdV5OV0Bv3LNqPFZ1Z0Pwynqes350wRKNfKc8a
ROkuzlUpfd7YS+xbHh1OUJ8rHaizhV/fZd6UmLVjJ9qjAOCk6hEoPMSv+BhI+5vXeqp5YqJOLjF0
tNGu8u++ZrEErvbTpQf3sT+4gC/dAt4DVicEKNmbL09Z9+bIjkJeIz33zA/u3G73lQ1JYnxLsD7B
sJVTjFF6YWLvQbtBkZxcPk4o0NIC1ZzY3BcXzp26LOTo++WdeUrxhPQRZZXx846rUcrKSgCGDdTH
4GuUsSaF//TnCFeXMrua3RtDqpqScfBm4StB2z28i1vCZL1ld7JNNR+EyCdZcSHpzCe9ydO7TweZ
1hCrkT7QNdeAxWSSHuya/rwsvEGU+I6xXKoNVEKxr3cMHMIkbQZL2mhBT71Z0qTwmDC3HMenQRS8
chRD5R34YnLABnIEaxLydAcHLTMDj8rru8P6mUwDOsR7s+CUA49EPyQgXh45WVZirLV/cIpElnih
S65QEGBTbjqXOoRYglmAe1t4vCInbY6CQCf1O4imQhSxLG5dGqWJVcHQuYRZB2GgYeGwyvCa9Ftl
e3Y762WIw+A7nGwQ31LkHw+sGjQNfmMXAVFRaf0MumzutWbkinwE6kzKC6vMo8uysR5hx7RqCdys
3DsXG0JyuGBt8NkyvISNpcYaM0W79OM7t3+Z9+yY1XsqBmSff1hI2Z9QRo604d8Ms892P6VEHmvE
gBtWn40bdH6Rlfk1QBKOGYE+1ZnFbYzFJmgetsLuNOi3c6A6I7+OZ25ldVaEH1PtUDeBsheWiooM
aqPs0uh+lQaGD41pVjZJ8qQ0MLbKgnekOLIfObUpHOKMwqpE8TfT+ghRynXe1ktYAVH7/HULmeBL
SPW4QEefwiFBNmYBL7LwhLexiG3YOrwHnQJMJ0zHyGNqTnyLVhtWTT63Ep/ltbF3uW5a3KIXCLfw
lcs0Y8TSDzR5E5/ooNhgep0y7DfaaHFNIxcN3ppijrEIU/dIHp/SXYc3O0ty7pkSyyNCC/o1UN1b
+OJ/KFl8ZKRtSJTLCppGIUFcHll+8pVrgMGvdtispGYcBe2uaZQ58YRH0+HRPMLZY3EJ5wm89Hta
a+ymuYzHJ+0HYRvYzAfsBrnJPabZOfHfO9gh85h2Vi3m2MeXIC9kT1kSpOCYKcJxa+OC6wh7qrpw
NuEYnrCutuYpTsNTWxV+XC1WFz/rkV8cqA0vObM8XlMWhEmeUarnzKi0sfi73V29yL4AfrXO8dOL
rM6YhP32BcVNPl6f8tIfOfNwap2yxpVdfIl2KfnTn2FPydsLOo9dzYB2U6v11fSBKgk5csnGMZbS
YTMYqj3sB7MUr/fsG2V7jU/0cTLL9IzEjNdPjx5wcORf8pklm7P06EppZ8pft0/JutHANZ6HI0fy
Vav3JWrlKNUczBrnxOOGqeQP5ihUUhLWnKztY0zIzJ9Z00Cj5Cs2Z/bVVWzVAl2O+6OFZHt2T0yc
PbUm5tkbh+fkmsib47DkcYwpfcaTRz4NQM3tDj+9PzaZHX6eHv/wxk8b3BPNhE/zkKNjhmQiVMht
MfucZZrD4bnyHjli33hqoNrclK/1TudJu2k6Rv/upsGI+BTm77G8une33x1j2ax9edP7M3+IwU24
twBWxS86A17jZ3wIHugWdrQ79aPvM4xZmyqcuxPeegWdSy+9yjxkl+ACkNgud0/zVK9O/F3ar6C1
6u2dcvHGnTi13eOWp5FPWXBlTj3IfqZJ3SzuJp+ySFoKrmkS3PFkz6k9ZhFPWF1mvPS7fRPfgnZb
WtPkCfF6XJnymlRGlJBEU7zOKfLBoVMqjd7jmS+xzPuewztXYUVm/KRAfkvxyng/S4cF0d5UTTnf
n93KVayze4777WAiciAYmK6dsoND7uA8Kx1N38BicVkhqJ03MZk9pgXABk0NvEv4Ut5mMsAYHUTS
2Djl0/Oq9BVLSp9x4Y3Nzp0X+rAZGwoCQevp+JJF/tjtHNIzclz6VUzdyti9ZBOnt2bJNQQOcQhm
PLpfb+sthK+NM+SnoDIvaRNCFdU4N3Y8scXkhJuJVkGv2dTDsmIxazR222xwJlcKZvTBvdIWOK/y
1upZhkOgsSPWhfkY63SklDHBOChZlBZmlR/Dcnd1x2vZeO5Z0FlaxKyS6A7cbtWfeje4VczqKT6N
Uo9uWa1U/7o/x43LKt1jhMeQ/I6YSXyNx5uj+4y7fbcH9a+moN95o4oj/xCo/jS9xjNLSdmssGpO
fVaJsTCQYT/jTVarPpI4X0ZpjZp3D5nW6/yw5fd8hRGowMYoh0X3Y3Hok0mfiRvkmMt7rPh3CCxu
K97jCVS/9bnaMUYNgKMxGjwr7I1f7GfQInHodEchg7bGRp/KBug8xvB0T8HTZBbvohgWFcOqoTp8
nrHmcgVnczC73jke2Crlz+OTwSjpsKdOcYoekYAn8VVKbNxr3IpvKX5nAo8C+kfzSwWugGfc7mqf
EgQ4s1yQ5qHij9dACNInTTlG4bDhd4t7S7tmP3Ku+357w30v9JkFBG0qL3mStepfUPXcoIln6dQ/
ZIi5W1AOEKMrX2Rj075YatRh4milPUppah1+dtMtODQwef6YizIiHmaW1j73QhUhh3R8skYO5G97
3qEeg2EE9/iegJFDT41cNB2KZx4ePSXVUMPzsE/5ZrWX94Nxj6fWeC0eGrfEfsZnT9y19tGcsoG6
y6ZpH/T+Ae/KZcz2NeZTPK/it+ncYXIY+dPFOL+/mIuKK7KFwfD4Z0TyHDNVuBum4qOq9sd9tb97
LFl6TMDYJFOLiYaewxcSoNrImmSxsWWDlg0oPyGfXoninlq8HiiYjNKfWo2LkCKi0layZhmqG8qc
LUzEaFbnyBj7QCjGwTxQesYvuGXsBrIhLnqETLmaKuxm2TjHSA51kkKa4Frbquk5iayZrdqK1RFD
RtwGqgl0ZSsbCM125MwslZv36OK7N2wwVgHD+ZmYY6HQowyeQA9Nwg9V+KSEWvHDL1hLtFGCQXm0
izvuZmSf+PucHBMgjQWUVcnx7bjtd3xW/Jj9Tg0Yjx9ll5xUAq4KtufBYcGJbC55+EH7YwbGJpe8
JuBNKEbfRFlkV4mwEIpY3MK7utLugPmd/swyYSeu3iyTrHtSJMJ6ySbDeuDjqhZ6s2ApkI4MMML0
R9oVuMKvvEqeXksboOkPUocFl7Z39s/MpgslEjM2e3/YMMeIKPSwmZQeHFZ5K21rfpsCgtlKu4nZ
omqNu4cnbeD/GBS7vOSlYqMBxus+wAX/OTgHh6fIyASJoVbJr3fB25hIqIi9aQAGmQloPBxfG9Ud
AY0NbmhrocdBsTA/V4vM5h3Y76pKLoSpxGQ3wimsRx80AH/i3gybM1BrL8r6AGd/Zj89KvYjW1WX
eIVzaYH7SMI/mzuqfcil3cxWOByUzSedBDHFj1xMIsGK63cUjAQlULvDlmjO4Em4BMKgbPBvckBb
QZRxA+Y46Hdsh81jjA+q2nwXL8AscQI4iiCfeExDgskXpwm7SNRmhSuACwvKsfBABZFcOsB/jQ/s
iduRUauXchIJLxeHH6w0Dwxc4xTiM9PTJamA/QfCg6W1QwsBLZ4tlQAXcTrAj53TFDYs+Ei9hPCY
7+Nk0FWLc5JVc/JXCOlpaF63yzTvZXDAqJ2xCBIWyGuXnBxm9ZLzzy2vMI08L9KeVDSRSJi+X0nk
oaWdbDbJjNQBE00T0OUlvyajzXHJ2vKY/CubUgBAVzy8mDNpgVEWtpkZ4P9c/86JjaVwxubJaQOc
sV1nCBmZZmP0GwaBzScsTuR3Ln8paeGWkNWwkzOIG7MivoBgtcvshGrFBypgmc8m+9I+YcIu2SG4
Q6nmt9bTnOOJDu6Rs55bWxM3ui1eWWtrrmSP8XYuxNbgmomEt6PQF8PU3JZSOQrbAuyxfQlgnrF5
69eI30O+BGlKYUZJaR381r5ChmYM4TNsTImJNjSXAuwkSiCVTgqjgwlWHzsv6xnWHC/yk19mVdi8
F4sZPd71xlG9woE5KJc8JRllwPzOYeE8OOKA46K7O2cL2EpZvZz0pDMEjTOjGCPoPUARdpuAnlGp
uDvyEqf8FmqUJzFvPqImj+SeN8E5J/63ngfPfNSsRrZmg52VzHP+8u40T9bJ2NJL+Qlpt17kaqJ4
AulMyqTSQfieQ8in11HSMPxLWjmRFyVPzlRhkUee+vtwwHbxi/KXBeN53m5BIPJ3xEjFb7BOOgI2
mldMFg5QYY4pO9FfwdgZnAFMsNduI78I662a1Myu1eGBMj3G0yh3Q3zLqPe6BGN8CnyATbOPcNZg
wNir6T3GRxnvYY3CpqCu0PZPnBw8yMa8zhdiqqJ05s/30IFfshmOI7AT/Fu8ef+U3TIYlGrh+e66
uMCRvqA8rFtworUVzovPoYLrzZaFWe4aY+yUeNpTyEMyXI5TcEinCbluFy89ltcn5AwYblpvcQZ5
v7XVRLM70m2x5ONwNPmRs6jfxUoCzBGfB6dAxm8+Bao3CphkKamtYV3vxu7MZ/zPfePiUqEznzge
SP3ZVX0s0yEo6NEUF6bwIu78vwdiBHzXkA1S/gamLFADYXBQ0AruA0wifuQfcefuxO+Mg49DGjQs
wNOsz0tItTgkYGRxSybQFsVyPMfp5PIn/xl2eWPwKIdMuGiEEtMCF1LxhUeIzvYK7xaqbFe2tfCB
Iq4TWVUy4QD1SKVAcyAqadPrvvUvANJYEhYMp+bXWeP369ssfdnCZRVLxN4iziBW8XcB/crt9rJw
JKfkB2b4l6zIeH/IQEVOcXYZUbc67ea8gmMsQagYsK07d9hLfhHzIapXMy7H/Y7xnTWqOBYJ12vY
T/avyeoeq+lqboDFYgaKuJovDkEjvBiOq4LdF9AEbSKFf47MQkUYdJua9AO0T6Utxy9WqbXGcW1x
uKkt+NZp1y551Iiwi9lJoAfyPgGV0idHCPTyj3EgYL2idnsejOQ3UKM3D9oKcAdHp2RfPn6ZZzm2
JNKmCS6e2LwnskZTs/JPScFBzbgkk2DYtSSfGv/mjW3if45KHkzLum1rTKy7r1yXXTqkLyIGjT1O
CcjFnd/vNegSyQV0/o3gwRG5Jomgz5zXfmLJ6Yti2f04fe1vLnHTcdqJkClRNf54IsfrWagRlS4J
Rj1igoOEagf/FRMHlnrC1BUfIWlFiHokvqlxcButHrHmU7Y1xt8HKucOhE75/GyvpWMca37Qr3jr
IioqQqNwEUxWs72E2LH6v+Hrfi+TfeOVMj5Wq1dMcHBOJJOQOb9xn5Z7Dv4jPhAyv7gELruUwhM5
jcKx1QV8ZhoOac3zEbb9cgmTru8+SWNjVHPPgr1FeHzmKGYX0BkxaIJfVSgiYpaylpl9NOFF06ug
TAZLHfRuO7dfXuSwHBhrV6zXNFRDLWiTYReFqqkSEdxNMr6mmJGjZSwvVzu587SOO/LucRSKVCTB
epdn4AGIve4kQ9qQJQxbozfLBE0dfVdGn9TJ87ogsnnNwRNrwcSq9yIIS2lAu9Ssxz7iC2PryMSb
U+e2PzrDVpEWMjkBZX2LK3+wJvawG6yekYCZqQnUnjyswxBwfJeMyhdDHwgta9bFveZDgNkYtoTn
e+M3ln9xL94rqQAqJjev8g+enK4nNk+omrdIxL5lIssHl7yr2Tgjm5j2sFNN4sIkmQYmqtv2Zkul
bzDKtKzgVGDKAcHmZBwwK6OMFADPD+USa2ejETkZl1a9ayn/xa/LgaJzTNaycXYTU4I9K715UAr6
DpYloHcnfY4gj6jFhmN/PXPi6Ve6p7LTDoT2iJ8m8wAjmpxDrinHvAIop0yueU1ogJyOxx7kB0KY
J+4WNtCrxcn8mIt8hGY/2HriuW/ey+NeMGOU7LUibY0aQ3qgdMOWzNN+YHeJPIMRxcqakDjKzWeZ
NBLAh/jgTkg9t4ZisrsIuCJxj71kAARkS8kWCRC2MVYaYK9CrlkJH/vxr+RpWW+qxjdZwHaPNLO0
vUmW/5wfvHrf+DQpGdliS3bbQ3zzFJPRYbEmwdyeZ1PE8+T2Bm0bgAJotBfgSGJ2pLcRWwcZJf88
z1jEfWvw2DQsQSQDOZDMsdX4QpG8vJFd+FU6R6HM2DOyJe7WT5fKutvd8Elg02lZjYktlI/Ikkvh
wUUx7ZV1FCOyR6SJTADSLlutQRaIvRlec9ZRs5sgYsg3yjWJB8Td7porHkoxOHkT+5y3HluNDlNi
AynmwzvmCBzXN5mii1ieKr/m1IEEL5ZF7Epp89g/fTk4Ooek5ULZ3H5Ei7uwsTgzA6AAzb4JhTFK
p3sNU020JDySbQIWwLZVEhUS5rxLJYNmCqTqD26dyISB9VHAjKoJYo24HkPSaLjw4rLHENeIF4ga
CZmohXjWUAQEnbo8h9gANgSuzTNvE0TxSCZtOUK91JI+ahHOJn94yGLjPI3aAi0MaBu9Qsbk16nD
teO22g9Xr/C+6i3RulxWvhVhQ6hheOZ8vMpv28tS8pDnykG4IXkD44dj0Tgn/5TiqjFRqujXeA9L
Bd+nybv8kBYYueloOfNewQvvlWds2BD8RkgvGVyo4dlKbKGwMApzRE8ZWxWuEQZPc3sea+bJIvgl
XBN8MDjUXBxg9qnsUPxfW63VhKonjRa91YrLxxWuQ5c/QzzdnC4O+JEn4QCHPeN5WUoy8yKvtAgD
PnMm5N6ByWHcUiLiapdVl/NkJx9/udPl2YrYGY+PJxxWxisYnFnyUhZjpxCbe4o/WoTRc4nL5fH3
hW9dgMtsS1hKB/j5qRrP6h0OG71lhrXqXcMqlIkcChegtqeRfmcJtwBG5XVl4vaoP4ByAa86rdVu
n+HgVAbOh+xi+neVMXRcGqXHWB4Wg50lLQHAJ7yvuOZiIVjBa34NZ4nsVCF/ICC8NfNqqzFkpyYW
2jlTT5wEmJOpByZzcOa0p2LkKSQexjSh1oeAoniWnrMF05mf84aV0VDfccEHBjbBkB+bZcRNoqSl
TWTOnRSmVnNfAcJEBc4zLBPhfrARlOQY3sUnHh6670rUkN/VgZ4gxCOR6KRNGGK55fbsDtRCt+Nb
c5s575zG+H2MR3J8p1FqqNko2I/I7LELx/Dkod8DaTML2SdsesLAwuzNMxKZ8Adn7DHzBg6aiAW5
3sHqtpKpBUKttMZJ5CLnNqaN00XAveTg3yFDoJz/F6Q3GStjRdIA7M6BD/03SO8yO8gT6Xp77SY6
AAP4nt2Lbn3towWQvYfuCup0QaHdLefwQcPSrekA2RdzvYMwWhBHh+1q8ib/yHClQWnMFdRF9wnY
g97A8CAjgm/SgqoZa7KFsULWi7k+4mD+TqU7LWhpzadzjof6E14zWlpQHA+FqgN2eDnWjcXX+84j
HQ1c6ixedP1vWGcWJCF1Q/zz9va5fFvDfX6CIXbORdqP+9q5rmgSaaLiFgrXzu6L7+ym+98ZMJBN
9XZdXPTvnn8Ef31H42sYUt4IkX6eVkeojsPL1wt2ZLgTwHdAjPbdeIQjJh+UTX4OAjBy+J66823z
o+ICLscJfZ9XN+f+ppmEl/RGt2Wd0nO9fD8JJuxvWm8a4P8/Tl83CFeJO43WEyhc5K/j5vZDDfci
JXsMDfHkXaVRMdSsX0+XHtCr5kMwqBffCnVjxvD9gARZpOO4yhMeehfMTR1SJF2v79v2ffi574pP
hWWY0KCb0uoVIJi3Es5xWMUh4f7/VuHU69BqGkgCXNPiPYhDMoo538RfpxVtDRdXPaci4f0GIfPr
nbTKDFJuwXt+0HP683yfANs1P4cPdbEFIcX0U0K44sTxKb/R7Wvz5L8YBXqPCNb0/kveRmG0Pv4o
X73Rc87Ga3Okr+KTS3CpaquJ8AlYq4ZWThXk1L1zTInCUKNKTIefTn+HeFh6q+3rx+ybcD85mENQ
/4wMmAm+Jqvnt/QZvTULVfeUz8O7tirfnqvHXKfxxhN2yC11gvWcyn2dWNtTpiJiOYGvgQgj9Snf
5626LT6I4u4IGKBjqCAs+UD+yl6RToqB42SUQoYzQKZOF9B2ycEach2OhZSc9AtCjF8FxPSCTvny
Odum3dckHB6r50cZPPFwNw9e6VbaV/nTLvfn1fNrcI7f14/+h5I/hI0sjT2Bnrn/Uf3GJbCt0Qnd
vn/Ng/kObwezOeVM0xvazxHHsfaOBh7uyxK0uvc1hU1ECQg1WSdL240/1Q0ffsMCfozogF5/qBs2
2rby1fXj4/jZG4j3dwNpJYzm9Tc9SuwH9Ms9DL6v7/7jBsu08nFiW9wXTrEY2XhEsCy9X1uaPBxo
xX54q7+V79GnBT2EgXn+yKxFDn4U7tjrwt2G33sXUKMesZ0ny+y0xOz+EiOzXemPypamJAsw7xyp
1MD/AYOCRbjU1778Of+56Ia4MSWcOvS/7wRyVtYqkPTM3Rsf/cfC2e/hsbVa3fjI/OXHYcmw+Uyv
W/fFXjQ+uNBbkk3OMJfnxYfRM67R8m9lFH9VkX/AqM9dND5pilY4ypq9tT6wPW9rYn7O7FMKqq+r
S4dYiHsni/47Wo0/H98QXL+/vukGw9S/oBT8d509+bPGRoA81fkMVhNVnUwV+Q9ctTKoRTmVi5Gt
rml6Wb0RTUNjAdYBGUsZvT75xiHbimbuZnR/K27/x9l5LTeKRWv4iagih1syytHphrLbNhICAQIJ
xNOfD5+L6ZZdVp1TE3uqx+S91/rXH+xgv7cnRHz9mZCibmQeG7g9KW3POXoOL830nZdkGfKrUXgM
WDMvz+/LlDfv4fcT/5GdqomSaZiqxFYj3dxItbp2eIzs24lWwD6WXAKTrTOkZ+DoiqQr3EguB78s
o+zMBq69om6PsWSRMk81liKL7xVmAjGvoEJmh4c172qPLv2SRcCT6snV5OmuetfxFBHvSL5+2iQ1
TTcxfBNFU7VuhCa5XJ2a3hQukyae9uqkpeLqXc6cMyx1uyOi7Pc79S3xe3jEmmEgSDJVRFSG/O+u
jONF18dCXG+JYSf6RAoPIZrw6BpQ5ldeGmHedvUqbPWhJdBCjpmDIEXF+X8ZR/G7/pwE+4mI0zcG
EAZG5N22DSkw6je+EPrHBV1gi8MgfuZR7mcULb+f/je/p6/TR2dK1JZCDs2t8KDPhHMim9Jlwvu5
04gXY0dEVbOT8CPwkZgLOKBKNuFhiFF/P7R66/zzv4f+8l02ddPSbz4OI64qxHl1se0nzaQe7aJ2
qvj5Wg5NL+bzPc0xKDosFVyKiOshh0Bu7W7ceOkyDa3FlYjBGZFoIxxvvTz6BA04j9HlA42tTlPh
ufB+P9tvCo3bs73xru4PVrbbmVK7YcmNUPiQqFJjuo+7JItafUecpfy0cOgKbkkk58qYIyn/vlU7
s7uqVqzvtpQ9fgQbAJ783CSjp5jtKA+GTC84PGQO7J3eWUj2H/r2iEQqR5ycgup95xmRTqhOPVLe
qzsGV8oPYhFN1xQR3y7dlHnl/z23WOsINqpOMo20ZoOhBEAB9ouWOy/Z5imZzf2eVS13gmNI/gAb
kP/MMnB1z5N6MpuN9NC5s8r++CL9fUI3j0a5qsgTm8KcYyWXHQkIJIt+KhA8KqAGrmOJSf0yl8cG
m7sxUoxR0o+aanToIiZQ8m5kyfjuC5/7HNZKXgYnXRvHF2DBazXCF9yrzTI6YpV4SS+OgjilHxGf
d4WvGRsvJ3nMn5duZAiSYwkrfEisy53vRPpJKfD35d0oBYjnLFucrCjHyEAysACw4XvUxMqoHkMg
FGp3P82v5f1Gw8EjHgQSMsoEjHr/fcRWdtItoRLaTeej4iXJB7sfCIcMsO3XI6kq6FUoFe58YT8t
3f8dFHv4fw+axe0+KfOs28CS4ZAaRchLx5E1r2WK402utjnjrq/q8O7nNnxO365XRwuLJANNpHWz
iBM7d5HEUwUhwH1yp4I9nzNkIkus8OkWPs7Pj9XToR0vkEb7FLazUViFJuYW9hWnFAEDj9m9SkYf
VP63Z4R6RlR0NjFdN272MaWMk+56Pu+2auXXXjNRR7UnUqgyH3yosJN4seaK6rUnXx7hlOEOvK0W
8RLEmFm3whizfGzSTXHxSBxv2f0wuwgT+gkkUflSWElYl6RBm7oVTIRnfa7gNrpsHvCYmhbUHQ8m
eA/ZkcS+EGhFGuQas+Xc1oyHg7SVzlH2Ec/kO4bD6r0rvnkG6i45GvmllDf7z9Li4yIPardJN3QG
0dDIOJvVxQ4mX8aa1RP6aORcZFQh2jFmpPMq9iJv3IXNckzJOSC4QiiR00XPqdFQCnfWnG/S/2E7
QIysGjg0YFps3BRIu9QUhMyK280DUWfhW+V84CRjy+N7FtHa8Kl9exGkQYlMRoNk6DcHulRaY/YG
JST2HRRU1Agne/rSrl7i0Zu00Z18FKFHezaFgNHXJRxcfZ3d2oidP4jcIOFcPnX7EdGB4U9IpLhG
4Vp4pkzv+es4/RTe68FQzMWplugWO+x5m1e7j/d+/fvHrek/fWIGa4kxRN7JsnxzHcmpSY1cul7n
aDKx+SYciNaYtQsfPMzoLzPtFMAplc9uMj1+lmNUEDsiuyBF4HZh+bJJ0mygCGONyfEhaA+hKp5t
/SiPLDxVp0crKLGd8Gi+ME1rcEVgYi7Y+894e6gdbbEj1E3/FLEcAQyovQwJAM6G+B35vOUalk9j
5s0Plr+n/b3aOtSvK5IkDBDXYm2fZ9ga0TCvBOyhN4fzJMdXKUwelaeDDgh+7rHRwibBQX/YsE5e
AvwBkmQeY5VKO41j/jFx5d3V7tK50MzKfnWQ/QuJYHgTqpBzPZxs8bvf0RzV00s2EbOQ/Ekmsjoq
Stck9cWA+ef25eiMr23mYH3TYwmruMIH2bQ5D/2M/0nYcKv2PgpmHr0GYHZw9q3XE16kOyc1In52
x6J9cnYn71IHRunul5iGjGsm3jR1Az/28NFLhMUTW+7oMIesVftcAgxpjjr48Nv5Npnug2pkrHCy
9KB3BjBG6SCJbORGXjxseoZlWkS0Dh10R+Ap9nks36bdTZq5+X5BF1P43ICMxb3Ct4UHQViFo25l
/lV5JVKze8OTtzMwpoROrMLFSV1JDc5dcO2CozblUndvAonueN/VtoHJGffFAfjdLZM/Q3rD0UsF
rzXCHVnS6+QlPjqnvb8/zLRsyo8qsQLjSWO1zJzpD3E3ASqIUYKQZF0u8Y8blasi2jM0383oUHQA
LsuWgVkY7hyCK5Hs5YQw61pw0s45rJsCY2NH49QZjY5wXJ4yx1afSMx8LWLYkLAaA4NiJ6VXrubF
8/5JQwVkDk0R0LPlXJZE3eCGBI/yQ4mub83quBTf8lOwL119pi2E5xSLaaCgDsmvg0f0rgsTaaWW
I7qm3UuKHYENSyHzyPNu+PxPS6GZaP2LnG7xatOaSYurHy6OuXudKCM1Ela4a+zwVCe15+Jlg5uj
nbfO+Y+wjJ/KgaKZorqsfHx88RoukuB6Dkoxqs9BQjSGjkmaUw2UZgECy/CEeSEI9VxZo2IOnm09
V3PtNY5xSrJb6NA71C+wcGWsvBiNOOYiCbrl2c/GUAvDZnpcHTZAbGoEG8qcMOSHCDM9LvHKrk2o
7A6fpsbandq47sb4VDdu+iFE7Rj7a4xsXEsI8+tEEMLLdZR3nykBun1wxKoJbdQL0HdFjlpFFIXf
smG3PoTVfjfCkLPT0PU7u+1+fYL/se1a+/gH8aeWuM1zZ+E67Wv4QGH29nbcdgou8Lb5knxeCNjE
MdJ0sOw7+Uwzro/s/HgXYAfadetc809PFTBCNhVnySxeyku8IYGN0xc0t/AvxDeRHE6WJMOprpj4
2PXs+ipEOkHas/7JhPLbrjWo/2dm8Chb0qA8eMw9zovLSoeae1nCCYInwOvFYzr8YXbG/MUcH18r
X4hiplUWgPyWSfhKHomrbMltq0fFQ5kTb+1UlAeSq4G5JuQViytMuBLZy/Xp7jAWz4ss+cREyb7g
hiqRonp96jxpqgJ4JZGpj07JSCUsj5+agPuNW9CSO7vCT6WtYdHn6PiyY887bBp/aYWVyorlkybU
28rT5h3ZgZJLsU36Hi9G43EP/Q/AEPtDB+nt3g4fFkFY7BCOVNveR+pb48SzwPYw+Z4IhGwS3Tu6
jjWa73RZhYVXX21tnrW2smC7u1ewfO1YtzszonlJ0kWdzVm+wePbcpcWu7ivtibEMZVlfNrw5dXe
/hBlG0RBMQgohF1QnheT9yoJZEIbZLtOgssxKBYdsGI21e+UUT829ObQN0qWOPgJ3JTuRwVDwhqb
sUluOv3kxQLHJNt3yB1x9HrEylbCI9mFZ2Pz+7P8SVKt/XXgrzbmr2dJg3xVrPTYTrD8SyDD4+mk
VB6rbkKGrDUnQR7jbrMe79vgqq9qc8QG/fsp/NRA/H0GNxVkbgha2hicwdUp6YT3jvHWGABPwyUX
/T1Dmp/gC3xTTNNQuO5vngmnUlVKgL/LVwq45FqyfTr6sDA5pKARaxTRmZ2LO8CA/EOVTCIHBafI
HAh87qaMOuWS2uXYUmwxj3+dq94pqmcsHo9s3PwJe3YO7aqbUr48gkKz3kwrJufu3Wbtp/OQZAo5
+kTcnMybZk05a5aMVX+xLaPik5osKD4S6oBnfWONcI1mhMMw5vn35/vjxf910NsAJf1YWpp4aJXN
g2ZPsQ7DuBcFKSo4fx4FjY09gmHNaIB0QsNG4afhLn8/AW24qptPHizUpIJVVMUg3eLf9aqoa+OS
Srt8Ky6vpL8ms84/kntKXPODwKzlvHoRR4zOSK9mAHRwvHxyNGyToRf00B1anIrMRAj5ygOtwtP5
OdnUf472bD1g4sJEQj6qQ/8FZRddRihMH2MH9J+G+86H8oU7/3sdBo3lACxJsoor+s3S1XSxgHd1
0W0a9xRJbkryZjI9TPWoDE/eM8fGnItx2+Qu3PjVrvx25Jv3pqw0DZsxc78ouvkZvrvh9k8nAaes
F/kll0axOSuOgUIE12uBd7DpQjXaAZHq9pNxdnrm3nWOHZC3s2yYO80ZiYknaSvM11DySuJC2cdO
3ayqdqsQsNo7l8npvaWXOBefu9xvjXENGZ9AmKmUTeLaN9RJ3LlnPIUJGT04qQSJcVK/VtmXQLZm
yoXJM7+PLdNw0meJdE2BvGjFV/dO8ZJvK0zDVpTlZ3qNZGTIA1Knu8LMOo2Negb29Wxd3Y7nWdqK
tVANvscZgUZ/ZP3NhD1egVC5Re0doeXS7+quAjX06h7f8u31XQv0p4tuq/EU+VH8is14kRP1UOzd
mjcsStWlwPlZwqyUpwnZH/Uy36O/2Ock0qdO3Y4LHKaPgdHmNnlVAlX2ntzvEURpeQRMmtXvEAoE
45HCqSU0RHhozAlhUuplZhIN1pOtBvycBTUuk5orP8J1zYuIxDsyqpRmqMFaRjjSGLdyTbEluDnK
nRX2W0wUdjS8pZYpqiK7K13jv1+bXF3NPr2Y8eZhSrwwrylEa3tzGG1WQeU+Mg6czI6rWe6u9z52
6aQpAlbc+VK+gNbv7+t/53BToZzMtlFaU0MUaLvMsftonvnRBxpxx7O9meZguHKYL5fvvy808veF
xlDMIRVekRhmqPqNO1eyS6ryvJfbOXbD691zuyxedA9j8209YwaLe4qufKE9VPkVpBAiExe5bz2L
QfKZRYXXhne39+/bHQMCg2GWZYmcmHVzI9LOUMtTq+H6eQr5NIsySHq4nT3m6FjMwyxvMNmY7vK3
3+/ED+DucFxTldljVO7EDRAmZsd9kl0E42vNV0eVPc3+TIch+pwXIQ9IHxcjYYvdsjOTbcdahCPP
1teTizc62SydwuLza6Sq3HkxfkDoOS/uhTpYuJjG7RIa90JxAiMVmVIEHTE2+XhPnPIxOCHEgcIG
p2jSjUWEeen4Ag23WcTk3Qphp06VdkK+DmZgGr5cfZgWY+kQVnMoVdku3AEnwxgqfG3RMKtWXBNL
sPrOl/W9UPr33G+KCOt00E5akmBZeAxAtYkerC8hddIeA9bOqeU7Zf4PYJmhigScEWgJZAbC+u+H
jLGjUMRl1g4I9inFE9dBtaFKfhGHwjWiuUkvbm3c2ax/+IQ0TWIyB4TNcEu82eP2+UGVMYXPJ7yt
yeFE9sG8ggBSMYNV/+9FNy8AkKCkDh5+onKzUglNe67Fs9ZuWgfmBAvFRnCo9yPgcvJ37jy9HwYC
HE2TOZTJyE4Sb25nacRJcW05msLgJTpMDS8YCa4W/f7lffUvN0vfP4e5KXaOmRa3VnEYjJywTiA8
NAZsy0MwG3MBEQLzd5CPioBBJLy0XSLul/ZDM3kY9dPfz+TLuu23Mxne579ai7gxLlmpnOot2BDF
1Ym6ZCx7BKu7f/IpHOuRAoUh9XAkd+4c+ceX6L9b/fVm/3XkWj7vhEtBkV+nj3FHWgs0L0Iserc5
+3963W0BADaiRG8O/kRyaeuf82lt3FlsNJUL/HYDTEUcqm2dkNqbRyGqu8tRuWjDoyAkx0EP9ta4
jPe85jkf116MLZp/XTFzDq65dx41/kO8xPPArRzyiybZG6FVbuXmdMIzREsHmuGNtLw+sZ9HhJMs
Og/3dd+KtlXExZEAzmwAot89zPyLofb9MthCCBTEH+yWDmGJln49FwybceYGlhADU7y6B9pCq5t1
1sW1RMHvCYvo3BPLaI6pgVWPmd+XjROL4FNyoMXPWhMKTHh3roDjQkuIhtOVH+jeyvP4AgqlIf7C
MKxzFfmthISmkgGejHaS3UAlMrwL6SEob2iOr71zTILDhaoLweflQexJzSVBswvqFC76SiCFuiav
qn9MKNv3hKvjGa8+lbLi8H9rVkSIBxKfPmjMaUGNV8VExJAMAPHzDCa3V72iHxGAmmJtW2XB1Xjc
H7Kx2WpOf3gtBCp+mHiDQ3/sJtlYAyno/UQl9gJrZ3Oi0UNIMmlmg2on35yOrpE9StWCBl7ErXyf
iL6KPe318VpHVbPzFd297HiKYOX0q85BoTUC5eoNDClS+1yPEvCoYhTjv8xEH/roYPHklJhT6eCB
Bhk01i7Mczrnr5FiSXB54+Rw5+jYD4e5XHkJHCGsICF2XOB/WwKEP22oPxcV7vSM65JILCMQyyzL
HAUqywVofQ/z4qIEyJEg3VRIxKwnCAW6/qmjW07nEuUm6i6guasVqsr2949XGUqS29dNJydZJDHZ
HNII/1029mJvnYUkUYnzxKpQdF7qGWCuO3/ZQAXlDxSM4FqIN17s2WTWOOHOI2PLW4J/jnn/fz+b
rxniL2ej3ZR09VUX6OxzddP47hjLG2fqS3a0OjiL6/tq1du+4r9Z4/nLxeXe/XkYWHvTdJLb/pRI
6tHGXzXhwaHsRPIdBKvVYRkZ3u5RjJAhT3pnEocLGyfCaAHgJC3lknXR86qF49DLrdPlp+BCCnuw
jv5DVUJ5YmaM0WQQv96pXCVpWItur5PtdgDElMHgbljL/loys7ovBbXO6y2A3Eyjnc0CuNgRPR3s
mKf6AWENRsJz5al/0p46H1e6Ccu6SxqHo9kP0HUnmdtD17yEyVbo7WR7fd6cXCkyNkrUOi8SaVWL
Y3h2S/vgro+Pu8LdN+5llARmVDHlBH4poWte/e0em0PgdYc/0D4bI1jkkKb0DZnIbMtjT4wG8gQY
uZc4hWvar9304HO30pEZliMZtDP2mAF7ZDVClsV1LDQGY7PO756gyQE1khLuQ0mEq3fnXflxh//7
Ht50yWddaivtwLYjWaNGccCW9l1UmQ/xERzNE9uHu1vMj7s9qIZMDLqoqeptfW+lhOGIygHE4pp5
tdF6JsWaykz1eB4IVK9nIusK4W13zad9r65IWWrP5qQgFDnbt44gI+CSPgT499l5mWX1TFfDCqm3
nB+4++SrFvnuTh30VVV9e9NUw6LyAuekS/z3TdPSy0U6xNVxC/yNB+nEGp+njKnPo92i86+z3Vx1
4mnqxgszIloMrm90DNU143BjlkSXh3IEQREyZhrqdwpe+TuujX3/X2d2s1+bcdngWQw6ZvnthzXO
MRd4JZlHMLACPL8SMrUpP5vOPTwbpjcQZtHwDDq531ecu/fnZv07xZVspVpab+XAXGabfNVcHPar
alksibVa5sHi+RHhdMUEzX+MbXHSI1xYXTfEqx/xN9kiiyUy8RxKdyrLr8b9lwd3uxSmh/1ZqQpO
jP15w8BVmR8eWAuiy/zgJaPMP4zyqeFT5/hvTKYAFy/jow8P5U0b9+EHTF4wlMmC4agbBD0foZO/
F5tstlvl7+hZgjRA2baC3jqzB7Zn5wGnEWBiuS2MVtxL3JLiAutT8osoC4I7fccPCPw/D1+77Vhr
/aorMR8v0a1HSsOjRorLySP1r7t613R76eclANNrI4Vsg3ee+Y+rL86iChN2yyIm7+abSATey0zR
Ng8n1724+5n4+fLS5w4crUM03zmbzo7UaLFgPkl3wkDv7HYQa+x09jozXtcnRyGaFTPfO9+qPFz0
t0f+13nd9CxdIVL5DTxDCqmq97Q9/nWnadvPKY+C0nrrrRBiKYV1insp3oHWRbET4D6lIzb5PCoY
0qrulXw/9f+z1uIaLTEt4baBaP97xzI1letaUy4Taj78y/anhaoOdFFRco85k7mn5h7z8QcuIYg5
Rs8WVs8yPLqbDzMpTimJT4fj9hycMURZdG8iQzsfGv82DY9b7f33l+KnJsbUBpN3aBn882Y3Mdru
esqs43EL5/9NjnbL+8Cucu8YNyue1Ryh0XW4/g7fmGBvSKtyrMdT1ET5Cj+GLuprR9xSFIwhyiD3
cqBR4ECA6V10kPAsHsQi7zCcHVLOwMPF1e+34AdXYm4599uyvpJVbiGIritNZRfL4ibfcaSnRLdf
XqRNzejgpYymb7VjrxAp/HmEf32ljLDzszN5Pss2ZSECOGed+Evr/R26VX/n/fvy9r/9Miw6O0OS
ZfJWb1HOuOoKs2/0fjPW1p1PVB05Z2dElXntE1hNWJpfRuan4jeN94JzA7hf5byUZig7CX9dFnwj
442fBwGkGd+e7FZWTm1UT+BjV5Pdq/BCskbrPu5eGfQ+k/17Ogbejt4FbZdX1aH0ebRH2QwexGyd
eiFVPhEOJQKd6xBf/QlpfwyHCiLLyf/9kfxYcfx94TcAjdQpqX7aWQgvw7Fhn1mXXyICNTyNPxaP
h8ibhevlkutFsfD7oWFm/7AcWaIuMkOzINjegkNyfN5bbdGLmzFBlCIk2ypCck0bfYpgjyLmFafW
H7Jbrx5umecR7LoHeJdwkUh/6EKkJTbspY78KIz5qHKiKNdR36CccXMHu5BrOs6D1D+Zyw5y0zx1
B/cb20qhNVrQd+zdOiUzK4IfE+sLeBkoa2yakkPhmFw/mgDXIBjcpr09NfbJ9Dv85ywyASBeYIhx
dvXFqfQaFCVHB68vwVHO5HVHkmFD7Mih50en2LEIW3LjaC+EfTOTdv6R2ZJA7DVMVnSozrVxP8RL
yE9WaehIZPvISkZW/CcoWSxH8HD6bnIZ99n0ooT83KvwLjNDfmY0Tw2uR3o6zi5+4ayiUxHC+5GK
kUIjJ6z0S4j/ya4nloFB/XgF4/8SCjPT3UR6MpKOUUZyoP5MQ9+VHkNLPBpTJ0Em4+zcD2LJNxsG
K04TuyZbfPwc7W1ivyKSBz4Kh/jwxDajhKZxOFVhllAxYCjkxYtSIirRXu3tyCq9DXfzWtBIPXZV
gIVMF7K1xK4uhB/8v5JXFbCoARdWhNIwwQNT4QdGm+g0/Pya3xOnMwmuBBrWIS94Z6K8utTOPqGx
55qlR3zhN2QaJR6OPYhy1jxTDE2cc+F01CxSiKMDkjJv8HY8gQWihnC7R96DD60eXhjM9T+iWODE
LYanH0LJz2F0VEyYVDuRUoTVtHA2MYAN/o2mdzw48WWK5bzDi4SGAOir9LkAqEAQt0b8QPJwOYyd
y371AULXQFADToYwf0YYy5ZeODkqH59ySnwb7hFnWwXFFvMaN/FgvfES0uKjmvK+XtXi4GbumftQ
qLa/2Vwed24EeLoG5zC0gLvXc0M28SLa+BduE8/QRO/zdYB8Otx87o0Me/aAflDyoaRFmwvRCZzk
uE3HoM0tQ7PWkXHQoZOCsdZOdqmjHnyxchfWdGJiMYKe0DUbT9tuGWlDvVNZh7GZ4U0bftlPgTsy
GCPkVbqSjj/FJLYlz0CaDsmPHKKDFRWbBEJ8+164BaqoV8/bR0ylR2Qq2Gk6fT1HVzwfhmMQlL7o
P5InLsWp38WJ8RASDj0MkIVo5zlbM7ZpYwAxXqXEd67usxHsZsLyeeQJB3eUOLP6Yjuv2zWrZ7p0
FO+Uh/woyQbcSPzXY+KjSVN4l842eIcZKuX4lcjA6Lpe5+u1Hs68Z3ONBbT7/LpeF+aAs+AScnA/
5d6VB7qc3QVb06+pZffIWHwZM8iMW0jiiG3RzHK1QeecnwNSDMZ80bb26H+UXuCZ9uWVav5kz4g5
nykO5KW9yxBRhY9F/vWeQYW0RmfSBJfOIQ+E4k99K51Py9XImnPaxt4ti/XeXcvj4wihA06ArEq0
yDb2i46BaYst6DaKZX6ERtrA3k98BLCH2FV4O9uBn2fQNzrNBy1OFkBNMhhc2uwqWEG8tbXDLqMV
/n59/ZLEfQoRtedxC08EI7EtsWHXgA0o3LthIYz5nwKIVyuJeMCDB1O1lHwiJcRHdFAES8Ue+5W2
aPn9ADk8PXU1JlWichVErXEI8pHoI9NJJC9tXLPfKuLn9eTk4pYMevk0hlXeTc72GaX9ac4ss+EH
QXl2ieXLq2CYLB4M/ras3y5QZ5H3Yw/t1G8om7KAO6albmszC80czuLdiPga8G61k/knKBygApkZ
LWEG70TZM+dxZFSxvUug3zmMS4/f+sklZQFpislwFtjzp0hu++OEY4M0Prf2ellLTrgOsy3Ww6vE
5S5cgEiGu4ysr0Xvuj5xUgkEOlS7duLzBHlyn6BwZ30kE6SXbpb4J7zDB+kuofSMf7H1aR6mhT4S
JU80iJJw9mgl0gD3DAwABrFeVXqnFkEic6jLEJbezZs/EBj54CS7KMnCirLd1mAiXTyq6ZrUbTUP
s3Z0znP34YrLSCMEB+XlirQJoJSIQmjIINRjJZ9U2ijTJ3EBRXWNwBd/k1wNDpJHgpRwpyf6ie0A
G0XXZULtRUX6atj+QqQk1arTlAxBZrgM3T3kaYyh1psFqbXprPUbT3HCGDn94vcqQx06h78rO90C
mNBlwG5UPJJxqyroM+uSFl1KuDswRKc/WvEe8b0VkA403Tdq2BKSakrkkAwe9Rqo9L5vfKl4qZVl
DdG337duU56DgxB0CoZnGthBdoG+Krr1HjCcrb4andkjzM7TSD5JGcirBJqW2Cxnkx3SlZKHT06S
l/XVvDliXCCpzbwDmzVq4h7O5Wdt3itnv836bi96qLz+utnaqS97KdG1WYNDuoqFNum6DQsatWg8
K1kKmq1yJIowu1NHDw3kvzeb5sY0VSppC2rOVwPw13ENte2F7tAUUIC2XTmixDhJU1G+gynftjk6
LcRfR7mFnKxETE5x3xYTieWvGSXdlJKKCKj6FPz+8ijfZj66xaBHIohMlDSmpl+D8b8uqN0LTXqR
mPLJgfi5H2eUHTli9evsGLV5IKyv8tLofREhsTWMEsgVzjOYk7vM0YMrXgDXR7h+0ZVihlf75BKG
PDEgHwUK/z7BWRnqDRGjnbSwhHliuqYUCPgSra7TI8GcNgR1TXJMRtBnHw/hvQ/9GMe9x1qliPrz
gX/Y45mVgqU4dtpk1JWBCE18MCv8KnAbAqQF5hoBg5fjuqAKEFbnFi8s9yQFffZojYbBj3tIXPgq
MquYRb1K+bhi3Xeb+tFkc0NH3yYUwAP3E26OaaPpdDOUIJnsEDN/xTKEzTT1mE0+tkdnoWE8hY3O
WNtNsnSVhHP/zSjDgnL9Aym5aXoXylqxnJgHT8k3ZgvnZkQF1zs+YQgjhkTQ6RvJMyNMK9UZP2qf
REc1QAe0m8PrwY4PUn5hT6BVk/GLDUFty4t80nsxI3/NZuJyfG3w7+oCdJojCWLIcxJ9nN7AHlFX
WwvY482HREqqd34zoupdVcHYrmMsNUqnXuDVgXXHDhrQtJGZAI067i4KnEsbZVmAkZCABGFx5GQS
p0391KBm8viuUsTpj/VjG5oKqHX/ebK9q+JipcslPx5w9GXxtknLZZ4QMmY/ZdGp8y7TRA8qv5yh
IVM8kwmPs8y2WuNmaEke4bgbHGep4VCwOhEhbMP/Ldg3L6HxrkXGOcIs4GSzQzIvG3bngtL7iCQM
6vohRPBqwomnaXywIpj3SDKwwEEeMaskG1M6nuZ0vW0pjRbm+Z0S4xgkZ0oUpfHTvXNFRjs5kPvk
ptO1UbCMuYUe9HglI92zvOubOUNYvxbHzdb6MGHyw64ndODqyj4/8oQI5+gq+A08rSGRh8vcBLJ3
qC5aB968EVGBYEAhYNHiHJk3Lqyw/hx3ychc6fWdBenbtjN8wCQLwcRVEe8oxg3sgl9HJlXVId4g
Zp2vdGeFfYtHtUbh5ZbuPULKN8qQDsEC+MowTVhDLBfDbvTXeqEbR1E3L323OWKH1eKmEEw7/zAz
fCQsuem+HLwL+o4pSwDtbebvwmcMEyRnNJPdyxK7nN/XL/mH9Qt6KuuXanHxg0rq3/ORhVpRrE7p
Nids9Ji1dmMo6fLeqZaKADjECkQk3+GAVz+2Z8egujr4riwhJPqZ7pCtvC4jVOcSX4tXNT4/RMxc
lsH5dXvZuRfcDGv/KLsJHc04Jx/POc5h8NEEpZ3vb3x6n6vXoIGYdcZov1Sj8hAaFpMgdZ5kTr6o
IpBZk5ZNden5SjWyDMYUnRN0j7NGjUxGTAR6TzAPPlfRtQk61ddFv07Hp3BRjos/V8URMM/RJ9bO
RxhpzzqnwAKR5hbv7IP9hsTl2GH3yZLhfOTEGXjwtgoAZ3+PwPu5Hy8ub/HCwFeM4bQWTHb+MCwB
k64CzJ1LTyk8CUeXJVTRoIRZSjR3JIz6EfNcjMOx3gkZna+nymL0ZMIij8dMadLRExZDzvhEC+AS
lZy+7GXndJgVsd++bZ/EDoANq4aH41bUp3yUGChRm4/TrUbz7Vbz0xb/ntLp5fET3kmsPULjztJg
udVBywsnO4yrtwEIcvO3dHvMPKQICGoeZ7mNBYWaUNur8fhppM4wbtE9fcr0OB8XPOzCpfHJbe9p
JEyUwjeET3hS8hjdWa6Gp6NDwNWIxcaIDm/WYrd8fTq/0e0d5iZJonewUCRz3woF3ksFKHQYTw6U
in/fy8uubsSkE4im8LNJGiWVk8zKiTE/RvWnGgw2eronwqTQg1NU+lLYhSkDiTrIMWg5z06R+olp
CrZof3REZbJ38CS0UFVAHgK2VoEZnCZXL8OshTS6QOTvuZf6ZtSExhe0VQJukX/YEWrNrw2vCfXJ
JYSJ6pVfv+5W1tZ4SaKrX0SkW/tCQGatNM081P/e0dOwdEyecQJhESW5+vGABqQNES0Hex/h99oc
t+vMO/i4V4VCZEVnBEh12D3r3u+f9927eIPnn6qirNKd2G1g4gKmIuYzxrzBcUIbZce+fnZY6IlQ
U/hvnjWR3q3J72fwvd6TwbMxqBDJe5RIsP33MZYFSkOTCnGmlUuGWns2HGEh3DvK95dFHpgqCFQU
cuIQF/x7FE0/600J32EW91MjedEIuNzRFlnAPNWd0lIZXrx/K9h/j3WzgMv/w9l57TaObev6iQgw
h1sxU6KSLacbwna7KAaJFKOkpz8fvS92lcooYR80Vi+4HUhNTo45wh/2fXE6GX23M2ZGIIEwvc4P
u+HDdLKd6nwBXLbF1y8NZ8B3FckVc7mPBa9gaCAy8gIFFOBCP2vRihH/r+g2UnoWAcC7DM1hgtT9
uQjNSewPxlUtl1LqCpi8UNG2x2hofEmM+3wLVT5dKsMbB21h3mkS//CUyehhQGvTvxmJ/3npQs/S
4Xw293jdPJVGnI2MwzfH6v3fe0maBi43Sz9VhtA46AZjLnyzm6VLnV7EWicf4gU+LasrQGPYxV7r
HJ+s+LTIg19o2wjr3LfujIpv53Xf5RIDbA2RDaBdxs28riklqzDUVl9ec6rhX9fzttRAL80tbVkV
d3B0P18LmhVvDUSJWzyMcC1Ntb/k+hJ3JMRnTppGi3d7uS4NbEg09U75+xf85jv/MSZAJBmArtx+
tEveW1Wuk/+Ah3ySkCBDonr2Ej+C4ZYAVDzOZugP2Yy+nXfZa2ZRMQNREd1ZX0mcVvDPZ0sa9ttt
3MR7IW/2UpvB1L7KTiu/dk696Lgj/DIgAvRTEqLbb+bogCizXhL41UrE1CVfn8MXEvydpoX46pQJ
gl3XqU06CA59baV0E9lGfwrBXruZQ/YAhbkmH8UU2PLzAK296PB4+pwMH1b4yTybqps+8n2bgfWh
tEnBITpQlARULL4FHoEboEcYZcPsHeYip6Gw2JjeQLCZ/DBxBIGorMxO8+Q9eqGTpmLHTQXqEPwr
+7+hmBtk445Qz/qPmuT53rDmL0TK9DBVQBaWIamgqb7foN+ySzFR9KythnLVFW+4DmpVYAzt7CJ6
iep2l/jSPuTZ05238qcn99s1v1EWv12zmNJctRry1eUaXIlsZ1sSl/mFeVzxqGr2oNUz7eh2SOoi
Wa4OdofXx51bmGLu7ebheNEU2kaTftNN/DdS9ZJApstXx+vaQnMYbPYIvP743kivWZrQj36ko4sq
zKDfOd/+Dkl8vN+ufHManE5neWjl6cp1PJwexSv5xTyztmdYGyOrXd2JtD/k639e8CZfT5EZ0dP+
Wq6KUg1ShbWU2mN4PpeukX7Uo+Jk+jEgTHtHc7ffO5fIuOZxO1a+kh1jVFbkWS0LWwWzw7N8DbWU
St7qXDpOsFCOcQpBvgb1nSOLlDVmkKEklabn5wIn7Yp5x7EwgtI8h0jGyZo7GK0t19pSVthjXeaP
Vdw2pXfij/dXHJ7p0srNKayqx/xA0XzqXjMZIFZ7qJlNYUJ4TlbSyNxTb+5siL/PI04HLKbRRBF1
4y/S3/E0Kl1vlPlKO4VsBCZkks5c44497F8YOt429CVMY/KmBS37jab4befXSTmKCIedFy2C3SO5
NRLSe0AkuIMzL2v9KzZu+UJXFtPmaz5PSdBaM6XfHo9PzXiHcmj9sBP/uJmbnXiWSy29XNRqoe9q
QMejPXg9MJr+6eKKLl7LEKIGoDXKTJkhpozSG6pRs5b/WbNJdhIkLnpFqn3lBDjZdC48JZgASIJr
Orpj2Oaj4E5jXwuxtkmuDUVFgN2D3ToXb3BHzmCEAwes4mfp4wWqL1Y7InRoX/UkehfqIncbH9gm
JQiSLBDpSj/1ELlzDWjPetzboq/x3fRhmgnwwtr/jhDfaJ6bCPHH6ty8NtU+q07XoSQr2W9Nzduj
gZktcmnXCh4eWfmjQCGJ8qISELG68b86ccZkWzNoMBZ6TQG5O84v1aJT34o0MPtXLF7SF12PG9Ra
4FelUQ6yWQxlWtUUYThsMB7QN9bxXZXs6+Ca8A2Pr6kUjb13Pu4uxuOhfLn2tJv9s3wnDzR+2ggG
1s5wKQwE7b4P/N925ak4nLJGpMWqWYzryxCQghxpn83igP+qGsn8Uy/qRbNgAIeu+mGZzkdMAZlP
xsXmuMqiIWiChgraOExCEak66+YAj9NYfaR8D1RnSm4H9+yqlD2clbp38Gq/9i+ktp2teleXzhOC
UwszuIT7ebPkyzndtuh/Hjgyv7D7KXcSN0cozfn3g/4rRyQxtGTavzpLgOKLepMjtmddLi5D0++c
gvQQeYh5u7kGxlaJNR9MNzK3LvPmxbyO0NN/+PfFUXm9OYhur36TgxfXoc+7QWt20st+rQWqC+94
YbwkUbudilfjRVhdkLPfrw9R/VBsCKYPSaCvQAkEpl9PPzs/PgwrDYix8XFcnXb0KaTnw6ZeFW+0
OhUEVIsYCL62KUDSXZz3yQT9C/l4J18rHtIiPM5DNL25h3jCJMy7+X6VACUDbBtcvBws5cmpFhOP
FIXV2bDcB1Z0jqEfz/XtYYFC1u6Ck9zwVPJfcY7giiD9Zvl8DOV5tjrNM08KGZMs2uDq1ssivDiw
PBHUKV1MAF3Qe7zW5qwOaD3r62GuLE2yR9D1bg77o3Jqv/O0kLYCAG7afaifSaEUkiiFFnoa+eK6
2vv8YbRHYXq65PXLBLD3yRvnZ2r1lAWlm2pzuVjfXjbHhR63du+3S9UXAibUPrICvsScWJ2LDkU3
onOJp7ln+/o0Mrq88hflkFYSA1FzRot3LjtWaLrf5ViQrvStsu7n+pJZXSxvDyxJoDlK2N4J1X9B
D293yVQB/PaG6n2hdkIhFGur2Mlj4shZJAmOwLgpc3MxPJ7sqyrbfJEC4z8dmntdgb+Ar7c3MIWQ
325A7aRKqdVjDwyMUyHcv1RvtYUnVPeBfeVb+3YNRdrITCGQaYvF53yHTow7+nxrI2F9a4DgHXe5
h6zRxvDAgbMt5Uhxjqsej6P1wd4y/3pEpMJW906acCJIvgoVycd5bL7vZki+aEsizHNmmwy1mTa5
O4t0uPYPjquuM34YYYk4fUASKBYwmoH/Zhuv9Ka0cUYXZcZMzWGIzVHyVO6Y5iPJgvbiYSVPDn9o
t87K2RLF+KANQIOvDk+9nXro0eZv95hHt7GWRi6QRAiGiqFPzdObY+XYSk2aKVq9vlabq5rMTkPq
HU8R0rXWAfMEBv2AJP8dZG5zm9tL3pSiQnsyrVN1rddNtynyZZmRc/m96v/7Kn8NCL8vI4E0p5zX
GcreRLLhUB8HprXV2ki3Vf3fEfMyud1BmTmWkcJwB4CodMZg8O3OdW+ridvr3rwbVXYahSs0xHUj
Ma03Z4owOTVEV4W+ifmkyb3bKLvLKd6fYxGfUp1W8kU5/B/zx++boHElTioCiiLe9DPqNDmNdZ2W
a8vEABGd9+Ty1ewvFFL3Whq3xT5XIklFOM7QZP1vva22PitKk5ocGCvBQ6aAvIzMjQzMdCr/4Nf0
HY14pHmY33nA5AN/nVUckRMGWmUAruq3rbnxJAxsXb3ZQU3LYcNXX72vOHiJx6c43VRfbdyTEGSb
BgqvNq8faq8IiLSR6KZzwzO8fA34Oxr9o0crhN+U5poHkX9hedqEi4qn/4LutYtsAELZdGYRz662
g9c514XhHR3Esjm3SkeiiwNejxdbnP2qZnELR6CihSp7QGF4x/kTcbY9hkciz9ThPTLkBDSJouXo
Jn4eJi6YkqgNSn7iGKp0dqf7SBgacr98L1kORKprMB3HRXSeZ/xWvcj9SSFUjzFVsGsGPXkIgtml
7QCOM/H1KA04baIG4YhmodoH1/SPCzWeEqcTGbUUTC1loFl25gLbIsva2+eA6YGj/5qEu5HGsZOw
mQtLDFLIpZs5IJB4JDfa+xrt3sEe189IELhnEIjmOgmNJf1jkqfUPoSduycJv3p4vINOLHzyRxCL
8Pk9YdlNUXOnh4WtLI9zSCYQKkXn4B2cku7iGBVoCE1K1KdAQIkR1HhkzoSwdxB02104dDMHpSq0
yQsUnkHpcEhbHLRKJHqSLc45hl+FsAWY04Lap9MCyByUL3kAU20bgYQ5kRitR4EFADwXKEi+oi9f
+6+CmzghY2GGP1HukUNy7Nd+tirdzCuciqEHav8XJ3sToPWQMARicHEOJJ0kNH5hkxa75qpxmV3b
YlA4jZ+4B04ETEh8ZMB5MpbP4HbmA9BnJg2XQGE6elihu4vC90wFNJg4Z3B6gmtwgSv3yq/DnBIe
2+Ad2TPkh+qpkkFcTwVmyAKQg1zsiiNJZ+zb2aOTLAr/HCQOVQ4oSLQTpkV3j6jH13Nm97axtVxI
MiwqS8pwxSBvwU9x9noIWwczBcRANHtPHpTYDdfXyYsK6L6wCjxrIXh8zWbtvAl+ZQX7xQl1SsFB
68/DBtZhlhUmi8RTlsljPZdDLW69LkgQjjXcc5T5rXdauKNz9nVSLRJv5kuX+cFBb9oMGl+do7IS
Vj7ogwg4z6xxixDrr4URGRFWmUDhsE/2+BnusfJIlOzcJwFiGsus0aumO3MTOnzTXIl8Lqp9SJQU
i29vpt34yCBBHdb9xD97xkx9m1KBQ2CgSq85bKPa38+Z2Dv6vHJ0Wmr4WbEZJjpH43bkXtK0BVab
MoZhxl5C48s9U2p2Icyv+WF1WI3zwgOs1YFYZe9l3sjjV8jTVWYpFbRl+D8kd1Y4ybKLnmFf3Q5Z
9mQJmmlpLvuAHAEddpLJ7T0hlG/0xu9l4xSeUWCZ1GQo7xER+DNRao5ZmZVF3u+UGdpIjrys2Rar
00R+qeykcxQgqItPHfDw9FJ1Lp5pxdr8nDhsFUhp1d4jdyg9GI9Mecgk92AOmJQiApHeqXt+jOYT
l0kUFYOy5xY5n0tDlWrpsVyfrm95/l6YyN8ZMBGHJ4+Ba8ZWnTy66ijRn6ret5qvRmj9rnfkoFPm
3fiBNB3tm6z1pVS+c290Q344agxtUt+C8IIe0k1/LjHGXq0Ok+C7WzpDGJPIzfIQzZbXvZ1EBPF1
/QgFwT0T4uFixWCU5wqBYQiqWLStcB+fXJ1wD60v2HvWbNp5BXEO3KW7J+SDuQaWl8THkM6TPYQr
ehlrXkO/dHUX3EzQ+1lcu+rsA0iuP0Xb5DGNU0xFAdA5BtbdaBgGuXNh0n7mmoIrejWa/gmlbwJf
EUCkf3aPQEhxp4izjRQI28y/8udPXjIvo3JT77JVuuooPo7YFJywKeg59Gh2Tu9PXDyIweS3OO3n
1Gl5D4GSEbFA+tJS4ZQjYqCzz97v/Dw2iNOQFdWl4Hyi4s5MMff7OyzvaePebmxT0iG1QKcx0Cz9
c2OrvaoKp74s12cJ9HDtS0e8uBC+05HJEH79O6f7C/MwvUXwFeE50Y9DjPWmJu/3enXuxKrfaTho
9Nsq6rf6u0hfYZJit6aBe2E/t6EqzzqduI2OLWqMWJv4gG7KOI8af/P/c0cMWAyN0bKCX8ufH1+8
akUzmmqzox/idwtp0YOyFtwiAK4E6pJHQiiN20UZnOMurm2GuDM43kHhMdK7k9AzBf3pYfx2NzdV
xP6YGAerS9td9tQsUNZ7vVh2L7qqW3tmRMHlrLRFijnOy2GJUYp7fMhXejilQGN0JkuoNt3Dl+4U
NtkN5OP6o/Dbt3GXRgeOy9HZB2f7gDX8EJHDd+5xqX7CWliW7uC+T8VUFY6fnTsyPRvR7BMDFIXQ
v3qHguILa3OZoI8vPJBZwCZfpVCFLQf6mcvRESHaaGNZjr9RH/xH82cD5PsS1PZr4r1zpmKPxpPV
fCO8p+v7Q58FzWVYOGhew6BTv+X+fytgi3Kvjdqp6tYG+psjln8H2Zw5R+XJuOCH0UhuUxvz8iBG
WXaZnY7SvKujvQHjtds1DUQ6RCXFMD0wWpKRZK+snSUnHjMoHG6P6A2c7LEsnfrMBOlIKno6onQg
eqOZh0YnBv/ei/rfeTiC1rSPJWWan/4luzJoo2WWJoDLk1sgmFuDubFPvzLBPZk2wwx875TUTy5u
XwTIUoLW2Nfoe6hQI16SpwH8G88ZmY+FxV2T3elO+pXuDPdqwyQS4g5r74cD7tjJar/NEgTN6l/G
RvQO62us9M5Ar9IDxacjeBmq/BhQGjwo95zjw5fg3NPnl/8umHESkHTUzBhPoUp/EwpO8r46dBWh
wISw4V7xWBYRTSXZBHHhQ/m13xlZ73Tajo6jLebkWTBLVftloNRDvGF+vDNs/e7R/xkIEXACLGqY
YDs1xbxphQziRZD2idWu9zWop7NKN0jaGG3uThplpawFjYJAX5I7BePmWq4fzWoMTXZBLb0rGNgk
JVXQ0Hz02ILzDAcUJSvp/d9b5BsUdnOTsoS2lqX+T7/hJkB0ZW9JA/vncS6iDm5t5bCZrF0gAJzu
nQu38IZJKZvdqKJdiBoDqc+fkVEeDVU7XU/djuYvpU5nzYzVJO19ioePandcgRSl5FtrEzy1AO4K
M8jUQLbD1gZOOMcq5S1xjnNpM9KGab46O13Ln+VTGkrbC7N5kQ5y65F2OJIrRTp9pcI72NeNvqIT
ZGeTL5eFEPp2krnFbe/VxGSD5ubXGUGVDqvLyj38QqEX56GLc0UBr7tT+UvT57td6t8//81+2OvZ
pUn1ttt13hlQEOKmD8Oc/Pt1INQVmPdQXT1Ld4bwfxHdvledhjXBDAqoejuE77v0rBlXrjr0M2HC
LNsa/kKr0zuv+5v8JD32b8dV+qa/agz30knX9wJ58LX9nIStCGXTFIYMHMBJsoVqUPuyc/01LvBR
88Xno27TJXPULej5f29Meus/LBfNIUSV2DEyUezP7VIe1L477ffJI4RSW3pAPQILqzOV1R5P1pXx
8PKxPQZsjOVkZS7YmHB9hqTLz3TGZoW/fp4UijQIbeHKe1mFsy//83ONhIblbrGEgbDnc0DVs/fl
62wLDStoZ+GnH36EX0ecDnwXyC41D6DVmf+5d9bP/tdjNvN993UN5Cv0e6ecQX26uOHzunRmSx88
w4eAL9l6vTh5YBoWX+HjW+K/rR4t+3MhUp6juzdbp7PV6MrRGzwswMBUkwy1GJV9TVgTcIf289HZ
Gu6bNuOWLbekjYmmJbW2XYSYwYQYKcFiL+NkOVUtgUCZg9gtAlMkNnMYThNTZLKC4ve5guf19lPu
V3BsOne2nHY3GW9v68vNSxzm3tuLEm720S9810Yb6Q3d1ULBE/FXQO/C5cv0lzKbm9NAb1MF04/U
zsaeZQtkl+AM2ovFw78fOpq/dx76TY+uPaspzOjEekScmn9e3t6y2dsTZfsGzgL/oOHyIbon/j+m
9TP7AEoS+q+TE50+WzCvGGbex+RGMv00T+RMJoOTw9Ri8HFRymfL5zWsvNnqjCWeakPUe3shH+aF
YFZ5Jv2nswQ1L6cPlKwzF4WY7XM9/eGFCwF4Wv3LLFp8Tun19DcN92tPb8D/XLzvQVzu+W4KbWbz
K7L9L84c/xGYrbP1X58nHxTIV5MZVoQs5PPXF7+2AJuNhEkU+SEYRO6S661fI36onJy0Snvza4f4
Ik2NI+i+mg7AwaOy5Ru4j3GdJ57Zf6lzJ07/BUObIgZEfZkEiO6hKt7gZaQqGYtc79pd8oapoX52
hXkthCJJaoSHnFdscKr7kF3iLcxB8z8E2eFayKs0rEWfAdJVm5kEX6+zUZRam1vjtQebVt3JbbS/
y4zpLk0JHVxJNSmg/wwPeSvV1r6qiWuebGN6B5rg7Rw0zyrSiNBGp3YeqqYg1vB40x/7Dh6X06Yw
nTwVO8315RPpOftR8iSKqS4Q/zNZ6Gl5tTD1UgA2tGQXtLzW2mtVRUYfm0VsujqvbQ2/cNZiZ0OB
Dn3szur/eEoYFDTilH/SH7/5XLqUHNKu1i0kb3QfLSvFGVs2pGDLySyibam/mN6vpzvv3U+LCVry
2wWKzPe2GdFyeAyZhbpUdV0p+vvx+tQ0aMjPS/G9HaNG9Asq6mF5PG/kdi6bGzSv+yrs8jsf/qeU
STYmrUcGrZYkyjfFU36SDg1gMlImsgNU33D7U7TZpc3ckxQn9SKTU7bYk3RsHKPFejQrHkiWDLF1
dWuHrJefHgWnHI+zfYVCUNFvzuW9dshPBcKEsQfPL0/SDbfwYYS79OP5RMZEZ7e35ehF8/otPdoZ
FcsT7wtuHCewD9pniguSEjd0AZlSIRgWp/RGHwID457tXXjWT4ETSB89ECQpLfW27AQMs+9TQcKP
my7II1D/+Rp9UIYc1P854oB39+m0D2+zGZr8KLOaEJRk4yZxbI9J20gHzeJ4nvyBJgbw8zMaaRRx
/96cyg9VjAH6FEVzJDN4MW7i0dheu/4iqqe10EYmZrzXub6PzPr9UOPXZLwpgNOb/cnpj7tTtQWg
3+nR5ehVe7cytrr4oO0j0dwY9btmrAXoUaNb7L06n4vjuhGhn7tj+0s+PbRsbP3x37f+wzQUzdLf
bv0m5RXKvG2KAyWA1APLxbATB/W6IudDpWiQB7eDJNSml3lfeYcRtP95wVrbQ0cZXO03Zs+N9m8K
Jff5aZ/fQXN8oz1vniATGiBGBvcIR+UmH8UlTz4patOsTSnqT+JDrYHQFPCAaIuZnh29TqZyqrVF
Jl68flBcKOSN1LtybjrSdUSRRcI8Y2Hm40LNIY8WF5oZe3CKzM7oBg7X63IsxadewxQC+3CGbQfj
TTiIjlUAEO+qSC1xc8uacjaAcKoIrf2juFfW1V4IeiEuYDXUZWbnwvk/pY+1EttQlZKg198ynYhv
9tt/P6yfThRc/KZm0vRWi9840t8qf/XUFe0xI/hkg2wnZQQrM+wla1PVhp20wNwtnXmDDvNqex2l
uKZ6S011VqbLqR1wVq9uc34SWYVGPWyvWswAdy5rKL9ujPPZkUTaBXz6+lBzAtFeHKnqaCe0mMPs
naOluKcMCL9Bm+/csSuKdjMBLA9pGTEiPPSlwtieSbrSLuq9Qbtd6Bk6gJ85vwrGur1SzHew3UZ2
VZl1/t6i48ALoF6z7WjIqD3cmxb/cGagx0vA4d/TMFP98wAeTSNRTtemg/r4Melp8/mU/h2F1d7c
/PvJ/IWGIyOhnQboFEMsi0PxZqeqZq3rSH2d1md1qyBCmr9j4iYwtD8k2wbz5w4pcY5KCadoQIBI
XREEzlE3zKE295d7++SHwoTZpokWMWrIyN/dHFL1Qa+7fkza9UG+eKZJEWLqcG6Zk9FJ01S8s9kw
4zH7TzomD7pY/preiMQw573OCWDu50WGAQk4Nx0LUv1Mm0Wkh64X22Nz2lmHymlx7TMFty3OD1Ke
z3F/wuYW95gyeZGzE4y7ETDc/pdRD46U721hvzk1scnmLPEIuVoCVjFxd/6W7SZ8jArzdFd/SXLE
S5ADMZM1D0kbBh8pR8c6XQKNii9Bv+R88TsVRvuY3WuF/BTCf1+ym8Mia9smVbuuXdf0ZPdygxZA
pcwTbrdRG1tSe/soG7OuoAA9U93kdPiaWX/Gb/Rdoa3WPULj685Q9wdo+enjXsuflVbaDer5Tlr5
Uz8EurYF6hgtKDCYN/P58dKa1UEw2nVjvXdHbVeU48shucRaXXo9gpsHSX9QrvhOnp6uB/Phcjz9
nwnU7HZcRZidA44AYXqb2V6yYzYCqq/WRfJQ733p6qE8o10+QRYqCmhxZc6RXnv/fseMadfenAYQ
EGQyr8nXQJduTtlBTU9dm19O60x7GdT/LGaYIFvUeYo34pchUCRhZ0q5jSq9MuvrWWk9j8paH315
eEQOpr9szFcx1F9g/Rh+l4fWpPYQWMwlSyetvIROTjHv8EIhDP6XQw4PkzaoOS5+5R/aBkqittu/
XSgfhKDIH1FT2AhMUFD7QGpXoCXm6buDEqRMayRbZ3KXO70a7g2MYgLx7XIM5EMg4fsmIE4wO2iz
f6+O+kN6NbUVJQ5LhJrIsf4MdtX5WhVl0p7W1x7P54VGQZ862jjfg105BsdPtZkhctWJyF58S8DI
tm440mNJCg0Zeb8GMWgwkq2842WBaZaRSbNDvSuZUVEkDbjLu7qGnoeN3n+dLMtqftjTWEbPFuOC
YDxv5R5DJRKdRABq9O/P9t0Bun3y//vZUEv987OZUDT3aZuf1rop2m0WpZAGUwMsRnlyewOqj3p8
mIY4cra5GuYWUhymuqIuuFe0QKYMJrmeu5lYDFHC8S91un0qniTjNYU5YQ6irWTWrLyqYZpmQVZW
rtroQS/Vb8Oo+9Ih0jPcM7JdRWsahDMhcjr1y+LrYl5m11F21EsDiBxtGAs/mebi7IUC4qAVVPLV
LQ26E6oB5vswE7mw3LQQnRNaLXhZt5CYE/tyRmZ8hGtntCtAsRUrL9DbM7gxoQHug4sq0aTLon2a
OIMFLGOkxkClo8eUytKGO/24qYFxs9hk53DJ0IWgxLsVcm67k6WXxalaXwGPtpzR0PbT4qMZzjZw
PbG7hP9+un95KBBNLHXK0pGONsGr37zXpcyMQlLTkRlA9pQ9nT8TjGTBAzwqQBKugfqfGEr+ZdGg
NdbZVhSldObRRsZNHDWSO6n8D/DEP2/mJh/WcjU9S1U1fXpXPuB/gU/PrCgwCfNUuhpAPIBEXGcn
PdYb+98LoU/5yF8r/9tC3PQTzbHVizorR0ZhyufFzYIBPFGyUehp4BelIJUwLCZY+wFn7m6OZ/3a
mlo89oAipb7AHWVBOkwPB+alLfiZP0Sabz6SHlKj+/oqBRGK4KjTYjPfxPJcXR4+Kq5x9CUEVJ6P
O3UpI0mFiJxx5xFTbP340dC5x/Ualtx3GfJb5topMK2McT/ujFUZlggrB9kTOXw8fKJWt1+Yb8YD
YpSfyirZQVlYw81Vl40n+r3tOR0gDarp1SVCG8CrADDDbS3eD0/SCs1kNW4WkiN545PiZTEkadBK
xZKpCoMiOEyWnSEYtEa0JrS2XaQstaXmXtYaltYa9swl1W8HUldZ5s9wOR7B7D8oADDypfWaPki+
+V/qX9bXDTVACasfDMYK4ze64VpcR+I8WygbdQV9ZH6cW3E5VyITFV9jA2DHM5eXrbm9gO9o4gnq
++/NYv4Q73lr/ndFb7owhyZPqqYtxp0a96iso5uhx9cVLmQPejS8XLaqL26UlRoPCPMMn1jOuNJK
CYXH0c3iAbtG+N8OjUrgQCEnZIggWiw8HecJYhgM5mX3imGZ4ijzy7pBk0ryERtjozXfX59tBlY9
TVs5tGgLX10scRxxJa9ymvA4yXvCEwjrB8uvVofnIrGVR22t30lyv8v327cFxxUEqYG7g0O9acTC
jz6Szubj7uLPm09tlT6VC4/zB5zaJTrM2BbYAwbK3ERZ9ohgM2aHy2z37VMtrnSHoLLU3tJY5rNl
OCGI4SN4KhSX03UTHOcw9wNzcaAvflmXS2GnPpwRktocN1SBMqGcWpDeySOUcn0rAN3G4OaXFDbe
+fW6voeZVn4Kyd+fUkEOEDzOzfmnZonaS4kxYKEnPBx+AeED9b6qPydYPQBfV40QUfg0vMxf44Q4
O28QKruszBWSE2tpaW2EN2HTLo4xhLRIfREX5na8hxqVfui2oAOj0RVUJNqztw26TK0Ts2zTdq2K
/jnZoRFk1RhO97/OiFtNJxU1oonZ9RXVj3+/Ct8Nx9ud8O0TBVoJKQv9ZicIyjWphA5W8nkF6+v8
uV8IgCiVfkZeum71WYcb0uDou+IJHb056voHG8VPkJtYiiJwZ64VBLrjM33YN2Nnia7wdPW1DaPy
+snY5JDMUE6pOd1nGerr6xpfpbWMm801lp9RN2mfD8/iG7sBv3crGD6toIFpdK9PM6Vvf35G2Fw4
YZFzqwY4p5taFnaTWGmCWK33OAiiCNg4ZbOiih8LB56spa0sda7kuEnBNjyE8hgPlSNBeRfTd6sr
bbBQsUXPLXevl3VnHt2r2s5MNW4/Skqdu0eZ9PdRxu1awF0MEd4wyBc+zu/x/qoJSd+31drUMbXs
o6RD0IR5nqa97ccrlubvfbakT2pcYzN9m1Kd9pQG/94Xf781f97DXxFSvCbSlURG0X5dByCRalQz
8s/U3Tl/ugsa/592ws0jwmuOwT5+iyo8/JtHlNfCYJY9Z1wP/BZFl43sWyt0zdBgkMIzk7jz8yUC
5edawSUqnnVf36D1FUHkWPZz5GqidFnFnYNUDl+Vax1/NppxJ/+wRdgdAJ71qDnsYEzDfGsueXjH
h+rH+IxexUO3UF6Mlf4GdtDFSXJdO8ICo/kd+hFRuhIWMMbdYoU07HbChCYwc/CG80dmHkeiJJA4
sJqDN4JyrGNOisTvXrTVBTTx1TuH+WoIYcOBPVzg5gEgu9vJc0Z660ukAXc2gjZu3R71Q1+cV3PZ
BrYGctT0Vffiax5Z9XTe9E99JK1Ed2+jLOldoi5EVxLQtwLUCPEJR1tJEPeOXh5rq+u8IWofvTI0
kdW2PCQ8PzTU+OuF6hPhDaZn+WIfTjefueYaCaAwCYs3dKPW1XPxsV+MkRlTuCxqT+QhfGRuExQL
8wGbolm2pRBKgMEJu3QhP/AyLIRVM9eW+8eLr0LEWFn88SEQ11c0VEHYOQVySzJaK2RbW2ky2RAg
VgAPsPNnOumetQSWMNMQslB9GUiSuGFWG2egog0wtGDY/0vCfMFvKAzjuqj2eO6oiII/5DOChLX1
UHHOc8kxQzDPTIO7qAn0TR6K0bROKajnaRUUf/GV+fsPmPAgoJvQ8PSIB/Msr7tnJktZDDB5Of7C
cNYDc47Wbu6FB79HgfMYnt4PywkeThDEK9clKjrC9vDVgEd94Hc10FHwujen0IoPqLwYLqzGYJtt
FI/sdwGnfMK0UgTQQIfbAvg6DaGXgYKXnENc7GqIJ2sdSRExIulw65A4A9AdqXsf3ZG4e5bm1S4J
tC3ZBe4GCSg3wbeXAly75D8N93rO3AUYCZCIIEjdr08NEZnB1QOW2sVqbtf5pl2HdXzy6Ex55goq
1QZLnxD5T3jptXeKDWByTMWfpaXgywtQtc+6d2IeXIBKNMDVGiHu8jFuCVuBn+tmzM4ZtsqAw7gv
39gVjgA2EZ1NqFd4orLmSJ644sQFdBlwnndYmcz3UYWoU4oDMMvXBTCU/DTq/WTRg5c0QjwQlqhP
oXuC1gj3dUKCC6kYUI+GD455fobddp6Xywom2jhXvf2X4u0RMebdQ5KS3twGGxNHA7PMK78pJoCZ
zyBWBduAQwkXaELT/nV0K0D9LU5yQIEniluPTFLqIZ5T2LAUQ839RL2MMX/FBuOcYwscl70DuDo6
QnXDfNZxqQP+H3XntWM3lqXpVynkPbPpzaCrgDmGPJbHhtMNESGF6L3n28yzzIvNRymnOxWpSXVf
DlAQSlBGHB5yc++1/vUbyYHvCrOvYGxPybACxnWqDSkrsP3jY4W+VT/7xwIS9qxG69DLxhtlI5/k
TXCRqJakDQcmdM8Ucjcd7Cp5wHVnOFNWyFfZ7S8mmXeRa3BJ8svkwm5auxGz/4D4iujY74zbKiJM
Enjlcab9665xMG7kth3jVXqw1mRBP8rbHvWadQFT28aO5MyEf+wH543NmQn+5KHPzgLUpFSvs2az
oxOC/+X0dmB3uwYW67Q0HDqfef2K8+O1raO0S1DjxctZJDUr8spNBpuv2E+wBestiwcyeQk/Ir4N
ZGOH0GSBcXl7w1O0BfNzJOjhyhkvke341Dj4vuGuwNt+TLfFQwpT3zjITk13mj14V2hS8NShlD0j
LbhrW3UjO/mjdtLd4ohX8apFgSdvUNs55pHScYkGAmbsJjsSM49OEZvcrbTunkIuoWYjoS51kRav
xf2sZLXYR5ASuvqGBYLWK93P4pPoTFV+QG/6C3hUmdvev5xtSMop7cixYK7943neicPoeaXUPSg3
78hetQq6hcT/rZ59d+4Xpjd8vjeM81bvLWJocyu+aEfvNnG7ZIz7daLMcQdyrPNM1al/MZT9CfZl
AQv+59V9KAAbXykTYWrbh3GZumQUhUBRmOzKi+yeXucmhp1y1RwwrEPegknGhu0fXgt5vyoUZnm/
C5e0ATg843zhz7IPm8XKL9iREbyr71m6wJDr66/s0H4ypwXKFLEfg4urGvLHsaGlKfUUDmL3IGyi
m3Yd7OEUPgU4OkEEZ2ZrUdAh0tAp4fMDphu0XKuJOBgsJRiZqhvjJdq1T+Veevn7uuknpfyP1/Xh
YWeZUGRqZ1Zn7COLbieXpdP32NRi5l5fGnK3pbc6klajHq7//pN/QuT/8ZM/ICBjrEdl75vdw3QK
sYVT0NrP4ppiX61JUD0Grn5garVOYCmL7nCm6Mbu9VdfX/4JIsVlwDYURZgGtDQzEv2n6tWrpJze
EiCm5jSTlwq9JUTA5+SAQivHV+umsZ7EXbDlxaXbm2xI/dKpxqMayA6BiyIvi8/RfQQmOMVuDW9Y
WX3yjjoUocDxX6N7dSc8dq3vpVP5FbEWv0G4FQ/5/qat1KNwB9E45XvcCekmT8iFj8JNOCFIe+B8
vSbPM16SHNKbYNd7ROTWl/HaPUt4eUk35Tx+hfN/6x6Y0NARQqMLoG770EasF8CAg/RGcO2TehXs
zXi1buolfBqdfpbFAy4VMNI+T6d2a138L+PiObgjmd57xA9kh4GPrULeqMbWXdlt19k5fvX3VCaH
/OohVEI5tRtn3fuTuq9v5d6/SjzE+JXpHmK6DuXrC3Z527lCG04dp0vyZmAU6r8WVFHaSdzFsIUg
VHmX4GxeomN2CM7qhWCfXXeIASSik+dM2/ZoXXGURnzXbDA7ccl2pqCZ2Tu+K9jFFgH4KqOWDs4+
V0bc/NLgdEUdHbrdKdznx/HYonAzHQ8jgNDFmnTPPAkUqePtK7ZM7oGn6Krd1JU2ioOoa7EYOHec
6mm44Hh1Mmy67ucYxxGIfeNJ3hYczNNWcKunmrIJAR3IQ4Tp6TKEm5wdCI1HAh/clFmHfw2PyUGd
PQS3lqtsCJjal7N28AlNzTUifRn+/eKkocKId8GSeeFmppi+4JdOPiQ3EDf++FI+lDjPXWbjNmVD
lbxSX8Z1vd+0S57kunhCOHVMqb3x2qF0ZJm5IgJ8bFk29S7dR3d/Fz4EZ+VZ35F2ZTcAhzhcbHMX
zvwxeyKV/Vg6kKjd+QxW75yevIXm3TvoaJRcGaUWkIIbO8Ir6v2zuu32rAis57Ak3UqXK4020dJ8
Vzd3KNo2E7CLukoeyV68Ru8Kv+OMU6DzoKJF7zmBzYPlGqj5e64a6/09wkAcwmcpHSN3vg/LgJqA
PmiR7rB0pSgvNibBdgV+deNSdzqahNxRl/JRXqbvhu0hiOmd8GLheJ8ir+k5vxnYLTkYL8E22Aqn
7Kx8u8H+Rjmgkpz1+FeB5SNtUrAxTvOtNy+sg38lhRgyZLdaofy6FIecryTdI1ZcccCf1g4vwhX5
NyfKwJ1oWFwDICL741a7zgUSA1LKcnWproWrQfBZ7LBmN9WbuiUfyKneKNmvA+LICHZrfoTIvilu
EmJT7MjRv4WkdJL3B3vvnpzy+cF7Z+rHW2JHpxxkvNgXm/JZ+CQufVd3qCVBqmrIfI9HPJgATGM8
CWxIhNLmNLFIhr36olyFJYpTV9oF+4EaEQo8JE/JkW3OFgAvcTuetKO6CrcK3iT5ZqZbEiuwrNbF
Rt5S9VFc4Z04Vxvip8Sh4sJioMGywLPzQwIiWO4TSip1F7qYSK406hlmc3t+fiTMw9gNy5cHeNB3
w6HqPFOV1zZuUMR5XIpFyIvtf5o28QM5EPvPSDluhtufMxcFxaqHhahuJyo92Ta2M8Ym3SD2Hho7
IQrSOosbrAzcmQdKc4aW6AvGwVeU+08lBiXn6FJSAAOHnbhjAMT50eNFnx00YwKGdIpdVIdnw6F2
3GI7e6KspXsATr4h934h0Nc1TqpjHConPfd25Ip7QEDpBbp2bne4lZYscf/B/FJ9nYvj6FG+j9v0
FpBbmCLlIbVgAQiCUp/WIbxZL9F7bB9myYpJKJmxSN8xt2A3Ec/xAVXVwvpkAt3FZ/1ZpemIiLcq
9qylS3PUnxsUoN5JoF8xH6QtHHBwyNBWV8oxJz6zP4x7nRmJ/xRit6u8aF9kN3qn5KeIH9b0Q5t2
S5LPBmOKQ/mZ1JVHpKf7bodwz78bx/wufuZRUgyJJyI3b8OO7e0O0yO8E/njVq/CJcHIBlXMK/f/
i9Lgta6dy/XwbB3mSnixhpLNzbc27aEM0WEyF0Wpo5/othosUOTZ73mRH9onylu8cxUneiJVkiI9
vM3eKfJ1OusbdJSswe7RoiJ/EhlV4IB7MN34JJB5N4vamGwQK5ivFCd7bOf1cGWLuQjnV5CGrXcr
Dzq3cHxOXGOXvDaPEW4WxVHnF0W0Yt0xt6tHba1/ybcsvO5YInEtHe0oHGcLDeYlNpOWE5ixO+6z
S7YLT9xZ7lt0yR6KvXrWz9rVvKX0deMzaPdBt3fCObYZmzrKl/hJ+lLTJU0X5ZO0cwhqeMKaih1B
vg+7fKvyNGJUbj4wLPsF+lRxFZ5YS/XKP7KpOgNumsmOE2k1Vzkegk/SBi6Y1S9zvrq2DA/JI83x
2mMZlxxrmYu3v3GOdsNOvLHhfu52xjFzwzOWE/vg0vMah3OHEq4kJgHF0juFd5rapfbCmYD9prpv
37SXcAs73c3ewkP2kD95G2CST/1BZO0+aS/eZjwJj8VXjekS35pdzT9GLgk+9CjDrnOSi0XbVDxE
R37dpjiGbBLdE+v4Ldl3x9aW2Su8a33KbzoDmPHEEXiW9/omPo1vAv+PucO7ehaVxXS1jt6hPolP
wksEEj+3f+6wxvn1rJyB2bUXYHfZ9RGKX+Ov2ql8E+6/krz+tM1RoPHMwZCzM/6Mwv6p8JP7XpX0
kDZHvPhojQ54vs4qRY5tzY5p83Q2QYLV3evn0DFX/qyQPIB8nFrEckiInqwz+oitdrfO9RNI0d9X
xz+ZTVKWMh9k7GMCruofBqXTqNe1JMf5OczWtWVirpRv6gDq/GBsRX8Ns0iZ1J3GlHj2a1AliyiM
X9i3qH9x2SOKiItQJcIMCQ3AuOHHW5TWfot/CihnY/Pq25xwvMrFlhPOLRfZARt1Z0VmJiM4rAPM
lbGeiyAquKPmpo5FCDDBWQxPIZvij7Az7BovA/UCmHUjjec4bRVgG9FRj+In84G8I/PiPegoT0nH
cAOapGCp3NSjdANhOqTrGjMDSqdLTllVbmJ3wMKBNxQNfrijKGDcycZa7a1LYMcsNQtgJzzrduUi
957hEkqnYoPcBwEOi42drzsABuI2vdQxTI6d6LF4ZGfYzR0sWSh0jenG25lcdrqecxp6x/8U77JT
g1MQuwMbUOJau3Kr2wT9HZgG2hbuAsM6d/Aed4OX9Docmrv8DSMbLv7BO4OCYiBjnkc+Vzz34Gg+
NgvKyr/oW+Ei2+023qp2uTJR2HrXOQdUXajnWa6vn9sjoT5vAHkSiv5mb7jShfSjTYpQhzMWqUm1
kV+US3/Q5igYJL3siKg5DvJJfIaFcG6ffTbfeJtiF4S+B8VxvDU33TG6aGcQ4yvu+ABe/T46DNDl
dxsAHzfaFcvwLtPL+zfQ5IPqhszdjFv4yLa/Y1Y7Xia6DlqEa/PcPJszbvVwcKmpsGBSV92s3z+G
B8MpV5PTHvwVI18EztVSdgUQIfnCPPo0PWl2j8G2t1w+Tsgw87cImfvcjNlkDi/r47D3digztyRS
3qyzwX4tczZ1ThAv5h1NuOdvHLkVGuRh0z1VYLe4NZ20C3eSjRNDJX42QOuvHj2Gpg2dHahwACxX
2SZolLXFNYliY+S2kGODZDlFeq+s8LKgWDjXKwTLKHjxR3aggc6TXm56j3kSXgIPBlSoM+N00LZ+
D3KEL975V+Ogvw5/eQkNDSdRJg6yqX3YCaS+GBJezeos1u/MTppxHmn8Yrf5ycRJhgei0QCj0URl
8eOLHk+ladSSVp0bsmE6oj/8VllL5qcWDufU1rYWRnZAlodmXBpSkfr0k6J1xyrcGXjkV5rwguZ9
OUIsVI1fsC2/7TEf0SgYI+zTcEfYiT5MdiZFbgPPFLw7IcXobbqtjBbxUV0jpHGcQ0aHfokBfxg3
caInr1roPu8FW9n+/R36yXwJU1xVYuKIjBrftR9vEK6IA6RQT9v3zVuYDQsM1K10X0Cclqf3PHn+
+0/7CTuEE+lPH/cB5Jq8Ukkjy/MwBT8em7uw+FQuiru/GVa1W17lx9nGO70MYObUhODoGNksYipd
/ayvCKvaYUmy2u2WXrB6wPFjAe48LqQjp/8LiuEdi5YWY7XcfF19QZPFDvD4y8jgGTb5y2OD34Px
zmysZHxAd/LKyL2m4hsoN90xciykh834UiAX2uSUA1/+/ob9dP3+6dM+3C85HDq/10xtr4+EfOP9
osaLKTiJ1K2q/m51a+VXfPWfHtCzMPuPL/iRdzsOfu0PRtmcJfN1JCqjNM+TVm+N7jGWv1Zyuygs
ku8cXcU7CjvBRvxFhfBN2fGXO4wkXLHQ84qK9ZHFKkZGasS8GA2jmQUoMcA9M8TQPR5t+0QQHnYz
okWu6rA8rKev8Vn7RX2ArflPHjKDasmcc0NFWHs/vhVxGRCuM3IJszpusuWl+DrL3RiUMUUal6Bf
ACy07eGiWyHp9hyMphY2HH4WrfI0q9byB6J/yT8C4LDFx9mTuV/7LoAzmNvSWohr27YX28WTTt1s
fQrRfxKtxiBg+eQfkgVfb1g+nZ3F1mZoT86Zu1PWt2Dx9fLVvF4267OjEqpNGsKrvmFYuk6qpc7+
5mJbgpfaIl8JO+yXFg8BCbO/2Lf+em+w6JURg8kiaK9E1NOP9ybswjix5EzfG8Vl2lrqhmA/chh7
gDzhGFDKVN+Zk//2efgf/nt+/v7o63/9O3//nBdjFfpB8+Gv/zqGn6u8zr82/z7/2H/8Zz/+0L/+
Z1s31WsSvmb/gCf7/tr+I//6j1vz2oR1E36uP/7sD7+KT/zjilavzesPf1lnTdiMl/a9Gq/vdZs0
3z6Wa5//y//qP/7j/dtvuY/F+z9/+5y3WTP/Nj/Ms9/++Kftl3/+Jmms9n/78+//4x9d0qr/+dvx
dcyb5v0vP/H+Wjf//E3VfsfpjOBZ0jbF2RSMvat//+NfRFzX54p7VvfoGgVvlldN8M/fBEn+naWO
BR6cDE0mppMrqPP2+78pv4MfK4wlMDfAS47d7v9e2w/P7T+f4z+yNj3nYdbU//zto+QROBqm9eyS
YJIEKuL0/OPSkQwhL/NANxdWDlpDZ5bFxOGVxtbM403TxR17CzBwnzxG6kCgAcaTMcTvJO2bpfzS
p2G6WMjyohfQG5S1DQ6n+CTXkWgjd9TshrkLUtIApXJCy/kAs6NBL5N+DcboghTloKJaCs3ikhuX
UG8//+lB/PFlf/hy857wp22LLwedm3tIT6Na8C8/7BmNl0hm5PXmopXGTSeeRdXDO5xZdBhdvEyx
/QkB1ypK8MT0IywuPo3+dAuE8k5y+06togeh5yxpSTYNEofe5QCi0XhnCW8ME5BFiiOn0m6WvDcE
CQtuOwwyWwlkUniSk1LU57rNd2ODoYBRL4z8a5jry7//hh/Oou9f0EC4Y5Ghi151Phn/1FeWleD7
kzWZC2mo1pEcnoOR+hzN5qhYOxQ9DjFo52GAj/T3n/tR3vXtg2lloWRBmYfR+6FS8jpVKuqhsOCc
P+Y+cQhNtq9qb98P/UrpHqcEmFol7jNHJ0L8cZiJiMD8YyoETmBqC7mvdjLBqmbr9mq3isvb31/f
N+baxyevmQo0Y85N6y8SncEyAn+KkVLmRrvW6uG5zEYHrVLfBEdtZJSJlmDQB1cc0nQZBjYF19Go
Y0esvsgdrODOX2Ovs4va50TxN+EICJnr215pn+OmfNZ8COGEU84yjkD0NgXs/kjZihGGnIVyL0fL
JfXJmqQWfnbzIrdZvBrbYVcGwpPUEQIaRY5co1bBDr+q1V0nG/tB7pnyTgZMDzcvlCuRDckix0pc
F/VXOUyfqjQ9RZrpQNizmzRZqELvwqg+ieHL39+8784IH+/eLCxm12JTYFv4cVmJZipMWdyj+5pK
V2uMixHw3gfGTojboyzl+0Z9a0X1gtnhg2xln6PA+2SN6rPfdycJIkde3FMxeNBEW9Om7SQaqymQ
Dk0svzV+sJEb6nhPW4mKb1c67s81TEkiwPFe9xidJkG7iMQChZlmN9hb+Pq4VweILw2qQT24E06e
EqPU1qRTVjilWdM90LvXKA4eOindq9qqHmCtpj2ImWCt/MjSmNpOdz2PtlnC1iUKL2Zr2n7+ZiFd
qiQQyqA79mW+FgXNrqPCHdJkV+vhLWapwjBztIPoGxudADVLzS5iEmxT/0Xww6VWy26Mr6bHZ1yl
XP+iVSAQ5NoOBVStSLNhsq0aT3LFvt2Webe1Wh2yN0ZE2skUc8eM450edVu9MXeRLr01PZ5wc97Q
OGyMTFzKIhhYfez79hTW+iaoQrt8NqpuXweYuEXBsZNqp28gSk2oDSJ9iWR11ZBibHr5IQ+BGgXL
aXx1rU65bUdWuPIlnECSckcwxGIgcXYwkPOHJNDnBDKG4ymSByKyph1oDC5S0vZ96oujElVuqEZO
H2AL2MQgQ2V7FELzVS69V2uhZNmxMZhaBPJhkNOnVjH3kbwSa9TwARryQQJp6aVDXpr7ZBDWigcm
kME396ud12M+nOAp6+WnsPcfygrpeXIYunaXBrA2IuBln5heVbGRAubnSNTsqTG2Wj89Rrr/NWuN
jZdc1UKzF1Jv3uUuP3tadYsG1fEmsH49XgcKKHs3IbfUxIuHgVtcw3wToi9Gh+UT+48BhRFXr3uj
q0+V9OAX6iXVRMefoHwPwRe91ZxxlGwAvmVmEHtXmiDrqnEvS82NiJwyuuFQTPEXwSifp8FbT7J5
H+ddFy9/YzK2Xf3Uqrqreqg5pexTLRfnfISQMviuLC7j3N9Gz3BnJNaIQJenLARL20dWT1Zvg6qu
5Y03Sh6oJKxJH7rp/SKoJmdMcXdG8aFO6UESHgrS56TGvKtV+NZ42a2cTNuoNCfOxsekppPl9tpq
q2y8PF0LAu0djifBJD42o7rJy/RNMDBwtyCYJ+UtVoCE2uBNVstLiixVJstksMK3yBMXmYJdThO9
icSplDJukbH36nvmvdDbo6IJa22ULlVZgLVqtesHwEY6FCCTfTj2yBtLiOwx81tlKm7ve7tJjx+6
175lPWY9Pk0lnCYLXQQpZsJYumKCM4v1VS/L91TOb2XWP2bCJBKPKLBwOVfNAbNO4V4I8RWkJBbe
hpCHW6nEgSWEhvbHOjBcrULmnKqP1TvCM9JzKxnHnb1vukhrnszQwvS3WYVBQ5mPPHnCvyrJyuc8
DL4EOdVN5sUPkVa1tpHCLTOKPf3f3VfCr6jhEcZa8Dg8YyOq+Tmp+3UVSvsuTD7lQXLQc+DJcFHH
2rbK8pvSRoxrZPExHmlkLOItk8LJDWBOFU2roc4BH3MpoVJnRZNMLyOLBNVWsR3U2ZtXaTF+XHY4
YZ7l6aO8DBJzT+AN4/US2WSZZfiBYORhWHQeBkP9qC0X4jQRfw2xwUxuVV1tIgskoZbVC92Em8vR
V/yzbLHQ70ONV1yhvQl1t+1jeSs0kM4mwuqiWNiJibCTB3YY0yQBCuC/jh6JTHJaE7ZnhrVUzgBO
uU76uIjI5gzEeJl73VKpiluiPtUGWN9UHYc5BDtPVqKh7zxw5S5sHlUpxX4HrEUKn3JhOnWt5S9U
GaNPqMTBYD6NmfcV/fOqMcpLZUkEbvjr6Iia5logipPFalykr3qYUK4KJ2nM7wZpiYKOUazSkfpM
ykZvhm5FGOw0Weu0I2JSQyfSE6JZjk4YhBcxBNBLXooaW7eGd0wWdxYiZUWMrqHWbSalXOlacpE7
+LEqt1aC61BLBy0NjkUIsunF21B2vAR5BrK/tpgcwRvucqKfvTbdNZwDf39CfyO9/+WAnqF6nQpX
JZX1xwM6LaI+ypIOdVkkotB+NHtz5XWnTEE4VqGwRj86RnSezIDETlkS8903F5XYaUQU5GoUPv0M
Lc9/qx+85yn/+9jQ/dAa/tdaRuc9n1ur/y96w1mw/f/uDbfN//5ftL4/9IbzT3zvDSXzd14t0yKU
io4O9za6vO+9oU77p5q0f7gozhFSM+X7j95QNX4XLW1u9CVV0TR1VoT/0Roq2u/Qw/HAoCK0AFgt
9b/TGX6QnmPBzqfPBlQAojQWxkcxbq6l5dRg1bKYcsVaxNrLKOdkwfuzBNKfdAIf00NlIFXBPjaj
iijSmm1TB4Fr1SdTxByj7W+VOjlT77/XJOb9ovf5FoD2ny8BNwATjjkAzyItBseUj7Cf76VqR9Iy
GWxSilgt1vFYjIj1yuEOGXq3n4L4Wsrsh2HjI3GJZy2mrDy1cRgd4ozqzehSJLnYnVy8TsEeumfD
kdN42FqNajmmoJlLte7HXV90X/qwTm9pXTM96byQ7VjUXirDWtRmRRBwPQm2GVjq+k+r5ScN7Ifg
jfkr4mOO8p9cZ4le+eNXNAsjsGTDw9araMxlX9CphJbfEVaOJrkQxWqjBiWwdG76+yi0atdo7RL6
d17YspVbh86Qpk1r6vUi6UZ5FYxB7opGlbteFJrOLy72R4RuvljE4zTapKuhpv6LIW0vDNGQxsRq
S6ZavEyDKuKnLIjdwrTIC2rzDBWrl9QnNOblWqUyXWqi9ysjnQ8Kke9Xgakflm98DBbwvFR/bonx
gsnUSjVQ/1WStGiFCIaYWGFS1UXmpTKTlJiKoqe8miwZWziLjVOpyp021MvA1Msv08jp3wGn/Or2
zB/843K1SNcjEh0UldfmG8j7p159skZZyFJ9WlR+CsMkpR6mMXT9vsYCyw9vuZR8bvGmWgtZiKFB
FUHnacBfUkP1jxgL5r9gt/Iuf7gimWBBHZN87PhFnpryATf3sQrSSa/qF3KEeCrPnbZUgltsLeWx
KVba4PW7Umprx1dr8aUxi88YiHS3uk3bbWYlmU3qZ5r7YrsQi2jXyEmyE4K6naj72s00wK7REqgO
EY4hVtktk0Rrq0WdyIt8Eq3HgMyDuMX/0Rdq+Ble/k6HE+/KwbzVZVWfmtRPT5MngrN/6vwhd6Pc
wjQsasJgoQnqpjQbbdGEEjVwEEebb69xnDM1MTt8uXqNd3nyg7c6k/gB04v5MzSl0AlDoboYjfXC
vb0mzdS4ueRhsA2nLWv4KmFIJI+OMTVOqNdqajj2zWdxrSUdK2fKSNoohEK6+72IQ33T91txvsZB
0t6qYcRWVGuUhzCLz3kx1Vsvs8SDZ3bJIixtUapRws5/5PJYL8XW7NB2d4Gy1bJRo1eIIGjhgLKy
qgFLnKo2sEAPdazgdWP4rGZfa8Vo3vuOokbMqDkVK4V46MfNqTPZ+3RL3CYT5lRjpKVP3HT6gkUY
i83121cRBURkpifvdHS0jqR5CrIzrDXmpI29SQLaVem8ryj9cVPXvHybCTBSe0ssr2Ii5ru609DO
egbERVXy7HSIXspJKN4bBY/72CDebExhpEVyvh7MnqAcq7rSZ46v6ji7b4St9eQNCMb8Kh3uvVXV
K2nImsuYrpTBg7HYt7iD+tX47I9zSMogxbY46cGyndcQAxCoRKoyfpLM7D6m2hdfmcpNEIvareb9
pkvRbGFsq3USmflTa/TGMjf6gzJazVGtzb2SBPD6/WubCgPs42Q4yIHYbPPCqg5N06orXrlhqUj0
vH2W3ePYSO8EjX1fNoaAkX+VKUQER9Kh1JMCD4BhZUaB9SnOw12tSZ/RJBa8rqp4GHLEClOq9Lsq
HNRFwcPDhBmCqzfxGutjvwVYdDOtri6hBxfc6pgAj5oKSJizVAI42nIj8ZKYlbxUSxLOMBR96LLJ
d//jb00KcWWK6mIpEKNyrscOY7duMB7NGq4cSrJFOEpwq+YPEQUZP5Q+b1io4yWuxX7dJ/m7LijG
MvZCf68NynXwyuKlL328ANSpOujtVK2KqRXsSkxgi6n5q0UnsAqlSHA8pRswkhL7bUCLuZhaDS5x
Kvmr75vrlJvh2hCVp1hRyfcyg23XC/4hVXSsS4M+4QWU0vn9lLAfmMi7y7zuSSt6d4jV6oxVC0Bs
JH9JZdG8BYnVAq6p/lrzLSdpEu2Wdh5HrSV9KSPt7oWx6voRf4h5+KT72jDX5JT8o3j1hK7eUqmn
wQo7onUoFOFhipNjNy+Bqo8t27AqTkcJSMlUmnpvZA1uMLhg1PvQ0+le4glro1Y8TKrx8sdKKI3W
nTQIMHnAMRuGJLjLsbkv5mfrkcGuYBqVW2A9oiAem8hMz5w66XmMe2UpRZhaJf5E/oQMeNiKSXPF
faJbCrrorya1vwytD9Vz/qOmzT/6DS/wZCXyVtTT8KYTFp3q3W0YI4MBeUQIwHySC7OzllIXmpO1
/te0NYbjWAjIDkxbkyI0NYWg3swpJmRqPpb1hm2iH0xH74TOFoUIquR89ekk3iNAoM23v2UQ4zxm
ivOZ6XXbqDKhv8rG8GjK8JsnVca5l612wgtoHVcSui3PU3ad0Sf2pGPga+puogzjPhBwHay0qt4x
AKmvKanmTWvWy++7dTACJ2VKieddqi/aWna+fXhtmoJj8bQXpaJMBwX3sClnTDAXL2VgXuje1B1T
QqQDwBCbYsQZRTDbsxirE9uWp4FQ4AokhrhnN2npDGmO9daojw7H9Vr0VXQuNa4Tiq+9alMjP0SN
l7rjZLxOhkG2moioeJQj4yjzjhwVSdBtWUSuO44lvvTe5O2BAqR1NLQKxkRFDoRUIf7S4pp2NxRX
co05WBBr9arJ2nGTJIO2qkQhsIU6RDktmtE1y416/f19Ga2heEmD/jFMFCiljQJBZH5QhcGeNlUt
rEMA/L0Z+E6sDbwJZTOS5lL46z4olBvjwLmTLp3S0LIdpIL92Objp0wVEQkN7UaIBoTHeVAshC5+
FYXeXA91JjhJAS2+9+S1GVsw240odkpfT1bZJMj70oKqOBdJQR9BOJZLeVP3EKrkaTqovRo7Kmes
7ReFeVHaIlr4Zf9ZoW+/5L7UrCudJD81wbbLMz3xIkv9ZHdJWh6sJEqWpP4aFyUVgfliA6DTTD4L
Y5UstXzwN9b8obUStCtrPjmton2WdXS9hlZUqyZSuqdOfPbLwR3qAFlEl76ZcTC+J8N97Dr0NEPz
KkST22ZfsgJEVCyzai182ySUknwONczql2YcKUakOjtXRu1omR4vtYKhUDIN+lKRFetZb5XruImI
0rzKmJbRLofyhIu9fvp2VS3fey8RSBj4CQQnX8ARIM9yIE+0mF4vfjbUxNzVSm8B9AervJYb22y7
FlBIJOWnw87Ua/F00yv/NjZauuQMmMhL9O9weaUySy/qqHROXiUdduMeuJCJ24/VbXD6Ct/Ssd+I
vCuXkYOYY6KoSzuZzzE56RonLXvQ8+7Fi7XwSVTq7Sh20jrrJWkvqGDYPe0G9vFSsEgjtdtJuYo7
fdm/TmyFTMqlwJEzTUygAEbLepyBXqm+SJavPPwfws5kuVJkW9NPhBl9M4Xdb/VNSBETLLoEBxxw
cBrn6evbimu3alYTmZR57GSENriv9bd+W56bWFzUOONiXTpQYI9tjyS3jnEiUTtZL/5/zVzfa3fj
np/z9iD7HO7PXTei3xdKNF3ZPYxhhR/TtYvpzOuAreK2EgwlLviOSfjAlBXuRGGF2deeUthdZkoC
Di2G1bR01vLRNPHw2Gr/yieMf2jrPgQ0yd3Ci0miILiRF5r6ZcqTj7Wp5+9G1lRwblH55kaLgptY
4SUWffBVUr52fa6eVXi0rP8Kx264pRlIhaAK2e+96bLZ3XJytKDLSFTee9V8i8LWSmcT9d+bHrhM
tk570SORmXtJfJkKTPkEWLhkydBtmcV5d57lVJ4Iy18aF/HX7TcpuxXIeGqQft4Ok+n2R5sSfQyd
5sNafYS6wbLel6K4H2Bn39xgvFjzojgkbhlnnBaOZ4pduIXdfeSQZ18k83Juy4rDpY4K71grqz34
dv19Y2g4MKVBWg4RosPbVNNPPFn2pP4/lb1wRjem+P/db9gm2CQQjtHgSvL7V77Y/7PfuL6sB99B
ezKLjvGV4u/1tlIzYNWjf7baycfHMkxgY45BT+4gKYyNd+YkM9f7cQ2mX1beky02bWu6REubQXj5
D0u52ndL9Am3RinZKIuf2m73pZ85q7NBEwyz2rV9jNA9DA+FkbiapS3OgZnjdIhDTaw5Pzbu/D//
goXeYRLX3ya1FSwgjjyHZe7e+ZOyDjqR/mMkGUWFduvXZJQq7cbmrV+j+LSosn1bFNFeNslzNMZQ
o8b94Ny+zDrGhh9FKLXCWyJBtagHGhDmJ1f2Xbr4ef8ayvKHiKa/eVDbH93EhOo3nnr2TGln/hIf
Nkt39//3i5AVYIux1XFGCfHiJdty0FNiYfDpCWU5+5OJficL5sLVTAev1vU5Zz3PRuL73tVUp1Hd
EAo7txFFzWx1gRUnJ9tsdVpvwiEHfL16YqjPjZ8U9y1/I1FwfsMlA3CHI77oaHLeOieOgTLNk1N2
kBK3hzBZbDcb5mbct6H8Kesxf/j6YnkkIQprwao2iNRuYlzz//vracboZ6wW/Oe3EyBQ2NMZz8/S
VGk9J+ZHEFfhWd4uhrAAdi2ph9D9+JaU9fpE/pX1OxhsYsbcvHvu5mC9um1FDcPUkxzd+6SfzaH7
Ltx4y7r1XspBXHvt/TX9tD2ZsvpdL1xRk+82j1GylseahfBeBWjcQ96dQqzfOtmVWRFQnnCbd7bV
RnBZTc+djNf9kvRyx1s23OURycDRsJ4C725ufOvHCMS+j5oaTYHBFpor/RZVUfKtDcRnsMb92e7s
7tC3TZeaZIbXqXKaJCr1MQ1rdF8uEc+NTOrUBvc5W1JsQPNj++/jav4USdiycHE4ynrC3VoaDK4O
Hevl0kNq5BFpixNBdWVn+69J1eMHHpL6IZ7s49DGyz0b9S70LeIKJtOhSrDd9zbo0DtU+XTekv7X
umrMYO4yPm4EWqRJux0736K2bp7qZ8lZZQjTtGbXfPQDfviqU3tHzSt7uMpa8m9/zxyRaZD8z2xs
Env6t1CVi0/lXeDb3E5NhMP59t8QzWxdOBDvkaL8hbZePuxQnNuuPrezz2ZdL9vy2sfhJ85V63Ep
nf+awbPvwmLAB2DLk4UGIkpbCOujXhParQrbOg237+h4sehIp1liqN0iK2wZX2dTzgfO7PohoXB7
chRGP2sbr3YwGwrmdfDKNNtna204NLsheDZi9T4CPbw3WhiuNweFp5W/InmzPuw1/0T89pqUcvsx
BAgHRC3eiQp3aEJhgx5q+6QqFtPOZ9XdmDIe89FunywT7JJxeN9kHfy1Y5RkrQm54WuZWVrEf52Q
aOs+v3e7UCDSGJM3a9glBJza2zBuIPbFdFisiuYw8MVUQPe+TJUdn4Kq9XdmS85gwfJtRE+/t4Ii
2LuDgbEngO0SJk13qmOf/oA4d3joDK1aoJ07L0/oDatnmp16GcN1q3afj9SqO42K0oas2/vOo20e
VYucPWbG1qKxzx/DS6cjQrl97MLR7R1uSABpfzUy2PM5mM9ajkPahsu3qr6BxMNCBicj5dMUi3A/
epN8I06PcjuZ02Xa31622jwlW7A+AUtoQufyqyWqn/06aIKL2/FuawPyTRtqaOuJkA/bitk0N3c6
/LtsRzVqLjWWpJF3jD4WvhOue68Q6fybKLxVuQ+ddy64P7KtLpK9NrJ8mraoeGrWLTh0LuKLrx+F
h0i779r57NTdtKu1AUFd9Jt/e05si5jSQiIcskxMTliclCeGVvVkegCC2qaNeYj0W+cFv4yisSOM
x/zZHvVeBRYRjtpr2QL6AfYPxLwbqfuzgSLyXhyDZD2B41QPYpr67/lQf3ahLu67YqE9LphoUByl
800ve88X/YdbqoNbT/GefK74oZQi2q0krr7lCB77vnr/uty/vsQUHRUquucPgT4gGue3spA0YAip
rqObfLDQNGfzNcCFHhX1+UAcnV+Io5kC+3u9rPtJ5eW31SnVHlY/B4MScF3AahCUi71rUKUhBLM4
Dd0Z/UqSoPUJnJmOq3V8npqty7jIW/Kbbbyf3StCl/6eUTVbvNK8tKaoLgQZphqV86VhcqMeqCRX
Likw9mLkyl0aIq2l2LmxxsRUFXdaUNTTQl/u47XGsSfW/BTXW/PolBY85Oxd2Dho0A47XvW4R7a5
Bfg/xibP+qGrXxBn4esqFExtIeu0CIz1MBeUQEc+wUZVX7oP4Gb6zs/xvtTWms6x3n4yv6fDnIzf
hzDkdg7j/9YuqPdFYPfXKujGPK3QezgouLn2EBmh/+3eHIROiKPtshefXMLtzmE3u4xtXX0SZ3Tw
KzgEe8ivXwDTWiCkAxbOM6IRCkI9S/mklnnKKhZQa52gJUKpvrvAHvtCvahulbvSrmLeCR1c5rrN
vq6HSRrsWFXIXyXHnms58XvdN9W+ra0tC+X4a3S2cEjd0FIHD6goXfJkePZr+z+3Edid1+WSBPXy
wK2kH2M9H1VShPeWO32rWn41CDm7bFsc91EGCFrtlbMlQzaFs7YJxH61jZ+OVTEc/u3njcsFv+lx
5y8JfpdgSS7GLV/nrzd4YZ5JO4lomnt3OHay3u6/vitq7Az9oNk4SzJS2Ng+Vjke1FSaQzTm1QGy
J7kvtzDXZx0E6oB+y3vyI3Hs3WJGkpRgrtjQDgWF+2CS+tO9DdoMZds5assPr82f+8oNR64IIjWR
sjyL2zAcWRq7ThK8z4u2dioJqpevLzDMKYYp5+nrJ61CnzN//FR2iXvVGcr9YirNYg6LkpklICTw
6+e2okRgdKcf3TLAuCbjB5dBHqWurZM7W8GTsTc/dl5oPX59pxShpshElt3UDyVyFRYH6pSC1yVm
LFhkQmDR7Sg2zYZCcbE+uxmCX2ph5enm1+Y+hOclUhnpNX9bt2i7lyIp/931vEeQDCvCtJskqO+X
mOebYeLry9eNHJoiczpuKPSdX+OBIn14XFfz4jSjfHJNcwfi8rR4OXbmyc2fozyPnhz1OrWROBUr
oaTmdroMDsxaNJby0nBtneyi0pnmIbm4kN/p12+wJcD16PSh2dfx3lCz8Vc3bCUVb/NqLPMSdVv9
4FjFwRQyHA86oG20MdXrGE7EU22zvfPHLSbl1iHzb4wIXRlE8BwlOnheXeDYaE18NiAnOddzXxxG
+rZkl5fHVSh12kTgP/hkj49NlewXW2Fsn6z63tMBtTFb9QlFND7rNQqyIGQitaM2QKjRXew85hTb
5p7d3PyojIf//valbAn+0BPI1+aV4ElFeBxdL5sT9AmLb28pQCS+/w/H6fpvTpzvlG6Xx2JsyA+e
ytflthAGRhCXix7hUaFcfVSJBZcaw7yMucgUQWoPwe2arYFeGfM0vdzJ5Fy/vrh9N5AEYS5hs5nL
tD50Y6GYh7a+T1WO5PEfrjS5QCa02vqEbQSxXaVhrzgGasqzETj0HAht8OBHljn9g61vSOesI31X
/reO0XSd1nq+hsqKybsMfk11F14HJ/CvcqKK3pX28+w0p8J6cYVJjsLBneaA3Xx9GSv3Z7DEPael
K6lOUQ2QJzPg17PnyX5KXWNVZ1THnCQdDxMKznLvjIF/qibu0N4K1IuMhXuKZhXsvTrMRKXNw+YI
8/D1XdzbB8HcBBqGKPnrMPj64oQAc/AmZNRFSALjUt0v07w8zOP0PdFb86q4rBhv9EtUc7yoqH5s
hvAQ9XV+MYX4E62qJZlrZcnPb9PJ5kpyi1a57UbdQfaOkTnUbg+oMYRTOrRutV/nZNlXYzG/1b1X
XidXw4+3P8u28j9voxU1XoOVeTBVu6UC/3FjxJ8G/eNlbtdPT9vxrgn77TGy5HIsPblcR5t/KQwS
oLlkMcuHiIV36+eP3HIIDI43UihuP47xei3GAVC5B4lsm2l94aOE2ITk3oraAmVB+eOpYNgVsz9d
VaM/2rIxb3OZr6el9GikDaT3zaqmO203ONCblvkjI46HoWKoOXXrovwbLtV73yXRj2SGR9bCq66J
KMgU4x69ojWk9OMGjvzPj/Hy78d6KqOTp0AVPeZdX0zR92SoyX4mAPphbdr5eVvmX7km60Wy6x0q
t26f+kGWh2TyyUm9/Rh73qvwAwK67Jwyroll2GEefpurgqdqdmjlrdtbp0CJlU6t5atbiWvh1wRD
3cCdXvntsYbFmqtpzHJh/JeVbq0X1AKfFvK8u69/NG5FsJtbZD1iIj376+8yBAuJA636nx+7OFDX
LrL2JkHT54uANdgnlH3erOou2mbvvbSJa5IJqC3p9iOVCccOsIS87FW+5VqHz1yu6DP5ScitfgMA
T1aapCP/Vlew8WaAJj0WrfidQNunXw/o2OfTZdnch81s12h0wz+VDPehFn8tp51fwhjCWiok150c
LobSjFdlV6cx2U5yNX9NPVSgLzeUTjgLmlPGDs5FTSaDzbnwdXAX6Jd3LYdNaoC1kP5xiQgVBHcM
Ne0/IrPZ5uBurd6YtDiuJ2E+VaP6fbeU/glIz3yu/nI0QT8g5SveghWJd8gCnrGu49MLCcc2k5kf
u8EMLPK0XY4VK2sHIUQASSn3jeHG0LYrPotifWyMVZ+cBWcBA11y55Quf/CkHn+GwXynZGvep3Fq
06CMYXZccq5vgwxA3/DM5N0+ypnf69h2aR8bffk6aylvYGsNGr2nBklGErDif794kBoZHTrBpC0u
cCA93t/j5tjyfWim5Q4N+ZCtgbCew4j/U6fyDz1395+CcYyb7SCW1vm+gU/tyjBaLrYewzd/mdOG
IouBRwv1JzI8yjH6/7xyeEMtOb669fgUTiWO+bkvn4XyCXaRyjtVtvCelFghnNtyP1Zb/e8NaG6v
Ac5ode9D4ExecdTKm++3MPSewlL6T8IpyqxuiQQ0pTwjyg8/u5Wna1Pnf3ep6F1oPtPdTwurEO1N
OemD3vhbr3GRwUjZMuscwAkKGwmxIuFBJfVdqFV9t5ZxvO86Rf1o2Dh30kDzKC//XFmT00HQihyI
pTssuX6kaa97QIF33+ixe5Z9qJDcNc+l7PUxshQxiIpAii+oqUFavzMcyhWh50OqqzC/tg7qG0Yo
7/xFDkSINnaeSwrF1vbmHCXbge5L4jCCNfl7r0fj7+J5UIewiqI7236MFrd6sYY5k5MzvzF72y/l
QG5PEbv3XweziXKLWopGnrxwyhZI7buvYbUfW8TDS/wM+LhA+Qh57992LX5fMK9dlfaOTp54FKdd
KE19/YdUIGuun5fb6bNyH507cxsjg1eEXsNpWMCfTSWvhYzufN+oe1b3/NktHMJhyLpqI6sFtbBE
9sXJe1FMFF6vn2XXo2oQC06qSpy7Cc5bTBVqWH9+N3U/PXsbrRDWRBhaKL0MNNB/aur1JCdV31dz
4j15Ls7ZeVsfXB18tqgyr9a6Rc8qb6PnlvjtPKB0IGxxJCS3fz6HAA8QSOev/9XXP6oMUf11AefO
tTVlq7Oy/a6O/6KpqEXg/jr6INZFo5BScuUXS0nDMlqb56/5SYTdQ+9UbVYjAz7Qc+G9LzbzVmfQ
6v9b2m/w+xcZ45vJf7gdiynDJ8dUtPW7TRr7g/iE71vVQcg49fAQIEDO2m0gwqbzxv22VN3+C22d
qlPQ5aDfvGaZg6T+kDve/Wha525VCg645Ymb7cpABKogA4acd8uMmLxhKmW/ru/KWZcnNJQ/8tEb
zsaQH6xLj1Zq8C4KcABeAk1ZrR+K38a3qpe8teK7WbRPOhqcyzqo5X5YSpAaj2CgIP/ZNmiNqrHZ
dl8Ave77x24x/GrsIUwXx+9OQcIwjOfCPNhtoLiNZHFh7MHDGU7PbEf/lTU8Sl6z3rlu/3urHeex
KJtfgwUwE/VO+ctvDfwadyPc+7eW2TO7VRxf2rpdufx5P/BUc50IIF6Qu4Qs+dJY96DaeQjw8rOb
ZmrMUJNlciaRKTBg5sGvOTTBoaqdF38RIHsl/I6mNrQ3JMX28pCbnHSDhIRK7ZAWH9vrcZpddWiL
rdrFXflJQmmd+I92TMVvQrfPhmb20LFlHUDwnxKPjxIMPuTU7sdh73b4qSTbfTYHfbDfrE3sE4or
hM9NkS+JeZ3NcpNA0/sauH173GSPZzMnnt+TxzWoSScrBIhU2SyZsV0SRy3K2RPxs+whwLecdOXw
pn+to5B+ATgP14b/70r3OyMpwpmNA70crvlMV5EXv8RnLXW919r6hM9A5xC7J6EluaF5DXsziaNb
J3qHPPIQUi4DwYy5xbL41TJTrssMh+vpS+7SZ7yI6jI2A5hi2/xxeuarrX4fbMBhDwB4j/Bmhb76
XS7KZJvrnoI1uD2UKt/X/VhDhRBmjYhX2f36BNyE8Fq/Q7V+Dmv7Q9A1bVXWvvHaMYtJKrH0/HvM
/7bJ+pyL6Xfh4WNhycDN0YodT468FONjaFO6kTfI5PMpac96m5dsza2E9Sr4W1rLPuQzVKY8Dcjf
wElahOpx2jSfellJXxIAJIWg3mpc6wCQdWv4vMx/teX31ySP3B2gPZB2zRoz2Os1JLKqQo4/OwZ4
WGFDXpZYpYMlIRKTZmFwJDXaL6aX2MWfFpVsguiGKMwaIFlWQ210ksj8OgZJd4SroPtWifcbzn4X
4sbbTbAEBTBQ7IWYWkrIlxilB0WI82FOKGDaxADIv2zy6PKcNSLfh4rGHT1zytiLmxwntB0eqnZ0
SWssk53nlc+z8Ifjav/u/Ph3a9GwgWwnZOruxL5mDtu2OdoJ6P/IHgiAj1R+9siqkBYBe9XIn+Bl
GCtCWwfrZ2XLPbo4tvM8+tmF0t+Bt7lZTLGHPTFwLaP5k4whrazad9ICPUO6zuBV5YjxoPLrXR4V
9bEQ9k2kGUeXkIaKILkOOkFVskX1uYjW96Zp9WkNmWI7rga0FH2i7Gvr5glSN3Es5HJnbY5zbBrz
N6/z1DTgjUqSPekGgJvWRsNE7l+dicuY9p3lnpQ8ayUZymrJMWFdTf1gnrDPTOe47B2QGu9Nzr7J
orLoU3jEZGdXUMc0mhEJ2oWvzRo2dwnOc21NitEJZgZz13GiMiYVCf4lXAKENWHSQj6fhXV/X7vL
zuiWVFoz1mfVBhydtyR0Zb2avr9bEnEWarzQDMeWqYI+XbbmRfMXRu3KyeCqgYB8IU74JR7tLpku
Hgmpmw+ITodlNY7HUYdrFgSUvP/pnEKCza2cQbZU+03xG1tC3xwckKnNDv4EcTkeJALM1ABnclJh
eolD9PJUUlVYZEh+yclkFJbC5df/7sJb0dSCmOWWkOFM33LbKbOyRnCireYB0eCP2F6CoyfE0ySd
ape3OR+nBZPiNE8bOsPET5OoaOCTTBpu8k+i4u3gxy9tT8CIv5XyNC3Bbp24WSFKRprzpj7ImjDK
TFuqs1xx3gSSjXz2cZR7VZCCGL9aBSaguqq+mRFJ5Fz4zXkIFY1qUBz7aYg+wkVEjwGf+YaAZZmC
+o5PnLiAvvqvX2eSpEKB0lmtB6YyImVjIgErNas9qpIlX6qjX9mc3ysKVG+K7sLaey3zDqjKAaVA
ObGD0Z8yzD5VpidBeGA5eUex/gL0ud+ajpziEseSW0zF1b61AS1tf7LiwUmDnBm0Lcdja3hdt+Sl
LAHs7OVihD3Qe1erFPDzkTOL4B4+INfdHOwsyx93DQw720h42+r+bSCld9j/iE2z2ns3QNgHKE2D
VuloXH44lMN8Dfda/cK60912H1C8SW5pB++a+rFRqWMw5S0lhA2rqYQXIZp1KBbsOaBcHWzQToYe
71tkNak7Q/znxUxekxMVmfKHaZ/nizjmMYn5rg0aW7Sbt4t6/dBoXoLcbzlKO8LIpw32ILQkgQM1
S71ZRufQKJDPojoNcRvt5jyAj673RnTzLpeIl1DQxBj0RHgv6lQV/1kj2oDcMLZjOSIKenEH8gjg
wwkuOchm2/vU7KRF9WkLbmN8TkduQFJ20Km9ikF/py37kQyNzyAoviGj7h+TWF5HZCgp8/LOKX33
HK6IBsvvFCKaFC7wl2cFlDEXjK9+QBlzEQbP1fxz5rDaDd3wUzpYtGRZ4CUDrOnF/LtdXMRH3sod
O91oD2d7E8XN0ZRQMBC3L9JMFiveMoNYi3TBVO3nyFxXMbincBi/RVG6eV5/qtb8cWt8swsbOGU/
3IjAbtEXA8GLXaV1u6/8P97MgMGMTDPxpq+OJ2C5ai5ZLhLCxycULbSD/g2G2D6UGDFRJ5IrTKom
a/BJBvSvtMU3/tpXwhXWQ1+xumyAoqB208YKt7QDSZhKuDtguyRznO8hryh6MIcbGgmAq6BMmDlS
O1+DrIA75aOFRujrHuuoV8pMKe43M4KEFKs+S9Vsma6qX0iyUPta4m7Nk5/IeVDthUQTJclwUfV4
J2cO1LEhlWkjZoYhLg6jgWX9dxwNHzz5r7D7zd5BU4KwtHTP02L7T0OjqapiTpNYolAIhsfO6B8L
E9YxZpMEl+QaRRblzbRDdbl4CuN5zvK+V5kuZLuHivfS1nh8lLl0HlDIIwlSb/1WAApZZC56wZNT
L1cPifxb247dgTEVsXj8E4nTvhzjnWfrP6UuearZYqxBchKTBdsi9EJiZ11wxZJ+1Yo7J2xcJvGa
LEn0W+iZsMWWY6OzeJRValWM+0F88wJ32PPlWt9ZLSSlriCxBzqvmr4/xyb6Mw/dd3tZ533ewxAP
EwXjNprJJZ7c0wKymOpW3830rRlAvjwJP/TERe4bueziZLqfqwUNk7I+gvmb63ekfnj2M6J1J701
bqGpPvTRrXarY4ZwI/VNm4nsK9HjAFO64iHx2FPLmUD1uvx0uHBFhd/fMGv5xNgyve/dunrp54ae
9sCGqvfY+3Is8JM1gKri/XuwzFmMWB/9jlKCkGLmmNmvFHiRJ7fjytQx8lMTn2iSCW4vgs9tLoXP
Mz4mz37Rct817hGW+McNE2ry5XcfxWluE/0/u9Q5syiy+lVbOi7M4rZlsUbnNQzXou4HWdCy0zT1
fm2q342NBhOHqXOCMj8six3u4LsI2Q7LZ99bi7uJ/HUJfby1QH46pxXVkeOFjSlh7prdneijn3k7
BoAZHKaBUUxGNn/YdngeXEp02lCdXet32e+teafmBkfiiHm0XPUOz8RJz/NHr4bqCAzO6NXQQj36
+oDkoE89NbyaxCVgAdeOGLi+/aRs8RveHpY4vITLbaJukvHKDGz5tGEuLbd6VbDW80mR3m2r6hTl
/c6v9JtpZ/voRM4JW4R1QGIcpSuPAwqI07Ct6xHpAm/AQPKpXRHkqY/BJv7owEQn5URHX83OrnRn
HDYb75JT2+FJaX3GVzztTMVR0G3hw6KdfScSJqTqOreXKo9yXvvyJttSDyNydtALkri16x3W1nQ7
7btXmASAz1rsZAAQNdhTRm5Ac1qx+my5/mOXyYvdhebQdC4xcwMpjLn61PkCEOZhFYjciF4cUia3
vD1G1XiJrSjYOQn13oARNTorJPqDftUBh6nXekEmPf2jSVrCYuHQBPkEYfSrlWPy3Y4QMWmBcXUK
NLuLnrJcYiX2mwJLaDAMjElUwkdgagL6pcjzEJIgH9iCHHeXN5WVru1KV3hr18fauoa6yi+1J5Ks
tZBrBaDiWos0DDe84KFOxUpZeWznJVZwATnQgjAjUfIlXSJ8xB5WuX07xGQhTHmZzfF4mTrRpDH5
NNkSWk9dhMxELeFFJP7GiNbJXZef0Ph+FCXpTIks573kZC0dh2/69WcyuipVVTIcRfKXQQtL8ho9
AfmnupmhTTpyByohqQ2JCeLmUD7GMOmAw9a+D+YLv+77so6WLJjy53hFgdgM9i73dbAriVJFfYLj
ZCkvbbwhECJkzxEV1fDenz4GuzAx2ncor2xFwgS4VoEn0nCJ1Ya0wIIev9l18JAPQcjUERPpGZ3r
2v42NOKEpaBNq7b2Mh32LDc9Ose0GRGhIAKsd8IhCdZHa74QLrDT9fDDKzE4QYg+3gq/johLFRph
1BvA927M+4iCtlDjR2sWOk2mHoVNBeA3M2eOqIwto8UJ13o2axbVKZYwhnyzKHv9WQY77YDg0G8Q
UnwE+332c0x+60KYs2m304x7u5TJe8Dkdx48uVui/Fc0TpQoWvUexjjIFrTQN80mlE/TIdxsrAA1
FD/G4AlXDSuILuPP7Hn+DgS8OLjT0V1a9ziENBw4iH26bWXZxzxTA2ID/d6PY3FV0tDSYPntkzJ3
ysJnNvol26auC460rT8Uduvd6bFt99iT/3a6fe4wA3E+QJ5E7Xe0fRVNWNv3jrOF3xlRvlV4EzPz
sbkjd0ZBi6IYXqzA3XaCdY6rkDPQtw3QZ3lMooB9P/L8PV7CgxeR8oo8+F7Pa3mo5MgBJp2r2RaO
9Cv6w/gUTpbBrhJvZFGUTTauAzj2z9p1es5/oFkOCA1qEj6ITS+Z7luc69t8qOzlNacCkTQb883b
ArMfrGfHoko08p6jdt4AIcv6kI8VSVQbvyPhSQefgYvUmkPNjdF8Kf937QbLc2+F78j7vKu1za/2
8Cn84gEpW5RCeCLxGGYodIuoY+awnRIlV+yUpIi05pQ4nS5FnBlwJJCCOJmHdbLkQ9DaIKJGXSan
ijJEOuWeckgwsupjQOy7Z/Itj83K1qaQhRwGn0HQt8sThbMPzUpTuZZsv1FBstDqr8eiF8HRIc4j
mxpo0AWHv7RH0m5sBF+y69LArengnKN9IscNTnv9cbPbJ/zJ00WgdJqRQg9BEKTlZyOk2RenLhtH
4cIL6DfbgZMqzUqTqhHI+8p30SPBCHztHVrHLndY2A7K9/ZT7x2Ua11Nr9YM3dVLBxq9V8uvDUns
vpTYSWVLx5uaTss0Ud5W8UYnAbOwP7xA/+B+i0cyxXJesSEWPFJ0Mg59uI+sVe9XB0+d6Oud7Ugu
lsi7zbWoHvCw7kDN0YpL79ron1VfR3cO1cZtTndlvp5HFP0Z0nS1Bwt42EoSUvqA6sbJRWnVjrv/
Q9mZ7citZFn2Vxr9XASMM/nq8xjz/EJIuhJnGkcjjV/fix5VyMxbQCb6RdDVcBXh7jQ7Z5+91xFe
DZvdSTF4zXo1Zs1nPXRvTlvsdGHxdJTZsAu6FqapNCgP9JEztd536fARqcQ8SCP/ySA3PqEx2+Cd
sFmq0cE2Z7EI1R3S54E0Pzbb1US2JFnN/jltPgdoW6fBUb/cIvvNCm+emHCgYZiGVVSwZjXtXsJK
siIGw/M2LMTvYrSekHmrDd3cRC/l4/HOfnrYp3dlE/frfeGgJ82Y/ze97OjOknndjCgZs5OxkHLI
X2WGIiQLCfk+R+fPWiPapPPAI4CtSqTFvvZSaKaNPmiTDQ8UTu6hr8KHLBnXwyJbeXA8dhbLW8l2
9PCjfXxJboZzwRn9feKCerCoCR1nmK+iHA524LIPOEQLjxRSEw0o4x4xZJu29uU+mnTL5BGhp6mH
fatmebR66wNb3YD+04itaf8C3GYc7PRZ+6zy9rPpDXvfX7WT8HdcPEsOOknaF/Sv1lPgjdfax/Df
zCVLXvoZ+6cO9Z1uie3csfCDcSJOFogQvEduaqFS25W1ssef09zd9UzWsFiSRugNyr8KUy1xs26t
ouUaLvShZ7i7as3+McIeQfnM4qysqNeIwjV5gLPwqx9WC4+1BtLjWeZ1UO6fLilyXA/5vTc0IaLm
qkpQ46qoiFZCu8h1TOLMJP2aygu0BCxeyadq6W+TDuHLp+lIcjgWuo92SG/Qq2cmmm7KZgO/uI7q
pa5SIqSjUcNXYL7mluw550r49Fq4N26J4cMcCgoKns8go9djRUGQ2RwcGMiG1vitbetNJYa1o/8m
5UVCMagZ8JrEEVi716yx11zpISOMxHxG+Fh/JVF7iAue/BKnuTxmFuJe0xjDKasXYRbOiUYbCvri
Ikz9YxC1OA1B9QMxRqyKBrW4MnX7mFR3WOpe2V3HOoA2+7JsmW2orn4qtyrX6L88Bd3wNlSGdwmy
vc1jmGVRv62mIUA9ns9h17M6aE7eURqhxBYJ3uLUwVWJPL9vJgE8rXmYGcM25pSfI4EbYcj9Betj
nH3RqHejaA+idqL1aLC2z3NYW9OSv+OQfMJnZayNIf4xipG9QVVMQpH7dV21hmK6JxC0q37VFOIx
dxVLmnKbKaYuvqBk3FsDjgRN56KgvMVRU0L64LPYVOZDNlTFtmuqYavt7mr0yf1gyF8Opnz6OKrI
wMUjWOq/xkgQLCy5QjUjrffE77N76M4MY2KrhaDhEmutp4wFW0RiN4Ordm03rexWqWNp4x0jYPlc
+KXeGaP9ni5t/oBazbXDim26XBodRJJhfG+N7tMoqhxwtc2SKY0EOBblc2zwmCpzulbsW+rS3Ti7
BEGUhZfPs//q5jle8qaPQYRrqLVBe7agnJRtsT4LmMBKhVSnmC08EoXlsG2rikU5In1XdnrWeaEO
rpVS8GWGyRm3qN25Sh+C1FklPo6knun4GYTLXe8PgldtgFO50I5U1CzsgTam+QUsMsvoR5KBTpli
nl8nMtLTNHtPo8yMXen45U7VhGgyc36yZPrQlmLDBz57zIPxuffR4Qb9ptVQP5M73Uk9fJJkkBc8
pW8eCarJjK5TFV3LdnqOJd4ir4meGW/Q+Fk/0gn9PXept9WPpkvQpyKTNX4fyhQ086RIiySlG+hj
se0CPbHKu8svUjV4OVWebUSRc73S7XJe699NZG6EldmXAXe2O7VfZqjRzjv+YJmxMFyZ0V9Vm3bn
MeOVCufBIUjI1CAVVXExiyj//oGXeNUz8tnGOoLrXMa/ZJAtNV/yl00Gfe+kSbcarHBnsAwJqwM1
ctUwg2yXdo5R5ui2h7nueOfzcp/b9PxYAaug/tnaN5owl7yJETQSD57FapVKWl/Z8HtCBIAwJGDN
DJrLFPzZCovxz8lWf9KShsfWmE6rv3QMSMocET4Lx/vIQhru3GxWo037oAr7q0rs4FDL6Gg2jJnc
KkZVRIetNVUg7EBpQD4jp2jxNJWA8FtyJ6MDIA2zBYmlbIutdVgHs/fSQojjKaIdjyuxUTEScKyy
nT1MHTrwyCqHglJqJoQrcAWs5hEJkYd0dLjn8NMYGyLxEI9JhWR5cMixC9Vz72y71v7dM20ITfvn
RGu5mkW3pYAv7gc0UsYVbLcy5/ioaoHUhRmIlstm7483otJPXBit7QJgcjGhV2+2Hb85Boda1rw7
OCHXhqXI06vyNTLgLKasU93ag4XfPjBp7uvh5Ivsd59ExamU1Q86u7dg9lkJHDlAD1T3BIq+2bcI
2akwnbU9BeiTDsKQ+qEd9m0KTnS3mF5HjUfJ+p24/V+85ubGX5hYWRo3XzVeZmuKIpqtrt2QlNuH
U+Y+Fg57ChO2eQ2QNGY2xeAKWKkugCNrzF+uz/ACuMp7yHHVpku7jUXLMv5kEx6cvj6R3Bk4B5aR
gte1R9S3z6BGZHYt+uKh0Vs18cETNGECNTBxB2fne9RIHJWFX23yxoGSRVngFMQtZ8QhENcMonV/
zmX/lVbxBEELFW92azTgif6a8g6EXZwFO+a/3DTGqQNLsrWZIG06V3J1qIhhouFc8mzkpW2sdJN2
ycYJEEmUprMKE+d5DlVxCszpfQgSdgzmEjCRKDZNiYmjUajnvrfrIu1dW4ZbZ6SejcKstTVNE6dc
txcCEJzuV0zHWBeW4Kb2CxxkTTeDQzc5a9ykeE0VyknQRCfMFitPFMzepurejFwCWVFymGni16Cm
eFcGutUMRkOoAjwDc1WtiWUcjZZPfSe5kIwUkSC0PYQwBrnss5d3po1UQE00rXuLhX/kfLa2+mnZ
IWuAvJr9nbmZb2KJCO/Vmk7ITJ4ajyV4phXtVENyoadkTEVp0tV3e0eW7jq3cib/7jt7B6wjeaCd
bWNsJjJ5ZO5BbmJekqjec9U6cu0GxbEC39VTKBK4XWex+3vAEx+OnxHdBSzF8miW3rOVyBArhomo
SvHRRcSzGRbUPxtafJ1+9KIdt02gW6a4fBBjjhMBLWyvAuwcBtSpnBe9hEq3nqAkrCITf39EpD5y
0ef9gLp0kCjr42wClRilpvmi+AQSwj/HacAkTa1y5nLrvkyRBfqE/2NAx9Zp+xFlBKedF9M4D+8l
9knpRvlTK4vD6PbD1mgjKp86OE4IADTy7FXsjJ7JIOL1UHzVM5/KLLI+Y9cuT+GiDS4yitdqkh3g
EzF3BTYTUuJXtSUQ9OQVgg+RCMe3N4EPQt8Mmo0PpW/D634MKiMlZqnSdQLATnUuy806/lA7dnzt
JS1xidKGDphMeQEpNOZCkvyffJ/XgACJy3nnPhlkfcOWOzaY7iovxhokEMp7nC1pNpMk7adfZVRM
h7AcWLUsmeZ3zjvGCzyb/pBfEW8gbdiSh6xs5LpnMFf26OSj11ab0AVtSQJdNIGAYqD3mYOndUh5
84NlaoRDoLriI980tm740zmLEwVZfhrpmN90H4cwfR8Xf7JDrMwyJCG4Pe6oxzB2okevsJlkF/PV
y4NLNxlrKVx59lyDYXDV/CnCEQY+3xLVw1yeS4g2ZVwhCYfGj5hoxb5RHiMoYsGkIpGeVTqfWdHx
JCzWp5sR35BuDOp/P0UNirgcXJMComapZhtSRAj/xFxTrjD9reYwH44jNBc3QUNr4wAz81zBMi1/
TvACthHQJxoh0T0FGENLI0LXJHJSYnXfa2pglzoZ3kRL1hJeTa+s4DJENbMLn0+R275gwDmbXuxt
5hmmaKaUf5B6XvO5CU566BZQi16FmXysm4Q1XRWldtxbX55FhDx7CgbD2FHiuDtOuVWrvN/DYIvN
NNVg5rDABTp45T6WR2JSEBgamzFd2J5nTgQbkN7ajN3pmKYgJ7X+TStXrGaPTy3diWF00yWs9JkY
r7dtlN46LT2IUm63LbmDe1JRJ63Mu7CrWd2pqhe78a62Hcx37QhyKg7HfI0GeSyzxN2mhi7XFCbg
htA94t5+GpIGUkbt5jucAT0LDc6NwwIVHIZbr7KdE9lFHoUpj7bBOB0cNf4UQ4kRs5YSD5N3j+RI
vYlmsCknc7Nlnj1fZgZtc17aO8pgvBMQVXovsw/za1GJr5FE0HO0REQm1hWHRXmvvPauzX9NxfiA
VKEutYeEVDozIampIGKDqIP55iRNQqSN6zto5slHBvaGieHnKBmDkt4lBk7Edosd8w8DNRfBI7l3
3Cnae70dQ6sxX40svOZZeTXtqMbBKYwNvubHmOBPmqXt2SnRSgthvikWGQYa1ErVq99D2pU7rCHs
WWZH+tx9wp3BkWLjp1btV5Uz6ek4o2ePj3Ba0KSHpnyPeZYOzeJq9GYbwwJiNevAt1ajX7pAePQS
1CV5RR8Q1cU6IcRglS5uHNUhJRLgimNXHkp7foniRFx0WG90wchKzIekRpEMiOw4MfIMjr3dSBCe
GyilfY5JEBS/nSr01zi5vgwp+000sywbjBUNcfxCchZneVE43PikxYVaFhy21gQEyWPXD/bUIGHQ
YPqd2LspgYEoODF427HavjlrBh19Mj6a0iAfKFjzGMShf7LlUwsixu/3uY8JDe/FV5grFsvPjUN2
UcC5x5kubHNxAmeXjIoq8OydPf0pcvRfa3gWcctAmI/z1LA8Phd2/Jh7Av3hvjAy9nC3rCLC+LIy
Q6PepBhid2X3VAeVRv1LWRMYsT9nbFgYBWQsGszqIE13RyaF7bBzvGVAw4qwUiAA2HrrLne3N5Tq
wmINGOKesZWZMK4+++7xE47QZHRplFvL8OFRTmzbpullcobFQ/1kJ8kSkO3lNtTkWig496TgxnhV
O5qlO0UPpoYJcgDFdeefIPJ058YVbyYyo1vxSDAFhCZJduxCku0t9KiMOEJ2YUievzXRm1slH6ce
zG9rYWenfKgRobAAJ9cySqAE07XDb0DGmO77qkphddCyIeg3K2fyWf6mzC81r830eUR8R44kOoLh
KJClueoUzUpHlQXbVt3FaI6nSdRPdlzuFUlSDrw2PE+yfzDNnvbUZq+1ofxPyukG98mlWTDVXpHD
RzDr4NpgbV21Wt0Z9eCeYschme3115rs287PHizjwXST4ZwLdDa7Cw42tdNqro2YhjEQRNywN7oT
yy9aHYS7G+dCCkiyVpvED4R83RWWDFx+IQSKJdgHKYi3A1cc1iT4OhMfOHua9bpNQJFJN+7vbziu
KlfcXQWzTxS8sCGz38uMhQOGbSDEsPV2yZHbje8dAruMV5Xrqz3NEy5LHytnybAf0eXl5gs1YehC
wzHgk+oSX0oSnhOc9OsYhzgDfCS92x+jOszPuICD1S3fvWhXjUj3fTbyMZw7EnUp1me8aq/Yk1CI
q/rYEZ5CFKztV15FKrM02xKqyjifw/hFtsFSuaifE4ghxwj2gjr3kXure8SDbSGyJdyXpdmuby+E
7Y5IrjNWQKyvMxVE2uTYmr1huuZpsJ0xSB1bHK+vXUXMbq6d1eRCrZARMcs4gW6QYOV9BaBCPzCL
J6Wqp3AAaWYZan37l01XkrJoO3WJZBZwc+TEMlVSvajwB25mCs9JAndeqAPUzekG4Im7TfgrJvkf
qmbGM01ov7fg1/E6WkSus8BZ3d4xL5XTCXT7gzuN+nKzpMIqceDlgpIbsUCsLR/4NlnHElhSj/CN
z/cemIRzT5ydvZVQWYgK6RSno4mfUlmZtbYa99c3fq10eufFo2RepFwqHap5ksWEyxBLB9AqIcBw
RI1dzpqqJUVz+6GaEXmS3t6bQ/swM0t5nsJ9NzF0BmVqHLygPArb6J4kQ+C13yfMMA1iwV7lX29/
fyiwCIS2/+ZOZBZjfEi2Uex9ahyFxL69kWN8DdNolFO2qQEW3b5b5c4RTBPJP2NNhA+1yl4Jc0IK
S3JMpjeqm1AEMUFxkMfloqYmLdxNhvwFlhaTpaSGgOnBVSbZaBAbjtyCJs8uoypexq4eCbGG7NEm
wbfLfUJ+PDw2F1hHaK5tXjgjP51OiKM7YaLCBhK+dNWxXWJ2Q8aMbkkvlEEst/nAfjUUKIAOS/VW
l77GPJ1fTdFNG4fww9mBZb8u9RSt057zccQPZyjp/jUVNkk39N0BlJUuuZUKgsIb06x+LwSQc73k
GgngwI2YdYZHNJmuU9Htk65O73Ap4j5NxvzgzUX+NDosKsxMOEez/2wuiZC+K5v7iv/qWly5Mqog
+lhsQBdu+3OI0IhxKySPlTnZ2Kx46zKPccuU9vPHlFHxlazaTFT9qqFT8SJN8TWvPpCFx+tYK3Lk
VhVhgx0eptH/FLZDBzNMdbkevhkinVle6kjrh6yhzG7nmNBNqc/E3bvH1qFYvNGTzMQbsOpJnLVF
CeO6wmzF0eOdy/kvg1/fatKSBHT5dGHhePYhAWySJJRvlpSbKIIYbrH9bhWLkgupVz5kmWyJuJNT
xWPHGNupg4NhxFhml0m35fY2idFRP9QV8MOIXP0ND5Mq7FRekl3NIlPmurwRWbh90zN2tfZiMVlY
p+DHNm0vfqA2lSed2NOD3devldm6Z1+nIB8L27lro2bm7vIfDLfiHLDN4qy7dh1ViDdaJ9gfu8wh
GDaaSKZKoIZ/tsNE/5gNcGlgAY04E1cp2LEdbPULZPDmlPuRfSfDsNg5ZkAA10nY9R2H2cmtKIl7
DuAHm3nxkoG+vahYE7Z1nc18g/7CrE5wUhBLbBMYBzZ681ryAB4CPaoDTtySNnlxCjqlvnRoVckC
64ohZZm2fz8uYV2dRMkuskk7j75hbYHo02gvb0mUdATWc1R5/hzZEAa3d4aRhLtqwWMSBTEnr75W
JMV3QxsxSdbjSTquuQoWVB+FXQg4fKyejKz1d1WHL+8ffzsW4ie4A/++HRh70DwXh8JOfmA1P+bE
3tNJtnt46dRH0mQNXJfLO35hl4dsPx+D7qlZIJBVimBTVsdUuG8yYbHJgudqHRz2NyIdGyRwRvTz
cm4kz1NltasQCs7tQCRQCfqiKnZeV2AdqGl/JqVokmWAZkXAc5zib5QaTPamVOJyu2xl6vxyh0RB
8sjGS7/8wMYAdRnZqnbIuntGIxcu6eV8/58fyuDTt6S4r0f5NKIlUC/xW44X/apHkEK3/5rtrKJ4
H4fdcKAj0B92FLSkrXvsCDUfAlc79pNRddumb9VX1VPjYia0r7Es0wseBn5DIWi4mNaoe956Vgn0
waQ/XOvsqSQ8Vv4Qree4zD6KwWdU6xl0Fq23bH8p7dNQqF8qCuzP1G8uSnxMTZT+hmiDj8NEov6m
BnXShacW/Y5FQtjCIwFg+/LNMFhqixXlE41X+Q2pmmaKd2aOC8DBanhjyPQYBFYmyrrtNcOCd7Re
AdG/5WVpszzu7XbQRlFYQFLrPvw2E2vOlPB+qiO+iCp+gKboPllgLMbc2YID5tIfm+qKqezR7Gv2
8tkx39xC7zTM6GskAnIiABkdWOg+b2/oBNaCPUxLyC3LdH3Uhp+8Vjp80kEV3unGTF+H1ERl8zP3
fPtNe8nDudzo/dRQqs8c3L1rZOcAt/lVTvmyEYBU/9yN7d5Q4EbryMRR64/q1BfttB+zMX/sag7j
zkHR1dx0x0y7T99stIwV13kcL3iVYo9FpMISg0SQNqwrb4nKGyZ+gyW+M7Ob5fvCb4IFcL4Mqwj6
GT1fymQLUtHm7vvNIS8laYp5r9c5kImi8kltg4bsquE1Q3TE5TYZ5ykhsYL3t7vEDizJNL/ezhMj
riZodL5DYgUEoUEVsip5UA6eP7OgWIfzEZ2CxmFgxOjnzbJroHz0ObEuDaHBlejb4ChE3mzH0YeO
Qux8G8t2ujbFn1uFU3Kv0b7CfbLG3t/lhZmfv+93mfv6QQb1m3LcEP2W0yhxCAZi+Gi2dmY+1XUq
7wIrc54yZq+zV9frUDiasjS2EGuGoxe2TGt6OyLLoH20Rx0d+VC26yGMinVKwGTD8PgkcFTd95Fk
Lr5wupglBY/fXwKmQgO/j6oPth/X7xpz4GK2A+vS1fXJyEYMg7hcT17ivEVGVOzNlLkj3gCYeHCF
apz2h7BrswNXLMITMCNey+UvBY35UIFMoUWXj55BEK3MI4wlHP/kiPFSteUvBxpB3w3yJW7FFQug
hwbk8V8U8GuDZPxLNdJbGZlDzK3uLplXNfek3ugZeBw4S/QHGW84bMv35JOqGtSypYK4+w61wLzU
0tuMlmgvN27M4Nb/jfT5RpLZViZWzhiX62LExcyEn/GN26Ds1fcYr5xfHSMBHqvtDfKbMxGye9t5
VHENtqB0j9h87rIiqdc3jAzbc5yHWLFLKsLph9f9D0ARng5+MrrJntQ0mIqWLb4LN8FEZK/3itwa
x2pkbJOBYC5yEu6zTujPIWF2W3bdPSkc9zkcXyEd7OciS37EhVTr3DHRJ1Mv3OWCeQr8mv0Nkzqo
lJUWuf0gh1p/+ZJTxyQf2RDABoaaLXH5/25ZiM8oAqCSubnPKt0bwPh26rsJtXIT+0cTJxJZyhQU
TwPzGFwggMeOcvLWt9XKstaYJTCOL50aZqp42xUp2+u98ED4If2zrKWR+P93U0lJi8fPPpBCxtm+
hM9UNDrHbFTkoXwP+2HTT1vFFpyNunEHzKxgzQMURTxn6bZzwoy+hBLZW7LGkAYYaDTTz05gaqly
a10NvYdzIIJy8v1Tg2QI+ku7MWXjvtksxNqEWeoecDi4bypgr562qq+q8/NLBcKK02iQq6Hy7I25
IDBdAkvnKG1+TQ7ZpxttUrf4WITu4f/KwH/WHauz2vZPpB0iqVbBD7XFmHBZDor0ODLEUXhpCfrt
gtLJjgYbIF2IQ/ctZ0+zMLCwo/JHFbqLHEW4aoGgf/H6UKJjBkkJrWe+6+w0FSJ2LSqdMcJJdGsJ
6sAXRzO9M+Yei+k4mU9V5KCk5s3PutEGY3g+Xy44zVXLlXM7K2+nJqdnXQ0WI+EzGDW5phEsH8jW
adJyCAe3r6owkzOm3njT14CyXR9W0mjYIawr6yDM+I9CNt4VumS4ujTzerxgRCkPIXaevQ69S1r3
6UvZX6jo64/eKal/Wi99AQjif587Dh+A5W/2S9QjnWN2K8nQWfPY+rs26KpTbVQ8Tp797IBDaXpr
1flJ+4tU5sUUzMpTgtz3YxT8IXRmIcR5fypIhQ+dxwLu1Bl2UBiRBiInepHQ/lXi7WeMLGuc0cO9
7I3DBEYPADiTUGZHJD2LFO51TENWJhFW7QGU3FLAG32HA2k5VGIRcFu4/YZHd76LrZlBIifZ6PPp
VoneVw1FlfYIPbsJim9VeUeFQebihNNXbDdANd15WS0EyrNwmXkVnLHPNedZVM7jS2fRpLJd6o1j
K/srLYZHpywDvCHxicma3tSo+gddm+1dwMd2lbeMziY5sLRq+eqXITcym77cvmbdP1fBVD+YbYM2
bVIX1FnSXWzY98e5F8fbZeYu8enWETzGW5WzCewfv6obFkfBLALvGI68IH6wTeP2SZqjxbschCe3
GB+dwmIfE1HzprYeu9EgBOCpU2otSIT5ArJk2OI+LV90pGdAEVRQBe2fu8BFIBzZTBYVRDWIi08m
dNYTDwy+qHmgRrfZresK1T7+4zfyInIPTQ5XDS7fQ7RICrqI/mAXc3cErn8hr9q7dpRucdebMCld
krprvwyCEy3lD4XdhtE4Z5dh5/42rSPcfktVkVTByUvBLowmuNcqeyYP18ObiYMlLMZx0nnJhsWF
jMEItiIgq3ZdieKYTB2LjoYiug4h9qImyOuHPmYka3Fp9Oup7uwN6c8PvJUgpolsr127+TNjQDgW
eAO5t+KATg6Ix0ICL0OD6W8UG8c5IxrJ/RjvXdYDXOtKUeYwzSCSACm9jhLscqxek5M+GI2XgKXW
3n3SlvffSGLXCXdDkp/h9x/IYqEBtUiDcH5wMi1kY2g7yZJWoLEGdcVUJZMH0TSvXq4zRDgUEcPM
Trww0CgGsqy3X9LR8OpCp1m7pdns6O7jTRemX42q9kVZvA+MOO+Mzv3KPXTBOuPcr8xnvIHjq6sA
xMlhIYreDhIk67uyRxUW0vVe8kxc0wSuf1+5UMDLsTz+FyWsFY8TFkzPfA6ip2Ri5nTnuT/nALFm
nWO5a0iR7a2m5fJ5yKO7MHhlq5RvvbX2W+e84FBZtZa38kneOzamamoeyzY2nLdF/bQ+VeaBXSE2
iJV+31eHoN8MXUNm/Ut3j93wuAi9/yWspPKRmlgA2Dn30iXlbhQnk6US6Lzx2xS76B7zpqHimsgx
pvBHMW83f6AMpXN6xFhzQOz+EuFimG3ZAdBpYJtNsEpsZI4xHZkedG+VJlBhJoQHMac/dL3zjG9z
SzqLmyeznscp/Flb3raScIVmWRvrPHYfurq/WIBE0PD5KpzsUJAVjaUCjee75YrJ5S8cSq+d5psM
ezB2QeUebT8jlm85+HXz8SkZ+lUouPKzqH2mqYR9xNSYdHQfypeOxAU4spz8SI/oorcGUW3szmOU
k2pPbGxa7cUMmGw2NhOsmb0ITmluYxNTO85NwxaCsTVv3xQ7h6r9TwuFloVB/wxvZceI5QTkm0Vo
eY7n/G2DbDbGVgiDQq/IP9arzLGIS2CTIcthFtjYGbdIy0BeBIK3VVF3SmT2q6PieU5xWx8lVqyd
HxFvwL/rnJgvRWShiJLhufjzf/+xQOfh+0v6Pzz3/7OwdFm++q9fKYP00LK8RTlwLeH9bfVRIZZt
OO6NnMbNIWP/c070dJUe4c+kHYYjzvJHCOjzRvaB937bINHpslkgq8UOpc06mIlItziOjm7ZVBTo
xcEhZsrzRD1H6u9ggePrJuvx9mT3yNZxbbvEZpd9DYuDe9+H+mdjs0u4GKJj1zAY20dJWm2QM4b7
oPvAGuy9TE3WkxzOrz4BnnNEN7xrmAkkm7IlyugbTAwr5kNCASVgY+Efo4dh/l19VIHHdNKBiAmb
B6pTMe9u/Ws/cPT/+9fTXN7Zf3nnWRiEw4X1Q4GwbPH3d342rNrsRwJjdQ13c0Buz/OaHRTSmBBw
WTqfRuExI/rcL3yFtHVfNGyjQ0bRu44yTz/6wfDxH76m//0em7YtGKR6jqAMWVbj/vMOlyZvTWAL
Gp9m40wPY2tMl2qe3+qJbR1jz0yJHiIucMWpvP4zc3mtv0s7KSDrmv9x+/X/ejhCxzQDfPtCeDZr
fJc9Kv9ENm6rtBsU6WIMzuylRJtmaORl425E16AvlZ89lBd0vJJdN+nosV/OKXsSsJVzvHUMVqDM
87I84gQJ9Chd8RmMY/iBSYq8/CB/RbXjnfuJTGHAaphNOWcWNtU8OQ4KsdksNf103RXnygYC8//9
UgemHfgWDxWuBxqBf/3ecCBaOZ7SAWm6fnOC1trUzIJx+cQ/5SzWEyYjbpBBvwbRD4fgxnm0fGtX
2eyGKyVkqX//5SwbZ/71wwgCQ/iBZQcWMlrwt2MIFqInJS5IrJYlztwEdrnFM8oCBUEZbWYPrEx0
jv/+3/z7oiuCIr5YwlHW8gSEvNH/+hJoNWcZhw174yWccTfnMKGmXH/TXhCMZ95Fpz8mcMEZMVbq
me0Y4a60bJxpxYdbxLDjlxu+ccwPy0yiY2LCriG646z//VdqLV/JP788fKUWD4Rls+cL00z4t4U9
XGxpxe0JT9i132EmmqCiIJ+Qavr83nMjaqPb3wZgjsw3UxxGT97YR6dsGIi1gL+oOmc8D7P1/r3Q
goz1DJOPJ6pbFLpFkRdli82DMFgiuxP8gRyJbHoLJ9HduSXJcA0J5F07zfQfVgrj+vn7d8ezxYp7
y3Ed9kiZf9/WnI5WOuWo4auizcOjYfn7sbfbB5hCcMbSiCif9l+i0qqeO0PGF7wL2B2r+jdTROtx
+b0JGecZ16wBrEsmGxY0GsuSBBxlbd88sP5k873gSGIhYcHDhZ2gPpsRo3lXMrM1UhU8DgSFt6Eh
P6JQVgfDy75IwHcvKvD3cz6do0JMr6HAG5Bd2inAJuLr8OAMeLw8C/dwFAr31Ph+9Vyitke68A9d
ZIFftti7oNw8PySi+byJQ7kXTzDzr0a5rGqNY749JzePaqiALrjX2+ylwAqlhJ1cYWaK7/a1XcDP
1Ux6vTMZ2tQdaiDZAG6mWjKYtTA+3XpTCpWXwKiYAAssROFS1gvR0I7gvb2xhzg15/ssqqm0PAuT
ahbiqm2A+CzYVt/SFydnkQdqtdjNuvO3cTaxO9KdaBbHJL7GiADISAjagn/8aDnE4+G1DtzcR5ZM
xNfaegrN3r4OggORVEu9Y6EB3bEdOSRdqbAHz8nulEoJE6ZwstXy4ZuWH9wZq0eQdy+95avVHHn4
NG5cSNMx6lPfGtbBMaBSzGQfz7W2Pgyy+WerTIwznl+xa+AMMqRpw/vbD808sVMroqC5wf2ycGI7
byV+Sxd4DpuE8vhLWj3YqlAE1PdRu2LQO8KjAZWjmqB6s9oBpSoWx8DiBLBcy74mEXtQRd0DC3Z+
S2WTdwmY3FVzH18k9qVMSOMc1wWukuVnUndAugb52Gef3RiWtKSLdncDX2N8SNZh6rePlfYbwEYd
RaFLnBZl7yMO0DS96v8xdybLkSPXtv2Va5qjDHC0bvZ0B9H37LucwMgkE33fOfD1byGyrlRVsnpS
mb3BHSiUJCuCjADgOH7O3mvX013LzJVDXiEcLnNxaCNpwg4Sw8Ztca5oiFiuzVyPziXEccbGMN/T
wsoItqp3hLPsxVT1b5ZF1WJK3J2B3lTHuOvLUxWNH1ewWZZX6zTRCPblQvBsL7hvgh35vQlEwnTa
Kk5hWv7eSv8ZXOUCldACFzO8Ntjs040nFJGghNGtMxvyIFXEWO4D/3biEILdTaLhcE2NSQaqCg/5
wLqB0nAd6ju5x/5XRwYDiC/Zi9qrd3jwpyXFaoi3noSt61Mrl7A+zSMwCu6Zs69i1zlqTvkcyT4+
wcpwNkXlY3vXp9eAiNxDDSlny6yTnakeBQcABd3alAH058p9K3GpHB2K1LlXAgaEVktoJhtVx84J
pAbWast+uP5uvXWcUyZ6Nmk1fBONlFd43Fh90b1MGz9RX9dsncQLnCUDi3bZeHn9xD2lXep2g8xy
ftZ1xhebhXMYZPtFV29YsTEtkHwzBy4KTUdN0vq7a8UApYFh8eRaDz1+9owEla1lOwnNf2awtcDD
aKFLWhpZxIpiNGDB6vDQmnC2E6SbDyq6CZjtLcykt4/XdxB0HXEG3eaKhs/I7V5Eju7ezlmIKAOR
XudkKUE0NtTaFN33mLwMdC11s73S8stqOna5XZ8mgVC3s4iIC4LU2/vWyNTMwHyphXemC9QaxdhH
UNjWiyzHN/Kk9lZTj7dkddPi19Az9zDfwkaG66qYhoMXThfp6+llIkJ2gwmG2UOkx/dBS+3ZyWLX
aMO0MzPlH2VLFJT/PaDJsy+xmt9MTnbwS/g3uI2/oSkEbmQgr+6HWN3QCcPcgQneV8rbuMEQnmiG
k5GlbPa4gTG8Xf/VZOHwTFLEq0FChO5O5+uEkxDe/0n+QmTh7ODLG+vQRRMEsqV/dAMJ18JMnkpS
Y++5+t5cAuWxBbYz+cUINrELIMuyPRoAduigOuv9Yz0/uEYxsv0jmMe3HSSYLUU3WIFb3VQfdAFm
lyNRTSH50VZvyT2Xjc24xrCPZgmPsb0G2SXBgVQo7cDWKN+OkMTWWtolyzJW8mxGDBUaEFBbBlaQ
q8phr0fJDwBA5SGIkW5jc4xIyoKlmQTtfaL1zzqF0T6IB3EIEnwDEEWDeybWAf5Os37G0v7hNyzl
bY3nz4bp3ZuobEJgi6jr6vDB0Ny1rtSBuWn/6KjG2diHerLtIyQnYxNa5vgt0m5UN1z8orutkVSd
XEEP3rV0KNvmpI4FPc2f7aqQttjpuuOSTtAtooCcmsgdbpvUWpNj1VyEzv4+6BmB960HpKBL3pJM
u8y9cCs28xudPcO21MzLtcEVckdduaOLEiAd5cli5qbjqi5JPlhJv0eZUoKr9QdFd84w1Upmctxg
5yGp7jbCfHQ7UThtsFHvIPuT6zvPzCukZocyomvZev4hcJF4luyTVmmArXyMi2HbeTDl23IXujgH
E3Rh1wfGtrPikaYBkdAgJkWmdqYsw5NhlsnSjYvjRIr1OcVBA04tkmtGGMP5gNic2f38YOuElnuu
UpvrVJowNPT27Y5mXqbV4arxe1JlYkQKmenfxNeIRMm4IrHQytNNDp5AsE5yYJCSjwtOQ3kzxE1/
wx8IJ70tpwdseje11u/6eZpRCPkxUDwtr035Rjk0J+YZXTijIWuynQIznI4VLPV7G9tOhG/3wR4g
S0w0PPYMlVCpDOjGSy87Dza034Q7+iOuAEYjdYrbbW6bRjNJWQ+deJ/oYn8VSOiVV5/qwP4e5nVG
s1FbTGZnPTRDgXJkHmhMWvBU5WSqlzJjaNe6wzrJjGSXOfmsmZ4DZkb4fDgkYMEmdruIzaQ4ivll
HQSGyxiz73ZQDf4Jm2eUmQ8RX6EDbFhll4pUpuO1a8gFvXEgBN37kf7I+C27qf3SwGjTzKtNHNxl
kcl5wPzASwZjTftL0Xq+m3T3oSPvnP4Zu4E+xS4nAmTGeOuH26HhV1DFTLC+yZfpVDU9Z4bYxhE7
RRwS/fQJlIMQJPdAbUPBG6CQzvKSse381s08uL+2ypnmchvwIFROlXPB+Jjf+FMPoLWP1iHjI0CD
srkV5k1QpEQiQmN3nIb7nT1mzI/bCMcJkmg6Jiec/MOG3a6/gC/d3k+Nr3H9wTGKrenVi6tPzyVH
SNQyQllZtPEWLbHFHhQ5WEX8C2Eb4faqzEMc16xxGzwp1b2aSt5fhRnXcV0TQt9rF97MGK/1MDgy
6hpgJOEOsS1f7LuAw/VvNkn/EkPrsEPSLVeyrbUd5485RNKhf2EaeOeMKDrokye2Wafae3Z54SrV
1DezURXBdN6hqkJmYV6T/IxZudKpg9Rdt/A/aFnWH9cPPIyEeagAmO0Fc/g4nf5Ns+Nf9nSOa9F3
cQ3HFKzaf+xnCWAKKT5wjL0qHX/KKMUUQa/I3OZcRP7FQud/STwC3wprVLf/5tP6Y6tF6DbbLgNX
hGU4hvHHVkteV6VsVVwhZy1WAzq3C3HrCb/vNmmY81fWWKJa58E1Sh4c99cvr98LWnZrusT/VgPA
OCPbPJhBBd1Uy1OiXE0d5pBtm3c/H0rG2sWA3uH6Fv5S9vifRYb/Ln38/1tA+Z/GmM9/8/eiHOsI
JWPzj/z01Xv7/rsv1jlX1HjXfdXj/VfTpe1//x+eGXwV83/5n/7wv76ur/I4ll9//9v3osupF+6/
gqjIf5c3bnPC/XlC+fm9rovvRfMvT/kZUa7pv5BVrFtozSyiU2zhmeJ/QspJzfiF5YFsaqyV0rB1
k9/0a0o5UeT0aGlT6EJYjs6l+I+UcqH/4roGr+iYJigf3RF/JaXcdPn9v+mJ2A4tayKnHTqXwnE9
XvH33ZuB6NQB6c87o0oYepCvjCN3mSE4sbEau/cJqXD1zgYkyFcZmCD6Ihs7hItU3JKu0aApUQig
3Y/O85n0LbsBusKuyOkifDbsUeoFWaiCmVqEsQCJYBLQyAVjxBADMIeuPDA01YjpBI6Zj4LCIQ6o
1FU1HCMVeW6b0cOKu1q96SbYVR33D8a6/tnvhDthsEtRstfbkU5ab2Hv6fsaQT3cP6SproEd+ILN
25Tvut66494ZJfG9ndZrLcFlgWqeusAM1HM6dO6wy0YC6bBkC5xnd4MZp8Vnqs8a+NjTBAKwMMw7
JruAQaKFTL2OcAG9GxImyuwCd+zF002FnVVtmrokuQ19GEW4R+8YRGsMIBADYORbq4DRfLPRCHBK
Mjxpg/xAIlfoO5CPVEC4RbIG9qpk0hTXa1kkHmajPBIARXBOZ4Z+kwKGiiyYFCYR8VoRx6AIZGM+
U7llA5izpMv3Htv/V6RxtoMlrmz0tQLFESyUmIqHBP1UuIMMYt4N5YRZ3yEyAtdRbuMkG8x6mNZ+
72q3sY0VgV72TACb7PxRuFn8ThRY+oGiGhYvMzej3ooYmtGyLFmDF0FX+qew1Ionz2gNyP5WTKSZ
XhBEOqrUCbYdCk2+yNh3K/lQgvHId6Yy8vRCJ3RK1smIHHrnDTHq8pkzQG5JTB0V7RBI8Hx0arYw
HlItBz0B+CjRDFIdaXrx19uEtFxyCJqcP9MAPY0ThBQtVzWVeyCYpgiPrTdCOkMPFWufXjpU3ve4
bZ2KBGdHKiBcXmAh7Db0OHIWaaaaEi+/Fqq1imLfubil6xs39gDG/oAWyC1ee5ir08o0a8IAK6cD
wCcBtluYwEQbYhiRONI77Ktgk9watSbMQ3yQ9y621ho6UdTBXUIU5z7WXtu668q04ug8NQHAqczC
iY9F1rIS/z6nP+S8aMnQa4uhH1JgJp209Vs3jzdckDilW8I5D1bf4k/2vDQXO9ma5EMRkjUxCM8T
TmLTTBPrxDk5erM7l0b92R8C5wTaG/irxgb5xc46n16YnnOd1kNQvRAVECjeToRRBeAQ54Z8mRiB
Q8JBS99uC7JjUL13DBAWU12XJiZVki0W4KN13G8iDhz1YqZmD70xaNAM41jsSX4ItGCqiXvDOj47
5rQJWXzopNHSgc1tP86J6AKlY2IYdxUcsyPr48H23RGjG5KWqWSoN5TlKpNx0W0gjUKxkCDtkqM1
oPKDa+nRJwQ8yEwYoYamH6dxjKK1MFTqb0QpZLL0nRoqWN9Fwl21MmIwjqg586i0kJ+yt1J+cUWS
TF6NXquciJWcFqwug2UtAi/LcIB2PrgUxqtgPZ1V2iOvY483WRpDzER3K/xS6Ot9Uk09pepty7z9
ydYUcAkRJWG5EOmEStxhJ9K9Nwbpgt4aOvQ03OS2RSoYYKJ0vEWvY6DlHpIA3C1ksWSnN33FkNVs
ChdpY6FzdxpA2Y5J6zCK78oE1NVYkXSHitDcsA1CXBJqiKp3dRlFpGRgXyq2pPNZE+wl3/C0zyDP
q54IsTB1a3A3QY9We7TsljegNOtHVw5YWyX9sPbRJKiXYtZs84SfWoFDrq436tFNjoAyvjcR/qGb
q8raiYE68ZLnCQD+NHt9g4lkEbofFtQpq2+UfqaTG7L6G9qIoBFuRK4c3Pxd3KjHtCTJbqPDbCzW
cYjWcJ0UWMkfacrQhUDyCokG5OKQo76KHLMlS0Ib+nAOCszxlOyTpvSMCaUGvVgMaYhD+ktBNzHc
tZ2Bx7VQoRnT8jaQq9Qe8PqN2ziWOFgiMRG02NLvsm90k5L3OgmLjzTWKwSsShS0NWGk6vVJMw2S
gZFLNqpJl/SDCmQzMWNAhJaO0gL8/ShvDvCVGIXXcTJZO6jok7NDz+WwaxJofSwuBWkYyzqb0vpD
RF4x8q0CDHS66CYv6T4NbnrsF10nBEfU9+bYM47ox7cUNd7IW07t6otoYtnfe5mXz2qATuuiBbiI
kqSfZGjL4ivxy0b7weZxzBAdBsPA3tEc24vOhrZ+aeoC3NwiwR/61DjUuuAYOkyDXqjZ86HMsYM2
ciAoadlbUcL0f/QToghIIAMhCUBdPze9owePkGGN8j1NXCfGI+6Kcj3lfinPEpKfsW6lPYC61LNJ
6I8IqJXaxwUiTgJiOrM4lWHMClNWhCc/Dy6kCkD6zhRt+1x2BQ6yqk1zSUd3tPCPD21cBx/oCDzv
la5W8akN0Iz/3Vh3nkn+c1TkoQx2bZOX8CzTklRafxgVGcSj11ZdvRsl1ibCUZiNT8+tzj190P3P
YCJEwU3jC9HCDw39fw8un5Poe1dFq7q35sRc+XOr8Zfq9P+gBP+zUv5/YW1t6vjX/1/V9QNV4X+d
39/r9ut3RfmvT/y1xnbMX3RD13VJd8sRHMjhq2n//jemFr8wzGMu6wppSUHW6j/qa8P7haRLw5EW
c3tb2HPpPesewr//bf6RbhsSnJowXcpi96/U1zzldyeSbXuO7TGSsx0kIiaDuT8Mv/3Qjzxr7ME6
ux+AR5c12WgKM8Wr7T15kCSF8aaH3YaTmzGbs7BI5xpjKkDuLdQUoN8EhKFb4T9kIwz19CuD6TZ5
w5JE9wweWxX9KES/DPMnKOdANRj6Uj/CF1vj76FxAPnFhqjVqK1BLotLuDV61AoXiQH0ECfjotKr
XcSrv9cuMeP616j2EuwntTpl7l0S3CAUnZsWyPQXI8BZUT6hNVs0wLoEcGLGg9ipoqVbKrrNcllB
Qp7Lfuz9HtN9oHjkLTgrXhgG8yIkDKCnhaYFi9qdw4zoFNcvg/6Shl+CDB1JyQnQBUAFAEfE9NIP
nvrxvvHvPTktR+A2y7pzbmplf0S98dywADIEQXX63Ziafle0jCti7tFEmaWAgdAHoYg/SmV064Gb
DxjyN103GwBsTJg5+NRkCNQt92ih9S7Lryp7chCRwLpA07SzR8xDNXaxKjlM2DBiwAkmJmwa2fC2
42pVOB+kYi4tG4QoHQjLeZTIl+xehzcOlPqlgTskrOX8TVf/IgZnHqst8XQtdeS9XsSte0IRhm9y
RAgVxV/Qf7CxbFHd7QgU31Tt12j7K9kCKyGQ0MANaqYnFk+vPdR0XiNI2iWFkzZ81PibRgRjFq3K
3nnJ05fSu9Ws6NBq2grb0EJpciGyr5xsuITMdFsmh7HlQmJOUYRMtyAwYrrq0eRn9qEZ8BmjKIRE
hHqXkQNTvUQotK74stM7dFYrvQVJNwN+YD2RsoW9eyOLp3H6YA4Nsm2V1rc06RYRBq2Qo4aL2UqH
Xd286NHBgpEVajNiqFmqGMiLp4EOYsTDAGqEKd/69UEMzEzU1yQzSHTWcr3HALdwevRd9AHN+7x4
iauvqLJggAHCHJqXKP9qg6+/3hv5027Fb5sV//0frMx/+kL/C5dmYbJO/Xnb47Gr4bG9/7brcX3G
zxXZsn5BXyE9d5Yfebo3t1B+rsnC/sVhxMiu16GnYbkOcplfWx6WoBtCM4s+GqslGhbjH0sy3RDP
sC0BBNK1/8pqfO3G/fOujjTCdJFr0VZBhASvyZy7eb9RIpV1i5gdXNGSHNpui5ph4Y6te0iRzRC4
G+ktCtykfG/sPo4XqSzZHfQWJIueibgFKW4zxXr/wK6tvBFC36feE3QD9PTYdBghHTy7pKKtDSUO
OiJSUATJh1CWtcmyrjvIdjhWWvj5M1/QaIhoB9ESL3vllw84Z2cqWGiwlRILN23VLfjO8RxiXaBu
Moil7CVVSEtu4/xDn2s9zaZ6XRbVDxDlxSwFhT7ZEuddRDE8NQHZRNrIJmjJyqDWzxK93EaLfROA
q/6RD8n5N6fA7c+P8bfSQhpHf+wdW7PkjKYUrVBLOv8iLkwAsbfEvhEllffA0ZTtL67p5rUArGl6
JWFiNWYJrRuY2AXp5dr/hgD+0RqEXlZO+iAoF1f1EIW3JUr7rahIowbn5sNCJncc3HmaMUU9XZ8I
y956rIK5b2o+KfEMn7Clb+Tn61JG5guxuLfEH1V3JW2HhVLQ7viwxP763OuXGQvQHqRPY3nqbpry
YJ0Wav6XzmGYh+ZpEh0cQ1ZkEz5jyRrgaAAghnARPSB6z/YB1kuzsHGjbDonWzI8LF/IOk7OzO0H
5u5ZvmqEUeznDE525fbAeD9Xz4TWRxs84ubGAon+hHdRJUl4Cu1001GLIituvEtoNz04ecuBU9Qn
bIeIVvKCOn5t48wExDu/LHvX16jyDgK/cmgTCE4AEoqHgoO7Laq6yDaDhWynymDElEP/YpsjSV6m
iA7XLwtf4ewc1J0ZWu7CMhXz3xIxU2VP8VLOcd0E+G5sjw1+mjXhLrRksgcbUmxncvr8ZkGpiEvs
kELutcegc0OOKxptu2mgN1/1GXHVUxWM0Xogjuotpqbe0dCFawi/AU1Vt/tpc8ILmKQbgVrnPFib
wR6bI6S4TeYafGiOynfNZA8Xq7b9W/aNS3ZP1jnr5FuJwO5kGpm5NiZbbEU72c0GsZ6xpGkG8d91
9cP1UE4WOQcuWA9ZkGcAreeJXd3erbD9Rm5LXAiUnTOhXQ8Ctd/W8ZnCXh8mvS+XmcPo2XDVBbZo
sm9h2Z1lGNgnrKB2VVqXLGvxmTbpyiwB4AwtgXmMibUzuEYfM0lFgFXXBO9KG08z0w4tnHTPrRba
2wjzIu2x2LqnVN2owa1url9paR/uFRK/RRiizLX8tlqBoegXlW3TbpldH+xbu6VbZeG5Ts1LoMm3
ySvqy9U4qzr3oR9JVemZnCx+2g/VdzMUzU1BggLNmvLcEPXFlrU6d0aDPSbjTssmh/CLgQQM18LN
EoT2Z6/X5rFw0pdpyPSz2XU74ceoXqz+ITMC+cC0aN+n9adgDrKNjNpZpoywb0YSlz0veQdz595q
Hn+Ecsb+W+B6DzZ6h94uqvNVRyUgrO8nct3z8cudmld7jp608IIsY24wp76XTz08oue4QZNgF6Ai
a0LitiApHq4iHVGXT0Y53Ps13H7kT2dvfggmE8M/GbHu7BIuJVwYOGjJvvH6dG96Ay2usnBvndnk
q2ykxQiUyCe1QDmAizo4sALOQhPDesDNyOxZ+ZcyrqEct4ty/iICVJAKvT/XDqG+nTEKbNYlsND5
BeM6SVZxMLuFWECWaRiOez03gsfS5oPO7QiVS6F3uIAViTeBvGXWCYc3V95Wqw3vlhuNvG0LgphG
JLurf34vSHu5o3cA1mz+T8wcY44aSFeGgYlyCCj9Vs6mbq2vqr2P2GR5DcqG+4OVOUk21x+mOOC3
RTNbAMjI42gn6bcpVL/+6+f3FMkDE1lkaAHyTWdHzY/WjM7s7t03jSgzcusIXfy5IssGm5YGqQfw
oejeMsK6BscbtrIWqDrmIa/NkHkfR2gFNeRRC3Rw5X2S2MWyxlOzbe0AcXwARAX0R74MHO8lJM91
rbmBvvsp56aRjD/Ul9rt9QH5xBtMffug6P2sO01szUa7bwPvMrrpepDWk9bKfCW86qlvjmxByRwt
p1eouXexFcGrkUsH82xltIcxDY+NKdahNW7D6rky8nuj17YSvu/k8q0Gaxb16AgFBz7UjryMReQh
ORA42DQmdOm3tsezoqcvhSSLIZfeBn8/2Pl61ynwOUi50I6vSRM9aKLAr/su4pryFkcwLyVwu+Wk
UhiDu+51nIu9Wscm1ggIfwlqZuwe9Hor4InGHqXY1iFHDaYXdyyoTikrfDEeBm4DOgaVOsqIO28w
KGILJnS+yHO0YZq8q6Nk79vMSiA2D/YNy+nGrN1tp3NtoL7XbetMnXOfBtaG+Itz2Be70tpMBMhn
igZqhMmyH8+GwHMS474P/EWCPxdQfd8wa/HddR2G27YIdv6c6Iykk37vOgkYBYXDqU9h0/Ahzh/E
xFABPcGy64hpwmLbuc46IisGBGjhrkX71knennq1MVc70TNsg32uafiW2IBFGf5R+pZGuUo0sbRQ
GFGhnlNQGWlibLDUTD5Mf2M4WcSDMFNYt7G1jXSEOFO/SuGgtaY6msQVlewYwSTsy9HcdBoKUmmd
J2URkgT+hjm8XiXPTgDnPQWGP4Ef09Vp5h4OPmFfDCRo7qyMajj5nc59Qx1RDj7XhXfpY1SEE3v2
kbDlpt8EFek68/7RLDZ4UxfurYgAH6lwranFJPqFQ9gx9Lx953+mEE57TpcMLIEs/CXtzQWO6Z1l
ZneRWa/BBrLm0YDMNqBplw3TkRRFWyHExjCqdYu4EDPsnR4gIwj0RUljDeqw9y3kt+mcW9CnuW9Y
kJ+AFIjeIaE4XYc6qXje3m6jSyM5J3NmGRovTg0QuHKldMJbQ7Jqgv5GeDkijWDtgUTF4ndf1fsQ
5WTKG3ufM2bj1DsjWNx4ciSErvzIAgrrMCP0ht/J5hWZn7ujLb1SZGiapbX1kVEMwY82bb5Fnr8f
mxATdL3ifr72V4ET7nRX+w7YnolBsfBEvert+qCX5VaztXXEuwoFYU2adhsF9jM92PP8KtFjPSGy
8Lu1Xd4bARUPZ07qzqtecNehCmVqchlqhSAtJ6GKLrA2brtEW8q+x+0G5zrQHvryswIKFfb1pqoQ
GBJEV2NYmc/nqBnPeds+Nzre1Gi6hRh74C9fVemSGncdtNkhgsJfcxtF8rzt8XbO35c1fnevwIQv
9pnTLruC1jdZGjERuDYXNP31BSEAK9MZiTHGfK/aw/z/je6dImVx8OaNyjnLvb1phWe/VgffDnFf
wQ63qmXNoZyPcWNfdIh9NMbXqTce0ILNB9mP0n2fldwAm6VAxWem7S5xzJuKOID5j6M7QdCNOpTT
gEUie57XQoRcl4KNRfMaEkZiUql6HlQZN7tLgLZ3Qn8bB2OBhwHoTijGy+BSlxrrEQLeaHyf17P0
yN3tzhqcdT3JfS+yE1mHrGLdkuO60BL7kaJt2VowJMeERCTivJxpo8ySeRYWVboTRSJfTRvKHvEv
EGYb9Vrj3a6m5DwfhVaz74yAV3TIrKxA0BjjWcqIlkP+2kMenv9nDzytsG61kKmYKrXv3Gjx/6m3
JvAvyIKWTeo8+eQEMVPFeIfXL+puWCSWWUY+RthyMXPhBM1BeeYGLPkGLfUNcSX7IH8HQcDn79wr
G1FbbvoX2iOrocdyGWuPRbJFqJWU0Sk3h23BXY8gsH0Kb4bhwKG0+aS68Ryr4b50vVWgEFkWYl2C
ocLqPj0jvtsz+TqaAh/VZO6C3H6ze+eciXYpiKdqiF7KIHVQ1hD4kesvcUIzLa2ibxiyVuOkw6JB
aDyM45M0n5okuQPQc0xlylaXD3MAhucSV8T0xtuhqLl4EUS+tuOzAsBc+/lKJd0pCtRby/nr6OVr
Pu7g6pTMeFFNNt5D00WngcDkPEAJdOcH8qWF2Od54Q3Yg3NdOcfUKA6hU2FNxqAumEeEWfCWafkT
8UlwdZt8odf91tZKnm29Q2V8Ra95TjqUurTQLbKJAB5Yj5oIWRH7HSzrHTb90Sb7zhnBaE+eC4Eu
XeejtQVCNSfNue5K4FvtXHHXFwgNQx1jUSC/qPVPfjp8ArT7ZnfRuh9x59mUdY3gKoRWjAQQI9Uu
MDXmZ1Zy9yUqeBm68+HMaHdojN/ZGZ00y9yUY7ttsunOiky4UWDm8wohPjTpNL0TCeDVBDDdcnCd
D5BqD3hDlVXeBZH2aHXNrV8b992wixrnEUn6EzhhuJbJhnkwqES9f3WYmC5UVcIrRJSsGCW50ykY
8y+06t+K6XWcjGfk8tair+tvbRec6lB/h6e1dazhGZlIhWeyOGuJ+9g63mYK400SERLYDdsaoyva
k91YmO+FG7ybHD4mvFuED8STNtsp1w4x0HVOKkJSzSN4mFedk3ABi4vL8RISHaUi+eY4MVx7LT9E
nxXD9Lq0N3mp2IfRIWWbXZjPSc71bsl7McQXDcS68O7NMT23dGLdMP7sk+kAf+iHntDm1bi5FjFu
PQzEQ0nsUH0oKM8aaZ9i2VGkEL+gP9p6cxcb40eOnb4K5L3N+ge7ZC/KxXx1RpP+RI27ssjrkEb7
aUZspeDqyJLU9tkNuDQv4F1eABzZLcUD4FLcPrugsN+IBgvcfC9i9RLF5SvglnvOmee2KN8MjXp8
gNZUpJ+TKi+WBuW6a+fw53cz5w7fM4ilzapu2EbsonKpw3kR/jdjdL51EvzrVHwOjQbl358uiTEC
1PNGLN7RjqzzCz3uqLRuvAmirKq0z5b6YWF9tmYqQPDDOBk9+FYpkap1BzKyBX47FBKMRrNNgW5q
NPBHhK+tz2JmBGcELFsKR2UckhFnyVTnNxEoUQw1DO+ktotGIOmDvgoS8yNy00M0lXSpa07W3t0E
bTNQjSXHVGiHSdA2L7ripswsVlo2YNvSRagth1XbWvqyZLK16DwDNAuNX42SYKGTidFYuzKMuPyR
BsRyp7PERJm9K1v84ZOuPjLd2bQkZxE8sW4T72004ewR2gUY6pAY7rvUGlQQ9som5BSjybp2vT1y
can3m6nvjgWrfm+Ma4Mg9Bhuvezbp8AyTr2qXpygv9MQcafmrZG13Hu/ueSxtT7MAP2cYQLfORkG
wQ7jLQvOOVLeuQo8seqMypvj63adJjE3qJKAMZbOSa9AnOopTe4MbqYb5Utl8S23YiqLHGgjWDs3
TlA9cGcHVYrhazko5ztpheHCnwMvEwoTBBlbTTO3uSKdJit1tvYOFxrq0sUYXLG5PUYo8yxK967O
t8UY3061ulMkmtEp676p/MHq7a30jBuw6Uj3Idgi1IBm3pFpPR2LsCCJ2L5r3fyOnId6m4Phd/GO
9Ebz4ZFPJP0cEk2RM19BjetF3GXuxYiAnczGya4X8Zn8A8YRHCx8Pmum2D8aIoMXfpJ/8/GYm+z2
rYpw0pTGD2tFCzoq1tw7bIQ7zsQjEP77LupvjIxGZ1Mfw0Bsgi7aoFqkItD3mYiWRffcd/ZqIoRA
Du4WFN9LBX2aTTgRfoyWxFNRykNLtjMUakIYPzRuQvpYniNSFpmm+GfJjscfqEopixdC0zflgBXC
fKoDgrWGcD+VHwTJrvBzIq7iXgQ6gYyy7UhBb9REQDnqIQXwqATLD93TV4BMQEbYVunN0QApvnVL
oXZJgfSflLJ9xzynxVRRsrav88G66WnGLPrJeGMT++DNTNZWcgirnIaAFmzG0b3vmeMZNlYALT45
TJP8ibRV1WyHU6LIXa9C+8lTM9yUyUmfXeQkUhxPglvNPZ01brOERmgByuVsU3kOAQvFDc3dzaxn
DjN5dvt0q8yKW9APi/s+2R8e4HStmg5cui0glPyiG9ZaqWEj82GHmWJljc4dkSGboqzXCP5Pk6/9
yEt/UyfFmbpTr98J5HpWhr4BeH2oiuZrQKWlk9frEDgos4D7mHPIa1eQIAnXOAbQSiAS43ztBAxi
a3XJXlnEGor40Q0HjAH2UoqzpuqlGZonIFDfNacgEtlYZ042p10snSyRiygKbiS1qU7Wd0lUHCbA
rR1h/vTT5/KuiT4Qla3Ul4uHMIxZKmwTEXa5a11yUVlo3qygIY2SqCkmlr0+nUfLB3UFRxCRgQHV
ENwT90W5jaVzHwn9kDsCLpRNq29wgw8HuN6i7cx10bQ/asO/R7blLEzvJe8Tvi73tg8H3zZutUSx
aBfltgAoQ7Ab8zTqy6Txtp5qdkqXW1l5P+BYOvPdiMGlW279Rn9OYrWTpYdPiCuF2RdBDDdWW64T
877snK2Ixq/IsC/m1B/rCWUOdkYr1FexYd/GjoYlUmyQh9/aLglMY3GiI3nrQX+Ansa7Dk//l7Az
63HTybvwJ0KigCrg1oB3u/ctNyjdSbPvO5/+fdzzXsx/LmakyEoUKXHbQFWd3znPWQGiNwYtC2X1
3o9fUHJgfITbNaIjAUb4ONCD0TkeHpPPsTP81iqCcW2owwVmY0XHvM4vnWhJIFB0V/LUFjTCF5WB
D4nBZcYG2q3Pce6Me7FWn3gfg350/NlqAdXl2zCd/N9dv5xjBfY4hevk5+ghuewZxBHj9OHaMPoL
P8Jw3rade0oTB5faUN+Zo+Xl3DK0eAxG/jU7PDtxcqN5vEp6UygH2UU8yxb5p8MnF0fL3UC58kpt
b2XNPPvVN98iHzJ8YJjFB2pkPyf5255JnYV+a1t/HK0/kb24VclTCgJ42VreCS89EY5CFMXIYuSg
iYhCJpGGixrJjMK2pZEbze7fqg5kMVmDzewiWNDainXPw5aGg0ttM7N41iz72PQdYTaayxIz9LnI
AjHue0EOLE6oHDYlEBRqm0FSuJrcEvggo+D6NuIydyo98KjeBScZiuNoimyM+wFgTZU/h+o3+UN+
NY1NwtjaR9SOeJMcX29VWZU5g212j+a0L5dxUxXxYdGBAWXJbknpxdGwllqiO6ZyfVB677exu080
KDZ9eOrzib7oMEAv/NWMwCY6s/wOdZcW4mU8YUiheHx9XecUrjdSI0v0kaq4Gs8XyTn3OGBo3LRz
CtSVg22T3rYiHrwdWFHnDGuVxh43vOH0EU8ndesHaJ/6vvMSRx4x/wZVJXgExcdOj/YJcEfBzDiy
xc4ew6NOK5AFpGdTlxkhKGpfkZ/KRW7pYAtqQn1Ytnyiw+QlKvea4KXK2+1Cn4t7q+9ia3OfoQbY
pJhEAS9nKnn24gY0PufGDjI3Mq7l/Fzctm20Lf1uhtmno+VxdeITMvbztP5tOCpjHgLJbnpLGAYI
rhzyIc83qLt5Cm10TPeYmzFPkf3sdoNxXkAE6sp9jsgespf/DeTtLGPtynBkNy6f1oHGBajspHMh
oj3SwLd16/qqL2mQZn+HaaJgOgrslPM4uM655qCL2mONzguhH8ygkMbIB1AlvBV4OejwWWv9b9qZ
52Q0HNZn5YUaPypFyu1qeWJ0AnvUflu00m5w4fkqLs7t6P5KCpob8gOGW0iK2lWjFhGqSroZLVR2
3W0u9NJ1q3OYWv6L5sYedYj2YKZiUhS4Jr0W2MLGqvVifdmVegQBkR9IOl4CL0c5GCMOcRVhsDS2
cB9jeqicuoXIs1Hkfma6KjhYeBEPIJMGTOVK2oKggQ3tjRg1b/Pevde4tQReOZQmr4wUHKrhyGl3
b3U3ayNGY4NNKs1enawvhl15NiV6t1ynpq++Uz9R8u0rq/dnY/Dt4VEH05acu7T7wvYRdBSIUKqE
xYTsG2WsC7j1wusZu4ESKkDt219Z9QcLOj1THoB4DvDYLxB49dDDJ+g4B9jBe72EKfWspy969nvk
R7f/hIZ7v7oxCGmdfTx8MZLwrkggVhU750Bjx5FH8ar3SI02nT7MpHL2w/bvCc5vatqBaka+Bqg8
C5ZE3J4K+2i5q6OnNBbBNKcBh0CVnLrwtcBfWpb2ZWS/ZYgR7W9lRrsvzqyLBcGQcBqOznTU4sbn
lLTp6S82y4w85TvjypMBI8zso0BhITF64z4qf/Xam9UcID/jg7m2wOvs/u9UJBO23H4vFvuq2wdc
h8zfvhNQLxsLmqcTZPI0O6CepHmwdIWg9UuO4JRr7Yqaa9jqaPT9O67oIE7Q7XVsQ4kE19caR8fe
QzY9KJ4i+QqwTXtrLfPMWYwdQIGjXNc+nXq9gbeQ3oaWqlTEqlDzdFNes5XGJlDM+JB2KbyKZBVe
ptQWYye9TtldlmsPYMAPjmAgVaD+4VupaRkx+se04JCX8fUvYvEmJLsF0g/pvBsX1zMwtCe1c5P8
rJ2KlrOpRwt6NuJS1R8pQh1DlLoJ8DXlH6tgWdBpNQUU5tSZeV+ZAZUt8AJvcEazc/cMonvCb0b4
EN9ebhkDQw4PKh2pll9r1y9vzOCWPQMb0zYCV9gv9t1PaooqObAQyX4oVkhLGXLmT1p6xld6MpzU
M5W8uZcndckYrBwoB4IZO7fkpgX95lXGibaztCvllPrZZlLCWOQWVzdLKAVT+LebzDNS55urRXC3
ksy66lYsdprdfTO2BPQsloWzOrT5nz+2pt5tSBjU7Pr425+XxpW/kkG+qVa0D+kki3tbe43G5vMn
iFrOht9g9bj7eUmm2PZM6nD8nzD2QCjBJbz5Biq09iUn/LuBELgaHNQ0gIuuZVi7f4Eyloji4bQL
9Uci+Oh+NRxSZ1z0R7zCj+Wy4EFLwMoDqlt+dSsminXl2iAyC9EqXKNLTh2XLyvH2lq1osmlbvMr
GCn5NJQZfaZh9GGPL/OCPqfZNRYszri0tvY3WheD9Zn653WGVKkJ0sPanLSfbvbHktqEnjhjuVod
ReUsFZ0/vyuRdXeRUbCbspkFbKbbjFurcRoZxXPduwp8K8yqHjd+0OiO8UKyazAG+exEBCNovmlP
yQp/WZ+Tdw1Kxf+yWfzDUXgzseCeAaTjYMeFqSBviZ5/M7GQ4IztfIRlroUDuFdiy+Qx3fzVTntt
a8Gl3vTd/B3Vof6JKFTWbXY2axWd153dVrsqlAwYjfy+GFc2RVlYBGnfCbTb2HjGQ+n+D0KO8U8D
5O3tuqaLM9MlnMG82vwPQk4GAtKMdIpL/kVvopUnInhy1ShyosYwCnQM4PdyIqmXDbfRtmrru8xk
NJ6DlD+ptee0vtDqerNMYKQG85BHNPtazZ+fVLhy8vCEOcGfqMsJCUDwcCxT9+7nZU37v4V4+e9f
gLi943+6iFxLN3QF9oZ0Fz/hP78Ask1OUuUxdJ8ooXoIO8Bd2/E2gRBcZ8E0waw09v92hdaq6uSo
SZz1oZqIERdoEbaSj3yx3k8c0exrd/c/3t9/ZhL5xC1D2qQhcbESSvyPT3ykx3TUyDF4P8yHnHRL
UJp82mY64WXKVvSPRKCb2+RszvH4vFK4s6MPJ7z+vERjGPz3d2Tg3frnJ8ZHpeN+lcKUjhTydo38
2yUriIsO7k0fJaczBYOgwX4o4a1IY1zPJXlvUQ/PacaVoRvHSmmE6mM984uIRHeTThBxrWNr5tdI
QReSDHfbARFDuo3+Khu6Vdp0sh//+3tWpDj/412TfiUkxPeLq9d2TP3Gtfq3d101Zce2n4HcFMvi
DYGapi2xnrWI2IfVMKKG4bWBSOZJSZujtTdoNjp09XDA2+QbObnsajYppqEPJ6HCeesIUGBj1x5d
1C/S0jbqSnEvm0z4oBvJi7e0RMmUQuG23Ed4S9KGxa27NfUSAb+ulviqYnekDr166yDJwvIXykfJ
6YhudQZyXF6HNVZVCrlXM3ziSezhRat8BXuWEu7u0szDsOnBa27WvIzA4qZM8ujcmRYXr64cP8Zo
4DIRFjt9Z9jMS/MnqaNfeH/7IFMt06qOhMfKlpjZHusr1tlHw4w8lecUF8C4F/Btg3Yy39timj2r
HAaYkNquNwHO1QOgUeIW4EmWI03R6ZYoVoKhdznTj07JvfzbAT6FIEBt0LBqAFBYWvsx88h2zBwd
rL+hcJ8SrRRH9OdH26x/ac5MTr4pt/imnyxNGnvbmTB+ONt0nP8agga4VrPANAuO2dQ5o8+fF72H
xKjfLeWtHYnDKeUQH9OIZTWWr4shot3s0I1sqdTXHBprs3V8tyMTIWsNX3PtsVpL9QYW4AyPmthY
h8mt1RsPnJDLOQxhgvBQeeQM6jeEKzbVmFHtUHJshcKKMD1SOY9W8DJbxHjg7UXZcqIE70K2EnLp
0S2HSyEpSVRi+aBlRqO8djdD3qZbBXLYTNdixsKJsFQutPfWT2Ob/xUYhz2O3fTaTexmot5D12+D
EIoSR1xa6Yi2v0Sct/qR8S9ZvzNjDHGupua5aDCB9MVIIp06Q2o91k28TifauhgqCBl7/PVqcOYr
MiqG9FCmDBmNX1C0brEuQeEvx8KQ8+o0Rb9YvmE4usMLbzODVkC8UAzkD2s20oDYn5ySZmeVuAw7
SPFtQOOYTX7OoygJSA1hxDOxvC8px5KscncUpFWcbt1DRL/zftEWF0/mviUHfcgq45XNzHd9Qysy
Y2o3pZnoT31C5jItnts5poK+D8Yqiz5GTBNilzpcFEZUEgcccB/fbBIstNtBZ5qg7O5l4YiF1WZB
6DVOVRX+bQb1Yi5q8UuaupLmHgI9Uf9W5a9q8ik0GH5HqXsPTNiPJHYzcFq/7frdaOeDCXo4MvOD
3cUvWUQgRtiAmFD0gtZRYDyi9NDpjCBTOy2uLSpzMOl0ULXWPcZS8TAT5nmULTBe2Wfr/qGcS4fz
LS9wkJ2rxdgg7JJrnoaEklbb9gw6KzyKC+yTkxjzpgG5uC/H2HmqZcowDI80u3XHmyztN0NeehRE
XPt9m+17yg5GMTMej8lldpH2icnxGeYyjKDiPFh5ex059UL81K+xrXU44Cv6j2b9fi2TD6OM+52e
Djsl5JflKLHHYvXW6mx58T1tw7Ci5AJfoRbJxyIysatDSV+dCBYRnkS77P52NQgKBt/fQ+aC1VKr
4TW69bs21UdnIt66kdqvgj2VHBoDAtR60bpG3ltW9aAB+d3VFUImkxgnZReIiXPYaito1b53Ab9y
L3UZa4vrrMseMXmnz3ZzTJJu28ZjdIm7eYJy6prb0QHzrPfsMDpL32SuWpGqt/0g9XNRZDS40ikH
FnG6ttg2IaZhJdNv+bfO6Cizi2MM7u09oWWefvOCnyij6libUR8NvII2pldP0wpSi0n8HLpUVPQp
z1/YECXkbJeEAnAEL3u1yWmw4SfgNM92dkCourUubaK8reghNmqu/+5c2TKjGg+rkC6Wp6Y86at5
wCzqniW3zr3ZYebLmuY0G/2IM8bKPD3XfhlFZJ/yUT1pNODeaU90JcM/GZnxN7bRQO/Q012qtyuh
EzKljcbhvdZxDWUAh/obzNkurhrwjt1QGGAhwvEFESmI5hcatVnMJK3LnGqc+zIFLaJV2ZOlkicy
0rSgllNzWcp626fYfPR+dc+deIhMUqJ6bH/XpZ1jpprlAXEMfYO+JjjA84YI72ZsKDYlczf6FEn1
cMqqLd0L2T7U9WuXN/E15CugOBIBIjF2ZTJcZ2dyiAag9JQjMyA798smjLa2q7pLmnFkd/v4maw9
Mr8GMq5JT7XurPe3hqRY4dAinrldmzl7BMpMQIOtUuWELuaL4hq3zmdvUmI6TTyxDe4oPEHXpK7t
+zDWUWGN+Zk8G31kAHn2UJ2URzyyubqa7cMEmg+5ZmkIQeFzV2Tlo44hKK37yhfoBp65ktSRWisv
ZhrhMir769wO8UFCn+tad8Rf0y1seHF+zAi7fTkcZ1VarCyRfV3xq20xNYljgtua2FkD8m4y+mPa
Sh8eZAiXeKLzpIrPPy+xiy8cy8WV+HYHyMRkFl5m0zXWwuSA5PEBgk3esfwOu7Aie2QPuCah17yH
S/0ZjhnSfY8dIRxTbLUrezAt1X0RmmUgOlt6OfCnqwYEF9ozX2I3Oy6ImJ+XO5LHS1qPh9zAZsGY
hml20WH/UpwHC0QiOxmvdS36PbjuInDtWDE6gD1UO2Wyj0b9vb25yGF2Cy/usOqLnOlLYRrHukih
alUJEklaD+AZWeMhCZzqLAwvJlrCD5Z1zfoCYkB5QuhmPOsAODqVxmrhvZBQ++1VkoMqniB6fXRF
B4Q5eVlrrECqzF+gAlQBFjk8XaKPvT4zxNas9Ne6U+lp5JR6BJDAfMidyV+ZrjiO89q+9LX1aEOy
QDqVkkZMS5wSw/1KBzmcEZ19DqCszKZ57KPbadVU8XbMo+oOz/oFPR+IUwWi0bDpjtQLkGmtG7OE
Ta3JQLGer67ENONENkts053gU4NATNrsYoj60SgZENJGfJRGnt+7GWY/R4WvuDsJ54S5PMQmg7XW
oLclZj5iFXF3gjUzMSz1M3c4VLG57uQ81IfJwn5mzDm1djUtauHC5GeyOI1bCcasMtEQSlZZoLcw
r4tkMTLXubdnbB+C5zSdtql5cLSufSg4nU3xEm4AlJaHzMhPhp3LO3KhCoMYvc95eh4tRH3RtI/c
i1ehR86RQf/vwb3aWVUee8cyEDbVV5/r4ZbWsH2CUTWAZIttqq1pq9Cz9mKVp3Ex2Uj1db8vyQoQ
VLgD0FRSlKZdnIgsmDCTYxlj8pcZWVtU0lvwiVZmzQjJT+fPndStU6KxlxlsfQiaxY23WkUBsVKV
tZ9iXAAKEffSUPqpqOkU+bmrER5t9lG+KZBp6oJ9mtXE0ZXdn3ZZlaRNoJj22MjjUa3H2hiIpM0t
vrz+Sqtz+7gY7JjYOL4vNnOPSf8aFlxg0Wj4mgmU0TB4ZrI72Gttel1b1gp3wFRNtS28RVtaLC8H
M3fK40Q6ncSApJ8acTLytYJJYwJ24jh3/f+//PyRPgXqQ5f2Lbfj7PzzQkyh30zsebdLB5EDEgKS
vrO8KX0QUM4HeN+9rfmjWfhrxsOauDtn8mk7zjbAjiV6SKwWMljU6UdVzD4E5u7YLVR5d1U4cV1p
2dXWRXYd8wZmXdKlyDOSdtRbiwddKdlVv738/A7ZJrsWizPDiovhPemoOvmqtYdKWe7ToGEcogM8
X3tsm+pGbWT+s01paSgm13gwCSwOZNicmGWJ7nrqpFzufisqTn0BX8x0oUyF1CMVy4SFq0iBLawm
PaMZClPSEDLLxN0aaW8jOXq2drQT6o0Y6foqL2tDhD1fsO0tpvsFh+SpyGg/s9RDmAznbqXVpUnv
khl7gJbd4damwRk/xC5OrDdVDCeYEi/UhnxHlUKwLh/B8odw+bVv2RTY0Ndql9gmayD77AxTr8jn
RzfP3zMN37XeHOkJhGjI8hZAUfQTqy92Lf3gUIS6DQgPUOsTi2pmLuVWk8knoJZTmma1Z8wT9xdT
vJJJiHazKTiShFKqdg3WHihZzAVDnKLeKLEMmS2qtcukKFpLerfdLvLsNXqW6xAkbvbWrLHls7k2
iLJ+gyTQg0nRfzxG+VNSWV9GrE07uGgcLkn54Rgj8xFdTDRE3yUW5YKdp5H81qJNjXfI4dubebfx
FcBH48PjvCbZU7Os4BhUOW7RSHEZCVzatzunk8m+RZvBZhEGkgMhHVoGG/MEH/CcWbGf6oyJwxAZ
t6EwCfOdFy3T1iJbtlH9ihn1d9rny2GaaozXee7LvPhssFAFph7u2B5oJyoaeFggDnMv/RoIf3ts
m/ttFT30Y4tTwcQ+NTKmqlNsBwbirhiwhDlD5zlzE/m2GRgpoz/AkduOYmYjr1jjyQP1PROdZPZY
llqKdFduTif/MJtmqzocYfAiMI2E1f3omK6vt/rNaE7hCtrKnq7XbdRZT8m0nJp0ryrI51mD/RA8
bbkZuvETyPZ6aLpsl0zzd1pl99MQVTt9+uKk9zhlCJx20b1Enbr7eSxlsx1vSBKwjDG5spIGE0qW
3ee2mwVcslc3JXkSdmXQNaLa6lwGO1YC/jH9XMUpFUpDrR1yN+SM6JyJ/PyBAAKolcQt29f84tBD
NA9RQwyg4dxbTWf2wcd5gHJrJj3tkTWFqbXeXqPawBnidJ+ZywiY/coW4CqrYqeufYYYbk5DySb0
Bkbj2TToJflZw+72tfs63Za1goXRt4xupdVifmxl3Z6KMbmAi/hVW5Me5NaIuW1JWRovFbktbIHN
c+jYoDRAjmzygdQsPyo9inTbg0EyMIMH5FB7Ajvde4mSvqf0u98pDTMGjbDiFLn9w5AW1alKpPQU
UQLqLQ1INJ3BRTPMe13YMC6W6UmrQRNH3BcOi1coeVBs4jIsdvUN80pP0saJI5IRRvQh3aIKynXA
5BBS9QtvbMNSPe9nQ1zAiWPLtlMquSZx6GX9viQYXJeyod98w0mEMdIU74viT9iq8rm0NM9w+jt7
LEgBqJlajWb+C+j0pWziJmAwXkThgxVVEX7t8KxGwz6Vbmxu8N1LcCrvUw1irsx2Onzsl3B1Pady
XrJ5SU5jG07kGeq/k4MpkHWG67M9x/BMPSS9FwIWJ71tuqCyIR8DKCWdNCAXVKJ6tcr7dB5fsnao
WWZ78CktQlLRtAL2Lo5mi6poXYbtFhIt4Z7uddEpKnHRWKukpaWjG0B/VlOxz0X5XGTrF9p/A4PI
sh4IvDHF8dLY/WOzrqON3KjV6WdeTtGeWAAc63bdO2v/UI4LRetp48L/VjFeqoW4ul37IRk4wopY
0CgC4pDNbYUzgmNbTEhmKUUZxGq4EFgfN6VeOzuXluaNXarqvsEU9/MbrQGpX8Sw8tYYH94aZWCF
kpdBjeZeN9Rvh2fxOeyLr4rnmExm/TArOC4wpyp4rj0DQmvyQSOeWKwILeTNk03XcRbV1RlC17WC
/rLB91LsLN3Kdo75SgnCPchUyvvS4VuDgQdOvjzUMUU/xc2fnJs9wkg8PLiKI0Y+99lOg/MFrFY+
Ns+NZYptZBKch2J4zZpIw/Vg0gLM0uEmtPY0AkhSlh3w/ByLQv2uCtzerZX85ud0jy3kHnRMNzAM
hnM5zouJEFCr0TCV5f1ry8zSthiZYcZxjeKqFjJXjVZcsN5sOzrftJdUlDXvqvkQt/10yoCP3cJt
MomGmEXGcF1wbMou749Tvl5EZX27+MJOJbNJTSAB1JWZopdWhS875kEc75845oVeM9EjtPChOjPD
yiIM2ALt6xIbv0EgmRlu42Vd8as2svQeHs6XOcwcOdM/uWgoCqH1mcz/eleM4Co5yhTbgt7hTezI
cxUOd2FWVJc6j3xSzPMGQi9D3oikuos5yijsRyu1LzWXyY7+0r1tIjIo2T/O3F3sjmc2ZXAtfaQb
pmZqoMOiaJPt2HU0rHO/cLtRMrQ+6cDOwKo9YGx39haKn1MsnzjKOMQpN9ytCLfIFvE2kfF95GRb
SjdjOFc5WpBM//Y1xtI0GfuT1tudT4Y1UAbaijWw8Q9j55lAIv89zyxJsRh0hLg4DMSFatu8aGEh
n6d016RRfYQGvoA7C8WrcEPfqnvavQy7fZmi6Jm0VVs7V7uBeFq7K2HXgQZd0oQ0tx10ne5VTg+v
Q5ql5DEJ9k4zhoaG9IZFwXOYEGGxk/UDvTq7LCo7lUqbDvXPwWTek2d4Ceub0x3YhFc7tILkLU3a
KKG/dZPJ/2p+lVrunjM+FoFpDR9Wi+wgu+jAx2Gw2BfesnYXB69BQFIasimAoc14e1KJBUZERUcu
7w/uXKjjKJcRXZGqpfX2nLV6sSsqrdgaZdQw1aU9LcMV2wyHxR6ee1N70GE4lsQh+snl4J472aFC
CNJuBKjp4Mb2eCkWI/MniTUABSmoEnDpGr6UPEoHwOjpqwnOif5ZOsvRRj4VhGUv0bJfsaLn2arC
wJV8Nws3mQF3dUMF5C4NSyykXU2vdG3h7jFek1w4u/Q7hg0nZ2kfcFSdYCsne5G2nN0FcaVofaJc
SAz2LtHmDM11pbQ6eW9d7QF4zQVg1kM+UgHZMUGxCvSo0f7Vm1Pjxwg4YCoWdikLdhKHQ0+LX2U2
Zly35kM4oj5FxKHrbiZ7gAHS7rDPTIra01oJNjfzINjkCEwd4bjc8wiDr9u8WjRHHFlWP4fanA6m
fpzdpgNOEQXs/tv7woRTi7Im+mhjrsIlcqeMbR5TIIcPoU3DZpsk5sXkEcvAW17bXv0pVJMHDCSu
YTpyiseA4vVVLnwdPt6GwO6BjkprI4r4LilEcWBIA+0pTQ1KKm0wTYgQ5GxmjyKio9NjHbYpVaxz
u8GM3N4LQEsBZ2pyqQhwpVXdzZrzd03r8kh0/EPUD4V1m4ucZ5na9CFmv+h2PwwIyUCi5Z3j8sOU
+fQoV1xya8wzyib655n6cEuMs+OML10i3m8Qj/Bsl+0jGc3T1PX2pkYavGK05tQYb+oGmyvZiSqA
KKY2mptgts7rl5Eth5fQNL0jKv2sj+mBRZfLVYNfTETQX4fM3Bnt+idNWvEI+bmDdt3vOxKCCG/Y
fMFhs5+gj0KEfMXgUfPNVLrRzkwauByTggqCsVakve4bllA4beynNWaZbA6TeF216tBpzK1AAKS+
moFCWzaFZ5jyKqY+4YfbsjISRfXx/E49CMO8Zim1jLepjr8GiK4bZ6CoXpkI1IM1vda5FR/bfv7V
c/kz5HUwk9IeNWxiFhxPVU9pgilbugn8EaiBlat/OyZ99GN/Ngc+isblic3+KD20oTvc07c+cMuZ
7K6WDBNANLtbI4QKSYR1BiKQ0O8163dGvwUCVJyimaGPe5sLRDyqyqyq4fHbuNpm61zkqvMYX70k
kUCGea1CfPfdOLw5Xf1ik6ivwNpo2OCnyD3qw13cJbHPbK/atZnXy3j4aNks4tPMn6bSvBALxoIf
k0xuhAh9FpuhKdOzwK2PbkeOHhfFqQ5DzDUWpimDqAQw9JqsIXP9CWkLxwVCi57OHMC6DKNhw6HC
nYg4suND76X0/Zi6tpcV8FtojaAg4s1MMCjj4kmCtJRMXp1lS5cGOVKWw3Ie741GbMXcYrkrA6v4
wj25T4aIm3KsvDrOdo2JqmZSPwkxUceczoWxxBs6maNtR3qbRPDK+oV7vC30rUshlL9im57D5FS7
rkcqFj22iX19sT8UF/Op4kzEpF6VkLlH/Izrj/148oSKH9yuLs5EAXS/4jgU18SkJVVk87IsOwhu
lNDJUwSpbNcdkdwBpmXtFKzIU5ljHF2rL+8buzpFFI+lJc93rWkD0fdeEdLZSBS43mcdHJ6l1J1A
qIIAbrFgatUf9XUoYcqV1TFt4jEYlHMwHJJa9SLrY8dKQ1yZaqQ1b1DR6GgbMui85RCjTGOWXcxk
zymkAAWnUWeux29GZAa2NZ2GfDzMhnxu6vqVpgCb7z1Tfpeh79R3OrNML3fFzYbU+WztrhUkK+Q9
s4JyiMW3z4nqhs7gK7xqURoO53yEdsc+PM5x89uSxFbcYIM1oRstzKOiwFD0Sru6bm+tOXvNdYSE
iuoDjptvVet+LTBVe3rJffKB5mYJR/a5y5JRL8rAMm/R8pl0usV4aXVnR6YdQHFIjygdXK8qfq5N
ehbEJK9xoZatLrmOh3X25oQPMHWbTUhzPdVg5bfqjGLXDca8bVLUkbbszkwo6nv75qduudPqGksw
jh3E49j2RdmG2855QCO6igjZokVnctnqzmN6UaFKt7pWzT4Dqz6YGhvPSsbK3oDEwKnRbNkAW4G9
mKunWzPEQzW4ZL6XD4lLIFNyuoxT+1xJKqhaI0c2XKN3UWoflS7TI6hLM+jP0zg8N0NOpCT6qLsd
YtllWSo2Jhl6o5yXY1Q4z0Njxzg5hGDlQtmYF9t8jji3ocWoN8OgGtUcW4NcEZkRi5KAjb2s1jZl
aIjgWr4xP7lTM3ErY71bEDGOZDMnKFjZQykM7SUuyFKkKKSTbnWHLp92dj/Kq0tQxhtXY8GGKHM2
tUz7KkMdhJHup15rvDVuOQi6zb7O1bOZMrAtRer13En+rDFHHWnbIrtD8FjlId3ytZMGIlLfUjK+
bujVC2ma3ZWV3dznWkrlwtC9Mu4L92Gdh3dTWdNVFTXNxxzth9TemXlIUZMcll0jDzLTmr3bTSED
veXv3LfJcbgIuXISGoEIFJVFQXbvRbL96KrW2IGaAKI1Ju+13R0aBiqj+eG6DRF93L5cl6Cw6IrY
hBzv4w5WiZUjiiWL7tcOsooT6p4M0zvKmbAeOMGMfdO7GYbouqY2h4P8THYS9+bZ7fkbJyO4Ccb0
lSIh+mgsjqEwJLGVWjn9VEDzN1XKIjtk0XucVvNdqmWkZ2fDo+om3cHpeXBCuFs1uWYeaJpkX7X2
d4uQw3GMOM4ANUcu+OiM9PXGixXxmAUOB5pNsVjvCk9c01eCfHEMPk3PmXwTprRHoAc453DDcWeu
HaKe6sdndrqBbTAxTbT2IUr1B3aIod8z3w6mrPyiiWEkWPIzQOXD5235EQfy6mg5KTP2KaXZuta/
w0HklPjQaylHZp2z2Xoix9O9AdFsnYxEP3QOZTsaDFee2QOWwgcT+/hGTSExIq4gl76QpGeXTIIp
f+1DnvkMNlK/aW0gn44L621StGS6j1LcuFsauwVp92DIDJn4sBcO6YxEw9RjW+GZZa72EFryo7P6
pypv1W7o+Srt6W8LVX1jlcBSDGO4B5O5ydGg/HjRrzQpYSzpS9KRUtBzQ3JIu51SZoazNd5szyxC
wmUhxAiXDnHmszgwZyse/IY5jyd6WA59PjxnlTXt2CKC8uF4NZtY0tUduZ1xLX1pE58klc7eIxee
cTd3mX0smvdurkecH/PIP92deNbFqO/JQFzs28n4XuM+LY/VEj4Zc/ybM8KLAVyQbbk4To7GWM3l
+4gDJi1A/Eb37/8RdR7LkRvtEn0iRMBUwWzbW3q/QXCGM3AFbwrA09+Dnj+uNh2ipJFIdqPqM5kn
Ia/up7KYGL1VjOpEtTNJ7S7Ym+06oTZqxhup4mIHD2jfZcPPXAOwUDHTH9sff8YI8x+iKICxcmuP
DKhg7VkNWSYQOQMQItH9bPNslgm7FnSO+xYpgz/7GLALqhgIEwh4w7/5nH3bnCUgTbzdPDYx/WFE
52XPd2YHd6XX0xvDuS3IvAPT+WBT8ztVmFtdM2ZnW6qUabBLJ8x5HQzGL8TfBhLDBiBekcRby9RH
l7UHy5Ot1Vs0I1n8GYQT7tKzZfq7zmv2hmUAzmBEAH8g9LvPqmFwjAxm7s13HXmMpO4KbstoPDnd
R2XXRww3s6evAPoy1GyrRg760FouwARrjSLwy8ucv5NuPgMSC+tKfwT5l9dZ3yyxKuExTbGadF2G
wdMgUoY6LlhlbFWiz/ONZVAzgf5I3oME8bFh77QjtwEZiqu8oH0pPgVqo23OqhqdE55XF2O28u2O
PsDEwONQI2omt6haGAP0u6r317XBaUv6g00iij0sMSWaFhLNAgGq5dVlhLANU0qtcj+J+ctTzrRx
eLgLN8Q9YfxGjFkjFjVIhoqSXWMVD7j476YSRGN/knCOaqvH8GNppDVdzW1I1ROTaQoOsTpwQXfr
eKJAj6wEK5hgzWM8Gk33t1B1vi07gs+oNp87JzwJ9+QE92XE9MZK7EsIxHVnthSf0sKH6zYrAA8j
Cmryaxx0lCgFFSNNk89DZbEUCd1pP3v0vkGE18A6o7bagUfcs2p4Qvt8qRXdS4GFe+NWuIml+OlR
z2Bqo2YVo9gPWfwn99M/tja+uoalUOyVm2JCDGGO+KX0OP8q1MDtZ3+ZZV5uCM06IbP7UTPyOhGK
H9T3h1BYX23pwJtFR9aW54WYkM5/ZqN9jue3WMv3Crrt1gVev3b/4qQr8aGjBp3bP3QPtF6AOK3M
3vse71OeWOqtdJI/fZvnd1hdrEo468ZzTYxH3YvJmoSYkB5ydex6GDhTtg8AlgI+QvZkbYdUwP9g
5TBVAule55lr0VgP9C3Y7SCD1RkNjKtz8tE8dNw2+im6mfvGaSgdJECWRGmDByE7qZJWZHTiah8N
jcQuUT+EOc6kqKPFipLojOdWNnwjaTP8xCbC3QIL7ArI2FMZRx+1xHFUtfKXWQwBSwUPZUsPVUGU
iPDV8NOBLN6FpIvEI4efr9rfMqwe9IwR2Ov6ZmODx+n67hTzLomJKytqyj+LiX5Dfc+SAyhMxI9f
Ppravavps92Sz2+LwhGWJKQGQ+NR4NeHgBf3bZPydMQYldEsnadcP+bEqyMK7K59RdZwQfqp77IG
akPq/pwOE2fGhKMqvZ91eN+UATFbKfOZdArey7ziDbYLg6fTPWQkE+zQ+fBsIyMGuYUeAZqow41D
G3SqUcNyVvSa2DT05YC+QZ3A4bsXbq62iYWGSLqhtZd+8ek09tqcM3KrVL7Oza9wUNPOqmFM9pJP
xmhX+TFN+2yrmyb6pCbAGQREzsXkx7ioQiCTwqRLoa1qwVTYzI8jZoqoyf2L379ELp8ccLPoLNEU
1jjI2Bp1v8Ko+lMkSJVq+dGbSuOB5dbiY32cC/9a4NOFE+ofbJ6jBuGMbbnXXjgHJ1Dfaf3uTCHH
JuFpCyiCwo1dX4RIJR9Y/KcKaEBhg5HyKDEt8YXV2d01IDVqP+8haKItVXFDHwXafRu5hJ/ViflQ
h/GZqeKwL9Ssnv1NoaV18FPrjGgKnj2rS1Z/9TYzzPt8xjvjwa7YgtNbtKLRNh12FI4l/HG+n0gZ
H8w86pbYMDMbBp7YdJuF43see1+4E7oAyuvyL7K3r7clIC3KSLbYXGyrLJ5+YaH+HZbhVzq57cXN
kcEmBCvZ/nZqND1IkvAEBSag9nm8t6bkx84QVqB8YI4WYc20qSWRoLUrH9PPcjqmuvuUVvArHN0H
wsSzOmN9NAogXz5PRaWrH/KFaHrWdeQMR1erd3viTa4XIip8JlSxj0yle1IN9APJb2xsSmL3JrAJ
Yi5WtQ8OF9ys3PCTxLvQix7I8d312UQ0FKPCjkGv5FuucMetu46+PBogQ0usXAAP7tzWHAmzFc7K
97AI4cF8Iuzlm7zRPbdWaVEXCZe1j4QwadklF29EUUCFt7bD30EUH03ZJYB/jB9ayx/tw8ESETb7
SPFf60MDV9CCPCuq32EbGKuWI3oVGMH3GHQvA7oKoA3OKhOUXTDE3G0Awim1nKOeW+g/DbuGqvRP
oVa/u9FjototYQcfdhu+RxTRr3Ue/FFMITCbePdWG3wkXoF3ZhbMiLNhx1xjN5G47oXNtGeOn65d
TRJ2Gf6wnfgqanVFjb5hszDDI0+OgNdZrhOOlkhErEnxkWMES4RT0sXE/Fl3PNFiPSb9qRy9va7k
oWGkY9K2bbLlx81JXqhEIs5dZu1r8EtQWCZsRd4zkqlTOKy52dgP5+YIPu4UiQZup8UMvok4R1SA
lnKTodI7xX/DwrYxzdY9zwbq1UI+2aGkRk7vLS+5wBuKmHscQ3Bfq6QrqRV8OhtfljtMSYg/jGgD
6/l3H7AWX5ozdk35wi8K2r/GIuTxiwXmBm+JuqHa+WXNmNhHeN9j0jiYYPQXqltGvNlrLOoL29Pv
NDaug4i+W27jDfN0pnVu/eE0QIQ5176CqdhUzvC3Xlzy0cUsOD8q9acfj7lB8dFYmJxsh4lPCpxX
WB4PqTs/jhFwR92Rg+j036NtN/dJVSBwTb8yCgrKNl2uCYWQx4yierXEpT6IZDH6lpuu/6FCPgRZ
8601V3H6liBkOYoCLZcrWgYfEQuHmWTG2KQXy/KKmNI62atoerVQmHJFfQxBhKGZUf0GwdoGbv7E
lNEHn0QIWhd2h0DWatPKbSVNcDahDxfPcrajHKNV21nMbduY4to4VZP1N8HU7Fqkcdape0fNMa8N
EV28hGnwxMy9L8sG25v4LP0eqpphrS30XqtY+uQ4xu/ECzIaGZgrGhIoWp5VEA0ctZ6F+uDd2cVl
OO0S0AK1qV/TdP5U9Uw2l/5rYZvONQLZGL/VMugVqCU2kaU+WeNCtQlVzfQOuo9NyIKuNWfy+Jrm
BozQmmNPMC9HTy7ZDnGEBzxA3HAhC+I+2PXC/l2QrbtCAzzCF6gpVjkqR7qujWniix2RsARFokif
meXz8pUIwITyCRxPbSGaR7Agzz5atgEWEPI9RzXXqi2etRG6P3EMywb1zhoTtd5HQb9ss3mJjUtJ
vsd9xOCj9HoLRH+j7nuzex4SOVoHHcXt/c2u5VvAhVSAm5JcowOwufFTttlbH/nl30T+NDV+35yP
1IB08rHgpEVGBz3EQIBN8HFwTY3cH0CYIL9GoUYQ+f+/uDCAqoyj3A7yO9zjaA+FVL+GoIh2MSXn
r9Y3KP/uMVyVzBgx8udxuBin6/R7aEkjG+PpHZ3D1WrRpbl1228908RUWFYWy5Qkea2D4d6Z45I8
LgxtDJzGLc9yuQFEx0fTQkkbdVkGL7est/HoMEDOiKutkhwBjb4j84KBuGNHjxGJwId5MdC1i7OO
CvBhBJ65OEGaUxQ06tHNc1Z+MzRDWQy/bDAPbRWErxVW9w3jRBfTOi2DU2oy7dwgv1ox8+PlG5gN
13qZ3DLE5fqaBsH0UbXrliEZZ9v8lGRcwdLX40MyAcTH+uWeoxTTX9LZ8/GfL0pK2AJzOBQXakp6
ZfuVdEPvSSXen7DxkkPnDlx7A1C2tBvMX8p1wycjTnugQfhtBRUYBCXeOyNVD8AjHNpM78+En3GV
ity5hlkn+ZOjvZ9z7nJ05cG9TF7KFnz3aiRlnGnPaLxauCJ2uWvDfMmZ1qiQAFKX2biAlFyNU7sn
HIRxdmcZbzMH1GpOm+LiOeXVsRMfrB/yS/J1J1QC0bg1KiDyGslLzSle8lYZsDH8Bbtaw73iugtf
sJWzl5nzFxo+KvomI99+FsE6jo2cTuqFJ8q7pgvmFVieXimdnxqIi5ubt/D24pnLEAPx387CJXdH
HdevR47Nm40O2iQeBzc6BVVivSRmzTWBC3fnTumuaP32NGlBGqPzZBMM9dyAcCxGUwAiWoNGaZ6d
cKtpEZ5uXxB9OW+YQf9kdt/gzI/eFLpleKZvWunpw9X4f3xCS/144C127RBXBBf8qfXsP7e3h/2e
jRkOW8lhSv1lMFYSoD59Afaz8ZZ3b07rbHMzRiUVOHunj+snrLN1TbUZI/QCXBCCn3EDAEqRdb6h
TQvJR0qSPtcaJrC7ngLJH8IxwOdI+1SmhH+2/Lqh78PJSu/tRqf3tAjd/t9nzhnbcmvp/JyL4OLM
PWRS0T+5QflXTSQ8AMJBqlejjX/PM/OB8c70WCQeukUj8F8LMgiGEafm6Bp3t3c1sWC0Utm+DEbf
XPp+8JH1M6Rq60xfmimsCas6Unp8V1Mxv84d+9YMkHyEMuGjDH5Rvg6vfTGetUQlGUPXZq+GnrwB
GSYCM3+ZRkkG4/JBiS1KyMliPRMXmM9abE8Vipsmtrd4T4J9SOf5gF7E2wwe6pC4Gn51us5/e7F8
jwJ729Rjeog6YZOF1FLd6PZ+wu21kWPXQlL25sNg5gGajbTgcx+RGzMK9R6M7QQ8FXgArYy7Gxgz
P6W6RfXRvfi2qJ5re+bwi324WjeEslkzhsMr4q8sFcwcPY61cdgX511iIMCKu6tjCXvjGb062Ap8
i6Md79yk1nephH1pRvzEyDQBJjRjRLw38tQQOPHthT1gfGil8W55dnv2nY6x1/JXoT3dtYS+4QKI
YoiZI4kTtgpgZfos83nd1D6dvm7i+qKonnyOHEKX/OowDDkl7ORtVCCpRabxJULiBgcR8ExqmBbN
NkdIJMzHQbEXh5J3vb10EmP14DBywwkc3Lss+a+1DrZzhEzF0XH1yiK7QsDU7CE5amxc1mlK4VV4
bjE/j1kyHxu2JAwsPKwRcYtyxin+aIhjnIRPjLHU2ceGvMocD72d03xPGfiOXErMHbFzh0ukvaSq
ean9CmeB2xqfKogYe3njwzA13+lE4GrqdiUBxRF5TKlkABbLGZZkSV6EiqvymoFpXsvZKw6GPdBZ
eZkHoLGR0FmNejuHSC/qpkofuAXNR77/N7ufLKZ1PcG7S0op3cXi+AfjC1kQrK1twCGUYjqoABuA
6pR89pMEQKACBedmAzqSFJ2qlbawGanaGWvVB78J7LWTssrr8zCCIG4OV5xqhCjXmg7OYpdCgDbG
hQoFr0EZvxrmOj/3yF3I+J3zc8aMcRe2nVGS24RvK1+cobeXrMfr5/QszPKGnInbs6Aqaz3OlKek
Jp1v/5Yh2viaM8ao7RD4toWewHKM9un2QiSZjTF7w2OPDDc27de0XgasbGIOeU1725dvsqF4i7y4
PKYuqCQ3yeqTMqncbDGZOxH15ESF8FYxKgaPExKEQsfJ3nCJ9ZY+39wAh+nEKOs5rfzpQtLzySxq
/ZiRtnJDTocFwBGLlNxV1gVc5334hpwRsXDSotFK4mPkKOsXUiNwRMmb43qHSAZyq8OsP7hDOh4j
QkLqzi/u+qD5thaghNsDKajCozPOpylK/hi+HR0rs9InVK/jQxyAMUlmfs7c8z+mAX2kBRggluLf
iz8Wj47qyvvcTMSelvBTewicXPSGn60GaEBK1q95cpkCoTlsvMF5d/KZ2ris9CVvwGMPxqU1xGUw
wZBK4JB33vIS6fw1Tvx4z/4rOHl1EJxuf2V2ZnCqrEodprA/dFFfn02mWv9eirEBmpWp+K8fMCT2
GXtq72AF5pcz9jMpNdDPFcL/s02/nHm5e7m9NJN2L0yu7v/ZjHM1z4f/DhVKYG/jKkxtzKgGsTIM
fefBojr9u0wApOaonA95OHe0TGGTnr0oi+l7JyM9oeuxt3gwHEB7wjmzwnTOty8jlSZ7VnrMRorq
IpcXjLSqQ9mK9DLOYS6y+biCPGNvvDR8CKL8i50xpZGQbC8pTjB0lyZcYHcklzEujHGvRb0xe2+n
ynnklKlG0o/98VJMgepXHpjpGsEgJhd72g4c11tjQvPryvaJWtZDWbm9fcF8p3uKh6E91BEhD5UY
j1XgdYDTKT5rc8a467C94HFuebLzYnsrhcuBX27VPSVYBp8Dxk9e2KbviMIVADvCcfrSTd9LXwEY
o07eW4oVkdPeMarv7qqo7e5uXxphCFG4ze+rjm8yc1iL3N41esry+t/Lv79XoMLHfss2zNzXrHbP
PUiEwzwn90rojjX6UjbN9AdXDjeq13or+kGwmhDSWecOknxzqTxQwqFWyFPW2YQqSK7l13LUPzdQ
RGn0D0CF632XV+6bl8NiVguWIPJcVgo99lkV8COjyp7zrNkxNk1Ofh9RBRPebG3TpNj5bZj88MdB
q/os7xZR9EZlLQfT4jjKWupCQ9VsBB0gTXXT3mf+xM0k4jtSDBG7y8g8lUiAWAw+1TMaMSO0m4fS
X2SUtRL3ltjdvgg5CSiKjK+6KFlCmD2fQXZWn6WXXea62qVdmN9ZS+AEFgvOHNt/ZJuYn9IYRvgg
LXg0nZ/T63sjjt05OFSGr3etXYQ701Hjs+myNyYkLT7GEdoHmUKb0wCZvKi7B8PGHeYrLB1OyhIm
c/uXxO33RuHbyLlZ6lhDU+3/nTzWwKdu3PhdHF+zyERQX3fJAUe42OBXKHaybsgf0JZxNTwNY1k1
v7uWLiWgjnjppzrYCstXF1uyAikSyTlkUm9kcXQSif5dhiePQNLHW8VZOkrtmezAfbdpn0feuduN
7TkOLLABPV3BnhKkNT/SArF5YhK0Ja8cw48rNHlCYNY3NnPA7VyHgTqabRQdLCnPCQpvNh6qPIxA
v1PlWZdiMa6nSkS7QuPUqZYvufdQrM3Oa9g0Z933wSFQtg/IlUSOFUKxYBOD2DvjrJYlygd7YQvn
S4DRCEee8E6EJTMcOjbGHauGADl+5Iy/3HZRlk8Dmtil4ne62TyGQv3YhRPdo77ndl3e+NTsfhem
vLdFa5zNJKbGdjcean4G5TGLlA4keYZ4VLglv4Jx8mGQ3n5g2SECuB2tmOr/d7TaofMxmKEAD06J
z+ZBnueoJWnC92FYx/jDrOiOWJr5cqsHPCwh6OtoGG48FSIhqy3BOgE5SCbcoKRp9M5Ikgez6g+W
44L7bBcaPL0IIqm/LACjA7J1zG1WJvZRlOe8e7FVXop23E5l7+6JR/n7Xy2IZsy4dl3/lhIGcSiY
DF5CAEO9smvMap3d70oEbkQUUkyEswjPNuDqbQC8FvjQgDw/rjK+qYiWmg5r3/JxPo3C9zdSFBsv
g/FBBtTOlx2L75SNQiwGFpa6DVcDNqt9Aj+GHrN/IMwTTk7O2xDPcXT1MM/JBEZpPMVfutHsjPME
Vg0eomAs+2vCBbzpR//Dyz0YZ+14J8iBXY2F6r4ccvkGX52osa2XgYnmY1r1W0bBXRg0jyzWsLBF
zXxM52lLcIv7aUxWtG06CcgodY89M5dHtIxgzskzC+sGX04HClbh1/cz9mRWEDngXxpUbkES7MuF
9yoZx66QJP5umY3JBGnLqkTBAmnS5om4UT8MCu40lzzoCRXJyrEwAzPydI/sAs/+bWzBJpVJtXXN
sZN4cEO6o/B1jxI+ts8iw0rYdzjC8qrGac2oZ7n96Rni7nWGPyjxOv7vTzGV+Bizonhoa/4Znl9E
xuu+dotDHZfm+vZtWz5r9aiXAps5rAmCdq6a0eX6X3sHtyE53B742RnJoZzMY9JygkqRuJt/H3vc
2hvSKeUpE0FEYwGxJ1MtzWeaH293SscvZlsSSRARoDripKswmTw0CRIvOxk+0ryVXFhhcCIBaX4c
7MdW+ehdmQzSio8ICpbMI/xIw9pdGn/gIHLTsUmi8UrDbQRU6gilEwiHQC8Tt/GD5/hw2UJ1h0an
vLPwoIuDaIPqNBXxeHVxZAJvXEpcgoffk6h5/fc4RzrRR6JGEOxV4hCGtvc6VFBpsHL9u+N7q5Rk
lpnD3rANuS0gpmyH0BM7i5kZuRhNe2JscnGlXx7ankL31pZjfZiVhqs4PHKjNY8J3QjGDlaybdU+
Trn4NNIgvhRC84w0rbwqjFBAfnpGtoJnPEqao6dn9jIWHr6IeJFb5pFvD89An1gTDHyU/DI7aZ63
deaFzh0tIdLduLVPUTKLd1kwNA6mY1Wo/GqXuDatHjYAusOz5B4lUInh1tTxh5kpMHSmOx6IsTnf
mgsjDy//7iU3pKQn7GY71kP/NFVmu+zY1VsrxvdpSBlYuNp/1AEpz8u9fHsJBhcD1ESCRKC8t//K
D5s4z20wg5hoIQxfopDTI0Q1uP13us9Y0gjzjVkhe5xEsWt9xHE/PLsqI/1qeetsjV+LqvW/+nUW
2DWRRJfNRVaMTUVvXvrlP357aQgmWXlVkW5dODKXpu+p6sBFsKSr8GAtfy8UrXMglvYh41y+Z/IB
SrVrCD9dRhFO75PcwtCBGzzkmwtM/JsCUQ5uXnKlco/6w6g8cy+SRO9A1Nw3BQ4+u4yypwhhbEuv
7KuheDNdyss47zpcUQPFtNt6RwZEZ6je7wWQvpMH1spfGY7fHb2JhQ3wWlBVxYUMyOwixig6/yuy
U6Rr0cRHtpHGiwG88mSWtXrj0IdMtvjOjdpmV9LARQkjdqztLD7DwSwUpK3QJLUwz45u1rN4rbtr
WrNgUFPjXPLKs7YBq6MFhPaEvP8XOTbdvbZJlW1ZrX+1ANcAhrW8y9n8UhKklMrAuLYi+CoIlGEF
Si90GzBSJJLWFNbWGeDs5dbZ9wZYw6XIYauit4kgGdxCAXSYme2s+ZhyXuaZwcAmovJ25XBHglSx
l6VBmPzypbmEBAzpdBfJfkCYQsJGk7TO3ehKErmKNtiPZclmzXHkuTPSeyNhclJHZXAtfMt+cs36
ubLxODWS4p3xD+JTaeq7drB+Q4eYLuQKPyWJmT7FRnBtZtC2pTkAhQlbPOrLpqCtbfjqGC1IJo49
UnLHxcFMkd/MHROgTVlrSCsgRqgM0vYUVyTKLR9CKlfyBbQ0OTags0AsZqfBgxMPf6LKEPjFIs3+
MvHBTwcjlnZWgIQ+cZ3Pbg8ILV2QcAtqLqGqxrMdutvb59KWAfYYNzuhsCM4EhbYusxHSpbQPbtQ
QvZG0CDS8SGKewK6tk0DfDGm3N+IOmDrJwhsKwVlUSHn6Hh7nsXUlOD0QkorpdRRps1+Bk5wSrU2
L5i4G6g71EHktmfHvsfmI6oYB/AylbY8RHel1cI0UCOreBF/pZWj3uwIjDVOQZvFPNyy2yUR+gSS
TNGA6MQ3L0GcIgpLVXBiWTHveof9OiWfS/yG3a+ZQY8fkvpxXdjeVoMp2DpTL+6MqPxt11PNVcCv
xkKxOBey3qO6afYW/fj5LhO4NRnGcB5FD44ppychY7boDQSqgRU17pGUsvd2iBaaIHpDw/VnRD0+
yPZ3bDjFoZssYipBma2awZCnEuiC0dXTPbEc+BtuGYGWSYAXgqLsmg75F818/uQb5meWjcZO5l5z
mhvaBy8Or24nj4hO8xcQ1Tij+2e2qk+F49RrntRg42i/fSK9AIpIbAzXuBn0HdvgpwEi0L67/b/y
0Ow2bNT9PYwDBwP1OB60AgCV65DCcE5z8PKLmmheBjr9Mt+5/ZVvp5QmtvsQjRmGO5UQbjxAx0Hw
YUNIHnHSzD4xDrThLB2YT3PvcsR5Tn6A2x9siDYYNu3SXnXp+H0bk9gTMk4KQmMpCOeOH0nZF6Kg
8J4ucylmFXp1+xel8tSDInhkKowvb2h4ZjSjoShFgPrvAmsqHghdM+UQZbzEEbmlycg/r9ZJX792
jmRmKbD5l5VNDEwd3zNEJaUmT6YHvGMOVlZC0jzmzJtKAJA3fLEJF3BiGtvmdnBqiX6LrsMuiW2A
nyQQTxQlRIUJUU9sBvYlmbD3NtaLWHLSpHTCvR2pYVMb15hS5q/yy19hR2FBwenvR3KMCgdLcwf5
4hBiXzkGpputJN8evv2SjSPD0a0WQbPH+8hBbUYny4zrcwXz4Bg4MEy04KlJOXrQlxnKA3+7pNDN
+IpwmAcZmCFHPoc2fGJkXJPv/fiIAamvsAYXPMR704u7ExsxRNtRncMr9VjgLQVGGk75xSn+94s1
u9D8A5oPK1thnQfOFToZB7EW0IGjMbRvhs7nX0aaN0916aC2WBoipFrmqQ125SCXNbJMH51FNmKI
IlhPBHHtKVm+60kDoqjH48D4YJePiMt9xjMbKvGS+LpevqmMYr4J6AM9UYEKYYq/dUPEf2xYhr1f
MXDwGvKQyyGtnyaSiIcxpxcY2Vf4ISI5NcBKiXFbBXV+IFhsfFCBW931YTE8a+nsXTyyB2u59dBf
98fWk6eUENALAzTnodI9iyCbqh/b1UYmZMlYyevQ1MG+0N6qbMRCYlfTKgcfcnS47VjP2hfh2+W6
LJLk3jNgFpdEy8llwNN4eDq4IMOjH31z9AKYWv5TLXKnk5fg7EbUnS5RUKAAyy97Bl1mZvyPC27s
U2I7/kObVAO4Iu+DSa96bdisGDJFLxVrugWCeihdyTn2sXHfViGjh5IlLuP+YOANNcwG3OCy5MV1
vDUiQ55rZZd3k5v/WIU7HZwhxzO//Erx79dsxN2/OGzxCHEI8ZYAV0+a3tzFsmivQYfjgO3QgGkj
rc5B2X5aBpNvvzZH0kxdzlOH3riak2NRuczLpH10inzkEVQnlKHO0SrQ8mJrm1/7CUE/3PxzKIV7
b7kBSE/A0kbaAmZ2axC5y/dUFp2LZoIOgM7DuRKfHm/m5XZzGrYvY+k5GwTLIFfz4oyJZD77QVRt
CVq41OiyMXVh+KXafe/K9reOtDwph/gJA7QloJRmvE6YYRe2IamtfQ6fE3Zah63Fhnmc5dEhFUir
Yo0v6bYzjTon23cRjaLdLsJ3YtyW6dhtJuaFUh9M/Zy5w9PUx+D8B0an5+VLq31K59JB7zuOqLX6
Hml4UwHLGVp1dCuuFan7t5px9iIgCZDGKu5lywKlnUuE4XymT3VbBpDzzfBYG8xZltZGg+i9DjOh
qUZN5AOPtI1fm7Rsc5BnrjOQL5ltHIUdw+CzWeMBF+AfqIjDhMfdccy7ykia9W1LUVHsw1Yo2xOI
9UfqsXyNCiG8kmLr4w6W4lrOYKfxF17c0hG4qbjpxpIZBZul8+BE9lmCRNtGVa4OWUe2YdnPkN6i
sr9vqS7ebI+DrZNZu3b7mFATpL6EHwJoNf34GVY458wOkk/6U9XYqEs5pntqH+xDfqv2WG25u1q/
WM0Ox6jVzAwI4rFfk5uaEz9gnIbUzx+GRaZSGOI3SC9aSnN+921DAXQJoSWqEGKFP2aH0c+ekPwj
P/T5l6zFKJl2+QPptwedVeqj7uUePWdEYJXxivJ7bfi+d46R8V84N5ikx79aWl4IWeOF8gE5X9if
5rREsg1SKY3M7jwZsd5EohGrqXOevDL090U+7xFhqit8MRLMjPuQCRkDs/S5sPz4l+evC2GCJchm
42qzMERS/rPIU/aA6rMLhsxnqP7mCYDhU5DjjjHLVzAC5QPBm+3Bs4dsMxaL5yuCxgjudYWPcWSA
agN0RY8BADqsmYNRExuwnbIYOWlalayMl6esLsf44C6rjC4fT0UemJQZ5rSNa0mfIrH4BXFp4HQ/
WIMznAtBz90xgWtGnp/wqV32m21pcYea9gUomL+ZlrcpTc2//3FVa7s7iAEdQ9bUnzgGsURrz1rP
lmCWZY+Cd9929nXR069TovkYVI9jz4J5Gq0v5aMGZ1w8fcgp7red78EgWz5WVVWYd6glmIbyo061
93JDGiO1Os0SSZCf1yF7obw6O8tyVHqpPlEUs7bz7gaYCoQ7a+Zww2kY/PhiDtWnO8f5CfWZB9yD
wWjX1e427av2eivuBmV3Dz0gPuFH4XOZkW06UnnskqkWeM65UkQGfyTyQnQTlf3Nr4gEdBIe6tF6
trD2HzU9LDYGcu8BRRBFP0OkgMWVXhp3BJ8dZjOTUlTnvolcnIZErRs1TKTqdiniUbqP1vAOfQnQ
sjPdh4zZxNXRyMtuvwDsed4zCJx+7UfjLmT+9gFXYkkb9rzSOtw6PYHE6BKopmNzSn1j6zcRQv9z
8wTO9egz9qWuNszJ3+TIBtad0bWnsG3fU0lMpx20X5Fkl8khQ6SScvxrlOt+LzGBSwO+WnOr9KYY
pyxjKAzRTH6Zi7v/tucqadSJW3Apuv9ovrGGJxrf3e2XorXmaG3KSZ96O34053ivTdu8m71wuKZJ
ef43pJjTDYYbY1+JaXyAXd1+6iB6M6ffTZN+WiM8i1vvwFEennLVzweGU8hF5knuHeNHg6O8G9ON
OfsUPwWzf5pj/AZOl7JxUdWjVnDffAQHbFfwT3aLgiAd5+gczyMT3EUYaCRt9iKK+T02SKZGP9EQ
ZKFp+7VNf3M7XHvS5WYkwZK00bB23gNgI8sn1GzoGln3nvH1m2g/D4YK829EfIhCB4bpbvkNwmfL
ZNZbBXX9f4yd147jSrZtf6Wx39mH3hyc7gd5r0wpXdULUVmGDHoGGXRffwdV+7S7wMUFuhOlLaVS
hmSsWGvOMa9yTkye1SGGR+rk4/uTGPw9yyRzmrDsrT3d4PhwdWSBZnvIJUSRfeMDhHpqMIHd6ADy
tJjgtqWD1wRV2HTs6ZZu06kHlEvw1RqvmbNoMgHPfEI8Cw2agn/efukG9TutZ5qaWVjTCx3uUQtj
IpgvGpqdBiSBoCawPMBNGOUsOgGTNTtOgycvyhkNlZq16FrzwDCsXI9eWO0zMD9oAiUjuLmuTn3o
/slI4oFmhcXBnb5HmoWH/9ENrOsV9l/tJYYNuDQ7/Ou1191yIAfXWLiHkhiedJF8ysLvz9jBxGKS
aMZo+FCloYteRtWYb+CEYodRPqyyipoMW+PwVCMl63QjfjFNKjpEQ+fYAdKFgAsgfaYHi7rm+uLb
OYBNVJvA/YLh1ETdZ9WgwLCZ4B+TLtGOlr5XhO5tGGbp68eVdO4CakObPcXElUQCmIqtVmKWAXSK
7XgZ99lWzJqPnqyTSSXDp+9iKxz9lxGYI/J25ypCZk+6rsld1Xd8r/QRVt1QxBvMdviV5/MdccYO
cWNGSGs6U4HQHTjK37oTDEHV6+Mm9HMDNeiLqTLax6kJzAproaAJ4Lswp9l0Lx54eNo/eLEem9jI
J5fNNcrgWnjYz3uA4uzwxDrKA0YWs3I9xnl57CWtMLq2tNKMyOs2TiTfiH2YdlrfAdpnng8AODyK
WG0Tuzx0SIfs3SxhbEyO8W6agqs+gPZRKWFAAuC7E4H2iQwU8QEWm12ppXPsMLiF+Wyxq+6pN/rh
CCO22+h4HBeSXEE3ToZNQys6X75HOWYQp82G58jNWqRy8WLMav0A2/TT6KPsKhy+Mo1R0XxEq7oU
5FEx45VV8VGi4th55fypNX0wb1wRyAyEhwPD2ANi618weUQr2XRfPa4AqyId3goxadvRxLGbtbA6
tcIFXTofyo+FLIKruunYQTwWi5QuIJZbmlNtrcAA+1+mqecLsVCJvWWMgueiRe9Q2zJPsH5rWEo/
mU6WOR6NagreqvDdQzq2kaOuVvMk89Ego7v4/mg2TgE5ijkpDcSkEurFNKha0xDiitsRe4t9Vycq
HV5qmoLwrWIutI+hUJEibvIHUiuHJEjIssBfnsS0rHHslxv3YZ8D36svcrw8UTl+DWYGXyA3j62L
Ns55CjV156Ptw47Fu9qed2s9SBvQj5eJLi8e+pc9vkl5wi+2GuZBR90DZS1065X9IkK+xy6o5aAM
ejUcH193Y5nZqubovms/ksxBslskNKVdeg22iDee3oQ709VwRiZ++U7py/4saJJ9a5KAl4nA2XpO
S6qeBvBgyNxVaKrgqFtfLfDWdNwBFoH9Kw4BSJ/QNkfq7gZQmcW4Y+WNUYpkbO5H6ISVBAnK+JEY
SRpw9bbOvHBT5wKkFlMKLQjYXHsiOEcW4SgjjUBGGl1xJI1BLhQIymIsgt/bVMf3zCfaGZgSI4rv
YQCcxRKtIUjcMfjVzjJAskz/eNDlFkV5+lQJyauBA7/nvBxJNovuLH/1XESIY+tM33qrjO8TOMrn
cYAVaJEWtP/d9iiUdIFF9zUBKGWxIaGperPmWHEsSgtmvuJk44z+PaBJbbI4tKLny/IHwOJwBarJ
p2vsWDXAvbq+N9KYR6wVei32qwY8iCsSIlg6ZACeunD8VfaFWoOTqG+Qml+dfNLfJ1LR0w4xOqhr
rr9Z+M2hsOsGtztXIHPPIrVAuxgoYDTHuGTk6Pbdi0Ld+TF1EAwHxFqLh/iFb+IlGJDp9NKhjzRY
VB6G8eorWg6M3DB8Baj7EuEA55uncnQgLliCER/qdNrmFZgJ3zbIkv7aN9i6mnEIX2geoGDvMaaz
28gfnT/HiA69UMHvYoK5YnCGKIig6N5zPqyKsPr4nRHwKDY8cy6FLdneYF8vSPAMlgkZ7QvVaM7J
MINkJSbLWXZ02zepDVwvG732UFaZJO2LJROFIUhzgAJ7qetwwEraFQdXCuudnZRisUj3vGkkDCKq
pl3fDtXF8YM3ofUfCJnXqAKyZyih/jF8PKoua5tFjgJnSut77PevUSSJk+JUhn2RLbN5ZzuozAVi
0Az7Afe61XXMyylAEJdQPQ2o4nZFY6B/Ug5OCPz5gmDLfTkRBk8vR9/7WM+XhPhuUXGn16pJ4nNG
YA3IoLUchvE2GvUJEml0dBTqrartSb6dq+ACU1yFNHTDU/WHqfxGMgopKkTk6SIHF6f87kANk7GB
3Wtopsf5qG5BL3X2hqDH9tYk5oUsXXdf23S+XCzQDHpY1drMBTETXQQj2ivtJwTT80oho5g5S2+t
54nGtcCbt0KOjLFN+5W5hgYjbGquHWdq3brhocvQ61i6/VnWDkFhLYppK9GjjypXtCjIW9Cc4K22
4+kQApchbgG000M46VFjrthU/sh8BJ8N3eCXwtJ+9Qx5oRe4PwLvVGbPjTmV76Ui7T1umlcZwJdO
J9N6V5WPbn9oceoRZUPgLyvSo2x4XB+1gIHyVMb52ol97S1tLDr5ZkymxdzTtMp6+4BQ4ymBpx3O
3PV5slNbFH9BhD2f9Tbd+TYSv8dWpzEqzFm5byCn5/1lZijBZOLSEtjNyJFaF8pLV2Ooc8Wft36G
mX+TvId9gUKo4PQ00nRckUdSfwnQyy7ONGzKG6JyRElO2a9/lw1lpgUMDHoIOUa7l5L0zKjvACeH
wWbyYaEUVGabx8EmpfccRB06MYDeL71R5wtszdcWgDWiGtYhE5fsZpqn46Vwfzw+HVfSXs6QzNzs
Hjxi61AEPvSxtHagws2dIHeGsyF79FaP63WT1Ca7urlRWwaCwYXTWq+o2AGRE1BIy8W4NJHm7ZHj
dTQY8U3hyZv3LKjsyDMoBT0ovw82OnGJC9fM0tMwFOQ0NHFxRQ48rnWkl8e0epJa7NzSmCm61/oX
w2xhEnrf5Zx+CCcmXuYS+27vkkQlgjmOBCesmbfPgrHD7jGJRbC2l/VzoA1PzbzDk6J+M4biRMVV
fTEr0g8xjSDbrnN2agB3pZOGr3gOGe8P4YH+IU6s3lOHZoSZI8YSdj/OnR08ExKGnPwjxDOmkyzU
Bqhw6s7DJoGXEvdxNX71LJLAEFAT4TksEvyB237qwDwltC/LmdzjgHy3Qp+pZxdvpjzSlsqQ9lMv
O/x6Vc0oiioqeq5eAjMEnSKhJnUuFJ2unh0x1d2CqfXdmuPyELbQDOpzqjAvTw6PQ2FSojq6FqN5
Yxqy60C7YDGU4lQ3jf3n8d5PsXagIwn1JwQQ7LLZ/3OpRumZLye+1hrsDoa+R+nA+p0jh7HQAFWM
lKEaclbYHpOHYKQ73ifDQY8UsmpRAfd0QEg9DhGaj+U+Bkfdxl0FJ9z9cKcsvVWBk9xUMDzPPXRi
J8pTJutw3/oxn0Nh3Dvd6t4jfdGOefwUJs9alIurmnD0ZenknYTd7qaqsgAfIqeBSt3dcYg0DKBw
qGVAFBaPo/z35Y0BMApmJDMsIi8TycHkjw/7PrUTci7l2jL6+Pr4IVBUth70cih6NmjoId606HE3
w9SS9+VV5b4nnHQV4D5CNDmeHvuMsg53RanVZ6Zl7Ll0+HNOHtl7WzI37JoufjWAOhGlwosg9eNR
sTmmFkAwa+lcjEW5EnaYbfE7WqZsP5KaIK94tBEQdFq37TS050RUw6LzILoW/Ww8yeM0f4+L8ilQ
cfruF81GGKjmK5FYr2mVgp0gTXzZGOiLsKq+4yLIV7XNBCcP/GcRMOB5dJTsIGBmG6E4QpnFxgD6
tBWF+n5kZeYZCa0uOiyfFIngV7FZlsDyC2JtbW9qdoVAErNETJqPr7KLTLh3zhOeEP0h3UeEdNFC
sNVGY90GJBc7Rq/Jbja8EyJjkG2vT2s2AS18f82/RVl7bsHNI/HCVAnbD1TBaNPBUVZMKnzuBm+N
G63V6Oq7xqte3cA3zk5pWTN+xfMOfTo8GyoTF6nkZ6uR3ej4cXkbTNp8QQCIXDJNpkPzOYoBC403
3R5XNpxRMWHbZIePdgtkv6dTFIsA9LywqvOf2zbPMw9j478FQR+9k4c3YI/3WVYb+KXjHIhltA1b
TRxV+5yLN9sJBMQyYPwGnDapdw1ir6ORGufSgpZek40dhV23g1fwixacfhS4EdYS585KzlOEhN1U
6uHlckyfhucUWTT2uxeumNqMWnW6kx5UcomMhg57MArgvcOek47KcogztbJzczz9PvceMqJdmzER
CFQVw5ZDkFmwH1zSnp9OKRQN2hC6fhuSMD4UqngnzSHeh3XyybuJ70iJ2kWXGOaxdr3qzaPfvB60
AV17Ry2gqzZb62ZCHrU/One3ecrmiq8aAnXQ/Hjj9FLc/HyCOeL+cDqdwIuyaZ69OJdrLRc/fByr
N1Z+poOWnm0hk7CuFiWRmQJCQaH3zGmcEQRGl5OXNzbeKmnq6Yi8ENbGFAOHmfLvdlB+RoLIM8Ce
KLlHvRsWQ5PLo6pT+5S0+tHoSZbF1Cc/fUa9eZz9stLaewc9zF4pcX96o/42Txw2gwc4MBfVM+FC
oOjOqFk69lV8UAVK85UhWQlwWgPIAL+xNOaZINaa9Az/GNkEiCGasi3KVD2zgpewzs0dbHYPbVjq
HhFuwc+Qmf8OTgzBsh3FX3Wl5YfAgA7UKSNfp52a9Uo26JlSlGf66Mkq1xngcx4ktyGQL/4MVulk
bqztwexOEpPIxrXDmyfdnP4hVAuVa9Gpz37qnWBLHPe0GX4fxL4H/RaNCN6gqHu1mJ4frQofxBQX
eIDb+iy6sLtmjYBIVmjTn6WH1JCIPkZ2+J7okqq42OJnhVxKp2mf8TJ3ykQPqnRTfJi9Tysqy9Mz
oczTO7wC2pxUzmzPV93s/ugjdXLbymFsjjUkTZmWIdq56x72kBIh6Ysf6AUUU/pdbRfZCFhK71JE
OFLmW12eF6cixY3A1tR5K1GRrlybKSM4KLHzJjRBYKc/bd8joujRb3Fj+/TI9TMFYk7QqnqWsmEp
xF0Xyr/bEUbXmD1RIdMPzUmHczzD/U08HVbMpDmy6PNbSpW7PPantSxCDcgMJ8Rj+5Q0RYQJpiQO
JidJedDN4dwx+QKElKMMeTQhwuxb+pATtg5MjT7IjrbKrV2ZSHW0/K0+KmIe5u4j12eLWTGIprmw
J760lxVQlGagvO3UTlhKvzp28DYxQoUBRZaSgfcADzPYCk2plxS1EYn09fQepQEIBh4L/oa94xBp
KD4bxDdBVCDZbKwN03zjSypox6pcP41R+2WadYi9BZ8scjTrMHhN94KD5VuLPHMNNBgzvqO0t6H3
DhED91unqiUye+xVsjWfWelhaJcZ0/W8EYC6ukOIC4vjXJE8IEtzHfKknasGVDv5Pn2U2kYgvFUp
y/RmekFyDXKJ5yXJPpof9NuGc4Yg43cfBiIotpa8dM40B6AytqW2NxjIraAkEnuJ3ngTzO6/2HNK
eCAdK1IqzXUUR9GNheGTcgwjf0N6M1ESuyzNzope5tGZu3CJmf6C72pz5emN1ZCNt8egcmpFcMmy
8gujl/6k9R7D8mkN+2DaU0PasMA7d0+O+bDHhz4simlHk4ChRMX0XHZ5t320kCHxrzulMwnMAK62
7dBtvcwblmWZxksxFOX3XlToaOL8LVTNR8XAduF0ZvqU+Jo4Y35zlzMLy/6MiBQpWN5KZo3EltRW
Dcgra94S2TzFeoMud76V6RB8rSE72KNZr7koZizSBDZqpX4Ph9J4RQ5EeAbzPLh2+Ya5ureXRhwt
aVwWr152SDOi60lKRh9nPc9pBmgrmUFG8htUwOuo4chQk87HhJ2lQpfCe8DwGDhOiUCK/oGkkZUY
UK9UnUEN6ZybTe9mTXNkBt/CYJiTbtvcb7dY4cAzo49PYtQx4bOj9dmK8ZrEoaGILpGle5lysyM9
V90N0nawfkDG1aT3XgdQAGRBjNHEJhq/LmuVB77Rh9gCUCA9iqFdHR+Jc//1ffjv6Gf59DtBsPn7
/3D7e1mNUkRx+x83//5S5vzvf+bf+cdj/v03/n4W39l5lb/a/+ejtj/Ly7f8Z/OfD/q3Z+av//nq
Vt/ab/92Y10QTDI+q59yvP1sVNY+XgXvY37k/++df/n5eJaXsfr5tz++l6po52eLRFn88edd+x9/
+8NwCCj8r399/j/vnN/A3/44f8u+KfF//cJPNHN/+8Ny/hpQHZq6Y7qGyS6fZMH+5+Me86+uZ1Fr
GQEsMdP54y8FV4n4b39owV8ZuDhkJOqOb5rzv/74S1NCY+E+w/vr/Nj/fTH/9qX980v8S6HypxLr
asMr4Lerf6ZD+oZluUx0fIMeEYAQ3f2P1MBo9BTWJY0ZOBuKpRWU5QuY/25nMZ9ajr1fgBl0umtJ
D+lxp0hZ0gdJPq0tNNb5//1RzB5N4dDtTAkHWv7zjnR+SOxn0JyMetp5jX4Zk8jaJW6qHVgoMBBM
27Z0+g9d2u6uwYixftyEkYNMA5HLxagb94XO+4bCYPiIU8CjlFwa3fH08i/f1Z8fz79+HCayv//8
QDDvubpjeLplG2AP5g/sX2MUNewDljYNi7SGcTgkgoELYgDZZOEKbmJ7SOYfWRNbTF7T5xpCx0J1
8NzojvaHvoULlDrhKunEvk+6d9qDHdiU5GetzfVthgPBRhpiwhCUbSD2aZ99tVMQ4y5XJXL37iM9
zhJngC+LXzXha2SLl9S3Y/CsXMqI1FyZlYOIbpr2KMxBM0VAMIH8IRqyPlD5ZaeeBrJMLXeTpdRj
gMVrYIVCUuKamOYDzdgGlKiLoRvIzq6CdThSJqqow93vWuEyy9Rx0KZs5zgNOqYKslNiQ1oRrQIN
yrZgAsGbI0RcjLV6YTM3rRpxDky5ngJa8E5mpSccHuyVe6AtlMIhjLdE+Fs/tvddyBtv7XBtlNqn
1+oNopSjNMwSqfGIhhj00Eg7cZ0rW1tgrc6xXnhbYMWgT0MmZrzIxhnkOm5BcqCT/6GkzaO5bK/H
6mTq9oc982BkizA9UePC1maohgivbqh9F7kFj638lqRXPcEElWTR2nLSaUkjAAnURTnjBSnaoegh
dprN09gWA0gNdgmExStL2xRphsFSQy4eMr4p6QIUEOjchMGsLopD5LTFQjMKYGdK7b08vANoRrmp
5M5XPqltXQrxJCxgBRHBZ6QTtg8XtmnnTxsSE74bSNe0yUXw3dUZBwu5jtJwXvsKVm0tZ8cWSFZ2
ugXI7hB7jzljWghRzELktqT6rX2y2Cur7ba0Gs5RMxEARejjsgoYDdYDThEfATDXAySjYtgbMH8W
BaKBJdP6mzdqV0ena2IIYiZEWI07YGEXK5/pNDZ4KPdm1KO/nBIDT1y8UmF2gsJhwfhhZ6EqD3kh
oXSVvAVRaO1BIpJ/GDmEpOs6g+hg2NplJZYI6/Gvm1HABeRYqZhEtQwdpepIE5e1/CJij1CjZm9b
46Z1rKvm6+mzB16qKdNqVWnBuA6DUi2rHtSla3dfaoz/Ey03kK/5ihiqc9Kz/1RpwmiLGHNDd1eO
gXamQEQjpismeY/g7GmkjLSu9mQMxC5mPxBnEbiTaNUc/vM0CWMPIPlmW5hmCGyfRl/uCjOLFmlR
/wAZguapx8HtW4ymR5gwdgDmJDgZVYPxhsV4pbccRsB5aA/a4FEY0ZNsea7j+Bl1G1oiR7xmAwmI
AQcTmUuLzEE/qYNjQf6xaXyICe2HJwhEjTNszoa7HDpnN3AlXqZt+srYiKRLE94ge8mF4xBIWba0
FOfpY1lV4dp2JnxHWxtD9MHUtIuy0k/NK7VliCeBAIPyZMumYTs9+TtN6W8gPZApOOLsj/1dDfAS
mAhtHFCfvGxQ/J4Gimh8STVgJUzfUU0Qa7lKWxxRKMo8R55gQK9nosZiqM3vOa5E3NS/kIkVC0fp
ZynUvYeMMNOCDxnl204nHHLRD+VSQNQlhTD6ZtQWWQ1m/72roBAIy3kmEoMLb1+IZekbHoKsysrX
dR6x1XCq8NjguTzqgV2gDSqoja3gWA46Az7nH/e6hWXCetR85os8OChoJCzA/5LJjWFjZWdOuODw
q3Cv1Hh6zag8OfO/XDshowpWDOD15kuJVXcv+zRaAhcNNmHlYamwP+EpTBvGi5tOe6milnUqquQV
rK+8Pv4FHHfBgENb2OxKQNhy5z9/eHaKGxLiJiMjjFlpdMEr354J3llG4NheqGCRHOc1OKn5JtuK
Eks+MKHHzVpGr2UGMj/2C6YdZW2+lGzuzzQ3Px+3ZOJpNxsxITJT46XtGuavQwgdHX8pkG390+0m
MjaLoMBaR/6rAZbu8PjXP28aREkeRGPaK9KcYmIYjBmoIancTboSWn2nZ6/zAYUOUxaGIWXj/PTj
6Guad/abh3h7TcMB2oPnuytsGwjHskDuiNGg7ysQJ5BMdhlnqFFCUZ+7fvUOuvnDd9PyV6PYnz+P
SuQ/TEGfOC47/z7owKtMUbvHsXCLk17SKWYr328tzpRV7SEHBdMV/HDUBUJH/qslloxRff+Wl3G8
hmlVHZKB7XmTqUPIaQKqekxvRcxUrrK+T430Tr5LeEBK/25n59a+Y5y76L2oukHg+hmlQDOdlmhf
5N05TsyXOAwAICBmuxOHCNOstadzVGhM4DzzQsReTNqIJi5BUat1MJreHchxwKomzK8xf3WAkexX
wytXw/rr8Bk4HuSBXP0YveS9KKcbRNV0PzdPF3Gife+75rvEDgqMZPQ2be9pxwzP5sH06FO6WUzf
1MCWyC7VJSkg55MKo2mNK/IpbQmFa5LyWzcqa0lO+Rw9xcE8RHCcXAvujTZ4zgdw3K0nouY7Xyai
DcNsniu46gtPKuDWLX5zPN3LoY1QyNmX0qlozRb7xOtHvn4+KIOgnBUTdO1gWw1y14m9R1VinFSD
jjFQc8jVzCP/qVcQtyAgo2fV0JC4iI5WWmZOtxz/3Cr6Cmh9eprwYm0c9KOXaa5V2BP+itOZORpU
cHffyVTvV3NG2DIbRoyFU5MbB23MlgrZ/n5KXOuQh8KGVIkOAk3ze45QpbEgi9GPsqGnEcuVYnfZ
VplxaigIbzFU/tpyz2VavvZApF+iatjTUUahIMl5bC/10EMvGX45fvaK1UlfMGWjJR8gV0X1tvBM
tz/G3zG1a9fSFfGWgAd0VHA7gTCQP9GL9lRiYUrRVmvSltOyCdNLXOCxiXNGRAP8wOMQlNMeX8OS
l27SQdy6EmMVzY8JjDjDFZJGrwjuNGbiBMJ103kSQlyIe7gLx0l3KvvhT36z7ezmI3Mjn6KC6Guz
N6e74cttRxsUXmRGzpc5kVmT0yHvaqZETn0t5gFsaELe7knp7EfrSk/uW1u5clemqIH7CNZ0AEME
f9mwLiJhLrSBwXD9PJgcHga7/JeoH+1dE6S3gCWUGOfqKcszrg15dDcyPbrmQzBuGosjdXRr4oHP
vvJwemThPdLshNWGsbff9k/GQHFW+vZH6g40TQBdPLdF+G46AcFqc/FMRJJOG4ofTFPPgayifWZ/
gqQigoR9/kuLsBdlrQgWui+qA1/ce5VDCRIho8+HkFihst8rIubSlu+r8v1uQ7vdW1oukp4mbuhD
TbgVO4eADnhGX6IRYCN4YnV//BAedglfHFFJBWfNyu1L1pt3q3PfEywRT+RKMv2eciC+k1hX6dA+
5Z5d30ns9tb6kNVrlPz9bRqPzqi1zzGaqLwrE8ZvtKsKLtYXN6k+bSY+AVFITGzB1EGHCFZpAgoq
wbSDLrr2kB7ww6qLiShBN1q5IysJ2zBkNY4L/wDwFKUEw7xGJTW5k92RPf4ls7321beothIRf0R8
QsinsdZSKkQfMZZ9ojJ1GDDzvRoSRhp/czpCNjwZcsAIwKMA5tpbpVFzR4gkl6BWnU2HNfASaml5
EfUGEo/N3+eGHeprr+Bw7kInO6PkyM5anjNIXCuC2c7Yav/8rzIsDcZC86Nq23A2hl+QdfmPx7sG
KoDft38/phxRwvTEUz0e8/vuxzP/83dEiOE9rnTcI/wVD2z80cfvHiUUXiSyeMdq/vG4aTMQhK9S
SLnykcWiJuCex2NopmMs+vNBif/74VJx2mp1O6web5Kp8mKU0XgKwJAw2ZzfOHPQ8gJX4fcd7R0E
XPRUW13xlGHiOsZmcaLPRs7Y/ENrMZMO6BD2fTFuk8hvX5HjJ3chZqgNt7rUpA0Mwt5tCYKBwWZN
onupnVK9eoa9jGEFGzFCKCFc/45zB/KFbz8/btEyG5cAdfrd46bN9XvvFpBFo/mxXdeNd7LNU8H2
aeBPUYkycuJMIWjSD/1PMzr49dTdvInBckLer8HAcPDM5cDRUOIDJIIaeTCJE18lEOhaWvdS2c9Y
uwUv3YZNZALHrQy1GSL9s5vNABlJvo5+8Yzmq06eERv+HUlgH8PkQlRqQWCg9FvgNewAyfnuz9GG
wx0DT1t5DeBOAGqH1rRpGALldWTQ7P15KmHrIRkfNocQRQN4CPhRLa9Sx0e3Ree870r616XKwIuO
NU4GA8imBojaaPN9O2Anaw10QwUxL5sBXTjWo0toaSNyyPhaAPcqCchIwgZMUAX6Mpn0jyBpfqkM
VlivsEWo+pQ6Xcsl1x4WXhMdvZnamfTBHR8WbNOcS0LU9vuwr/0d1+hemtPaa1t3LSPjyRGds+h6
/d5C/2mbG6vOXjn9u5frP0rN/LRFjRJcYGWa+9vtEO2H0l9XShHloYcnvc62GmEGpEcg5IhH2uOW
kbNjF6eRHeAmCtWxdoBUYy5YhlMPJz4xQSxZpMGn/rDGPvrtUfoYs7/Z1JvXNMu++jOEtkv6hQDQ
yVNrHaHCwBCC1l0YlfM+EVe/1KhqSetiQl6lao2EHE7Oj2zQPrqQ/c5IiyicvgIuXOtOvO6tCPuq
8cUq9B9TBxLiaTQwPid+dQhi+RUvZrOVubUy0+mnmZQ/NdH9cCv5SscfiGl5dQz10/RIO8eZANi7
fA2F/BIxCsLjMkD3ndukMChoqt+cqMt2AeX3Ak3xxZ1TGmiyDiSDMMvyay6UBeb1aqjnq+q6bziq
LTV8DVPxg6hljcPW2yW6DV7OOBg1Z0gbg89DhfiTin9h6N6J/99grq9ZegPQC+pjmpqPFCpGHemA
eOMRxCshqMhC/UWEDnzvUNHrPVeBwn4KNBDvnS5umem0ZG+aTGLb4oqXYxUU+mfUll8nVxhb4slY
soCCrCc3ek+Cyl06nsWHobrNzA9kq1lpSCucacux2x17tjVHRbdhk6vWJ5E6JG+hbJ214cW/ci0g
Gx73klAzWk9hrxnqn3S7dBQqJZVpW9RrYkK/6K44E/Yu8Pt649IYXVbGVG0CdfO0qXjPSRsjlHgL
svVHlKUfYlRPklkCA4lsn+WEjjjRS0zXCq6pQpQsM95qHW4cCUJbEVWQjkh84zS+goBu14grgSj5
nEl5o3+aOGc3FS7XZjyQz+Q+6eO0gwLH96STaBOn5pmj9JdRywPgmG5hushPMgdtqwDjvSpttDqW
+VPv173SJK0p5Poy/V7pYIZHfPOdN21SQq4oRshwzhAG61c8+roO0zzOv1Dn/qqhuq6cMrhl4S6G
cfdcqWyNSN9ZhzGl8SgL6N1h9hrX0525mr8WijKX7eASqbOJLEDL1n6q5JbA2BeZ2NlRs1p8vpVJ
B0A7Z0hPZ6BP/e7xeVtT8oqSEhEkQzQq99i92DvfSIlxzdwfgPDgHfFpMbVtV84U78yijo7Z1C0n
RmYqL65jw+5n9Kpoq5XuySm1o6hzEuslNHYBqosOm/5kkEhHSEb1y48Ifo0D6q2sMSnca+6PrDcs
xAvDhjGaZyaA2spAFN0HV67ROAodMi1tglCAi7rbyvPe0lLG995ekp77NXBM8iQKP35mZHT1sEoB
qvdpHMLz1MnUfpa4FRcQ72/M0AuKFEjwpP/lGndL3ESEDU8M9g5VSNt4MDOyCyNzYzN83BQJpJKh
/8Ks8EaSZvkedM1JDSwbfu++6fDlOhJAsM8RldgCIYxp15LN28ttPMQkY9RQEm3L3JcRWfcmkg4a
2Z035/dYRUYpmQEQkNWvOplonUzWJpemf0+J+zQN58WpNDbISXkbe5M0jHmmz4D9HScxg86U07T0
QqL7yI50zeoNkzprKJrKSl9b7vShodEvcoyivlMP62BQ/bItxIXWw9eG/4JvrgNtT/W+8DWER61U
a6svIo76jMXTo7PWcMp3fbtpWlgXDVmiFVSgXVBikw0aLqN5zsDMhRI5aG+J10WHHlYeokOkIk79
ksZ5QxZK6tJ6m9765p4OJrR1Lyg2BoZf0pLIF2lYPmpjXyBQOdsue4YxhYBMIMByRKyyblPKD5cK
f45P1iphAi1JVhigzZXRsV7hUWLhny3OmYZPp+rorlX6LXHd10ZZq5xDeTMUGSeMTo/EDtwF/LFp
PejueXC8+KJXzQvqkHc6uN5WKvY0Egkd1T0JlHQJWd1Vay0mo2VrXF+noHkt8Q6tDL+0uWLCOEWM
5beYTQOik2Pw1gvNQ6NTJ+aiTeVXLZ0+rQnxlx87e01Z+XYk+nJjCEIjSHZfRL6vc1mLtUXPoBZj
ylPjjvfWTKJ16pqQd0iLGhJDP3r9ylVMiEFdYIZBnLHTXO8lzzcjkvjntjTJDtbvOp6+XZbsvSTp
yGLV05kqsIldviVlg6YOZHwh7ZtuECl9ugVrGpFieWoJugpy7a0l1LtM3HrZ6sO75zEw76f/w9yZ
JceNbGl6K7UBpDnggAN4jTk4RnAQJb7AREnEPM8o69X0Unpj/SGz7F4xGEV2Zr/UQ6almSzlAcD9
+Bn+oXyCq/VMk01b5nH4MCQ1ujutMveiejK1zsTPnskpIjbLMVYvdFwXWqeVl6bi5SPJhZp4f2cP
fbkL8KjZAZOtbpL5L6Z7CCudbYB6EL3giPaXbgUb2Zgo83NoFJVQh+D+VrQR6tqZ86hH+F9jE/TN
EhQCHDyvBPkRtd6MIsL5sOx24GWOidci5iptMEpO8dIaFr1Egxq9A2EV45PsJqDcSuNn50GzgK24
F6kZbNVc5edYDLZVfVd2Yk0PFC+l4bJDKx9ZvAjmFBG1qPSjGsWja8C90UB/LruZOGXhXrfRNXDu
+DbQ33f2lTuoI2zuNQKVbB2MuxP3C+YZwCWJ8Xk7HkL3WUu41DyEgPoOIXivA7QcxTpX0LQpbSzh
uMMPSAtDaaVnkoXIrmQZjEuNrbNT0n1sYGUusgUtqYR8rPnpOlWKDxQkHT8YvqHwKq6n2P6uVPAD
J4RFrF/manrGQO1Yj0yJVRg92ajnLYtJ38IFuRXAb/ch0MLFWFe3WSPrGc//g8ogXCrMf014Sq42
rkpHLexB/iw0LVoFeZ0sB1THc3Y/QQTuOt7EaDC6tFr0Z8QfEDrKxbCsYnsfVaK9MFul8J9lhJ0B
yJcjTDBUNx9oadOHJtQns5is4/6IVfG9c6DqMoByYYjGBdPXMN2ZyDbsnILUICkfs4GsSpvo3iGX
L1b14L7SO05ByEEiaZZctRoe9Oj8mNkzqo/60iuVtqp9vDOQNt0WHXeFoEJFyJnCwx4w8Okbk55l
HN9Cq2g1OHptJm5HdKO4sFeyHOQTI0amSQCRkUKfges205iNUTdMG5T2OvmwjGpahDE9oNWEbwoq
6kIssOBB0qDuqFMhOtk6gBac4TcGF1hddRsCGCYojPLg60TXOljYywKDUpOcbI1+R7sp0f0NfypV
jddM13/1Tt4cZxADI/h1Xet89XD+QmGaUBeimugF6zKcn+xlcL9U4dw6MuqKwLEewBVjtqijzWW0
LzOTaAVTKVyalALNXE8F84Agz4wbG4nAtYMuNtPCCxGX/RLZ2LUEvLtqO3igAb3DrHG/066woFLR
wjcF4HXg71h5yn1IJxKuLtrc1APMzsptDKhyMY3NdFkls+4HPmxpOYEQD0FnpZoHKggME7RwpBxG
YhcK7qsQPaBNH4/B0q0sBYQMgRxE4I1lRxKJas0A6Sa7Gr0owJISldO4DZ89vd2nyMVd5AnoOaK5
5oETrYoQJ08HeDxa8HAFCizMtZbNj904d063CjI7BU4E2bxKbhIHT795/wKxZ2JIrxce/kgXgwum
0F9F8c0JrUfsqrqFNjqYbgFk3SZW89jQ8kFWz98brv1i9Kht2+Bc0e14zNGlXDhZCgVnMO9Cv9fB
k6Qlxs97wLIdUEMGMUWCWsUYiLvJio+JOaFQY/rNKs3sF390H5NIozVtZUyC0E2SaErHGqqb5LUj
6phm/DDGMItrD1CeN0Vfo54ZHu8oXGL9RgOqmF1AkA4FTGl9T73qVxpaN1rRvNRgNg9GriR1dSlW
Qz4wiKWL2iF/sRrgE7nhQwhtfM1MWYExdne99UUKmdyEPQ1RWb66GfdO5IHa7tKtLwCs6YQKI/Sn
vd6XR1tclWUy7QqcWDaWmB7KEl5bF/ubNvJ/apYqb4K+XA+u/FEgGrekkiv2+gtWbd+LZnqZOmUu
3akMl1UXfaOoNKFFYhiiVLvpZkJvKuHlSUrg24xexqQ1T9TYL7LU1wy2x5UyYIKPrpBb9Pi+Axag
oalSqOIqvKFtvQDvKfeGroerxpzxP+Abl2ZIQ7eiolkOEheOEI8XCx9cpGI62KTzvzruME9hnaf7
486cygvpYvs1RV+48jWMjCkHo1THyZT2dMbEE9MTtYVd1rJN/dsiEF8nhdeRUcVb25xeACqVKroe
fRFfIMv6DKb7ssRT+CLFj4xW3QYF/W9RF29srcBQKOYBGLvigFBfR+mo7asJ3T0ZyY3W1kdU3hK0
K8Z+AVt05w6IlYW2nPZY2yP2zmB28HZQAJCtwZxUemyRyHfpLLj+VyjMiKXUELWwA3dT21hwY4db
o+VffZffu2hCOzjKbVtH4AvT70xaPovMaB59BCQ29FpXDoKeS9HMn6nRVoTdW4fqjpud9oGlT9dC
x4xd09SVUyNtk6Diq3SKR8fZuVO6JhMt90Lrn2LGUa7JM/Sp+Sx1L1k6UfYYM98xmTtsgyY1916l
vsm8ri76DrC8rEP4qHPr2wy+VsOjRlsH5ZsoOIQB07xZNRfbGYcKMVWLXvYIsjGdHaBjLIEJI1kB
RPA1Y+jWUpOvEc74iSbPTRhGMQIPE38B5UmWMz6PsSsFaUfdl4ZwQlpkgjJkCxObSNGnCr0gFY0r
hwoD39hs0wZ5wTgCS0C4EaY3MwfAvi9QyMJ1NbX3juHR28WI0tW73aAXP5Q1iV3cucFykigqBBqV
gfGrckv8QBCYpFizdqkudMCBVbga6vK5lTCKEVOHAsgzT3pyW7qJBvQetAz69bOI/IbG4szIR25s
0PidrUtjxSWkxA5iKtGwCgbEJytXv0YUicK/Q94p0+mhKpwwoVqNC8ObMuxMGEvf9n1efZUzDoXL
VNFQIJHFuxYO2a7IcZKTUybWSdnf6/RKk3hfiia+BLpqL3VETihveJtdpa88GmUrJvJ0snBhW3bO
bTxzKYAv960B2SL6jo6JXN7rfv0lpDLdMycdVy1eIlh6wULJ9NeOu2Jt5eprkqrVGHTQ8Mh042RR
IS1wV/rczmWcQS5zaBi13H/W9BVwgLlsAj26aBguqAHYhGMZl0Jvf6gebKxvvPSm3++SEmKtA5R5
m7Z4GeV9/b2sSzQea/2SYPJsedbjVKD2D0pkpqeVq6RUePvQnsLThVKdK/HRcdJLu3lGlJDGZ0+R
odJhSXsKWWM4eqWFNT2olCsEZQXgiABVVEX30KVQh7uK8PpgO1eoAcMTBJQkYpgc4GG3uS2SVRjr
pPldshq7RG0K0KuYSckb13CD/YSgSJDkdzi0J1d13nxzhwAl8NRF+s4njRV+tR4MI1gDD0aMtEDi
i4l8p2MVp8VILdPjSheq8IOvOR5LIWp6TgFoIAmgm0Y5QD9kN2LTv8giuieWNgB1YdRZk28s7ay9
oLJFWQAU10IK1Cxp8h6Sqg+vIvJ1SgtzEYq+3QH7jpdIsdhLw+weajv2VxOKb9u4AfCMljTmz312
bfiICwVRdD/WerN2Ma7CDjvdARyELxalW1UkL2HaRMsOTAj+x0zX2/CaWviIoqO25tKj9JSMC0Rb
MmHb5BpmwLMEMXOV+DqGvmaCzOis+gnWloTBonKbNo2h0iV2wzuVl4/SXecpkPJC0saUDOKAA6Xy
Ai/UR6ikPHxH8jc6LmburbaRndPRbSJVHd1gW2nRa6S5d0DFx3sg3gDeG3fp2bLDEHzapHhzAMh1
J2J8k6/reAnUTM54J3JSOn7LLm3LRZB2zbVfZM8pVdhCuNTHk8IxJzE7fylcL9gYzSXqHOPO78R1
O3ZPbVYevRKjLE3AwqmbX0kPPXqEw6kGhp+udqdih/3LYHKgiFt4GICiH55dWr3eLHMDucwa4TwX
jcSlFZn20u7obCe6cwt54AVLAhpVSCRvWiaN5Da1cUyoG5lX+PXadBA9l5O2q+wSBWttnQhYH2D0
HgDEmhuA9AwGlAuLkb+ldyuNxAa1fVQRsFeDWafvrQEJKkoBmq067s59yzAA0cClxsAnBAP/UgNd
HwuUGqmNb0DWXAaYnO78yKZ0BoozxmRE+WCCEWFQvzJ6xdA9ji7NyL6TSvZrISJk7wmJtQ+CNbDq
jW7Z5i0n7dkOMRv2YP4sClQScRSmyycA1qGplmy/OJ5K1kaPVVlBtYqPJtNTHF5s2J272Hbgm9Hu
t+yUD+c6aovTJIKh+Td0Z/Z1lDGFS4zXHsffnDR0RfskBsRvAaFXpruJHTO9psUid3Gv38IYSDZj
DH0qaEsMVMwIdCMjOrhMP4cJHYIpdna9VmGWAI8MqIT/FOBoF1NorCPS1RUCOvvRMODQ16iyhrQg
tMZ8hS3Qb6YRC8CAHbcU+ngZGx3qrAk6lUpaP9Mk2QzI1mcMFIUxhbs0PlZOLa8AQq5N5TVbmeqg
4SbsxQJMHm84ZT9bOV1EU8wwfvApAwqLNDRuqf9sHa+22aaNgDS6III9P8b7jZ7okFqbDKUdLFE0
+nKa/kvSEaWDGK0IetiRQxwnZB50VXJfYSjhhFClDVQY+V+JhQ7+oOAn3CU7o7hsxR3wJ3B/Zgpw
oL6Aew2Ep2CkDebqMKgcw7UAa3pPQxm8txaZQnsCfWRuAtBei8CnBwpeB83NnN5CWip1YWnaIZEb
OKB4AiIn0YyegkApdvYgMHIo6WtGQluR7mMg3Y8IDlXxE3ZlpYnT1CRYGiEILqMqrXd9jeVUt4Td
Br4zo3YAxgCykDi+oNKb4fVLlDG/5L1AfXOta1O3DiHub/lQ4dHSip2udcywkVZeogZU3Htav2Fe
tp08hlGjNyIN2RlfPR+GFdgh6cXlOjHsh3aKU1L45xqZVkK0SwelnS7oIOVmuW/ibtgmZsbZVjas
agsnNfx4YFw8IqmO56WAdK7l9V4bsExloHUxod7FK/YoiQyyf7PVriPldhiQocWUY7eZD3qyyOt4
2jStWJWB41MauV+nYZ8M0WtZTl+Um/VbHPm2RYpaWehTGakMlLoXu2sMWHMqoug+8Mocru6g4dDW
XNYpQFdkR3dTBhOTSc6dFnXYOLZejYQN8qFBYH7zpUPyaRibNH5BoG5akRgepJzNkGxs16RwKXex
bNORJNCq8qFvIYpn9XdrNL6Z7VeVR2xuWC4MY9ClmxwJFTVN78pRGEvfYE4A75oo2ZUorD8j2a2t
0k6gEQBqTqf3Bb/P/lkgUDMazlJXIRrgMrnvZPE9AzGnlcWe8IN4odDLTWW31OA6BpDNGB/awGb6
CDhibXcZ7Q+3xo+yX8VdMqyixgZj2OX9HpbrRtoF6IJE/yK1K7sI+22IxgzGes2rTurplka0r1HH
qQCFjA1mMFZB56HSf3iT6HYhNcE8hHZqWNC0YHZQvORS78T3dEjus96Nd8ZAs1rQi0v7xFmT2WDd
Z7p7jnJf6tpaBWzgSmxRPcdEttRAggyypEDlk/sGSvipaHfkgSjiwc2kj87+6BiigCFpQwcWhoDz
mwJr8Gio4P2M7l3IKe5+ViZQFl4MCO5bL0/CLYYS2ziHSQxpDs36GyTBipVBjM7z6XmwuZ8q877h
5kLpyIC3TZphAyJfaZmBGn0q6A2ZFva668Cun0CykEtZWbitM64yB65Cy1A4IfFZYNc+oY8xPaMg
k65GnnBlgFdF32JCqSZzNn6ajQugKscKOzD8scPrZDAQcqnWlWzzizECK4AQqMUJ1jGwjCHmMsLs
O6aScXenW9mjoUo0rJz+wm6uZAeiJSzj5AIDoa9VjT1daav7yKg2gU5C5/fY8CLudBf/qKe+3tgU
8Qi8zx6C1oh6VMT871qzEHWbmIzjjE5sF7bceSq9E0PAgfW3I+STReeCG/ZsA3eGchMU0bixhgiO
IRyPcYKrirZsSWpTcP0s6gvNgqyP7pNBn7rYjy40RiQZ8M+zuB/p4KKZLrQLt9Armob5Smvc1Zjp
vzJsWnAAV47dbgstO4ZAP7daMVl7A7xU6gFwDZLiLsBrJ+5ocMkO9KIKsr0d90DUmwnxIkiQIGXH
izwPZ4ChtWugkgP/u48QHg4AO1yAo3iVkYMxbJ2rjQ1MZzvCeKQm6bM7lWlXLUZ9W93RnkqHAU/A
nH+JQuFKhhW6IHGP9uQklkxRcGRJgJKpAtdAPNhjqMfrBow8Axj+cQEveRWagw2XJ9L8e3xBcdas
csDOxvMYAwOH9Rcv4wFwWe/290FRH7SpvDd0ONG6RMWeWYMB4Wrl4nin58NdahWgZeDWZ07LVeC2
z+1IkekhIBui1Ro31o/Kqx9saX4Z3S5ZM5hbW5gyIFg8S44mQAGh+1N6kwIa5VJn1KCJcp9X3ILY
vS9y1RynYLrydbx8kJVo1qmAt8AYZY9E2YtH21PNVeJYYL0+0HpQXnhtDtx4wcARCh286vzAXo5E
m250H/Az0texVm5RfJwF0ewlU00yH5CGNFXMrOTeAzalwWvd9YGZL3RUPBeDi9DRJF1jpTJjTs2L
vSpAQaFd1qEp5Li0S9EQ82WMt5kbVUx/+4eo/SpzAyNk3Wq2vsx/DdKp11ob7n2n3E0Qxm5wip6q
qkEcok9XdTDCcKSVxKdKHRCc8tFscYxNhhC9SkQVqoh6tvUPDDM6QgkJvt1MwGqt+jKNkp8YqCXQ
+ebaUsdseGQ8hmzIBlTxS91hZwgDYiE8LuS4N4YtckirsaxeRqN/AsCJABT93pAxtof35EXTNT9G
oHCLykPY1IwU4aKZHYBH46tU3TYxfMSHcmoc1dDEELpebeZYM/w5FdQQg3QDiZW1MFCUsanY+wjT
D1nAX80m8kVGAUY1bFFa+FlZ7pGe6DGJIiZxFmIlWbRx8JfQQ7gf4JO11d+nVv2/8ab+fwhY/wO5
VYAkaQFiOGTr3LsoN9kQpP57rtV/3q3v13df1qv/9R9Pv6idquw/7qk3v//Ovjr7V/6bjSVZB3Ko
4VB5Sv1fbCzrD9syoEW5MzthpmT9i48l5R+mIVzHdfm/pCltqFr/RceSxh+2aUrddSlSbN10zL/D
zDKE+YaJdPaH/85EqppWVgjPI0GVQvCoLGvn6ypYx6Eljr0jnwrXCxmzp49Woh0js4MwqVatr+9r
y4wuhOSIVchuJpV103LD2NAzWre+icsabA/OBdgEMMBNUUcGJY7yG2JJOCaHKL0xHCQ1171hE4XT
6zhAhy/DrrqfakG7PcFOJqPvL5L0DpAr4TUOvGNLFkV1mpt7ItjNMDQ3UmHYleRfxh5RN9cNoIG6
TBoWXV6Vd5WBWhURsAPKEg7bsU8po219WOocrnywGQS01zVRZuN20O+joDjQb4de5EDt0dpuXVcD
9UIV3pQ4b+qF2orApt+LTQB2AgHGEMFNLsGy5uEXeFbHSNOvpBAIGBh0n8ZpncZ1e2Ux46LnQOh1
IuYRlhG1YKSwUuQuR4ABVIcs0lfhRd6y8jHCNUk76EJdjdQVK2mycto59JqE+FUHCc7HIE586Oj8
GbeUAxp6kwJEXihbYR5YWC04nNG/ojAboO+Py6COL5GjoStZ9fBFFTNTf9qmaIj+AlDzOrZ0AyqP
C39kG5R+dkmBc+cU9o84xdNKmi42bzb4tOQVqMm0CDxcdSqk/lWWUq/qPZp4dMrgPG38NqGmgPJk
ryRSjRSOflPv0xj9jEiJuXEEeBzQRYphfBAdMKiZtn9Kevb6i1K+9zB5Cdh4xiesa8cNFfQwkVLR
0kNzQXlrhlhYeDRV3x/qHPEYnGL1rQ9q4zoteAobd27Dtzd+zIQ1tu3gG3iZDJhtP13ozPwgqgeb
zrICkyu53jTyOOP7CgMQl53eOlZ1VzsorKAoN6I+MgmBPjbtOAjSmcbkSwTuXRrFl4wT2cyvWo+O
pARhUflbmHI3CeJCUVdfF25IizrCM7O+ZDS9hmW06A20p530dnCSbdbS+MiYlIGNShTkFkFyXEo6
AygS3bc2trGJAVAa3pqZ+/+AUfvfhv3/gdFaN4yPovPF9+L//O/891j85//wV+zVLfmH6/wVPnti
N7xaw/jDhY1qU+VKyaCGcPhfHFjT+oNobBkuvFnysN9jrmH+IUyk7FypTDFLkxp/K+YS8X9jw9o2
fwtWdTqkB8s0lC3mP/+N/JnETu4EQ2E+TAzwwjHcSf2Hn5LowBdQob1AlNhCER8cRIkS/kPTPPIf
XfOcp5cFTtFD8MWw6yXW6eyXzW8v7ww1lZvv9KdJBQfE0bFRNP68GX//aegcVQndafmABMLOGZzL
rEvuikzfKcSiCAYfryb5lGeWcw0ddg78OPOEBltKkRY90MkH1wTwTzkRXmY5PLM4Ye5mNWV0XbTo
Hzp5CnAan2kkM1RXXcNOm4pFpxvqirAPG63sNFgGtnbrt17xwmNRBbrtuDGmoN07NZYxKNs0l4C/
za1RZvi8gZNYuYkOnlPr0ckZBuRVw8Lq78osIT0ePLVH0gM7L72VFx8/tXHmJeNbxc0vHB1HVJt7
//eXXI2ur9XFKB8wBAT2XQlknDSqmp2FqAcCEoY++YvC7bMrIwiqa5e5yMHPHXsrQYkB7aekK9q4
uUTSN1ulPp3Y1NTEK9LqQm383pwI4nm/HVzmOn0MCAnLndnRtUdLqkTBlxFZfJEj+kNYKrze2H38
fG+5zX9ub8uleWiYPCN8ivnxf9vesTDqLqQh+jA2z0wsvSWDMXPapQ1l98crkQWdbh8LGWHpzrmc
AbH97UpcE77u+6wUcLKXUti72Gl2IYS75ccLzfz0f/PX50ey4P4RTlw1L6VOTixfqbSGDqleMNx4
7JWXMMo4Etd1fWUN1w36lh+vd/IKUb2GiQ8r3LWVMlzj9BX2dqGBSOh11BDN68qo4AAr/wBEcyHy
7PjxWicvcV7LsefgZpKgKvN0NxY2QnSBZkyHSiT3pkLhw6ieMZr96955I+TwO+n9JM/8cxnHsXgY
gQCAOGW8930JH0ev/CMCIulGbzQgjBGs6o8fRj+JrX8uQ3avC5PRl80/b7fEABCt9HLbPyKcDeap
bH7WDuTiNMjdQ1Zn1UbIHC5j5/2IQVPvpjDulo5mgSb45IeIt1vmrx+CDANefoalm/qJ5IE76V4Y
MNlBUWrwofMx9ikWuQZI33XXKeMuvFSwSQzsAuqe11+5YdVeffIbTsLru99w8jJ8l/aRnpkeRgYJ
VGDg0Zcop/3U4Wks4xSANy73QGGbQcNYaaqbg5z89KqPAMpW4+B88krObGoulX+9EePkEPmJaeJC
GhZHuHHX3HEieEk0Y53A7P4nzy0Fm41TAjb6JMDqtjW05PHRnQ1ta9HU+rXKLgI3TbZcFNoCBTLM
2W0cuJ5UhCK7b+N3VRRQxj7+HfPr/S1q/PX65Z/HygUBbJ48MJ36Qcd1yD2kNfjDqsd8xr4stUGn
GCi+MISv8DDzbly//OQUnDtrHGdXCDINgshJBA4VmElj6JwDsi+M32V+3emfneeTkPjXw1GISqV0
y0Hf4+1BKwYrZII9iqMc8CaLwGwgwot16zytXxJU5qj/8es8/1T/XnHe7b/dK9NoTFXv+u6hKmoM
41PMn6DIf7zGuWAIu+9fTzX/+W9rGB3fy+5DnCExc+zG2yG6Tuzqk0XOHgQLRCC6IBL/j5PtiXoT
9IRaiCOUoovWsi8CkfSLOhYvKGJ9staZB5pDri5RZbAJiyefqcEZtuybWhwHcMxoS6/VlH3xBthS
H7+4d3vdFIRcxGUUjQ4EXk7WCUuthgg0UzTMnooqGdVlAiOZrqzz2DM7ghJhHNkuaKQjaP5JHvA+
6rO6JXiThg0slh/y9rP1UtMTWwsYefmIYDd9eulE1lKLdcbZzX7S3CO8q+9uniGk4B5lWn62b96d
BouCwbYtQepM2vPu8eeZvVmU2VFz2kMZTt8yBNRD9LUhwOFtF4nxYWrJ9j9+6brBc72JMCzL9aLQ
H9AdapaTnZSQrUeWWbFsIpexX8IhbOoD3fJ1iL+kgY+5n1o3jKiuXRVtkzz/niAw8/GPeLfD5t9A
mielPu8x8+TIYIqH8mNU5sc2K0A5yQmQrRHvfBL6v70QWjmkEMLlH4Ek0ZuzWQDpBRHbakenTJIl
KaYHGg2pFrNCeeFvL8UuYi1qPWWap0v15OWNrAo0OpS5tTSFq5B3rG3aGP9kHV4bGaxAbO3k++UF
XcBMNv4xT/A27EVo7Jp0CkCMoID68VLvoieyc5xLqluTAliIk6USnBtMTI3SQ+bmX4Gn3UAJ+6Sw
OalrHGmR6FDYuLqplEP+8vYDqQT3xiIqjIPbV7tSYWqNCm7Wiz1WU9dBPm4/fiL9XYo1r2eijOtK
hxtInWwIxdzWjrUuhdgInLq2N9UULpHgWDuVflu0aKK1uoK67IIJcT55nfPf/fbkvV17jvG/XRQl
7vT66Fji0Ld46+EZBumLGmHly159spR+Zi2DmoOogmMlO+IktqKhwUgWZwEmHl59WUpj2NS+6f7w
dL986lFfTxeNxCiBMZu2tdFMXvVh5KMiDtFmMCZ1EQk7uqIRIR5avzEfPv4M534drRThCEUsQtTq
5E34MePGvouPBRUlSOWYeV1jOJteh8H38VJnNhjtGXrlShpoip1mkC54I2v0fQ+TZFEyUYEloNtI
Gi6kqrDljcpaR+2lNl8+Xvb90eHMINKFwZfBU57eLqntpX1jT9UhCCFVK9g2y1A01tPHq7zLCizL
EtSY1twMof0yP/zvOyqm7Qg9SRxKG5huadU7H6pW7I0Y2YJs+HixM2/SMm3lUs8yZZCnZZLWW2IM
clseaiv7YWbmz3rkrKrJozsAAGCtZ0X7Sfr2LkPg+X5bUs6n+bfnQ7bZHs0szI/MA8SK1va1HpW/
6lnlpQ+fqqbbOVG9hjl3/fGjnlvXsgzLcWgRSPN00+ANX0L1GOShAn2uJyD1gmS4jnIsNkPFSD/r
tG9ljGgFnkKf7NezSyvFThXA4J3Tmrec6tphjhsf0yL/iTPpVzJpCFnBFiIxApzOV4kfl+WP4ydf
98yRdJQkMhITTZcN9fZVoyw261nAilQ9eiAIPMJiuMqi4cvHb/ZM+jHX81JnGmValn3apvCq1ETY
PheHqSsv/VFuI/GD1gVkoea2rO/Htlgkw12TaVvlF6ikdZ8855kjQ+i3mbjzMwzQPG+fU4jKT7lw
GJrmSIqltXFdY1Hs5/AZQWx+/LBn3ikllYBoOysr0g56u5bVYw3h9JFxjInRM24TpoODUMBY/Px4
ofeppOWyS4k47BzSyZOHogMDRibyjeOMdjZN3weiUz3LUQDkTdoQwVzxDLDr68erGufepcmEUlHP
Iff47pjEpZNZCnVpcYFX7xcvwDGFHGv2Sx++FWX4LUVBf9FWQQMd0tpMgf2STi5FkucdbPhvGOzY
z3k8vZqThtyuUfkISyuceQQQQngikPw2edLdlaV1E4TDjT2i9vTxM5x9BHbkPN3lxcmTbQ9lNBYO
vc1joDtXiZy+oHuz6IMCFLn28vFS70/2nHODHoV/L7mYT1Id37Kz2GuG4G4Ab+jFayv8lo27Mnhq
3ds6RxXP/iSKvQ/YChE5Sf7G2Ncij3u7/UiJO/SfDQZW8XjZxWWzjiUTqdqtzQUOm3gtZfknMpXv
dzw7gUYkTWoyD9s5eZ16DmI1ajV18NP8x5BqqwKgEuBJd//xu9TffzdFHoeguiSYmNbpd3OcBHxs
b9RHDZ+EOw2SRwvzepiRu4j/jJCd6zyo7huBwGCHI8iECZsFhN4BnWt7oICNqrtq3eiT9tmZb0xo
YyMZEuVS6zQ5xwyj7rCl0Q6xm4P7zqFQrJsErmqTp/k+xht7UyE99MRpmnadiKftJ+/lfX7L1UGD
gJuDWRF8m7ffPMmQnjFRmTu0ETdynnFpJT8yBfTfo2WUzMSLtLG3sbS3lPl/t19LbwKRRlI64Aam
fZrMo+PRhrJ2nUNWMqGfhBEva7eqNh8/45lP/2aVOfX6LSkYaiBsbSL7o1vnt4ELNz/Od9jNbdTg
fnIZn1vKVcIkkwZs4Z4e2QphqqzRx/AoEcRIC+9bhDKcrxQGK59NQM5cjLQhbGHjs8AIRJxewAns
BjCsbXysR2CYDL5ehQC4UGr+xYgdtVbAejNLBDawPjOGYucP4WPUfDa1OPPE0JrYubg5Mmo6vR47
c7STofX84xB1RyE7ZDatnxpgCITmdx9/R33+UG/rIUYHlMpME2zXEacJpa5yAKfUIofRznZmBLvL
L5a285DCzwIhmYABT7ubpP0+AVK0RhJofxEUn7X/zxxZ+u0mZ4U0nf7nSZTUoVxY+EGOh6aqje8e
BcK1OfXE4zAMAAzoaiUKs7lA19SBfjl+1mx7f3Ur05kHzoxQuR1O+670QQBWRDrCcmYQrqIAlxR9
3EMN+OV2xgUU4B+zi+DHb/7cmq4+D6156wypTx65iHrbZrLWHoIGySBH6Hc5vFlb2kDTUcookztg
4591ts8uquTcXWfGx+O+PbZZi5i/w9VxUCLw18aEbIcxudMeSVOUavVKbY1a4lqk/GD98eOeuZSo
IxhN6y4fmhHP25UNLccOzamSYyi8EX8T7NDRzPWwLtfrT5Y6c3zmpFYS/ue3ezpFAJ2RtAWl7KGw
gu/t7Dc9BfVTbSL6MvVN+0nycubBHGITDTT+NZe3bx9MpnVsmLJxD6Kd1NYpkRXTRJZcOnmZ7z9+
h+fCE+0ZQGSIgOt0nU7WqlwNt6dMygMiVCi4WuBhk2YP0egCedaHvvR/iKl+AToDhYBfYPT30Fnk
Jw88f6mTiOHQLYBtZxuuNE+raq6dGOVRazq4iQNtta2Fs7XHLsC+LbduJC24VSIj+5Pj8r5VjMC5
AHVBaQR5yzmtWdSE1OMAlpljArRdU7V3VRpTD2Tflre1W5rrKSnSh3Z2wCswZll2cW5BBwGL/MlX
OPsCuOBNdhf9OPfkEKWx2dZ+ELYHqxtv0szbQDRYmnq+bn0f7YkgWSmthLxhLjAMuLL96CoqzFWJ
8IzVdTfxCPE+RKww8qKnj3/ZmVgOHGP+VeSbhnGad2A9BZYaA0OU5NBnbkORrxAD/6z3eeZLKAeu
iWUbxjwQPg3Wph7GaTQ008H0ynFbx23wVQWBc61NGpiB0q+xMDGbB1j2cH+crliLqrbuQ5Xmn+yJ
M9GMItIFQMBjE7lPjkNoj46wYVQe3SLDCbh81d0S+aAMUlFRh1e10259a7z72y+ZpSzzz+L5fes+
8kLdEbEvD9JI5GVgBfJarxzjk7Lh3EvmQuZGZDBDcDm9kkqHCkHYWnMA1Y49L/we9VjRe4na743Y
VI12UQh7yX267FAb/fgRzwRQUgHmMjYpCC3aOeT9ltyh4Zcn5ZSIg5G0L1gA3RVO9OKpYdu1za9/
sBTlq2AKwdz3NKLZbpFnfdCaBxQRb2VU79KoybkB8x2aY/9gv8A8pbXC/cc9f9pKnzp69j4uHXc8
X3NokTbY1n4Ozd+qCWGqt+8l0BTYVsx8P3ml5/IsdimmAcB/yZxPZ8p4s+LlgirPYfy/nJ3Xktw4
06ZvaBlBb05Zvi2rpZY7YWhGEr0H7dXvQ327/6pYtcXQdzYTM9EogEAikfmauupeqnaM/lGLETca
8vVDXAD474I8ep5axfAaFcmQEE7OQWQRnIOI3GsYzeE19v16Jbu+EczQ4LEtQisroyzzv3yUEKFt
es3THUiqNQIKowm0UdWt71HP60nFYPz+J785okmix7kl6VtemBbSOMKexskzI/VBINFa1uHnoFA+
14n/Fo44pt0f79ZudjhHnFUaQsayz9XTap/qrlC9qId6mAUnpLL+kbsSGTD//f5QN6fmzOGI5B0N
5EVAmvu5SY/vgedEo0DFo215KjjdvwpSIXstE59kLdG8+2Ne5x/U/wFtUX3WmdxvC48/DqvkR+hW
mX18bv3h3ZFrtHFUT86c/f1h5kvt8ta3SJHJVG2beHT11ndaYbW5CUFyTHHiiU6z8HQKudMU1FE+
xPmnTlnZJ9fR/XLE+b//MbE4bvFTRBbnPOv4ZeCXRdK7AzKW/eQ1GiIp1Upkv7GSF1Nc3Ot92cj5
kKbmm1Y1b2Hr6GgaIM7Q+jBX7y/m9UVtkQtT7gJKwLtj2QADUVUISUnKs14b+g4JC3QgjFBeOdrm
9Xak4kSPcq7PKDzyFqVPcORJhO5YdW5xLn8cGvNriO7wNoQs+1iHZnRUSmCKYy6l23g0sTFJHZRS
ECse3/sopCA7Q7Klpk8ehTLUp85Mp42UD+GmIb1Eb78t3noO+Hez6NsvlSLHz8DvO5S6e2fT6zAx
weWD/LSFQCsBoz0/ltBPF5gudfCn9xW+i/tKKoMN7mK4GqEtf5pazd6bSHi4ooXLL/rqh9ZgAB+i
TvHJSaP8ZxgC7Owq2X+Vuy6Cfy5b75GEIKIso/RXZIgoI8dj41UwzHrwSFPUqkJAyyv9BTEO41SE
ivrF7hM0ItC2RDwiFeW5kiax0ZGkfQjroHrMZA3h2xadAbhVOVRyRBSnFqWn+/vgOjRR76SKQMWY
xwqMlsstPuFM0qZJU56jjudY3QIfrbTYS/vyezqWK9nSErRLmxe4IC1/MNTUweVlulR1fdnnVlIg
KV2InaliUQZbGiXfwP7ppGjfWB36HEk21MeYcubBmHz5VRWVwJvF1B9NTBzRZaaMOOES6JljYJ0G
S6jfKz9W50+obpoymvkGln1KR11/HOCxvhiK2W40LZzlc1vLrQOBrmAtJR9DHfWjHmPfg93n6sHo
M2ulEHq9vDwZTJ0zQNiiqrBY3qwNqsRxgoblRWo41t7qHPGd+GA447/3P+T1geYOBSo2P8vIDJdF
eOB68aSUVMkx/fUPymT1+7bompXtol0PQ0ZGVjh3xTQFUevL/WJYXW36upafgT6oxqYYA3PDwUcj
N6ZK5RgNihM1Rhp+6WfbhKz4ECIkuqFbNhz8yemfh8QSLzyN83dtcBqoMkON8lUCRcQtmjZ6UrGQ
9qoi+dzLIt75WVHyp33jY2vmyT8ZuMSdkyjFsYfv41ZNMf4ca9pxSoQGFImU41JbK4+aLRWfpbRH
QfevVxmWyFw/IH1QVWURoCOjCdEYHaazUOSvAS8OFKlXYub1Cs/Rcs6GgPqbVy1jJWnUzB4VEHgQ
AQDFJPvAGr/dn8bvDOfyLmUQ/L3mDAgt62WVsa2jZBwzK34Lh8cE1qEh8Go3x2Mhp892/ZbKn6w0
2aZqCVY+PhJTHyZ/rRJ0fTZQHlUBdUKqgx6xDD26raW9qUUYzhWgKXtxDKdvZdjvyQE+35/udeZA
jmfzTqRFwFlcjoRv7mgVSS3jj4ewsiGJXaGK70ThT4XTYkJTo0Jtn7IMTYj7A199S6oUAI7wR1Nk
24RGe3laUtxa4yqcynOKSRnvpyl/qxEZ3t0f5SprYBTuGJuGrUUKtkwvDdRd9CHDY22s/V2gyjsR
xq92W648CG9NxkRZlt0PHNBZ7pkRUXUeNXF49uNC3kd1FXtdkjhryaTKmlxszXk2tGbpGukUEJbd
gyAOzRD5/9xTkTQRKhYBDTTh3vkIKhT19acmqeBvnIQ0O7d8MkYb0+/aTenXaabYq8GnFlnTOvus
BMVWyXAxy/cyjTxQw6Yde+r0ucL7K9+n6pE3zYwbsFFFwOCb/0HScFLt3ARJUHso96iHftetT4X5
LgfFzomjTUsfaS4/57iv8pcS9Wgm2kOdvvEv2XiEQ/b3X9ZSuCd5tKlzO+1y/7T4LgYV+hFeN1bW
LhqqDuE0BOPDqi1XNtGtr0tFhXqaMxf3lqDczhdyFztF7al4HZ3ktgqPqYrR7P0JqVeNKb4ucMPf
1IS5AapdzqhquMMRV43eirgh35gGhFFiDbCnmmHO0n7yFX0vkLubc8HQFuh8DIgHoP+hbnKQY6+I
1QRfmkGKnqRZ9qeeJv1xCmRsDISi7/wgEyvrchWl5h9M03TOkoH3LktNcS4JVYME74Wdish6Lr/5
k3kMKyDLEtIMKwHjuqE5D8fjjcYdw9LUvFwfrNxzrDwS30vzuX9fKK10lJTQfuv68Jcu0OktCgdH
VrNOHwxISa9amPYfgKboW1/uYeVwA+OZI2CrZmHkPyKykn25/w1v7RRWg34Y95QOCenyJ8amXyZT
M6CmiweBiXtTYymn+0PcWnSWe86ZaDfwfrgcAv1oB6pnbHu0Lg+RUx1wi/fSiLQ95hzcH+vGdMwZ
7Q6GkqbAVfnBHycd01hN94qsRqkQpdZNW+jmynvrRow2ZbA8FmDbGeq2OMmIs8SFhAquZyVGstEr
iFhdUJkbS5mGlaFuTkizNB5c8tyAXQyVqpUzWSlDKRWSjwALulr7+7jE5+fK4SE+gwsXuxQtZCfK
9EH3rAbIdi0bP/0pw1h+WNkHt1ZtRpWA0oHkfuV1CVYvnYIUkHKDzdejNEbdY4ok4XMeoBpxfxvc
GMoiGWIPgKW7ZlzoaKogpo2WlaiHn9gfD5QYZFQU1jA6V7kINzXHmvo1F7UJAOlyawvLLOXEqXWv
LftD6WPpbszsuiwT+5FUGNHcFCandEpU679YTFj/PPPA1xLnF+c2yC2BfCLWR6NtZjsEeL6IyrYf
W8uuV0a6htfC07JQQ6WgKsuUjxdD4UtRRCMdGC+wUA/dSkOKxi6f8NygToaSjh18Q0F2cmuY2u8l
//UopHKtsTwPskgkYOrO/CmeIrNWw+VKd2neTj5G8Z7d9U8IXtOEc0Kc/uKjVHePeped/3oHIaSk
OjxsAUlf9RdbUSLW6te2pxsROlBD9SlUlNe2sH/cH+fWvEAozVxkHu7KsjZeTc4gFSggnGn3gX5E
nu/fwG/QxmzQvn1MDX2NE3QjGpOlQ15marz7lnfSaKiZZPuO4zk1NcVcjqJtiX/fZ/zmMaesjLUU
8KrsNtv8kkwyQzJae9kiVkJTygMrzs+q+lVty1dOAgYnrwNOqVgC4NqRGCt3wM0Z0lLkrtENos0i
ZGbSRFqeIdsWRkX1NmQFsPohqjHWpjhmZMNae2MZbEAE6zOD17Fm4otuLcazIqtKhioNPA3R5aw9
kz6q2fH+Nrk5BvzMmYJq0oSeA9EfxUsllssgmYnNlpUGm9pMvzXcB47erATO5XZkLhq3Dd+JvMW5
KvEh1FHChJym1zzTAfroub/loh45bKLfNRpqGLotqsP9yf1+aP95uOcVhKRNywBQG43GRRilpjUg
eZuFXonoD7Zc6PbgSpjV/o9BiPhAObLEQKxy3KTrUGyIIX3nQsfdE1evbclORyq0N7YaXslEoQzL
2061HoE70zbFt+3+r13eyPMSwWmmBcCtPC/X5afQpGbwfXQtX1FTR+coc1FDvD/CrY8AmvY3DIBH
7vLIIO4+DUK2rFfE2DkgGcIjLtr3a433qx7SPBNQwQQ4bmSD3uDlTEwnwsBU4BQGV2B66azBeCzK
hrZq7uj7Uta7Xe4jS1WiNP6mSt90ozdPhkMtNSst/8GZtHZr2Xn+/tez17lwZs7NjM9aRvpMSZVI
LjlOpW16kQ1sVGumTaFHXtLi5xGpn/5+PMIhRkZzCkSQulyFkcKPXKGS5kVV+KWU5UclFr877KGu
HdR8rXN3Y/vM0ff/DmfMb6o/TrIGn79OuEfJgA0eSR2OEVPUKmtHag46V0eKDhWad9Se2CyXw9QD
1bVAMKt4ROJzUjk2SnmIguhomcgvykWxq5UWBGGKx4Cklhtf7b/fX9hbM6UlB0RHUah8LVOUGFEX
rSpww1axoMLj7RVlnxUw9lVbmy1MtIK8wByByywfulkVUPE1AutVltH5NCvMPiMMnc9TS4Ud/vd4
aDXR0+XuLNT/kndtNNWnAHb4yp1z48haluzQDiZswkFcLHePOqiANCG9aq2zL/AowvFWQwUUQcJc
OitjJjb3F/fW4eVtT84wN/TBD8w3xh/7qKolJ5vqUXkdsm6D1CEey2hA+k7yDS2mz4as/4gS42hN
1t6IkUHG3BVvmye59bcT3/7+j7nxpalqkGrTpCQbXTZ9laRFpDNPQ48Ep3WVyexdrFFXtvQ8ocsd
zbPht04GjUkek4tzGvUQx8upll79Xv8QF8GhCxWQwv5K8L0xDLigmVZEgRH6zWKYoPcDA7l1zOIS
RX5RknA4BY2mP1AosH+uLNuyOqYjTIBCASoZ7N4Z/nT5Dfs28X08vo3XQWjZNs00xI4d4bu63k7P
mgQ5JMpAeyO8KuQXdMCd753cDI8hru4ny6wLtwPL6AJxTQ7sO+Ub8Z42KoIR/lGReYckRHhXVsTP
WM/j56ke4l01oHg3VVWJyPs4vTTO1KKHjxiRisIsAva4B0QRlaJQVpUnVJycE6op8XNUx9g/1820
R5gGY4zAnH4lRYoCPmL5L5paRh+VWe4Iv4bqdH+VrrMDir2gVjUZprTMu36xSmVchHhgARDrfCwr
WyT8hn0Wf+gqAKzJL+oVrql+neveSv2Poe1BmG2T6qM1WpvEPDYKei62vinHlQLqFRtvbgEpvP8s
mS0PH3WR9oH29/uuF7FXOMVXq60Mr3FC5RRoafU4IHWP6QBGep05xk+FnSg/p6HIQqykLOupUrQW
b6VEP00+Mv1N3KormPXlLgYsjoIHdJxZ9oD602LNej/Dt0jvhxf8LhklBT2Alw5PVLFW3bmOfDP/
gTI+ZUaAMMv3RN4q7HIpU17R73X2bYp4+zi2lPEQUrWjQ1v1xUq/4yraAHClEQ2gmZcZqdhibpnE
dVBV+MWlpdYeMXPo98NQrFSu5z9yEW3mQeD+QuWmfH0Fw4wR34p7ufRf8wDTcMk6GCYiwDmQ6fLb
JCPKiO7n3+b4DPm7nwoaDojn8i6brEjRke+PvAhui2uMzlwERxbc71dqflefbH7T0ielhcnskKC6
DDsCtkIetF3k+XGyLdFtLYTixa2Ow0b8tcfUaKUOunwCzieFGgUhdUaskONfjhf0IcQKqnZe2env
iLHDWHHhw73myI1yliEMrVyO1zuEcAEdWKW9p8yXxuWANaZXWhsYsSdSNJubsioPQ+Gv8WJujgIz
g4oWu4QH7uUoTo87pZDS2NNo6Us4wm6tJI1396Pf8jFLXJH5yv8zyPwj/rjmQb8aWd5LUF1pjNpY
a0w+jVoMda21V8fNkehUgkRV6VguK8HCLEY5B+PqZbL00ZCey9T6KIxH/Mvvz+j6ZM2FJHTXGGUW
vVrsPpDrosYJYfSqut1Mmf+hwPKigA+qKONWQDTRDOwe/XYlzb/1tSiiAkSEwzQjjhYL6XdtHAtg
YkUZbEGIWdnfprt8qT8HWHypto1UP5UYIEhhXtumaB5Lo6pX6sHXZ5dRuG7o6cARRhv0chq5UvQJ
Ivr0vlAGLJN0a5mym/vtCQm4ul2JSLe2hEGFcW4PgHxd3ryilmvfsKC2jTWK7Ul2kAWbXE4RkFS2
93fFrc9D/dTmETbT25a7r4VMWZYtQ1mZ7QofrzJc4P86DtGkIkud++QqpdPFFuhGo4vTxB+4qDXc
1rT9FLSHxAp5X2fbaZwJe/cndZ2ksyegjc0yevROqBBdfi1fzTIVaNbg2XhmpblIdjoeK9s6ddTH
NkmlR55P4hW7wwx9aclyfQVr1k5GBrroguKAHZ/9OIXJtJIdLAPyTCXTSKW5Q2dO0HKxsc7opVD9
rUTZpxt8pN74keD78dycW6+BiVBbtIY2WX7h34PCkdThL9JkWB5AE88gPk9evYwDAJ4B28a20NS/
/MT/GYRcmt3KOV8KduBkPWmppPUvtdwc0sbBzavOT0NkAgALyjd8SVFa1kZlZdhbMY1GKGpm5AwI
KCxywVAfOq2pMbxpMUKUHQS0DG2r6BSIsvA3V1JgjExd94B69j/399jyW84XBGNS6kRYil29uOsy
Se9HsjK2mNy0R+wd9rUOcMCcPFnGA0EO4/cxzH/eH3T+o5fZEYMC/ELVjPySf7rc13pbpBhU9qOn
dP3nMIyf8UqKQfDhrXZ/oKvmw+/p/THSPP0/7j9zsus4jWByGfZk4aLb++cBowg0443yEfsD+TAN
2NDFQ4mDJf5jZesf7v+Em3PlAM+MaCDNSyxW08mYp5Tj6A1TdTIy/Xk0R5QmmnKlrnjjQ5IEkSjN
raTrMrJjVWUXhM3kxQ7GiZ1mvJdlij6C/3VsbN2drArVd3yk/np2Cnf+HBDICHm/X65vNoGuRDRy
8qJaHZ9gylTnwHLCh1FY+srVdeOQEA3n5wD71QFdcjnUaMsdinPl6DnjYFJHtrzW0D8gdvqvnmhI
LaMIYcbnsFvjby0DD1voYtz5lvtjC9VyqIxJjRErViI/6kY5inmz3l/GGzclHRVa/GSdc/a+WEZ8
TtsCknJGdmFNO9kkjJuTaiPnSbOsDNppf3+85aakNsqbi23CRwNWtqz+dJJFgUlJsrMGtEJRKkwQ
u/gUavWH++Ms043/jEPfhkITT8lluhFqoZ+EidqfdUW8OXEnECrWHvqxe6Ih8TwZ6VoAvzXgLNfH
7KhuAWe9/Fi0PsoG9yzHa/XyKWr9l9Z2Jtdp9Xyjh23mNlhq3J/i8tPNU4TXMqc35KWQtC9HDFsb
kRwntD1fHyHBKJ+btG1cR5JPadru7o91Fc7+MxjTIgNljss3nsQ960iRbntt4YFveezMf0rLwvD7
IVM+Zf1HMcrgnMaV0HJzipRKZ0gw1+ISH24VUopyrtJ5UzGdgGweckXf1oNzaOTieH+GNzYm9V5Q
BLzzCJnL1QxkH6c1vxde2sSbMMfvIzNaT9KsdCVhvDEnuFqQBmeMPYjnxYmD19MoqV/Qek/nGnqd
mhEMk4rL3g8HDHKNtSLnb6XOPy89vp1FaRBRK17pZE6LrZlaouh9u9c9kpDoubIC4+zEItuXatOg
2WUFT/okRwj5lcFTOeFti56m4TY9fiJDUu7rJN9MeidvMGpPDxOXAJXaNNhmyLStKQveOEXgH+Du
0WeAirykrCpTmnQhVGyvtY29E6qHMi2xYIF/E2L2qca1vhL/bm1s6pdcIqR3EHOXGZA1DAMuXGBQ
G2co34NOaLOFrla90fvFOkqrS5p2cpM3B1EHAJ9UCEifyrr2Vy6ZW/uP4gZQ1LksR+p9eZqzNGqM
JgD5odjWdyNRvuNl/l0ro5/3t/mt3UdJgzwTqhOX2uIpkRh9nyhNU5wzIbaJVR2kTNt2Sqy5loJa
038x2IzOmfEsXNXznP+4wOguD30bm6qHK6CPfnPbH5rSQc8/xR5ySMFO3x9veWHOG53CCRx+CCVg
+xdrOJgFTgi1qXltkwPnjxsMP2XRrjyO1kZZZHYYJuHT3Ei6h63mpqzfMuPT/Wks843lNBZPZavz
kVWwkhZZuIa+eY8XDSB0VVM3Sgkbn2o6RIEj4MaVz3UL9gfaFU489WGg0MvLOTJ4j3MmJ68VFd3U
tJWzXTIQagu5r/810Yw+5KFPZZ36PASNbpytY6pjSnqI2Zg97nBdHnZOlte4y4MFNP2w/vtLj9+F
RAHB4beg/eWW0hMrwGIirz2tDD40tASyYHhFyOaDpXV/WUmdPwOa7vBRgBjOXPPLoYZg5ELL5cxr
bP9nhO2VobdAIZPjJOpN0ra/BoH9zVipK2XiWzHQAEo9V0to5izD9djWUodHquwN9bD3qwFWb0Ma
nYWBO03OW5f0xcq5uTkiD31IFbSS6fJezhRr+zEZlAkme2hnkYs+X/GPLqcaukOWj+luU+86PLlW
Lvdb2xyxVWtmoTLTZZGmsCB/lpWTnHmyox6rI+dswZSuIT5Nxfh1tIyTr9tPQ5WtDHwr1M5cQcgT
ABOvwkSZNOjxj4Ra29fKb4oY4s9lOEDQkuxq5UjdCrdc9PCaAAaAhFxEwKxMhyFQWhjEsfWrB6/6
hNmsvbEmRTk2eamszOxWaGLPQk/kvUfPaREAQQ9SlrF71fML7msDqYBTn2EOfD8+3ZwUT0r02ejV
gPe/3C69T4sYPoHijcj62EXwHmcBtrnIx2JKokQrS3hzTjYYG4pfsy7WYnP2SjROkz1mHk/o7yIy
PiTVWsP/P52DZYo0d0vmui6B05yn/MdNlVQdrt12mHqlLsW41ZSOa1TYMBtaKx+kQf9Gdc/Z1rSr
d5mhYwCoyv42m8Z/CtUcNr6Gb7La0Ysowg57Zjl4BDTeY6QdOxs8X1VXk1qBy17xFdRhu5VbTd02
AyiZ0YKW1OlFgmOY9I7s7L/BoKIBmmC9iyJw6WJMn+L/Xgw7uVPfyQ7z/VC2IbTCZtpGeBw/0DPI
XLQQ+QIie48l8OFWbJc7HYzBkwqYwXXCvNwIswrdBCf6bcBEN6WB6bnV+1gF1VqNW1KPR2UWmmiJ
x9QUHSl3Ryk1XHlIc2gN+OriYfOlN/scR7Duh5DaRzQYfSRwmoG3fokRDCNvOjP7bqegcdFAyF3a
jLIbmvYDlZBym+HCuBmmRHKz3HmLzd6LhvxLX8VvZSRMJMUja6N304PhdD8xPUtPVmlJUI/GH2ZX
fEtHbiRkS36kufI1LBTEJTHJGDoHVyC9/mJjPbctjJpPJowEdIj8eQxRYACu8wzO/RELx8Qtmx4e
16iqm7ioXu3Sltxh4kkv2X3tVmZdHTpD/lDiLOGOEzbFNa9Il/bneJAcddgmfoCRmpx/zJrJdKPe
KjaxAtjI8XP1AcIsQux0XNzS5BOwL17q2voe9yGE5Pg9Sx3jGaWl0R1jw9yMfvwR6ar3Infw++uB
rkd5/ayiM7dPkAE9afWAwXnrTyBkh+aEB9A3gMDvQWtOHycZJ6R+jD7o+CxKjXiJhyl6M0Yhn4Jh
fHZK6aOkqo99kT1DY2ncptGKjdaM5nuZRV/xCW3O/hBgQygn2S6rcShVQgw1s972uhhj0cHGIzMy
ooc0zP4dGuvB76XzTLTZRf0YMm8mYUG+Ofkh3kGOI6wNFutrQKAbdxKweyihtqqgWLi8BcMs8gOo
lboXDJANXatMipNflmIXxgWA9bputp2hrFGlblwNc72McpID+BOC4WUc8A1cdwuM/6ja4XLqVhSu
AjeJLeNgxKuNq98N30XUgcyBxhYBycEAZBFIFRsMWzWBkQcmUL+EcVV6U6iKT0nRhP+OQldezKId
ToUZG7tZaGx2kK61p3zQ++fWGsRWFlb4QKd83NVqgfaYNNEXFbb0gIV0eUyLGsK4qMNt1xtAIZCT
ml1Hs8NU45qJIyP27MI2n8py7LZNFo1umhvK/v5lcSt8/xlZF9lyFlOPDVu1O4vO3oDW/ycAkrGS
v1y1K+ZUbVa9n4kNFCeWkAYVBp9jlYHhzSpsIrAeKNO/NbDzzSL6DAQJCcrS3vaWvAM7gpNxor4K
YpAyhjsJZZaVn3NrEwG9hjFCNj1Diy43UWN0KdjdzPAiUxDdk0Q9OEYKPTRJ/b+/HGm+g1BGOGv2
H1ruV43XSBVX6TkW9D+aRNMgeCcrg9ycz4zynuHksxTs5XxINoayyx3Nm9TZcqzmynE+Trn68f5O
ucLE8RVRJ/5/48xb6Y9L2PJ9O2mlmLwsyb6ZWIok0nRO/PgXNgM/tVIFHYO5Rzv7dVrJXlKsv9+q
4EoBw9H3mgvmi0xjGgvoAJKanDst/BU07Ito/C+Ogw1tiW2Bgh90rsVa6j3ebZ0U5JSZxg0EwKb9
P7aY/1+fmpvLyAjwvSmY2QB+L5fRbJVRGutAOVsF5iRxfEYqZ+LKgGuoiE9yg61yNrh4Q8DfXtkp
82FeBLTfnCxbgcAHl38xuw6anOpj7OcpYX6mulC5Y48YhyaORZ39VLX+U4Mi48pxuxFhqKTBeECh
ByrfMkGUksqpkiSYzkjnJG7hKD+UKNrd35s3xwBfDgAWMyNadJdrCiSlmjDeCc912EX7mJoRJjDB
sHIC1kZRL0ep5KFPyQxyT/Mx0632I/nP/XncOMoUi2ccL3ku0OnF3ugplKu9FQRnMi5rU0Zpv6Mg
D8lRmoyV03RzqLmBPBN9KE8vlsyMNIuqQSJ5ZpxHZwqv9oMFgOfU57q8MtSNdePYsudoQXF9L19Z
Y45giTM0uTd0Aq2MiSelNhzur9yNrX0xhnn5bfqqBL7vRL6HOd6nps0/qNy1RT9+rlSj2+TSsCmc
Nc3cW/OiKglOlvoD8IJ5if8IiJVsTzJayqZXlbWKVTONRMWqpZXVu1UCxfGAzh2tLcOh4nE5DBIX
dVm1fKTSTp78ITzE+rDX6taLJOvk28ELmN1XG0EfF1WiX/eXFSYUf30RMxwoAxZvO7IuXDguRw8q
tTIdSJxeocji2RSB9inOS3VDchZvMSB5FvKmtp8SUb1gk9BuC11BO9aevmAU91NFStezyM/2ucFz
zRRdS2QzbIDj01Ne/IIOrTtfp7LrXTt4LfpPE1Lq+H7mj7lEZhykxz43j0mrPA6hjV6bDps37RWQ
Dn2FI1DUbMsoqF1dK7W9STP1kBiV6krdGG0zhMs33SiFG0N9GZU2e1dbSN1DmHxXo/4lGE3nETZ3
2cX1xlQTfasoJU4SVhYc0HFtnttOjRA9Vl1RyOpHX+nlJ5HJ6cE5GrJbjDSsdOB6nfNDfc3GbVFm
0LvliRfKl9zX8A4X6OvJ2ths4Oi1+xLRTLeqtskBMLU1na1NMEkbniRGvu0a9J6SPfWVem+PXez6
iVzt7LI1d7Fj9hsbgRmimTtGj72d+VsqFriyj88hThTykGyn5rsuPcez65ijpFtsUiS6aa35WRok
jXeThqMckhQPkTMM2zKzjM04Nc5BZYIHFZH+XZmrvgv/s/gcqb2zk6MKb/IaOM6oOqNryMVsp0pe
VoxNuJdMGy124czMGdl3RVqPG/AS30Zq8E9GgqCyzAtoO5W+iueXHH1E1Fd5kDS9O1SjP2yyylFe
KnnsTwWN260q8nGHkyCKrXVs7phB9hGBHLGt5Nx8ltMYfVG063bYCaR7u4r9LSCTaU/Npt9C+nZo
Bgwj0mMFC10I8aq0QbrvyQ5cROGap0nt5X3T47ie8Lr6IEaqV5YeYOUqcN0uNewQA15lbKrE2GhT
GD30Wax7dhMbe5A36t60fazb8YV5Sc1AxcrNqrZBU8H/LRo93aJT5H+fTfu2Q+zAqrHH+iFMtHKn
jkOwUSrw+XoIh73KgYtAkEPVKHT8bVmgESBKK94TNcNT0GY2xuwSCuy8E/Bfl6s9RlEVVp1JNX2u
RD9uB13ydz0Yga9I1mcbh37YVs2xrXVqKAlGKyyEp0DAxNhY7oIhyY9FZVPj1fB+VSWhbcKEiyQj
89jEZhohiIVhuFxYvhvDMdgCBwz3eF9UpxY2mltI2pNdooEh10X4oTUq0DsRZI8olYJDP1uXN5Hy
j+9k+rti5OaTRanQRf8NyaQo53gqE+1jS/PxRe60jURh5hAhxbU1E7l5i/qo2hZQYDY5UkAne4zL
TcoL2C3VwNziN4yGQoc1c5FKw04d9PxHSwl7m+VhvFOkKHKtQqSHwM7hcyl2tyu1ieKPXZTvcoEl
U4xe7E5pxeBCYtEPU2kj5No2yXML+f2IWV74EhNm3UmqcEuI2AxdoEcu7koOpgldsAuBxmyroZvY
FjC/+tEKN/BixVFYcuZWbV/s8M3E2z0Kddyska+2Kzs52DguuH7vN9s4VvUTD8LgzZz05pjn0c+w
wRDUHB3NTesoJdPjY+Ag/aI4XbmRJ9FuzCmpdpM8WjtdaOhwovWwQxJZ7KoK32taeupOswt5VxTy
uI0TJ93WAF2PmhAoV9o1dkwZ+kZGk+RumITa6/+iPIERX6LlHp6vpviVyx/vXw637lzuJODghs2m
WL5ujCbOpggnSU8U6Yn+Arb3T6P8E0WMrWP3rhQnK2neFTae5GEGePzPiItbvsiEpvTJNJ5rTXyQ
2DFQaT0/sz1D9zeJPX4MgvDRcPpDBXzWMloiPO/z2dTGt3caIez+AvxOkpaXowpvGEY4WRtwosvL
Ec+hqNQjw4LjhRqAq8vUrVTKr54+2QPNSEeXdhR+EKcuZDl8tAar5lXRptvAyKZTINft3kzxanSa
CssS7uUPEa7hKDpPkquMIttYyAidQJ6NCWWOQJzv//45nVz+/N/ohDnlRN1ykcDMPn5mKeUkTcI0
3MEeTyIKMLXtd5ka/Buk0q8q8A/QO1bGvZV70kYGjE5bgTO4SHNV259ax+kMT0zZz1DKXyWpeDFS
e2V/3npqzYoos0kJiHt6NZefRzUF6nx5nfEsUKY9JiWt405lhmSG5vQVtcKu2LRW5rtt3w27AdTC
szb0Yh/W/rRm2HlzzqCEsWGZn6/L1rkkCjuXy9D3wsaRXNHW2tEvZ/yVnNsrGaM5P0SW3xXDJAQe
bdyMGO5y3qPk94XKK/bsUL2TXUdGKQSHxpdCpzC4HVJRGc9qlEg/6sgQX5xCqr5NYSc+TgClhBtF
Y4HWWYy3RToQbG3ffnWGqd8CNM13OtLNcEftDlsd3BjzuJ3Qw6E44DoVzs7uVKnkK6pZHSVkswfF
TtAtqES+H8coiVy5UJAVbeSp3odRJ/lu4/v6FoSadIqz8kuKoSRty1CnyJ1WylGqijxwhxhNgm1v
ZOXkIvYZxBsCcchVqkf7hur2uQtj7eyXg4Xs+hT220xpjWPVhoqb54H0aOp9+abhC+RFFIZeoyxE
LxCwxT4ei36r+aODOu1oniUl6H5xGTPWGEgrj29n8VUgqiPqAVIGrx6k3q7ot6Jwyrov9ektKSPl
qS6QorEssuIwHrl+UA96BWFATokK568grKXoRC03zzYTiIuvEk2sfSBG/QV9v+jffsLSwtUHeXL2
SYqMm5Q306E25dE5OIOJHXNg6fUeGpD1vzk7ryW5kSRdPxHMoMVtInWpRJGsInkDo2porfH0+6H6
nN0qJCxh7L4Ymg1nOjICER4e7r84WI3UHnB+jLe4zE2AuCHB3KEZbQlR8E2nhkCgGlJi3GIGe0iK
7FXRhSq6y+oiMnYQpQdx0ytorud52e573kFPGh2HA1qlVKl1dlTlUQLalChu/8gKQf1dYIuKHmUx
fGUeyrj1MgsppS/GADmUCFjH42iPYUyqCwUretRTcMoBN+Snwi2bl86vyo3m+/UnWSqCrZYM0qkT
m2o3yIPs9KVR/Tai0D8LUpC/xlHT7WPf6m2yuvJTjfodwk8C0goeWbWXJtkGnb9gp1dmeEwKHL2F
tDNCqF2NTOat+F/yoc4+JRb+CRtPEQRe9VZ9QopOsrEOrwMb8IX1mYqs5oxq6GP2iIdmqYXtHpIf
JG0/iVYazLNIAeNRphUJWh0hoan/OTu9OQgvX/Ld+LkV93rTpFh1k9Annb+2IT9GibdxYOyAjte5
wa9kqfOk0HU8CvTnwngNLFDxWgF+saZanZXjJhQpCIhVTFemXYMRvQHB3wWoaWhUVEAVgxLnTn8L
3O9ezhG6cTVGqKkT4PVD80PX95lYF0cECFyMHLreeJSMXjpnYx7v1a6TTnLYeFvBbHmPwNG0w7Ea
9lomlFu1Llu6Z+pPnkhr6KOFL0E5huWh6U7D1ph9CSPvWm3sGuW5VP17cFaXXNL+JIG8u30Nz57Y
U2V8Au3JKuISUHznfPkuSkw5Dpv44iFpeq95qPmh+lesJCvzyUyjTH1ayggG1QRlNplW4BhUqRxf
eBmC6DbqvTv8vD2RufD/20ywSqSyjvIblZZZUSmKMy2h0J85hUaLdc97W2u+RqgGWimgTtkWa++o
AdOQuTkCagG3h5/lo5MSiAZmCg4OvfzJMPTjtafG/iBWWVk9E75sLXOM9qtb/pQidTPk5Rchfb09
3KwFdjXc9FnfbeIxM/xKzQX3eYgtR+2lnITisYlrgkKNYg69ztvjzbK1aTyd6r5lAoME9GLNFtco
kXitUpUHsdpv6zL5kVlPjbivO/exRjAnTBBAWckkFoekN8OlRUC6UlPWYynv82mKOq1ELziZCV1p
0z/5TbcpYA374b0vBCsoiXna9u9EcU+Q4T1wIubRoY5oMgiyLzxTdWv2bdby3hmFZqNSbRL8zAY6
t23C4JXkciQ3oCmbpZn6l8flbbW5pPHCwsIQJZ2PX3dQI6C9NT/Cal1e1U1ztGg9GEGrrezaeX3v
3+ni/zippQLumkNb3XHsLK4n91mg01+pn91B2wFORk4g2Cs+dH+pGG0TbqMrrqG1liIPgixgOnFO
Z2/NtlTZoTjr+lp8QWYG5eAkofCDX8CTUuWiDeamvatAMW+8qAz2lhXrT3nbGhsp1f4hz7E2RocD
c44Y+ye3kJDdjxVtR3zL7pO6sJ5Tv/e2EeIaWzOR49cgcBuynkDbS0OLHl86yHvJa6jUqIj4v1hd
Q3GpKvXtwJ20DT0hAbQm5d8MP9FPaTL4T6ghoNBcG6jWqeZvWCjtxZ9QBhXFgpMvtlPpqml3kVBb
FGb8bKOqAzKvMqUJvyUC9RnMpY3cuMOm6JCxTjoLRkvS1wdeZ/qGqlO+VSzvyzgEzUF2dXWLpWB+
MI1M3xqhWtiulXnHLsd6buwU4QBBu/3LmEKQ5mwTwaZkEbTpLEg3jZuXKWBTR9Iq41gMkrCJskE+
quRlW89tMDVKfX3llC/sAl4lMJ/pBCgAeWa7IPNTVIMHX7wkdY6WZW5sBKlfmdi8jjxdDRbkHoBW
wCjYa7OZYVWhoyWQonI6CDJ6EqVvF1Eg2WlLNBN4656qZlTHjRsYGTZDgnjUNC/l4GGCCDylOQZV
r9iKvGpyvTT79z9sVlNAqSHNOq+MLqPLtREl9A0SefRXjtrV7cvNRPEeQsCE7aUL9zGcJK2QVzES
5o5OOrUXwfMhYhwED4MXhSuf8+0mf59dvalTIRkC6weKPlKdH8eiqgCKtEuCi9rmvT0EYnLKihp8
kRlX1SbqrOZOVOr8SdGHf6id/fJVMbXdJk2fgE0p+8SP1Ptak4LHoCpw08q8/OQNcrtRg0D4IoB4
PYrkxEf0nIS926iIozfNdyU1wP4bXWlXTWJ9BiOZPJlGV39GcdqzTbTANrADYgIcmsF5IXV7kOow
Pit99fnL9GbT1wAa0A+HFA53bbbTijhPG1/0ikuqdLZSVM9CmDxKifLSJmuiHtPe+DAUNQwZdpzK
S5u7ef5VeUMUmpZa+pMKMO1RyM3xu45D1+cqTtIHEsdqBYU+36sYXwCVwPiLZyqqXXNywgC4qktE
BMiFoVG+F3EJ6l8YwpfbicY8sZlGwX2aIWj2o74wiwdaZZq4MGLVCQjMjnGexjpnqwY9FN2cRAd1
9Nvjzc/Gv+MZ1GkQ5OCjzfar5eZiKQVt5aS8Os0u2fda+yAFa7x6Zf613sYBdz7pxgFFmffrtDA3
AjEK3EeeuznM2MJIqQf5lnU/eTHyOh7SFJdXv9mWglp/lQNff06BAdqDrqKpm+PpYIIgvPhGE+2L
wLd2FfR82lOZdbLkWHdkofTvu5Qrb6ObqXXucj95GjEP/mSUbfrgehHc7ST+R64jaJRUSo4KAKZX
xQsI7Eim5y+82tXXWht1UPh5x22M/seDDg/00+0ln5NOLATsSCfh6lIBYjG0KZd+l7z2Rl/iC4S1
g+j70Z0bqdk+GqJ0lyFrhKykWNu9JxsPRZSonxJdwwVNhuEWGF794FICOucIpW291pTOlT7ID0JR
orSOSeXZZEmGlQ2ysO0h/7DfIVJxkcw3SBe2ldR1bJDKMKOnYfQie5Ra87iyJtM+e3+a2R+gvLiH
IL1OdgfTuXi3JnoYxCVgv9IpS+2QKgh9Q8x/rrvyUx96ttErJ/z/oFGHFPjHnaaFINCE4HkcjZVj
vvR1ALsSUSaMO4d9dgIlpUv0zvL0x6FsCwomg+lKNn3Yil5UnGgV9Rup28hqnx4NPtiwq0cZUCt6
9/ehFPHtdK/DnajKXzIvMClXAG9qajH9Plpx9s3CcTP/608EK4YHLNg8Ur8r9Tq91xKMkq3c0Vv/
q2c0QEyU3e3vM3+MsGVJiCYbZmLu9BL6+HlCKWwkKxpyx1NC9afbacXOwuJrm4dCui9SY/zlFYG3
kbRG39Zy3dm3h7963L6Nb4AbIzwiGzDfhZpRNgUK9LnTEQg05SB00KLPZVjuEsBdvWUeZMsxBXVj
kDIrRr9yrS9NfyqbgG6hWH+FotDptZVJSgJVmzUA4RGjcb3pD+IooybVfvdLP9r0GjDhYM2gZXHm
lAyYONpVeCPMblTB0808FLvcqbBIe6iwj95lheTdDeROR8GkZU+Cn0GAlxv6QBLxVEDMqSlThTau
ucZRnYXxCUECPw+NWmoMBg9E+eM+8LogaYe4hy/XWuqJN3991L2g/ZbjH3vWi0BZSd1m1+HVeFN0
ehcWurpUK2qg2oXO0y80he9qNTVAVkuKPfTVn7IrVxhMs/vwbUBkRgGJQXi7fhDqQkO8SQzlkmHB
sBlr9QW7vHwz8Ba5vaWXBwIzyFODd8f8u/p6C5WnEsxLNIw/89B76nrxJZKiNQLLvN73/2b0fwNN
n/T9EiaanFlxbF5CX47jgzQUhWNFWnA0C1n6GePn8jMXrO5ProjVnY814l3gc/ughSVuMEeIDzkd
mUeaFT3KhjAA1SRWz31YDysibbOL5u13Ttci7TxJxkRkttF57ruqnOXCBdYnQAFBFo5jutqfWdpQ
k4wQ1CX0aq6w00KSVSn3TOdgbX8nD01B597H5MQQDppaU/8cgxWu1OK8+L5Ezom7OW+EaUmSjLSH
aYRJ3u8CD/tJjuP2XpqFp3+XjscGUD/yYRRlP35ilLoQdetl/QJpIdrgEfBbLMX7JKhVGkPpztXM
Y2/ovq0KawTaxeWkRoWsHsUxaoAfR665FZTepN6XjsU3MJfxZjTDRxPMATek8GvU+5VEYWlASvPw
u9HkmCqOHweMyCHQ7xsGZ4yrz52qb3MZLVWr/jQ0QmaLgrxSEFtaWj7c5CTD5Xcl0psYXZeZ8Mkv
ihj/dsvkmTfGOcTKIxnEYoPY8QNFF8ooYrASiBYnqsJGRfLYQK5slphnakfxlMfPRW49F6egJHyU
Mjfemk0Z30dK+cPtAIbc3kdLMYl/5f+OOYu2tSyNzYAK3UXPsxd8uU5BJn4WRndFLWpeZHzbr5M/
D5ViBKOudg0Pn7aF5ec5WtR5dy5d4ZMA/vJQ5IX74Mt5syum2tTA31LP7dODLLT1XWyKaxOe1/+u
fsksOPaYVgW6CKlaHvJwo2XVP6E03JeF+Cr18nNi5b9KdzhMluypSwf19nIvXaboL8A6n9TzrzTb
uk7HrdcbrEs6jBa64LpyL3W69YculP+9GSpr5TJd+ry8LTX0mCmFXAkViCJ4e0UEM9IGUFfaJPja
eta4I3rk+9szm3UD3pYVgPVENwDVCPdgdkqbmCfL5ESDUfr9YGavYOl+Fnn9Pcdbpyz1l7IuVzp3
S2F2EpuiLk2N/ipDLbTSzYD+BA4yGk+wyO4KQvl/+GCcRsi1wPGlKxxBj19VmWdK4BSN96XU6zOc
0JMfW6+eqX+9vYJLewNMNQSGqTB9haouirITutwNHbUTrCdXjyI7SaFM5IPs7mLNdZ3b4y2FG0IN
PUENjh/Y5I9fjOpzwCuPNlvv/ehjarhBufHFH64y7rw1J5vFuZHDI1clolAzvzRMnvm0bVIfZgbU
G8x9gKmUm34wz4kRv96e19JOnPTBIEe+1Ylm84pavTPqePAcV4QJ55vjRmurc2SMn5mtTSGcNq+x
ckctbUW2Ph0jGinAxKY75V3G1ZDY5UMH5jpTq7PqG6duEnO5Pa+VMYyZ5HRXWFmn91XpjKAa7CLm
8ltvUfA7373J304xGwKUEJXpa4ZuXjcNNUkxcOjCuBtXsdK7flIKl+vqFIXyf+DSTCpCUyeGRbvS
X/A8a6gIhJ4j0lPYl3kwTKwt7ajz6VZWbykSQgOBhDRZ/nEPffxC9VjJbtMbEVWj2NuYVb2vkvy7
Ff1lNe9tBSkZSlM8IoWYV/c7F1YpzNUILbZs12uGI6ENDJ4w3JelDPOqGFeSzaXtzvfi9cK8wBXM
JkYtnxZw2PtOnJZf5BHlGa9NXzuxfHajwZYD8+wnzVr9YSl2IHdM/QHCFV9wtt8zufTGyZvnYmRi
cR9oOeaYRiU/WqVZH6iZjk4pB9np9gFYCiLWG3QCQBdBfzbTppDTenqsXnASfPBT9YVK+omq4k5q
pS9/OxQQ16nqAV9tUnaeDWWWbRz6WgmW0/PBZQiXMB4+tYkE2t01VnKj6535cazpA7+LHX2HOESi
+p6TKKG+FbH/fJZ1vUUXRFuzX3mLsx/PN2NN5WaoQZA6501t6tke4CwNTo1Rw2F+bf0GSy8E7CPU
NGGLDLm5T/Lugn1aDobLeKlk6blqTDzcJijusRwDu6xkW9Xuxz4CI9/YsYfKrXYPgwqODqyqpH2U
qj9EJrQgNmLwLQ7OkubI1H4rI0dLyNh4ebQR8ke9LycgPv9W3fwch19KSdllIIhvf8nrqMmMcfNg
vuRcsDc+rq4saGGqVaLo6LF6IDc9WYL07fYQCyklY0DbQEJGoSg3BwDm8lAPAVH5YsYFZxwCr0kp
JlSyXTikyksTtOJFaMcGCEHU/8Q1oDw2RVm83v4Z056cf1syyql+CVf4yp+dOyhOE2Z5kXCNO6Or
HRwkofF3o1t7W7MbYQmIAL5vD3p9JiWyWYjJ09v6Wg6yL2iz5YXYXmBrfBPN4dC2riOV6gFSWLwS
wqegMp8gFTnuVzT66bdNB+ndQckSFbKzJncOTMHE+g1eK0mbHciaEXJBk36dfAJvz06d7tT5kOTr
POKBkWKKORtSaydzdlDliDk3+mMggO6PK6R+N/SKB5QLAoliXFji1S7kwyYrxNG2IBfoylOjopO5
RUEcdwY0VxUbwVqB/3cgajtZi9JHJe36e61AaxFJkWHXVUa3i/DW/VM1WDJXblZ9R+BAvBcAqPT4
M1ndJ/q0wSGXIwQPNGypAq+WX9oOtnpIa0HflMMnKOLBP2IYtE6iNcn3QqBlFQCyv7hSpv64vThL
ccsA60skpoN+VaZU+1i2IFa2DiTDM+Jrp9LPfkdl8s9/GAZMGHhv9F+urNMioCGsVyRe5D7/g+z9
z0Bsd2U6rGzkhdnQkAcBQyMAGsP83h7ozki+V6qXKApxCcj2uesfcbVeSRQXhqHghbgMGJfJLmp2
cQoRxAS3NMfLVA671GVR3+ES0+J+SQZ+e+EWjub07kMsebrCrvqKSEQ0QaBRheqqrHk25QxQiad0
r7xAMAHoU3/lsCxOjblRqWFHXGU+QIsQFPSawMl84NxVj7p1PvjPupGs9WsWTiWpB6WgCUODMNps
EWPZk7j208hJswHOTSnftRVsHn3Uzg1yElXnHWQl/gUrRt1oUra/va4L84TCOZkg0tWkdTUr03BN
hkCEDM2J1P6LkPtHOZd+FdDHbg8z70qRSU7S+EAPeU/zQptroCHxZnnwqVKnizG2lLuC0l5vpg8a
RmO2UCneYx8EmHLr8MCjSpT3IyShfSPg7lQkPQ4q3hBu21iUbcHjjtbdIDppKs5MGNeMKznMwi3L
b+WNTA8bhfh5xRNbCa1uujF1CM/Rxozyp8AMVp77C/cbVJRpL5Ps8mCd/v5d+E9NqxkF8BCOn4sb
tSv3ipWdkAeD5GzA3ChWtvPilCbFDYSOdVNUZ595jMQ6ztqkdhQLsWHSH3PVMGthHwN3pfqN9id9
mrnihYpwS6X1LsQBq30GunUIiNmpJR0U6xuIgztWG4Knfg6VZGUPL1ylGmDnSQsUkU5xXnlvXSVq
CQaRE/h2C9QEADuQRmMTVhu2CjCzlb08ZVmzexRnKrg7CFNIiO3NFtNvs3Swglh28qSRjr0M7TCU
Sx/maguptjUGyvCmYG0Hsx0PsaiG96IXczMGgbwSFZeSNcIiQOOpuIuy4GwbeWqje2Ug55Rzj23n
2fzhFY9mcMGpOLKeRxj5tblGXVqKGdMjF6wky00i+nHvBim4vziAGhPEIgC9WJ0Qc54dp/lKbFw6
JO8XetrV7w5Jqat14Kp55EjZ8BXL5gRAuQXawYyfisgj6YgPtz/t0sxQpZmKcCDpQF19HBDgvF6M
8DzQ/5PGHVJ45h2czugRU0lxJSIuXWjvh5r+/t3cQNJpaaKVgeNrWrk18uQxHY51Uhr7au39t7iM
YIwQogHFTYH841Bi3qDmLibxsyEVv4fYt6WkePEE74jK0B96A2tV6ZXxruzEQjyzM6wHHLp2tl/0
50HlDuusyVix34phudLjWF5KVHa4vtiV83gdakWIKUBDcx/leMs4IHBE/8210Udb2R9LYRTXMHRk
oezzBptm/u6jdfgMVdGgVA5UWHHrBpBp2aQru35xOpO+B0WkCYU2+1yFF6K12GQRleASd/HGf0Kt
3930BurxrnK6veOXZkSjmDotEO3JneTjjKgTqwkwSWJnVNCABzR7GtYtHBc6JuSj74aZ7fYQ1fu+
1TPxUoHrLZJzgeX6WMNPjav7qsaay4QU3XR2YX3XrbUm33VRicFZR6aHhMhVq9pAdk0Myih2Irkw
T11ljju5N+NzIgrZT0MNcjtUdeNnCD10ZXWXPiV5OIQJii8AT2afUivUrvWtMHL8rn8QPe9FS9u7
IZfufKhAK9fS4ljgRLE6458rqYeiUpQhML3E8av0LskVpGCKg9Fqd/Wq9OHSgtK9pNI51V0odX7c
NBGsvsb3uuwyNFszPEDY4ral+jHButbEcxfH4gVDx4eGxRXCvTJSXlJYRzn4rx/jQvmh5M1Lont2
bSTnfPQfZG8N2rC0khO27f8POdusQ9U0hSL1sZPLPJEBLlq2gIJWGJZf0H5bCV5LVw4VAN6E4uTr
O3+UBz3EbD0oAkcR+4dWqs8I6D5XavX3O5GSBkGFEwBacl458vDWqKwm13hlNOe6Th7NBuENKd5n
EP3/OqTAoKHYqEytJtRfPu6ORBHyNlP8YpJMLCAF0ndMM2ulULxwx2CxOHXLaT9OePePg1iekdZc
MwUKfEZ5FiLPOvCOUm3LDN2NUkfW0ZBcd+W9OweiT68YgyrBBFNAMUaZv6vLYrIVC8zKMZVKe4Gt
OtwJY2xutcpF0ieSucjR2H0qcErYB6In7hSYC8idgMMTG11+0rBO2CV53v11s336XbDoadpMDZtZ
RioanRJbvp85jVGgJjw8u4r03OhasonE8GL+B6krHuIiuQTtURp88zdrKSeVaORW5lhd90f1seEt
q6+3d9HSB343hDU9N95dtbXSy5HVN5kTxnVqA8xN7baoPcQU0nw7SEX63HN7rly9i4NyWYAWZG9d
sRmsuGvk3o9rRxfhTvrunSoUW8rArpGj3umuHP052P5tOwFC4+hzOQCanm1iMlvRGtS0dtQ6evXc
RxHb3rQdn9uu+G2lyT2cLJzU93WPYEo2hNN/nJpKeaqixNoiDoqRzE9XiI9jnmobBS5uGSU/oEE/
1X32KWzTU+0jq+piodGeA5dpaP6jlrCG1FXFynwcPOUplY19UOqZbcRQWG5/wwXsFvsEvWmoBHgk
XnUS86QttUiNM4cWsXinhLh+qq5eb+lUDQcgZP3RLbvXdBAk4NDaiAxLn+2aGNJwU1XjRmomw8R8
wPpAHYaNYtXyXWzgr3z7Zy6EYN7F5MVUykBuzbXFa8z7Wj1MFCeBOb3V/SbYIiNTwiPiRXV7qDeg
5+ztSKGHs0pdFVjMvBfjQQ2KImROHDXE2lxLH/umsNN62JnoqhCPKQDh5BKiAqkIEYKh8Xk06odA
WfNwmzKP+e+gwgGAhdIce2+29cwA7Hag16lDwcYuUv8km0jZSHnS2XBLIhIy37Z07zg01t+fMRBe
2CrxcgSmPNd0M2F2oScclo7ZftHL8sH1/2jDaPcFAkbFn9vLvXCeGYvSwMRcpVQ5/f27INLQG2+r
OkkdV6i1Lae7tFvTaA5uggJ2qWXiVm2D1frAQiVkIrJO28mYCAOzaJwJowfgN68dKHLSvlCRTBdH
KhJicy8rGKQqffpo6l61iZsvQr8SNxc+LK3TiaaAUyydnNngRjnIXYnUolN3+nnMRDtL02/InpwL
w98GqvgtaIB/p4q3++ulJvWc8I9U9yhmzjZU25tFmXAFOqHv1a8wwft9WbgCKuqpB+h9ULNN76lr
rooLqRqEcNJQUmwQxvMHWZslCGP0o3uhw18eFV/oNwjoywcXs2mkxRR1f3uWi+Px+psgBRSc5sfG
H8gZmwEVxFA/1kO7w5Owsp7EulxZzWm1ZseTGinvFUw9eNXO05tSlSukfyd4hMQn1KtR+1qXg/it
T3AKvD2lpbcZJg4cD9rflLPmt1AG0NHIsiR65ulUaLYl++kOSXjrIcssAeEyI9hldV5Hm7Ydx89+
hFmcmJbV4yQgsQYLWf4xFF/5B8g3ha2PJ1ZWWiO0QhERzULsdtYIAVsbqm5TFqayk9R03HhipGyU
Ijds3a28B6mOU3sovLWK6cK7Y+LvTlQKfCH1ecFaNbErKWLZ51LItKfRSjfWmD1SXkV3zIvzRxEo
+35si3QllVv68ggCIYtMnnlt4VtUY+22NUKRQSU/mUVyoo90QgTj5fZXX4iMk7gNotVTB4dW0cd1
NutAMQhByBIoHpbNoVNmcPoejM5EI24t0dHkhe2MTAHeDjSt6eLMghKG0Y2MxFXsGCWCMLFcpLZc
RmDCejQIf5GQhXYU+d6uw3nr1BGYX1CBzndsSH1jNsJot6Kvf9WrTNm5EIdiZB4qd1/KRlBssE8U
T6JS1NusHettnBkQogqE6FDAKuK93hv1H7/tlLs+LxO7J2+9MwDeYkA/RtmvquoCJL1jKzm0nliU
m6ZIuIk6LbDx8dY2jRg3n3QXcTK4h0irdj1ae4OVZ7YOEP0cpXq7AXOKSEoZ9WSoUIq9uks2ktWV
hwK75ZNWo7aGWopxoAhTn+tANw+3v+VSUHq/Vaet/O6WMw2hheqteY4cI4UzhY19pMnlc2xWv6pU
zFaGWzwZEwWODrIIFH12RDHU0dKy84XL4OavY+aeaq1+zPI9Se6wodzxQ5HWVC6WDgXHAdllMJmT
VePHGRZR4UtK1geOqJQ5AvldgKqh0CNBqK2VbJaHIjUC/sDhmKcMbt8XsSXm4yVJ1Z+hm2i2EVmX
MLd+3/5oi+NQp5l0WpAHn8cXrC6pLqTUtsNcLnaVGyCtKGO3Cbi4+y8RHrgyyGe401zNs+OHEByy
RV0hOXmdXowKer6PTHAy6pc4Gfaemp68WHqykuoka+7BSxAXvj3ZpfYfKGGQ0pNWGGzu2S8wuy4I
kDCyLnWv0NPU6uEpUxMRrft8+KW1qAi3gjY8+nKqb8Ywsf6ROw1pbd4zu1IsMJ8YUtUJBCF4ATEg
HOQKXrLooblkF0pcr4RgdSFaTRk6TCE6Kkg4fNxtbh/UclwqxmUU+uTouXl1p9dRdby9JtcRmIav
pYCKxoUVbezZkqRKrEiF25ZOPQyIRoXZvsvcO4vyxdgn96v9ueu88ONw06TfBQmjSYRKb8XSia1K
uAu7+hQM6sENARnr/fDDN417Kcu+6QMw1tsTXWhSTUPrVCU5voASZuuJ5qbpj6EnOyi82Dr2fF30
W0EjCaLoMP4OUbjTvXzThn/9GXFGY8eB0cV6i1LRxxn3EmKmUmzRwm9QyHODTrGtfNUc8Dr4MgrY
s0n/ACGOeWFN8+pKz6HGOLGY7vLKeJA64SBG+lnw9ZUdszgUPUdIpvSmrxI1kluzaNwWMd/GFPGZ
0GzRm5QqtPBrLgUrg13HJ1JCoEKkhmT0V3HQE7K0k7I25FKRn1zRuKuxxRIluEa3d8f1YWMcYKyE
d2pJV5ZIgVzKITIs40UNc1QGRv1ORFv29hhLe59kB4EkunrSVbMdWkiS5krJ3o/SH12d/EkTsbqo
Yo+3QoLRt+R1tqr4h1Zwbg+8kM5OjRX6pG/0KcBeH/dgRIoZp2ZmXExJ+JxWnd1HLqJsbrgRu+Jr
UbXZrgjCYx/oe7WANq64K4dgIcooYIAoNFCxpLgxO3ujIbtEW9m8pP1E4/2lS2it9ntsP+JkLXlf
WOb3Y81LdrRUIiNyE/2Spdpd5Y7+RihbZFsVu0v7cy9ZT5lZPOemtb+9ygvngnGpAkO/Y8vOG2ZW
m4Cdh+TtBFJoogDdPo59d8Lv7/tgrJUlF7YrNzYIFvYSfgZzlEOURl4QZIC8m74AoRaU6VNYW832
9oyWQiayYajr8AyCNXxVQsDWWRpUbFt4ZyaTopp+jPt9Vj6j52cnE7NRiOxUjlY4jAtfkKrBVJKk
uU97ZxYyhQTbXblEqaHRX7UxVKemjlz9oQ6ZqMlk5x7Ea+UgeWlFJxAvUQb8E4XCj0ck9kypSid3
VbMxzJMbhBStxzG2y1xTH12lqrbgErutqCbJF1EcxFMbF6AO6A7Y6Dr79xHyIPzIqMWFKPMRDcv0
U8t1vUOx0tvJcq8jERMqux5Hy0iRYrvrhmQTt+bf29oQlqnqcaYnvdA5t1iTcq0T1EoCsqqfiTDn
LAy/eLGIfmC+K3TvZWWPzCM0BUta0FQ+ON8kq3NBD01PCgkfXPUx9dKHeqrXqbhOWd55iD5pHvYw
nrcjzm3j2jtX1ME2TY8Xmy6hxyHFR7GOVjatOv+S/CBD5BBCYMK3xJrXNjs9SAVkUcuHJOnu0yhH
gq/9p0JxIM3CI+CYnZqqn1VY8MCsWw/ktCzZkPAVJL3pkEaIgSuum20ntAAGnV9VnH5/hLn50gjR
J2rEv8GDPkiWe0gKEfOLRAHmw51eg1jbGgK6o72pFFu3hR5cisE+16IfkWbABNIwWOpt8m1vU6EK
neWuXQaocA+wg7CT8r+EodHaVS79CGPj722HyHdlfCWmW+5aRzaIhy6WhiRx9ACFN9Gw++GJF+rr
7c2wEAJxG+L0KDyOWPnZPSMoQuJi+E6YJ1u5B9+db8teicivBGyj6j5aCbkLfpIymCvoEjiRUJ6a
P1/0oK1zGVmPy6CKgqPi0UDDS+ZTZn2y10I5fjZDE9/gWE8/ixGepAjQ3aHU8tNT9e5Y+VS8g9FP
XpIxk+8xsV7Djy8syL+iVBBy0Im8woQghi2nadxcSj38rhfWSWzK32WSI0VWPd9e+wVlaegqb5yf
yflXlWeL32VBIYAsEC9N1z0mSvWsVd2fzBz2YYXQQqXLP7uu3sVVfLFE4VtXeE+VIR2tfEAzyfrZ
ZUh0r/yi63rL9ItoNPDY4hKZP7ekotXjouuTC7Y7R8OLv1l58NK7471udc9KT00NIcUMcHuDtnVa
9ado9NbImtP75WMJk9+ggGgl7aDFMG9s900IiSYWJQSiB9fhkVn9w/2s79SiavZVUI27tqCCmvpl
9LnRVJJzKVX3hTeYj51mBVt0tPBMlnPhq4Ff5xem2Z0DA4GSxO/1cBPFNIOG1BJeR6Nv92hWKU9l
pqXnIZN7u24lvd/wsupfxSDV9i6cS6poWA2GQ15v28AtvkZq3T+BjEJNv5cKJ6fksTeGeDjkfRVt
/Rjh2bwZqT22mdA4Zidhwd2O6O5XoxQcym6IQBq1Kd1ecTh1gm/d5aOSfeljJdgKcvgyjJF1P/hu
hwysIJ1uf+LlWKtTTaP/TY45q4jUXib2elL3D2rz002ex2ANTrIwABQ2OrwQPCbRtdkArewrWYJa
xsMYtOXOKxRjV7TqGtVwfodNnjtARqG9Yqxu6nPZTbrjYwklIbv4rn6HsBnO0FKXbUts5O3bC7Y8
EpMh+E0SubPnNpQdTM69VrlYQvdjDNvf6OUdtGjNJmkpc/uQBczWTckN05MrbLtan+YevOhMy84E
h3RTidJPQXJfJCs+JRZqO2O20lq7widMaHW49gCNKLFQuJhFonTMrNYzfRcheeWE0AWGlcJmaAJ2
OISOMTqQwgGx3urmjxQVByk5hvVTZK696eR5iXD6HVx4CL6gOYYK7ux3tDUMDTSzradY0bEkeYwa
x0BvMyWjZMwyx2pzOMqRuTP67r6pfMR78w2MK4EznLzyv+Z3Nu4vqDGAIoNob73992ObfuEv8gxB
P2kliMvzpt3bTyahn1iOFBrnGXeAG6fXCKL1NFAU7k/8zKEdbRVLDYaswu7RTAw7pmrBz2zKYs8f
XWwepj+aFyP+1f4PZ+e1GzcSresnIsAcbhk6qaVWlu2bgmV5mHPm05+vNBs4M7Iwwt7AjJW6m2RV
rbzW/7eHeVUCw/zCJTfkgfmnHn2/MTYVjxK3nPv7t39MYU1dx7oTl57UUJWreyOLQzmj1h4ydm4h
nKpWLVipE02DCmi592OQPTDx88bUa7+WQdExzlLtslns0vaRYbbK64MECN0Ycgd+zDkD+S7uKogD
3xpFiab6qyKT3PA/HgIQIOki0jf20SCZzTIMQ6WJi2bHV+nmaUHHiMoRWjaQmcsUnFLxhf35GMq8
L9s/rij12z/yXbSqGy2QS+Ji07zhr/G205MuTBmuElV/KQpnn2/LT1C+v1DMn16XXls5YU/996MI
koEHua2fxGUZkitb2c55a9HfOMDUWLWP1rQe4J64VDYAYP+t4D56PPKBZYMcIJFkWTGH/35gbSqS
uG4q6JwsWgrclFq3Hdv4gY1b7E0rWaP/vt6nEiO7ocAaJ1H+R59XsboOcP+zcimZCt67BlNMPPlv
YTXPjelB+lJswy8aAcRpENV4gIyRogmeL0lom/GW2Nj1Zm0/mEMxv/YO4KtdPE67NNHsm6IE+sWC
oeaLpNYnm4MTTo0ToEByrn/4JEatJbU6Khds6l0llOtWc/0UsncY7Osf2mg/zVYZZvZXvPKfXfcd
foWSLngqH73RhkJQU9qpckk7x7s13RKsW2Fme93pjXODyQpbyEIZkk3ngogEWs//3qvPDAN+GAje
jAlwPD7WrUF+BiRRTZSLKdof+ri9Tkt7XlZxlMIwoceYun4ramDtUW3J5kQjtPRlP4VZknyh0P5w
LGxiIUZe6HCWu/CxwLLYbt+rsyou5px9Z07irCTGF9HJZ0eTdCL5RLxyS9LU/VsWsnlZZyZ7xCVP
7DmqU10Lh9WdQ40u533PRE/owHqza8hwBraSaztRZRT8Ks375ULGfhi92PJJVFkQADCZ2ekTaYNR
zw76InCcIcuK9Hgzv5CoTyT43Why63TVMhT677vuh6mqN8MVSLDiz53mm/RLYQwTs/giJf+JOqbb
jISr/i68H+kwx7QGtqXf2AOw6OAn2EES81evFwfPVXbKOH7xYH+kQdFNXA8tQacGHtjHHM9SdKJc
VvZDbbpwKZ3QjsVPMpYv1VBDNGGAfpdFWzU9WLV7alP9C7GXC/fB+uDHoqvI1zHY8RGUVM27ivqp
h1vESFBuzj8WZSEwK75Cz/1sWXlA+R+dvH/0KmflqGtxPsa3kzUc9cF9Kaz0ulOGR2W0fw/zVyMk
n16O1C7gVXRS/eE8G+7QqRmZFPKt3kNTTSRF7Fu3dI+T4v029OaLdsX3JMLHZcTAMB0rMZjxo/99
Psd207VOX5m/takG1LUFdvoQl1CNMPLrzJ16SDRN8ioVsPstS3HorVzze9OIr5Kpsk/UxEdyQ5O5
o/ey+Bm3pN0zYNMurdlUh6ayq+d8AL+snzf9CGOXpLSbTVjG5yJiJn0OhbvB16KkWqQWrhVY8WIz
dbS4YWFUjb90Rne19jblwZyu9GFr9VNcw9BLC3J5VY9OESRzjE+aEYV65jb+GteGAbHFNEWkQvzt
q1rhXra0rI8VyvpHTHrt3FijE6gwVZ3IVxW7IkNJKjJAHN3e82NzWPddbwvfxquJthmSFGGMEBKD
qrmHsaV9hP1rfamdbL0aFULYUlMg4+oZuDaqFjS63KoDy8ubY7mYUOLVKJ50aRQQZfUxaswJ1AsA
gXcsXbbzYDp7+8IyfAzTEU2Q14gaSFKRVf6odByjGDWXot9lnGBvb4d90jKoM41q1JNShFwpSsvt
YR6so6nOFzlMhvv+sDTp7/++kU9Chn/dh1SO//DX2qQVcMZxmCHTEeehK9IAinZjz4j5KHnt60BL
bO26dBzl139f+RO1y5Vl3gxrwf8f1O5YaHnnJbN7aSzR7uvJU6N5SoegTRR2niHN/2XrOisuEUj1
99kJMjwfItFcp8hVNHp/S3usb9SwmkLkU+mHyhzDCb/pv5/uE3PLvspkvkNPEXXQD+uqJOacO4Zy
6WtHu04hmzsW41Ic//sqn2hYdB5VbFD04OT6qGGpgMHd0dAhPbm2FXWAs5+N1KzDxAbx9v9wKeBh
5CwPE+EfC64dTRNJFffJbW/Hp64bGMxI7P04OV9M6H7iszEs8f+vI3Ns/ziQ3hgnHD30RY2OIHwC
NouYSt9eIGWTcbRBJvq/n+xTEaAj9z129vBf/n1FJs1HN++Ay0rM9nYbqxKoov4AK+y3sjPvvbw9
T/FXzTyfbpzs0aYDRcIJfTj8agFYsO50021htW00ELucMq2cT2pWfNXw8Hdx7IMBcYFvA72NSReN
UPDfD0jXFQQ4g+peOvzvo6OV4wmtV4OfVannurSGpyTL19DNvenGttsslFjt+3YanWhOQDG21moL
sm4YwyrWnIAtsq+2etWuoSBogoHeiUil73ZviGUKujib/kpk27uWWhWwGkb2NGn5WPoQV2ZPNPGV
vs3kcOS1kHMqVuftYUbcT11ynEsaxUyzo6c+hcQpNXd6seahU6jxYSiMBkYNNw66ZBv8VdWpHdOx
5hfZxuxxN4H7N/QriYHNPYtVyfe6O6fHKp/KcxOnVdCa43asewF9W26BLTDgInPV0Tilg1nc0b0b
n9NeYUp+HhUsDOBHO7ucjagtvTlK1HyLZvKCz/HgiQP0uEkwMtp9mtYljZRZVFdQhI9X5ZCXt01i
dydQ9ku/6+PsigJIetukNWReCo2U9dwrvr7M/bUpzC4y7QT/b0sfW4+OOFVVjF1ROvmBqW4tSsat
2pnrlvmbQdueMaZbWDtxe44HGjGLWKWpp4B4MCvUIqzFJvx8WGngWyTXVaxXu9SdixAyOSPsc2+8
1txYOYyakdCQB8PYxlbuTLH2+3Zk/n1WFPeYD7Beqm3uhuk4gF1dW54/Zo1yjkFT2a2lDbb87Dp+
WeeKn5aZCGJwX48GnCj70rOSvW30m+0bajYFa1MYQWo0tp/F+fKFM/2HhpWldfKwDD1R+fqjZVWr
W1AJAYgC5a6MH1VRzy+Thysf/Ld2+Ewf0SXEfAI9d386l8S0OhfJnMvctXB6zLfOlFv+PDAT027r
HcisL4DIfU9t0n7/feXPdAQ8iJxDLg4u3AcTovc9yPIc+cvSj6dEJC+LMT/Uc9F/8YSfXkcmaC0a
2FFHH3QR1HZJb625e0k8X+/lBH/yFXDae33+owqy6atmowgF/pi/6LZhRnps50L6bBzIANhx1lxZ
pP78jG4z0PTmNEg1gS/XmegURPtmqCv1roDU5+CVzvhsi9F7hZBw/daa3iQ10zbSA9otL3GrJ2gv
pz4xAO3cVNQp4MArO9Cm7IREbKU4N5Mxqce6aZpjFUM8BJzNV4Xhz/yZfz6iNDP/MFy2qGPuxp1v
W/KZUcz8YjCNHdzPSjOHjBZ/kWj7LLh7RwLAlaGfDWjif1+vswZziJlvvIghjQyze+7ybT/28Y6r
XspG3zG7tXfT4cFS42MORML//nRKuZPEVuRIPSk3/3hcZ45jkhXC+V+cmk8CLaY4VA36TYmN9RE9
Y4KJcDGz1r6kunq76E7u69P86LrlixIH5qSp/weBY8SAEQ66yv4kEzAp6LsL/UC39ZRotHtMykHA
h+qjJbMvZE7GpizQR5EgJ0biG2Y3RtE+WGU6IRjIEet2O1GmPKLqYElWllH7pYwzbQSLo6Y3Y9sU
FNltSNP7ZnjzGtGc+rFSrtV6bIKNEc1z4dAKjeUcHvPV1q/atDd8fVP0G7NNf01x9lILbbr2kHG/
M1fv2lCrqQoUT/enwR58LV/afZ6RiluGEo6yZmh8rR+1FDr0bvkmeke5Gk2tiyjy6WHMcKXl17H5
221N3lJ6ZUDvRRq1Sq19U5shoxOADpunLEnzswWV/KE2124/qSDvQ/m4Rsmiq6eJF/qGs9oRw8ct
wWOGDW1dmgdWpbhxjHR4UvO1OK/zMu2FrsH6SQvZcQS5cs90axlWbSqiylGaoLGTeJdU7Vr5tKTG
+CAk0TFI+k3cZMb90r93aAA+v6MBPKVT0Pq5Dl17dPAnzgzGlfvC6rILcHJpUNeFCDfy/PBR6VmU
tmXmJzFY33GKLVZbRpbyKRuCOFPV02oM80XZtpDSQQQagXFeyeqERgIMSbNCFWx4aXccvPyqmkfY
wWaR3ZerV4aYxw5i7InumVhP7+LYME9O32oX2l6tUzdbRCfr2ETTJpq9TX7BH5a0CK3Otf2EJvDr
VJ3LcwZ9lx9XRhdCUZLutrhf72lhzI60RKzccLsc+lK3yQrEbhTPqxd6Ruv4VTtvB2FvZWC58K9X
S1U/2tm07kersiIDaqOCwgAAauFmivJnnylBjgoFzi/ohtBaz7A6KV0+aUetKcyHLBuWnVKM3zQ9
0b/D5r5ADrV6UGy2RtBvvbvLsnJa4H6ckmPZEC75dbp+GxVbwKqcqu1eVI4IhWoVr21trQkAgoLw
l+FznI5tvYxFs+6E3s23y2TOu0Rbids3c/Yet2R0f5BTNp+symi2KMXDmB7UPiONmGsmG4lwRYa1
qHR4j8K4Lxqm+QZrbq5sJgwDWjdV2MHinm0w212VJax2VtqHZuJc9oVpZj7Ax9pLV27026sAFsat
4tDOU2XZt9LLTfD3YjPxTdgbjtm8pfsl05VA9F6/F1Oz1qHZr/VjVdL35WttX4Ylg6Z+74nFJxFR
nOoOyQXlr4ekJy6uuqzdV3bO4UlCMadnwJD9bFr8Bvjqpa3JUdCCBvVmydw/tJA7swEB1zpX7j5Z
Gx+MIWp7NKtR5jxVCk47JCLyD4t2xObawMnSd5DnrwRT/Lysb+YCiqKsRJkrVBz4mu0cTiKLlPWn
rBJC8i51RHtw2M8JFKhCnQIIIrO89Q1TTgUf6PgbtLcS8hDlVzGSWq92BGgVjcVOelvbT2X+qmVl
RPwKXbrpT0q9G7Wn0n6yluagTd/N1gm0Ro0aCpO2t6JxX+FYPxV9du2VVNrcX0vcBzEYgFyXe6Ic
qed14KVPunlHpXAz9JAMP3xAr2KkLWm1cX+fB+/nnGe+h84uqXiQ6g8HAzi9UqMBOvNH7acxwffO
IJnp7URbBLUFhxiFOHFFr37td4x6FesQCKBMRJNHVabgKIMyHscAywLFevZSZ8fjp9mKv1SQh1qu
8BD91WWfFyjw6jVk9tOvOy3a2oL/d5abRbkgzS8M5Vyl4kq3TzMsRRpvt2P41/NxB9BO5ecA0gg9
23MIDtZMB35n5g+aNqi3cZZeN3FVQ3CzjpEYXBjZ0JS+Ryu0L8aZ0xdfyg1x1CWfSVuoOD7decqb
m9bQruHsAsbEe1MdSLRlprBd+sZnrv4G8gTgJovmkOrjNVbpUPPAmtI9zXUZJbP2UizFOdV7gJ1m
7z7X6igHvrrxGCiY0data+0mzXqgF7xiPiy5USbjbLGznkgD1RjPcpbbbnIoOPorb3V+KaLcQfgS
kuxkfKWK5BIajvLozGWoG/EvozH3arYyG6H4RKNqQCPdpRvis7tVN2qLJtTS24pbQG5/iNx+yG0N
LMMsWrWeqU99t7Y7j7u1jNccaCQx5U+MvvqW20UjjfCOdwQtlAOlJvVZ1uct5ujpQOY37Gk9DERp
LFGrUuwGEdJ+YdCwbO95m9rEUWaMlC+SHaePlMSovVHHNcrEt9oaFWoHEt602tFrtlpL1IoyZDD0
AI+Hj7qhBQ0hULMjbQDWMt/QSuJ3WxEl+bCraxK48Rpq1rFL7WCgaXouyv2QTjAjaLvKfqPc3XO4
jCTeV6vDXpb7LRvA4FuDeHrStGtEsSNNWMKiU83GyWLCYOvLnSS64a7kYaWoL89olr/Sz+PLow94
tu9M7n5s6LcZVeubVDzGbF9YjYUytrw2DeJPmrI3jTZYaGlwGF3xwOp0qMvDdxXREjAqcSi7HWCp
/qFYc+D0fYCaqYwl5HNyps7QFIb+3YMVFDHOquHASCGDfXfq/DtXuwD26IjnMyczXLNrd7tDr7FI
LMbgjgcaNgofwsnAZVe7HF1daFVQCrdF5Bw6ummn2OpQYjAUcxX1wMtKnVHCQt5nVyohvESJtTpi
4M74brUqcNSdL1829dBKbkkQ97GvJBwZ62wMb40rDhwF1Rr2dpVNgJmJZxSri0IZZC+hNvl5W8vS
fpV532EclqepZ8yXSvOhLzAtib7r0tmTbby1YoZVORx73A1+pODypowwcLFTZvObPcNo7nQXJ0MZ
9DAzGOXiU7aiiRT08prVRNquJijUNzupJ1Vlhaun2jV8rrH2d+hdxdJpchnuVLWPsknsbcBniCZB
a9Cj2LP28ujJ06Csr/KhUwzbOlqSA+vsiHqPuEANX/g8oljUwwbfr5e4Abuj8AWLMQ59xHkfaaIs
+xVkxNdcd04WcKRUyKjgfiOuC6qEwep6fpeYSq9CS2yMA470n6ay96Tq4AblxzkGZzCHCcrloFq+
UI6lFadSbGSfh/xiOw+CZnnuJqNVgpUdlPipq+29MUHiXb6YlvA7bkGQwlHETjSJPFM0hweLVoJw
oGCdbhoVx9N+6t2Xps/8QlDXW9/q4biYho+VIb7lPO0BaPY3cXaUKtg6SOHy3eysQLFS+xBX/CSf
FuVNdww/QJXlO+5jh0QmmXXHR3Tps7femeqVnf/I5ytVnKHBuVIynB5XgUguC2UqHybwvT7W77aH
Jl15xrA9vHiJCRBd2cDiGXWo6hqLIw3Raz0/FshMay93azFepLXZOOdyVbgP1oh7Ykn5fuWJecP7
klTVt2QLpe4D71VaUySQivTOsI7FAqDFIHt6FkdB5i9b/G1O97CVXY/izmnfKCH65vZC5N9omdwu
pfo2aT+5Sc8swjI2Q1c/pfXybhe5eoWWLbRnNUkPnaeHvG5TxGHdVL/pIOVDf9Y5QyX5b+mfLBSp
EB136f02fomLF9e4yBuDkMTPeE55Hss4DeXKKmoVTdRouNu6XEMw9XLtGUV01BeI1WmqNqz5qOg0
keQ76PBkfthTst2U1j6HoKyepUrkl4UJg9r0u0kAgKH6DkFBNBniwNoV1TP/ykyjl/+Gp4QjqB0V
i2Fc/i71RL2qPsVf9HpsrcGKizEs9rdtu6K6fq1n9h0+QOLgyh+ULPad3LrnXuJcvSaYu+F583Tb
Kar1OMb1YU0auuMHfLGDY1WAi/L5qwDAvTKua3w03llnjGdBY2/mQYvjwdpv5ESwR4Z7EOoDs2HB
kj5K/88ouu9WnZwAI0mUXWXsPCBFDPx1R4shl0t4+ZkS77T2F2VeAw6ZfBSDjlOpLtABnA2AAXZ0
5Z6HutnXo/GTBieaj56k3OU3CBffSBXRt+699JU0djWxFt80liuOhJTjug29UkXV5fIYTuyZNIep
rgeiAN9rNe48gHm8msY7/r7l+S0mNDGHvxWB7YVJ/iby37Yi1TzPj0YF7HuwX2mbjoTiSFq8nTR0
qBnWmEMsfV0+alF/m61xcaurTViP9UaT/Qqp6XrkQd89W2vHc4ISLu9lLPNHzpCGK4EbMOlGaHqr
dCGdug2GYdzVVnYExUW25kuxaLOgMvfa9izXVEorH0XRxc+7/EaKI0oswcOULmCxRJuzk444JaZ3
hSg9y0q1zyl8z5kgKgPZj4sz68O/7yJvvDaQ7vCZAvWk2myDHjq8i2zRDii2JyV+ePep8K5Bk+Fd
y/i8FJo8ySjtzTaBZSXVLQ89kgRkh8GG8JNaEyzy1RbFtVxLdkP+1BiFPFqWsv0l3b7/WSe+DIQv
ElFdPqEML1xJ020fYnwD/uoq725tR5HRV3rrtTHrfWaOUQ/k9NA6O8ZkH+Q72TjDpFN3zR5tyL5t
2sumoZSaEgcRO04SmhtFMOQuJMM4+do03M5uTnpuudKm/sVznoAf0ZBlri59nbYGo3obb/jDRMmT
Lf9hL2JHpL5fvBFgqTcOL//KXaQ+iAru6x+F0+6LJTtJpe3hrE94o6hmv3clMsGOJp+91MmcPb7I
I4x0SplmVWNdjQa1lt8KcvXSVd0K8zf37XruCRTAZyM9w699k9n5fUHAhmy5WBKUNau/dq+cX2SF
17NuTDxFKIUc+9k2O2TnqFrSx5tw8NshPUiIfE4gCtMoaRTM0lfH6jhHJZB093OxnfiMWvF+8cVJ
9VedMdRksPasRWdVj2ifF/6SqmUEMPID3040jw/xFGhVcvgfi8K4w0+JpS+fZy2fmqG9b+lAlPqH
X3GnrIC0H2jIIdZCDjpmQ55AbdquvD6Ucl/f8iIy+W33g5dhC2xSQbn3pjVS/eJ5WVfSppnOM4vL
42GhldIARXuXpQoclveV0A6e+mstNn8DSK0n6OI1unoFnETIiUbUEU9Rv9rqNwwsCgWxlycJF/BK
YvDIBRjGvTQMoPmbIPXwggz9wx+E2oRSlFvpX/PrFYyzSXviB3SldJv43YRW50nEan6jsu7XiYlP
cIy9+drurUgC4XrJbz4rH0/SZArCHOu947ScIyeXHuqE0ht0aAwsKV58JG7D35G1NOVifUU2+QB5
rGjsQ0XhtabTSJPSs0DtOfkPHo9xsQ3V0BeJP8/y5fX8nQYj6UPxDrf74W4j9Zff0uCR4H+PG7mU
VDI8i/TXHXuT4SiX4d1cEtVKw4XcE4ONSKansn+QDhBPB/afTqPhtFLcwvvCx+EZhy0PClIJq3gw
NVfurryWXDV8PdSAemPjopP2mgnJpRPn2UMgtYc8p+wRyfqfI+hXBNypRqdGi5pGWKwr3i/1xiiX
CS0qG6X4LTNE/jDGhFd2kOKJD8bC6GGyk8dF2m8YERPiY0e2+EkDLKcg/26Dbgccorrb44NwIqQC
XbF0FYFzNmvRNGe+9Hnl6WNR5TNw90jxqj+yPDI+q2G7kPfGIknXz2pO0uC1biz3Tx5PtBJeW8XS
2Nl7wER7itRPA/kcaaAQmrlVyECd0bSspyTFHOtrNSnpKb7T/j4ScvNHfAiuHnuAzWHGByul3+Vx
GJ7g5vbhGdtzXyx0wwhUS1guDzIGhvuCe8636+2Yai1BixmUaixvgNMgd5y3cBtqrZ54/9hnAYIE
5Pp5SDJiBy0YVxK+W4S5/3vjMtwLPrTP41tWnp3JTHyrd2sj3VneTW51j1gYQB4hMIu5H80kkI8L
aE6+dfKks8W8QgbJhWVAg/e6WPVVMd0703RMF/1XPt1kWfNuwUcLb67VtDP7U23DE/Ol92N272In
GWII55ZQ7m4VBT75eHIncAMoWJJ6iq3sB74NAiCdnolYVq4Kz52tOUO/LT6RXvnLCKic4lwT5+zk
U6st4fyys2YrslP7hsfjrBjbCzEAzQD2Cz4bDrvlPs70BLFg0knkgotFci552CZ8/fchWxZERf2z
GixSLcoAoMLr1FZwtakdo6B4k6aUEec5yXTpP9BG4UsFJj1SVkKxcWIIf3g7H6yMxNJF43MzyKQ5
/VoW+0aeN7wm9KGwBGPnzh6bBnyCdOGlQlKk0C47KeFSXgQAJjLWtfIfjCLJZSIv72uFBfGC+5dJ
NCU02rQIPqSTwBIX043U7javkp8BPboUAnup3qbJ3uW1cXR05z5LDbJKdxw1PjGP6y2wm+xZHlgU
rz55oYON1/UOz3x5z84h/vJuuEY5buEweJfOfFDF65JkkZTUqTPoSW+vY2J7mdlgif7niJEsZOqP
DCaKXaY2XOdJxqidi1cwnFF8k9H7rE9DPo0M371C8owFkIFTlTKAZKro2/eDZ1xM4lGUHcxaUmOz
k1OSH2VGUr7ZGRNfygajIvLyiyJepZNW00SIdpFbiDVhizuyN9nwIL/MuT75fW4/Gd2lxatilKCx
Y+lHTTqoggdvwm2rmFJG74magSz35zq3e4taIx8kTwTbLB93Mcp7ohASQQ8cNrZh0ZcnaQmbtQrT
PI64kwJs85oUhAoPzchguYPPMNAt4Y8ohYL0nS+fhDir7n4muhuMk0Gb3fQe7cDjIp3DYuv2WNne
LN4YIQ9qqQedOMgEgDeEOZqDt0cOck1Lqb1tUlSWKCKwkR7TGIq1cUhfLcX6xc7bGFcZtXHqnMpC
LZe+1Lt43c1C4qWbaOi2D8LTyb2+9bVyJYT9uOYE6/aTIrQzu+CIbdeCJFMtGvq2O9eLHkx4ZX23
Plb2Ex2Vvl7WzxqnCAmY6msiO7XuIyqwkVsrvxVTHCEVIL8znJwq+Sm98qqUfXMgCI3qNYA/oZa8
yq0FRuiWMPdQefmdbG4DMn1AbWENpb4S1bcGFVLHf8kFUJAYGUuim3k4dJKXvWfd0ik9ogXkSmZK
vJsNdLhSgy6H4fMuUgcTkUi5qFSMvOoebXUMpVz/HVKkniuDo9XC7WEw2S+XLNAsEVF5kP4RbNBB
j+2jGydKtuSuF69D+kLhy5f5umzuZl8szr26vO8MDWxn6R+uS+svZNuITQIvW25LXRl9SRU3jlLh
kJZTzGii4TFOfsVZRb41vVu1xo/bb/Q3hiLfjia99yYu2YQKUcgIuHy0V5I/3eJrsl5SmY84JA6D
x7Ahanp1PeHkDOu8G1ATG455IctXlhVJC44CGDZB74wZCiBdZKDHVm7N7LvIT0/Grh3yoCZAdpo8
CwRpO7VwLuQDYuL8aj3mBaIuZa0a9H1JztXHGDrdj0Tz9jP5VHRzQs8IaxqTDKtRiM6S0AZSROAy
E3YPzEGQhWCG4T2pIFUZFqzG7uMpBb2uBo0+RJM+7bVJf32/P2uLxjUOY8eRLvaGJ+CsObT1k++R
5Zm8VDqMrtpfy1iwyMO26m+kapS6QirTXmSydDGB+hkYg0Ks3QM7Mfuzo4HKHL8/LSBn11bvsgyE
wqWihIsVR0NT+kg7cikVQlsjEekveVyl4p7n2xXO1jb+i8QpSjkz9FM9MXebL3ulhbWGr/JRODsa
koIClBJN1tjS80NB5Y411clRDtqTaTTyOkzo/pYKjUDfHW7ZLRwO0I9PmwnAQPKQyETLe5pCdYej
WtHjM7jgYCVzMFjJVd8TYtKQErjNgKEBf6u7H6r22GT9tTMZgUWzD2pXfgoQoD4VvSuODusinD40
x8e57u8czhU7V1HHc/U12hLMQd5pT3ZdXInWCsno7RLF1Px1Hm81xZS60I4tOPXY3pLJ4fz3UmRS
1uIqxYX+hUCVUFxs3i1mqOTEDMK8OHjdCcLq1TVFjeZKurC2zDRkzObluEOo53EAp7hou6NIHF9v
LCYfdJKdHTBg2uxLjVbFo0wZqSOZEg6Q8Zd8VWFbpzw9TUiYzIBrqfguLPs8kE6f7dqSq4wyobRF
bnc4iNLbLbn7l4FxMrAvREIGFf7VqW4rQ8eGbruZTo18mBK/oUHf71vZcrW4MusgjaIT/yxpBHD0
Cmqy+j1NK22CqznfcqxorVm3slxU4LBNOMKWu+wlkmefPlOpkgJt5okMw+QMfMVcVJNdcmfdS2ua
OzBmzsNZukfVqF1rTH+o7SafQCodtzSvFuIauetCt8M5Z4yfKf4ybk/J5PzF3e1041UvgKkVMTxd
58pwd7GXnIaiCzV0il6gIZAAvUnOFvpFWiwAOqi8fkOtVuqzXWz7NhluUIbX1BEKtCYsthd9mW4X
ej2d+UeNlq7Ha7iS9x6315NuM9OzVK2Lmvhtb5yk2UcGSGTQWEHcYQUCcG3slKzJ8YSMDZ/Ye2GW
D01i3NeJezFcyJ4z97xNDqATTWDVSiCdnNE06WfzAs1JUQMpRe4iANgUmIWVqYyZObzponrdbTcN
d/GY0zeJnJZVOLjuX1P1A2lwPc9XOG9pi68p+5gdbGRcYLipjUjPBGhlHHjiY7R2bFMHmNj8/LVR
18eGxHxF5aBR5j3GLlv7H3XyTUq0jcZxN3UvU2DmMDwKuEYooowQ05ZRTuIS0GRjwO7HXaiIMVTn
GWDdfi99nwosOuYJn7S0fXLUOYEvrzxmeINVTfO5UVIRL76TCoAfxtlR0rxtk/W1am36BJ7l++U+
MMrrV6QIjaqM/XVNglSP99LlKrL2JnPMg66Oe3vDk8iN8aZ38LDyou/8QqNUSQZYJM1hNij8uTg1
0jIx8W1YDdPyDH1DmxIn6d3YwhQhvQ3BMIhrbtRIi6dh1WxI/cbbzW5fGgx30uJsuVrykjH2KpsN
X0fNCfNYPdKYxZyJcTPjZtnWRKoqjkw9/WvO7H2CIhsJTNP8zW3zSG3KK0bEb1q2vugpBwA8KM3S
TMtgkno0GeYXYODOI0dXo7JRaeALen18HIwpbJG00CUPaRD7Aqt8vWUV1eklMTEKlAIaazulLC/Q
eEexFUd53SRPotimj7HTj0XT7bRBuUmW7VCNFqljugkBOv4ux3PddXtwoXzC5VcP/TQ8NXb3lq8e
/jQQp7IokJmEccl4VCDHHEsP2M76Z2t0TtgnXRVQ1n7c+oHmkPzJySi7ruUJoly5Z9HmdVwc/VOU
2z2Arkfp5IjNxgQxPdgZMSxtTfsWZ5bumzCn++2s+cvMcIUHmLQNIItUXqCkhhaWHSQ9bjIJXFN5
yzPzpzSChaUpQbx558xdX/RuvLWMGviOOPAoL0pfZ7B0SptFyH68H11XHfa9w5vA96M/B+8IqPWb
Ss+eStHfqr0bsbtW8P8oO6/luJGsWz8RIuDNbQHlWSx6UrpByCY8Et48/flS52JalEKMvyOmNS0W
C0Aic9u11s66gC+ndQfzVZzLuf8MrCmEVHS7yibHLhXVxjEIoGXJdqeDqtrRzdrAha4fMq9+Lofx
GnRJmHtfqilrN6rqKDQOJ15iAuu3mfP1+1x0R0lw62H2DLzlajKKtHNw2frOXLHifvBrE6mz4dLb
qgmFpFsuhI7i+2wNT5Ybn8C37kWD4JKcGvgiyd7xFVCo/9qVr+OwbryZVAcrDA0dLJMI/TzDzPjV
0WgTsBlG9rVPpr3a04CmXx0z3dokUl0Z71Nf/5S46WMyp7clLQ69cD6ZSf4m/f6mVCaAmDQ3XDAF
rv6kNp7W2zv1QawSfIc4qsb0go1WkWFWvXhIbCo/4VHiLg0q65i4gXA4t8lEDDnthuQlK0aK/QQs
1cjILketC4nUQNzk0q0L/P6stytzMHXGytj7FZQ+iJSVrjnHfmgGpHzIzfEMwcJoCn+lGb08Y/Sr
iXmZWHqXXJ2n/ZFp8wtQJLb3GAa8ERUSaXNCCk1cjqIPIl3rflLTZwXUG7RhjykK5it1CVdoyEnU
oNcASdefS5tByalWOJGdV1a4WgLmpdZdOpLWOam/qDTOkPKnGIO33KsiwRFUiV7hg0BYxHkC4WSu
ZmQT+mmi2S66tp9IIIKKO2KKmUp00HUJ49g5dWX12OrzU1a0lyyp9znxUoUtB7kCKql+dgvnnHHv
M2Kcg+3skLj1I42dwt0e1ZfyKnQCZ6+bP7laeUHXbqssq9NPWzhKj+OaGPg0E3J6tdfwAcFQ0B6w
zipoYnLbTUXbXDerc9znJ1t4dLG1st40dHjJAvoHQGacXnjj3gBcmKDxxGl9AK9ghn1lNVSe3C9B
VbykpX2D3zwRF21rOrqNZR/hXO07ZzgpU23U8U5kdBGUjFicGyFF3C2wSSrqA8D31QrQ0dHrDWDY
82zGLYB0LGluDNVhlEOxb+yejWUOxo0wjCrSQMbT8SQuGGYB2yHu2IbVUB+XOdZCz56bC0dEnoxC
874hYGidDY+0bA1msIFuY31emMQ9h7nj5m8D/LGo08wyokVhQCgEXOsxfoVW2QA9xJvm0DJQis3z
nIQ5Ge0NL5kGtFtM58bq/YjN2rIaZh9qoxfQW1UhdVp9lRkpyQCb/FKCKkRGyH4ORKXTo4t/ZHrw
ZZ264ZPetsWlcObhDH90uo+BxhzsqmxPM0DGm94kZux7KlGuC49Ay7I5Mgadnm1rVaHIxxjchdXv
m95ObqbV84F1pxM/KMxtxsy07ZiWYqtPoqU9SCoeAsSub/O0K4toXjiNQ99OoeWlxPmIsRyRm3iV
egEmcJoLuTcduQJlHqu02BgtpYPamtebIuFAZ7kYrpbIvFMzT9kpgUN8bPOujao5Ljhztn+2+5jI
eVlK5xD0o/vFZVfByYtzlOsS+7Wdm5aem5PGz361jA86CMx71M1z4qhKe0jrxOONWG5kls58Y8Rz
dvSLaoiKdEme2QVyu8RLtkmNUjssRGfU9V1E+GMJIbQlX57MPmZGVtPc+PMIv6NKPESbNH1+GPza
iXedBooImJIvH1x9HqjCWcmzA/61JilKE/oVoryFJTTVR9deqUtYfXbHu5DRmPfdpjNic6e3vocv
XaoTCuLNbVqQGBtpCh7El8aG7C6I0O8TWxgADjVBcBFx6cES84YBdVgT6MfsWGE+1ebRHrPsgckj
YxST175lbKgQHBQNNa3J75baMG+61Au2WrJM4bowbBro+PQiHQ9VJKMQFfiwYKZWAn/S3IjObjkv
ublQrgumu7wRGFSzgMdQmlnUA4eOhqFYoxY5/3vqad1d7AHuMeGY7CSDE2/E4PvPy5jAJpElQ6yD
VZbobZqx8WOSacGc7VreGZTGzkViV1stM97SrmjuLRk7W7lOL7nVg0f0Em1rwB/ZCmOFrJZQgxpG
4IZtPzZsHUl7x8trRtj2JUxpYS+fMiNj6EROYGA5CR3VoKa+07jtLvPSNtJne93g+J0nazGT26LC
phUckLsmM41T6SRzhNZ88WhwepnjVTmEYraMKsebAdPF+skaBM2ZjIpyOqRAZJe6hYuiLzdr0Mgt
nez+ErhDhi6aEbyBUZ53UEG/Vv06n12UfkI5yDyyeYPhPM76Hk3p/tTpzXzWlWrGqtfjvktAZdKG
N1N0f+qpvKRLACvQh5ljyVFcZlReUJDhUGF/gEWiwhytyBqcuoT2mgTEDTTAL978WFCublE9EqtD
3zmxSdA8fYkm0TPn1pPOvkUEfodv1x5mC/5XqsflZjSaRMX6AZ/Tmm3GjKpwLEcysKb4Im1rOKaO
1m8Tb1yR19c98uFuVJokUF/rtUH+DlkBf1h+DKY2RbWwzEtsF8PDkAv2iwU6c5w741uMO/9B90Ls
ZNDKk553/ob5TnlkjOmzngTPecMpdsvqUGXS3XpJMVzkIuWOcV40YOyGc2f7SzjGyQj2lcHMHYaV
6Fcgj95VtHOcyrwk05xGcQeVKXcHJxwFa7CaRGi9YIejtk320Zb+jeEMxbZZpX+2irinw9vbOJ1R
IdLtjCLLFEzRqqXBQSCGcXBt9vK4UFJ1+toO44xxIT07nFau5XJusRROUfeRH1PVFt3ASe9d6g8j
GidrSloEBF/f1mugIExxFRlNU/90oXxGZdGhhqIB7tar0gchm4AVLEvoxrhA2msMYzG1Mo+WuvPP
1IXzzVo5KenY2px7c6aZ5YN+RuQj2JaI/Ea5P2OMM0NEQzmLo+g02v9+kO6KAhC8mIw+EpZMHmDC
rVskxqtzRTUvFI4pj8Uyg/8u/ZouszM4MFaq5SlGDI9QhNMq5mw3Zf5LLdz+DV2S7BljBKxMT4Dp
OIkZTg2Hpi7ZmHowdoeiM0l05ozopKJrgVueN5oPvC2hjLZBnrzf5mDLKA0yrOI6oFMQxi6J/ghO
/jQ47RKt0usPicegXw+J8WvZVxgOua4H6ZLug8f6kmXmeM+5B1tdtMFTXBQ6EbrQH620bXf43Xm/
LBJ1iRUflPrr8ppiaj+txGDAQG0RSQVonoIRlEuTtHci1fT7JLNp7uO2kIO2JAFGW/8Ym7ZiAuX4
uK7o4KhRtpu4d8CtQOnd6H2dbo0a1Fidp7DjB5+BDe2shUtRFmKTzVariNkg5G0z37a08UPNtUyC
q2A4VrVIxSbJJwA6MoElADE+KtOemvgCGD12GgOO39g9ZTO1qryx3HtZIvRYtsILR1kED8KoyGUK
3l1FHHkaE7cALjScLK34qcWM+A00s771vExGdePZx1qMQzTHRNzDZLW7weyG/QQi6gZGG5iRuRoe
+szVt2aJx+kLs2as6DQ/Jo5J3dplakylmQUJM2GGMIPk2c+a/NToI9jryek/JUOdRXqHRJCVVDrd
deketQGhzao07LseSaldnw/dyVpXGqproh3SZFxAFsH2Cgs7Xa4AyCnkD0sd1t6IguRg0Kxr0pQe
qVXcVwHcDSEdEjz0AEi/9HWT1o1zQXR5vDjrmD/+m/jzh9SWDXX9v8SVd0QnSzSIdFeBC2XfRW7G
ac8qLJZBcXEL/6n2vS92Up6EZWBG+/EDGrLxV9oMasJK08Jz7fdTg4wiiwffsL1rF3gJYZqW7fOU
fqKt+9/N1k5PweSVL7U+tQjPMbOqoFiBRiKsEJn35kVrXOv53wvyS2jwPZMHAg+ybcTcFuMjfqdC
QX0ZhjovvatpzgGuIEt2UCiYZDX3EzjyrqC6GZvFfp096pFIrT5o/lLciqxMtlawtLuOo0zhkYK3
TK04UjEkJa+Z1nDlu/tl8LK9Vpba1kwldZw+lRurDIqXtvODI6WVL6i8gx9dmcnyASPqb5w2Hy0x
w0Hb0mG0ze9P5lFm8TUEbO44WCBSzKDgcQw14tdf9lPW6a//Xsq/kS2Rd9Eth2TV/EOwpzYaa8kX
fbhDldT/LK26PiqZKvr3TX4tZwZJsKz+Zh6r6VO5VskHlNK/Ec7+c/lfO/8/nLZmLJZxzIbgCrNO
bIppOUNpAiREM9VOn6z8I93fPyisnCRw8pCcyNkhur2jgBmzz8PldXI39EN+M1kJiYtovQ9eoqHe
0vv9CUMQkVhIbQaU89/fInQykVpiiK+JDiqY2pGSh5P5Q4WAMqPPJqqgTNpQ2EP68/9+oX9/wv9d
Wv38Pyta2W6+iMIa7kqajJvO8z8bjfGR1sLfdilUejSxqJhB0n23S8VQm8wl4SIE609aDcM5zx9y
S/sGW+0DXe+/cGVh4lF5c13UDBlT8PvzrJ1ZBwYe7ZoQAzae/IxI3H5N14/InX+RxeM6iJoi2oa1
fS+OMdfuGvuWGtoCIAAhWBpYNnU1BOTQngeVaz7h5rPNvDa3LUCvf7+0v6xnwDPCPSZuCYz36+k7
ccacXUfcddW+Xoial+I+a+anmu7B//1KBqOWdANZfYjB70ik0MfIhhFBvSuQ0gN6d24BhKQZnAgK
jf++1N+sNAqULvxmdBBQ5Xh3LYa9zXLqTHFnuTLpN169Ejiu1NBNGbgQ8pEvreCEbbUCglULyWuL
equgn+dpW4ssLcxNowPZ6ndvUp+GsM+ngY5NaR2G0qvO5E3o26VZsw3qldpiS6+hmrUcgiY85Y4q
J1iGCVqb7nQfrOIfmxKCOf8wbQ1LzSy9d/t/pDSWthSs72ZLpxTOp75Pdhk/JfDhP5C6/ONS2OT/
LGKg9u1/zjNBND82O+3/wPr92+6zOGNqKqsSDH1nrdZ8qrxG7xM4PrRyCvumVaJl2ni1zOaDPfEX
e4/F+N+l3lmnUsTu0GuBdgXhsim8OYpjZnAFCqkHOuLf+8/429JZusdUDDQ4UJh/91y1nSZe6yCg
ApknLZvtmlEb73crmtF6OoHgUZA1eoQGALYSyNICptCJQd8lH0ka2CZv6Z1D4Ln/dyvvntumTtb4
3epf/dgp7t0lLRQdVAvLMQNEBGkdKs8q9n5LuVEgVQdMAcxtoNH2bwO9umRUFTdIxGjbdnTjiw1y
GOCMgPsb1AYkXpM4vrLp8MfmBAqdrszoiCD0nIzRTVKSYMKcPCvJroNTJc5Os1vzvrVn/2vcVDBf
zEDsgKksUZBNxOYpKtdB0zaRzCihN0vtbdu1rnd1ZzO6Oq8hqxTwBv/9vv7iuZBnwi/jMQ2HETq/
7/SlzDru3vKurWybjRJrdhvvA2/yl3AnQB1ISc9YyMDo767RZU6PfqjrXJsK0SpKCbLZr7ICe3LQ
aSIsY3lehR/9+8H+Fr//dtV38XvWUcSibuVcmTjXHPuRZg0cT4RyJ7BKjR63kfT0LEog5R+ruCEX
MUp6m/++i78dPWZKOajCUVWH3f/78sphMRGeSrK7sa7OrTY+00ffOqX51o9ZQhFe//rv6/0tCGLs
k0mAjqQr0uTvjl+pDXXc+UZ2p9kCgHuJNCc8D+nve6OdL11r5jTQacX0uR8m7QQqmRljkTuis/LB
nfzNtwdI9eNZlSV4r9Kb5Hopi85xrjHofQDNUj5kE4WHIWroQ9HNpG2pIzpQfHDhvxkgFAEQB+fa
OqWt35ecWXqzibcVd6IKBM3OPt6iY9Mjw298OFDwz52NYoMPsZF3a6Du9e710oSd8mqYyRHBtWio
1gi9pb3gXGbLuiXLZURAevHWtvngGf90Huq6npJbYAYosoO/P6MdZ6LUhzm78+vlOk3VEZGlXec2
59YOHv79Hv80EIZO7KJk+VAv45rvLmXUzFjIqWrDwuo3zuTXG3esPggEnT8X0mSMjesqaWmkTN9v
Fr0KjLY13Phq1eg2NyAVwjTpi5PvDfCWRNyH44ShdKtkoG/or+ahbsh15xhILlr0AKhL372tysne
i6nxQ7P+1E1PLpAvimb2uUfqbucNtOrdxVq3TZ63FO/agF5hXaWX0e+QjfAzehumXQGMgCXTLoMd
Lp0u95OZ2gdNz0AHMQuinJC+9acuu2HoxaV1/Phb4lff6hggVgqf9obMPaDI2KAxXY6hrb1ovoDU
OYDf0TUH36eDZUutMdvinoJQWiCVSw991kK3QZ97QfspEU1VQJaKXWCbso5yCV/3//paEfBnrBSH
k7j6jylk9OEpWybuerUdBPt1kzIOUxa+/fsiysT+5oDVUDYMuxWYBgon7wVxi4bJ9B0Nn2taGfKU
VnX92i7gPNBzyS99MLb7KWldFE/z4INY8U/rry5tICfkoVZMHeXdyaxjPe99q5XXMi1ImCaEofxo
AOCmINHOadLXKKGLNNf1B87uj/PiMbeV8BvUAvP9bOfdeanbYMjqrpLX1uro7ElRR6lOV+zfK/un
nVeyUMptkxQxUud9yWIqEnZLmxVXUyDuuMS7Vfc2UNaweIyltGvtytjpJzmhWeL0B4+W4wc38IcJ
Qu8UtW3mWaMmi3LTOxNkMXOz77WmunYyM/RNHbhQ8WfMMXBStGuTuhdvNK8CKPSrc2LWnufvxzwo
OLhOCTBUR+aDRinIddkejWFxjvFsJB+43z9fhpIDR7yGebqolr23k9xT6Zq9aO9HNKSH1L7vZPPy
74VAyMb9w9VRNMIHBI5DekdA+O6dT+5agKCy6ntEsiM0kkFa+WFNDzPwBHLoyTGHTV7WwZ3n9Wda
pJFp1JEjp+/tal+devmatuVNZdBfDb7X/DGgd+JmLSIt4jYpu5/U6fcyjUEcZi/E18fOrK4m2vFw
lioKze2NUaJrSjt9EwQzMAT5Azm/h7wPNl1S7PJ2QogZ+FdR36TlgPxJtf11Q0wYVepzsT+8rukQ
LpCbN6hXPQgAYqJzQ3r2W1bvsGRmuSFgYDgGv1KB4RKt/F438s5y5kcvQVh1NaHzgOaF6pdf9BH9
c7dtaxB/zeMiyv1sL4+dHuzGxH8juH221ymSwBGzpIvKzj5WS7/1TdqdlBtyGR86qYdaUz+wwb8W
IPSdJClCDSxwPU6fR7N9LQxmihM7ykJeEyCGXWlsp0ID5qnfprD11qqREUM2rl5efrLT9C7zIRCU
treh0UcLtmJsBiECM4LPgT4/yrh8AqN2bk3QV3wcN+Q90Eg9jau9t0EUuVP7aimVLZuhHKykE2oo
iTGoeOfI4LbQQAUBKNg6LrOa7XL9BOTxpp/qR8/S1E+cG34yqyT7dmmnR5FkN041HoRrgd+fnidD
3qReBwjZBi+f9gexjp8z0BebFfnpfZcZoQkHybcWZj6M277uXhhxb21S3rBwkltQ2rspbbfrINkO
wWsO5zDq1vG+C9wwCZJ7M3be9MQ4mW69beHIdn590cAFTLrYO/X8uvb1OS3glcTSjhxQk3qPwkkH
3iBfvndSQ6EQJuQ4HNtsuCDSdbbL7m6uxK6EB9RW7TYDLpZL2tfxcg/sZatemuYWNyL2zmMynNnY
dm9uvXpOeC3LY+kWcThM3tlvYK8hQVAjfCuQ3mTiAFwzrweiZlw82oieJ7cMnms3fgWZrUTNe/LT
67QM3xZbfu8c8dkFXtPE5tvclD8NCLvJ5H1H6/K6qMbeHFTHrAc90vbpcTTtiwQ07IAaYN7BU+DM
lGDdrWHNz0Pbq6J+WKyT6imzFZqbohb7dpLHGvECr/PfGpaz7sG4jVNLJB9v5xQIL5gS7Hx+8lfi
zUUzr2MNImpihVv3Lihc5ikw2YQo5RPEJ4/5vrbcuZlPaOLX94RcUMHLm7pxn0p7vR3T7H5xyAul
tc/cYowmLwOn2DTICGiaMB7rDGisAfTAqoPPSGKI2t30IwC0IliyRw8Y+SUn1TGX5E5b9PGgpwGE
yKk81cOMSgZgErO+qIdsSxyxhMfDz6bsohhhFtjmZP06aTNzfl2JlAKNLGHSb2xuG6i9XsENezEE
DRTmmyAC3xplsCmmot8qYUBGam2seDo2nQLIeVtneEsEsGXXOlvOfedN3CS6E21kyh8Lnf4eYkcL
WRfpiQtt5y6H3QBBEQ0Fs/Rv+b/Kllocc3NcAftQn56b7WzaZNzdWd2s8MbIAwTguC8kzogCjcee
3ap2RM8oCCf41Bl25HrZN56wRhRT7R9o75Zp7rkVHaunMXxZX0xayjuqLwBi5TckLm96P41yJ996
ffakVymNKoCmOgJttZFeGjfflq5H8VVEJYoVRWfvkvgNPNRbm1QH8tqlyQ55vdwDV9wMYt518DW5
UFYT94AWMNvvlWNc1uX7WqQnH7jIZDWHYlJMqV8EaLWqpnOvFccKWDFqKihcwbOiSmmtaBSNUDSy
9m4EHlprPxlTzCguP+QZc4i/addsXWMILc4LRWPFPHI7DxZ0tXHVAO7FUS9ZndJRG/d6hSQK1GLP
Es991V9KNz6D7wz7IdkaBjOKE5D9iO62yW7mGi2kFRTrkOIx3lQexyqqP0g6z0uBzTORVhQL/8MC
uRAmNW98qKtsn+KEHCQelCwFt6t3Dcprr2RP6PdNyJR9M/ibGPEEF92cykT/1MwfMzibLiwifqd/
RftjS4ZNd5BvzWiAejECil5o9i9E46HwHhgviKDTvXqrIzNAeG5NQytjcbesjMFW6ucuYq7vvaPF
t8qGNyPWK0DbDL4WMYtAcEA4y/24eBlCKcZe9gaAQLAamqs2MILdodX9KF0ECXRrUwDadHFkXfHQ
82UOkV5cfCs4fBpu30XIVe0ZemAPonqkNrJRj6PD4lk8uJRV1V7w7ZHXtC/CiCOxftVSiXXI7W9T
V83QvOao66a7LGmOdpZDQXjkGMC43Jk5wev6NUsg+C3WWc7euaYTAHdwLT1IL0UoYB2YvfzGoYxK
B0E35c57NP+tybxxm+YVoaxInU5vaDd67p9azmZelEe/4xcBy60ers65KbTxvtC0k4GgCKlfVM8O
oFuEl2fQg9m0+3U2leHQXrihXxaeR1ZuaSACGpY+UmZFVw7BPLRYBYSxzJz55aykTQGQh6k7sKTD
+NTQALck6J9h2CzZveCw8t7VSe4sGwK4B9wlOavdmrHHOcdnCSGpIVAowLEDYnjSmv5cDsbegA5u
kDFa6jmUiIBzzOBo5mPxy1hCtIimABvKXXlrpu5M9xh0S6coSL5NC4zwCt66eVCn2wDCAz2KkhwY
UviozO9AOj4ElLZneZTN68WwpzK4M3ixoLi+cSe7cbkGk4IEfEFxGZoHoD961gb3o5bEyq1vfccA
R6xnGXwvDYXoLI6F+91zfaVMH7pzcwgYkz3yaWL70DAEYkTZyeRuYgEBlxPnFfKbwWqQdUVqR7rx
tDXS9gvXNsSLy6FSn6oW98aafnQZgrXakLFe7hkZ+ntuvoeNIoMatMyXxTb2Yri31Q5ekTdxM/B1
udzopMBCAp4ZvSstfMK1Fcp6hS+96GwQIIP7tpwiHv9RPZy6KJKMV47KBC8qpdnBwVv75Whm7Q7s
OvTSKjkupXW00vz/h7jqUdvOQ4fluQFiaSYNKJ17o4FE2YrrvIqvJk/D/RTGg9qglnvpJrnN+teU
kENdXXrFXWkHW2XjrFGeMh1yUN+d1eJw0MPG1A4lr1Ith2tkl9aGpzL7GwZRQF63f+1tdWi7Wsnx
mEpN7Ynl0RpxXGEnL+bYb5ogvSYMhqKB/JQFTNOtAdnrmkQcx9ikWf1DX18xLCx5CWcnDcul3Nj+
F3U8UjyAWjc2lAEImdoJGjQOBeY18hzCG4TdeshbujaAZnlgjN8hNw9WOT2r53FgWgHi/Kk+Kf3l
J8jz81BbkJjgUgzNTQNYsFFEkrzYz0t5zvDrDoRfMQSXBpJgalwT5sqtZQI5Kr5zGA0ZIbZzZwKt
rNbRiIouvizBQEugdm7RfP4pRwrkzSjeJELDyo9r/fQ6rC47o7Yf1TliuB2SdKhEWLx2yaISrO50
oJ5hxhyrhT0B9PG2FMZZ97y9ARVDc73t0NUHqx0yZjbWJc552Wa+uEUu6YoMdTil0CFGWL1dZT00
8fAlDWCMNF2OyCdaa0HAbIAge5mK8a4OrO1YNid1db8ExglZCazhrcPIv5o8xQoSAhKG5JUzYF4C
e3gDsa3wOOJ77Gq3QOMemiT59Tr1lbDCaHHH00EtmfI97jB8TWbnk6gXxI34Raa1PFXBcu31+eJ4
pEyrnmKDhsPgNJPCqtzrrSJ1ad1TUxf3bMGHqvWOvb4+d1Mzbkd3vmOk60EZOh+r4LjWLraY8JAV
ZyHnSzvGr5MX70WwfodOtq+NyUNlhsRoLdfNpC+fEpCpuIlDF4hhM8oFfYLqqov+aA/JvuqU3gKg
xNjb9VXx6E/yK9CQE9CqXSmT2zhu9kZn3SMCGrlW8tZhr8Bu7KaGkWksIrpP3jE3g2/Mh78Kks0l
TcDcuUea6fvOjtF8gi0QGPm5yTn9Onx5taUIg4pN01B/mEZAQvOPQpT3tWXs6ffW3HrLQIXiccwa
FacSDvTjiyF9pPhM87ac8rMyl5BFP9WZ/eiK5qGt8ttfq7OkZ5haKP5QOHPGs7laWoiw9y3AWgSZ
6re8hjSvW/veQ/SmA8c8lO5NYNEt5kFXy93V63qrt84Jsusm0BtIDElY+cHPRjRnB3eNklJkJ/1D
ZuPlWwPxTasVoPvEJ7WVikXfJmyVWdQnt8zOc3UPtIF25hLZqdytWNsOvaEGoYEAX+nX/ladATv/
TFkjVCHuyAuR7vIo1ntMK1VvMzGiMbuUw7cGRjWne5gx9mno0pl1FxcGlbNVBscinrWQKF1tfr9A
+ixRxSrRvxYFoj+jcVOTRBdV2Gow13qb0HQ35fCisDXVAi6K21GGklgKYl3oVme+VNlh5Xr7izIl
ypeA0EDDodjmi/8ls4ydx5vVR/cSlyjgDtNtMHj7bEKThAhKT7xt6osNCL2oQ1NLhV7qMwsZYAob
tcczE0Uo5wjfP2BDxTpRLr1ItO4AbbKrh9VAUTDZBxrqLJQ7sTEb9QrVKjneizLKWp/dqj9zRGTA
aagbVF8OQEYtS5zeuaRPcfLNmMnxVakX6oiuaNRMPm38JwJ3lOPflK1VUaXy0sWDLl7UftDq7JHH
Jz1QAU0j5gvyF+qJeAs2tQYVEq2mtm0Kc6+OHH+NJu3GQ3O0BR6Dh2dBZ5IjQ0bKHrfCpDrcXhx7
DJngELXz0SFpMPqX0kU1ZUw3Jl6H1UZoF5A17DCObZk+c1OUdM/Kn5YzBc+cTYHQC+HDan7ior9C
LhZbQHEbvuTJm8H2I7DVrJGZA9/l9JSVXYjoONm7f9RQd5K8cZygHXxSnpfu1a88iWdVixzb0y93
Z4n0pMFltn+qPSrjz12nSJnUOYoWH3Ww8s86c/mm5cuv0L5Xq1N5echQqso2zkhn7rk5VPuZZvQA
CwClFD10MP0qJyyFG5rYDxV86ER5JFsqwgNTrOT/NjM5IU/AHa1GDAvtpWdAbDNXbOEHdUwU4Waa
6MiyfmtuQEke4BkF8DURX/RIx5EwLwauwJp2P1r5oE5mJvQ9275d3FNBvb2x53uOyIAamnBSWEhj
xMgcxdddsuVg+9U2iPVdkbyl/bhPccKmts/g1mgJQwrUe2DZVNisjpo9vCkTWfj2rs801Ga0Xas3
lwlOkaH2LVJ5fJIXqc6p6zqK5fPr5kfWhaI2zWyEWXgYLscjsnfaNQ99h/O9TCeCAZuAStkkmiea
vOWZ+HdHLmixCzTmx/pudq2JxwqmhmrDM5uItXMJUNWZjw01UHpakY6LI+IrNr2s573ZzKGyOyq3
y+mP0G1okE1a4HOruANJPw6U2hwq5+oAP1sCvTW+y2Kbju3XZkz26tCYPKHKIDv+m9X7lSpm3kGt
kTL26r+DuYnUo2fro7AhyVrWYUy5IlkBAbb6EnUmlbFly6jLyUrpxkoVAjZNjBYBKQ1zLdL+VUUp
xJooW2OtUD5M9MPkOGdspPoKZ9JDi+JCDkq9h1lsJrt2TS4FcbHKhcnzGAbz7DpQ13jvLIQ6VWp/
tzwfKfwObZ5jPMwna8ru4uqF/OdCNB42VAIc5bTGFDK1s+M2U6kd1KV+7SVkf5QwZ5lcLPJUBhEw
yp00sL9vma44y2z3K453HxzIxtAtNhJjXmpfB59i662F+kuHR1JB6aqsJqtfQ5v0aXequ57c5KR+
1pEWoZn5RRkbbj3OgzAPjH2GtCBlYfX6LdKqJSjux8BHqQWaJoEZZ7jVbwmtydU4klwcfsuO/aPO
BH9kvCNlV+C1nk3iD2Uh1afUW1Z/qiPaoG1NNd6cKHfRe+fplR8rEHtQQY2OkJ0V1OqeXFfu2HwE
o2x2nm7w3IdWxCF2SFm1mvysgsQ9ua9sapXmAGgOsZZjbdzyrZY+72rcF3/jmJgitswIL3lKsBbK
5rkv7DvJ4JJ4eMZKq4XjCbgaWfdGHTGbgp/rKRmwL2J64Aww5z7xCnVoXHwYttMmoiIb5hhQKQtn
gd3Eqyg7qCFsob/pWnc72IAzKCNw1+oMunp3BIWiyiPmgEIh359YzkHCRKBAF7pSgzFNCdM8cBnM
T1tj3LknTH/3Iyf1YBXVi5cTktD6Tm135bKUARmkBT73i+RtN5JYm7o8PpH7toY39WssqRa015SK
TkJGpJwKu9BsBCxHHBnflPYJC+i9KTtDGs0vmFQLcsMLh6A4/7pWnka698a9WOWyd1nwhPC0cc6W
NyLi5G1NnFk5P/CrXJhLqCtx8GwEm0ST7xcCR3W/at9ip6lpoItS7FShpknJXMhW+CsYKheLrBjz
JXVz+/9oOo/luNUdCD8Rq5jDVtJEZcmWfbxhOTLnNOTT36/HvhvLCkP+EaEBNOT0lwZFogiB8YuZ
2+8t8l3K/lJ7ryVKvCj8Y1QG93E4H7Phz+SPeB3x+2ykTznKvF9g4b2QBkPK0aX9nEISYeE49dZ4
0p7AJXTbBfSbwfavx+GY0faDRZSEA5BZ7R4q/a8SOYu7HDI3unWwWEJMofKNtJhdLDIrk8YaFqy2
9WWX4R2uPmVU6Af4mB0EjC6y7MZWfOLp+BBWYJjT9NQYc3vTVJBC++vZJMfXJf6SM5nGbV/GdKK4
Pa1uWtO73iwtHNsyRfl/um/6PQWF8M6i4n2mM0InsD0LlzN8zqYDHaS5YyfYns7MdsyFIQ0uS7WB
jbAxyfCtB4nyht/cMC2+P4JBDoi79bmtywfbvwpCFn1LqGYZ0geZfFUM7b/y8OmEGhjpoQD2SIvm
ZKfjS4lvUdfVLf2ISIgfr5qQ7WelOmu7oVc9lXvHJfxqA2hH2QtEGLcUGd0PC0e/YjrlzwYN5jjm
ub68seqykUGcb1GKsvkkKaTaYMq919GkFPeoQqUW1hdNKsBKkmQzvA2iYdX8Ag/p8lvj/YIcs+Ov
Uh80OTnp9gHQnQusVgpp70iBEzqnU6XNr9Z3WkndzLEPW6l/V2JjXGDvcEK4p7G/7D46JySx6cUY
hlxPHdIR7mMYdszM3/tDfRfDST+wvpiMbRvsKaZCEf4JdWmK9ayVz9ziFdkClufb55q1iyCKlh7t
/e9/JTlGXPmmKUirymyXzhqw+Eo8V3ZUFk49UWWU1QdETAd/qcUYER7G+MLFl8yv8hJsagajg7gp
/OqBKhUuVMPxQ+8Fd7yqmnijUZI2EN5pDg1Oha7mhY4KPGldlkdwhYs7vZrmJHsN9Z5wfiTWewr3
swAGEHaKEo1bzlsgZIaD4m/tJ2doHhyTbg5VezLHjwG7tUHOFYlPcBGlgC0U5ZEs1Rb4IFrqY8wS
kLyNTwfPm5be+BEb9WfyGF4uXrqXWDdE9m98RB15Ju2bAZbNUXGKASKh5aDnYI3yEzv8rn2KwZyi
8qc8JIR+C4Qks29ts33tw6qFSWER00DnHmSOkZa4C/EdJOKZi5B7QGnH8t+QRmZo7TTJkRIdOmzU
xbhrAD4FWpJYxCsTqnaqdHgU4qylZ5TsX55+rTGSZJzWeD5Y1swXU+cudy8StOjtmnPH7bTTjS5f
xt7kNOko4nRxejD8+Rcv/4Aa3HxjR/IpPTB+8IGl/1Etf8zROo4ht5gjzrmWPSIXq4zj96sZnkBz
TcEbPmBRVQcXymT5SDJy2uFdFr2pNhvorquIQYnDT7SbcN4ZnA4cubzC/o6yFnTP1mSkcYKx7gf7
u0wH1lsAtIyCcEzfAq5kYUV7+HduXf/D8x83wnY6MbLZsetS+Oo7Oks0TLEj+2GdoGs1n4A9dbk2
9xV7q1J1qvWDTWQRZAtyHWVdyabFgrVZ1yZ84dd4H0OTyfhjdVz7ETZCqlzVYBjQcHvtJ3zoH5r+
lhJWoR1aDqvpzKw0KFlcJrVIwkWNAqMZonT2R5XEPV1UQ5aJF+r695jIgxNjjIRXW0aYa259cOkQ
aRl23Fw0B1SfHC8mcvX2MU/GjCI3ztlWBjt3VHsP3FQiOG1w1hUTRrxO3qHA/kFdip+rc495zDBi
vCvceb2P26fjMiR/+im8t3L3QU6EdBf+DNl8B84TDDt3w9VcShTXwBaVp8z5lSPpt9lrko43IBw3
U/bhwhlSwyalQUYr/d/hUWYSPJPLPVPhKJHBkcMAyWkToO1HQ1Dge2su7iMdlo4TKy6lN7mL3AMr
poC49ZFM32aHXtMcIeG/Pj0t508+Jb6IuAhqCzaZHRsm/4H6w7uGzhIc16sxYIY71t1YX3PUSTGT
HdCknwbHe1mIfIcDXd8ZloUH08m6xkJMENoenKK18UfeoGbpjOVhKIInmRMyX0uyHTbamMyXYOcA
Wesoyx30xj02G7ECRmXQHYa6x73RteeAYIQscs4R/WnuTA6SFUArXr4VafHYtP9VTgNvJDxocXRo
O3Pnb5jMLcRD6Bz+SokAWqtmFqcSXhb1mL3RP6WlJQyEJZaSrRNvNznWCQOybL+UlGKuEb1w6LMC
/CNxxKXzcLdcp7ynBvFcQPqCV7+7egXYFWbV3enicOn042DrTtptakh3IBEtToIBu7VCibofgNAw
XO96ql1AmsMHs6qfS5eoLWbChWSCiw9LL+vVGj8lVQxamJtQIZfmAGvD55UYp1AwJI18eb6Qqaxc
MtQzJwIVzu2zeu8o57NYcDwJgCYLYZ7Avr2wc2R87v2t/piZcG0khwnYCnMWy5Xhpu4fnW6NHG/O
xCd1fDVr+W36EEQP4IWoMqvAfmK//x1dB7iRo1WNADO4pZBO83uZQejgeHxhXPwHsjGaYIfyETmc
9fpewoHG/7gmmfUx5s+kF/Np6S9+iopjQPxnghppHWBEg27Mx6LqGgq1CS1isnCCPLC6FqNC9yhe
nL0MuyuKZMGAhGU/7mXsgqPYGR5q0BxlhZtTsSs8DOL8WSeUR/F3a07biatb3RE3kJ6QGudi6Fs9
VgqJm81PAtn6eFFy2PmILHUGjmISrsWjmuGdN8LmCAHMwsEG2Fd0aLoZrfwwlW/G2OBMkN00PtLD
+BC46Eo8GbIrsGv/Tb4t6nsPQoiAK2mouwkIKEZKRaRr6ZUuW4LBjAv6wzdIzPjErjMARB16jX8F
mvBMrhM7K5WJCKciCF4OMtzYBB0a1sfC5JNpW0zIahYet0ubiKQ35je39vcmayCjR0uOMrtiMsxn
4t5zITFc9Hh+R7fGHQ6kzDO4vfGPZe0giXuMQ5SCzO806m+35pmh43f7hGKm7x6SD+sCW5gFkpOh
iDRjCH38HrgxsCM42Qk5KR2CPug+FaxRFEAQ234RJDN9n9zo2aGge66/EkWfrieG0y+pyfcKUVx9
KNwrTC8s+7MMB5drxoF05/8q8gKEY2zJE4NgUdp6OCTNlxE9VrxVPjG55ieFxjcLUkoLFDB5ziVg
kL7QnkrbJTNahqeTPCSJextaMwTC15Agx0Kn0g4uR6Ts9b32pyLJRM945AGZEx0nzFnJ/Mtk7+QI
lE1Ide92W/XTTgZcwu9Y69GOH4BHFNeUNgsFVuTGkXnIj0SSSdRHa/nI2GVTgLOY5a4uAQ1gd0GG
dxFsGNF7x5FEmElH4YST3inhJNXMJxhRLN6grD6zU4Zx0HnU+WWX6/AFwyLZvoUIdpknAjTT6VVe
sr086sJIMgjuQJ50kQlhnHvjmYpYceikx0lt5RtzuxxYtMUPkH3G1X3AkuBPpFB055q5u62XP74H
Mr7AsgHfjpQDuiIBd/GJiQnSgG2Rz78iXXsAOtoJyYrmJvKFNeEKcLs4eRYP1ALxnfaFM8xv+fm/
A6fTrsAp33IqAy6caw0y//h79+rcyymVhVQG8NNwcNhHxur67R0UTX8fpOHwYAXyeK9HeTXzkyGH
ca3B6Qi4MSxBMJs62+GSEmxBq/nBx0IW2VS8dTgLOQkDnNwL7pgujUk0vwWi4BRzV3jPlKbUvX34
jv/w94ozigjTz4xeh5SEQfNouvUhIm6Z1/D2EUb9Z8M7vXPjF9gr4wc1aDudYkFuOrQMU0qkeCJl
kPu0WtvtQiZJy0lhXXUhWSxZAlo6FkVAF8Jcdpm0DCYzSAjXUk7VhlbieZiWSDhRqFnoP5vyfH4o
4wq4UaccNaFdvAobcLfZ/sRJ5JmSqcwyJb9tXs/5JTsVAbFmw4Ao6TcKjKd4LT49x6ijBO+fDCOE
8zT7XxxCc/jFQCQcxd/FjPUAiRgLxBAZqGwuSrYOfYO45P5sFY3zakjruApsmFzDGOggT9az/Pcx
v8fOOYBEcR86ome6gcx+9sGF0CbctYwG6Tw+QX/T2JLDowX0JcVnO7yT7tS9vOoV2f16KhnsN0bk
EDL0h/9YdTkXJRZdan10OKwbAkOAAJdO2KbP2jMjSrPutMlpCN0VDqZ8c4mgaGRP0W2kY6FhafKC
VNOuSA1iCDQXemCQWBSuKcjAtOd1CXGqcgNwwoPbmuphg1o7xT4299qnIP5kto+qc0S9oR5v5B6i
axDiLtKDqWJ48i9yyLR+mHBO8HZBx7LncVZtcjMk3WpSQPB+eB9LkUTsZRru7Gh8cW3jRL4SP0VA
6FmcPqXJGNW71DVP4wzIYZRxwYDyarmljz2m9HSs7Awq9VedgLB64AsbANGl4EjJx3jCyWCRAeIU
7cbcxl7m+rL8pC1o2flDPsWORDYNhFhsPQruXil/fSQigsXVE5okqBM7hG4xOGrVP7Uuw+6Kixs6
hpfyRZfkaoTW2VEmEMlcNzI3MexudMg4cz2JbKAIATLt7+llipzGqzhiEbhPsfO80XVYCStyQpm8
73P3WFSprPFCk1awfpt+GuMXHTuMwLY7lelhgMBOjo9kpX4v6Lkf/XsmzHZKAlFs2Vow+pq0XYGw
R0Yq8gk5IsxF8jyGuRnimGe3i08KPWMnMDPJAgxKgZEB6kUxnbjBiDGfkL8TAQEWHOFfgxVomGgZ
QDehXByT5p8VzjSDFcSBG9/9DRZxj3CVGBaioSZvkLeYtUt2wlV88UXPgq55r/yhiz8+8AgdTb4s
9QOHm+1erM/yQqbvTBBTVFCjDus/Ff934vIeZZ+4mDqQBB6FPDMv5A4f0gpzhmhsedDf/T0OnoNK
Ke391f+n2kmahlOiAWPOA8RphaUhyJbgVrXkb2TmT/l0Ahfko8kdvIDpMidBYOieC6T5bDhOGsFh
SKCUaMYG6gn0AeIgTf4qkJJUlTrbYHtEgjAbBsQyKzcmf0wpSeeBzEpmQJ26d0xcVij3Rl4BIANb
ySj/rZ1iKcKOWt+8r/Ov8liijRRmbrzErKxHmRx8miHwMf7ldcJsmCIbfitZhRHIF0Jgk1/fSYOk
vEnWrzIfP9YyvV4cxoQOgg7/ikxyZRHePEvyfQ0+5bBx8QNOP3KCD2pfULatd2sZ0WuSk2Hpf4RE
kBsFw1foRx9NskIipJTufA27Xm6VuqtCxkBBVi4C1HHXC8HC8L7Erm/xlcOMiETSHqbIkmSW2chZ
4E+AiQtLpuA/H0Gam04SEmvaTN07bRQnQtLr7+h1J/V+Riz8wBkwV+UXcqpnim4M7Bx3bo/kyVyR
ur8flx6D5HxsfiHQtJz+I3PlP7o9sKWdkUCxH9/6/Xfiz7130rHRhnEDuAjg7kcXYldiEtckH7Ar
Pq6LD9UMLdv4zfzmwdPI0xk7D8MEy5WoxKVaNpvavXwfRNb9ZDtI3oMzdM/KuDKz7eUazgjG53qk
0wo5eokzf5EKG2lPx8n7KyA1TGkWXSgcOeKOSjJai+aI5pe4ERjFIriAyoqCcSCFIK0oZOzjq1Sl
uDsH54/B9/jMOEE8hc9OGIKH5aO3JycGqfhb3nMRtDBRfpHhyp2Wtz5dnA9M7KjMz7yFhUFA8a+J
Lw0em4wQGo5ffCQJYkDXRocEOBRKQew5rOriaVqfWW7GrwvN5ZHNrwFjCQMbI7Fk2HJR+CP2md8g
jhXR6qA+xZbjZbNtPkNmpY1XACBifvw3MS8nme9OeMGMnZ/kJzF7QWqydRmPxLzEHmING1HWGqeB
/znQqTuYjyxBlKcPUyzCtKNyJXg77V0PQeg+NnYCwYVxktQTwMAbr7E17/6vzvLIj0CFQkRFniro
HopOwH5PdwhQ122G3RHFJBwyrbDiUAoRaaXbYYublzIZDtsW3XgQ8cm20PUXfixzysZGwqzZ6T6x
FWC02mUhst4rOSd4XSw4UjqfTjoFDS0QOJEuDRJVnawh8EsCazhEkL3cpOlMsPtZ2ICHLbz1QEZE
hzhf9QxpY35E/BUWbYcAV/7vQDrTcvb+ZWLoBkbPLKbUv/x7XXlWS5bjv+tLN4G3jjgD5013lr8N
EVYxJgneeOeEdwrqSWGTdqyNneryPgrzx6CsjkmT3GwAFmMwQnO2gt9DXMvhy9IzM4Xj6D6pjfty
+rlBRsVreYdOmTwYAAbumhxfuW3/zNqQpI8pI5aHMVw28/PWFg9T7f2mnfTXziZj5VKeB985yENg
BXUko2D9Rv3VoeitveAij4wDn3xJBVNc4P40+CXnQIKK4wErHnJheFI+kT4drsbvODfvdedxXcMN
enfsPGIDjZlejY4B9hnAh/goePRqQe/l6GiaTIjNlDSRWU0jHQf2SM2N7bGJCyhEO1IZRhcFKCOf
uSsBcd3W+y2J44EMSqdZwM9isY9tGqyGn/A9tT0ESARsFMYPviOWMSDdDX+UZceWUrT11NgU0/Q/
cpOeHSaZ0SS2MXgZBVzDgJQLPHv2kg9IOGtBkXFouBW9JYhdENz1YUSQudbS3AnVMwxlxzpxXfSR
K5hpnWTp8Mc8GFWGByOh3jnTL10CfRDVlWKqy9yR0uFPm/xXTV4cF5nhIkDfI4xZ5VwxHAIRfP7q
IPH1r1zXeUQt88eUuZJrJufzOy2vT6y4g6/j2LSCdVk/TGu9HEEG7pVjTUjfkLcdt2DN1wWWcPnr
6TIPDalbPikCjp3NmZR0Ytq9czthMyfZT34mONPulrMyOYRhIiGkmslAwkBGPnBOGBhlxnfKi5CD
oEC/XHFOsEBT9tvCmr/KGdO9m4boljZHOyIvF9/9GFeS0ZyfDlkaOpBGYe9RV0v8jvom9oUYv2az
aS1QBvKEJGuG7m4h6iZ4T0dE6EIXlMcBJEu3xCeMapHC3kb4ez+ntReoh0l9oevx9NPkuvF0I7p6
VImFowsbI/snUc/6uF7+oEQhBn6V52w1P+UJ1A9QlXPF/RD80ikXKnkXqiBYQYUhLwatAcjS5elC
6nQq5EsA5fP0wrzGBerirWlgGzR+MgGFPng2f5iN0B63v3mLDBm9mvi0vELFJFlzewweuCMX+4sd
grEsX2WxCWgXgrKOL9pOs6MnswRHaC0Hw8N2mik4o9KtPctG5ylmcDL7lbE69GzFIufdLalKzjgr
pSnliAt3lXyEX2Wnfdbi6UT+tR/Zmq46/wtg6fzL4+CTgqcoQJc/el1EaqUUyVUMNe6XO933LYKB
/uqNMlsGPV5xMoFpPUS5Fzp2o1p4VHH5oSQLTn4Szu8uQTVhb1pKzjL9rDGwUNN8Wre596d9HD3J
KhjJ9VHYEhNTWrM2gLq5fdxkSq6jsT5wDzjf80hiDJiGufl3krYIXT7B4+S2Tnb8TTlagwMcjB1e
K0uiD+CTxjDYrCN+skFXcOneeH4jsMSvsbf1kSIYDzkKQCuhKXPrCZaz5PxJAwB2aaAZ2ORHtQAt
nBkpJMF++gDrImdUM5Jq7MwnCVkWU7mF/fegqKXyGcS1vAHpzNOj0ridHfeB7VbkLb98q7JDmP66
GNFBiPkE42KZvPN6nlNR7ScbT2oSk5KHBQCrfPEt76a9QBHp/2jK+sXDUoSCHsboBxQa4sXm/OoR
nMl/Q9Jj/j5CMVuIC6BfKmkXi1HrfzSsui3oTT15YwqETq7NxFkP6BRIQqkgRzWeWDKeCVSLeBnA
AiKKYBC0iBG9Q/f8KmhoS00yi0xeHSucQQo6CNPktzIVKISwnqGnfV0v47tDmQA8KNx8OW22v30N
qvGh76On2KVnUZEQOyRfMZzKFyL/L1sAP3q5GmB6FMHNo/+tGLi5Tpu/21n8JQDekmdycZdHKc7G
iU7uun0l2WkvkZfTue+yUIfZUK3nRQvtzLJTU+Y8t9+X8fLuFutz163LTQvGpeyA7mK+4q/bGJLe
+4hLG1bQLLFkLv35IDymha7r3zU8v4qmQzuEP8qg+NIV5deWfDdjhsXPuvwXW/En26ApX1WiDh1z
eHbq7WjO5tMMK/7NhXYqdD4qvpEVQIFBD/ljDx/nbmmQjkWY7sg2OmGzCqhSzIwtGMbqlctk9b8u
5vzgrmNJlZV3P3TZAafgsiLWxnXa0yIR1sTO2bVkqM3zR5xJcuU/OMx8Os7tZ6nDK0PV5W30LTJR
QwQJThsAEreWErLDpaK9CUwBcnKMojZxHtJjKeeNRpHsemhSh2omwWkx3ZcZQr6rssYFFpoo/CeP
cdiAfrYvCA8T4b5V5HjRuqix/3RGe5Z7GC5UzVXgyJkRvhEGW7zlNWzX/yIX08Mkbe1Cv8+6/5pR
tdHb8ztxU+3bSEAbB2eh7syvsu8A++Hi/Vc0NjAmJROgN/NE6sJKJSTSh3XrvSY4SC8hZRTa7WhG
qskaKFSu7NZF0ISnn5KUGkru9rz2Z81TUcFssf7TDRkWA9vxjxz4CowpKb4P1LRVgzKx0e9IXrbr
jKXgDf2ZDpbE6e+F4ZKQ/8nJIswuqkPxChPKgBvnc7XN99w/pYmRIMVZ2F47yptlscuWEDYlydVd
vGOj8k7umrnMgjnSYtsrvjn32VtFXLTBLFlCs7zH7tms4MG28z9+PZwCq/2uxOQNCiFQwmKXU03b
YXmFFXlQgf8zUWYh/BPKr42n0viEZCrY5DlNPxuZT14bvTqRcgoDjXlwJgVerrkEpV86MCka7b4i
a1B5GlNLRhaDq9r1kaFCrH2CxP7GBonjWyW1CTMTSK+sCyZO8ziYCMBp211q5CmFiJTwmzNNjWmq
CJ4kbYndoz0riJuoZE2JMnJHUc2MVDF3XUCVh+g0L0RElst6T+Ogp5EOAH3pMSz3veguLybYqiA8
mXXyYTfiohJ3BiUhCCY0JIzVx5GcgI5GrMJlELa6CAEZLUTlzIUGAtidnDlFZCXsCMePwKHRNp+Z
IHyP8jnhBrofS7I60Mk+FvEydF/MeLkTwhRs1S/bgil7K+sfoR/PSr8hr+OcoJX/hVIaN9opHIgW
whi2uEzaL8InQdB/lAsl4RMRgj1cJjf5/NaS3IOq3fd0v+aWEYqYSUJLrfHN35Y7xWvj0b+Lfahx
kxjjfa39jPtw7S6O3iAQdNeRSCTYKttiwZhudhvP7Z0yq3QIV9XGUqPPEjGicW5/CsLSwumrNhWC
xmfp4cXNOKYgcmPznZzM49Cn9zh6nNhjD7M11hGenfIUwhGWhqDORl2zaUg++0F4nqh1ZDHoS79z
h+YTC2nS/jgcpz8GDa4yNu7SzXtSvoTBTzG3fIreWPUNPmKSM+sSHyI+bojTO75C9Hsifqw14B0e
mRoCs4bqLBRb76Ar/BerqR/CPv7tdtVdUNEggdTqkwwWHcq49yg3iI8LRyz1j0o24EnK3+WLvtNb
zO3EF32nlS6q6W1zLooJcza1HFLCWCB8QrvPF7O3zLva8g7X11T2bl0+JR4niYHiaZZRT9FJO53d
3L2drPbEBE3SDjyyZ3ik6kGh/zgNMU1sqFUlte1+yN19452hChBu3Y71SxZPJ/pWvAnOjMP1Xp8w
TGrVF3+mNPMX0t8d/YOOarw9JsFwrbfUp8CCDqpFyCuy57JVU5Q/VLQmGVTNh5KPtDQz9CpnJxm0
SWnsHx2QEEQslFR3f00nTY6eI9fbYI7UqlYAOSyFayp1PX0sFspB8S5IrKFW2U+QnVpplmjKsErS
6Scn4d+K+/QpBXXQmjoouPYJO0Kmh7IztKc+DS16Gl7npF3TPyjzUrhqt/Edyb6XoGcLyCm9U628
ElXydngbOtp8BN7yspCqI+eRPB0GLix+IVJTNdujzreuHqO25uDVG9pHSs8eFb3UCSov7c4thr1B
I3gUjI0z5U+71vO/GCEgfzufEhoZ7pu+uI9neKYJsGSs5TCcRmS6R3aM9BFBJKSbF8B4jhGk4JP0
WfiV4UjxmETbZTqibyv4Y416/uL5lwNJjDvnwtuGaJd407OclbgFvgduDi8GWW3Q3PvpXpvA8DlB
o0dHZWqBeTrJnzqTuJNsszxJhoUoVdaLgD6+m6dCZ5qPIZ1ZFaUjYvgSFqR1DNiEMrOxg+auuqZl
ufRqGsCp4AZ7l5W+4IJehYT5VA9/MN2Rq2EXfJMJ9ncb8WYcwxCeSDrXhpADhyPtjdErQGtXGU3M
F2E2DNds8mcGwzdxAYE2zV2v2LVluiaO/Cli/4Nt7xbkHM8U1k8L4YNkVwx+fGPmjwqwcMQKf9gN
LUEV7hkLop9qDzH0WY3Bb651r0vXBXKJGYqmXvhXXyPLt11EMDyjvyOLZvrxT9QWI8r69U0Vk9YQ
nbK2utDcYiCrr6ZekMRiIFHPkr2+sErNQvsUjnaPphBlV52HJ3yFfzLF85L/LuYX5sVquJDt4Dmw
CyqHAEbv2p8zH41bh4W1XocuJgmchnnRz5pWE/0Efoh44sPsoW6mwtjsGW7YX8sFMDjGgQP2y/3q
u8uVUSRV6yvRXqtSGLSuoNtulcNfax9JlG2TjFadX0nE5+AtbQN8tw3nzlLHOZC5lvIUohRD8X7B
YNIl2Fo8JZscwLwMXslVLoL0YyqC4RzV0z1qwwfhYFYq2ZQ7qcRZpYNnFekYUcaqR5TNtm1CdnlE
35XFeWuT9gUFbFrzV6e0KFZocQ3n+hPNHEgtWmifmJBAlWW/WsgpyPFa8AiNbEcJJYP1aCBGCYNx
CpoWnbgkLb6OUWINovUa1+P8rnSgpNgTvARqjNZx9/LeXQSC0RnGsRwNulXD66F7Cif7fVLRNXL4
Qw7Wa1oGJ/b9w0e66UrA1n4/ssmCaq0lelDEwK0AXfq5OSXucJ6CiDhc45wT2mGEmfUzqZjbFkOu
4rwMIwRK2egB1CURoZg8tM714j2GwOtrujafaHND/lu2/NBl7r0LqWNJPj9qyKLa8XAxKaqjopqD
Wa8OtJIJXmUV04WntLvsbnS3R0hyKEMKowv18M7nroEsO3EWoBaS3UdzeqVnyM5d6Z67JOnvHNLB
78CR3tGNSQWmv8sdYSRyI2L/3BMp8gbrm4+WkONs25lxgGd7vLUuQDdbd3mE9vdZoNZS0pcwz9Cg
iR8tt1GvlgQbiaLYJpctfqfX8J9pCvYZpFIIYihD18PlYvyaoia4CRDV+kSAmqQzxZ6gBTGxyoS4
qPY+PHt4W02aGowUMd1aEc0v6Ly5VCEJzmb5yTHCE64YiT5AVHla0MivIWJqJlRSLdGf3G4frjg5
tyq8FPuitslKn8l6744L5asQANLZwAgjPKf0bG40Lspox9fVtIle09eEDhy3bTq/Rymip/bsPc78
AZ52cr3tpAAuXx9hKCSNwyo+1wjt1av2Lhl3+exyFzGUH6ktPY197txmWUAhPTFXYHtkMhXyAiaG
DtQlAKRC+sFjetMVcwQ+TuI7UWDYKTBcSdzuYOnBHjApYgLZvqJpMuxXlDUgtIw5f54AraPgoRsJ
SBeuigUyHtP69hfkl/Kn9ImefgbZvO6D2X5SdI+Q4RQn+40UFEkJk7J7pY8r7yzAMBeoD+svjJt7
AWMTDTj86BSG4Z04RCa3+9Ln0AGRFmNgr/PKfLDo9u0jz2eK3ZA9BVW/VAZJmkKhdy93x3YuLwQV
+rh52JSx0V3BdGUfb/5+oooDJMyiM8KwWfTlnK+GX+15BwU2zUvwkFfT3QYkp7z/YYmuVqvwccXT
aSXBXlAcyBaQfI11XD9M+KnYQHgxLMQV6vMNLb2Ae33BMHHb/3ryNYvLCjxEqj3OJJDnrdsmR0Cn
C9n5CloxhzjGlICmnHx31pa+Esw53mj8Ndv0xm291yG/b/iVsmWj+sMdrB0pci2phAOGAENA5tYe
6S4wBVo4mDzdjS60/gF2VhAs+5Hh1ggZxTrMyaPN2uQbTYwVzOCEtOgx1gyRL79aoJS8oI0CS+ev
MQYh0h6cdZ+A9ILd8rYrmk0mzpTvms55zEV3kpMF9Df3SJnCBBljpfmkr1gnMa5OyVZbeEvK49UZ
wn3A5/2jFB7pVJ1aSlOzn2BDKU1AMDEjMAifuQpGCfz5V0pCh+WazOsxCObfmE/3chql7GHvu/VR
AH58OUgpoTAEWtfYbFtRQdzC3OVdyEnltuDfGkn1UhjNOV17+hAhRYrpZ0w3PZ/qFcYiUckfkrTE
N6xwa0EJkRr49RRjIOeJ+nbN8j6T/zv8kXUpF1gurm6Z8D1GUObLFQPAb1M8d922x80n4WFdd23q
PvOjIqqPaTnBtuR3oLpYLtNq3EdJomrcLzSOOBeefRf1zjcxYu/DabpfK/ujdye679CvzoduwEw+
5WbyA7H8IRxiHKY7OsbSWcamZVZmOMneo4r/zkG+zWb3JbPXbx53ZiBzkS4A3H7zD/qMpHn/enYG
gbeLZb+PCGo6xXyOx/E8JdljU1HDrXEbQ/k5K5ZXK6BQ16rrp2Tqp7dxCO7JAPvg7sBHNFT/BSXd
IAMHZsvsl+y8ORtfgrii0ii2D0uZ7Y0YQB8u8MQb/qSXBvK2eWHECIwhyEwad3Qnz6GtDxSKL0oA
GyrKpH2b09RCA2E3HiodVMSmXhzL9fESxl+hMK9usu5ylEFi2NC0tJa9vzi0EUyDehzJVTGfkefh
50IXEm9rbQbOQOgXhxnA5I1WQR+5AbcZ5KnmDe2Kgt2oEEK4veFuwudDGm9YWL+DAdKvJvHIamW8
q5G7N/RHeAjqoLqrC47BGBbgBgbqx4GLJCQnabOfJHfXfL5rQ+9Mt4Fbp+/eYa74coUEaejlbD5F
GRWJ6ev6KfCz4SYwDNonbjYCXzxvOSLMeVi65pB6+R7iEvcm9dYLpDDu5RwvlXleELwAqqS3EgF3
7fw0U7J269BjqWkTRtqQ7W3G3G76Wo51QuVF2OxCsInGIbI9TgmkStHBH4yzXdgPYdQ8NkP51cY9
7gKfwmePnvGWdwLmuoUl/KUvQkDk6kLG6/CYTu5JX+tmBJ7E0w3jh7C53DtjHd3aS02hEijwfCHZ
1Y7Pl4jc/cw5FVzjvobbwsfTxWKdYVlpsXL9klgjWmMD9ZhK/x5Sy2OwdsTIp/nzOq7ANeHRA3Ci
bvsxDJMv/mxCnNN31c7Ju0McpL+IsT71Vnwa6vFhDbaj5dgEvaLdNvbndJxYp4QGONuTAeyMgfJM
E/njkNoz+SIG2Wg9QjeAodhZ7ysfniLPek9C+z6A/C0Nu243pJDWuDN9tEJa9kgqayPTiLxyk0ZT
yJ0VFMH40RC5cnvSOif3ckqHbX8Boze4VhbBClrwPsbwzY24EBXl0cTLKFMBhm4merJB/h1QZj+4
yes2x5/b8oE8zqECNwhwF53+DUT5sXMn4gDzKSsbYlHQv9AIaDp7tveGu20ltD10aZvjdI/0Nfxp
mZzVeenuaWZInWA6fRvSjm5EFPRiVrktORp92kIQGZ+s/HmWQ9LFxz653G7J+JWMw+ZmZjeslXzN
uaRv8rCeIzrmGEv55Pn5HxQ7UVVKYhWYsUrzUFHmZjbrQ2xt9JIf69/9kmyHmJUKqlzQQPx5cu3u
znapanVS+tN39F2q5+l3Uc0vOprtpXiNWj/5pixoBaouxFhvi6x7t9oMoUPW5Wj/hD/rnMf5ARo/
Sjl9DFXcLx2i8pJZx8qnfmtITBcFb/2eKvNzh/J3pvLTRoBzbMJPA4Izi2HUGKlQVaOltgWXsavi
no57nxJ63AhIlA9mOWTjkG4q0wwmb3pBE+Jds91a0e9+GomZ06ndsCZ6sNJDTxZPaTjDXZtYXwX8
06qAroGpP9/aTvlrMZ1yr3dXs5Xc1o6vmdEm12ZqcUZy/UJaQROU9u0wJfOXtqdq1hkr6CWq4TgH
3oPlN+QnBm6/9xtItAtw4g4UK8L4AlKGn21zpkNatMNu8r17iddi818Ua7puLvEZmL5uy6Un8wSn
yovL84XWL7s+i9N9BOYQu/15grlu5+Dq31xsmHzW8bi5gXd/maEdCdb4p3yJ8FJau3iwp31jz58T
uhZD803aW28AGC5sSLO46B0gg3Sla+2SnGY8U3eD8uWy/Mym8KVpyLntixrclkY6t1IpjRk+att7
06PoPv6SFdsPyF85wvN6zMKCHKDJX26z2aIarLNHEkzi7Vfc0ylcMcrJrj7r1i9B/YLvBPPDHD5H
gRXtImf6k69NB3GIvQQE9WlymEGb+Fu2nG+Hl1NFpy1IKPN7L+v24Tif5lnQ5cgG0oWazM/LwFWj
cwtwOMCHHRDoyz63ZoO1Ag64s8sRSGroo4t5Gxnx6h3DYLZglOzdToFIuuDQ+7FLnoMNDpUShWT2
/okoOhgHq7vvjWEf+SGJqKFF6791tO+KvPo89mF1h4Olo7DPDB6yhVP2w7Md4z9wSLPf0f41hxYh
pHgH8dVZIakV4HB9BxEvzanZ0JlKCd7JsTvUCCeTKS+EhIM1DW/cFcULsRTQVZd9uqSRsgouN2nm
PJX9/GrNNJDr2xdqfj4b8XZ3SeCp7uaPbnJIW3V2qVcbNwZEXLfJnP9OciByhcMrCvG+NsMfcseh
Xd6PZCARz16J0iIEbizKlbOh+O4HEAhhvRZLSAoq1QBGkSmaxOmsVXsyBDnUAqSe2Vz6fHD+WC1a
GpOsqaCPmNJ3UmI0mTL7XOaAAlOd3iQXsJBFXtL/SDqPpciRLQw/kSLkzbacykNBYTcKoAd5l1LK
Pf39kruZnm5AlKTMk8f8xpY76TCGqmqEicxDWrYXLcbrJLGOTLce3AjdLGSZoCYmNegjA8Hv4G0c
6ytmgwDSAcY41n7x62MmwMpr7jpia9cRbQcy+5oFylz25gQa+x7pQj6GRTrcCP2I38g6Qdmkkm3y
0Gu29VJ1FpjsdNq1hQURF0nPQNQ6PPxdJ+SOP5aRuYx61jmDR1HV69Jv091Q+9h8Fka8Rb/1LnCA
fu4C8PQd3Y7OZ0qqNTO6D6O9NTIr2braJRIF9QtZkrAPHaqfhfWcWzlRlKFhS+lfIBE2jc98B6rg
8O8tUF7V42S8u4v84XPUWMayidZ2Kh9cHiUsnvLBMGhE6TkyJxaOMdG2adDNd4GHtxTtsfXjWY91
YqznpnksuyCswEPzPiszp94kNA5mcXY0Kh9qE7N7LJo5LANq0Op94Dc5y1uHHxf4BZRvJG/Zuyyo
iroCJwA0KEvb2Fcj/qBYFbICwlqa4dKhZKUhOJgh07iU60Y8LWW291T9MV/agEzaQ2NsNzY/6ub5
Y3KuQaY/9NgBRxhA5yOaK7SmemrO0nkN9HGfOcXJ1yq4ByVeqY6uDN/t/+aWHBL35JiYiK/qycKA
UdbeWhgvE5Gqc8R5DmaCW7KL3WGrwWeNNQOdG4R2zeWUWssO4xtMaeaV0/S4WioZWNQFrX2eHqZB
HPNupk/S/HRBam91rd4yznwMOjckOP89Gj6hAO6kdEJbg0hdgOHVXhoOdSd9jMrxOXP3fX1xhL3t
SQWNHDO7WLGl5pWkgZ6MpEf0bTgFQWS5m6AxWAE4Mfv4XkeN96IPGuON7J8Eszfo1a0x2p1Eom9V
WE9zNOEvKL1/Rc380yOf05F0I8X30DJ38EmNuF8dDhan7aqN4vXcokZnbm0iusk4Wq2TfplDXkqj
JOYTRgs4mleSDdjLNxzRd42ZIS2Lx6WkfnfXdAHJ+ReILTlir8CRUStHa1YYP+agCpvP0idpCUpa
OIkdNoN4Ien+pOqBlbdscwxtg+heZR66htVXPMS0XJVYpFizJrVg2C1RwZ5nqJIhs0zHW6vRi0Bb
b/KItc8+TUzsOYYW7hCDDR5rmydh39PHca2HopkqFlLX7KOMCX5v3JhIfE7zWGxxv3jvVZrmVc4p
0SDWLRFM6Pg25Qkkb4/eOGeWWR/sxL6VWf5Re942R9DPscYjRh/brrIfl7EKG4mXPb6TuRMcxyi/
mxjGzyJd53NDa7ndCo8Eo9afk14P46Y7FIaCRQ6hI+Ul1+Mn/Iw7iP0m4+AhjXe5b7HIlShFSyUK
QnHiiOnosnWoLWm6wUxo3phZloOZA6/hicOi+6fSN5A6g+TGWI9lC0GcOn49JdWhaOezFdkl1e8C
VXh88xN/hy3iwclBJylVHWTatb2g/+tTxmLVSxun7U4xLJU+8J2wMdy3ZkboBsH9bTDol56x3TYe
25+ydeudUeG3YOXXMTaps/OwS2NQpbJmUEo70iyB32XDEqw8+uCStwTla2O54n2iYYbq9tfcCrQM
9A0KnW9xW9662BjXzgAL1ubz9e0+c50fhJ2/bO6K0fw2M9pjINOtzrrQOuMLhexPxPS3YxLvdPbO
ava1S4lF+MRLCJi227kW2nl57TIPRUb6UEHJts9jJkLpejHqnezNm+/3CI5WcIt59emUv5Sa8Z9w
3GOqZNFb13ikdcymikIRZVetI7w5xfwet2aGASkiriUG8nUBc7RMfoX3lRg6FB1vxhICRKxdjWfT
j89LxKE49QmUiU5gNIxIZ/sIgKSmt0UzygPHGFXkYmYwEdCKIX6RmnLTcnwtNCcUFgy8mn2qLQAj
2cac/LvdgTjp9e4kACJ4tmqW8AZtswTQOriwOFu9eDPyfKQWRh/4w5eLg11Ulx17R2+BLgS3vq2u
ViL8sLDMq2ktX0s8o6OcbFgkaW4z3t9zDi1BT2MVgnT3UGraO6rn4CZfl0GDqv3DHG7Hd6ubSPJv
k4GGbzwZRBn1L8vkomnUf+e8uKkg/ci/2aaGpvT4WNbCIOsFzAyCqvnJvKfeo1/PSZFZT3yb+uGY
gkYDF0fQKRS9zdsuOi27HWMOoK6MJFCnmfMvtaA5ToMpV4e0htaQ1Rlhj14GtOzDgGAg1+PcGWWx
6+18X3Ka8GPl1CqoJJKiF525VtTABKw5RPkIrmTShniP9TS0Jn3cQ6m/xgIYMclbNu0IP5zXEr3M
wKef5b1omNHImk6/u1cht6HFDR+Ep0iOlwJAZGyBnA6zYOfKB/3/pxk4bV1qSB4xnPa18ddgOvIo
+PJIrjKCVI4yBn3+QZ/4ePyWcmLxgz6Pzi2DPZdpYSA2Qxs9plPFCcXoaLG2Mw+OSxSdt17ajGZX
nL14kf2voiYINP0w4ffa42orpX6cI3GzlYd2ajwLp3oQpnWgcfzqljrXj+ZPgxHh5LJdGJmc1W9x
Y/22NMulzrtbYJcvngQewDFlUFBje2k+iIHn2JGAaG32w8A2XftYr69dXVaHZOEZxcMCyaLoX+eU
DnLQJvukAhBmaMArUM3sMShcecZ0r7CMhUM2NZvWymA6aiRLfjVtZpy1oU1CEeLZqx3NDZyjqPts
l5K7jdJwEUgSYHuNxvaoqAb5r2aU/qlpLFzd0+i3RFgN1hg7I6/1u2MhnmwU6QM0AkKWaJ+mBQNk
bVpniXYMovTDmNRZH6d3bywe8Yz/Yjq9oxTl/eEGEisJIa0GVuDcsppaPag75OMtpkGdTK4qxDlx
95V21XkAO+pSo1mL/K/AX3eOMgbMoJZp9i/9xFRrAWTY7GQSnazG3KhzX/18mtqopKGrPS7R1vUA
EI6MLFLABUkfvaCMchNzsw0c+2jqYk9XAfNoDxF6SJJuGZYCNE0QAGyd5k3aGqA8tV8VfSPaDr3t
Xj2mOMhmhu0yHXmGG/QlP5extOBHA31pmULM9NPt+Bxp7rbKlJaud8ccboNk5yEuaZZh/YXgpfzw
G3mrm+Q0MJGlWKFrWZpPrYge1ZJBq/RopUrqrD/QxtiobZhGfth4DikhCxkv7jjW1jZ5W1GCcjKz
1/8/y6ram2kH3m0mhQVpHevneBEhpmb/VLjyAFkterKeKSJ0cgnadndfjgYqpHm2y0aoGFZ3MwrH
XyWafI+W9MtN5AcOh7e2dxnYj+deRivWB2oMLYWFucuKEZG2GHxtbOw6PixlFMY6VnvDbfzWSKRG
rGneV0vKMNgqicYNhQnZ04L5rGH1KAW7YC6dyArdrPnIMYk3HSy662w6eq3x4tf61tIJyAFAtdk8
aQ1Jia7dxhJjDh47lsrdzWM3ux0qqVH9C+ZpEzXlxUvTI37v9LvlOWID1CQm6kULEIvWoq2bjgtY
ku4qLwqsU8f4CIhXGiGLNGyjqn4m2wLlQKkx2yeH+GPmoIot7Tzk3dMyatt0iA55A1N1MP/FevSk
wxiByVpeGcBfgC4BcZrf57wLNeEetdh6TOk4JEmjen6qJQBh2inPBod007BBzQi1JWBz5hwjoeRf
Cg4DYWu3qNf+08z2Jq3inhjWp7qK5AQjKFwtZAxmVF9XYPiV4oDSd+oSZPuGPd3gfTYHVAj+C4h7
4ATMu1dqdcwV49LFe08KBDXc9tbMBBt1zGlNfyxmeQC1CkgdHl811VipIRpmMCVJ+/sgxWuQQXi1
aKTp2kW9oGb2HZpgfSiS+gtHvWa1ZMNtisYL7uafUdJTcS3HIXJWI3bTaYDjh5+sNTpRZGh7bYKT
Oi3QMf23iES1q3xWcLuXOGRkOYaBfjom27yYn3QK3sKTxxIbbUcIb21k7S3X6YQTbOcILVSTCWUv
0AoAj+56+7jU/nPikYTG+0kZ1K4NU2e11cvx72HZ1A9qUXuOTZfWfDEx7DBG56XHTRvt3ebctkpF
iCkorAf/c8BkIiBFqucplEJXjhdLqJ51qWsvVlGMmLm3Hy7YTLw+w3xKSW9BdXEgO9qF/CBjMiGB
/OEaExNZZsovYVMp+JCzWFu68T5SlVFqOCDyqeI26sRy+ARimTaccoX+Os0PgfG0zPUxJpMjaYu3
XJgLos+rqh+9ALWSHlSywq/NGeckUARWHuRqB5IP3wuu/ILVAoiSaLvElNIPLYU3JevCAiQjCFj5
9fDk+uUujbJjsMRIA5oMldA/03/VLsLSmI/KOAAEiw+K5s4h31HvYvlRkCXYWvqtA0iZJjacQO6A
Awj/l6F/5qBVe6jHi2LsrSs3WhbRimN+sIgQpENuOm0oQnGfNtZqP6gf11/5b0r9k3+TQvEz3Bcm
ROsencaKGrinHmxzd8c5z/V7Ag83ybc1dfXAH/yFPtCak1lTqCuUq0galq66TMiBS/nKZ2/JYzrK
D5XoelRD9CmsJ8r7fZ3/DvZD53xMyyPX8Usc6KZywweQvYGlSXlgTvaPx+3Q41NPUf0o8nZ0VR3C
uQBvQfIT2MamxxZhNjB9NI429Yf6KOngbrIGgW4qvNw65aTiMzktl+ADJm2/tZCM8OfvBIBCb7xk
EgVHHzzaYGwHUx7ozq1J7kpkvUUPpmXaRcZXYTzIgu7B8o8yXi2K5qfKMeqw2ucW2zze31SCU+Lz
Q9BP37h3VpW69Sb/bYEm8xUYl5u0MVcdD0V1JyQ2nXHyzDfwMAemqPzhkkLyRgaKKEm0bzTrgzJj
nfjROunRJSxhQtzRCiCMIS+hfZYWAF3JhmAiL8Jo4tfywktaFYN85aWxqLEFBzD5nz285dUr06q1
5EW6NILy1ttW/Y3cl2/kJUwcaa4ycLkjM7fxe+Sk3P0cPRPpVQpJZP17/dW6Ex9kpEyIMAjoQLRA
qoh/OprHpJ16dAbce8Bf91MLTJWIcvGinVTqG3v2M7iFtVqDf7esXxaIsBoANJJOA2BIKxUstw+9
HAEk44UhwjH2aiSKL9nsnpJ2fNImgPV8jsZ27jRGGAGOH9rwk5Pmq0c4ohYknv6/OHkHjmSDusax
035LPyQX7k3Yq/6JN2QnCVo4AVZI6Z7vnOwf/ptbUJ3VnuWsUtVDB1SzcaONQPY6U5ss/WuJBf70
KgpG2VTaKadtQEXeVM6+q6NzoPAorNRuWvvwSHCzxGXmneWS2/Qqu+WNVcnnU4mSDSnOGUHZUgu0
pjypWBSg54IaPOhHe2Mu5ka2SlC0RhlVQf94k+ykxv3He8MdA8+y18GzTpEMgHxAMsl1mmXdehnF
oe11Fe9U1q8CKp0Z9ePcheR0CYLDXF94V93gXYuJErwLNmXZ3HjRiV6d+MPWC2QhL7zAvzWLTZIW
tD9tHtz8iMGTHn0NlLnaNJ99bdy6Ub5XN2jiWq7J8qY+ptq6lFp8CMaKoJ5IJK2lpE1CRWAH3amK
9RfEj+3ua4mQFH1kEU+ohAXIEtsg1wOT9gd1i4oYLCG/ClXnCLgm+0P9n5iB9MpXvjaRc7GQWBU1
kU3AvFQBkn9R2R1X/XtmfEVF0r+GJhDIaQcRePMXuJJfcFFMmf/qTY22Xk9Fy6dWe5Grq1oJkqMD
O0d9u1ruAVTFrnxbEC9nV7pNfeCyakvxNx6dh1sfzQbVd6mc+NL2+UVWOfQGQWLvLZ5kTGhLS6f5
ODJvZdbjufBp24aGZX5aEG/XogCylElKHFcfxZjMD3ld3oscqQzPuwYk1yCJf5s4f0yRfQqRkT+r
oN6UFaunFIQHZ7xobiYYH6E8lbdBH07a1B4Sl4fb2SYUJsQXyDAfRyu4DTEihDQRVpVAX9sEUuAn
aDcYGt8XF+l5EbBrCpeLm3r6484jrsdeDQVzUA1EBPUDC9O0MvsQff/AKGWDEIxi3sHXR+U1m/Qb
icg+H6oQVe5Qs+dd1s/b2IRP0sfLZYaSXYLPamuciSuAx23EpH48CYsMcYppayZHzM04wx5ZKUyn
js2kvUaFSRV6lsS7GRRanUzglYDIRGdcW8O20756i9a+bQShU6QbybLgrZs1g0qXc8WIjhqkwpHF
aOk4oS3BTpW+gjaAnfg0/c4TBFGLaT+SJe116X1aI+Lc5HB4aPDl9CU4+Rxa2KP+nw7stWbzxs+T
ZL5HcO8J8iAsNo1smNQ7iOz+VAYIf5txoP1r1MFGi+KL0Q2h4b0aifpNyfLlM8+1B//A3wor21bA
hfrMDXu2LNZ9YEegqdlia7MeqyA7a5BvRGNdDRfYfkulTB9ojnERYGECftuW/MYerx1WZ0drg3Ow
orMKsn9TBDr1GclkdObjF8M1md1Q7RN7eZOkntREhB6wMH+PwUnzC9bDKmkgm2FrLGT4BQ6k6FdA
JJNHWvfM4M/enJJPj6ww89bXoI5oASTkBXiCAhCEmd+qMg5QQHRwsnRdB28TSRU3y8929aP6uB2S
1ZZnnuVS7BZfdZCxFwlghNSPFgVClf8mHKHE5iOrwYHzkRYNZYMXzpr8puGGNoEJBiag4kyBiYF9
CMo9/upru/Rp0GLW3HKcM4pmkFBpR4dXU5dTiOPuuuQMKUjJOSbRYIBwwBCetGEkbAbzd5ei7J38
6DzqumBOGbzFmGgpK3CiisfQYfo7elh+6k3xW2zebdAjSz5fuD31MHm2/nhOaw73IpZjKPugA0Ic
26iMRIi6SmN+xHWsWSeWnYcVPdp9aiZyNzR5mE1Xu9I3eVM9AaDaivkykWkWXbPx8k9SDWP210MO
2pYm6LynTdRaFujP4Tto59/EDbYsQO5ZZUuxACwqkwuZ7I0tCn6AppnGCE8bxwNOZmThCVDLevYA
7bJevLj7x/2oNWvYdzwvVq7dordljNYqaUY0i4uLup46ajphMS0M9qS66sRv6JW72bTVJutoLc7G
Ri9Mt5tQbSrWHVf1PA6POEbDw3wKOu8Z8OVR4TZFicyUv/Wq/IyjLWCBfkse0kHHZy+P8Mxalhxu
34xH85wZineuHfuds38Bl6crhcP8I6YosGV+7NgCZjQcIZiQ6PnrgvMITIt3V7Gjp1wqLX0z1y+8
Ji4gF+AN/hJi9rVOHWYZDGUTIc4F2TYI1uMyw8ubwP9zu6ZFd5fXot5sqm9KArQFY0tdU4yo5lnI
C+Pgo9Zd2uc86p/Y9lTUEsB1Sngvae+fy8C+d/Hib8uxeWdB8TZ5dDpbjFrA46DMrPTOaa+cprXg
tLBUVa7Z1/HJ80BIUHxyBMEuA2BXWxpQ/ehrIl1gbLOXzcvQILHGczHeOcsH8niVNzh8TtqB5swM
hozDQrgHxOVhsPqrOeOGo1sq+KDn7qCVXfF7LcTxxt9EqATIw8dA/5WRCPu52SfpkbHyeenTc8EO
6iHwGTwSiluE4u3Xum/RAR1UbqgOFY8QBUh0J/B4A3D6YcLXzNqngpLDsI+doTIC4aokKaEIaIbh
LS3Gg1n+2NY7X5pgLqs4qqKJiuhe1h/UW+S9qHeBeSD/i/AKSTVpArfNEiNM+3l0ZPQ1p2zV0jsM
0AMLvdzqYKsbMT7w3Txqf5AIg+LHUnv3uqdp4uAtY+CV1OGZZc0bGIR/WhZ86e/Czl9LQwUDncOB
JAQ5v+lM5DyqAsosfEQW3YNdv6lPlkwnNmWPMNufEqd2HWZOsy7A6JN2ga941/Ulq+U1xV44mofP
wqUeatsRApoTvZul9y3J0gusi3L9mBB6XDF+M6JMzf4km6xZlwG6M/RHgL4BW6t6lVUljAvqLjrb
fR+y6kafApShqm3DBOWpJWzDgMnlBE0yMKyjKchSkuUajDPtXFDQuh7Szb/B9Nzw40nrhupeetAH
tn/PoZPYDNB1AoPXv+F9ZoOWEsDS2/owt+CMLJ8mUF76b/PQ3jvp37I221j8cj9adv7ihcRNcFBR
sWHwcnFTCxrZj2XCR+7QBNKfNdJxmurh2EKwa8AyMhC0GfCpLCbGISnO5BkfrpUKK3AD1j2tWR2y
dTTlHCnuYzzktJafDbChaffjLyA3mZNRCUlSM2YWB8fLd+pBkOZlZnLNh2vj+tOachVIlfFIhawz
UnVjO95C9Nt4sQh98am2N7toEsZaxSWTxccJG+cICDjXPsGmIPd+62b4FBTQeZWBhlqmU8XWDKh8
GEiyKItZPNn0kOL+uQU+P0z/AfkAHT9grMFoTnyqMoTvs0isCWlEVhITqq50wV2w6UIV9XTfPGYK
4ZhEzyQVNhmqKlhA3lB3uNNHLo9u5QKqjUBM5ngx4noJ0uTZjgBMULqog2qhgSv4oZx2QVG9plQ5
IxGrEWAnNF3nxbg3G0aMiuD26P12wt2JVvxjR8IkVOVeglu4ngQXmYLBF/qZI6WYunBk8shXDTPe
JBWuF8kz7qJr1YoYo2Ff1dlCtlxt1eudMTZQ1X+ZDBcKG499WM2HoUMxeJzK0FIAO16aSg+C+pVK
CM18cz8uaWgwgEm9/+eBDQxTIEfgKSvp/WgMVFU1MDjmC8fpfiFF5GBUu5TU3Jizu6v9Nxr/gsJ+
S60njxEzEUrNl2beg8q01aaO9R4eF1EckzfoUqQcJrSxoijpV2Oi0T7pWugwLiUeCEs7uj35+BOO
9w9aEcDSECB1atDY+aGqf5dGW3tmHNLFZbbP+qOK5241uzt5OW6sWIRQavACGjA9/BEw90EIcCTU
Rwh3GuWPOmKcZNxa1ju5IkmbhmTyUKEdy02r6lcb+g/uQiVVSfnOmHRbe/Gmc79V8IcvKdETdhvV
KkSvi5vm9OBtuZOxJ8GBU8WYXTx1RGbNRi+slFs2T6lRErIQ8bZa6ZxtakPE/rsR5OtSy+C3OneX
XC6CCOFQ5rPPuJsQJN6Wt8ouMXUwhSDsoew+dPr0MC9nWAzPAf0ZFYbYTkbnXNWhS0cm0OJd3Jl0
/5dQImDnxm+RZmNinIYxTZ2JTmrOkF9tQFYAiZpawqqvg02Lps87dUbjMXvp4BKNmAHin0CuSJpL
oNcmN1SruC29eGs3/6Wa9jEghVMU5r/BsF6spTr25vLcWuVLSxHPo+DKC9i3sm8AE9EhBvTOJFCi
BqLFz4vSzIjozKa5IrjBTjJxxmQ+XA5PfewuK3PEjYJeX2ktH+nyCax2K7m+NIarTO+W2urD8gWm
tFmNBFuL7pVfolsTE91SoaM4yWTRmg8ZRBGVbEeOuULY9D5m45s+Of9F4C4JYM98Sq/86mv5HMcp
8gO1eFMJ7+KkDyohmXN5V6t/LIwQ4OczYIRuqwXTlkWhUtihQR5I4jqAUL5KrvTavKswLOMHTnnE
LtdFC8eB45OugaPZ13Gkw8R52HGqVzgABDxUlVaZjvno1fWNlqTEfJTZGF1mMUpGi01PkG7+G1J8
EpfHOq0OEX6ePkePJ98XWX+CEkKpH/sdD5pVNyCFXQMH9wPr6AcV/SXwPzEzuqVa174NYwQ6yGhO
xJPSPelzeiUvKMOl14HnTYe2lEe9VipZzndgQ6VNhoNHN4F0BLgX5XWNwMNmAc/dsz3bqj4nMdij
NmZbp8tND8Y3MgVcy/A6tmZPbv2qpA4oiXGYzK5UQqWic59k08ZDs/tYc3wxo28KjFoZuG0Ng00m
UsZvkDfIbwDm02icmfjwMJyUOtoojaupL++anvKLZ/DnI83oUYyfIkeNZXQYtGZ9u1blqZ2De+o7
FkMaQLmihEakPNoxD0FlGh+GQAxhlNK7iUYdHe5S0ezhuPp5Sw7nzlu9Lqg2RQwKri9/xxkTcnIW
c4KSMU47Y5HGJmnKe0T2b2TT9+g2L6qQavAWGgLg+1YkIZXSoSdVHEPGGShLIczgAINrM/tkNstL
7ZlgwMFsF0iFxE1wxZqx3oAnSy5aukwrleWr+YMYnL1KH8feBuo63DwHHMVkc/jZ3adRTd+YI/7U
Zv0Yi2iT1jzEPEdMY4jBtlvHPBpogzpIOxaSytCGbq5qwo4OP1MltBusGizWPKfHsc2USHOBqAXB
tBcBJncO22hqtY9WG5+FELQCgoo81OmumEkjZKstUWgLn/0NSAVNdchO/h+ZBwo181tEifJtDRx6
tKp6NacgwpJCPHrBtOu95knm2ISIaZEnS0s3bTch2VA9L7aegdRLgseoVZocC8Tfyujs9VwimaD1
7UvHuJYmnblNreSix9mJJXaxBLpbS3Ke0+FX6PNnkM4ntVzB4+zkGAH6SjhAxtSHgjQFD8YU/SYR
FELwpd6qsK2NOw1AdLC0ZxaGvgZO4TpY6j7DYUVmKGwDnNs5ab2sUGBlCOSagCjm6kMMLhO82d+i
xwAuadE/W5cMf9SWL0svAFLYQIqK0fE3rs8Iu62SB8+PvpoCn3Rde3I4SExymjrAHKHxgstcctx6
uM8HM37FHrhEuILhyMEwRFyu921Ir8yiK906YaKz8dmKuj6eZQp7KKYXbNhLsDU05umxXzf72gFo
kZD5MIl/V+HHW8RzTZMk1gbeq4noJUDNVeEA66oNHqn7ECNVDdQdTbaRneaOPY6CQK1i91F1F3wh
DmaXn41MO7uchmpP5bUHaIkaNvazF0efH5wSZRYrntJTXrvdCZi294iQNWppVLZLZsa3wHWgsIMg
j8cZWnTbgSfIFHazUIkYmEIadgxKAckOqAs4cjboRQJKE/Gwbga6SQMTMrlgy7n40ROVwRlyy2ZZ
JKbrxlOs0Iu9v6Mv8657eNA16T2e0zfLLn5rIu2qaLrm36JVAdrs3uMU2ca28bhl9VSqlFBHAmUd
wY6eYXIDASo2gc3Ui8QCzNHdVidqkb0HI3sGj2q00Pq7NnQ5gOmOwS8xWOtdZEy6fwzjjka2fOfa
+DqhFrCfYx2prBzJgLoGjQImrIjbo6cMM1yGXT31X5dJhVwpNvpIkq7U/nVeCOfzYjengmWsYQpY
N/1bMLmvhUvB7aaM2ZOi2DLNunUVGE4/R2C+914zC/1x9UDLvGVXa8cqijBVKIyzLuUb/l3uVZ8r
MPMGdH+teZ+04dPJnLfIb5+iEe+boP4KSGtskigxVGw8Hf25URjXtht+E9v04foM1V/UzfLhnQNn
Jmcj9LpOhG+FmJqdQ7dy7QXzj5Z3RaiaPz6gYwPDSctvIASIXefiBFNa3T4JmrPrL9ivt6FFiVJX
4wMElBAhoYc50M+SzsJkkCSq2U/hHDCB+phoFQRZfIRdcAalshEMH/UCTEZjmRw5PW3lUj+5JsJO
vrzUgXn0erzl+ubD8bAK8s3xqKJF5TuYiQH5bmnSez5Yf9m+aMgjrCSXCJb+u8sWb11icoGmQbli
qoLd3EhCM0o0YuH2qa464JUSsOMSp9vO9+8uhs/bChkHcH0Temw1HCabOJjicd0aAxU56kRdGaiZ
BChIdNd1oMJOT68nxR1oSQWKi3OOu7QarQQDqr86RDBfcBzFafZW5HgPLKRJOlXkamk5NUUHlUVY
W1NqawNMHkOiZ9eH5wU1lZ7HbUJqq4ijfRxXj1VuedeITvO3O2Wn0TZuw+gLKN7VcAChmqxNUEYY
X79npMJ5m93nYc728ArNE57V3bHwICx1k/egcoVZh4ZUDODpZ2sGNz409y5jKuFXAOgaqz7Nln7S
+vgogeefZDZdODd3PcOkeFqYQ0QnmM7MG4tt0ZVbe6mIRMNuLowezgEdSmrRwo7OYD5Jsou1qbMh
gTrTYkZDNx7NszEJRgOm8THCFkbbHwACiWd8tpz5uYKvuHITNB3bIEnDvnNUsS2i8aEdbHApJsyC
aoSQ2iZqBDXl/k2qRtgyTVezJH2dkqF766xOhIn0f526+KhKi1aBj3YC8ofJi290IGcMHSiMZGNu
HDg2gJshF//OTYxZuBymcLbc+uIOdvcC/Jk2Pgfv3E+CKwTxDphJhiGmvvyngWEJEy8ur+kcpQ/C
8AVZpj0Z/dYr5uUapVAa4K0Rnn3IUpW5oHjWaPPGaMd5P0Q+gvA9xgyBmd0nL83Wc2+DlU9ipNki
K97KMZH7pvC9U8kbPXo0xEAy5c0tqOFL2Q2wcbtM/6VWZv4Qbeudm8HPn0SH7ntraY9WXJk7ra/8
TYyVOXjVojjG1TVtbbFKgYtvkoE5tQGZxzElTb4YZnYF0WldTzHY/ACRQxtQQ5EwV61zC4+11lkN
rfksg7Emds0vmDm+jDDxAD4Yn2XOLvT89jB22YHxhrty6+pd1v0b6e7eQ/iD4Xu3Axz1XjkZ2gtg
gHAYt92TFrB6Soi2R0AsT5kdkNlmmybAxkeQSkeiOSWDe/Pofk9JswXYd+9ToBsGlE9krvaiaAFX
0ON36Ybp+XMjvc1fWZhA/1aBR/UutSHDjoeNXMzdrawWlDgbTbWL+vvkWJ+s4pMDkQbRLd8078IU
8nscp0M9YfwhEmvTyqyumMVOoQ9+Se80pB0boO2dl98DiwG9oXoDeXat3WFENBhflNq7os6HLqKX
Vf3eK+1dNxUno9SGYK0JOC8DsqSSQwf99O7oejKB1hhQfkNdNtp6E0Te2eOXzQQI6ekSuCqC2SQB
adwBR4QVswMFrD06wUIgdm0QdcBxQy+QebUdS0BuRkbB5GUG6Nkkj3ZjEydMW0dUgMou/o+FB8Fh
8JdjadbexSjhTOsRXcEpsTPYzk3Zez9l4jEsaLJCRwOraXIoN17qXEZ/SkBbYfrl6lkCdEvM7NVc
QTys0dFOeTekPPwpiFiNvb6fUtRYl4E4Lf2dnXVg4eG/+VTWho/wjMi2g5eCjC++baKUn5ACZkiF
5Q5EcTFBNUQ9vGPsQsIAmJ9rqL8MDaTlaXQ2VcBUWSJylQ0JR4vYzIzGfmgdjEzltXKk8TGFfa2s
zLVzPhWfGdhyC02MpE5vnm7d/kfTeTU1rnRr+BepSqGVbnG2McZg0tyoYGCUc9av/57FPudmU5vB
tix1r17hDTZiBMHYnOJaay+WVsf7CFp0uWibycYe2IddaSVUWWaePxSzod+J70OYhsfB109j1X24
EJs7us4kNbSd8zJAVL921soCq6275dVLXVKEjrrdzePXFBacz6Fbe/65DpKfRTXPga6At5FL6LZz
N2Y1/O86ifZLF30NoXEbCUPortmYgDntIae7qpDf01zE96GwWYMN/DBvd73ePaJecBk7/zWugqew
xEhmXHYDskbz0LzN3eKS5dc+reb8Af7RezLBIKmGbhVnMzBfiEZB8t2N1oovsc7QTdHq4lVHXAYg
LFBa38oRFQTiM8bB5ziGj4YGYLOEe5OMzd+6sy+9PT14KkegJz/blnqj4ULAyY3hmJjZi+WhetlP
nyXaZlUiWsDps0OnTqcTGWm7oMuRfuFDuRvk4LssMDbyMx+wuSpm/cUxgUh5OJLNln8GUorvozWS
VJppwDyQyrbTB3jX6DEu6k6vIZd1YXGnovI5D9UOfZhN1Fc7fzT+tlZS7BzcuU9QbPfaQmwqY/i3
jrfX0gC+dnpQY2IhyTmDXMl82iQ5k2UGm5ibMlPiuU4x7BhcOFNkqtF8uyspHlGeShhWTN6yWigJ
TbtfR6y2JV5WQ1PtG7NdAykHZ4Y4ZquT2Q93QYsEBkeU0SafWYJBjt8Fdx6c2tChqO3ta0O5HI/h
BhD7zsSHIlbmQbnpk1HPm0j/Z6BNUGSgfuYJUhalCE8bOWb8euaWRjoUe1d/bBaHO8vFGOM9g8yn
vMje84wyaoYXhD5hF8IlQgdrTupNHmME5jOjaLKzZk5fmQ1eObMGGC/ZQmYyLZusBIg4avpmqhe4
0vaWLvrNxCu6BETHaJ82TPPg1RwuAJ/FFxLW1LANEsUATfV/Bs14GKf4qQnnA82gUza0eyefSQ2C
AYZ2wAxX3jT3aQ/KbkzKU6KnBrSz+H0uGEVNYXBnMnTywgRmQkazojaebT1BU7umItX0M6PfWxVX
75UXAf7wjiHr226RXI7sHdXDVp6AKozHRreB8Kuz0s0ni5MtXdKPKFr2y+RdGlSANW/a976zybLk
gPUjDpmIA5j06Erj74KPIwjPmeFXanF4xw2Ec+QTspim1Dw9ei0+Su7QrsC6brOBJTJ0y3YcogcV
RN+jFZAKMthZ69b0kTXJ2o1HxFD0UxQ66zgc98xI0HYpx1fa9qdJX/LNsiBq3CBouCL80AzM681A
0/HqYAdyiGzt3jIgePf2Q7Bkj0vZ32N0hqZSS2IVD9lOmSbKKIq2Ro1bemUzyyvWHeBzvRr3ihA8
xyU6I0aMv0gLPrftIUHD4rzYLXo+hk9ccArrRYs4OnTVZZteh3Te9dmnmqerYdlvoWevdT18qV33
72zrOx85vSO9j6ewsp60IvW2YXyYbVHlOVhUisgHakDAC5Kh4K3wmNog0iuuAjpFjfFqJ9baBCwM
LHKnYjxc43ljN9Y6tZafdo6Wla0uOMobq7KuVmaiDlPZH9LIP+Q9Mmam/Rn6T3YbIeWiZ9emU4zD
QCcXH+gofJedduIqlgFr89pB+4fly//nQMcnA30ZxkjL1K81Y0RkGDvPSt+bE1hlirk0oX8TpbiJ
/F6hbDIvhHDsjbeqfPRIzeu6Wdm52mhoV1t2ga3xd5hQTqN48avcNuecbOZjp+VwW4cckYB+Q9ZE
ouqh2OK1wE3C6t/iYkSuyf6st6amneqpO6jUfE5R4pu917nDcD156xJa42bxXS3GqQSbg3BKneG3
Y+50DcTfMBdrvldcjkwXHBCyzclDDT1E95WmqJHAU+2HZsN36e0E94ekFSfUXYjTLwJs23xWIOJR
VMUa0DfGldn99Kziqio2dU5xbzOPTmcLFTg9gqAG3VZuZmwBZkpqpHqaN37oCbVR0O2yNIH3nj8Y
Iz2/MehY8mG9ChM6unE8w8QX7ipbD126Rt6NKe7SOMD2Spgg6IXbEfbwFjYm34X21QQM4sYA1X7d
OqA5VBJO4/YQO+HOS6pubUV1fVYd7L54+YmX7hQi8ClPuVus57Jzn6K8Vqcomc8JYzW3DJJVzjLy
4vLFbujrdUX9mGYeHZspYZCUJrSu7Uphqjg8x6X1pcAhFq2DoXuON2I1Tu5VYbTM0BgQg1krhN2W
NQpM6wHdQbNud0xm16MKv1sNJKgF8oU8cajoE9eY3AULhHZ3rRLvPjQSjkljxtJ5yP11jCqAzTBf
DT5NpE4Hop8dvcJ40qqIiSYjwrprr9Vkr5sxesni5jVM1HetDWShhok9CVhpfQoeW1u/DIGf8bzV
/TBIR7f/XDyABnQiIMhBXXA5gikQptxm8DFM1LveOaFzHwXuoQvAS7W2tu9CeMpaSfNCPWeuC0/e
Ii1Q/jDdTSMkRVuV7CYUvWKL9oSjQfTzFWQ968Wrq4c6L9Yc1zn3utw4OS/KARtSGJKTORqUqRo+
nO2SACVaDMW+szZNBHx3wENsATlZ9ZQTGQOvWFP3ZlpcTVx460YHno5HtqZQP/Gyzdwi8ZcX6dZG
QrTDzxruv2m80VaObmHalK+BX//rte5WGhngSYfLSAgZrWOfo7D1tqgWnpt2MJgujRzJXXEcUQ8G
wfIOV+fkhcsHYDf0gePxm4LjUC7zNWvDcaX3yZtKlp/S5T77kffY9KWo0hvJLc1jHaytUbcfmvKC
V2RBbvaEz26VPVta9uiZMcCwZpciSHOfUHuZlb0pdQbAkbcD0nNx+oUaZGkRimeY5yMUwqDHXfpr
47Y9IN+W9tPksB2qdgFI6O16YFWMwaEw2Uv3LwbCUiOfghpRpiJI4y2eE6W/aZP6X9D01s4mh8gC
hD+1Rltbtb1KyUp42LtMdyF3jB6clEWd8jQ56nZ47SjSF+X89bp8bQUAOnXkdsdgHbpg57xpYqbQ
ZFsQH9CgGa0nNfd5TqwNhNUXg8oNRecZcxZzrYzmNPj5NbXyrQ0CXbI+G85m4qU7P9XPgqux/Gn1
e3haYJKG6M3QEPWxYMcuC0pVY3IplvrNNIG0zVZHfhYgIY+Z1ZyxPJi+MU8GFvtW9O3RjoJHhUJP
65eISqfdv9rr997UPpY2uGiPnsWK87VmVWb7yDM/xOyD4o8DbyTnqZMDgI3afabdS1ReiVpSVF8x
Pa9N6skpXQvUg7G0+Q3ohchn2/f8da59ecbrgm4Xkc50yk1kipYX+iRpSJRlDDbYG87pC6+Q9/dG
KpoUk6nvfIbalx/yHAAaUhiRY1F9Ifw/H8bZW+scDrpzP/EboIUz8SVa3E1saIixIJ72UOsPcvc6
2+UmfVU2huEYnFq/71qnVwmGoADG9iz/xJcI7Uf+m/cH2TaeIcrL/+Qi0pOqBanSlowpBvHh45p4
q9G45pDbCgAf36bjnYLyy8jRzkSg2nrj16mJxqONmql974zheoK5NvIEMT/pbWi11SXm7qZehc8n
HkXMqXlbLoBxE3UvmmP1oXRerOAbUy2qu2ewXvyKG6txUKUK47b54DCo4cBJo39I6fMoZIhJf0Ec
H6aN3b9z4UGYbjrt3QkeYqc8dhPGJcW2nFDgSbedCcKxo5GLfDhWyPQwEsG/yb7jj/77tDkDycrd
rvilPJZOnRF5q5fz76echxFz0bF6lUEu1w9UBtjyriTrkEYAl8TxwIRXbpk8Oq6Ut5UzgR8IWd1l
/HPRDi92SrOx/A+yxxebMqTr3foH87hHObD9Yf7qvADL3wmr3RdeLC/kh9gfyvqRJZnGqzy4lP7C
gOtboyPUAf8YUCefwPXzFGgenerCh8qtH2U5knHUJNayrx07ZFq5jWLItSB6ZnkQvLuCt8Xi4KuO
LcmXeeSNRdY5oZMnOVJcU9+RACUhrUUkrXlJxP/W7n+ekvI+xbvcAXmRNoCGmX4GDm17Ib9EQjzC
4yjhfVh0lV8fZWPwWQvVGZ8vUUh+2PEVFHKFVl9O5cGKN9R1ZKDJGqlDjzUMkT3dKv46KYkB5DRy
b7SZlgFoE37dM1eJFgFufg/ZDFirXxnBo9xDLjlM2FyBJzeE34jarHxHHjT/B0BC1oJYs2vq0fX+
5D3izh3yMlYgol0+2WC6LfqDcBcyzjkSMm4ZzxpmMqdU/vt+I6dBMzcrMt4Hi+DDS3K2Ror5R0Bu
xZPjPqn+PUteB80C0E/j1MBcxLdpscVr16dnLuMnQrwshZTLT5qENoh9rOzxxovz3j7xA8bxtYx0
+KaYhXDpvYQTOJiyIbiWFqPDLvgsc/Op1d7/e8ARNnRVRMrNy0O+kuCnZHnw8l696+Z8auaBUdHr
ZKTYpBPPq6qD7sTDYEE1MwyxBgOTqgGmBNQjjG5u4SHl3YzIL7INZwkUzKQsNNSM89gD5+frW5zW
jv9Zx49DcE09pjez+VdXpDuGXj52RIdwfJoAI1WZ9ZZAXdVLAOyONh/mqsdThMc7gMoqUL9EMzBH
uHNlGfexj4qkOTDQHcaPLjBAKhEszG95yvXwDQPjy0OYMDcjktzRvRhm792lHdDvzCnBvsDcZ7pd
66CH6IxGY/Oh4sBf+y3VaN9MI4We49+hsQiXkqks2jZ/7aC/JX71oOWQbnMSE7dJ/hlty1De8P74
2YK4V0W/0G+0z0llyPRzcjdTCVgg+qnL8pneGZ3VfL7UFbPaon4ZWwbtU2SWu7rM3qrJ+tORWrZR
f3Gd5DTgscVYAkGfqjnYs7nKqxwHxfAwe81B7t1szFB9fOO9ruluO+ZwMklmHA14aF40j6mDcEaM
PJGM2VOvPaPWsPbGcVfm7ots6N4KzqZKkQOuUJwNp/2U6Id4VH/7wP7T0UkVJMA6Gep70RzviEZx
pI+rthpfwzx80qfkT91kBw8uHSlrjGNalkm0tld6YdE3mcCzp9Z4inzjIdbNI2n8s286t3TRLrKQ
DFocvdfgZKIFR/rcB6mNimC4SPpcBcOaBvJaYmWY6Meu9lBHak+MOZ57LXlSFXIT/B0ySk9oqJ3D
oN63Y3Vwo+QWCrMqN9EwNO3oKloxiz6+OJV+a0cmZlkxnhGHOEq67QXE0SJ/rZz4QhXfMeRu97kf
vhUwBwDeOO0q7qMnWqImyDRKP89qvjoVfauILhy9AtrDbM0OC5DSO6f+/FKHaPvnwy2g42VkKN0x
bP0cJ4NMmYvpyuFea9VmZJBThDVuQtbFVtqbYS5fSZwB1oBqYHOEop7mi7rdBc4POkINT818mqv0
MSL8dl58zpixIZ4E2b/WPw17+efb9cPoeCAax/Y6c7Cmrdqb7L55Tt+RoVvZCLz5TXhvu9XGc5vj
4i4rD7G9sqDYna1z0apXidvBBJSqor/TDFAt0pjmMnOpY5+Mz1GlDk0zXGFPAdaO1ZdljEcnnO8B
2fwYffaqBwZkAAyg+xrHO3Uf1hRaU0R7NFr0i0lXSS+K+96pjg72HjDH1b4KiSl6gHgkCWTcHYB4
vReRfg0KHQ2yBvGM6UgBQ/Zo7bIqfQuW6m9f9Zeg1SBlj8RnswZhhN7wACqZu9QpNCNtmoreKJCI
pxGDCjwETnWGs2ZSbeSe6DWm7Ut2tkfrbTQxlKu1fTkFR38gxyNLGMLlbdH8neUH10zVFy3pTu2M
QxmCWXlHspk1qKoYOy8YThMnfzNruP1xExfLh2fih9RJUcAAI9otfJSq+nc/ruEUxwvG7CG9yH4j
zwGnLNoaKyLuenInbLJbJGH5qdcWEAfxlVv2jtOiDJOG9LzYUXKLDFv7ZGLUY24IZNju4j/VMh6m
qn/rdB+RVLf4ZLx2P+vzQZLZKjeODvismK2JHccOgbyNIu/GpYMq2F02Y2EfOp+Gegt6IhyqNwT+
b4aKtrFdfvmztpWso4mybenQpRy4Lcp4m4kWoc/cQ0K0HpcQ2dKzUCHHfj45SH6iF6itGVwfvbS9
5Wp69mz7qVHmazX5R5hiKKlhhlnVWMxp5blVCmMtbk3sDHQF+nQ/aTAxdVcdp9BdVaWFk9Vigchl
Wft1dyA4I9qkFS826ipTEh0cPX10x/gF8NWe4P+P6Sx8ItTs3IVmQRFvo6E40WnY+VGr3VnRzL/S
IHDsaaen0QUAMsIFkk1AClprpoVOVu4cQovHRNxD9AUFFRCq/8IU7YG0waue9rw19ltZUK4RH8X4
O2+9h8xRaEgwA+IOBnweTCF2no10SQDD1Q+IHAlgVVXdj31z8Xv1D9D2Tg3ZWXnTyQq7re/z+Kto
U9FKlqdXNnTqJj+8OiXjD9sWqR28dbjRXeRT54bTLhVh9kzTvxTTTUT8tJMzWXjdV+aD7se7WsWE
8wgMuAnssmnGI3XhuyREkuymHOIru28/2mW5IHYJL6Bqrl7lb7OmuLQovVtuv/N6fd9ME67WWTzJ
onlIXAU3ks1oF93GSQHoBGgLjgQfhHQPNT3qxM6PSd0+l96yhUDm3nl29or4wh5uxpenB7DYGgN9
tV6HHs+VJG5EA77I3wvN/ZoiOv2VZRBW6j9IYx1MwzsaY7JJTFD+JPJkehvHclGiipG0EwjiTNUx
T8lnCRiN67i4OkpiBh1lDs6g0WWat+18vELISOOSyWGUoiAip4dRTozTK871CZUiwzj46JtBUwda
m6DRzmsBuIMx1buvLon/aGyLdgp2wZBvDa/7BrZ3sCoa86TkMMshFkQvyhvgwGDuFgXvY4AKpAtp
PQPw4br9T0FeVasBRcSx+4IfTuWKd5EcBK4yGcomO/nLpsxeA46ComLpA6d4DHqshi1QaXVD74TC
DuKUCj5p4ICU0m8pGvOyYiS4LJyr4q4XKVRB6GbSGtsB5Hlsm26DzeVTZRI9mjQ99iHSIwkI8Ty8
DGN0D+LoYR4pzdLqzufU8DzwwgqtrZSWmxHjuhMGf4pmwtI8OXRpupcYran+VGj9NqTVEFEzVD0J
e94lr56dXCszf3S19rP2LNErRQjJWpfG+OmG3T9jsFCjt7+GCNM9+J+R162TnJzab3OUaxZ3n6TZ
DqcsDOSHnyINToNHCBKxJ0IBICvsxYKN5upfmb9s4x4uaIwpaQndMSnazUIEbGvtqNEXj3L3Y/Cj
d+CKuOYWGHDPTw0PMVTqcXYNh+w3fkap7VAF1TtTzhee6mYa583UVseFgA+PcFnPWHDRjrxGM2ze
aSAXrvw3d/FihqJkBDFJ7jghbRprZzKALQMQH37wsPFYQ5qBvkHhHlqUNitKJ2dODi7RbFpYbfFi
/K0cKAHUAVBcm6/FRXLRaXZ1GB0ww9yOSXd0BZZW2+WTkkCh0WRjUyDg+SwrkuWybSo6jrp76bTq
4KTzfSlsuRT1LYSWG97I59zvR3UIyg6PF50OCjYxd4U/0rzO93JI/D6hpPpYJrBeTrzswqSm3h/o
2lUGCXvOU07IaKosPnix86n1COpl3Q/GBLTQFgS3jNeq77W7oM/B1NEbbJcNzf6/hWaUiOYNWF4j
7Wi1AfWm7T4VkVS6cImTGREOI2pfUTk+6V4OFtHApKUwno16Oi2JhwfagukSUvXeNL46in63Z2Ay
3rghzfIW7BNTrsit/2aa/WjiisHNefMSxKWqMUWrBDWMzFPb2dS3vXSrcqdkuzLlkDurWZSCaaG9
A+A5OkHxbIthkAYXMhjTE/aye58oounUDs6c442oFzQo4A1M9hs8lSd9zP6Z5vCtWRpFRPelEhHn
yGWJYj3Ay+vBOClL/UmndNOiXdbYSCcnYlnEjqyoD7COqkN03N0f+kCvZZWcdFfbxWW36ltS6rHN
n2SXLKP3tLTZv9ifXoOxvVH/Ahmcr0VtHvUZ7UU6dw6tMSuwL3KRsqsM+KsWjeW2qLa0wml7kTBT
EQDsXxsECi/k+vTkr177nwMGoiQPGHyrdajszUipOpORSMbM8cHibeB5jVCF2eo+3rQzng2sROUV
1V2WFw9lgGfjYjzNTY1djEODHC5+WuxnPaWbF1wK+l6yA2YzOzpaj76vw+kSPdWu2riAi+0CPLRm
gaxroF8np7ZN3wZ9YkbV3n4jNz6TEhSmrOfIzy++Sj/GegZxj5phQPteFwy92zXwQ6lMM8jlRvhA
W4FiM9uZbEorip8SRsQ9ouMu2U1JreHVxXMFRBENy51tTAfNqc6TMVxS1ifiDu4ur8e1lGZpVnzn
obMiStCwb0/y/dMRKR2qHZOqv7bsc+dbbONw77YdridLhP8kPq65dz8tw0eurI9BoQ0CdTuIh/Pg
1t9VAmM709t3vUETyfL7Yq9M7VWRxQZtfWHY8g3g8YX6ddeGjOTQXH9gFLOsIz/asIhuqPx9I8x0
kycToVVcuMlL3dOdIU4QnGFPzjvlVq8NR4Le128tNmXwtqH1kubQl7vO2viNkPSZpHrrp8apZnmU
sXUeWh0/E+ettPg6Gsl0mcFhR6zdG49F256CKTo7rODUTPZ6r3ZzND6MqPWGKTy8BpQptwfxNAbP
AKwjU/tGw74kZe8ukLJ3flPvVDlu7XE5RVZxAKF8zXvjvZk48WqSTbezUSXKp1PGABAoN1Aj1ip6
D5suhPQXaPeGW+xSI934/nxPEXkoiuYoH4zqy2bgboj6dIXTaEK/qpN1a6h7BbwfbiApXagfZP2V
yL1JqSxVpXwjOTGnwHuIjdi+C7MKqzf71rXmNlu8LUfzuSfGT5ZxtiaU9BzI2pkWCeXX/pvi0ZYg
3SNrIEESGMS7e7HCrME4M/hcZvffMkaHglFyHDr/BuGGVD5uTbivkPbcpBpaUuuxilCPGkwEq+Lg
TEu0pyMl5/ms5rWYpw4d6ubZGP8bxrjcSESttGnjm803dM2bdNflHI7YtGi63NXa8wyMMJfWHefk
4LBQnUpqLk4BEzmBqpt2bSBacSFM75gRP9OFDib/fBAbk4Es3ATU31qcR3iedAsODyYN5C+bTlVU
jNcy1t4Sd7pIOFnaCE1zd6+6AEZ5e98tcP9YF1LTy7bxRmFRNluD06GzQXblPxZi4vTPFy4SB7u9
nZbfFVmaZwISroH50yyXRu5MwJIH6ljlMc1SfDf6jxQp1aozzrPqrgDrcTGE3Uofmhu403L9T6Yv
FwiRlEoN5FX48jMd2CL6rbuqGgaOqVEOpxvmo6um9UnWky0zIGj3BiKPLoK6t98qx4XJx5XoVQJG
DE9o/GfyJb0zw9ce6IyEVQFb0XyGmfYYCyVEYs5Ag027rwcUyoUUYR7k4ypaf2b3Kle5uBRRLBc5
BdIofsinZOeMI/q8V+zCvLTDNqdeK/S7ynRZTZxdNc+6H/UXaQPLtp5KUJrM5kh6jmh7EVPo0yAy
hQEjUtT0XbOJiUK00mP9TA9yGqs7K2UfEbMtGixl/5N73w7MGPSvwRknd9VkrMLgR6uu6XQDx7dG
0xFY8MJgt4eSB4HYDh64K3IiyA2zacwOlol1zl/5JgqhBaLBCvjYWdoBJokxXUlxj/gNg1mEqBa9
ItCCYwr4k5s2NyZfBYMsFkYYadu8mW4WOZH8XVN/9F19ciiI5wqXgHA+Muu8kxPEDAP8sGm5gMrn
EfCXrYnVDQc5qdCqhUXS4VKbZailpAdpq445EG9VrDHXXLVL85uY2aGPmxkyPJhpZepDdo3uzeuS
nn0TFKceUXBZJdiOB2F7KpLmoHyEUUhN6HvK3tIyXssYanlG6vQ1XT6HwbrkibVy++6AqBBIYGQN
fTjRQ3zqxnCFUh4d8B9ZKVX+UVXtWhZQk8ybks6YIAhAg93JrWP3iQx2ahh8V3TyuDYRXe7aeS93
1WBJojjthDDhsJFh1sGiknsm25qIdYe+yY8cvZLkyHTFR1BGzUhIlShOMLMiwe1azEyCb/m0qqj+
8p0kZ6PbaobDvuYmy4eH1ZeEDWS3Nib72y/GQ6VMgnOAwgHi/pV75oX53GwMHHdLcqspOQfmd9EY
eNBFa6YhY2jsh15D93YkR5y6B8lUMz8/dBSqZgB8nDaI3906Vm6cdb+JbNDdZCv0HJZ9NgGUwH+6
CA79QgbIcuQbsO6JBRGaIM3OpIcObNwymOX3DZy/Bjs/qle7K25h99w3JZSuEW+sZ3lqJbcDAOVW
Jjg0QZGUhQYAVFCWBfGoZ4fnybDNtJb/9zQZKq3kMUnTUNYIZ+pCMeTi8hx3tD8RzWVzSzS0mOBR
D8oKsIbPSHVnrzEuLYBrG9OYIN+wYCKFZjFQhFrSc5exYwvgL8+fIrDh3UcTTOQj1ibVEVnttDVA
4gcJOV7nrngysp5SwzrI7pEQwjCs4klWkHsw2V1JYOrdASjGpzzDhgJ4BEYLkflMRIFicWvzH3ne
IwmZW3BSBZ8MM/mv5zHvR13Ce2cdhfQaZY+K8jtfJ8RaqubezOWn2ODUDsOL5Ow3ADEX5CVi6E3k
OLJ4dUKIHDQ6XQOmQgH5KU9BNiijlznumI4zIWeDMq1wqUBU3EKF/obMdpfYE9BK6krCTxZqd4Z/
S7QQmK0D/IDZKdMXuQdpfPQU8qdiJUEVK4WSbHoOpBpLqcz6RPXtJB9IjbC2WBb43MiSL6mTJWgt
oyWRUA4R2RVOiKKdrrtH4jbdqBseX/CM6O/wtW0aDLLNuuoycvZU+rIfZ/9AhID/wAncstv4klEY
7iRKWCAx9Gx8qEt1zxTqN3yXTN4o/GQ1ZslM2tOeWblxyQrQYxAJQO4COsyEqnTxHqVUYP3J407a
DroXFGwOXzn25RYYxjuhIyyA+fMlclRPxwi0JAqx1mfMza9zPBkkfrGV2HUlFY4cUlE/s/tpNroI
Iw4MiiXy07LfitlcW3vwf7fs1wm6ncQOGSvy5LqbRBvZY9EAWZx1ym8lHixS9uIA2D1LtDF5rwju
A+9Rk8uyfIDuHX2Ornz6GkTXHQ9yGxYEsWFgzcpCyTiAM9AxYQEtTSsZSKaYN77DebqkJNdquKqc
v+YZdpY6eMz4BKHyf6tG4h/7wKGXLs/PsJGIDB4kmAQgpJsoutgDPE0wTR6tBmkpOF5zB1n4Xicc
A3E4Oq31kTLTsZfPppdtYWTtKzErn917rj+wgNguMNqKS5B7D95Yfv+eKEYFu+5dc5yVb6O+aUOr
gyLvReb5NyTY96BH9+q/4Gp1kYg5TOsUhzvEild0eWgtsd286SFNL5LMcfYa4asPGAwFq5Ns9Wge
37ogORndK8GfC0NKZeOg2Z1F/Q73y98Plt0txzj/LHdI9uNQpntW1WJVOxcML1IJv3GAvBMRWgN1
eETENYCM/I0sRn6kEOYkNfD1CLw9iCva0W6SPDIWJpDx1pEPSREzhrnNLg1G9g73EvPBo2yzhKZa
dZUtKhAAM7on2PASNhB8FCSBcWUkIsHlw1TZohv0M+BM4ACslnxzvvJaCSsSktklLNUsLq6qADbB
Si4InOgAbLQcYcWw2vs+LSQ+3+YZBoNzkGpNLsBeyhXbga4GVHMeHR2nYSh3/EpuCt/QNN4DvmtF
TBR7ZwlorvrnA4ghRW8X51HOgIngQVyWFWb77woOHu/1u6q7V7EBntvuJFE9nJqHnsO75Li2CSlE
POpHfyNBuGETaP6PNjzpWXtTuL1A7nzwWCLyCYGurTgdJQ7JeSqfJF9RY8/r9N2y2N3V2rwN/LfZ
RuynMYBn3RKwSjalKctcHHNiD/MwIrA9j78WbDHmUjNkgnAOH+YZeUUbudAJRV6RGmM3EjSXgfwK
T2/X3876ICVErjGVnbXwIZEtzMYnQMx2cxTbIvl0RP5Yc54Z/UW5jklViuA975Xof3mfVHGjJMJI
EiKvUJ1x36roAigTAxe/QJ8Gi1l6U5TewlvdgGfdTCxpD+pPM41gKQlULDoDXkfVtWtrVi8tSUDH
acsDk3VoAxPo2/xBwqhWoItZfsth79qUQdGyK6nlZd3HoXvJAxSCWf/gw8g7+wk0YtGSF4eM3/WD
lab3boLEJ/tBQmnc20dODdm1KgsBapDJeH4ngI87iZG+jY01Zmi8qYQ6sFdyusFH/E1mxkZd5IDR
83LbEc4j8mGJKIkRkb4I6ewsS0XiYEU6IWerhAtiknygxByez2/yqlKG1QBlJYslKjK03Ms0KqJr
mPX0aopkWyPdYTnNWjZShT3KRI9TVoNE42QAzd6sOwXrOrUPstI0hnFebJ6WHrpumP8mRigur0J2
r8+Bkeq3GqKJR94Bpod8U7JXia05UKaSf5HHwp6XACYfi0IHLHbUDbhyCbmsCGmsTCDsuUF6s9wy
u9z6utrWNVrBLDrprRL6h4p94+tHN6kwV/NBENVkKUhmFWpV9UzOyuaSxxrI6BLdAZKbZPrTBkCT
AiQ92SZpsLxR4XH2LT54/fxHTmw5f5Yq31Zk44aLiwqnpuQWhIzftRj8TPQXBDNV0E/F8tVO3133
Sa4WiMt96XqPCdkZk76jpCkezbkIUwzXcte1e5XFqkgw6wWTx1yDctFdaw11H1ZHZOQvvJ8AQyX1
1rB4kcQmJMTJggKBtpXbxMZuqU4kKkjKaHG4yxpkTUta6jIA6ebyKkugJoS5Vr6TPEdOPSaUayyu
JDRQLF7/e2bD81LB7CBN4/iuPTDJkJnd7kViMTtYvqQevv5ezDgxo4WPSnQJo6+utw6/n2L2Z0ld
+tA+kOJkZfqRkw86A2N3Vur/xybJOe1I7YzO3UswmqjYOxZcjzuYPO5Aw3t+CtawfvHYsERsH908
+wVVdyq2oTvpGndQblWNmGdk/9620p23k14BcQ7IADkc5Rzwi2Utn9CQjfKhjdBf85/fQEjjmbNA
ErqlVi9BWCI/iXcfejF4JEzBi+Qovh8f08XfhyYxu7HJQsLXxtIOEtDNLsFhez5RigJneILMcpDM
WRZ2ONFN4bxFRZddpJubIBmvaduJ1OaV4YugHh/d9N202o3E1Vz3TpJdZvVb4Gr/PE9HRlgb9i0f
NYtGqxeeJP2SVtDUdOwWdLkANUOEZCwoalrPcUMcaXQ8gLIYWRyv1G6LZjNVzPtL74ev6GVdIJjk
qwUQygqpQ8ggIfTRxg7/R9KZbDeqZFH0i1iLCCCAqdVLliXZlrsJy8500vcE3dfX5tWkXPnSaSMI
orn3nH0qpBLdY9B2f2CYMYdMrO86GJwHTQQRLouUH47L3ywe6zibAfpNIL6D1Hj3Bc9pqCZwr36n
nnQzI84vKvbVLoroTMHuDgs4cbMlcg7W3g/lJ5OTqsccNmEZK8I8ZSNZvQ+iueVR+Jg5FkX9APDu
EimUk9cAoCzKiRRNvivy+2BSzs1T3OTtY+Rgtkq86hR7o0tyLYivaefg8qO9WMT8TtPg6ZGB6Pty
X5Wzc8iWF6YYYW22rs/xwW3n27QozObWaVZmIqHvD8zSEko/56slCnjJq6m+8tzIkOaXW9v7x2q+
pyWeW6ec+WeQmM778NgFf7ChdSu2GSbKvfqzNIrTyIRTouEyICWsqmR+rgwY3UOJJL7+1xBbjfSL
LXxFJRD0QgerVnEAmlT5Y9lYflxjQiZqR0rtnDbbIdcmxqk2+FlJOj1nDc8WxfvVD5AUawdlYFbf
6hBZzrJj1S7BnxAB34gGR3Qp1Vsj0NHXA+tEqeQ/Z8DcUjWk9NW5r3ZKjMPWn43vpIL/bAxtB6oW
OquN2QS58+Ps8cpF08/QUVYa45EgDpWgmovLnfKQQdCZCqE/QBrxaITXGUK22ZzHvWEC8BkMpvS2
e82r5q794j6T07EG5/g4BDxkpzE5iHf+c7iYnlIq6hDnnA+MQq8iVd95WX4WQ5CvnaZw4blSKy2n
XdlF78COSLdNR0G1LLF2HsY2jGL3WOeH1Eq+Jsv7jhekbOZTHVFx0h9jAHScJYGIk3T4GmqYXaEw
rlrCV03jvNtOLGJ4XakeSrwANkiataiqz3pO32DqfNGyeCI7kIqKWX0bXv5mjqHESTTe0jq7linN
i7z99idAh8KkqOn48X3IoH9EZswpWsroFhk5beiCJ5n2dvfQoaUPkcHC1xzPaW7esp5VIxYVS+MA
2B1OjT36GeNshDfWwOZqzed+ZptQldlLUPmPRGwBrDHzZ7MjIy9qquoopbg1dhKyR0TL0+uyOXYO
qYl53V6yXryUMfbhVKYciMB3z9pazZ6dstXzzoGQ19zIo9NsoYZLOtCycG/nDki6olDfRB1piaj5
36e6EG/BSIV2SKntUTj6KTx1kmFLWtgI38Co7H+APThtyV7j0OnoZQaOOMYF/bC0dlCieCC8Em9N
jBt9y9mymEwhH0Q8Pzcyg4diRgXVQ62nKP7cGFSyXWN8HS1vYJc330o9v0+5QekYZ+GDU3AGaDvC
Nuuw2vb+9Df33VM8FZhdfLTjERIMz5sffe0IrFkmZcEeNpwf/YRpd5ODutV6Rme6pKeVVt1DvEHO
Pwsip8coQRNYZCGFg9w8FpWiV6a1n18Gm8w3t8QelNus0yQCUUYbgDtXtU/wEZ7olzEqTWZyzz3q
Kb8YSHfg0E4cS5BrXYk8b1YjJAiUIsJZY2chmbuKnV00YzUo8iDbZkjBkIozblPfxAHnuH+rhtwG
Q5KR4k8TulI0m2tdB/HWrNxxoWeok6UBE3FbwbqBTWMn95vW9GwbCIJd6DwJw/wgaTEFomWgtB/+
yiK844Q/RlYE+ZfGex2ZnNFN0uBbyz8ArvGhohfHumyJOXGtcxuOBaV0DvVgHADzaPnVKAgjCTby
B5w1pN1kSBuMiLLsnM3U0kmRM0HyrZu6BZfvixR5/5wcp8qxlzLCjDVHaHrhUJzwgfgPlpj0Pk+M
qztCk0OemImSwTya5IKarKOsJkb5AL8F23vknBaham6TKzmWAYs9PnzlslPPzYHapDW7LKV9bll4
mv3uo3EJSJJxT7Z6R3nNT4CpRNqebjld9i2TSfdjYHBetzrlaFiWhtiGbj+8NbOv2XGZsO3i4VXW
VrxzbSY8jhQAwAfgA7upVUXBhKHZURLCZT5OODjo9GLU6b1xcfWV0cEwxpRmkmtNqym20kvelgRb
2IEKwLzg8kaTb7G0Emo3vs7kCQGL7aG1CYA+9lxr7B4IErAJeNxwI0HA0DbkMsdWfHSKZNwrx/GR
v8YIZeD7kTqw8r2Q1rQ9tTkVuzpJHn1g4NAOcJWsK1t8pY0E94z+dNdA+aWop2eKfoZ5tHU80p6T
0Wtnlt0hNk1rJ6JyhqeTOOusINk1pjR6mKtlq54Y/qPUcghWTlvwLvg5OykqWs2jOyRVhRJiiE5R
kBK7XuflnkYkzbVMFlBjVRm8Rq5IWNcyiWWCpIdjk1o1cpDa/MndSj1XTht+9Laaf3zLVOs5A5RV
SIdTYdrHezn1aIuqQpk/sUrD7wrYzV5hqiS7wCjkDwhv4EXJBIJaZRiPRmJw4DtZJhlIqIatVnYA
G23SnYIZtdW2xrfNXin002vuTAA3hn6x/TlZNZBGOFlIQIu8DAPyVD067GEu/5USnFme5PXVdgae
2hiQw1MzpM94qOrnvrOxkdh+Mt569KAolGL1Nmqj/ZioFl9KGVPx14b13fUsrbWF5d0b0YyIEJj5
oFBpsRPqt75s85s36flP2YXAtYI2UOxKnfBAKCA7Sz1plgCbliA3DJkeVJFobwmIRWos/tajoMUx
WXCUMhTB9mRBdm/65Fm00AIM2DqrOEKR3g/zE1k27T+ytFIw3o4R6lU3GLjXOoWT24m8QW7GWLpk
mqYTOz5HMNhJ0gKmO5TmvsiF3tArRuuies79CmU1ZPR6Qt1da+attDYIYAsCLOxdr9PLNMpfSRTm
irjB+LmvFMaTsbB+iSUd6btpStJjnq2lJ92NHOIvGzrOQiADEpMulBX0EuyqTcIXvKxzqSf1mv1B
hbKRBm7Qkz5Nsk4W7bRLmCU3rXpw00SuR7s0YJT609PQfg6NehfdPx4KLsRnPSCdaYeFUOngvWNZ
PtXt75SBXRyiZ1c34UVy7iIplwMlUeTUYMeRWPRFU4TbkCREUr+wCZyTxLmB6VqPTd49SINGNnu8
SqTvQmlwqqNPde2D34vx/L0VVNB8+1qwsG+EbR46eibQtxOAWgzBv7nzUuPc30+RWnNSH3smea6T
4fLgseQncjoYmbG1kY4JoCz8VKoEcGHvYVNAAZyONr3pxqkOZkdwW+8+VtOvhYyipVrhg2Dsedkp
UX64zfwW6mnj2SRIgMfNi7eefSPdi34BsRB+U3P3HIcw4JZ0FNADIVQFyrsPfYyzrSS6Z04XbfkD
eRL/EcCAuJYcDpM3CdzbC5AH2YCO3ZVhU4YtaRq52As/Y/ya4FfHmMgbDt0a0m9qWeAxqR2rejNB
kWQPH27zZIHGl+49SS8inN54SC4UI0SU3taU/Uba5nF0yUlmqJEHtluuTFjxS0QYgx3eF7wM1+AZ
JJbZqXsrIQ06BmErJRADq/snC9pTlfu9WIc4lL4VYtoQr/44q5jDdrDiR6BAoP/Qb/pQfSjVPBN+
BKnUekQat1oomCLrEK/HULKGv1zdSLmQL40kwclh5iJfBRbXwxxFm1Ylm+UOLn/+T36NywGuasMf
LYpFZvSz/MwARkWBQ8sBLt3QxTb691bPWx1Q4ATUopGScdhlubU2eWh9FNAxE+5c391HC/ulBV/C
n7YG1hY7hpjBFn3gkiIYQyLHkjSb4ID8m5HWa9KL13ZIryPHiGe+ZVl48iNYyY5NkDJKzekIPpaO
LJhIDirWq80CmQ0TgTfsR6t6Pw3xqyydQ+54r7nZv7poRYvM/5hCyqHAwTE9eA3I4bYGbR2+JBJc
iO1X1CVtXt9mqI9hBNmrHv/Icr6zCci2cZP4K1g2O1cEWx+uRZYcId0QUADSTfcI7bBm6IsBLaTv
vUf8LGfAKFR/qZTC07P1W0HQfNnxRoNJZO1/wwW8B9j5Y0f6qZsnoh/6mswRaBQ6CNY5j2f57ji9
DMyJzNInIn83NrE9KdrwMQo37VD/Nb0EbtaIFnoGJiBRs3TcuTu7mFXETrhX3p9OvRJifHV1dksc
/SoJ9uFWS21vhJO+1mX+lwPvqhXzja02FGoBQQ1y8fJIZLnz46UBUv+UcYWaY0L0CNEQS1+eHAu7
eiZSdOcorESmh66p2I0e7SJ1GBvrz/KIEl4mSVkyQJU+mO5eW2hDZ85A3Y2KAut/+4HYccWe42yT
DSPTj6YCLJlWZH5ImkjsEIeSaFJydrkvC5N2YUwyUge3uzIyKkJlGJ0zlbJ+KZnG1p3PV8KjE5DH
w/ond+AosA/jtPLgVEBSjI62H0hMrrnprb3DyPG5Hcufl+zYitikARACkby4VWDS8Jr6GjJnnfI4
OpQAqJy7H9OqPnHdddb0BMj/w0gnCEB4CYNDKNoPlgjetJQAhpFOc7cFxHvifi0zgCrBimM5+O99
KovHNHqmgL7thLUJu3THxSvkzHxhbFIhPHIabZ/sXpyXD8J/nrpmwxe3cYkbnBmp8B4rtMUd6eTG
ixM3lNXbEPrGgIqrse7glqHWNheASMBcoG+BsNy4GhSMb2fvVvC5fGjL4hjg6niJ4iGAYhyIouSX
GGwKb3wdOmP5nW3gQGml8usmFLv5DzaSj/ciMD8KqwYLIGk+iRww6gkBd3VRWAB+87D5k5A34mb/
7HncMTKbpM1wst1TcK/8k8nN3zLzdbGuIvx49pP5OKTGPnGrb/4WR9SBv11sWxmIWKtDNCT7G+/a
mUIyuHN2pmb+yLcsJl6bjMCigQPnXDPLWbcsjctrErfjUWE6Mxn6sL35N4VDpl7qr1Jn+ooifiZl
11nE02M/tpt2Ao9B/BGSbL70nLRXZU+XNinGR3CtXjquXMBPSw7x8rO65NPhmMoAmjdd3h0kay8G
cHqxwVlVPxEuYds9M1YaM0fL2F5dQLfroByuuIKe4l6TsFRvh9C/O3YFa5jkyK6RIwKxZollMINl
6uZcepTjcI+m9NjQhqD2/Y4+xg/4xtQg1HsxGi9v9YTOoUk++/x3CXsDT7vy+K/NBOOpvQ8p82Y+
3M3mI+Z+c0OWsLRRmEBloCWBt1yotYxdVb/GNbZJNAns1xPH3DQWYRF8M0+9YYSYOcdB/evhG+lY
I3gR0wkfX2DuwXXbDdGyPUtx9o8JcXkovVktzzqRcuVl/1hYlsvMKP1hnd4Q2cQ6IDZpyFyfHJe5
JdBI7ymVzSwb0q/w1/5a2Y8PKy5gcXCSdrVcTztR7oT9yjXpMNn2yEeK7lMrd/HDytZdR3xIu86J
23gsBYgiCrFGflPtL6g3FkiQMTZxg7b35I7Dlw+pjvmF3umVGzhyQYOXHlJYu4HVrpcnrkVH2Cz2
AT4xNwy0zoPvfkQ9t5CsHmQZ9UBTsEVMzPTJKHUaQDHOrwrvQ60I8UAtRWND/ON/TdRKS/BJmBqg
OI/Ld/pyhmYGKJftwpiLDUBvnKpyfnfBedNMWR7Xf0+Yx7W8s9yqUdyWZV5mP1yA6//aCXlE9Z8h
XbLV0w3fweaXH7K8asvjJaGJI/5/kSIOT6U1eVdvrC89C3iu7l5o7j3xLCVt5mLr8Ykb8EKO1Z1n
RfAC94vtHgYGWN8fyycOqivG/mNG0cWFuJaC/JXLUItbA7gVGoRp3iMzf5AmpjZb0JYmSAzDNRGg
22Wy10m/Wsbhcmncpz4iGyENt1xCTNIVd4kPkMNKyYCeLp94ubU9o1qBLJ0jOt5AP2OHTUIg9iL+
/W9McTtY4+k4UxVm6HKZ1jzTZUK0r0kXDLs1OzxB3DqvFneGWzAHqD79HV8Kde8cY82o5xf7y04f
y9PyT5RPgbtHxePX7UYwiiJ2skgjuEQeyv8fVEaln9VrhCSLE2yjE9rG0SKGBa3oBk+59Y6oPSLJ
tMTBanXekZfeIf04MMPDXCMk9ZBdsuqbrzkzrM5eS+HwTkK+kEuuOw50W0a7SHiPdtpvULy9MTkt
H9kymDm7W87uvE3jVwfxLb7VE8J8qNHx1YTuP1gW6lO6tuwdlukpkDkBdlRna3WOZwAezCjcQJY1
QZ/Rt8v/JoNqMDHH8dSZ9JZpYOhmCtMtgKel7ErQyZxew5pQyqnEOc+KqnH/J/M5Ybo1k8DYTmwF
sB9qmpg4mAhcJMMlWtdWc2qN5mz18NyIaVtQGi3Du4tpYSXBdQG/c1cZambqYN994eR0WZ4E5yGH
VwGJGkRlzhVet4xwXujIRRSauo8Blf1lRvY669ZXA0vVtqpzfJMBigSTf7QdEBzPU3KN1DImfuhZ
nQBtrKja7Xj1fWb2nhvri6Bc+TlQHMsGhDx8MZ30at77gbKWmbINwvdmmrhfDhG71XSpdOyvzcJY
9cI9FhFuPbB1b0FPjGU1ROVbV9Xxk57G8nuGaUYAudvSU4NFQTE9eB8oHmHG3oVzdPKt+Dmw+7/L
hNBjDuHMdqcUj3xs2uK5+vRDl3JjIync5x2ZV0NHgnB0VGnENGLTSon6x35JAp5HUHatXZ1l2v7a
vtVsPLMkI5PmFXU3SXnH8TZe2aFJcAHV5T0P3TAm8DU1+kmbbUQXpieBXDxTCSDQ1qWj4JKKgXDz
QXr9gb71G2DOb8o9HJKQsFGdTChNLJGt+buLotmYYrDFcDhWNqnof9nD0Rx3OSx5FDwz4ENG8Ugp
9n3Z8KGqeLcM61DQPF7+/Zhgwi+x9YF/p4i1byjAH0aLnbwI9Y8U/lEo62xG8lr63ZnC/E6CfhXs
jdImupA1F6yyxCdr2cTLb1riYWxzD4iIdSDKnWhhJlgknB4NMOcig7/ax4Cm3OdpWqpyNLTQvYES
XhdLaQAbm+XBXxJwrHJFei2oEQJFvOJVlPE6K6MbP8HkV8e+5iEl6+U+CcJ6e5Ba3XAaPPNNk/7A
c0EslW09doHYGUCGQDWXI26+cN03E07WeDFicPqOKW091zngr8ww7hB7/tS5QHfQFidqOdhL85ie
/rinhrXLNPkSWVW/ahW9qzqBb+CfaNt/ZUUNkkgfoqrXhAbkdz/j/1Bn+CxcCkiib86BC5Crba+k
g91ra74mmFGqXlwKDfMBiL3LER48zqph0mUwXyj2XBXlLL+0o5kBlebrWloXd8zWjbYJxHEsAJ+z
4pxG+PthQsX/sEzwBBSR9WQTqQT6w00p4HXoiEpUvXHprCv0RVlPQtOoaPMy6oEw6L+j21XM+Pln
r/2b2UUIY0A3LkpbgMd6cJ5haUaYGpPUBqQXVsE/TFbBIyD+uwUaZegUfRaflL/ghvHvmJrdeeiq
jYN9zrMmkAj64ON291wnOJnSeV26OFXA9F6G+ypIEI1X9nPJ3Up0X2K7aS9+w4BC/U7JMyIosbQo
tbrfhRt8eCr/nsz8Sqlvu4BU4wobGqIzJjszeB/19Ny1iwwm1U9ByVaorH0Sp5XskK8TiSNx/NdC
3XqTWkw4d0hT7JYzf3sxRny1qTBC1seInRx4q644iKK6KU6Koq2h5xS8okV20tEwngIjfs5q959K
+13uLxiDYKTSCuffjIP77OhDnLm7hPgqWmL+UWbmPbRGEsbdr8nP3wHbP7pdDkgEib8R7YcWh2xv
m5x7o5xrMzySedASNYaAE42bS+dHGl0b1XhPPuFPLE/Z8CBm++zhzp5p9esSiBmdBE4tbwEiNRpI
W6eJ98vfi947hSXBNYYrENCjacr6IgFzPR2EqU9tJH8w8f96ltPcOCMeconC1G/0u53bZyW4xaWJ
Q2hE2lFDTzZhGfOQtSt22JousXKOMa9wXEGem+A85Kl1ibuWAwMJOU8jFY8np3ErdiFej78Y2ZNl
irtNqsDDaA0GwjW2mWar/rQpgSauJ//4Xn7VoUsKTi+o2Tf6LUKNBcGy3bmO/eRaALGdNjZvKFSG
ExoBl+qSuIGq+W6n6hqQAmh4DFGHyJbMpcdU+meKXGfLnd68Mpw6KuaUviLL+5fbdjpuKFIaX6MV
uoSMB6n3HkFKMuS8CpQ61ZCtYuomCZsmol6oFvGKpT1ji3qcil1mT3Q4Y7QbGMvEDlxce0mq4UV2
yrep8zd2P68HXUvEnwQHLbTBwl7jdN/53M3cBJtcRATwCDR4lT4k3oxclc12J+FB1o7k6jr/hfLr
XdgWkSXa/7DUQnnkIS9AhrAur7OUZ0ro2xJfk20THpdJKIEe244TlC2iFdpFjTz2pGx3dYt5qA3v
BQ0guB/6aayDjnBaP82AhUV/U6vgaDEhP6DfZHrxdpw6Cao9ADUJRT5GyNkQSRhGPlLYiU0tISfC
QkPEia4wqU/atYeqnzOWxf2gNdQ/4BJ0PGTPLQYW1rWfzjKpsYxLOoRZCBTUyMVWvmER/lvRHSE4
AV4FFEakCeHQHYrJxXkYVNPOK/tAreo5NFe9l6fpLmvo6r+GbT0hp60+G0MD23ZQ/mljGtkUJP1M
bHluVDSKXBf3Rqs8dQuyzDxjsJrHM2H1EJaNGZVr3XMocFCERJhRTbaKRuzU9cavElNw1od5kWOs
rraVrcd8G6RJh6C2afeDLqydCxfnHQV59S2Wls06tmd2Td0kNhQwNj6rIFIDAdwBnP9dCQ8LTmvZ
KKpJT+Btw52IhkFX0x+Kd+5jJINh2yJ/PUBjmx/CLlJnGbW/beb8aJuGWjvhjOkNuDQw6JZWFJvM
oUTgqcT4ZuWNOlc+QiD6B/16gNwHjdQrGbRRSnjiBsdTszaBZh4CLxzQDMyx/PG1L1rAocrfop7x
Lq5nIWA1BXlMXh9g5HPjfp03JPvwRhP41jfs0dBFQ3tjdoy8FJNiirUs8L0AnJuKHhMObht7KPO1
AiW6NlGH3qY+ARCQhjROSHd+mybNG1Ym8lrQKmXBj36B9pOOOkw1dNkwR30TFZsGGDY8BPZjlGDh
4g6Irke69EYYOOu59slAjtYixxPWOTKiZkMgkuuRNjPFcbd2DAuV6RDal9qFIB4HFBCEF1LxS2Lv
cxoVmgHLSB5RzKAL93XAotYvOb5os4OYCFzOJmzqvdhg7NWhXIOHrR/6Kvol9Jqui+1htRzA7jRD
If7KPq9eykVcM1KjPRmhgeME3ZKFfZFk4kx1zJUu0YAq5tXofOWvKieyfu058xH3sAbCWqcrb/rN
Iaw95HfALVZFAU2fNUuTWZIJ+43Ln1lfmPHLOcmvVUAwEnkf3ivpat56qC0JFGvAYWZ08VNpuwll
nCKq0bhIqM+u9L/qtO5fGNHYXOek3WsvcxlMpUtMnDu3lDat/K/lw5dqyFV+oPKJyJMukxttZ4QO
S7OprxHX2x34x6hvPiR6rWtmN1IDcO/mF2sS46bon2bzRv+OMo5rpyASOpKNpsH7MsCoSQCVejVY
ZMBnfL6dZebYifNSXpNK0QcpgfBQB1DvXhDy7jhjG9BjaGraBn3MiiQQBjyk4V/kPJz9aiQgxNJh
XUJaW69d7urDZGfJizNP45eEzf7HzyLe14ioPig7HT4+g9hQmY4Yi0YRH9q+zA5JHI/72rGLjYgH
NOFG0H6nNQXKxkJylA4c6+Mmji9hS0ewYYmDH+N0j/MUpWhEy2SyX4QKO9iqI7TqYSm6mHUSv5iG
6E4lAxsKxDyfqzhTbJbhONVe+0eC2nXHvCKtrY/KAUubWnxD1FHZE8rnxqGnPjqu3z/5cRT1uyxR
VbEKqxaK9NiYNEP4zP+MUsTBOnA9cpVGYJbbNhr8Z0M03m/ZJvndnLp9IGfK53NEhV52myDPoM5H
RlKuzbo3QV/UiQZ+Y1J44Fh/bkckW+yZFpQhSSi4aXXj3zXeD4mqsZWUoweticxgkf5j9MP0pTsd
AMUWEmheShwiHZZNmfcVYkIsnE4onB3T1ngh78t6Eq1LO4TMJ04VmlKOPUNnUM1XEwXDfrJmgWet
oiUZO+EpE8KkjiRG0oQweK2yduwfo6hAezD5y7LQT3awKWpkyqDy3T0NcLjglcezzVO691OCTV2F
rslZMEFGMbic3SOFFr4BfePM/niK6DhdxkHj+2mKbt0BO9g5Ls05W9cVDgEMsFqPzqWA/LDtixHv
kSNIhHUI1ipT3fwhLYR2c5mhRM7JFIpJz6LosnD0e7/YDZ2kZsPJbD0MymZ3rP6ile0wqjc2No/a
xsCS/7cF9G6ZkdLrSSk5CNMe6JSEqsZ/WlWn/34HwfMotCv4wsrwi1OZ5DHHhMyi8t3CvEBjtzUi
fgcRGPHNsqfkb8Jzgchd9NVH7eT93mzi/uj6y/xJyu+TOcTfne2W9AkVXvo5Ki8GMwm1Mxlz3nSj
6UCPIH6qutk9x6KdnpNGUv+ZOdpuZqoXUAWqVrwhnaPBmBdwdLQz3IFXJycor9MREGQEtno0aJ4i
YFdWP1+k70TUXXL2V75F81SQgkrnzhZndwbjY3SW2qXJ5F390kjOsmzFTtLmX0verxWhS5h5Z1SS
YcxmR5khmlKPAHNfIwwNbdmSIYxSjw1SQP80z4xDmln4vGt8p72BtGic4dj9Rw4imLukXrXIdk3U
PYxvKDI2K3JaVx0JMRn92f/4QctWybU4//d2prYitvOtyiuQ1HHk5hBladL7AD5oaNBPE8pBTZLC
KIxEGJP4Rg6fb4beviEmkf7eNJ9aTfhN2SLAolig191AsQDhHgSiFjJ9whFvHzkOxGOblXW2bYIy
SGhAIORAzBitCPa7aPatKcjxCdQ3cetU+yqICF4CL9eTMOnYAQGVzvqcvDZUDbWf9tvaoire8PBP
Q+2O5zYNBRVBb3pm45tvXa8Pt0Szo29f/iJYJFOzMssP1I7O3ukbnES8SKvBmeUHr6xam9KPD0Y9
mk/lELfbiJzo9SBtj2xMJGdWWdKpcMmnQ4rRI+WZkqz5idI2fU1lH34GLflvTojd2UsiiylD+Keo
ies35SBvNBIJO46SHeAYaexTnL8rn9YvBuHJAemzlLQYnuOL2bv9qXMbD5sRk9VeiAmeFxVA2v86
jTfatQ241V5ZvCCwQiVUlOxYq6zfxVp9LqBhpCe7kCZpTNaxVXlPyu0+JraxDzMMmNJu8NLb4JfG
8uYX7l4tWj7L+O4bRc0sZqEpRzt+8hMdbaLE/jSD9KuswcwIXXx4AjwfgrVXY4a+lHYU+5MMior5
SD3/OXPS9652vyCkH1u7OHcivpCv/lZwTm74OijWbyft1kIOLzxV/lFJvgwZRTrOT66FSDDo02sh
1Z6PeuT8TlM2om0Vt7u5Nwk78KvdaIfXPGHl9uwa67q+t37CiW0CNxRFwT2dCMNoYM8n4fhml9GP
yrxXMXc/C6BazNGu6y3EmC6uMn1AQnNRQ/Fc0AYG0AQnMr3PZvi4FEqCENI6ajPUDLdg9j+ydjjD
+36c64DBPD4oXT8tZvHSLhaRu94iRiJltw/f07A5LhkEDewLzLqEK0BhU03zUiT1UxiUj17rPU5B
gBG2xd1PQoxfwq5Cd/wgXTYXDhnEXXSYJKJ2fgyarHUnaHSQ4hn00T4OcdWhw1glJlVhY3qpneo3
dcpXNhMYlPzx0Sism2wq+vrBeblLY5hfBfMFXmUNeaI7KfIsprY+04bcB7r523pQ+/q0OsaBhIaN
+wZCZ04usqbgPSYO2s9Kn3ktLwiXvkcmoqgyWVOiZyatkHZv9JP05UlXHu+UzQLiz/sFq58l8jlr
jYPo7IMjZxR55BHYyQuUn904EMmq1YDIR7+YYAg6Gxv6gswkVxYoJXTuCcxDixrR0P4lr9wjESu3
YKIYA7cJnzsvdkRhS0jM1+Scgwoab2YS/nHkYpOsP7oqPPhJtxcd8O/Sw55XAPtreH/jitOpo6Jr
Rxaj0wWX1lEro05Qw3jbpo6OYylMOMIwLGLnHpUWwO7+HbYOadn9GXghdGN1KS35gmoauiI1cmac
lMJ9dvNIe1nyT5yC3Sfq0KUJbGHCAGVqrlzirug9X60oeeuK4StZosfK8Dbm0dfQdRdLuZ9YhY5N
g8GwFPcu1VtDOkcgmWwWq9ekzs8VUeasesRR6s3yYZhUdppgBQSAP2jkN2GT7LwQP7ZpnDtU+UM4
3ObS2lhls/NQI46W3gedeGoah7NDT3UxB+W3mqT6HOvsmaH3nrJRgt/Hq0lah1S7meNS2DjnIc52
3jQdot6/mAGt43C4Bmq6DiWQKb7fljm5N6gvIMcbKEXskU9JDB5sYxbx1v71ZPI6+SQmD5F1zZBF
s5IiEyi4iIRcPHuC1LTks5m1va8Lg8Y8SvPlJjC9ZOu6jF4EGlOgl9Zmyd4VJrC9KP9r4m9ycRGp
8qvuI/b7+rMpxT9kGv/suuMuTxeSjBCrldSUctDNMDKtF6/iWFks8YiJSUvK2GtJLB0ZtUXDsK3r
dxp3ly6uWHvsjSyGH7w1W5aS9oHbObwkvOOHOi9+Zm5omZq7uHH/u6pe5ETOk4+mGPL4uRB/pS6+
f+rBbml8aQPLHTmlPbE9dOu3kZr2nctBWBRk+Ah5b1yBNQP4dzH/xGgNH3DfbibPxA3sdiwS4onO
Kvq/9JcROCCXXkAYFtknbvZiLkGXbb1TaiA4kYfBddnFCHBf7XLZEA6CDaTUJFdYtuvBTYBC3Jn4
XFBwVYe+gb6lEMoQoeHRjWFwrOd2eguSWNxEM3j4Gak/LEDtrLp4lrubqrG/B1n5HkvxJgsTVxV2
hAa5oqh4lYBBqCm+pYuAwatRqXuZ99gVNOiClsLskOsPD91e68rC2ltlXv611eTeZg8FAgdCSdSx
qG9Ra7av0qDgtLGDQI2ILuLhNyfea8uvzNHPoN2ILB/rteKsUzTh8FrSfYGonED+bGr5P5bObDtS
XcuiX8QY9IhXR9/a4d5+YbhJ04NA9F9fU+fWU9066XQGhBBbe681l38uu6DejLUDb6Ixlw3BlJKY
otnaB2K2DwEZT7RBmCiGLTrP1BXNvkmdZle70t75bQy1R3nBgV5KvCeFOt7PKBB2cRT46AY95r1m
nh2I3Sq3me/rt/2YozWsGQKhw36NhRp3XUq5P/VNCRFmImVd2f4mYAT8lLShWoVhnuupVLm10y7a
zbmL5CZrWp0Z/iN8xgRu7uGHAtay0x3BJzc0hk3Wdxl7cfpLHYqdLhmyZ8sjJeGuwR0ABMxBc91S
oX2aLc0sw2v6dRA4VN8+E+M0IGyOs+1AWIgrSmfNwCBGs17F9pvyC8hQvCd2dqBv3My31Qy45nJr
MOBGGPMq0Wo3VZCLGMsxOGJEJ1sxtjnITKXRnroSrsAqbyOQ+FGYFN4+NYS7nws8zZ0t1HHKcTOM
0WJve2FrjrPRHWc3L57hJbWo8FsUTsHYWq8OlCqizDHaMasLaLfK/CXj8kzsR0k03Zn9G0HINu9T
5TY6N7t3cnyTeyndVTXvM+aePC/NfEmjnjZgCP+cNrX8QYmxkJDFtBTHQLUITA/GPuyi/0RvYKxU
9tGPiDcy5kzNIfLzI7JDhP/E8vkgV9vHNnnLjOWKjYol8jmLaecR7EqhuZLzBaH/nW4VlgGtZMb0
8ZNfTWsD00/bk9GNUiQB3GbYKz4w/1/goKedNl39MHV47v29gKNTeq8W+d0TXfGufHNTAjNPJCJm
EQc6l7RCApGzEXwaoc/lj5qfFvdn5Np98uOIhFjBddiY+DRHDJMGqaz8M5m/LwmMaPgIfEbCknro
pR3Bhtyl3v8Ok1tjESN04biO25z3PgHf5AUbza+fIpL57z94y1vL7Wm4vfYCtDd54y4X5itNa+Ke
jmHz7jQJjaUffd3zgvyL3j+3a7Ygyf2Xv97w16vySfeH3fSBybb+fVxYa1u7qXPv9EVUaXFt6HwL
O9y2cQ5SwttyE/m1CCD0FTJZ9bsHS4UHfNAHYtyR57yW5h83LZQS/Pwjqru7GsNkrc78TQB1q3T0
t1yjIMiQC9ZrwYT5j+rBNy5cRGmgPhzitdXrS+KW8920HHyaetCLIk0P/Jzv3HNXuJf8Yai1ibgI
YMrPyDG4bCyjMY1Wkyil+Ul/0ywvbp0HDsywaM72u6mhCWK9s+a0sIWVqbUKSf7NGWPNj5UU+vwf
k3QjPQ1xZbtiCbEgQOnx3cDuX/G1qenfnGBoQPuufwW3Ns2/M0qQvqBWpqqhYcOeQuJWhhzx3lj4
jD2PDj/n7/WHoWyzlo+FiFJTkPsC8Mh6QUnhEkNJ+rNJNCoRhvaIXskM93zF+itjg97pb7DEMuYj
Zg3ZIxY4qPyFLOaRiyDLLwDBOfck1BqcmVsZYq7hl5A59b876ifzu/6a3RnOcABSwfzjPlfJjDLQ
oxy5RoLt2VgmVib0RBxHKY84S4TPzVWyWenm8/p/i9cOfiI2L/6Ib5MVxhLSd5fvRv+jXCyri5/k
2WJp5JbP14CV1J9AqQAE4W/h4hj618VGBrGlykRIiMisfzWm8szT9v+/DivDXWuHdJFvmC+Oet3z
qFjtXxblNwccrqrvu7ykn0ItR29pzjZ6X+l796hvRwuK1ZO8Y5qdFMNF70qC4ofIRf5LNuUv0Kl3
g8vxbv7mk8cDrR7+mmrF3h/eGAByPHv0Imf3v1Wnb61+PrhoLr+yP/khMxIbfeGxZSE4xDZEOCEp
rNbQbPT6X8xTbgSaibx1K/s3bvdz1TY3g17o3mVfnAeiWg0jWs9WhBabwyG5fP13vyy4Zbzuj4nm
oVLhrjDqg945TInzSWczItixGAhCDWmPej6kf9DMui9OyltMsRv+cBOkIfqNBYJsfy5SvNFN89AX
Cc8yU9a+ZoZenWXXv0UxlTUbWtgZpAchJRFEQ2ax2jXS+AzS7jbL8DUM1KmNuo3bhS+L25yqyLga
hPJmy/g3sQaWqsS7VoePQrHATafbt9zupe/XiiQVpMr0q9RwVd1EEHT/1SPuYdxP4m8rv6LKfvcM
JrJD/Yq950eFIeGvTrfWy9xaRhqeM9E7+Z5oxk2rOOtzxZbXYUErz7FvPwyOvBoYIQhJuzgc1ka5
PLRu+JA39kYNLiRv835S8hZxPr0jWfJEGOgGhTJeMIbJ/60AMgdcZzzq+2cTXVwTQNS0/UvtMqwE
I7CDwhHoxiummKhep6nv38XDUjLqZ4pHfg4jcFAbBhl3DYl69Cq+ROrcx0nwnQr1iXltI9k/8Mtd
4hj9sQta5U6V+P3o0T0mbkJHVh4dJm9WkaGHKc92URA2orYmjg+eTuYOS+S4aKb5pkagxZ7yd2S3
7rws2ZmJo1EuSOVU8Bx0MblQLBarlmfmW/dDJo6q9TYkKjNJwxnl1OrUNzVtkJA5M99+OYZbrJKY
n0HsSrFzSuytgLNysgtoZL+GyjmUgvFPF8akOsOOieznKERI1eQcRlBp8fJIHmTuMHGU7XPUAoF0
C4ijgV/UxMZ63Mj5KVTGvwyz0prwbvbrRjctEzKnqSHTbDrJqd3NGXrlyhVfUUEe7DiWPwa+If1j
Mxke1GCb1GhoMpdbxfmvAz0Sj/YVss6+Ewj+5sK8ZdQatBaMdTsbZyD1BEk5bxUEk8ZwnzOFbnpk
oMYY0sTnhjbpYA0ofbz5PSC2+b8r94d1Js0HhNq7Tj+fTXyOyTHFgjus9T8fWYDJwV81RfYSpEhC
Z/VsJRmkX1ZH6jPszbL7CHFw3xi/xGSR7IC2tXfenSHa1r06gD3D8EYAqtn62IRwfTS84ADyKoiO
jlc+z8J4i8pykwj9McLjjG0LaFGy86JmNykKgojHTV9Qbhv3bpddrSDeIXy7Bkw5vRDGZ1A9LFm9
xyh1cURwXbzp4EF4FL04c356kKLWQJpPlRhHE55vQNZowtFbxt7GZJyzJHLfy2pf+M6XWxgvqAx+
G9NbM5jTZ9kjU7q9n/cX139d4N3FWAQqn2kbtA1v8LdTkW7lVJTY0fqV7YDurpeDDNo/yt2NpFhs
O8SpCnC21FEVrPWoo04T1UVPZlb/feHJCOYhbfY1g3DwYN73GFZHeyB3SdJ69rr0Y7SRG8MspONo
rg3q7ELwDh8U/mja+N++wXaBgtDK4PuF2BehNLvmwORstHeeaV5BxdCsi8zTVPpMkCB8J4M82SHH
yUBnpiEP1J9dUBdGo7HqK8E5hHA3oIZncJ/0SQaEUdZ9jWLgzlTL2nXnmxeiJoubEWFIkMFVaORz
adB5K11Sl4mRpGk4G/1D5SZ72YZXO5dsLrTOGnTtkE4G7IwYCpKQXqM3hfe0sPYTjcmQBBLigeR7
7QMQxYW3y90OuQJE1IRm7lDGm8BwHmoD8Q4rx0sR3ym1o3cKvm+6enP2IaviObVoV6r83itq4iWc
glxX4fznO29XvVnvi3RhCs996glPmtEbywL97KWoOjT+zeeUMQ9ZPHSEXviBLYwuJGayoXyM+1sb
WnSkYJJnM1D/0j0IVx0KnJPV0Kxa+agyqJr8807/Xhr2ulDyIMQz+cI4ue4Uu2c9P8wtJlA0d77Z
XGWSoYmVO71KWtNjzJGdQMjNVBIq/NRfRgRdrDHVWS8Xg9CbjsfHANMqcAJltf+2lHwTDvZ4P9mY
Ah9Z0J+J68bWR6IAj9vQMXsYQ0TJfyoz7ot6fFIz8WH+SxDJrb6NNeEW/cKpwe3wQudYOj2P2M54
U+A9r5eCSTsRR+jNB9+8z3hTSys+uv6lrPurJNihoSXkdPRKNOcnZCBQtKQh8BHNrH1DnbfpaxOK
AdgcC8V7lBTryqf7M3QXuuHnQI6nSF5xj54ihp9OO551jhz17Iw4hra54DzlGWpjJszXugsP3FWA
1iyCdGNMIA/YrNIFZheZU3emzRCLl0UcdlfBFicbeBoxumtJ5wr5Qls8lokAGFN+ygpxr6ZqRsuT
hmCm7LG2qs+WVR4Zhn/Yw/IglvExRkczSU3rsb5LiqRo9o5MtU6811Z51qOX6eFlhGTv5OjlLjp1
ezaLC+G951jZ18TGN8sIJZUGLyneQnqAQbyYSxabbJ6ybnoHy/k2dOY7TSBUDGhDjNc5JnN9RlsD
cc5jQzXAeY3oqpywexi68hrpx4EZ0KYu8ls1PXo5o0DV3DmSfKXMg/sg7ogZoYuNyaVMNnjZUYz8
y3rOtFimll7c5gkrTaOX81CKFzXQeMJomaB6RQFLOyjEYtUwX81IUfOiaBMjb3XnOkUOD00D2aK+
8S31CQ1qiD82vRZWWx5lTNy/ugQgtZMAe3Wv4VBtfDK4hxGMjGE+kc27U1LHbi9U3nhKo/HYJu5r
DV90HlzowI+BbYOcq7d98ejAAQwhpth06ktYuOQ6PkPbfUhxloW2sa3Daovyg044GahpAAFDn0pw
y/P1RHgn4Hg+DY5N1y3lGP3FqjtUXZvc6ccmAXEwZfM1lzCyeGlG1etkv8Eg49hxWDoSyuZlR07V
c98ZW3NCP1ha5DKiKOS6daVhUHf1vD1bggCm/8aywRcCpLtocnaKIa7LLlCGDOrKC+/Uddd+C9I3
IMUB0sJXz0dMlm9Z4pjhMaooDQo73OsrMb3obpxf49zbNch+kAVSp8D/8+u97dBqiZw975H/yH2k
sD9603LMhhKdt3UcAFFTk48XLcbS93mklrG6fDOw7EIERXdMr4mvKtHk4GFKg23B5WNxo9fJb6xt
mpTMKxqEFThIJ6pT1mPFNbN6QScf/ru5Q7KToE5qJPYexw1MiuY6Xr7LJvwEMyFQhTGIx6Fau89p
YG2zsn6XKAF6pD42ux36EALRSNaQ8FsX5LLia84b6sREoRvr3ljRivcwPemjfh/b5GfYibXWm03B
nptra+5MUW9DkxG0V60aD5Zv5hSZEI5RZllslskU3xyUHZQQ4wuTQ+3wvdPfjkMGqz1e4sy984GK
12i00kY8+BFGDvK4C3/SoXkEGuSYYpH5I34umfrjeoGKYqIgLxbzJ6j8LbYFAdSJ8V9l+MRUjNr8
WOhojGrHyYY8XYeptBFRyRIg9GIzZKA1u08M4xUa+K+aqr/MrVLyP3y1A36+mZeCR4tmexby6IaQ
7cRhBJ9VOMW/vgNtKYoSdvf44Lj+P5L6OFKaAg1FszEq0Kuc01IxfPMtPcYJpKCh5HAbuzjbpoIO
mWUpulBOfUBWeMGPvBFY/eCsGMjhgDIlNgKscVI0FXFyhPFvXCGZSLlLYB0OhVF+uz6sCuFF+0Ax
9ea8Pu9ACiFYj+5Dwo3Wdlh/NwsedZewCqgXJu3k7rEIx/sIUvym0SOnxnskw3wfFOMpz8gv94w0
IowcFVERc8BRwR5X85sXZ+ccfxAoQhqV3ix3dN8/YP+9jmbrsm2ZDS+T+TcfxpsxBsh91DO57yBy
QFEz+Ar2uB3XtTJfmggRYzsUp9HICb9IL75rPuvtlMnCR9XHG6txt2gtuRnDycnjN0xdR0kGcRCX
l24ECNMxabZSkqnr9sNp1QeT+l2a5Xtl9f6qYLQo/Y6gCgpkao3opDlpAccgt6WkraubbKKV3dgQ
K5mA14pD1NA5VxyRUIYWC3JReFpSNn/8WMiXIfpFe5k3BzrdzDQs6op061s5MeliP4j4alf+x6Bd
PjVS2LsGLvTa9KwBSwZskcImEECr9EJnM4gchh0HTDvqBVKudoHz4AFYjaurj/ViiAZ4XmL0Vy0n
o6QBTtXzfbgeRETqSaO0P9LURFLuh4zLlf+0QLnOrY5twyLDPvT6c5MImDohkERnVczBs4272hrF
X0U0bBf2pD56P7JfDsZsXz1USJkVv3t28ZgXYQWGxPkpEsg5rdlcnCjZeJzp3FGsgbm/Jo2iRJkq
Fzpb8QvLQJ2tfPkWEcfsvA3RAmYNib1BdaIGXtlh+eoJgwhXSHdFTqAk0mEO2TS+UvPPNHFFog/h
IuJ/JjlIY9g3K7ASj5L5lUphpoMJCH2WIKkzb2TIfiyeM+2TivS7dPS+HXPaJjF9Tfrkw7qRAOgb
CmPmAmpttbm4G5X7KBCMrJcpYK4Xn1ijINjsG9McIMupPJldwy5Cb/xcmUCBBtn9pHYjdgkH3CWg
Dd8xiQvgftEybyZjCxpmE07NcFp8Y61bCMz7V6Nmvtiddw0rdRzL5dK385PLzu6Fzb2Q6B4GDkhI
FFdJiwY3hGgxmvXTGAv9WlQeJq6ccHYv/ezD/hP+7N4FaGLwcoUVBJ92yK+9a5882Fx0GEnmS9Wn
l2Nx7Ml/IASqJ4xVqO7X7oh344hV8K4PrWDXhdk+xuCZpiXgJnDRXeyItWOBI1jgKQnjpcOjgBIi
qXedFpNPxD7cqaoFniDUuaJ67jEjh7V/NemrorI95lF6ytjvakGYahiNbxHZrUXfndq2/Ks9TLgZ
bXZKZOt+rBleUk3LTL6ULU/ViNtdMlOb63of0WnekCSZkdQ5AWHh4ZrTmVintH2oCg+zOOZgP/nK
ZXFL+VJpeHMEs3AgeWPHXMuc3twAlG/MQ8oLlpKLMHXfjaH+EMO2tMl5ZAZxrm1Gek7ya1DAZkV+
sSfc+hxGzYL3G3KiI6NMEotlT6nqKsDFliJPwe8cNCfTkz8VtwizopsrZA82HGd3QYtOVKO+u0NV
/HZu/C9x/NeUkomKoeEtZZTs+tJIAk4wDOWq7t4aumfsyUDlegxx87OdF/dp7V9iH6ckhW9TecQ4
uc+agTplwau+Ao9WtgVGzGlwpkPc0xhYtFy0yN0diR0nH/IXB/01HgPqveiUeu2XLmFivzhK4Jkl
6gGn9NHB5XtdXPJP43Te4e3YlH20SaS90odj/VxEuruDLjCp/T1xHxsXoLKV9qsJcyCfpziRZ3Ya
EnFxEVlr3S/mPQO0+TCUgEiQX6iJeGSTVNacCZToEmuV2+yhM4+5X8GNZSNIes5LnBkWHA24pR6N
xIbtzrxYJe+6RHYMF9u0z6tuRoleIF3A9AT9WH8OewQA13lo9UjnlD6YLIZvusZX2dUxXuuYuD38
g/sSpJV2VIiqvDTQk05j7T+aTVFxOG6AV073VC9iHOkdoWK3nd+M2gKL0TNwqDN1oxfXm2h0ttDd
Vzboaa909xXtHJtD7JI342/IKXyEljWPvF9Ek+77hOJfdhuz/U36BvpXz1w53EdpeLDccQucohDI
50YHo7HPcUMqk/Onu2oseZwFSPLuTVe4FO+wuXRVlcDPy2/WGH/4kbN1+O8V/Esn6lYLB7TR5MzK
mMQ34E1VWcxOhu9DnwfjQmzcbDhUtrmpxuYjtDGacVLpwvm+7mF78Ntbr6JsRyO9DKhznJUVyl83
hWqnz1GtoC7TfYiUYrXAZcByj38nkd668FPXmDblWYPBgL47OIo3jEb8BFfC2WrihMok9jHAPxO3
6Hrr5hxO5h9/RlSAzWIbGgk02QGCYrJzFD7EpggcCw8wyClqL7tLN7L21iX/kP6NbDLHmR19oCWQ
mUz6LE4tJbvOIMurMkPW1XCPCKdcpQp1iSZnRHbEMHuqAtwe7mtI0tmdoRmqYgEWWlPeCQPnryRe
C7medNxttVj7zlDnOR7XeYxJntMZZ5V0v0ySqbE2GovkMHXphT7nMx4ieIfqv1O5PrJhAr/OHJdi
ybtcZvztxbl65nAmVmQNC+JKu//Tz/AFcFZsrbcF7kUQgFq18q1e1+X0aLO021qgvzEPap7o73g3
K48eeigj9LVMS679xNpl9pTfwUO6KuwTwTBcvQE0QoIKNqFPNKLs1iuKmfydCegSiAWFsclGTnHS
EzdlgSEoQ+YAzBFKCpi++vYy5yyF9+pN6Q6j2aGwgxt9UYri1H/MuvwCeu8FONDGa8rXDjBhmaiD
AiCm95EhKvZw8H7LWt3MvHriWeKlHhEDNhrbzGx+4Ht9+zbPBZcF32XFi3bNn60QW2wqBOYAbhE6
/htTZ6OUd8zQOnDuDTpMNB0XRKCKorjoye8hbvrII0Fzv0MgFLs0pPGG611lQKC77b3/ElD7x0Xw
ZLWsrMx07rGO0ozjAdQdmcWWu46dIfaNc5249/RVqATU3i3Hj64bPsa0P/NSfdcdGoM7qFy1KShu
XT88OsF4Qn/wlxSsfMvIT5UHEwQk7XZRmU/QZ75qF2zzXHsv8KeWgfcvnSQ6x7b8SWxm4F5Clnq0
9IBJXTvdMB/GHdfcImFwoAcj2qTpb9/TQQtNtigCX9A4kS3ArlhTsRR8kwubr1mQGQmFj5jXjapY
OkCzvgPqIszF+D/rjdW769aq/2FR45kEvjuo9Cyc8ow8KaMcZATHaYdzWTSB/QjUv8ylnHG1vhLk
HDamuB/WvefTfAJRW73FpsSby+iDtvHAtxQoMmwCEa4qpU01A4mvKTVFEgxbixOv4EXnZekuKsND
y1VZ7Ap+1Z4CC9CPKwAzRwCyWD2jgppYOe2lSLOfxMeYHwz2LyaSXczWaPf0H8f4G93AfsydC0X5
iq+AIQtREmzdRiPfleoRO2LjoPIupoEGd7T13W5LQ/6gb1uIyviuiqytabn/hiqkIPBcopfwRrrD
A8O1e93m0q+9nMNnxc6bqmgTFagDfAZTKY4ek0+v74M5YqbrPHJuXISs0teMlWIbNvNjmNSnQnqY
uumVxt3Oy8MHS3tIRQo91unPiaMADc8+ZWN1Gc0enp6xS5wBVY27Kq06WiNE5fCZLStZMU0aB8IZ
oPwCaIxM781w2y/dpc/TgLOutbLL6SISgnJHJ/tpmxRLHgQiNso6ar/9snwmeD64WzrQ8/a4mS3x
ntMQdCIkbwE6XUYM8LX47IMxrLom+9FvWaP3Plj3a2QWd0uFL5LnVI8PnMHd9X2AIGUANNQhgwsJ
/3X0C2ZaTuZgvGdEgwVJfqZ+BOoJ7tdKfJrPUAPHBnAXAYc7ncNRSUSUVI8mbbuCY81kRUd3QhHA
69XS5wC663htAvwD8N2+IWjTXaZpqTp7H8w+LYIBWF1njxjOKbjTygOEzaigEfnG6Zu/AIEMb8lH
XD0b/fHcaEYuZaDtAgy9aurq0M/pr1Gj2+I1qZr8a3DohlkTd8VuzXdD+ddYLKeilfT+kJHm4trw
9NOFYODr2O5OYoHQHQ6P7kZBgMGdGq0PkxN/RiMIIc+JjDdGvtVtShCt4LxYJxM4XZkAFFPAqW2y
c7e1wI1lZQ2BQdNWZeMTprEP3Ux0pG3od0DnmkfTMB/iKtjWbUOZgW5H6W7dmK/HItyFzvho4a3P
uvlLdNlPWA9fet4GUePmz+NRBMMTWLVDhpe7Dosdzq8JwIfco73W0nRAGCFGC7GpF6hoCa/TsD85
WX5SY7HF6ZPCPMR3Kw6t2b4hHtsTcIdR0yb5x2mNW1V1D1nrPerNJ+S1whNxGpxwU3QCUrlJzFHB
OTF3pz9OpM9BaUONY5DIjqmfSZ/NJYjNe3eU2P4r0BqF7adrY5mPTfe1OID1pseRUFxuLvW1b7+M
gt0p+8piwA7JyDzSaEJMl8g12AEtX9caI7hiExoqpOJZ3qxAR5mMCXILZ0KziDcGH9ipMeybvgN2
1x1GNT3pVdBo8Z3E2kK5773k4WMQxIeM7SSr/9TgP5NwuQENxxA8jDYL5YIfZQfVlg9uWLw1ZhWs
OxE+zstw7Dp5P5MAyZFqpJs6X6a0PUyDbXEKCddORO1KDtJ8Rwb0tVX1u2X9CLVckrH4WOhpVGCl
cibitgB5br3LBRuEHx+rmpNRFHzgKgYlXVGC+Y6L+sMilbWHjakn0NQqEXZhv5j2GEiYDVcX4P8v
Qz7s5x7dHuOAqJlvoxTnSA43VAILwQVqGQ/9EHpr8GJ3bU/5FJRojaz6ms35JYmBwLbfNi+Lpn2M
Yh853WBeaiI2IpFuisY6+X30NLfebvIjDkxqM0TebjTHB04SB24mJpH+wbGnt6bNd4MkDdwu9hLz
veeNH8JbNrhSH2xz+nNm8+ZiopYL9YvrxH9EwVXIIUhidMPrNDJtayNyNsN1nAUnPs1IaDZqh5nF
jjRCpPTOEc2ozt0N2H9idsKwmr5Mq6nQs9cfDWPFzhzflGn8yyc2t6FIzh3yHYl54W6mn4Wc/lrZ
7DZ0xV7MrDxnnbr3wCJgDIETB7JCONbR5KZVEsHYkF6LoLlES71tC/E4J84zYjtkFPPvXBe3OIaQ
GDWHNgup6tx/eOzhLLgcndzK2hDrSHnrOZewq4/oSm+xN79kDt4z6sWwh2rlyNfZhS3HYR8tkquy
iXiBNNlowVWL9ojoJpq/fAkOgpzcMI6VPZy9MqQboOLHuc91Vocq71Xu28eiJydBoVBrKSy9un1W
aKnLiNTxIPgv+uPSRIQPogLp3fxVZAaEsmVeB0ZSrmoxnYKZHLilRL+rfwE766n2S00aaM60dGf+
VrOXM8Jg4SGcO6bmuG/alOSGItpkRg/1E9mAmu5F1EGK6ZDHgeFsbLiM2JZHrPZTuq5bR3vUwxfP
nr7yuH9e5v4atOlr36uH0hEPwKLDO+nO52psr5N2cyRwx5NiNyYNjET6xVUOrXFMPvHa2vRXInaX
9E2k06PsxD8p+3WidPs4x1Vtxy5dUb7VdZ0jv59IG5BdxUgv4w1TZOKzmuZtUqCQBWKtyvTkFgtd
SPxscrnPIqK7dOS7CD5dOFKOK7dUa7t6ATFum4aOSqj2xHTsJka2K7Ncriwu4kYQbyEOmlhuGcel
SjeMfRd9Ybw3pupkGcvRKuggGL3aDnHmbIo5rAmn7XccPrbB5G1YPONdbTpnNdrxmd3tPbAqrO0T
ZzVjvI+BGhtxe8L8vLYa89iiLcsMfSCPcsqRMr5aC0+UvnFY4lf66cItoIFir0o45zLBz8kvH13U
1YN6av3wWVTqwVHuMU6DF85i8YNbZgtgQrn1Iv/JwlGIS/009PHP3HY/y+j5CC3EU2VhsbOdb3ci
t8I3fpmNnjIAs9ye9LIk0akcPfCkQFj0ltqhcLg2EbTY1MIb7pHKhtG8+eiW5ejMeb9eOkXYmVBX
yDBb27QO4Bvkbqn8vcWLqV9QjQ/AkwqAO5JtvnfOAt3MUqfptmnnt2LKXkY3J3NzXo5uZKwi0OHP
JV2/1dLR7Qf4acFidnexo0IGH8COoAr/TlTIvOuoqxABJs7yOVfBv6yApJy45m8L8sKTwX1ouPcd
O1uYQ12Msg+U3Y91iSZFIjgDRYAVYSC3l1kY2pboVS3qEtrpMSscojZH+VA2hCg3Rveapf2xRZuk
H9Te805p7v11EgZ97CWgLLMeM4F3VDNCfwzvuIMhkJcsMnfQp3biuMKUgkuLruJeixldOFOiNfY+
sp6q9U6zH+5shTClNfuVVTv7CoiPNbLrADDYZ91CuY01e4Xn7djTfqri4jWoyDN0LcZDiM46vzt3
Q6Czu/pnmdWvhVND652fMme4ZWFxhuDSobLMQ0x4lnmYgT1j3cVNbaD1K4r3IvC3vVLPUYaAxe+f
4m4u91rwMdnFWbEs73rf/zfGy0/UlQ+1sPae1T2PbAR+BOdSmRuMo6+iH09+aDyrMiAfbTwrzyNs
xvkSWY5WAtNxC0AgDnbK74hR8F9MXJ6aPHYmLJqMIiYzHQr4WL5OZvBqWAGw5PI3Tqr9gI/THaYN
m8tK8ejMEB7pBPt/E8um6ZKjlZNFCPRlXcphRmPrQ2F0YZAj6/JWdZOiR0LzVCaMdm1QSqhiYq1A
rziXjGzXU2L+9X68rgyPJGgbnkdtgF5JDagJjfx2+t6Dymo9MN+Fc1K4K3e0XCoJ97kKOG6Ekug2
7Hylm1pQdZ2Xyg83eU7nBYsMGiAbGk91S2uXARA7VEJunD+Duk8s9TCbwl2FtrPDV3iYZ23OjUwO
ksByyAA9V0nwxuyBfJUMx5HTvTadv29iGrNRUqNGFQ+qHW10pd52Vi3s4FEyovCfhjmkp64GAJE9
RO7qjH902Ti0Ytp+Qo5jbSfLRDs5vc1D8bzYYXg3oAZXNvEjejFYjXEw7OxG0fivC4vjJLPPwALA
bIZY2az7okzPQ0VnTMz3KmJytTS30gg2oh3Pk+19gHc+tLK5OT6nl94DbJB/jZHR0/V3nlAzsBj8
4duu/b9YhFfEpWTO59lJWMXawS29o7d8k2F17Qkc5RVSPbRaRl/YNG3wVPCcwHAo0ks6YRKleqIu
n7fBiIZZqhi9shzAkQmxTbAO01D4KfFECMd5VOMQrKGLb1kcj20z7YIczQMxdXFufULVOAH3VSBR
q0MQlrdcjG8Wuj9/yA5OjhwOYxaAmvlohc1Weg1k9SZ5TOXEZaUo5mwGNdKmjJfH0cZ/pJUcdfds
5IhjZ84og88UMws5YwdKXUEinJOwuHllfcz64pCm1VFfj771NXoeZJ2/uMSuVh4/RW33QiQ7DTdy
Efl0qOH2ySh+0dZYyAHqC/6Av4BSKzWqewKAv/UvoGtztGR5nHr1iweQOAOaXUC1qKadorrlob2b
y+pey1UZsb+gg31uyLRgKEzWLJfddA3HekLzmM2XUkB0qfT9t2nmKMgJs9lxu/l39P1sZEB+zcTU
rPeLENoQr6Jp3rtIMZu8OA9ETACdeMiz8ojx7JRa/vPCMcku/YMI5YNX5O/xROvNcoS1RkkAymDq
XYi3rZZMHY2F4RgteJ6BaIl2BHbsS6ww6H8nmnBpgKMAJl9FD61Unwt8IJqr3zwPmx7bMzm4lD1T
vkuy5Sw956T/9/+Rdma7cSvZmn6VQl0X0SSDZJAHffpCOQ9SplKzbghJtjnPM5++v5Crgb1Vho3u
rgLsbQ1JxrxirX/g2Pw+OR22q+UqSZsF5LBvINZOHqDQ3qtvklj8CFJMXIQuo4cq75sN29oF9bpp
2QbGU4ni4Ivhljamb3a/DJL+efYixeg44W0CG1b6DQ7UgBoRbXN9bZ8BW0gY3mRorgfCKWjx1rcU
Gx+V/IiicisTLJjh3Aot24wl0bJfb5KQF5j066TnvtygpaUnBzNCodvsr608O5sihTpfbPjgtdfO
UMLDjdtXZ003troSW4PfuGwlTFaE+xFBHUGnR8mhzynD24H5TFDzA8MH1CFQeq2cE/IOuBSMUAzA
ppKtmN5FQxDPbvRm5uTJ8GURQAGSk2a4LyAef1glh25ABSfTxoXJTAXmehwHd5OF4eusaVuDtKIf
B3s3Sa/HuDgE0DCpGa3VU2Ng64Ztr7oGkLub7+JgunFHeR0P43uLrgHasPFKfUAmk3NpDFQ70g+T
6S+qCCXRDJPh3LylKquIoVRv9QxeUP4wdqw1P69BMwBNuupxj7mCin5l19567KLbqXEPKedBZHVK
2Zdkmtv9SAa7ecmN7qx15q4lkwoVGqk4E0AkGh0UPVL3w0hyOJrTXksrpl6I5JvlxJdkmL21GrwM
OkqHD1qfJBz5oXknSCxkIdrV1bhHBCXaDE7+vYwRVUEctjPS23aa9a0zxu8jy4zE8YL1v54Ta91F
XXStOY2NQVn5RgiLKVmLoEEtKT6ZBQKC8esYIMUj43YHdmSnQ17mtCniywSKgxHMlrD4l7G0EaLi
KACUd/Ei+20OuO8b0vhW1PM2AKNHjYXk4FxaGRxYRLhyCgsuDEDEJZCaAKQ45CiKteQArnJAenrg
bc0URYQu0PYBZXYA9cOxEMU9N0BjkxYx/suq/epzSnjpC4qGZxKBPCNo7r1QHkcK4lg5e/VqqFDd
aUo8zev5xoGMjOn5d9S8/I0WUhMiRxyvLdRUF2mGu4ypFx/pKNBxruvrOsKLL7EX7UwaN0Fohbwe
8LU6kj5wn77CPgItMl+DLDyranHmwe8ilgf1i2oH5ElAmmU2Nfsix24sJXbiQK3DNQA7tKoS8tBR
3VPP1vu4xtswQIS/zghnqjbGP3sy332J3wOKQN1d51s4shcOd3sCxOYpSiol/x5To6xBfy9d3Rwx
I+JoBVbXlNktuN50ZXjiGSovF0k5i5fG1smZmDpSdPpUnxuyWBtXJAN88NhbYenEcebHI4oYVXSH
W0l9yOecU8z2vLUVoD0m2w4oeh/gRsZNZdPr0Bk7XQ8OXPeHYz5rPvCpgtyPDf2zGMg6o6sSb/sh
F4cQCUGCo8Jc+6FF2SonPiMjnVjWJRtklmFqO1T3rSnbhW+gPZ0YwWvRauaqLsi8eFVy40JGuDhZ
SCI7t50EJj8wq8Eez3LUuo0+1MjFGzJdc5tDNGIKAF4MCDLO1JawdZoaXNJ1e+UkPWIQdC7wBzde
MiGw+KboeaoDk0VHQAf0F5gcThWIBeRucu1Ujr/Ilak0qT+xjAJ0mec56bYR1kjLNPSQddehGnih
oLJKuuC2yXN8Eg2DS0A8xBcnDSXag2OxR7YtQpUgG7az1UJoNXzrrm6pWidZVF1w2hMorYCS0GcY
s61PQV/MQ39uk9xdkFYoF5OOyAPHDsVu0yzX8dj6Zym6eh0bU3bXGr13sbXsB9Iv332Tbshyj/4N
mhI3aoAGAdpE664wM/iILeIRZuRTHcTAClVcKARtNlBK6Nt+a2aRdTDLLtjOXuIcmt6Mj0Ome7Cc
nHgRdLmxzDCVXLfjEB0jF1JhMeXhYwudd1vnErqA04G0LuGbWRNB7tjH3Qc53+kYW7a5I4QlihQD
snKGRXXIGuMVsglo2LrRsJWgG6/Saaqvs6Z/tn3yHmAA8x1lKe7pZQ7TMMdHROdsWQq9AiAMSXaH
WU68qYagRey3gX9b4k/SikpHqyNIYcw1+sHufPPOs+fkkVsb1A2qfAhU6D0VkRxYv9FAXykKQNQe
FGJ0IWtkhbvQBlg/IzPQUmkeNU07FEFDHJiP8amFY3oVFHiO64hVP8Z+JR7SQq9iUJJejEIf2yn7
Rr5HHYsrSQc59rYacONZCACOz40eNgtuQVeNPYO5B0zNvaLC7GzMm2bbj9MeJuEpLAow/jg+JRaC
jG21tgBEplkMXsHkJE0slJLJxzyZxnhOswpudkzq2Jg3E6awWklpptftmwD1MtQx5YeTyY0WAPbC
mTUh4OmtGnPEnEAaG2QLe+IhirccE7dt5T3PbfpS9ag6zAV5hFaCvgFpgWhgnX94bfkjcmagjhgg
J+4IBQL8Fukrahwcu5qLI1Wlv4jUpyk25r4zCYCm7K+xNNpY5Iy5rV3ibnqRkFAddlMvqC+uUaxM
O933FbR/m47spL9uwUC5IWRQrCbdsvvRRuFtXCdHfUgeEOh6bn35jMAfzBXpb5DrhbZk3RoNlsSD
leGQOK2Q6Dqa5XSLdtSDZZPNSpN17VX7UXfup7HdOlnwFIL4l2a1LIzusRqR/R7IBMpcv4QUu+jm
UFsVhir6IMvZ2+Zt3khu7iNHYk4m8QryKT55FRy8KK5eoolYRwfZ6HXaKrMrABYonHxHWw8wfwqz
13ANTJUSmGNBFwLUQMfZbEAd2RQu/Eq7tJVz55XFo5t6hyqHL6nr/etUwaUZgtfeoDRpUW8fYXVj
1omVaG4f5sCnrJgCMazRDboaB5sYvK0WZlEjyq3w9t5TVPUXN9Aemth4mIoeR8T4WrT12WkRVOtK
Up3oY0E+xGN0MqBJQA/FX8KjkAMepB5Q+8MCBptOfeXObyKZd049c7KZd2lorhEyAb/DcZOFZLmS
7Bp3LSw/gRnannigoR8EbA+zKsaFGtw4tzw79Bh1JOM+p3C0QpUpRVvX388aNIRaJXDgJePGlGIX
zAtxZY3MFcluEobOQ0qm15F4ZOgNF2Hxzu3H3Batce93dsO+E9/nCQrfI2TkpTWOyynP4yX5FqQ1
SnEqqdxGxUSej+QSVTl4ur15yaHAoNzl19ifoJo7kqXRUDzCauxHPWVr1+d6bWQm4DkenhaRftVU
SAKrK7iZuOQSyG81hBXVOB6VioJS9Nh0DpjkDMhqGcKiDB+KhH1HuTFyXi0qif25mcNyKR7CqDgj
65lcmdJ4cSzOIpQtYM7XgVgqtfOypNyXjMy2vCrPrZs99CHCyqkDDScp0K70pQ1dwnkz9BwDhgrC
gA4tTMmtSOAGQEZXkQH2mQwHyY2bUWpcLiGB+uZukN6CCfisEuPhZN3Yg0U0NIYHE7hFG4HDTce5
h+yFpo8mwnKT2Bog94AdLNcxJkNcf3RpirBgxmbm29y8dfE0HPTBap4SbpTCHjZK7UylXomqbgZ9
BIeazZc0SKLFBE9vFbIVRg5E4xbF08h0YJ5qqJm1ZrrkrmeQFoucVTY2Heq4Jpe3ZHhx3AZGWQK+
b3Da17lBSTaxYBb3yhosIVdWN91dxU4O4pIrn8Wn+Re3C4gV/BqCHnuUCYAKePqroXkWGDIKczDo
bsxwoqjk2tkqA2cyxyMaimAPQGIj6scCDXayd+GVqeluDf4LuQki+/YM8nCfkbjYBQnax6qHLWNa
CCoXuV4f0F46VXmLyXGybtppNRriKNPuBTQam8cA48WvHWSQvoVIuTQRZlFieE/CjmpjdmBonhot
QD6dsMgEbt66yCY2maoTdC9+NP3AOC7kNHVP7JZne9K3mB3/qBIEblo4uHjOfMuBF+edhkRzN87U
rcCJxVxfKs17CrTgfQrLZaibd0k94Yuinahb3Mmh3cfm1JH9j4ZlaSEgQs5xaWVi4ZGCLar03gqH
C/lKsH/Fo6/IGkV6MzXBwXadd2T9liZgM+B/1bOT6ocY/Rc3m8ggofU0u3doDFw31Axk4m0QCb50
DYbg5CSW6mzo4a+ZaU1aQ2b1tmoJFP3aeOls+N7E7zviMsA5sM1WUgGPwlm/Cco6wxmZn67jbRmW
zVKNEaH5IwjriyampWHMjxrF/rFDh2wU9ilSOGrbaI6Bn98Hc3XxZPjc9eLeHrtDLrNjRprNnRO2
dmg17Bc5ZqfQQ7fExufQdg9mqy3mZIbywHFYwUViVa/81qex6vBuvbNaf2x6ADI4JKfwmZLOpQ5s
pV7s3YJKerIEnsskdtEo09dtD1qq7c+Qt75X3TZxtPeKYyewcwqrLI0cTZw3pP35Hr5LLqrKLWgn
3vHnX62HKFPxCEfyUszTZSqpms5+3S1yJwYSwOXvYIM0UOuNTygyLKi5Lecgj4X7USGal+oY11KA
moAY1SylzqCUyOmNGkx4p74YxeWh127HFGt1WoYD71i/Y4IhYbZjxhnZNy3yhsl35VjCI1zUWvkL
iQz1LzG0RzXTRmDaLWg33hoS6TqBHtXX70HWLZWMjZUHByv3rrIJdPXF8N4iLVl50y0tz31OPPft
3x9OP9hkdbiYkF4Eufz+786gOg92gJAxufAZOBJo+SPMPKWdjUL0Wq3NsH0yVe0wIUVwWxPd8KkJ
+X/+GlE9jPNvfMtCQKwp41VqDHe0b0ZmAJpFTa6OH3PZ1/mLhDITZE2MX05gvLstP8WwCLATrOaY
AeNr6pNzEs1ZjrjhO69NLEoql/f2U++a1yzK6YVUPQqPN7N3FgmeROa2dQtQi1vVuSNC5L5+5F96
432XPhCuUkMY4iwt1F5oCOOgiRMnFeXF22H6VhXF/5kXfMFBBIh3zUWw9OvXwG25YCOp4UJ2e+ZB
DnHYv9+Sj2RQGu+ExWliPMoSe1iXEB2JiZ8DCm0gc77x0+rfP4eejg/ltFF/Mc953AgliRmTTdXV
lF/oz3lAvjS+V+PC82tIhMZjZ8fPql/4wZHdWFC2oKXUPFZ2/8AoSfKC9JSgcerIVwSmXPXKWEBD
5Sjpp5P6dQY4qNSc+9lTai0wAj//wTzVyhv+u3Oqgxp1A0JI7d61trnhqxoJetG9OV2vYNPbpD3Z
84N6rO3Ee540+LcDUiL8JB9PU3kNNd3UIlRfax94Ns+iY/mT1nfOEz8yAXVg5DVQnvzUQC6pk+Md
P0H1K6EOWRdk1pO1M453NCgMvI0RD6rpETr0Ber3fDWfnZ1qHB+gTv+InC6/TaFYNQwNr416LNuG
ekjdmFx110lqrvv2tkTx1cMeASqQWreq2/hmL6KlgyEsg8rEl7GFZDMDn0N/BACWflTsysygrBqe
GH2ewVxrgblb2jVvU3bfGtRAXGRLrkV0ND0lW4kb8YDfDyPNiEZ8DJZpi4adw7aPMrnJR+rEvMBc
nBA7Xiazj8i9vfl8kaA/B1BFiui1iaO9wQ4aDXdBhXA44SHUT/9jGtZCPkos6OhcJgGdS26bZyOp
D0cKvx75aJKvTBo1KaK5XvVK6lA+ROwzagTpTlrBbzKfaT9J0L06v8DFMVnUCcqveW6yFUwIaRMs
sO2ox6v9hV+kAfxJbw0sEzFw5Lfr3E52qfetH6+17oHPVMPApxjZz7HpKKkhxEHv16+F89ZO3rYH
pysfQ0oratqo8Qy5L8fGJQCcDYEJA+8IRUa+rpqk1f1OFUj//QaavxB5AhobT0BsoOxpUfhojeR3
oMPHAJ1E49EBkaI+ke8Dclp6U3RQP652JNSURkJnjjvmKJq1avaCe0lysPAX3rodxK7TWfkz2V7I
c90gThI8kKhm7LsQ3FrnFgX2gsjRhTmX3HCvGuLic8PuHklhXHFYc5dF4oMpKMAVO+49ntlXWIxH
vCukc0D1oCCUuAyFDFYAQ9KlWNYXzJz6EJmU/41siXnesom3cA9RnY3Jl7+3+k1cWJhAk41n+TNA
6i8z3yZ+tnHG+oo5w6uqtdFln6PlURlqxuZz0f9cNOrUYeTZ3fipYBpwp3PXattTG0eGo7pLOMJa
TSIKq8ijMJxqLaPeVJWoSZPnSTvMvdBYDCsVco+bZDiqnmRw1LR3xYkVogIhn4s7/8kE5TPsZs/M
DVNvYekHPaYePN1NXMN5CdaCmlJsGhgDqFXDMuHfnGopgVmPI2YpQJGJE431+JPbG9xN1XRtpghd
3UQWKpnMaqs5jwqgVd3wPnxhmMRTioykzl0IJe2Nq7wWm2Rh52+2/T0pIVwgCMDex8+q83sEycHx
jMXpcnIs1WzTupXyoRneaxQ6eaBeAdnXP3g7Joqc4Rnma86mhtIVX8sZTsnFlS2uT6mcABxl6fWA
DdVz7J97UYTSISjopr2JjIsruw++h5XzlS8AnkcNxsxrfZgJntBvBkYSGFuupNsWQo3gS5beIuF7
p5rJe8zksOhhGDD8VsZBpBXvRQX4JQEsQWIMw2qQ8dejsQP1SEa9hm9CEJvVq9QM9p62yVpj63X3
Pz8jMiqU1vUzun9HTymeEm+pOe4xY9QJYbaPajEaRZisVBMtDUuy7k59dNnFb17l3Fc8kg0tHFa1
RW1uyM0b5pp6HQ29ILYDGsvpYfjgHHF0alLu9diLVj35GDI7Ak3DoWofI0XajhEa1ExMIpwdPRXn
reo3hmd02UjC77ZZUCqyMHRxHxBAWOYDvtBscYOf3MToI859c1P2knwwHr5hPR0+h5MVgzcmuw8N
YIJ1A6EILCCqLdOwYggt8c7EJKAB67UWZoqGzVOXouLqnab4GtzgSoWRdgNDMcu3nddiM7R2cSRK
G5wGiLSS7hbd+AOfo/YEPnukctc1BEJMPv7JM1hchmwQu6U+xrCmFQSK5jvfm5giUK95NYsoh5dq
9G3p7X3tpXGfiCzYfbzChHXzgAvK577ckoBgi1MBnJrAif+K+dYVRxONVY4oWfKudjTjG2/pVdTI
dkHKEoUjR7zuzKgpc0yw3IB7qznaOuqghol0FZTvns3eYL6pe2KThtTE79ix+TY0A0gmoBudd5WH
+He34hWy7Wul7YvCDyGOd1Jbng1RhWzR61yoY4HfqNN2kxKHoPeG5g2Jvk/CyQx1MN7TLtOMhr0k
fRHh3DSgnyPFbTRSALTZMwZSKLgH9aw3xoAnqEejsuWdbAf/QVYB06JnwdBPavnUUwTLrrtVh1Qu
QMcDHLPpHvq/RKOPiaeONbXl0dVqWHteoNRR590EGp4P2MAge+X1aITVMSI647WaLlMOZRScyVUB
aG1s5jO9O2QAJrstXFUV9ukodFr0bahnq8is14mDZn5Zt6+9vuYlZ77tyQcI4CvoLOA7BUrplLwB
qqjtApeF+9nqdoVRnOYO3Ku6gAzBHnswdZn6Gc0BmMQuoVmEAdpg8tHmRsCDaRERJsMp4FQF7dM4
AqwAIUFXCSIJ16FukUYbNa3BIGOTclR9UIPuIMikDwzXvZpaUh20oyV0Ut0sJojULSEZ9ygmFJ+v
xAHUiRhBIKk/N0AkWQ3U7t2uumYWq/gjuh04oyrE3YgpuGFUlHpG18BdICGZ3N6haKu2LGYT3cZL
WCPOAz2Q1zJpDi3m7MwW1WgVACDqi9oeCShQtfzOiDKF+jIBrD82V8xJflZq+QHDahjLB6YaU15d
cQQwYaZIHZorCcUIBF+E1AJnso4WGb/O7zEczCBWV0Ot00Xi4TOzxl6nRsIwX4LIWrGoVYJA0WbQ
kKF0hZy42NHLhCqhvKi1oWIy+zZAO8IYG4jXuKp97srqCdpt3Y4POsRQya2I5vJFtQgjYh/1doRJ
n2PGRKWf+b4IHpUgKdskLgA4ZciVARGjGXclBSm9VIIcHGHJa4NV1dw9muaLaNWNTMWPqteZKCqO
5gZj/7y78LEqVCC6/RylFpTgvM3B0vAm7M4sqD2PxXV8a4/t2oig4BDyVePn4JhcVABSERqkzs43
Cqit1QGN7Pd2apeTaA7jgNiYOkQjE+kXEbofzVxC/3YVG48sXhVPOGSiD0VmIK6qfdsnCD2lLeX7
2kNHJB62rVcc9Mp6HOL4vmzFD3cenoIWVqoalRKPCpVE58Z3TBAu+jw5QxchaRajR74XfDHe9LL7
ETTiSJW5YfA4yVxDp8QKCR1dUyIw82BN+ar1Q8Kr4Z5sNKQ/CQ08EeWBO2N6ZbIDtfW0KaG5guOv
lOkJbrQhhKVE+cMuNT25N3pzm5bWHVnlU95T+ff7F8o4u7rT2sXnDQriaRHWD0NZcG0c1xhjnRFc
Jm2Oli562U+IuBK21DuR1odM4y1AAO3U8lCzQ5f6tov9g2ON5JVJE6sjsxjuJwL6zrpTgSH3bUBY
8twJqkVakkFPEFiZt9mDSsVkPTAu7jc1kGKKsVtH16hh4B5gxFw4AGteen1WlN4Vmuyn3C77hTdU
z+jM3pb4/Xnqxlxz5c4CuseQZzUAgLvJbjbm0inCfcMsGbzmqFFyg0oPKwdTV2fyr6SIjxzbV3oa
v7YW6rD5sGtyhNfBhrAVmlhZxBl7EFO6bwZJhTpaqIAGvbnLKB20WJyzoYo0cMoyP3iplbUscsaK
zhJxEegBoCMrOU3pN1yNcKspn9EghfUpy8dBcz7qAuYGJZXbuXHvvdHZqLmmXt/I4e9/HslT8BER
f046yHbOnx+ISMC+c5Y+J3NeI4UDRscDsm93wRP46wcVvxYVuEBIfHFVN2j2OocO2wbwv0dLg9Vo
uzHCOSjPjPlDNBv3hTedW1W68Dz4Ewpo1kMLCvrujPkWNYfGAlPvI+BRuhBsG8p34dRz7I+QBNOV
jo4N3kFYWvXiOJOTvqpSXCX0PrzG1m48U9PoNpVj36kr6awslUVC0TibK+Upu0aaAQmVhGt1drJF
cO4UiY5902YfbVN3U6JqwW0quMekhDuKYJE61byxx7BclCQzhtB+kl70IcnrrghnFq5bb3KSZEbS
vvtakJGcNK862EQRzuNCGOylc7AcJ1YcSVdQYewxDbGDFvsPUFpeswYVpGQy1p/3NnQd835cS7Nf
q9NraIdDRmDtWUj36mV/LnDM2/qzjkxjHm5dOW9nkb1afsjomwMgtaGF6kURZpNnnbusBDVO2ZBQ
SGsf7WLx0gM/Bhi1HWcECuLW2k81Ni/B+BYYHuxiT0MiO6rwjRXlLaL83+y+fSlYw32fHADaboml
yACxI1XdCYUWMCzYUTtBemPGb4js7FvOkcaxz+pUdPWGHEJwrwrlhkbWtez3ORp+V6PuHT2f8BJe
ZhOgyADqOVLOnehzXQUy4BDOVg2pqJK9z2+bg9oLJPt0jVCJyh5UIB9jU3twu+SHAZHKQYwDa7lT
iArbkFHTcctdKOUKp4Z16Oo/ItKVmeGhc5Tu/QDNCl2+JmK6pFrz6scTaX39HVAKWTkMfsoRi1D/
0IIYAh7wQ82QJGnuhd6e0ty6FTkEynI8Usc/6Q3S/iaZF4CViZYdHMiBrhltwyTgMuJudGk+mpwq
qRJ5tVHVhRKNoMKZs2jWq81A1Uxg6R0CfV1Q7L2x6vz7aMMYMGBWVchK4Vy30j7vot1+bNxdSfys
pqsOVwXDzMPgya1kfo5F/nleAoM9DXN82zXU3ByE8Ak+8hoOd8XMkuC+ZuKLNo8RQ2636gPjMvho
eiy5wuA6VkBar1TgM7RXNNWHaMWXw+QvpkGn+mY86R0RTQotRjD9G1aYm/XHLJrXXAV3am6bsXmM
UvsSu/I+5+uUtK5VBqpiJ3PKkG0j/Mij6nl0y01oR2sKVBsVLHKl0haTRZaP5ItnzEg215zz2mWE
TCFtyr0lKtFehhL7CJSg2ahJLFMsFh1xDobiCNTkkAK+vyIzDu5IyFtAjCC5uX5GLiTToNJPalia
2Ftqtr62A7HpQQUMaOfNevFkIsJlCWR3W9Lvtb/GBQCyESjTtFoJf/ysVobZvAnrZqfGTE3ukZM9
dYaHfggWkrVYWCDB+/wg2fFikLwqCncZHTwEVx2Lv+k0Rfy6yuphN+KYFebm/rNjrGSjAgyjcj/Q
NVlqcfiq9hYT7HSWGCtoXkvDmXdJaB89/CBjZoWbiD3Z+ZeQrRsYikMix163bXqOkhDRx+7alPYh
d+CA2eH1AHFs0jI0kREDZhYQjbvOcI+9E3nnfG0C7+rgh/oo9rAEdlJQfLfLpeQIVN9TkW83ixvB
hUx3G/ZjRQSr93iosUYT/7tqqD4EB1QergfZ3jlBdCwa/C2543KGymUZTfcqk+lhOtoHxcYJrePU
YMKrmmKXpHPsmGRHvnfK+T33vZsoCHfpFJxxsLzqPXNXhpx+c/soEg9PXH+rVnw9cefQkR4GHELB
lBqws+9DwpUxQQBEpZdRGAiuCCAOGCXtBaSNRLeQOOIfcZCtPTFycJpL9Q56VFEnxQjKSFCW6jc1
YhAgQl5qBOPjvNoYQILHTrxhjvCQNXgOzsH3tNdOwQTkrbHCJxwHtihI3LWocpqOm3Fl6k9pHzwn
gF36OrlHf37PfrGNXQuaDUZjeA2Mc34PD/vakPauoDCkds/ST98zET3bmX0sy2kfQ04ZOCBVrspR
Ml4Rt9JqrqkQolNRMkMKVYXsDhTbwaB6SwC5527G+Ks2N6nIS9yr5MoqkRNRc1QdT2bQnY0RVAab
uRdT4WXLioBqhll57ShZ7BKTpIZvSiZ5IaKPAUMLhDeXyOKjPl0d0NSC6EGlHo8tWUEVR28RQRmg
SvV3VQsJCd3HaNzMmYJfjMehG9SFPgQG76aoaTbDPuVAbnztpLZRtAfIgdb2Y1v7ZzUKHdm2uvc2
AbYonwMpWIkWjDXAPBdpUwUppLnvB2+fIe5Qt2jFofIXsUvnWN6rnb+UPngaElGpCI9Nqn/EDFYR
yo1pUDtG7SFzxUMRhs8xicPAkj1BU7iH7LcV9vDh5PKiGz322+MhdeuDYKu1OH8i2hVk4tAgBGRa
wHTY20fbvEBIt1dh6u8SDAYolfk3Khcatia8/Xwfsn0FVnNSp4Od4ypvGXz/DYHNB0eGm38105DJ
jhPzLio9dud5B9UadY1p8a8wTs0Ewsx8V00lddVvIfX/f/7jf/yv//kx/lfwvTgXLJIi/0feQXuI
8rb57386//wHUaH66u7bf/9Tupa0Te4ZwjN0IXQhPb7/8XaJ8oAfNv6FyEYcjTBXzgwkXjlpqdk3
tdNNvITJlmMbxeL3D3S/PtAxpW7hui1MWEq6/uWBuFqLPkp9mNN2s07KeZNEAXBpFJBmiNxxd4rN
+vX3j/yPNn4+Eqtcz3R0U7j239tYWVUGXCXUTzhTcE8tXxwE8IwpQr4h+vb/9yj1Kn/pTsuDsRHX
uX4q5qQ5RnNQHtIoR4JoRlklnCPr/PvnWV97Ewq+x/90T7oCQTPx9+c1gR31s1NFcNYytB8QCwyX
v3+C6pyvE0TXHeka7Puu4XwZL2IjdhejjRAFRYt0SIEzmyCYDdsK/zAV5a+eZKBi5jm2KUz5pS1V
EqNUZ0jg2/XorkDeYhTvaNk2tIJd6diQQMVQX37fuv+YGkx/S1q6tAxp8uLG3/uvl0XoJOB3zsQ6
CpGLNlJXoQuMmSZwcufu90/7xWiZlqt7lmOYOmZeqgf+Mjt6bv5+UUbFLdRYQCXzxq/tPzziP5YX
DbINW+i2C0jC+fqIImqboSuslNsU5bfoKoiU1sN7S87FdLeQ+qL/h1H76wPVC/2lTWnu9rWt2emZ
bE+EboA6soFRIui76Imdf9+Bvxquvz7sy2QsMgtVXITxztJ3zs1Q7nwr2g1oxmG2FqZ/aNmvZv5f
Hubof29ZA/Szlq1fnusa3fainqqVrnU4GrQEdL9vl2HyWV9XmW2AczLYV21d/zIP3dFgKNsmPSdO
DFbRiMhPDkeBSbk6aB0IKiqQUBciQ4niIoQ7JNofOvfXL2FjIiZty5K6/WUBalzqfTYr/ewkU3tp
/HLcpQl8ac+5H1CKzjW04Ir6puvaH3HEeZnMZnXCGqD+w5bzi41AsOU4tg6OTZjOl84gaWcZuYfV
VNAMRytFJqzHYS4pgg/d698Bpp7+0Pu/mFZC9zzLNCxD9wC3/32k3Tidk7yKoZS3VXXwpxoTbmRp
1uTMC2q3Zvim+xqZpjls38KceDRyZ4LHup92BddggoeyfXM9IrCgj9sXQ++G//t9nmSVYBYI3THp
mr+/IcTRrrTMID5j4LLWU/Me++bvf+iFX8x3wb5EEGDawrO+zsFAagZY0aC4JXHqUKLtudBp5Dda
yzhQwFZICquMFspEiZqJzsWbJT/U76pC+4dXUUvry3IgOeIJk+KFw/78pbk2PHEA3X56DqzEW+FF
9Ww5ibN3Ym+iptPl1GRGLEgCj3NW34RG7f6hv41fzUFheo7qcum5X9cCqGC0J7QsO4vJvfaa6owv
1CrVEJ6t3XvHEa+O6PaTHawtqujKFjmoAxgXYJJs/1qCPuwybm3RuPtDz6i5/7VnbCS3LcPTbf7/
ZQe0sowbQuxDrqL8hUrEyk2B1sJCHYn5zRqm0dzPL90Y3eqCXHMx/jEg+MUhJhzd4tG2Q0TlfnmD
PkeOpWqlxMkeaTpyG1de65SL37fzVyuSvvc8KWzbMb/GNSUhjXDNLD37McKYGilAxJuT8lS0I15F
hi1vf/8841czzmGzIX9kGayvL1sATkWTZaBXfbbMapuBgExskqwAnkYuX1YAzcwfvJ0LzPvPg/qr
hSd1XRoOm7+wvS9hQUSEKK0gIkWNnIrbzs+N07xOVIN/38ZfhAYsJ4OgGyQdElBfHtPLcZjiLNQJ
DabnGSKP20gQZi0SX7DBBmePENEfhvFXq4jAke2EzZVqwpd1XCIJkFdhH9xmzrAyVJ5BD28K9gtz
zEFNQVn8fRPV3Pu6OlympikhONm69WVuuloXO8jHp+eire8wjr+NEup0CJDcJ9HwqAXmrWuVdyqp
8/vnGr9alp4uLMGCcAmUvzY0DzTcACAC9mb2iN/wrkFz18viFaJIJ1+VCyhVCrilBiZ405+PbjU9
vzTcotUGb2A5rv017IuRah+GyAvPc03RZCK6hgef1dfTbJl3RYn/GIcqBSLLqW7EDDuu0zOHjLqr
vydWk5O2dN0/LalfTGvLhfcEhUw6Hpw53vkvkSHidMBPKaaeKWAvktx+D4CQeRS1weaeEHNBTJR8
qNY/jC7xVQofNtbbfYIihuY19zPKo78fpF/Mf8t12bWEZEf3vsb6xpy4GcfefNaB24XWVWo/wpYu
0dQIWwkc7Q9z4hf7pOXZdBwBnYM+nZoyf2l+U2UJqhhVclYMFMPsHhoXjbDfN+lXz+C8BtBPUkn8
R7Rfpkkx+7Kwz5lZ3YW+9+ZnTfSHNfyrYTSZloyh4N5ufpnaDnq1bh5p4blvyg0iD9djj9n0WNz/
vim/2CpoBSet8785O7Mdt5GkbV8RAa5J8lS7apNUZZfdPiHsts1933n1/0MPvr9LFCGiew7amGmM
Q5nMJTLiXSyZY3ia4RhhlKRKgvcV2uXJKjOT365LP840UdQGmfC56MJgfz/k3ILgFaboMkkVIxwv
oQ9fqMDuvEafYDjXOVIPpvSsgdWQKBmP9lvFkP7AAel+xJnzCbmvfyJOHktuYyBuhzjruaDMFXYN
wiriAfnXpyQMY9CD3uPo+SS37fP9uDPXqU42w8NC1nXd1iZHPxStKnWgN54L7ElrW90MQXjqrPoY
Fd5CqLmjkDqEapMk8JjRlMlNalWWgxR47p+dlt5WD0ggqat9ylU6FrDHlCmBEj8W0HV6m5SH/8Mc
f4w/7pkPX1WuKz+URk+ZtBueIUCiTpseSWg2WcXJiKhs5NeoitELuj/Hc99W0zhcyFpUhVziOm5v
hoWFgYt/7i3/sej6LXfxOomahzKtQKwnOPflxuNYub4fd24VawZpkmIJRTOmx2xZx64TQRw5j/0k
E6uzsh4pILDfSNTF6E88mE/3Q84O9Z+Q2phMfZjiQPeKpobweE4w+KB0FMG+Sfcgyd7HwizaR49J
oj/6pvT1ftyFoWqTI1UVWGAoeIqfvYBbzS8vgAEfFaqwYxvFdqODD1b4fsi5oRrUvUxZWFQrp19V
ZBIMaFxnz0DqUESLjzUaweMqMhNrhwPZNuHeKoP4+/2wcxtWKJaiKpbOBE7TUS2io4aam3dWMt5Z
Xk7+G7S5vG8xJVJXeKnQ1Lsfce6YF7wsyNYMi+txckQoyPRGcc0xnwvxMvTqNxvZMq6wpYLzXKat
C3h7rB9KwDdlPqjgRQaZjfXa1d/HdqzX4d7I9f+mUS2nxPGObuGpNpUzCkcLX3N+kP/EnpwNdlFj
xJG6nE2NezS0+Dfoyx9je+U/zCV3vmpQ7but5uDrZ4uuZS6BlTzrQ/o69pdwoHu5H2ZuOwgk+YWi
Gxy509JshH4M/8rHPQszwUIbzr6toy2RJV/63uDS7HD0KRdqJbML0+R9RC6AYtb0tGkpi7hdztcD
5oMlcYK2Hs5NZrMh2Vm6SVSOkWlSS9rxf7Gm270s0M8PNb6WXMBKg7ntB9ZO4xUxNqDGlnYN3c8K
y+8jmdOBjVcU+cKJM3ubffwN42/8cNS1CRb2lcYcw19/VlPlMY6rzWCa4D6FR68aPNyIBMtKfI5L
hFdqdakMOVeW4wz4Zxomi7bTvEGYRYimxGDBFxiJW4Di+KcLbFbg8TH+b4V4QlQCu9j/UovhScHp
R8eG62VacVCaOsFvVmcxD6q1GSIv2KIKAa8FLTY4FWWGhaacbHq9zo9N3keX1sfh9P5Kn9u3vJCp
aXMg8lsmB39ix4pTQl9Fuge9DQxIcCShndtS4L4faG55mzoRLEIZjPn6c6ux21VoVLClpOShrJR9
nLUMN7x0gbYQanZpfYw1WVo4NPQe6m8kKoWFlrr5nNjO45igJWn5Urjl77ZudnIXIaHfPXLDLZwe
M3NqkIxSYxV4LInpgS98yoimO3CZQuBA9mkjh+lRw/np/ozODZNOhGLrOnVlrtHxhv2wg4SVo+MY
WcnFxd+7vwD2HGGd0FDAXPKkRveohwGHlGW3MMHjvpgcH4Kqrsxbgo4jPZfrwIOGx12caSlvciQF
Bh3/20JynIXxzbxbxrcDOb0mFJ4S4zR/GF6hxW0bGnF4RgQDNYskfsTv8ZGLYY8POmjycuEKm1mh
PKUhSKl0Mjn9J/d0JCFHYEcd2EpPfDEt5IBYMZIfP+PinS/M4MzYuCsp8dEX1ng5T1JatdABy6IY
eg5BAo1IqxzlDxC5YluF2SfqBguXy5+3weST8TqiQWYZfHprus9RtKrNFq3VS51b3rfQ7lGE7ewU
dYLElN7wAW4dqDUSbxcdp5fS1ZAIaew8+TLUnfG58SusN0O/rhduopmVZHPy8I43FOqu0ycNTcIs
CIcKfgPH4w/Jx5ss8XTjeH+nzGzIqyiTldSFTYLuRyWdMAiX92atiBd8Gqx9ECnu4/1QM1ntVahx
kX1YtAhzJCDvZfesx/4BSa49tOh3JzYbPAOs7z4qJ9gPdDvoza/3A89lf1eRx5zmQ+RUiYs4t1Tv
jBItIs1IoWTyGuLgxpJgKqSf2zi4UM3a5Vn85X7ouY8oVPIkwwSBIE/rGApakI2VydZJR4vrkMqh
CYPODhY+4txxR/9asbgrFUom0weDX+qJ7FqRdTLD4Nw6GN8w3F0slTvVsV6aJP+EJMZD1yF5q+Qb
bI/+/XlERkjRnF6ixrE32bOOHIKpdpLu3GsCFlz0FEXSm2mKkzfK5ebZ0ik7d0bY46Rq9I00Os/X
HxQNKRlxC8M6VU2GgrZefNKps64lUFoDwDGv0BfW7lLA8Tt/WEEdWuyeA/PzXMEYHWTjrBviJUmb
x7Aqd0Y1qAuH4MySHSsZMr0gyodjz+M6YJBGbikD8jo7Woa5ko618WfYUYmlfusscSA5PI0EYcMv
FrKe25FeBTYmz2zblxNbG3cpFIwRZEj3bS+yB/TMR47Yv90dQgZAwtIh2aOCMfmMnqElUhvF7lnO
VA3+hVU9IbKXrP99FIG0GzAcHrdiml45KN7pSWhh8euDFUdGzd/Io97t/Sgze1Cgm2SpPGfBNAl7
csggDBF3Qm+tUySj9h1IOz/xdy3GO2GVf6od3L7LZsN8vBpquxPG8Ol+/NuD/GN4zprrBeOCICwd
fO7OvpG+kAFCeQa0KwqjWBjo7TEuRkgOhQJGy/abZDht25ZRZ/jWCdmtVZpR7mGF/I9WU8RfLH/k
D90f2ngxXF/QpFS6qbAPDCAz02wHe0NnwIe7o8HiPqQaJAeQ9GqR7lqh7O+Hmtt3CogtHVFNm+fP
tNFYu6KI9Fxtz4DlExxr7IyORSijjeSG1a+u1TGgkWrl0BSm9abqgk61T6qw8CtmPia/wh6hGSb7
Y3q+5ViAykpQlmdnlHiFUyXvWF1rnJhUKMypdcZtZ12H/ZOrn1CQe4ZqV8Nh43V6/4fcPvbHHJoc
0wIZYZG4TxYVJlhD5Qfl2Uwt3GtjXUdrH+8MDZG3ldoj0xQNyMpgV5UtfQhl5quj7jciMUYIGFiz
69h1GEfoQ7fGye6U7EIz1IEcgqKgXuYoZem4ACtG+gmBPWxS4yZ696UGpHqaV+q5DwyYL1Xjauu2
iYyj5crVLoCghEXSgPO0XJOyObL9U66M0cO0gjud4+Xqom346PEae7Rk2dtQHn9NawvxF8Rajylc
tnXhxXxx6kZ7zkWkq0L+Ir/Oyq+iT9AFc9wClGtvfa9TI7pYKLMhboA0T6VZo+xIxfHjh+ZeafLs
2UyLaJf2hbrRvbzaJH5obUzOKkiPqvKaRXGza4esRrBHyKOHEhJ8vYHcglH62nNqN8D35Vh7CVxA
1pkom6cmyp1vVevhyCgiuOSGDRUtHzb47v0Mo7xklUjQMZPYl5H2sQR2hmWAdYbZXpjK5CkJkDHj
LYFDrhr0xzps2yMnagATL39XageBPrcKnpgkGKVSWKGcILRLZxrZZ549zkOqavparuGluYPaoj4H
ntqu9fSHFJgZtiYwq7MWb9+ii4o9mVG7CqjWXQrVZSg+LJAQq1csMbIYQD0UoB5lx8cuUfjewvHC
NwV5610WyRFVyVo6dHGN842d4MaTdc7eMur+zQVzWq98VAU3A3/Z56Zy5IVUZ2ZZjocQdu9C4a0+
fS3gsm46Q1ebF8dDvjGim4NYlGT9LXmW8RIahr6U26m3p58qC+KZCg8BIEPX+6APOtXEj9c7C9wP
07h5QbN3o5ej5/JIk0zqr4b1PVYw0ixQqVsEf8zkA6ptsv10VacTN33QxrUxdIPvWKdstNYRLpZr
vhIhcZxjbE7lwtk7elQe7p87t2kzyeQICFN1hVWjTNItwiVSFgTBuRKSBUsbNxwnT9/uB5k5ZAlC
59ziTYsQ4CT7oIIGNL/hVSBl8oNao1QTlhjfae//OgxGW6pm0yinIzs9QzW1wuTJw527rEz3KVP9
Hu9SoW9zQ6l390PNfCtwSxBNaMqbgvVyvVTwF+Dthono2a1RkFUQCyyfw9SgOXNw/aVvNDN94LjH
VTEiV2jwXQdrlc6NyggQd2QY7FjNw6rO9p4Ttd/eH9VcINCrlO/BialoCk4CmZ6phX0hUAoqtl3X
nKRY2LinGH/fjzNTCCDP5srlc4FtvsFDJl5vOiQ1wVk10QPAwcvFMqLoEK1G7EuJvuBshECCKz92
zSc4DHASnf39n/BnMUxSHX6CSQefJQAMbTKpSqUWpFb8hL5UUB5WUfhHLWVACwHNvoLq2TpQPQTs
OhTl2iB3No6pJxsrLcr3VnfyjWOXwzYPkuaMAXT2UCBhiN+Mqz+HFGqRauTljTa8u6mSzFrrHg4Y
vBhTvD+U9iVBO+WFejJZYwU6Q/JlATfFzBfqLTOf0wA1wNEpy+MwJ0Os29zKE9F756BOERz18MOI
jCc5dvuFLGpmN3wMZE4yYinyMqyz6Ro0gfoSRdGzN2Dha7vPnoXNqSKCaiHg3Kn1YWTmJDP2q1yR
mxG0UFT5o5c2Fz3VFivj4/RMVogBdoAM1WQvUJ6+3g3CCBPI+rJ3ZnGei/pQwn0Z/6Df23+XI/lJ
E0AKDmbnb9salVNKANI3jOsP/KFU71n3DYmg+6t29ieBs1KAnNC0nD6wdB+pd82x3HPJ8yPVeux5
0IxfdT2mjDZ0L6PaNwHttiyJFvbLzGWs2ySHCtVCi2rA5GhQWyi8/kDHspMttFCZ7zVq1VSVuZW7
RioW0uGZD0w4ncaXrXAzTa9ioEPYVskSHYEAv0Q5i5Inv4iXMDwzG4QoWBHKdB2A7k+WkROVaF6E
qn9W0/51wEw1Dvs3X1lKLJbCjHnHh5KGBN66jrssOAv8qnHCqb3szVaaAKntJPt2f4XMTBxNHBBQ
mqrwlpjegRKdRC83cu/cN0O1ku3wWQe9v7kfZG4ZcsOSMYCJo/gz2Rl2IazI7OjcmXEaXMJMcdeQ
YnyK8Ha7ZYl2G1PFE9HJu3Zblm62EF7MDfJjZjiZUB5KotU5ns9GbqYoLwX+GrMjD3UBqzkYGo7R
TZ9gOZGr7jNvvu6YDxhe63FuHpuyGdDKQDLNSmMMPFU8JDq0nkf7etXcqWoRq+swwpgXBQCxR7Mx
ecELrEant/WfJQkWMxw9GRK7kmW7JrNhJ2KqtFJz9DYDN0zXmi9lW1HL3YtoumIvXKV/UxNfBiuD
gqLdWP1jQcrlQ5S2AvTOUwok7DntK/LoORY3VYuob4Q9nyFj+aVi17UvCgwLLOjLFtbrApeqZ5U0
/qAYSCFJdag+16LWPhdq/1Ip9SUEWb3/AxTEDulpaKHRFuguYE+ERaHZtCW/aRGaOVeUIUXhntF4
yo/txOtFHoRp6sZ2zWmJ2qvb5tu6dH5ZcGhVhdc8BxPqvBVqPKiie9gk6cm/7neRyHJSWEDZyACn
xZIYiTfZLD3BK1397nWN2Moe89foWvTvcz8DOI4GQtum0TOtNKdmq9kIk1HI1zGWNDNO/+4ATt1H
E2bxxJ85dyn2wsuyDP5BJfZ6WrNEyf2hi4xTAMprRckuXldN8tWO0h+1DTTm/sae21jUz2FnUJYx
oAxeR3OdQMnMJhanyKqLbRAo6sYsZGthAufSv6tHxzRMAWYy72zkSaP2bZBR8Gry7eDlf2H1iaSr
Yb5AfD74udjpqb5CPH4PJP1k9epCrXnuHMOkxuDEhA6jGuO//3Aw20YftWiD++e8dsZW7Dmq8GRq
Htrc3SiR+Rstber8ergwyzNhSXt12gdk9BDiJlvFj00sG4c6OlcqYuWaBYQ59rKVpPu7OpYunqc+
61rwMoTp9v7nvb2IeF7CyxwpeICdprwL3WydIC1gj/ltv2mU76PCARnN/SC3oyOIzRakW8B7dtqh
aFO3kJs4786ayNNHuJjdQ4+A5o8ID92N7cmQtt1IOI+mGaCl7jXBwkEwE1+l+GDxguY4umGgqlSB
oNO07blsUE0d6yNe3iFH3KNi0ux53diHHgW6gaNkIWmZmV6eg6DhR/6EegOHL1y9qesGyxE9LFch
FMOsP6DKubB6bk8EAOhQbJU/7F7+uF60dKuxjG/89qy52i+BG0VpRRVy8YWx8lMjXBjTbDSmAsQY
rVs6/NfRemqnYVm47dk300vN3oBCDPWvMB68ail3mZk/ii7g4ew/RK1prDg147YPRXMuPbl9VEGm
kG8LDZXQLl1IIcaffZ3bmzTFxkLBiIm7IdZmDU1XzR3cM95OXzNQjTZ4P4d2e5d228pzFtbkDMjH
pPihQ3iB33WLsh6qwcC8SXHGUv7wZhTmRmv+yoUenNIsb/eFCKJNGSmIHAFbfslHK7ZMkin8lcJZ
GPoM92n8LRaDhiNkkSlef9Io1QMv8v4oonlbdUiVVWo4D/iArJHdPhSK+WxjbM3jtF5HWLUqkGMq
2zvl9uiyhWgoNPf/sKYtiMGcwHThOZwmq0x0Hp3F1ndOlNlgthboiWO4tNRPub3dRhY1AaiwAU+c
nrsixM8iMFTzFA/mZwV4tBzoC1CCme0CKJrcm2o6LZvp3AaIgqKBRjs2MgbkT7TfsR5hxxDsjD59
vX/OzmRcDOdDrHG4H26vWMpcHXGF6oynyA9FDo+h6ccr5PuePCS9VpSbn3PJwquq+KkUAvYackn3
f8LshP5PYwCVlpuCqRkgEqsnannWAed2KOhGixSImdOcdUFiKZtM6M1dqRVDnFU6jUvHRUBzZWNO
ts3iEtIWKINVpQb+sQRIulNdc1jx5KkXitAzzRG+Im9Q6ig8qKiNXc+y7Qa4xCOWfE6zzMVUGSFY
1X+V4mKTe8WBlvmzTWe4dy3EYcRDTjkH2xEEJ3TppVHqVylA6risw4VNPHN+AfenYc0DDHzXtKIq
JK22rcgRCLT76b4Al712JAOpENPLt5aNDqCTDOFCPWlmxdGOpITL1+CGt6YUUs0tDQclmrHAiqtY
bffDqh6UZp1Zkv6V5ox0MK2k2VVxVD1Zg+5vsoKfkzWoLd5feLc3BWhtSxl3MnkGVcTrj0K6qGAT
oEknmmbaoVd8d+9lvP0aXm7/PhSdbOoQHNs0RKfvGoVHU9xVALL8Wn6xC+mhcNNDp/kL62xmRPAD
+ZRw+MZLcJITmgpvyigmDNqtsRt8prXbF/mX+9M203PlA36Iol7Pm9Q7uE+peCB3Zf3iqfFfki99
oRSxUftwO9TaMUPR1mitLwIBofuxb88KQgM3g6BljXt58sla4fSiLEvnlBvwEHPD4rhql+qCt8fv
GMQE6kD/WtwUsDX2QW2lmCNFMIJWsoJgwSgnFSrRe1Nn2sLSmItGt5xyGBQtGg+Tb6bnUS9Jaku0
3HtS8/LJEuggFtmuUJfYdnPLwwYTSM2PU5BG7fWHM2sLKCkSggi+ItTYR/W2VuUfcmYeF76SOved
YLgAj6UHBbJychX3esR2cmoyFfgswLGRgqU1H68GpNJWShoqK9HxQurlR9ftf/peFj2UMk5QsVT9
ioPyexZUKBrUydcgcz4JMJN2aTT7pm2/hK7xXND48Vu8WSIFMTWzuES1vSt1/Y/0nFDttTeYLyiS
fFZYkOQm66LMELrHVRM9O+iVoUz9oAxey2b0i/TQv9fevKDB4s4zjo0W7MrOQ/VI/rtRSprG/JfO
aU9N5b9rrvjiOohaWgKv67aOV3Jv/DIFCmdpfmoU42shIbxqq1+GJgWTKx0iq3wFGrrHGHArtTRW
awsFOzIyuhTZk4yDBgL3sbUuMQtq1PZolNFneJaI+trcSeFrowwYYUhPpJQHSXFfgqF5HXUAbdf/
UcQwPBDBw/w8eR/A2vejR0wX0AUJE30TZQhhOTbqournMTy2dbtM197KytkOBubcHva86AY/oZzw
jBGgRmc0y2itRxhiu2q7Bgn02JrGPjLCbWCb3/DxOHsIkvW+2Og5FJeh+JYM5jEulANc4ZNWeLhG
g0Nyo0emE3XioFDQleu2LTZr+M6JlSwZvy0jfqjS4nstGdsI8oEFrjhtjDeM4f2N5tXPCL8+WJW+
L3qeeXmAMo4DcV5Vs2OlDtpKTYy1Geav49hUtzraAT4+drqrRq+dtNombeNBNkKIqtCRSE5wj10l
tPkR6w4OsoTHUFOHRyG5X3A5v8RV/QNQqLLq1QZPwTzrg1Wm99IWBnGyGZRROapA7kXDNWzbFom1
xyNW3yUFl7cTYbiCJdL49uYw55mAmlQpfc38qNwiR4NeoSM5f8XtWHUDqLIy0l49604j/4r6QUpX
ZqxpiOHn/iZwJJtW+zCUKFxL/jHpS0zkml5vVqUV1rgElb78pJqWRzOozVAz5e/MEUlae2g8vnR8
isG3rRe/dzycuQw0E0NjBDAAsEK0MVafXL/BoqPPo/I5Je98xf4l3kqR1OHKrMmfNCPQdsCDvyZ0
BVV9eCy99l2E5nFUJmx6ee/0zt71hndDZPhwRadKSZ5b1UMh39urGdJ8hfLY+eYu4Nbxi/bk+FBB
g+4hC2HOOrb7Ve2kdYTT0rgYvFKci1x9MrXyV+52z15lnXyt+tzF5snnakFQ/3k0rwv7/CEtg7/H
b1vVysYlR2zU8j1Jmu9eGp7zSN3nNu6VpTn8DDmpewt78RizzHWQj2eIq6erPPezVZliTGTZzV6x
wlPQi0erRem70tWLj1ZMrdO4NjvybL3gsS0EeqC2993t8IKQ7V/0MxV8dNEYMhrqHhWmg5b9NGTK
g6VIaA0o3xJ5eO+dmk2Fzq6Bdbrvq48oYyEjh0VRop9bT95UpvzJ05R9BVDP6LVTr4efq1R5sWtM
aUe1MLk0EySj+7+UfIhWhZs916r3LiLrpXVlOKdy/KSb6jOyPr8tG0cYIzzQ/MS0vVIfdDP46njD
EwaYf/dVH6II420V2zg7mRuxFUcrdPEQSdVZRYvPEVhUm/4oYuI9IRgRrcYf6OYoztWjkbR2aCP5
gGvetzYwdkOabrUYNV3JxGai6mXxiSot6CZl1+bNDzT05F0ZizWcapzoxTcDJTTTi7G4z9vPXh9s
wt46jgtitJNss+LvkEWCxPAnT1Eucljjj6ccAyyNilD8Ls32JXLsd1d1X2rmIkYx3E3i1yzucHzA
NX5dyW2MFzSOoJH13AGocTy86oQzHE2neYx99c//p87ao6eJT1oUHXCBe6VvQom/NE+OZh4RSK/W
RQNIB2/ldeOhBa3jcLZl4W01PdoNjfQY6cNJl7y9mwEnimsA5/1aFg5mF5HLQeV+sUh6xmkrWhN1
8H44QlWLVhobpFK8r42EJKsI2OZNAkEZA/dLXeqY3FYGEqo8r9cI/LXYPVEL0RB9MzTgxvdv4pkb
XyPF5tlB3QDa6SRfqqrUt/SgsE6gxh+1MPlmSvUWxOhCCXQ2DD14IUzKzPo0LVM8SiFJaZknSg+5
Bu5rBcrr/khm0iSNYvn/hbAn3WFMUOk8UF86Ie2wTqXsyRPyUU+sgxwswfn+cMau6zrMFg9vZu4P
wGCSvaRh4QRNWrNQWPI/8yimsS4FeCBmulg3XUL7Vi/9A/7J2O3KSQNbOOyORmiEf4UpBEylStBg
qgsuZAxmoxUthOGnqjnpW+SU4c+YKthjH4jkIAsKRh6862dM8LDyw9vlEekve9PljX/AcT08u05p
rAslBMMl+nqfoUO/8Gj4AzOZDPfjO2jaeE/1mNHJgXtG07U69a5fPRgUrXdyoWff6CkUdIIRb7E9
u963uATvTVXCuqCXuh+WQM9IWGm9K0KlRMYdBdz7333yRuXVTHOQrwCYdASrT7uEsVL46El57SvG
yD8UDRud1j45kvbVjSCEYmtwP9xkJY/hyPjHvoVOTQ8mwHWKrNMlaQyvdV5R//zhaf2KJBdDZ+ff
reY/YRTbgpcJKB6602SF6VlXkfQj+qjawdrUvO/wnOoKh+pRkvT+iKZVQ2KxIaGYQkpR7duy2ECn
z8PfLnurhmKV1qPivqT+VGn7xMrbKOPvK9LahVnlKvnWZ8j3408wqYTn2QtshJ4BhIebXnIqMQda
4kdvmtyEo65t8wwp0H60x1upQU9qXw0gsLFGXOLpzYycFttIIWaCQQdPX902G6bDgS15g+Ug5AFL
iGMDPjiR3/P+SIWwiX9Z9nFQoLagPHB/2JMXEMMGo0aF3R5bzOYNVp6ebukUpuS+4QN4Nl0ShkX9
qdu1OoYAdUS1XuHanxzuyBxJ6WA47luAbPVQvof5ER3XBSjA9LX/v4GM71KgMvS3plXVIZF8+meB
8xphEo1Tqunpzwn8FYwaW6NeFx2oJgsDL5t8SFSfAnmpRHm7gMRI6IRKDEgAvMBkmIWNYjmHPtaA
8a8weedbGk25KfqjH556YS2AY27PG+oLo/SLMaLKdHOyM/uszFy37KO3BNnRLsOmQHwbSpn1aa9G
Jt39VaKpnCcfzl5mF/AYNzMwFeSnWS7X542RIXOcZ078qkp280V18THPgl77G/Ugb98PsgztUUXh
vEFad8j84q3rMLHQA9d7GOrGegyGYDjCAJHJwwr7M2KEzhbiVrd1bbt4bSIzQVg+6Pa+yILnzk7C
oyGhsZ06vbatmOxXO9bFrpBQI7I6Q1vXPDYeHdnHEE5K8MOkEdcvnOg3y/YPPBYIkEnZgwLLZIZb
YbbKIIn+YoWiXVWp8VSDqllpmfHz/uTOBmJSyaRGqY0p9Mr0kqE3y6J+jZywW9XFyChNoUN7hWcv
HHK3Rw1wGUSDLHahbkLwnAwqAwvRRj7uCl6jPOWl/SSX2hYkyy8Xe/ZqNO90k11b6FsJK4cGQ5lV
bi2Rdce1MllLHKWUkegfjtflOB8fSvmmm6aVpSrpa5JUXz1U8BJf+dyKLwM7tEGpTONa62J7IcWc
JGZAhOhEadzPKDiRa067/SZu0JGTt/KFZuZTKVlfMkNgJ2OhRe3G4sf9T3pzFhDMomALlpuQoIau
h2jA+ywkM9Fe8yj7rI220wWCjHX0NU/0z9j8fsnaYSHkzPjQmITQQlIgEO2bZASB5CVygvrzq2eg
sR77MbWcFjn8ImoF2Z/vLMznzQEETJD0iv8gnsfFPRlij9R5FnuFckGrS1klFu6YwaEtqC5gI2l9
uj+fM1uE6j+NLPoAnKzTLZJmA6V/WatfRYPPskHL8BhzE+PVgk7M/VC34wJTAxoEoRSQEjc40lQL
JCoIWnoZoiKhXoE8SghBnzZ+o++yrCq/ybqPxcj9qLdfb4zKWsGZhubSNJ9TtFT2M6GWF8DWBRLg
X7j25cizN4vkuNlIcLpohnIl3/SYLIHVllJ0eMPn+m6o40+ZZm0sWPtyVJ/vD+pmo0PFNz+EGnOP
Dxs90P1BS3U7O1eFvx85smRuoyOSIHkcHWeL9oeRSQszqY4vrKvj5U9UJlMGFwUwfrIwHUur8hLO
38Ut3a9mlf8ycJv1fhufDT/Zjj42dq8E264q6Dej1U7xpsf62/ejTUQZzyfBVFDkXRt1h5CbE3k/
lXKxmD5tLnEajVPzz48cv9KHqYkls9bDzowvSVibT7z8cXHTE57vEFH2QZZmTyW16eNIodh2jmyu
uiBTcblP5c39b3S7s65/yORCkMxSk5AHLS6tyS4O671TemspNHb3wyi3JyJxIMHTWgRudQPkCOSk
6zwVzXs0czAh0s1so2Ccspb9gAunI7WXdNnFkzEYut9pLyGLEeKG06xZLFioYlPyiUZBshe6RL8Z
adrHRLGLC7Si4bnKEwCQ93/w7byMlGOAb9A76XpM2x0JDiIFfQMVA18/Wlmt8Rf39DdFbZbW69wm
4dVDCx2MwnhpXK8Ety1xEuyN8jJKScpUBs1kdDo2ME4abcioPyGQcn9sM98CgXCbZw78f51T5zok
Kn96mHp5hoAkzrc+YNAB3s2L6voPqTjgJng/3O1UqjyJAZ0xjdCbphtycGVPaG1bXai6KMYFvfq4
eL0fYgqyG/cT9ywvVT4WIOepvI4p9XmRy6V8DrH4kzB8pquCBwQWRGINtWvVif4BGMPa9f8W9jHK
aQKGS+ih8Ti7Png0ppTUCtz4qJw5mdauV1XUR634XCjq0Q77y1DAHLw/0NtPRwyEHUHq04ljoNef
LsIItG1qL7zUQ+t8aqLBXldRg9GxpubSJpM9dYWzkPpa1PawcJrfXozXoSdHlutbvA5qulhahnaO
5CY4Stq4C3Xowj2pNXaGfOYl9anbOYU3M9YegO8gmSNPxovdTVx0QSIuVMl/K7HzHTve+zN6u/+Q
PIMyMqbF1B7/HFwfTuI8UFV0osPy0vTugYLxH5txC2sg9eAp0nhHeZg13495O6qrmKp6/RWRJlel
IpPci9U6zSox3G8ZzYv7MW533XWMycyJ3Ig7CcuNy2DTpTKilzIKPsnWEjdsfig6gt6C+xbSxPVQ
LAkpCqVMEBWKuoOLwJCLKdx/Gck/ISazNWAfN4h6KC6iEt+qHEFA/FysfOGbzO2s8Q3GWw/sC+i1
64GkqtIYTmYVFzi+9If0XdrUzjqTMcJTy1YglRz266yxv/+Xwf3/sFNdBLnrWZeNUlxquffXpYjy
NVlSv+59FLnuh5rbwNSlAZJwq43YhOsRNnrVSDXiLxfNTx8ckdHcVpw3tW63cGo/FQjVLgScWRvw
MkYkCbquY1HmOmDZJk5bdk560aUq22fk2we3zPv3+8OayaWAoFGdoyDCzXVTeJFl/KAbrbXPVtM8
1hhQQj7IHnqteSkN7yW3wzesOLK1ijmgJ9vfc/xs7/+C8eSbHPxcP/wEELgj8HEysWlegt4cbBNV
2eQ1TNz3UPW4hdyewqFeLF0BMxtbBTTDeTUiubUp6i7PtN7xAzW94NOMhRpmmqug9w8uAOSF7zcT
CcUk9KCQTYIzO63+mqZndKkhmedaqWs8mNU9quLOykuSn/cncGah0HM2ZTgcTCRExeuFEkrAbq0Q
UIBUG+Whlu30COMw+nfdH3KE8dKEN0GthVLktPYRmLJEO142z4VaouymZPoLMEz3WLUmfsr3R3Q7
dSivg4seIeFAs6enCWIZos5tRVyQ01IeUyCDRxoUYlvLTnW8H+oPa3my/IA5ARukmjJTwu0UvS+b
RhGIUFYS/dG4+hHZsG1iy8qRoaY/vrILpPPBCuFXndfNk5IXwUU1y/JYmHZySDxfWmthYGwWftl4
+N/8MmgcqNaM8rlTeE0n0zyKnFSclVxTv4V+rj8MsorpuhmWu7r2ABL0lPWb7BEPBxerDlytbMcI
FvbnzBVPXR+ZFvaMIA+dnEN55SPBZavtJezIAIeL3775zpPAZ9gtaYDBk2J53x/67ffnOPoQclzx
H7IKHBoR8rAb5yzZ2KEKXMg2RRl+aXNv6Ti4LXyzrDnRR3nMUTN3ys4epBCaF4qaZ+AFJ1MaTsUQ
pSuBS62cJAdOvH0ka09YLdTrOtc/3x/nzJ1CXQapeHbWyFEd5+HDOE0NvKM3uMOZkglZtp532yDG
iBcp9Etgpc913iw5qui3D3wanlzSo9MRczzdx4pQi6JUPONsIzSIuZzcHUxEZJ8MkerbTsnsNUws
Y23lur424ja3cb7uoq3T9TkAGDv19lKvhetCVbJj2mj/j7Iva44UZ5v9RUSwL7dAUatdi3ffEHZ7
WiCxSEgCxK//kjnnYsY90R3vXExHR9ulQkjPnpkQKK9HaMJj+DQTomn2NJEJgH1zvcfLC4teeWzD
NIgxeqDtfiR+jXF9IeQ2cAb/PJAKsnu2gZpNNaOKLTxV5p6yoxND/QXCsxBE2/hN5Gwm9ElTFnbd
UwfDnjURsTPS0/F/tnLo5KxUtKjyrkRP3+IYNQhDBUugy2Qq+4nRSN/QAeFHK67aPyR2v/o9KHcg
20EZwwdI93s7fUyWYcD0XHOlvH7qeiBlwS+VBirZ2pV8/f1B+9VFYK2VTg/ibmBd+p4I8DBqupZD
BcGW5hlTC3ftQna/X+LXO7suAfcDMMtanv4WyspgnjD9OjQ3i9TVxS1JtAO6cz4QFvV/sNm/Xhss
hVIfbAA0rn7BDw5dYzEA1ttr6UqARpM99X+CEPYvFE6tP8m//BrYYi3Uvf9GQqGX8e2KdhgFZVL2
7GqSYT8t07sLunKqxNmfvQcXlR9AXro/mL//XHPtoiIdBsnI9wlOBYdqbDzlrZkL2V9cS6aY3evM
DmyqI6TRf//ifrXveEKMca6VfWQg3+07WhqlbQNedu0nElSpHbgq9xaIZ9cmNPtEuC3EurV5qcHt
9hpT/ifu4l/vAQwSknFEZOuX+D41D87JRs5THFxsB5qGoB99C2WyA/3Ha+OjNv77h/31lCLkA3IE
FXf0F+LvlWIxhZQKv/SukK9/mHsBiKQJV1oOevv9Qr++Qzhdd/0P6GcXuMF/m/YpAudouST+FdMl
TSr6S1L9gLqihvKpEBetSJRNXW//wVf/RyUHy2IvYeFXhsrvxxX3E3VvHYYXDCfmSz+eaoweeLY+
xOxdqSVT/cEKHmdMmVmsvtPJBzd/MGu/mhrg+RC7IbZGueYX4CBPytAId4kvA7hz0oRNPw37U/fk
PxpxYFtIkDVjMAWn93tTfIIWZ1QLEYD5r9srIt5E13+QRVzHrj0RITLIw+0McwEGdZ4RFaOZ7PzP
EKHY8Vb4YrIqiKzV8n+/YR9IxQDKfeHFRHCapR5udlf99ftT9D08WamM/rWI++9F2g7i7CVmiK9V
7B3FWF416FbrYAI9VQuNXPK1Cj+B8eU4DeUfOrjfXuS6NHJPFAVXQ4vi0TdXyPXApVs6C4aBSdaM
9z1Mwu+f7ttl/L7C3w//j/BnCoRLAQNYQKJUpSWrU2f0Cj38waX/53M4iJ/RAAMPwXeXjuyWimry
6AWwNZ1StE7XsvDvn+Q/1gBNLQ48xnBQo/W+3fZkrmGk1TRjwpQ5d32p2cWBhNMfjNc3S7nuF6oP
aBcGaBr+StJCFS+ruuPohTLHLiDXCt5rMGxwyu+nIbz+/pG+37F1tXBFp6Fciswcl/rfR48nlmFe
F0RnKJIc2+ARiqavoVRF5Omz74OJYASkYOqdu1CQjJLgkXRe/vvv8B8HBOIG/nrD15393pX1oec9
VDHm96cBY0TVUr7akz4NWv/v6yB9xvQJ6vrrDNO3R7UVMwDPedF5aniVSw0tYemMcYqZq2n7Pz8S
yrEgFF+9HbLob9mUBzUzFsc8OPuLjr9cBDI39Pe8PK7/SH75H7sHcgNovaB9AN6i7wbKcTWBuMI8
XXTtm6yWw7Yk9nusJ+cP2/cfVgoEmyuvN8IyHNBf+gchjDE0YdkFrXUbakrRCTOGd6I6NFE+Qo3O
D+YHd7IyJvWf5OF+vXlYGo10hNFwevjj36fUcADa+JwkF9Mku4HWG6d/+v0b+xYf4R5gBehvoHEA
WM0vnjwey96g45ZcOGQUymBMl07sPML2aC4n3qXzirKz/mAZf73pWBM7CU+K6POXYktbqzoIVVde
DILLsXsHAN+CRr31x6rmfywEmte1d/b3RIm3bu8/THCtQyucwopfQnv2M9NNwVPsT3ZRmsnddVQH
f9jM72cyWMVTEA9F6xTNiuL993oz8NIxTbS6byLTgo1QQpEdsAeP/LFl+q16sr62le0dbS0UN2HG
1gDtH0+2BPViD8FMrv0qJyb9/UjkbuwdD6zlYJvk5trW9Z414bGHzpi/wMD8/tysJ+8f5Zv//wWg
zYKJBKABf5m6sCwpMKvQXJwqrK5QQDJHbjQtqiYC1GheS9UjgEe/X3QlIf/1SoADFi4bsedqzr47
PKCgdAygaXSWQOPnfdnaGXq8ZrvYimw588t8oETky2J5d1PryqzyKQrMBoCLCschl5bX7FuAY1Ju
j/521sMz7yYPqBvrHnofZ6GhvUGilyhcAEvxT304oA3TYB48kvFfUzTkruI6p776OaCeeAgW2W0m
j0E4FENZO1WOqJwZ/tCB12hjVaFIlwn/k4SA8GgBsQWwtVk7OgqiJSCyZ4tJ0gTqzzQJ3Zsh/ANe
L0gJiDHTwe5YVlPZbBRfnuaBfKxfTk/BjTglaANVfOcw9QAEBUvRaBmzSi87r68PPnHfehreqdHo
/QipdaCPNMaOZR+lgYspQF2RIG1W4VNJFTuFItn3FkqDg9x5HbdTTJcB4xaCBQQeyk+jmDyo0r8J
aMQixkhAARduw1G/zGH1IUWEGYqx4Ojc1hrU6pBzuC6dPk8dEEQqMSiYKHaujT6QVXd6dulTwML3
UlSvUgZFIEs0J/09r1kOiGnmsPHeH/gZZKeoTrUC/BzJk5mCKHNUALjfNGEE2PY/dZucwWyQeVb5
4C+Ir1Def5xr+qptqJz5qn/hAH2lfj/XmHEKj8BU0xQYjI3rT0vuzSre2IJ+1JRFXxWGT3yuzqWi
b9Lz3it72duk2kZjVzCI4BazmQFy6OZsLGMstajeBuOxZDfgoPWGMudghmHf2U6ZKQ72VdPMTwg+
jxXo9bKwnVM/5PtZm9eImD7FR2e07p8dx/kAFv9rAp/uVHrbRfjHcageeAe+kAGy9Emz7So2Zn0y
RVkoKivVsxlSNiUPamQozrZZ65abwQGLkxWdegdIudHfC05O0AjIaDJkzVQVPW/PECN6hKBpsdj9
fnRf0JcBB763sfphj4mJXEdt4VhR3rrVS0OX+2lhm8ThR5vXR2a3R1JWGUaEM241ewFMFuSFUg8Q
INp/wg7loHlzBrpZF4NsQDqoLrNHb+N1015UDvhq930QbeyGHCHPeBFDjKpZuCe02wSTdR8xnpva
2/idh3iL/6BB/wbu483QV7uqalF7g/oUJgMimg/uz6UONsnsbRXz82V2NgPvTyBJS6covDlD56cS
GnvpEg5HNIU3URu+9771BOLXDMKUdeqG3ZA2dNoBS3MLXNjnqged8mjJm5jq15pgZDTEm8lKIN43
MUhp4Ef2SbXMaWCGryoB4NvXb8ZqXkM2gKymfJ6b/mHAsdGzB1Cml4IiuQKMTmB6CnjITNhkSqey
TBNKs2WOYAfGLJ50QRBBqIpXgM+ZLwjdTECILcK5xVI/Q3ADCw7zZ00HiTEkMKkAJLgPK2IBkST+
kk2U9WGwp5F8mNRyUCTOBJtzyOhkADlukhLibyK4EktcVRzmVWOfNXCIBhYMmpg5FV6ZskEebASc
4OwtgPgY03KoAZTqMtaqnZtgCAQNCkpPTilW1l8/A933NhklwmSxH2wMLw82zZCuE5iFBX2C5uzR
uYgBAcZIzwvFGSwj98U4K1kTa1JXP9sMbaLAAsCvh8JvnoArOZhNFvTIp0fM95Y/JgLg23ScgMUC
J8hGyXg/+Oo4MhCY4gET9cWhOVz6wKclgJtRlVlxgk0ecM7FxoX96wjfeDJ+DacZ++08QMiCpayk
TRqZ4ER1vANbcdo7wc11cdD61FTTic2wP/GPgepD1NQbLoG5necl69wwbQwAuZGjAHptT7wqwSoG
yVP9iv4zLjIQUtbz+jEBhteSBBZQhDsW4yxgl6Kpfmwclc3JnNrLS4kEDY/p19fVKnhem4dEpKDX
nvHuNcjZlE13nHRPgfY2sW5yu7c3nn42+PXGaYqx1oexM1lPg5NH7c+Sm+241MCXTnHKeztObQRz
iCWBf8U4pAOAY5IEh3WsLlRfuBS7DlA2Harcx9od9lOJ5kCd9m0eUEdxhqOqxk8PTslt/IeyDb66
EPpaFjBhKmzvSlGfKlDdxVF3rDGzL8YWcocYEcJtpSLKYlBDcNC1tLZ9N8V2WhOeJsF4tD1x5SAL
Xqblvg0WVE74c0ceOCWIOJvyaCnM5pTtVJDp1roc5/2H8MWuhGNc6HznyDkGvQ8dUnsEerYMINwR
0N5LebTcggQUco16NTVvc9chp1JGmel9DC8BZavD6NlFn01PGM8CZjzzQVYve+eVKQ/il3zbRnJv
t/FL78UIIjrwK7vbCKQVixg2WkE1OB7P65Wo6nHry+DsNjjAKAefx76+uYAW+4ALe7V39Vx02FrJ
gDTVc960XZzW7VDM1b3tfBjck/VYDlLnpWg2Nny2i4cP6ivpX2jPDmHpfbB63C/K3Xoj39aLOVKw
ho6J8zrSpCAzXQMRgxEiwKghn+n67Aqn9tRMomBabiAY+Nla9pYNUVo5cy4MKAyaZjvYfGOAZAYP
51JXqQewWV0O2z60UPm0DyPzth3Y1AITZuuhrXGeV2MyweKPAmhL1IBTXyoFjm158FrU9+LuvvV1
DqYG0OKgnU2jbqst60b7EiKY12ihmy5ZcMPm4IiTvn772WenpNNHj8Oh03gbYtAAv0Nga+f5h3T4
OVHWXew24A5VkKZf8qqqjpbodxPe2fqdqQ3mwt6ck3Z80yYC7DVJSc0LK3Z2BkcI2OCtdAM0ZvSZ
zvbnMJZqM+IMtgPZdmj4pBAXy6JuNGlbV3uBzXfVR2eXxxgxWdEANgrg90sZ9vMx0nWd+/F4WLi4
g/53YQV8+vt6O/gmLYL7qJJ3EvrKllt5aVw6OQYWc4AOskUmUQrIorPl86Iz2S0HE0PV0AFSt5/d
d+4wvVdjDDZ3+KxggjKMB39kdYXyuNxVzXwo62k+NaPHT14PGjiKLAkEhtPGBQBeQWskxHP0+rr+
gT7iNbKabFDkvmytzIbHs62/DGmhWu8h1IBlWkASU1fQmJ3R+fLH6k0EvEiQEK3+yVrUAxP+tgr1
6xy0N1PHz14VFotf3kHXBAiZJPV0X3SJPItyvEQ2BmXdAMZzSRv8XmiTTRk1eRWNpzW4muy+8LsQ
QQ+3XStnIT97jn504BValz0hQTrPUYP5kgFfgia40cEUqZRa5ktqqPGQ8qNBvM7ctSGKicd2Bv8B
tisD0oM+1hU5+B6++hQbnE4XVYwEdPxnxKG7OdSVk0YgZfDSflge7dI5uar6kUzeOWpskxLtpczl
gM/D+5b1B1Shv2bbfrHaGvsCaywHq954GHJNq7neTlB8Q7GqzspW+1fgM+5rWd+jRnBsSnNwm/pk
hegQ4zxrcLugxwlxFjDkqQqWbIa/dLqgzaOu7VH9GwR9Aqc0FC6hZu/HYGGrq+1cg4Czt8/j5GFF
F0HVaKC6MEQyi43aurWDLrQOKcZTYkR+sFUA2oJINGHlI7wfOE2HNmN0+cDI+bMg4X7o9clOpgd0
ADZKo7syy01MI6tQTRAWjStOIIdMWd/l6I6uJ6NtrLSOKHzzT8sWWQXD0YObzkDYSyXdvvZHHCiT
e/o1gduqhJNqB8rxAVpTK50xEhMBKHWrvNPgvIRcZaXycw3qTxiBQDp53zU79BbvksHat8Y7RGD1
X727cEJYI7Fn9g8Ai94rjxyR7r3U/vJYlWNhWT7bWi3CkQV3oARFglUyRE+uAypqcPouyRfmKg6x
3e28kqQSGtcjRlXdUH/EBBW0CFhA1RZDybYR7ofUSDAIAP0zAEd2eID7XbevZQEoHGYERjpvFdmv
b3E9aG4LhCYA45se8kxEqB8jBWMetIRXP0Mr6+qA7TcYxf1CoQNg9dupLYsZLGH2Mm+7kAKHKHO7
Ai0w67Y9pL8hNgCofQTYd40L27gPQLmAvymEMktUQM7BT8tY5rEEJzacxLqj66evqwVO9ySIe4gC
EWTClFmjr+tees6LYUPGky/PQYYDJWeukv3qYiQUCiGMkLM4KCy8Mw37J5IvhqHWtQ0NtvTMCfnR
iKlPeaVY5ozmrrKBjA+xW+ViF7WYsZ1UP0y9KlTyzhh5MnATgwyu1QAZBZibR2w9nr3z92Ey5VDU
2EGt8p7Y5a2Fiwu6kORj6XUpStOfswhR/jM7YJWfwhrEFeA8nFPKAryBdtn1cXkPB7hqjKz7KcHM
ymJzz5aaZDMpD2JBIqzj8UhtH25Q3wxoyFW55MIdgCFzNwkiHYSKG9b7L0Bm7twGOudxeGk7WbSY
8AVxwmH9M5JIkmG4FPOKOSC7iKpt5y2F59OXulqxzRCdxG6up9rgltYmPi+1f1s9J9Cn9wtI+Kbg
2pBgv/oRqE0hQUaZOBq2xuOfXT0WWhrsGKKvGHTUU7Itp+g2DAEo3OY8xonD3F4aU0zT4SyD+cI2
Ko8424PW/lL17csE7KoVJnh35p6XTtFbIGtpmpvLFxxWeZ6xPxUmk2PSnXUVpp1iW6cPfuI+kpA9
0crcKoUYB/WI0YHWIO2Rpz6XjrtBzF/EuPJl9+L4/dWTCwBkzg5w13z1J2Nzs2OzR5n1ZMdeLstw
jx/JA8t7oVZ362YJW0PxK1GqS/Xh6+gjsWUmSFwsCGM69DUImK0Gbgq4qD3V04ljDLOO3eug7nBK
HeDE1vmaLhSHpXILMvqfDPTCELvcjbECux7YT8LlrbRWRv/S1hkoGqDzYg7ElUiX8UoaHRZWVx4c
PUOSGJARh+y9mt1sgQqA8wLNs9MCgg8q5KVbWmhIuT3UaVpVHVQrEMAj+5QWJv7aEfeT/b2P6yap
ZAKDceDuicTFMZiXS9Dfx9DXHiXrn01JI6AQMO2bKGiBgOEb0C4MfpYeZF3A8LYwGmfzbG6rQcN4
5csclJjoQRADmwECv5hvHfQNMlryAt5p58dNzlsHkxcsLMDyeFhzgBlbjm1KuvaehHQzWhPqTnJv
Gpb3fAB2c84HXsrN+iENjlcOmo6DgVzAEIjn0TfvNLFAIaU/wWS4SwZwN4BoYNM45VPcQd/d0wjd
RVMd4qF+r+b5fRBhgLvPLnoh1wZWuZa8cLsetsr/Smp7s75nXHzD2acNmpspok+rElCL1wxzCiwG
oigBOIrr5QQsNSHi1GWadw6oOjBXnOI4Wo0oDLAbve1lZaNRSG63gbT2ibPktjPsIVmFfF/eUdx6
wT650yHLTDJ31gVfxKWP6WEsxS0y/WcCSs/Bg3LNAvlVeWdasuG8OozafCZQyIVnhLOWBFeTYIC0
y1tvyrzw2aHWZoQBm4KP9UI7cgLthsd2STRulriDEZzBZlPTdH0luM+gMdD7xe+zeGH7+e8in9kw
xPL1hPoiwsHUG+RJVfHGD8k10NWesxikT+YpQKgO8TcM040bTCJkFuLeyUJRBSIYzB/28YSbFTHk
D+DjWdMlq0N6k4wHe3YOq6vCBoCw51YvFGr1eBD8kwNMmU1wA8fxDcZRtMu2rJtCl/39FGLgCEjv
qapeS1AnRf78tD6oXevz+lCsne4nyPp0IA7Br8bIkAl6I9oRKfpDee3N13BV6mBKpw5beYJE/ObP
3OSxri9gptpbi5XJGhmKTvJJIYVsKB5EXJzSHbJEx1cUk3eSv9ten0UqKmTo5GMIynhv3oBPIQPf
DlTnWSFRCxvc/pW5aJrUr4S0W89UG0bCQx1tKyMybZUHpWYwc8875asLhloBp6njn4Gpp6yU5aEe
kX/55HGR7BnNkAdI9tz3fvNivPY90eTDJ4FJ0ZH/uXC975o6BIlR+9NR7RtrKeJLXBlHuIXXKtBv
WbCjjXJOFQ8fRj2eI90dHSFvGIy8c/GQgAvtQqv0USf170afvmvtIjjXt9V7rg4K5+Q17JL7IJ4+
PSDw28SqclrTJkMp94I7cu8v04fpoj2b52fZeFu9zG/UtDszefcDPmki8VGA8DkztApSnNUT8dwb
Cle7auG7etZ31mTe+6XNV0MvQBzUqeh5oebLqcCl1DCUFt2a33kguezNfEFM0KZdhJRyXFAF5Oel
7fd+IM7EY9gLj6I0EbgZ6kV76UCNEaQw6xUdQ+u+Q7rLRH0LOcfoGcgZ0yBaJafwqf4IR+XbCEQ8
gRA3BsMiPAndtxDQpMO4GywP5xCqR6yG7GPSNycDSikL50fgX5xoQPrAh+s81vLSInwAdSViHAdR
pBx6cNMvArQ9MDIoXR3CJnpWgdn0k3p3LX6pwekta5Pj7n3RxXtzFQSnJ3bUCb00s3O3hPb1/4VI
1gfnCLXHClFeK/eLnjBkCPwP5gs5+NH0NmjN3hqQPUyiyyvRPUF29Rwk4/3kqIeE6LcuKHdJn9xE
W941qvmhcWKh5VAgx9tWVZOkrSDPyrdOLrxjb2NMtgoA+KK9izB/JHetkPexX72jTp/3ob1r6+ku
tA04xFqduqg9yRgjPpy4XzoZZ8ykuB/aqBcc5Nex5GFaVfi0kU5/NSPuDFSPdFqW8jMAAB7lnOi2
Bo8t8F6gmn9YJlTMFr+6tktzX2NmNmXS38VluV1tNHWGn3M8PnYwuAIxrLAQ7XS2XYQkeVE1FMxL
ND08dRMLZOUadVnDvpC3Ow8jgRAA8FCRd9+SoLu3eBIgfLfvFjMf5OIfCITXUFC0qhQACPhiCtIq
DwOP8I9g8LIB7VGJU6Nj0G0HVoLmVeSRJA8B9V8xIY5x4gYHEiJd2GAw6tQgIYurzQSUJQqoPx3W
gEAITqSaQi9XZbi1GQizZu9cJcjYtIXyR+9AA3zI+mi8gmWohX8pH5sE/WSt3D1UMQ6+GA4NaAVI
0MvMI/ajTcpH04inEVUqDMH7HUCL4TEK6h91FBcgMv1yGSaK4aR06GMmDD8uUGjSYrobTPLginnE
0tUDpVAZFC7LfWcsCKTF4mYkyP6XgiIJTUEy+9BX+sgByWh8JG6Tt5n7poCx2UqJB7XkZr1pEqOn
SJt3dUASkNHKO83YbX0xcq0CzMNDU/leapBIkjiCr9bu1hgJgm6ExYEE+r08+m1bFcnSoL6kMMXm
gLbbpdFumZPt0iI046I7DMIKUx0ZJw1E8xIj3gZccACb+uzucctQZOzY+xr/WI567D2wevUInaMG
+Yc7YbxQEh9561JA0wt7K32ysXSDpxTGbJKu6rLEb+wUpPgvAl7LbcH10wQYn1nsFNn4liKjLZ0o
i+IpnzC84dfmFnTN06T78+wk2zjUGzKOO0zaZ0LFFwzmvPosegOX2H2fDAVn/REl77vZIJ3xuvCJ
O35eh/op4fzS+wqZABpEgz1xpCkYpp20U6xxRl/TBxuwjWEJUICBFpnGeQDTHV4ArWOYhvgOrcqH
EQzHSnd3yDsQsqwUVpGs7wRt77Tx9lJ64PLGRrtQkUhdBwF+DYPvgiotBaaiQo0SzGdecihbD3HF
Jgo6L7VgIMceg2iReOuUs4UOYJDLkae+JnsWVltqIXdYpBF5B3ENOvVlVrJpB5g6SSueJGm3BJ9r
xzhduIzRUkTxtEYEv74kkfBNDNuECvyJkjCTA7xr2exE5NHMqiPcPTa+jf44ZcTt/qK+8x4yfVji
dl+h6hnbqKHUK6wSpSqw/I2zBcuRnGZXicxbt4+LwrEh2Kvj15l075TTHS7QqUv68yjlu1ZQ22hB
IULVM0wh+Kogl4TacpxRC28LJLPXYc0T5uZcje5hsM3OafnXeiLRjNu1CXlDgo3yQfixlMEdKIsf
QWt3dBryRkb72Row2wr6RfSMn/iEjhFu9EmFNvjo6BVE2/fQFlYZ9ZeDH7f3oaUGOPIGmaAcHiXs
Wd1ad3roLpFEqNRrslmQB0y0P0k9T7kTuhDrKuuMu/1eGe+nca2dJYYjuP/giLq/YnfYeARZGpWo
w6H2G6ADMVdFzMRPS5QSKi4o9nes3UHRJxcN29ashRDKeBSQHV0sd2e74tYDMdR3tNrFfvAkywas
GBamzDv3AS7+SFafKvjy6YbOrvz7jVH9iQAU5WaNVqNtVhkTRDwi6AovQj96LtGXIE+NiP6aXQYJ
k2RP/Gk/dRO8Q9t9MdlC1HCGWi3k+VI162tZm3MU9H+tgaOKkKc1k3Pk0URTyNKqfPSEzBDh/kjA
3kHjcT9GzrXTqJJbuAWCyoOsdZeaMDpzqVCQKosKnqRO9MVZJgh41cfAQJfUajehZZ1a1dyBz+t+
QUSN5nyxnksHhY6283aOhocjbYmCkoUr0JImx7TEbU2OdATRmJl/4QxeOHXuxNz85KN9pELYG8Q2
PJMLTF04rPXm7oWa6rhuhcvZoRUQfEWeUyBXA/kmgvklzgyv0IPqctfVNLdkW4T18skGECiScHhQ
EXp9nEJ5uivm1sI0c3Nh+DuxY8DCISaT+IUdjXc2CEBd6MPEtD26zdq96J6Wsdo5npOtufLAKagE
+2ct1Y92rB4BAcCE8vAkKTlSjrnBKHEz0GF/TIRD+cmzj7aV/OS1c5r4PKSwA3NuSHkOLCBFLbd/
4EBdgMLqZysoQs/pU9l4mypC/Qxu3rjwjBbK5y5orIH69NZSX/hQ1cHPIQl/VKr94C34EBxuFcIn
IEKVSZDHqju2i/8YA6CQJooUcYTmvaaQpVaQp6TyiyX8VVF5B4m568LQORcq2kbz9GDX9lZT56mM
w89FthPEaDBG1bvua9RiuHatLTOb3dZ7uqDBkI1AAKmEP/oom4PPdUbbXXzN5dq/0vWP9YsIFh+J
u6xFfZppqIBla/CFzPOrJi6GFJyHEFM3VT/l1LhjFkwKZVgDWevwuRKYscBPf7WlnXotaL7Q4eK9
fCiZeCVISZWYrtpHBX1EjaS3hkMv+oOpxkNr+VfckXderrQIsPl+PWMOIuIFIpbc4U6fS2iqAvXR
f03j8LnM/j1mEI+xmjNCDTQlew4cL1wN1T8SG2l/U8YohJY9BgcqnVeQ/yUwyWvUXAX2BNLcqs0F
DXBAdIkYS5efzGpALGn+AmvqD0kokPodAh6zQHF+GA4tdUFXVt+gbwQYsbe34E36wHmsVftI47Lo
3KrZu8n4WHs/nAnM7pSSl6X0go070OcJzf+JV1cgMh+lvSwfrBvvnHhAt1t+rd+dCcSFaAJeBqpO
Qc0OPu3BthKcq4Zv1jI4ghlU8IMR0SP0iDzX33Z8NBufrMH+2F7CULx7YEvQwt2B8Wbb2eACtIMh
66pwTAkZ9jSeLsxpf6zf2O7Do+VDEdew02i5h9XsDiO/s9X0sw5aUITxpnlWHT43KV8QkuPbiwLf
ZxNz7yvubHQNW3TvwfepPMQUJEEzntrob9by3kHIPNHK27dy3HQ13ZQkTlfZYRRLMWzd2DeQvh5q
ZzwCk42L3W3bEeq0ylj3oRzfXehHgJj9nbnNLYoX1AgcFNNjlXpwuhbCIRumOV1NJYgoctKZOHdn
NL5AxnECKvRko/wAqpVNZ4E5FVVQiYZP/CWC5AK5N5Q92cOE6kPNlqxGri+7PoMrQRHWg9VGD3rE
jDZfUIyM6EPTgG2gQX9nSRDml16xWpPBw5Xzk6+GhG0eEwRqAL29xWOC34F5QzyyWdwSHc5hO3R4
/ZVVNDamdpBdWEa/xqhTe6iqZF0cehmJqx/diM2TEOeyJvekF1xDnK2uGi5WG59ZxY/gBkxbTWka
k5bmgOqchSU20OkrlMK0gjMhfWLyA8nB/9F0Htttq8sSfiKshRymJAFmSlS0PMGSLBs5Zzz9+Vr7
3pG3tywS+EPHqupD0lLETdSPfKokmiWqAepDISVz3P2E2QTxhvP91geEgTU/L8F4DIeCx4P5tZOc
ZMifZJ3lTEoJVqWNRaGIuiVFhALtLsrdQKTm5kUKZ2LGKcO79B7gOh0ypLEJlDgJw6vjfWghosra
so+7bp8Dd9BdofaPM9qjCM7yRdU0bjy6nutk7KqhR684vamx99GM1A+IyhbU6dfqoU/aM3Muzms0
7NP+3cB+xExwAZ1ylQqLFN9g8itANw2UrjWcAO2XJEwOeQEqJAubBsJSoNnKDtbRMc+xaCAVvNq7
tPXTYugneavIHN6iuaOAGG+jcDqF9a1olPO8GFc5agzs4xQM43bsaCDaV446A7bRiNhMOoVqpQl0
g2mampRUdjOdKb7Rxd+GPZmyXQtWgOXYmbO+K7SnoXWOjIigDfGrxXNYuS6fKcFDFrsPJr25wtQP
rbbe9BUqZ0KNIXtCMe2FfuRTVI3VZnZMfy0vYMRDaTT0gVebm2GyWWSNpuywBfWx9g7dWDrstUPz
AlAIzzKp7S6na0quY+jXvmx3zAIuhxK/qdztND6uxkqUSa6Qhoc26mtaekWy7QECFTpV/kcjMX+X
RrNTCbBLo5fjI/UqXLfjgBv7bIoTAqE9adSAk8BiM0GvRtG2pMKRUPCq6yM/MeflYYqbpzJ5FZiA
MnjbwgmcWNuZfRDZ5OT8bSr2HQelm14wYU+yUE5iLpt6Uf06sfaFWx4WjgQrp1vFgd9QOXDyXDxp
af0VtApfJQfLIUFfCud5yvsb+LttSsVg6Ka9q+b7qdXTY2lkO4eZXRJYytHvp/zu1IbfrM4mV/+U
Oncku3KPHGfemRQkehoyXTnt2uYr0h0GYvysQtX9Qwp5jN2N3A5PkWv1ttAfkDp8T63fsIcDz8Qj
c2IJ2Vkqu+8fGUP97ai5z4/ot7/yR2w+6IqWgTooSF9Wjh5uwHBPvJr0mbP6XU5lysHlFvDtA7XC
EIOulw9y/fk/njn995vKb9oHGcdJvTHpXWJqL30u7Xzb4Gftpg0w8QEizVtJMmQBtOLnZUoATbms
i5UGDeRWGSsWradSUV7Ev1clUN8yPGfARcq02HmUn/la8Yt9/jSCTOFZKu9PlJqbIrR9zAbLKGVk
ThZNS+4/AlhJmW7S9Vk6NgJqcLq/dWFtOqoq3GGx7/JXu1vORXFUmvJoGP84hAvq7or7YnRpMIE3
G91oT2pM5ew9Xr8ktM07+07tm+dxecFo/sW3s6qykpLuJR54Ug4nq2kmf0rlU4nNrZ3qu5gfeIQT
PaLOHl0oaRGt2JgQ6KeODtnK4GVOOJuHCM3OK7SbXYcbXqWsj80y3dGeaTzVd+3639idk/4dSKiP
KOcVXY0dr88dacBKyv+VW1POTy2Xkv7XkSuMY3mcZC439oIFapyWqgl9UiV6Q6jCZ1L9xnRYHBa5
fOcf8B+V2NMy4EQepMqdrhTam6CDBMsPNd52UX7T9uUvfL4YTmMxt+IneHPovj5UDZ8zyIM6HFZR
0rGcVwg3O29Kztyobol+auwtf/53aLnZ8nzabO9d3DoWzE6zM1pDX/m6T4bXUtru5oM5/FK8ddMw
d1L+/DHK5Njm+CGRo2XP14E9Rg+VR2OnR/cvrkFaz6q2b3UtWLpmo8UxTfZP+iC7VmGA02oe4hkR
f9YFIAmjAJbturzlSOpjNBY6BXyEPHDhVO9Iuh7EDI9Uca2uFdtjvkltH+2GjWLTx2E9mHXroQq2
7PlLQUjCahrWvaQQrCcDqMtl6zhvCmAQLf7vCnfYIGmhWVjTZXCCzAmacvAbQ64zyzXay4YtluMB
27h/pOIZMHVhY3sf3AktuWfDq5xB+SUxVNxK8b0qOuJFTyltgtGP4WDxBNklhmjqgH9iNpv0W35B
zIEcceV3TPjE2olNl/fECrSe+FR6oBsljw6l98dIr9yVaHzFzWEw/ts/ntUmEtcMZtdxVZd12ui8
UdipP0WQmmB90XbWYG6rkA1lvfP6vXKHvfwrlztE/5mtALTKJ0WT+TKG3N6BY6nTwgcVxeM1Vegb
I4XA+Bav61Ya26x1ymcxUSij5qGA8MRN/2e6QqPZSxanpB6gwHWjZumWFXCppEfNi5VHJ3sGnJE/
8YUo+O5kE3QwjOw2C20N/U6WUxddc4J1yHagYlRSLEwKC4TV41ZwB6bUfvEK0cH3C8pzCwa10czT
EqnHONkzZXBjKm+6ck3lPOGQczpZmSh0cVP6IMVO9SpVBw5zZxtXrtMcNb8l55/o9LG2/fIg5++/
m2bdM8BF6fCpEYqbyj6NvzCfw6wEWdH4Tc1YtJKuMbjwGNSdXhwqMADKG++TksNls3pitBdw7FuS
db70RmV104XCAP9iOGVTBgv9GuLzC0bJ9bpx7WYS+PpDrL6cWNQPsaJPU1jcOkTHPILSrnePRfTp
RUGEletIzeQm8eTL6oHe4aRG7q4ZV4S9B99S3mTCIMHBXMx7q/20DPpa9d//VuO/t+zr/uYR+mED
5Ouy6dynV+4+UIeLEjP/zfL2YnMkzJPEK7MziY74CHJFq/vbSsjLCJHl4IQ3Spcxs0Ss/pvV/rmg
4S1N11eMg3yGztBxFXOf2U+AJ7rmw7LuQ3ipS3P78xUFKSNhU8JxXtNxxwhtiYBKzE8UeTu5s5n9
ner2pcY+Yfy4n54U7Ja3en4i1pO8YoXgF/fmOZKDWrknvaF+rbiIVXs+W+mC2JCrJoeL85nhGqX9
LxeYw6mq6Rklxr1ivyr1rWZl7TUgXLsOwDnC3gWhj6Q2rU5vdK5reZenHnS49Kxexd2XL8Ud6L3u
h6ZHIIjZMMf1w41YmvhsRPoeQ51jCkzGJHL8tCGjM6z+hCvainhRH/7S9F+MRvctUKLymYhdPxtd
8yut1UeD/auLE3oW5wJIilZ555wiR6lEF6Wxv2hkgb6cZwzlWLg4duWNUe7PmfLiTC2KifZDO9mv
HNRixjUnbyoNW92Lg4VKImdS/CQEE7Zp3Yh76Kmhm1IAIHPkhEmk0ag3CYrEshCGiG3jJWym3Mxd
wxSa4YA6NYyF4dDHwyavtHfaU0+Tfp3XcDMStzEVLTDKB/Y9pGjUFdofjkYHXkjNC7mb/SHFo5tr
SN+ZZLsYbpiXn2dRiTjO0Rh9UHGgjJ69w8UJpHJWO6U/NED91WDR340x2s1Uixkk+HODuMMNhPLS
AL5oHjqnOInp65oZ8y2Wh7vBnZ5clvyzIT6OI3NfTAv4UeB6zpvTr862Zi3k+oaW9290kgedHiu5
CdDMWp+3eVUHTUpJpM72BmFwjH6JxMAO5erIsA5qL6ezt8xbk4F8bdK9OBOXw0RYqQ3NRT6rX35b
wy8xAWpk7dPxd7U8i0OxcKYtg2V4WL0noyeM5rck8hDXkQ+fHp3IujxgOL/06QqV/wa07a2khkJa
43tNeBwE0qDF90U1Plkjzh9PhM9qBDRIdNi3tKlSAH/iwiOz24f1C6Ahibr5VlwpO5x6T50aOMBm
DAKenxL4cBCTOU7zfa1Os/urHuIH/HxSvVuI9MiH84koGO+TRj/zWapT7UMruvII3QgpXIPvQ/gz
E1dbkXo2sej1HF+mYqRNZDrUjuXrqfRemU60kcR+qdwLgk1y4iTKx8Jo83IUE83H87cfE8Lh+DGI
bKu3bhsoLAlze8R09MO3PatQO78GtyUR1lSMWLcJI6z5conzEKelULfQJcI1kv6PrEgqYflCfBLS
/ZxpGfE9tOyolEb09fqdnDEIAs800mXBFMbn8AcOOyerSu3mk0MreyezGD5Dm1PKqJf/WwYxt3NX
HeKo/NW0zY51FzQMNhVLXSCNKC/C8Qd+T3AdmQ+SfWVOv2eQVEiRIRVLm+L5FZ0IkU5FnQdZfw/j
P7hLyVM42yrZKGaOZICwqMq+OOgR60FUPTC7pC7lXdn2cv5Na+9xKuoD75sCbN64S/VGMFRmX+xY
WFOca4tfCW/QETcWB8XUX5mAuK2BKELj24a1dahgZfCyKf9InoszBojwu6uX1wKFGassfQ2I8Txw
wL2bvKrGGNGk+93ang+EsJxbf/YwThiYlTL9oGaXhbyc1WhwnNQSDjXpCpaIYskfscgs7k8wh4xO
Qz3750FNhhzqgYeHZzflOztbOcwqkT35qwRLRaridt2dxNcJ1UIxa/Q8YtrEKjkSaNkEnpMEHj/r
r95KmbhRPpvDfbCp/uj2sdbHvyDEIyq7jZ+tE5pbc1OBPB4eXT39UgvA+3lxWimwWAug1R4yTEyW
VzeaDJM+eXqN6g39UWsFYqUu5obRNOA5BS8AoKBJKLOplHGFZHVLewcXrpvRobNbug3q8Kwrzm2c
4UkbpUIuaD2mJgSJtQZ+XgNsioFXLQwFq7jFWg7/ysKwx4AQkeD5KsvmtS1pwquVS2/GoiJEIAP9
rMMu1ABzEjP2ARcfQBXeF7fe9Ut1MXruXeykxSEpl3m3JkV9RMjzuGbxX3OoFB/wmHnuVBrdvYep
z1TvK56KxzWZQQ328Hec2L0nNT25HLw3EE9Fg71F5TQO1d9KyJFsqHn7PeiTZ0gpf0u3Eiyb5/hM
Dx4fETuHVjzR11qT7q+dAs+teLHnOqfEblHGYTTZsklnGoPMGQw3kRsuZ5eu0zYbVwpHABc2rakT
3hSjA5PEOgxreF8T97s1p4cG4gPomOLD6tb5tILaHlVGHpZJ4jur8a+EcBwUZfQRR9VC2x/OlzUT
Dav2kgI4U+56CF2EMvcJ0J1GEVg/D0t58hKE9Zch/G0tBYBhc5i3aQ4y1W5VyzeX9XcVaqTWeYva
UwSoX4UWoyxlzSfZvPuULpdJX54TZ35Tm5mEJo1PsYVSEeV1KHVV+1GFVOpnwzrpLkW+OmoeR5ST
zkUY1dBf6O4dEqV3HrO4PLlJlO5nEPsg41aoE5qdYAFT2FHq7JIRwO2naJ9sFr2ut6oSvhcuHKeo
jv7ZOcbLmBZ3I+2wxqSjlyUWfVVv2g9tdksShYmaa3ZzJ/Wt572t2nvUTUaf1U3lPixddC+pjNwU
s3yhhHwcFhG3GcrAGqaTWRg3k7bIjvEpR62ZbypEtRvlVN3veZXtZC+B2WNLKCs4O+qEj01vSzQ/
Rc/QAtfTumjLpbUo6WkVk8zg6zMjjKsJlRO+QJe0m2WuDBLRHkz6Etm+FzsT8wHG8qxDi9zR+Igo
sjTNWe08OmXdxNRUR9OCIhq9LXJkn0pS/5GZprtad14Tc6SEkmG4Da/61tDvwhguerTTwjH8u0AA
2aEMnPUbDb2+z8zMq188ah2MxkhYOrVFtx/bMjovBU0k+I9mHJQA9fd67NLddWzj5lWpekzYj2No
O0bARTWlyp0e5nxKnpUeKyITs5Za2zUhCL3BvuReYTO0ajWOvdcdmt5karJ3UKnqVkV+Q8Q+3QAF
Oqk6+EVaNYExDP2W+tJXnQJnAzhoM3JMTXE21px2HDqKwLRPsrtugat1zdaiLOsGs7EMOwApMKec
kXtsYTbS0rtkBr3olLZDn6mEbkA0EMKe0hcdSG3QaMVLno3AkJE4c1UIY3n0Gx1GJmBm2XOR4Z/D
AXuf6Yux77h1rVV8jHUn88UyIJpduTVDEv8arm3hLo/D6FDpAYAdN0B6V4sQ2Roe0Ql/tBXT2qTU
NLMqpNBM6h/G4yWP7X8JjEqTpoBJVL7MzvNqK77bN1d7hPkXARIBlmlRCKyGGyWUVGbolgYcwxbe
ILgv8HwUj3b055+axH5Lo/7RSsad1WGu9OlCKZVQg1olvG+3SP2stoK0crmmmXq1Fw2M9TJfi3kG
YRDiV2meHuVJWhoizDq4mcDrOSxbFA7fKlMF0JrOd2HaRjp9s8k6sFi/kOgAB4T1VOdK2Tpe8zlA
BdB1YANV8aAnqwKPRwWRHEWPvd09Zlm+RxEo89EtK3YGisC+G9aZbwrqvvSO7RpDUNfPlFwfYEL4
7po/prb5zxo9oYmpdLbL/FFXp3BXZakN2Cx1CLQVYurJ2umVDlifUa2OFgz0sWpSRIopEbxa1Lct
BKqnCkZzEb8nqfvcNjEMX+owB+Lfa+Y6zQ5Rr3045wHK6b7G+pll+7QgslVpyalLnWfV8hT+gUcP
X6++FLXIKUwwP6rnJKmlQaJLS0fTwgBnFVhODaqSIi2QghG4lT7Z9yLRPhBocXZO7uDTY8sLegPE
B+yr2W+9rNi4RvEPvZ27rjb7pB1VaH42RXnF3kZK/ZGU2seo2l+5C54SVZy/HQ2GeuqYSbd+NLXy
0Gfau9FS1XTL/gCoBHjsQEpVObd86ilBgdL0KI3lfQTpVx8gQBaBoXBDF+1rzHpcUgiWoLAvqd37
6He86+ns20b+violTTzG/ITjcnaaMZKEnqaAPZOPNDSpjd64LeF8obX6huP4ahxmx6lLBrvJGv8A
0w7CKeY0Ka9TngI1I4oYY4MhJVUTE7ICuU1W+0Wbp4tmwMG2w/5Ji7VPdW2uqI1fQ0aVbca6GrYr
NYaxc5+c0n0flbnbzBGn2sq78TCvHiL8wKA1K0GUz/lIZ2OlKQcNyM7UdjPM5m+j6g5W0m9BNGob
s8hespo+et+W6qGbBT+YerE/kCYMSflph1pBujjvjKJ7HC3CCDM3mQVUz4d8CZ/nJaF4UHX2plAK
fqZPUPbo03dgRRVPxiFGT7obPjr68oazfmky51z2JLemtT5YakXe2qavdLCiLessnCMWoODKE+aU
c0GRxdOvA+ohmrH6nUYNGg5nrqZPbszoMgkQs8iDwdtXFCo6+1kvvRNDMj/Btmfbeu66jVOThoyx
enJjlO8wMG2cB+Bhr8jkXxrX/TMzkI+sHOllTTmCi+ku7RQf+3rOfE2JXod+elsqrfBT1HGAgE0c
TNXcNGN6ogeLRoZyAGiQ0Cg1ds4CrtyZa+AhDSF85sv41hyO0QbG6GW2nHtTlOAW1mnarkRhmxgz
ri6kJfoQELcfW8Djylh/DFPtTz2JygChux1XGlxaF6y2891MRKCaCsdI65OnoqkviWpQuCyVa2XA
Q2/UR1ejq9Kn4GycJV23lt7srNR5K6hcjn1zbBhAjORAAnuRSG7km5RSQ3M3eTUHbQtrp0Y4a1wh
NoYg7bByrfGk80UMEWKHdaYOLRawvnh0XuFj771yXnaDCjMBDhYM4OIJhMqltts37MYB2ogPsvPR
pHzsMEIx1tJTMevldshaUjdElNFjQB+C1oRa71DU9+Osu5WW91U685fX1ADquaQAzG5r5r62cUqh
hFpAbu/r2gH4V8JCcV+VSt+uffPE9HQTPEVEdVL3Sw2AlWIcEqd5ykdY4lZKzFozR9fUzopV7Xtg
2JD1n+KF8o7Y8xIOTicBqdxRh5O95IR+9qK+u9nyzWDLp7ieGOitPVp6vW9IUKPWetPK+Ji541OV
T5dwnV86l79n3sX0Ro73NFW7cG2vydwytNjsdmbp0F9M5rNMf+Zg/imYuVum06119JOSj88N+CK0
bnbNpBN+EQIH6eIw+SMs6cgUQay6p7JMvqhXbAeHszuqEa1tLAuRO8pgMHAVAQ0BkgHml4GvB5G6
A1V2pPn5RzZEB77o6om+geMMnXjOAY1Pv12je7CMMeDGXzw9R6QYAMiqqHQSet/SGmAa0ZluLDE8
PZnEcAAVuQ8GrElCaRoW2tmIM4aXuvs4DW8j1W1Vq/84A6KFBOBzybDWJFM+es05eeQ+cORTfx3D
UzfFZ21yKBF5R/nhODgMc3XifU3RAsZZsFpR4ACmb6MUqBDkhqpm64yTHDotdR6beAmWFTlLV/+t
QadgnO6LLBYTHSkzcwOb2AYzVc5HY2Koqjn7eUZZg8KD3odH8OgxPCvvFyOI7yt1lBRhNehnGzdD
ysihUrxqJ50ww2msE0WBV0r5WCQNxGZ8UOsae2e9zJbOGMH0G5YOBDs6v6NU9CkJ5nn7auRFIAJI
vZ0HQjAvsaYjQAdqsW02BMzHpTUIXVaY7RQbLEIQ07B9vX9zanOf6HjfJo82qwbdkESyn3twgGDt
gHQfckrN5CMH8SwuopRhCI5InajOYDv4jjzLfjuNftSJ1B1cv45KXZvYzxAcRnLt+TtxvNPo2F0w
j+thgIo5tzEBbnbK1e4pB2nljZWw8aklaMUNgQlYdlRP2+lI+HxeXNtXXc5d08FZLrU9Ge5OvlfT
JIeOzzPZGYzIkSHPEDLsZGsMxr6xm2hjVPCwvOSgD/Fz30QhrDP6qkZ4rFMh0edDy3zeqdyU6QhI
xwuQ36P8pNJAQEVhDJVdJ8DXuCDfdHsb5jXjz8oo0NiRhZ1x4JfoZf5SDtURevqrWJCGCzYYNHNZ
5WaJLk63QhbOdkx53lsU7tY8eV6oUBokUIyH+m2trJo6lbcRVneojvuWJFFz663o7XU1gBtKsg5T
ZE2y87wEHMAxkdsyjURb+rD32pC7q9IkoYfLzJCNSChjd6dLV7uwpUrCa4cSic4XduBlM0LVTRNa
9xrRzaXv3xC7sEzovWLnemO92ZhQeQinlV5ofkQI57JW8VvSo46T5q8u4a8LKBABq+3sJJRw2o8G
WURqRiHYDsuAYoKABMVqilMG3EpowzO6CexaoeQTKnJGsnHrlobVtOAG2H8LDRAIpuP33GoumJXs
ZiZDK47wlXaQL8viDaufx+sDecUpNkv7NFgmqBg8BVf5zSAPH+v8tZYC/QKelewkHtT3GkxRQpFd
dWj+DkrxQAb7zmyOjZjlqeJFLOuvUmgbdWjPuRWq2LB0z/BUAqbx3kZKBACRZQAQnTYtxRhQ4wrU
6dh8hew8IttSBTHzXAdUIlY4COyO6sP/2YpJWDFZDrzzdGyvTaUcILKjWsE2QbIoAw1FCnQcLDhA
DOrMLO0ScQI73Tg3KCRT52LaselFAJ+QDVimS89Kqh1R1foaefF9hCM55dXFov+kr+8d2WCI3oqb
Mjq6lTEx3HxuN5QF3W19uHAxIljgBZG2QczqRIt6NCTVAXxANbyfCbZtK+hi7egaw2+m6ZxTOLei
G+GudxsESm/+RXDzxFy6L6Onjbks9mk2+/c+X09g+yqQb/armMlq7iGfaGBT5oueTTuyZvQ5QHI2
1jklBFKTZiduZK4/qkH7NYch6ssJBCagmu3g+AaHNY6f1Vk/WWRHLtYE0MljTxYzSCGwD8yoPfWM
ax4ATZtt8jzZxWMG8tsuANoAfMDA8t4Vs7zJqR/nGv5mNVxtPmyy3z2sYz3QwiKAla2TcdC9h4LE
TM9lObVpuOkUAomxPkkZsSPTkj/Jep4dPTkkuf7YJzb9hpvRf1eVvktqj3GViR8Dz17T7KFMeHCj
Omr6h4QRMNolboXFXb/OzFxHymlLQE1b4TOBXGLY13F56MGSsmcdy+JMoy9bU6UTDeBhNwztLzGg
0PJ3UfdbzKf8OENLrEMra8JBiSPPhnuiRr+Mpf0X9e+0BoictxmVNU14pwR4VLRpJ+k6alGTeR6Y
tGAhltfnyeeKfuTauc9GnD4nRXGQlc4YrdJSbm1gKsMKAcgz+rxESmgFMe06AxCNKsrp2A2Zej1z
4UGg7uc0BSvDnHq6Iauy3rEttLQz4CO9/R4zj1tLbuLbZsa1wYgKGqt5rVvjw3AhV6CWozaLjwjF
ruhAkEXRbpkQHXE1n2FHLFQ/52dzMA7hXB9MOswRELBwKO5j2z2uXOB0GQMkus4Lzrwlu4qS6tlz
+HvhoINWBHNqnuz1ddI+qe5t+cMzexDrhZ/Xy4FWR8e26BFohOpY6uGb547wnbx564XQFvXCE0b+
2WbqfZivB/q3p0UdSXGoMDvEhvMSnzQ3vLhVUaJYP2601juZ3jDSkETTGAmzTgOwIYX5DHMYvWcN
8Piq3a99QcMKAZUw8+Xal4lxNaAeyu7XDnJFy0O+RvhAIm5owgrgw6wMAyKtI8LXOLl2Z+OJZLNN
baHQ8S0T03RBB1nnnPJHzk8MsugYMYmI2te8yg37ky7pTUtmDPjoG+a9N1EKrqsdUuxBRLwgI+Ot
+M664ENwtOF+RrhCukBedhtpMIDlOYg77HjGRYj1NAQ4e4mLYNDYvWiYv4RDy1k0+fKQeeXhwBsD
fxhRqzK4UFN6Tbx5L48ah5MPP1DOCbIyJJEQuyzT9fMefi9U+94jmWoommE+2SaDXzGSe7O2D12q
7MXMenx4Tsy3xvE1R3lP1magoMfrbQrvW/ZNnG7pLE+a5oKZswJ5Za/gtVFfY+MlSvIoTsVEY0hW
ANOPNjw9P5Ht44/MzQ5TeNcErMFLqygeDObfcRCuXv4ysof2aoDzUlBWo6egQww2Ex8V3W2RQj3W
D7IxU97yKteOm0U8hMaLg8s+jmm4k/KjuPEBY954v1Hc+1u3yxbncmoYUeU2JnXO18Vzfto0kKAw
dvWabJdl3rpkYGn/IEFeCDCTEL2mw5FPf3Jgd9G/fiRZLN57rFtN6C9XHCjLrH1KPtaNCRqTi19g
MlqDWaK8m10jml8GsUkvIo5A99Y7nXZFiPCDXJOYQuA85L7nxTcEisHsANQTTBHHgwMo8Vs8mWQA
X+YMWIIPVLwmGFihajW2clJM6xLTy5MQpwPeV1LVDq0MlZJk+xN9NQB7KkoQUH/Wd9v9rKhsUqqE
6m7ucGy8ursK01nIBx9hRcbOnivUiyjracvjWCI8yH13M/NgWvUu974Hyo26dR/cP11V/cRSJs5z
dP/g4Uo+3TJC36QY+iOWVC13LUt3BbpjOtHYROS6tF/UoAIjjXZoyAaTQX+nzs5KDru/i+ZAvjli
oEffX2W5DUrrfF03kBiN3n5cTpxjw3T3Rk7P3er3zG49IxG5lwBfQljNG48dxjR1Rqx/Ivdr09Nv
82JyOE4oeAdczlqPf3NUIuSAlg3Q6uYgJ3xgREfH7iJEtZ1TKTJ+56PysMq9VGxKfSgjUhGaiCrV
XgGs3+/5zRgfz2J6WbJvwyWlaYuETL08K0r6KQFn68LYrcpTgrS4o9COiYxTRhBEH3zXovmkgqRV
cR8cywiyBsIUW0x1icQfc8cQY9DPYpmK4c5ulyTeJJp+vca++A2JntfVApTXv/WT6lek0rKrpXOg
59nnC/PfX+sZVahChe8zbZkPsrNaqNzKvmmjuwtHM0rSo7aEov+FnSqK8Zdp93vL/ZRcpRDvmau4
bEautbSN6dpIzlDbRbvtcYBu2QI2sK8VSZ8DoTZGlWaqCyEN/FgPg27/pEPKcuoDNM/nnIxEnron
JnAdQvFmPTSEEpYysDLegczSR9/vXTEedLtlei1t+Mbw47I+y6/JjtlIYajxF7j4B5eoIs9IkFkX
21z39E4j5IXEyOaETC1QQfkNKfGUkRdopROIKbUu7tRt9XjyLSJq8RekvTe6rQNGtYTysEAR/rHY
7vyAt5NbGYL08wiL08b+29KyFUdgZctlCAM5WJiB0v6Ga7lNUWB2JX20lnviomFA5GB4xYPs+WBW
25rQvURYUDPvCdJhkk5WwgiF7PcYe+2wVehryolEcGfTTdkf9Ir2GWa0rItjV837WEdqAvMJdSuR
2TdwVsVEqghmyxmT72nnI84psx1/KE7Y+I6FWGttF8GGqGzG9LZ+UmcENMBo+m8pSnB/Z2J5MdWo
GFZaerQB9YgV4eRFbCpdbS16w4VtLPZhtL9iCjA82s/3EaPUxF1iOVcid8i220H7JGyKELihlbDh
OOkW1C+Eh0pStIssSh7/fDvrAPHRlxBTpkAmg/noobgl7kK+ngtfDX8kwC6gR9MW+Dk+KHfv5IVn
GnB2M+w8ilzmcJOQIareoKoS2N5qEnjxfUoEfUFWH4suu0pYL4lpn1V7jAs+if/BgdKpSRFRAhQc
8Sn/7/7EEisQqXOkAHhxVL23CUwZW58CNIXFCurT35YTnGlPYe49SEjH50kOOxJXViCV8FQ8VAUs
eQFDK65A/Kw8ttwW/Co+XI5Utap7XE0JJSPL1H3NldK19xGziO0WxyrHk4thrJCOsDoo1QBJmrYq
EBe5mC6ahWI1F/7/XAD/43aEHcomNUoqAN+o/noEWUX2JS4GeyNJfgdmQG5WXNGz0p4QsX9d6dyL
T+NMi7OVoEgiYSoxvhl/yDfJ2WB3V6IJh1CTx0PEZIvlcciLJEYmhuHYSYzCieL1NDvegengXaUc
oJOeyJdE7PFERuVwXVgz11wCWzWvENvfR3R343E4do1ynJGb0JxfZI/OhiNEXpIA/181f87WWzkq
L+EEZRp4DWC+jUKhErFGEF1fUZMDLVn9isZ9pxONZ5BUOU84l0m8p6duW5arkxkaUf9NzdHbeo36
6ljD2WPdYlv1E5y3hXwgrDE48xAZ1pJ9Z9Z0XZ4Zf/GTR5BT04WffIf19wi70RkwgE4zznYE6mt8
GQ5fQr6j0fpciNpdewwAKmEvxweB7Wpeti9H1ZfLIoN5Uz1/NyJwHizvLJgsRg4u7eOgVkBPC+Us
UaERva1jco2YwhFa88FqnVNqQP5mY+UGSjjjhDgEIAFeg+IUMQf5NNA2+6jjys3ygYiaNi3hTf9c
1fZZLghXtGyGn+xBkhtNAT7VND7GyBiyfY+lcgiROBZGEh/kSS0i2oleaBia25ESOAUj6JN0S61v
4ImSAIlJSIrvUgelrzv7mV2vBBJaLAE2AQVJudVdku4do9q5q/XMIZI7y5GChrJHaeIqiYbZ71Xr
3rYAaeh6qTFcnCRaoYohu2apzXms6i3U6WAGk9Nyr5EDpWNBLFyW+kMMPnRy2kPVGBf0g0ArdGAP
yoUr2B7E0RZWglZful8UJJipDicdpa3OmLeqI10cGGT4F+a7P3U4gih0HqjpCDSt3g5jf/kfT+ex
HDmyNOsnghm02JJFUdSazd7AmuwZaK3x9P/ndebezbCHAgUkMkN4eHg0RfnUDdmjYjo/Cm8n00EE
yX9oka9dovZrtfuXfjOAVrNHsp6vlPMQDtat3xnvPhQ3JcBahcAZ/8RxczXkRH7dVjwYkKuc9ica
g8+xpU/eX7o/YM3B+WwV1Of93rtIWys51CjJ9D0u3fUHSI7To1eUtxAez6xlAZN07upluGPz3tTI
oFquyRCj5YZ5AXdBkd3gDPcY+dAJmFp7QKXICMRbG9ZGlkd5mgv4VubZZzF1JH/GHVJZqMYZ13Q6
35hNckrfFfhuJKqK9DkzGVlukppASAh30wB3CILtIc3Cp9r1fk1b9Nb0dLNT3UIo7qOA2Ky8fdj2
49REP0OJT3M3dE3j3D7zZw+p1ZDW8Lhm3lYP9liH9XNs7j8OsaNdZweTNFEukYaIozV7N4oHcjC1
ASzOYMN4hKQ0sT2iFcOVVnJB4Ku9g3FB5xsmjrrOBbnOjYGujG54TLd/rdJ+4wm+yo2xZmtfvo5W
dIOSgXsKNrUEiCqwZZ+tKLtiJgGASecR32yXwcbR4NDUFDEVwEwUrMMKGZl1oCSEd6FbDDklPhfn
AncMvhtvQVEE3GekqA4LJh9S82Nk11e4lQo62AResTohjHB0HWk2EOM2/WUrNCgg388qFrwZ23Pw
n58arOi1oZ7AkYavp+wQCR11BoTZExFAQ57MZ8ofKYbiPgT7ySsjgHAF7Y0bpKyn7MhKC7KL60XJ
a2vdEA5wFVg9gBYkt3ANdRFuIjAo4pkUIafnhS4aAEyCuRbkrngZgCj4iDr/a6CQaNQ1gPBw4KIy
/AquuGLj00jCSS9IQTDQhMCnhhPdHDbNCJLD1MgZ0bNLWbIGV5fL5Bmirr4D0BJIcQqnMY50TNzb
O7rkcBlj1lP8vJmydUoPITUVb4Q5anzwiCo2wGz8DRXqnIx8wWbHiHS0SYx42nA+dvFP3ISol0AK
uUJpv+D3muy9GY89xjBf7vS2BMHi4qP9l2IY/Es89J+sO9fXA+lVk5G0+V8Y3lplCIGldgZuslmX
cxEcWPAsvh33Ave+vslt6FXol/lrvTy2iJlQ30SAQVpUJKitBc/hbxk9WKQnbbcdyOEPWnh+ISNr
Xig+T2oXISS1rDdWCLstTGJsntk5PZ+uuIbr46v1X1j1M9igUv5q+sNV+CYDrN1guhEsxU7gLSlZ
UQa64JLlbV3uDb9Jfz7MbsiLLCuUHXQVFWSn+DPkUc48cCaLMFwBiA2Lhx912fupFFLxpGyHXqB6
cVk4gLaQia2iv4Gk6BNp8N0Z8VyYxhslDEAp10l+2/59RrpFAn204umWxqIv4qaSuGnZPCIAFoQk
yTVviRpE1pDDFNjQ6JyQxbmoYKMqcmAQ6PlYew9azCnc6UWJtb4D0huWZ18sXvVmBCYFRGoixaVP
ppv33ZUMDmtGGw/URMQrmneVkrOY/NQFnmvZ7tnFaoePMCufZV0UN+bs9gyzwEiY1xwdEpZTAbS8
JB0H7H0vOdZxc+xXlNgR+rIEmfDkbs30J4NCZP18CjLRfVxufX8/DgxqUhpRlut9YrqgUW30ybLS
pnZTTu/0Gx5U1Z786Fc5R8cqtOitEpzNVqLOZ1VojEBexVkPzhM3V4SlOhLZJ+RB/Lfy53s6J3rm
VMLY5U+5T25aAA3dQvym+CR27d64OBokRmDD+3Q3DvQOhsCelz4pPpPCXuMO5IMCfFaWn0NOfuvh
0dncKgT5a/io/IdVUFDQpvXdCYWDplPv7TMB+QVDR5XVZQ5lpqRSI4YPEOYt3V3mosZGIQn8Zsmu
sgDOgccE9DQ81x2wH5iHRMM7ESHNNDmkH2tSef4dSq7dJy8+XaHmhC5w+Oi7D23xwoVq1wUsKy+X
+IfB49cobl74GLjEtx8air/pbNytMG2RraMoHB38LNaxmH2qR8H41SxAxBizKmtvkPr5pc/1qaeL
4Wncm0VygDVNHzT9m5QOeaGCzKIBUIlqA2eCU6rkwXft1zVA4GboW1Q+NiYkFDt66z9dtxxB2s5a
l0ht/7TRkih998A7NyzMCYerI2PoLaxr8DKixkp79Stmt9+Qieij+71HUBdixcyczKz95s4n62g3
78Ieg2k/2XKCdt69YyO7YmRYNXSKieR5w9b+OVLQQhRIqSKyNeeCWIhksBUZ7UEpwZA6bJT3MyP7
Qngp+4b27WtB7LLlA+QOXZHXqV4XDrcRd2jSjgDwxP23Q/5SkNWgkyC3AHfiaraO+gMmzp3NYPb8
oYzFvAByuM9kOyBSrk6SdvViK68r6QMbjeAUgoSx+5DFMpf3WfCeDNuNkqWVcNWPjH/nOLlV4B45
83WHoQ3sHxqf8iy6MSvnG/WgA3EHoLxBT1l2mOjv4PIiDWrSvbvS8IzunsrEClw2kMcsjY/iiRRR
dtPm/o1DN+YMRohSPHJf/qUbQAsqujMlPCrYqBAjwySIs1tpBkNTac0jkPdnZwKhtf/QmXMAiNQx
jiLnlM4lSPRrey/STbYfcoSvd+ttd59nJL1lIPzc+7eCaryOPRVG5KRpHE7AGSPv1c0zhGsY1FFk
xPDvCUcD5jECUJATKRtYbxCcoY4/Qow96Chh/5EoI7NROgpuIkvlGKTA2k9YzilW60kwuQf5+cV6
tyiMpCyx0lRVoPj9CaMgMCTM6HW9z6vhkMW04LJk/PB/5gZTp6fZQHuFfLBhBdLipZT9C47Tmf9f
uMMdseNGdjr/wsbwu9q89XKnrG/uOyJReB/EJWwK+RclmVpjIo8UULpovkkecYxtj2QB3EpOK7EG
TV8nxEcgA4aA2+LmyE4W64jMypUgCz7P8+6wq0PyryqYTZAcLRJ5fmtYj92Menj+YtIq0JuxzGba
fOgcZc+k1BPNOVReKDrqzjnoObsEiIsk4kxnE7/Mz8S64ZNjCAE9dNCkYmIHzcAoQhXfArRBKnA6
6YwcYxDJYiqH94CNnRXwu+1vQ/MXqCN2QlX4nt6MNUSbH8e+VIe2IfSwyFxRpohfmwTFPpZbIXuy
41e0qsrFlR/nc0jXeH7LX+pYlEmr1XBRy+WHOm+C0fn9/77goiz65jarvLJjpgqwqVh7FhUskRUT
lqHDMpc39Dw6HuBsc0HmKfPARchZBsu52Le//9sLpvW5AL3hjlTt1ElTV4r3fLImbCNZTObUulyV
M6/j7LPH3Xg8x8hyx+Nu6xxdsPzOom90y3cbNei3fDgtSTc/5pva52J++QB/M72mgDPcCz8gLlpC
/7prhgcdOr7D96PsiVfJaM+InM0mLUds+7wpTq81KIoDeDk3T/tn1HxbpN4KjVVGJuslpCRAS0Ek
WRNWEUEB0howCAMhiNeOMsGws7+BKIiqT8VGqjTbc+X8u1MWAQJAJtz6XGO9Iu6hWnP5QgG/ivSR
+rTZgkVmXcEwvBS3SowJrkzgAtULDDSBHco24c8JzFbEiAVAZl56oS2m8LKbisNiv3GjAox6irY6
Rbul1ZjWAPgMX5N8cNAUF3JUFSxydb4QxhIK98t3jIQS5t2y7kPC3R1kxctoe8qeHag7Ce9Id5Yt
8aWCRmq+i/IfXmTi2WeM9XnJgdQS8CkZU3AJPSgNo8kHNqo0vmfStNTKrrghuU4decg4bPM2DO5D
ZmAIc11DpnTw5wqQk/Zb36qoDCrNy6nMWcDrYzrcTP6pRsWlxMlhVXLoyQrYzbsUno1eM6QHHowW
jAMj7s4WFkP3Awq+YUrgb0I4AaTR/ks+eKkDYoXQ/zBvFei6thonk03DDl4ZmACB6lxWuLL+qWaK
pwRxmL59ePbpIxA6Bof7khumm+a8nZLzCfCfC7Ou7CpuU1XfyS7pWv9bEEjvzN7w/5aFd7DWxw0z
wJkC5+LDZMx1ImXJQdzmnu7pvJf34CguFBq1dvReFzlNHtRMSnZZ9Em5PKEINVERDYhlVAXliCJJ
DGeIf92NGESv6I9ZgvwBrVCnMLo7YWKuN0Nm284LAmJB6wrtKsrtCTQbGFl61Hwt/uVfgg/xE1WJ
auL0AXAruz96VPCrgnlVeGOSc8yubbkwtckO6g9GwoLTTae8jT3vIr9hI/tC8OaBQwEyaOtqNwmC
4RXsE0BP718w6OS6pB/LAx2uKO+mtLZi80UiKUb7sK/UQan89v4f+b/ugVePGYmrP1HgCL3E2KBX
DBzlX5/qk0LNgYS09RV4TDhPAfEy4+aIpBBehGWxCYb445O7gipy2hecjw4wuw6yl2RGHoP8hT3D
F6Wl1EYvVt4Jht+d6i8FCeBHejzyMxXRIRpU/o7KGiHSjhQpqATnTHEI0f6ZD+ksbswrPSXrtqUf
RrugsYi4CJUwuT2vTKl/lMc1/dChYiOJV1lyImqwJo5QCk6uU0A1T2y3YqRKCMjXMHUjb8nih4Mi
HRNgg1VSwbMj25BLx5Ey8oRZYCe8yMyrB3LjNuNI7AHtIf3TqZpFy5mwZyVizTLdClriUKkOz+kw
oH3SQIvW2FlC8xhybsVOUWenGRf8mC/YAC0Uy0CVS5GVMmVOIcD8Xp9yhx6foQ9Sjm76m0Bh/S/v
kr2Pq9XzYLZ1Pgkd5Ur+f3z7v5q3zs6yEtVWQl4IaHtCV6XVQfkTgOzr7Ls7ZPWMWhvmqaaEmSMi
FTT/gJ7zOTqbVLjD+AZ7rfKz0jH91WqC88IyEAbG72EFqW4TEISkPMQCwJob8R9RWckIhWl6lZ/R
J7CPVNXX+UXUBZCxw6BLU3g8IHh6nXYPSpTkPf+Ljk6hJ5FdR4maKIFdc+KjsCc4Xr4qBJhurP6p
sF10L9yxYiVMqwxTiWGph+RU5GexsV8rmbMA+Kx0r7iCyg28rDLrrjAiPiiwdqHoVb7tXwfTr56J
DBTvtPN5N85my1cqNcG7KyoiZNFHG4F3jcNgYgYUZxGf9raFKlYBSMJNSdAxmP3oaLjG0V/zywwZ
vjiuIcIMiOr13mWQ3YvCwSfgdekOoM9u+sMxFbmOL2YYXTKcKTbpQJqu9qV+ggjyaBfM4Q4s8jfj
PoA6WgQRZRerfEl6ZC/Z73vZntUWvClI1a25v6fN/JMiNZnPNjUvb/hyNxL5aE+YUmE8lW7/2K85
XPz4Kkb/+hQiDZDgckCsdmpfqgnfEGMgILPfQ8l+VVFey59Wzm0WxjSlZpfFkPwAjaODClF/6LtL
EKTqMC7Zo58GN3XfPW5zf80AhPuu9e/7ob8URaocYjLrNfmghPmRpMOLCuRjvd4uE52xfP4SOB+q
RYwlqlTx8BaU0R9lIMzhumXq1W0YbXeJFAFQTul7rEDsiaM8ObRsTuOxGauHvLfv2OyvCAEzh2pO
ONsOdiwy/uSIf53lk/nMIHPV+q6CfrxeR/hsGRKJBa7MM1Ni5xT4IZwSamB2caO8cJyjP3h/svfq
QqCLS62/BjtTrSAsd6p9pXUBeYkJOKhRMYel6KdbcSDirnsvCBtSN4M0TRKcGd1VZCVkjRwS5szT
ldM1z0wAuHbs6Ba/KBat4xvEJiBLYQ+JKvFa7zxil9ruflvD+ommTyYhvSLTfmEs9LOxznLDaUab
4eze0U/zdCLLdlQwdtf+V7YvdUKYO2giwGEbRu9oFs3RQzy9LyPmC7bHZclv12C68yF+nHXI5AKB
3JT78D5Z3lk3/BWDciZ5PJVVID8MsAAm6UgJNbNy98mhaDf7n4px6V0Xs/mK5JU+599Ix35vLrNO
EocJivUzBe4PFDgf2wTd0hL/NQz2Y7b48DjLG4NKYpWuTGMIrZsUDrAimxGDmcJt8cEd8n1XKY5G
GPQL8OOCe1VbtSS4GPh/aUzMr9K9oRO1OZ5Yvwsxj+shMsX4G8yPzypYNHLuYU8GAmCX7+OfwTBJ
gszhrR6r9ABC+aGCqFugBU8c2dKSOXTryUZ78B4jb//2iJuUWRb7enly20RxQR5cgGQox1Atk+Dk
ZSQBFcF+dv/pgLDLvR2ZQ7Rq7ttnFLsXdJ8e172EFDB/zBlq2GCx5mqcC2vEGVpReFGtLwV8hs1+
C4anHiPKLpFtFAcl85sr/IhsMEZOQdFUjneqgYb0NQhSEfE+dXGaLbEiJU6SMOGyQuu5tYySlkOh
Ac9qk6Qzu+dMX0uAZtW9sOIjUTO2Vmwq4YekZE4+vyg2w4iVxbcco9I2z/+Is/ZqgEkkW2k1yVOT
Fb8IH8KqUGI9Dsu5SwEm52aS+s+oTegsr0RUOHCuxf2LF0P1mfhPKTe3x1/jWoKiuxO8gmFXcLBR
V+AsblP2L9dR1Jn2w1GmGs5UOqRvmPA+aa6xrDgSCCMILchJCzlugKZMe/xW6BcxrIcWSMR36CIK
XJWMyPGxR1TjHnpEUwIwsS161rNStcCnAKgogcDFkmOQPPBd7pU3vtV/evNOQ5/AEVgtqWn4M1VN
Y7vsqbuFEtlnTeXvRIZBZXA6Klfh6TMO3EpUIH8YK75mQYmOTi+pfSkzwszqAz5oX9MCaaO1EMc3
5hQ9CEnyInQHmFJKtYJP6JY3+vwNJG8EsXPyeH2yUmIdnSbwNF9WsRxdCvVVAc16ep6lwmnd59BV
a+rNvIUC3y9QDF/JVW0CIzwdIRryjIpICAvL4xytP3QZnpn8dMyaF/YjEOqm3TvVTDYs77wQMReK
Xx71U4ferBpQTfVq44o3GiDrqrxaNwhiv6DQpO4ebkf5JeV1lAt6rKOYWCWiTbQVPa1VdTOZ31YX
niXIIwui74AaaJ/8GCl5szOEIikMjNMUVgltzPGDAkRXSl8lRRfg++C9qH8JSFJhWrUVC6gBWwK7
JAnfSJpK3iZPzU6s/L/aUBD72H9t+wL7yPThtxPnkYpox2h1wBFP0cuAyhG62lYMovJHIS2oTA8J
j+jIbdPbfv2tmgrJwLXoqfKm/LXqV9wVl5RXCdnfGx2sRBt9WBxZfj5V4JMgVB3FHWaIBwbNqyUo
U5WM2wQ7mALiJQy8zrrN87D7yFXa7P1/Ryok0pHrhuXcZ6i7AUtPwPkLoS2ZMXUvOL3wosG5J+cp
CybkW//lEsxVymuT0TjfkBYu/KK9UAFHKkn8cKQNbkev1oTaBuWlfrQByiKUKklElEuAMw1EcS39
w0rvwbVl1UjcuKvSPpkTZbBoUslbsHVEJCjj+EJRPUmE2TQXSfAOqh/i9UjHeUcx5oxWMbBPVVF4
T5zFYWzvwWRUxxcWjjr7rW3TL5TBzKLWzbdG6y+Jt1JdCLO6F1J0bX3gVmdDsRDIn99GReM89/ZL
QQyMSjgLkAUDqpUNGklgc/ag6gouRQHeFu9M71/UHN2+DD2bmjuiPZADfuOYbx2oBQcAqoeiKB1o
9rpe5Il4hfpQdzqlKhpywRr8MughZ7YvOqXYrM5dXgj7uWFWA/YreZ3wDhRPhK+JZBO44Q1zuVPU
ZcSP1iYyY7o7zHN/20/U6Oy5QbisXu/SGblOGAgDTr2HdEjEbK/W9YKxM8OCegX0hg3tsrz67+lU
zVg8iP7+J7e9QAxuvX/2wbrkDfKYOQeZL9wmb2ZgT/XlAlrKsR0Ppo+6hrHcq6xkQcuYqvlckZqX
Vr/Nsj0MjnUUzjPS180UnfBEX4qhj9Cskbx5aEr2TKdAtRdS2PpSRUijVAG8GzqNlqA4TtRs975/
1aW1sks0PYwdsOCUjredZX71QfiY2PRujEhCTWgrqdQRAb8uJTWnKTD/9h480QEcRTWyAZGtdftr
Fh0DQPs6u6x272dzi+2wNM19Bk9v7JeXJDTJFFw0JYOOcq+doP3eD8yDyWquVyTMUB2oIdtIxPbM
taofo3b7VVcUx91AHoVw261DRJ3mo0CcpplRHho4O87zNCTojKGoxsRUiOP3djB9CPJt4wiYI+ni
qwS2tGUDsMaL87UXLvAj3FD0RLcvpFOep2D/6xrNW7P7aIOaxrUs8MwYBSE+8HkunZhOwtrKE+DJ
FGk45Okjv7mzW4Tgu/hx9su/lmvfFQiDlNt+WJzhB/UP1FP2AgIWhomz717NGQO9J6RTGEz91boF
gWfu0YNhV2cVE85hjSmDFF5iBijbj8/OvF0hKsR8UWW6LXyJNHixu2/PO1ZYI9Q0m+YHqz1ToeaL
MO0Tg0gYoDk9hvUtBk7eENziMqGY0xNXiHdES5UsITZLxQ4R+WQUZUBi2LmYZ1O1RgG/w9Iea6Ok
eEx1eXtGGIShAQFu+DuGU0A6vrFxdAGslm5DObTgRCrdbG8da8VIQmpbmod3I/p/HGRhU4yTRmtT
5UcBzwzSJInBCsHH1HrIFnMj3ORChtdk9s0pQip+K6oTHZiTzXrx4CfbG1zqrXEb2EeRbDZU8wSf
t7V/guCKBpUop2dWfHPUCeJUrmn3JcvVHiOZtAS6aw4zeX7JaQvB9S2gEa6NMtR+Da9NsQRzI4h8
vlaDEwiGAluurz7gk7xyLx38d8waN7Pxd6pxKLU2oIxljPmIVIYhvNCS7MZ0Q1RBJyaVLNTy/sqf
T78o9sfopuk1+u2N/O6wFjfC6XSxaKDdZT3gYJBQA5DjSVWpYIUwbxssTTeDp8PcN/iFfNMZXMiH
v3hKwRRiu6d2StMkvKU5u4XEfe/EcGccoSpxtzJ4ubXeXZvmUywTnYpAZv0Tsx0eSOAJKtQWwI2u
+O1yGq9khvlYpgxdjCFRJPCu39Kt3FGUtNFhmQMGkOIQbFrZtqC+Jjhl9yzwsPSpHljVZrV03gyX
qL7d9ETa8VB8jBjuFYEzBmRe2P3f0oPrOibjv8nEx2or4CkUFiv28UElUCJCm2jObck1MFbGPdeV
MLB5mjCmm1Zg5Huogd2q/5xb4O2AXGVt3l6w/HmEjk0Fq45sKYHL7TKMjjAgVl9UDvfIA3oIyV+M
BF3xOMhQEfZL5lRE1xVZOjwedBIK4zjC0KaJChtNvUZVnTocr0XhIFM5DICrpDYZ8ylb2/k7kn6o
LVMPok7RORmvg9A/ileQd9QfDONVOYJLjqqq59q2B4UvhHQquwgEJMvnfq5EzJBlQuToXB9mZvGX
N9V/m72EZ17Twjz99saAXpP0wjFpOm+YDASuR2DRkTPEZXgUP6Hz/+DJ8EK6ExWUAkJvpg+eA9aw
RMaIMhBNK0zThMw7LMunuyFRMpTXqTJTzB3D0q6ykSXkQSMHMCc0CkSBwREgFVcbvce9+7CvHwsq
MoruXNL4FUocZ95k2CBjk8/AgC9UQkLW/EyZROlvF6qSK0URAocdoS7WQCTikNEqhfDUndF3OmsE
ijyYyr7ZdQH/lgVSRKGcBy0240ogH5VMtrjKUF7p/VDM0eewqVXHZ+zXeUxSExGa+VA/JhgzINwe
ISlf+D/ZGOxhA4Sfz9PRT+lOoFxDyiJcULIfIkL1Bb6RkCcN6teiaqGXd/l1gKdaov02mqHewd2r
av/JDIZffNVVI2+E5QRMFIQHr/htxy6tA9/kx2d58Hdgf0QRliJP85sYAXvGGpOW5XTUgKk9qaqP
0OVKLjiSZWyMzO0r6sfZLS9LtgKCJOnqk4XOUwEXEiNzCsHEXOV0b/kzN3le0MJtpCEMelp8oMZC
x8CcnkD07ZHFbZpPd11/qdJYgBWzbafyVNqZaagNUB8HCb7PY+Ni8OgxBIjjqRYQnIVRpB4wabhj
JygkqKNJJ1t2AZkb2iNz4bA5mjAkIEn9aq9/VccEzglcqrIrxGLiPpuBPpz60lOKBarnIdtXMJeE
djNintstaO4X6u/+jN4c6dl/hw8ivtRrMws1dG+5WehVs9BlGv+qwF6Oj/zMJnyrByZCdhkUqmCQ
G+SFsoXa/skL0SbUOoiTllEknecZsUdI/eiutjc+EIiRdhnLDyL2H2dPnSFeGCJF6V/XbOacXBTr
XKWtCmYtJ1IwKp9CTzsqVO/Sm6tR1cfeZzTjdwwVEu9I4Gqyf+PpQYDkUoMpuRqZ3wgJwSZtKiKe
HCgBhoDWYnAk+HrJ+PY/ojSrRlVwctCSzbJ/8hH1rOREclFpKm/KKyULdZU+ijhFrEnlgToCwHIP
5Ilt7Ri2x0Ty38F+uaTlBwF/rbEFsNXpFnmxqGaomUhGqnSTe6M8ZtQrRElkVshFB71k8sjP1oNQ
HDYCT9szSStFzUdppsAzeUM9A+6L4II1rRsaTTioWDdqQB6j+JL4lu9P6pH2P7SHTlavqoH3EPv+
sFhoeeCYLp08eO9HtIYQTYcBo/rwzHEIKOIyLpr3a17yN0rWWhJBMCCHqxitc8Vr9orizu9xwytk
KToH0ByVJ5WjI4zPp+NaWx/MOjs3ARZTwRH0YwYv8gcztWJ5HsuE96gRi80jhCIK3X/knsBenPIo
4Rzxlj1I69X0A5dmwQMOFpLdE0G8593QeX4HMeppHRjBUdDAwQDU3PVvY/u72H5L4lBEbzkJG9G0
IajNi8VysHbPfeK9D35DogHIzx6zezi/smCCV7YR+GWUKDYtDh4co63dBIaiaxhgCPUnHGbeLLsS
UvODAo21dh6pjY0r0oP+ew26Um8pKQEIAUafJRnX7UKHROw4SUd0XgrUJs0VDjyhXVwPN7z+S/Q5
XnLCPD5BBkB0Tt6P1tVASjNkbEVA33HQdLe8bvEMdaMLHYbVPj6GdLS6eCks2dEejI9+nr+zLLzV
VXwSjw5asbaRvznXFeGHtoUeclzsozEypQq9UnmweliRX0PhFJutJaxr/3kY94edJEZKKolp38G6
edB1xnU46PsyDLL/Arrk+ADF0mV+jFfvBZcNnmCcxBtDQsmBshWUJ3V6KPqlTrGeJslrHfZ6fGiB
ITsUA7LlDjVtsByCERuVUDyN9J0nugHl9RNmtUvIEd3lBm/Fjs96IhCLbGKGSGbl8Z8pM293Bn4R
rpSVcQOMTG+UdeIKrhEFNLiOAVs/sar3bqcRtlXHZEHwLPuu95qgiuJyogzE3LIivVWKmefLv/7Q
HGZK/hKs3tm1/qe2BDkGyZE6WQWEEXbdBKy6bSSPGcURD02gdGI0O+0aCRPkFWP0KDBPrffmMVMk
BT6dPbRshiQ41QTVbcXOPJdLFgnANuZHm/aIyV0V7Sp4JDGi8BPSCDHA4XMQaZ+YgDUg0uCetdZP
ZXeASgCbNGkfdzJGqnnTuQ9rAbxjZNoxMcg3se2oVNjwbkUVpZ42QUIIje2h42nVlB/OlBG9qy4q
mUIK65z6gctxm+nt6KzwKL4SGIxqtJDkQYQgYDUlI0/Ydqtp3qGT+DUb+6OF7RBtYZ7z5Bg5yT8E
BwL9BAl1hntdtCnDDMdkuKa0+6P2LtEeea8GVG36hOH+BO9uQ96UlYVx7lUuPQBwS6g/HlR3Ay1S
qcyLvhIDK4GFEMVK8CPc0U+nTr/Sqn6aNk1kpD+GU1hXzgEVafAGXCQPzQSEs2p2nwUZEO24S/y9
4X+ZtrTcThzHaaJAHf6kLfaKTmq8u861QgVv6+7DeT+xGbQ5VTmsyLWwXGhFXspzaa9DKCjoni7t
+JWumKOQRcOyUV5kRhdqUnZTgWbRujgZCGE3p0JJAWShjs8ZOynPp9h4ZfyMg0qsTaKSIlmwuvFD
1g90QoEeL3cyU2HWXzbldhyDEXJacz8w9zpszL/VYtH5S41CnF1ds0X5ocihUsMcIX5QXdmlfKJf
EWzvk++e7t67M1NmfEGGIZd2MeIkCKceJXAQnvZoBos4QGi6ffgB0B+XLhvU2CDGKeuFHIeiCREX
oSObVyt+MkUk2a0Zfa64wBYPHtrzXUIWqXKvMlnfxPbiCRCyFODV0WyDi6JvJ52OfWjdBngRbVPH
855k+pih8lB6jRqQDeTubPSd9VES9MR7hSiE+xkM25Kam2rQLSwDXKeMtNC6AIgPcIX5uzQOkUwU
MSPrYPjnIzUvrkDyyYYLcvNiLmsa6m3qR7SFDdONpgy5cXQAUJeDnoroXhi0nj7lrK91B8nvfYpR
jmzS66Xc3uxyAFAp76zFuT81O9AM38fmMypcADetdVG16YNnW09D1L/6Tfg8NtZDPm0YHCN30AtI
PuzQpsUNc2Wju1Hsw7EMKgJ/TOeat1egSzmSe8ZyZfTZe83oqUume6BtH3vPTlzdt439nZf0uZBb
A0H3CQGRW0a3hVdXv3OC3Mp2Lqa4gjK6rVdm2v3afMTqz7KwhiKehh+caeOMu/tZ/PU72Yj0kF2A
9Gki3zrVrXPcina6QGbrUNlM10x4MCMt3tzR/QoK+82jb5dhjRO72g2u/TTK0d/eo8OKmsiVE7sh
GLTBSFwTDXSrOg1IqgvCAQYQIgPfd8TEgdHblFp5iXWPWFJHwbdg2dHVG7ZzxzBMWjvYPG1DCMxU
VADjiuAezuw9hdoctpt/54YziUiyEFitaLYhIfzY2fjuabXBgAEPsqJ5GVHnRXvOvM6t6dZo7fS7
dhky7o8TFRwAUhKM4XWvIQW1fcwE1aH97KMSuaAyj4/ggCy6My33xlh/lYSzVp3VB2ufH1qnuu+X
8dfUlMd83X7I5P9ucc7sR/gDVzu4X0T/cVj5YFll97yivnXmGX7HbixgaKAtli+e9RAW9vrHRMqM
UQ7es0WQ6JvVG2U5aRAQm7Klbppgqy6coILMYfYXS71++wRshTNb535aosbbxn/Wneh3NEkF3KVB
usuLmaOLGhs24GtymJysHlKDsItuyrQk/PDeG2/kkC7GEfFhzUCn5tEF0zsFkJRYzfrHjGF4JYhI
0LL3zvjjx7Ey8zvPr56Zulw+ei7NSEPK6xmc1EYJ1yMvDqZ7U8Gqh0Kcl5qO1MI+9mW86yLY20Ny
qHoPNVDU+rF3A66s/RnMlVYImOdZ6ZCSVf21McLC5oiFoQ8lpqg+Hd4qVbXyn65rf+/1fmdb8Td8
dzohBzS0puUZ4dovBH8v5rGBVbC/5FUC0Igg4FBVV8bmfHpMw61d/zdjgt6clv3eLk5853Xtwwg6
0vnFXUPrjDe7PUw9r7yoQgdV8iA7r6zpKylJEC3h9tKYdZvue+5WKgPR+mrVBaxg5not4fqJvLPL
9AT3w2uYoYp0DIOIUrrPzFtkphHwGXaIBRPc/LJ8TovGP8bO7L4Xc3Tcm/iuoMAx4dibhaEOTpnZ
x0iIUhLMzkUzjBWs7hGeQ38wh6g5dj2aM5O9HHvGVyLOhFRjNPwO4YwZOZFQ1SRkyMJr/ak6rhZ9
dInLvNFFSd0+OofOpN/a8DOmjxj5h7xTlqnmX/xZvOi+MP2XPgqePDYTDNg3i4k6PYRtI4bsZM3F
dT6u34UlpibVRybEnueM2a7jgEkY/ZPPS09WGDuBA8RJSJnCTUfOCpqNa74mpA1o2MWPxAYvK7wB
I6ZjUb+2DaBWLu2beURq4DED3aqN8GxF7OpiDZnvt6yQNKwKr1AWCYQsizjKiWdYEESWUC04NcBA
FHChPe9+B/eZGRo0BsyMbURM965mkv3tPjbg4fpTmAPU1lzXPq/htw/MPhTqEozwWpiXVE3pp8VY
u76jlgsydMWMr3OPu6uaEL6I43+5cxl9BYuL7t2eIvWyee9Zk1zljoPOwJ5uh81Jit8MIbzF84N3
5ebOALkNWN6v2c9+wUDJNqYbj8JAg6zjhv1GGs166j14j2n3FG9YzcK+CfP9wavIInqHCbaZH+YP
477dm62HrncOLyq0Vvu8iewNMl/16A/745aZ3bntDgEpZfpuwZJ00mmDZmMAG8OejbIUTv7MaaxS
bqm2yFPaul5gaSERNSy7AQXATR7yZXxZApueg/Ku88uLaQdyQJL1loHt98aUkAMh33wwY+io6OeQ
iB+6ljG38eJPN5Q8aD+oGEgWWH5zCJqc+2gB1LuNie6egeqiHyBXnMDOMiPooLzeEUDGNmLGlqQU
s63yaFZEW33wr4WXBwpmaBFVDndI6SBoHkBG5q6gsyOFMV3SOxowed04WmZ0rXcKY9CdqB2AQBEr
Ey5MoJQt1ZIQ6wEYkjCGZqdOXPrDcxQVtzmFMCFxpGFnwnvMGSI5wBl+lm7M6apd9vs6h8Kymuhq
MW1pWZnwnhJVdECH2k9Za18m8fhZVO7vlehSMOuoAljeugcSs2vDJCpO26e2nJCa6ekR3EDc2Vox
7Iedz7PikwqJzdYT/GKh32o5qFHVj6aVXDf9/GithQYxnMQnTTulNzA/JYlgZddFkqEj89Np6LTx
oZJHghiggVQPS6X0bqq8LxHGRvLllcCYnForG8SUVHr7eqoNBHzLS4fTqvqkbJtN8wqIhmtncD7Z
MYnnvq+AgAMJbGUxwJf3VyLLVBoF8yIWosOQgsuEsH/6WFCAmZnr2I7ReVL4b57mnzfVxPCC7km8
gIJAX5VVEpiPxlohgzcfnQeIBJyiFH5N6BwFqA0I0bTQBR/UMXynC6rjFI8nurZNfwjhG8Pbmdw7
3WfO9kqgKZhz7VBG9vjTxOluLCRBKyBbrbQPOAmmWBCc2HF61F4cRKXC0wSUI3gKo+oPO5WYaY8u
tN0ysPpwpz9zzS6SbL326/aqTNenEqvzf5Sd13LbzLqmb2XXPh7UNEKjganZcyCRIilSoqhgyT5B
SQ7IOePq52nuqZrf9Cq51sFafznISN1ff+ENMuyRXa12CKFrlRKPWZLM1Kow69d0roG0dqDhly5c
tw7AcY9THAqbqA9nXkBXrmOK1anihC6ijUVX7kqHz3Mbh9w5zKMd85G+QwLAqA59liCsS20ZqRt8
in/IpOTwAkTWInLWUhaPgMFaKIwkTGctCO4pg6Zlcp2GlCCioCXH1h3dclj2mk2mVaH1euimnT/Y
ez0lKN7NEQ1cjf2oaDxrrGruuAzlWTpjTBeEIDyWLOOUNrS1tqb0GjlqHHv9J83dctANy9DVi2V3
n5fJLqWl03jRoCfYuudgKbUCx0SL+C4i4e3z5NRiJpylDC4J5dUkTkEO5CJd3k1bs8PGtZ6y6ueW
vb2OTSTHkXJOEFK1sgw17vCgfz6uSGud4p5vkJPet0N3F7EFGHNupPuWQCIJAF4aTX+TMd/oqYJd
pndlHb4hjX+TqWlfxP0PPbHnDfmzL/HkIeCICDQLaCvA1Nu4x/cNTHaKqou7lD+Z7DG9pNrIXNoV
lLq9g4KiD3iDocRIkqMphSWfUeF7qtva2r5TN671GkMLLFyhCwNQwEoOdCFSu901OrGGxGx8c+jY
SB4F2FamvIeupidqVmJmEEO61qjyR5J1H7r7Der2yc9wyya+0ULZ2WX6Rl52b1vRDcnerrQMKEvA
+g0jRbSS1xgBdPGErvm5F2wFdX5wIjV/Y87ROdGxpMAeUgfVVXWefS4KP3OsI1DncMv9LPyf7RTh
NpQ2aN5GD+1YftMqSEG0vP03wgEi5RLf1CyeqDS/NQKIUl086P+yvgqa8pTLV1YtD3o6g67FKaQs
iCdLQ8X1Y4AEY9ZB9Xgbz8VGx5ii9Flvjp4AlrVWgWEz6fa4RsWgIvvImHw7oFGi4REak9PZggDG
X9LJRVAnemEjJ7gzoviogTIjT246BDSHvs5gmyspaS6oeRNgKOTmGB0br2XdbENCVkXHI1ITYwH8
8EKa0HxJk0UsXPuFCR6ojvZ6luk2XxDk7GyL3tHYnzkskfMjNeOXyBtuAaHfyvhkNvEPf5yNK+Uh
wqnUV2DxLjFK9wp00EqV/BLTQSo4ezUKVs8LlG7+000COlVX4trmdDhDR4bv53DigDVwpk2HYjSz
p4/aK2Dvxg+W0X/x0fRBnvuq5sBhTfVdR6fvpEdXBKF4THAncvduEr9QH+sQyOtn9+soUcK/1VwR
TcPLBm+1+KBwg5pI95HSi6w1vqs7aog38yYf+IWZL3sXLJYQL3qrSKoqq29ufUOshC2OXZ3dB3G+
m1VwxjsGLdkobrrMzA1sp/AxKr1ZP6EyCIPW1yhzfs2tcbRbLMqy71plQt/9EGktzXxDH1+PoFFh
uMOfCoO4dGX3FuH7ZhhanHIhNWHiuthMPwrjSvv1RfUzEoLv3jikKz1oc5v8ToeUOAyfprS7b2he
69AYENyaxf7oAlS4RXyQ0/SVscIZRcbdQUxC1J3GePGkw4OQ042dhXcxCYI3Q+wzqzPoB+IqbXEN
GeTo1Yg+3jeV3nVnKqbgpfHqdthGVOQICKbQitT9uppXXsT4iSfdxhPGqXTp59KBqHwXYGmbo8OA
KWuADrPGBs72zxHQpyacRCK4MQQGnqjuuVG9Unk+A2fPrp0YuSXqqKU8z2P5YNzGksdrcNxfUp0X
THjAD8Y6iaadVrLzPbnSgDsd8pFKgNiVslchWDK4ES2OKCjFJr15hEo88yWgXI1meMBLR79tdlhs
DO9u9FUHA2EkG7NF/Ff5isTaq59k3G+A4UB0Und2Zz8OTphdlQPSwLJ/HNrhh17jfWlfzVFwI5km
+i5qwE12rMsI9WTzq0tLl9IFOPV0nGR1u6SQ8WVCNRbEr31XPlaGt9UDVd1SKic6YXYBVqWWkOWa
nYh9YjNvcqI/Yk17uzE39hSulvFWHzENwUo310gdaZUCb0TUwVu+smss4K96zetXrPrsOkgSgvur
Qp6LF3wWAAzEQ6S+eqq7ly0Ec8xLXJST7Co8sZTxjr5rIY/q00iHx6nB4rKIbnslGb6q4meaD0ge
s2YZ2upLT8F5Y0fFsNWH95xGRyKHbnTYRrEJMREbIGG02oUQ1GY3PgNqekv8/MEa79oQwRrjAwjJ
Nq0dDsMvRer8WgQZPG9RdFBSMhiu+mlllCHPYKMiiBIzWfdB57CT4b1j7frUOu5by14ECMC0n8+v
vYv0utPzT9dNGM3rmjuFbSJguvK0obT3o43jSDdO5OlaeS6HBbFUL5FpbZQXHZq4XcdJ+Rh2zTrE
8hhg8yHNvLNUhp1HFEKluWMqbHveuhfwd+yNhbVCG8ZAc9O98E+2a+5HAd4nsa6dPPlwZq0xGmAE
lL2JSWobPfqe2igegyRjpNspSt4DerfA9jS4FzdQwSZyvfSJWBGDaNciyaIygVVTEjjZ3pz66zSE
/DNSOknxwyEAhXSNWhdrgTjAIHUyvRPq6l/5+EsOXMEdH5gxTxJqlJvWp7lFKo7oZ5hkF8K7ZwWE
QXmjP5s+7XJsEUeI7rD1kh94VCABW3I/y6YVOFDTForbBDMcA3/o5lkPxflS7hgeojkRj7mt1lhs
AEW0EU0b1d5L0FdI3ao7qQTIVTdZ6FtlPYsrWe7ssH/OZgDwVZ5/dAa8kAq9Did5HJr0a12M+0XR
K0xFkCjEKbNfzjC8mrP5mHT2ATjTK8pYL0XP6C4yXDTMB1anDJCL1flpSMuV8Q2sOIbyzTNhnv4+
a7d10ZhLKIsL13vqByRLFjwF0foObty0bzc4ZB6suF72nRu8A59+bFPrjhJW/3QAjbXJHsTIus8Q
gfeb8GGo6jez83HWCpOf+qpzpwVp/ACT++XF7b3HqfMgJ2Wv/qzqm7Ty39sF/QDPf62i/lhEPqCW
yQJRYKd4Sjblh01bKyEBmtBE0v9g3pVfZFNTAify1W2Ln3nUcHqLFhXcqj4N8/jdzRNmXGZJE8OA
Yp+CSRjr+C1XFSpoi+5qgffTmcrUyMcxHb7YApJViZsA3O75a6u6LYw4HAsK1wdk4rJO/dAB55Q9
hY7aNaLfBAbZcJB+y9AN1jFkwUu4iJuNaMa7sSIHmAbozOnPobCQN/AfUWvfRfXE7Cab9lXnPY1l
/J4Y2A2NbbCJW++kmmE7hBTpWRtum45RqU714eXw1BniYob3TZnGg2m7HMjxUzHFCf14i8O0KB9K
xPwDAufoy3eF381K/2xcua99m3zg6nNC7vwkspHDjD8wPBBHGulTxhsMTABUYlUwzEBAlhk5o6bC
2gRUWFy6ewOc8FnhYe7UTjTVK7qCiKdV4yFqf8XJN7tOkKz/ylGlGs2ptx5MoMpZL7epw2QIYDTp
sX7lgnikhUtK3aHRTISWJismkEze9N9qesAsIakEfyVU083IAWvXzk7bUCoELHR23ie6+herqHg/
0+NAcVQWrXgxM0Jc7LvISlZ68qmPMza72VLHNAN+nOAGmK1Rbbeiu25lt5uQGtAPbyj7utDwf0jQ
OsuK+ReA3eps2eIxLB8YiT5aOZsiREkiYgIJlZNgKhHBPuMnqV7OJ1G+cChjFs6ROMK/9CCHCvsn
wxsb5yyd0zIcLelYtqAZ4iW81UOWxVArm6NMhIxdQfkm3JHDr2P/QVKTnUu7/UyF0LYIhsEXGEi1
NY5U0pHxG4YpbEMdnzRp1wJBpiviqPLXMFgZzaSHEYkvizQrg4U5UlqSNYIcZca27LFwe8yG8EnX
Vr6MVvrAS2py5GY6pDX0pp70tKOcnhXMDmJuWXhfB58PmYzDA/rsj5L+jVvj9mIqMIz18FSmyADp
16XfjY9OCCB4vRXIxoJePcROjfg60LeaplVujy963kVJOnvZfcgIDAf0n2c4nzcf5BB918kYya2u
NFqS2lEUN1rRBJTrO8fY0enMbzn0JgRUEDYvKOJTo6HLjKJmYq5lhCMKUgcwdDSCfQrghtC3SWLn
sSeliTlTNMx2jo2VtFD9p8MIJsfNfmLOcd1RvSbERqarWwk9Rht8ofWls4fzDZIXBmr4hXrHnb4j
i2Dm+ROpMqKk/FjaLxuPAlL/2dwE4OTgZfNrZ/qhz1+VJI9ArNa6KtcfzyAoLN1XvnYNbUnvnG4Y
Nq1Ua8e9aweaZTz9gO5jCDkihABGbuGk/QEA1eAz80LoJf4IwGzpH9MwFtuor0cHlkVyF1iSaRP+
Hu572cIiZN6eATykeDm0dNZU0GNLuJFKvDTL9NhwISgKGy5g2HD0WrSYVYfNGKYyJO8LhCF+2dbm
trTJBAPmQbN6QEcg7R6GYIIvMMCzALhjo7CiXCC4kmYDM19fPOJGf83ES+NW9LtY0vRomDQ6l/DR
nZhbxB84sawyC+hMD7YnNi2m6MBNm/GqopGDVk1PhLKvqS1Mc/45qQm6VyzU/ZLpdcIi6fxsPYpU
7MZSIZYn0qMuFxZu3rXbm4bH7Vr/LggTrCbtw1RodQqSLeMZEiHkUzKT7CzR5WDUxPi8m8VzG2Tw
Vbo9ZxlWDZ21iXTbhFI4ovIjH+lqZz0qIlRnF5R8DeS7Jg9uls46kG6Tl5T2bdKiQqPfinCr+4Sf
G7P4ZmBz4QEGhOl7z0PiLwASe63xOs6QXM9dtXez6rSE/reiOw6aQxHJLxLsz5Uf4/WeEGU0diJp
MNBhX7ax+oUF0iH3ZzQqrKfB7L5VlvySl4s2KG7s7taxp0PoGnCS5R0RWcTeyeicg47CjgF82R9e
Ir8+gv/axlhuaSyqkwy3xozTdCX3nWo2jYNL2lAIE35Q+kw9to6iaOuVyz7ikM1N/1gT1zFyss4l
9TcQNRW7Bnc+UD8W3L3JQyadFUMo1MmWpv9W5LwDbUziMzP8nNZQXb7G7kBvsDpYYf3q0etZpvi1
8DmFq6V78hKbHjolzkhKrqt9r5q/QL1m5MIY3fjSmy4jKtwQ2uln604ISZ2w5EReAZrbkn/pp2lj
2yX89DsaPzT6RzluUyMtb1wU08YRXUcZrOoOL58WtwfLXSdpiHGKtbatbrsUDuATHiXPJPN9B1ee
Mrqp2vhnI4efumdjyxblJPOZCn4CFMGnHjxUBWW3sRrdgS1oydDM5/DFQFGwZw21C6RVPBseNPQc
80q6qiBYLPFcgSxDwgrhIQxcYrGrhLNze/m1yTwSRxoGxfAh02HA4QVpwNo76PAvh+HJaFHPaZz8
BJB/lej+UYcZTWgeWxmeHKJD4yS39RJep5bce+a4C61unwOam5gXTGX/GgbTVkcxhSOCidbMkuNv
4eTPGKHdocfPUge2UoXet8Do3ktSHeDo+W1Jg+sKS66nwqAJPQ3OriNqDb35VMAKjCJxr8ORFqDw
NNbXHA61lvGphoc6sW/nOp42VhJGqzrMmk0fBO1NAhsAocx9ltQJWLRsnSVnvsI9QYwy2e++OCG0
gg6RfFgHjAkhBSW/AKyAHO1NesnmQWQujmBwFRUg19l/DF3xGs2YQMUtpiB9uiD3wKSUTKMjNdYR
Jk/9LXXnnVP63VVE7lBkJX9TJNuIjktNw09/1qQREh5weJPT41azC2y1BhA0xAJoT3tXFuHD2NFI
xdJi3yi0PlsSHLMqb+GJr6La2FsmUGl+EEhv9B2zjkOWMayZsm1nz3d5O+y7yHpgSPxhjdEmTJkT
hhPCB7xZHXwCjtccLVnLt9b4jcJ5nuItNpurxC7oDBRAzwdkWZPO2rqpuZloxVh2cAc3WdNFvUNj
RRsdiEwA7vVi7MMSYax23nahhyagecgwXuzL+m6wBnSTY4wy23ZnkcrAgkE3KzDQz/ZSCvbsOUcE
9CpHltPGsNs24e8Mi0IDJMqy62XIW8YTzJjCAmxZmFErwXvyt5DGv0BBoME+DL/w/cBBqjAe3To+
1KhwdEUDaLeu4MSOXsbgZnhCxpIaN8aaVjjVvrZhuYd9/j0p5zf0iUn0lnTYliXqe7CEkc/Og2bV
2SwXZdp0ZPwatw3/W+PnL3Ec8L/sivJlZoDsI4WdzFQVCHlNUL8MJNyumnB6xOLVXYfesGMmHSFC
ZR/HJoOp1z8vSxWuiwKEUzJJvCnb5heR0LvuZUvdWFu4b8GRZGyuFWOLHFXkrEcal0p1Y8XjD1zf
cQOO0HPqZ4Qql4EOaBTfV8aw1Y2rcNnrmh2JaloYJfUHY3v6NCufcTJ/rjt5mMV9G5z21KvoPeZr
TcZ4r/87BPLdaOHyRm9RleX6iIqK/dz2b4NcDlplvK8jGCyQpHidOVVIx7Imtb4Nhwo0cftQ9QD3
aXZzIc15ycb2vu7GdRYS2bvJuHExpQrxUoQuZnPIgtKhkzC49MRVfoPD5DW5g+5YkypBSdSO4mTc
Bifmgg8zYgfpstFhn3YKYB3SZbr8LumA5lloAPVYh7e6u0GHzQb7p4dTQ+5eaw9jGjt0T+jysIZI
TejV47GjZ38YDupGjD4SgLavCtDYExKexsekO15Ml3G7Qxd/pwtzxnt50W5jJOgw80GRpbuuPawV
6DvzLH0PMe9RQ3v5xWLkuzJPt+dTig645K00zHgrTZagdeABcsLTBrlG6s7kjpOc/+dMum7J62Z+
swfppf9hyI68B+4QfqEbA74WzwODyIGjRjd1SUSpyxveaM3qnp1wwwlqy52KvlZYS5pJTevznX8h
GzGZwRuMHg2cJwT7tJ+dkqcS0IX+S0iMUYca+AFNA3U5gnj8joCZ8U1AdeL3mZWZVFh6mwNV0vpD
jtGdUyc+GsOQikCh+wM61BnII1/xMzBvN3rRgQEl0hIlNu0A2G9KtXxU7j72JNZhW7zXfOaYJFo0
yVqXX3oaUMOit1otkMWTn9FmRXjQFib8g7qM68T45jQA0tjxigl80wH7TnmhxzKtd5HDPPIGAJT+
MtCs4W2YgoRkqVZTTNn4DmUNugxa0Gh1aSwY/MQWm0M4Grrc0guQR+jJg+lD6RKNF5Rnv4wgWqE9
iVU5MvlBAeb5he5O1nzTIT/skE+Pbrlj/Bak2HdgrsnLdemqJ0E5iYuIOCGgkQ7fZVzddMMzb1mX
Y3rN0QIAqK1JxazbGjiSZpTqNiFpG1vANL4hIXqlsAUFeaDzN/3vcxk9r41Pui5Bx1VPk6yveryQ
ULVFdL6N8ptgGkq+D6tCZ94k4twVzx0tPbCyjKzgjXeq24E5WgElV+bQNjy62LMiGXLuRGHt9VTC
5wC2e/P73AZr3seYgvhx8lWrVYKQp2YZ6btI47sUwRwTsz+901kaXrw91+wIl2D/UMXtdeagCAah
bPywxAtMh7y30fx11rhWwWvi7VF1aFebGlFD0Klrepz64cAskaoLywGMwkyb0Zsu8Gm9a5FVnoFv
nbDkWixBeSUaaMnL0FFCbxdythJAPdDQEMW+DPO4YtECS5DTr/L6y1Che6RgpDxkLDm6YDnFISgr
/eP6OXK3X4f18jhG9m1FidL3HmGFba03kyxf9HoZUeTSg96SUkznqLoEo5rlyue8kr03mtD3oW8y
ixzZxrpzmEGCdMNxl59XOkHo3vXHa57GFedqjY4CO4wNMzhPMsyv9G93ZogMr/cYI7jO3yTHwK4E
458YWumNXb6wdIAdQVm9R41hrbclnzQH49wwGMmLN6j2tyOuFkCrtFbwI8mjamFhIDUVVzuzIx3K
X1nI1DgMfPg3WS4s9DaZbmkvsGiHytvTg0KHmPQpD9E08HrUH+BfBEUzAVAvEUUod50R4G9kYYxF
beccge1cAb7jhH4NrTMjXpc2erWajURmsmwJHzc6jeISgRmvkLuO6c2nP0qCmV5+kxv/tPRCo/yx
Y2sF0goAH0oMfDANYBXaapL+G98lN7yV3nd275P9IUYLp9Qs/LsuD9f6jk3Ct16zWV9sa3orgkGT
TUIEGdVQEQSGaMc+UQzuLMFcA4CWrhF0t4h5753ei11yhr0W+LsDdKEPSbC2QGPVvr8houuLs2t5
h3OPlJcX37qRtlZ4Nml5usDxukYiM4W0VjbtRlrNjp7J8JCwCfX65bUbYDVCTAIdE3d4FpY+H/1T
YtAI06iL2nlOBhTOYwG0PT7Nsj1GvvnFjOXt4IGPUQ7plIcjqmjEsXQVLMriNhtDyGdR+yHHLrtW
hhOv5hSLj7l7wPlveUcu/DVy1Sb0FIFcUgNjVNLk8IhLNOZ8qIz18prMFY1eukRUpy1D6ybM6OCP
rvs8RyFS1dXiDMcxbZDAltHQbMhwgsPg4K0VDYG3Syx/0SB9HN/+8z/+5//539+n/xX+1H3IGZTv
fxR9jhRI0bX/9Z/yP/8DYKj+3d2P//pP5TmeC+RRAF5Gv8JyfcWff39/jIuQv2z+D7H4KsSeHRx7
WTyWYbAbBjwXs3zY/tvXcYXjKgnCy7FQWfr9OlWSN6mbFsvRTmbIp9NIuyVzKKmT4+cX8v58II8k
U7i+UKZ05cUD0T8LvV75znHIQgM1EmEejQr8g9Mzn0/ID6+73mPaRDdf/uVdun9e2rddy3E903KV
Zdq/P6PIjDAqgtA6pjJhRWIwT3ae2po4ShqdHdzUW758/rR/fj4lbFO5rufxZqV58bQhQ8Oo7wcU
xUIapoZdozmUTu5pqdi4n19Kf6HfV4qypCVMyxOepRxh/v50APAMOmbGeGTKZO1brwjta2fA8daZ
i2w9IL+MgntcHZ2W9GUMLfL6z2/AEX/eAR1227Etx7EF1e/vd+CVbtXOZmRh4pMCOffDZoMEIgIA
w1wgrjTIsSHlQ4ZgcaJ5x1y12ycqx5Vj6UyUn4WDcucS1VAjELRcvjfgkG6bMXNAP5kGhLdOeuvR
il+cusxPoUfYgxEjoVC3yPV3bv84j1FNSUqq2i25uU9RTMfUQbaNpjZ5jL0DGB/XpbQYTAyNeZww
b36WQd7dhn6+3CymwbJoSRzoJYsEJWkHbPfnL+m8yC4+kwPgltWv2Grm5WcCsCbidlbDMRdZuLHM
Id83bd7fNKPDBKNr7Ogka4EARRdSsn+b3Lp6s+Iw2FRDmwMCyhz39vNb0mvwn3dEdPGkRcvQlMr1
ENn6/bONrdtVUdK09zOtlRevbbJnFRv5fQA8EsRshpRdj0zI5xf94z1I4aPYZTtKSUeJPwKO13V2
3LhRdzd5zCw8LbHqOCATxwcPzMXcK/yYgppGcwu1y9h7ISJLvtgbhlx9fieXW1Sagh8E8OLhba+E
q//8HxHWChpTSdHLh9yLhMaGes9WbAIHrt3l/t+7lOMpx3EdD7NZ5djuZZB1BBoGWYIhXajidjsP
NeAQNtI2r83m8Pml/ox1CnQ2H5RgbrpQJ39/KhPSS+eObX+EicahiI/RFYpP6jlvtV2n05vrz68n
/0X4cW3T9ZRvKssRzsUFU6trGy9U+OPNM2TFqoiyj0pZ1VNU1/AMApLC2mvx/8h3uSa85w0sGdu2
w19o1EZrpeDnySZr7nPGancyojm1dJG7i0J6GsES9T/qtEjWY2kuK5457SmEmmkDmsrZLBbz0kBm
9hbOlC1WtYqjYyiRGQwHaH6BV0ryi6kH6tnnT4Frp/fw761VGI49sBqnfFe1Od75eRbA/2gweCqC
umQFjBBumm70vgJ2A5MzTYCE5gFOgOV131Bt/hCh0xxmpOO6QzfPlvZFSb+OMruLZlxOQ7K6DceO
xOEYFeYfrenMH8XodX9ZwpbzxxZ2FAvFNAEjC8Wp+vvXrvoUKXd/QPoqn/2HQqbtwywLuQcChkmW
M+OzhzfeKB9w3P0ui56xVZt1t2nVaQ05N5TPtRuWT52a5G04qezANAgpHxEyazCcab4zqHdhpoPG
mcN2gTchojVcJfcvD3IRiljswnZJchzf8Vmz6uIE6VLDzmcVqad6zg9lUd56Q/DctjQxXcUMYR7+
cmTp9/LP0MeGJCNwJP9xJf+9OJ79dHErDix1BAe0GrPWxFR3AZUniuvPt8e/2B0+cyP2pO1LUoGL
C5VmY3mJkChpRfi7Kzvz0qs0B5xupRbSBHKp90GWmCfbG1BIZbH9JfKYf6ZdrA7PF74QyEAQ7H9f
IVgKyjrpOfOSEnibl1Ttrrc4hap+aCCHqgxvNttVjwu9t201ODjm4G+Ash5EkskqmjX4NJTph7lK
QBJ1aO4tScFIRnn7yI/Mj89f15/rWdpQJXlfNqcDEeXibqnEW8uZ2lM6Oc2tXTOrBoGdvX9+lT/f
iU+qYpFi0xd2PHHxTqKhblIDkvzRK30TVEpc0cQycmcEm+rZbxQ4aXoVCW9BJ4TZyOcXv1jqHl5k
tk1s9pWkWDPlRTKaSum3GacB0EKLaUqVMkoLs/pnmi71qmyW/FbWRvmXo97UG+ifCx7eOomvpzzT
cziA/Yur4gTYD0Gw2PdullZbfxr8B6fxxbPJHe6QWoQNmPOdHScLoPKjtedGwbyBoWz++vzxTev3
O2Grm+TDwmabu+w862Krj32Vl0GdW0+85FXcAUC3dhSIQ/SsK/7hNFi71PiQwztyvJ9f+mJx/b8r
2x74WEdYHMa/L64icKm2yskC6jWTGJL0Qb0Rf8nGLyKLb5uWgm8C/MT3bHijFy8ayxyv53zPUOrK
bKY7YYK9WpduVW4Zf4kt/+JSnmeRT7lSkL39sbUzzM4EFOineZhBirlGSLtiWAWpYf3lSpdJhV49
NsvHJWXif/bFMZPIxGamueDDWIyvY429zmKrG1st9wn4t/Xnn+nisbzzxWxJVepLPpW4iAF4By+J
GlNx7+SIbLlO+tLgpxmE8NQ/v9DlTvzvC/mCDUEB5amLT8UMsZlxXBVnmZ64/5oF4fchxpcp9p5j
Ff4l8T2H+sstSN5LgKPa5oIXC19AGCxRohP3dig1gL+KgKCJ7303vbABH2OvvekzOJ2lfHZ4CeCf
AKAOY5BAVfbuzbzCRtm5LoSib6PwyfO9/Gpxp0PhGFeWdjaTCtU+0wSWFIVHz5y/qSy5NZfyh7Ad
JgHuDDggUON6SeePapHAkM3irUFmBIWQQUsakf3Em8/f8eV2119TLxu2PMUhoe/ia46MxgyIRtGx
c2DgjiVWcEPT+JveCzx0VexEv310lIVMvIPLr6EzZA0Kdr5/b49l/+8mGgjOs0GpwUxBt+McJ/+R
9HO0LH08B9UjUMXbJQdhKeiwCSlhQEGlSaq/lH0X5z/hwOagobpg+yjF/f8ec0Yga2aq3OJRtFee
JpmjlE6leWXhIcfQIfrLRr3YO+fL2b5Hq0O4rvzjtKcl2QSJbeaPfQFwZHA94OXZyczGv4RSU108
GN8VEJvk9OTLmihgXjyYW5cxw26OsSoMi3UwyMdmluILnALzykic4XuQ9szUdMEPFLVbmU1QvsvM
Nd+Q5poh2TjOdgni4H4S2AnAQylvxhZyv+u6aEenTbWel9o65qE7rADAh9N1PY/4JUK51bQP5zUI
hAHrvo8Zy8/JSzZHw9ewLzJa4ZMPiQt7K7RxpnTSZAhjgMxeT08BqtzXlfSwjAWu+RBiL3w3pPAi
/LGSd8Vgj6vIBMqAYUu4byHI35hNifryBB7vavEM9yYaYxf+Vb94a6sMQMJ3aYzsfrmMlCjjgl4u
ZQQtXeH8sJMY+pJjFIeypQdLmgaMzl7K20qaBR2QutvRBbDRQhfLynLiBU4RjdnRH5MHmPKY3KQ1
llnZ1NyQ2CGIlgTVCexSglhRO37pkHu+Rrfdf+onZ9ETIQSdw4CZdy2QsADu99OATBt16BuI6Wha
2DwHwsIlWst2JsvD4uNI0JUOoy2Srp27zLwW2wcS6OMEWYd9uq/p05zKYayfsnz0XhmpLG925Wn3
phjzudhGBcLkE2Rur37RW0oeu6w31rLLYybAql01aP7dpiD8IigmU/EwDg0qeC0dRldWzcbMGE4A
YMUCPOuSm7nNQNo1Hbo3smXOU4Jpw7QTkD/9km0FcBMUYzcdw6XLr0vHVpi5DrSbZ9Tk/MYutw60
a0guzjKfUNoQj5FpTm9e3cX7OSvDO69S3q7LISdAGWd2R6dpHQCAvSqYSt9Kz4n2lZeMqx5S8Wau
UwPjy7K7hvnTXS11rSXrkUApG0I3Ro2o086Ddes6TfLqRikcd5QAj8WYD6sEivMet2ux9lWDpRlU
ptUIS+zab9x85ST0fSr6yZvaAczQlsa4S3sPVeieu4LdDRC9dAyEibNm3QULpoR+PgNU6NAYNjRe
011McLry4fNgrf48EdnUvrCUb1mOaV428pa2mvtsZK44mvPyloWNgUgb7Vhq7eXOjzILGGSVAczs
wo03Zd4PztZ+PzZmt8dFnAFFs5rzBvKJ6Qg8NjZdVl8L9I1gBVXrtBnBsObb3LaRU+ns6masJ/u7
61UM9uu8RkSkwkk37KpDVadqbS7UmnOK6IHLHOJ68Jf8zh+NJ5C49qFKvW6TRpBMh7AIGcyG0206
+QGlPaCWvnGCG/Qc7OukymGaBTCVZrLOLYqw80vbJOrGn5EBnKvR3bUNyvVtg3xO1XUjyg2Itgfh
5K4WBTyWYq1GstwotgnqCF+HzmF2oEJxZRATVqYx00ruUhPYocZRgFjHK8+f5reZ9HzdemX1RcRE
fcOwDEC8TAAd30RyOjKqXdajOB3bVfXSOkvwb54E0rRJNGi0e5bJ0XNu2/zjoBNJWNGImquT0ZXM
L5yHcsLKIWqNvyRRF+cAKdpv17lcMjPlhkpmn2DAzL+zjtImJNJpV83a93/ixY3C/eer1LxoN58v
SStbUUW41DKXKXaQQvruQ688+X23gyBdyDfmW0Xx0x2e+KUz36fYrf3lohcpsE5FKaIph2zk9DnJ
L4oHIL/w/kOBuNIw9A91OCTo4LB5Q14AOBdV7Toa5Gsa3nKDKAD4tn7BW9yDSRlPbQxdIUnXUBaY
rGeCJTTbf2sGXZ79kr7L+Rb1KMAhIv6eahQ5ykTg95d71W5wJ/DajZ3+5WOf6+9/5LC8Ba5BiKDR
Z1FIXVbOnlEspYXG0akskPzMhmU3aXC1n/QPeVlt46Xd5j5swsnDCM9dVx6afxja24v7RbgoamMo
odBgxzbzy+ff518+/P+/sfOa+cdyr8jkzKhJ53ugbCWNdBJp+gvyJqD78ZcK77KMvHgHlylkIJdO
Nl2YnwazpGB3TgDS/pJe/ctL0CVgrVEv0Cr4/VMChrQSIzCy05SQ0lvHqm7Xn7+vP7ctH5JZkbDp
Sf+5h6xUZomsovzU5q8LfGfEP9moqFBF0GsVaAFpPX1+xcsWxH+vHWn/X87OazdyZduyX0SAQTJI
xmv6VCpT3lS9EGXpvefX96D6Al1KCcreFzjAPtimIukilplrTJfKv+ualj4/wn8eUTw0bQpHg3hi
CO4TQTlMhOU+GiPMO6FMSemBc/HMo+MnOx/3GIVxztc/4eM3zM3UhVRMfc93d64L/fMLeBdkH3H2
nswkKZ5GpPTbeoKrZ/ZpuYb8kwUXvpdP7vK/C741zv5ZkJ4VswUDr4rvuoJZjkIg7shoN2feX4uA
M/aDtYr0H7NL99eX+vFu8xnOvQ1qXIZlUlJ9f62UbN0p9S1xG0VyCZxnaSXbxsVaAJb3qO10DOFt
H0B2iCSgipMLF/5xozhb/uxW1+Rwupi4RMdkplgjnt5gzAJrLMuKX3ERDWh508TFXMNZZLhFlKh0
QA8MQHwlpzHzarej0JzbCk7nusdDhVG6sHj9+iZ9+Mz4kZT/DCnY09jQzu5RrrLcYQ7IOBodAhAz
m57qyC0unRzuWblR0RqVliuVqUyLDu35EakPYZMEWtQdGYP71icIRaKIDltFh8uH3xQHw4qfsuxN
cHits9dmFLEYXgqn3DtefEtyfu3lFr6efkGBLEZ2r5na2wATlUsMI9xiZ9E6qSb9r2VPD10rOACk
vbaQL7tZNgE9AMfTYpJEzriIjW7jyvx33cQ/Mgq/VRfdB5G9dxoYHm2ygdRzyAtrOQ1mu2lcxnSS
6YB38m9B2zItk+NscVxInirdpJcpNL/3owCkT6C4SNAazRHNi2rVlR0iW4kQ0qZWfa8EPb02wl7M
dYxfyZDvWqT38wuZTgEJDBoHi56Li2VlJPPTFASbrIUaqIrjRKKzmLyUbpZffzf62X2mtu65Qv79
Qm5s2rjjyKC1JvRXhHcvZl+HGCrb90HPZiZT1OnCexyticn3HlxrHT6kaXtTyOBlqkiXOs18rmON
lMR26UB6IQJNzbFQmkW/p3y4lY1+a9NUr2rmUqxk7cDP8l0wUGX82sXOi5YlwXpCOBZmOVJM6zCh
HKxL46qAnLQwG23fW6ZaRW1rI0xSNgideO1a8TdHwG5hmGkdTszdUTvJkO5CF3W08GBXwCRp+izG
aZ6B6qxVXlvbfPYHUp2B7hJkq6MgaM1/mJmhv+3KCfPMkP4JZUHwhP19w5RrYpF5ufzxnku/rIms
9dCiKs4UmsfQ19G1CwA/ryibAC6tydvQgpkWtsKmmA1tG7DAYcNAoozK+7JukaeVkoHCSmaMlUaG
szerHJ2lM2Jul+vVbjIyAJY0rwH79bbxxw2T4YbhkRZmThVhXccdvOqH7AoNtkKEgexNVYFOhyEp
j3HO/Fkc/U3C7hhbFaOUbtTe54l1SRFyHi7YgiPApf4u0dgRJZ9VLzQsseTIXTlOfhDfKBkX3x1H
TUdfDcOFnfh9TkX0p7+tg4pHImijnvl+IyaVDsYmG5mzELQxyYdtiEZt8DRMrnrto3jaxGXj//l6
Zzs76d6qM6akse3OLXaqje8Xlbnuj8qAGRF59i2cNQYDlXosZ2qCJi8EK+dHzdtilqtmTc9cdToP
ChMEhX03akx7l2oTQfXg3e8Wke39dNPiemiBiwd99JSxqeQciEuzDYoL583Z83z7CdLUmclH2Gar
89g3iCJDq1sRoPATOy0ZH1qngqEi1IWs6uxA/591LIP+NFdqnLdRJjfRgrwtgpvKTxk9c8z4SM3U
w8Oq93YelNelWehlzFZUNY/1iC3c189VfHKhti7oLOiu6eggad4/2AhdWyWYI71DDDT7FxG7WYmx
nDHx8+Zad0xY9isjP82avRBAxib5LnB6/vpnfPor6JpSdoJ6w7n2/ld04aB88jL75PU3Rk3n/Cao
LixhfvIKzwoRol+CYBr7Z69wweAOaavM7zL03SaFhAA6UY/ctEl+TEWxks7NgMTIrmhC5MW6D5n1
6H+qSrsuiu3EeV4Xd94U4VuwnUWULSVBWMPuN4BBNTZAwLD52UiYzSTeCMWmC2vEozJL4DuHY4lp
HcLSvnBV7zcDWl4UggXBAAmaomH/VoD5JyCEgpbYDAwldwUgudyz3gxKHrPA6NZDMd4PY3hh9zlP
lt9WpLHOUYICjsTt7IXxgsa2is6vTpw+mAYHQ8XQTPcwmRHWlDW0Qqc1n1BwmRsf/Q0u3f72v74r
NjG/tKQiwCJpP3tXJNKblII15qM5o2u+CTemH390k7Qu3NtPWg3vV5rDvX9urnD1nPGLYDhpQQSl
tmmGdRDBICLVCFBop8YOoZODb+s2YejsrrSJqVqMlXc95af/KMOZHzQfB11/ihToDM7eXo7pcezc
ojx1DrbOoD/apyHC0LAF9vD1/T0Ptd+eMA1+pI2uQll5Xg6JRVwLJkOGUw8CgnLzUomHwMetqdBW
XPDCrEBHqlMCNswSUMQwJ87TG+BFllNeexQp8qq7sE193B+4cF23iHdpGpJrvX8SlmGXU1a55Wnq
2gndO1tR14H4JHj5+uI/bhLzQianHCVLqZ9vEm5rU8EPs/LkhmIXZdjC6HBlgnhlS0TG/4u1UPA5
yFjnzPnskdpaNeKDPNYnkZfOfeDb1tIt8/FQaHF00pl6vVBnEPP7+k+xZX6wFh0dkhR6u8hJz+5i
KqNCG5VZn2JnTG7LzqQYHuTMF6icbkhWMsdgRzAsAryCwYyC1kiYPE5gwS49NUDRM0K1qwI3W399
Iz75XaQ0Jh80DXOTG/L+6SLiKprCqeuTXzC5NgVutaf/c6lfepY1zVdvUyqwBNkZH5I1H8X/fM1+
OqDn17TpxG5dIAx1ZoRzeIim4WinwJHchArCZNAm+frqPtmi/133PF4DLI0AZUjH0wR43GaciWqE
b2FvXm+EfemU+yR2eneV57tjoSIG3exsPCV2KO6kFTqUwY8OfZp4IWQ+XYcqFM9FmcsbmapqN5Jf
MjvdIYv9+rI/u91zZYuaHlEqsfH72+0xHCoSmUyn3vCTLYU769lpRHaT+fOAiS69o17O03eOLi9I
lD7GVNSoqavqxOQ6PRbj/cpDGAq3dur+ZDjxC14Zs3NPAlWT+eLZIrOKpvVwqRL0yQZlIzAA+GuA
rTbOb3tL+1SkYTydRjA4CzG6kGHykxpQzX19Wz9bCOGXxa2lTv4h0bDREzXONI2njOYfnKMxZDKz
vxRWfPJFOnP9wkQIQoBxrsG0nSpqhJENJz/yr5mm/DaZ2u4/Xwint4NSVujzUmcffYVazo1Soz1F
ncJAwgnlfK7WjN05v75e6bOLMagWUmO3lcVr9/594NV2BqOtmxOjj+IpebOnxUn629erfHJyIGlh
B7McAuoPra60wMdEg7Jz6qYihen6K6FSvOy18pZ37uulPrsg9Dl0PjimUBuf3zo5OkaNY8Yp1NoS
tpK1JiG7VJr/5PtFV65A/yJqQ055dteiqCg1HTjiKcrcvbKQGaY+eX6LbpYB8HDdmBAk3SG7EOd8
em2SVJMkE4Xz+WvRFJCZ3aqsT03C/BQDTeMS0EN94Q5+9rCQhiKi5EMi0Ty7ODPIbC0TTX/ykKZe
NU3QrQ1zjHGr0X+38EUuHHAfRJOcPbNEh7jCEFQIz1Ub5tQ5VulU2I61Rv+7xSP7V12N+UZQN8eG
mY66VnvWD1kH7TLLoZmuYl3qe02W7UYbsuwbLo/pK37N2ZIRPm/vJi4SfqqgI67R8L4uHSNn9+f/
ymddwh+OS3St579Xq5K2ZGzOeWCYsUmLX0n/bEIjKIb0wrd5nk7MK9kGrxm5H7uBex6TSF/r4qpr
7Ieqh1HpYZh1NNtsk4Nt9wx65Juqs25EePf1F3R2Js/KPcGzJ6N02UippL7fEjwZ+4repXwokRRg
JHuk36f8GMPdPRyBC0//s1eaN9pmCzLn/e7sczUUHKZ+qNpTYkaYOmJ0DSQoXH19RZ+cCw4ifUIo
ch/dPN8TisgColT6zanxqzvcxG9q7d5Ku/v/xSouZwIdfcLWc3m4mRvA8pqkO5VMBpMWJ9lz7F/Y
SD+9Ej4UJjpQ7iLffv9sjLYPKHP69Ynp6xHS7TiurahHEjQ49oVI4ew1n0NCNmudS7EtBkfOe7BI
Za2iGNls6kaAbOvl98QHmm8wZuyG7iXR42fvAV1UukWInObO7/sL6wxjklTPu5NSYYOnIf5df0SX
58uvn9EnF4UMjT2bGRFDuucbN4LABqpM2Z80TnGwRFc04Xz8F2ab5a9X+uSCWEnRtmUGj93t7El5
dhBAzzO7U5o9w9nBh+K/vwpvcdwsFOX4Pi9OtWFYaxajFafArF7mrM/RC2xDnAuhyKd3jI+H9Ijq
LRr+9w+GB1aFAUOvJ+oXKKp6oPleV/+Z5plwgbfN13fts9X+DU/PXoPS71FuDm5/amTuXQXQGDVG
K8JGvwK+Z19Q4IjPVuOK6MsKROIf6gaO6cCD6Lv65PqZebKcIl57qs3vqNz36LT7ZB2oP6WgdM65
K1cBcJxjXEzVzwR29karh9kSXjfXWNVpiyBso9f/fjcck3hdKiqMyMnf3/sBhwjgXSTBXSmZxBHO
1i2x263MdRlc0o7Oz/F9/otshUOYYidaA+mcJQZR5nhuU5MbzVbd+tBtPZ8JVcfbEte/dG53IZT5
uJGx3KzvQFRNOPMWFPyTcJoItLPSo5yIiBqwvOMXV2iHxTow/EvB9Pkxyk72bq3z0bthrOvGqrQB
K/vwCZM/ZIPSvBtAs4vO39AdhJNV4EjniEM4ahdOhbdc7uzGop8xCBUcYik0NO8f4hj6tCTHFDBS
J8CJ9fmDsENcAxBEr7wSATH1JMzSK8bRp0xAh2kAWbsxwDz72rCzUzUnTZUR3SRRsIUkAb8uKH93
wF7WGvfKD2WNYTriKb2ub5KmyNf0BenaOdjIaLlzA/70WysGcDltep/VcmtCjaqzaKQZ5n5LpXNw
sOOYxSQjovnG8a4RGC3mIV07SSntl886PlYbZM53SWOv5BhhpKVpr11pHYwsf3TGRl8y45RgfokR
g098BhXv1bS1gwWe3G6MJ71tTihUd0ljgsRxhm3YpUetz4/4pz3Zur8bE5t0vDSxpqofbV4+K7C2
TaYfXBfgs7STK8IwRNrIX5dvEHY/uUsYsE1duNkY3Fph/Qfu03HmRIvBOnz9GX58VxUjm5RzyS2R
MZ8/QdQbIKcM2R6x9aAAz329WIA3Pm5FxD7M4vCymob94bhI5WBm9OVbeKzPPIMFQRDEiv5U6R0Q
pjE4vrFAQNZzZPOk8/2sHumblSq6g4JYa7nDVdREe4wuMILeFtGpG+lZYGBueAgBanOn5+Vs87H5
+t58Er1z9syzF3OZjrGXs9dbtk2ICkskd07d3Y5+syu8cT+VcHp8ew98bR32HSJO4ELV6P+NCxoC
rXz0huG6qII7gG7o6tuihN8XYpcbXAihP57C869DFM9ePstR5kf7zzYTl1lKjK1GPAawjgrTW7p4
D1/fgY9P7v0S8z//ZwmQBUHNpB5iKHc2nXa67wTmGKt+vcpnF8LcOTPuZEkGIfr7VWqTci6lx+Gk
xmyp0d+V5oUn+fEtp0Ni6rQt0Jh/kmwMQTU1rdGdLKNb6N3PuXgy0rL4+jo+2YyVVAxAE1bySMR5
6Quv6QqtpBC30vztSg00LW4dp3YKl+BP6Fb+7Btt3Zniwrrza/h+F36/7NlTEnEHjhN8562Wx72z
4EzH+cGI5CbTh/g4eV17aIvWfHVRmt5iGXTxC7fmtOnsF3CC081nVID04DytShoLnCA1kCNKkX0h
/vhRjBBeW+JRaubfHfoGOSyd3B+3AkyrBPPXEl/wmdOWn7/2VlV3s5V8hlN21aEtUnI1MDbO1x4z
MVp62W00g+OKfGlioejWzbLvtzZ+gfwFnvUu1EKAUtkvFz5i55uLXv7Qp2mZjdjP5dCfwJpP5qV4
+0w+ynZGlYS3loFMYguUaO/fW2/Cfcvx4+FogLi7Hz2TDXpswg1jedot7vZwxeaNYjQ8CpHKgFYG
t8w/Iagyr0RUhCuCP/wWlGahgDSkt+8LyOCLrgJ4VtvmCK2wK0yYBO3PynUbDEO0IgK8KOID5rXa
o5YVw8psuuGXi0vGq5k12U/QOfhQZCzE8I6jPeLuNt0wvN2eShEo/KArnGQKJOFhQy1aUNTn+KHX
601t91Oz0JX5Vp9cjaRfK2eIaeYBjYE0mQEQMvpa3Bud6m4GMyifZDPVV/xO6wYABrMVuBtssAUA
U9M0hHUKv59O8GZgEWQxKzTjgK2+LB8vfHTOJ4+ByMNF4Mh2yAD52T44cPjkFI7kUdUK75JBADpI
/6Ro/33F763UnWgrIFe5sTXDGsux/Ldd9R3FrAqnznqtzwy9kEmOiMHipd11r5HkDypxSlmlTnel
O2OFKr0AVdxpzMJE2BQPMG2o+h6TAoqMNdzrY9owUVCrRWLV31MDERHaR3dFELHtAmCaLXPeUG1K
7DX9EAyfLA7FAMo1gUS4CJJyJfr4b5bQYDfK8bvqJrGpYhOXWS/ugfbZ6dYyca8yKg7ponEwXR50
REQ2IBu3XHp2yu/t7voeAkQQmN5CljWQWb8BiBwJSvEthn3AXgUIaUf+NL1E7C1cwVa1soKN4wKY
MjX/0eni31qi/1SdBYR+uhq9YeWFci2d6slXXbBv6q7DyAU7MqdvOXt5QfopxzKs/g6sm5pUEj/W
+mxlrUfTHDRFS05ufLgmta3DfF9k9sktjL1ntEtXjukCSN9dZfTaIoymrT7V07bSFFZCyUG3tR+R
a931TfbLKTEeKa1jhr1CMmKA3JvukbHamZsEVkm5N+gwb93SOWHu+AoFB/JdGj843nBbwuMdRmdH
6e2QB9aqC8tHL+tO0k3uczktVZZd6zLZtizpuz7uPbbYujp4TCxDgbI8dqa5N/sQ0NT4SwEfYqhv
bzmCjUg9RdrUrW2hQpDigPc7pggwSthFnndy7WHbz1ylzn4sEhuhlA4NXY+ivQuJtdEY8ncQCfCC
tSsvctttSTEMq85mIsaBiit7bRULOr2wFuNVauVYJmAOGXrV9usP6JPTgxMRhQQKI1QS57UQXnU9
9B0FZV1uXLrYi0a/dnJc5CPgtHjy2pP6hq3Bhc3zs7OSCjaDX9QAySHOK7GYjvpZOcT9MWmNYiN8
iTVK6+MVW3reATM0zDOyzCP9BO8+GFXA8A0wyK8v/WOpmzTNmQUw9JbVB3BHEMXZSP4sjlWi8GAa
q+AYSDN8zpuqu+6mSl5rbp9ftf6UPX+98nwknx2YtHKo0gBlold23pOs7CrJw7AZjoQIc5kmWKHw
uXguf8x7OaD+3yrnHUiHNAJVfd0fWye/4//czUpIy2uvE9PdglS7kNJ/jLLo6cwr0t+h+3euFSsq
xfeZaLAeyAW7/69c4mOoSLpiCbrYVO2ods6ByD8BqZ5kluFPQfgQNQncYdyicLRn5/j66Xz2Xvx7
sJ+dKJBspxCvY5Bm9fg9baJrK2y0ZWk6yRK29p8auj1ezu73r1f95NrehRPz0/zn2mI3kkNuu92x
6GkVjMajHPXhwmf36Rsx6xzmGjgR8VmoneNO6TSAkY8azSNsMg6Wk+CreUQRh3Q/+/H1FX2ytSAb
pxvrIlgUH4gujtbVg9MG3f8klx6aKMztpznFxM0Z68qvl/vk/aMcOU/Lk2bOtcn3N7Ao9CoUZjnd
6mWXr/pxEJvCw3Gwx953//VSnzwrSjYO3QS6SPOwzPulSgnX29KK7ljVwn2ItLDc1TGeLF+v8sku
oWj3WBwnsJVok7xfZfYty/1GdMdaNztAhSAAy8xPfyciM64ULf8/X6/3cVMmi6RRMavxbBBr5+2f
TFSJbsWpfexQJnY+PrrhlDD6BiTZyB21UkP5mI2MV3QG9YLQLIcL5YgP95XHxhEE2A1F4pyrvb/i
dohw9HRz40gDfbydtMzfFIkW/bpwnQZ/zLvtd15m1grQS6cTdJ6oMZY6RnkTyiM+7mARff9vj+q6
kzQec8YrDAwVbDEAaEyZp1Qp06waNqVFP1xqtn64XqYFSBkV+kTGwhjtfn+9ELHzdkBVdqPG8LkL
m7vKvQRuYYT6/Go5ZRWUipmSxTT0+ctaNSPRGGWeExS0h6TW9mGkaLG1Yb/Uxn5c0w88KQTkkW4v
6DwuMs1CWxB5r2FbH2hN3lQTxXAjazejLW5E291hWnor3b9mVO8KYfwAP0bDoTAA7tThwgaFLTLq
Xc3LLKAC4r6tc+fbRPIwRNXRStXStbtTOHn34/hcB1Dl8vHG6NunIKh+Wc64tjseisscd2xsNHRl
rVncjzJ9yNz8uta9tVnIne5d1xgPRS2e1GMGf1a/lv5ThSunXaJ/GaNN5Md3ovIPnYeXWbTuvGYn
MixJuPbYrpeZX8Lrk3cR05fpwO8RA0jr32oItwxuj0vXJFaPg+0Y4imgQwqHUc2wKXiDFAZ8w4yi
aonw9MVEkOZmONFrv+3prvN8UJ3BvsLJNNX7ndt6y6h+NvpwL1NxrSzxgi7oVY/CObjAdUDQqpF3
3dAevFDb0VEBVQdPuDpITa4n7zqR4y96GCkoUxSXiFBtG2vs9psDsZxWJkjaZ9GDadaw6Cm7dG3j
BZa5/tYOxw03dTEUNiX1YkmVgMZxjLV1ca+m5qpNxabLw3VkyV2pwbUfX4AIPRdGsvNyYxmQrzTc
Mr3TsGXHosAq1hUj4szWrNC79qa5a8SwHZ3pu2V1WJtE4qVp/hRatieoYmA321AFKRiEZ+TiWhso
jlbjS+Z978s6xh5LW2RB/VjBn5hsh/GOfjk/lJDXUOdpaiJe+zVCXMbvlPKjhfLsQ2ile2wvHDjD
39sAJEEUwyZGmOgZ1cYzg51eYbpVGuKeOudd2hZXfuodfexBJzmss/SGG79svRpV83dVOthK6E9G
ntQLP3f+xuPkLpLsW1nUm6mUC6uglg6s8DTU6a2YyGZ82/odDPZGz6IHl/rFwi4k49UCKwhnAwNs
Ybjd0q6rLe35hayHm8btHicKHObQAzOFUJ3IpyCxT0yH3ip3utcalHZdt3adEaZu+yQr66YvvVdG
Xl8tK1vpOrx8Sgex7cAfII9mGLNuiqXUpqVQzZUblg/Cc6ArMd6Mcnpetq9WnSxOOrk4rPqFnReH
nFReqzCciWpmxd7+iwhEiB8ZOBbnG5loe2iLjKpzJ3Tm6ijIO9/bCuMklald15CfOMzcaBoGSrhq
AqE4eVivr5wp/sZEBIYCOO/211PvbhMRM0M/4OVRjhuk2L8t4d1UhnXjjJwgUr+2BzoAmA1o60lP
N/PAdjpNBPk3g+vvOrO8mdzs0RPOdaQFp0KMuwz4t6MHOCOOvBW+YHYGf122ozHhz6j1ZV/bd3GP
R7xVPxbuhJAvWNdhdJPzH0LxXDDjvW8r+PBlt2hJlW3YJl6DHyh3i5u68oufNpYRDPRft7G/UhmW
xrxWMSATrQquQqdel4m9y6zkOQz0u6QaTkYbyCX0t9f5q9cRSDmzTwv+CGP7XRq0ru1jH4VbmZv2
1qIKAF19eACnscvAPqSu/YyxzMksy6eW2B1waLqxOheWblVgFVnhl5fO4+bjOg+8ZRHiT6DmvQ12
b9tK7FPLIt8zr5PDpYzw4YjbZuXbNjPsaIJog/3MM7EZNGi+tokLWrcc2nKZGpSI0etONg4BmnON
I4SzsBMTCvYQQVeulvP2ZzchbjvJTFOOCn3ReeLWa2abmYmBAEP+mDoNzyuXrLUhB7dqAgFLFb9t
TG9XoGiKK30sXwNHx4KNfSqto53MI1j35YHzeKEl1QZp9Z4DHTIEgvmmqPZ1UxfwyzNCQ0Y80qrb
T2aL5ZMZTmyw5Q9Mhvi+Y+2PH6sfYVW+4oT7M5zy26rVn2ib3jTGuKNFhNGO1MZFpFmQSXuIKG4w
jY9+ynAxk/r0dRvBRFYv44PSsfdmaMm4GpwekAC2Ffmhk9LeGkXAFzfYab2A7GIvGlT2+0Za5qMe
mXKl54zdILdIMjadptiUTtCuNIqeteU+YFuCyYjmTq+RqJCDI7dFOeXWGA/iGOimf/O8TA6h0YSP
VigA9FDRX+iQQpd9MhvegHZrvAUvxhunInriXGvXTS+LbZR77iGmpnLNEt2KEcHqWla2++hkuof/
1aAP/lY0evlsJYwoOyhdV1MeB1c95ZcnO6773yCCLIHyNY6viFK9hWvMJO8p06EbQo0OxhzLn0RO
7Q8kncNOw9uG+cB2PARe026F7CHu40UL8T2IH6fOaHZwogZI12P+1FcBW3cNMrkKtb/64Bhk00KD
3eLrVNgLzWYaAQTaYQxN2Au1jj1854/rqQMFsQjbsjgEA5tmX+TlC9M3xX2+jrB23kZdx1geGLNf
5JrhenDEVvEy9qHcoJ4+RMJiNAVWRFiOD0R5DGYAklkkqgf+UZwGQ932mF/yiV0VpXHoBHbbqEJW
o0H3TSKFVvUfzekzfIABFaKr+Fu47TMzi4yRGoa71kVwVdnWzwld2gJd/Aut+78ZSI/5zIUjCdwd
TrxAczNQxkkEDqMlbqawj7zM+kHRYxvSjtF8fzN4OL1qhjHw0mP+URawNwRY7KpZB01ynxS5u9ac
8CfCuoRaafvNGhDvhqkNvANsM/Bfd1G26j4MAe5OcfWdzvNa1/ObHH7YIjd7f+Ug6ly0tE8Weeve
NDTQp2lisrONnmNlXyWclWPXL4fKYgVd7JltODBTvKoMHaeAwL/NuuKWq931aC00o771J+9JOJN9
qDVlrswp3Ak/1yC+eI9V67Z7BlGTtUh1bSUKDBLiuWyWwSwoNlpLjbqvde1aaQXOX+K6DI07fJ4W
MZsLZ8J68K1lUBCAzuf8kEKimoCTlNUaoTbuL0j7y9yhUWBt0aLukCOukxEDgT7fTOaYrArK+7Ax
Gf3nWuLsNvPMRZOX26jNn0ygdyNnve/zuY4t+G31okC8+3QOQwpqonbWCdKfxfwnTmn1Wun2ddx5
W90y1vmYEunIraO8zfz3STDn0AU0y77zGYj0vxUlcxGxtRae+mGVuGRYuDF51xPdpLStV6GTh7ig
dN9De9rMjzdHquuX9a5zoR12f3xDP4wSL8/wcQ7Gak4jrWVyvBm2nW4stcY/YkyJQDxc5FPIH9XP
ltH47UbmbEu61XNind6tXrCDYfr2T1oEO8C/V2Rz46KinJO01V+vV8Bwoj9OJp5Ss7vl981xfW9g
zFbg0tG8aPwbqcL4xc/ejrlcWIu06FfKvOuos87RSNb+0SmBxwwTZ7ZYqoIzNVBYhJC563pJowD2
kKPuus7bAOMnJFgxRbA2pPVsIIFuRP4XNPot9fjbOSgKtenAgJfpQtnov7eWFjPKAbkMmZJkf6Rg
vKVasTH5T5MB8qvJ9FsqGqxmwk3gx4z6pt6htGih+fbfLJNrB6ooWNpFgRotSsvZP+w5GqzNrHlo
7fBK5eo4P4S4bh6rpKfVXv8sx+pb7We7OjOOff6YQJdeZLXaVk13SKR7UEhPsHGbw/xCi37GOkVk
08HvofQZQcVwVXJCWxg4eMtambiutuvaMdeql7uhaB9kJ1fca0+leyn67SCnB0NWN5rKrrDH2s83
faCrZQp40l62ruu7IiC0QME9h45Sz1ega1fAV4FdT+7DoNWHaeQEa/0/Q16Py2gyTJpIzqZv4xum
YplF03njrOXQ43TOy9g3zQyCUQtZYC0QF8a6B98P+H0VahJom33yGeute7GUnracQyIk+Nsx/iE8
e+tovJrYUhTeKnBNIPvOvV6VO03zUVywydgd5qg4Q2neWjPbFQ0D4r4Gnw//m5tH2D6C6UdiotPE
nVM/nygKHQTT+HRNIt4i2zR2RO3d1GPayNlAltmgVdTH6opBm808UpSUzdWchWLNsx3KEgDPcKPy
eD1vrQWfhMU+nJN8ZEYMYi08NVmySzrjkQn3u6BlfrmfhpvR1n5/XSs4Vy8oqgTUrwhkFSUYiZr8
fYruaEBqga2bD7jI6YTDefhTCTD/ZB3w6BY80PJ10Iky/XI0YAX1t/EkcWiU1gCX3rS5z0Y9HIhq
6utK9vE2ZQQ94En7KEpKM7xOmPs5dnZY3UR+Sc8hbIKdSY2VrK8NGRa3cnEXp7W2/frCzopLXBfj
ZAKYPcIMVIPnGrvAslIm2gv90an7cg8j4YcrSRNtu6UBSycjry+U5z5UA1EKGiYzXIwQUs86L0P0
YW+YdWYGnFugBEK3+WljdnrfDBOxaJBXyGP1JNlYJVtpyxT06uvrnZ/Tu5rPXPDEroFSJBBBRije
P0cDOzRhJ7jMOmPwwxmjR19v/jSMrNGpTlCdj/WF6t3Z9fItgkRBvYiWmk4xscX7BRn7NVVe9vFj
OObbmJ2pa8bbTr9q6/bO0odtavzt3Asl+I9rWgYIvbf/KcqgZxep+aistAQfKuCOS7365eagg3JS
VamztW6KkmpKr13iKJ0VXrnS96vO5bZ/K9eFjSsJUe5DSTOzYU6gLW7SfFdkz7Pxo+OdSpLc4G8H
PBJYyUbW9yI0Hst+uPCIz+uXH36I+f6HpE7VB7FXuQ8xpkeGTzhzZVbZ0rDuZVdfNdmVpiJ4St++
frM+XD6zibQj0E/xoBlqObvpU+iXeBzaIxs+KC9MwhsPs5HY/xNbon/8eq2PXy0QSNeg082Wiexg
fgH+udWWQRKq10p/MHxT3zGlay0GFdkb3KZxjyvoNH+9HoCRs/IhGwVvMkVK5OUwbyDAvF9Sl6DK
emmbD1VV7idHnFQzHOKEMSs2wVSr4lVJQL3QRfFit8mLCbPCi8srVYNN1GS0iTscqPkbhccv9Gmq
xC34Tocg2vstc9QcSu1jOHC6T4peTP1eK5xtI8S1VtgHleZXYghXWi5Rh/RXScA8W2Y362EIvvmm
upn/AbI4TKlmip5ce0zskiOdlAz/Utx8y/MDO8BTUqDA07LX0Q2vexjyjeev/WmeEJtrg9Ey45DF
VMlui8cQYAfGwgP2p1m4YTD8aBXuqszNx5TG7aIZozsTJ8hUfNPTX2PM6dp313pU7MNQ1xfI9VeB
85sKxl93Kq5zzdyE3C0H2omcCQYDYNhB3dutvVXF/yHpvJbk1Nk1fEVUkcNpN3SenOeE8oyXiQIk
EOnq98O/D1a57OVA0yB9emN1SruCmEpuYkj/p+vEfaD2tvPd1+td7gxJuZqXWvwhMGyXUn7ezV8W
EgCfcjZT1jskcpeiJfsk9M+m9c/L6HdfopM1rOcGt/Bkui8tSwDOuJOTqXdb2Enf/RGIR7TlnoZx
2S9hcOiq/rV2mivxc/UuE+IBuVKClnwfrG9ZZbzZYXZndR7QgDj0ubNDx7dCFDcEC+yr8lLYLeVj
egSHJNh3eFmrfg/mHA+Zlx0NZmBePJWrO2W38drb8mY2fF9cvaUBtJRBYf0Yc/WROWXkQYbp1VMX
Z6VF1fTzmcxJguD0a0a9nUchsgCzDCPEPU7tUubHzUbfPkbMktHC4W37hWZxr3OO6jW974PugNIU
yDYyqLxD+luMD2VBuLGpcN0SGFoblKgG0YXkiWsk1d06D9eI81Ef2rTY+N+BGV0ci3Rd5DgT6hwr
SHJFNx/Ji2bLWYX2PdfuE4pT7juyIfdDaaLpQTFSkejYD2/DrN6Kda53tgDkKRtfMsPbCmQvPUpe
ickz44ZYwrTVRwCxw8CAs7NsGsQiVIf28rzdpUBQI9dEH7Mm4sj6rUlKabrs1y3qZVf14+dgdUkT
ugeZCnsfpiQScCDszOIfCap5jMuTMkvZBY+Blv0TaU4aMCwI1V0gnI9p7eWh3W4tsGAy0dbZrs3F
nqq30Jncx7FW8taXUQRJ33ZcrvwZvMY+z2ZTXbRGyu713viRD+58U4S97EkaNt9H+lBS2rvNpXpx
TKmu7Rqmz4bhhvGE3PbDHTtkJaUuj0O/OIn2U4UKDBXwAvxL1ZNpfFZ1kR6ymkSDtnCcJJ/U8ki1
A5EfLl6+53rWczzmCGwMP+P4jwcmuDMXejqOsKjNuC95ePLYm4Px1e/DMhYlYsrYNcvgsxkDwGXV
zB07UiPe/GkF7ilM7kHnrNHZ9GjxLlzl3MKg5Utv69REw0Oc3wvt1+Gb8m1A7KLrq+tSkRfhd+5J
ckanpyZ9cbJ+t3Zj0m/ckjLlQQsFleChhBpSl4JEbamLisoXO8qIBc3uJf0WSReUv4HdtafSN/+i
jPlwDXFsuupCn1siacMxNMf6zB6Auj2qxzccc1bBM332Xy0Rx6sjvH0x2B/h7JMT21Y8gKbL0b1t
46C1TyvvG5xJRZehn5onL72n3gdM2NxNU02Z6qvPwKfG5eAJsF4yFbY/YG2RfNZzOft/gq06Nr01
SBX4ocZgvGOgMEkGQr+ARnZfU1Elx/5G3H42PTdG9KGL8bNbS3qaCA5L/6u0c+R/mm7zMFQD2MMQ
N2QYu9x0bLkNCJLcWuqydzV6OyOaYnByMoM0AYBfjroQ4vVglCrZ5BKdezFniwywQ77oX93O/9mt
U8R+6nt76RuPssZgnKM3g9vIOdNkmb1f5IFO0Td8wa1HcTi3zfMHnu7Xupa8HKRWqEfdzL9j2dmM
7AFYuBUP3cP2EaEsj3woQXWME5DXRLc8gxyR/o+G/K1k8Mjn4m5o8zKRJ9v4b2b6HInmuP3bq6WO
djZHMaKPYvukKZWOXtMTO3uHlvhZNcXFm1JGYE/Q87nQh5gKmt1ZNLkqJphi6d4yik8CaKKmt8tD
T8MM2oeL6Ozx0mUBy/zF2joI+z5uBhmHq8mcFez0WMcWVatOvZ48njn+SOiUI1XeF2qOOTCZlw0F
3/4mJjVFijWt75X1FYj6zE9zqyme+T1pYNKTLpYD6cJQcxHHcQ8wsg74RY1EinOZYvmsgxN/qKnq
W+P46JpIVbW+bFe9cPKvDLIauTtk9h75wR6mw4RhwFqet99Ljdd2LUjs3vmfmezO/Ez34tt2OA4O
/c6br9xgOk5fyzCn/DVAP1ftm/K7lWQX8JsRKm9XmhfmAz9k5AfHXIs5l19y+qkYv/nB6VNsayBN
CyO/Nrst1WDDp96N0ksICE6MXl2MLPwMOUOrDnsOB2HpGEngUf/OX963N34wRvWDTu/srqX52OFm
lqQPdunjqFQIUdKcvbA7CnKCC29F/zfb1y4d3zNh/fG0G+5sT9x029IwDnyVVuOrxRBl6Z6G3ZUS
x5JOPT1lf2o0vDEZmQ5JasgmaqO6mCWJH+W86f9WikGLdPgFGCr3udnvDWpQ/Wr9GtmJCWhiBaU0
AIBpfeFUm9750qOnYFnW/jgL+SCJ69o5Y6/3W02UtZvLWvA2Y5ZOVg5eO8k+TkRaftEuDbdRvXAf
pMfAZtTVcbSVT4MxRStXWIfm4hqUBpBNRnbGvg7d2ebbGtqYbC+sjmEKM1AsLmHlgpJDdMr3ZWSq
57kw3Fd/RVZA0p2zK/i1fan7pyIklK5063vX639EUZArx5Zj4wbez6TMCXv5QuMR7KZuYd0SKYV5
mf1WN6aOp3l6gOhvvouo+ggXYz5iF+nISQ8l8wqB311lt8e8Cap7fzS7PcZ2mpsNX5+XoLCOTeQA
846s6pbXpHSJL+ixRM3zVy9emhCt92LlnkdhrqrKfVZN66tU81dYuK/4MkuAbMu4RsxM2QvmwmHv
5vIbMv6v4TY/k1X8MG6k31QFDiHiWSpqCCUOacskZYjiZbTVpJSThBY7dkGRfW18VEEVxo2/GnFN
RSc02ag+2z766vs6/KTLeyu9zJgofTiw40IoWEjUkAlqeG49KJF9vfbOYzrTQ24VZnlxVf4O1w8y
Y3RvohB2bLCn3KY+imDiNlTbBLxwyzX4UlMWXEfaA41jRy7yA0GG05UTfb1rLBN1aWY658Ux9Ltl
djeg7ekTCWn0R3qajHC/9PxzCBB/qg2HTibbRokOBtzbKcuE4+l1NyN0ol/CKzlwl9g90RWbFWWd
JOx80irV76Jc4ZJ0A2CCnevpPAOi53AzBx4wXGYBEeA+RBI5jMWhGUUFnKQt9GZDVkR6X9tBTkTx
kLHA2un8XZNgos4Zu/SxMTPsNP0832VZ7aNstSnNKlfjNSCuApqtGvP3iERFWKQCumRA9ZcFqvvo
QjXeEYrnxUqa8j8tiA5JRO3UKaOWbio2UwTQqHiZ+CqqN5u7win1Bwl8CGHtSBW/ebnUJ2OU5TVf
8z/TlP+zZPi3tSH8wPnlR7qKkBS9nifABr77W9Q9A6Pjy5Sth8QMrFuKeMe1+zandD7Wog9+uB6R
NCOxJXa1ibPt2tzLmTxHVwyIEprKxHSyBuDKgs7fJhjMpyLvG5jKctC7oA/ELs0D9iFiPVerYG/C
cvk7ZgV8CSdL14Zi64bESzPYBBkMcBzRskUGuliyBsrWBvkcwNNdww3nt5ZDuNWu2dLdzFeUskah
Mnc9janzog7CRgUBcQKtfWzN8ahas9lJ00CmTbVwQCT50CJOZziiqWPxFsYBoglzlSdOO57QYO0d
pz+ks74nqutK2dx1bNVeqPWQE3q372hhH4ljzQcn/y+SILh6ZQdwKYeo2PWNp9wbmS784TTXHgSh
nZN62WjcZlnFOVRcJ0c91akV8Zusb78tf1Kqznfan+Ju4UyYTcglxvtJUrTe1heCJY9B2BBEp0Fx
gnu7cGG1DfPYGCROhvmPnAFkB1m+zBFCczVEP73pH6im/Nao0Pn7MUD5Lv2hcuxYbIyOnpzRcW95
aH2STge1x+AKEwepmpSedTbW9ZU6j48Sn3rGz8ki3XdLB0y3vjdBnZDMdEVaHde18TRNpNfX4bnZ
EmDGkvR8763SMIWq7eiOWMijjFLW0EaNe7ueAFcDgN2x/+mUE+6sYYkHuXyVLkzE9jmZ5o9FX/0W
o77pLjvrrKz3Dvlix8DpxxtfB8yOR7rnMEX3vpOn5JkP5+3iorz9Q0wYlXyy7TD4645q+ZB2+kjC
MVZ0pgn2zF2gzOXqd5TKh6jrsSYoJlIegoXNcqWDloQ2hVm/yVrU+sjbezD/yqwpdKgui+/sDVuM
EACBswR7O4fGaupo70ye+2IsxYfnj88r3Pkuc4YWqTl05Q8fekpEGh7bVbyOlkWqwnzbnCNRSbVc
Q7g7cum92RtvmeC0OMqxaXbpiI6EIOh151Tefiz/W4bowzDpDN+ZQzd6iTGKBe30eoRqRifq2lTO
C+ByNd7LidenpL67Dmfrt1yIB440+fxV/3ejNB12v6BaTuT9xVg5L2md3Rt6PPoEoZMA92au07FF
uUFi3xO5IK9FBC1Na/HY90mestf2wb90pPIO4YWbLkkXdctuVf9T0dDluT66nmSgy05VmT3AWt+q
vGVQ1HddDT3SdfeNKd4KR/1dvQEcvlvRQy23Kp3O+SrObkuHJjUOUa45lJtwVjAAiRxCaLDx1I8R
Ee1tnObhIbWLbySBc7zwqu0NAs32AMH2wZQsbvPSHbvQ+eNkQ04P/Wo+rKtID7VU+dkuCWZqVugR
WcpDtWYUTUxzHWcm2oi0oSRhneDwraH40Jn4pwdcP5QZBLg6GzuxNJnAkexYhZpsSJw8NM6lqA5V
SU/4Mk8n6OwHV7jLXZ9GJUuDeXCkl8b1VCyI1Ti758pPBFdUbTI2r0DIv1TuoVf6E1LptREh4RzD
3F+yLu/irnEPnaJsIZyeU0HasE9p8GUy+tidu4+idq3notX2GzWkdGevqUWdB9SY3cG2DaO6obsD
dVBNd/LNmhzegtUx7DliMuy6NYmDPAXEFeITyw9gmYdgCl8Hm22HovZSlAeIPeyoCsZeSw5hcpAQ
vtX9JNAylA7dqEhHrKSjbnpW1in37SfA34y0kOqWbQxyZsmzSQIiykSqQyDRpC5jPxL3Tu4f2b1w
gshliMcmaA9mgOfAN9vhMK+DTJQ3PvbWeCmb7bgMv79xLvsUbcm4yN9CmV8RQvN82HbP0L0Vwfyi
ibhVRdrvRN7fAlG4OxaQfZhjLO+bY134F7fz74t8+YtV+TMw0J8403Wtuvuuzz9bpbcSgOkgt3dm
ohBlv2rvxR3obO3rdyPtruFgh7tUh7+2ot7dLbh7GIDvo9FJxiF9aBvxMZTZ25R3/3Qp0re0kRaZ
viyAi2aRZhW0dlIaxOqLty6Ep/Eh97A6J8EwH6aOHclJT05QfS+weZXlJk2JIy0dpousFMNK6Rwj
Io1IUAvvXN+7MHTeIr+gNd54EhMGhpG5sqogYfV9odIfat9vaKY/FwXntXncxsw7Rlw/tcbXCDBJ
D9muHforI8CdzDf8vCdyw0qZbIonY20PxCK/bvc8LOZdGfiHFImSFwC3j957O0aoDQ2kO82ZOJVE
8DIvucHuiUijKF9WIY+QVT9rI7ZUT7pE6H4qgzWezIX6VO+/iX99+wMZXhz0QC+ycN5XPz2twQg6
OR+Etvd6UXHDX6y5chtrnVi484xyV07LczZ92xP9UM1wq8x3gqIJjvuoOgvSeitAL2KTmOEJ9hGp
KPKmvLjJ9i5D2TxnQIrE1GEosu+scbjmVqd3bo5YZnGCi47cV+00JFsaZ2Dq+w5tYhGYu9BVV7Iw
XgmXvu8zho/tEZTbBMT+iqryfvbdM6Xd5y2owk71HtfaYftuRbucQlYtqi2qnbeW6PNE82Epndis
oSmaO1GvxyJvH7LWeZTmeNKGSeDhgPzMfNpK5BcHuG/7JrZvhes7RUt4LbPiRxfzS4NjfYHFO448
72mXf87uTz/kvJVr2SbTijl+mYqTvyC6sI1vV9Mi1aoG+hPa1Jb7JbOeVmPChiOScpK85/RaA4xY
+UegA9zh1Z/ctmFZObs0K2P1vJrUTvlBYuRIprSsD2quHgu+MyqcXkpb/pJ2gMzHUH9MxXRpGVXi
Nx0lYl2913P4iOoEmVd7J7P/f7YW6jOR0E2JEQZ8gjRJg/WMtIdMxH569RrUKhQ0nzKia0eXWa+t
SmhqAoqOoXDK2KKDfW8tdbJOGmVUFWswzJZxHxEJfBTGpkWfnJHfo+1LMFp3ujCfDFz9nA0oUe3N
jibB4LcYGgOvSrgLoyc1o0inE+Xoe+VtENPJHqtkGapDXzVJWZp7hvfXFgEnZbFHowp/tCVO3RTZ
sZ3xLC0N0rXNLMsJN90Lh2oNazyUvFZNIY/Srp5angkrAoye/w0ZMudIHldlA8dZv44xopmwGl/t
kPI9YaR4H7L0kIby6LNqT4jEifq+pdyrIKxZUwgN7flnPGkndKG+DZZ3763Wl4Ie6432uhA9VWzX
sppwvFiEHUDANJy/OuPJ4/EsqHzfh0NAy33wd9LFtRbsoGORrUe4UnGuUN/HIKveRVqjsQ98o0+U
jYQWLecXT+gn+pd1zyuoXBmvPESFZTx1Rb2vBmrq57Tnc/jma9Txgaawe3V58MXixz3b4wTSsskL
0sa7TxEpy7nBXghQaQfHTk0nxfwsNhf/MvqxgeOV1pl/HiU50l/iafiW23xNKxvbRFIKvo5C3XMi
2y22uFlldS3C8FIT9GPRIKsN8WDV0S0fqa8UzU8RWeDpnCxr808FEbMzDeO2Yqnv6+LgyZBmHMy/
XcEe4h57zbMUQOAQETTsA3Dmg1/9zSMEx2brsxtUFw//KpqVquHB6Cj0Cep4Fs25Qri6wVC2DL4E
jaZ74dU/a65PvjeeMiUYQAySh8TDCly3k3XLzAK5VP1H6dhLqqtvh2uM/PacFiwvWXgWdXVxIk3k
73RNLd4ab5n7mG1z387ZIXV547YrLl0Re5TKuMTekWF9hZc8GCqIBfKdxtH3Iaq7gXO6jzJNIXma
vJzUATyX1M7v8hBAIiqm8BC4WAuDuVOAox3xGCPp81gnELLNWVLY0bbinrbAeJblB4D+46S0vfEs
834xPfgi891iv2ldF9ILgkOj++pN7wDy8749iJjEWHlSiLLprkrLczeld1qJxCqLfyifXmuCECgL
izXI+s5Xbdx3/rMn5THyrUPbyZMwxa3LxkPRY9sG3HQr66jt9UyjVhzRyl46LMe9cO6KCq5pXTbF
5PpSNe8tdEw+AEaaaPtMr3t3GbqQshgIXMWlRWk7SvGcReZ+zr2vLkVyVUmRjHXBvOGjPYT17au7
VtUhN9v46/hlHI72KZycO2d9Wvrhpaz8SzREBxQY/2h5+fSW9MrybaPiNw/NsF4ZMm8zMMH2mDWV
8aedrN/tg9A1hzxj+hWMYWuvbja7s5l/FOEMqcw6EEDVlf15LpvTbMgLZ5y4tLonZg+wD6KlcwlM
UFr5AaT2JGgNZTBAjaOR0oxfZHEf2SPptgexz1nMaG89rOPwjqodiTc2gYzl2+/ab6vnXspKnyvV
/OvU/E9JcCHjKyhg+mvp3M9jd8j9iG02e8ToskfJd8gdNpqseqXDu8XL0D+EvfEyT82JzeZkLvQK
qiCjc86cEtcfvrcygGWw8DKYLJqcO/8b0dNSOs4xbTvSBvW0C7mWeXLerBGYSm60fzpcB5aqbQ1J
YXV1N4HQGWUiCYPGOIA2Cc+0iMR7301s9rgr0okvkJv3omV5EtBaUy9bkOoJoLV4hJPdAufd99RQ
bMn2RXsDb5r3OrGpWmbxq0IaIzAXT9zC9GPdPP9bLDYrjfU/3ZEaw8uwHV6Gstlvqz0xv38yZZ2n
Va74owGTBrc6jQAIcVW2LzJztoYl6yPiDWb3aCDRaGsbpU18Q3dp6wxJ/mq+k4W9X4PiKRsroNKQ
SolIq53ms4vFfZLtZp7gZIO72L2ZefXUpwEZPCUL/LQLphyMtQqfGkrEdu5QPnZ1Xu1mNSsKHVIc
HWteJm3ZVqeir7OHVMCk2b17nsfG2dUKeNoYgXdLvmGvRrMeFJqz5jAYB248w41bQ4+PE1b1iDN+
6w8XEXRvudkW+2WbKCqmJJv41XioooLmXCljr+8/t1Uvy5H59mOWjLQeAo94nGp4Xsh+BBwkBscA
w2DUwIggyNK7ok8GPvYGZkMqwo5Zo7y9q/mcRqBbZqf6FqjqKgj1m6Lxq0z7LFEtHg0tndMmDSGO
9kiB2VW4+X/eWFByPoZWYquaCQ6PJVvVd9+QP0Wlw7W3WesXZ3bObcF273XOkxG0b+YQmQkRi+e8
SR9od4TLsotr4LNIWrIAtkkPbRjy3+C/207TXaQ3xfPEiFNv+rGI4z3R7l1zHeechhHlKLZu5ACG
YdTxIJqviSZF1cmnSCC5nzRYgxlOPtP3Vl+3PldeC+0l/onWe6lCdeXYDA1Y9b+FDRPLEf7sUgyB
Mvwu7wyWe4LzlvTeyNJ7oNirP6FpcFdi5SXHyhU/giPax21DaDoxJZZsuOm2uwrOTMLSr0uXyVcZ
OEhMkZQu3cVmy+mFd/EXqIKpjiPDPdvjTGiaWx0KJj6UVlOOR8XvU9pgmy+HdHj25mkvLaZMZO8M
A/Ua3Rml2cAsTjPfUPEaqdnDMVM8pq08k0B0qRqNaGepj2EFizfa+X1eYecn92HmVSxdKljr8Zlu
4ZPr6iMAHcYK6NnG/SJvLEFhcio5Ug92vzJCdzM65/SK++RutPVvRT0ffoNPqxSfiPHu0g5oDinc
GFvB7CZjXti7ICtfXYRsx5mATE6CfksWUFSjV1v7kDT4rP9xzMF71iNydwJ92PLn4av2G7Th6xRD
CPyRfsFzrqn4y9s3JH36klfrpaG2Zxcp3R4QQr8bdspyuYHwsMtPpv+/pwUlAsuSSqBN7vFtkc3R
iKROsQToGklTnaa8eVZVngxnDOK1zmkXlUEDSoCqU0NNtX4bfnQFtQrmWhcPWyhhvevCko/kIAYD
HE/P20H0Dm65vu9Gq7nkrkZ6aoPNA6c6kAs3t+nYPKiGoHa9f5xT3GCOBW9EEe/aJ+Pai62axacU
CHNGcVT1MMcrpNBnlHm4pO2Kiq4i9Q9YqtzjrEMYLp/qkP+GYh39nR+0FGsUOXOz5fCGbkq6uPD8
8mC4VvfFnW+vleUvF5BN+DCF+aPczRy3rzaaocSJqvpZgiDiA8nkyxrASuRRRKFd2KsvbRZ9bNBJ
T2OASt98x1DHMjM4VaSCfH0zag9tPpmk6dfzU2Q2zjfADlBlNPLGkxMQF7nud41Of8YMuYoykD+V
y3AeZ4OORqFaHHzU2OyiebKIER+L15KHoYHSAptmpaIGZ7faNQSxdDkY2sX6wIw0XXtSk67h6DyG
nXBj0w7W59buu1tjlX8dj7vQ5AXhT9FqJr0LiL4w+IJzju9qMgCgaz8GgflXtkbFIr+WYDhLcF59
pItZb5avaZcZvEDRdowVRc1ypx06QNtiokfIrRF/28vfthz8k9PVnbsjs7YIKbSd5qcQrP1Smk42
v+DUHoZ7AFonPTSYNIgWthirS/AozQYb+whg2Y/bf/AR4q7NrPUlhLrFpzVrDmFz/9yvefCvrtWA
xy/of6ZV5y5mq7U7uMEaPRSCHRldQz9pXDgmakh7T97oUCdYS8R1mREej2FOk5Cpprgl3uovwaqm
dajX3MjjKsqcs/TniPKeaPnQjlPCWYfrcF1tWwDnZByiHFURDsNDmjGMkbIyjsHn4jT+LjVsfTc7
Eyjd5jQIUxoUeKSz5m2uzfTsuZOkgTDVxtMwrPMuYjwE8Bj88ew1RALteK6X1zRABAZRMbwJmbmJ
C8/z7GVwlyVtUdO+aQo/Cav+pWZx9felWudLgYrqSRitpkC08xAtEwu/L+XovTRisH/WsGswOWSE
g/LJXhwCA3NgwTpV9VVO3nId9fjltWiXCJjI9N4gTIaJdGll9VKA4dLG5KDgCTZDFaCksUNuNSxJ
NRv2T7ta/U9VIpYlOBNmQwZm81YRXGcFuXuALvKYRyo/1kOEOjwvBpSxipifz3VWv6tL+Y0rOkiw
dPCxRwHTm8YEmSrWXVeSskQamLkfLSYKYQBgTBNNqZVdtw+GuyUajBkt4TbEx26mafYq8Qysu9oU
/mlIU6/dcyuDx9aEAR41y2g3DEUMuJkTcAdGfbBSb3wqq8o14iJdnRx4yiF4/ZEHzTj1i0vojqu6
5zRf3eU6AUpEMVWm5PlVTtr+M6ZmfOSsBoDBkGExD1K0vA8bt9v3xeh8ZohfKkZlroPcDziRBk6a
RBUqtbqqKs8eEEVSOu38a0oz2mEhfvdGNJ/JMBeqhzwyOF6EWYjsYo7I+vH0KBPEXONBDFRnkiOy
nrU0xKGVmOFyU+JpdaOB72Uwz25XiZ8Gz4Z/tM3CSQJLzYCPfZW0QdqdIb8ZzWhpiiOZBk89kc1f
Sz85P2TZRAsDf0kmUGUN8NxsEL17XHwRpvsFhya9aVTTuWDYiEPbVyPs+/fMsfWHGNb66mshn1zJ
AVa4vng3YH4RJORp/mLaRAZK1x+TxQJCnFIbEUbJdvnMaZrUTLchdCYLqy/eTo7zYsUh4MktpIID
xzRExg6a8U+DEZBF0EIRW7nPfVbrZA4VntA+6vZW5/z02IKf+maWJmCI7hkyDIZZP3TF75zaHdxJ
yMY/d2VNbRgyOFkut8LHF1x3gw9jhD23LleUg2lZAglMf5EbfFVR9I/IAAjQCvuTnzXtXVWt7m10
1K8ZDgs+u63Eyy2fQPn/E26RHVdi4PZq5nhnsBRjKF3TE4t7+oDeYZN7FE5sdGZ1NY01umLdQDKT
zwQgIWyA7wThpOxyQ56ViAuVI8JK++jbhR98pruGAB60rTFbQXqYSlKqmtBSu8AgiBFWHlidhQol
IxN2664jaqEQRndYkNRN0J6TAV+ZFUOZEAjooSUwsCm1Bgnp5XYCddxwE3VaPu3biBzdDPfmvLr9
rhz4pGUn/+k6fZt5isIuP1iD/TIXSN18IzFsNFoovbyyuvOBYJRrQY72V1K43r2egEhk+k8Quh1M
hTrxhAbXssGNa5m0sRVVDGL0ARIWS9KZmIWKn1mXDxaxiIY3n5dxfUFXtfEZ4X1gzpKpxoSZ9ctb
JcCmSJO6EU/wHGBS8Qb9DvP/WtpOC+rKAbzxr+ZQfvocoKFgzJgGwMepK5PtF7A43rem/ZtPzi1v
wsQbvWswIeSjD+8SAurldP0NZX3vKOd9CnmF5PCph/nEWwlH7p7HEcrTpebOkvI1UL4GSbOHi9Os
/S5gfkGU3/3vErRGDLAW02UwugONVZQe1LfM6p7LvkCUuviY3PMR0hFVKD0C/5Ofy955mIVxE/4b
c8XP0LIDR4H3z9A9I28hyqTiVZ8slBOu95I1JBIssrSZJIomQT0EPQdbtmlxsqF99hfvF8XnbsZt
5ywRsQPFyWOYEEidQGsfeWi+yxQQ0ranTXOzLw1AuWEhkM18X0kGGYz1CWfpWy2np0I2kNJWYhXj
H+2qv7owPrJ+pkkoqpNwFftJyQsDTrOztfmXReZUzOJZdMZJlisawwD9Ps7nTdWee+T0YsiZoOKK
eb5u/wy93z226jTuYItm8nGS7YKqFVRYZ59MOf9R/EIc6eSe9Bx8b78rXGnYdoo6pi8BaZeTP2Ee
h5YFr6iaMSE5Yj82xhP5AknUA72K6L7yGurZAKZkenDr8dVwZ/TXVr8XHSSIlhe2D4PNLX8b5HCb
I3XvLy0nzT796Mbs0uDvCg1OCiGrB/B+S7UjeOSHaIY7igGOjWB/DaNvCt8YPIKfHtxx5ypGkZBM
waxrL3a4XLpmft/QPDI4C2ym4Z1c+ubUKPPAgrDveyJkW054MA6ul5KxNjlPZJ5c6VP7IE7xrsgZ
GCsXkbOTB7FVr+e1Gh6UWihox9t9DNT8uG7YB4GVD2REJ/Ysv1QktmIRt805Cnfde+lNHURD9dkX
5qny23tPZ7ze1kPmNBe5XROBZuQXXAdEvjLyD1EFyb9JuXvylzeYvvUPIwmylhAUh7Xph2laLygA
PiNLG/s5c4DYclb6LvXrA7hBdDe46DXGWj9PVVonYxN+ZFjZyPQb3oMFH3zkGvjBXeMBF5Lcrcb6
kzvFT2DP6v84O7PltpEsDb9KR92jB0jsE919wZ2iNopabN8gbMvGvu94m3mWebH5oOqZNkEGOe4K
R1XJkpjIRC4nz/mXTQvbqqqabeQXCwxAUEWwHtqyYYuOgmYLlPeLV7eQ2j1xGwgDrKeBbm/NStcL
86ebEVBXsfNJqL0LMDtF6cxc5E7K/VTOxAzRufcIONRG8doNxd5N6juveGsTZzQ95U028jut8eI1
0uvRJtSqBP6Z8ZBWxn2q27cA/+zWL+Z5IeoRkWh50i7JfXaebC1TyzCctyhWFwMpd5cNStGtFT+5
1MEV2kBFk6RYoO8JbAgy97g4zLJbCMQpZnrBbmlB1ATjqEH5a9l03UD9ltbjQS4oA/hbzvMlIPF1
F6AtEB5gorFchlUvA5v11JtxeksUc/1Yv+2SnMsxydG2wlK+XJQFlWtTXwbKZwQQF0GqQCJEuU1T
dwPbM4zAUQqgJ78ZxC0k0IGbIoR30JkW+FRDCefIQx5Ix9qRx4H1lIJBAfo+CuyTWex5Y5Klz8eR
ELl7V5bKLJHVZ5uiB/jUcFvp3k6R7NukgckInLLVH7rQfSvgPOp2tCCgxMHOXiO/8dSp5BYBi3Bh
I1HfvemBs5LUCqbiQyrUB7PVv9V0RqtSyioCERznrbUAq8s+gX0hthV5d5ckPaSrmU6dtmrLbYI6
70h6NCOSsOw1dC0uc06oV5cAw7USBP9eRzAxepELucnWevXaWZ8KH5a0Um+q2FrBn5s5vY5bZ/rN
iZyWS1a+6klvqeCQxw+kVyHYfasuqNABkOq95FEW6o3io+aXWt6NZ8VbbmtLG/me2pQOEBUX5Ll2
qPqNUs/bzksOughuY/mBs2QOAtcHRVpqn3m2Kr0bH15rkJAOi6WCDPw4dr0/bJvsQcBWTr10lzcK
4pDgwEdAViF9ljqP0nWwyjX7i1qKF5wyvvalfg9yk4stb46JwbDS0jjDRrg0R4k65Jg246W2sgCm
byKf6QHXAls12YHp4T0N1LlHeibp/whdkfaznDo/TVlelVQzI7KH83FIoriOqGuWxcKKBeTk7pBL
w+c6VvdqH69brvIgGUgDF/UDDtXbVDaGhQYDcV420l3fAjYwXqTaWKRBj7aqdVtI2VIbWLNDLW88
TqhIBGsTpADMcmerDMYTLpK8IbMH0dGSOQZXzDJppXgjUSK2Sn2Z24BbVXkGBsNFECFY2GH5uWd2
5pB5aj9cVo1955REHow4ClPpUu2T1ZgTaPR43nec9kmRfpVt/C6pem9jFs9o/C6TQeJI3nPXfap1
Q6Es7pNTy9SdGFNXPEnjN5uusfeBbMHwGhZgxGHPIg7Cb+oe+ThvoVCHypPXmOuJog43bZvcJBRk
FF6tZIQrJ49XirZ3bFjGepbfRrYNINkkWwv1tGtkhIUcy9+iTc+Tsopd6CstnsJBLa243K2ZQFEO
hFN05m7kQ5WFd5txKyYY3HEzuW+IXupSwAGwVpWqbqIiumv5nDBHhoS2x+ca/65zlS8pNGeS2RSY
VRCb9YOaBFuH8VW9cJ72A9nIYMFf6469pCxPPhlzdYZdMJi271J2gQzdZU+ubD4aST4sZfgbs/Ed
hFr4ELHfAYC4C0SwrZlQPh2Q5OjJtShMhezkAZ/EsMaAvIdMWVUt8g/q8MmQ4jukTOF9xPPBe88w
0RrHYRxpW4puFO2JrDTC4UP7AKoMchQFXNC9bHc92Xr/yVDztUQS1uBJFaHd9LW3BDMHkTb8UaOg
lABCCEP91WSAub1RgCaE99CHsH2ktkcMYIyaL7VvPtekWiXnMONhGFFILOYaSCvCtdsYVkIcg4MT
5AFIeBDuhvG72qVfI78D3D1sCOVRsAHB5f1EFGTk9TtRchNWLUxozngrvQ+7ldR6X8PW20JTARjx
KTet5fjDIzu54qdcPyDYiolA3YeILclI3FGvyUeNteX1cqFfOqwshUtZ5VVLOfQfbQURYgcQH8Qu
yEBgMDT2Xh+PenKWUUaenPzbfR4B6hfs7bEZh7OsiAGf80q01kPOw9txVbwxwypG44ltW/NvJIeI
3yk9tEiz58yHGJ+l0q4YxBtSMUuTjV2u+g2gRFKF8m2U+A3DhzYOnWGZR7eANLQZyxoWew40Z6hb
qB9oYtSD9xKq0WPjg9OVyNW0uvIo0YW2D38iSLIOAvcmqtye21LYbwNY9imJi2VAtmTex+pt2ukH
CkEbFx6i6IPkvtbTlxx5llnRtZ8RnXUy9kFrnwNAi9F3NbJinzcOoEqqiC5DbNI7BGDQBmi0bVDL
FO0zba1GvjXDG2avDrDLCn+pwg0LimZNxIhWCwW1Jok/OWau4WjePoVNstdb915n9MmMhSgpJeWb
bdazOhttL0S7dKDtzGXdp6BGLLdp0vJ1sIdPMVSQukT8K1bFHXYGn3MEMjIuhpkY3nw3QQTSonhj
lGn/WQ/KQ2aCVIQdStaxKnaNmSG1LK2rTrxweV6qTr8jdqHWUrx7losAgw+djULJQ6y3O0GUAjrq
HfuhjaHlnzRfuyfOf0RO3pjlHpSO0H1xh3ARSOqDnVTbIKjWBJxLDR0lhH43RhJSYOogT1tOjv+D
NXdx7M0KqsAgsLlG4ay4IlNXPBTwNai9vzd99Ook0V0l/Ac0BFeK4T5HUr1tfaA3sYPglSSJu1EG
adQB0TJOiJZd26rrVVYr+cq0C9KFGksACXDlVmYxUdLZjklEiY+L+/ox6Ot+W1VtApcuyhaV0a5H
dbI2ZLcOEKxCe0ansk2eZxZKZT4LIjcC7wkEB0WgT3rCUa6RhqxgP7bAkBoD5HXiPiNQdhBJC1g3
RBuuVqpkzX0onw+xgjyQZt36GZmfJJcPEdw/q0UZ3DRS0i1RPeJKnHlqh1tPN99gV+7cKkaopt9n
HZdNPNmzWU31n2SvYgG1AWvTVsWDOXS3lY81ulQBcLVBE4jKYJ9zihyB3grzenQM0l7Yc+pqS79I
7jJZ3pS6yZ1MueP+s4pknNHHMVE1pNmoWN/WsXjMpOYxQ4JCHmyymeomDvSFMHHCMxv0nJV0pXny
VupGgSoSWpG1pJq+ltCzJIxohIlKy5iIDuJ9BZxaMRJ8ITh2bHbPcar5ZrRJkIBhN63RFOKhw2yZ
Kd5Pc5BnufFil+lbWCpEX81NXIWvWli8pCjqUE5adWF45/ndLkMfKZXQ3+U0SnjlIGHBc2X2ggvO
K0Xc276GP1EQBiqa2La8ocSmHjfmP02u5imqaLFdrmsDa2W08rBCXlQg7WeynRzawHhHCXwhya0/
J1G/9cCMG1m4TgJ9YxtSuvIEWlAadBXhgikuxa0fAAu/TGo+YckT7wsydaopk/syxYQmrritkTee
3R8CDxrhqsq/ux4I1aE8jL3yHFCARfZvtGnIJlISf4ofTIjbOVUWD55Le+gArvUxk96FAh98rn1j
F3vsDZB/hvoKe3vqZAx3G88NCyy5hYQoKKkJd7trmxF7PdSHOLixladc/0R/SWkD3dJ+doW34kuM
67JF7ZBLfr08zKdc9bFxqnIaag8YoU2G2UI3KnJjtT50unvQYJoE4UOb6M910C8vt6RBQf9F2+Gj
m5qMijTGYaMG8aQlNNctT7er+kAIUj1yQxh2ZVVekTk4nTXIaMrIveqaIeuWOhnLMmx1Vyd9eYCW
pyRE1RAGRzpfydodMrRoclDC7ZWejR866ZmqypphCMQ6LEWfNOp4IdX8tikOieRLCzUFHc+NFSRj
qQ7XJss4SpO2dJQRR5tCE1tWbaJjUEleHZum89FB3aghJNYvOPNp3Z0wtvS0khBqlDV2nW3WaLMi
6688wZnOHj3AOKF+ETcIQIU3peezDGETQTzLDqERHtqKLy7PlzOv8qihiTSHCh6ig5BVjMsC2OJ6
wPdHViRIPUBt6zs50JYpcejlRk/VKSydaSMruOAInM3UySyNC5FEQyWNZrQEY7UOmBPyhOTFCAnJ
t31+k0DLrvjrEOLw5bbPdljDZErBzQYdlEmHTRkdNd2iw569BqVG+qJ9rLLwNk5vwYfcd3ypA7j/
NxrFoEpB/ERjQk36a9c+XJH0z0YDzAOcOvqSgFUUDdAXFYyZ/0VJyitmMqebDhusoqDviy2HTl+P
51BCCtfMonx4xqzX+9arCoxMuW23mLMYErYIZnplaM80qApNs1UUwxXDnG6xhj1gXiUa/TmnvOBW
3SuCVwh3cAV3Xi+P5+kuh+bHLy1NlsdozV7mRqs/e02ab4I8vpcC5Zrf/Jkjg1NR1WSDxKaG2cHk
oCKrOMjgOvpniGzEkE9you9i2V/luhUAdZLnPn0L+3lmlBRxnPAN1v78ckdP94HRZVIITkv82oAM
Hr9DV7XiVu880sfyipeHY1f4kA8EipebOX1zlo16I441umzp7K/HzVgdpEcjz7Nn3AfQh6CgCG3b
Uft2Xmr1lS5NJOU5obDrZQnYhoHXmpiKHzm9wuFPhuMZgqwF+92p8w3cRu70X9QgIndyzXr2dMWP
DeLsIKB32Lo5WQc5xXk0a7ziGfyJZWUAE78AY561QAEt916DdJ6mm8vjeTo/adLmFCbG0Uxbm5xV
eFTUDloSxbPw3rFKewMqfs1i6bQJm8gN8ScyfCaSXJMm8i42gK8g0ZKZ0bszCkyK/ul3e4GXDHs0
ICHL5NydrDJNHZKy0LL8WelANpMGcdcVmNTLjZzO8ONGxunyy0lX9Y0m50acP2cYKQ9GoK0aLYIs
JszD5YbODRhgDCoasiojUTSZBqaOuUcS0lAbeBHnmx+B+mnfLzdy0hvcZ5FAQs8KbSIENiYLyajT
TEUjMnqR4/IdOh4MBquToQqHz7/bEMw73HRlDKCMU3vyvCoBQ1pJ8WLn5VoacM4MhjcSypdbOdkX
bA4tGyUkCzcyVZv6WBjKEClN3SrAXaWDpN1Q+VmlhjEb9Cs2tKfjdtzQZBZkqDB0oumV5775QNuE
X1PSElURXHNGGD/oKLKzdfoioIWqCtedDwulX6ZbopmOWmsZaq3WGz5Vh6aYo0S3EmDmwblS8vjt
ATxqThzP7kA13KHJ0ONM4VB6cNqX+BKpSzFEFHhkK7iyj59sdWPvwKtirjtudcpkU3A6wwVO6GUv
GU5Ofl/euxBjmkpdIs6RDS+NwwGCiODlPp6ek7TKHV9ljhgGaZTJpE9KlE7NqkhetFHEx3zznZ9u
3jGg0QvCLjMJMy4p69Cc+tmYby5lyMvtm2cmD/45hoaFDd3WTPV4kFMU2HulMJOXPCph8iLSAJ2b
FHlF0UldKiPhS5G8uRP5T5nscLt/ryQ/nWtmg4KLZlHeghSSuVlLPI8kMAKmK2EjNeGVFPOQ3lWM
7l2CBYUgfDwrW2PY+nGLMEilQcR1ycgmMEGMLKJI3pjvofwuta8F/I+RX9nJ/W0r2rVAMAWwDxlT
D/XbxvikUIU3AYvNFdelgpPCeU920FLHTAN34kq4P0vRH1h832EihZqxGdlDo0TSCN4eK39BRB6Y
1J8UlTeOpX5uHMiuESQ7Fysvhyo1BSJ0ISpH+RzmNVyVUo3WgDO/wMUiE5x9zzNn36OukYTOby5n
LM2ZCgJPHx0duJMLYqch+RQPoXkwygjMewEFEwAPqrkjQPry2z/Z1tnQ2Qjx2iGcV4kJj19+IZxA
cgXpWi90q1sbl9NFj4XcFSPbc60YnOZYZKBhfxKH+SkoOb2ygpesCZI7p5fg6YfJz8tdGU+g473J
UDSNEEx8CGxakxNqcHRwWGmVv/im+laQ4VcLNMpLcnLajV6kny+3Jk63QgM7DOIwYckCdcbJyLVK
XtgyCiov42RKdGsTIIsYfMs60nEj6sk2F1kISiplh4SiRwnPIy8vPzToyugg0hCCoZRgO+a9C+CW
EJKKySuAyxn4alL5HBV6iwTI6vJjny52nlqlYIM3OlmcafiYq50N57hMX3oz1LZFr4+V1SBcRz26
XJebOj39TBpicxNgALg/Tfc1McAkLgz7IGcubMPqi9yawMspWETgK36/LctWDcI5YSmct8fTGKiW
lPh2bx9qB+vf2Hsog+FWhY3V6fmVM+n0vSPDSTCMKqahjOnp46aEphQQujX70KLXAe0OkTTko4pR
zgoBPwkhvt/uGpkUAhUMZrgVTlcoavwupbPKOfh1c1/hbAwCbjno9cLQwm+XmzqdHLQzxkN4yYzC
kJOupeHg6Vy/9YNeADLO4+oB7ZLRlNG/ctCea8hUSJxao16sbUyOHBsFL7PPhXoAmzmgPRg+2EI+
QO+4lp9Rxkc+3hQs8gampmncJpiFky4pIiykMNPVA+/zJgYtz7vKCmkBOX7nIsBjSyWiJdU7GEFI
VNcyNWf6+WfWkosMCbGTJeA2apIkqnUwYEFjCUGlRipgzYEOvJZ0m+5+45nBNKFWO06Uk44iP5uQ
K3IMVkC/Rk5knJP4CccESaGmXYlZpv36aIy7Ddk9giVOjuM1EJW9gZIrjQ1D+L0R20gub5vWXf/e
dPw4BnV7NHAyDRXO+3ErZWGacZZ4SOVJDvVv6cFJrXmhqNdmozI+7q+ThGSIkHVtNPQVXKmn900r
70xwa1W0bytlnZbBrq4L4OjyoRdBiZ8lEhCSWBZhtmoG857pvDRC50aVrpmwT+PPMSkjs+7GGYvz
3cdz/hJdlxqrBRS+tm91qV3bInpN4zBdRgiluEp5H9Bgl4DHThDNvjzUJynFj6apZqjjGzXJTx+P
NQhtfahCIT/GIHCXluW7C9/KurVAFmdBdgdB1UYpNp6W9y+ZrAFNBqG2vPwQJ7OK7lNGIUxg+7Ht
afK9Nl3L0cpB3XfJPtRy4ArOskCf6/dbEYquEeaPWf7pIKt9WGRDlRh73S5g5Dt3Iaw/XGCC3zz+
GFFd5uDTuBobeGZNZm/koXnRFFK+x3kEmXa78j4hYp6j2liqq8Iwr1UVzozeUXvjcfzL5HE0Vysj
zzb3QJYApuVLzYeSNdTIol0ewGkwN3bMRvzaknVcPjFpPG6oBfida10v7w0MY4ZBe2zz7oqD4Zm+
kPkRQDk0RINPEtyZDhQr1hL9UWTqfa+jSQkYT7m73I8zq42Jxq2HgJEDYnrvQbSr5zhNkz3wu1HR
EtHnWd4DnHXDGU4qc6Ujj4/p+u+3SvpEIyYieDhJoEPlQeQogfhfpvFDHEJIGArte4bnV5g3t/Au
7/RheDDDaxaAJ+eD0AyT7Ploq6lwyE8WeKkr2Qh/tR7NVP/Z+dmaGYvBc1b/LHP5O1rbw5W45eTo
ZZ6QotQFGXQTvt50fEnh2UpRgWvGExkNEQWHIXfhDcC6Y3ONtcqNl7X+wo7xnRqClbCK5eWRnsaf
H+2jpT3u6tQNpvm3wYI22jtCfwwddATDRKgb1EuqtVlWPtWZsK0Olxs8uclPW5ysDLC5uRw7kf7Y
AWSqXX9VggupSMJkqTOrpWGWBLvce0spQzXa2wDa6/IDnFs2pLv/r8eTd1ylLaq2Niuzc6VtZSgL
yacyD7LgcjNnNoCxPME04jwiUTc+xi87TaGPovxKI+/DaHDuKs/F5Icjenu5lWmc/edg/quV6X4G
GycLWjoD6XyjG3eR2KjQW4X11Wy4TxXulV6dnS624Phh58EyUj3uFazcGrZS1D2iP9bPiAJuZRmI
CLP4RTTtlcVxrjHcgilmYzQ6XliPGxOtKseaJFuPsTrcA9L4ijoxhoMheg1l9HJ5IM+sfJO4kLSE
bMoUnCezMteSBpBloD/CGwYb7ofVDKGt782Qg5rBA36RDtf27/HxJwEVdH4U7LlPjKH3ZIaQK9Zj
u/I9JmK5SVHkg570GpBz/SB5oXfsPgxR+wwd67cPDnppYxSLsJLgdjvpq0kSB5hZUSBVBfPagiog
/0ypFF4e0dPumTq1A45BSzeRxp+0UoTEaAxr+1SiChB29q1myhgcOQeAmQ9+om3VSNlp3rV4+PRF
Hjc7rphf1p2X5LUX4+K0R/R3kcn2y0jgGPKVANRm5WL173RSHy/w5HpP6j4xmQsYpHELqUe9aaIe
XljkIgrv3+BftjIFSgl1/pQG9ZWlcb6XNjcYAgyi/8m677ISZRu1F/sw9z61rfEjF+LWAnWlevqD
8OPvl7t5uhIZVMoZHFVUmnD8PR7UsvTtpsPU68ltii8BwhNLe8i2MRK+Ser6V/a0051zrDpQtjP5
N26ok9to0tVQSCq7gQGPxreG7dzMQC72co/OxPLHrYxP8cs8acImJIBzmqfSij41VrJKbfU7YMiN
msOHt40C1752m/v6i94Ph8uNn+7atM09VFcI3ACcTFY+OTEnbEHH7+U+goIHtL2MV6L7hGbkG/vM
qrNhAlxu8txqpE22bgrNMhvOcXdtR4tDahXRPtX1VSM1b72mvaeGfOdIzROh/gq/s12Y258vN6uc
mzk6vWULJ9FFVu243VKC1QyANt5L+bPccyVyMNVA+6v4LmrDW+rDm64XMJ7l/WDJAHXlOZloH3qs
Gn5t6vxL3LXXblBnHmkMtkizkg1AEXEy+nruBH2KP+1TTOL9s0RG4AkBjXtj9F1UUy+YXx6CM0uV
ggWBIirmhmqLych3RY3+l+LKewl9Ol/60XIzXLg1hYAA8cYOGcbL7Y2Pf3ysmEftTbont1XS9WYr
78nqBuYMiV/3GmLg3AgaI+ZjrHLJxvSlKprfkafu6icrGqtnSiMWBUoqqe1Cq9GkK1eQcx0yOKXg
i1HwJhI4nkJIgVpyFGT1UwjqFmVRFzR17BuzpojElVVytimgeyqno860nZxZxOJNbuM18ZTBnfJm
EGP0nW46GujOIGmuFDDO7AKABEkQCfY5g4TCcb+SMMxqDf4YmvToxQrJBpKfAUnV8edcorOC+EEt
hfsepcGfvz9FCKvGCx0vjx3huGUcX1AVbZXqKSjreyUwNplhIzVpXoHwnRtNxpAQWDZBZEwRbihl
6KXiMU3Qio6NGUC/7BZITfIV9q+6vtylc1OSWxvNkANTlGlqZlCzGLeHrnryUU2FUwi0zEviRxvE
ej9k3y83dm5Jf6xo8AomyJ3J+IkuoLlCKZ4Ky/gmpzbVIG+u59rntoO8FkTDvzEvx8CU5sZsDGnu
4xfmO0obYQtfPul1iSyOAWEV7ahXzkfrt1fAeO0mtWYBDVfIAB23lIW5qg9e7z2BCEIq3pfwKJCD
eGHiTX+lqdP5f9zU+Ep/OYHR84yhOppi36Hug8L+RivvYvfr0MHgEvAprgGQTt8a6FjQasa4D1uI
Bx+3ByY7NzOlFY9GjBwtxqxNcCfZeGDUn1q/vlLMO9cY5YERS8p5Sw7juDGUIRU8cN30CVvhr2Xn
b9CT+dZ0djJrayQKXESIL8/J08VGmC0oE5CrGREokzmZl7VUDTZbl17pMycPvqLvvClh111u5vSl
cYzZ5Aqo6dmCnNBxv1BkdLWKgtZjkZnqs6qHxmfyGsVKr6Jwp8kNnPPS8xae0RePv90y+VUy0DrI
ijH3edxyYFRQbw0duQyj8+aR435Pte4eOu/nTEfyT8eIBmr45TZPB3WE8jBfuH0qp/BGI+wNTVNF
+aQ6Tb0oeoFPiV12y06z3CvH9riwjo9tKh+yQjPcyrhITAY2r2U9gS+aP1Zy/KNP0yeEUg+Xe6Oc
a4PtnjIyOzLJnskQogEMfSuT5cdAoKGT/ahsWOfICPSQj0KxwXVnDkJw6YrmyVPSNc4GL1aPcq1S
XYGNnn0QOISs7jEBPA3xOzyQ+yqtw32ihepzE7bFbYSA/evl/o7dmQ4pxm1sl1QKKG9NLhKGaFu5
w5tnn5doUWpJ/ykr0lt0VABTZEvXRytNGdZQ3a95L56ZNiMsQQAVAI17wgOoOySmIq0tnvSscpZV
4sCVrO3H2KntK8vx5NgjpiawprDO/5C9m8wa5K8FchqD9GgPq1wp6RSaMhAZB+zhLw/mSZ9ogJQV
YRhLj61msr8MQdW0WW47jwbKXU91pAZrVQ39veK34veb0kiLUNugyqGcWOCVZazEXqpqjwJzlb1a
q8gOEF180lxZLC/36sz4sd6ARIx3FAKQyYqwMiuj5GWEe8k33iJHbIzcXiG5uCZ/8na5qdPEJ/dm
MKJcvohPyDVN3lVumNDbA0M5hIqP0IOCxxESL/awzSDOdWZ758jakt31Lg30t7o07ty0uRKRnawI
HsEa75xkZCwFJNPxHkrxQwpt8i4HZBWQH5nbsX1Tavp6bLEVW6zdMkW+MsQfyYGjZThu24QvpEiE
SecnMweRKSwA9Lw9oMCsLapSRq1bQzXJsOJmGUVhMndV+ElpFuFWIfXuYxH4+RtYr2hjm067cE0I
4r8be4xwU9DB3EvHKTZ17jQdR6TQx8tD0JbVKsIGe2VECJm6tuV89uHA3WOQgm5jDln+StMne9+Y
KLK5NnF7giE73YSVsEBYVtKyQ202BwPxhcSWN1em2jikkyH/tQ11cmVCXNDG/MXIDrHXb90KD208
lCLNW0KW2ECQxLmuWUSjnm2N8qlablpHWxZF8u3yc5yuLi421Go52EiBn9y0fRFFMNZdmJuuWMHq
+yZSxwOQHexzrNYut3W6P9GWAK5jWOy9J3CwUJOdnsxVdkCGZ46T4YMp/I0zZFc23HGRTkeWN0f9
lyZOK0TsIS0Gwry9PJeahSQNyCziz7cxo5Eb6/ejrE3kXdkQzy0hYlbmCkkjW5xEk35p5LGViuxg
hP4uaJKdVOO9ZaDCk0AQXhLzPshB8paZFRJOOMQ7zhrbnBaZ5frKmXpu9o7RszrWT04XzuA5rdLl
VnYI5B6quI2Gcp5feZXnx/hfbYjjXaqpDUkPPTtj2pRPrpQsc4jMtVk8NuHwlYrklQ3q7Cz9pUuT
/clrIBN0jpod0KbYWbb/XArEEVkcUVNcufKfHT1mDSElqC95etxobVDpMQIuh9hoqjtEG1BMyZrk
6fJSOD9d/tXMFIBcoxHIJVLRnrw+nBcyEt/Jc+m9JeKHhuhLy9r3u5UF6tTEAEwKMaRAU/ryM5xd
jr88wiT2sqoO7lGZZwdLNLtcVx+0HM+noL8yVT6SP5P1yE2Vmo1OTQ+U/+QAj6FWxZ3p5Qf4tXDr
/cG7tZ1I3dU6qSioLeXCdLtg4TTI/RqSoazLzMy2GARmN31cVrvORCNAGkUFnC6hpE2pZybXOlZm
Qe/g/YfGpmVF7pXHPo3E2UKI9y0LYhop/KmxMNY6bGRUmw9NnM2RPNacdwOPSLQfFX/vxVslWqLC
WiyN+L5hnfX5b6fwPh4AiN7IrjRImRyvMUL7FEn+kn3Mjd7QFtsNlrKyispF7Ug8X54LZ2Y9Oh4j
bGgsdBF3HLcVdXpP7U2tDg7WoXNMU9aJC2b8ciOnq5gSIRs8c2CsuU5TJEVSB2ZqpdXBH0xrhkku
1IsU/0FL2kWpvLrc2MkteLwAC/4BcUXRfhrSyHktkBELKmadCg5ayotFEFoITBlht+TSXCBJYXh3
mvCuIdhO1xXQK5DI6oir5L44CSJDwhquuXF5QAeN+viLLqszPeqv9O/MDjIivAwu+Cp/SPEevzLF
IWvd+El1kFED5hCfMRHb4A5M1UJxX1XWzOikmNZbKf1mKa8N4gGXR/ijI8cLmydgccAz5nYDz+X4
CYokhADY8T5x93mqO3ePttu2E8myj/W14Zdz7CKWfoKVTJ5+dYZhJ6H2UFXhHOXjTVRGmxT9CF0p
rpz/Z8ZfYefkYjICYk7ulLGCsjW5I9ZNEH3R0+pGR+nF7QHtX+n/GKJN+q9otsnwQ7U+vW85qZHl
fm2mBy1wq0Xfefey8ziG7XmLL2ePtIJ9Uwh9RWnzcsunq5V7HgUbblQ2Mc504CGRWJhnFXCgk9p8
9BtZf7YxbX273MrpCuLSCkCYoBAeE/fK49drFp7WgN8pDqJIR6FOox8QyUAMyej9YOM5fbptZEXB
kRjZjctNn9l8aZutjwiGDCSFqeO2cXCOjFTlep5r5X3jyy9pp24sx12QLf9Rq+JrpQRf7Ew8Rg5b
c2Cp9wPWaGnnrPvUOVx+mNNta3yGEeJrw4o8CVvjFn/2um2jg1DWQ+ndOLgZJD1nQu3/GRX8x/fu
P90f6eOfc6f8x9/4+nua9YWPisLky3+sf6T3X+Mf5d/G3/q/nzr+nX88pzF/pj9y9Bt87j/bXXyt
vh59sUwqv+r39Y+if/pR1lH18ek84fiT/99v/uXHx6egffrj7398T+ukGj+N5EXyxz+/tX3/+x+K
zKz6j18//5/fHPv49z8Qxfjv//rufz35lR9fy4rftv9KwoT8HiWYMalu8mHtj4/vqH+FQM36hlbJ
zvORFUjSovL+/odm/JWVQX0ItKIhq+QO/vhLmdYf3xJ/HbPKls0hx+EO/P2P/320o5fzr5f1F0xl
sB1BNYenmUwMweIn0WnSGJBbduLJFa5xzW5oTKDzWhkvMZqK5gF8mhVinbBykraZ21kWb5NcGMD3
cZ0IrVHC02nCTVD5n+xMbuboZ2cjHGiferZyJb+tTBYw4B8o35CGAeiRwmP+Hi+iZNCTPpEAGLW1
0OdppS1E593hWTqs9MHcpnVkbqGvwlcyu2/DUFdLS8J7Gsodyrq401imv0AdM/wSlfm6rNCWd9xr
6Y7TQeQh4dNoPCD1Sgpexw/ZkGJ0GxlhSzymCr3vWWLwlwLZ/R46Rj0vEXddhkpf4zCWuMs6wq2Q
YxURrW1jjPJrsdjgHrlHtPGXifjPt330dj8oJL9s7+PwgdjmTsdhAhRAF8dPBuJOHmSS6XNNc4eV
lMYWel8YIfiD1KHJjHrLNtWkl7J2Xzw9QlOQpPcSNcqHAt8jzkPJ3eY4wc6qMnzv2iF9cyFYGYH8
KXDjcKFXBop1pkP0GyE3QkCLKZQf40zmJ95N5ys98OjWm2XwNDZoMIcLIQXppqzRGsMXFWzc4sfQ
cWmP/BJ/wqBGzRmd+i0sPARqkDq6M7AVVSI0KQcVCau2S5RZGOurODe7O2QBH1koxhYjNwvedZYh
PA6DQZeSddKbKIwXgwNIJvZIN/s7R0e9jTm2cZsah3fJBQ4gBiSKwtJY667krOouEw89ZAsktldB
1nkL1UXcKFdSxKTxGHDqONkRV9bI1aXYb+iICTdScZ/xoze1ms4D9Og3eauF29Id2pWS1/2qQp0Q
21xxy1VsgQ5HsMMlPsbFAcMV2BDFBpDCjY2lE/ZO6ULiErDwKhOhnkgU28TAT9dtbVhKob0GTxqg
kpp9QxgwulO0/ocVmfhfh2A54CLWWDRWSxcNqFegtFg9Ds7OrCP9ysE9TTB+zClOVPAkXC4FZIrj
OVUgRuzFGBXPvRryRENOXa8wZdXMG44LnDJHpxz0fMWiSckcSE73nrYD6gJNq3y6PL/VcfpOpzeB
MQG5DdcCiYPjR+HKZsYuqqLYt1RbmW14huz9mm1ghbuPsotMHG2TTl3VLdATJv6rBCJs0dopEoLQ
BmbCHsQi8NGyUlEXvO/Tz1ZjujdxVBorpTZ/Sq1wl25TLb0+K5dxGjznQ9ssW3xuWjPXl3Kfl4sU
qWLsn9SDbwRiLbXXYsFpIDEOOPA5qnvUiPiPNhlwNshCLjrLwZnNju5qlMV30hPcTe6MntYtXXVe
eVuj2oUmCnwij9aeAB2W1H7Mur1WuZ1GzB9PM4bLnFeA6ZkEx2NuplSfHXRrgEx9Q7PjHaVddU/y
/IF9HHdPYZRrZ7TKkSJuKo3/P5S9527dSNd1e0UFMIe/JHfeyrJs+U9BTsyxmK/+G/QLHDxWGxYO
umGgG4a0N1lhhbnmaFSoCbmJ3wtKgZ8AASXnBi+faMBuhsPjg4CWA+y/a4Kys03ViLorNaT3N0ad
DB7wXRGY02dSM/NgDiBwIdrfuDOTVGtmXjCBfnXMITm6LlcEbukyWscy2U2cGq+Zbn8fZKnuLDED
rBXauR+K9LgCq7xjbWNCPOC6W8KJnuupfmF/fB86oc6gP27mUeJIKJUMc4XGU41ABIBSxuKCSr9+
/dHgmAvXK76shR2/YIf5gPl9kNd18cVzk4fUEAxFTXWHlqb4tXj5As/S3AujWW4chLfd2l+bpNAj
D0BA13UQ2+Ecuamr7wZ/ph07h3Er5LnNBmOXrc0rg8P+zoNWcZhzKBSQwuJjM4/f9Bn/2GJ94lfl
53qBDVYvWIvPKT41aG3QoSxNcra0dQSy56nQ6J0rJs/GjbZ0WAQ2zn02jt8zvYrPrDd7x0zpEhly
InCwYQNrZnqcWkNdvKF9dgnyn6U/woP0j9gg3miMER2ZgSZ9XucpSGPYo0nxGdIDU2EK2+8l7lYW
8z0UpZHN3A6AZGztZTJSN3IKC7e1CcxRaRj4GlZT5Jp+mDvesGuGEVyehampZTKqIuu52ZdpB/Ku
GDzMOSsY45N8LaY+AjBAT2Rwj76Pcanun6bKV7vebfrTMk+nHouAxh7v+m79VvDUsX3DI6+tgIz+
X7n3uzdM4pPjZhcDzPZOxM3nicWEaniYj6veHG2W1xOn4Ke+0u88rdcvg7Ru8qbn9xpWusfXapfF
o3NoXC7iUmnqaKxNhXtroK+7LjPljrPVD+pWOiduwchfszeLEVdMF5symoYSR027dblfTIityQ/f
KdWnuTYfa8KAoJJefJm1tgv1sp3vu3iUZ39+UNtD81r7s6WPn2Nb5QxR1YHRuT8LqalT3PQtNBfV
3+g1NBp9qkMvX+uDwQSGZcLwwPJNw7QXrZw3waRbc8FzRY0V6jpIG02bfpqlf0pyoeFCnOI9umpX
hnIAnqdY+g7epV+WvcnpFIxJjIm0O/3amm3lovFL8MnELzL9abYSpoy7bv7vXhvEo4jP8eQFNZZn
AaiPIjtRjhvhzM/12Ro9O8JCdonwMLGZkgd3ORYliBIBPsptoXsiO8QWOybVTPjCPFr9cexan+pQ
4kB51+zQM5eotKV7aLv2V44FJ1K6aMpqtKF+14fC9U65GOb7sZIWcNiiPxkCEpd00vGnbd3aMrmr
yrknRfj/0oi/RW9/iX3RGFFlon+zKeG3FPp/lCtj5+s1e18Ek9LMfT1nRMHJbAednrx2+H9GXcMA
ryl9ZozGirl0tzkwADXita7ugcRmUetNhw6fc+zQ8bzUzK9oEscPTty/xQOb7xalUSrOxFvvY0yH
kuZigEOJsQCA7jOFcYnngF+n93gmmJ8cHn/nOs951kucHDx/Yy6soB6bj+wTfvfT3sUDm3sDqiKs
RP4bmthe16WTWQo8zdH0ruwJvH3HhFB7ynZJVDnmDZ10484rfXGikwMSovlkWB0mobHxvPY1IVfX
/6yLoQnTSh9evZIooUit8djaPl28Zjn9+yW/H13frlPEHVv1yd1uVPfd0+soSUFjGbGqLrvhlA6K
q3I15qgb8G4ozRpWm9Ue5QJqfvTjN4AJl7IlFrEq/4Dw501mFg6fphqhM7p3vxMyh7W4q0xns3xg
4kyU6d5gO0SuEl3E4/iUO1MZIkbGd75FgPyhjcVf38PWfXA2bbVBr+zPlVs6tb2miFfCGqxa1Mxy
Pg6FcZNhQ7XzJ1ftkesmO8gemHc5idoVnoPPp/6zUVUkCmIuPHOcoJqUexhSc8BCt32DyleHrdSx
xLDm5Go5w7d/v4q/LWTCWpPpY+bWt3/+/NSOnXRqbsFRW83khpicGcB/oRe019ZwlyhZAKLldi4i
FWPtqSfmiZ1fBS3Ewft/f5TfrZN3C5mUV0M8uSmDEJb8+VHmohKLW4CzMYZCO+Rz5wXCO4wQuSNm
RdYd/jIA97AyvUzQ50Otmpp78Cj2kXzXBHpmR5VfUFZV3neuzR66/Px5LfDtr4wuewL29ajs5opM
TR4gVx0624CF0IO57Jv6mAEB2nkuICbmbtNgYjwbQvISxrl/rAe9ijrPwpGUNdv4U/82J7EIUhhN
t5XI8Q711l8ADPX9YlV7Ry8gKMbziSYVwIjC3eEufw9YYQziAYzXjLvUeZjHCJpHd45X/uZkjX1Y
zKWxT/riWq9FWPZFfYnL5vu0IQFVXtsPar7mrTagBW7yT27snwpzfu4ovgCmoEjMzMJbYwC5+fdr
+e0G+e61eJtfI+JPhwXyvp1RTk2NTAsvcrVdqGZRBcOsq0s5Msfjts6y48C+xo3V7zpXdRwh0y9r
rXe1r2A8GuuujAW4A/yTLxO+0ooLnnvHzXd2CaqAO1Zar+4w3w3GQsbprP2u3/z9valn5SMiQuNj
e0HbLAw/00rBiEafejca86bC4FcCeZci+uArv6vTbucTjjT8S/+ItvD7IQLYWEWc4jcVuqNnBXGG
Qa4Ra/darB46ErO7ZNbqsB+hro+UQJGsDQwxJU5+kxPZ1lxLuOtm1W42dHnODCLF8Suz/uNTvtnl
r70RVLV5K0B8YcqPXyvpen3OZlx+lzHTd+Nc4wXQF9ZusqEuqnYBY1Zpn8VY6a/t9KJio/1AB/6X
as42m6k5W+2A3tl7AQ1QN+Yo7TEOBx8b5rJGdphPVhaRE0VrPutXkVARmYT7XMzdgrO/8TV1iSdB
8cj/S9T9lSjbLfa/X+G/38dfDil309QhjKQPRUr7rmCnC2sqK88iGZykDnYEfFqBSSlp8KvEjOAw
LpqMxrJlfrbw69OwN9v4E3jg539/jt+Voz+3AsOGJDfb5Aw+H9674MRZNGyra7aCObSvDOYVuLwn
0y0wgvUoSr86YH3Owb2ZBadjku0dK6uCpB2IXVeAfil2hTtl94+TvkVsCAkPjfT2w4qZt53PFZAT
2z/kfgs0kqj1oOkvbpdF7lpBEWimgFJrFpit3UXUkcrd0E6fgXtyN9izCSbRvDZeXF805SpiAbXu
1xJ0bVVaT7DlHvBbWaEix7dV7smI8n0TCjlwxFbNsydtbd/Ubr+DbNrjCWMDBBQI+0plivMo149m
u/6S3vMkcXJjjpP83ntfT6FqJtMEk/DAwZ/i5L1IuC5nW0ad4rTjlAQ91ZlhCnxGmzBqzab6Xm5g
jlYl8iIxe/7glPsdV757tb97JXgaaiz196Lisk4db9LcOJyzkZQhx6EWs+jVH0w+CcGCC/0LcHHe
BGAMZwpoC+ZRBYCuTDMhMxpD+tVy1GOTOj/itppO3eTHuLzru05Y+SXrsIp2E+TzjlfIy1yVEtNo
SDa5cO671b7Jh/ys9wsiudrErNLsFSWzx8qevIclwcfRysTV9LDDWoSbfEoFNvVmUb/RgSkjSzUQ
ACnVhqYxxgc7ccpIK5Llg1PR36KyPx8R72rrWtI52yoN71Z/ls76knUNgGsYgyfkOfLS63p6YRYL
A82y4czwx9gHil4+rYtDSD5ZZGfzcIJD0+1oIlK2tJ1AuaAdoJ4d6g70bLsCp6NdHvrGmzcW1qHy
gdL2i/dLF5p+0grvm1l5xpkkW3vQsqQFJGhqUZcPr0MzZzdj7mY3fqs7+BdT/PHTmYy9cA0QpCAX
kPzNrrpQsy2PST6WFwkk8jJil8kVg3gh7UrjcXT4jZkxqTv0ni9rltdwQ1QRJd7yQ1kruO/hXinT
2cedHpkWLaQCBUPk6L0D4bt/zftdU3DN944BGYS87qIb/UsD4gX6YYBEQQQMg/rz2Wyd5sFNm8jw
4pcVKfEZX3ST7JbqZYqrjo8GaZ8l9nwAw9yY2ZPRW2A7xHCxp4Yyl9ceGzfrzkb+JV6/Zd120dRd
vffRuV3/7w/Qk/8+9H6Pqb9/7TRraBTTsKFzvS2L/8nIaqvJaNhNqBfiRy0hKPOqH9g336WjDruk
8sF4ARFda4h3HUymLK2uac2UptfzVzNUOOmwXKj8hn1b7wY1P6VzBijbkA9lvR5M2L+naUtNvTId
MNVXim5M/lFTYCuAvfsShDAolV2KZ8iW369d3TbyFrBmSL+mPjjU4U5doQ4uXe+b9Kit3tmV3uOw
iJ3ss/mWjK7aTwZ1AvsmTq35ysfENj626Qit9SsthfJaZd73fz/q3zNQf35KzFdYD9haUFTw3wst
fBf9W1ZPgosA4+Q+Rz3Yld3jmmpnc2zS+678WXl8dGRqaeDBtQtHCgInS4BDiA1gdsP62uqJf5+I
UrukwnDgFRhjMKVmcvGT9FnEdESKcZXnSTlOKFd7vkfUNwTuEhuHfNCmg13UOotPEqAl7a4upXa/
kJTfGCPVmWmFd5maRjA5yAGMptPveivGjNVLwToP2CQa8rz4OBylT7EpnLCGADR1KE0ruj87yEsX
qUM0H+o4DlfNO4muuPpaYV/zSQbOWvnHPAHx07mj9oG64C9BBGpJDX0B5zwy4fcDaF6S5EWbQgWn
wsdcNqfLPm424rKNQzhn90GIyYLoYuSklkRCwoOjxKHwZC4EoP9+0+9FIESYfBjMsyklY7bzn7O0
XDrN6Fre9MKQ7wMsjj0rNywalQIkiinEq+lICHLb21S8G8nUB0WbQyF+ln780TzN76nM98sO9TTW
O9vIPEfwnzscYwhcOwcoXr/34aKAX1bEu/tii8arRMnzqvwgKZJuVxuzg/8hFNOx6kObwc4nTd8K
mkCRWYfDuZw5hO0kUXtk2GXwOz5sWo0g11FvlZLxQWQOxcMMSG1Ojfbfz/W3C+y7r7J1iGmNuNuL
/r0I/uew8jUOy3rQROAnUepXx74f9GsMRCigVX3PKdq+2jLUGAQ5OonmhUJ3r9nWPaodMjRJEJT1
x1HQUvW7bW2Ytji3SULAlC0PsamMl5FkAEtMYw8ohKqv6H7NnOGvZnz84Kv8p0tt44bIkeUh4mCN
bA35/z13DWvWcwJbQXGaAHIBZ7zPvcy+FGb+Sgaep35818Xti99MRjCbsPIYzX+eALWHKaUc26rE
xZLJS9V1/rnRxRJ0QLG7xrHOWQkjKYe8uqfW5u+LSotMv5ruchexTY/75gd3CM7J/zl/LfrsOEoi
fUGf+T6JdBoBNW6gW5zOlgamr65D6coXS80ycrPy3iiWdF/VrtjXqQtcyFv2C1wktF6zh6F9ld7n
8w83i1adwWXDWJDVxzqZojJCXSsJwBw8HvLHKn+uXDwqNa3OSdZVQM1guP+JFgoll1RfiiYxArY5
eD0nLk9jrtmPhrOFDZkZ3859NwaQf8BaLOMBhoDJGWw4n2yR+owU3xVl4eAFxtnA9CVMd3DfmII2
3hVG1euYi2sn++ZmVcZXb6y7JzfRn5a43hEKtk+o7bOIOkOnWdWts87jde5cm9ieUvNsLR30PKrA
dIS9VV2rhNrwQLgYqkJ7Fe7kB+OYXlGXa7iX2/RCxMkUG89X08pDe5BPSdbcgw/chJgaiKu6cUML
ALGb0VuJq+WAHCkJ3Z4quVMNxn7dkgElljQiqKZPTmvVbjGp8bfWldWu3m2qDFiBqK8ia6ZQZaxD
+VVQTysqyzvhZ5Od+vQHsgM/KrB9uaMitqcbH0ijtb46bkkTJy+nfaXoNaZJB6LM8tr7Subaroo7
OxrBPB62pHYZbO1V5XNN6tZ+GrTevqQoG0pXZldVtp88m27VbM/1BzXI3yYx704KB1uMzc0fxRL/
/rm93NJzJrVw6Lk6FoCeGiDNdgPwVyszoyEH8uPT9wh076FXULcwj32GJ+OdpZ0t9FWWyGs97dli
pDIqpJnuQXWfLJeeiFuOPyYv6YKpTJuTYXYd/aseumNG2uwvX9PKPCRMLj/GuUb3oV528axZh7jA
bTrXyi1+9r2w8mkrk81yl87zr7jqswe91eGiDV5/KcWxcxN5smZWhlaaB2ucvLDAlmbK5/ZK8/js
9gyLF9T072IL6pezDPs81qpvTEXQrdY1QJxjc99DGwmNxB2vad+rUIw4vMm5PyPT+DxQBLixnQYN
PEZiuyaNnzHbMh/bYXtea3+2EiVe53b2IdFO3aGbOGLWvMFmOq1ApMBQ+7Ikr6tMdl0xLl8dHX6l
K7GfTjCGjqT0i8tsrw/SK/WrSfP+///5iWH8pgBGVYhV4LtbjWsrq5RhkKw3DJqYzEJFcZz6HDBo
MoZxW9jKfW2TjLZ2cknHQtxhCmWGspYO/uJ2e9QLIEgdcrlipMpv1K59T/lyDTLTnvZTinOjW8AE
MrnM9nZ2yaefxmzjfT5owwf32l8avJbjUVXebEk2u5B3QXhXinksEbAEShXpLuszjBz6z1VWf+kt
6XP8Z+v2FmxQfF1Ky43NtqoBim8hvy6mSB5sRTjuinzn56W6oL+s7zq/ePCEcVLb2xkLdNrCLt5i
ffT3S7/mO4Oaw6HG2l+kM6Xhrnode/ObwV2Kr8Ny9FfQinJwv4i4Gk8Vvn7BTPdYYqz7aI5w7qiD
HHIJvtYuV1APMSMxlQH+ukcSSJR+pbNXPjh41UZEJljBuvOuZqp29+918Nth88+NbjPavXXGeXho
899t9B63w2XETzC0EUKlLV64iAVPvpMO+96vNGJdcOiLIrFkeeeRqMrirkrWRzCytNOb5lTn+XOP
X8FtEW+ZP32EU5unWOdaWRuOK/fIYH/VYXiOXm+90COV+zwB9ZTrySGxBivs/IVpLEO2N+b8ZeSW
/OAs++0L/v4r0kXhPENYDGvi3VdM8UisVIZgzKZ5Ek6TusmU/RoLmGt4sTzjDH8WMTqNUdg30k4f
+l2qpmdrmL/mgvdT6v7yQfTylwDXxnfB8KkbMz3gvlckJGMyTuaI5n02k5duGV+SBkVCN010V9ON
fZyAIZxyzLf9Cay3SGi7Uj3YzUXDB5ucDwJu878BCKuACT10cTgZoOX487gfpbCZSi1IAHUay3xg
PDVwUHqJ6dHmXyo4hGgYWm3HtxnCNYPC6JH9qYwPnVdVexQy+V4oar29lx8csdSBSNfHmc7qQwdG
aM19it1c8S3+lbtYlhSvO4+oV5iUQNYgrVItGiul752Z/M2gkpN4Isrs6qE3OlClLI5pmZ7+vfb/
oiTkWzsI4bDUpNj2fhYPUUGV1gWEzk66XzWX3vbiTHfz2hEjbg3rhdKTJbMJnAzXfbc2PxkcxU16
29+i9vUgbrm2On8YdiO+6ZCz7aFOP0jOf3tivFu+2I26FJfQ+zC69y45V13rxP5I46ewx0/0AQ4J
xNtTbqxLICHfxm4eamlKn49lWuFzGwzL/BwX2Yu+adlIJQ+iHimFZNMcTrmFI/qUzbvBfchqINyF
ZwAG9MUXLrSPZk3M/4S11KXJzGCv/D5ctrLD/6QbWgwxsHFY5cu6gg9M1yrIUshEakmL0Omm6q5M
7Bto6Bae0+2BLWHtHKACu6E+m0n3kTPmX3Jc+jNov3njKI/gsPz5eRJFOVUN1JuqOR8jR8yf4gU1
UDt4gJ3LGJvRlP6vXKsSe3xbHiAMPc6NFGFf0QL89+Lb3tqfbxUlPzE/Mlss3hGK/vlZnNbC07sp
YzY8tEkfgmPzkd+g/t/mFLVIbavJb5k9AyPv7sXWg7acD24Seqs2JAFXWn+kVTFf2xQiFRFTuxuq
1LqYtY2h7OBQ2SM808YxaNNiGYDqFr/8sZXX3IzlFYddrLeM4kz7uWhwOWkM3JL0g8/y6UE/9/01
PqDaH6/OMv9oUnpSfTy0lGobhJimNMhhpuU7Ba70gnqOEsqEx51q2imoism/aPFA/dhpmIHu6Zel
GVWQQVuHl2VR0TYLczbGJyXz4bpsyBa3UlMwTebXyeLg0HvaMVW6hplfvDmwdgK/4wNAsYSNkO+n
gvPKKpR+cpYs6jXnZU6rFS/y5mysKFPbVkbJFA+npZ2+ma2mH6vi3qStHll2Zt3MRb/D/ifdUxGV
O5sDwpzL5EyfJb6YyXOyKkREiKaiwjdelMvqSmTpRqndG6dBaI92QY5UdvFNX3GUZkmfH3xInfeF
vz60nXWDMiO+Vt1ys1RIIIY+L/Y1k1eYVUr0Xsi6xtwDkDmJyFusHK9juov1mFMATuvkMXbO9CCb
05hexsZPb8eSmo0Y5RMeWGVozdndiObpVAMpuHFzzq1Wk93Oyi39kqaKwAZXpTSMlXT3NpD5K5vC
gfpc3dD+0y+46eiXqcIz3yjacyIa7WK0nhFYJhhSQnn7bNJ1OXdUcGPPEofZsGPe4/SRFRxT4u/3
zFZax7WM+SOkpr73Luefx7maBhdTKSKaN/D06Z21jl9wcjFPHO5NoH/vnXQ5j1luHiQdyrBwK3Et
FlVHLebpZz/bRMQa9b0iE8um7SNMMdyZ7n1e7NZaXWkQZ8cJ7c2ZBaPCqfec0PKq72rzyCdo8Xrc
Cq3M8YKp6dwDup/bJG/UbTdmF2f94osRFFIdUkD4qvdlcnILtzxavXGbuql2NObudpJ+9yB8ez2M
9bnCCedqmP1NtYRDZsmzZtfxOSl/UnRhQtOZG4RcWkbfu7H1O9meXC+RZ2vKh0uSU4Olrl8xYikM
GOCteTf7AIaS/jbrtCVIl6S+1d2uvl2N5ltc2bcz+QkiqLk95Ta+x+b6pql5OcRWhslUwdbeOLmF
bqsDZf2gndp03yxcO9JH4RifMpvOG3NYqBMRQPW5Fym+oRzJbQ0GWyKrzeF6I/3Bm3sdj6keA20G
7pEZJD4dLSO7GUI/XkriZ5JvxFXabu2siUY/KFHipfF2atxHHajtRZoznFlaJ6QnU2Q3Pl2hzpGn
iVZy0ur2peHaupQIEJBdXorJKZGAAA5L2rj6IHzEZ2SLfv44q11zO6EJ2LDnImN6d1a7bdwvecZ6
atpBBll30gc7wgbxswKCtB+UGzrr8j1RyKs8rZm36km+S1OanVbpvqD5hgqv8A3z/OFkYoTC5mj3
5powlU6w16T6d9cceXYifqslg7Fxwxqvk3iXKbHu8pqWeAc61DdqLcz69l7P5RN9rB+VnB8SGX9q
KhT163DPRXYQpC1qGuddI5VOzLLuMjP57DCzE8pX4sj81BctKmebWMtn6VOf7AOpioNYeAvx3Ilw
sep9U+j9fp7ED6UoSjj4kwUOqrNiKtD0VRRmM8i3llLHws2T/ZCMXdA49gMNskCmy9FT5dPkVkPE
qJAR9M5K9VTkYTk919L/aSzKCHIFkhqlWhNkjv3dxe1l6Z2M6deU9qEVh7nZ0mpfzW8m1FJWJU59
PB4kA8y/mxHlUxuoDDMnTf00Y+cgCuxLdVcme5Ss27PU3pq+92ipGEB6kv7iPafIxPaVjdxtWPNH
mqbA7VZzDOcmoRUlmWTpYPp1RNeJab2qsomU3s4nrMTCXjdxzMN1lrRP+7oUq32I2zXQWlHvWvup
Y3FEslkuMKu8cPGTHfItdIHUjCoK5bvMrjU0iPZhWNzb1s3OKXOoQdzlVaBl8Vc0jVc9ETfCa7mk
Gh4O2hngKGhcqKCeh4lS7LiQAhRxFpoMWEwV1ZCVKz/SG/GFE+h1AcUbWF1hhf2M2sLhv/LFpauU
uVHmOHe0Hm4zqx52MkNLLERxm6UF+U9qMl8mkrvEEG+USy+yMqIh4ccwOAc0uZmjXtQy9F3k+jA7
10gwE1wNOHDSu2vKwduNcfEaj+7TirGC1abfRML42mKbHKrpz9z/Zan8gUXy6nt8W6nvO5/eYVYC
c+hd85NUGHCUZQl5IW5/TMofA8Vx5+DklI0MF5n4wzWi+KyZyTEroTMLbSx2Vd0Y4eAwlZi96Zm4
aSe+6uDz4FYx/nSy8ZjPZKxOzP/Rixsz8+uQ2h3W/CaZSBrnv6au5gFb1adMD5Ub30ASyAmcWy+E
35BFSRLfxXr25q/1UyrLJXJHyjqK124qlgNPHvij+zCnFr+FkCWcPfZLPsuznIkXdUwc6NeYP4zG
3ntzdxl6o2GqwFhDdzIyeKDZJVGtFWrd12SFDNfT3nALeZ+b9mMMkDlyvEsOLoe6GeBroex8j5dl
HazWMWbaOACcATW6XBPOTbGGSC2O7mR/W+mqEL8OFBVdqoT+QI/1buVM3MpxRbT6pCuVfF3xdAi1
tUaoVuHZ1ZV0ver066yT7S3p8+/tyhtMdq3rhW6SMaXk2FeZsJMqb9vK6fjLl2DW3Y4n3ntIil2L
+EA+Gm3/zOa5ZRHGO1c1aHmsYS9iLQ5Si5chCkz92/6tQboadfNPBmkQg+lEa4wgfV8nBEuIp5v7
uvd+2GZVkpAl7i72+OFmOUQ1/iKcJiLo7PxVtDOvpXx0UG2STvpvgk3p831sIrUwYTwmyB9sINZB
XRWBl2i/8kZUHLfFKyY/XTCn6z7JewSquR5VsZ8exjwDLZU/mBq2L2ZDgw61bBCvK+OGaxzNRxp5
JV2P+jTnFl9Gzm+wetjDRv3ZdcrLXHZvM8XBIDU/60K9DcozQ6JyAsbxR9xwYgG9uq0285ka5aLM
edFMih280fppN4fZFmNYFSUHZpw/aY1+dqvkCbbyU+uZVlgoTnlglmGWAesmDvuhZfNj6aqXah13
oydIqldiWnTNV0NLr23Ft9Vcnnq20miWPr9eFy9tYwLudsm6G088GI17XCaO23Jxy+imqQULV/NW
flToGK0epRKfTYe0LRjQt1kIHnmlDvdQXhXhijynoGGp00sQlNtC5Md9KPuoLuuBITZO+L3rzxS+
65hy4MDrlWl9sPL4wcnvRT0xWyhgWhVr8dQocb/aJSSLVraRsO/EYOdRpyUWE4bVNxwcqgDREZaH
nburvfl7k3dH1OlMZIxJHq4Di03P2nvhdb86jyWrmeVOt0a6sfG5ssosEgsrNXOnJ5n3zx0HfoAf
NU2ghuJwT4KPuOR76rsXBs72szMyF2eL4pB6n5vB9wO3QNuXDKJFZEmRbDEZUza+MA9nRtCoGQNo
p0tj5Vwu9X7xMzdwEtZM59Rh7G3cs8aconGke+vN/s4c940Rt4E98fUSN3YCaGZUo3hZcRungEk/
i04h+DHyH+U8I6RPOUzlGk4alqf8FA8JZTydf//B7zJUYe7WlRBlU6QamO5yRPBfGeUtzf7ueG0e
OgTMgEqW3cxsRUCU/n1sYqYQp+KKPRQ+bAJFa1Ov+5nBsQ0Ud/J7fdjhg14Hfe3/QkdznjT5nHgs
pp4WmS04CwqNl1r13q1eDtdp7aLZVkjfccGR2munCYtzUqHbH+1XVDxIrzD9QGWEvXLX4MDrftEX
xqcYFpF0Cz3wzMZhyIa3usIOd8aoIvAXNUVcXSEdGKIcdCu55lB19VGE1X5xZxst61mPq9DzIhA+
ftD3KzUzK3vEyHGU6eeiRKUkX7xS+9rNLEY9TiZ+iPEq2d3eooDJeM2bhSBF1B0qaIY2Rl99qSWt
e23Rz4U1N0G7lqEqOVWbnomYoTU/9+Xy1U9kGpVL/GXq4udl4fK3qoQGPhtbk4binpt5XWhQJl1r
jp2TlIHIYqQ9Vhysrih35BKoacqjrBYm5LqwGtZfTt7BIzCAfzckjc7MJDjk0LB1mDxcjfYy5xPg
O5tpRZUOd6JpnSCb6csTDqFCZXdna0GERoiwmP6PrmlfNX/u91LeK1g6IcRYkmc7vssGrCqQ71u7
vngsx07uSCV+FBo1f4YmxtAqueXa8uKOyj4Q8D3lg8kwTfe2TtyTRVF/EVbH2lCaHWBy/qnpGYJj
+zGqNL15U1JGo21Xe5MK90RTKM9xU3PuoEU/qZ76b72UQTJNSYQ5GBM3FmlETwxXO9lTT+8pLIef
je6Mt6Of/DCWa6nYf1K3DprBacYS+OzIlrPNZuxDsIRzeg16onWRdPVDySKlO1h4wVLSeGedprr/
OfYFOO7R4a3yDklnX9Bs3VSF/zb4dIHKUvOiVRD3AGE79T5TOK1RvE0+DXmdbzyW4IZyWsn0nW0W
DpeEkRXw5PhspOiNzNA45QaFB7ymXG2PWhsd29rSJpsdPUxLnWsq/X8knceWnEgWhp+Ic/Bmi0nS
lVX5DUelkiDwBC7g6efLnt30jKZUnQkR9/62PM273A9eWT4bY/3pWdyh/qa9tI2eFEMrycQf0MDn
Xg5auq1p3v/kVMYgUKiejcVUBKD/sYfhn9UJ/WA1Y1RtLi4jp3V4lfMKYpaUQR09JP22bbQqxdke
7u7Wx4G9OfE6FcwvvZef1GrJQwuAc/AEJxoHegiQgtqss78aiP0CtemZ3o8xyoSkrlRvo6bN58jY
AhAAgwD43qAYz2E9cJzziCgvIVfOok1jSRe70U8OkkwxHC0keaZepHllmaHlOv1hVP8MfajZc9yD
xDYUszROSbN+9f1MeMrGRqlty6FZoDoxmJTwUX+GvCgehn7wcQZQBgbBFxeqauOB3Npowk8yFPII
FL1cOtM8r7O/knL0DXuRH+zWRE8qgwPpeOVRU15MrV93cqr8bmFLDc3NAUgasO+4tvzI9roOMSl0
0bhvR2O3iv+rhDKT6h7rPXDZ5rK6bELgKSKM9TdQtbNrNB4n8g6Q402R7hcftG6edQkYYfLQiToo
UlNUfxoabDAxsBrwSYez/mfNvD7ZrNY+mJ3z0irxM5UFWrGd1gJtQR02XnvlMrG3us3k06br3v+w
CT301X/diRKVuaoYEeX0wR9sw6aq7HCuX7I618MRQ1vkDjwRHca2LRs+VJNp7O/OE12qeWhJrQxt
r7+b8hHemq/aayT1E8EvbaZ1SRkcEIN7KQqM6vM6Mo9s8M8mSOLczCEVLegS8wlN78aJxQ7NEM8p
uuvjD+bKjHWxIycMxJDTrKjAyCfAc172l8b2ZJR33hdJNlskKPVspgQRWnGXoQnthtmOnbbhjljc
k98gJtidfOEt6U/asG7H3hb0toy/l8B14B+aL6lXTES3Fa5QKhVToxPS0kSNY/wrC9DMuhIDKBfH
7bKdALUOxBobAGjDv3EqBHdBFSNnOuo8b0ZtHPbA54Nsmvd2XWP8ntPB811uuWwjaW04TQNO8mzJ
Qy/oP2pZmKyANWIKv33MiW848II0h8W2vyZaNtgnGVx2w/iePSAqj1peTo2pim1sdAD3xftuqB9d
YZGvJ8EHayCbH252QQ4jtAkGksn875RvU6QW/9jsu8X1Un4OVXl0nWogRPjXNshn5ViS2zGLZmcb
UIt6+JEJwL+WuYfYABllLnGSFoV8ZZl0xYoPx4AKcFVz1E11yukbCEU33XktlSPCy+4khaz9zP1b
kVPIQhYvVl+Ho6rKQz5PGDtCY3P+SW+XIU0wTeys1qVyNogeQmXSpVfptqzyKNBsObt8qgx+jyUD
YNJ4SqsMs88gKaUdiB1Iy7t6L/VoMYL23Ji5/dYHwV/CxDjXPLlwgVr8ezVtceS7E8jIV4Co3V5D
aTlpjyAM3gNrgc51MCjEIsKqkbD594SaB3e2vYStbHSQ43ccrXzbVundO4bGt/IfXNF197MKHTVT
f7BxlxZ60KQFDmqtrMJpM7RkBsWOLXOtWJW119wccFubwQuxEyrKnO27rMbHfNzfzKWs0wnVTXhr
agyzQjZon717j/ELiBuV77LtvHBOdjc39P40/phhCwk4EZpfwajHjOWRe/sfdxXWrUwXy33WVqZb
UT6gkuuiTozGZdim++DFsNiMzBWhIUD4cbWH8TAM82veIfXNLe8itp1ErcmLOgnMWfDS0m/GoYmV
8mg2U1zMFTkTosHIs/9qUKnFm7H9rmrOPZ2KLZSgVVQPzXdZayIucPFoBmiktlhn31Ytg4t4Hnp+
8mJzhqgqLa15TYsA5Y5V/pvtggbMQdaQ6lMcrF0TznZ/tw4s4vamyZABKb+5eozNR/iT5392mpEY
h50mlH2+XSzv9+KN4lxp2dfI9nnKoG1sjVNWdQPoq5yfuDC/shskUTmdYNlwWBJtmQJbvkyt/923
v/eRYbkN9q+VLmAm+ylcp/ws0ZMdZvGCUJo4p24NrX3BfVC7XF+30B1w4ux3aw0X26nWsLY7kuxu
4efTnNqtAJH03Ehq1h1L1Wurbyv3S4fbsuAzY/QxBSIplstieii8QBx2k43UMi+e0MQhd+BivNK4
GyfjCeDszSUPLuIxwQtUeGcOSBzkOWgglZ4YhH4I4woXBDhx0eIF2oV73+vaye6bhz4zvhu8zdOU
/wQd1Ic9Pdn0Z5IWkfQF69U0RKs7DiGb0FKsXx2RLBH/vIEVyBvPlfgIGYzKfrS0/QnMcz40Xf4b
U+2Wmm12alvtQTXeY2/Igenar9ECdte1ExIYJsL0eBuz473lq95V4ueenxhZ+b2K3o3HMr+TXhNZ
0Evc04+Tsi/Nuth3MHN3O9sFCrbq1AdVdc41H/1mTryXF0TzHjsyk6mlE0gXaHs8+gi+rOxJLzoy
6fKYOgY/LefbqTM+SL1djtyS6MA9XyH2KE++vYm0zj94vmrroHbSbbEoy/MwDq+toW6+x6FkAqx/
/GD4EY7g6TU484NC4cxp8aOOYxmS8vnMGfY9kOS/qJesBT1oKh3gd5FM7e38U9brndd4x74ZvkCq
zHubrtesWr7Br/Vj0ELOuNLcUYNVDNgtHduK3d+RjI99pg8R03obBXz0e/MJn84Koh38ff7D4rke
THv5MuUu8WHn/YWAqO5SM25C0Zvnqnf2w2Ldckr0f/L2p/Vp/jvMbnkYB4uvVOJM0fsImTeu/Ul8
zfXg3Tkz7UC9JT0sZm0IL6GuzaJ9rbegGcsjN0CbpgFp7+hGZVe+OVDZXtPssWvx7moMbS0iqRTD
L0J76SP4eNeqXCROZouknmKltPEw98NvU5d1PO2+eRhcC8Q7S4xgIPVBs3gpe+42cygjU1yNARxM
ufPrZFYAYgT6oJn1dCzp92xaBSJISbHXFOSx64xrYom2irK5VkktFprhlPm0zJ52Kbu6JBuL68zK
HOvY5FsVKvqOKgliXBYB6b4F3Co6w54TXLFGBdOdudVcqwWzrmaqgz1oOO1JR457/Rc4+KDdZN9y
FM9m2RPK5b3aWh7Rh1Gs/pLQUeRCiZpdLHoPVQtldTkomIb56upM41Wg+tobDgMsKZjPy4WFpVbl
09YiStJzDccOVJNsvoJMDfwSGneqP8S1p316hOKgvyq/mbL1s7NK1bDT61O8Kt40ktvvPXu4r/V2
Sksdi0NHn1+4Y3ksa3AKFkO610f7jn9p/7zlmnc2zeFHuWV9oOEP7yQa9QjKFSil6AA6+tk9uI75
7dS7HY0hrHlDn6n+zFVx3TfIRzRzg+8+zbZ4EgU6Xh+PU4vbApwvRozbgnTArU79fpZGkJZ0Oz8H
dn/yDE5iS21NMhggZRsJAslWCZa7TLuneyM2yvxhm+36oOnOcChkDQ7ZduUXZZJl1Hv1a3VzExGo
+aFFmdY0tLsaCO8sRkAnOAjfuUMfeHKU92d2s0MXNE1k7uU3itBnNdlzcoOnuETk1UJVz/T8bHQD
BpL8YnJzCCrt/07LCo2TVPXyRTJDk8gNxg6q0bpyQia+I1U043vVvsy8+9G8fYQ/QeQHem3f9Gzy
SIjwZbRYiJDh2EkxJaM5CM5mh1QTesMboM6usOFKJpx3XuOe3b14qPvhvDONwIA0a+z78mxNy+1D
BiFzOnVfO8Zfa5s/A8GkNtS2G2n6dgR6fxM8PPemFO997X5xQbgxBOJDY3FVyJFXzN0XPh9wXbrd
5wjJBcjXGKAoRaZcDJqB9sJ9E/Vyh0eFKIzFbhM53ImxSDMMmkZXcRa4ACez9ji0+Wvt/clsPST+
2oUPxyrnNTYaYIcJAgcveLEgDCkLrvr64JfZzmHaamlZ6kc7J6eilbjCpKc99cvYRcvI30CM/59u
k/eLNWipr0NgtCOKWbxfJekDLVzY3PzTLMTWulb+znUQ7pYIJF6Dx9ptG6RY9ppMq/5e2cV2cBv/
eySBhlmGTX8X/C2KBKiIAesvjO2La2rmJWgDbqZqTEbPRmm7fQ6bYNiruGUH7vEloDO3WyeTQQfw
tvPAa+tLJoNfzrRcJ//c2wsjMH+3qTWKQb5jJLSxTxtN4uPEkrP3uuc5z4Q9wyu/Di5RkdVNOELF
PX8Kp/66Cp+TEx8eDB5UaGB/5Xizkm71aNyyz9KZtTdUb+Rf4FNGei6HibwhA2YAD0CYT/px3dDN
6PM8nBwqgTAUsC+LGo230wpMwIycYWeX4NXo8EfbbOPC0uq4N7XXjaGd+HqHKKCuTtbWgPPuudeq
vU9sBVzC6W3yA5sccGQAyeVWW1Z3TfB4pwaHDMkoMKHysPmEuig9jw0XLsy55R5YU3nepJvj60Nw
r+bxEtQt1rIcQdG6TPCvIpLFmp3AxR/swrjTLfNDtHN/KbRchb3jPWtyeKxHe0Fc79WwMqV+KNed
q81rDqveawln8Gkx7koq23sj38gO4cZEMXSrTHlv5AZqv345WlBexeak+hbkh8GGzSlX/VsCCx4N
5ZeAk8h852I+c8T9zvNK4Mxxroa3xurGVWTdTVyn1JdvL4/zsP3OWjEQ8ERQGxYyQkft7B7hJmjU
GMpuKg/LHLwrZLSxZX3No6aFEK36BZb+6Da5c+zwLnvDfiQVLzhvk/9nEvWL6d81/Pcu66rogE8K
j03K7E9EW6Z9550QYg0JYovLNGGNq6bUgHMiMwOMGdToABlbJHam03lgJvkcIDA+2juTZ6v8i+tu
xZ227i/BOlynxtPS1RIOt3QLgiz+OpPRoXd0v4fS9RhZ9/sqyz+VlHHHRkOWCq8sdpqcucD/NxQN
RLDNbwd5B25mcp34GG2PmCj1VBbuU+YWh1pp6wGgC4bB1S2EQyUL+PbAekAAC9B1PG5UcY/rykU9
zqlB0BOWHOohsr5EO+/MbwEK42ev1q6B2k6j1J17YNHjbIDROPSxmX69MRG6IRVsbThuTM9otM5C
U3j/+vq17yovrWrjddoH47KAzmrdyN69dz+UeVxE1xPqcnMwVOpr161vOmkYG0k5IZnps6jVcqT8
AXkumQbuXDpwXv3vaiNNgEGrh9M7NQTQQKEdzZ5t0s5deIx2fal87aqVMgmU/9IGkMb+pAFtgT0Q
M8czHTAGISVEvjkUV94vjpwSEl/5ZnVQgfWKLwDVtPuFRgIQYql+qYJVpeZh4YNBOMzQZHR/fbN5
I31o4tLqrNNUzY9cnpDKBWz6kPn37twTHEDWlMYMpZV+NM8Ox4I/nyghn6PaAlI1K+hTt3BjR9WJ
6P75aDzSQjq03G7zH7eshmvWEf9BCiKW/fJG6bBz7q+qmuxjmSeEVpeJXWNBsSwN6al/mGwQBuwa
zzMim8ierIe5n77wQTyigcFXo+9gbpuCCmNNpl7gR+/IMPW+ag/EF1n+YevGH+gx2FzSGwxpfQR6
P4fAj/9InLgGKIWPzEAgjybWCsck73esT56ynKS/ZYcpiGGXRLZosXs3ajewAOhWLmJqNUtW8UoP
Dlwgd0Xe1Acirrj3KveRgeuiSB0LJzLAU5xtfOkTPOC0kU/X3nBbOpKYrSquH+HvPdR8foQ6Ixir
sMsXMgtwUE0PeC9Bgf6LYXGf2vZGScNUJnmzb0k9rK8lA4OwSafaRfvR23jBjW5WUW+CfMngqDNE
h/uCrN9WgFHYNZLa6O1TTX6QB+0fgeDH6FfIQ7d+RKmZPG1mtDfZLwHnhwFmiPbudtUVCkeL6KNG
bcQNWNqzGIOj4Z8FVz/hJVVYFXCObH5Hv3E+CW/4RxhSAT8+pj7YEm7xncrXyPK/yI5AlD4QtoSl
BTjrk/83aYZS+zfuXRmKoj0Gao863vbNcFJvyWf4cwGSkZHlaLOHDlmTWIqxepNIQeaa/7p1X3nr
0llXfQQBho5aVQfL+hiL8UWfAaJLDKeh3UEbNbX3SbJtSRzEv7Yb1Kfc7BNuyJdp2OxzlhOAO+bn
qYKkqTv1e7BIlfSqkxruduCam2CoJJ0LUAimqszbr7pUpFMZnRUVI7Wu23Ojje8I1H46/jmqm3SE
nTq6JdkstmVARaHX52QDEdzcDXQkX46q7z9rhAAnS/Rd2DDC3X6GLYIqzXMtdc3l6hkaFhH727DX
tAT2G6UzISHp8jib+PNFWf0MNp6HOSu4W8dfMrgY/KeJBHdO+ZdaX6coGC+joaflLh4dVeixpoOU
F95GI6Vn1ejkrTm0jPpJUntGtjXWYcshJX9nayl8C0nRMv5wiX2jHLPxDd8wPNgG5wsZUNiUWjKR
G5k4ppYKRxLVvL4r4oyPq8FmNu91Kqdva+W9NvrxIizYTFxeeQJm/wsKH0e9H+tyGa8kiHWixKmg
20UEJX4Swf6yNfqfrL1FOBh+JLxVfw4a7cJRxbwnyjeyTz5Kf/yDLaNNqdAkr+t98YOnagYu0rGP
hpVpRfu4eVFh8UnYtxeukb0FNFHBsAN1QUTIFIvlGOvWH/gnA9Qlu7EirMlDScCeWzegK/CcpLCU
MfzAiS2WlUfe/FOZG0TrhiK6KNqk2CXv0WqTsCdPlV6DhcNsuqOezKgXQ3fpq1S3osEECbGDHO5+
tz7KYr8QCbCGnVZBYLr+k7cyRzuk/4fbCnsYWA1LE2DzPBQJPweO2+Ir7m01E1QwHO2mmNNd2/4g
95icCr1bVvUHMnCC0p9pl2sIR9jQ91Y+gFSusKTMG7su50tQk2jibSbHNdCjuGGEcNxnPBlkijsd
Piq5DRQGVC+1sThQEi28XOY+5cqInXkGQPOtkZHGSnffvWLaQjG79pG10lSGTeOP23QH1M5AAiiA
YsuYnHgI6OeYrRWWCJRztbG+iXFJ+SL0w1gGqMGm+pP4Qp/nizjPiVQpq3V4ZYiRnMuR61RHUzuN
NbFAPhlIHjo3VmimaFPx5FSvK1Q4OJbxxX6kTYL7yuUFXOf6HCAtSpSENxKt/taIbDhw+4eb4qwe
JFQMMVVNmDXVg55Zb5y/6UQS+7lqt6/eCir0WLsXowDseTw5z1cHLaypA/bWrf+8WN2WZihG2EzH
DdDXRVgwdyVEIiAdbnrneS489tydR6v37xnNJviCOjiMgbpT7kBmoGRiW4NXcmAwZosh3ic8g9bb
MC4on0THr1qzE90cP5exX/3zsH40xItEPFe8yaAjYa+7d1q260nu6UWiNOP2lwGOj59W7WhJ33Zp
Vzs9moYmJoivRZKEoHAxBMeBv0XjuoPejzDXruQP9++Qq3kqJczGBjteD29G0HUHBjmk/3sLbiiR
U0m3OqJH5aE30VO2LnfJpAFA2Sjh5LC16dAt94EiCpcly4gV0TpIsonxN6c6ypUFUlxw2WeYSxpw
wsxF8uM6bEnZ5PM28d3mc/vX0vL31fL/0neJAmmCnhrK7mVELBOj+P104ReUDqAifO3gltaHXXcu
LW8yWbGowsDrWdT56Mca8qfooy1vZLGV49DrwhrvdVTUfH653RGKVJg3Nd60HJx2QZXotqzJas1u
4bIoX5DfaoM4CpN3MPM5ZpatYqrpHupibiL4MAcsoX+uzQ68h7e2wMCNPgNaVS7Z/dQOH16OYiOv
TEiDHgUba2CJ4INH8wTztoUDAtmDCSsZGtZgJ2Qs8ls7nkj61TrKFSTRhPfNIITj/45KX6y890EZ
Lj2Z2UXh/F3L8bhYFcz6OBKWQtlwvRvRTANpDaC2Lu3tlqV80u2rPqEg+bBII2nhOkkjda2z4njs
LKgb0t+IxBKWE2PIhi5aH0zWr5BSC+AGNn6ObiZ/xxtOFvoMlrQ5EtkMcHmznxXcvBcecwY9wPnQ
RWiFmrftQ2fqHhtRXafC2S5SW/Dz5GgcLDRZbafFVcO1SluUuOldtOO0zIC7TocaxdxTADekZ2Kq
T63R3eZZlNhTimK+iAKJNo7Ngx6zoryijW6C6oKYITviNfzlzoGJtxmBzEoSX7vQmrCMQj5wyxth
2ZByh0AFr3zNKu3ULbw2nrjWmrODmQNBuWsVE5XDMm4N7xraVT5/0IvOHH8Kw/zCJ7mQF73RiYC2
zpHuqZ05BFToCshhYn9F5ObdXaFKI2wGhAqTOaIwQUyQGLP5sGV3a0ZqpSgWEkf0UkPRIIkdQNOB
UmE84pwY41blv2tEWI2GUcWY2WGBqz5MiyLDumVKq29ACkn7aelLSH+6OXJP60JlA7ROhgnrgVQt
wfTHxdmRyIlMOvZHJc+Opj/JsZJ3dkD4apGzBJpw/kjTP0wyNju/lonhj+MJDx7vsvO1eyuwrQ4y
7fbqZRAsHUTn8TF66tFe1BwrpE7EsE6sIdYRPf2zaSJnEFykqTtWC3cCYzgZGWQZKPo0OHreG5/F
cDOmX8Gax5MMvm9ph3OV6CuCQ6Vb6wEFK26nvY+XrD7oAqSiaCV4ULecNS1YmJHniYjtgOnKAGVV
Cz8Pxyw7BdPCy6qCa835b87ayw736NBE7Y7YfSvSDvxuOeoBsTPEGtasH+wk6HBdWOywqlCgoXR/
rcbqfcLYGWGy0OOqzZEE+e29RtZe7gQwGuDQDLpFqnlZDQl/MvL5x9l6ZFY3wNepb9Ijo/txm/0p
zxQJHtWQrB22qN3eg0jhXfhvvMkCrOUksU5R2Q4vPI47jnmgnI6Mcq4rF1GF/PbG7dPPHiaXvUs2
xJ+0+0Mr8wAkEF63qwnH7fNoEsUL/g4jrQdogJrNoigMABWhTQR88LES7MhiyT/V+DjqbdpSeu27
pA50kG6hikPlzcwwGUR0kw0aMrfmomn9Z14g3HdZWwHLmQC5SKGmav4dgGva9VUbxZGCZ5nsCrkD
lZDTuXeLLJTQ2NoiUSQEVhuLE3pKO9qs/Nc2ggRp+6tHx0g8IqsdiNzhRjcPztRT0xeQXt8Z1pTU
invFrQjSQwT0NHrIORrNwQHfCCbdJq2XoYkHMqqOlux4d6zmL0JrHNuV+AMO9+Ij0J8R6915Wv8w
KO+DNe8fecMoeSD+InPeiRtQvZ6Iak4AQLEHaMNrUxgvFNsg37FJya0b58kXJTRrOd6hFhORkbsD
yw6Qr6kAnxzAWtMa0wCZ+C1NeI74AJe0dOdnAS10JNH7dx04P55rRkXrXIZq/W7rcoxNKGoWBOw5
VI3HiKN/88vLs0KHHrLao4ig+MQYjX+yn4trLZovNwN+9FC2oRtT+6Me1Im8gH34D30tHgtalmJf
EDmr+9VHtqEkXpqGsgLtt5WRdT0F3GVlfaNrq/axKB3nxS3ae0wS/4QJOuOQKfV78bkCHaINW8TP
yaqt513rgzR3UCJNUtwPonlVdAyfZobb1dV+itFoov8SA7HrgwiI/msdLOsCGg38qvsPGI2dCz03
iNGUe7TtE3GtC5pHqMrFXJZLPrapvhdEKAL3dqWF9Z0wEnLFnoVToWLqljJFHcMJgrP60JfuA0ZL
bH633ISFcN0Ha54eVgRIMU6k1wlTA4w/Civ9FjKNViLh1CoPk3Rf/vsBpjPfg80HMbb87VJIfg3I
wYOXWetJtxDI7BPp4AWus0RjuN39zL2/2R+7ekQo5/siNh3Y2UZoyJsmUN52XrAz8at1A7ftqOz7
qhrNpyAzT0szV6kJCXlQ5lYddve98mzyNA1NkOqr3VT+aDl8ULYMlZZLPK1QDXvsDQPyxnRzOi9B
rREvYwua0lN2kbMjtb4+nhqLk7SRrUvaOTCRZ73nm+kkWJLQ0LGzwSLKBK1/iV9i3+NeZOl/KZu9
1pSRx49ijOZuV2RDRJle2bEUzM2mIYojeDOIWPXLaWjqrMlpibbFQs4wdVciYK+TpbSX7reGKDhB
BZSd/4uXrIb7qqj941asvwpQlNTcPe/gSszeQujmCZXoXalnOmPYTmjhMJVk2yGkITnUg93lFgoG
ySQ/KoSMrWLyIrg/13GyVR7mpBKNWC/0k3mrJdiFhfJq4pDL2gLtvwoCYl2HWNRwfvgXwpt0LHTw
9pwyQ+mJN0/ciWQBIIMkvLQ3Gf6LvRQp/bVgJbbRHIZOkqtQLtdO12ZYFsC8fnRhEnrt6KwuJ0S3
7oltlu1LEWhRYDzKaeXdHoMvURnkQJf5W9BKi0gx43PZFv3gD/3bTBr/PTFnoD++91gBzyNXvFvF
pn6RFgd4StJKzojxZnv+r//C/AfH/0f+YxuZsLw5iPx1Nk1MjRjVF+VzJuR8rUaOoYbm0AJZ2E/F
/nu/d4wF5szjMpEqk2Qr0vzNyLjNGWc/CIQ/1Ya83xSZyAhMGaF3do7KsKEPC1l+ibq5a7XbRL4P
/sXPkYsEVn+sLcN9X8ciArLL/tqV+tBKNknXerItZCU6OWzhJg3zITDbv80tqRvUFPm/auZ7iT1B
mOS4gfg7R69xnidqUc0BBN9gMjh7N+kjd5jxgJ7JQbVRBEk/7Vcy15s3fjP9HqwvNU2yl3bf/5BQ
tEzqIXwfvBYynEvXMQQulfVGf5MdqcrMecn4Ehl2pntvxLtgPlL5MT422FJjc87GpGj8ia65KQtB
DLtLm+cHRKo9yOBqwufbL+5qLxG5uyMysfmqWSsmiVU7tH4B6jf7ZWJ1zzgUljcmSHJ8aBhFD9Re
VxNiekAQbveAQvMr1mr7QV8aykjYFnNlfwwzzGlP9lfYN14Qs343b/voRJ6Tdc8CCdxIYXU6mKJO
h3LR3orGjAOKIPYSDUGmwznih4HlA8DRjoTy+b/2iq1+nm4zkBcQxth79sVApLCxCf7RbtYBr2hg
jUb9fgoa8VB06E2WjsthXbv82BD48ljPdhtn0DJJvmvPRq4tdxr+vTRXoo6D9lp5iMAz7thrReIG
glE24TVzlqTLWxTumtnEpjU8e7v5vo/VvdEO9WFRNCD+95YG2J8fjRId3PqvBsTOg9m45MZfn+yv
y4iab5/RPXqrZcS1gwOPo0ueBIGGQJOfVtBZZzpAknqZ/I8GVXaPhRP+thkOWWP/7Vs1PHrTguvP
s7VEre0EbOWo57lkkl4uawBu2td6+QgIQ9JAFRoyK8+gUero0JKS6W75jBDkagTTGrKQ6MSGLC+b
ZV8qNplUSRhTUmkiM9eMN5xe87EmIdF2Vz1FJH3U/wtipVyHskt26KLZk2zbfg8I2O8I2OuO+iKc
pCgh8hepfwqbzMAbmug4S/VUdZ4ZmoXeXL1pr1ktxHTwq7w6mSRvMAdlbcoCtiRlKZa7gFWs1wIt
hQJiObUhrkZ9uSw+ytKJzccwtePKu3A0EcnL0Y3pei5TKiHMxLop2Xn1DpgbENLlfn/9L0dMOuV8
8F1FyndeI0g3MouZqi+uJDOc+r3/bJe3ddnEY94s97NByAZaGHSqjM9kLy7vvAyVJH6jgZmh7Bgx
5+3hKsWI8KrLaH7WigOG+3M5Df2Ft+/o0rN3Gm24AScLtEcFA0hJyJY/BDMnSGurT6taHojjPbMX
UXkwEdKuTY7PS3SHTmo8dkCSFwD4r7IqeQpEYyNNuFnPqi+ZaRZ0N88TvhXw36D79nTjlRgcXtem
/pDb6JyJ6geCc+9cY1jvUI2oJPNu6NuEIpyjxXrUqvZTN7nJN4LLrzt39tHZRJ6W03IP+lddW3/r
DiIwz5s9eNe2QwDugS3OhZAXbSVeDflmFxEmSq2RK35VZb2dhtVAbara9kH/dncKcsDwtmuuYIiA
pKDZNBwcvbkUv6SEYbbE+mTbWnX2SIA4Nw4slzWCN9ptrSEMwDhVZgNA4rIwYczXZUfGUKg1v5uJ
hUyDGccrw3dIEu5MlUFbrsGhyIDtA/1rqBoYjaFSj2Xmn1ps9m9thY0SB8Dt2sNVs/Tla2NNW/Jf
XclYw/dY5i1DxoXoyzd6XIEciqgp+msBFxC6AB5hi5WzGlcGhM5tj7u195ey8f8ohqaYGGpMLUEZ
xGtAQQ2hg32M1J5SBJc1jnzFP9OCq5Eo2WTU5+r3Wr6VjFjYroQREar4PVok3c0Flc0bICy6k4Lp
3CqfKHzCpshux6tEgmk+Tm+4zsNZeeB2pf3oBKO6n2/pK33RocRjWPfYa+d9KyF/ffU/5s5jSXLl
zNKvQrt73IEWbU0uMrSO1FW5gWUpaDjgkI7Hmf08Rb9Yf4hi32IVm2SP2SzGLC0sIxAIBeX+/+d8
BwUK1VdfUaIn3avfF89dLrSvQkv2iUy/BYHZMSDREJkW7fBRU+xmYb7PfGCrXfPa1PlIQhItD+Cz
X3VsFXRJPIYdqoiWGr49jop2xVQeabp49DTNuU/ckRqJyS9EjxQvUs8h7r+ZLeBtI4unte2jBg8k
lbkkfXLssb/YfAO37i9svadIUigy2g7ZowWEzHDOkrP6HRTaTyjhlgpD5pvNBbuJ3E90uY1nTTWf
Yq61eMNeY+wLr+OYPfV1FewdBGi4Czr66J7/gWb9UhVoiuDcTx+G+T9VGUw9wrDbR3lImIM76Vj9
WAlJK6dTjUGbjpHji8b8pp9w75aDn52jpv+U5BMDY6UFq45y58EWsLRTicnFS8w3RDi7XBP7MR/U
B1gsKwq4E6WgNIPZ8BibAcp8J2t2IqB9K6ptFFbFUTepyhseQJQkAgRY9c5JULi8n2i/HXXYtC6F
mo5CYlTSMZwLjS5X3A4inLRntbnDOHAaP+da5iDapHeqVXO50An2lZbEu6LHspLsQfNxlWyg3UwM
7u5ig3AAs+0+MBmPUcVacIdUXe3AWn0Iyzzb4+sRm7ppxBrF25FZPt+6KIy1SZjDnedV1N9p0mjl
S+JUEVFfnGToD+AEi9vXNJqMowFtPGFkI3JRMJO0me5XdbaayLHSKU10mr9L6yE4WODMMZUQqxNH
D6Jx3KcOWRNirXKtmaUCIBBMB47V90JzvX2KZLpwE42fUJyKsH9swxA+XcgR23YDsSR2+TYZpb/C
HytDBQ0Dwa2ShbbXSNBCbep5/ApNdc7VxmbAcl8YbA7PhqCVApAvKctsk5ICa5Tqp3Gi6cCm9JZW
JtG2Gc6n0uyQqCiqcUSe3OmGwE6e+Jh2vexJq6mZM/dEH1h9CEhl2sRcrPUEdp4G+m1d+DS5cOii
F4z3ZWZ9Zr+gn0vZPzVttWybckVOtrdoulffxl0K+ZkqA5/kDh4mSTBd/M1nIKHL0Dm7/RcTyMQi
NbJiC+UfvnBCXFvQIEG2fGQvo3jqgARtSOJ8ZrqmrR1MW8uBDsoC8js+X4D3azXMgpemngdTxrGL
4mo1oHeH54I63D5bqlHbSZhvkB6xv5jBlcsLZRhfdpuoZXcbjdFDHp/VB6/56OG4O/umojBbqH2C
HHEeBaeL2tGQNDCbAVC11nU9QV0CysiL1UdtSB59Nast2pEeGYXUwkbWUUTuynKLfN9ysdPlBB18
gAR7u6TnHg3RTgeH0obbSb9NmRgWohR48Qd2osgrU3YyGi66S6UsNthdB8ojG1U0nwYfvAT1zb1v
iCcrJOVN72HpUY+nkq5Hr67PdAogfPHkM0KhkjfzXRplhtuksJpDVzXmgy5Qb3QtDucYvQNTas5R
gi5Kohr7qJyUUikGgZHZwnJM4eAAB7htNtnpdE408VgLDhMO3YyZMbBcN9U4pJFPHUQ6rC1A+w9K
57fTRwCU5OJKvG8LK+3KhWTDL8gxmR61ROEnjNeUoXpEg+dRV/YxrdBHIE2Nz+juaFXohLIMU6yt
YsO/kAA1y+g8+Vw71p2Xhc+xlGfOQ4GNeLtJmOTHzGIWlashaHVCl2IxgXl4PJBdY3kPmDYF1qHK
CaVAvpqOqKesVKxU62jLECHXxpka99jk2a4npUere+tekum1qNReuan3uUcN5sg3uoPqS4G7eiZV
wHNmqMvYqSVxI4QfEsfF0ci0fl3L16Qu2lNIkgwJVyEXGpcGf26hwhKZdB/EDH5UZiv3JkYyhYnx
wcswhBLukxxhWATGh75ty6texdk2Hw05yzGvHSERj4MHC2ka0SzVVClPMjn41rSCMIj2ex7HmO6e
XBLjkz/QfNJ4Q7R+2n07nz5S3ajPdTo0rx7iKEhayrn2MTuK1gLuM5uHLIloLQOdWoRxEV21qNhr
af6hHPLyUxKae5kDw9FJPzZKiiaVE8A5JMZtnqj8cxDS38fdIGc3PJ1IGJM5s3FL9PtbSpQ/JZ6H
gXNBJ4/iD/3+qAwYLMUrCOhiz1Q025DtwIkAgUOFfSMUmBKkGrat4W5jYt9WffCqJp1RJLrLyvQ3
soNwFSXKoPdmnz2glHfDnDbB9WvZMvI+VogwVm3TcKWti+FffCP/7/LmPIRELvG6cGhI1/V+iWpB
jxMYqaAsqXT5OJreRQtwktDotAF+LLKRmPCBy/dOI0Mu18o1p+pkw1erAyd96JRenwNSQMJyZY6p
fTLIAcY2TZEh6ajhNw20z3KyntGwWHvEdlBGtFHbRIXpXKK+n5MmxSvE0QYTBTeaTfvdKjgLqNQu
j+RE7v1d61jivimial9Y7AcEyBQH+nBvPuLKPTMTOjDEs9/1bUDhFv5tpNyLLPAPW0jOloVnR6dY
G6G06eBg6kL/1Nv5iF4ViWhOBsQ24VPuTWUebk91rbeGKO9dU+PZpTl6LzM1npE607UWgXud8Js4
iPiPRYT6ygB2SQ7KqmU2cigcYZy8ZvJXANOTBeEf+sWhP7X27ZJMOt/c1YpYAtWhJP7n+6X1d0w8
tiIwf9ucMdRzJO7PhK6Kmk9KiTJZQDi7tpb0t9EcDYmF5KhFuCJCAqWOpl9uQGi16zbm0C8Na45l
wD9u61B+uGaIHu19DqeYcAl/5DyabTt8/+cQMHmUkMlI4Yw0uikm2mD4OJT2Ex6ufp10Ml6OdvdY
c86QFqQ012pR/jcEBTSo8+ypaC+6OWwIMvD/VdrJf7f7+h6JRzqAUAcP9s9f3G2UnRKEMm9sPPIM
bcRmquqOpBdlcQXnNDvF1Fa93GYAOgRUvh2mx//i1w9mmNPP0B0HeBkZybbhmmQe/QIoxTapD240
oHiTGSefSAN3h/oIrqT+POuZUL4eZd4dvVHqr20/veC4QKE2jl9xjb/gDA8+Fl78eTQrdzO77OBu
1hisB5IEdqgN67t2MrGnUd1GGF4swEVBidIYgE9a95KY4t2d8NZ6NiFZAyxTmxwqvJ3YTys0b1jK
qYvPA78mOHDdQzQRkvOYDuAGyv7bwBx+xZAXyh21m9LG+IcSkAFY15xRCN01boo7ZEjAlo2rWqlh
Z4UYVjpUWhN2zKVTk8vkBFgBjZqag0mFjomYu8CN/pwnH1WEltbG8rnIUpw5bWC/+jExSRkPh/rs
oaeR1k4Uohyhvc8bUZDFdNcxPr9DX1ZRgsQKr7CUT9gEM84CRO88RAwfQaZAA5z0CwU8GsYx/WhM
4Hhdna1sCNroDKZGtItDoTMT8G2Lyu2zjpZK8QVWRUIYb1fECINCgGmlG6z6XmuW4GDm8N53pM/p
qpFUZ+Jg+NA5hDzB/qVeXwUrPXGfcHsjGYL0ksxBpU1TLLJGRet2Hs1HUXVE2HrEFPZQGAAYm4gg
XPBwHxwfB9B8ZmG03UKqQjXYMhr0Od93PkJOJEESAN7ey/DbuyN1+NQHVWEWnypTv84T6szsfPA9
6ItC2xvZFXpM7Zq7n8zymkpf0fYZts7kvusSok/UV5fBI8hYli+2Xn9MNBx34wC/0ELlH3VDsjAd
3tfExYNst7qY0DkmZsINLgboNeWCoJrHZjTQzpkIdEfjXBfFiLIzLtbMRMfO46d11QYOebXGm4SM
sdLoIkME6J2aBnJHnXaAy49fA1KPKGK5ocGKmhq+NNeY1r+I9NmRVbEpOiKiKD2uihalclfz2fxA
TA9MxaYH38aPq/I03QOFRBsZP5XgSrdVhUqr0vTwUJtsz5Hq0xrdhSDjOxwJgjChCiXZZor64IDP
VDubJs5sexC7yg2KUxROxalP79PK9Pbs9PqhFRYACMNinOpm7J7tSE2jTCi+5HFG18UxzZ1jmNE5
iNntM7v6kBpgHgZBKbRzFvNpNOAiRaqIy1Zl+p0LJFeVPWu/SHqZrXYM8wZMcmlwqZhOXuLeexQN
GoBQuciuZzWFnrm03PLmEtgIBRJEMavSsstDEtlPljHEFzMuvvWq8Hd+zsAsastLS2whFch44Sjz
nHVxtUk1FziLE5cbw0AUkQBF2GGjnd3ZSLwD0mXcEBp2ieKCfttJ5TpBUbQm17Qm3ZVv9V+w8SO7
KSkmASE3Cc782hc9YpfOBvRrN66/9hEZGCWUdZLj3f7OHFV/KAEYQCDAbtAxgzASSirQjh8an1LF
GLtH05zNViixFm5hvg2dY52AjjxrQ+7vyyRH6hWB1ipiW+7QXrbVuCMFft4VGFS0vWq3vs9QCOFM
RDhy+Ta6MtxXKPZgJFDwKaYwuZaS7luYWMYRN7rvdC69RxvWa1F8azor2SW5Vi38sL2mFvMxFBlM
0NzpCSu8PJSogDFXjv3HVKw9dEd52KtrFbrIuVMHo2DepodkaNVd1tXjve5HqxbhxCOQjE6m+Ymr
wzOExeba1NPDBJOIM2K708TEXBiTyew65xf0w+KU9NVHxhXkkCROvvT06FG26dskBBxH682a22PU
a3E1xNWyTF022JACSUgkWQi9kVMkogx8g0JW2XiqKsYsGUlrIx3Pldf4QABr8drWRnMPo+2gJLtv
6cbpMh2p3MLmLxfdWGa7RNC7RblIEpfmUI0SXFZ0iCSbSZFf2Ls40lDgx68YrleeAwxVH61g21TU
zvsK4FPppq+lW1grrfbYo2FJJCl6DUCf8ao0qXdrA6rIsvaLp3rOspxLrf/8+jtf4//u6mvZTIcC
xG6E2f88BhhaX5GG3aeIuMGYNISREv6QD3hCpLHFtnTvJgyBbu/5vz6P/xZ9FdfvL9/85d+5/1lU
ij5j3P5y9y9PouDv3+d1/njOz2v8ZfNVnN+Lr80/fdIp+SxFI761vz7rp1fm3f/66Zbv7ftPd1Zl
m7Tqvvsq1QN4p7y9fQq+x/zM/+nCP329vcqTqr7++bfPoivb+dWiRJS//XXR7suffzPmPIg/YmDn
1//rwvlr/vm3vZBf/uN/lwlZsd9f7o91vr437Z9/s4Lf5+0Eutk12VokXP/2p+HrbYn9e+DOUyvd
BeT/fUkpZBuzkvW7PWf9eJZv6xYDLTZwI7p5kRn8jkPfJ/KEHNJb0s5v//Xdf9qGP7bpn8quuIqk
bJv5y9xQ8n+7L3m6rRuGHwBwmGd47i8Y4Mxv49JCEbAAIOsuhSzGQ1u1wbKhHPOpAUpAPh3gw74g
T6dLDrnjDPcCl+Pd7Ql2LD+0SqVPRGKXOyMPx3UeB+4HOZL4nJnVJ9tqHVTFpHkHWqDOwmWwcVvT
aWAbYOl5zfuh2NiKQNRgKqtnkRn331/agQJhaF53tdMwODSDni+Z7iA1tFuomUlzUTTYqKslxTtV
/whlY+XdS8soj3Sl0MkAOX1XdH6kKYzniAbVrgMtQoOeFUb3wY8M7yPX6XTjgxfeZnaZfahJ17mt
x1GHMMqpxr0Bbf1JBOEDveni3e2cYYEjqiOnC068CtGNDRpy7rsyM81T2dNYsI3kc8hk6aRuC77/
GzfmqaVZCK2dOg0ge8z531e5rTff6F54rhHB79T85B8Lby/QtNFwYJjJT8BTv6//43mMxdEt9Jg+
fqx2+++27u0/8jMolmDWXjsCJYqFVHwrk+bB72rveWQvuID5fakai3tF1p59L3u/LTNIesFOL77d
lkXUf09+SGX4tlAHe3XM7Yirzvw6jdPHxyEZ6BnMd53JmYkvJIznVg/8l0HzHneQv8mHlFgaoxRM
BeJyrUPwRUyoi5feHW2IA3nGWIKl8RCrBQOHGIbLfBfZDJI4vTzeloZF+E62LJ3veVXfUAf0qdX9
bRkgZa5XpAEVw8gFJ8iH8ygwPxcEDp5HezLWWpDoZ+Ic9HVs4BKPC2ZNmBys84hOb11ENA7GfBpY
GnrnkAwDJDgiOBdwHMCZKu08QohYw4yJL6Khs81T0kuY6vWaNNj8UkRttR5TelnjQPVby8vqIgoN
FGqq5CVkSk7prWwvo7SzNbLmDkAsspswDYcL/oiEMm+oGCvlMe+m6ZcRseeqcCPrgkw3XIVa7PBu
DOKx1rqXAhXHimzB4BIxvELY7YUXweRqJkrG17DPnNUYacl1nIjmJDs5Iy08slhqF9eY6eYq7Ifq
yplA51X8+or8BqFvrTXXse7U/G79Nc7hG+GVH65FhPObEvl0HeOkXxV+bVxnoxOv11m8W9SuRlE4
1yL00dTYlXcdWw17VdMGV8HH4t187RrOlXIUn/H9GBol342cELB/Be825vcxFhZerxX3sUMeIFod
GgGDbC+eEfe7xs/fbvdMYTLAnB/vvTreDclEs4V7Px6fOOy2mYHm85cFA97wrYVU6O7Hk29Paa3a
hZOPEvSXBXGPkyC08NveFth/vDdEonjTG5gzflnDgSawrlq0m3wxMAO31ycplZGnbRaMnvmoP25C
rYzWdo/g8Mdjt/8AfBsrjyLi3yy4vRN4ELmyqi74dQHNb0YjKeiXHy91W0PXIns5TU736wIjA4xd
x6b1fcGPLxJmgt6eI2L0XT/9srXrky3UE631y4LCnwXjCvfELwvgC3ULG43p6vbyP35AK6TKDEoX
YfcfP+ptXa+B0MTlkI7Rzwv6UiKRsDrQTT8vwEQPDLRUNKpnMIhRJHvLMLxnTipLfKdIaY0p3HZa
HK8HQg3e3FrQmpx5bVOinRleukta9KiO5KAfPWcW1KKBD3Wz+SgDbV1MnvsZeEozY+0ozZezEkw4
dJMyd6u3xAJGXjMAUQo+u15of9aLjlmNEewMC9dTIz38PrXeb3ssxyQh9/cWRN9P0h+xInixvA6p
KzAWWq8Fg7ujcOCXEVJyf7uRfgcORzir2z3XmrlJjoZYx6vzS5ZO1L9nLkZaRvkFzq4BZ3AS/p7u
9un22O3m9uS2IT2oZqJwzJKpvm/yq13r8ipFBD09YnycRX5wuS273Xg49fVCJpcsrLPvNwqnyjmX
W8+AJDJRE6HCW6kjUr0T8M/s3jT9jNDLMLnMdL4fD3Vant1H8U6Lk+56eziWPL02oPMwuvi+8u1J
1hg/y6ppD7dn3R4qOuhO1IfF7vbyt8cGIgUXVgVd5sdj5CU2S6OL50E6L357h9ZkmseIHH7l/Nht
XXOKgLhhHPz+Ab+/Hh0DeDoh54X5K9wec2OhDlxCH7M+gbptkDZ0coN+Lcvw1evwklFvVqsEOM5z
0znuulbrpA5RRNo4OIG/qk1lh2oZamvVN/lLUAfUaprAX8WDk784rcZUL22w5PZa9jKQN7hsdGeC
P+q+UWQpXzJPFYvaUNa+m+9y/ZR3FOD94zhOxUvjy1eKDSSQpAx8gvlSqTPVbaWMHm73ivFRT6v4
eZjat8kswmOESMYuByqmCEWQw3TTJen0l9yN1YttN/bBrQbvbgg7RfiJHLZ5DPElj6ZXXeJyAKNh
ryyEkZuxMacXo7Ah14Sx2HcUcF6KUCR3JqSfY+xBfits40UbBBGFgfVAoGbxnPfvjszNl9pwUlqB
7uMUyuJgZyCc4i40D1UHViMDsfPSVwAMEmS0K2loz+Hg6JeK5vYq7Rv29XSE3BG77sZqAaIaPozj
iKCIF3f2I0I9bU63u4ACTrWpZ/dNNb4PjG3PQ3pMfTYMcz37oXIwG8/fO8c6ep5a8QXjvXzqej5D
ofw9gxPmmPP3HIzK2JQTxgq7rKaXsOFzebok/pMg04OywxnwyY059tVB9wL9ha7qh6i2OANE0nix
4PjnOA2e2pGQ4lL2w1pS26oszXwBiTGeaSEAZeZ7+2NfA8TvYWDPC0nIubhtzNgUIfra6HX7hYyH
lJJE3O1ud0lBJrAQht/JmwFD3lhc6poOaVaFD4iO+yeH9w5ga71IapjnUBmfw8F0X4ah8DckQKzd
TJoUaGl/suVwdmijorQXei+UAJnHowcZY2S2iV27j72cTikqb5uW7EOE/9PTG4+jsopP5ZDoB/hS
2VqFLqyHxNrpxQWBsERVRxfL0ofHiPaqOec2RJ5bXJz7NI3aE+a4ndvMAtjSfsQitTORKu4rrjwJ
xZfN5CZbLRLLbkzcHedvogTL0T3c/rvdCOAJOz+lkqFDGqZC7wCTjdZ6Z++Boo345PFJapBfxrlr
Pag6PKghig4+REynoJ6f2I9EOABSxjYKSo/iiY/UJ04j/zq0NEz1FBie5XuIoXXsHJr7FjTenMFA
nm/iiLWRl/1DqruXrAo+dKA44AWKfCfj7BGYEu3rOMYhpsVXoqMmhpctuH2VHGDAP9kmrCMUeWtJ
BMquT+kGgTtpEIMH+dLCqQqkVtGWITCmrzHnmJO/iTXzLaLft6g9lCZFaX4cosraCNWDLJ0IPoAA
oQm3IDKy2dXVQ6Kj1AJy37XBoQwA2eZkLmuuqCkzy10H1JfCzllRtlmnjf+tCskkTNtxU8t6Y6Fc
Xti5a67CkGb/cxbb9sZBPkIxpv5Ev3YNVOkUeOWjn6n3Fmr1Wob+t8GytqBwQG6i3Aqp30R28EYI
Oq6PU+vZ975j16uw9t4HdJFjhhRIK117iaL3XdYZDSpAfVE9boRV6xBA6oPR2EtUUaiYQTLeiYL6
d2uuOmJaHPkQzzyzqoEOoZoXtF/10mCoC032WDqOcYfskFKSm7ID1MEFNwEKI3hMXOaoXeIXgPN0
cLHqrOuuAw9AlXEDFrNedMC4NIfdUOhZsAtMa0dHX1s4aVAtjpVqVpru1QeHLVOMJI4FLmrswASZ
109fUtCvdflY1Za7Eh5XyVi0d1lvXiuzuCSNh80ffQHsAxrictpXGbKmkMlzIQNJlwHJcpp8cVJA
0dlQP2MBJRbUQqfvmfxAacjnrjNo8xN5iXW1sTRnbT5ZArh5ohBi+rVE5gyBWVtBTlpnDdkZQ4ZB
KdsFBhbloDMfONNusdDMDkIXzYODVHpGTg3d9B70chd0jDBEM8vK7OR8Dmt2J2A4jCt1F4QUxpmk
4yyuv/odGW6m7T0MQfvoAEEo7PqKFuF1jFMsNLY4210L2AJfPfZK84D44W5qnX2WI3CnwoofsxQc
i3AkI2fE3j419FRkvTTZQXHigXV282RTnYUEISx0njdxqmUvLqdVH8Uu2VvbSqckiUdL3z1SX+1O
6onuerXRCvAduQfRs6AXdBeV5Uqz2lczSt8MaGB3XZJf7L6jkMxnhDqSu1BdI400JoJtwtLSVpzJ
aVQwxYNBuzDCSD1MQblUvo+0lVAzQPxf416n39GQbN+mdn4QMc2cZiz3VmwmhDfY9ybotCzQ6t2E
mxzsz2S81LBVnURGR9dl7JMQ57Maa+OtJj110XouIo6hataVzkEO/phKDBafs6Nxqk3BsK+RHDLg
1Mdj5I/WuZ02YCiH86QmQcRb/xyVWrdmogEb20w3lAuzN7CK5HvxHayKMaSnaiDhZsnkTAlGBG7w
zMyGXZEz632J48rX03uHWWBDtk9Ges+haD5q7ThR5qlqCCGIcynj74HSUSZyek5HkPSE91CGdXVS
gftoYo4/Yt39ZplmfrYj4d9R/sUJo5wnR1EVCBH/EAoQfCbFxNzAAsuXWTPlW8srt75TH/LebhCb
n+vMpxqvATyGVm3cbVunjGGH0gyB9HPX+BaKxJauCxDwvW5vOSlbp1geB0OzV1IkbHm/7A8Yck+d
rdTWrK372nM+TjkY3YtuD8Y7rtd4MWkhY2LdPvFaWK+yYxwzrKhbChQmP5XWs03skB0Q4ioh51Yz
nqxIXRTArEJoL+HkO9vG09AEBOEaFiO04GlqX0IMwssxkZB07eBMMqe7C/qHlsyjo7C+jP5gYwNG
ohUM7I1OVPv7fmiPbd+XJ62YDlnul/ss8cgv883nPg+ujh5ET81cCqOrcOhT2GUVZfWTM6NXkUDp
W+opW3doATtUmVoWRkjPxPmWZDqNvawF4hdINKO0Oqvis1Y4OpKATlJYkPh5EbpvILJxYNgJbbOi
f5+GYXpIzc1ZVa27dix0u5Uv1qIJh5WDvxITIbzTEdA6CY3RW6151Q5k2lrmWBLJw43Z4gI7WV5t
nCqb9SL1E9w+uQsbYyknZewQKgJz9KruBB3zLbakfvHrKdijTL0gptIvHuUv9y4ctU8pGr0Hz08c
CMNtcwqk4x9GzTZWOH3MFwL0ngcvK0+EhtKVM01nw/H6te44lKekvs6+glPYZQswhh6tDtTq+4iL
3SKu7GJDzIe34tymNqqtyutkx1evH5tNNaehROPM7B1NAlX41VIcX24V9ZtB2trF7xJu9GDZzeNu
tuy0tDpJtgGhIKuqoF+W+CFjgHwcaRYMD6Bjzy2KvWtQfoWUj7c5K8D10WJYo7d6a4zxPbQq9yiU
B8cDpMDdrEQKG+BmDUT+Wo7uEpct5y5s24bQSOEx8isguHEuADJb9X12pVp/H4KdWeG/aWBWksGD
yRWMB4UHEVYEYbgVJPSkA1cClIrJVgCqdxkJ59nvjafumpeztzREoa3s3LiTjgvUFSVyxMSb8j51
XF7L8r4gKrur+FEAK0zvdhGs+8Z9hmbw0itSgRwN2MFkqYOK2wr3vcnJYf6PEcxf/wstcpt0tNGI
c+cFFGbIDZj/vd1kxLofwHbD+ftjwd/8ayqIUbI2u/X3Vfyo/r7e7e7t/UYTCQ644g8/3vO/+xyp
CI6ymRoKsD99vh/PdUp6clFNw0/Nb1O5Vv5fn/SPtwVplDoEsv3yaZitud/jQf9ft2T+YbflpzbO
P2rc/P/YkvHoh/zjlsz5P/5P9FX+1I+ZV/jejzGc32e5ihX4uqFTMwyIk/rej9F/N2ioIAkLdNsF
durOSVJ/bciY1u/O3JDRDctlbMTafzRkDON3N8DQjgbJ9NDkeP7/TUMG/dscePq3DRl8U7rhIbgj
lZHYV/uXhsyEpgpdglglHNWVBnJdRJ2aDSWvNlLu5SSL/OqaH0GOQ400vApkAteuaiy+OoV4EH7p
rEdYM7s80i7FNmhoyobz+J1J9pnj3UzHHebSZB8Prlq1AoYkXnfSdynH6JwN0p0mOYcZvjkdaotq
i2YVGqkjCsj80RySFR47UqBCDIIAlqRFmctvINyE+6ZSSGaBB3miiu4HF5CPFSRkmUtHP2fNswGh
WdfrTeyg5jVGTV6ZaVSk+Xi4HexCWxozUCnVRLXSBdmDg5PKbTaMF1mkH2ovHHfoWkLISBomI+s5
Zsx4cDy+O46LgSL0a9RMxh5jqLEnNuNQw8rBQKCn28jQzkA/4m0dD2sjVriptBappgFBrqMFIUYq
vVkMY88rqODqOtoFItno6HL2dmbWC4zudSVRaJL1TRCM9tWG1nCnizy7toW8oqqZmdfhR0GdL6xF
yjVlWkQp7jrqVQtoNNm6111mAn66oT0GoKzt0mXuqe7EvN9Ebhs/MVy2vo44VwYnpkEwMUOp7WKk
qPQF5BIVKQIOrmos0OjMyaLmx9wgcdCR5ADAkAcEUPgfvL7L1mlEDD0RYhKZINImskLWHjmjcW/L
h8AcnhhdtdtRYdVObEhefoDjt+/tNQGLRF7nxE2BHZ/K3F/pWEaXIrPrZVd2n2y9ADHdmF/8EJAg
ghz7LKqvIHoUQiJ75eV5sHGVkKs0jsSdTEGUW7LvnrQ+fbLd3F37xYBstOpTRiS2jamPxL201nF2
KY/raP6qdMdZYp2RmOkUKhQkR4tOjt4pLp4zLJTsHLa+BGgJg0d4+GQKd9s5DAJUFa7Jkyj3oWcR
y+SbDwN+jww0Kvw2DmsCzQxU85VsIRsnQO2Z8pGxZI97jQv8vurHaIWqA4OlFW0pRJkMmDFz27MZ
fRPKbNgzG4h3VLQXbqnB66Xsu1bluc7fdX3oT2WaEXqSdfN8kojOOP9W99rXBirJOcigc3W2Z+Eo
9K1V7TX7kUCYXQrD2Ghp5VGy8NS+TQWK34EhTGkSZyhHKhJdYn+yHG1BMHf8LcytJ8boSMsqo4dn
IuAthQRMCLpX+3Iav0a6Hm252HfbCTeiAxznzpJIqxE1nSsHJ0NQ6LSwIuJqEO2diTf6oAowQdFs
EEM9CpMpQg0mYfRmekIrDN4LduS1B0Np48TpExG8GEPmrMAQkFpaAextBN27dIQ6qKu02gOUwrNS
52fLpeVCHdpj5jHG9Mzch750KerQpzMxKa+rgDdO8vgciD4+T0HH1CCtBQSIbNNMFPUN5UGOYR9F
p7X1La/9HHZXJzUhbHYga72oWo6DJw8NUo6gwMopUVg7nteBTj/JicCdLqZGGrY0PZl27RuHVIB5
qm6+wfmcjjIlGgOK4MDexxFupVhEMJ4xP9X8GNMxzCO3xqNaOZG7TobPaVy1dx32E7xI0UtufXbz
NkQ2Gl69aFJ76dlH1PTVpoMbtS1q62OmUaqBETLgGBC8VRceCx0ZT5WIBxwG1UILjHNgdNlHT6eU
N3vCCq+9VlW+R6Mn7gLXDAHuVIQDK+rQMNtAEo3wzzHOiDtzo7fBZxBh9zRrUePG6bCVPXSG+SuI
biD1AMk6Dj5DW3oBdRbVgdRo2uHql5H+GGizux0ZXDvWhG6kwSnNM/s00QzFLN/uogitlxZjm1V2
6z/GZOaJqgmuQFG8q4+9o+VQXTgqC0jrkNeJevpDELbhVSYvSXbPvEtcKQVU9/dVWxb3g9hHXO12
pM6caslspuuoyetEy+Lw1Tc+A8rJlu397ab0I8JCkSySh8A+4Fs0N1u4GVaPCFOPZw83NHa3W0dZ
7ewGC8MvhgRxwZwxzwGAiXc6GPdwPJKgHM2+mP9k6kyWI1WCLPpFmDEGsM15VmoeNlipXokZIpgC
+Po+aNHdm7R8kp5KEhDh4X7vucnC9GWb0P5XP4eHMfNeftNpJ0mHMfzD4tXcQNwmZk9mmbbtLYxZ
ksXy5tnI6VrQf/COBmDDxu6/JBkrnuiw3fkonNXoHETFuMSIcJa584s1403k2T/IebTWUVizEjtU
s6nIg7fWYj125YhZgEv94sQAYPzkM8fp08rqiJKVbpCdk02j0UHmBQPpaSZ62TLQMhe+3x6E6qwN
fGOXFEZAlEO/eElxpJxxv4M0KvviisseSn8EcpXBztL7rDeiRvoU9H68rUPctO0k2m24zHbnQHvb
Kr8VeWLfkRITjDN6T2rCX17XjrNz0l6umgKF31Cjre2iL+y8zaPZEAUfH4Uy+mOThaDgSRKsMfBC
EocgRAzDf24GajBJR7qVVriM+r18m0uOFJkDK4RRCRjVJ5XN7mOaCueurCeixEHQu2elnPYF6+S7
1vzU9Cj0vrF34+BlRN+xWXiJJb7tfsCqo8MfNjYUOql5gZyUoD4m4m/wUWjkKG8FYux9pxi11cvY
fUqtjb+k5I2T1eOEaU6e3Yl9ZvNuJkh8o2n9gD67MacD4z/J0yxcaFCuqDZEm+0nEF9r1gRy1KuA
RRk3fZ4yLY3b8oJgp7gi6YTS6NsuE5jiP4CeGzIKppXhZR+gPxsKEhpdkc5Y4RrML8QhPXgp9OkZ
WhB8IdYGOm1c+/EEreqUeYxYAKVYREsms/npZmzDY/GpNfiV3BP/TNH157l/bI0ovqDGb3ejxm9Y
9tCxeKKIWE4BYheufYxs2hWCrtmmTI9uXVoHJ8yfAUEGd9mdaugJBzUhQ83LTZlUz1XY/KNNi+7Y
t99iZ7hy8V2kjlCWRXhLk19QD31IqIgju7WPqo5DtymxYLp281CFQLbVRGhU5IWPbgGyFleNBbFm
U5TGMUcNDIvqgN0t23ehzaoq0104jycc7OtWjGQq/yCVzbdhiDl3mq/FosKJFU0J1NpWDLtIiS/Z
GQ9taBofOkuI56Ey3tYeqUZtIbBSQElxcoMHgkgvRrX4HsAsgBM4jXF1D73wRUZ9eUGI45L4snZ9
7hFKj6eWIZMTMqI2OnXVTNCZHie7mFy9FaoiZ+HzSM+5D1X7OoZC7+0QPHSQAsRMGuu71iF/bjMm
G1t+LrM8v/yvMxsSa/IKoQh+sVVat/01xxmzrrOc+0PuI2OmQ2eZWEZle6DKvpEYtqTZaApcUuyM
Y4yne/TwwQytCaW/ODljRumGuW2FWFis4tJwd5VJVjkb9EMSDfeWLM5TL9F50D2NiKBHbu6etYV8
mUo13ZNExU9tXEcX6z8N52wzTzw9EXRiJQA0TTEz7DSgJcnaKkmufxgzIzjUrCes4OjNdb3q+0Cf
WjZQROkdFhTmBCvHJK+U/mKzC4Hr0J6AbB2vCatoNsPECEXORG7lmKz7NHvNenqeIeLliEZWLRls
j1F1hSHylqKbWkVNjdqcpEmeqD8jWnYMkN05C0EEswiWT8anUXVfvWtWx9Ea3rrSpK4SymYeYquN
b0+PmRtS/IBHhi4Bt4LKhekRFoXUDDFiCuuzsopL6Pr5Q5wZKUjTEKIwQZQkJE1yPRjVfiwZ+Yhu
Ps9m/tQxEN4nU5OBHQOuGoa4fCsmkKiQl+tvNee5TJZFd0Bcnvsf0orvuQn9xrXFB2uahX/Bj1Yy
wdM1SOqa6SlejCrTLB8zpK8xjn7YqeOboxhuFLgwg85ClmRZ/TFyopTDAKTB6Y/MZvB/ZEORh1CT
xrDcUCMxhQLyRxGMH6VhHeYhh84MtI0EhiWHernzcP0hMACd5qT2APpBpCe/Z3zi9ZI+peY71HGy
DQnfpE8+XnxUciuacSiqMzz/kyL+yO3sN3NMGMIE9UGHIY9rT3lapTfbk69B2qpdqQuyyZYg0NyQ
eEiX6we2kzU30xsbfDyIxifU7h/gESnD4fISrjfviWQ+egIdgunXGxstdyP0QytOppDHliYYIObh
NRFufwq0hUDFr39cwYwVLXFB/3IjiYJdpfKdrGWyZDOyQ2Vnu5g4SzrcRXJvBUNMpOGb0YN+WUDG
pHlleOu45+inY9r7Tln9aLu968kpD00Aqjsp1x3r5LZXJpaK5c9HzNOhdxjSEKXRbZl7tdc89dgn
JBDIQX6NJuRjsIRKZOFOBd5jzbVa+yANV008XQpH5EDlyYEBOSS6mIDZFiToECogK6qjkU2SEbJl
SRPU7xhSoBeZa++IvnJ80U30n4URzbIq1g2BWhLpFtcxY+4R9dWLZ2GnJzCnfe7xIW2CEMy+oJOw
6QJE4ZloFh02HDOnvZrG+FQVO5U4AXskUzMVRwmrVXXsmI6vXNNAB+SCaSxhQ+/axowOedo/FdL5
Z7hp/QzN+hn27T8ZunsCv8ybque1IduHJHb9vTf4aNcy+Wo68j1rcPtg3oX1QoNuzepMpZXZACCa
KVlt/Db6cUv+Yi7uqzmyKHLg6stOU5X7+S7yGA7V7NOJHV5LRto9nTd8aiS/h4K0i34f5vCTZe9a
e9fvj26q92wkw90VYjgGLS2L1msRpPsIs3C2PcRx8mJUXnQKclL5pDMV29BEoeb4xqZzU/9Z9P7a
In8Q9SugO4XV+dxOUAQqvcAci/popbg7RINbiHOUhXJGhlAntDnf0M+4kMtpOntZvzJ1iwB2Sspz
YrnNVrhE0pXMSdb0pof1QOU7twNMjqF94uixUSU4VAyGAKVgXDDbqkykbPJOEAYNCQ2qdTCL7il2
ChO2kDns7GZn2dZ39vsrZEg1CnYsamwY92P05BkkXpsDmHAsEXdzCN7byTLOSDSiW4mzOi2R8zJJ
p+wmXglXdI7JWKkj+fDlIUGg4OsiWs1eS33lFWQ3F/66zJzxrJoazzK4Ydcr7HUZgdew4fHtmqB8
J7nyT1OrZAfW+Wo0JmFA3ryvkxntWw5jOhTxAWb1dMjjuYYHzziTyHWPEe7NVHF3Iom927XGIxO1
18G072UZJ3DOhh+iA1I4MMbdMZuX38P470s+g/zs0WSsolle0G7hHRbVnSAUIu/0EjKQMTEsZH2C
dTClpMkZjyVgwO3vv/b7QuyBRyXoxMCzunW9/E84tdFymTGJpn1F6FmCCoHsDwJffPK5c8JptsqB
Dv3b3W1NE31CSkxL44wH0Jv0DEocDyJ5GO13RmD22uizD/Jp/kvCzL4UhPTGtkaO9GTqSe4cFeCX
xCOYOOz5mAWHhUPtk38CvTKDIsZyTS7vK1HSbEtA14Ye7k7fQlc2FGtsGVkEZIf82GltrLvIebRA
LhbmNGM9ZCEHA58cRieKj5EO31tp/JkS58fpXIo3y7g3PP1rkjtL+hlvSU5WxQik0sLNM5ZTtFUT
sECAXyyTFShjqfvb7wsH22Bdqn04ghse2z+hbxznJp5fFfuQXnZXjMvjBp3JmX/gx8tQlpI4vG/m
evhLxCZdNIfY+qyB1Eqo98kPjfiY+f2PM7CBxtyDMOIQfzolwliQXkcep8h8TnPO2jpqLoxWjYbK
xRqxVqVG7V6UGTBrMA+lBoHByPMVfcZzmM4fVf8SBclTSWJvFodf+LAwrVfcrw3eqbTRuwDtBIe6
pCDafVIPrI2gMMhZmlYdOCJbSPLzxvjJNs6agPsAdAu5r6iTpmRB8sX9gc7caSjmr6rntyHj67Fd
Du/QAF1yIgoVfLuGcxXNeKuC9E8T5OtyMHOc2vNpZGjEEfrWZdAYOepu7Qg2lz/9A+ALe0fDsJ2B
qmbxTx+LgiOdcfes6ZlO9K0Ev4HbZpUIlFTTJi4F0wZ0Uz48hKpT+PUV6/hIJldDol1q+SsS2WDY
vtaY5YlZgdLhQjzgyA2mxTrIKvge4uYnD1Nk0N9qns+i9IBuHzPHG9dWrh9Sl79cUqWfOdKb0aJq
T+gUEqBkMx+ejmaNmCp1tpOf8l3YJVHjd9CbFv4l2o/0EvjzO3Soh2aolvqxP0SYowrRfBrcsLmJ
QGNyYFIwod6Vwvxi34YXYysOEoY6yAL5sqeSv37YvF+diu5iT9cz1tEtn7qHIO3pJ30Lczz6BPJw
SKG9XCoAZd6rFY+wIujElHl7IoD10TL1uQ04wozgYkpsBKugjJhU/okTLJcQhWjRSe80oP7CY0+m
ykjoa1+Uy0QYO5Bd/qkt9TLN6lsTPTfwLHMSame1dTwmamW1NWcBxT4DWwnfapWiSl45pE8UHIos
4bE0LYExWZmcM1ROO6XpkhfsW5NHGDNF5ZONDAA928mtne9hYMoY0inOY7EuO/cPUTkXAu269cRZ
GvY/kUL9Pq2SF0h1a08Drcx6qIRxQtpyihCtB5PZzt+ZRMyY4QjE3bHrgRpptFo0yk61H9DF6CZn
M9AGnZxQb9vIWMWtdUfF+DI1rxx4nyogIsIpV4MDZzSnJUKKvbzWNDJWpLm33KZ9s/Xp1cyymndz
aT6IXnzZg3NEkvQVczifGQ7iuFxl2fjgZPnVy+lviPyR3vdDV0+EP8BwI96EY1F4logQorDlnGN5
Fz22V4yRyZoFc1wrPX870/ietBBNwKzVdYw52CrZi7P5mNf9e110+6Qk7HQavmmurMeSANPa7IjD
QPG+romsp+OX3sCBJaSTTmfLVUDU0D/YmAVkray9rei7eCM/bd6cWFjzlWxMqnbwnAyO9kxG7rVX
o3dzkUXP5rlVACtsn3ggTpuRMHdu+Bw1zAfmNubeiDCF+o1+UEn+rpP4Ehr5Ef7KDe/dk/dmGs65
MvMb7u0Hi7qnbeWrNiTDD/LJbcZAgWHcky4KNlk67hIOzhC4HRdIPPGAXxVVBj0FYZ/jZjpYSXto
DZh52p7/007+KBtglUGY/XV6SHwuhKF02HMC2bbJ4skLUUiQhep3PzkNE3DL3TEj3QkMHRNfyRGR
VocDbi2Tm2kUXzOLtkRJBLnha5zhBlEEEABH3rOisDWn4oZC8JoqolDgSMUNTr6kPnZxeEkKg4ph
afF2GkP+tC60/alk8MKzcAhMLp8bjeN20TAUSCk3mTIOE4cPaNH2Uz/1f6hw7E3gWOZK0qqhp8Sg
2yr8Bqt99mlB7/ApD6LiBefoPS6J6M3ClRMbnAWEXCNV/Ay59tAXromy9/2W3tdjjJE3DS3nuaZB
bbu0Fmu5T+vhPS/kE8GWJxwVSLIqmAja3Xra50TdPNjOeJyYL26KLiQGTwIgasQD7qNtVUSbbFLM
7VhG4FbmKlrLIUeVWdgXxLzDyiLawIbssdIwS7PQuDhJSKyritBM11/+AFNekZjJGZ1Vn+0zJSKp
JdYJg/pj7DK5S7qnPh+Ovuj3rIbuGkXN2ij8e2u67w1hMinGo0Tgc2CouB5SGw2mf9FYSBfd2Aos
xAfWEXq33K8yZVyonP80Z/6AW1ZV+wAQb16790amP7AkBh7RyCKh1ahvhklKhbaiKzpGK0WC3sng
0MwxnYTqYuchQh2DX55+s0V9ypLcoSpqRCHho05nhbmLQ/s/0YbDYdm6lE8mckK3p4rZngazYcFU
/ovnC7rT1l7UI/D6CtQga/USSJSn4avAMMQk48fIvB/puK94mOIth7G91ZqnIddPWVsdlwSHdTZR
zBcObCr4QCuox1fu/BdJ9UD9+6i5mYfZ3QLGKiARrXwcYuho7nAxyG5oZyo7HjzHDolwJVatM/8G
pM/kFxBN2ywuLl06wuiRRKqW71iAP0mJRMo2zYcRxAkF3E6X9IUq4rv8pB9Y6OO/UzP884d9MT6P
ozqGuYdiNDOfrKbdTBHFwtQzW6unVwLsqhVAn7UuKEKKAPf/mNXoolF8dZN96ct2FyJXFWp6GZ2n
vrXJoMnh/zRUcEGr3sMU+gPzFKQaHJdlX6kNsWIX386f47i4VQmangh0tWsKKD/1V08g2A5mcH1K
Y7s+GTMRwsTdk+VShA9lMW/Ci9D2QyvnfN9RgULQem8MEuZ7jNbkxH5lbfK3mCume94XAW8Mhchs
aHPoawNVgiofsz6v16VHG2UIvsLvabRId+Z4vPLLR3tsu1MRwcnyLP/2+wJdW607NztrQeIoOA6b
3jeJqFLmxX6skAEmEX6jNqZdQYKue+6BTlok7FghMF1eol/JqbD3dhPc08Gatn3Hsg22xl29wH4i
WDFYMrCBLWxggZL27Ii23NHEsLqWIwojN/KCpvxgpz/0M3ykQh4rdcGYMg5uQwlvXAVX5avgFpMs
tSndGF5ZcpSy7E8Zs4feoYouDTC1EWmQyFEhrQ6m2krpf3RD+W7FVcBTtoSdDsYuDtLvCdfeOZOU
B6VRE+JuwYQm/2YnatzcdW6iAZLEdNKqW00e8YhBQRtwAut5pCpJNxNa+d2EVX/VY7TaJCRQkesC
byFhW1wN+J7obK08bfcPLum5m2gq1BqJ0HeANvxQpfJAGGVJJTkfsnkxSIOKAsbXX+2Y8yTSYy/w
4oOC+YjFmOFLq6Jl8mk8Bc2/OJn/EUkygR2ZE8jlANwZXuQekesep0+CbB3FCYpmv0PEgwpggjUi
kic1ZuqQRIZxRgZNQN7o0xaS7ExZ+4R3gJYa/YQo/jcEcE2mdt5W1dId19X7ZOgtHmdvXxzZPn+0
rzrgcvbSuqdPnJEZDKcWzDgUDbtrDZp3039EsYPQL2kNZgRw0AnmtMfIDXwq+Rt1/GCYANXoAyOw
7Di+x163Lzz/b5lFf0PC46jkE/nS6a54YAR7pVb7bGROnwfEHaV1Z58jx/2bJ+op6z2k6dS3AfxY
eAKEcQKfeTKCpyWXDC38HyAX/jqwMaGGRA8eyKmndOZmvNo0KTrS9boedZnIUnhTt1xNQDlJjYQV
urfzbjjUXnqW+atRSfsF9HKxCvJqh4rdencCw6VdaY/7MSC3Ypja/YiWe83TbG8sUiQ5jJ0qBZbZ
CY+ycr/cQf5DVutsXUcdKDc3wpr2CvTdA+77ZTVpgz8ezlfojNawdwsfMpL/USu8SWHdKfxVS9wo
GdWl3TyHMiUDrOWPN5F9lxnTF5IGgt/yP6NdQ7jNBnn0FjOvNM2nIo5elM/cA+tzvmZJR1Rntuou
kiY5a+4aQkiAAEOV3lNgejvFaQD/k58knwbAlxvC0QXX04YHErrkDq3OETbf3uua/2DQA44x8uKl
pRvGI0bq36G3I+5hca5NfF4J2tQdjSDbCsO1GDElQ6Duqd12VTWY1CsWQAqBJhlOBmbEihRMpAXv
UDjXOXMEQMp3JpPGC48yCSXDfE3oSN987o7NaItnKw8oBSMDzeY8rXRWhk/05egPLe/agQglRAwP
McbOY2nYV8Ok5h8RJoMiNR6ZeXAQ1/Ff7Ec5uDy4iJD5xNZ3ouo+yQaE4che5Zide4wRlyKcNXbh
NA/HlISkKsj3TRhVxNZNpLTZyFXBwNCHoi6tdBTsxrLsD5MywlMEsuokEwdEmabLR/U8nsBM5Gej
6uuDG0zeldy9F2IUFfOY2bnXtsKybDvGc9YqtWbCnW1iM0kPnYILNqEKqabmu+4c9ejnA+IkGtpJ
8p81m6ca+ymBKMttjLoXzB10iUVfGLKmJWzDNkXn39Qb4I44Q/4adidl+4xqbFU90YkptlyN6h6p
oKI1JC/oxTkXBNT4oTLtSzYN1kGMdn5WMmcybqb2seyoGhhyfQFJUJtmEulVEX2494XGQCr6FP9M
gKec7KEtnnL1VNSg8ocov6jWr14i3Q7rVE/TjpZfhm2XkG94YfFn+nuu8zAaTThbSWOtThzn98pR
3Y8/e4eqy8Q/EQ38FOj5aXg9zxZJsY7zllhqTNBYzQT2+bSZotK+Y0O7Y96Zv+cx/s8Z0+Azzql6
xtCS73m8OMuRQ2yCyI2QRfcJ6cO1+TSbVbzVvRrvOZAyx6m7ExE91bnyZHUOrZw3EIU9b6L/i76m
I0/7yKF72xO3e2y8cVkK0ClhtaRErOeT1uN8IsLpR3oNPuJUzuffF2EdVEswse+VL13NXq8GSahQ
KAkkQd+FUpdx54p+Jzd65pCzaWOwNpM9IuRbNs/Fma7O/3/5v48p4f0xpS52v1/RTSPY+1peQzQN
DMqLIDoBYMnpSEFnpfkUxLk+S6iy52p5gc3eHBd/ZpeZTMABw5CiSgK3b3T12UK3IQEoUVFWsHYh
IF5T7tutgyB+hVI3OmJmQErjlWh5vL9Gg1TEVv7h949XVeE2rsvgIJc/5TwSF8zIGvR3HnvuwfC8
9pBG3T516vEcLy9pXFqn0HyenTLkoOqGp993FJPhqWU93AnT/GPZTgkUkCv0++73e+NCmSa+6P8+
Fy1fkAGsXnemSwTQorTHDJCc+1mnZ5Oz1cKZQq/v9wx/PZcWd/KvFY3a0cynjUDO0vn3XVOTWxRk
DUKF7gWhVHzRhrlK2fUQhf8N8AJshioiIQz9+BrZk38pXarsoPf6vW2J18i0zkUyRlvyOl9NPyT0
jgEgp3oHRV6V2aSA5RyFYhlkl9+XcmksZqO/7mzWTS+F3zkByaK9UpOAiuTZy4iYJS0L262Dv5+D
v6mxmrfNjPJ9B5oXCGhNWozfgODzm7ijvqX8FeTNrDQDtL0l0p/Uj8Wll9Ssv+8wTKyGwaYhnRAR
lMYGnFn0WrBal6aUP9onwQyIiWHCIA+cvGP66a3iQmI4gZ8rxu6RVhwTJfJ1SHVlisjDnyJX0tHV
Ksmxj2yiegsj/hvk883rCNOofXy26C7XWVFz6Bu6i1NYNI7cKNjniDIZwxjiye88WBCKoUorhnOS
kBCJLYry3pu/p9gqaHo0xdXV8a7qyVGkAdEv8P4BD2X0PgfqVHImhIsY/MQ1NqMWC0rdWftuJtA3
SmTBtMtsgEsob+ezD39WQp1z0llfBtMhIS2hY9XrFl1RXVd8gujzlOwzAM/peRKl+pj671Bn3pvv
tfXVJ8yDUwKByUIHHs6nPNmWWjLfni1/zYBVf3SI24H5q5dsEOLWS2Tlo+0OH3WYzds5LfMD6vB6
+cq2hZTnDVgxYgo2U9TRv6xP3qGf9J9dgdjTCUjim+uR0OFiJi6jKHZ0J7HYK/shHxgK+/SUFjns
xUGpfUeBSYNyrv80maAJNRHZIjWWtWb8TBmO4wyK21ODGmcbpj4j/MF+d6M3D1TTd6qWZBgSno+B
pm1rRt4pECUHW5tgLVL+3EtE9XYIMjcH+A3xvMyD+qEt2m5tdqr/684fdiPeQCK4ZBYwFm7KD0cU
LauWR+Hg5ger7emhBU2G3ook6sHIKMa6YEAesCcg4bttk5ymB5loCrvZqrYs51jd08KcyUZj+U+D
nm2vK4MNQtRr05vjU5KznJqIct9Gtk+LunwyQaLO5k/cp8Pdgex6rpf4qgZzdxzr9Kt4sPxAf+ed
pEeSk0fqQ2i9d9AsMYVZ4SOiJ4CVgX9uxGQ9zwPWE71oLkb+8oSb1AJ2tk6Dsx93jKwDeTBk0z4y
GEDw5khIcnVOwpHVBbu0Ce1rllTeOqzL7rsI040Ht+FTK68C8xhZR8RJS5p4xxG4Kf75QdZ/i5Fk
qHiEADU1YQ+Liqs3TW237W2g5pEX4LmO7Gmvy2lHn1OvZzoljzoxj2wh9WtmxulZy7rb+Kovv/re
eg2iBiw4OZJxj5JflNxwbfVHJ+/BHHVofmb7dyTPhrj8t0OaPavO7ys91e7EXqE46cYfrht9RS0b
UKFGffp9KVV6LeIQHJuR2/TyA+TD//vu92N9M3wMyUyqbzdiQg7DK9zy/MJtvB7tKroOy8vvx3/f
keIOxa7U7S5NU4YAror3v58IM6u6uukpn5zswuFznc9TtGFbatehDuJr5K5If+25T5NxV1s1/doi
2U4ibm9THxCbTvsPcR9x6J5yT4nLXNY2SdVJJaIrx3NN6rCxvKElK2+FJg0qTJ+GIev2vx8uls+B
l2Go2o3o8LqRcyvntt+PL5BXWNZ8Rb68I+T9fR76e+7JdusSRX37fSFGCgUWYUkT6zYlXca5WcE9
I/8jrJv3Gk7+zRPTcNM9kYa/74K4ExtphRgsk49cJY+mb2pqJG84tIF9wzZHG4eSeQezN9h0ZKTm
cizYwYp4j2HHeK5srzhTb2/njizU5ofxiXtUVn+fAJwhmrA2kEZuNEOntfaLHQRbos7CObp35rTv
y4i2rKOdc+oiJuoGG9WDZ2Z7z5IDtGRqdqxL2a1cJmKRe+9oCrpDE+5AbI6Utq5+6SyTGbpjPpp1
OD5L4y7JzoyYSocytjDOngJUxc/oboOtzrDFi2LEejWPIGP0mW7mV2wD5K7hFlNApdZLoRv3EWbd
xjFkhMYyi491EgWkPimOttndgEpcilaeKm1EG8LuEE80TJwsPOrbIndGkiIKsPfQ/M6WCJlP0e3d
+4auNhgBsxfw58PQQkpXpBVAszjHWfTDcaE5xjOPT5j8J7R0T4WuMRxhu5FsvwFwa3D2Ps1wZok9
MY2xMXJyMtx3iV5+I0hruqWRKY5uA0leZtmOrjI6WzXScqjy6ZY6aIpye/rjdZb1iHHWAY9hX2aP
5xf6yZ+wGm987/6xNx36IqX9SO0RbHPL4ZfqaOJbjLuGzgiIVFXNW58KNGCx2nhIlXfOgH9hXJle
Jn9UEKHzo//4SuBctdW+P14rAlAZZTANdPUj/Hr1nHXpV2qAbgvjfEZ2UFp7vH1BMw3/BkVDKffG
/FwO7oT3OyUHEp0Us3XnNLSqehxkh+mCuv7UtBlpSbR81iIKvVM9eeojRJ2aS7d7Kz3VHUx8Dfls
7i1PnmWCDgThRLMlFG189pyj7Ee9xWrXb5me249gjftj6lBIWUyBiL5ufwzVf05BQs06Obhgi3zn
QlMmABo4eA1iM2hHebFh69wshxnmFPZH3fntQyG6dlsyX1yXsINWvSFAKhv+Y+tpefJ006zU3DOF
hGU5kuIFatLQK8ITNA0jcHuE+LhM3SPY7GJ2F5rWdCvezdzfBhghzygeJMnx28aUHPPlc6v76art
xiQSfhCHyJ6/fv8ry6WD/MT8Uwp7vvXLFwweMQK+VWKWXT6GesK+LA2sTI7dQU8VKrl11y+47hFt
zITgeOjfCDoRuylnDWcohjk9C6RzyxzfB6VgYDmu0pUfNMMm6jNzHRDTFil+IDd1/nOSmhn0FGJT
KQ81gUIs5YSSJKkNUEMX6I6r5loQXHujBupuYvQ7HkzO7uTDt5GMjqldTQ8pIKUVh6ccTlVDBtQc
W9zRfXwcR/FhUZcKut94U+SZ2pC6OwUC7TtS3cqA4HSRhK95o7ciYhQQ1+IFlOgeETKmdoaXtdVW
97plWk9xJPamUzc3glA6zgT0QrGdnJ1Sn20lOZ2Hxmc6jP+CmZkx8cvvoXZhpNOTTiBlXEA80MzT
6K9mOopgYAS+kTnjsIx5NOBeXbVZFm2HAu0hRCWkxmVT3Lxo2Qq90rqh5jFXrpj0Bds6SRnq/RMf
YXIrelshqq7Ce9TpF5Ijg509woAYwZCshOHx5PUaqlWn6Q8uLngL3+eMmfQ9kC9lKtUbRg/R5A9Z
Zf7TRjG+j4HCxGvMFppEiCdSD+8iQAiKFNg9cbhWKGNnfZQRUPfKn5+MqnSeuGmwzXjjpTfxNiS6
L0+yYlDbpgx7ZMvqN3fkB7HGMh2PMPg4xuTc595/I2qZdMSqeo1dd3royNvAyzW+8QzyzfFoD42P
aykP3mUQQEhrgfvQbKrZLwCdELBMuFr3HtIRuZojmqqwN5MX8Jg7YLflbkbgswcpnX0YGR3vAPGN
NZIsbaFUfTZhbPR4TrbtFHg0nWludimiq0xn1skySx96ZRoBESjnU0MEywet97WR0eIttBucawYH
t4H0IyYQQfGRa3xCwcysIEw4/bMJB6g/zc/MdRoQn5H3rEcb3f60USJWr4liv+uT5By4drDBDcSx
Pm3LsxPLc5t2TAHcLLv61TmZTPetsfa/16b02lU48I+Xi6dTOrV3JpJrWOcRuRcUe+XKpRWGX5lh
ajk2l8ygr89c3tqThTo8KiWfp9FLXybA700Q9Ae/so2N0XJpoqbs4e7rnyDCHlMtVytMo/LJ8cUl
xmq/TtkOLu3QAoaX+VtpGygZxZx/xFMVrIZlZj8Rr52ptHgf7JcZq9BHYmsPoeJw7hUwp7gJnXcB
25pZ+nikYkD+Dvn4A9zD2jWC6LUFmgSvIvsPr99y9q2SD8YqsLMIZNvPs++c3K7x11lqPnsTVId2
nEC/WqLiWLSKPPd1Dhzyy7oMPkID4z2s8zehCoOICjP5WE4M6wGv2uX3Oyf2yS4DlIsNirswZMTC
tUS764uObDl6cb4fyF1ftc0+sHncYgRUZfNmlHHx6LSmOBQlykMina5Wx1NtMeU42iwoeOGAhhl9
ss2GvsaxPXukFbTrEWDZ1pqdlF5/9JnLWt9t729sjR6E3+zDYrp8NRmJrNxW+u+JxRdK43/YO6/k
uJksSm9o0AGXSOC1vGGRLBqJ5AtCoih4n7B7mFXNxuaD1BGtrvlJzfB5XhiyhYLJROa953yHeUDr
S387ksvyVCblrV7ZLlpbgOUTnWyr0V760jKeAAn3KwsWDuYktQ2iLn0SNE8bqY4IukZShNBVNbLP
dpl0X4Jml+PIOE9m+5YWASYruDVrYXivCTa4KHWdXZREPwetv5U0Gu7aYv6ynfnNhkl0oi7ikXhB
LrNsU/KvmbOf2Ds9pjVjUKHGlsSCng0KgvVIyq4nuCdTmz74GZAa9J44l0zrpokr+06K7gQyRh2V
GcP25FvX3beW9/Z6DHkUGld/CIjfOBfjcCIYsd//sjK7RVXCwlOvhLSOT6iRO8Kb18KG5RNFufYU
QT6xJ3hoE2K7LSyvkTdfw+YotpqnsCRzNnPJudNQyclqElw8uu/NVDwUhLgt7IilqcH7l7YdXz8W
ggw3svgoLA97XTKLR8CerxMeWrPSzp3szJvc9+xTbycTYgUmgN5Jmk3NRnhls4bd8xaFFyWKYktN
gkr7+DVyQ+9I8asldd5mFuiDR2vUyyXxxN0VwpVs6/mazmoUOa/Ta1/rIO+XfYgIk2RboHB0nenK
lFeNJOl7nL8dlh/tpghNmFJ5eovZ8S4eSuMpQL2/ZYWCHtmW+hPy2Ecme5Qt7JF3UzwWs9PzC3nh
w1NdWO6GOLlbCuohItXRfPLD9N4vBv/86xWSEVa2DLvih5FhVqQVhy8KJdWSlwNvqw49M/Vsej+5
xbNURzu9R+3PQiHAj69QyfESZVuU4qHhrgGXdIDWaPV+1DFCxhWjZ4AeScWsehQqc0hCC9kSUdp+
chmdawwlvNHNKdqnpp2uSd9cySgavxgBodQdBOVVrqyNQ23lfsjf7JptiBGGL42A8PvrZBZ5UHWL
pnX1a3af9V4UbJDwQPz6Ook+8D4eN3oeiqsKItyj1XxnFqOsYT+RMxXvEV9PqxwZI0u25xEAFwXg
U5zYwTmL61uReNVxiN3nybtPS/yeImJDVFK8WGOwFbtYFzcyz7Nbx1D3yjabq0lB/Mrr5AsFmv5R
66ibB512M2CX33NHnbMHa2QBqOZBi4L0CzUFcCrF+GKF1awmzLGob7xkRAwgcE9AuJie4on+zQBZ
o3MJmJ1893YEBXHQs/o1agk5Ba+P4k97UwmmT5HMADxUCoVjDFsFgHM2hWT6gO5BdnvXD2bxW7aq
jbR68jX/nppY/RNhIq0kFJ1QV/37CffNgswNoGAe92R0+vDaacxxX1sMzqksV1UysYzsQ5RVMIw0
VWu3KQaP5ZCGWxXZ3kMtu3vXseRPN3mpJRj2YlLefZum95EVFXAWmYvMjBp/7KRoCoyUvllKe5fG
NZ06EGpFAZs0gX+5jGRYbdO2LM/sX6elwiN5dl3vS1ilt63uZj8FxMqxkvl3qYlgqXtwHauoifYW
4Oq1Q6v0VISut5NsI7Gl2NtETfKmDzpnWVX1oZKAck1Z35m2hQxEpPesgRHKtcVrwQBa9JlxcmlN
nqMybVeFGY83LcIK+j8dRjAZHKjsJ6desNVslOasRsOcEaMxsGmCs15wLt7itbCoj6bMPKQKLGqj
YXF/ZgYYng1LQxjoDMG9XWvOGolYeyp7blSrofGlhk6yYBLYJ0JZJG4E1d1FNiSa0uPlUfkuJsNe
IYUiaoGmBSI+dtGaW+CtmcofVNq7N1Hrb6ZbZV8rV2UrzAuPU5X1h1ERpYuuLjsoO8tO2eyClVgl
iPyjtwJuITykXq7T3cI5oEz63PzvKWjm82irm3TQwm+VQU8uAb7A+8iG6p4CXOzBiSI5l95WDIZx
qATLynBkWVdlhb2px3Tg7RQhubF4Kcgp+WbByFj2JqSgjGlJXxgUlda1iavr9+/zCjxSN0D4Tlio
nvSiDY7UgbdM9/xulA5YSawrSytIzHVixdE1QZC31Som4Gifd1OwI7j4B6PcO/36wXNEbj3W2rWL
w53t6kRHXMECqcJRO+Uyx4HTRWRBdNEENh63hFTylNo9ntXRjCVLt3gPStw+NEzC/LOadb1WZNe2
YetX2N8WFWCciTkT364y1Gyr5nv//sPYeEio214Zph3jPHBpvqbOKfR4Xa3CPs/Z4DGzhBqYMUK9
y9/nQ5c/IgkwjU5d+whAAWegRvBTbFKp6HSqTEaTAPtyQ4RY6AjSayOL2dI4KEG7urawTPLWQiOJ
QoiEr+tfv0p7LkwbqJ82Tdt1ht4ecZaWXP/++PlXfoPLyff0EyoUYzMWHg7lkAJKpxf//pFHXPGs
5gWsdPMZ6RnBSxPm7arMHhvu2qaNwuowoSRLF5GQK21KaWG1DlKLJkdAVQqW8HV8iAuF5EQZN8Vk
TJueXdEhb6L89w88nyP+x9FZToOidILNzohZQrEPZBsZoSOnjEWATK8hUqYsc/j1w+itLwBztXU0
/5E9YmvgucFv6ypMoJa/LEqyd83Y31qi9rd261bQeYgNSS1iZN1OuyUwgc5g6PQHR+RLcmmz/XBt
VQFmFZACC+HGP4juivGh7LLZ4h5pFT53HyHYL7G86wKhjEAaK2JOjIzYhsqhZUTNjgallRL0XFRf
aRWPB9E5zQZx7END5kFOQ50mM/aXxiXsmWWztXB68Zip4YdwRyitES7JOGObEHCze9LtR+7dYSjL
HylooTVq9Bpj7Ba50doscVhjfTN3McVjpibghU3wxQ/CgPVARc5jpVsLA59jEobV3sgJfhekC66y
qa8PXCm5KrkrZj5sAq1Sm5ASX8bF8E0ft46ZdExwGeCDBpWMbmT54devihF3DrrH+c7TZAY66C1b
Z9houTttyKY5o7ysDi5c9U3nuuemr3Goo3jHy+7sGL8LJvlsj7JdzegHm4xrCqbBcjIMd0m8ab6k
AYxRdL79TaSVCyAB0wpac0FqAxUtjeYiM/p4gIFMqgsM0yUVh2NageI25fT46z71IA0bMsm2Sia3
uR0DQaArvJUs/i0Lfl1iRt+GAiNwdx6lFh/UsC5ly47bJsLEtoJjoPz+APZAQ5yEmTgOMn/H5DEb
FSUaDOUYlK9EEz0MgWEtpezrXaNYUgnNMHd0++xd0DCL8/zGuKAFXONusk8eGrdJjw89rLF179km
9AYamjEpn9yQETcDAyl170aqGOsEym8ZV+PBkBYbNx+FXpm3BzFX2n/9qtIMGrqdv42lUmvM2m9U
6UnCq0b2VO6iCshIs/hkLHypBjQMHeSv/wegg6CmISO3jkwLLAus8o2O4E5ZUgyM/H0tBwQPJY4M
9LddYGIVt6Z9Ltvf93cI0K/FkXpMDbM6mGJ4Kmwz3dQJCSmZB4rNbR96v7xPEhrXdtnrKxEo6tfZ
kKwlCSOeetQyh02ZXn9xwDz5JNJueEpwg1k02E3fJ781jeYUdAs+fodjsbW0M8XZ4qpNLPT5Jh0z
+oH1UkZ1eUacdkzIwMIVBr0iTQGPJUHBFsXLVqmDForBzeKFLV/lodrXARKbDcRC0ukAeVTagxV3
97i59TUkz5s42rGIwaIzssxKefXynAiQrIk8BVpwYwKCXbuhHyytGniDMGW2TjEVLdlEQPDrLbXT
NN6GOktWpjx51PUUTEsb3Ii0POV4OA483uvYY7AWwEjRZ/npqcwo3xkBRkW8nIcAaxL7GDiqcNWv
kSAtU+i1u1khYbEnZf/VoeMUw7Gu2ZxZhJilL3Y/bK0Ay7ab2Xe8vIxFCL5g2bZ6jiQFKrsoZih7
Jg6jY3iLXrcH2tKRfRyyY9sZaucY9iNy4Os26pM1VhosME67RpXSLTOZ9ndaiFJ4yixqw7rcWdJ7
NaDSAK+u3vqpfxi9rl1JG4BkkiKcaCJEURW4jIWoUWX1FpomWM5qNx9CsM/Hru4Ee2GXoDRjtCbc
p+e6/zagOOB1hwZABuldggAKD8PJZFO3bcRjPdUkalawwOVrHEAvcVSBIqOFtEftrkZYw01U03Pc
TkRL62D/taLLD//5Mbm8poCa0tEIscZEVn5OG3urDaLf+fSWbaf+ZgZZQTwQKphFAVNmaVH0XKqO
6QhTHOBHx/v1FobTKrN7xEWML3GmyTyuRGeXyHx4J6rUkwtpMaPFwgf7RR1+2VlFjzBnIZSlEYSa
hjvFlFo2/C6ff1QGkaoB3E+3vvEcic3S5eRkbKmVG5cdD1LLIrSJt3Xj7cmE0LZ+lHHzRrzspCig
s0aPOqKXw6ctt/SyZqa5+TqMfb9WATGxiLZ1miVzQnZL8CRSc0eMBF93vbN0HbNe/vo8tMEpzzEk
jz6eTXc5LBP2PuqYTimYu0b6GPF5bjKPBKlEMflHY2Qiurd/eAV5m+DqH41xfFUtBSyqx8/k7zob
epfntrKMrRuj05ID01qGG+/XJ5mIGVEjVtEabfnDGAN798KouUq9DEG8p4JNn1DarTzn7DvIN2Ws
Hr14wOKMHYOt2uBsTK//BqKNcG+h+nVcTs6uSfq9dDEKiw7t8TSyDliw4fWPDiapPjYjDDLaa+8X
1Azq8UHlKOUSnB+LwgsfKXPRlZl/BLnub+JEPuhWE699MdUsyR7cLGoOYfFKem2/QdiD43J2Ykfm
OB5//ajoJHAzWISqFPaTE20wVb8QXmxumlw8F6p7pOGVb7sgWTGx6vs8xueXeWo4GnrtHXr0LJGL
vAZZ/FESU1vFwACkHqLepoCwHzVEa1YyHPNyQNQ5NgezwYpkk1JBajEO+t7SCAzEb+rLYNcgCu1S
7MRhcEs4sKYNX1yYPI5eubtfINXULc1NP8BvNiuW2rUhBaJAb8Wr19my5ukPA/uO0MCrwZl/RZWM
Noh+6bJHRsfDqd9AoKj2xRih7grp5eR9RhS4QsbZsj/OCorbnoOLVC9uzD4buLcsLamP/czMhOJM
Y1N+KNjclkbjXpnUAI6TBCXveNppmvr0wTMfEomcK4ldCMO0C27KfBv7ARTjyniaOvZDcWmHX9zA
TViyMk11epcvPDR4WOMFUg6oFyvUTSYl4KuymYzthN4qdLJ+0SYYOR3lvjhtnRyN0OFqJZhRafIu
iVYmoLfCL1CmrzoXdDMOwz2EBrhDvnt20v4HTGJtVWtiQbIe+etF+W3sTY8o9+75Fe5HvGyDkmBA
FtmYA3IOF3XZQnrHKRXa1siSH2xNee2SntslAf4S3bilJvOcmU29C4I3t1I0i7U43NZZshRMeDzy
PAaxQWhK74buQnNqqufGUN0Q0ZsvBufZdkDSTJEudr3U803QUWhOffOhzSShVApmSh9UN1P604Ie
skMf+mPCtn41GizFS3S769H7qdljse1myJ+hiTkNhMZlj17NWytWUMuC/T+6TDoVgDI3fuLeIAEo
DhSzNFTTlHjKiCT2jHoDEpZ1osXdMSlNBDq8zo519wIrn1l17BAWOwWKf72VCKswU6d14u3gkvab
srrt7S9ToU3XZY5ibHDsTcad74WEwd3RM68D1MUpVod4/EZT7Lsd4fluitTdpzCEm8z94SvpbXB/
IJBx0qpfdzkmUmY3nAUYjDIMBeuA7SoVnNnd5sBFrXVsE1oJcsPyAYkNJVu1LjqkEU5rAt6ThdOR
55a1uBVCF07WKO4tS1Rs3bm3KiRgWVief40ARV+kqfngyE499BnahDKhNGWEaotoB/0FEfMqJUgk
qLPbpNNfU1W0u3yetoOI2bpVbx6FlBV9+Hon4hVsgaVIpIddLOO14ls/8tBr6SUbX9ggnCABJ9ds
XJY6IRCU/etHQABgbBX6IeLqzXvZRyut7pyVwDmyHvXh4A8sJjAVBptG1D8qYRNpiRCLPBVyHAf4
46Gjb4NKpayGTWfZZflrEJk6CYhjt5zijrxyVwffmhcnrATJCYgX5Rq+XKgmaw36leCHyQP2Ebok
dyTpW2T76VELrFfbn3JoLc0V1l1qMJa3brTp2O5EY79Rko8XZktdnhZRMVGgTwLM4k3Eq93lEoNx
o6Kapd5SzC4OvXkY+tKkxGZgnhm7bVOhi4HQJLCEwLIgFBTDkX3TBW/EkZU3XFsOjRNAGXG9VUxo
xHvcMZgoGtnZBlNtzQtNrcbMBPlM4Xk1lO65j7TXdCwYwTFmcdv3oGLGxFaCIF+qxngcFTGGJoV7
NBc6sn4WryFZbarrftpde0DitKj8MF86HYSKKjBWHQvdOiQm1But6qxl/skMDZv1OVQwuBlLynL+
Zkqt72PsVixgSNWJHJt97LhNhqgj9dO2VoTK0KMEB7UKZjeJome20fvwbGlYg+38OjfVsaM7uuis
Vq6FV59HcuHJDMS24AYh/fAgyEkQKE42gS8kh9isqH0dJBvIBiwk4tzgQd8pR/yUtrZqsgiNY++F
S4L1LNU9l7klV0hsthil3W1L0wX80IrvCZgjx3zi0hzbjln/5rmdfyJO9jGoLG0HCvpJFcl1ORIb
XlnYqjrMgjGP5aqVPjV+Oadf2tYyMwo6/fa0YmuIgKUm356cu6E2qqVV5AUW2H4iFXZY1Mr5mQj7
Ku4iVN/Ozw5TIeHUcDVCi2zZqbzulaPv3Ia14jQ+sygBlVef0Rth5rYQC+SaBTeN1uKKeWkpESkv
G7tH+cXeOssIhmkyFJYEP+HGobW2dksKiQM10sU0OMYKW0RhlrwjsWAmIKlaQfaBCqIVc3C6DOQA
v9qZGsYwlogEczPW4a9R1HwrSyV4+Fg2EYKQrus8e4DUAVkxQNja9/tMzye0cIjKQg/ffh6wRonj
FU/b0xhDBPTiO9rINdYTCfMww3I2kNVpObFFzDtMwhJWjXtM6uaLqINdRvFp5c/+60QH8k0P7cZl
2+DKft9Rql24OZ2nrtfmbvU589yXJJxeJBEOC0mMPFKVmOFHJNUyXPVByTbcbgHPVA7gmepeg8Sw
oURcLP2xXfWVupmqocATgSSgYvTC1gM3KzuWWURAGUsT1sOBHvw8IRHR6uFYKggu3+WaURxqTdJC
wDkFeL4YkfCIdJupUGz/UzzC1PUUQmjB8cEy2Wcbj82g1w91Lt5CKjB487Fj2HpLpcCcztjxtJUe
Bjf5VDL0sNZRgQFzIkMP+eukdawCq/sMgrAzeeWRRAZIm74OJs5seb+00ZtsXSRweH9tQjZzQskP
bpa+GVa5swrMMinOqJXEvJ2MbbO26gZlp+v+RNXkX6OiYAKPuuilhGvuOocGfMMXLw2eWpF+c5Tc
950Yz35yZjJloH3XIZKf4hm2X4odshe8cPOEMIYp2KQwqpfUmlgMeSQMEAULUK4vvWcPzfOXkmkG
zy8pt21v3+F7eGXz5i/4u/BYNrpBdZP3f4sp6SZz02+GUzxYTQUHp+tc3O8kMhRTu9G7ChuEpxk3
Y2EDjba+l7X35GUwQPErsqvzQy89DsqPt0mr3U29wnkTslkeRbAecTYvCB9tkFyX++SXx82jz6tT
/l05cZDsuJwIchwCqdg34ZDsb4wJRS5m7ZMs62A758IovMalkT0bSXw7ZDkFFH1PQaA5xS5pd3Vq
hdvKFNmTGyBmZZmfWLhoIt3BF+bdhoX2k173zktsb1E6DOeujW+9dt49K1su8oJ/GBhYuiLTI93J
3U/uBP4G97HoudASWww0BiQ+OKrmTZCH9aFujzhu1BbOAy+mejuWE0AnHik1eEi3eutRsUZQJIkt
XB0IihElXxFhDHfQECm1kEc/BKG/S73G5A1RU99oNPIfhpmzg+ejkMR1I3xHdNN7xr7xwF/R7srY
xaWkKlDaaIhzY1Xqp7u8w0DSsfbW2XYsRRHso8Kqd17ZblpSv2khkQucZAdE6c3k3xDBU9Id0YdN
mQByz3FtX4NQfmadbC8ytGhLBBvnIaB3Tx7btkkMWI89JqX5SU4anD5RyXu+Xkn07WxkQaJQ1OJ7
Mn+miWevqfbtOstAQlRNPLzHSrvL0p7QeqM9ByzJF23s7kbE4Vjj5Ivpv1YOG7BOAuGyMPGHStJb
nydHA3PSQH+J0IrpxkimH4NeDqsKi1yoTwzzrPjZwJIz0hmWgaY9GBHsiYi6EC0rH6dMzv4OImFh
TRszlLdGXQ6Lye0OFuLwQnk/LYdGrjhHo30nqH+s3A6825R/14mIcORVHb6pCMlvhoRlW7dBuFdu
cdcGJOqAH3PQIyT57hdXwgNuYOgIq7RyD2ph1YZdt3RiWe7RAvwoA2xw3EuCrUyB0i+IH9y0Rpfc
aeGqKprw2kJf3QSe+VVHq70ZI7TVbeKJ2wJ8J55EhrfWN/nRb/EDTMWdNQr7+6S7SMtx39+k5Zgc
0ax54EL6cm1aBovEFJNO3fs7P2LxNqVowXIO6Vl5dZPTezRaXd8VgbdCuGdvaCpDubHudBhFhSru
kY3TjazTM1bvq4G6nsUdJi6P7xxTMUWoXCx5zAWAMohs9wKLoM86Qvfqe5MMoiWZPchvZ/vWLKuO
G+opiMkcey4i94/YVNFzauY3fR0p89H2BubJDs9khx+Gtvk6CJHD2+ndpshddmOUSgIbvU4ytSyQ
B7zjuLYpBVdfJsel4tIIhgV2BbZt1Kb9JFqo+Qt22OI3MjulU3Qbi05yMhNFOgCpm2KoaS/Y03Mw
NcOVp2seYmii4aa0dfauSE4JTdll6UQjC87QuCpVtUzJ09gRqX3UDf+KhJ9qKR2IL11HKFsUTVAR
y3BcFGVMmYu8cgkZkMpH5No7F+PzIiB/aUFI0wGcyh1yy9OQGM9NWUGNov3pykf0suztSryT0ffA
qPHVSBQwaVR/H9373sheZCp+UkVlmSvGQ2Sw3ElF8uIbWAxtc5OYBu9za1bczJvd3p/SFc/71o50
0jqa72HZHjLtvmKJScV6GHdOI1/Q5h8DL1XcuYABNzLHoZpH1w3INSztdo3bVe0j23w2y+zGrnHQ
46oj7QNpelaxjUnd+NENwyvIbXtXDneZLA8vrWboSF5JoMwArC4bAw2bVzX9XErokVrcWYFHn3Cq
NgnSdgLk/FPN6nDtQ5kn0pAQ07D2rhslHPxCSH+p+IVrMWYYYnhnBObR4aFbemUJMjqAeFjZe0Z0
ufPtfutCacCcKs9J/6PwWK2grqMAUtTBccjHbNM6+g/ehjHVNa9eA4Gqt3pamssZ4LXK4H5ftYb+
fXKchvpqrW2p98K6QlfEdGMFqyjBj9Dn2pUu7WSlt1wQGrDethxdIszYcUkP/aiekPExesNRWjHV
ADvfhIGfrFQLsScee/rpN5nVvICYhHzG0vBYM6wWTd/cN3RlauSC6yIUGcuibkNCFVsYLKUQ3xCt
RAouBqHc4sr0z75oniaRF/B0Mu9oB8/UQunmsmwuMi84StW8uqpboy0u98NIZubS13mXZ1JXX0mI
xEis1oUa5r03QF+jAusgE2R1zB1TDnZU93TzzgztL72u2GRTBLXN+jHtm35PyNSuKvqburWf3Kwq
dkZhCHKM/F1sGPYq97J8ibNM2uOwimHjpAHEu6RGF0olMMsIREIEgLVDxMVO1J29FODSeyKVFyof
T6EaDnTAFlUh9+SSzxdx00eUsC3PHlfKqqlj66SPE0qbMKcRt52YewyK1LnZRuiqFGcDcIYtttCB
Ab4lHT2P3n8wsQZvYtkSgx099cNr3fHSLdOUwMC+h/KiNqQHjkskGORa2fZxQmGAjLHcOXjHnRjn
USBMXPERcdVVpa6HkGTEvEgUewmwipivIsQMU0KeVLf16WRtkON95/kigClOflZUZEHZ+rep5uCT
w6HKNfRjuqAvrcrKG4i40cLIm/+fUfB/FxttfJhR8L/+Z/7jIjN6/g+/Mwo8SWa0YRjCNiT5Yfac
yfw7o8Bx/0UYtO25rv07F5r0gn9HFFjiX0InjFiXwuZJFBZ/1fzOjHb+JR2dP3SlKW08AZ75/xRR
8F/5BJpp2NKWri6IQChfv91FeTAHS/+PDvOCURdGv2vQYW3NMKQxkDYzaT6xt3/kNdz+Djv4M5aa
oIU/IhD+c4g59/yPQwQtzP7ClsMOcFGMmIPAM9sPstXHn/7fAQv/+XSSuP/89NYdiThAnrrDSKLO
VgsWhqwm7ei2/rD73CHmQ/9xAhpIpjhw4n5X2caIwM+sx+2YOKQo2fHUPX18kPeu0vznfxxkbJpm
YjBzkLBQOOmiOKTBa7M+/ctZvHcAHsw/D1DWrHx0xxp3vco9mjQsTx+i0MFC+bkTMP/78z0zQomQ
AlKGyIl0ZJrG8WtoOsP1xx8/Py3/CdL4z31mIPz59WOpJWM/5HJdN3kaHJo0Bi8m9bp5IbhwmInU
UOSWCGbAQ318xPeeLP2/j+hlU0KRw3co+BMCfGOmejUuQ2s+rgVLot5/fJh37stlMkjj6DxaQY52
ayw7e1FGk9viojeLl48//50LZ1+McOlV1Bk9BNGtUdonWh7SvcMga4xXqFnyYavJySFBaGSz//EB
3zuhi/FeumiK5HxAUq3kcChI/0R40rRh9PstRIDNP+fcz0P7Hx4F+2LIu9HE6qG1xNqlaBo/+lFI
uZClBRS7VW1V7khdthGQeT4+H2O+4f90vIvxj3YHznAzinUbBF0F6oM9CiJ66sFeqj23qFNiMPGo
+FGKSg10EvsoSgyBa2ZXH3+Fdx5F6+IbWDYdrr7U5Fapli537hSztA7UMcKSSPV/myLeO8zFHFQV
XeVbA9mhmE+mhwSa601Vqhr0dBHefHwm7927i0OkwZh1qQBQ37smlM66+Bl2476CGLLqh+D08UHe
ewIvpjrkzvifRyXW2FPlU1DjFBktPf3LRPreKVxMdGxQIqexaoG6LoredDKzrpqGqo9uCQeHM6vN
zcen8e6DdzHnkQAmyioUYq3B8kVT43wxhZLYnNgpT55ZLtqARlHqgKQys/6R3tfq4yO/dwEvpr6a
JOISWofAQ6dN07o26jhYlYLWwecOYF3EIZnomtwxjZHX6gFhW0mSkPcJDz3yP3mAi1kPla2WF02p
bXNA084tfc1Ju5/rS8Ff3g7vTKvWxSyHBaHV+0EwFZAHvoVlyEJcAyw7LrK4gsvcD+EujCfrL4d7
545YF3MejhWbUvzobwvNnTL0TFhdgXtkRbf9+Ja/N/YvxkyfDK7R68LbmhoBzAAJwuSIf5mXRSLc
ZPjkaVyMnZAUkMSVpbutU3sk/GjSCVE2oFV/fBLvXaXLAeNHo87U5WxbWZls2+LBfnZwHK0//vj3
rtHFsGg78olc3XG2Xcr8OCRIX3mzEuKJqrL83BUyL0ZGi2hopM9BM6ChJ7tOR3fQYCmN0fSXa/TO
SZgXIyOBkF55dB23aEosiOYh9ss1tIAWbKyW5tXnrpV5MT5g9VsELwzoO8ZsOtGQqLCNetZpZNP/
uSWheTEmMq8jTIzi6VbZs0QWu2lfnnFtacnRImdSPygNafR5DArL+dxizZwv6h+rdImI0tN1Ibeo
a8aU0LPRUCvSZTXrcy8Xc36y/zjAEI2Vo8xabg062XJRmK0zg/Bbv1g0mdm5i7i18dB8/Dy/M4eZ
F2N+DOJAz5BsbaFslHKjt/iJr1LT7LpVQVaEcZ1Q5NSvXEMZw/PHh5wf439YS5kXE0A6BL4spt7f
sp8NjeuCQnzzSgw76UPAWArnnMQmkIASvr+60tGom0+j7Vni/PHh35kgzIsJgvhylr9wQLeZ1AiV
suGd94jhVh9/+nsvbPNighCdGqLKrLytpXMy68lARrqmOp+O26DBdPO11Gy8dvbk5uJ6sCwzP5nS
deMnNzGF+MsAf+ccjYsZxM1jgYkwwtEv/QZR7uS9lcNAFNXHJ/nO8se4mD/S2oIqN8Ryi90F4sfY
x+vaTfM7qpYTtDq//cu+5b3TuJhAWqN2XELk7W2gTzEW3QoWbEd038dn8d6nX8wdFXimWNNmm0na
ozdqDTeD0RrVY/O5sfUrEPKPgdwArRXmQOaEGuGX72GEmeaXCsjpCJ+xncnJE/yq1zKbGvMvd+ad
md2Yz/WPQ1o96X4JoJut4/oZbR0Jd4yaYFC9Ednal395vN47ysWkMeGgxITBkjoEbLB2VBbiaQ7M
VWiUn1zsGBeTBFgGPY8rir0NFpOtGTndCvOc3Hzu1l/MAQ6eX23gBbFFpUlFHKUO/MzC/OSDdTEF
sPcoXGi6INCgTmB5Mb7mAcKXT311/WJoGwjsbSg8QIGlNp37Dn/Hqgs0+2+L2ndGhX4xtsO4hT1U
EzSg+Zm313QLS0nR2J+7NPrFiLbKTpQq4dOVb8I5znibjTqNrI+vzXuTr34xpN3cpBOLE2prJM3K
gkZvacOJvIkn20vuB1fbaticZAkBJpP7j4/5zgtUn8fIHyMuxnii937DzS7jZ12LAI22A3hiu8QC
MYG99VT6l0O9M+z0i8Gd+yIkXl7r8fuLNzaFCSI/lSBTVb10/nIJ37v9F0PbwuBJ5qXfby0G+J2n
gCkadpH8Zes/P0T/8OrXL0a1ypn8+omALeDskPWr6UVLkiuwNfHCsv0nhJXtwvPjvzxs792ai1Fu
qCz13Smehf1CWxS1JVZIMVG7AOIG9GMuABL95cTeu2wXQ543vp8khgW0toh9Y1kLyEkyHAgP/fgp
+8dbL4ky/u+nTPhBk2gT9SeXPf9BOY696LIiPQJfyP/ytvrHU+AQFwOfwq3WGW2sNogSaBr6RpAE
V7Cm07fPncLF0Efx0VVBZw5r0jWmZTpOD3K2AwGK/lT5mTO4GP2CYFjbdf1uXaWgsq2mBXDpee1f
Rsb8Kf/Hs8unz7fmj4FulbFtQljt1mWuPQNiRmnSeDdlg7erFPFnZncOMt+cPw6SlHgZQG78+xRs
EzU57r6/ncJ7t/hycAvXb/F4dmuvx2Jizp/efP4CXQzuRO9KHyQH331CLC/K8TYo4Qu6oEkdx4z/
chveO4eLQR3awiUtWqfyYZtvhQVryre16ZOX/2IYJwNGzIhcvrXb/G/Ozmw5Tl6Lwk9EFSAGcUsP
dHse4tjxDRVnAAECSUyCpz+rc+VfxzRVfZdypaRG0ta49voojMk8WFxnY5BfnY+AL+ejMKJGEEPw
HKbVBKqrdtXBg6xFQxAcIzNhDxvW1xZ+GitttFSREco8F27dEBtsiAKCxta+K0r54OviI4eNesD4
yh3r18stPsgI6XZWHbzDRwhomLMnALNSKOthpLQJwGjMlL3LB++RMx/CKe/CTzNiHNoSRabc6nYa
OVMepGRwfEyR28N+eqXzHEZ6f76vFoYZNaJdtpEusElHHl0A7gqcu6u4V3BhPF/6wnR+AtJ/DnMo
OKyMWRGEEh5SlzIL0LJ6bsN7zIXVymBb+gAj1nXvubUXRn0y43EX+QYzLyvIJPIw3J7/hqVB5v73
G1wJTWIvsiEB6Eo8RcoP9oJT9IU3O8iajfxbCLZ4cr6ypa8xot5hqasazXsoqtrqCibroOWWxbQ7
X/pSdxhhDxtlQbIJbrldRN5bS19rKNFjwGBXmmqh/NAM/HaCIfxkwWc4t+4w6/4AueuxFPzx/M9f
WJlCI9wjxnjo1GGX4OkTqQEj8rqhH3saaHYVwYvhsjEbGsHO3BJKVLgZ77yTyhDugil7IgW/rAtC
I65ReiNbXEzuwCw8ZUr/IFZ1LRyxsj9b6oHT3z+tq5h3FZ0VtQB6qm8YzOaRsKXEtBJrS6WfRu2n
0uuytVREkUGKbA1wsGFyi3u6ewjiXs938FL5RixDOTIKqLUsqCfZrm7TZ5B6XiFNvj5f/EJwhUYk
CwYTuQEAsR1Wv22goy38E1cW1KUlIjQCl7Ixs7AxmxJk5NgJ0XigL1NIm2bY/cCZGyS/MAWMAsSy
5lYzZK9D8c9XRuxSXBhhPWR+D8MBBewDNuV301RBjDdG7sGaaLgXtOpXzmUL9ZxUPZ+7v5eVa8P9
vocssrgvgW2Hog3fKlwwdGX093wnLVViBHlKmQwHpvoETmTAqKv5nnMBJbcrHqqcrXTXwkgIjBiP
6sBjwuJdQp3iT9D77ArTfPhw/gsWRnFw+rJPUeJ2bqc6xTCHD+Od02b3QFRew0nz6bLijRCfPfhX
Qy/cJ7YSTQxDJCC5m3c4aV74840g90ZPj4ygfArvM5gs7eEKC7d3b2UOWepfI8abMU2zDuR4bDjg
HHZSVPZU43zfgKNiwzz/fCOdOvKLQ0xghLrjgFczWy6mWbR9x0HSHZqXNHTAeZbw+ZQrO8Olrjai
HqzFAes12qrssY2GdNQl7T7l+e78VywNUyOw4fgwEY2npV0zDwc1IivZX+mFhR/uG6EsJr8LoLbu
E+J0R9E2ByRM4xzQXzbTmlI7VsGbGa7XmMibZxvGBDr6c1GL+EbgVlGhAHNCvzoN/emm8q6MwsNl
RRth28uhRIZ/0CUTdMTfIFBzk6In7fZ86QsD0j91xKdJgUIoWdgVkl+cFMnFXgLh2zV1BYxU7EcX
aSyX1WLEbuZ2mSXAP95hPn6EDwyEvsFP2cIoLAN3XFjVZQPTN4IYo17KysZODC6oYoM3VrhXDuG4
Mjs7S41lRC9yWWF36Q/WTu9pApvMN9B3cQ+RvSPxYLofdshKsbbVo3pJm+3a/eZSRBihnGe59OBr
BfiizG47m737WQvpoJV+nO+apfKNWB7xejtNddrunFwcGF6WtqlVPMGEcFrp+4UKTHGdgkEJHrVR
Aa38ByrqD0hMbmkQXbYsmNo6CHYnmBzAIxOpTg8g1nwA0XPbhv5K8QtTnWcENhxQQgJeJpLDRuLd
BY3fQoKqg5XoW1h0TBld3iLzC+cea0fmvos5eHXIwwTRynpxGGkv7IBTx3wKcR313lhGmECQ6Dki
u7GELmvrU4VcEoFEpbXd3lI/GzEuRg7nFxgVJZknflpwJh795g2pbCuHrKXijdAe4OqkAoKmqj2G
t6jTkmxV2Okj37db6Y2lKozwVvkQ4s1F4xzn5jdqDt8LNt6mNX05H2lLQ8mI5AIZGl6YkzaZJLlV
BWzAmUdZcr7wpd9uhHGfKejT+wFHXLgYe7Y60oDuYBG3on5c+O2mWEz5Vj1lhIOX5vruxlXkPdKO
vGyAEmNrPcF1BNd9HXJ5J9hHwC2+GZt7OfCVEF4IMlMm5uJxmcDpQwG6kj7lyM2tCvtbg5+/kamc
d+fbf6kSY5Vu/BGMBg+VyAjWiGkkDpRmP4KG/7bqcn++jlMCw1e7R1ODCp+NFjRGZDcFTpPwFpJr
33FhZ8b932R0buSQIvUPGY14EivhSZuLLbPFs2d1MuFgeK0sgwtDjRiBPlrww0ViOLorB8MS6e2W
F35rI/L9/FcuFW8EejeSNkdCL1zDLJJkrn8LZ7yjDYPL88UvrOHECPIhpUg9qjyVnDKaQxcknyFt
HzOi+til7BZGGSuzyVLIGOEOeH3awruuhdWR2ICiAU/7C3fJxAj20VJuBbWQSnI+IE1ThUFxC36P
BhkP7mWXdbOpgvPLWtdwiEBDTd2DhUm2yr1XS5TfzvfDQvOYGjhQgdsqwN0DZpShPfDJ7jbQ1JKV
xl8YRKb0LXNzH3sZVyWV57yORfGE7JudZ4mVMbr0441ozzWweMrO28R3mTfucHkWdZsMD/flyu8/
FfTFOdEUuXk5cqp75BMnMG99ZNz9Vp18tesm0XW/MmMtNdHp2z5tCyoGzIbboYo2HW4lKDlNrw8d
W3vOXCreCOOKTimXw6QSBSs3e6CnHHy3e3Syka2sSUs1GJHshgNgNwwDtB8nQKEq5zqTAO0i02Ll
5LVUgRHBXKdWp1vQTxRotDEJ3Ps0t++Rxvr7fAgslW+Ecae8vvci9AAm1GvYaFyXOWjRqXvZGDJF
aNGYVT3wuqBnlew7lPFPUonnYMjuhVx7DVoYpqYQDdIKZWPPjXRbvMD6YAkDB3WjKb8ZFd1d1Ej/
zmKfhiludLsUPusyaQP6GoBYN0FwUZXy7bLijUhOtcfLTMAoKEBbIaE5O2WD0mzTe+1l86ipQusI
oOtFE8mkjPSL1vOjcsvH3opezn/AKVy/mClMxZlt43BY+zZMBWkFC8YcbmkbSzf8+Xzx/wRfX5Vv
xHFRgEo3gL+elFK8zCF/UFTeMqv9IBLMYLsJXhgMVDa1JHDeKMM+xo2NE1eyuPD7jCiHHVOQckpk
MkdgFDitBxZEtibEXmo8I8JhpkrhstnIJPPnHC5sIZGN+ENh6rZyn7VUgRHicFhDEr6uJaxE2k4k
jiNlG6cpHFxXwmOhAlOONpV9TxVPRYIXFTvblrB47eM+gl3tyuZ8IcRNPZrDXdsbI0vAi2/8jZvL
Gw1C0kY6xZ2tAHs+P8r8rwexKUsDa0pTG0bYCSnVi89gb2sHQAMTnOtXPmOpBiPO4cPmTC2pcbE1
z/WfYdZw3Z3d8mc56XpN/7JUx+nvn6YqzVSgYLEokiaHoUMXqK0o3SddOSuPaEt9ffr7p/JhlDRy
K+zhYlODLDiB7rwHiSlfWe2WSjcCfSADmUQ1njran1/tJs0OSFcWa5qIpeKNOCaYZX13QhdHQEXD
zLyncKbx0wZk6fNjaGmgGrGMN+myqcUg4HZVw+EGV5pK0Zemrn/6GazUzley1MVGPIcld5EcoDCM
vO4Zji6PcMJ7jWi7cor/upEAz/hvD2fpNJKqymQS1tF73cBJK/fgAHf+ty8VbhyzJZ9CavVcIFfD
Uu9W4LjHvuTDRcOHRsZFmei6vAiJ3yRAEG5wo2sDqhkEu8t+uhG9arKgdKlQOIXRPNxM/GNZr0oH
T437/yscNYVlkmmIYqnbJEUxMeslC2cHwPCiUSl5CuyeqGsrTwN7Ax4VnR7aMIUDkIxcOKk5Xu/T
Yy9d4GI3XpSOU4LsKjJux3Eq1E9NA15sa9x3Y6EsO0AH+JhmcH/WSOZLrLnI/QfSAmV7GxE3GN7t
rizZM9z6fJg1+21ItwxkeQCzQa9moGCQtv6hQ5A2HzovsIoPOwvK/ncFx3nc5JWd5HcBrgjgNcKK
cLruCBxv4cCq9LQVYJf6TxFA9kC8TSkYZE5Npv6Aa1hABMYIzo9IxxCBfRzrtIiOTQiHy6de69wB
KDkFpij2ekLrle78+gxOTd2S4vAiG8SA7tTgPkGRWlxjVzHvpFYukDxMnvxaVs77X0cspcbQkTXc
UJs5Qu8iHTn2S/ld1dKBtVH/dH5sLlVw+vunWdlmcKbxqGgS1UmoGqLJb44uVK8/cAS9LLM/pKYu
kWsP1qU9aRILQoS4AZMSTirNRTtUGhkzP5S/EzbUlUiqoHgfdH0fOdlVGrKLttgQyP63gQY8uoF4
h9/u9ynm5eoqhLfODOzqRe0fGfO+P0CQBlyGSNwo0nFqRbAH0sVveHasLLsLHRwZc76yMxKUeLnF
ZRTMRBtM+mS03kH6/XbRB5iyxAKZ+kMd2hihth1BIW9Ve+STs0NDOn7Z5EyNqT8PmN3XbtAmIR7G
YLJHHZyXlXdhBJwWnE8R4NTMgTk7eiCAEbMG+4SJP6LP9W/AfEq50s2nwr6YpakxSDuYiadW3mHO
8Kq/J9Cqb7UX5VMh2csYoaIf1SCnsMFJGZRJwF37t3K2mt9w9gJQqiHN3/M9vTTvGUN18OVMhh6v
q5WM4HVHMnCR4CEWuDcwGiUSHtEwYo41ev/n+QqXGs0YuqOoK8fWGbYrtHnvm35MQE6+cMU3VXUi
HNNizrAokwmghqh3Aqz7o33ZVsgU1Y02jAN8hhuvuqmqq5zW5XVXtvb3ixrGFNO1RZ2VaQPsmw/7
8qu8JvY7DrnTypqz0OymmC7UXM68xVa0TKvq2Ne0wHs6TDnP//bTyvVFJITGguOSqo/YabqmnF55
FfgRfHgn4K3BbmrtMW/pC05//xzSytG9xuE4saaa/AFGef4z8553KyvOUvFGMPsuqYscft6JD/Ns
61hGtbOxQQnxV3QeC7I3zPX//f1IQU/TAFCfBIqtrnxg9TTRTQqiptiObWN9y1p+Z4EeBcgsCEEM
LPtJTVe55fvNhWPAiHUVwrWvL7CrBJU1B/eGg/wQ87wW1f78MFhqQyO2A5vMOIxg0kqJKvhNqVuK
SxIN5Or2ogpMWR3gjgoJ8DB/JgRGp7EeixG44dIbovh8BQsLa2CsSkE7c1W7qKDN2FvblYd87l+R
BvPrfPELDWSK6aqOTx0MYesEvktgfGbk7wxzvpXfvlT4KTg/BUgmZ6dty5Ang+3tQVK6ct12Zb+x
EN+BEd/csuxshC9QAtNdDordmNS5+xiAQWpl7stlbXP6rE8/v8srlTlIXkwiH9Q4zxlALchgwHe+
9KWONcJ7DBmO3ejbhE3NfJPZjgbvE3wsj+buyuhfqsII8Lbw6sarHQ5mQnYXDvN1GrgJIHIrbwtL
3WtEb6bxwhmoBu0DRNSBpDk7VEJcdotAAyN0xzJgdCgJT8AIYMnkzepbU3jDIQ/7+iLrrJCaSjr4
r8JyobY5tnx1ASkUhV2rC6fQ+bIRZErplABXFmaIaCEvH29oF9lbrEPuw0UjyNTTRSO8Y0cHq39B
cqRuRz641se8K2AUOVZWE/69qBpTmwQPnDSFu1KVzCr88Kvy2OT5syimlWVoYRSZ2iRvsPEOiSxI
5PLCETJWsLj9Fvbd2jPwwnbS1CYxF7SSPK2rBKa4KYTbQl5NefdWjCDeV6UVgH/FvZV4W5iUTKUS
mJm9nhU+xVHwLWfAjPZcIcsMpMwY3jRrO/GFFvNP1X+al+AblgI5mmHVDCyQ4XQd0XFTWnbUbC/q
cVPvyAHylkPEeOJWcOxtnG3f2U+Zk+7OF++cJogvNmf+6cM+fQDsuzpqK3wAvJq31IoOTj08SI/v
7BNAs9H7xvduJ5L+tRsZI61+pd6F6dAUPtYFpVYJceuunYlzICWQSrDDF89g5tYrI2CpCmPGrWCP
2ttgWCesT8XeaVmVCE58sGJ9emHnGLOumC1up/w0oOfqVyOra9eC/HpK55XXmKVPMObdfoIxWD/h
h+MURvMNDBnEOwt9BVBOBKvp80NgYQh7p8o/jQBAkMLJb7Hld8bOmbash/Y1Bn1LtsfzFSx8hWcM
MToAvYftM0IxD6atUxLvvhWAe82wf7hw4jIW8ClgeGkAmhIO+uCNXhW2Y9+5rvDXMjZO3qlfhYln
DKbAI64OAnD/LGQ5cGTxStuHFwy8W5Go4oCek2vRtFu8v9tlUqgUAGBe0Lx5dXzkHIoqA1sWxJKn
MNMUT10TlIHdDqQHq3oTjeuM+1GMMPPu/UL/Ihymv4MouquJ5QPyJPsT5AIAMuBfOPPmb7mDBLFH
lebzdJ/bEMTeFSIHUppwUFxvCXz3ow1x02ZY2ZgudaAxzP05kO7JTAB8MjyjDVEZ3YxBwQ+jZxev
l40RY6TnVkEGABdK8G/8721qbzH+QEOZLhuCphwQh9mJWwGovmRuRQzq91HO3Vsk1w5PCyubqQiE
CRI/mbiXuK6oKxf5Q5PqdtEELcZ25tKar0JkylMQFKziMrUENVWCjox8WNn7JW5YAXH2yrHaZ5Lv
gwCP6h1SpFamoIV11DSRy3Hv7BBFykQKwCXn2cIa6k5XAtyxYGzXHm0XRpgpFHTsjPXw5S6ToOrZ
MzTr3j2SB/VPXTjWypXiUhXGLGSnEYBnQpa7VpMSyOxKd/Rv64m5O7AR6aIrM9FSexkzEbQSWT8E
8BzKGF5H9j2Q1FC5IWGA8Zm6YJWsPmAt3RmYysAsx71NqqoysfnflL5BJg3SJPn7jxAFMlHp0B00
QHedWrtAW3h4+jc5flopLC0cXEnUZTLX1iF38i0ckOBzbm9m2QHbxXduJfcaBvEXzQmmajAkYLjN
VRiBfiDD7hhVQCw0NIIUIciGyl4Z4Avj4v9kgyg7YPDG2eqmFze6Yd5G9k39UGFDt7JNWFhhTekg
POwkYxOe0MLQ7/YBc7INs8ApO99MS6Wf5qRPvTIwXJiS3smTYCJAQIN9CQJd9veywk/D/FPhdiDg
kB9W6RZsvys7JbHXBCsNv/S7Tx3yqeiTu2qL7J10C4I3UqawAXRkcv5XL/XpqcrPRcO/kbXw9t2W
zL1WeXeI5IMqLlsNTQc86CjtEEMm3YpilFfITyz2mllPWVXsL/v1xl4j9UP42xILrMseFs+0BmGC
WLYPsF7+53wNS1OH6WkH32OV+jAfSupa/XGZfEN+4h2MLB6VJvvUCu71kIPoO3V/uFgbpwszo2l0
lwVhZg3wc0+qCWzmoUn1lSMxO7Ykc05ETLoy0S/MUqaM0Jo03je5YjA+JteKeLfpkN6MgAf5hCBH
X9xg3M1x3V/kT4qXKONWUBe27FvSRFvcR1njvj5lrsDhk87b8521ECemoDCHVFdWXh3hITy4yQYf
6A3547KijegGkVdnPMPGrup6+Bf0Nabyyn86X/hSPxjxPSBDYm6yJt1yEX5Px3BjDW+0fec4GpPa
fRqAlmd8TUyz1EhGxM/wCGuHTjDcXmfA+uRT/zdVdbSmu1uYUP4lOHyaUCLIvb2w9KMt9ZrZBakx
l3urcf72QzpbK8vd0icYYd8HdVqHkkTIOZ9jXT46zZrOa0ETSf8d/j/9fMBXHdjjZXniTBYZrnlZ
cPIzBKbY3kA/oa7yCUhPCDzcBrbEs7ajx7FTjdyFSMztfubzqLykwwZdXfbW8G9a+vR7tCUdePJ0
p+Oa6rJjOdQc/PawEtZla6KpMqxBqAmokwMrB5Cef0XLetJ7eNcjS/384F7Y8JsqQwV++jykot/1
DWxIy3R4AITxrkzVHx/85V6upXAuTJqm0BBbRp8IwlGPKHLssYCUL7I6bnvrwL1w5fJ4qRJjGhDh
4LVph0qGfixjizt37syO0+y8goi6smou1WHMBl7ewxOnRzJA4c77up4f2mx4CwP/D+4DP873yUIA
mXZ3TUmpbZO02w1uzmNqWfAR0p69v6x08t89RUan0vYsAgseJOjGDUi/d1VIuu/nS1+YYEyjOw83
O8QJQELqgHSOWZBCk9YBW5VTby0Naql5jFM8IJsOEKVVt0vhevAimIKPWmDP4cqe67TcfXGRaBsn
+NnPQdjsB9hbKwzQvoWTvu3fuoweauEd6oy+5uFa8uDXnwLbs//2BdK/yQwYXLtjkcP3vl3XG1wn
rrlCfh3bsKn6b+lkdMlclV27k6Cc+45/5xFIraNW/u0d5KsV0+/zfb5Uz+nvn2bBfpSw6Qundpc6
1RMLsgfguq8rIe+9dno+JQStLCxL9Rjh7Zd9YBGJnhkd517hCRnPUE/VCNp0WKfbia0p15Z6xQhx
axZcphWBuxdymbYR8vk2mOTXnO6+jpDQVJTNSD1J2aDaXSjcD1Z5j7C6+NuIbGXXuPTjjfDOec6b
5h9sLsrD2HI9aPeBD9+d7+qvZ7/QlJRVTgnNZYPjWZP2wMhNqp/gfttzxvdT4IKL6CmgyJPzlX29
8YJj73/HVTqQ1HMKcPOqUe1Y41+DNnCLO8M3rPp72qR/6UCPQq8lPCxVZwS+yNOw6wJU1zF1Ncnu
JiL2dT398f13CtHZpszpgUIodv7jFlrSFJ+VBSYaCpwSgMdaxV0xYMFScohp5z60PF150l4YbKb+
LIL3Q8d9H2y+sh/2PKduzKywuskApL8sKk1N6cRJEMwKPeTgbiBGwsKv2StueJbfj8Hw4chmzaNw
IfxNQemccw+sZCF3UVTJuLTEFS+Bz8z87D7sqr+1HFYO9EtdY8R/HU5hF9JU7Fg55LHw/Az0TVHH
KhgUWMv2SiwtRKrphZd6XqWcAqhe1sl8U2Wlg6e9ol/ZOf7LQ/r/dSw0dXu9M81przLcpEBjHJZ4
bJvIvsyacQOb5ptxRBZ5aelX39NHpDffRcyTe9jQqtiR/r7ztX3h+HCNKAZs2+mhIt/lsvsbEMpg
KiieM1CYBYwaA3lZlj/Or/+tB08YeCiYomjvWX4cDdavpqq/nY/Vr7cEwFz8t+jScZ20JDLcy6Dn
G0+OIHCOPmiwLe+vhznrv0NB7iYlT/P9+RoXxoYp8XMqaB9neAnu51RXPqCfTtdcB05V05WJYakC
Y28gWtrj7CKiPc3prmllXNmXbTBDU+IHQ0HZTS6KHlw3mVm3jcJ2e1mznCL2004DYBuW5qFEs5ws
wGiGVCUu+8vMKXGHaZRug7swg8q91cge8OvyplbiwQ7ClYhcavLT3z/9eNuHcIxw7m3h17HXvnvv
1ezxfLv8u6P5IthDY9X34aIFMnsNVKigf9xq9H+DINBf9WkaPTVA2pOx+NELdReoeUp0PvQHWXfl
UwnzJMDtczvWU9OA/QyiaEW8RxIFAE5H5ZqL5cKMaqoCa+HIouqbEE8tdfFWyQrvhLMzQ7HsyCsP
BiPP59thqR5jDmAWgO50TIM9F1Z7QJrvVP9xe2TyHDI+j/lth53Q6mVE8M/L76tWN+aFcHLTeihk
tctbPdYaqFdWuWLX+Ei0amNV+Q5GaS6RyrfJlRuFXkzKecKpwhZeCv4q/CHANmkqEeR8L5ysKOGK
K9PWObQVC+Q7ISOkmjj0Fyf+u8pGNSLHhBHnOsrB2gJuOx2d4KjhAyGhE/RHUb14SDZqvjVOrXQ8
uCA/wb/IhjssHCttKTaD00kt9tMsnDDbTnIYAQ70ogYHj5Q1VqxDWlyRknQbSFzEiw9yZgyiq/qh
mtn7C2gEMr7DWVrhNXzSeRoXOPrOcVRrp7mCPVl+JcbAvp1AdUdq6sQ0DoE84lab1H7qsfeROsK6
quvCy/o4bBS7giQrSMbaq5LeztW92054XSwZEkVmmpdAh3AC3+AmBG0Yt719tin0mO19a/Zi5rFj
lUfzW46sldfaURuqs30V1MeGKv8UYhEB8nnUepumhAMhbtOY9vamCrwdcSN2hBHWkNC6dfeQqW5L
4f8WarrJkTG0cUJ9S0a59xvkx6TDmExDlUgXqGV7UM6G0XDT2gWeKKfqKQ/cjZK/3fYaUFsZN7rd
eLCwBonvGv68YFPsI5knrayu9PQEp5sNMPHIlbjmDVZc+IID9s16eGeODVauHgbq5bs3V0np2u2m
b/u4bT8yrDkc/qOQmd4rb/4I+t+tU/wGVOODWB9IArudpXunqYhFWW+m0d53FdoKRmI9JDHifRh+
44QZ6KfRfVaTuoK/UqwUOzIXLSZUHEwvbSSAkW5v6PB9zPI7tPktUiKOvuYfqmz9mIM5nasJ0G82
PyA3Q8YnGf2mgwZJVw17gu4Xjl9p0Bx0hMRkbQ3tndN13oaStLnL3SxNIMgmFe5nIxgV4nIDmG8M
TiQ1ZwW2pbiVVN0UoeVbsZ1mGd2hbe14xLKHj8B7bdN4v8jkHttaPxdFH8Rq9K+4qm7SyduEBbkb
8mpvT/TWTYcfasheinz4QwJgsEUttkghLJGgOyJL18pf3Sn71nftgz9jzEkJ6DFezXZ1lX80s//T
qa1XL/I+2jm6rUK2aabxurf1Nrfcl5EEsODm08a2c3sXyvyNwkEHOdLb0u3uKlZiYPDhlzUWbQxs
3M5jcpv2zxw0dQXLYwEjqMFHsvtEDjZrv5eR80wY2XpChfHUiCcyw0840re+++oE4R5IjZ0u/Jva
DfGy5EUvw1jdRnb1lIEMMxX6pgrpzhcDYCdya/ESLxDgd0d7y3HuqpwLGJ23dy38iPJWbbPcPjZ2
cYDDxY719DA6OoF9yXWW17EsnGuZdffIg8m2DWt2fZ4dwbPcsJL9QLwB557eZ9n0mtrtFhDAzez8
iKbooRz03grCGHquzYQFH/NgDslVjX8XUXQnULQYR4CY772mOXQzaJWl2EHY+dC3Fgji4i7DmGKi
3oG9tBvBC3HaCIzqvrrPmDr01Z8w+OWS8juygJKaUaSSYdtY+ldu2m4C5b26LMcRN48JP4qIPbvU
PdoC0KEM5yqwKRIXvr1bpC7euMTel8A6xZKhT6kaq5t29PO4d+nH5BR7OjQPpEcKohjIB5xzcetG
P1wh7uYT0kQPV5lT30wR2ytwImJu1+NpyvgGHtpDPc6HLHWfucZa6kJZj7QWTALVfMRhBcPOjbKd
Z4cPWJZgFjP6JG6IL/ZBb6eHMAfYNQqQxCFavouI+oho8cxyb8Mygq+rf9vdfF0M7q6xM71RLf82
Ve4VvFCeqcWetc/eVa2A6K4VBo7dHrI56LJN3ek53fW9W3/rC7xUxRDhhA+dS73nQuuIxuFY98+1
w6YtsLsYJ6WqNh1DevmU/vYnpTY1jEqCDf5v3zwPfLIePKeHzzWTDdSnheVgBuB2i7z6nJZhwjyS
v3oc+JeN60cNIBN5Fco48NGK36MRbNoY6QzwfWeFF3Lk4ou0iynpetC9h/o7EOtwx3U8TL7bGUZs
mCBywXdBa7MKKBE1d9cKzxcPKUx1yW5KoUS68pug+knxnP5GQ9zPNUqRO8/rrFtXN94mHStstgap
s3rf6l7B5teJsPHxZ6dMuOV3P4kFHXk4eewHvIXdbAOpd/PW1Hl/8gvwNvkw1zfpyOhm4rw+5i5K
3Lq6susjqWTvb3kKb9RjUExDdCN46pR/Astv+yen4N6zziIoWNzKqkjcCUv8bHWuf6apW3+nZWdj
PhHeUePF9RZWgJPeCewP/kyVGABDb0V0i1TNt5JH1nUXAnW461rpIxYHK+q3VUuReQoVF7nynMbf
p12Pvi+qLsKs37vfwXYvfsxp3iC+Kiytz13bNscudNizmn37V5bBugKErlyTm4FH8m/GW2LvgPDq
fyCHTP9hvFDbdMzK7VzV5KiswLsrmXZ/E3fwBPqRNIfMsac7hl58LyF4guFcp+4GcF9/pfbYeQ9z
XUVJiyXsgXuBfILbR/08cSkPXh8pBKsX0HrTNQFuB1Ot7EPaaHqc88yJB4/TV4aiEM6hwg7Da+eX
FoqN4oq6QXiUhWRbcIzeleO19a7UhAVPTaTYjxMSz41t3Kj+6iy337d91LrHrgV/476HR7HeVgOW
bDl5DQLQi2osYZNX3Qe6aXcWqHOP+eiPb5w6+sVr7fBb0zn8Cm8H/p7V9ZiILmd7OKa7h8gPpzvM
rMPPYLBUC3TIWGzLrqMHL8NvmiYo304o9A1wI9ajPyEdZQLxXsYhWhETjWVNGyyIw4vSTl1sm2Ly
BzwihRG5mfOB+5tw9sq/o+3wB79oJ3jZD/l1PY7hW0gyvrHy3NlAY0w2o+/UqEViqcNZMadgopYE
Plt//Bk+z/kG9vEhPDxGKZW6Y9Rz9GauFeboSVdEPBWT1NYGeXfyo9cDtUmMXSZ9UwB0vFYstfNb
Cbh0hsRksPg+ajhasy2glU64oXbmDMdSM9ff6RpboTTWM0AwB42c7mk3I7/LiudBiwcfQtU2dnSo
22kT+PAY28PWHu+0eWlnWRyKfEz/VhiooxXb1VzJDI6VYT/0u4kLXGYeK2/serUTLnxceDVCvhXl
mCAeGMzK+KYMymgfwMFn0wR65GoDMKHVDhsprLyPPc93XWyNa/LEisJ9r0j27MNfaNNl0kpxNJXp
MzhkwxD7JA0w940h/6a1m9XYKtIsk8cshTx9DnIfW53UYs4u9KfO2tjYjFfXpCbqf5x92ZLcOJbs
r4zVO3sAAiSIsal+IBl7RO6LpBeatuIKEFxB4uuvR1ZNd1XeVmtszGRpCmVGKJIBAue4+3E36YRd
8EH3eVaebVUHiVzc0m/Vupg1QSQ08T6jNJrWC1G59HcyCoRfJZhO0vwcCSun79OElMtHW3sY3bB0
GOVR+5b2HKIkmC+7ZPaVLE9lM9XivuUIWW5j047TcLazv16wx0Tr1i8r2mxsqTx57CYbeCnSQBl5
sF1h4YGGi/3RAHSMUE36M0E03sieEfRQzUleMwteoFHV53y5Nn1W+JHccdXpNi7htuVion39SmrU
IOlSZMgCV83ignTgKC0VQckPYacu5Y2E292a6swE7lL1yEe7myu+TBu+IsR8E2ExLrjmS75sahWt
Ii0s6+u9zuAOnK6tLr9jgGWq9kbRqnvFZ7PCdQb5n1PCyoJMSYYbfk5IZ2HBlpMBlRiFthIKXASF
1mBH5zDbYopdDAlGeFt24v4YNXuNkZUpRZye4zfI4hRfmkFj8zFrVbQbbUJPxbPB+P3W2nkOoISp
6/Fz5w/EkDi3jEqEGwVh87XsO3giIf1GrfoRk8ntesHEzRAlnd96HEmOBZWHEhPL/VPtCMx2r66l
+stEddcf8tp3NxjWyIHB8ax+IlFpigdpMHJ0R6x2COLLpiUYeTpg9dJj3vUV+1ZDtlScqrBj686E
avb2hC12fa444/5HiJu5/EZtnd3QdvaOUE+5r7KhMFGwmIjPCc8gB0Oouj0idnF2e7iRsg8NoD6Q
84hmC++1WBp3k5emm/ZlBk3UnU+Iky9Vvg40uGa7Cj9pBa2XMK6IHOpYqnCYjxQRmS12cROi5QRP
xuWNbkvsJolnVhKlRYclhTq4hSLYCbgjnKt2df5jsZB+SDD7xN1G4/CMcCPhf51PZT3ILMURmRUJ
5mZgBV55ytAjuc7H701VmfWlKGRlklzDuaGK67U3YtdUhpvD0KhhTOcpjFBJNpCYFg4hPxG1X7NZ
TU8CIxlhUmQj0rZyAXeJxGdduJyg1RVwORwb523WUvGnHJb9DGuNS7drdM0EWuOcLEmOyzy9wD00
wGkFCKcpoWSqHbhlC7MZ+7Qi4b3P0MuMYtExdcYCTLFhVro6rrLmehvZaWbBC7Ioe3TEiK6u64eK
TANFjrG5bm6T141k2gbSz8bPxBv9aolHy7v6ZJchL5p4QQyy3MMQAjjdAtuA/CbAztk8yHyy4cVy
tgz3Q4PVfZhHZ+VuUrAqTjvrZ+uZIRD2Di6l+fDUGpMBNF9ByjI4huAY/lqUXIUnN7cRuQGE0Gdb
zT2/O3b5xJsIXVcz2iq2C4uwxsu8bG4pwwz4YYHgsL+0NhxLTFAjqRQ6K7nGne0lPVAmh/E2GDpP
f/bLJWrOYcMGoBS6UE3xzdi+b88TFAENlN9r7l4yj1bjfVOroLjBWGLFDjCWCZvL1PvIe97UE2lC
jNp4LPvukLyzoD3p5+nLjCDqEkVCRHl1LKpxvS4Wxfw8hhh9JpvBwAQknsdV+4/ak9GR+Yp1BxCg
s38hpkSMdNJTr8YZDCm8TTslYHKFzBL7HR2mwr6IaM/RxAoz0Ay7a+k3X2tftfaemwhZqnlUNvQx
ANROfsONU/iHwONo58Ye+8OXPIJat4pF3dbllxkSZA9HHOvqxSZDJ3h/oN5M3Bf4GhfjITPF6N9q
Zwe6QzLxcifaUR8GIObzGUVcWHxicxtmr6QP2PhKlhXqXOShexMuumW5AzZinIEVaVyE1PUk7rT2
1G0kRrd885ApyaC3oBoDgWkmdRk0ibD5FJ7KTPvrl7oXJj+OLMLwAcA6uKrGOT6requbMo++B+OU
0Sc0Q9mynVEMzXeEepH3RAY/yo6daqr+IsugdqmYC6LvG8zZo8qHXA1pLPEQYpwgulRuEsTGsPxs
XNpa4pYgiQaJeYOFZh45jNlAVAOijURIk49wzs5ojBHLh6qQAeLi+zywod4vkex4GhaFV6eaRCb7
0oTGomVlC1EdWs6u8GWMmIjFQAgYjmENpVNl6CmgJZ9vqSbwDXemiOTTYnyYaUW0LsYnj7URlp0g
HrR2ZVhUMK4NmAMAVovBnUzTtt4ClCboG9BCeV3hBwI+9BcQhngvV3FjnV86ZCSbJ5QOfm5iXolB
HuGjVo1g3/V1J8h74FphgvjKkG16kvkmQZbFVL9WNbh/ddZT1q8yJhEW3ovBjcZe+qpfGcAZgpOB
JaJhLXmFQ9TasDQfRQCkSYRzg+kKQgwAKm/u1byrF9wNHwPS23nri7qhCc7aYTl6bT5WmwCsxVmi
oLFjzKhW8zFqbFS2iQoV+EELldWYMiiwpr03rC44gUoUwTNh0kwknpqMzg+wva1GldgBPhpn7nXX
NEM1mHB9rS1qIZuorKnAOLIVAe47nN84dvQIQuO288OMXQqWS3tHkVdfQYgSDEUDIQfDhjrEszZ1
vpVVgT0eI3D5+ClTzTBW20DpstJxBmMetKJRq3TQxk1RrRq580NYR3E4ctuRhA+hN9BYOcC/aPHr
iYrXzCkWHXHGK3KDtKNh3Ko2mGp8Jj40ZI+CEeF/mbwJZWTM157ob3IuokonVYWONosDtcBeA521
ZcHnHsITbuOMeeyKaQUtr4sY819TcxCOFOU3JOBeBwuKMQoCHTcDqgETd6zSbltQF9AtooPL6t56
kWwQBxj2kiRsmNfxBU2wm24wocNoSuUSyAPFCPjyW4lpRnXrV7IN4SNSD3z5oI2XmX6Le7dxJxxc
7YjKMAr638IMI3ywvBtxn+4LLSy9tJUXkZel9aR4qYNaHng7acQFKis+FujH5891r0uRVksbYDhn
6V2FmlpkgFqzaa6RmddPSzorrODX0MLd+CWyuFU/RAaS2Cb1gBiPSO+QzWzvoVWt2xc3w2o2HjHG
oRKZsca/WYEGkxa1Huyyt1G1lPlDrgDAnsZFhOqwKFJ0wHtDhX6G+yr3n0Obr4bHsl4zHsTL0DRW
ojAxdbbrfWYizAxVw0QTNxt8BCkG8hbvZHRQdck6m+vhQEu/YM9BGLVNucM8UsbzeA7KpkuXStXh
IejHgm26wknbpx0AcpXHDEO7cFGv/BwaYtO2w3YlItRbjY72K8wrvSO2hCr7qlVdFBvXrdkSxVr0
unmRIBDUYW277NzmPnovfOuh91fQruhvgEbfr03TxH2NZ2CIPZ8APhLV+5s+R6d07MyCeG5AGz4o
53Ea7XDvMwCPxWk1kpUIDMUHmB2HSPaVSJCQJIYtsjuW4kuJ/57Axd6fpuzBFoi1BDluq+6I2RCz
7uHeyJ6ZxjzkhQdtk3+aOmLUS8+iym0XSeopzSUX5EB8YLGIUC5oeVMOfQfTblK1xaUXNPNvMZJG
McZJWmx6yNtyFeZD4noqeM42WL6Bf1gyn4QfAlIh7jYPyTrdkJov3oeWjnNXJosAFvqbpaZZkecz
N7zYCTsHxYfFzp0710VbjyldDJQmsQrLqRySvKwtP/bqOq0DpAfpmXMrFhysbUbLtENOCf+0+K2a
Etv2SLvApgyDhrjAJl48za6LppcMDjnR93YsbI2XRbVAvnjM6HZNZIsebAWYjHT0m8VcFeqyWnrv
guGjAZix6VujPkSuZcVtBsWBfBa6XbISWRAB6Ip0sSP2zz3MfSa1a5sCCViryZ29rxjx5T1Gcly7
B/EkxMeokLkqN17Y1dnJOi9si0295lbNGw9++uF5tJgVibbYbFbXJyRoVH+oKszkxSsLosc1ChDo
EGsbTuLZq+bBbvMMc3X3Npp0/dGHWZVMsrJo6tsOOcPRM+DNHMsosC5CLZqhw1ruw2r0+kczMKZ/
C/SAvJSF5g1JMMKghipG2ZTpbw4iu/Csnaj83/rGTZipJYjOeeH1MrXn1beKPs9zWJOjM+My7k0L
rSjWt+GdOaHvhEM5a8iUv/gu08NGZwR5rROAD/+OoyVsRQyUhYkTpk5Xs7UMvpnbokUsVhd7c6T1
AWxQiFohmEFhiZg3WV0eqmEM16/zLMtwiFsxLPTJG/J22hfcCsgn0OGHWMq6yLP9yrWocLZ5cJV7
hi2M1IDEA14f24ItM1Ao3FnPMiKNMoknQ5LrAwgOlQHuXuV4zEomWMxcgPHGIgNKfR+Q1qC67yKV
MeAKgS9KJETzutL+ZoCOdQhumolYaS+rzEEIbocCzoh8G4iyWV49tWJIMi7oyNppi+pqxoHcupDW
n4piaCpw/HPO6ku1Znl+uyo62BUYOLxM5pgVeaiA9ww1MdVW9i5vQMKgZMAIIODb1gCPL0yFsW3U
UlN020hZWXEAxWfaMHGsEv2Q5rOcyBoD3oumamMFn6InTF4qhWO251P9YjyQLHcoDvruvuqrLPpO
x1DOj0FdsuC5oIEmT2adavoQkdH3FphtwkDhC9wks2UBf6xwwCF2FncZS0kQjtHJmnnJcT/XUXim
3JXdPTETvH4abFZ20zRD06GFJCQjSa3NNJzWMlqri/CBiN9ngbHL6zqZogLiNHCAapOKgGENIyap
VEDE/OQaCFmTq7gkOBcFd+RbRK/aun0BXbMApJitPWDkxgMHFfmT2XesDPjWR4iY/SIHy6vtqGXG
T11Wz4CZDRsCOx8Ajuey3K8hCbJ4hEs9RS8AGKxPejNcEfhmxagHFge4riOgXj5dVgQE6PxWQxZX
n2FlP0UvXU/he8cXtbabbhpHu4GfktYbXa/kDASWPFTYK5pY9uCk0pJ6yyfljWhgF4t2Et1x6H/P
PJc/MmB8CDNYFdApWT54OVczWgrft+DdNGWxD15Tn/IymA8c9d8Kf6uJ1zuLdd6BloHY+ojSjjWn
1Y/q4YhNmGFvDDN/TMPVgvhcfOOhw2vyIEjra7V31/vYc24k+lh5ZxQpsxkFFcxt81sXoIVWZ7jg
hCtiDgxZHUkQhhB6z77Nly+mwTpDtz3iGLrxAhI1SYQyoE1B3dgs9kRpkGNxXadNMiMS4By1hWPX
zSdCiT1VBKB3CJvYhEj8jggd0eG3uZE5uUftzottA67pVTYYGrzNAXi122CWxqbAizV4yH7VHPzL
4Ptwq8x8gM5xi8kGA7wgKCmq9max4pMMito9AxZBMzOsEKzyVdr5KafMXFN+2juZS7wnPlTC3lRO
6GjPoDkub8B4izqZNd7OzrEhG3Z1JbrgXIf4fWJmUeQ9FJp6a5wpN5A9SGCkoZty0CLOG2s/GI9n
zaXuMvraNyJE/1YNXhdXfjb5t7QdSXPu+oLru5YwUe0wYdcD/FVAR28yWbAM7E/Zmm813JPRGS3w
0di3XVljUqTrvPUCdMs0OzHmQXjnLSg1kqATFlwKQwtq0jaAq3QCQaDCGGzGKDbhOggfuRHkI0BF
VaHCM2EWNxblcjp5kCjGc10THLGzk1WCEfv1kUdt1yZOMFcn2YD6KF6xSslhlVnwCrAeXggF91DD
o/ym3jaoQxRnpKPzBy0G1IeFAb0h4nBYC5zEg6oCfze1S2sfa3gS5XHZNDDm5B2arW2BoR5xH+io
8HZwxsT9Wi4Vcq5dycovzi2L2aBNy0gcYBCM7HUzGvcV21aVJSHHb7xBZSfnEwzGqL/JawQIXrJ2
wL97a6c+hus41JsswH3TEAUwFpIIApZWeB5o1GJAWjdB/Sg3ODYWkcL8d0JZ3Y38gk+tLhKFk/kb
byj8hkFrIvG+CoPaT+Bpt+oE21sGmZhCXZ/4vuir4yqDSfy22M4/TWEhcK7oEhAAZCJreB/N2A3T
jlu/SCPgC/MpWMIlT4cWhe+mXUt+4nCrB3ZWt266wM0aSSMTI2ELJN6vuyhptFMWbxgt6UHQJlxi
gfJ8eMLB41dp0YcNvzU9mI+kkVDxkljhCQQQ/cCe3NBzkShf2XwftB75EjXt8BFnAaNb3oBGTuC2
OdUbNubmNC3QJKTt6C1NAixC3oKyU15sqau+T0a0Kq4LA2LYgWX9hqgSq1IRIuIUdA/KToLZf5QS
u0IKOKO280BA3HmiIw9MYZwKOpeggxyA9gRBYo2Fwcp58sOVQDWF7W/DXTY3KRtHytO+68dPY5HV
1ZYx7Io7EXr+t2JBuAzYajuE1W4a0VsmMCOQzamHEzUGsy1kV2meT56/UdY6NGho9U6YBJ7bA829
9UuvOcqAde0qENpd44pb7PFNfmxpgaPNUl+J1GOgmuIwWpoR60Xo5dazJZzOlFeDmUMW2nyRPQwG
VdoXVe8+FaKGqgruBt/DfIF6IO6gNlYJhbh0/DwB/IuuliuIFFmQDgEt+zSDI4Nded4/zbUk4TGr
XQv8xykv6atBzMDeIxY+QqcOTK1FMrRG8EwXObN89BacS7GHGnJY4zwsh+y8mKEzL0sHLXsUA+6X
dkNVgNYy7qPQlR6aZsArVRzgMB5dDNh4UDqGzmWChtySqe3kRi88LD4OwbRCI9rSlpYdLCOwPbu0
z0GxZYilEbNH054V9bz+RPH3Nlv8LzRW783QQtRxqtVDsxm3+R4C1r3c+i9k44cJ3/g71Hwxj6E9
3tXpnGQn/xTt0fBt+FeTYIXDc+4n4r0fCKnfW6YFDZuXYcDbyPIPJMIFKE4ziKh/L1v7kVb3vWNa
C5tWmZVCbCnus00IxhTpOG0JkhK5XnHhhcMryFp6iGgHNXyBu8RoyOwtDIfaWIBP3481hL0wt/r5
e7qK2P7VhX+ntYR/L8IDV4he0RX7w7YZI17ctTgg0NH6KOFjKzsX7OGKCCuteczFlADyLWQCkKyd
fnJlfiDoe2/Jli9uBEPei22L3bhJyyJcLiKDWgHnMd+DGg2jw7//DH70Ab9TZ/bdsA6csXDr8qIT
j3CQqVRKFWDcfV22vf3JiNoPRKDhO6EmQMhOKusH2zDK/XSE1damK035f/wl3mmtTR/MA8xYgu0s
FBBd+hJ1uYqFWX8y7/iji/ROXzl2cOYweYbRXWQrxRCDHTJZ3cDa52dWCT+6PO8UlSN0zuDqwmAb
8W4DuTPEAZgg+Mli+sGLv3dmy5a5hA9hCREWgNQ46ucsxpY+/2SH+NGrv1NU+7VhIJ5xbXynwliM
Evm1rv2JsPUHsw/vbdnCniqLSRcsmwJDOd8GXV7P+nCF+xBFuQDV34T5iD2mHwNz8+9viB/9Pu/u
/yhYwCILhVkAukCXNa38NImJPfz7V3+bOP4X28t7PzBRrSyc15xvpyrrxGYgnWwTWMAH9bdQaRy0
WRflY1xLM/i3XlG66iMdHMlgqFOx/FTwyuRPnHd9mfKitV7++8f4n1+X/8q/t3e/v4Xh7/+Nx19b
s/ZlXozvHv79qVX489/X5/zjZ/76jL/vvrc3n9X34f0P/eU5eN0//t/08/j5Lw82eizH9X763q8P
34epGd9eH+/w+pP/22/+x/e3V3lazfdff/kK0Ha8vloOrvyXP751+PbrL/SqxP/PP7/+H9+8/gK/
/nLT9tP3/PP/94zvn4fx118Y/RsJUVFEEuIOjhFOLBP7/fod/jfhB1zCIpv5jPrkOqytWxTWv/4i
6N8onkAAo/g+D8l11m1op+u3AvE3FHiRgH6YSp9FOO//55395bP552f1H3pSd1CWjQP+z79OZoQy
wAgGC6nwJbhjAST2r9p60LRdQHIkq69j9uDNugENI+sL/L2bSzlM3xuad7u3f3r7ZiB7tgWkjuAZ
6NBP//wyyC481EGW5HZsQS5l2aEfxiidClDszBse3r4EatxEV13aRCJ+DFH9Xlhfst1AWWIonGw9
aPuGLAOsP2uoOAIt12NtveAQTRSl5Ui9lynLg003NMMGHOwBHQ65b9YFMfRjJe9rAyk/tkL1ABWN
S60YZwC64ZzC75v+ZDcMrpv2P+/AUErGfO5LTjFJjiv43sKu7mC+C2EFSRaO4SqgZ8tlDNAfDOSQ
i8LcRiaCgE4zc2sDs6ZV1T/bCjeiX4EeTVorv5qmnmK2QD8MsYvOYu0HJM0tyM4yn482k/29CfoF
yiR0cHKOzOa6LPYETlYfSkH2gfbcBlA8ItGagKENK/nZXb9ALI54t3nCL85Md1IjVFNz6D+7BQC6
pvyxh1L2Q5uFmNebZRIIz3wckQYJbdFI2QEMKdQtGKVOPU4g7rWP4PnwY2Tu77vSRj+5kvRdkYpl
SEIsd6Bb4no/CPluGWJ7ZArViZ8qOX8KXdOz1If+lEAoMcy3aCz6+6Xvq1uXQ35Zw2RWiFxhBKcc
zkUX6cMSulvSa/YcwlgtjrpuOtHr7/v20DULgFSzKmjs1/4eZHq9RYpOkzqOOIuOL3cy1DfcdzmL
szC7FkvR1rXtBx9M0RHUVzKVJT0XdB5j3o/uLgLPHlvdTYe3Z2NFQ5kOJveFYcpp5kBS6mzAz5bl
cIJisTpEs+G7UvVPIeYgY2BeZP/71VaqaDYEaaL3UUaPVdmi8SjZsi05KR7JJAD4AIKZYMP5WEaQ
Tgc1PG0ohw1PUTn1tfemXTab6bVhn43r1SXCYNy5JRDuh9WXci3aG13RaeNHYZcE6I5vYIfwsPQ5
K2LFz9YE5JEr7xxRtzWZyy9vX7wpP7LKYjGsW7Qp07OV0WakQKPiRrfwLwIKfRnlKi4uCPhpUfEq
F/ORF0hZGiN90+cF3K8QzrxoiKTe1h0Xi0ARDg3SKJfbvrU9FE9yOpHW/aYd1ioFI5F2188ZSsSE
zT3wBdMXGHfTF7B9IjHzpC+aQlAMG0wfG+TewX5n0w+4zXHnq9T3fe+uawuC/anzz9MikBaTR8Wh
9SDq/dMG/8c2+udtk747fa8LVmC9kjCkMP4Dv/mu3iIOoyHzWgSp8XRwmSAETrKxwByDCtvXJpLH
gvsxjfg/bquwIVsQGpCnl1GX8prT09sXNxT+iQKUBKW9rnu59i9TL6pzo8rqzEPNnxcWw4ZnKTXI
3nmA9BJgz7CtaFlcsigLE1gj8wlKLilOmN4DNbYAPh1NHWUnmjURxif64XbGXjPQ8+yF7CAKiJ5B
2t0Nvu02uDqQ3iBO4PD2EKKV5QAMp45zEARpq/rs4BzwfWxJlTy+LZAM2CXuFNV9FMp5Z9N07X6S
Ub83YH4mNGB9Wrt8uG1baHIpczaVcgjSSdhoQ693aelD+mzaTVQbLKq+1jU0F/js4XTj74Oph++4
D7oh9g2rtgLv6A5OejA+5eQ8XL94rstTAwuw3ULZTV0v+Qt4J7Gr6yvtDX7tBUTvDZB7dF9DUmNx
1WkbgcFusUkCdKMo+zRP+DrAtGcNwWNUwU2Bd5Wzie1lkddP2pe3eT2UG8PX5W542xvNqPMT7dfs
CV6ISaeqB9xvEMWbElQH7W6mvpV7VqrNvC7BIePkJ0Ws/+ZF9ucjJ6AoJnwRhCT0JeHvPf90G2lP
tNpLp5p/fdsWw2is0tAVGhMSJMBgQgBQYp2qu4rWt/71Yq+0ByEzKhAi0MXo3zczqEKiPf6XM+ZM
yPltf0O3xndKgpMHY8GenbzVESVPb/soNC+jjoXcwqAmuJ9Rmj2M0VzuMF6EiRV0fyyRYFHvGUI6
N5UMXgFzYAxITigeKnXSTVfuSz6YBPnd4wOETxjmW6Li3PYALtVauYsAHjoqD5daQwCxRt26nQqC
D95zD0MmZQIQ6x74NHsGtQcxJuT45iOcAEJ86F0TI7SOPY91UV5QuKxicUnn8fHsYFj5kLnwpsLk
QF5EzdfCs49uMRbivOtbR1ysTezKN03AHU3fNrIFmE+SL7/lVSFfHPLpQDFdj0Yvt8Cd5wlD7qAH
j55XbM1QJnMVqbshVH0qZA7B1ahe/tg9m4Hv+3bOTub6Baya2A6B8fcc2plNVVa3lJbkPp/0HQB3
BmDb3CBYTvCDC0qY4lxvITDe84lV7gGCq+WB9cVejEVxefvSKbv//da8vtbbS3ilpzcq7Ls9FAk3
KBi+hTDa3mQQ49x4MyPhDiMMdEe4QzjMLMiFwF8WwW/0qa5Fs4mQsZ5GiM7OYiI01L8k9tZawJCI
4ji+HqgTMJUU9hHHsXY49JBQFMStzE+db+Gv0wNiBNVd3Hrr3J5o+YJ8pOAR+w8UYJhdgNJvdRBd
a0kweuTIuYnAm6C0Or7tZlDp+rE/qWADKq29hBxBV7Fb7bBpFwvosVK7os7CbxQkFLE+Dpt5+lD4
6xV+W/07xKiG2xrCeuRWrthW6iB/UraETgdraMbmG3VgBGF6L8rz1VjwBkmdYDksX/eu1vqOh7Pc
NLJ7CYy4bbjML7qvlkPp2fvf7yPQS2BKbX/ObVVssgWwE3M9EPPSCoyKMQeG6LpO3hZRvlQltIQZ
agrSWWRewfth9QIF1HNmrwwjizsHfLrBkVgaM41QIuH89FDZ7TlF3JUPPdsemhe9KXC3bfB8e6EE
YSttLYKEiWY3roEu0mHtX2eDeRF6vQMQLPQyiTW68QOolAM8qik8irIlyPqNRmEM6dr/1O2ERwig
7df2J8YMAn3Lu7r4SmIRjuczCuXPtTH+07yuk/7sMH2YJQqNzZHMZj15dF1Pb3+LCgNv18APkrft
K8JgiIzkXTPPOA4W2KX2vp/dQJQ571xhIMq5PmxpZ/dgBIoYOeLy1gsXkDsc+/XbQ0wwjDH4Iq/f
IBuxwpLF0vIiRc8L938rp244eY3uD5ChwNrRonpcPWiTteD5xXcGJRfD3BHFOG+KzCc4dbQ3iAw/
9dDxJEUXPgcU+ioLZvi+8GQTcwyB4NMKhoe3L3X++fetRMpXHzg9Zt7Ga3rKtZ63XflK6dLt8/AL
daQmuw6qwIvXfgWPRnYIqe+2bx+DLleI0SKNRBpaI1h6yKfuBLVrd3LgHE5vD9/+tg53/76UefNc
f3ekwOMAwkCO64x8yuun+adPi/vTWvR8AT6g6JhOAEa3YiXV9m3f93T5x8O3W0D4OOSaet/myC0A
Tya2zdJ9ziIBh8K3f4MoF39dRlaeC1eX50Gp9TgNJDbSGBPP198II0lZ7LzGpNB8dafQ2Sppxqt1
c/jl7fJQkKaQqWyIyNdPMHGHXVnPbiH7P8LxY3yI5uZ5RnrcGUIDkEuDlYnfY7Zom61SgydVGEo1
WReXmPXZEdG3N5mb6OYnl+2vSB6aPxoxtHxUQJTE/Le2/s+XLfCprkNoUBPXTyQVehTHty/BP/72
9pBriFzisVXZFuKnO6i77O6tafBz5qDGWtctKkkUFKR5Ck3YZDEMTmMHScChqLzmlOOKHhzRtwM1
9vRWXv9eY7tLacHV/n7SwFOfPMyqaRIeoVb//R9biLz2M9q77TJwse1XiKO4SsoFqYDQs/JnnR8V
w6ItiP9cNCikIIJ+ZVmj0p9cq78aw+BaoesNUCqH3Of/j7DzWm4b27ruE6EKOdwCzJkSJdm6QUmy
jbCRM/D0/wDc/9d9fKpO36DFILVJght7rTnnWIYl/3mKSaNhWVpYEDfIWKMPXGTKs9U6cCCm+hiK
D6PJ9MtyiNj9s4cGqOEEFUwXxzpMEWHnMHVi4tTScMWcTnZYMbS1hgVq10+436W6ijbAF+VVa+jq
iTkqCbNy6slrRsut/eEszLi+NnwKWCedvSBLuEbrkV9wgoVurLB8dzVx0ciWBs+nsjqm0/RqTVp7
8fPxUih2+JnVsEYyjKFNOAHarjF6yX4Qr8MgVE5G8EbLMri1dhzf//ebp2p/rqacSqSzFCxPNEWU
Pzv5MifKKLUGGJ0Sq6w5l7xVXWXsADl3csem8ukDazMO1riPatE9+ymB2FJula0x8g1IzWkvKx1b
Q9JGvETtOOAIPESjXLl2KtJ7W0/I1H7HED3eWtIf6r80Qhd48z+XGAeTiOFYBkZXU1b0pZj6xxKT
SOWohHk6rubWLiLoNQjxF4wqV95OTponwks/1E7o+5RJE0bm6zsnkqZt203tOi8HTBu6n10iI/78
XYVGdZ64dtFSMeJLQ6vy2d01Dn2r3xu1IZ08fFaMualpJCRNYjxD1voQHXnKoBj3YzhRv1uadlsO
6I/Vza8889+0twVQ/OcLt0yHRpSKKGjPHb5/LhJCiTTN6sg/x2b1c3mpRqw+p7k9ncqkLb3KkJut
Vfj90ageukWRLZKNqQ3pJkf8x0IgT8duvq8qqnSDtSS5p0HZr2OS/LHm92zcwx3m0ZbPLjIPVg+K
FsK19dphV9P99O4UwVbts5wrWxdU/3KhV5Yr+T9fn6FwPmLupRrWOTX/FPekMLfsrINnldYMo0rb
oXlKyFvsyfXf2rb4WaJBsnsv0h1zFwQ5j26i6ZJWx1qRxd62uuoI+NvaYoQ9RwQMiKBh1HZhMNtk
hzkcsUxav3/U00lel4T4wpUBIn4II3+rGv6wLucNVZgNO7XIv5MU6y/NEJQ338cSl5fq+J6q92mc
Rk/ESr4rGQ7+UHtN32ppQQItVqWtZtQU0PMe0GxLdRVPI67bVpXcjOlUvKGULDkcG8YQzkZkM//K
ocru9cpWroNgnoxfqO6yYfSlItlFQ6bvjbgw7pHR/hI4zFYDPgNabWC5tqRiibMbzY3d7nDv+6Nd
G/4xbpKnaW4D1YggF5HnB8tmLHoAMucS97SAkirW9xBT/Y0z1frKyZXkZbmvGMNzSGTPBdaRrZfy
PJKnFfwv8/i71IWzyIg+vyy+a/al72BPx6SxNiX7getygGgLgk6On5jOqjKg2WqZn1AlO3zwjUs+
wXGJ+HMlHnn1eVBQbLVh9BzUu2x+d8PO3Bq9quxSx0xcERvZIWA4xSacyuvSZeyy9RA5xfecRPar
lDXBky9eqm5NXOvo1xam9rlIqAvs5P976fyvBi3NbZrrNBaN+TLNbvQ/v366BLi6rA1BrRUdBklU
09pid3fAqr20ZurKyY6xLD4n2R6OI12xM2b6b5kglaV21sqKy+vfbTEiGZ7epfYJG23AIFi+oLrS
h9flgN8+ZItCu4L+34S7t0yPbKzSI8kSTAXLj7mviu04Sdh28DLUWPZVpHe16dYjJdCy2yHS6axC
y28PDh/Uusoh3khtluPVO1IXEzWee2/13Htr1bQ7hewaZXOO54E3WatitLwpsqt/Qdn/wWkxHTay
FvZky5p7D7b+J1hTGEPRIBXFm9+VlZUI+RoPOB3iwZQ3GDDzw98Hv1FXau5/FErvn4xOtx5KjeW8
ou+9Ip5ofdMdckFKq7FL5oJauJn8MnRad5Alzohe1xzXr2153cWmspNUJ9vRRx8vqmnHu8wiQWIW
43jpMTAfCNv7RzN0zmJSht1kSxejLur70uYtFaZxZLKyV0Mdl0+h4kTymRFCg1VYe7WwvVASOx3x
49qJrmfPWE/wVJLiq1GraSMRLTrKUaseqmTlzDfi1oaxERUz5qg6BwlDMORZ2WC4Cd0wn5SV1dO4
a1Lr9LsOzMlWbWQZvIqlql8qtclmrO3Iq1SfEdmzRfpfLrT/peagSMh8UnRdwR7I/7Upje1yIMtH
w/r3Rqt2Am9Zl8SYheflp9917chTYqkdXbXpT0FeDedFvVgOml/rruXXFFN4h5nzIfKVIzFit7eD
M/Hc3DWk0Nk2xEz8SOiXwjC1v9rF2tQ89bMMgqN5lbLpPHNZuuIs1Y8Nzk83cyKfkXnS1vZnagwu
6Fc8rMbRLpijqNgQj4eoZIPF/tRInMLrp9DyiO3q99YEEWKC9VpujaaS/gvOa2FU/fNS5ugUQUQb
cepYtmn+uUcNcnIBHc5GArpcJahi2BJO3QvZdunJCGSP7JZYaeoQbZd2Pd6kft9ZrHhg/DVHTh8h
rsi7hAkQ37TXE8q7To3i4IUHpaCIBt5K0xyWn5aDXvnKtmvj1LOzWiEsPaXn5VCYzl8/Raaar2RO
7UcQb/G87uPEKk5Gk+t7Wpv4CJjaeVPStt2bVqjviDQH7uTAcxhLW/awOTE4Ye4hNaTRpYZshlpU
YtOoTu0Gevi66AHWLAoAAp11gaCrC9YdOyaQMVAb1LSXrMnfKk70IQpAV1u7qsrt75O7GxTi4dNE
IiqIBk+1IOfIRtt6SR07a3L7ktfa9VzOjNI1b8e7ltIVj3xR/Msqv3h8/uOTQyl1TB39VNUc1fiT
X6dl2DK1YepWvzcHYdFG+CtB5IyV3j0tB2lQJAL6rbpbbrZxDXlEfe2n/SK0KHoQPRfkG9bAg89c
lzM3q223qeXwshx6B/417ch0pWtSecoHWWbvbDnrnizw+ffBcDqW/SmbVwf/nhpjEtKi9qf9cgWx
SCR4lShb5lA1zrpW9f5I9p4LZqQ1bFOgKyTyWL0LuTzn0XBkVmB9qYasoJN6seQpfTWnG/Hp/gZC
mdcns5WYyl6/SkqbH7PCqZhc0etH1Sww2RH9XLXRQFuSTr4LZRIH93y5jwysoewkTqOo6xNC7XAz
2noHI+9ffDRLVfIfHwqatqmZFtt+U9MM/Q99xHKa0hD0+z3J3Mds9IBB/MgqHOVe2XWWV8p1sDbn
HspQCWJLKTZ1/Ep/qWK6AUSji4KbZg4/ST2Mt041ioNO5HGtybHiEQh9TpUsO8lGll+bftw7qMRe
J+vGNigk/TkVzbUnbLcP58VN7Yr1aOa0wPp20rZVWwSn3z0bMte/ZYVFW1Ab4dAMthQK9vg7jB9j
1p9yPPj6WxcDl9Cqcnb3Dchf86Gucns7ZsMPRLZqHarNUWnLBt0nIyjoW73u0d+bLsk0TBcqga1J
hoHrc/lU2Y0NesdmLwt2pD0Ly9cuBvF2wDaIH/97G/TfVQjjTpVZrVJtZmM6f34WQQcZyWor3Zti
FpTQaI3dYLLFZfj1NuFKfesYJUZPv9yalMYIiha6n5/UV0fvQaQ4zb1SZTgATSd/CuT3g5Qi1ctl
kp1AR9ZnP1WhnDCfFunjECWxdjLHjjerc8yLlG0ita+vttOc2DLZ+3Lw/41rOovt8/n0H+ebZckm
0U4DzcTSlD95rWo6mnivg9b7vUOByCFoUAXjsYU4pOAfQTWborfQjHcpiu5FLcMAlMWQX/DIv8Sa
Z0Pb4LQB4QlgQDroJRJv2JvSbrlixk4yeL81NZSy74od7Lr5l9PG+SyI3d91nfW1ZrbUY2ibbuvn
QuxrI/4pD36zE20ebfo2/8pwEVz9THxpeGIvCG87Wwrju1F1lwlexKeV6qHXt8xmFaTv+Wag9bI0
NavamNvHUxfe1byVvCFUi7dJKAHpR6LORjXLgMSaGreXUvzVdWAdcyM5oko4N72kbxrYbXXJCSqy
e3ghkNvf6P4/Wiu4K11evJA+glsYZs0h8S1/LazCBYhh/FbeDdvPvd5JM9hv3cvvXvhgC0BQCE4A
yZa6ryOWfaXdjmrDuW3mojj1Y2M/YQB+E/BInqkeb0HZJhtIR9SyszKVk65Y22XlJVwM15XWZA/M
tdKxLObMVVlOXktuE79oPr5LOhWcA91kY/pwYxRGFMP6wNCZOSQIxjHRp1VLb1jGQ+npNBKgylD3
D0wwWMsdfMCsSxVUabW42UySXQM5KSEE0jLTOktdtU5gPFTNB90QOfm7b9rPE+Pnf2n5dWKBHJm2
iae38RIF/YO1qdxltlrv8NpDdgAGYdDOsG9OqKRHsiU3p3S0t0w3jHVR0W/u1YrUWxEWQDBi29hR
ou+iuFHWpQSRecot+TrYsu4q6PJLOVtE6XBi7FrlDvpXSXli47YOP/RytoHzKZxyLBq7qWkPUlyT
TMZPwsJ/UTK80Ykm14ele7vc5E0+wlKiFTq/5ctdfeOvrEaKDo5Vls9ZVD8ogqZ3i5p6VdQZUlVt
YcpXrNHVh1HZKarlu1RpzVMV270bJvZPZ9L9IyzBvw5c2z/Mpjv2REhwpSAfioQvUG51ZylTxNnC
QLgrLd4FQuu5u3z6ZqErGLmY0ZAgDcHS//8HIYWPMY/rlW/jLUgLH70Wpcg+AQFxy8pGLPErLqzD
IikxSZJiU+/HtU6KZO3obXPMRMU7D33hyRqdYyz64i1iaP0aT4N9DSeummGgXWKmIT9sIHkjmEJ/
E9SRsVLNUn+TCs2LMkubwWto1/PG12CI1lbXi/gcOIb0CZ0ocX9vhGK1ep0oDe5LSengbPdyP/NP
Ipki5psYN0PKzeuiXA6pdiM6fqRQwR1SOuFzKA2xp7W5uqFb/gxoQ3tThl7asav43coy5Sq4Lgr+
VEHFSq183MEElU5DywSSiOGCNz2r412UmRZbQFoK2HHFlbZx5NWT/szI8P7VLNvr4hcpU42QwThp
7iKq2zrkHsPCJ9pMZYbNPugILBf5ayoXK5GI8ntctuEqL6X6lutGDJ8uKv7SfBMxhltILPEpHqZ1
Ml/A4KX8AAihPRM0IVcAAnqSx/1kG+2XoUk/pGS0vqFPQlsoLOmoDkUK3CSWtsmgZmB1EvEkijI4
kiJ8lLNgupxeqhRKxwROIjyNluZK11ImfEf1qv7StNFkHLeSHG/RgpoJ3Xr5iSzl3rAyze2iatxY
KqdF2sWDT7CmbI5O0HcXNSenY2d4IChI3istVvCU6SSxg1LzjKaXXn0e7InpHzJIIG6ilMoJb5J8
Kv3yObYC8hYx++x9IsQREF5NQBnQStQxAMispejY2On3PBYtXCGhwXRo8NKozZdWOfUaSlSwCWeL
zhjgFEnKM1vx/jTarevgQDiSvcLCVdSbLMj6h6RzTiJAA0uABLHSKxH8cGJR7prUntajk1SXCQ4B
/SxmKUEXylYyzpKNVSnVnVOgXQtZBqA3O8oEXx2dFPFaq9J30ui+J09tfK5M2ohDM/puYaUHa6qt
B5iPX8No03MaYDxKk4Ykasb9pjODGqZTqb2hZwBlRQg8+QZ7WYpTpAXCgYH0orQJgi8Sl/zFSPby
KLKSxbUw8HgNqr1NAbHEtRLspB7ZqbRArUcVPg5Alz91YIOumbFwBbkse4sDwxzKYBepIrthjSu4
dEsvpg3JwCpTSlstiQ8SMr9KvOSeUmMXo1Uf9bKBulqO41cw9DSgZidHz0d07MiQuJXTBBc5mABz
+fberFXzhz10b0Os8s2hmQ/iNL4DezyyJAAvAH4pHSQoWgdix2/LvwQ0WAFvgqJnsVolOUheJEVS
8k0k0q9JbtEInMaFgvP8W56V8lPa+tesnvoz1WZzqVTnqdOAvMz/+4gyUipVEpKLW0OjX7csPkIb
g/Og61iWMT30ofIro8AhSyu38ZyMt1dEwhXPSodXH1jEI3Z+GQxjwFNj92fIW2RAehBigC/CE8Va
LjaAZbN5ac3CNan+aw+vFbSOuimnjIkjmvCS/JHNUVRQXl46MTIrV4dNP0RfaVxIG7qUF0W02c4f
0L6KsNsraugqcWWt9abLV4UNHBbJogv0waM4Xg1G/asV0KEnqfrezxR6hyBETsbdbe1mBE05/Zxk
/sWTvkWW712pkVUKOEEPlkwnRpDJS0SIcWrITqWT2JC9LQXOmV+4okf9YVxa5apoV8CtFYHwynDC
QeLaEnQQFQMB+cA4VzUwKIBzOyQqlJQ6zFd2HwTbUjF7TwnyY1xXlyYaeoQyae8DsCajC4uhhLJB
msiVflRCjVxB8c3Et86t0a6SNL9mffpTalvqgY+AUCQBkK3SDjsniQ5SoV/l6amUyg8zlQDn9D8L
Cy5GIG6E5o6OtQ2qdN/idHRQAYi3PXR7NNb91HxOIsClN7HRUpvkQejM8zMlAVELszQrh7OkpDRZ
NJI89N4Th0dKnDW83+Y2TYKTFCBa+bTXZCMckNGhx+KUyAeLy0F/GYAtba0qKKEt6+5g/vBxenqN
44drNck97BFo3GqebIDRbk05GTejFWFQzWVXr4HH+lWwsgaYU7auRZAHIRqkmfxM4C1t9WCtgo3Z
6lr+Y4Aj2Dnkbom8dE8Ake8K4h/c5lM0jN+lrNzjqdrGlMJuM3QUJ4iEoplYfdtbiLtRGuTXocuv
Q5qfKj3bO52DoAMdGkzEiVT1idT5Q2vEPpCVgyms76NW4pfl9ftM0KlGAKpzGAuTjvMTg4fHWkUf
pOXahBmeyQQZf6pJ3nVZmj9NyfOLWqygqg2uP6mrqfWqsJfdstR3XZ+9zZDSUXJOllz+mFLnyUmJ
/xo9HtmiC1/hwpcbXRe7qSU+pY114I2ZxcciMbcXyozXWAXa/3jH4vUWa82ljAP7YYTpB/QLsRob
YC9AdMAQ1ekHWsldA72pjz7THNVdTY0u59mqD8xVYnYwfLUJBqBJLWEnFflcZ1WkujgVN00vni2f
BEjL5WQKnYeeM35hPxjp6No6sdyoPENlSlwtSaoV3xQotkO2bVQ93PdjEaySSfkg/7KaeTAr4J2t
iwIaePTZWW575xe8MMCiLWdfr9y7TP2Bi/MtoWVtPKkRmThUGYOLSNF4ogMKK2kmbm6i5FZLtBXp
VSvOfZeqbqdVw1qRy9ZV5UIwBoM2RR00pxDI45Yw5Xu3NH8dooaJDR8ri09RcSk1wVepeMUkfG+z
+EtVDBU6d1248XgUEvY3FgXs1WE+uCV7lqHtXkifJ/hfzc84lldwvI6mghkopnGZMwAtHVwx4Tlh
jrJrQU70SrO4WnrL5z/SwSjmwSJ+8wSC8DvOQOFOsXH2lcDnVMCWC8iCfv2lTgbfs8UYbWRAxpk5
wPfxh6NvqdVBdwZ5w/jmca3ArnDlrn/BwyR7bQO3j4SuUpmuUvh7yLvARs3Mo7ncuPOLBJGKZGp0
GUuYiRlGMdeWshqK8dQPcsjVtVTXch2fyAYf53MBXIxthZd0XGdM7C0qmbq3FJ9WGWMSSjeK3YD8
7fxkneTxTSRjuGvN4qGJqHeL4Vnh5UILyEw3jyToBtixJFnjBYdYmw1pV5XxLyN0vgUDsCl4w2oo
GPNDT3+V6JANze5nkMPKAmr3qzEm1QsqWqGC4NYW/twz/522pDFDsFA9yVntkBh0UyfWXsBk3UmX
5VNqJKXXjZvSTuxVwo6FXUSzigmF7ye18fwxecLYmh/sXGkhCPnxurFhtAfJs9zn21CtwkPDc+F/
jCzolu3F6XjqaCh7Y4z7UBvLi2HY6wI1dBVqdJfLsHjJp3wND6mHkDdKrmN8qToBejg3MKvSWDoo
XyXhPbcxrHjPqG/Lg+1nALqxR08vZQssl/GQZIftOAXULod/nEkHGcPvtrIAvjBfhYqgJ7qaRdp5
0qI3k2ztlh1otuvAtGzbUgG0zhCFA/xDI3kgq2UvpjQ+4pCVBb0R9AsbIq0xui0X/r2hiK/a6cdz
MvY/HZMvadMyZSlSeCIIVGI9cMkLhdGhvcGc49GpDmiLOMyajmC2YbaeFhtbn1IFPhOOczukWLBM
1V7xroMPUyMUGCVC/ch8rjlaiQtdAEdoing18GJSncW/saTMNcm2MybQWUsxOphe/qLXnwL9ZfKG
NpNP+KhIWTcWLIFOP4x8Ki5AnB2dPsvtesVzYtCyVO1kEuSmdusuqdZsNRGx8AAECrZmxlXkGJPl
rRmK5AhEb+Uoot6lZpLufK137VoQTY/VszTJnyFyeQpszKNV9Mswgq/JkbxRbx99KZ8MKcWCOVDJ
hS9jAoc1G57SWn3oCVDmBpaOHcWJF6rpk9kGyd70gzMdPG1PdTZ6cZ+oHyqViK3G0ktvsgjnIj2A
cMsORPkjzzSZAD9lxns0NukaqFm8YRD0vR704C2WLHohBRF0E2CQmZfvKf+YDaaFz5SppBX//NU0
6LDysLqZKvzrODzZ7fgZNhj/xPDc+nQGQTIVq2zs+MIN3ygb81OZhbzzzsPBPXlhV2GtxjT73hOk
cVNdkSClRe1KgxmOb/lbP2X2U9d18aGC4UNLJBwwC6nxBex3fCF43q8mmW8Fq6Nzdgo7PHRleFpu
TaOJGBf1+zaMrR3MzV1A+b1K2Vh6ZqaoO7/v0CR5Tx2LBYh6Z91wcu+lKEqOeMTGNMyOtlWfMx9y
W89SnwlyLuTysIoVymcX4YhvcTQqPf7IpqU12Ybme2Mkn43THx0ZnHUSWpuh9dQy/5rA2rl4VYSr
M1YZHat5x3LoMDFT3oEE2vWQzlaD3u7gFA/MlKAWIrMdbeg51+cqrB9GUYzfxoQBsXD+1I0235ym
Yu1kNbDLwnih9FPOehNSl2mx+UIWvjxXNpSH5dHKqOkHBG3qmtg+XgRJA6o9TTsEtjl4pl0ZH6bq
H4AUl68SjeFdZwXRNsCp/q2q4OcOJgy0sWFZE2l0ckCe3Qf2PQxI4oHMCH5lSTo+6SKxD5GeifVy
/9Te6AcO73WcMI0AzyVB+OGnzZiAY+9LDT0yU/eMhCRFglR21AgUcEH0ndl6ktsrHU1vqMziJWun
+maW9WsaaN1bAz1+L8jVMr+g6N50e2bycnXZ5/OjaV0+V70E+7xs9EddG97ySxPMvBNgBtNdfimN
tBZRib39aFbhETJdeCduX11iWVp1qCB3H5zCfbl/ij8kdaIF+n/3RFp5tRvYL/A7BZ0BW2EZKNIG
UrOiuIDupvtyMBlU1WnhQGis/usuVS2v1hQC6J+ftdwfka6aJ4Zf/r4LhscQMQNIyi3C32r7nbEU
mke4It+pU9LsTRyC/PNHPOfI9VT3CmkoOftUIamtTCLa5862s+sYG0wzYPH6zKzglOhpy+iiBo5q
1+jbrPenV0UqjssTpKEVsEKKNex96ZyWMoxuNdJ2XSfXt7CTJk9SA+s9d4wtFuJ2O+apTBVApdr2
k3GekK7eoAMm7ALfELE7Wut6ArgvgV2Ie2pLk8dZgwcbVkahRDusvYTqpqbYUMU01I9JhocqhcJc
iebh1KZ2C2SGhPhyf+YMx/+vjcfQceR3VkONfl+FI8+xlIfqqOflfjWnwzDFQwI4W0kfTiNd+dM1
RbpgFJoPOnoooun7FFePOg8imtDOJsZYB4JkGvmSB+IjGDvd1Qu7echRLtYo6tolsftul4ouYKNY
eX2IZ0uT6NvErJG0MdLmnEqptCHf4FzAdeFwauMelmck1kllV3tBw/WkZ9hI43Qqf9Sx6U6qJv1S
G+tSyup4auTRAF5PpwUoTkXvpu/p1zbOs1GZ7Uop1ZBWgq5sLQd/dVRJtCXltkCRsPs9E0SsU8I4
5E2u2NHdkAYGgJiVeh1Cp70QCyld7G3Zt2GeGsG4LGObN0X+rVXKZ1hm71Xb7gqrVR7giyU3KUdx
0Ov5PW0yRl1UFlNq5kej1N7oaES0J4Ryh7DSruwudJ65xAPLtaPiFUOYjjm2qHbghECS2ba9NVu6
5m3J8Jk+99+o7kqr+azgoM5LqHaM2EveNBGr7vIAtjaCN4rxQr1mrLJgujHNRd92Sme/dKK68bjy
KaS+c6Uyqu4VTeoDDZ1hnVVG854p4E/mZ9AMszxhKNq5l5j6Qvtw2ohXP2jS+zia9V2LkoPQaXQx
n4TSbwYFqUFwz6NSupHiHM/pNG6JHEk3qMM+xsX8FVqrdm028AEqZtXLcbGb9OoB5sQZL60RJJti
Glp3sm1pmxosVbPJWAPdzFbBVngl3ASsbvvMJsZfLI0RYy3E9G15INOM/QjqDcB8RO07H/TGkI7L
oeGkA/5m2/PeMu1W0thgm2Pt7uVBOmVW9tdBYlNzkqJ4VnIVIQ5anmyXp4z/+bzlvrZJj2Ri4QCS
Hklbm0Ealv8xUxZxoNdrR2U8gutECPFZjjbkyOWe2JT6o9Gypy6Ty0/AeD8k26guIz6jlfDBlumF
xE6CNgdnbXfqYQVmzWn5OYL1zHVsvruIE2YAAZqOCcxpMKTmOzVNo688JLsutop10MvmOTSKaoLD
zY+VCLVTqL8bZWEdwrZHt7DKm5X05c1u9GGfqdWvcr5rcozSYRKO9jTagBOXZyzPFZElmELD2Bqg
thKjmhrKUgjply5ubCJQTHHJwTdtWkVXDwVXVMbg1NmqUKrwveOTVtms/NRyE9BR0L/SVkH7gIhw
SuRQnPVOlSiinOib5ExMleGppkR0sUiab1PLeW5GBsBkYVkrTRuoJg26hanjON8y/rTggvQ14CfH
1Ow4T9Qbw040pMHqIQ4eRYBKtjyljwicWBG6DImDNbogJti0k2EOQtae/xB5AP8V0fIo15b+0oGN
24uoyzZNbGUfxck2tOYjMZhk4BNO3tew9V+6MDvjkGw+hizTPG2yCR9JWnUzarlzY2nWKwbela6K
Rs/SG+jt1VCuxzrnDZ4PzFlYi8TRrlohA9ovrWEXfICC78jHcNJktZQ/6E3njwb2tuQYz8uNYYbM
4Np/t6Fi7EdyEcdJxNGx7nKwJsuPywHXc3QsSsUFiYQ2EygJXgUOjQ1L6++beg2zPnPEgXlaau+W
6ch1TUPHiDFpu2B/uheKCPgkQWlvpIwxSfj7NPYYksXQnFr9ztcGFOxoa1dprnViSb+jKkCsgrV8
aGmeHGQoYJyKTXKzyjWFKl+QBjnVpaCr90FdK7fl0Me+QYE7xKvYESqUiSQKT1lJ36xrsqNuOB8T
ALvDckA5peMzHzRjmFJ3uZPxk8PGaILnv5+y/LQ8b/kN5e8nL7f/eHi5uRxa+ojrQi043copv1E+
l2c4owBV/Pzm90MMelZosVcGU7BN5zuXR0oH5UIx2tNya7l/+X3GSo6uycgdLPn8ubgtCtymNK2S
qHpZ7vr7F5IYIHDZxGK/3Cdpw3NaON2KqyBvuFzdppzGcwp7VU6Nfl85dIKkoHtJI5r/3dD9YNxB
+Q225zxVdNNpjvNSNMGxLtj5SJgEL0Epays8nSOZC+1H1dWEKO3xo8YDuzMmo/SiUv8E8ZSwsvvq
MRGJ/zz0tbbJ+zkN1g7+c6J3XNKZbtVSyjiAnJ/LUi2fqT5a2mUDksd8M5r8J4dY86aA4+q2TH17
NuvuyDwbPAgAwFdCl7Zq1UonIhs/+kA9qn4efzmIoJCBJYraCTdWzXysHYOPqh0RwviJzChiCvXz
C3bA7xEBHmuo/G+6pU7bxvfbLaN00u8EZqGIieSjMRp5DVMVdm0iU7elavji5z1QwLT4sNSaTBCg
yLNVVcZNyibIf/70ga9BeRa1+gQxgv1qQ/6sEe8MVzDfI1/JN8Is2K3mBJSkUeoexsAgOgDl43rx
F08Mdj5U9fySe1lewQGdNv/ndE8LvTgut4RcRVeDtvvihFnuwoM1beq8vDJgjpl29ZDf+9HM7qGZ
Kxu7rzQv1BQmxDnpntR5uIk0IR+bPJzFwPlH+mwhpoHSPuL3+cEYv+CrtYpvFRr3I6Fm2o3QLrZK
HCUvTjq9LE+w5Sx0I5CFz8AIw73DqI/tWEhAcFLnPI/0+IoruKG0jex7oErBoYMWuAmgjn5rNTpI
8//EFOATZ/xMTbsAMpt5G2tVo0TH/iD1fn4PuyLx4HWKF6vU11FctMflEKrauFGa5Hs2DPiLmTDC
vCJ6fNlGSQBzhvjq11Y5u0RVi/ZgNL5wXRPPTlJ/YDMuPCUbA0BnD+yM/fz9zPj6jwTzw3nZF1yW
6qGUXsaQMXDO/2PrzLYbVbZt+0W0Rl28SkII1XKRtvOFZmdBXVcBX387eO279jntvJACKWVbgiBi
zjH6SML4d184pG3NjVfaSAsifI15NeSvI3BR3aFEBuMLJHLEulFzfiHG5jbV4rZvdXjvswiYMuRu
b83dR2RGeNE1/Oaxo7UfqSIdZ1PNXzq7yi6lCQJ6Pc6K9NlBjTDNSnUjO+KfjQhjE2LfRN5YUile
0UlQ0eJuuq2bOqQO0yaxhNIfXzamnqfEGJ2nusRoOhQnM8h+DrXhPPAvoBzOrb+p2kG/WDY0yMc9
7nxidf7/MVOujmkcvSDopANUmrT5TdH7kCOvrWGwwFNRKlhpAbOKTr+kohyDQ8kZVUkvFCa8RtaF
G2p6vWVVOh2Mpn9vFnFcBIp0gZozD9Dy9DJ0rPqH6Be3jJZy6tRe10fK8ggfZrgxbKHsQiE9hVYn
rk6XiGtAy+K67sY4aylXYJ/XI5baUj7eDHoCtza3h5tZkhM0DUPG98HuegzL91+UgWiOKGkZAD1v
NuXnhyVa41J29bGFCPfItcb06azqW05D4rclu78s2LdDqjfOqYUg7xMINxyBKipHR3DPl6wxOct9
Tw9rNhRK1ZG+ryrWqZKaaMz05uQB/tjYjXr3y0nD/NpM4k+WJPErxTHWQAUQ5mCuv5RmhDTIbKjp
lWsVGM/MtG3evZzh1HWGvtXqsHHVqJqCnXBoCqHp03eZ6NGrZdIBkkBx6avxvzdNPf8kJcCtFaXJ
PEmH/6P2NnzxKSS1MtOM+vL9kAhj+9yEbtXLPFHFFQFrknHilz+1ucS3NRjiSU5HROqy/Veay4I8
IIDlW/h5s1dEekkZD4h5R4GvA6rgqhSByEJhA/zZPBY9EwWdZvtufWI91rEQ5VNenl5f2IUyBOV1
H4I5wjlKDw9EOOJQhYV6UYlaoA+pCc57oV7WYyYemn8eLcfAgjqALnXNnSdJZ3xZDv77mpK1nNwA
af33Db7fZXlZW4DsV3KaMf/+1/XZdZNOOAIdctL/64f/++z6fjRugdSLuN+vP/F//Yz1xSrWw4YA
i9O6t75MhnyM26LDdAUi+/tvQZM1btpliWfULTHLba1fOmxkHrObmxFK45HkPAvfhzRqRLUjtgpZ
+h4UcpWAB/Zka2h65zcqxXzaWNFGnc30KMIW8E1bll6MaXCeYVzYJWNNIFn9xUqbHyyqrKikvjl3
6mtVPzDjfvWO9DboMVKGJCPOT4B03zf9MFxhg1911NfHOVACBXIhNlrVyGOPi2FiEW1Mbh78GSZZ
vclSED3WjQ7ro6v7+mzW5G4hFJnUEMGtVhf4EpwfjS33T47VjXAAugsg/l+GSH5K+BwOaMaVe9rg
rtAhCygkoZ+sXh89gQmXwNUzY1383veVfVRzPdnZU1q7ZMvEflT0uxwxFIhe40g2W+My2mlbRW2z
m6TTFKsig7XJYPHzhgdq5XoLvUllFt6b17zoXwIAuX2v6D+yeXHFNJ3yZiWviWFfZf5uomK6Y0VC
jc/C3oNRDpFIoUSqyxOk0rDco97aWgL5FMQf8lwRyasYaCmK1Ntcm4YnhI8YkjLqJKlKyIfVhg68
Er3dOXUVvoaw947oakzWyjwLHz25Em3xHi97TYpsGF6vuz7XxzbyPGEsdQSB263V5j+qplXu9666
HkwZeY/r5r/2MXAw2C/PDFifj//umlZizdv1mUAX+U7re2c7OF30RHJn9FThbqfY0t7zZY84MXFm
efv93PoqvNmzbQzwdAvrewMouCeiMxqWXJR/jq2PkIWPhECP/3Xc6Sfraq0bifzCqVQbWhD/+V+x
CHNmZgZiYZVOYVCF9SMcUJ7EY6GccIOgcX4DmBi465k31HWMdyq7pbm4oVEKPqP2bdb0gXkI5fOZ
eKKdgQkMzZBGUhURL5tKm0yM3tVTTFXUn0TyR7P6B00F8xGMhvFIRCjvMeDuAyZZm7CdpgetvYm6
ZR9500IoycfJa+2qOEsp16QFd3I3aoONKju2L1UV7fW+yU91Wdxm8ibOVtygHE5EiyAP2a1Vll22
Ww/Kk/zP02ZGCMCGUDrDb7vAXZ/9d7O+DTiZJC3iF7ns3KSapw+bO54HuiLGNRfNHwgOWI9a1DLM
XD6B3rHReXA8SWj6SoDpb5oeo0DUS/2c6Gi0QqjupEB6vWRyDyu7bacStBnWdH/VcSJktCJk2hho
TBDzNx8tmnzbsr8Th6m6k0IluwyV6U1QjNvM5HnQhCom1NGeA3j5h2qV1nXCjoBRjFcZBmIEkFXC
zZfdOARVp2C2OfEtfikpdEwHYuoPSVB87Ow9izxxab+EJot3QXv7ZJDQtc0txXzvTA0vC9qTs6PJ
+uuiEC8QqByomFQe4lznAFBRbMrO1iJ6WXZ7GEtio8t0wAUEMo8ZlkIDYtnk5OS1KSi8oJH+OWSP
inJuirNj5BXBueQBXut5fO5Qffg9hASkX45T0PvXErHNWFsj0OA1/26AyTZumnDmVEatHK1AlnMU
HctWFjm5YuvhdcG5bgxyV900wO7vaGGzNyCLeFraq2+hWldIUDEw62rSvNHhWg/DPGPOkOWXuAiz
W2xK5h62BHqqZReJZnpTrDq7GXRLaUO09/91vACMep3+++UpihPKpc2xSMg/QZc7n9ZHzhR1rIAy
tE5TfgqgI34fHxNNnHBFVbH0RTlyM/N9/MHp9hWFnFx1nv4wh5SkncrW3CRJAm4cyUGFmP/WZuN7
Qhgpht25uzAOdpcQ69/3IzDMgrqyoKQw4GPIRRd7RhjSmNOkY6fGMqoVgJZ6VOOJGRn4deZH1Pgm
YgpjkqT7kDxWMIYRumW+uSSSs5OSywSGrA/nxLzGrJQZLg4TUw9KmyWeMkgKuL4ZyYdqOEHa6XcM
9X4rVWKDNSi7qTBhmMXbj1HNPoMYgFbmtC9iVMgutuE9L2XxI3k/eyZ0ih9HoTgPciXO66N1I5bd
72PluES4zPoOkBtFobJLnDNr+382Gtmj50xDf+Yk2b4easBP6OoX37oZWPcoqe07eQmBX9bib7Ls
rccLghl8RQpOBAldlCm2HoB7LrI1O27fp7hu6jI4MPO1qJXTGZDTZjymgqkDKboaaJE7sQF/o1ox
TkLnQ9aa2fFJoXupp9w+Aar7YCqIj1tjrf+JiT71gY2/j7HIzobRkYyuTpxOzuAT5IrVnASqhoSY
tFRfoe0KgM+mfSSp/U1eFj2jrSlu3Nr0nkeo26zOaMA7nbIR+NkVpOwkelOd1WlWNk2BziNWEY2Q
HulH1u9ECZ+jRhZ+LlHpS9TpYKnAfeN2l5CysjV69WsckucxsTOP8DPE2pKvASrf6pV85ryAv6Ne
c5t7W37FqrJIejgVBxlKND4wZT+b2P7xGN9nbb7VChTmRBJXKceP0wSOup1MVUGy91UyD+yE9OgK
eDy4EcsEy+BI6ghG4YjASCYIhe1PKYERonwZK0lcZrPFSGaEf9Km7HyQ5+0Gn3G76cJgq5OGu+kT
EAeJXXw6TU2wT/U6cT0loZVvosh8IbLYcvtw9HpHZVmgjil6G8cnws3ZSuRtb0MmxFNK7XmkiWIL
+0dmlO1WzvO7FSEfkePWJP2R3NGW2dEmQ9zgBoBR5sTptgQlc0sMnNNUE5k1KlhVqFHc6hLrsBMX
lzbRjI1a/siqctyrQ+jmBcXXJI+LnVkp711a0Xpvko8+BsVfK9lTiU55x4a/0dCOQgySF06h6SaD
Y/wo0ldbXmrgqLgveVj1DxH2MCZ1N9VwOdulPYB4ebfbrnir6DoyUyM+Zt3FN/jUoY2/RL9xtqk+
2qQNkTk+xoZn4bREQo9uXDv9GxEnTMGgyOc5osjckgX9YvliOEXoVx2zHay55kzBQBQEFmMB6A5E
IRDOSGo8E81tD+zJxVtNRJZsqzQWULhmlGamokT6ZIHayPFdEU1RAlfXgbAVSF0txX7K4v4sJ1T/
hybfdTXLehtiUN+1r1pY1lsy6+JdmtILoOOFlpVWBFg2fTtVFU6INjvWkf7bCtMelRc4oqEuJdZ0
nddGWzXt/1AC90W5mUIhXwjJ+CvTpNkAik68zhRuq1DVCbgnwb1M3XgaZuR8Kfko6PxkYHSpvqHZ
RMQbNYsR1XdVIsOX9emlE1oDlYqcNZMscCazGAerYpdUSLyccvzRkLmyE0FymCJNuiYalTdjQ/ga
Lo8J/ATEiN7mhhxLLSrUQUqQF4ePxnakvYZ8kFAT7ki9Nhy0rqMdZuMvR9ZQPvF7xM5zOTlkdteg
zoeY9ZBlowlL2oMaEik/meTYFAnFQWKMlcHJDlhinimT0fvV92WEFGbQyxNBtYT5EuO4SfTuZ8/8
ThPJ1ZxN4yQ5jFSI9s5FYXjMZdClVCgCAwODMGY5rIHEOzIRfGH5ew2MKfGnse/PvVxPhNc425Yg
1YuKlfaMdWWDq8bxMS59Yh/P7raY9oaOyDEhNmOTtSwhCC4p9plsDZ6hK19EYNNlHfmDZk2O9qk+
ZC/MbGOiWDfOvqXRAwShlU54RK8zg/Etpg0YkGXSU03tpKx84LcvbnQBt6ow3IJGxC0DYgCgbyZX
iS5bUXUw6wQh2nbHDK/p1BnmavJJu7C7EBne7nUJhFsaTa+dSVVHy5N5J541TotFsDmdycSezyKJ
mp6y6X/210fDnEq7lLLr9xOjhH6504gDY1YBnT6WfeLXWhIqY69tAIWh/YDZRlacgvD2GjBUnMkX
ZFCalaPUm1ikHN1TKOH4OWIBdLebXKQDBWPaoWqovEzolKvejjeM8XlGbnhPgjX+W8snLYr2PPd6
d+JmBNqq/rJyGqtCy/Zl7CwNGhOxEsaF1iIUenSOulntV0dB0di/6hbqnwn/ZxNUKTa3iPzqikRX
emQB0dkTIoxxqY+R5rArm5gA2a50myIpLgUO17ujkg8YLMZdKWwwIMfZvUTkhJyiba+zMt+auDE2
Ic7FbSFJ+lm15QG5LWXeJvLbmDFQNp34g+Hdgw+GjUfhUtfq90Hm+qBPhTC9p1OGjtsjsO7gKFN1
yQbrFkspubk2sqw250quF25jYCnNLUjay8SrDumi7SBFFRSFPewqxv2ZOjjS9DbzZrxZSps5DJEh
gy/KyEy3z7KCXNvsjfcW7SDamr6EI4vMp6eD8F2rwTk7uE3NGqGWu/psYCo4q3LwC9MUOgkNlPQU
6S8RpDePVhIKUO6m9PVMBhPGkBT5NlklxowIqMuPGG3BMTJ+DujRc6n4BXxYhpJmli54BZNGVITQ
F8MjUJtj6fysaDXuqVDwkWUqOluWS8deqn4HQU7wS+10dLcc5zobxZ9eISCKwv6Daj0iTsRNmJbJ
+csDkf3sOuMJZGACPNLmq9Ea7YlBrdkWgZIdIuDYD411G8Hy99ioHnrUKBgDVQmeADIeooKpt8tE
yEGyh/bDntmM9Q2CvoVkhKugCVMkNlKLLjyyUC/Vc7i1LP0nMAuWQ1nkAcK49WWmXdZN0wzaRWqq
atsrTg7Njt31CZNWGz2B5YWTXu0Di1nu+uJ//+/6SKsppCbafP8//2sE+APhelHu+t4gDXJGMv79
put7WYN6rc1u8Nf//F8/kqtdPca2uWvr8M+Sy+4yYXDDvp8/8QSnGxWBxnvnlNTcMPFTrRjsrVBH
/QmDY+wqkZ7f1UHt9v0sU18J8fGDrlpkWe0rknhxkqEFEgns4fN5G2PLZrzLqelM8iYglXKDT+KK
HojJhxI1t4jLoINye6z1HJRSluUfJMkg/EaDeFLrhAIWPuE22ytGND9PckZ1phuXlD/5hAvOuVWj
rL7QpJURyjbScd2tYFHtcEBG3rpbk1B9QGwAOxA39EFeBJ8h5tGz2eR/6M+PL1Th1SeD9LnoaUrt
7GVcNpWZ/rVbacAlzV6ryZ2bKnK2t4zwQVLxJTfbnBLf8FeLEr+3DGVL9Hq2qbrfVlDTUqsWX0Fc
KC7zQ3kn9d29rUfrCEp2q5WN8pASHE1ljx2t4AZm1m1+T5aI12JnO7HwVCm1H1EIsqsuJG65BRap
qGkPc1Z8hSM2hDSpBq8cmJwNjTeCnAxr9eeoNCXrdC6bsdOvWdXtM2uIjnJF5ybMKy8f9qACfLs1
P23sghvTCn9YAXNKU9yQMwa0p9FK1lXucekZH6UTbKOG+CY16m9Z2I2vCwSht2hiou+PvMyaD3Of
wnMtR3VXV5gHmpGpf8Ck96125LsuGflFUZGhl5dCz5/oFN3yvvHEXLNuHg5JX+8SHEplCjZRid7M
NvipkJW2UUrJJz1rO7bjNZVcgCFomPGrbxq8IblW7nH13pMm9ukEP2rdfIV/f2/Cp5niaWtg/pyz
hF80hlNR4jsOs4eqHnsu53ay/k5a6fP1ffVMkPNGI47EYSxpSQW1wNlQASI4B3PDHdvuXq6kY9bM
fjQ/Ef67oxvlWwHMOrGXc4H7bKI5ngYopaLhgXKE+QCl+o4vcVbP0hOKVxR7eE/SfDY37ZidNRIP
S/kS55AbSrs6JKr5WQOHCwf5uRyrfENbCTHuYIJMLfZEyF6BIN5rKpJONv8Mu+A8/yLMgNWC8WFo
T6YoDmasInIvTS45hYWVstUFOiKr20ujCUN3cH7J8wW5ul9n6itS47c+BniGuWVf5ojn+uwjNPS7
Mogj7e0fZALgq0LyiwY/jpe+HTl9HTkb2Gptqb2D/jDbdlM5TzA1oZaeK8l6QPS+W6rkU0vZGA0m
zNa4yYPjD9VEeLcs6MKZ3Q2fh02mcDHZn84onkHB3pkT4c0LmMrX+2yS7iNDvy571KXxRlozzoXs
OMbV68icC7unC0RW/wOV5chFfhykwB2d/kao5D6OiE/E+USjOs7fSybOiKueB5CzG9wijDsKt5pR
9u2UUkArGT9rndaCPmw6tGI7Abd3XtqVi/Q5olxm1fIPq6Bl3C3FwOXzogrUEu2FMKuU9d8Ynmu5
/yzIWkDRjejNZPShsexKC5hBdCjymeaOXTtuiDv/nGTHz5XYNZgBjjHw90WkuhUmai1mNgljYmq2
xwqrbc66PcyAgjhMhx31PqqTa1iTD+kGgmCK+yQMjvbPUZg+TQDJnJ9mJ/9qdfFDhIaPCm6bBvle
TPoFw6Jb0QInpNpXjXn5MndkJHnId/fxBDS/JJJCbnblOB3yCQfzKJNxKx6yRXV9jCiZaNi4+xdu
IoJZz8Uef9KhnbetzKo1VpUSQc3BHpIvLIBuqgOoIEB9a1UGghUKr1ieGM4Jqo5Mt+mzG5f5r7xn
4Mpop8VrTP0lk+OHxekCPW0HFuDWhM77IKpNH7N8Lcr7gbBkQ2t8oQ3nvtZ9hTBe8ozPln1h9eQb
pAxsrRQt0NR9FmaunRT1dyX9NFAKHiqFsbEBPQ0RXHaVX52qfNV2ytoJb+Wc7VGIPhlGS/jzhOly
GE6Aqz7oViCy1EKE+9FFmPIL8+y9qUhe3SZE/Cko/mNJfMw93i4VrRFF43eERyEXbPGFHN2vCLnV
6gbtpUVvXEMQHeynRWiICXRjGT8sFaVGGBWcBfNLb5dfKMMUPCozMwJwFR+TMR0bLGGlU56MX9iI
ADqPV4UbE84vot9xUnBdCqlDeXQuC0FLQdrpXTlv1HR8n+oZTWjpaYVzxUdzNwi85GxdJCeJB7UG
mCj6gXw+huE+H+erGegxVrKULyI6Fp1xlmvcCFbITQLsQdxvaGS8GA7/hnQrR/tXNEcLtfY6O1Re
xd+CmdIcWNuueUNW0Z+KMPyjBsE+Fem4MZXQc2pxNYZ9D6mwECbaCM63jtLGUPcYBOqLzvLVlhSM
/Lk7XyuAnq6JSgJ58BlE6mZcYsKMtMNCHdonZRg/WbIgNFE6tyMSdtdFyV0vpeOo9b6wy8Nyt5HT
4F2Rup1NFvLGkn9MOo4ji8qdSfD3hnuLB/HiGqrkdZVS805w3G6yXpBrPWShOPtau6WD8aV1nHkD
sARgIJsqIgHdaD7KLHgkJlMIOetcrZUREyD6n1V0THre/gQcea1QxOHrz1wVj7TE3a4iJYzCgU8i
RTFrn3pg/DbHBjtlaz2BatkqAuWd3MXvaiambcPtfVt0FK504y708QMxANVCSmeR2j5NuvJuFGcW
wfYGS/cSs5wfNKjfm4GiSEyzG8T5VTeNO8IItyzGE8I17OvddoYHQiWHwiBsyK/Eg63gNcxsmVdV
PyU7fX/Akiq2hqSw7EJ+CK5Q37U6Ny7bzj5T/J3Uyq7YU380RfF3DuK7TdDghkUGMwHNfNUbbM4F
LLS61ZuNBc+BuMdYpms4sE5sSsdtIE4f4HkC107gJEOkZ5kS7EC9X1VIeSIwUmqN6Z8ial9law+d
I6JSw4QKJ81VJrAQJ8Xsmab8KVchYRSqi9pwG2OXMZiMh3QrgnRjSuouZP7ZfRgJAHMUitpIISVF
Gg1hYRpqV1Gy/TAOWwwJWii7gIj20iS7rYi8Nm5J06HZijEqtUJwceke6bCe7VPeNuGNZnI2tCba
kTjr9irxEU2ypJ2QrUdJfNq2EWp+hWY4+XAtbffUsOh4kMrR5qjAO6QshUe1OoUO1OvcYNuKfELN
jUZlh4XX0/R2X2fdobc0tx1yvqljMqseWte9UgZeZH0VrJ3guvkmsmg4P75ayOdOIw89fuVnn1No
OjR89rI0gUAOH4yMx6nk7wZHHI6mFyia11F0sShoteO0FzZi29jaV0m5D1n7Vp2nq9zOWnunlZOb
lsJXM+tAuONuoIyRJ8qj56crmg4+aPZwsu2yxb3eSIeWOHKlfSmo5U7cPgK06RSFfTIjafNT3Onk
EwyJfalZ7piy4BXxgV6CK5c6gtHYDavrQBckGBO/kyHVzoofLIUGvAMh7g2WeXvSFJBRjOgtZDTg
fIG0G4nMlm3DU/LYL8xxH6uxX9nGaTQrJGKDp1jdTk+mvRSb2wKWyBLyJzjBJwpRDVUDq745XAei
nvdUCl3sTfsJ7YXBWhk09K5tLYrCIHMr0xWNOIDP2DcqggpwP6WqH6TAdgF3VcbsOwoWTdMEgvBM
7ug1zlt3BpRSqiYqY+sg9SAHE5V/MSab06ZAIkV5GkPz7OoyC7As9cIwZq4eu0M7oveQn21Qn8vz
pSXtnqQYBFixxZrjZxKG52zaVRJBqIHls4DzSJnHWz2/hP1usXIr2knutMNiwl1UU8Nu+X2sKDnQ
VDzoyP2iXvfSqvR1oCZphzCfIDqyy3cs0I+DlcGni0HEbgtNPXQJFF6iHe22PYV6fk4H/VRW8SHE
uRIW2q+StZXCyRvJk9cbhmdmYseccZpdGAJ7q7XdVJJ3pEddW2q10B18KZEPIKh3teTn0BVl41ea
Tru0qveGZBzJuaTqZ/tcv7tRPrRScwS5tk/5dGzBtM7epNpvokvcKuuJIXDu5WjuUoy6QLff2rI9
424O65/C7KmRmXCiFJdwChcJOo4pCSKhwXfqNCTusYzI77PR8qX3+LwJZKf7v2xwUR6kMqPRNaCb
zSTNT7o88itWXWdYTaFHj+snfQ+CE6VKdiHFWBdTX8JQ6KFeOiR5NlInELoBYuLEujTG9DS2wwdN
Ixw2C4lqxbivm0YxvpMtOmmOzhlOEXiA1fs4HpqeKn+G2r836Yt0dGpOs4HOo68yy20DJT1FOKrw
BxSUVpVaYq1Lqo2ORW0TB41ybDSYU6I4qfknur1/kjSGKUiPRjZ/rcxOivXSzY6ccqfIQBCkcPGb
UAPw80hiodONXyVQjCQUhH44VyJXrQt5ihZpzfxVeE2wvjokvpCUWTPeO/JZBjBw1ofwrR4r7dWg
rI1Q2d4papjssWKRMMFa/9wtMTrrro6UcZko/upacpnoMIn3TJleyGBoaFstMG+zu9AKhQe5fgpF
1fAViGneM2H8Dcw3PYfCTDmHQApnlP1Z8Qz5WY8j+UhitsPtoqcik0cetQuxJ2N82q1YGviJ0YEB
yl0h3EUBAxukAxNwArS2jD7aBtC2TT4n+CsLTgmlfXNCswZqaBvD717+2BUtT4F/C7x09031aSNS
ZRG7ph5L8Fslsb7BjdB7mBF1hgqa+AEl++/3ytSE9Aunhu6K3aDoRMDcgQ2OY3TYA814huoMkI3e
bSuq1YTy/GdTjP2EpTgT6RuhyKxMunw1Z6fPYQ5DZuoPK1Jd14Zsudm1NKsdlRJE0BNzK0VMVpa/
a+ys9lbI3PW/f6FpYCoeEd2uTH+ivDKuCcbLwcbatNRsIr/Tp+/cF7io/0QErUy7ru6w4JhLYrtq
KRQehrk6yVnjq07T374/GNHYfwzr1SavxJ90KWEmw0Z/sKofLmoWHqCRBKd1I6Y6OBVW/CnieQnP
W+hH8fKsepUp5l0NE/HJuul0hgl6L8d1r14ETFVhXnU8p4eVFyMtYKIKXacXtOFnl6m1tnt8ky+i
SfmoHavkfh1HF2WWJZphqc7aiZ/UrD/031/pe9/u5XQjIRDZr8+svxMQ9YcYEUgJqCiowydmHWHV
2vso6SaiZOI/g201h2nUlk6pjFoeZDgKSUeWXHNhLq74sLrOnhoRDf66Z4b6r6iuRxx9ncAwqNW7
ZmFiDbr+2vDhHOJ4cs6DWf/O1anw1r11Yyhd3ezWh1jK651cNtvenrAGJJX2NunDeQ6E6tlGODx0
9TE2Qr06Bq1WYEQwZGXBgkKtapyW4SYIKeOvx/ndfTnAKigoW5PqOd2ioUGC+j/IPJybrGJVhIi4
G7DxmmqznwJwjfjddRREy2bUQ3oUXWKg9EIGg2s46HZRrWrgY3EtrJt6xKqgoi7d5UkGsU3RFqB/
TS08n5eAGwAvMK8ag+lMGz+VafiSFtGL1EV7MP3qYaAW7iG/xX9ZLUyfZfBpUsRX1kAdTpYlLlRJ
6IflvVHoDMRvDjR+HHGgxBC/NjljsI726RvBnxpzg3WH8lDPh3OnK5qQ5kz/YQ1ziQO09DbxWss3
PSvxdAWAV14xbHtVqZA8NyMaqIZQwt1QtjstUGCF9WTeLWVgVST6he6NdtFl8Xtx4FM3G1+iDiOq
yVT90I9wBBrVorBcrWflK6EA6p4GESV8eHZTq41eJfVB52vcKRYflX0sox9BpNsI35MnRR2OvTJP
x1jLOe3rgnTLjOSmYEhvMQt231gMvwQLJtexDllmJ7U6bwz47LtMoT6sLzMbRy5gFZS4vsXMD9HS
CJv6Mnp3yzg+5jrdfsRErRad1CV3xC62yHIi4SlOz+KNyBwkddbpm5BlqhkBSU3PmqMpqKvJY/DS
9maHiXcSiIlj2G8r0XgazEMX528OAmV54eFpJLBtBz3JfmiRfaXC1BC6fMEmXV8KTvJLi+2KhDWk
KW0plxdqLoS7U1Dd5E51riNweWTZyN6ioztXPeEwnUppBcmpFXGp6lrTUSNSCV7Hb+BgryBaiEUN
FUmzluxljV//ane9hv7BWhlA5FUxJjb633oCnzK1bXJLuhD0VDMTGdML/vScj82TC704VW3lvPZ2
dTYVzXmxWCKFmjx4qqWR/oYAcjc6wKIcw0p3zZARPSdM25MVpdsWAq/qilvEu3Hn40qovaEMltJ7
DOFwYbo6evsIZaM/ItkakBLp6OWW3YJb9EWlRGYxA5Kr+zQKgtf4jZPKjaYmQowG/0CtiajLteSZ
2w1qu7aTSnpOLSD2XamWlt+nSNri5Y6vSRoFb+ZmKKJtvO5ZFx5TqDwjqItTU9BXZ3m0VLY4SzL7
07bKP1PrtN76ffRZVh4GeFmUNpPIB7HYH5KWr0BF3tIGKJPXbzFSGpowS3FqSr6UsWMev7xdmABD
1KpouHA2khaul9VRlXF7IHjIzt9fFomHxbEOQjIygnEvxvQYknvmG60CKd2sZNDaQCE2plh61/N/
mNzro9bpaAvScFTVYdzIrSTJJJHl9bHstOM6XVk31dKmC/P4Te+XM9uJHU8duucSiRnO/YICKGj3
R5wTyWfkfXcokHwF9GVg/BWTb8l0Edfpip45uDFpaWRMBrdrlpIyKDot1cmzMitBW1ZGz0ptphgm
gVRWlvknwaWIpQ2cFrGY+TJHGM3APupjCCZsegoq5W0SpCLKFRBue4qWM8wxqOFOoK7D4bACr+zS
Un6S6bm5appa/yQ/jNiqjkpSU6fHvldRV1nl6GLpRcFoq7B/oiB+6nTmlfQo0G/jrpvTAyjrNehq
3aCHLO6LZKEDCeqo8a9MUdASaEPvYf2crnVm5/46CH8PqHLqAFjK0Ius46kA1iepI7K6sQHLv5zP
o+HkXls4eL7Vsb19z7/q+o/U4ZiSWlm7OMsGAWJxtgZpuI8KIrN1aPjmsFUmwjLUJtp9ymP+HHLs
drVa6vf1GDE0qp8SMVbZ9X3FHhDgMcAyWoZBqTKGi2Ie5LZJr0pjgM+OsSwRp2I+OboFpICgqCNZ
UOZTECAOYIy7kwtEocmus4OS5eo1xDqFnxboYzj1Ed3t95qL43kAJJE7abPPMqT+Bv0et0+Ac6RU
WXczMj5PmdIPoZe9v3KzU/rSB7EtJucLTVj4LBdj/DCTEvkhuTGQxsJNn3caiUVSpF4ABZqnaURj
sjAbrJESJeKBeG8kknNZjzlABi8iybRDGRkv6/QtaqBxaMDRRkAFh4RhhPzM6bp+bU2coUU3KQuy
rC+b4//j6ryW21aibftFqEJqhFfmKFLBkq0XlC17A2jkHL7+DjR9juueFxZJ27IkEN2r15pzzCxp
gieHCIsn7HoL7jTyzO+Zp1sHVcKEIHr0QGZHQYvqplNW7mxZI862+yHaijlvsIAzoOhzWuV/36zp
8Jj7uE8AgKiVSyzv1JpgC8LY8axiYlvJkFJESLMYCSJdSYtw86i8JwRMY0Buleu8qSVIPXSx46/H
igFYPMHBXUNMOLaO6Z5qzYhuSVPTjCNfcu9mNdIRPJtvtfjC0dNu+3lRZ5BKc4Pop1/7JFmLmBob
YmyysubB3orFGHVU/436EyjAGXLGU2diy4It5+EitargZMSM3sYyIadV01/1kvwzM5b23W2NP1HM
COHwSEDjiHFHQ4xDH0z6wmejtAHH6AXNXrTmC9DhYG9PCOrTpSCF09QdOWo43mbIpM78sLCP9IWe
VfERC6xUvejnbVSJU4gv7jMptI7p15A/ZzQ8dvOEqlKfA0FtZzGVWJavdhjqHfljNp6/qkO2BJ9n
nhDyeH44bZwkrTYZBRCtpyp970acw1VZuHdToDUzRz9nn+wcYCfwWLxgA5M2gtkiHmmjhJADJ6+8
G0Lg+EktD3YZfamLF9W0ftvIDncUov5dS77XScHg06EYbtP2zFT+HZgNJ4iwugtTs+8m6V0zIJUl
eG6iJS/Sng1afcO5mRrnCmAIiED6cM6Q0+Xq3xVlz5XGeTKHFA9XTGyCHrxZy28buO+6pPJ24tC4
O3P5K+S0eXF0P91ZEcpdPhwQc5Z9TT2QLFOjbpHxsU2c7g1O9zOBZN3eruzxDtNnZxbG3ZU4aR/X
Z6wRSBO9RwYxtCdhRLBeta6+RDFAPLNFO5q7BI717CJU5el70eEYGqp5XiVa/147gXwz9IG/rkNT
H7AR5ID3cZNoz2H0FS3fasWg4xTJ8owDQn+y51TbGJERXFFZgoXM4Co9iLcFziojvBZ9Ixl3CO89
TIZnFCzzSyTFJgvBubNodIX+qg7BkSU9ujyZvhYlGkXURtOnoxspjbk4Pzcd+caWnWxce0jfQ3tC
p/9OdWv8sDBQYVJhUqbVB99JBL18Dwy5U3/TLb8gTYo8UxxhH1aVfVixv+kWYqSGAHMl5SzOQchM
vVnqSbXRknfC7mk1z/GytqkFDjdGvW3pJqwJ4zKuYe6bh3GAzt5rZrrJKIVBemY7kq0OjcFdQDJw
tEFDfmLLEwNGkf5zRodwMA1o/OBdUfoFBcYjXuVdHZ0srLcpDIInT7a0yoR7H/3WvfcywMJfBPqv
jLT0J3PISB1t7df2rU/HEJhMld/dUq6TFlKN+Tp2YQH6ryquPZjyxz9sMheu67IsZk4E0MHkUlTR
rD8R2Y6A0OvR6EF+2ISm9kPTe6gl4fdIN7jgBr6cDBwPOQlxcHTKwDhGnpPz05KkrR5I0aVwmtKw
BC3gotoPktcsF+IF9Yzz0hQZWKcRbES+7F8oWk+B5zAj8Kqvoorjb56feGQl2gdE0fE3aQxLVUeJ
xibIbC8S7+A5l2G5+KFe5V5pQQP1mrV6KQwnXlclvTbfznG/IDoKKxxM/1ZaHSM8RuWR/MrK2/j1
/KsD7ZVaf9Koeyk6VEdj+WUv/GvqDhg6DFMu/Qy9hqMr1jDM3IdyAmxMn44+PlVzNGEj05c1YGYc
RHbIsSL6DGlhJzeib7tdKCLtxeduVfVOG9af/uRbLw1gjK3PjG2rXqZm3sA9ZcoH0Mnfx372kere
vcqq6cp9Id7G2f8lp6S+dkkZbSfI03un9rh4OCnOE2rhg93KfB30oXUS/fSGpCRjas3JCO/rghGK
GYCH6aWJx2brhDl2mbkv9nX/rR7T8gK+4AxPpt4nSztoEl8sCew9KY6nLNTSp3gJmRi1/qk2/IMQ
mXFg92boJ2i+izh6C6TInpPU+i6GMkDJ64ZHXXOnDy9i7uQxdQ7MqV6rfJjAbs0LPTJwq1p/sKVl
ruZgQg0nJv6RPNRmu2Umg04/2g9DT5bW3PzhG/aeMVBm+ypKim0skLyqBTx0Tf0XE1qXmCUHOjRd
YaTAOuju1MyqIxeGJuOUJZcZm9Deki1q5aZcctXMYmfSfztkplbQn24a1CKoZgECxycWwwpQRBaf
KIVGWgY3KWTG6QxbKvFCG6eOrQ/0xrhRl0Kx92LnVjfogBm7/CnK/pA2bX+fkwygccc8hWOVu661
tDqag2Syk1pPXRSdrZkaW30uDAcscaBSIdtpW8+CyBHa2Qido5cw+iMdae4LPcj3Jr88/HvgaSBU
x+vMFP81xVSQ5JPXh3nJKzHz6d1urfQ5BxOzM6DzgN+xz2PY99RuVD2hyfYQgJPsApJSGZs8W6Wb
oIeCbhdb9k8Ki/qSz3VzUc80R5KBUOvm2o342MgUY6O/2MoR3eKH1m/829mgSo4C0LdROc9PZNva
2geUva03l+ZVFcKO22PBo0NrLoc2azmOemMiIQHTD9LdfP7WmJRnj6XDFvxSQ+hzzE7CD48uwioP
TWZpmf5HNSydpjp0+HvpJ1fMG9vWuw1UOO2A0CVwuCSN0PbDCBeiHma5KWNAQKPUiBJIrcY7YeHp
CFP9ANpqneBz3a0WuLkCfw8LJDwzyKhIzdEjqwaXp4eE6GkApL7t9SwgWLYBTVN0w9Zoo249cK5p
doNJxog6VViFW+zmTkiUlIM8k5AkOW4zWaQzilKYZXdMiJXgHvnTTf6XIsFbDZCxTKeQJAvX9oP3
wrPh4uuu3NfY0GJQ31vdN8jxnsbojNDk70O89Kjokv/K8wRSJbS3e45fBS9Cn8COpD6IM3rYOQOj
jahQ2aramEMM/YYSFD4s+kMy4GL0jQYmmuzZ4Uj7iiMHdDCIfbXfjln9G6l+f7NGA410Ywf7LoTw
LuoObXUNu0CSE7HOAgq6zaCR5+YzjFqbuVXfUtAgDDKe0sTzLwhQ2efMUspm6xUoFwj8a6hgWLDr
pugPYTdeWk1cGCFQdlv9S1i5bzWicfh43qVXIagcjwVyTudgV1+J7QLJJG5sNbBqGsjhR9QrGWdZ
3RFwCHpzBOnxHJH+m3p1/0zt96F6Bg6+24M99K8eYqCBq3u3Sm94SYhbm11ff6eIbzZtOnBm9TsQ
pMsDRlkP8qCD5daz9nYqjTdBd+pEitx4rfPiQIZpsa1mzBuGGb+a1OzHakmcx6bUPu4BPj2s7brl
rNVXtBLbOHuT+efRLjDH4nsa99TRYz4C9p1zgIrIbMzWGd7zKrqXDHZPZpHAgqTM2wZSZ5JRxngL
5+JMmtjP3l0Al1W2TDK74BiLBmiWWb/Ito3vYY35aTmClilNv5YOw0obati0HnbgStOYojocxAMt
jE/0G4xno9V5r6yvvoONGdbcWhV6feG1RwfKfz2SjIa3F8VmTCxel087s25++Tn5ATX2i6bXh7UE
XMEAtRyujeXRHnJtcYDWybghq7fMRoJPIJa/Iiofw2BE4ofFB4fNPylb7WqaZ+s0xaP1FErrbrdx
c0oM6W0rm5MBjDfEuUu5O1fdhVax9a0KNLK002cUx90qa1Ptns70a2oNIa5RYuXJywksYjdqT04S
bjxHfGsNb+6xfuSvRmYmm8jt4+9EGBMYDkrr5LU4fScQoJFbFutHMynK0IILj2aVWWuEhBY+xOZU
hkffZ54d9d3i4sCVMQ/GF8PV7M3QtOLahcLbE9cyHIlg3RJPncKfiXKi2wukIjGu6dbANW2zrwao
9jyj+DTzLH55/J8I8bZ64cNBhe97jmBN3Ki/k28LKtEs8quqlEliBBc5EgRFznW8xPxpOlZOdbop
8rrdapZObNDSy3RjDTUex7KNetl09i3pkt9OBqjTczXn2s5N+4yU8j//WG20niyeDUz+d1ORvyEU
YW+wPwBLg0JYnoCCJnBivrSJpV2NwvJn5BGMhdrIgTzHiTH85S5jBXU7hFmVwl9YGnNWkWOzSHz3
W57pn9hhnd/oX6BECe/NnRqxQzY5PT1Ok5J+dg0GG6akO6weCUYdGNyPOSfkagZZ8ZKl47ELqc5E
MHxXn04jSpgy5d64V2t20jY1pe1UPl6qTMOwBI9djPxAJYYdfjtvlgy2dodJPfGGD76mPEn6JbuA
9fIUxfIn2RTtmrALYxctZ3M96fwbhX+7Er4o9vA25+bJtmPO1KQj+Hl0rTmT3iorpoPmjL9laYoz
0tDoNfHL4cRWTnNGe4m7qP6CHfai9UP9NfFkkHG9bmIAJ3lJUDd0X8aeTrvzHSL88nFeWaK1vjG4
RS/n6LyntSPgpmFjdJzLkGSpdoVoOfnN+O7X3jAbZ8OmP6Ge8SsktSXOf1WsAnRAUIT8mxkPSV5i
wYIApFdi3Ewiw/JfE9ERhQrtF90noRWEIICUrxOUWHmCQ1Z62V113+SIKmfV2POI7SXrMZMTl0KU
mHPQwLyep1bPwdwLms8TnfOCTKQOjO62xo6KyFWraHgNL+Fyg5Siahl0pPVBTiUWS0MHi5C41tkO
xuwwYReApM5s1uH4rm7NsqzzRavi46MT/QVmFDwytuDhUkIGJyb03Fgm1jXdOP/7dKlBCbnGt7r0
YlCRSxoTChs+5rDG1/jA4k1clkR7xHL8MzisPOr0TK1IXmZVVPsuMfIdWYfOJvJfAWpZX/EbgiXx
28MsFZNiIEzp7L1E2K8OfI+zWbZwo5cTMRTiYoeK3MfjhpkbuwZSVTWDA8d0NGT5B+tn/abrxppZ
kvesXrHdzEAbgOOpl3NDWw+Alb5FBNcD36b5A4yoecY6Ig7CoS0dCtmTvWMbDkSYzgJI5RAW8j97
m3rGjB07gFoQRx3y19KZUicnKsr20g3l4y31foKIat12PXkMjuae/z04SYlCvqk+KKsjfmBeqT/s
9J9i/qEKFz0PwaP7msQpZAcndULFHx2fa5Sg6qgKEg+PLHX6xoTCfMkDMpeTPslfy6KnGc8HwT5a
Rtyv1cjr30OcNJs0AvwvdOo1KLyrTjfj74TO9rtGx5SetKZ9GxtT4F+Iv/D6GQdqbVBR5F8FrdeT
Z4nBkJPJcq2BNkewPSJzGzn6LQHn+KEPXnMEoLhBrj2hmyaad27H+i6jsb318f3fO+rtecAqVYxs
jN0Eh8CKmaPVBkcOJiKImi1hH5yh03d26ZMqjDZrk4gWRISLIMDCx7OB8wPlsZAQ5bqBWEHjmVlq
w/dCuV0vz2q3ym7Oa5Lb7jVHEjgA1djkGI9RvKA8pklmXyMNuI10nPmzcKiPQ9EEJ0sLDOjJ6AWU
QoK8mYQtIc0q+jduWx0MTt7kHLv1Mw7pfDdmodzwUUPEIsN2P6cefZEupG6IArBKy8e6LiJ740SO
taNLKF4bm89MZYe//G/qVrGJIjF2LOIhOvU+InorK549Ua4LARFd7Zitx4S3cMHLETOCL3OQV20g
38vQiuqdvLoJTudqbOgE2MISr6WgmwekB8iXo5NSaxZjyfiw9y5mQg4qRyHv8u9lXEKPJS7AWMNe
IlRH3eItWTVH1c2v+KlPMKSeQJnVl0aO5QWR/zzIfSFBSBbEw9A8GbjoUZQa9FO75qYObq4/9j/d
QqeUb/2n0epwhi+LTbcsPp2DGrZvSsZngQNytXLwqorCZYQp5AseLgiibYFmnVdOFYDzDM9qqWrU
l1geUlqAeNngTKo/mJicYJ7Voz+jxfJEb6HdtEUu+bJLpF+OKZJVmzu99wIM7yLHPua1757ZZcxO
sG3VhfUCE5hGkJzRg9dBsiWAfZ87c3dJBE2f1GU6N9O1orRgYGn0HPObppNPBbNL3J14g2EDUXYB
mohuZkAsMo05KNjoPv+1wdN4/lG0Pyqb32C9NJL1qfxEpTSeUynaa9AFtOESpGQ0B8jWqnUKial9
DyNaSWH/JMcie9NNHSFEDKmc0x7cf2Hc4liXLxVKET+bnjs5pQfCnxh/xyaqNo5d18Jt5MkInWrr
h415s83+IxokjpesL69dlrw6rjWjAXyRyyCHPmJ1y2+Io31+ZHoAKLzPD83UUiYVcK8vs/ujNRFz
iZbMp0itosKqfro43uvIdOjOElA/SuTxltngNC+Lb0s7sXDD8Y3xYL+eGuMXChH0ImqhGpEIjYjW
iW3i3o2uVfdKfQWrcbaPsg/+EH8eP06YAWE6QOxQ5YdsLkrxFUrUxxB27Ovc9oDfEsYJ2uRhImMa
mjvIF7xWxnt7rkK+Ffv1b8HF3CxrFkTH8tfYbttdXjM9B8E5Xh8Lfm64yfMo5/JoErG+CtIiPdoL
w0D1rEtM1ussT+K1es9cfuRpZuw5GMLbqQ6+lmEoi7SJGnox7hOFeaxbR9/LunuE0amDJ7V+hm2q
1La+jjhuQO//YoQ0JcCxQOxwQbtXZvYrLTQI+R3NrgCdaL/kAs1zCM0wi9utvZya5iYyz+pZmnbE
dse5vqmYrlx62haEVh5aw+EuMERsHHqk0STn3oJlPqN6LPxNjym8JJQKGmjArNxMnrKifFWfOxMw
+yoMh26VLqlfHCwP3AkDJyxeBVFHtEcJBFWJQMLAK/ZJPL/rbl086VaDu6cgubt1kxQcWcJAw2Bs
IcHArgKlZ3GxY6pnpYVfOLD8PckhDu7S0j54uU7V2IunonLnFzQJIB6nK2TjeA0npfyo8ffvAjtD
LB9kgBPcfCKQD7mGeogdw4BuN1ubf+9FOJFde9qoKUVy1F2WWH2GJ28EujzDMc42zazR4QhqSRBb
LLF/8wfqpR/QJKEmUgo+H3Ix6wAejl6ccHTCHloePEZJj2fqpWNlP0Ao+Pt/7weRk6zlrKX7qcXE
jmOZzFYH4EPLNmQDlDrDfeYUQDrB1ejTcj2J5FNvvPZJ3VnLK0Fg3tm1SG9dpk7TosRySp8VXwNg
q41RAhd+Dq/YocIDNMi3dhJ5tAkiBMsz7pS4R5fvMCi7MKapzmrZboiYWRugCPHCLGtgbw40cPvy
EDJERXrJ/7gfsNnvlPCwqbjT96Beqm2V2/XzaJwacoNJ/yWzKUiYPodNggDRDW/uSMQI1zOe0u4d
U0B59nLvoE4frvdqy74kfk+8Qh22zsJNw7vTdtEFybO9Kku7hyYUSPxrBJaVFsKDpu5g1CTJ716C
UAZwI2DAwnhexiBxiEUFeMdw7Girn0sD/2sE23w1iWo4qMR49ZAXvnHqaadn3viilhFANC8SzXMM
r/PqVQFRWKFFuih63nDn6npONJYXEyFkomYtOb2QtB60b3HixxdVtIYTGAXpG2uV3K75+GBKPhcT
itRrafX7MCo9MM7X0Kz9N5ULZSf6f91yI7ckpRyDukesbeftQTp2shdm7L207mAn19mmlB3Hsrya
tlaCuTDcz7EMP6A+39SHWGv9G5KhZDUO1yBKpu9enptHOWMCHUJX/8F39Y5+53cdezjc/z9J4ONT
Ip0B/4VNtFpEI7mLp+9TnP5Rl9KpCvqqqd0c9DhwbprQU5h/lXcC/S3WNA6mMzMY3IgbEBTFc17U
C4fIwEs5dEShUdcQ2VH9MoM5/9kPb3QHjV+Y5Dk8J05Cj0jOTyKLgNByHHsiWyU4qHtLt7AOeA1J
WOqlSgmHLPY8BSYQGRJRHlHuY0YC56onReacsmVXWu3uI1jiKwhZ7Jhp+Xt50oCYuLOaxCu3S6pD
M5IbQLbQjAOP6L0ijo+NHmp/vC/PluhdBu3P8p5AebNybBG/omU+JOwRzzYgTRb9cok1IKUhqLkB
1aUkGx29gW3/R4WXg2v5E4IJWuX3IKI3vk7jkZIEtMGmcKKv0c3EjyDP2eNABEDO6PeP+LBGZLfK
MXAvt/ymvbJjfuQlu7hK4MFYOKqMiDV/4JMJzhhDlDZczWCRIIUDLEEmNSd0fDFQj5GGTRahpNcK
cZKD251Kv8K9BFjGN/kmKyFPUV5V74HZIlLAS8osJLk23Hc3UQYBY3HrD+tCd4gLF4vXMgZMTcPF
Eh5xO9nyyEnKe8JMp2+EluQvPS7GbtEbqM1V9TVKCEZbA/wQl1+rj7M9PGtk/nSP0wxEpyqV+mdg
Wtqt0SxSkRN/a3o1MzlOZmkx9T/LbMpN+iFt/nPIxJL5o4vihfXBfFThLtCIi+EIMuSC32Ep30Oc
KafIokdICdY+I0PMl5t//klGUr7KbEZvcRz8F2Fifg3GZUbhsCUrGQ/nCiWQnvHBXXVtxILXkH02
ofaj5W19FJ4/bQcHVt286Kipl/GAsPvYoliTLOG8BXS974/jkso/9pgzh0igJnsFn9TZzyGjWS+y
rC2ZYDk84ADBUQFjsTWwy4YlIyTNMP1bN6+lz9GqYg1bDV4/ffRtWO4hreKNb0dzrbYhElX/bkj/
NikXGZkeNVetokWrddGwMzTYYSvTC/3zYwmHMRQ/hMHwhPHNTWD0kyq8TmNMVlxIsoxqVwAQQzRu
YSVZmhdqaoYY9NNPSrF/qIydrDj6GhBgIwLLwgQw2TtxHKFZsH/3U9eeMhJOVz5gvJJxDHkjdix2
QUFRQ9O6u8MdwmrKoOzp8XEGYRDv5wRlUy498V4PaO1cPZoO6tCTseqvig6bdk6KRkEa7TsOjGQd
xYn1nGjk5CDBJSGIXCxjqTiqFpibg9p7IvOWEykUp01eEUItvaY7cmxwVr6nQ8zOfSyd4d/kb74l
8vXo+N/Rt4T36KdaWWWdLAnrzG9dFCZ38u2DTbqQzfpsdk/I11j4NJQCTo8frVaKrioD7jznOOd0
n5a964jmBR+pdwtI3LDQTPU2bT7GoDPptiUzAg/ACAwlaX0jBeEecdqFH+GSbJINC37KBR2HxIuO
k7ocGJ3tfUFIyUMK3lf9VtOLdlfPjf4ilx+XuXZWo09mDpq4F7PaVB7OU+wZZ9FWyUWHgAWwNTgI
w/pq56jCkjfi7aYD0F/0iDPaixcl9zI2asImIkyxJOVYZeFd5NSl1yBudc7gSfkZk5iRejlZpNHw
qX7Mxch/I0Fnl7TVtH5cW8Yhdjkjs456WsFL+6qdOHt7JWkVQex991s7+y71/ODa5EVVQadvHr+h
h/rb9lPwY56GUdHukPlp9KJGm6qTiqJeq2GSuUyU1LP/89Jv+c4JLP0EEAnqxxMS/7Jp5Vs1w0sj
8pNcm27VP4W0tsjQyZo8hv1QXUeOjeT5mRXwDk/jY8A11eJI3EyHWOel4HcS4sh6f8LqkgflNgO6
sREG7mt3eShl99FUFfZwi3Br/Ar5iSHNmjYiPgF8HI8S7f9syGMJqGLbtXq9c4202/d5LI6P38hj
lxgbaonl90it8NyJOj3jRb9q2pi8hVP8Aux6+hiG8itjGuxH/WuxjCSqIVjcuYTN2FjwlDwIrLp7
D2b8y5BqSAteJEMEmocYSdMfSuDxz/3BFDvZV8Sx5bKrH9XivDi0BstBOGTdlaRYR34CvwcTzuCn
3bqchY3W+EUdgKVfHVwBOwP2xC0Bc3+zW+GvcyIMGENUz2Yg5YX8PWKR47IgjgZgQ2NjUVFln2GR
WAvwHmCUWUQWE+ZcXkuv/mUmVQEGtWMyZ/vNppiTmWKsc/l4aR7Kivo4zGm27wUOLtcDQ5yayIyX
AZTpIDB1LKpXWVgarjcgOqCJCQcr7Bcoye3T1NEbaKjdciLiZJJhFNYTILvL+v9o1ZehtxV6T/1G
aN9lEg2ZEeVPrQyyl8DWxWVY2OQD89y/vbO4ZgjUlTMIlComApe1a6002nYWuHvWJes4jly22c3F
K7YOf5Ol1rBba95IhvMosi9JNnYNurQtGv3JwlEOUi6kY6bVVbtRfUnYBduAXYlhNaLvlWpM9vPV
Qx2QXOkyopqqfHT6Q8rxfVF+Mohb0ynf5j37r1GVL0VlmdfKSX8Qa1P+YI6GosdB/dc06EeTlOLV
9doXjr/6pz9f0bovsi3At2ofdWTXvLDIJenwVQT4dsO8Kz+yseGuNnL/kORGcH6sXAgWv8fJfHc0
Si/aHWClTO3cdjClgR8UT+2Y7UcKTedkDWSHcE5VNp6+x4wzTma27hNW8F1jMWG3C90kMhXPAIPb
/1ytu/qinZ5JHCXUb4q+RcNknNC3J9dcW3wfRg1qc2mxV71jc74Yf9j5iP/cL2jDZeiWVzNEc/Rp
AmS2kzTbAUvU2lluas0Zp/1MdwXTNC+TJrsARsaFDp7mMmKYX9vMKhksM410QG3e9QCCAJHdfM1F
hNste+p3t56JRXU9GDcVQZndHH8xowQg8r9vgWo6D/A1UbnVGfkgwUD/qiIyldyt4+P8EUESkj1T
4NSFsqxmCnJGg8CkLbdprZe9jyCOAXADgSQHs4fxr9Rq79JE8X8+C/zbHJCpVoMjLlC7vxVJSiZv
GJ7U3S+HhRrSEylg1O5bg7b49LhBEPWgtOfYBQbwNBep+6YaIjApCGaLX4eItdIg2YVIu4buudBh
4I/xsJ9bO75rrh7cHlPr0ZbioCwSMzUfEEPbJohHZy6Z6+HO0Wr5aA94S4/g/zQKOIY8P/qVkeV6
R2QIN3segmf1wN939xUhUGCGB+xpaq7W87lfKUsf9068ygDfnPzsPzVIbnq25xp7eNXzeRny9gQE
nunSONRbUtQ5msbGa6QXycGTMoc7Sixt3k5HVW7YeBLg7KLEDCQxObnPOpBzzE6posDLDfVjS1Yt
ffXAJ60iP5qiUJUbgpQzbkombY/O9qgN9z6E2oUlWQyLEUFHpY5Df9wq29265+jH+KX7RTj0u07i
82wn/SUds4b80WEPWXH1kP44OTtxj0d/KgnBhGLwzpQOr9MyNsSrZgEkK5jsLPPEcHbbVaPj+cIF
9j2PnP46VMhutYLUYbvRKEEAawMcGKcR2XgcbfXlmqmHJqHWpJcOGWf5vAeaFd+B00Z0wphaAYhi
7BRYcpUuJ0+j18qLFhxZotwTRlD3pJ6pB98Y/740fA0m+fKn6r2yINDXLRt/k9dRiuUdhvXp0aty
e9C+tp6TkrXcWMjIMHfneJqJ53ROsozOc2nj9xiYd8oWwY41uca+MTwJORuF1WMGJLIUab1rQNmR
+hfew8chQUvT6ilP24ta21J3gxiO5BSTZNS8pfzrA+iDcYJu+fG0lRwqWlgzmz7SDqIDJPTvAToN
B3Qda4qV9RXbi4s/kZPIaHmf8PhZDkIj/kRg0h2bNiXaNxDGBq7OWOxz9yjMN9/sp1+sjjKU7AR0
5DhyGaTE+XqyK9xWXl2SSTYUr9Mva9g4zfgzZGs9KEXFv7HW7CINiX3k/kELuFn3ua/RavUfDZEa
M7q1l4ay87WOMgJmpX941J8OOUOY5nvyxBdNrFU0r0XInp4snrwMAMPjgEHQEa6DRUTrh662rTq4
G4PZPdfmgD9O50TjFyhiA5qFq7m35L4EZq9Gsr3NFekSUrvmQtKapWe9nU0zPMc25i31bFxeTrRT
D5FvHdT7eP8D4jrZ/Mkot4w9SqmBJgj0l7Iwm4sq4YuMHraTN5tHbSuLuSJKB2M8/8LFg+f/jyV4
aW8b2VHL+m3pZQlSTvppqr2W2wwc5Iy9j6tD7Q6dFQwJ+kZZOJ+PuyP1sZOSk6BuLnWbSdsiwzmN
GZXwKz9QpNPcppOzzpPBulAhX7PYqZmSjnTiyPETV0d+N5BwYN5GOxzCg/UARP87g5mgINNA9Md4
qv9gbph2ymSL1QGww1I89FYh12r+XsbCv8XkeTDMNpO1XopXCPMxjlq0piq2pIW2cyFn/okeVxcC
vAG7jThVO+gcm7dJjzzIJAcc0x5nEDqJ5MiBa1I9O8dLf2G3Ko82c5A98U7MUNWkpXEJLrSCcTWm
w/SdNfnD95hoptpMFlxKio3eZ85mdiN+amNRRz32AfTTr6rUVNsO3lCKbgoSxyJ5V00Y1bwxmERP
uEY9MFaHhe7URv1cxuY7RvLk2MyVeRxGDGth2OQ31ZJBKFZRvU9XC5zcp2WjstJyL3rtmSLuZC16
EAiLtiMbMbq6Tf+W+YDhfZtTYN9U91AQVcm1aa6BF5GQk1QwlBK32KIIatZC6wsizAFzEgiLQA/L
CVS9zhun75J8zuXKrFieGRV2HsGZTUS4p9Efm7SfPkMz+vKln12sPHm0jf91hkXb01RzgoooVjxb
HLhn2N9vCMMO1dhHVxhWyP6Z4K7rMS8/gHgCrsT1sx9dSL04olB16TY+EPhMXjOTpp5I9vvCO4Za
Vd4Te4SPnePJ9+t2Ru2D3+px7cgJqnaabvT7WaCBo/pgMujVqzyT7VuemRtDGuUJn0d2L1KO548a
bspmLiKjzdzyq70z2eUmaJKfBYG3cAC17G47FlctbikUPY184YZq3AUt8CLgSVCQ0KpQN5Iti2oz
WjkxaRgg3tqsISCdwQwYD1oYYTX8rixwEKoXWOrO90pyCkIhMOc7dINrDXrBpTGQ8YZm1++Eg9JD
vSxaw0YMJVdtTGmvhrJzWrjPSx69Ooej88EsaRpPap+fEzjODE3RLXByNwiKSBedbBtl44ZVF+IY
0hHCI/pdW3WQHCpBInUTyou96Pkyu+kOxsxIb2OEGyWqGyrR4RcorEszjQgDluZ4bJZEAeWfmq8V
h2pZdWAMulclBI6W5UjrYCDi7/yp3vcv8IZqGLfoBh0sA4vrn7NAus49cbIylEnqF0qSWINHuT7Y
yHH+VthT+GqGoLGjFD9nFU3adYpbhEgtaaFX1x1duEwNJwd4+9uSZLWLmp+rcXpVTO3a5awBZpNR
ZeMBnUbK2B/N0saAKFIBpssAybV862o8qFbSxG0+9Nx9c6K4uehZFzHcKDCa+2O7KxxnfCkmvSRX
LCx/jML6++zx3mhHu8g0BaDdeTrnFFWu9HGYIRhhovTJTR9ugF6652FEPBPq4fdHYTcWebNkv42b
iK3iQhZCv40j5g/NMpbwyGjZSxa79Qj5k27bom0r/Mxaq46F14czRU0UosILPsiJSr/1aPJdO/O+
Y7MBwCLAIA91Y10FqX8ro8rC10UODU2u/AnPJ7oxJtHfQ3zDaCFNJI5j9eYlEo96CRSGBuO59RnT
AcpeBQXhXv4iMOijOjhx/fYaTfqrRhMCMEYLoqVEtPi/D2Xs/X0Zos/ZIXkwNzp9ZULUiETqXRh4
akPBOvn/uDqz5qaZtYv+IlVpHm49O3acxEmAcKMCApqH1iz9+m91i3P46ly8LtvAC7E1dO9n77Wn
PYJhuQ2In+1FBimLvPninbwIr6QKzPiAOLkIeOB2G/dOXrYp9Fc1t0gjQve4R3a9ARlWdis+tlXv
6Ts0bllGbhP0svr4dTGjYLOG4lsTD+U0I66lFkDawn/F+DuiuiYsqIqAWOPYeP0j1PLJS62jltO6
lpeDHAXA8DsKMkLb2Ujbl1EEwcrtqJrmlcA9ZWu1YJMtmQPsPbJ7MWE2wuIQLCNYTqQt9dDK8PBs
usQFZBoXvVaQxu2i/SoNsYZ9AGvOQnhKHRIrFjZb9dJ32vn0xUpwaiq7Opa0jbBBdax7CS8em6PP
tpVvaawuoi+/B8J9VLfgYQh+Yh53zh3bIqKd2YHPFV/hFI+4Dag5UgsjtR5Sz7yC+/o4+cPGartN
Z374KPvfA6Ss/az1zrnXC/pcEtCCNK40B04atB4avnYLOUcMuxBP5vGruuGqA9mLvWJPh0yyySiR
ZKZp2j9qn01puryMlnlht1G81fPiXR2v+OU2XfzITDzeC9+BGWl1AwDofMvoKKIkcuCiVEmUTUgZ
bYNDymGQLM/zsm5/apqPZCVfNb7AEZ+n/aEH5UmcP2TjItPjXMv2Ve2clfOBeUnyxUKs2kYa3O7W
x1fJDuKy0BCzKkM5r4jbmrD8TissBAXQpbuDNh+/oYlFyq6Z6/u3rv+tNEL1UDnRY0rjGp7CujhX
elJf0mFpQGQMP9SiMXCt9lKPzq+Qk3C7LkG5/jKkJpmypZDZvSH/72lGlDnSqAJbwQmmnv17MImL
04xEtEkrZ+u5gx62pRPQPyTSGNwaDOxJ4E6IXf9ZVjpLZ75bC7vg6c8YlvOLBjfmlPg6rUtt+VUf
Btih7I+vlgMAZimM6tIl3vvYDOZDXlDdHprsbrD+fhA6YpepG59xjCKetIwpLIrIzh7V8XcSVWdN
0jmJb9PCIRIkOCAMmyhb+ELktCXSkWBVasf1QKwxLdDvw1xVz35gb9WrAqXpGhpmfVLXHbdEBrcF
QCVyyTc+8OMiavOsRKjJav7SAtTL/mE9Ngw8biouKihY2HUzCtQ0cyrvh6DPd5HvEBxNYkEHs1Z/
UO5g7wLujOehoJI4CgjvrPcZ3PBf/u31qfipxCaxxeeA1ezYWATSCjP6LWSyVT3E6aQ/qAEkUXus
SRA000Z7n/IhPvQmMNjOmfaj0fovOqZgVJE6/2tcrnRtowVu8FHbCVJPUocfo6efjaoFh9cm1wZa
/Hs//VindzomhGpxuz8t8HE9QLbW6lp7pJIHu7Ixu09t8kUt5CCNxyePTqaNGN2AxH52amwMqwLp
CoYFLLei2CrljqsnApUs1WaPHoxcm3s97+5lEYFSSLmLFX2+10c8lHJ078hdhiKpLBPcwMUGe9Bl
eA0jO8OSoM424e9tI/hIsrGG0zsa+2lqpuOI9+wxCovgkappJpXgnjxhCgI3TXTJMYKwKcePEpnF
eFZpDS6adJxYCA8WS5BgLL41Y229e6I+a5Hpfk087xqFlvNJnPlatj29TKa3G6K02U3FV6jTO5sc
2aMu/02xB2LFyXyGTvJlpg/S87RTQ8mg67DyEa+8+trSwZ3I5zP6uyPc6r2xmPC1Y/9s0khGbsz1
V1Gmy3AdJQaqGrZVKDp4F9SDUsfVkApNeB/H+plarhqUuAFGQAvq47qHcE2OtIR29ZMwTQv3m4xl
s+XZJHNcUVUAvTOBy3QoYozxfwcTyBbk57LyebCDZh87dG2uh3xVLUeco3B8pAktcazy5jbMpeeA
mkUp/3IP5setCC2NzRMEQVA61MHdcr3uTp50FBeXyPLgK0tjsZtp3EETgjKhdIc4dMvTWjKjaOej
b+6BkbLkbEz8t4NgfrNYEFjjAMgdDUtiYDsM3WACUGybjXs1mu7BQH46KbvyP/dyJnR0Gd9OuEla
acRnHfq79aPRxhGTtZfSKR+P/SWoO+OwLoPcGUwKU6n8VDmyIGmaS1J0Qae9spRpt/9vlktzNm18
iCz4iqOLORn2k3oQzozj24DZrl4OZLsK162vsyKRsMqjTyP1voZLTdy5wzx6Ku3nWjft4z9BQj2r
ichtjBlPmVJ61cxAZwckJv4+Zcec2Nvs1xWf5urp9t/vyzNYF6FXnNWxEmf801uDCpgGjE4bYvu2
rSx7E5q76xLWmC03eWh3iOM6StxX9SzrhoZMIQVGowyEz7qB09GzrGf1YA2gWvMyDJ1viZFHOy13
c6aH9VfcwKBubCONr0PSxdcxs//kILGMXZ/rzUUn17ANWG+90GFpvamxhy/w53ApuQg/rw6VU5qX
tJMVDehxSCXmVyeOu/csS9iyTIn5lrXTWy89iMhQwz6LRrYxlNDHW18Dxle1kbj4Ig78bZH5EMh9
jLdGHd1lHvzG+K94S8t72YJeL81w+DZaOEVnyFvrM/UeSu2wGeV76zM9240G+GLYrim7wus6RcXU
StUmChmb6DRkG2IOFN8n4WMzOPaG3jI6zLWov7aT/9ZC+jl3ZmxAGv9P0lY9cyhqZVkJUNakfSmK
++G1pRz12UnE+sq1SrFlpzTP2Fy412H+yMCTKuWwaYmNzyYWHLUFEh3nDSOUcKeOU3uuWHbK33Ot
jKnUcmzq2i1IBTjMDocQxvHfeueVX1pc1eyR+plp6PzbKAXcLRkh70OYHN3Cyl4MBB/heaRIQUu9
q7Pl6xLgZ8cgV9/1GHtEnFJT6qF2MHXFKc1UODo0E+42z4qYn8lLhNda3zt1eHDXBxe3QCreJF3U
kkRg1dbQQmC1DASVBTCNMCyp+3hr2eVDCbofMu9SFSeCd0RpuQXbAHLOll243opFIfJFFaRlfutG
p2Z2LunckCj5jTPLGS5JJ9OfrIf1Y4l6JgWsgOdDIWATGp0wD0tkC3+TOrZza+pf5IESJjFt8lzL
Z21AsYRbbJzIMA9qhDMDidlIH9zVMkJr16UYLv6IZsD+6AjqU+XGFr8jZTTKKmUssK5TbzjmBf2x
bQKS/x9VrtEmj7wFSUP6Npl6ROdB9gw3c5pdSmyrCMc9/6p2+cncFUWpiadvGdUI8ZSe1yvASmYw
SZCzqIV6ZhDzPiQ9AEymfO/cwuZdVXfabZgM55h5/p7bpORt4ZRVD0VKXqSF4362m29txY7PlmKX
H7n0B6stIuscdiZxTQl3NX+XHL6GSsJtPvvFzvzvpCHO4mq7ZLF3rIVJMFY4NuRuMTG56d9jy/jQ
Um96dkf3k2vYhl+eXtkWMpyLKYVpqW6JtGh61aPFfqCc4l6jW1wGb3hRw1gh+6TUs0wcmQ2QjCJu
Pvg6Jr9Yu6hZdTI78TalrWhVM+hhPVXp6MBDAcY0li0LjnGBp54JqGHMjKU7y7T67lG9CugWxBst
XUyEPq3tGJQlbDCP5avc8ZWdT3lFNB+Yyz6Ps1d/JHbk0p1EcZJjc51UnufIGGAiUTOXFRntJWrY
4ntBcDUtH4BgXH13dZtungj0tLBNcOvom+dIwjFdvflqusSoV8piqn1Xyl2Lpg/WStuqhbY5O+lz
1aM3jP2t7OP2szbbm86A7ZvhY9D1062aVNZ6Vp8EUz3us+jBU2pMu1C69VMvsTdGaT0KK0Kase20
BkRrtk9W4Z8m32HLF6Wfq/MEDBfMgbR9WO32gfjV0755m5pzomnx9R9rDSzOeOUUCo7BMr2yzm2p
5qNUvXIqhkutQc7OjCIWp5BqZsOjb5y3/r2fmdc5CcQBsWjaOyYVtxqy+c7HQvlZd3p2ZsI7now0
/1pFi3tPaBram32O7YH1Q8jpxtK2NUP/A80V7u6Q+B/keLF/NSxP5/S1zcblaHTAdU2G20Bm/HO1
4DgwUv3CMB/UfD91d6UEp3DAmD9tE+Y7j4sPSiDxWPxqLl9CnbM29AwJj/emL2UM+UZaL3qjHpjn
wgEl4BCRPuuW14Ev+Tk23D2lDctrHPJWLU1A0UL43BNMLvWySa4R1/PT/zwbJ1oExlqSxrpYZ9xI
pqonjH5JY8qKcxehrdUH7yqX6K1w+z9Me49IibTAETU82JNHphKU31fdxHojyED8GgP/YKWJ9t0r
0xkiDkdzMKMn9xWbqrkHzOIarv0wEmXa4HQST72jO1sxVrSvq7HyotsEEaVTpzNQgOIwc05KMogn
763GvbcdzKY/L447PnqA5MbO/2mV6Hqcd3YUhLsMZvYlbuDQ1hoJPBHisNeLLzQtfGtH7+YP0y+1
f+gr+q2LcpZ2Qha9mCwkg7thuMrpd8tneOT/vWz1LgcXbRVi6xs0Y3RpWL+2zdBuUw3/uoZdXQ3+
yEcU59H76RCrpbLEtB8igQrsmaUD/NO1wM2AolDDy4K7PAOXCwHyu8+Ca7WkQMly8Gx3w1GLYU7V
Qa3vonEUHzZrFoYS77qfNxd1ycSjlFKr5g/7+Efg4eNWIn4GQmVfx5hhyRkxK7G1R8rgw2w7Iw4c
hrQTOwsD/92wrQ7femW8l3OPVRzrMfy4OjJpD08n+8luEK3Lwck22ZgTOkB/JqCBiNXkrxwSzpls
cPs872iYCYA3gLPOSfszLw2OwMJXbmMUwVXgTP3WzJlFSDshmsRtFZvd8GW0FuvZ7y1oGlVGfIc/
s656aZmjpZAfTb3sfTE8YDm7aHYSEoR3P9TlU8kWlmxJEuK4APkmgAetMxTsEyzbrA8dlYMb23bP
2VxTRGEEaID/zRc5HrvDHjFJzcsKw/icgso59KF/Uw7ipJq/EfTwXuKEbK6EKwxzx/4jntf5PKxZ
TDZF995nkdS3E2P97IfG+LsITQb4xlExfa2u6rgApP5U+16584hlv5lac4+j4XeWOhIiyVqMxVAH
5qH4hRTcT9+XYgQJ/KcYw0Pn9h7X8urWxDQEofBsgjYDx9AbAhK8vKj2gfs6mtWLo9ZhEBaoUYrl
VR/2S1KGN6azCZkCi6BM4mXH3NZO/uviZRpg9qn9nMRIpKUzmNlWmZWBjNLenaF/S3IzPPtdDwzM
SWFmq3WGnbGnZq+B7511Da5g41E9GH0bogLnlIdm0fJZ8/97tHNvPMd99Dn3s0ODHdtvK5qLX6DP
naag7iBhgmKQyABGGmFA9ovy1Fjmb8xM/e3f++ol4d73UsuAiUjrlHqws+XLXNna+lbodta27uin
isYyp9G6zA921KGSj5qTHIEB4PpH8Yy9Cog7Cw41Yot/UHv/UCQ+WpZa+bGqd6525iCUQmaMqm8W
DWBHqbeNrtOBMrclV45nIziIM4tPwtaEzyjEwCPTdAOp1gQyRdn/NIuMw6YyopM5z9/Wfa+6aVe2
Ve2iaP5amZ74ScejWvQYtU19xDLDQJeb+jYGruG2AL3oDjEPHH7dGtL/t3lLUy88tG35KJapvril
dyGgfh56IJCGhkgEL4Ap2qBRvThymSdyh8bRiLzaBXV8x93fPOpSeLfxbBkZwsngRxaXGZN+gNL9
7LLpg3sHcZkAtq466XQnWR4Nel2gMOOBU3lYaFkZnjy+eul9DwA3ZcGflvGbnOp09wDyCY70+GT5
qSZLZtI3TSTPetxMxNparAO6Nl8HWjs3asUxDHhvQcWhUPWsesmHFWfGbdUWtds4lKah79wA+Qlc
TrrVZ805pl4xX7Fi7Vy4CTccJF/YaWKWjWRRJptfjFPEOk6Q2sRWd1kW963zYYtxlJd5KiU8Hflc
JRj10exulU6IvTNoD+fC9opBnLFYXaBSSqyCT/R5w/b+G25RgvjD00z3E3VkYGTB4fl7CnSm12oI
1sEaQYVzSkHnmex5soNq50pHSwVdBKfsYmsErmcmIk4Q3Qakw7MlGu6to2ecyJVHp9Xui2h16md6
9dQtKlnYBRpAWU85LF2YqVl+78vlxepNgn45ob60NJ9M1PELo2JyKQ6NYpnh/mwTMyFBx51LDeLG
UDcvnZ1fxsber46msUbBGRJnupVG4+5CF3dsTT2HWuAljb8V7tR9CfP8wYxr7xiM9bxTC3T2n9vR
IoLO8fXpG9NjWVrLJ7Jv9bONrD8dg7eLmmJg6bAe6smtNhrVYJs2GX8FvWTcmPWLQK5/VIbDEGwz
dopuek4NmtzVAGAqARMZGCZ3tgVbNe6qU8gRqMIvPsGPB9gE0DssdwTPnVqHSD4rdc5hZRnP8dhu
+8ALTpOTJy+li5IlN004u98UK6lhfFE6ZX4BL+ds9CyxKXZy8nPS2PUprz1qfxqqVFeBhmXGtjJs
CnAqvTioe+6c4tgmw2NDCIh0Lkipu9Nbsqd+gnEgKoBlUl79zEYkJp+tDw8qj4XLEZ9ZAkXe9r0j
HOP455DqC673sT3O4cDF3zP731wToGtXmMXistwXGiTOfxcBrKfYXpYl3FWEefY+zRinxIIUTyRh
/j6jvdkOmSO8GeY+42h9LIOm3jgDkjfHaXrWB6vbhJjbTibxImZKEoM7Yi4XLJ5Zm8fsKgAMKftc
5UbtZTXCznjm+47yMcQj+96yBWGH2H1fZq4JWz3Eet5A+D9ytLKn0WKED5w711wWAMb0xl1dkTPB
mOjqkq+sEFaV69FuT5joubLa+OfcDf6GKFn3EFTL45pMj4rvgC7I09Jp9Nea3WTmU9HQRTh584OZ
UQJnKcOUNk7iVUstEzde0z+vaF2lXRiYyhuyzEdrKHpEfSN/Jc79UpUG3UuN+drbHYshGZ0YgSyn
kmfDfkXnzK34WdRL+aCe9WCq9omGxy4ujexFKy1/w0+QfhbdT7MV8YWbB4YKiWOf8zC7ek3fEN+Q
ji7qcb44+IX3iaVH68drldF2/XRFEE63KLyJgfFEWtUj4HCMKsYw4Vas0vcy1sFlQLwxogFPiRxH
KOIknkMWnxFdRDKw38SMn5N68lYvJLPg6mEou2/quzQMIcugMT5uPM7/U8TdmcyDpBv6izvuUgzf
HG4kobkvbtf3bPyIDVaUJxeIhgLE52dk1vAw1HX8NuZWsZnD9Dcdecnb0OuozzrG/b2I4u/r9o8K
33DP/+tkV5lB/ogZ8RCNJHrU7kpzr0RbQGyO1PJ4A2f6NtXFse5o22sdE74jratvQFepVg+JIJZJ
eo17OsxMorsMU8R8oYbhCT/VwhQKHPbfVHVPRetSB9YDcgUZYxt53++yvz7izMiOrZxtRiTVdg71
X1sll62aGXQuACCMkU0yhL0WFZuuSTuKBnnQ0iK8YuI7udJrpt5a0uUTKIKBNSt7Urczpq3ps3qV
Q5Jdx264fMZ1rllHEYNnWYGhgh6iYhpa5nPFaUB00OlRU9M21O9qnKS70W8r1pJTE1buLS8ik8AX
P2jhDq+Bh9ncHL74mRXclDeWS0LwlA/j17ombUvIN9isfjbUI+faatcwrJfVUP1Xkg+W/lLhlkCj
XPJfXW0cGX3lj9oU9tdhcO4T7Sq/bSg5YTe8cYZjkxDDB+Si8riMELrirDxqzcRNgW93Y45m9jLX
7kyXlntSt1f1MCYpjpqa1GdW/Zg7o9moZQSGI1yXyk+dcpQpU6qeE4enb9cft02H907ZHfgOmZ+y
9NvEiQFFTIqc6kF9iYaBBljrhqAvjjz1kBgAZxRHIe/xxCmgrnowp4A4elp9jHYGc1VaazxMFJRa
zCwICF9oekHUKU3g/mtJcphK1CEV2IVSR8+J2op7eip2aHRJNj+skzYkYupisFlXEIFWI0jc5WSH
Ac2zq5LobYklVw8e9VZQzJEDh7r7E0nSTxqnGg1t83wIJOmnWrpfsbVzKqcl2YF53wFovPe4F4Jc
8+O9L1CEig6cB8xE/qFN4F0Th+65ri7ZykdZ8nNpl3dxjLI2/1H17S+GEPWPJaxvffBbeUvGLskv
dpFI0GBgXFMvYj+jBYSIV4NPPZc7i4zKJdIK51F7VxYF9aAsLRSeYm71qL6rwOvu0jnyXxDriRrT
800kjHs7ruhXqioX7hQzp3sVXKopT2i51q90q9hfRB79Gt3oyUr87qojY5+TZfpUdnO1X4upS9uY
eBnOyjTSWpVLqKYfdg2seuVfwrAQHlOgSpvEi9KfEUWzWHolxAbOmMixRjj9LnNpsrS05TqmmfUc
DfpCEKf4hVPRuVRR8ahSHUtxVwJyxlhPD79ycZ2PbWfrV8PjrlhbRbnqmEZIU03moIkrfSDAM4N9
QKZUpxIUFdfeFtLPTq32razWj9UROX9+NU0PHFri3ftiOPV1EN0NYYQPYx8X0JCqZG8Fc8PBRQVI
MbKLi+bxB2Z/MDOa+DFl0SUdBWgFObGvZsegDpIVvlo0lai1G1z0HeYp6qJWX5lZ+3c1l7FtgjcQ
ghjOOvXGwO19jfolJwsuHTktyYoys+1rjVJy9FNBUkUNUiK9u5jdgMYLJoOOqDw5laNwt0hGBnVl
k/MwLfSREXYANlBw2RIzxnscdLIIaE5fFoZsJL1b79xGvbiIgHD7Rj2NZNFMMdgoOQX1RBu9SH9y
Y0HrobaoCWkV4tKgfbHtnq37iLaoXiY+n7BHlaIr1+KsGPCOX9UPiNHpMw/ndD/g9lqjd7aky62K
KN3Vw250qLny9PkpDG35E8VpSBky0DG1tsgN4NSzwNsHhUxiDyOtBQFpxtYBD2+2V+vRjqrUEHTR
JkBeP6nDsZoQW9a/ZfEaY+/TlysV6lTLwhdjwQLtuu6vgg6Jl1hbWhndCHY07QX7oc0WPncLv5+o
n+a8IipjL6cE89epDfQKrB+FV5GJ4ywYSBGqBx9f7Prs33ue/NVsJJRRQ5La/fsF8FUnehov3TRX
ZAXc+6i8A0nOOkC+VNdjoJhkenKXiyPR+RvQvsonT86lvvGtH4NVancDbtSmNHSGjU7xDFkKBGjB
WkVzHdaqE/njSnb+lKmOESMR74vcv2JW0iV+FKO+fGmwWWj8tEHNFTOKMqU70EO3UU+bgrnUv1iO
j4eoaLMvOOUyoIgZ0IHK1BhsgRSfD+PJnRvxmUmPi4GPZoN/8wApzvlWmvAT1ZTS64vmsOSYVOrZ
xlHLyuIUd93ynpOm/TV0HVJKGBBtJeiUxkZ7X4aEoTJo9AcTZ/w2NhmrB3QgEMhycUSyuHoU04NS
CoFTm9eqcL8oOTNs288q9DzZRsX0rB7C58rnVjY07CzsqfHOxVxQYoR+F/sRkIfFmZ4hQ4qHNsny
jWZBoUeKeckKPl7wN2ejMzcM1YYPRweZHc7NgHMWwJ26grBgtK4hXqGXHp7ipuk7n400Y1B1aeoq
RlV5Ft//zXjqkVvOqGXTIXKz6dGJcfwMZrYammSDypMOhdTuph7bcjAdl957F77WH9fYHxn3xwED
79No15e8bsJX9QBe5471OL6pVxosAXCTgJC6INVeBbiVv65ON037jdF53ktN9F3Lg/qjIGPz91ys
wIa21HUJblPRiPeRQ0ejL0nedxoGkKkPissAmLfLyfZ9nwTIxo5S66L3Dv+DW2g6jJireQyswvcU
vNebSRFwa+vz36tSQcvrPz+DeoYSIKrg6jjUrOgp5PqoT5rX1oCx18yYchphitc0IIpcB9qb7tv+
vYAlKf1wQtDhaBOiWWVhDJ/tYWB1uqOATBJlO+O4JOlpac3ge6SBRWS7XW5qsxkBfspEZ5Mky6ER
eBKoKyRerQuPILdunIqy7NkxhSUD7TI+Bn0w3XwEStzfCessmRVbSlm1RQ9Wbo/dskk4FzdW0+bH
MsZwW7A2xiAk40ZIdyNei3jegIaun7CysKYEbqyAx5PHFLhvSXzhNK3K7fzLrpv5nofTneKa19XI
1tMGXIvxDsCBirSRETWNzHcXoetF69CuVm0+sztapkOnu+hR+cXUfJQVxyu3xYjfzSsiex+zX3yB
jRxBItMoYfW7gg4t/r5r7DU/nLkpj+qVHugoOEWOAqteDxQn7npomVs0uvmqftkmVu5IW/x89RbP
OSbMNtOiONWJfRqWMxWR4KWNwPQPS9hkO7Vs7lttF5fOAbQ3XC1zjnYxeNlzFlD1NFtP3sDYgx1v
Li49mTe1O1bT7n8P6r0ROgJo7uau3q/kpKCtF+3BbNl35T0jFuEP2b61mQRs4t4l1h9AO11fF+n4
a2qzP2FJW9u6IuJf+eZ6vfkQV27zUAoRX2n2YD/T1zYJcSvZtVb/hcud+eq42feG/NmmIDZ3VYZ8
y8JZn/6HOOjEqFjuAsBWRmJNx/+szIWGboYYuzi0IOyySHxbF6dDzVG6hO5RdwuA36SyH6zQam85
4ZAdUKKYeia9p2MxcnYLttZL0ucU72Z0oa7CR6Q1bNjNzN1wK//VB8PHLPJs71hhALC2u0VUeb16
S+IfR52OAUqAHyLDcL9S5HFO7cJ6HMGx/Auy6Bpc6am4j7LLY2Gkx3/1jZEjORS1pghToqw+gSlH
Bj0DDRSpaWDHUL6iiDK6KbG2dl5TiOF7X7llaitT8J8/B/Mxt4l+KbAxyLPG62lbsSP4rq4nPqHB
sfyxtcXcKmDR+ns6kIaEyer9KEBiM1CwvlpeTM4i8g6db1lPubhCfdjAcE9ZHNOs1m0Gq+6v61Md
JuXGOEc+O67VAWC6Rcj3Kie9OmlwNW8NB817QI4BEYuA6FlacAh8lBxVkhJA0zu1WeKuL13ZmQLL
lsQ3Ud29V6QfeYc38mhB4jkpaCSGVjR11ePiCOvV12btOkFruMN/+Nmo4INsNSfOcPamYbuaUOlJ
WKj3xYTHmAH3E4Vu9SHV2Q8xWmWV0k3xVoXMTCsiM6SeprW26yn3us0D6HHw5kBMlbk4/L4KVk1D
lQjMn6dwGgDo2FF1x9pW3dAMz+rVIt9KI462KKwulTP8jrkHdzaSn9zZ1V6db4QxmfxzXKaVNV0o
xRA7ULbIa1Bqoh5Cn+g4NVbO/t97aNIZ7RRkQwbfqXY9BrFTi0awX/dhImKqODpYNYUBeqrKvqtE
3yhyd9t64LtLjEKPZbGQaMBS/F5i/kjd+Hkynta7KD6RY2Zm022ZeqbuoshvWQpwno/pwZg7/1Au
S/Hg4PY7WzQ+qxwttgj6GQHMQzuR1+Y51ZIjBdlMSu3AfwosDJhxEHFgyjxrmcMfCZzQfrAXh8u0
3iICSL9rHGnLzskogOPI+LRDukjUUYT155L3rbuvwokeWpkZNirZwe3mPWnnDNtvaQYPpsEGzW6C
ls7WTN9LPCrSmIEvST6rFvuaFrWxz2uoGWjT5jPmX7CEwBo3M7PZj6QsngtvOqrzqkpmEyeydNfp
ITsFbB7cLuHCpNr4ZrmF/pJEaE8cyouRfaeQ0tvFswuG3vpUhmpMXIdeEMKrrciCjyYJC5M9Pqce
kRMF5A4Cgrqpds1bks/rOcqX0W/USj+khvriznRhi6mgORstdnCS5Gc6dbhAswO9FE/RkFITpOz5
TU6orBxvk98Ejwzyqxug2hvgz+pZQ/De/3umjR0GehuC1WprCUzmtEEvKAGvLf04uXSLKlOXMPHx
rheoPJcd9G7sXP3eg3MZWO7DzK7p2cGXxkTGuadB1T0jCXfPITSrc861buOx2FOODg941wm/jbcv
q25aF3sImmCElyCh5kWnotdxPsHHcccZ+/C5t6o3LRUOG/piPlX68g2wgTgIjFo06JbR3g+5pGgG
EAoVCgvbAmNcADmlLspDlJOIp7PvFizp12hMtBeCzcUxrvX5ZhnQhokQ/PSIvW4wOHOwktQgL8nl
bCDCPMfPusg+uVFhVHBm5w3k+rhF/M1haGvO27ixfrhV+a6G8o7ud0euleGxEy1XSvjip4Ip0mFV
eLChM7vJgxO8zenDSOzX1q3rjF5V/CkiQRjE/56VC31KxqTtoRxOF6DVcH2W9qmIviPGNEc1UQjM
V/Ji0NFM9h1K3vVojOnsgalaM1iPDesVelw5PS8mdgDxd2sTedGf0i+Kp4qgnzsaFBwS8CIzbY/J
GhLxOUWDJjoUfeA8dqARXmob2iQM4C/r5SSJaDiRMQp1UI8C0wBDK3ESPgWFOFYt/ng8XqgtKbaZ
7DAY2V7RpTzfa0tjViInkAaT8YeOz5AyGXbjDCHyY+C2GXmYoLsko8DeMHhI6QuMJg6A9DhCe8QH
Sq1yLAvt2VjFGn3QffMcJdqHLx03JYOxg7dE9SlLC3bW4zJc1BZM/KzBkG0DeSXmuuO8ahm2FaOx
A3pPBF3Oi8m80u2brZkTmGmrpSfsm5M59ruxfWTU3EIpKpEOrLN6od5mN2gcxADkz5O6hxrZG4aG
/ZaYsHorscTLtBBwmmiPOHchlAjXuZQl7Em3xjk7SgfgvwcTUNmG0VtxtG1p54FacVaSXQEW7NCK
0dpGlEpssIbRXxbW4RPLsv4ad8WBsbhBN6np7JyQxlBdCmCZ7J/owKliXAUlMCyUnNKIdVjdxraB
CWr2v+tuMp7WuzW9PYRzwycn1iEdsk/eqb+dmhy8BuqsUhKR5uB6UxiD0qTYR3SzAQu0eqt6MUZ8
vjQ2q1zo32BEk0Zbw11slvsRENeAilH2GCS0Bkt3/4OlscFAkIAxCbM7b2XFZVYdXEhbkiyMsZHa
pHnLVTp/sSf/jlqhvcm1JUvSTS0ZNtSJ1uip/OzaMNVP6plYMB7Z47HLjGbN9qiATwe5A7a2+LZi
X1mUpyz66/mbmeEpQ/I4gBg0niMIFxv+5PwrJoi56vR8KWKKX+ul1w40YW6Ihi+axfnLTOc1igaW
09OV8MP00kVGSLR64ZivZGk2dUjqIwt8Ou8UjIOZNJ2OcFHgfA7RcZJZUI9My5mrAsulOSw2kjfx
oLN4H/JWu62rjQl5cSJnMXQUfSoznnow4NMf4GGRhml196HXDFAAsxt/iKbGDCCCvybzoo2bpyLX
5x1oOW+PVHzGMwyjrwd+ABwgZ+uiUXgi3/KCpGfeIIdx2mQNz1XByYEDNzmDHII+gsxexzQno2M9
KuU9doAfrIdXormzBBWXu2XSXVpYoRggVYFZCJC2H2l1trT2ziK/eXDd4c+qhRmaHRzyK7QafQPy
FM5r2Ke/nbIxN13n2zdSkPbNCmtq2yZqEVXI0bPzn5nRpfg+x5Ct//jTgAx8L6lIiTZEcWYssujH
paCLwUgWGDcVhnujJ4+kbpOWNvwNBDNCg39lBX/5U+HA7QUI1FaptxSjshrDWntUTLjZdQPkubJC
i+WKDT44wWg2lEc1K2e9BdRSnTEa66b1/5DJuqdBMLTxySizdzH9Z0MDv6jcO4p/C+PxPZbqvU4P
yspOKRqsgZNPyVozzG/C8iQhMfNphVP7BOnRnRcLV5Sa6s/I9rd0Yfk2QgCu/o+w81qOHNmy7K9c
u88DG2gxNj0PoTUjKJLJfIExRUFrwCG+fhYc2V011WY1DxVGBlkkMwJwP37O3msX7pOcn9g1ktPI
jhFCzDOVyBHPOYevs9a6+r7yTH3F09EmplxPdjEZv+vM016NyvKvrdFlr4QrAh73+mcBLw23CTN8
KeOaOGaRGjTdm7iluGyy4eCrY3wLEvNZLoe6i6uCLgm4m7nG6RSVzFLydjc+B/QrqYEd99yD2s/Z
haWtnVMcOme6BJhV5KuHR+mgzzFKHocGFggNCmqpn12lKldIBus52o5Jf9F/Dg2B8Nwud9kibgAD
48oEQFMp22SwCqwGdXWKNEFdTTwDAUkCVKDbGM9DkPZIv8TVCXH6+qaOqbrPMLAsKlOvGJ6IClAC
zbnrPsKJjlD3UxQX0MJFelMd+D21bkzMoIdioyh/KAi/iIGzvi8rRgslaX7Xk13blcGF8+ZhDMzg
2FsMwmSKBoHiYlFwJbNKhVfYXOKXfeVHx2z/ra6dK7Ln7hG4k/pWeV98+kjH5f0n6tvfL21d0acH
ue5qgDrPRCOHm9px7I1ce2XAtyj7s2wE2fhWV6L/KPQ03HmR3ZwmNYBDAq5vrdD0f4Z8BAoly52N
/NQbSGdnZF7xWsYArOf3Uh4b4ZKM+4yi6JquS/yzH+iFo2OJBmdr+Ub2ok4TGB1PJ8DDcjdy0IAR
+IiCGrtxmcNtggy/tmdndj2Zw1EyzrRJBeST1K/dYEPVGBjiRW79PlWacR2pgpCC3ix0IHtIysNK
fiofFBP4XowYQk/H8eiAu9qHlTvuwPCC0KjGbFWUWvzT5jgYjG3/oZJ+xBTjKR+JkR7mQlXMD44d
Dye9FO/RXMBOeehfBP4N678MU9I/ZToRs0pEjVGZpw+GF5+y3adN7Qxu9y40Ce1DrvbOIWJMuMsL
cr/rEWdJ5EzPjlGyz4AlkQ4ju3SeIo0z7uRxDJa9ddUciO6U+16b0OO0R7ifbcUuAeVjFXzQZ/Xs
lR2q0Zy/AusPZeV7NoArqyBn7/QIQT6hoIFpm7eCfsauoWM9K5nLdVQrl4L++M+uK16G0AMyVkbQ
/00ibjIdDlWE5yDy8/LWhgEtLcO1L56u+88QMJ9Jjsp+aFPxHm2WWT6hMTgyiw8P6fwD5Z5x0yN7
XJVz7tukWmINJudbHIzVRk7pXQX7fGsEz23DhZdq0yemwnIzhC5BrUOqb5YtWdcifysnk4kgoaKL
0HXNc0pvNIYn6LGrmiSedTU76sgHz46t/DQY3o2QLvE4r08pAGQssJ2yD8wY5rVXH6X1N8Hnu6oy
b7opU7klA/kjK3CJkhb0bUL5HLXRs9qJJ4A1OjI/Cg+bse0cQhVcs4ZpI4nbzU4GKwgjIZU8yIBN
ecD7mZVo57CLy4NjFmdhB/rRrPDBztSvKgXyRCqLfrLGaWXbpvFHEtcPqZGFEwLXMne8Y+7YoLxS
XX3CmE3OHDbShLX2IKNe8hrgeRvm6g55sbYyCERdaVI7QHJ7uS+cgEzEsmK7H6dt3Qh710fGRtbJ
lUmDGmS5hXqJThk43DcP2sbKVrKK6U5HZRIgwQJYBVcssEay8hJa/xbPW3Qx7VqrH30DSaexYgg6
4LM3ZF21R4NKPU4StCEZzeDCotXuKdnDMxRSuwyX0a8aktLokHWnz9rqQQhi3+dPR99PCACj2KH1
UNfHOi6KjRXZCOTd1zpK6SJqaPLm5Falc9FNlH7IwMQJv9sEepQ+MOCupWMu3cIWUULrAu//7AQ1
TL94JgcU7XwA4FIjhO09pZg+qD79I4RgwbsdUknOjM6ggTuaj2RmDTaYUrix8SExLfw8ECOVtSg6
jX2KM3MZtcf56i/ihKnPaGi3VKkJqwswxsdB7+0gKbe7USl/9pp58wXJR/A0sAL5kC9XmkM2TO5g
SsjEQOnVQWmrX+qmdTfLrHEBLuKwSpFzD/kJhM24M53yWenNiL9oiuk9h+06Gcn7sPmDNybGkK2o
hom7ENWIR6jsZtluHC0v39zav+QW8yI7naBSzMBWzObhypwS5SPMil08mc4rcKHh6A+I4DqTa0Bz
dWJ247kNGb/UnWMc8W/tm1nf65o+KMvCCDeVyvmABg75UIh6riHe3VMQZF8lbmjI+Y7ayclCnWUh
1WjRDRhYyFiGLmoNQURQdCw05NRpk13ueSRk2iryvf7Nt8x51tZVT1hOsm8J+As5og3NeNxJkqHK
QAyYGbJ82ytpxesR7hKt7Naezc+fuThY3VYTWSheDp1MzqebqhanLDXnA8xQnwpRxru8mujtFxkS
XnTSNnKvO+3s9MIp61MSl9CNmis7qqlFc6MnTrL/HsbZfppi91oDijmLgktoVPvu2axgHkED9A9N
RF6lSAMIkfNdZoWBsW6tqFyphf2OL9D+SSl3VJTpk0k9agsCyo91ZbjbfAZIK0myserpWloqYUHu
oB9DRMrrysl+CVPob4hPsKvUTERFQIycXacUj7NAPctZ4jHkf1uUjKLjIEV2xFPTDtdl6IlGtNv6
g7dpMj885dHYrRFT7OTqmaX6d2cKb0XfWK8w1fJ9C7B5Iz+Nux6sLfihVesyf/Fil9djxpLIkSf+
zQC4uclhzorivT4wQCzqwAQGE7ZnGoqkA5Ho+giM7Jz3ClKS+bOobAv+waRUgq4zdHWOF5wxLq7f
3+zCQfjlWS+jEagPaUtLFE67UTxlPxSk3wKgB8nvVxlJC253ujI7x1bOreGmXfMmP2oGc7qHE2uX
6YzdSslbZR3ZP2JjCva2PZakZM0z+zEn4V0WsszUZXRVC8LnALyN8DfU9ls9aUhTNnUaKY3Tb4Ok
dQ6eFk8vCGSfjbAfbr2e4lHJzJPDcPxaqq5GYTTP8gYc94clppn5RlSsuFpRvJGat9EHiPI+l8o+
pI/TxyFhUvOFi3yypMVGAKxiYUSY5yx5QzBcILrkjJYAp7duXRzVewowttyDeKqYsBkwuy3oIvIq
jcm62HKWf6vIEzilKRphcoibq6Mar9yTjE3a/jsJf9pzGaL1Ry5rE5cMBgC+Y8R7MNSq+gbioNtK
7QL8kmBntHm/iYrSvfrUzxCQRHx2yNeKGwbhcl8oFf9kTUBfgx4TtUPg2DpPjbsBD/1r55zVsIc7
AUzl5EfV92ymJPaoLS1xYi4noPDdXKfnnGvoOlf3pGwc2rS7RbJY1w0bo4iPSQMZe/4gUAvGJmN/
p44zqaBNEhQ755YM8LbbyrsVuAo3SjhQbJeM+M447RgwcCBYNZJapLgVLctp2BQpmT3ShQR9rAV8
414Aks6xx3iVpEawqpkxyP6fomXZybTVcOUo6vSmNSmhkMpV7Z5cWxSnii7HrRiR3gPJWMd63r/J
j1CcIZEZABIlmhZd+np4LDoZJVazS56FGGxUN35SlHwftIZgfc2Tp3nOo04zyWd07GqXYgJaCyVD
VVluaivvf7hFSPCHP7PQm4Ebzh0e8YR5yTcCe02bLtlH1ei/AAfYLqNKH8W5ENek0roPllJlzxgn
hf3r3lhl5/CLvDxA3mBsGQRHWcI2Ko0in71+H43eGeyvzsSQMZWR0xikcFQoa2scAj1h79KHOgA3
pX7RF2YYVOwXobez/lm76wkF/JwHp0LMRKfiiZZjO4C/siPJtHOiFxqHydYsMFV1bflCjLfxh0Lv
i/9yItRSBsxKYt4VUsZXumuWH2XopFsXdvFRNvnZfCCZWBBwnJZS1LSqh03E8CaTkxmWgIEjb3D3
7eDLMNPBoCTX6xo8bA9W5tjYZBApla6tSiRUEmE2zhFihmk3aAf0TTPW/qYUOfL2znleKpYCsJxC
TkiCFPnquh9dzI8U9RjBqaQrOXWAGdhQo1WUcbpycA6+jNSRlHTTJ50hC08RiR5z0/Xie060apRs
PFWz5X+uCU5qM35apY17jnQL2RroW6d5ShsOPKIxoc7PlbAbF/kNRvEGIhi9aCvSz4ozlQgyUWPH
JDByL04vrW3WTzkjsQ1BuNO2EnTQivLDstAuZbpmbqK2Te9W84pRE6xH1Yy4wRhKeHr9pjB229ck
4SSuQAIu8oszqv4pJAVtpZtuzZUBZFwaNnI3bZZP4+k5JtPkvqAr8sDbdn6MsKjRtt0Mv5+XhVAU
FLGj+xGNboOoVus3isgC9N71mc6Eck3zrn0uHJR0tggu+E/UvZjGn7RU1BTLwDwVWkwTc8GXtHl2
GhLDf+rr+uQaa2ZNWbJC4Nl0rf5ZRdWXbiZgVaI/N5bmvFR+iVrZPvRjyTB+HtOnWrr3cRSuG0NU
l8StyzMTU3dHvIG6baHxIE8Ymovf9e1azHZUDS40uK6NNubxu2ZrXzzGTz+6wUPCAT4wT61LNHdx
gvnBHUlsVHJ9U4RoaEu3MZ/qkN86JcE3qET2flntMNu3+6qHXEAbIp0pjPEzBUDWNeohQ5+Ap5zm
rpNFxpvp0/1AMX4RM33PKWk0yivPMd4nJ3/4blpBPp/7GJgt6ahnJQSD2SEW1Kp1ihzllmhvtDGc
uwRN9CoWlSajHhqUutnTTUROJ8fkagb1WuRrMlqSfTJrUuJfDk7x3SCwBC+/wo6I1BqmnBaqWThX
kZvdIfHrrxIwJmgIQ2PNh23ZGxUiTQGUzC6Rvs2MuioKVbhKxgF9YP1QYNNulbIZ0QAB3V14VUWK
TL1Kz1jru0NQAyTxzPodOTqSOoz3IDc7Og1Vz6ZlmsmhsbwvQZf9krYzTTdIZnALiwaUR4s/QEQa
6s+VT7Syo6BQZ1LVARVFB+dapGn4ZZJfU8191xX7u1RX1pm7q1D/VYjhjhWTEFrNlvck1wnUsu0G
hVrGZCWnfYxmhLU0fzVMkqjjiuH0fHicEGcsXMXUDkr6bfCiWgX3BfoRaYXt+zlyLkNQVLftJ6w+
kv9Iu19wR6hOGDlgYc2MgSnkfASdHzQlXNvci19801ml16DRnE9HYQftkhoZIJ72lY4j1VilAQuX
qsODrUJj/Fq32vvEX5crGNG0HS6a6bq0oh3LDZ65RLLfjHPm5e6MyTG/q8hNOczMhlS9cdYBEYdX
va6Y5BrdRY20fYXTp0WaqEeMuRpvHVItDuNXzRqM1b//9T//z//+Mfyv4FcBvW8MivxfeQfIL8rb
5j/+bbr//le5PH38+R//RqbtegSFIVYlGEp1VE3n6z8+n6M84Lu1/xFNREBUfday9xFgEYTp8KiC
4E227l0Lmva0C+Nw2pellryrJi4N8k8edp4+13LGpmdnUzBcBIGPR1iPzplRpetKrz/+pMl5gpQ8
z6jJoOcKTSPzlfYulx4Cb+mXpNEZnQy2LEOtk9+QUmJ2YUXQ4YJ6Fw3XSklepMUGi7wo2vi97YKt
05bTu1f71yolBKKs4a/6cw1SzsFzfUmMkGKitfrnV8wyvb+9ZJamQiJDGmQ4Or0ee/76X14yN7SH
3KJwJrurYRGY456jSlG3ztCG69C2qmtQg4/k2AcAR/+wc+zGWdLAaKrdDWc/smRo/dyEC3OJ5k68
Wd5uv2jtVd8gcVWG1joKMphU7JZs0Z7/67d9QcnVF0blCQ0tU3sJighYwdgZh0kt0OAV3j0zswsd
T/3e01xW+jDH8UbATEUbsIhadKFhwBRIa5qN8BPcB3MX38SEewqMErXUXDZrQXhWlcm/y/7C/JnZ
MELXpyNKv+RusZycMR48x8Iz7vJBK52f8SyUiB2TtUkb1Q/Z5aGiv3ee616HQth72UYdjHjayH++
fEXkQwjLPYtCps0daD8EI9O3zv5KPcu9baN7l6+wNr/MCo6hU1+7Zxa+rxWniYddpvW+yFLr4NF5
eJlQCBThnRdbfZYPsFOGtR9n+PeKSnvmlLBWuzp6Sr3xgaJGPw9uBy1+bABKUwNYMO8L/w6k7XtX
cqrF3YybuCBs08zU8ZTk1qtvWcWL56bli2GKnBl9GpzlcxSx0YlTy0QiBV/t4BPAKWIyTRTdF47g
NZI74kBOaolxcdEERBVsGkVTPoKAIZBcsdWkbbFAz3ADLdRgg7HRcPfXnJ3q6kmW0fZUnri4brKX
LqqoezJozageuHAHNG5C3tSR6T5zzalS7vKuWapuJs0MY9juNrBjonuHGvfgTcVTj6SQgK7pIYc6
gDzEk+wiRJlNFseIusV1FIrG0AjvXhT+fkh87VRVU3SxxlksFCfDAa4jdptiQElo6Et/CrN9B0nK
LQ7y4prc8LNWlGsfZ96zinIc9QKO5rnp2HQW3gdPWKuyMzoywIPZIsgADeJpdle0L3x782iBqq8L
aETbtojts81LT+fgPz+Sz7XUOzvcHO/LFxuQS0SQbVTydRjsUz0Q49QdlXHg/SGg/jm1fsjyWfXr
lGZG/CMNPZ+tJqalyV1b2t9dJiuIcaPgKbSLBj9bE4uTFdTZbmr6eGN5RrYbGyINFA1iaQskDot9
NMd2JcVe6n1H471kC+mrL8UkUNdxQ95jN3iJ49BZhYlv/+SMQvI8zTXrp1O2zpEUbaAfiLkizhU7
S2TdiWjFjp85C7+Y9X6WJbVPPEOvJAXWUftf3URfn4H8oQMA8dqk6tYNS+MRpcU9npOgHL8C/us6
02Zuudxq8MU3PxhPnt2bjAwtnpqfN83U2lEwxmeiua1DO+UI6FFw9Faj39thyI4O2r1NaUE7T2Yw
UV8hzFZryIMFaKnfYJemDHHvzlnyo+iCndDAY6SNZb2WXgoekx27a2tv6YeGutdtHGgpsogxHJFt
NB/RSpyoMaHYbrySo035EeBf/aTn3MpY4sgtQ2AnUMLF1GbTpOj7uq6T7aROWAcKzxnXdZYGb26g
PMrih2wo/+l21Et9woGPQPC/pBeYwDR97Oc1gGZyCHJPdZod+VZPg1lmP+cPCvaaw9JgjGEzbqrc
77ZDQW9waDvkq1bxMGbRfm4O0V7LURj0hes/ajpoj7YEV8D/U0eqfvGjfjpTWVa7AAYxvQoCQ8Ys
Glk1a/2SKDa5X466eAcimzwrN7aeJSxrckS4go5VrUw1m06919vH+U/zUb2uE1hWhBn850NosWna
hOzu5HMi0fb0Ky/GYDQH28Z+TwzH+BU38cwIauKnWqvsF90ejqJyyttoD/66sztsuB+9gZtUpFGC
KsmqTl5daXtmjf7dcr/H0Qf662hdVFP3ZfnIxkEzJtmraU3+dqxiop3rtjm2CNvI6qR0lA+dQ3WB
fVRPm3wxJduI/X8romQEiTObd60pNRA3GfbdIlVVHp69cKr3E3HDa4bE5bEF2wCwCXlRajvJ3SEU
jLZhZt44CaOAi4Id3SX9iSBYZau0yNpUu3zEvTCfkWKoo0aCqK6Ym6wulyA+vBG/meHAMmkUSg8L
1nd2bUfJb5waDoSMBEROcC5tyLRlKhROm2oAKV8I6pVYATxsORAVIo193MfQy0paF7jIkZ9ZI7ng
ldEFF/zHEZQBW2ypHL0dYtvyWDezvDiy+l0+VFQC82A/M/qXJUUOX5NBDqu2b6fafEjWshvU0THC
EXkyi/5VygH1PBXnpTXndUq3jcMRrHopzG3Wudq9hJCL7doND3B8HxJUblXW1fGD1z/zF3AUPMag
ERcJShKiy9bIN8Wu9vptGPf989JQtrqBH6PHzlWfN+q+akEuRkCWHHt4WjQBmDesXaZpcH+K78tk
3VZL+/dIH1FB8jsRRg5YF5ddZqreqZ3b5Vrgljukuf2qXLgKuA4VBTZHZbpneXwtu+qP8NPUKuW3
8gaivs/ma7bbqNRe4LkVJxu5+dqa1b9GwOTajfJNnOfEqo61tS4Srz44OUHGS0hu5pMWOWDhCLKR
we53GQYuH+b2n+wblyEjD6lKMjWIJb5JUkyXfIu8KPiI2t5hWyQDxtFU+xB7Sf4wovqrAsrn2SbS
7Uy/NmMvi9TNP5eomuv8rUR1KOw9lx/rqECy7L9X9a4hWjA0drlbjIVx0FW7UP1hlDT7PFxVW1rn
D29G+UrTbDDgGnS0QcAAZfTxO4C6dtQdLRxS8WaiISI5OlsV/FvZRQZ6newkXJSE2+y8/J5KAVkc
Op17Ni26WZ7i89LG3mMhNM2YphEmZwG2rC288qY2+ngtW+XgI6iuO0K2ooyCdYgqOL+45KQV/i82
FL85NA6m+4bmMJpgu9uZujlsliZ9mRIXQPPX3sn+joq645brny6Snx3SzGE7zlqgpIMLKJAVsJ17
0y5LNX2zVPDz+L2YIvOclYShN89LyRQoTGRy1+nAsGrIVy0imgH7IimeYRSDM9PF02HYdBCpf9uD
e0jPi5x2jutKguQqNdndVB8kEavAQ3NfdnFr0jNeTlbCECe0GdXrRGngWHiqu19iKtHbEgjQE3Ji
Q/5Yy1tBviyRlV011tyMqdLDV5SbFSXme6Vle1tLUJho5KjGM6SZoXVBdoHfN8qepG5UZf0M7ygb
7dfSegOAU9Y2TUu8N2FPY7LvwNGs6jjB026Vjn9uiVORpUjtivw0Eusom+OIdIbjrBcDbFRB+PwD
qWJ1ZsarMl9jDu8Qkbe25n4SpvyGynrSDhbC8HWQG5d2foMVpWRgwLF2ReRKtA69yt1sFmLtfM/L
75Eo294pxXahsTuU7aeSO191I+QfVnJRmvpWUHHLAbLmMcmuUEccMiLahiB2brIEKTViOGxME7vo
WB0WgAl05mjHxvs5esAd+2jI1nXcZ8elSKyUzxBN8E72HNhLho2Rcv73Mqhk0sQeMIbejpB8A2w/
F0sz9b02Najaxv/P/Wybf7+dHTgkrqtbpmG5hm7YfztxZjXNFM4K2+VoW3XjSUrmhPlGYxA9SZXb
pyb23bWPIOatT4twTQHivOdq/uRhpExLAvXi+aGLW41y5znTJwUmDSI/g2PBOs62y8ADaP55Ef47
9uitA2KQGMGrrqDGF6FAGuJDAe/UGYLbshoHtRMdF81NF+jNwgJVSgexYRq4xIqpxH4yY6EYTkf9
wIjbeGsG+wm/nbcpS48xgjvatxGTrruJfYy/rTo782NuNPkVPxPBNvDwL5qE3rSCPcvNObTTJjdy
BMDNL9m/iWV4ydzJQRrIvp86wFHc7vs/r6yG8fd+iaWbumaj+jVVWiaW+7fDf6ONMDRbhvowIPfS
mmtps9FfLeKNbOQoptga0FlXYoQXXpviIQfqYUXEtJpn6pqRfrQVjd8+iiSLtonzdeos6qbOzPeD
WUw7KpLx2ng3ef4WIdSsMppDzmKbVzcmJXfuK+tR/quqYiYhFTNgqxMfvwc88wgcdSNkkwrgmluT
gkIbw9yVySiesPE8R6ahbZZvNuJB38nFmUjX/gayad+NHh5bs4IjPxsHSDkTtVMeAB22G38of7QN
qLVlCmKXgEYQqjYrKHHikFjTxUizg4afAAOiwBQbo1qZz2pPeWtmD/OBZGg52vZZX3wtS8YM43ye
WmQvWpDZaz0w/GclsP9o+ir7QW4kA39Ek+Bixqgw3spYS3eGyUw8S7GKK7FoHkmEtT4f9G2TBfZl
8NyLyuzzghTqGtdx9OLkQ7JNY2wDYXEbKbu2RKZbiB/nLWZeZ3I1eziA7Ok9Fweocmd5y5f57NMz
XazoY/2Q5/Jl2IQUDEYVV6WYhx+hjtVV8RJahjZVXFuGV1DZ61JkGq5Emt1EJSTrgmSXnaY11tbJ
oDWk/F7W9ZFInnlJJfCDsy6azg1qIf0uH+C4rzKQmbc/nwpxCqxcJDKHtg2N5dvceBA7swKCF3N+
26SN+CXtJW5lQvMd8jlpVUw3E2E063G4M0s0ueg8znVh+K8MLRroTB47aTVulGiKXjT8GGucWt3R
dLayjROirzmGZLqupG6xbQvrES1EHdlc0Nkaf5dcrJwJqIPg1lcIqNq53cd6hre+Ho3tkLr1wRvI
/dSbyZzP9uaWuap3YprRcXQmdEBJUMjFWAJdo6dNNuL8r/tEe00i5z6UqX0AeUp6Sl/TjC+iX042
DFd1pOc0AbHXcujK/sxkA5Ymdg2ewXMzOH/kgcVgjo1qKw2f0C6agzDjC1qg6DyZ3yQwQsocx3b8
RLTkbtDFd/u6ED4vEw/GSF9S553RrP6h4r85dq3Pnxy3zj6PUnpEyMTqFaEiM+dAD74r8fDGwSQC
Ge6uPFUdPxjJXpVc0ej2TjacJUSV8vfKBx3WXjkVwX4ppntBwBtNjSMJMegQojK7odBABJOWoI5I
s/yw05AMpACkdCCUAF08/hriiDkSvlUtYzZbqBiwHH3Kz4au7KUzyQH9IwdbuukZR+Y3p0JJUQNb
OQkUSZczpmqqU6APJQWIHxxDpYH/bkNmifT0bf4XEaYpXnwv+JRK+DoWVyUs+xOv7HeC4uxdOdu2
FW+EdWV53pKIhpO121Upt5LVAxgwh/iaZcZ0yVMmgdy04Wm0C2ILWiO1F0UYJE919VvHZLUNYG4m
F05SOqe203jjzPCdDqcLOh/s81hmr8tcZbAwv1lI4DW1Hk8NqecHVHfRiiju7sh+4pgHDV2vI2XC
TQsFMYQYSHQF0aOaiYTW/NOVVlrfI26YJCkJoQ+Iso2HIntlctFfjMknECjvv4AcHLYqG2k+Vus/
Tz7yI0d4GBTN+KSp6letmYexMQBVpMDPQ1aPLyIn5VLJ6uaAMSE///MepVlzOfDXnr5DuWAYFImq
CSZcU7X/t1wwot4tVN30twlQ8pU35yD6gvRDd34Aa/yEWUI/yudDwJq3NGk4skIN3HECwkTPJP84
4rY6G5afHKQ7krX5jxBV3SEIBozoKooOeSCoR6/mjJe0nKPSJKAqD9TtiPzYx52xsjO8EPII35jf
4DhztdEFo1eSabivixD9dUmoh5r1f4hWzc4up42bESC+8JJ0A9Fl2oeidr/oIYpVGN2dNmabwOo9
3nzlLJtoE+1RlziXG66pbePjkk8Uwz1W06js5WybIQ6oGverqDuCYTTf51RdFicTEWMo0oPXdkI7
5DZZVqATVPFTWP148dAXGl0q0ApSki53ZdZ+5Ih5N4DfGM6Ulv1LfhGqdb84yeXqEg95dpTMxy4b
k4uwcIl4dgvtPSLbSA4p8iRLV4ky3ExN5xAYcs1KtUtlZzaAL7/AHkC/ITc1e+fPKrSGdvA2L33S
k5yejmLbkK+ttX6DHdac1mEDndRNdU4+BiBfeXtPWcmsobQ7tF3M3rM2Ta6NGLcRLeincERVWLGv
wxcu+q1W9LumUfsF0Ys+sAa3OssIPVccPNS9KH6RP+SCs27TDXtR9+ndtWnFM40rP1Iq6ItU1yhe
kKzyfuw2ShwRyhko2tel0Ggm8nmnYRy2GY6sp9Fx+lNcNTr2wGD8pg8sEbLl3YzOMxtBejSVwXzY
YYIoM2qUH2kxrHGCIkOtx4I/R7PISKn7nRUYP5dWukr/e/vPN5Ju/LdjtGu7pkPRrauuQ4n9t7q7
Eyni+KIdd6Ev4Dcg6MmY1K4ZMoXHPDS+0uuwjz48cMaCzBcVYJE54p1lcsKof6dZZPNZpYjXLd2Q
qzC40WoGSJ/6H36WbDwKsz9QD11r/NrfJi7R1SSSs1XMIDWH4NhAo20TCse8SDE2BqyC3LLe2i/a
7IaZdWHDCJK8CrT5/Wm5Vt0hHA6jPMeVmC/XSW15O8vM4n0RpelGds86JDHHpYvZhC7UBuCBu6LD
P5A11G1+EGjPVtkyBSbD86wZjnmGIcHsvg3PQhr63MRm7GBswuCq0IY+dk3U3DUUI06rir3dxNWu
nFuLZo9/JE3aO4Lh94SJw052rdXBSg62pb7KuFN1IEFX8ybj2CZ291p11HhESXe3sIho50KOn3P/
lLjs9hIqrAhYcihwzJ2820TCBOfP47GaW8t8RAHCdqqrGvsHWZsnqUor6zmKtTRzRAAMLPRpdO9k
rmxL0mIPUpX8Z/RPSzjerg2dkcMSe/lyY7QdkLB5VlanNfGEOoheZ8guiqMlL8xA4pU7mX94gVbt
rV5N113VFRjlnXcAOgplPY5Yp6Adpw/pJvRymxzuz2YKy9ccHWvnEBCcJv0vmS/nl3G7HnOY/1Lb
KgKmQ11dALIkbIWXsWd8N6sQopLpw/Le22JoV1GfujsxeHAm5y+rHi7o5W+37Li8dH6HTQYKhPQN
mnF+Z3J0iSMtW3U5conlfNwkhnuozJyXrsFVFbcGuLh42gkjBBMhp+Y9Ab7M6qtVg/AfYm/BiVRa
cAmBK9cgCHNSm+2eKrCF2z118c+YxdO07C2ggxX9f5w3bBLxSjiBeYhRgpyWxgsRqPCVDBv8m1l+
18syXyFSlHlUWVDqF9l+G0Bk+zNdRwob0N4Q1lmNmKnnIrDgDIJBNjoquDmioLtKUSDHTuUKNa+x
ATXJAjWNRlBFZXKNW8EBzEHIaEX10WrVvTmG3LUxLi0t1dt9LLrizFL6+wHNNolPkwtChb3U300Z
rX2ZXFo1EJFitncSK0BCNEb4UGmanp0xOmbBEJ8tJHybyh6el2XPHPSnqTDTE8Flxi0LC/Pyz0uZ
O2/5fy0JGPPrFuci13A9aNj2fKz9y8w6ILeMJthM+p4YmKFeEAdfaPqhjYIfTTe+Dn3okefKJZ19
QdaIIwhR5WNy9INb2uo9TMhJTUnxMdB4fDHVKWCFpiErvKLZqzVjwg4c67p18G16LO7PQUhrmPHB
KvKFe5efoU7KjkKdS73wC7YyA85sYV7lR8jN1fWQdMDeQre69KhQ20FhnBP/Pp82GjCkJKQ0H3rM
7PYqxp22kZ4ZEdXZ2XO7Y1KGxXOOIqQoB/3OTvVpuVG/7ZlFXg3Sa44BczlRgyQc6IdgSO2PsmU0
tFDPSqGdl9ptdO315LWf3qQ3z077TeAa3AwTXsGgMH+g+M/Pnjpg5oYKPh3dhKgAYDhPXal+kT/O
MtJ2NaLmCDyPOkro1V0tqvTLP7+j/02FgBdFcy00CLR40W7IntH/ZezMciNXtiw7lcL75yt2RhqB
zPxweu+SXL0U+iFCCgX7vue0agg1sVqk35cvrm4ibiEAQR5ydS7S7Ng5e6/9y19U6+0o97SIFq3o
7cMy6rzIBYYJlGhd8Hpd5p/RKNYRCn73slFBcnA0PO+LwXEJH6Czo5KXefkfbLrqyY8PKl2oB9UM
/DXI2m2Lqbea0wEXUUesEKboQ4GK2C+YawfNOK4uLSKpltEBatee7JCeMr7v45u8UGFlRxgq1DYS
iI0CfOOqabz0KCpRi4kWD5tFXjqOaS0lbVEDIfzu0b3INJrpgzFR2WVlv/v9K2j8pU4WOv8MCyEH
hRYYxS/al7wJ8hzGWbq5LDnYPd4ulsmY5lNe6VgVjYLMNxNH9yqKHPWkdv1VKXx/Bac7Xpu90h5b
mopnnTh1tUlWTHKSjedbyd6QavEyDE266uE7HCelnZl/w/XyRsuh2ioaaQWwiFaS8IDVArJu0vBo
FdJ6ifDHbPI+2qEBwJQwd9s4ghh3l2rKV5TwRUyTsbUcXBi2LPNvJACkqud/M/A78WPOuhGIZ5zn
mpZQC7LKVaRwXSmdq7iMn6yk9nbiv81XtISgjpUJIZ6B20j/ZIBuN9YWKb5dJk5WQABkGgX5ySOZ
SQkoQGANmeWmjSfLbQ3DvlneTAYDLtR2bI7MLtGxTLQKB5qkU9ZOaKa/L3vGAmxJbP9Jab2zkqT1
Ke/b4DGOauKmCXddBMKTptloftNNTvMpQW4exML7ZHl70pJIvZGFzSFazcBNTE33ZBkmfvHYi6g+
wbu5zjDyZ2ibj0tjCfNs5S7l2xgV01U3GMzsZPo2SFzUEjbJVvMajdxPnMpmChFacMC7qDCH6BG1
an8jevMHSSTKfgKjs3UUaPKD6qmrth6UdzJH1mmopDdwDBgFWO13w6zkHVDJ6WzZ9rQysGHuW82i
H6/l5sTRr8eO4ynbIbef+t6wni97M7vM+MCU/w9+VdBqB0UX2gpFnn5oem3Y+IJ4SQRI50Wwellv
EOKVMCJBcunZhe9R6XB3lAEQgJ+EZ83EH8CkJNnZqX4bMui7RhDvIR/s0bQvU83SqYFwQ9i4qgrn
hx4N6WPi5/nG5wJb5Wkz3fBDviallpws0Sen5Rt4YZft7VTmABmG+FSAuJKlmq+agpyjxPSBShYz
D930SPOqjZMMo2ciN42bxHBeFo3r8og/wmsR5uaJBRdwiTKRakungQDCujgCRUWqMZ8mMtOZJ8zh
G6UTDUepYM3CmjfqQ7DFs6w891lpuqNfPtcpbq3CTjBLTbV5yjwcfiYIxKU6DDP+20L0uBvy0DuU
iOOAEwElYfl4JRkViFpGnIzQmyutBVNg3qYVpVU+gUf8g+VmDj8uNU7bTt9YHbt3u1+1FtCQmgjS
TWOWTF3xO+L7l5QFDFdG4DkEUOVaNWPxGOwuD6VJxHM3htmuCtPjYh+Mh+DFpkx6NuzC2oxsgrBM
5opEDvbVYsFTYwlfryYN5tLOjC23yxI3QC52WhKklPZf7y3/Z0fkf1z680aKtsYKC5INLa/egipu
7y8fEQQF7JfOWToFTE4WmzA4ruhexl0GeJvIYEAAc57tIkit562g5kjzx8qJe+4UyxamBD1bvfLu
GkSMlSfkUQHdKpYecTZTi1M7AOw3v1eVjMCVWCW7V9UFeShTvVsMlx7SGCBaBuM03rqXroGdxdeX
F6IR4r4YxLSxaZCtNGO2mM3jKuPN9+CTt/QULkOrse1L9nHE43Go0BIXubpbTEQRnUyqiEDdSR1V
9cXiVUGVWDmabu69dLh0/syCAm+F+f5DckmKtEs3y6R3MR/ShM3+MNuRaM2iCWzy1LfZPXRq1Ipp
e117unl0dKnd2PHosyKOblpidUt7TT2Q6Jpwn8SSzMCRC7IMfcJJQl8el7Xe6EFfz1JXS3KM901C
HRbXYN4Pr0vL9fc7oal+qQ7nbdC0pUFXTtiYoeb50y+1RDyQ0xx2JMYlngVgunPKO07W/copHYMD
W3sYopGgwhJw96KUCvHcjnofnbKpqq/M677wX3qwOe/15L3agnMfjbjmMD+SWp+5RFMMqwmaBF3u
JqEHCrFjhQGOTbYlO1JvGZ4UbeHRZ2vxhehhs1K94SGYzYnTmGANYkNWzPZV6WRz7CEMrZLK8q58
x6+Otszvfv96iK/VMq+HtE1BZSXphWpfhzwQRGs9K/0OGhQmN7W1CMudgyZ8CD/4K8pvihaoG1PF
ZGdaCbIWXEabqEHzwMG732pgTs4obJOzMb/HCshuBBOLmBYeLv+nFX67WTpj0PvM9bIxSlgGaIkq
JLQ/YxbjlawD7IAiGNfREOJ1DcJuw6ESZfCMR/AawchjURH3YdfSYdCTdec40baCiLu93MRpnXIM
M1CVpJzQYIv72abvhQD7TgxApeVuMOa+u0QnEk+VXjr+v385Ne2rYhZOkTYLjR0H2ax9aVj+cn2V
ZuGocRt5bkiW5mma6c6abuMdaBI3jYrnTkEA15jG0Wa9R8A4pxhEvUo8mg8Sb5myoTgNIRo5Crrt
/u6iPY4ceDYmajgRvhlLVokEoH7FyXNltd590Q3JPiVjs1nRi8B9oxdYshculjm4cFNi+iZdvR9Q
lfJaz7lmo5aA+Lc8da+PgYI1Qoyc+v6lc+2LCVq1rzPCi+p1MY+FjIrmeZqwnSTG9GgNdnpeyHl1
PzySjZJupVH9EQlRGpDQlk7EMvFXfWDt3D/p1o7NGUbc0uhrByjGTo9Iwwg9YrO8x4t8R4m7xwrg
Ab0GP94v3hWzSzCSLyt11mOOxUpgIIEnJ7ntCE1ZAm8xvIury15VWc0PggtBYWOUuF6aF8n8MNaM
M2om6xAkVv3Evr5ehgW15jccgVmkFr8oUypMsqqir0Qnx2MR0wD0QesuI+DFXN+BqFkvnRjNbhkX
oR5EBaUxu9TIGQo6cY1/8HkZpbVebmwXXcBlSacuMg4d6hxnIenWXqbuNC94D+3kpZ1GoH9zMEhk
vPz+slxWtV/PxEJHGOPQ2+OsQfn/ddVLkjny1JM9W8l8EdGX6+g9ccO3rYNxXFrvNhSGk2xHoGwt
VIKqh6Dn5EjByFXhV0TJpQqz3ztjGCJJHj9FITeaHcpzlQsIDNLuNk4cBcMKLStkroJYnZESObGi
5tHqe7hMsH+5Gcm1oTkQphfEj5b4JlOwDJCe13gdcEvGQ7BC1b2pheIIuapdMfaTO0udTAsNd0Fm
wZjuMorIq0QX9t94BDTxVX/AK0U9j5oIEYNgPfzSPbCElluKqS76NAIxI4Vvm7bf/YQwFmgr5nl5
g9danA1HfwXwC6FB/RZ0Wo6MObYtnOLhAyGZEDbqeSeRaXMXOeQz6iqcsizIvkXSHOlQ2gGdGZss
zKK9C7TmwY7L8D3OCH1rE3N/kc16prUlABYtRtYQiGn2riM6AIdzkw8VEegSJb+rk7pwPcOmvZc4
chfEjgkqY9KuwVQGN7pC0LZV2+u0BLa0YFfgtiNzJHSZKQcmn6w64o4cb4l+EusuRR67vKkDYR7B
rLx5ohwPaV0MroJ/e5UNjbEziJVZVBR0MdHZjH22Znn46NWqv9H7qrhl2lGufOvHpdoPB5LUja69
r5hN5WWJM5UR6THnbFBGdURY92HGzF2RhqGtpwLcMyIfJBX/lkX5sXpqRyLEoAGCYmhCLoLZ/t0H
3o1HRJyrzbLB5U2c8kIvXf0cpdPVgri/XJth3b80TQzpWUVRFUk7fpLAa6TH2dVTQuKRM0welprF
J+lE/saxRcp8ViC4XNaGKsFmvbyEPoC/sFHmWUdh7HE8qqtBQeHU4Al5IHuCbm9llfsikPE+M3Bv
BbIfQc0TuuPpHnERLWVousw5HMpJVFh5iIlhF4RG8UvhmdWeGxeafsPvKtwE5PN2UQ2rKRCvNrpn
C0RN1ZvImmHo7hQfMVTWx9eYl+VrgMhcVr7F0AiixFIfLg/Zo378fn1ZfCBf1hdDCEeotuaY3Dtf
pgdjOY7d2KGTtFUwM63dNleWnRG7R4QOic6AeSp24y4gO355GNgFTTBERmvMwXPfocCCX489mgYV
wsWExR0IfwuzqjLgldlQn2Xsty6Nzp0pipxIQrVwLQdydz5m6n6YDaZ9bAVICAKKrAKrVRoeoM67
YgZaNFBNAAxPT06M/mvRcdcVg1q2WsLcB0HU1WgPr0ZTDnvF22QqX3i5vDu8OWtF6uPGtwkKdIrp
elFg9rZ1KsXYnjq8jsjB02cPUdpN7xDd3anGkz4NFmkQgPPjQZEv2jHsOOXrbFmNR9hGXs3ozAno
ZIlld9UoReCO3XTb4H79myXtL90zB/2OZqtIIhhUqZfW0C8Viey0wUky2PN933xgGvMeTFwuB0+w
Io+4eR6wDzcPqc1BQbUqlw7fAPwfYIbgqx3N0ZM7U3LWrfK6vgPUXjGsIspi0O1DlafpfZWH2taC
qg2BY5KXQJwlwNJkzr9a9klYkxxL8H0UmqhftNraLWMZWQbp3sGJ4caAx4hqzuSRfkS2z1EX48k3
pyMnZguyCEFLDJYWWIU1UBs4SjYcfLGo/qghoPp6HJMa40fM6eb29xf3X31jQjM0tKU6ni9eROdL
7yxovJEVOWTokEeZG84WtmyyEqivc5fLUWqxo0/2EYiodcdp5hJKRRykDg0hI0ssqvICAJsEGQzZ
7+hXuN3idUu380ngQ+b05CC8TXpS4i3u0ziWJAYmxTqP9BBHBI1i4HdkppHnSlQJxAMOi4e6gT/a
pPM4qtAsEs3Jro8Z82zycWgvTDEdtS/QXymY8zDFbJPqx2Bg/9V7tESl96iG3KX6qNDmmh+GSaT/
TdtRU42/nLYQ59q24dCLh7nydTdtRrrBlPojva24OS3854UEvcCh1TqcNppQ5qzMec7sGF65RvWV
EU8zIqpbIsn9lClwyJp5ZXl0NwKrRoxbhdiXSJqyr6zWP8QBbIYqExGnsIwspJYOCsa7JE3VS3KG
4ohph1yc1wmb9TpGOwUzj/FDHAblZrlCZT7Jk65OhMF59UssqdAicbXI0pKxecClf0PLjEQDdOaE
zrbm7dLXaHv4iRM5braYIHvR2a019FZMwfytOYuAjdFKQI4Oc2y0YCVDZoE6VDEOLDfduo0R1ntB
km6Js5sOBb+1uxy8a2e6XxS0qk3+ZRqdC00mbOPl3VKBLm+qodRQ77+UFhE+NMzEAzDA/KjUVzLN
UVxNgfVEUcLRw9aNFeZhyn0dfZHteGRKMYO8UhpbYZ1WHRhfmqFvbI/GdWuV94pHS6dlkP4YCvK9
dXuU360kPqRqg1e62av2ZD5yI5RcOtFwD/kGB978Xib17e/vPim+XkIG9h+KslnjzYqjfjmw22xZ
VaqgMLs0OOuwBDw+U0E9DfW2GT2HsSEOuIGiTUCe1B03Hyd2BwmXKYN+t2hqF/3blKrgMShn2Xgq
7QoGdeUur71I2DG5EzvEMTl01KIO1kVVxqc8Mpx3Xa0wwdpat6VHoqzxP7X7lNmsO/Ypc9DYcwNE
pGvKanagJq3P1qDuMhwOV/Q/qWLaXwmdC6tTmVixEK/aB4UT8eECRe2CVyxPXDBL4cL1+2GlGJHn
Qg/cfH1WMFSieorPIyL/ZbwXVWQ7LWdiqU/GLo3b/qFrwRJVzYlfPzxpyAZ3Y1RtZAiwNmp1785m
XnHIJqamul2317bjn5aOOSD/gismhfVeNQcAWymmGqO6rRnsT0yI1+RrcBYnBstVkqm5U7NM7hrE
GX/jONW/Hp+FwR/ZRs5Dm4aGxNdRj+Nb3tSYFuYR5A8rTqixWYh2Y2XmQzcS3trO2KBwyMyD0BB7
yCb6mSqewQRSdI+Zg/7OK4hMw9dbMZiKbrKJVr7ataG94kzcXDcqMaKysjZ2yADaKL6nWqC8Qrm9
1nSFRjiX+9MoHHOTt/rb76/kuQb6tUaa92FkOCq/oqoz6587U7/swzr5Dwo56EzcNBgLk4eJYiQ4
D+fdKOAlfvz+u+lf1bvLt2PRRQPD6Ew3vqh3ranX4aASWnjhacK0+giRkGGZMsXWM8zp3I/QqxTr
EUwnNAHLh51aJbvc0pRtvZYlzFhyBr1T1DFFj/P0UzrYspZ+jF3Lx6mvx8sjneAhdrJpNQb4zKfZ
1FXpfr1JSvvvHMl/0SQ7Jpp3w6RhxbjeQojx5xexTc0BFzChmkQVmleqcHgRg58qxNNtURCYHsaR
f8rpm0D+jb2Vk3nd2RhA9xH3CMqtqxr8qPjLmfOQG+Tkcr88nLMvAuYwG9H0aCBt/Toww+2iPl4M
UIgf0O2T0SuLXpwgsOePU5SEWwagV1PmSNc27A6dzrjVq7K5DSIr3BRW3dwTEECYEcrmv6nq9K9X
E2dT04K1QreJVq2+/Pl/uZpsDFdBXNrgqec0xt6exH4pR8YAlMbawv34OYX3FBTmT8Qwz0Nh3AVR
sRM1phdkp/2VkMOtYRw0Jj33nITFAym3e6uM+3Nk2cOxsab3JZmVM0+/qbC/rTiGZn/za/wP7h26
jqqBuNcRtM3kl5vC1GktQOQMkHK1+e4S3sM2ZrGFTuPapvckpQqNckypt+xUgNlc1WVHzkdBRCRA
peS4qEVoqlu4Sg3nEXyc25dxca8NpfMYefYrqGTvevlYFow3XjzuElU7OOHUvNU0e92xzHH12C3U
jwbY6uIebW1l73sGaStTRQNAIzaqH8LE9TobttqsM4mUuna9WqqbISZl4JiXpvXQ6umVHLvgGJtx
+4dXILC8gISMgn20Rom3mC1HVcdc5Ed3MlPb02UVv3SIzK7Tj9GE0N0MIv3apmN2cDQldUUhTp4W
docsinoSL1W8htaxn4ofWm86J0PmwEFpHokQwu0t5WG413MVd9KkbgWGym8tbk3cMDWy66f0YTGL
wdrqbkeB0CZiJoDPRzyQN5vtCjPHXK36P3+/Jv1VmiEoAakS4QBroAW+tqGsInWaoChqV6pN+FCk
HsDsOsjOSG2UU2Rr7+gmlS0CfZLRWgAqUz6dzHAM90Nnv1ZGUyArsfMTCzkdN2PQ92U95x1yBsa3
y+kMIR89u/G0SN2F3yDAkGerlOm5KA3M8wmw19wLwuPAVbJHdpFex3rc4QUKSQwr49tghNECzSr9
aPgD9cRivIGt+4As5+8xdjB3krP62k4InfPyY2Lbe/ofIQipXn/UCU50FclAvMmLO8uLH1D2tBuz
a4LDwnbXB3HI8s783vfZG+LB5mynBSfdNKXb5oeWcIkTj05dkVuuzAkb17zMWM06rlOuOu/kgINt
jmJlQ80tMVh7/k0BywQFOu/pTNc2ulBbt53TqPTSux3NrjpOndOtURtt/FlBZaTlw+//qOIvG43Q
HP6Uqs5Uhfrsq97GqB17jKac102f7NUF8DCaCTjg3tzgZlLXulWaL+PUCLY+k1DLoO5OQmnEQ5yP
u5jy4rY3AihuSTOtibLA4dwQLh8lFbCNedwZdEzHoNEzL5mHofAmvkk5Duflg7V/bAMleo7MiVyt
YPL2gYIvKg4MGo4zfdEY3CRQX5P0cxlntc0cYVG36gzvjFaOY4EUNkM8E1krVrkZjOS4KcWpzw3i
i21csqYz2K8i1U603HmqAW3V2JOUKW9yg8gpLPbGW9YBPR2i9jO3p8diQhz/+1f5r3MFjDi2g5TZ
ZGrFjv6lL+mkEePAsMEsPA/LhN33q6pV85uuAAE1Ehz43PQiwZZJW35Sh35Tqhyu/aEer6pUtTkr
hiTANQCO+EuWewjIFM11qV2T7k72rbH//c+rfy3bHX5eaVsaF4ZD9/frz1tFqY8aBK9ZmiFhCxt8
UJpz3Q+6crM8GPrUOldjg/03o7RoynGj1pIlbkn5cmD5tamxA4IWc+8E3nF5I1UjOQZIIZamvghT
lBHdaG2UMLNgC4bRKVI97e9q0q8jsvlXcZDFsv9Tm5pfz/+OZxQ2Np3aTWLjzg5aAJaz1NPo9O8i
9glNLY6e1zEaL7yCIYPaP/ka8rjIj9KPVh4Su03fJwwM67ZFdx7FjnaIGse6WTxfiqWBVPH+rpCW
X/vYjtDwbqmmbjtSh1T0pWkRZ5YJp75o3IvIhNEd8yfQMldeEMH3mXmqpUmJHQhy3gUFyq1Zjx6x
Jv2mmZLsmCJKDme6VTztaK455kXpTdu63+eVZm4SmWBU8vzIDUuJLGgy2muB/nAFwZhE88p/Rgac
un5s+s/D/F6k04oMspqgkZmBb2ZiM8wc6j70bgkhguFRqM5Oh9dC9yPciTlnuUsIS4bKgV2z9cJt
HRUbf8QLHjdQbq30rgtt9b4O2r2Hk+2mT3EFKTprqXfPqbC4rmUAR84pd82gC+A+KBZ6J30ci4yl
tgGNN7t2hK6RDGB1qBRnAwwlLzA/0DQyL68XZo/nKe+sTQP+M5qLS9dZ6dP21PspfnQawXGU4ROd
4ZoVyowVAKL8TH6WrXlvYenLG3Tzcr3cX//7TzSjeqEbfeTFCG8jaL48/K9HjBh5+h/z5/z3c/78
Gf91HX7Qlst/Nr991u4zv/meftZfn/Snr8x3/+OnW39vvv/pwSZr4BnftZ/EnX3WbdL8i8o0P/P/
94P/63P5Krz4n//5jw9iDJv5q/lhnv3jjw/NFCfb+GUdmr/8Hx+bf/7//MemCf/v/ynC718/4/N7
3QCEsv/pYBC3HYMyhH6oyY2OtpiPGPo/ZxO5rtLroJQWGtV2lsOzgAtl/hNPF5lbOBR0am6Tha7O
2/lDxj9ZKk2mvapgaoSqxfzHv37x28vB7/IX+5/xVAzj/lzTQz6zHTo3EMPo07JmLtqFX2p6yq+u
N31YLUGbTFtDPpVVQD1XQj7LkSiMYRFuE7/c6V3JxNKKbsDoDbe4G17jFn9UZPXtrhia1zwX9k3a
V9yamf9EDA6lUvyhNXJvBbnyszTVdawFFt/H/NlanR6tkG94BdLkwXlSaWJgwfY8F6Ys/NXEQKOi
o43XtbTZkqSnPVJSxAeNW8ZFLqI9hkOpXOtO8bI8agqjAzYXHvy22DoEQ72jl0W7TIoOCnxxsL0n
uLNzLGAbbKdmnG4IM/jWRJ18SqZ8bVVCA/gqP60klE8dqEME922yoqCQT0YFncFIAHLOn7N8sjMH
wat5rV6eUSGcXbGHelutzE7lT78vW9CYqXdI8ckeB71RVj3AHHzTmXOLyuAOFI3by7bZ6WkKLAhJ
i5poG0/Tm3PetaiAnPQ6THTtfpipSnaYvXSh9zMra38nIdk+qGYxbJU6B3VSJeuwQyPmtCA/QXf9
1Pm6m16Ug5vW1UOSoRJzscTSskBF1Ai7fbDKFgjrlHXQZGCTA67aV/P/p1hew8q/vzzJIfZCz2iz
23F+tMmvuHFi1MKd0e/Uzjl7FaoN4lGNDY6DT2PSsET7jrkHNNNsCqFQStEgSvpI3oSJedVV3psT
1THK+QE8lCTdvtHGbWqF1ob8mYiqJ1I3hswKRK17m0P9kTJ1RrYFDzTwr/uuCtY1YXUru9ahLNKT
1pX0PpeE3OqqKF1ZKB/pYAXHXh0PUb/PpjxddeENZ7jwFIv+tZqmehNFmUo/brBcgbKeZZUGe68a
uKu6o9+rHzbM3JXQwJ2VcOEgx2rDFB6dSZ5tiW3GlyDHegLYTP+thRyYkAjqZp+SOQ3y/2eT7OMT
GBqsKvQi3EF3rvQgKLfTZJ5Tr8QxNYXXGQPlfdzpd0PY9q5vhffCqAIa0eS0JMr3KNZIh9GyH/4Y
HBj2pcw+YbczKVWQUXTZhptyiNP4Og4E7rvmNqa0cSu/qDetw4EZhP4L7tlX7nRtY7QjEjIY4oqj
Q95v2m0tqnQV5LzMQGU58Vj5CtdhhqEb3SSTM7nSapJpiTVu7JbcrJ7oBKVXfmLS40xDxO6kc1bP
brPJUY95/dMyQypWq34kw+ypFv3D4GP+Qmlsq2W5oRs+rcO0/WFJZ69F9q3edQ/llK4d2QyrJFfw
NSSxO9pEkmVXhpX9nOiRbDWrOs4hDUaqKC69uaOf8tcnde+BpqTD6HiQ9M0QkB3B6MKKKDGpFbjS
YDQ85lLQNKT5jjPDmL0r7ljUb3Gaf6vIp4elq8vH+TMzdNhg9vaelu2hDsfWY573zkbo+qdf5uu4
HVajIdaNYj/HxUp4H5jV95r4KBobH5uH2bKsFC6CNHXpWmUbsokfnJCmtgSWSogPIbDFCsho5hZZ
iUgvVZ9qtXxl6sbBMVGfLZqFaRlJF+gxqpFUackVwXVZa29+B9sqr7JzWokG9g4RZFqhnkXv3QYO
WbXzGSXjbLAZW90FG7nRDSKvnUB1K/IDiijy1nYIFYnb1NlY+DtWedRssA1f495o0cF1rz0UGvwi
8bnq/Pu2n1YQjm7HBAH6EP0oImMraWgQPwzoKt4VlfwsJ/NBT4rTyEhFy8qdHJ13X722GlJolXDt
J8A0YQbTyejlR1qG91UWPjU2GdpKdxoH76PDlNcFcp3C3ZyvPfj4fGd8E6uQsN0esnTiv9fD9G75
zm1nlfbKZxkPFYMxqfdUKACQi+Snno7Pfd3VO88YdxMGNtgj5ZZsqpNSx9eFHZxi4rJURCecQ4/0
jq1dhiDXTVXrLRA/i0k8RqZsgdv2b6F2yNPS5Eo1/R2JdWiTA6azVTMRW+V7Zx3kxdA/cKnheVWr
FYHfpYs7Esu8BOgm6UkTAjm+FW3HPaIXw6fsnwaMJ3bC/ecMCazu8S2r2xw+lRJt0MKY6040oA3y
VdAQlOjZw5wHHruhYI2NYIjuzW5yCxO3Lthw7ube85p1YxnZKTGr4liUr4C30lM7wYSRGKGmoM32
GZLTyDPKckVATLGKEsPeGFBQruyBVZkQACTNhktcgNhZkfeKyqq+yvuSvmPDjzZFzDYsGJwRIo+R
NC7kb6m5ViN5rPHWgkzFb+FZ5Sss9cAN2aNcpnikVvCKdU344gPyQzAc6vdNX+pIDIE2huVHEwYS
ave9UvOfqlf66wrBBEU4e6FJZEishg+DNdy0+Qe8UwUz1U2iDxBd7BGjk5DFUU9UBMopQQRNXBLB
5208r8WHnxH/5Of4/vxCuL3FRAVqfu1WSYH6F0CYG9U9mHetGNZekmd7f+QYYheRdwOumiCGKtzo
UVq6TiFJgaULw0/GoFcjYX0DQKtFBB5oB5NKAsnQDyftGwJo0nUhw3FfcqhYNbrzhCvVrfPEhp4Y
sx9YqGHKe6tWJvBLVkVXNtnFxAM7kAXFZLzGc6vamp/vddwHNWBjp4I1QRIFQBMYizOGBt/jzxCM
e5ROxlF6NDEYlecblSHvUWmkBd3FrtYWCnVOROrrYBKQhKwI1jhcR90wqpeiYGwyxAFTciFr5KN4
/nCc/JBeEpD/kDtPXta+6MysiHOsa1zilDV6Zz8yF7HA0k3FE3yxeEWjw7paHgK5v0sL+8ahj7bp
rfBDE6TyWSNRj20Nu9nkwDQYnXEumGPeTS0eJCeY5yBjuQlrnPXcNMot8fHKbSD8T0bdyZE1Jb7l
u7e+Y59TZcSX35N1nzsGRKflPy0VxwsKCXM3OJk8F+aGw6Z3o5tVexajdjXimzglYW4LBrZ6e+45
aYmEKeTyyMxZB4YYm/FAbCWNrU2JRCWJiB3grrX9kzW/Wd5b3hTZ6PP8ODixFUZrh+EOi6QeoHZW
eBNhyFweipoh52o0tbsqnZTt5SnzR5fn/fshrNoO38aXz1s+Xs1f9t/PvHzFfz9e3tMazqVm0xS/
fInli11+nCTmYqDg9FtVnuMEDF8jveiO9Bty3fysuW/g561rTTMemgpbWZHq0RN1aO5Wnd0/JxKR
iNla/msXGig3g2j41jkAkDJgHt9J3HgrYl1/zzrlDq5f84NY0dlAEv0chmGbhJ7to/ZM3IzqIFwV
OLDtCpLjEFDGChTjA3EwrWm20N/UfNN7ufbTZ0Ld26X3I3S0c6gr2UdXZS9+F6vfQ738GUI8eGtj
tuaQI/Brr6TYlvXIf5kvEzfgV32imiX8W+mTxwInxDqnjXNfjLZO4BY8XdnJkkRVJQdh0fnblDSl
c2bSqbek712Dd+t3ppPYV6UyliikaGl3RZMektgSaNC4t+pKWAciUsJTGcfe3uyz6Ir8BGJMsikh
ydPLdym5SjdcHf0WEA4U/dq3NmmMcw/Va7wZo8658wQLDhDM9KFvgWAHVjU+toaFcUmUylPvW8Re
hkX70s8hpCHWyNcwMlJc3FP35sfTnGcQvrNjPybOYFBtkLDL5f6pCiCihYk3e8JeB4caJTuk+ihL
yQ0Bqrq8/KTflXUV04m2FDpGglASTDM7uN3jZwIhmpOm/Min5FE6dfbeeNp7pnnqG0Ufniqw9d8i
PCU49rrxRQfGt2qHOnqu4rJxizw0HmM5gSpSUZkFfce0U42C+9h3wg3ECPM2q6VB1oQYzhgq2u1Y
xvWNYvYpURF6fg0zwt93TZcinaztPXD75GRbjXmIoy5F8NDrdIu9/BAxcjoRN8TJJLQNCAHjSDuG
ikTnaL21+0a50aw23AaTTG6ngXDcoM+aOyUfzbWR2vp9bpEwIJQ8eOT21wj8DdqncmDpV5TBfg5Y
o1a4vatXxhLs5VDEvuFr8Fd2HHffZR+wYbO6RVl1O1m++FGL9KhFhPzRriRgKEHc1SISs5MApmoi
NpfXPYwPnaLTDA3pjYc6WJOVTZSV2tIecRTniDJq+NEGBbV+AcJRSb5hEMi+o/0hf6jqtG/cRfUq
rcPkVfq5WE2Z0Og8s7MqmZY9GW3GSlD09oNQqEnNsMDRGib2WiOq5M70DRSjZLbcaoiAt2XZsYS3
yWxEZ4jDFaPvDGP6f4yd2W6k2tplnwiJfsEtEH2E7Qh3ad8gZ2P6HhYLnr5GeEv1q6SSqm58jjNj
O20HsL5mzjHXczUyPiOikjj6CtdAWhrLEWomcZ99ox+oMduTk8UICoWPNZQdCP7NfrzgFch3a6zR
9yU9yIJRmI/zkBg81skPzzSAwrJaK3hHyUiqAKW/ZvUYW+EyvfRtQWJB0nVvwHGQn7WO/a4nNo5k
ohs+UkVBvK61+Bz74Yt0FfkbhuhzXGJfrvrxTGXl/ssHcE2Ou9DzSDCnXjHeHRy3gsFvHjRfmBZJ
wDQ71MSpZqa4H/DJI+j+vk8cBMvXf5hRHpwknv8UQntN0D5+KQOO8ty3n1zUgFgqSufn1HG37gyG
bMYSeKulMLcrHtxoaqSPTZustlL6GZTfKJt8IMsddBnKX6v2PIzts3flkKNYYliz+flU6p159Prh
N/s1604Q3fVmrG3grDIZiVnGBWXuDQfAUO6VWMTx4ve8EYX9MdJiqLE2sWsvM5eeAQOj1M7xHebi
aQdH6uYjO5Z6B9CItFyni6+NqBFyi5Q7Xv1ybLD5a44RTgMtjzjrMvem8wg7RofwdB01psJsuxBw
dV12TWGPrcsqdpiR4c7GmA0Bv1UbUybyqYj/0Y2GjdK7B1lAI0pZCG9nW+KBo9PiITmeRZOfkpaU
ULSw/7BhHwpPr68ZadxZVWWPWpM01yW1F/ra0mCGGj/cVZkZ37rncyBrqqcOJFEk6u3iH/C1vcoI
gJpU/xC7ZX0exkJ7+vkg+pHH5WzO+xFZGl7J/K0zlnij17DsS/pTKgY7IoAw24NopwYzDNawoC8M
u/vK3HU4CG1atUD26kzEObgW1z6BEDSuyf2D188bKJjWw9LmIF7j/o9WNfuCpeElX2cePi6eUunC
2CTZwvFFeYXWFCIgjR/S2dRhLMbk24LKaMeCFSPNdpCxzeS9A1zM8CBMEJw8dNXcXQuBSs49SN6F
TcZddzXsAiMQWXhR5/AG/HzaqLl9JJ83FCQ1buaceJmf16aNzSRgmWZ0v1RdPqEH3gSYqRE6SGhP
kq9qLvAoZZsdEcDdxyQs3UGEqNDsxnknLMMNqZWvLLLc0P/5lfTUokcdu91iauaDLboIGFQfaWi3
GJLp865rQWsNVluEc96pXTlNxVWHsXlIW0AZRlmWV41G++59QsqCc6JY6H7lXhHzfa0LbYuJqA1R
J/LWm8+oYvztOIKm0pVnX38+uAPvYj7iMewJtpNQt0bZ1leEYTKaNSYYP5+WAGtPQlmvwmcYv95/
Y87kPhLwqJPkDXxNJ4WX6OTyXM8kzrmz2wamQVItr8ivqWXl1xrlGs8h9dlRu26c/337mi5CSM01
Qwgbgtg9Uz75vh1fZg8TW8KEqr4/DQyt8K6LMF5izauP/Z5bON41lnqfmv4yQIby4RSUVuDVDTEE
bFfzopRXmgB5NRLpHUwx35pSjxhPcrv2PCOPKqaoti93i9CYTfCjuy4NOqd1H5pa7kvpfjmI3X4B
0+EoJ4Y+aHB6E/1RBMm1KbuW/503GVGbQWKBvyl5MgXCnS+OU9YoYxNyvlHNQcmzsl8DE7RgTOL1
LW1FTUp6xTDTWtOz5kHMKmeRvkzFJBD2RWOqfmlVRpDihJRlqLPmbZiHLsTUl75alX+cWfYFWSe8
Z34xVRQ79fqkYNRJmZycfNhSrzAuKfqv2czkbqzuCYBMZ49jQioNQY+cowyY3Cevmaxn+N0yQJdt
7lPSNXeLKc+xpz1zpPaspeV8UI6ZHNPJ/hBe+zfv2/VR2FoVcchlpq29GxhuTYu0bTXG9EjyqZtU
8Vz1prHpLdsgBkpQS5r5cS06DoNxIfO4VhF7nQOyDwWPuR0e0hjFHr/j++VBM2OkgFEUKaKQl7Ei
5yUBVfkXcWBlsEzaN1JGfWexxG1Lg1k3+XabFCvAwzK0JIb6Ffupkvq4XQXJPlltX9z7h5//V+sZ
3VxBhz0lmR8snt9vGsdwQi7VrzscJWh5Xl1SIKNI1fJ9NRXG2yhYb3lltZxwqOeXLOsgjbCnChaC
9tDp+2OUQonHXDlcm8r7O3T2PXLM3hSJ8VpVw94eAZ5Q0/4rFAWia5EhpqdK7sx5jsgwfbb0P3dP
2a2IW+eWJcW3Ko0zyUtdoCu+t58/Tpc1J7dZI9Iyie0bIBbn1lrpu33/Xv2K3x2CaJBbqah5TF+T
fBhD5aEpyVeCbig4yQSpyGbbufWYPLA8F6rYMmLNbkk24vexO+09UxbNBjmKUtXdvlf1Z7Gircb5
sDW7qQUBV5NUPeLzXKXVPvCQSgI78+NDMVtEUCbuePv5MLoLGnGTXIAsl4Cd1x4XvL1Gc4Jeq4ob
LZJkD+y1zDRvTOR2YBLlfRn/CWZBD7W+HR/dkiiearpTtVfznMr4kUCTA5Fg1k4Oyd61LSRr/QLo
x30w44Hn91Kxxk8t9v5jfAXxEumQ0hmdkIMCzaBI3GVvlkHmlvqu9xVCt7I+kBkJ9j3GvrQWIn/K
meAFhlNVH5qe+RF2W2dfij9VXyQvs06lOvfg+papYy5D02IJlx18rqNCnleH4ZjM91yD3a6MFYua
njlS01A9wdbvQldZy9lk1ji6KpjodmQXe+ijXZC+qG1PPKO0jTHa06Ms099TaZ64VuuPIo8ZrMb1
t5XHpKEN6Xj5CXVMMoelBMNCegt+/aBGpngN40JzCPPt6iMREXoRZ2TzZH/T2PkaF+stv5dBGC6f
5ORYl7bjdnLoUzWnfVDVQHQh1HJmLONAWIQwNwnhYQ1Df+h+VXwpu8LcteD/wkVjvpZxtsZoELae
+E19uYbm4iRRjrvYYZuPtyc5xHnylFW/s9xNd4Y3zBFcAUqFhVmrHOtPS5Zv43ovoboZ+7WRR4Wd
kd/tO1UAFXIzNz0DOZNaH18qVpFCIWKXzEyhB2hc2gDsFcNXazj7q1E+drbvPaaa/Kxq1mFZnF15
ryIvqWKY0Ex+tJHMRClSFRalc5BwiqgRDwYXeNC1FMOqXLM9uJYtWFa68755L2JdYyqdEhpaoC1e
yXkMvLZBjV/kbInhg7Cm3vDU+1OnFB7ZfcpGlsjObkgvmTs3Y4OFKbgZWd3BIxuP3X2/YMsZ28I6
7nq1bK10zKkYP7CbAIQkRSN0M8kYoPXDLAaYabCfWmUlApdxethMV+ij3YGjqAtg3U/IjkPltmfU
9sMG1sJMIsdeGGz4lF09dqNThFJoZDNloPRjf0WIc9dUJMIh6SL/i78hDysLZTqPiLmBT1MPot1M
zXk28whJAI9FTQdHzgg4rAz/ddlOhic3eoUNePbr10lWITJIKwAdXKHeAfnXlupiFl28Tdo5Godv
2gsPqd43WVQZqder8dj5zXIokuTmz5W3z9IYZCJsSIPOvej2piemiNx5FDfzm5pLhopT+jhrHuZo
fIvMzS5kWP7yITbSDrNHqViCCLEYJ+UrGc4ovEJ3XpoT2JNjIq1mT5Qoy3k3E+qU5VXKqU9suYQv
7BuITNqJ3YeGOtfHwxYyrMGpQadydHio49ORRzxp4kzWb1SksXvyOsJNmWuBRFfQ7RqP0zjXJvI2
+FChFXDaedia4/JYgCHYUO0SzpC0NYG31YdgAsqFk7Fcir2zrbWhR4v5tCSjd6is5L0QdXbsCY11
p5wDPimTA9IRJ7KaeNi4Okh3FwNlk9najnC/N3PQ2BpywheA86IFMxN3TLJ1/LZ9KuZ+Wy6gTCZG
x2F7EKPtX1pXu2pWRvfk/AGJvL6IuIKjiT5rcRd327hSnftU33Ox2kFnuNauXVauB0NXERs1mMUk
Tyylua2X1o3ccX4w/HZnrZ7JwQ7QbvKsY2H6SLj6mNle5j+bKxkEKd7hR+LPZoFHZjWYQFSWKLF/
CkI6FZntyPCmk5+YGpNEb6+q5bkplukJXv4/FwQ6a8yK9Nf8Ztfzt2NWvCw1RVgzy9jYVICot60+
cH3DiJr4YdRX8Vg05Xcr3Xfq0fyD6fGH41UZWyANoFhvr4dxkIr6FVnHCtzm2KZcSauA5EWrA4+P
0BDOqsHf5Z4337TO0nk24qQy6QoC3ahpynlYcbA4cVwfTMOfD12efJG1vPXoaZn1APaRFAFcSmSb
iRIApV6hOGXXF7F4gdJvtpGouWeGeVdoQCDX0QDyIf025HbPo6UBLmMua//ExjsJoIKRBNj1TmSM
RG8jzEs/iFsp+u7DJ0fwIB1Hi/r7p+ki/9pEBz+lPD//+49//rx2Swd5cOsfPIRUH8Wn2Uz+G/zf
j6718d+O6uHnQ9XY6iEec/WgE5eBXUYyR7v/7c9f6CwQDm0F0efuBzZEbj0xy5evbq9fh3iVrKT5
jLrvo4A/+iAR9b3mbFxBlIri8vMpNltcCL6fnitNyFfGmgycUwNk/f3Fti7aUMjR2iyMqYMEfeFD
b8eE79qa/tQZuYdTyEuf+YGdMKX2eRXIsNkLueOv0kII5+Zu9wW34TVd2Hn2Kt4XK1IkqEsYi3qX
0yRvDu2KFiBoU3uTeKP5z+Lpzrp3q7nL8C2AfDjctgzypofM7lGdeWtJb83uuZlBqRSTTA8+iQlR
q7zuDflEvJ1b4pDR5PZvuWsT8rXqBooM/lZHmBL6A/2HY5j9W2WxNM0Zi51//jZz1XvdV+3jpPIO
yMlC4ASzG8RQRsXaL+leUt39QuIMlyHtfgFMEC+s6bydpXn/Hy9w6FNfUlf7Au77f/0K8/2fiCv/
f15g2pV4+Z/vgYfZf9/D//kV/p8v+Pkmkd7X//NTjHZNsmruVkxxvHGrq96NiNkYnlNdB39hvP58
8vNBONKhQWXW8/Opo8viMjnzf6/A7zw8zzWVZ5VB3Pl5hVbW2l7ETF9g0A3P//1XuJ5TrZc0J/yR
IRnrgNkEXL7qPfIL330asKH+fLWfV2TZjEdiUtb+5xV9rCVnz/L+/vzlz4fV8N8RNbKVmbg0e8LN
yA7CiIAGhCHQJAoWarx3GQWWZ47xs0cwMkRusl/c+6cWcNDjhCnhXijHz/6Q4sgkOEqsrM8Tbz4l
iUC2V9m018BAmWHAAm4ALkdTOfV4kic2ZfOL0EisMwD2bbSie+n88dlIODZT7bcu47e5WgmbZLo6
2f8K0AnbZhmbg4Cq5X0Yam5oN0jrSHKWf3b1pXnDpU7XjzERepAO4Lgh5jDltgnHlg41v79A0Zie
FqFDU/U78Mhd0JQoNhbAcUMzwu9OBId+Us2nOksjIhXbTaExsluNuNxDRqG1Lu7B7UziJs0gRHAa
6GmLNwuA4dZLEFqMQ/aE3z/qTXXNqtiiLZZfnXRuLGqsE+tiA2O8fsg4ZYqMhSV/KNMSPu6kkr3X
e2KH636DsJchNG59TsvZRzsKonbk7NEZ17UNjVFtVy/a6i4bNUEAQyEzHriTH3Kt+Ic9U22kUfS0
+USGUqTSmQyhzjPCG+c0JGHSOjTtbDyMDLzJSBYA3/gMMBRU2oXaRLAwQab+L9GK/FNaGZQZUzve
mTwEITv0fhDRP5RDTsA88D5rv9N7ZQgx3GFbwyW0Eq8jULKcSTQinQJPQ9mYSGKAgMN2QJIFbpQm
vZ+JjhRdoDz5BapYvxpVETpJHt/W4jo121rv/lFIo2Qpt86cfetr8RY7zQcU+8rF5zbMh7lK0pCZ
NNGmmfqmOAQQKl8dIoUg6LF2YILYFzizWwC02CnLXybChcBWSx/Vi2nt6Wn8mHgfoQUashFIauCX
/ViF+VJ+FXnxNBZAiSyEGcEEvUAHHDD0aOrBscEM7THhxesQ1n6PZnmeSB4zqLNc/8Aw0w/I1XnT
C7aziusryhKTn9zhVw9GW/h/uG2WYCCmzNEmQcew2AfkwyRjcn5N/jcFSrzpP8rCC1ibTEhv2U2X
AuvuMDenzOLlXkpbA9MJHVzXRnU2kqsDU7eeVxGOLggx5ZOoiMruorEfC+ZUfeiz6q4yTx4Z8rKn
bQizbCd2LXcPQ4rjKygIn0S1I7eoDfqgnNI56HJm4hokaSOZP0RD9RDXxFlkGnZNhtRJsoFExKio
E9qGbIF2w/IkxthfB6jzRsoPAIFrMm0pZV7StN1AmI1UXqTbxnPZtlRziDiLJROZJXqNuRGJDmMP
IBHoDx5ZGeOnaRF3GPmftkc37uuRt/avyFogjjkQC5xj5an8PC7VrzEvnCu0Ih31VkYvCPuoCF2p
4xRteKunUr00OvN2d9J3ZZnCm15apl5MMeDx3/Dny0Ant0IYCMLambBrgpq859Z/IOW52DR1wo1V
eSDrwa4aWIrCIRVXm/rBQkoDajMm0CzvAchLrH9+fkPUyvMRhnTgaRUHNj9UNpIEXGidtuk9/2uS
3mdtAfziiYavNzOI+BDNGSxNvrEEwEzkaL8XxXJH1Fqxqx1nq3BBhEMu2n0nadEAFp5HqJCBMocn
3bhHeQ6MZzQH5IjLzGzqoBZA5izBPObDslzlkh9Hc4CRYbcajUQOKIB7dZNzLaxOGbE1Ow5VtzBj
oG7Wm+Spc6dLNkCmhgrxUZgLgLm83pGnUO2V7T/1GikxFvkCOnPPJaHnFeButdoCs1qUaTBM1fMQ
kx9sgPZhz2H+syuOjVQBmvC53ySZ8IGTetUO+hra4wTMmE5iSeozySt6m8qG5+NU/q4yklMmfT2D
o2H0kd4VPWNH6gj+XZg9lZsQyaB/M2BDLJa6vAT746YyxbbRwb7KgR+XNpTIBfeJAs7c5at8l+2R
+HCmAogbsMAQrwoovRfkEeoFXi1mmFAGSe17ljj2SMxVn3GydyRMGR6xWuBZBDbIHvyGm/Luz6Q7
BpoorBAv8HzOlzMwvZM2Zu12tuK3VPBo6crCDxloEGv713Xib/0sJ066amUXq7bVSlh3k96cFRIL
CMxLP0LdMold8ZSjHjxfPDGfyB4INwr9B2Y2QD5mwlrKBXWWrm3ShIm0GO7Xg+XteUTw/C0fk6mo
wjqlrC617n0o+28rgajkcqRmWbKpDJP8IMuf8FZo50HL3zUCeqPWzc3oTl7lDFojPUuulZo/Mhf+
6FoiqBf6b4rMX6tzcOr6AGXq1LFp25uJ/IxX8HNe8S+uQYhhRGbYWsf9Lq5aOKF/lqpjwCYdL3Qt
te8tMoUXNfy1yn4jp6fKuPtYLH1B80GalzTsO4cgUo1Jspmo5htjf7nvJ5GFdTyQyOUa+EjMxQOR
nwh501BsPfFsA2NQpNXdKWJviXxhuPbz+T2utNUY6/y82MTMc3E97/zfl1Km2Wx6s4cDdP9SP//c
QkpynBQFa0v+SFmgf1g6/Jnv38rPH/mzraG7HJPdf/+CoSN/U5WBoZGXiBadMypRAAE/3y0xFwCL
F2ZLP1/dyozlakogVr53WXIuIocs0W2CoGQBvQ7F2f1bC/m3jf3nrCyectQ0/hJBJfw7ePPK4k6k
QaJxeyaWOPpsqYOxbsaggQOxE5k/B0Vlsr5LEiKgRX1L6uI9riEzun1N2I9rsekMi7n4xDB5Ngze
8bbSfiMdl+FaNRGK6CJCTY0pBXZyzDj1cSRZ3qnLD3b4v7JE3egxotg9sAHJCYOtSZHBtx1KZXJg
RqNAvwFZpnlrBYniq6+92to9J9t1YUxv9bH5a6GTrltnjBq9+tU2KE/y8dZm2QtMmddpqfTISpIP
NbR7Sd5narvkpPrGts37W+svtzElstXp569xeG+UwSyN6suSB3jb+ASNu15KQ4qqF+4hsbKDD0Ak
TGsyY8tZBXFm+3RZIC9wUmzu/0eMIPl9nR2hq7F46Aa5FywPiFP5SJDTMtHj92YNJc91/HuE0aI9
FewLhwyZFzz2rEFQ3no3hvGf5mC+e0gEQsnkd1CmzsC/+2NP/Znwv79EArIwqPvPNS670CYCZ7PM
8Qu5rvGOBIKbW6KYNN03t9yOHdilYc2xsgv7WbCBAD1m0t9n5aZRWbebavnaEuqoOZSJ/FdiQ1Yi
eX9O/zgmxW9N81Fj+P1XVs8xThhcVJVtnAvLwnSi01U4yXNcs3Tta+Mzh7PFbJJ6MfbwezZDilnU
XRjYjQuGRZh2YIyJsFo/WqX9jWcyroWuWzxcPQyedyFXo3ls5jVuQSdlWStS+wMNoeTqIF6oMNEx
MluD+iN2mtWdcQFnKCCMx76q8819OpomKCFxFX5MHMsMcrDCqzbQKyfbLKWfhMiHymgi6TBQcOZP
jltRprBhCAfbeFhdqNnJYsxbSwdI05GX6bHrDgF3PnIxExbuJ3okTxZjwU3GMyir7rPe+dPz6ZyL
tHiZjDvLz6xfiC3Cwng/l8vILXPG431fR2B73/N+KKJMc95ds74yEYJ+wzG1GVPn5Fycsb1hUT6Y
1YSiKM+uDCtPq1W81uZuaNFMtlVYWAYsH1Ve9MEvz5M5fGFP6J60ed5OllNf4mQNKlEMT1jD2hsV
TO64GQw3Rr9u3j/JLCEQdI3PjHa30tLEo3Dq6hmRR8nFP+5KgoDCibCCnH7qKhgI6UVJjEjBvci/
koppr83NP8+1x2iZwTNyShcvHk/5AQdy31NRd89mna+nZMXSQKPhu5lG5sid5Zpz+Rk1G7qkLba1
hzfBX7xnWLnEjOxz6CDs5Suc87QmB7u/FlhUtwpKAINP/21uxZ+8zf/kjdmcHA/rxzAbZYB3pTgk
+EaebEP6oe82kjDnlKAb1rrbyvS6CyfqoRmKX81aYwhINIiJjCKzRV41BYbPcEqwIHnx4GALfGEh
zSHiCtjh4OJD2XX2rhguRlG+5v3S77O1i6oBkL/nX0erjq+5p8hYsuIvjRZul7TCiDSTJQZPQs4q
VI7BkCNpKmGM7BtYl1N9j7OLnZBnkHWfWS8RJlA3aqXO8V52qHJJ7l6LxHtsMATsGsRPtARx81AV
X/2U30PvrHzfOrH5REDVF+y+jNVHPe3bufosmEkPPiKcscwVw/g824resekyqp6ME3bFkudMb+va
fq7LAe4NxO6Mc8cFVEreBYsNRGcrb0TrkgW2nDJokgiXMjuanTf2pwwG8uKjnWw0wD8f8BptjQk2
EmOjsC9VEzl9r0eV6nGYNfRTiMcOMzZC9B5Gsq8WmYWuTyeag3TlAqELdeolJPhJoUcmHLBLbEg1
jRkqpd3ztAraMIfgXNHcfGhwEQJtxdDyQc/KkwnCFwlCkMGIBcnJ0WG5zetaMqCE2eEH5h2HwxCR
y4ngLFUXJRua4jCORrHp/AnRVcpL0Tp9UwbTgTjo6GbJ7Df1rysMtrDOWZ+gBKYuzYuT26lLZfbV
we2bR+TG9a0jLmNjJjQ3s+kfp75rLvNKcPUg63y7uBLE1+wOqHWWltvD7lHO+pc1y4uwg/kSWnI9
mcpyQzs2eIY4xW4yixUzRZ5yOsDzwtBCNvd56vv3rIJ3gOfjfcysy5rMxxJnPGgll1CqgT2IE6tH
fyBplicQLHfN/6WwKwWJniACGWQbVRJpUJf677rST3On6+EUx+ZeOejDVEU5R8PGdZs15q5w3RU7
FJPsRH9PGC8HXWyn58ZvPu+Li6uiaHksR2xXRtE+eMR63lxHeRtZW6ifyuVxkP7wApvnFLcfEu3K
e0P6AptM1FhaP4sI9/+MdNOjwOgJmE5XG6H8nbiZ+xi2R9H8jSX3T207ZAf73sZ+sbS+QSBTsU7t
k41du+OWoDv1K547ZmD9+kYz657XDV29xS/EEq9DUZc726cmz+bsKbNqLcysiWd/QztOLziQdUJP
op4XTU3UvVjLvWK5xCWPldXBbdb3CcV1kWghakc68dKdI9ZJb0XqmY91XrIENao3Yx7RFAn3d8K6
c5zJzgEfWrzJ7O7xWJtfmeEz8lPdRaXcvMrTdSTmAkmtRPiDtpB8BQ96ZLI1fMjDSSfAF8Pm2/g4
dnbzMP9hRPEUF4a6USkbqM5jgtFG0hBztP8OuMhd6rDmMslK4KkRH+fkNZel2gxWzE+V3C/i2lho
1kS6q6z4UVr69wD2PXItUMyuV/x100mFabu8Dwl30NHD1EOX2TVgbKd3oMbWdqiEezQh/RMjy4qq
qDXt2Kz5i1GrjLrMOOtVzhDIjndeNmlHq+gJcsrtYTcaJRvumQd/jPYp1GEYnu16vVYQod/qwmGr
ODikGFR0MOP4PZtpBGrP2NQKb87E+PwS2/6rvbUZOb6vFJaHYRL4VoBCmV2777WZBTXcNmUxE9fa
JX1DhsgIMnZ+80LqfuRaldK1II1te4PrflsINs/wBo/9HF8YrjGPsbRup02kmTk0W488x+JHn/rv
KHBYjzjKdWYh5GRwaOEbwxgQx05kznp101k7pWrVj3NZHqgyXlPZ64yxYPBktRHir/3tqvXqj4yL
nIel7q5r6t2jJOAUxH1/67y7u1HTTpW2tpfRYUklsuXVmeB3m2kDUjzntiTZWiCV1554Q/+NJm9x
U6P1Ii8y6qYcERP6y8Bp5t26ajIS3uBRSDbntRMiEtp7ClH6SojerqELgdFiOxYXeoXx2eQfiixN
ttvFQlwGmSd0RK89GRO3c7kiECzvP4js8GnR4JPNec5BfquJ7McqXqN6qIDPq++qqv9Mvehfe1t9
L7PpXoCexFFGrlic2798gokYkzXR2Ev7KU+712VpbqvyRNhT2OHot8mRTc2Nt5KBM3fjS2f6JGCN
jvsia+PZg2j5061UztpGSbEMW7dM8ve0Lx88d0iRsz5pvAvBoJb0UihSv5mFlly02dEiMQHxufNU
AgPtzYJf1LqOHxSxYVHJ6zA561NpMW5iweTCXNaacJhSAtsp4iETzwQQZG8gEKxHa7DXN7PyggG0
ALoi33zW2+y7nDzns/Hqb9Qb2bGq2V8xLDj1if6QwAb4FbrLcs7c8QDgU+6sxXdO9HXArIrqqpus
qyamGKnhsQW/16WTNT5ZSfttu+2lrxbK09brDpI1k28jhIFxR0Gazr8GoyPEGAn0GLNuBXNnhpzd
7SZvWOC0eYvICt+D19WkmbNLcsTi7Gq3Tm7ktqWI6JJsi1noUSFLQDCobroNPDX4oUOPI3xkb+yb
vd4QV65cL6VSVCjbZ8MPHLKVrEyTJE1pe6vvNIblfr5DHkubaOZ/s7UdN7nmPfn35kTqLtlNhbKi
Oa/kKdPlFEkdB2ZCxIxvxjdD9stp1EeOQuMiJ8bVpiOOuOvzB3Rp01bvUGRU/Uo0Ank/G2vQplNu
Mj02BOXUx8Svb8dbS988yOw4zPW7LWZ015YXyXXqIstftqjP5ENWzdrO6AxYsffCmEisZFfpnIEL
YS8RDL9sw+PDixhHIs5J+gc7McYzEBxmm2NKhFw1P6+OJc8OF/itatHQOm5olU11YUI0bLJ0XiMb
10tQam62G2+DVZVne4zbM6aG9iz8NcHDR40EPKw6/fchUXQJGnja5j5n6zZdV2LraMr6v79Hgjls
waK/xy1SyZkFYGhCOzsJY1xPVo4FSWVShAAAIV+THXai3xU7F7HDUXbMBW2k5pHueUDpa9uLGkw8
fBWX7CSzSs6SxLmQlAYeJUr2RtjSaR1nxgVl4JFWGDIDpYpGWH2ytZI8RSI1AiWJs+p7xmjcBM5x
yV0zWn1Ed/M0ySMKW3n8+TJWMQ7R0isRVKvq2O2K3bpgH0y4RxQowgjBJPoWx/a5s/PhNvbZHn3+
B4lBGqzsBY3vEBA5c3GUrD+WFUdbd6Ggrk5dmn7ktfXCQetToRiIHdAqhgMnWtgW1WGw/3iZueyg
HLzklfGJ53I3ZP4SGBmx6GQOhE3OG9GfzJRj2SCNTcWAVpfiSmhCGdpWB/u05x3WlbtRPfKKyd5M
1vLN1TpSdTt1CPzdrd5oX/ZTx3comj+Jyw9ijP7X0k3Xgvcfx+a8BJ1WH2MgHmhj5zc7I7Vkiovz
bNnfS6PBSE/Nh9y3AH5ijCiy/lo7RGAYGBGpyMOpKv/kYmYPn8YbdEkDQ7kUsw0el7FZN4hPet6O
9MacwN3OfsP4qrqafNNOf0MY8NJaL23m4a5NYTT4mXOdc+83huIrXDTmFxXzR7+G+z13HWcGsvNF
7qh6/vg2SSCtzyoGymdPXhKnrVgZUHfGczzNG9eIDdiu+qO91L9bJ8MrXTE2gquZ5PBVBlwATd8/
KCsjRws66kbohBD61uPQoNyVyO0KBx01eQChqyMRkrlt7C1zuJYyOWKZFfQ/3kPuXqdyjoOCBAoq
AnYoXc5N7hm4YMZPvBY8iczmH7xTNwgS3Pi8v/ftkXnXf0w5wFC1b7FRbjSESzYaroDpSRNZ/RsJ
tP+LvTNZjhvZ0vSrXOs9sgGHuwNY1CYCMZLBURzEDUwSKczzjF0/W79Yf1BW9VVmVinrLtusza7R
pJsUGREA3I+f8//fXw5Ouh/RbW+SVj+syiLgwgkYSde7coOCDoI1bjpzIMRAjs8ITg8QUp5nir2d
9G4H0iCPaR8/EW+xRZ12G6Xxp7buCZNP0kszV/dmz0CvtBEx2rywwsm41UX/GEqyW2oJFnbI5TVp
8hyCs8jeIYh+NaiNXQQViUSGIq1v7iIOdWjc45veO057qmXw5Doe+Uju0GIo1nfIluJzVBvd1iCh
KC9ozFflUyrn6zYxugt9ceswWV+SZflkmANQWedbKCm10j49KFVLX+fOt9JMiNuT0ckOyLA3c+oc
ysNjmo1fsoRCj3WYAsy9CVMiN3KoXMpGz849ukkkImEpWZyN+DFTlBvEfdZCnmQY05/nYlDUQ03U
TKvKYjzFLZeC1aj0cmYZ01VKZxpDyfA4UwJRYbAQgnsqt9PsPBMpekO4JyEvKOEaqGKU49ND7HSP
GiM0aNmnxigu2ageXLXodZdLuFESVuOII6ii+poaeZtVPBgQhUi6g30KyvvZyLxTbCL9ZtnYl637
OqrU9CXsyK0tCNJB7POIRPvsWvqlHiUq+wj/QX/Vm+yDXhvso854NgiFVuBASTsxT3peSUT5HcS7
z3DT3X3itE8MLbfo7J8zcOfbpEtpUnspqQ6NmvHQNF8t+nnGhIDd43DKNAV9pP3NSPqaan4g0SAZ
n0FFEG7EaHfTRk16NQT6psrafYBh2Ohv+jQkC9XEMd8YTs7IeHlMhsrCy1Xt4pF5kMFpk+QKFJb9
iGinw5bStIWfWUWxmuAppyoTY1PLzM/4EMj4W0KC18+Ykmtk+ImgjsidHS5qDuBOcjOY8S7wsPAF
EyCLNiFvOnxalj6+QrK9TTVnV2fioEyzvNxW1uc8wYmkUHjjLu4+Kfe6t8erxtTYNoybYaC6jkHQ
pAlDbkPfNHXyCCx+07sOS1po3WkX+ZFpUdmX1iZaR7ZRPX+lBzLepnlt75kKWDtijo7Ek+SXrLUP
nnBe2O9PI61Zjynzxqy5wtYTptbPJSFnANtTMlnLY5IRVecG7bFcOHyjc5USFaFhON86l3hfNd2T
mwk+OyyOblJ/94LoXZjFQQUw6LyQGVAY+NXifapN69ZrFByQ9pNSw91oQOZqUKyj0PD9SS+vc2PS
UqOu51HJ3tnhUcjTyBLXAmmyXXQnOA7qaDYGfjt0l457CRGGcYtecD0zhplx6ASufQm86tTHxiUr
k6cwyr4GsoW9I597D4J8euGW0SSCYNr3mARsmTgTYhnXjGYT7GJZf7biNcRabITErgSYDngkrr24
xC4BCnKzppgyzr/KUIZYgns9LrhqOn2w012/8CkjKiPx6jQ1LQ4j6GRIce+7mpZGHFw4Kr15Fcfx
YeluzTl+iGckG4PrXhYxbyORvgHL+JobzWsHsaHS9is4CpxV9nUzNBf8i/RI++zWNJC/qUrITePS
sUQitJlwUXmd+TSgYSoq74J17aYlYdEKM+CXyTFohutmKk9yHapEA5R546hT684T7VveveFyO3ZR
86Tq8CEW+mOo1fPsRdJPS5ZmFvsHZ+XmjTY9/cCdXxSTLiRqE0k1meR1TFb4bszF99QynlXtIGAQ
T9ZsJIchqOxtsBsLjN/lY604a7vygvb9zc26qzRjmqL6cwdRgI79rdV/DhDgLBEXNIwMGj/FWciY
iZKQHC/69MaesxNadXqnBdN8Xda3tZ7u8uVbGSZgP2rruSZCaAtbhqEeyVYF37p20IYm/jR26V0K
I8a3JS9qTkVOnC/Geq/cDjJ/CmnAb8k083wD/ehEPulmvUPnMWIgFfgE0l3WxzhMrGsnGK+SbN6H
Gbt4nrzbJXmG/ararXkYwkT5tLh9RZVuRvIlRGUPKWbftTSJ2FcudmTR9BB4OcxgeelAguBXa7GU
05KvzM/J0F4lFvJ16ClFCfM1NuMHbTo+ENWroOQ+XZLwwQn9iiaKoaOv9MWTHRan70N8yQ3Gw00q
1oLI+Gw2wtk02Jw2YhlOkjj6nh0YcgpehMprS38soRjajOi6h3lRz4iA34eoP8eaNF/XmO4nbrmp
rU+dACQUFqR0I01xVIQgLnQ+h854wJFjb2laFv5sGfc6mh6zTn5YXg+zsEBDEtG+Thi2jWl/qRvb
l0SDM2w2Wx7rKMIFI7ropu/z796AE79pNiMl2xZZ5rVhwk+fSLgIZ/GWOfaXlrdGw7Y6IJDctLOC
WUhWiFENRzfoDwticcYKwwYvE9PwQZNMnFJ7wfZbNzkMCcvWdWriUks8/nNw7w3lCSlM4YcGOpkF
ls0hp2ClPJJbhDb0e/CxkKJAptLq/PGOztihoZpRMIbWYe4XfxjabO8tBVp/BK/Oh8suZIlUn6uS
xZrTs9w/4aguSFigHPXS9zIlyQAlOTyPO1Iit4libhp7N2UO3gPJYbynZegbIVJBlguBTKthy93r
mMm8i86mHdEE0nC7JtzvDWxtu9ZKVjsxdLFQBjV9u1mfh165321+2qpfhGtYM5ZPSoQi6It2yg6m
6yFNzW2lw4NekhSJgPea3roEw22wp753RvVWIibmpj1mUQbAQRqvABnLnZ54/pX1MsXpDdqN9xCk
6k4IXKQFDwoxGxvDYwGnYKVjaX/JA2fEt28elwbYgBQ1SjHmU9u8Mnfu5Np++D52kgalKk82kb8T
5qK0/b4YoGEcViLVev6I92PsLFrcNqZ5kDw1mXeMkrC7mZi/8hlYS4fz2Z+M8tNELBJHPiqIkYSS
YOY+c1dEpnDfoMQBw/D8IHI+gsh6FF74nW4ik9LiNvby72UTPTWAMTHZYS2kkV4jSjvMKyYyrBbu
1GQz5qY6mzi/zTZcSCNBONi3GODUXIz3QHfBUcrSghZJ7IcxG/OuCggZ9FCYyNHcVXHlu4OnT2U9
ZmA+cw7sdXylshLXdt3cDgMfQM/dR19kU8a40drh1oDZtRm85bVDOsppKKN56DITml8Dssmx79wm
pvfaW+l5ac0FIX6iDnb1PQnULW295hRwCKExth8j8ynrGWKnz65wHiK6oOxky10/wRuP5Q6C5hcJ
yaQPp6swpuLupXOrasxAIkb7VIZPM9nMdAKu8+h6NmiG0ju6nlkYsna6i5bqtupGH6PcSx8OflWi
LR4FU/HvjZU89yDXd1lK71SulhnvO9v03o5ZGUgRXcgPtQzoYckXZupfgY5wYxrmVc6gvRpm+L3s
50ytL71nML5AZph2AQC/YdNISOtdQ1pIxSoSVHRvUdbR8jd0sy8D7PskGm6CCayBIw1/cnBDliL3
dg1eLV8tgui5gMZ2PLmnsAhwatNdsuPkutf6I5J0DV1rN5QPdO7q76XC87zMl2GEdw3AkveuuLdz
50KpigLL8TadhGmRF++WKWBn4B+h7TUPwDQBsS+bUHwirbE9B3OY7SpRwNtxmXuEUd/6QwRQJ28f
x2Fk6qcANcjeegS16TvWadHDgoivfy0SisBkBC6xxCQVLvUZJeVzVl8PVr5PuxSWlMlEEm1n6g8x
6zvUEAil67FRB7vIw+LeJMOj6s03mwHglh6IV10VJKL4KVpr1c1ntwPcz+muJCoH9WJ1gGFJCsGc
7Ud+HcfCjnM0HCMX4RlHaALRi+jZxPe8XbIJzZa41LV6shtWZZcTEhDHfEsiw2uomU2MdNKYjqrr
ztInTjIVR2n5MI7twu+mysyy4JsnQIp4qXNfbflg3FO5tqSh7Y7LcrAk3VoMOF/sXnzSqX1rxXa6
uonunYnOrgZ9E+aE9KGB2ouq3pdDfhyQnZzCtugOShZf7Rj3euV+s9Dz2R7Gr97sDR5VNIstxv5j
UcQQ1wz7MZw9c7syTcxw9LZAmkwcNhqOsmNDYWK227DKRUsyENYQsSVIiAeNd6FK3dOXeLOxlOh6
ueoyfQ0ldF3mKZ4ms/uYkCgvTvHeQDLVVuR3OUDeoVJ3nK4uhjfsq77zdn1Y+8WwXIeN5VsjaxiD
95MYDcJmXAdih4M09DVQ6W0kKR/t5yLWr0tsLYchDNtD7XKEk18XvYrnogQFbcVJu3tcEx8L+rvb
IF/eHJGdhGm5VCBx+zlVlLm2l3VIpGCRu6RmHPhAkWGZzefQsItDrtMAsy7f64ThaZ4S8cltU32N
rHgd3pGBWlcbqzDYv01m3sFiKD8P689ZfI5HJ9zxNl6zoZY3RFHftHPfv4lJMrQfe/usbf4toMPo
SoXmW4I0HuSVaM7jVDdbs5TetYsy5MRN+hC13T5qeGNdL+J7t9TvBEFgR5f7On8qCuMhWqnjfQNe
OAucdVy+AUFyhrv5srgVqJOarLBQQtMj1skyvOgAM4B1cxLMfatGXdVODBNLrkKJIX/sROzto7ay
fdWkxya5I7FC+5GBZDRwtW8iR51FeaPjZlwBQyxYSGXVNB6MmQy7LAcxvKBLCxUJh0VY+gE+/baZ
DwFhDOQS2Y+LSd4jltWa+EfX2femftBe9tAk0dWYkZxRRcVeJvIr8qfWjxKDVsjIMo7MjD6o4dzb
AHtjud5C5a1bBS3Wf/xBBvlZxPUWO5xDD4MWzIhREUCCapnaxS2VX/qGkRTMPdwzd5CfRMvCI4DP
b91ueE2XhyJqEKwp0y/UI6CUezPmG5haBtvA8HZUype4MvVxBFClg4mSavpKsxyS6wRoNbzkLe2J
gdIgo0h3TB3vbdqNVpuUO68fOKPag9x25GO0QcgMfHlsdAlMJKEwZPHLLfb0wTkthJipJXnqrOKb
qvXJSziL5Ca5UeniE1LEwKS4BbL64FDJXUXBA7j1/Ciq8Cjy5tbO9PM0oLSIJ8vBgceS1JZHo+Nn
MKge/DqktWiOZzXwFDej9KfWYAFf2nn1pTHVh8rWuU3r46B8ikOLcEMbqQPJeYhuPwdTFeybInsj
ikeDUgi3oKtp15j1OTYhG9KN6bfHPOTYmjPUDwckOxPy2rajZ7OInB03Jf4l7ZEfMKXZNdI+ERHO
cpnbhG90hMEC99xE9cj9kdpPHQjGTWqVKdyHhDhlIc5Wbr4iQde7mInpvO07HJDk5eIh0vlrrgpv
gzyNznFR+5lgfbXtAHQEK+N5MHR9zmEP8OQko88SZZ/nzigojirGG4kngL+Qg2X2if04ei2+HcSt
hnhLpuYCWmcJ0SY89WC4v2sn/MKpKH1lgC23MH3w1F8FSfRtrqo3cCYFghRchGaXZUdt0YEokKlN
xJgaA/psDV0Iq6zxoSKc1zhQH5DiZyyXaoPUkIcL7cor8drhNoIT8WSWFV2y6MOkDrinZQ5dIoY2
kM13Te69Lk3/nYYrhlTDac8IaDjAMama/Q4VE3NkD7C36M4/vmiOcV52lU2v0MbgtLN+yBz14yqu
YBiYVkDTI0LwgA/4LQ8uyC9qQMtuz7PR86UOu/OPv/7zC8DY9wbLxu6f/5e5ftuP72UIfGxbYeI8
IDa8sEayIdY/oYhNj5Hg0JIXKTiQMYx2zA+/0fZdzuTntDnFtDOfw7pbzhCUlnMxNi9cG1K217/F
CyAboCmUmkSkhom492YcMjYzpr1bUyOTKx9c+mEmKnoIjrRi6ZTE8i4OCCaCm8LMNR7eI3E1dhPP
uvbOdgYIwunvM9U+TN0QYgy1eBjT+TjI/hVdLiSYDyrE4NiJIN3HUvOBg9GrsoYjTqm/GOUTblOb
gyyFLf674IUxDIK3uvQOEb1jv0kQxnEiUY7yThN1EQvIcDa9iPNa3CT70CZ8vAltiXL1YuaD8wTs
dJegfXiLDcmfcJifit7tX0y8I+w1CA4QDWTNsZCW3rU5TNFmKGiiOdWNkXjGY0vDhpBo1MJBnkZv
CVsyXeZxvnMLofdzgs/DUFisvGaO3gIbvLaDDE9rCAZYu3cVP+wkacrSNHVOnkPoG9kIN3WYfcD0
g/6Y1s/CIe40bOmu1xIDVxrQ4Sst+1XW0XwSxfBeKnzABANwkesm2/Vi2jk9OWlFCkg2CE141JK2
ax+PRChmqPDCJOzvFE/BTTq2SPYNsB7wMeoDabe0b7Wb3dONHC75zC75458ZdvTuFDYSq7lyN0rP
5Q7tmfX7f+x09TpEJf4YT8P+iuFz6kpUN9nSww34Qv8IIWYGOhUo1MGJ8Dq0S0SFjOZzSDNzH0Xr
UAKCBMtDt5dRX++FaB8zwl48xgY44iW42OE2IXb8RY+SkpR4300RaLyJQYIv2wluVe6GeHlGP1nx
mnEDK44kPWvT0SUXIVvMNMUjTQD14bT2bc8jgdyE3otzPaA0udIxHBk5cuY0u/5LRIs8assIWKK5
y6gakE6tbVTMhQFTTyephqsff/rnF1H2T/g9qr2qlLNBlk4mjDpHZrNLRvuqdukfV3ym13Zj3DZJ
1vkmegwMg47NxDNqdsWM9FC6H3kQNn63aNYXxjKLXIc5IohRTrJKxA6oVw4bPudYDMFjTNlt49jA
d9GYOx6ZafLpmR3gNFa3Y1I+ztHwngoWeovYne0S0XiYJHpI1w8CZhIhJxgWZ0rrDsXKSBbVkg9n
5vjAqwpi1XPTOrK8slCtqMJ66D+xccJEBZsSh2GAnLU+u2KYuarafFEklZBwjozNRch5phRr/Mxt
PQYl1Xi2vRBeA0wFEnTd4FLmDLL6PH4wPRM8zsxhqXxnl/LTeOoJHfWsx7Gd5HlWDkmfYbM3Ub+d
zD6rT6HxwmDjoDxxF6W6oXQF3BdyIEdsvcOzSdJF732rczo7C6MRbihwmSa4l2W1cuBd25ScJFXy
Ztreu1Et7r4vzm4fXVxDOGdrxvBkzuqjCZrbNu4POsQPN1Ahu721SSIj3y9TrE4YMlGHEVkwetGn
pHCmix6X+Wkp6bYkti/0+BjGU3ZoehrCGe20IpuLI+ov85DH01scLMEV7Zb66KVIsuZRnQnR6/1u
lXgMMyt5y+xS6OrKiuPtqGBcE+GRkk7QBM4+jtTnMjI/jxnCuQSNX9kGwT4oEhNnC18g3kgoHT1J
7xabztIAyE9ONDJDXzLmONuwDjamsaT7wanvlpqF2ejxcaG6KbaArIdNsaQMQ3NsW3Y87yNV8iKW
6ptTcdPRmgMecfn/IPn/DkjeMi0TDSsI9v/5H9D2v+Dk774YWWx8i+IvRtv2P0Pl//mvf0fLO95v
WgBOhs7i4Q4h6v4/0PL8F34ThwiLrwgaJUEN/46Wt+3fbFut0Hdb2/wT8RNaXvymhEOPwYFUT7Xm
uP8KWt5SDrFYvyPoV2i+ISzpSPZ6a03p+Iko78GhSnC7J0fUu+JmjJk/lroQZ2wG3qOT5C6xtboJ
cSCRuHrC9LMwRFmZSUxF750B8EZjTuEz+bHqzPP4mozt29TXLZEGjnGFbvqTboYJ0FwOXhxMhEK/
uhFBBWnK5dgioq44R1FGf8qeDMvPISE+yqEIu+1iW9Cb8kKWPvLyHqLKzKO/BDzByCYpw4OQx8hd
4Mm0dIL2kctMUeZzuuE4SVq6NTdbCikGY2FyKYi28a22TS6ubZaXIojmY0kBta1Mmq9pOpofM5vL
UbXG+E3FtIYGdyzuo1woZKuz1m9s1+IM+tHZVTXwrdxw363eQIjq5jmTq8Imz6ZlI3k2xknvpZtD
gDKc5qqaC3rFZjBvsyV7aRYdfvJym/XQK8tjIysEm447XRt0v4/gIu37upztXasJ8s2ytKfkhG5k
OTOWL8/kj2kQ0lnnbiLHsvAedeMuI2LYetmIAh0QKovwpnHodhhxE93bY9V/a5lEuDDbFarAiBMH
QdPNeK6HsjxjDUUN4TEelLLAE5cEcB4rRS+I3Lfizsvycl/BPaw3WdpREei0P9hNWVxkp8Wx4i64
0W4zgP+kk49gw3nQCMtv5wkaXpsGwZPXaA3hR/Vb2OpIJfI8u11old+Ae6U2I37sOnYgLoCLwt85
llF06SssLuD+kahCAPC1QGwBWgrCv7tYO45bi7GrrY78gGWpPgYMoBvHJY2gBUP5nHE3s4qSVRlG
TXWZSpS9KT+WhjGxoUMwhfdx05a7zknmbUCOIboKurTB3H6oPEhveslAGmrE+Hvczb8HXvwhzeFb
+V/Ecfz3sjZI7OB//w8kbQjBSvVfr407FMVf3sv2H//7fzVfvn60/3gqYv768yL54yf8vj4q/Zvt
eIh2WR8doZUmjub36A1l/aZsmxXLlu7vq+D/XR+F/s0kdhd9MoN115Rr6nSLVYboDSF+0+tl9myP
pQ1BjvhX1kebEJGflkcHrx9rtGm7SrnKdb0f//2nZRJ1ZK0pxhq/QnGwHR3oeTwLZ7uHMVwoxhqN
NX3Jkam/0Phl3vvZKPL4gPs/OsWdPmYoJc1Ai+dMzcyKrfyLS+9o3zluTd/XYaApxAV+jHe2FO2+
YVQNrTr17HlpBIvKbNcw7xkpQ8hYc6zRu5JGe2HYr3ZNWu5+ukz/fqf+o+jzuxLGYvtv/+OPCZu8
V96h8rSi/Qao2XT/tCX0TasBwlrYnmm0bOcedJ2tqCXnBlzgMl8NPVEAZdXfgyCNr379u62/fNAY
yJWUjrIkwVp/SThBLFm1TgLzBI8ckfP1Z4zWfqNUuNdNDs7ApYcc1KPFWpsTODgE47UXU1nidvWd
tvyb9EFrDUH657a4fhaESAqSlrno3GTmGsjy03V3FttOUX1hd6ZxeuwjeaOqZD55dUsoU1EeMrc7
hIWNBmcAJgmGscDtCui8cpe/ycv6sRP/8aW4FAkau5cruQnWB+Tnl0J14VXYucDCJIm9LWR9SWqY
0EQX39syGI7LHLqEIK2Kt/wFrTCd4NFtH0I8atts6MiwE/V9Vo3h372wP6Zf/X6/SEXwlSfNtcL5
02eUC9rqZcA2StZlRNNcDUeL1vGdlS3AMa0HQ7kvpgTQkDTRta1SMDm0Y3993/xn96zkM/GU4L75
y3WqS6EzXbrcs/leVh0aSJQ/JjSrw9jEXxcDRryVM6NvmcKc/tVf7UmYo7YyLQKXTXPN2frpFhkC
qgelVIv3Gdu8Hpn+VHlT3yyR3Bc6JZ2sk6gj7P5JaPoBv/7lfw4E4v6UhOohaXWF5drO+jj99MtL
2qCz4wpcmZJcxLmxv2KlMfHqmuF+zMv+5te/7o9V4o/HQfNwwrPGYIAl5U9LA+YTtyrMqPfLUA64
+8t2n6CH7IX5zGnzOgi9+vzr32itH98fb3uWAYpih/glxzbFeuV/eofRMFKFTmiiLXuejwvZTNsm
AgOa2MVt0LrxJrRTGt5IccZQXJd2vS1Rbx4gHdDoYvwnGLHc/vo1if/kU1+XSNd0ueK8qD9lkmbA
A6uF29n3qKkOXW8gN6pRXI95Ag6rSNxjUk2HVNH5IS/1XruTDRaofbZsO37I5xJLPM/mXTUSEq3W
Ka+bMf6cZpni7IwCH1uIuae90RyHBxyjzGZHp7B2um+hwPDtv347a0DVHz9izcfKKqdNj5VFe3+6
iXpUm1LOGeK+pQV2FBZMGyIKv6VYSaZCFW/T+qcF353K0+Xqa6NiYl3E8vwjp22CO7oWrM55Llid
SX37ZAs7v0op38NXMdXWwVuihzqls2jS+QlpRZxEKT4Zs9nfNAMG/ozR7zZeJTe0kQ6RpXH6hBFS
phj0cUTZvo9g9W1nRfRFVI3M3x1M92rxkiermd8XhqwEH5WvvblmCGG5/PUn5P71A7IxInAI84RS
5o8P8Kd7ECtkvOQwG/xlbpnXTc68+/FuiENPdxaGTKpLXo/rTeHf3Gr2X544zdJCYqSSpuSYJ/90
q8FkC1n3ms63VAJxcI4+iGu9tU2Zk3NhXMZiiHagVfQhXUgWQn9FFyelkI9aoIChszYuVOYdDM46
iF81sdXaWa5UhBQS2flyE0Y8WoLhiQ+P9JjrGrZY3H2g9NPk2Y9PUBRWDhVDeMOAiQQytwVulspT
nOWnsQeRAAaS46ALlbtwRzrvopZ/U5D8dRfW1HYYNKjAbMXivl6fnz5/IGmMYl3gw41lD5ekf7Qc
RASxrOU+bQNzu3jEWzkKm6J2+3ZfxAiN2zyr9mzYqf/re8H66xUBvsCTIjguS4cq7I8vpnUd+Mqp
nuHOWu0BpdpDkBX1XbYv2pd83V6XKGWg0K/CrtL4CESVnjBcvQ3iB1S0oeOfGXuhGEwPzuD+zW78
l6VJozqxKJ4oE7hff5zzf/qoZget5gB3CS1OdtKZYMlEnbRLIzKZBg/d4q8/Dfcv9Rq/j71Ar/Xa
io7+06UJMgBUacC6hFP3FvzjyZsW5z6kt3ZfmGmMZU4sW7w56TlxGQHlRdHvBrt1fIzJ+cYmGUBF
fXocXOc5NjvOh8gSZtuqL45fdll5gRdfXeoiOEVl31ziQEF1XebXgtyMfRsmErentrcLUPMzE5Kt
Vu64rsrhZUTFVlRRf6OktYu4he5HVJ5BINNnu5TXjeysbd5NAXEkGm9FNp0Gq9GncYEHzoq7POVT
NW6QI9WbBGkca3t83WnSF4p2z8YgN4aVh6fJ9piBczo4yDm8qR0gBjV+uWMLEfKzM4gt+SrzHTyt
aw7IxaOk7Tx1UXmwQczvGHKqXSCeHDRWvusgf2cnxNecmMMjcDhyO5qgvzbRaOFGDvNTZKsDURTN
PUeVHfnN1dXi0MIPkbP8zWUV4i8rHrp0y+bcZFtsun9e8XItDMh36HuqBjK4rsbcBzqRQOxyyHOD
qbY33fDseDhHMks1myYQhKgMtd+C0t0PkdVdUuG42ySOQM44s7eHHl3cdUpG30iLSwrEiAWi1Ltx
GrzDr+/JPwXbU6VQo7BMMIaiJqNIWd/cT8+AJEXciq149Gc8s7ewminIkoeukxjZ+9ABgQPP1VXt
u0EXYaMGx3pq8692lRGsQrm/mWuQEn1Xh+fJQiVcVdaJuT5oDJSCO7Jy0lMzm/kxid6L2aXP4Y4M
VoCFkdEFZUW4E+bgsm//ZhUU/8mjJrWCWG1TfbEl/OltZVNXwzoGBB3Wya1Vu5AuGD2lSK8n4bxP
rmVuRMZIuYsbVNDLNVlVH+QamreNkzOSRu+o2nTYGlIvW2NMxTbu8QV49SUevDevF9lLlNpfawLX
t7++IPjK/rqDsnqTRu+xh1Eii/UM8dMlybFGuxB5ez8b2gSYclccWjcx71xRZz4QW/XMbDNl+ZYL
ZmvQzmqGz1JEEssZUusWgCinVca87c1iqWkbSptEkKQ5Wm5y43amZojjIX2qUB9pfAnbog8ei8TD
fSKNr0lpxr4MmClXc3hbYHYH/zojnp7vsCVdjV6C28ZMK64icKp4/iD/5QzxLNgKbyfr9DsQLFgu
Q/Ay2PWzHGsLfU7wgR/w69JgfbYH8R7nbrIPRmh7s1d/d8cWou5KKZBB90G0CjNVM/GbAO4TZqcJ
hcBWDjWuszK7x2N8G9XTAAUr1X7jnaD/KteSe6SALkCk4sVdw+2Z/6VHGomfcsbzFyaJVykOqQQ9
365PsOXR+brvDRI8ZmmOfmQqhJRWv6Gm+x4adbrLMwV6euRTHLNL0EafsmWI90FPfk5vUXlVnUWe
xepmVOaJJnC6yT7PRljc9OGnuq6XGxu0RtcZt4gTAZlhLtjohqWnIzsL/Um97ObKM3ZLa3uo8srP
C36ZdQYmQBjEG53mPBXedAD/lh6NleQyIy5t23NRAocWM64Kac97YdeWryzsw2Wj3iOkNSQEd2fH
krkPkkDhKUHbPYbsHlicdjyIuHssCxeJ2R7QKczHLGEeA3X8PIj+uKiEPgkeKhUykdK9dWhkzzIq
kXoM2FnjesZAknjj9WiRDph9YgeRmEgcCCJGempNr9oWFe7r0Xa3Xl4+8HNu3KXyNm3LXWeln51j
rIr3PHEFfhMUG5lMz96giUMtxgutCrlPQuN7Hi++apm0iZykERpXW/6FXyrKRjOoMOvnaHOqGlqT
idcB+w0WDlFf26v+LkFme0RSFlhwVuMxJyixXSgjkPhNqrieCFzEgq8PyGzxcuMmA0m3HZsHz0Yp
korhuzFPj2M9XMkEh3G2uA9uBJagRK9J3b58yZskOGLXeS5UfJ9LMe+ioOl9tCunIVruG9OQW4Zd
CHNFfi49uPLUY2RXDtGhD4a3cfbQuLtVsiOcdGcu9LUtc2+HZXxVJg2iQ4QlOy/RR3tOcjgZNtw4
4s9lRJ5iHQEkTpkXY0DnEAuMCTlTtAHoIrZtN6XXpKgwKCx2ZY1s2iiZG2Qa0UuWiMc0JKUlJc9O
rj+kACWFXKusfa8aF4Z3BB1KmG+t3aTXHRLGm2b9YofiEYXmqxOi1nJG0d+S1FEosgZmS5BZY33N
CPQxB/29MisIBBXQWTzG6MP6mqSl9AjiHTtTuVDBTJhLyRM6Z5girb4uECx4h6WlQWjldrttRYk9
wXE73ELAdCfv4kYUpoNzTnr7O9COF1B1bJPerirDajtl+ZqBGjfbfGR3EveFk++btjuQiN1j0Ae6
ZmP78JsGx6I3VC/9ggaOOwgwSVB/Q1SScQbgyQNQ5unqFCNfhuWbo7gdwhVQhjunR1vaxOEmdDxj
T8DBphsW/NEtV0n/H8rOK0lupMvSW5kFDH6DcIcD89APoVVqwSJfYJTQcGi1o17HbGw+BNuaZLKm
2H+VWRpFMhKBABzX7z3nOy2ShIj8ClIFVs0MqbsOTkCWwp1oQNyyTfs4Sv9lKI1+lZXYSYcQn3WY
wyuxmT/vdJSUqJU7hrhjTiRl114qt301CvuLypvndvGpidjbVproQ7cDtE/JAPxQAFsbB2eELYXQ
hhGBm95ivQ2Z3ZTNKi67oycMQqmw3bWL4EL67LGLhgagQNhSVjOb6WCeV/V9GZFkOqGHZMkm2LVM
dlnNOKZzum1mUIpm8OLXTtdZaztP8AXV69YCIjQlvODASt2H1msr3NVgpkwUQEhgOI5i6G/qbiix
yJvRFiTDbrLlme0RQl8SKHCUL965jN2xLN5JXRpru/QfkkHeJiM0rcApYCHMGKkWJnnEI6JqynOW
hO8xKVKX6KbGM5BvI8nkmVzENMXL6cYj8iszvWXRK/Z2Mz/lc/Chbrx04zbQsYL2c616mDg9INLS
HbeZ3d5UWAnWmBq4VfPnOckCZCa81SyYz9otvwE0ADwfvgvhuq+cyUrhMrsFggbrJujJCSJKpIVs
j5jCnL1TG+3r2KCbJTOFN73FeDojLQiSr3YXfCldJJkwxnHqk1g7R6gLoUDCEtpEBVk4g8JcOII7
lH53UYVKN3XOHazme7dVr01AQmVM8YZHmkzMqqWf4dcpQiAJx3HK2hfS17p1On7IiB/x4uJDmNMX
0BIthQ5bKCuNrvdhjvO0Vp5kvVE3BopwWRFoNxA3Q4Gtb5M2+4B1BDDqPD52g9uv0G5jbRqsdd+4
IzMs7muZvur8wWmdT2WgbxZepanweloTbiIVgNvB92LI7DCO+beuixGwY3HBCZBtnJJxnOnhMa5U
TfJcwRTMfJ2qmGXxnVtzdtP2CWGLwkpYJHz5q6FXwPUP+hea2cXvoBtDqRJAbbydsH3oT9ZXjwCO
1eh0z2oG31ra95jtY6RGAnYZLNwaR8vK8LK7pOWF8aCna7pewkxPUKAOIxeOhXy5QeNQYqYAl4FH
q8AUxGhSoPT9mrGvH1XEHgukS29rHqDMLoHLMBAcSoB1I0I4E7ilj0lhIwQfalEad6zFlxzfsGWB
0IhBbuHqJ9uilq+2H/w1KXk3Vubr8h2pjWwloQG6jnzzvbRiyupTz1tQY1GvjFk2/FO918PUra0W
r06m5xHrjdwC6kDcPzwN6ENkKLBKd8ld2PP8s54UcDeemohyGg2ivSHdDlAwGRETcRYifhJz+zoi
J1HZ2GyGYv5c46Qkp7Z7F5z8jqwrKT6BcYO0lJPb2aTW3u2GyyhR4gdYgRH0BzclMeeD+wEAar2K
gIUB6Bx2kxCwPeuEc6y7dSUbIjsCkB3dCJdUoEEjLkTg7ZzNyIfY4H5WBvl1KcZQs+e54zcQxxv2
rLld3wxAqg+DTwIJEJbz9UvreS8w1XLQ1fxRE8FTc0RI56Z05xPJWeaJ/LaZLB9cX0OYnuj/IP4j
us9EJlMh6GFesZpcjEHt3DzTGjcuUHg9nFN0R9ulFNT9NrQtuQ81eSQkE9qdlMfRhZWrBCzCSbnP
Judp3Xk1VF7/ANp/vKtW5iCHSxU2lDnhX1RD3yyriY9uXuUHJ+ogBTU4MSJulc0UIrZmWErcc0WC
bkAJfhO06n3sRdyn7GO3iYNtQNfOfCuNfs9eMgCxRPETEYm8S9kqxgYrFelC+SlSCklWUAMkGwy4
dndEFX/0vVSda0h2rMXqK35+7+xoMij8qpQHcpsI1aUA3GKEgJeH3HiBLRR2LE6zl6mdkSj8+Fl/
8V7H0Otv3Dx+auTkkmo9JpBMMhKZa+/DIlHbq/YgEsu5d6JC3Aag3ryqjNcqL0m7ypFpI03NZze/
JLmLt6vJC8Lg2HxX6PN2vdfeJhZ0GQ2iKUbodnYmBtA9TIt06I4i5aeljEsRvIXFUbeEGXVZ7u2v
IAm2DOFBD+tIMyk3IsqoFAnflimYe492/04Ar+fxa9TgvYYZCI8V7ozwIfTHr804qEvnzyNqblTF
iSIBq+qIuwm1eUFBSEUd8uemqaNdgY8dj7Dbnu0weWAb0a7J8Wse2jy4MFF5LlswhkXXDs91M+yy
cBjwhURnk4jkQgvvk1jyDprY3IdB6r2bWjTKIaAHNZsaYFkU3PrTAUI4eIwOVhOoXosxOhHEhPic
rWoutvQxyEWIo/Zi7ya/t0/dpMV2FFYER50CpGFJ2o8s8BJnDoj7+oNlGybk9/zFXlAQ2Djfhxa+
RXfJNCmT9/gl81XjEtmRShbenHA74pz0LkrweKddZm8IXRdbt4Em5BbeauzgXSOIOBth/z5osjNZ
3i27F55+5kwyfB3iADCrb6kk9gMr+dbgZt4mjD4pYYdj1FlMk8wpxP1CiJ81bBzzmCNaOVhON72E
5US80DwcZsPMUIxyMbdQjfGKNt5DT4dy3VQMi50cjDIDsI5nSPCxget412BOwpbjdsfQttnGQXdZ
m9atobv+QIcV+u4ELyYb/fZSExt6HCp2/EEUnkCwZ0y7eIJYxKVulBn6mONm58Ql/yAG1zo2jkj3
E2F3z0aEJJvmUfdFVt7OtvAURVVLiRGRzNKzTj0mVMQ7vJwWjftQ4p/G76Lc2WTAEkf3bgmrPOkC
91G1DgPOVKPpdjBFu2ZJMBCaf8+qa7y/joXzN8lJuGQbWGucM34ZW8/VQlfHKkUfG4icztPhscjL
CQaeeSorne8o3PwPDluPOZ8/gpF8qG2ykBo36w5xmbbvm7jA+uz377QGk5G3pxycEvWS1T6z99zm
yIlOwCbvJCPKtem6xqUiPpWbkHKoX9Ttvb7Lu7680Nsi80Kd+yo34c3BREV+qLZZq+BcxvELkaPL
cple8JTRpx1NsnhnubicnE1TztkuHWF5uPysXYdw5jARa958oWlRX8QYn0xcqKSGuJr8ehSNLkXa
Zeo9sY1dOTzoCQVSV2Tbqp/nhbpj38yYWUGVknnLdMhZUgnzlS1reT/PzVM3sVMiLZiNbJycGXEA
FYcqhKiAT1MU6cGq00fOX/SQRDmiWXvudpk9i5tuNL8kirHLNONrypUfv8D8iF+srPtYuj5yw8BE
Yz7LQ9tOwVPej58pmcvHAn3GblCW9reeGR4tmavFiZ3eJFOc3fSkOpH8l4LkzHoCeZ262xJAApVn
oQ4HHqgyiWGljdP8syyCmyoc8z3yZEWwu4F3OmIJgHGSr20zobLwSgdzSFrvkngx/gcNJXnZHBW0
vfvJxXUYtVQKdeG8GFECiyuSG8h4MSjoyfvoxpTeXpHfN62bLl0H0LK81jZkKLixRwu6xdxB/sJI
ta3aOLkdHH1rG8o+5XbgbVDRJ8e0qk+VL7ptR0DcOoiW7bEciSMocpeeq3L2Hk/T7ZASND7Ew2Mr
2O4gpzIuU5h/RpHyiM2rv5s2wWCnlzQS7YlN7ietafN0Q+M/la4ajpJTziIzCO9jMNn5fTELvQMg
lx0mtBVp10Vr/MvOwY+xsBU2TChb8AgEKWSxPnrodEt7PLiF9agrT72kIFP2DgLrHcTEu6yS7qmr
SEmZnY+aGBSCHDKmZL0nd47AIG+Z1Fd1T9QoAOZDWYj6nmqLaHaYCyvkuTV4XOBvmjLlkoY2Zlqb
/TrLBaVIW6BNET2pdTLkcbqki6oYE18+I+Wy05YkQA2XpAOQJEUpsYyz3agMe9h2USUxS+XZ3lXW
J/bl5FJ0kbvz2jHD8cYoCccadX+A+6Wp4QZ2z42tdEU+p/xrooe48/35JcZcsaCc2jMc9elYSnKH
WjXyKMZL+kL3+lBpLpGmc8K7MKJBGFOnk35LxHoPyPw9srgvdZ8T6mKwLtmOP9xPXTHcx3MXnock
efYXFdkEn77q2kOG44sZI8C3GsE6ORqeDyyhfQzqjMcXCU1b3+CRVuqB9XqsxB6PPfVYcj+PH8bW
frHTsd9EVvkpUV16o8DJluyjA2OuLowGd+QUJrdkQeY7GRv0v/MEWsxo9kcXZvedCkFEOZ0771Kw
vzsLFBfwnPRSOSbGoOVXWkwPrYvSg2xI0pgQRq4nx+PxAFOQ7ac/74aaPn2iwvjcq2DjLPdAK4fm
pnhXebBSYqgKkSeL49xUzgFEgbmKqdvW0sxPATEb98VEo16WgAlLLnKe5DFYDah7PsZjPb6jG36p
u2m4mxuIQWZs1zuvzpbdvE+ExcBqTiQZ5do8exedgy51pEXPDbAiRm6fTWK6WEtCCxpfbp7tCVa3
l3qaWMXoU0lUwCWml+EYCwpAFilRZwgu3cL9kmbT3qY6mZMiOvaQSVi2PXynBjtHr33WlN1j0kVb
tyJ7AlZ5s2kzjNpeiu8NV4Z1T5LVw+R58WW2koZLeEMMln/SJee/kNE+JFnjroIsjHK01Ec5YUbh
ITHSSu+g+PSUxmJgbSpVVT+aiF/7KYqeRf8M9SG5dxs/eZhgMKFQTZIXA82BOztfPAE7hvEQcING
5A8egIuHRUOyiX3P3SFQrl6n8QRoazj1ZuTtdSkeBc+85wiZQ9fBIfVjtihmall3EuxtVoJ1sOZG
PmHCOgx5hQnCy3CxFJMDspgBaI+dxROJsSsH22AUzBZGCd6iPaGnDGaqK3/yHWKTX0aCAS84zl5c
9sovBql2+MzmAXsqsEL+bAcNB9VVXj0wyfnCpjpbGbUg/leKXSOCd4XjXvJUEJDHvHPnXUd8vRme
i9QSGxo9+zamqtAYBvYVVPK931wKs3UIiJB0EWCUkIyS0sSzVHTu5zY+52wWuXiiHVRm8a5mF9gH
xqvKiP4kk2u+K0BC3Ymw3wX1KM8NrFkvG/v7wBftjpxxdtZDn537UWTnMaruiGQk17Ajn2puvPZg
NO1jmjp7ZMbW1soQ0cbF2O8Sp4K1vAxrpz6wDgBlgw2tGtxwZo0RPZlaoILRq19IIgDY0XJ1xNHa
mDoDfWu/JCJ3qHXn4lXYzQXXDCVoEBDp5gb3XcjGlpcPuW2ibEUbDTfUjCbHaPropiCEo8UCMn4k
WMPYm14rj6Iac6oO192MVQP+OR/ECda+t5eW8XEIYJsYvRzujX4AGealyVlnzb3dCa7K0TbvGMKf
2KWGd7M9fI6yLjtTPU4PPOiLB2AWJeyJGMewGwcDnRtBD78w94MkkBPP4/t+oEbIRGmzMWRc6whf
HkrNiBtTRXtXEVC2Erp3dx1FA53eHIEKriZwOdhjaAOfmBHP4JzyaI/fXWzYlz0sCvyNmCvaJOnq
usOF7MoAhLjMrUYJymfEoNey6UjM3ck+9x4ADPpdCaA1x3qcRnS7Me0Rn2XJ0TAjCp5Tid3h27Tu
DNcJznMdfcT3ne1b6TUrsu6XgIMB8QzKBMbvZn3feu5HLUd98Pys20uKxm1fp6/D8qAwZhrLVKAk
Q2N3VTedF/mnXjLHjtz55vpl6f/sErjKp8ITD2FlYl2rhuTot85xpPdHGJPwytP1C1CQ6uSHg7Vk
A/R7RhT3TTf130xqEUYn8ee2VvaqU8Xw5EIN39Wh65+jqiDWgacVJZvqnwJm3Uw30vgzJkoiMOPh
WzGG97Wf6gXq4jLKstr7YSAuKUiJcotG2JtjgQWVgah61YXxaZ5ifiazHE9J+j30VzsmIS9yTout
nBoT5hBuVR0kdMDatn0IZkzgJa2YD/GUnK9H3JDByaZNEI2GNVKMQ/fYp1iieVgl5zEOxWUC+r21
JYMoUUR4gIRovtQM767/HMfpC3uK6C/PmfSGoru/y9ENHDIrJMKRm+fu+hfXbwmj6LVbzhL0/RWp
m+0XutwYn6p6fp5oWm09UQo23PxgB4zGTnC7P14P63qAEGn217M0NeGZZvvwQeUWcFRPtA/Xt0js
V3W6vu1ID8V2HrT9EgKgoy3eiK91ur0e8XLe/OUETqLD9F1l4y2KqOmYJXl+cM2qvb+e/FRN+v3y
uRbpK1t5l/56OF6+f6GNdWGBSbsVW/7xMi5f1DR+yUuK6ahe9gHXb7z+xY9/cv2VB7aOnAGBLHh5
wesLfH+t63f/eMHvf83TYp68849Xuv7qp59x/TZHjDAo5gbhx/Wwrn8YL4d5/dX3b9ezQQuiVk8/
XuzHt7x9O3gxD0EHZe9vj2p5w9//BX3MhCxAyL4/jrz0E07Nj9e+vkTakGduGdDY/vuwfhzHz+/n
+teZ/cEp/GL/9rB+ejvOSAJ5CY3w+4n827f84ycsmqUsrSg5lo/tx5+/ORoVQdkl0afZ/ng7Px3c
j3/X4Dreo/B59+OPrr96+3m2SxjN/06Em4nCCCmRsUqfQOvnxM7XCYs/dhAdP4vhERes3jTMxw9p
TVekNYaEkRK/jYBE19M4HIbmm24UBTIN81VtFvIi2XnjpTeru6zp51MY0WTVC8LtOtD/t8wM+6/6
9mP+tXlrVPg8/p//NkD8x997GX75lv+vKWI5mv9+peY/rj8n/KoXD9Yvv9lezVwP3dd6evzadFn7
s1vrf/qX/+vr/8QSppAt/IPhAdlC/X//M/74s8Vh+SffHQ7C+ZfliEWq60sUKGLRSHx3ODjuv/id
UqgwheWhwUT58V8OMMvDHIbq20Ob6YIuF7zcfzkcLPtfjvSla/IN3iK5cP4dh8NiJftFBIoCFKu0
wgjm2KB8vTc62yTqHJMmERL/KCm2lOr2hW0YFBq/2ldobh5SIXMeIikoov5LVmCSnlpIcxPtuN0A
XMEYefpldGhAUtbxSRLeJmZ/D1lnwHbsN8digvvohMXWRlq1gYh6L4t/WyTD2yAlwheYP0yMJPYb
vWRthvlQuSWAxyCd7uJ0pEO7syl+j6IBxVFhUT9GTTGcMXYRWqGt26Qq9+SN0WmnoUtmLgOQAZy6
HPSxI21xxfwPB3j1ZUg5dOEy3PI1AnxeMv6DcOk388Ny8JxKx7bRDTv2W+GS3zIktl2QFONEA1CV
hCslfvIhthqcbek5EWmJ0cwgdRtn4I49yUdObrzvc/cAE6r4g6beeSsC43A8U5k4a1z+N503wv4I
8OQcRZGgkq2ImijKw9AH06kwrM8qgdZtVSMML2p8cD5updRDlkio5y5fKgLBWoKbUtU8TYwGV1IZ
t4MEBdAaRHETMe8fOLskGMLQ2/aMFKhj4/AwLjGIRpib25Gk207fxmQUnUK7uPQ0hc6tK/+gqrLe
CiaXN8md5+LM9LEeiTfXfVuETMxSRsAqn6vzgJ6hjHzEyMr4NjMJWSI1y11NyEwcEfHQq/ZRjjju
yrG3H0H1b+oGxKJBBjA90erTT+vH/XeV+89OHGu5Wn8Wvy8H56MyhYvgot+6Kt1+kk0pInHCfoSh
Jsos2ZiGRErJqbpeELSBmFN55R5b+NH2k7uuByf8hwP4m0vAJ8xKYcCiukK99atuq9JmFNCMkiva
aBegHB5ta29dkgy8ddl4rHUFfx3iP524BWZ2/XB7DJFbp8v+pCJ76wTgZPjS4rOSkqA8lqtfj0Xn
JcAxHZERikzubEPx2xakf3elW1ykPkBE1cckn9S68umvYjHdmAma6estP8Km2g1T9Kfz81aTZ/uK
RR1dG4fjOpb55uopa65mp4JX2BLOukfssS0i63ZJ0s3Nxgbs5gD8iIMzQ1ym00bbbsYW2UI8h4e6
sOTuDx/X9ef9esEoLAksgfjUbA7pjRzX02VIIQzmKlTtsGClocxU4Cqo429xzTO310QhQ2RCZtIG
TF1w0KFHqJxyx+2MMG1Z5GoH71rvcaGx3YQ4kIEpMe2BPjQO96nKxG6yig9VCHmcKVKUauPoAIYd
HLqpDUUnXflZH6FG6qNt0x6SJumviD77xHsgHpSUWfJuof7SzQ2oxq0IV/1IOCy1W87xEi4ZOKmx
byfzHeURUA20SqMjzlaDPKUaaVsslx7zRevQZGm8me2Ct+UBobGaR5Hpj048btshPhR5Yp7LZclH
0yFpmI81+T0MyQk8aQmtRSLkpwLqB4voFNW3pvw2IzQ6l7RT9tK7RV37ubBARHVFtU2bstwTPmps
NHFn0BcgXKVWfpym+J2jynhf0eOMoSw81iOhGIbsaGaOqInTxPuM8yfeX29bR8xAWUjn8yNvI1NC
s2niMYds5+IYlaWHZTewd6jGYNQvjeuKx1ADbCIpxJnIverg2+UHUiCdXQtxd52BK6ZZ/fqHC+nv
rmu8Di7FgDTxOy7rwk8LTzw3YPOoKL8/iYa6uRjw9zYBJqt9x2gssjxEK4Nie7VMBPP6vklJ3ppG
9wHl3R9MEH+zRjN18FibTYUNSL4VtSuwRZ3sQwlzagiAtHmPfATfkhzhMSFloNsdaewV9xtqnOWT
rIw1TaZ19wyNG4jLEcIaYPTM9f54v/22Pi8GgOXeBwgn8R79eprIt3X6KZtgyaXKOybAlrQzQKkw
TZDhgf/BCqbHwmcAYcbtwozUx3/+nJbl5c3tbrM+ez6yYErIa0Hx08fUQi3/XjAkS12FPessHeZK
JAc9WWUOxNwC9+P1SDCvV+g///C/KVd4LvBkstHzmuTivVn8ojyMp8ZmsRktUp/nGlGgdINvgpHJ
ugR4tDJCQESwcTapYoSOb/6VjYqZ9J90Yid/qFYs9fvzgbp1cYlQtPB5qDfXrK+b0Zgq47/KFaj3
xLnUbbxP6+ATQYbjzo6WbqwDjCzEs3Snc4B5OW5cFrpetKReQCRrlse5maW3hjViM5c8ZK4FcTg0
F43Tca21394SgH1MU2M+lMsPYOfprIbAEIfra3V9ERCbhIi3E6V/SXUgz5kKghUommwdGxGCP8OZ
NnPh59tuigj+m8hxpkIq33uA8vdqSF+JOiT+K8jv/ZbufJej7qFdtK4pe7deVOM3jSLsnnRi12wO
CIaimrrEhO3l3iIQru33PUA/jCzz+boQw3aF1E2nXCNP2AgXz5LbQOYJO03WeEJlo52QjSjS2D6M
b5oQxvZAMkGrYnedGGcPIcTD9YjTRlIQVSF4F57FAE3L94tukHzhdzal1EPQ043j8U06srMfu7GD
DepEu2v5PAOkWxG+ZUNZnF/HhnzwaHHg87hIM6J1a64zkmAAMS0Pc/r/tZ9UhzDf5QywblEQqhHb
vuNWaFCtZ2rPaBuIGaOTjE8TPdMNTIR06wVOtr8u+3Htm7djJpB2iihqX8ZYw7IlatFpa6Bzy4t6
HhUMHBxEfYHxZJmFXscYdRLdti+ELPYo6BkcgXwdIzSP0Iz3ydF+BG+MCFklF3T+1m3QZq90u8uN
O4rb2WG1JhPkRgs32hmFb6xCHjobtGMjkwHCSDoUyjtjLLpNUnXeprSTD3WZnm0z7E4kNgyrqPSR
v3ZFvRUpqMI2CKttnTQvc5F0N3r4cq3HtWvL7Wx8BSw67WkKFiB2AvOUesmFgbtP9JyhVg40wa3d
dq+mqvUtOTqHurKtP7hCf/NnUQUJE5u9JbGqsYVZauyflqFsDAajaugzRymBpwTPldvQ4D6STFF7
i7xUnDWbxMU3OoTL4HrZAqQJQugikNaf1mR2xG/XROFgubdsxUZWqDclK0aGLojmiFAJQTIZ+QJ3
nTeZh7Bt443FlHP9/b5bnqma8ezG7rqPNTPPP61Hv5fOioVZQQ5g406oxpvlyOwGr0taNtTXT6u2
W57vzOg8+mMJCuaSXudmLsNp2b49XE/JDMAE4oXz729xlkcn9SkP9GVr/6YorHAG1tWIZh9XFvss
X4N0RTS0vm7GaQocHRyWUHNR1vU5xvUwkMfBiKbTDOwyaGV96yl2ecUkwR/+yU73+2nyaHpIThGW
taWf8eu1A4IPCNgMR/daehbZHO+vHxCUVfRKV66zUVJJ1dyBdnm61kJmlB4nzcn85wfacmX8+jSl
KwN9AGMf0znc1L8eioNwKJiI01vpCS3rCAFnj8XZ39d9BlFV8xS9fkz//EN/Mzjb9Fo8RYPHlWLp
4yyl2E83D3Ka1vGjpcNXTRgjfJndUOKX7xOBjBq/7qMp1ZckJzgTE9tn20bUSrAfT/QquCWqYT3o
Qdz/4ZiWk/7rmfA5EXSWIG350vHffCiVHDEw4w1DGPphdEgxitFITBlPqTRhOh77zlHHNlGeCV6i
pgn35fAlQM+1E4RT408aWp6zJPguy+o/H9rfNCWw23vUHGrp8fzW4EFr6jPlFs7KwTtyYab+iN/d
sqyc5oDC8qKqbBtPhJOjuLyhCRUi+OVWJxQMPAPBpGTsNsjWk0+KGIetJiJmY43ikrkoejuBA0wV
7IPmeCh3SWUzhM+evNaPMQyMYKtbCNZJgWUgzfLDZODnVwS7AG77o2fq9wqc9+nzn8Vi5v5myo64
1NguemQEl+U7K1Oo6AE806SQZ7MkmKgMQoD4XW6tUTbDV0/la13hyGigQjLLU3+4N/72vFNV0Ylc
2oQ0Kn+9TNOu70Tv4B5yeu/SR1N2uK4musd1O8eBsa9z63VmEwbymecS3hHTR1uqY569hI9hAopI
W089j3AKaqlwnItDbUX7YdYOopvyqAMPRxN6j6lWd2S50gCr1qMihZV0kr+yrPtEC5y0+OVO6AIy
jBAJ/LvoE5tmiwsiybo2W35zz7oW9E3fUOTez1KeXaUYcdUwzUmNI4Rgd90L5jCgj5Mpn//5wn7r
kONHS8tj9w5NdvHjv1kGtK/qIInBJ6plN+ovF+d1G3H9mSplrLqYoFctleufmhhvfzQWT1orju+A
OTEdWmG/frRBV7DrioB6arulczAG6yEgGdzL469BwGP8ut02UzY2OIsgfOeZPmaV9VAmUqzspTcI
zjCl5TAjVTKrjx7qkyXgU/3hQH9zpdKEsi0X2sa1L8aZ+vVArbLomgAnBUulyXbaUc2+VhM1/TBK
wtPG5qZtLGC4EyXb9bCmgXuEsJpz0Nxhp9o38PeWAN67gO7DHTkLT6Wa4Kd7TKV7K9ynGxphfyqP
bKx8b9ZT8EU+u3gT/y5Oaf9tm6jBlu95NWD1yIYDXDQ3qZF55zoA0VyI3tg5uLNb+Ai76TXtjOLi
wPQfhyjeme6GaSiarNkjfU4QmGuZk7Hm+TBtRjN51nZVg9evMbOhDBFWfRadS0KfCUlyqdHTdGIw
mzvACRt1CsCFC89Yl8F8R5Jzevbll2Dk824h7FbIKQffIQM3mV66XiweR/UMhavIqIknbzzWEduD
ZhxfLINeH47yb+EwhuupeZR2uY+S4T3NnRssg85aFcRoySxpbvKw2TVNf2zIlznWjr5kdoN82BGX
sVPuBVs/ENKaHsqcsJbBV5Drbmjfh6wYwjrVVJQbrUtv18uUFNqh/EiGzgQPUwxPfV9aNB8SxmFa
PDb0SA+yJWGibu+8JCwvE6qNFQollnnyhRd3xrZiyUjDMrxLyCX4XBaAm7i31jYkovuO8phcO/UY
qqzGI8TWL3XX8Yxs0MrkJhwQ602Ru2kqvz4nqfFZA8/Dk1KlG7X0asoUjQKKbf9oAvvAAYJql8gq
576oXnq/lOdrXaOl5mVU+PS9G0RO7sMeqW+OI6L7ilP69XrX20lRbA06u+soHm+u/1AtEihdmaih
gaH3yif3WnOdzLZ7Fynzi64c75RzlcGdzL/BT0M9VyFKWsY59A/SQ1sRaS77gWlnFe+zCI5yg1Ek
yY0L0RUwiZeNMMLcU+EU3W4OTFbATqDLiYjzsL2LVJHeSmzSfy2HOShdbHONZtp0O8I3lt8K5uLr
JB0I0qWMa5oAil8u+30bUtn6QwIicOgZFThPwq/al1DW8Cia2d6Ei9crJNcKw09PNtDQ3nAfN5no
32UloZuaXNme4PTbUNgjE/DPZRDVFyPEuhJa5YqdqPnE/r8+9n64u+4kR/RSeMXsg9OMxcN1Bbue
cNcGEU3InLudQPn7RjGer62RsnVAbPf+FnoLBs0RnPx134y9utm6BbvOktTY4xSM10BtAxk75L1F
7ue8ADxglTYPGL68rba5iAbon8GUo4K2YY8TXD2erXEmxySii7B8qSyyVsi4NfbZUqLUTeeRxVU5
bFPbaBeHkYXMogo3XpmHu2YwcO8aSxIiU7eWnjyeT3qGDt1vCjUcWj6G9Yqg4U1TWFQoU+N0pIR+
MgF0AYiy5Gu4ZEKV43pG0/c16v1zGE4rMTrNg1fE+SWr0s8CqQ8YGP82r4v3rkoJ/FsCc3waHLF5
PzqhQ1jLmQAG6xAnfbwv6sndWrNzd61G46mCbEGHbNW1UJOv35E43vs4IxCHXT2uepOraAkksE26
cYwxMp437nQMJcqiMDXqW6SkumLfz5Qbtrkka2ZearWQyku7mv6ZXZxnH8BsuSmXbbcDbmbdGI3Y
QrdHWOaJOz9t8l0W1MklBjyfI8JSnDIxD/7OcYu/Cs2ztZ2rj1lQYGYW4+F6m89qOtLKDXe8zGfp
me2pm3uUiMrdKBwU5BAWn2ExtNvZbPT3d+MakXeOfNrTM3j3ldmm896kFby/XjXdZJECPVh7u5BI
3glPOcDRuQFvG5Ej16wzU4k9j5/3eeC0+8kz6RKXvo+WLdsHguBCD25cbCaPvdCvTShYXHT1zY5Q
2VzXAoRu61lqtbXwCBugkPYolr//lR8y2Ex8kwRbbgY8gsmrCurq6NSxuVHGUNEvWvIbDB0hvQU0
qxWeCbooNpXHaSBl9NabkESWxQ36nJsB29fWDohmEBw3NP7gCMod5PGdqwgQ1Absdhw5u5o54a3K
EmiRU352xyObBWOdNpG6eJM4237c3xvyrss8hKzmSJ6f2cxbpMpLJg5zpOV3SWE291j+sR5DzMex
FD8l5cFMJ+DJczeAOQiWWEdv75Y11xNzXkYCT4MNFE/0eccmJBt2oZuSmi5nrFsjPHsrxPcYjtiJ
3a9x5aeX2l8WDRnrIxy1VVvjQ7Ljasa6X8+o8ARgYJ1ke3LXZgAJ7A6qNNX3gnmrETvhvgfqTS8m
hNpvjs1FQCinbwNzqoyfhphcWJHkYl3bAfJ5Qvkm2eqLAxUaY0bmn2PvdZYxmyiZnUAkCyStabMu
E1cf4/DUduPWHoXY0fSybucqOiWT5d2XQDjlOspzA58cTGYRDBO5I3/1WHlJnWBpxayz4Jkg/jVB
cb6uc8vkAa4wGwX9/5g7r93IsTVLPxEb9OZmLiIY3ijkzQ0hpTLp3d70LzQPMi82H5mFqVPVp/vg
oG8GKAglpVKKjAhy/2atb0XtYUw0yx+msd3IRvFjo0PnXGnKSjOIYyTyr6tLjADzdKDW0nNokhAw
QhJgE9Tjuh6r6WwE6k3TuOwzIrhMD7Fjl8lqvs4Jo6vMAds7N9ylWK3j8qJ2cX90c14mZWguQnQS
F1GW8hJP9yrSe9/UDcZxTfoYBpiSQx3KUM+1NZqRfDSQunA1s/It5NdkPHfTsDGSCsg1VJ51G3rF
Ac57tQ7Ju/LjsCKnU3B+KiP9kcXYeWgqbc6h1LctMrjl3h+KGHeYmLTHkPCQInlnQ1c1LT6x+Zwo
4xoYj5b+Wi4uGUTwQJmS8SrwqJLT8hNMjqFenb4we3cbK2jcR5r5kyfVH6pUKoJ+iiW9Lb+1yG7n
ckDUmsYFp0ZHwEkcf4p1soj6RpsXbcS81ompXNMplHcaB/Cg5JtlArKs/pfH0Ts0U0POEDS8uCVs
w9qW6aFUtddANiyp5tFz17lHKzOVdZeVCldt7m7nu2WFLxYQH8PqAZJ/iE/NlElNu1hYWzjvy3RV
Qy/sj3WuYCEmQBUBCkYbPL/OPBDNSkKpmcysp/LbFqpzj6alWo2j+FpwQhFGok0yME7PbVlsgyk+
s1LEjZIQw7a8CfCGEWVcadZqeZwpz9HeqppgJ5L2RjQ9QKvcZBY8jAqeSHG1SIijnf69VdZNerwi
08ZVK7HO1U7n+U3f75dJ/FJMjOmAJFoa4EyoRTgrWOyRGr98w5ToBzugFkuTsuI3WNPvnxpWyctA
yNXv1zNqu+hEGXoVUTfsDdr/uURFZ86hgSZZuy51GCMZ1kfmtDUyonArxa/wyaMntk7LmValyM3w
0B+mstvmuTlseXmKQzMBnLDN8SQcI9m7TEOWl1Ym8qDaie2bvPH9yW2UoyUHv3a1DA5D0+9A4Nl+
HpmfA3pVEtXkNZXpk1fIehcUcciiwTDWNAD5MVGUKyDUbVmO5YGzfMKhQTzoZP4xR5+fyiAdDonJ
osVjoyqRF63NyEVVTb4FRovvDDCS34Bd2VQ4kRFbTC9jGdWnEJ9OirYlijm0l6k9bpuByD3rzdQG
cQi7oluBjeFKFCZze9f8SKTzIKdO3cb28Ln8lVS3MEZNZPIsy2iPW3RmxIiLrEjuDQXI8FJ10TFO
q6ZynC0V8JerB7MBKNR2S8g6yRW0kjScy0/UXKiOhRMeePzNJRhThXxtslF0Ii3XVZTIFb5msUMk
EO+Wl8VN8OElh6mn7CHHeDgswUgjyVD3s9J7UF483IhXMzJOfdS1l9hIboPHAF9odzQuOJ4wQdDx
Bmd3Hros+4ShxzPjMY3x1T7K1stbsZ4yMC7KQJGdCJRQSrR2i5QM5hRPdlpcI8OByiDqXVfp/VFN
yrligFfRxB8mcNOjg9vA7ViMJUMzkoGHeWYayo4yE7P5aNUeoJTwtScAlvELQvF4cP4o8xTQrHBo
Cc90nfMiwMGjiPcanIz6HNDABWUmyKytux3VTbty0oxSMdH3NRgsCg4xn3V1dihk99AB2rh2pnyz
64DEgrB6WNh+DXTwa+5ZuwA8R8GRcF1a7ykY+rUTzx58TZlj12W+LojvCd2hP1pBcF7OIJoK0oSy
fEd+NoAejRWpEsWAXeYtbaVN4qREYg808K3CDL0NakJNnQCMS9ynrIBAzf2+cLtmiHdwdGoKUJ3N
TFBvJVRt8rJsy6+HLmKL32xZkDR4h59IhM9XJeY7n0yY7uY0FLvW8IOLpNsuD17prejAHmp5q6RE
GdBDN6uKneJ+udOzQmWyOQpoDIzW1tFYnKoOSkUi9VuHr2SpPauy7VdGgJFrsJl2IHv4Ggi5fQoJ
Yg0HbxNlSXGbIqwD82eDDB0chCnnu0KGLJzX7VInaq4B+GOI7ZMFTbi2dO3UobVGVaMiFCGqa+Bm
jHejbzfLQwcgohyivuHN3hSB3yQgEyyjV17ynn+CDpGyrXPSw1v1RnmeHWGwk0A/4spW0vKKePba
eU51pAbotLo6CkvclVnN98XhAWBd96T3OZRs9ceofnhyqCF50T0uRzs204gQXVyfszbN7YA4TBjQ
NXm/LFm7sr2veH/hCHd2y40htEplZem4spdeG1ibfSHT8rA05Ikt38AuIaXQus3y7cuZRFhEtst7
KFoksoQbofDWZSP7sIw9maz8cUOSU05M8PiD5qqgGEQM4tJNcensKjpmW1LHKFlLnqOenZfnjbJ1
17WKtV1+FVeXpGWX6VbrsMuULpY2aSZHnew2NUGY35dBtM/d6Ae2vMHvZeSyG66wdhD2slk63bLj
gUZG+y5V64HhnHZdngUj1n+2RJtjOEbPkqoBOo+c5kLlSmCNqb+XTf3GaDE+KM5wzivpXOJJw0Hn
sYVxpqLyvdw+xvBF1y0430sRsXQuwoeQtnXt6TmbTurMybaNm0i5VVtxfmAeZqxjkxZxvh9eZJ1R
NUx7NO4WwgeTqMx5WEZmGX2czvAwfTaFfB4dlElWGSm4U/Lww3JLbx9QEAu9AIFV1uGOFp2pZ0n2
IWJQkoNqAKdO2lkbshsHKAnjLWGoscLkE+8rst5XmtmPp7hBD6B2CZtRaP/oRZKnZBR3kxnFp6LT
PicxpndZowbgM8ZPo2s0uiiQSoWoYb4TuJwr3Jv6Lk78vBbyKag+M5sJjYcG9owshaUCcJ3jBCQI
moZ+0iiltplVP5ROW+/dKuu2dS/7DerqnQ0miZlE67ynIyHpwhAbe0BYBOKs2ucaBCpbTY5NgEYi
taY3PaZrdpXQJeuHV0I1KG3xyveo1NP3Ggr+fUhsCOS513hWMkUT6J/JEmtJu7mP8yFeL6UOpWST
m1ta1/p3DUGUUX9OoMStpEZR9LvUswdW5rX5SQFGjrBjTMe2b6/KAIOKISI8h3Grek3uh7KBWO+B
ApoKx76oqqz2npmHZN24BglKzOGFccTJZvnNqGE8CS+8x9MrUkvtYjtIk9AvPuUgkp4ShUCwrB4e
zLEybqpWQ/ENk7PuB2pxKp1OZQIWj88pUg0hgI3LNHqQ0vnqHBYiURUzva+folQ21750AX4N2Vly
FVck3VDp65soCg69cOMLAbK0YcmTrZIonkSxRpw2yaC9wwLWjXHvaeOvRIvvMEH2q0lHAtXqr6lz
ntAtXErDOOY2qPEcDMDBakbbr4qQqa3ZQEwBQ+7BBmqV/AfXVblyEHax/d/0ODO5bmJGn/FstW9T
d2OKhC5lohwf9fis9V+2waNUGqg9uTpmO5yMPy3+lbws3lWd8h96THI0ZLkBBpXJMV04eJqLMjqB
QQlPSS2tXaVOL1NMxHdfB885YZi6iA5Z5jxXNJGwkzr6fo/YpIzLHnYIN1Kz2rduuE9AFEkgmrfJ
Fi7lgKE+NUV0bxPku2oPEbU/d2oOplWi5hvTZACSVQCkMXUDEtODWyLYJFv0OrsKCfwaoOWwSeKD
LjrSsRJBtwuxDU2dwc4w6kjnM5l9Mghp115nzTIPcaglcYvqwZXzdLOG0hKKvDyjTHorecXWTgoY
wFXoMoFovblBrTKKiJ+8pJlwwXcer1R2gaxXm6E4OEACwTXrrG+CR6FgNDEhooWusRkq8ztRlacx
VABdeYV7jOYPy6e97vakRDjKehh5P05CPxlTrj6gi9mobmfcLZ8l7YzXb/ZxLIOLMLrT6F4slydV
FZ3uGzSgtDTdWx+1dPZOUfp2LnFrKwR8tw0KC8HkubEbUAtlThgaVuzAgPySxJx3PcG7qXzKE/Ii
surkGmQUFgNHblPz1630Sw/fDSHvBadkOLeKUVO2uwaCrjChEvU9XoqMkJ5NquI7TubEtlrCxhTV
QQPvT232ragfQ56JrdkwM7AEFiyhcP9qKCZju8+3KkFuptRTSp30ucewTFxy5m6CZji51hRuCoZM
UF+YmFtEsPfEJ7E4Zv/sqXM3+IDPkuLJMcFymER5GcSpwB9K79R+rQIK2JltCAY179ZD0OgPmgbk
S6rS3CflSLvQmyrIrSE6t7wLUwtntxoaN09CzMgJ6+Z7iPedTdftcDXSWDmponiKHdhQiZ1l8Ie/
+y6JNwbS4zoN4m0j1O8uCV8r03g1uNGk2aRwYBJ/akzl2sDguTJboinT/lAYYJVUM0HnieF5nXbq
MdN1v8YrvUVFLA4miGXujqp7mtzk2VPz6hJT9w0eBreaJQX13SqcVIgeBtPMmIYhS1A+TZ+9BvAn
NZFJOxU3eke13JUbRMPZNOOLawPt6O2Vh+Zr7WQ1he/0OAThbQKBuGUWuMvrI1yL8YL++yWcl5Re
6Tq+xS2wDqFuS5OVjeK+xfwb1w3uR2hg5EkHqUes3vjU1Ap547n+2HvaDw/GybY3QNp4bvkTgAUx
go27jUdXP+SGdxJ18pLIambFly+6GX4HCXaDUGPJgc5wvEP+r8B7U66N6ro7MXEhazVjfx7RaRia
hlKq5Fst4663CZ3IgkCsimgfsiu+lJH2w42+kJSm53E62VEa3VinOvtKg8EaeMwIQrU9Hu0xESd7
6k8T2JU7l8DW1mydg4W9nLk3GdG9e2eWTM0mi5R1a4KEo3Wgs0psckEL00F0r8qTKVzIflBQgMqx
L01d4Et5xkvF+q6881R5CSepgk8gM84pWCN5nwOUDaMsf1oWsbZtzMRbZRAGZ468Go+c1rYxkFuB
oOJ8W3Uzl3GEpaRMhzGzmg81QGMoovopy2kh6wRSE0k+zOkq3gtVMR2gjpTbfBjXUP83nR0ph9Gz
roT8OCfq+/reNgdmrhH8qsmbIcQeyJSk0IxbG1v2SW36u2j+LA5r4wZ2WyUwlpKQXrcX73ACjw51
L6iEQNKrc7zrluNzTs2hYnjt1bzWti5ph55WPXeqArKpAZxrJF2zliN/FrR1z5kLcFOtg19S4YAT
9ir2ovaZEfWhgSYMqUoWAFJ180WoqbcJ7AGkf1Yr91UtdlzWxpHD9t7pZbbv8wjYAXy6p05K6aND
urT2z8qk6auSzr5BonWAq/aQp0JMfvOXUhWRt6Pb+GhBnYMbjHhlFXi1oxUTiX5Cv39T8kG7gSko
V2Kq9K2Wx74C1ILYeLTNRss9GFumdvaq0H6scDNnmbJPJKGlJipFsFQZIZxh3oITsbM1bBtvn/aC
cHsERhuMFC1RsobcOXDxY91X6BgvJmlp8xToY8aCAkR6lQHMXbsNZsfbyJtVfbEn/dNAKHZJBM9K
IWJ5ynKCNpCIkCFfyfjaqo1KnJP5zDndgQrt/ayxp/PUzhm3YuLlYvb5FdZ2wlkNgSqX+n4ojdfU
1cFVbDGM6sflQ6YM0QHNoY+8T2wt6bQg6Gt5cZze3nll96baPZuqNBfgb37/f4L8d5OPgnBopJ2Q
3QChmNPUbGzK5JNdl/FKjh6O74rJQaYPpx7xZpiRMS1pcfym5n2U9jZvE/vgiZb7vw2arkxDeTHm
X911hN5Khk9h0NhMbeuDHubKwTybHTJnl30ca67MPnTM4LzOdR/zu3himBgboAA9wC1qU9YbY4j1
PajyQiHlcbJ3GLM6JX9W8LWQMX5v5IAQPbs+NL140O4i3T5FMZQaSgKowXpxPwr3tRMD2dth9Fa3
PVTDhMz6LLUzUiO5xzPU9qgzS4LLkyh9gi+prLrgY0yCkNGUu9Z76NHtKSWZwgez4qymNr1zUwvt
QMjkX2/wGucu5nQGyr46GdfaRD1i2jkt35T2pyYvcNwP3I3GHAYHa8V4U1FDF/Zcpef6g51X7x7j
dmZQrG48mWwG3bizE4ILAmMGcCTObmxRBaY6AiEV4G/G9NCOzHczyrRtoyD2LBTycb2GR2cFhPfO
nqiV1w9ocAblO6indw/xno2CaAMoa9ahjkRnRuPWA2SzYp4Y4yhn8teZxkdrAGhi6/Hoqd0tMQwy
S1vj7OQwL/CvBTu1az+TIRphjXOO2Ym8o3/dDKPubEIbjWRtuV8M2p5NtWJylJYUSIiuWE7qvspy
/VEdMiBGIBhque2tBHp6zfuge2AYGSAdCJ76IVaIsq9pq8zmwxngSKk4rM20OdtJ80PNbHXVsjZ0
lFas2fy+Dq73oTbBA7aybh0q6lY0yQZRvu+0Vj4fh5w+gCDctC/WZVahagV+yxJoXUmOCaUg+UFl
gGU3abK1kha/WINfkP/xYmpDV6XQpaK/uX0PsFePDxMuClMxIXdqrti0dMUzqfSAGd3vGfpJ+WqK
/lMySFmX3vgASpYeT9e2YDwhndG3ReUento7DAW0Kqn7XMbxExK+B+I57iEpv+WV1fi0uT9B4X87
1MW2fU90ebIyYFI8lw749ClivebYjFNUvwUzGKegMmK1mDGqbrJuk6PBw8GX/cCk8s0ssndpp8xY
zPQuRvM89U1y0jxyP8e89Bt45usyV75UDbpebDvnpE8/RtRYiFZYw/C8eUX8ruTpa2RlD6T5kPhp
jjCiYq9fFdiwdpL4ZoYBNZxH4jSUgKmgZO0O+KpHBlyN3y6MlSldRVl6I3LnMXe67zqxv+scaJAJ
SANMPDrJJMAiiMiRkobbXzjd1/rYPyAPNvcQOHD5TDhJ1gXJJquuB3OBkKF/oO/RblEFEwZ7V04f
pIbg2CgbgFX3D8u3gEb8gZazw63Dl4KyTa+1F5+Wn758CdF8t9EGmC7T8itiNTjnhmJelj/1ypyD
VtM+fv8Gq+gzv2w9c/v78zZq4O3J6vb7p3upcagzZtB//vhimCtpJe33y9c0Oq0HCTEtjuzDMA5I
kAwu7ExjeNC2N50x0jDI79qAqmwZw97tuBENFOzciH+0XHd5IHaAi79D3ysEsxU3/elBPdNCTIBu
Nu1VzTuZRXEYUa40/ZvuqF+IIHd1gugGufr7FIcE8nqTn0JQKW1e9SBgtiaU5LVuAJAZTHAzTUcP
HzPMSqcR/SyZ5KL8lSr1ax5Ziq80EKC7KbtzIuQ3JEfuKweALzvvD9eylQ03SKf3Ul93iNpwry5z
yNGd4ivBkDdnIJK40D25qqlaNV27aEMT+SHEIiJ5QeGOW7x4E8/Fi7zWKqc32QzfZn6zFcjEoUP8
YWcEL0lQonUksx5djWYzqwjm2OSuQztgRbyTmCewGzZYJbYaU3ezK5lFhXtbGT7A/LW7+BGeLDBR
jIEkNswYHEfZosAmJFFjmSxPNZHXq7Yiubp7rZ0UOr60bxaLXPgQ+EQLgqEBYGxJeNA3dgTnGDAf
YNtJ/ZXZ4TpIBMpLsKmoI6KoxrwF2WnWcp4Bmjqgfr7KKPMAMdEpNZHHQj4wd4qbcOm43YGVR75r
LUB81ixEVFFeGxSJhCXqP9UcNQARC9gq2vyxTjPA04mNkwV7FfKNUF3ZwEtMIwY1pO1707v1cZnv
S1HuUl4IFg7NeyS5RmH3XaYyvEmTKHKRo7ohy/NY6LlfFC7hFBXHsay41xoNI9F8tJhSZEeYSOO9
ZZAOUrOKDSlrwIx9BjQEFWDHFXNBNgwagdATqJQsKanqAXaDPMUDpk64RhQ8FiWELY412qyu/EIM
l/jW4CSbykFoRTjBrqpDzlqj4XkMlY+uC78SpVY2UZPMniDacXUowBA3YmV6dDxpmD9wCIE+bF10
RCR2CMMKyL1k+JN49ypGaW5ivNoozslbz4dNL0DLe8UdB7v7mDVGhDSJ4g93zJqdGVxgzmYFgsiK
92S1GljsWa26K1SSlJtseLJt4Mh1YHRU/FHKoiap6R/FesAW0Vn3g1K+BcSenRt4lhnwmcwG+uc2
zyqsVp8RHhS/H6rSTZswBu1eIPNrvH6dKYovhVX6VUyWdcDAARtkvw4D975P0ghYNTKxqEKtOD0p
jAyTyqZMaT3i1IhI0XMm+lE7VptCi8JtHBN6amYIBC19QxzszivGo6FOJKMOzTvcwV2dcqqkbYSR
ZOCdy5mBbxvTYzLopIcOjLyyAWRKNDhILjKuqARQTz/MeKXhPehEsWrr5tJ7ubZlD4hupZ8cqvSJ
iMXGZfDE+m6a1RsRsZ6RMZoHrDmnSlW4c1Tgi4raab4qEIzp20SU+SZsvV+ed5b1WK8KnW83Zz6j
UKJVNIGpEkP4TSKZqKwDU2rEf5YjaWDm7XkcvChY+3ktCHKJnMbXRX9NlDajDTUZ3GVoIjIEv6ph
cUSqarNCt876RMEAh7IkSdJbPGafrsetBXeRvgp4v4yOQjterhKTsILA2JuGAT0ObCvzsuytrtkR
Yx5ERlDco/emdc45c3VreO5Eu8dW80s3JkY+OV2D6JlOIKvQXD8X+Xtaxy+aofzEqaVbAIlytf7Z
ICJI7wHpBg9qzmywzEl+cbtPLXHQfTii9wOHKIy2t4CM6mJf4cen93TWrgIO1lCb/FyYDLPTSAK9
ckjoJidpFYXK1yBPo8Wq1sqb/p20ApX87Ykq1FUIizCIO0+n5MPJ5E+sadihE49bYiZOoWlrVyv0
roNqFsfls47fecCgSx1LzRjEuly3kw6ufdhxi0XQycxkEyvpz6Ttrm7bNCQtIegJJnvc5CbxoSXx
9aEKUrOnVBytnDit3jvoGbQh0aqUbFm5cQSbGKadIbGF3B+zWD+BWXyMXP3aZAQ8TJY2Z9UYLLes
B9voPnGkkl6mD/fN1PpSxjdYLqTKeoW3hZqUI72lJdM0LF+MoyR+WhotTiMNHlFC47jiCmOKFEeM
lfP+lIVsQOB/YuzQ5UNBJNE64RiYAd+xgdY+D/obfrFpI8JdkdMaMtCA55bycy16/VUeTe8AJS9p
XX32FCrFULGk0zSuaSV4V5D9aPPyGapkXv5K2Bz23OUAf4avRqQwxquZH/aPghXCkHgMBDC/bVNj
fKJI3rQx6TtmJaRvdzpgRI0TBg07XNJGYWWdZ8PJxM8Njs+Hph88kq8VPDbGfGxMw4hHqwkew9GZ
drOR2XfmT5HdpbdEdXcq08uVBAu2G+a3UKFm3ckgCJR1o26fR8171YxQPi4fgHp814ESnvVJFY8k
eRhEyfOcLn+oO1I+iiwESeTZt+U7Igk3Ue0KVojzzwgV0d1MN/CXz6b5S3bAghIvmLJfvpbF0jjx
/eFq+WnL1xqrp6vo0svvvzV49s62UN0uny4fdO05VNXs4Y9vwLsVte68YLUhf5lFeSIL+bNhUPLk
IY9AlSHcXSAm50kJ6zd9FPmP+RvKXtZPmtTyfYiA4F9/AwEf//ATvNz77OZfoQMp/6e/AgWPqU7V
P/uGZrJ/P4blQf6Tn/DXb/jzQbbF2G+aIanX3F6qu8geXsvBrWmuovacoUtCOqqLF1d27gGvg8ai
gD/ltUGyQGLTppsq8dJVs6zVTQLgb/yp64VAGekOD0VvUay6fcaqLztEpiiiVdtezS4eyUdxmY7Y
I0gfrdjqdM+K0+g/y4gfRRITLnx0+MJmQ8eoaZVMKUMXhqL7cMzbb61Pnq3Erj9Tw2KfV9rNm12g
Vwrx+j+3lkUcGcKcxwp5jp+binqDOZVskY41VzjoxLh0mM4M1amwJnbdcxNpISmvjCEyxemeNVSn
5wJjGtBq/tRDMX3hSMTeOn/KVLa61ob57om4eyagu7uzhHq/fAYj3LgNMTkgecP+QKjNISuh8gEn
GK6pw+IH7QTOQGhIsBLmLy4fKlyzed6+azQHL9xSoyJ6t5zKO+Q2Ouw6FfW7PcxLjb4UN2bM5o3d
/vfydf6xio/vbjqQ71C/668qSsh3lbrw0NQC4EBGNu/yl7VxErehpAhtc1DmQ+QjofQe+FcDL1W1
/lo1Q74nV5rxgjcL5wr9Oe3Gk47SRFaDr0zwIhVZdPy6+I3QwexxqgMx4zfnjPGReAsqqzDONlnH
zXG0+vyU/JS6Gq/dIeqeijLd6hZAiCorM9BxGBByfnSIptdT031RjuPD4KCUJbVUt+uKZw7JEwq4
gquxfA11g6oh6LONjVdUc9hcBW5ogMer3qcw+O3w/LeAT/8TltM/opz+139Fjvr/EPjk4jH/r4FP
W/FZ/J///fmPuKf5L/zGPXn/YWHfYpRqkuCJeO5P3JNi/YdGaY1p1sW6x11itvz9wXsi7Br7umpR
HWqWZsBj+n+8J1OD9+Q6tjuDRvC12va/w3v6W5ywhX3OhHtDdKxtYnn8T8F9aW0FIiDMdcUsddx3
c1RQ0NDUsGOLzj186TM4XANdltM9lu5m6IsPI+mZprmNVaycaRqvLPH6c4mHdfUPz+Ltt8/wL9ib
v7KoeDQstHR8b3CQbMYe3t+MmGquVI0sJQ74nMFaiDHDR3F5q6NRvS9JtCnjEa5I0hvJrtAn5+zV
nbIvhFDW3ui2fqc2rt+0ILyZmWv/wrC6+Hb/9Eby4Gzd5PnHisSr5IFW/KsJKW5tJ4kElOuxg3W9
ZoOHTTQsLyEywUupC3OLU8CvVbfx4zEqySOlZuwsDb+tlfbbIUOnV2c6GSUodv1JGjBhhnYEnjpa
j1Gcf3nCvsvM4WaKWDCMHp2LpWQ3I800Ep2g1fb5eIqSBMn4LB7tg8GCl0uKGv3ROkItcqaqSq90
PsYzYsTjVDlMqtpGP4TmJM4ajp3QyLSvOpqeZVR0d6BoESsbRIFhxPcrZGwPXupFezOcu3CGGrgJ
8iejnaZ/k+tBtjhus9n5q+GPRmL5N5up0HoHpQVVEsLc/Mlt2aRFqelsXANxyqjDYXdsSz5wghYb
CbOF/S4ZfkXrPrK0+AK55KLZuF8ecRoP/8LV/rfMuuVdOKeskbXnzf/9p2zlGpF4oEIH9Co6AFOC
vVcntlVBQezM+N4TCHRNDBgOJAiMflgp5iNLfL+wnhcxXSs+K9q+LfWLdhbWMbBs47kM4tJ3tBo9
fk1QSyAlGZKVwMTJOnszZb3LmwYFXGaG9Pe9fYQ8IJhmKMz3C3djd3lJzCDno6H10d3ygfxgb8u0
H6YpF/W/eLcvgKe/vNthLWFYA7qEjIh69G+WO6NsKSlDQ1AjzL9aDdWDUfoDrs3XyCmd64xjzzLz
aXF2uIl20vLaPah9hiZ2/tfkUo0vS2hlmgTk9kbaw39/syB2+W8Wcmx1hq7qQD9wT1oGqLK/XpG5
C65nQEC3og6afBg0xko09FuDfl+nxpzUOTHhHS2dYZ/0AzAgG2W6BqmRr8LmHJemSoKcbZyRxH+4
ORFTQZdfKouQJfbHQQQywCwdB8MBiwqkOJdsRh20mqKTqAvbPNSjtUV4s29H+q9ofnYmPXgfOJod
Z2pPk8Z0ByHgLi169I3qiBS+8gSCTX1lRMxxgoTpId9FeDWCCNZkTzMI1hEq5VFpPVC6PXcJ2Y6p
8lEzNoHMS0rEIJJn0cDeqeojAVdpPuu1LR23npVf22pj9eOGZSdLwkg8OCoVW0Q6OgyH06w9WCvE
GZryIcp7Lp8Jih+Mct0m2cgMqARTl9V68py52WMaha8K2cFavEIrxoyfBedKhNqzTMWjoz1OVVbA
MiIuKaM1jCYaOUtP7mnhP8vxQebNDnM/4R6pNtzl0a+uj80XDREtqNYVSAlMcZ52o4MGqwu1eV11
hXHoYxBZbIIxDhTNsI0yEuOSEt1uUVy4pyQPVno3uEoz3YKOTX2O+bJasXKsNlrBg+BWp/mKEjtr
YbvBtMI3hA2kL28YNXZ06599rnpbKcY73JH6XVIVf3ywdJbKheXcldUc2NjlaMK86ggbPvIH8g6P
5hRmvheaTJ1xO25aL6runDFMdgZDjLNWSm9f1MXNsjR317fWPOqq2Hi4BjhuBgOv+KB/RZnrfiN9
XJPdAR9Dv0pFi+6WD17D5HIYeZbDADKXhvS4y4OQwMaCuCx+AKYTbN88zfO5wkJhVQ2p+dNMXwmQ
i+Ax59UhHcbwuwqy98Rry4/YkjgwqLlf4E8NbBus/pEcTh8doH1uzUKiUAOezkDvSQruviHgkbMT
HEmmcp4itXs322q4ap2tP+eIKrLJODke4G3a5PYp7tINlan5SouOZQ2ZUB0bwCKVUD4rjvcix97Z
mWISm6qOIuIs0DF4jXUvLIjeHQ1BEw7ltW4LkxGU4WHiSBGW6O7B60C65K6FBiou8ay54GOYxumP
ohkxRPIeejaD8HNw9PID0TChGlpy48hADqR0cN2LVtuYjSD1ks9k4lbW7z+oc+RccLUJbFIKWFEg
7n9/0BU6GDYn3Dss04/ma7yOK4L9HGKUyvimp3lxF+ptfa7pnEl4j7xXL7hmA/toFVPDJvSmY2l5
zR3BH/a6BPeyNodi3BpS73hjD8T7xV0vwGur7vn3B8t218g8a7ZMHakeDQEElz8/SD0gFLnkaPTq
OcBEBrtQT/u3QKqwHnko67iI9KPS4elMkbBvPbySJ9ZjhFBE6j0CLMaYIeF5+sxQx87/Emv3Stz8
dPJQbIc4ZW+BLNPJa6THKTlXOo5Drdb0T2aXMMu7r7h2IRY1kyW3EOTIg5tzCKrKtI4mbcryWRG1
gV+Z43BrDYuwpQ43oRFr56TD6saPv29q8yRjxldxyvgqSUfMmRYMBtGW+l7zkl8y1/VnTg0ICrX1
Wsb0qKM6ALo2xzfm/yT1BaNFhp09Hz1qK3e5+L8knVdzpEgaRX8REXjzSlGUlynZ7hei1S3hTZIk
7tfvYfZldzZmdrqkgszP3HvuMJxx6gxnwx+Xo14zYtck0Ftnne6yANuRUiKAHfp/p4eq49vo5Vdu
TkSsWpRkhkNoooYJ9Cx8HjxG8+YzloBzN/dA4nHMHtz+EGwjq1KLdDkE9wotfGPZYp8DTnlCQzM8
9QtYN0xxyRGBW3DOhyKNu9TfE6tlnFFcNbt1qf+2KZEG7OLMkzkle70966xJWvQyBCiS8/jpOAW5
qdBRZ9tjLexNrNarMVh+x701NK/OOOh7zMfaHkJI81rWQBZblP73YMm/R8W3V6/rwajn9ORn9os+
dsvlv/9QnmceDIT979bAborhWnude0SDvWLilW5AVztYmmjEZSfCiXiPLaY5ODBJ+kPF1t5WbaCc
dUEOaFqD3Gpq9CPfMk7v3h7vJrrLM2rMDplDPd41vHDXNKg+RsdV91ZTCrU29VBOMF2ojRppCXYm
Tv/ZiZkWMbWAH8DRD89v6scZWhvXdaCa4pJrNiYnbfvL//73f3/lExjONqXcz9Dtn6op3yA+/GiJ
LCtCvD96S2yzXTnsfdQDkq90Snvz6nTExXbgX2PixkSUsI85WoKimrcDlU5JXmwP4CvuLPSh7BuN
GEkgas9qma4olAkYdKG6/VdgM6IgbQABIe/xfgQle/Ncko5WVb+LpPGeNZZqz0HlO9tN9++/n1NP
u5Mq/PoJhGu78yT2/CD3+ud1LOvIFtnBgAa0Z1xqvWUtG9cKPZKVVPIxmM6m4Yg4r1DGCs8He8ra
ve6I1dIQCl9NveGAXTA4TCJrXhPQ8jsDNfIOrFJCPhgBUFqWsplyLfGSziT3WMZdcxo2bfuasz0s
ZJ/zamevqCSvXGnjHWHqcKh9rFwFouaOYCkkqBOsItHQp6yWOrDgfOg7vXsefDjrrlLXvHZJ+Eq7
X/VILt24t8zxbWk6H4+o38eDj6eybQU3sW9VD97KEL3TugZL3vIS0BPdeBvbe9p849NzP0p7bSIT
NfFTb8LsRA8qXzSH4E3g9/90Z+rj//5xFMY5cSBb9SGnL2UgdwHxIF7y0vjdgr2/YlTuXxQmXvZq
jExso42V3z7r49xEaiq+fZLKdsp+LIiEfBQD4iuEIg23SofM7C+msX8WdNFXy5nGfWbbu1Qo5yyX
8aEfcYx6RuffvKpsr33J1UWXVRFaGKcTaXfFwGTanLbUvfGpYRZwWTsdMxbz+crq70QNj2dKlOnB
lC30K/R5pAobRDyTCNoRXjGzbjXxurIfyWxMQUV6QinLn5lTInbkY8Sj/2hNCrqgRz85N0EEmz6/
6QGlaYXEKyvKt2UYb3JsnyVqdbp1kLztapEUrLdRK8r3wkidq6RlCQlnYhkqzRe3sN4tnvoLvzs2
0LE7JygrquEi7CU/k+wRFjgZO2TAC35T0sz2YJwIqFzHL4ZqrKjHfVD7oSLViW9t8y8SDjiwnRnN
cOoS7bawvw50Gl8Pb8nV7dlL5gNp1Wu3PMJ9sHH1omLFcXG0lY1Xc2iO0iE6E211PEvnbCHq5mgI
APKn91wZSUzIIUVso1GmmdqlI/0GBsKjzmLQ72T6XCFL2DkCWruR9ujVXuZ0bHm2frRCt2J48wnW
ecMy5K6luIsW7EnBKrgFSuI8cG//1ks811Z90EhZtds7nZV3NnXLJKabj8KCj7wPGc+d1V2GsouJ
O/LPYAap2fQDUj6PGIrmkVaE27A356i/iFwf91ieenokggnHZpfPyYvbaMFRW404ZfMauYH67TSB
t3Pq6hvbx4PttjnbIjI2Z8Us2E5FGCAC63pnl7P3Ps7VvzUgdA038LWx1tcMqw1BSDC455EzDE/f
kS3cVS3lTtY8lt7C0+5ns8sOdno1FBleTvDL424J+xz7Kzoi4P5G+1FU2bRDGImYK6OMKXuPZf7v
3gpINcS7yn34i/EBp+SEuCvHab9Wyzc7gBlhNCFjuvHu1N7EGjDvL5nW3ZTuP5uTrkWmlXTkcte3
tMSL1BtvUK+QSOKlBh5dPBaG5+xz0/1RHCL7zBw3EQHV2mL8aizSOLnhP/MFsqPdOirGjszuXEuA
Tc1VBOXtTKrhtFO8qyA/Jkikfye3f8CMXT8u5ZemF/6Bum5+qRv9t/6meO6PqLqqXbal/gXSijdp
xESU8JUsXDMCachQ2JNkuTbuoyJABAt71+DsXr+gBR4lFrk9hGufoN7UOc9GQ/A5+exVRQtVDujK
HWgVBLqzZbfuxkKDVpKTsaDV5ihvHI5LFnqZgfK8g7niVY3+UJT+TRrdtp0SMYCMB6dT4lwxblMj
j7PVY77vxmVfNQZzumaB3zCQMcFRr+NkM23SKadl+QYgdDBxu53swU52ekf4swesRFpoJwTFZGFp
7YkZ2Vte208LAd/xCPY9atrgu8D1qxbhxLqs2ci9eiZx4tlg/iZLEhetAHySFByncCPQVTIDXwz/
3C0rQu7RO+rrFISmyzA/pcWsWMuk6FrqBGtkZ0n/GtQlwgwDg9roFKzd+nNdjwq3ZvHWaAiZgpEN
SKHLu0byKkz5IcBT8jWRcP2fqwCdHrOQGZaNHpTqtPVEyBhaDNkeX37BS4LcgJGqhv8yg5Gwbjoh
jqPQMhL0PFzebprcoVagixYIoJxuPvYj53+m0BAjVvzTpPieGjK7AkfUF5zFbCgDRFfMHn/QB5dR
pzvtZZg1fBKkW2nVym1gXZLUTp6bzn2mqNJNrf0DWO4Z9ghLmOpjbb3nQiIosdhWRI7XN6AeqEZ8
QqHXwm5usmKMWUu0W81EM7U6MM9RXJ6swbhmo/jbBggtwRSnPJNLaCjV7pqkJ5ZxbgsI5YSMIfKa
9pRBFlRSgE2KePSkmo/ZMP8VEAE5EMSJAFkJabC2I+k/OOAJQiy8/3TDuadL64TNSomNpN6O/LbG
7Mcnh5FJcUdW1WxtJA4LQ8JAqOwKC3xntO0VZgtHRFMWkV/Up3GbRyRu1kflULGnyvg3uR42/Ebc
jCLRj2tZXlCl2yeQDXgz+sU4Qp8TIfOK0O7T5mwNzi+GAi3r1d/SmMtDhX0vHlLthC6o3gknOKXQ
+/GZrgp/RH3soPvfm9bdd+qjdDEE1VMrY391nv2EMjmljtvNZuNEWIrpb52cVlkYnI2GgxUhxVeb
STzx2yCCpMBu1+j8DmpZMzZGPLYnHxw/DWdpk9njjlDsfaNNpID68xEFN8a/mhad9jnq/aXfKb3n
O1jyT4S92Th2XwNmbViLJghnQ+ysrA1ivDwv87zWJ/TPJz+YCDeLytT5XvIa3SaYNKJJXb86tViq
WQO+kNxICzMVRMmPxsnG5YHz3I9FNpkn5XxUJpY4Ao34aXx5wDJkxCpbMSURwEZiYRK7hX0wGSzc
cUQ8p8VACVsaJYJ1jgSzKZxoTTjLpnyfqeKW2mIG450gPZyAhDqCq8jX231awOkYMGTtUsndzQbw
VEp6lq61ucdsnby6WZEH0bl7fdPPuQu2SRN4pDE3jy5KLuQ68HV9kcD+TsPOyaq3CVNML9ce0wsp
hnoGPGlC+BWRXG/oU3fr5cE0DDStNb/1uQ4imgJ5YTTk3ph99yMHaW6awGBKRt6IY8+Dn+V7z5g/
yJStzl3D70715Lz6tGgYwqKlw3bmo5cKJ/bv64a20C0FF92gMiqVSTgdZe1k8Fb4YKaMCmW+aQMO
GLF5RdX2VLoNOiffHn+b9Xixzep3k28g9UbjEzikjmMquWV2S7Ixg1zffcGIZ8ekKqCiwCC9JtnO
xIiYOduBxmbANsmptvyR/N0BpMqHS/ydrnkqyvPhFX79y6DEe9YoEtzHptvTJEXOwjfsrJ5xTNud
ppkpV0Nys7kfYj9B2DhM3tFuRm7MjYlXOPqXyegrEj3wFuluZZ3OLD+1y5dhTMg3M1z8PIF2Kwd6
h5U6CMiXb4WdX+77aVh3To4QGndLZHM6cPin9FrzzOjUx8XmGcjWt0TvukFXXZhvWpawKu5ArpST
19xq3dqRski2mqaAVniedh4zzjg4oFuSrrrIGaWXm7LzxQGg7RKLO7VGIenjuie1z9BjwEjnURvf
rKAYzhlCvMxZyZU1ZBnJmlaXtHDqWRd3vqcdJVi8HFUyXzBZZG0iUfBRVl9l3T5IVr8c6dbIhJw/
fW21dU9+w77W0wcqfcaBNkf7hN5LDW2+I4cOHQk34UAAmsUAp+s2qi8ivzAfSNPCag557Zfw8XJ0
TFdSZrpMYpxnucyPwErPuaMj39NMFPfxuEBFrMzMC+ER3NxEXQyCCzjSSnnAcixDBy9/iMNBxgY8
MxbigEEsRBWGvzJP4y7hURJCO7Ch6PFJMSWh35NnzWppLvqi4/hJ3XMDk51E9NTeyd5vLka3NhcH
bSeFOQdgPwXHdLX7I/YaNH4FtMvEoxUzE/yDre9Hpd4HxD2jDu+L6mwP4pfg+7kRQ48fJTslWoPJ
RsvM20xEyrjUxbmXID4N8Quq7HI2Bq1E/1jz0uvkbGrGmTZyebd6G5FjZ+Cpo71MFAewHFPtifYy
P5b4jrHAkVU+eujPU+PBbACbbDAlopA3yWz1NGNYWWdoUnL4Sd1ZhYObPThmGiln+tJA0tIcRHq3
p+x9ALBKQunY/pG6ofa9bz1QaOBTb+NguGXK/pRoiLwSsf0cu1PihKvcF5n3d4a9jaGFLT8YKl9N
J7VwUrvtqxLOX6qxO8m0Jhf7WLnfiTxmbAZ+dTzg0iKaLB3fpZPgjki9K+m3A5UCP6SYm1e9GozQ
kwRwTaQizPpqcCl7v4qlRIRn0B87xbeqi/sizKuBVy9pHrrE2QOSZ6yM98QzEEN2zCbdv91kf0nA
hDsvxZNjJC3z2ua+/PVm3idkSh9Gvbg7SoZX7IWAsZaTuRBkSxe/IBpAdkJdFro1P2YZGP8yEE7Q
K14ZgfHccY6PtdinU9LsoP2C83f5kAWRJpPkEhqEGy0LPInR6/A3BYgc9behnZnvQ9OIu/zRfhrB
Hp2TpCWvsEInYRXV6+ANj1r9XCDaRLjc9+EQFE5cIL0+4Sh9qcrmvfI0Rslz90D6q9xhGCY9pqCt
UFpvhbot7Qiry99SDO9eXjP+rcft8rM5V8aXpCn7m2NqwOqUG1ueQ2ByRUB3YlhkD28KvtFpzzj2
QTKNxk+Qu8Y2cFlD3Yu8ScalK4+yn/U9xDOWbra3+RSIGpzGdD8E7mZnt7+odWaAVl+sk/YWcXKP
3l/pbJMWd7BPGWN5Mi7LPYZ/HQstdSlKHe7X4kFRxZ6KSVqYlMDXzQExw1icq7AK5uQhr9vvAXyW
O8ubphMHOznvA/NzPk+HnNzCo1iWAAMKHQpK5gwo1dv0IcnMdq9zgGECS5woe1r0Vt2qVDkHwf93
WMiKkBmaxdaI9Fz8BkMfLZMvH4kfQe9tV98TMc64pP+Q3sYN4M2fHf1p6EuXKQbLz30i7fo4MSuP
grzGQQxvsGcWvkuB/8WttbLrNJdLLRPtg1iO2LMkNViikfDkTh/2NF4Cb0EJ00KrzEpGwAQa3jFc
d7FmoDrG35iHA3vmqxzfuMvTo2z9eMjDEs3qIInbnu3yzhYYrUxavgs5TRAN3xvoLY86lFlq1Z5L
Eo89AFlM/9My57GHhoJTQr1ngvY1GZdHptlwo7M/ds88VfUlqtMMIS5bCHC+9ETJlEdsxXnITCmu
rKKjmjQrf9y7+TB96ZsYmhFIWKWBGzV99pKYvDgS3xzYutZ/8bzqn/RZ0Ipq/Syq5OKWq8/E9uK3
Z5OxYqgP3nU2i895sRgH9y9D5RBdb0BXy4X2ZK+bC1dRhttLcpemGi992+CpYAEQSFJe0Xz2vKUE
kdbTOZvnA0mPtP/SYkTQEo6udejqm3WiEyzVGe1FEQmHB8si4HXHr/4cuGTL16iWRk8/u+rNa4ns
xVZKchDCMjYtAZMFn2IJxy/oey/kxCI/mpGKr1hlj4ILhuOX7JU/254xsT8tSBNH08ZsDTInXm0N
6T7uUNxTW5loRqhefpBVtcd60d7Mxnuo1JheUBZgZWloEZrKeuy1m6XUWSg9Tkc/FN2sI8v29ltk
fVOjO2fnF7oerUftpa+YSz8rL9sq5uQnZSwzmdzz40AsgMbJ4lCp6sZzPTqfLQa7HQ0FIuOhjzTl
ACIDTM0TYv9OAod4mh6dynPSBia0Cg4hvtz70jJ8po7Fs0TtzyeGdp40/CIIE8FQgB7m05bMLd2b
kdsEvIuSWZnFFAtQsS+6KZqWiewhY4rNwf/A//23Ev176XdoJqQ8SEZHu9k35WHKu6eGuKYZFkaU
4/Dd1SPVyTyVeCyLV6gUd2rSXUIKbyh0J4kH9nXxiNp865+sktQA0xyp4iw2fROS/wYYKOWIvwVm
o/EwLQ99dIHhqrYV6clB1YTOYEPu7ZDiqNKaHtMOZo1VrHxdS8sCjZkM3jZGd0V5tWTx0DYkZOtE
Jc3eaCFj70TEsjcsGa3Cge/aXRvaRGHhERmruNJFtAQfWeY9e0lgHFtGEowlVMFgtqXILNBCB1Ny
6Q3zBZp1eq41NpV2lb4GNGOR47gomhfyv22WfMaQkV/VFqfNfgfyMwPcNdogZ6SHG7epEKLrIwD0
+UBOhoO3kEnj5LfzU9dI+GbJffUwUlqiRrOPqaBiXB0Y+fqhxbVETsPMz4A5uKMduUvN+42V/Yej
AWsNRjLcxbxoqOw/K+bKO2cgK6LAwOWxV4aTZiFqPAv9dfGMQ6YxCnAXu4z9Sv2q1vHqVCJ5nBZS
u5fgyiC04apaE1hGjDHLkGik9Zx/mcTIHzqn/UFXjPFf08Fyzumz4kiUFftV/OGYVIatdXH1U+ZT
vbIRDZGCATUsc87NGtrIShJ5/pNa3MJ6zgguwWU9FZxOCKd3cza4xxWHCJ0rL7+oRwCMa6foOtil
JE+TmXyNPfsyYpM4M1wkAVW6QnSU0+9Cb/ZqYtvnO2I4V2t5kQAY9y6Pw5mkjnO72ua5sPPkUCQl
FHz34HkpRcqCPDoz/wD85kXTWb64ibFj4jelwBdGeRINn2QZ/qIfG5lLBA5jX/WW8Wagl+ecNBfz
ZlrVFWl46fyu2Ey/Z7V4gpxA1p6h24eCweVeFHMQKWvsd8iHD+WcsyL0OGhKz3xIW2OrjX85GPhO
4xMq5+KwMOMK56F/peK3uahxDbQSe7NrI1LpbM9iwTTzL8NOn+rBY+nM8mCtV49ecp/WATqWDLEt
KbBmwMjAwsPQD/ZLY4uL56HF3/57XgVVjMyivu8/wJXQidnI0AfWRzDMhrOz9PiCQcSTRftcQk6h
ZGI7ypZlP/mdsTeCQYvXy8pI3ieYJeLBR2tRsEpXbRqR7Cvpg1qXhI+8PMv6gwqquahpPNe2Pkcu
S1Re3iJeJ+3UivWP00LvxWeDhTdkiROmmAE+S8keuDQf6OjFGNwqmkfDTf9mneQO1GZs5MgPcu69
SPVGHrPFxmKR+ci9OtziQU2hYn/TckfSYILPKKTVnoX7WaSGi+oOlceAN/NxTquDa/NLBzIRB73D
0Mx9gU4CV9Pr2v0mjgqGRh51xU2+IAeRvvY6JEm19/FN7xcfswMdaoPctf/uKsEojVyyPGWrGDCR
5h//NAZ8gzjM1oPyRw3iKSKIIp8in33vqX/tiMO+maiAy6rvo0oZ8GM3/3D+Z6yaJ3+2wX6OE81W
Ty9furxtjDCBsvGmgCFFrdHM7sHJxA3xm3ad/E8hicwxy57ZRwJQohTqsZrQcQTuv1o23tnr5Z80
eMlawjEQZfrnqnf1m6PX72vPc5k7/oQ+Ixsf7CB9znomHFJX+mdh1u+aYx6rriNxfWDj2z3Z1F1b
UMMaUi3/K5HwCvdDakhSBioP23fOZrdeyCgrAHOEaaa+UielkEtQ+eV4TyKZ5P/qZVcE8ERS1+1o
zEdi2/prBX030kvO6hzXlLPYP33mZ6esgiTC1mMngm6nOfn40DjOcRb4iFM1PfV6UqCtq9fYm7G2
BX1y6dSG4GhmVpkoACznsRkW7c9SMiLzU+qpkqCO5zk45D7HPQtikmYQfJ+zPk1wl897NXgX0wvO
tTLCdjQRRtjyw928fWuL4XeFGgTDt6tbK25UbkWAJzD+Z+iWx4aJsOHT9Or2mDHR0ptnA4lOaLiN
i5kKv3DXanFP0j1sZwucbxbcBo+j3NLSNcrrOgRTJELVaPmp8X8JVoyXYfFOlkN71WG7ilpgwO6q
/VRF/mSQAoj5pwTEIMHysGdrJ8G7sRIamHMbDrOBD9B0xIl9PcBk6Osi8PcVBr946C9dOf/muPIh
bprPTSC4B8qyjKvWsaJS+OZNyvKhrAY+6hArpzhOTl7R11IGWDrjXjfhai+oaeVQZQSmlQRcmzPI
RXhuYLkK93UJqq/FSGXoKudmMcmLkDmhlmJGvBu3qSw44ZXhfjh7/nDKnOVNx/PUs5oroXEXmo95
0Uev3rZhVWhfjVFkABJdNrG0dJmAuAjWjAg3VhclIe1G5XW86PNzpg1P7I3NgymKP/nqPwaMnRjR
ENCkm+yeVXtvbXWDrZRHFjHiQOCZnLr61zwXT0sLWWCi40OWSzuoW/AQiiWHLYU10qYOTYP+Qdf0
i16A0shs1lfwzK6akzyglLrjlj+Q6UbZ5a6fuDBw6Ol6GHx6Wy+LO1xoRLlplndr3DGPEG30kbG1
qoMs34dhfRAVNKuWmZQ59W/aepYqe+eYkODfzf3ACvHcyLykTFL2fsa9xoHo76Bj2NgYq5m1rSwA
JDXLbTC6X7lmXfOKECMWfq/rWDRnW/QXtRTByS29f8Iu0MMZFLo1s3KMaZ6+QyAiUYapDxe/3a0W
3L9FDjCv7WckeQn6mhRve6MzFs9LbCTwmw4eOVWhptl3x7mSDwbuZE0Y/naY3mQN9hiwSYls60j/
u0vQmoUZvO795CLt0ZcaK5U7CCBoxOjq1dHvgz8UZ8TckbXLlqRGbETRhZ+Ae8BY9S6ubZyTmRZr
NqECfbOsxJ2Y35Wba8e8R1/YB78msWnPtskpumlw7nRPClEeWGa2lBQJqPYU95SnPfWucXBnZJA4
CqkbuceQEJwtxkiMG7WLtPuPNCU6Ww9SylTAjyScMT5BB5M7C9mPZQLweIoIX83pL6jP6mDI0Fo6
Rys7+hVSxVoA2M88YLZkC8yFc2G4k9AJcKMJNOlkPrSPBmPPJG+CnWrJJCsYDkBYzt/58vFGpHq2
N0f7Pjku1kJCUZiS2zsH6QPtx2bUJsmirYrQgIRyYDmaRCzD8agJcI0TiAfydy71dHPIp83c9bvO
jRvn8RIJxJm8A79L6X0Mzvqf7eKUKXrLwSj2qRSCqr2mAsxefDvtIr9r/vq185RDZ4lGydJJLAiR
YDEKrXgeh7WLgwkcCiqgBMPNWh4Y8dS69pPIxn1iImsI71CzLq00CumBibAxtmyndqtMnAdfh7dX
l+yaa26OIRswYhfY2heiJcwZPZSZgOSghLoWzlREg5vGdHCvRu3/WVX1zQoGCLbWKBQkFQAf40wf
Ze/ayfJ2etr8E7376s0dO2QyikKWnocs+xPYSBFypbPJr3zYtl6qjoULBc5gLLfim2IMPi6OIFa5
RttjJQhdy3nYfyvLjL1G2ofBNdhW+MreKZ8EUJMpIrsfhhGB3nPVBM0eAAvWayH42hipuXjz0Nhz
h474VT0+s53LNzed+r2XcXqTScq2JHkuTAO11Vac2v5Xb83XbGtXoYNih1TrsdX7S7lWP7mwvFhO
Q7wOF/x9DxmAnR0Sl3+Nwto9jr8ozJAoTVM0Yv+ngpRM08TzXBRf6TYr4DqqwoWAhAiyOpuX4AGS
rOAX1rH3Kdd6H8z4jvu1+ygZM+qJ3cROz3g8TdVeWQHUkMFGo2BiJrfHj6TPE8yjbhuWREOIPGiO
ldVeoJJtWe7wOzyd5M1U4LhV5rV0gTHontp3Q7+ErRK/loB1VLcAZbSC4aohSJcac0/NovAZ3XfB
kpwV2WeZ/ZibG3TaGLZj9rVICF0lgNDI8pK/vIhAXnNYAkGFnbdD6RJqS/kD91CLstY91Pb42Pob
sGC9aJVex7Oj7lwZHHQEZRQSmLDbWX8XL0PV4vNCj6VLZTmj9jhp47Z7VutbPWQqzMTGY8iyz8W2
u42ZSFVm7NnSPw9m9q0y7bLiAEGJ4v00kFh6HgQ1KATGdotWwaSdn7kcIta+AbZshsh689dunvv3
2v5GzPTWT/rVnZhxzA1uOM9P/7DSA9yGjrZQv5cBfkgwk+hlizKP3T6Q0TiVbDQKTN+BVUaF5aKp
hbZQ6Hsc47w0vfMnyDYSg4/4cnEB/Gr5rd4G4kNTGPE0gFAZvPmnHIGC2En56WNrO8a4Q8mgmPuA
RskP20B8+bb+S/YpqVLWTHnRBUC0kay1rvtVsjyKR3f9WAU6AZiwsVajgO3noqVCMv6oeXhMkCIa
vdefnA7VFWMgwAlG9p6oPjZQPkUa76dMWL+oZX5XI2s09Ppyf0fi/NkYSRBWjgdsDT46K2TGrotu
n5nF5w95od3NOY+gffnhGqjk4799uNSWF2OYf1dY5EIM1EBoVP/N9v+d3xppz+hvdi4FNH8PY6Kj
t8le5qS47Ob3zgoeg4IoZIIk4iZgfNfgN28tIAwtS7XQanWY0y4NLSveLuLYPRP7Dd1lTU2KmZZ1
wJYavGKbNMvivSl5IrKgGyNSHsgQpTI5SD4PxWFGToX7GVSAZmdOv3bUX5u+/TdygUcg/J57kzZd
BdP7dtSGC+a8cltGYHhd2e0AZ/4w7S7bw5d+Aq4v/fZuDszXVN382nJZwmRU/7Au+hH8w/YgOGpu
rWhhx2Brn2DpRZ2luFjJTwCIMoejeij89MdNQaWL6o5xe+W9R1vcby52DRrKUdx0CyemqBLAMY47
s/At9t6MLKkcgJwNrf3lGK8ToTXIxuHrJlLtajXdc//g2G569X03TujJkWLT3pW4SJOpefO8GUO1
kx38Idn1fX4hVm8Gd7Tx3vUqqrx1X2ofddO8+K3hMXVe6XtAUViJuBQrDt3Z2tseP4EAJrwX4tqk
6Sa2hIpRyuHYp8QFkSOhd5Z5NDsxISujp5SBCMLAbHZICZ70BWkN6+cz7D4kYe5Zd2dCNZqcKbvB
zNcS4k321hcqMI7WLODu7xv2rzVbI5ddRBJwruVFHbEKYnSqATGZZavt6lxcR9Ryw5irkxZM24qI
FUxvPM8l2dRBnRUHnT7EKHJ1IJQ2IyTAvWfNzNwioYdoXe+pQXtvQ0OPiEqkqwjEGwN4ZqYrr/Xo
fhG0TD8x98jyhPGKU4Aqoyiivizu+FzuOU8R9XvPFHF9TUxrP3YYUM2Z6QlWrBvG3hTcFfXF2jJq
EGX6KYigjAFWPeRg59tyz360OilyiFa2bpfeN8+6sVlv8SlQq3C5ur641EMREbxAytlsFJtLLN9J
tXbQXwAJtA3yWKWNjx2yfsgfHsefdpaC6snRl1eT70WH1LiVMBiT0yZ92PTQMJOOVi+CR0AVFDHc
gyMd1JIh6OfalrYF4qxkHWTSUMLF+zIs8GCTXza7Dc0vRqpQrvZKR3cNEWWHq5Dkb3BfBdE5tD7w
+jQPOUBhwM5lznR2Hf1mp2S+LuzuRVBHU5F9gRcAM781Vr05PA0GTZfPejJMiO7GIsTWauiunjX/
Mr15OirMQ2M6LKfGEZ8iqR/cKkj3qyJXJosp9rzFuHX2qGKfeKWQU2a/weN2SEUANWj9b7jtGvEa
xg5g3UbPlF3cwqHKfBVVwbI315poy+bdtpqNN8YvGqvBk9u7YNI9yNBW80/i7iFsun5z/PVFTrDu
TZ8/GJf+rqOJQ9DoncZlOtJBvw62+bKuRKmvJYUOsbEfwxIc5rx/zAV+Dq6EfTIZ75kzfowCHBel
XTinWncSLvsliCwb1+PdM+ufzF7hDM/A8crhoWqnRz8pdpwUdYyFKNlhawaDM/MlCJTvjmGAdGFL
oJPLBpDoDOv1w/Gc8YYqAqPwwNzD90Bl2O2xrVdrbwY2UJmV3NpM5vcR7TB/f9n7lU6disPSp4QI
F1tFLid92FEdUJLNH1RSp6DgIutSbtNRR7xd4A48NPOCTNL4YfHGMbUF10n7Yzb6UHOtApHUdDdy
hp0bkxQEVHCcggetZ8flkgcc6F/kpD+7m4ndhqznjUCT+6WH3cjKcJ+0kMP7SvtwcTfFUP6+gozy
2vKLW+aLk2gJDwsYphwdyOn4mLJw5jJmhBTUO08EFPn2bUqQ2Q+9QiRYuzs3cKk0XB6gjirWKwjF
kLSqyuEFG1twH42Lmd/18D8OSIkoV9fu2CAkSLWJ7RMaE4K9rb/W4D8UikfaJTTeZtvRoApFYokQ
DekplFIK5Vam7qHabm2sk+UOUSgzCB8i4X/ROxaxSvMqg018/MT2BvoHs7udT/ZPoJlmOBo1s1f1
l2xL4ga17suqRy75H/LJ/sfVeTVXinRR9hcRQWISeL3eO7mSXohSlwpvEg+/fha345uemBdCV60u
mQuZJ8/Ze23gOLUAgeJD6fBK4G6xE4KghVCqz+VzBlGcu4NJRgvp1i2h4LTpSN/X+gcbi3bO6uE8
cn7fodfH4e8xWHLWTZMgToQk19eXsLGpAvVlmQ0XzCnpPZmi+5jH1sEsyR7QLoQjPBxCPjkBRccw
GbPVmPtbzgzOviyiXz3ilv2QVOusSs5kP3CbVqG+QW/hHPUi9rejVWuLYpb0aKAXjTDfUm5uy7xZ
5x3mO2bKac2Rt7QvKcLGtZ2Eb52EstrBHRnsdxtX2DZNWa+9iMQE4thwzg3XCGkni1EJLQ8KZcDj
KKdV5SOstCVY7kB0KxLI0XJmigc9yh5gt5gFx1jZQucrTuHRJNlIIwi5F2St80BA+LIdhm+n3PrS
7Y5BGsDRJ46be/9hRUF0pxPE8+fu84Gs6nabOuQ++B4NmzZ+H6aoXrv9IjYsgGKtezIHxFWpW+y7
DpkNQ0s42V1LpkS91eIs3jo42RCawp+pIz4QafBCVDGH+3GlE0Tj0uqn+R5mh7F4i6ZWY9QnQRWE
6jQiAhQtJCOtetqdr6Uv4P/a/K7QS9H35GsJ6o8+XwJ+yqcCnWjHDmW2D618x9dwiIy7alE4Jn2a
WV2sBmVtUsFmH7vuWVGtz7IY61DOY4Gya+8J2OecYeo8LSVwizVg0WkYJcx6GRF3tkJcYVC7CmiI
rf+Vo/9ZWpr8xPTiIRofvL+OnZnvAAnRCjgr1Y/2Nm2RD0TTeNba6Jbp5M2VFUHfPIbXoQUeY2YQ
nNxG33hk5mUAJ0F+Ut8U5u8kcmk3CF3bCMtSSI6ifYZXdB2rtTE0xWpbYTNY9/mcoGG2aqFxxkj0
TRbEB62JbunkReyO8Tyv5A1zJX9o7GCQ/MkY7O0/YJ4bdPbTBiB9euRnQltpG/kOuNXIIR9Diksj
YNB3tVF2YO3abe7l/ygswPuhMteBJZ4dzH9wTjwaKrxNzdYKQsld2Fr7u3RWUzfP1isHfCYxPTOQ
Fu3wQIEs6JHAzXpljobLfZ5lKoJ3gHUjBvXQlpiK6sTM0nUTxeVSjASncOiK8EYtFKoEpgnjp11C
lcrTCgIUHg2/LRGa2PrOZtMuGpwdBU3wdW171TKemDPGBeWZnUb+EfAGULAJCXCorQrRcALz6MAi
JjS3JJptsOuD6alLpIPC0jca2V9Tzc5QEjOwnuqUfL9RJsvC4ZuZlFQGelNDL37z3YAyUZeQ2eQH
w0734GaXI0lPId9tIczojLclLdE0GonxB5RMASH1kLPocK8RrmbeCrp99JfaaIWGot+UbfjWVvJv
mKgbAgx9iBHJa111mUIs2awKWo/A1BuOqucMEVUYkax1WDPWgI2sM9dpznptfJYdN4/Ol01xexJ+
exo1o7qmmm7RgKYUS5rqlyggm1dedKal7KCbakf2dJSNw6ug1oMbSv2muephMG6Amu6gvEisV9x5
P7FphXsL3xRnYYMUBprrNFNxH/ZgluPEPHq0/3c4Hj41pGPIiVwjviS0QUh9AYSrJ2FyCQQjW2hC
N6EFtrXTcqwt1ewanQhKXgDzNTZJXYUE8bHVJIG3tbuC95XwmXtPclLcdPp3x0GT5lF4QG1SLq3W
R8BrqXvvuy7VU3IvLEJ1hlEdS78h18srx9fWUhrTffojjGoPbLFqp8HvnQNPPkfRHNM0LA5erjFB
Cowpx6HXeEQZDpm9zpv4J0ucaG+TMz6fKJOdaSMvyJvuwamnQhYw0zAtEX2phHikqbeGq+zN5pI0
5hcUKj1PT9zL6d5Nqn/QBQYwGIeTDcX6xgzju5QDlpr5VWfPIWuGdyySUj/XEfmPHZ1tn8HKrvH7
kxp6RJN2iTQLOtwqRHC7pgOCQjGJR3g9Wn5oiqI2UHIG6Q5JvAevmg6NSFQBAZ3L86NO6MGh6vzz
f5+vNCvbZtKDfnXmlFW/KInFZ0LBD6YgWApEOA9rQEmU6MO27iy0/I0RbOknw4MMPX+fNlW4VR7V
Ayp0LKr47FeZMNobgkIX6ytfh/OIiUsS/6492HOU/GJN1iUCtkxzcSlG/o4sxfEwEM4KBmLF85x9
o/pnrUMAl2i5fB2zCb28OZ+/a8d+JVToq4qiuf4xpnczneM7RRJdrLyc3nNWtz7KmkfUO/LNcLdP
KR/jTQDBsA6e/0vhCvfUj5DyQF2MjxA6gVHa+cGxUSGKKjff/p+XbHsXTTnvVWt096zam4HIH/Z8
QdBR7BH7fOsIJcyxtS6+7hZHc+y3XQC0cwF5s9VkcGmzxrl0pglpYPA3OSrMo597xFwZ+muWTKZc
hJl76MMcLf7kpGevsZaREuRzTb595InnDzuw7kap4xz/uwxd4h5J8UDU5UTTGs8EPUoQ0HtMedYj
T1p5EY7ceSoj1C6r+l0k8/StxN2e+IP5GHo9fQNHcrGS3rx6bhpepNG9q5E3XpL/sqsabXjYcEzu
uf+RjNPwqEc7BXE81BvAFs5ZMwosvZg5QEk9SjvzSyp9/4/g6XWtNDtYwFn2yTRT1pSbbibpQJS2
XX9nz1ImB93IuqE62cVpoj7LmI3QrbIPDGaHoiOuKcHoQZJYJD4jzOKLIs9YpbCZLkZPeOjramZX
UX1PTfefJygEgd5s832LkgKjKpACByMxrf/RQ3KZGHa+U6GId0/+xvPScBOd/nspGAEsoqjcCZph
O633PKRQKJG9DGDUGIJE8ph22UgfVq1V28j39ATWYaAjppH9u6GqCE10q/bSatZhW7bHzLTV+b+L
43NT52r+ffM9sUkCjcj/LsEsT+09/VyhG97nT4s8ylh4hT00A2mZ4RIj1chRAItl2jfNCc3SukVa
ckmidv51y6MMGDku9AIjke2hGEcalYYnkiV2WNIDmIXKPmh1KIgVmT/sohxEGG2/GlAZz3qRAOgG
93y2YVzUZX0fU+R3eUlUW+971V2T/jcMnnIrLFccofmKY6z9MkrICWuv6/03NnZtwbPc3DmwoWOJ
Z9QOkqryZI/H0SftStdozuoQJZeFTd6DY9I7IzxNCHab5yRBRc0hw6280dPyhLC+/TFM++xklrwX
+vQLgi+RiUGkw1MZl8jTXfJRJ21r2BcH/9A7v1yLJWPoTza93Cy2PgQ5UnhWU+wSWovuWNE5dXNA
/vDIjja2cYYLI6NC39h0eTTuOywElA0hx5isBM3eiD38FOR2g7CuZZm7pK1SiZOwHhIQnaG/m/8O
z0ugI8Fp1bCprTnIgtb6sTPkGUW9sbdmD3jg06N9RqIKaB6EyQXWJmk+/10sUtwDE/jfzorTdyYw
9Alm1I1CUQBLvOyWz3den+p2QXqF5C00EfhjJVJHZldVvTMq8Z7gTGL4ZWY3Bo3WOueRpCKSapUM
Jh7xJD/HWhyugXcNRx3fzbKfO64141mkJmRGjco/EseKNDsmiDc2dCzCSftAQA6YUtnBA8XcfhgC
NnBvyohr0AQsYyc6aqgqAFBGi6DalvIiK1Hd/730RXmNnAL5cN4jAVC3nh4IUTCTTj87Ahc9TZ+y
lOausUn+MObM4kg5t6x2kPTqbY9ieCpPUx8XrGSEAZZm+s4bFR4CQws3eAKyXarEoTdN/X1lZY19
DIhCXbiFH5+GolLIFa3PpOxpEMIFZu4kXysZdG+lU8FBn6grG3I/RFThFWRLtXK724IUKF6EzdiI
yULUaO07sXMLs+8yNC9p9sscTCK06zIl2yd+j8wJBMRovFSijy4pN1HgGPr3lFo3cmfKfSCY7oAc
Tz4saqy1NpI2iUxuGUxTSnaMm3IQdbH1Zr1Eac5LV7lqN/XNzhrMZQFsZd9PnIGQu7NqF3hk2rzD
RDUaq8Rx7FuhLHrCfV3RvJ1DFlCCXwhEmy6YSPhZWv0PXKBpjQ0BoQtHhBUj8+xUhSW6JKc2Fk/G
TZK6wY22Ho5SGl3byR7t1yoa5NJ1sW1lY5aclJYRIRM5lEoZcEnwVWseR4ZacTNeEvcd82J/znVb
W6Y9MtEs0cSJp7D2wvdGL7QzhWj3amoth+ryDk7RWNMwojaRoY2pZ+yT3UAi8vJ524t0IqnGbX7b
WkMmfPynbyl+bRrTJaKLW1DhlTMQQrJOhNjkspiDbhGf1Qx4wIdKJs9z8UnAL7Ro2R80Dl9putJK
9PsaNU5YXC2B6ryAyokCbPySSD4M00vX1XyUGFpgWBOl3YFbkyQU7FaCeUy/D7OEWDqt+SNSZFll
YIpTFcGSRqRlvxgqOYc4rxFmlZ+6hXXVUYTn1d6QHMAGkKUXh+laQ2GD0h+jgS2av05posXitzyP
ep6dW4gRuyozH52B7aiGrritis4/hr25j2T6tCHTyOuAmUiX+KOqsCnjcw8TrYzWfYT1v0BjssBC
Zqyeb6zvdg9T7/HBq2w6+nI0t5gnM6o0x1yzYPsYiADqdmGrneDy5vPiQBtUr8fTYFGBxdJHMlGX
/9QGm3zAIeC5QrWshRsq4L+GiLxVGLvgSiYHr0Hj+qRU5toSx9FEUdxjgBhrjNhh9BlAuHgpAhrY
FH/O3uF8stQ7U8B84KJlwLJQA87wrg5R0tWtPQ5cLH2aZ6Y4xcn/FWmqH+Zk0SeqaggBVxDZtngu
/mM4JUu75jlwU6QWgdeK4/MyGCPnby/LacJ4lMkJoFMcvJq9Da3+FxoOzGFVyBriEbMahw1aZtcQ
h5BR4nqUw3Tq58vQuPWhodVp+9AZOEc74yGeW3qJGV8kvTupURMFTIaubPRkDOqyOpRx9ov0cGLM
MgrMHK3PojalzkMKnl46qmOTRUFh4/bbpnU9XcZiLqP74Absx9sWgbD+PfvUgKjecuAXs6nxHbiB
fe6ErO/5tKsk1d9zyRnC+mC3jYL5nF790W/2tgnbKg+r4aL3JIm5LEXbhqDKrYbuVV/M3WPaYYxi
/IxMgESMuzYoTwoM4wMJuLYs+aptYKJDr/JcbnMlF2lI8VF3cXPyBtlzFktfMhaeFYam/p2Chii7
agrpTklYOt14wuwCwtuv7Q0GEOfRuSwQUzKf6e2Iw6YMV1Ia0dZI5arxu51VdeEj96kfatzFRews
JxVVp7qywo050y/+/cmHqP8C8k3sSOHfJtugxhw54ICOCAHtNJZ+0pAHqxiTW16Vw0qfHxmBkWOX
zi/NtAu3o0bgBFIT/8gHCs16sqpUHoO9QNUs7Lql4it2aVL7aDcbmoKRTmAsp/+tLBF943wmB5z2
1D5Q+QfRQ+N2CF3zEGcyPvEvcvxVpXXRHeJanLQZMANl7y5OuR1uwZSjPxgcd0Q5X/pTcI4heHky
PXX9Zz+1ztUu6F/odCqBqjfX5zPnGKWAzdk4Z78HwxzqxlsVG4eevKmPHkHVpmmtF0y01dWiU21I
CeaLqnTBjzbcZJqlK6WKWcWLVyRDgUxa/Fc2jTCcPIICyPrmSeWBpSEYDzOovT/V4WmQ37MXaJJB
dMX1JW+CsvQmE1R9Kj8OqS+Q+fzv08jjADPZBVihjGP8QNBiUmUHIKvJojdhmY+6ttUjaV5kw2CM
k4K5izvPvIlabUYOZ0RJjttaxeUpnsGAWBD8owNC23IqSh7YFqu8qxIYgkFy1tAIspytJnOUr3rR
uUdMP5K03pSzfees2OvWmZfLu0tXets2mAUqWc5BF5F/Gu1WHY2p6m5uXGR7l1p+IYhkuz0vSpjn
QM9+gIXfQfoy86a49MRwS/3JP3ZjDYfKRmnjjeUxks2xiO38SCq0d7dlv3luBv2k1Orfe7UtrF+w
za6Gxu0gmiR5VbbDmxEY7gotsLWtSaHYm55NvjkAKHTNI3SiilC1srePRptC1hl4qie8T8eiFIzM
vZrib8IjAKksf8TFpH3S/WRmYctgK/MpXvoZZipVkQsJFii4PC/SFMGlCazxUCXVnqGrvirKCrpL
3EPNjMwBsYYRa3eePGqJxH94AomeaNH6Fs6kGBjimY6VmFZa4GlrrYuSh2m9pgDjUHhL9kNoQQ1T
0q1RuDRTSpVQQieWOLaCkU8s2Ksrmk5jHBb+JhyB/zss2otwvqfxwAJuAIFBwCVReEFVH6ZoSE/D
fJFt+smiMLDlRMmRZAC18coJczc6jNeRqqG1W0akg1tvyr71dthu7rIW/rE1OAFaSK8PNd7TRTR/
J3MW4SlHfeWA5o622YYvEW7zpTKycNd1HSAbxFNbJEMoc3UHHzutpo0DAgjpq5neemlduiC113bo
EYfh1+mN7NPLEwSVdEO7iTqdFNEW0VYRWc62SZgJyLSGsVbl76pVfbC3baIm7KEjx5HAiSMisWDV
eVO/1Dg7Lcq26TYlndO8MLJLltndHdtTuZ3RMEiHjLMf2XdaPPWLOdHLiOL0h9K3/0zwJvUkWgHE
89hZoSlpYuTsZaTqIHrvbzya1akhgALHBXMr5rvTPvdRmmWVCFdidNXNqnVnq+PPPFQyBHYxBiad
d21JOHx2zX3oz1psAOyqXCIg5x+9paFNmzINV8+XGGxY0fKQPm+DtAIBUrKycw6GrcTWxM90xnNM
u93wVqSrWsdEOAX+aRMpLJEea+GbwCgd3yQ23Af9oNoAgTI223jQ6jm6eNeZAU6PsvHeTYuyouG0
txKTizphVtQvTaOSJ8o1ebJNP9oPYfYiVbFLfC+6TbkIXklSYQOqY20rUiSDxZzhrIcksIahzTye
9PJWN6JfqEgBUyDQvIyD9juWtbbObDu/9U64fS6oWlNuEiF7GhD3Mgj0o3Sm5KSF8jz12txPnX/L
CNOJzZ6y0gTCkKk169cnXYnE6n7O6YaUZJ3QgsGZcKzgbBkRs32PaTGq1EaNN0sm5jVxP33CiVAO
9kvH0OQujdqLEBkdq4bvgYGQoQunF1oqBI+O9bHMYgk6Um8xWdz1tmMKOne1OLUs6JhoF9E2L17p
JyyY9q9ajtPeDnEd8y+SJmXuOdf6q38PWgYR9BONAtwvXrCt3HTWbHpZvxPMLY+D4bKpsU7TTAbX
aE5f4wRW44mBag3vVpp6cMx8OzzIlFI9IB7MCNIf1XarwI7RScPlrNd2mnQMbAvvavhRfPZIiXhS
XiujA8xgTbvaQ5WDML5Y9RxdDk9umzSdTzVVTApxY69r5TanMqnfQwyQl3i+yFpeB/DkBwVPxAz6
remk9pUHoAcxNDcy8fFlB1UTv10r+ac2CnALSR++jN8tdo5NmvOVmt5ORyHbtdOxx5RwOMdGaO9q
ziKB+RQwBxXvfpMFNyBJ0cfSpN98VJWRbgxEB5ssBp31tCLnYx6eW9a1NP/tQPdoBNrKZS0il9Cc
/73MlNUdCLfy/iWfJXrnbUvGuDh5Un8byiWJXeWbMNDe2po2rlsgLbyhhFpY0IK3hsfmWyfIkou5
oOgSFYAiiHG9RuWbHkwHLYxRhaUvs2L1gsE/uj0vyUhBIJPSPOJJ1t4QBxFCcdMaJ/z2YrzheP5+
jARvYqcl9k4UA202axv2Af0jGFdQBLD9rfwcb6bUPLUutI6Mrbak4T6NbXfwf1RfdIdKNSDdBZIl
1/3l1BhPy9TPXsgdO0k95Bxe5dOGREqiTl1V7Wy9q+5pvhocMZ9TRv2z0E3eLy96uBlDfqfuXpOk
2+WTBsxOIQlwQ7s+tK4K2Hfs8cyxK9gEFng4X7b+AVE4ZhwHqqGpVb+qoO32Pvqqa8TheJmmHvS0
gQTBJPL/0qlCM+55kNZYNFmM0Z+JLnTRDrU5+cYHu9cVWBbotZqWMhuiGoZ1bxknS4PpkQn5O3fU
9LAj8wJm1boKlP3CIr38+SrFIGuKtNjo0Al+TfmDFqrzmds6zdQh7TfmUDufLb0h2JP2G/00bKrW
Bxi8bl2MjvmSxVANNcbnRygGYGCZebZR+mlqo9pXmHhWZKmscyg/Lxo+qNXzoyhmUPj8qKflhz+3
X1vk3OxiOzLuz4sVVSgGHVRM86fawU0v81y2ki5DStUcKRazR5NN+m0O72rjGqApOzjVcjUCHOjI
WnheJg/AAL3oZklNce9lpm+shPk/HLsCic4cT41m4ITEyCFNBUSD7AHbk5QhcNJwImh6k/mv1p8L
dziJCUGnZVAODe2ew2l8tOZqQvUce7wqeSXJUH3CIPnAZ6xRDICoiETanJOR6rtnPr9LYflubIWC
3YSSghXC+VFYbG4dpXQZ/KH1GN2fF8a21i6cfyAnN72b/ndwsHxGhDGSb4QnMaRjf0e1zOlyrsqS
Ab5KIUh1CuLsnwQtLD32OrkqzAQrzrX/9IUsXzutXaOWg7Cd+h70MCk3eBtvNsozJ+1aRM3FatK9
n6HO8pPpBOXHymopphCsug/Z8EcsB5AOxfyQFIm6c7wKvruOeqyCA4U+od46dpm9qZjJPYoDgYw6
QlQIrkInvnEYNEwLteMK+owWBJjJ5j4NwBcQSW0t024OK0Q5uIa8ap+GEv154qhfCe62pRn+VKiZ
jxUVgl1X91zH//usg7uivnioQ3I4h56FeKuUbJQcuHT3N7ZlZLsOqlN6b/66G/T4qAYvRk3vIDTu
WaW7MjtScxwZCW1gxHp7EoH0b0GM3e65cdQREhefynudasWhS/vxl0Wa3bLOPMYdFBeJptWPeiKe
oLHR6U2Wh/AcY/kBC5bB9//RFaCQfvCqVxu1JGST7GiITAM4vpYq6Bepjh5gHAvx6mBOWsdNLTbP
l51BQKNeiRcwXPAQXabpdji436rsrpHZFe99XVbbWnORYZMs+BrO8e+1sC91YmcL/GfWhRRNfHdo
anbFhGRv1RYDEZSjfmYWjDNk7ouqoq7vM0iGcyOf0+ygvg+GTA+wiQCTRQ5fEjTarst4OzOtPRne
MAIWpBeapY39W4/Hb+pT9SCmLfSm+spyV+4AeGZIicv6WjssMNoUldvMoDdOIwrH8kxSt2oOZMCQ
cSGOdJ77yX2PNfPcTiSN1FCzAsvYgATSH9Tt4oGYApm/jvLa8pgoODAG7lUxyyCVl/wm12LbKYpG
3WT64BIMd+osUv6m+c+aOcOxc4EMmUjokMO2xqY01Te2EJyBRbBn6SFSmzHvKpic7kWnb1Nh4v1g
iIuARWCRD+rYONJiydYTbtzbUP64jMCWcEL6D4oA2NSOo6ytO/AGR0XRblqjiM4AjqIzMU1MSv97
bbYxETRhs3t+6r/PPz8qwoaZigZWySPMZwPMxsbdpE+X/y5ODWibjKk/sRY0u+fnQ9kNDAnEj26Q
kLsbaUIfB9TLx1HWxt5vLfGAQdq9tb8rA4UgDgKcmlUzEpyeMa1z9XTBqlZd/Rxkktd40a8OPBJp
XlayF15gQsWud5i+dvpAaQERxX74vn9mcxh/dQxCqTME8LHCeykIPp0M809h4qsI9NZ6M2I2+Kiv
d1KA/nqeV5HkW/t2cDYFc1seN1RzNdFjp2dTQulwPwhgSR7K1Jp74m/FO3zq9p9yJJrMiOkmCFmk
R6QU3A4SLmRHr+556fUBzgYCW/7gb7QF9l7RemdnvmidXuqroTb+cl9aZAsYBdlfz/+CQ3pb9zpG
8P/71eC+JnABE2VIV5e3wZn+0PAw9s9Xz4sCGb1jOyzZaQpRYodCy1VJwmkF2byWieuyw/mLfKAy
D7TN73XiW9fnp54X8jQFDz+4nf/vPzh+8yakulYl6G23CcOzRggRxJX0w51Ue+j0jvQaU04UWsbf
Ph7VJ+4luv9TIPfKzrLPcZXO88vCkmLvVOWNYpXOsGNYj9rsOH1PwnpHMcMdpunlW+Tkj6lyN0Vb
jl+99Oo1Vm0G2/D69rDpNiOO3pepL9ij/dHcPKvrOD+ikl4WUWAemlShd2xSbZGOlU9ScsWSTq/q
j+WGnMCMvCFOB5kEHLm/cKxm411VQLcxqw9d1/daADyrFsULRJZ6aZa8AjnK0BtQEyP0CcsYkXnW
LYmDpdLNv4P8oPXP0dRw4m3a4AKkvkSabMUmgvkuPpgG0mlNrw7O7D5mpOWhI0znNRWNKilSfhV+
cqzQseTbtIMtQsqwgKMEIcIYHhpG0KnaaPG3ySR4Z0YuoDsm44hWVqEDSVXGuM89yk0XzRzDbQwd
JTBF0CzFUTfrm983SJrqsFwWI9rqhgek6P2ZGIgk2NbMxThHjzNEJgyy5iSqtbM9jS4dsvfmLn3F
MHz+H/M5kC3QSQHU3H/yuftptYjyGfEvW1HB7eBguFY1NRvxjTfOnX8G+t82deYSfzBTGiDFVZer
C44rmMa093zvOppaDBDTdfe6TPaRBbKEAWh5SG1z68JUIUVTgSgZTvQwu2uGea2ILbVQ5dRgTHUM
dIRZuJ5sjtYtcjRP1AAxMbzImAKKnex34NO2Ie69QQoxWz+t8dNH/kZglyjPI5npwFKabtdgR057
bKE0IA9DbWX3qWG5iJjnlhatsNkC71nxvvOzU93mJxXU/bKhTl9MpgkFI2KPpP+2GtufyifGgZoa
wC5Zka1meied1IbSbQGqdJzyoxKnNtUMHUt9WEQtNt7QQXbeFvtY6NtiIE3CcmttU9jEospoUCz4
mLpsaPTLJlNfBPJBCejIyAwM4iZ9q+QraG1q4hI5SbkMAzSsEpX0IE3rS9O7pU9Q8rKeyKpCZLTP
UHKQuIdDszNvIbPbNzeU+C7Gll4b0nXTQbRoN/4NrTDN75koOhFfxlSaHY1D0EZPem+vOuNKDybd
MoxcaCD59z7RvPtOkYzKmWblkjOA0Qv82pQCARl99zOsMmKKzWbdT5azi8pVGP74+MYfPoTLvi1J
C25hBVguv3KDPfCQN3gUglgs0ln2jVfGbrBPAaFddbmTnHqIjFXQ0C7FdKTGFtxL4AyAWxk/E4BY
DBXqieQB3YDJVdb9AWP3BYRjBKFoNptSDVfS5l4FBtF05lgKlFmr0Rk+XQK1FlT67qxyPrh28oZg
z1pDPGMt6ihce/uHQ9TaMOw/Ek3EypPTHOu3saZEbMyubuYhabKSHIIXRltaWMmyjW52/sFXiCZT
gHFM+sAtgiBk1DdRxJnZW6IxOs7N4BOHKq3G4ofQGWvj9EZ7NdGROha0xKlsfnCc2+8lC2Xhmdtp
8j/iDLNoNTKotDFiHobI+NQcbHSFtG8EZmaY5jBgE/H+EzkOf+lQ+/JolG7yod05YXcvoQpTFqeb
pMJncRCOl1w9Tkjl5J0Ex/4vM2y2cRM7a8HaCyqK+81SPwSv/vgJU0hnxBvTBWRilKMi9LP4HTr5
92CnMwhkBiNBXV+GqLnOxfwouLop1jY8WUQvXbUHBvwxsS13hEysW+e1pH9wNWMI/IEBagGK/cYI
C+sURcRDkuEHQIVYHjYAliqjhGxjwvtS6LTliCNC79J0URdkRhDSCtFjWcvym/ybS2TK8gZZnZ5x
DOCIrgagyCr5U89gH8kckS6uUCtB7hmM0X2ja+2h7eV1zK1TKZDBMyO6uQaccsubon1jSNLasHki
I6DkAAqK0qA7tyQ7kaGK9FvvsgcxQXje/fKrU+gwRoUJlOQ0tQoNYz1VuXWAfojoOT7moMdnNc9l
cPKb1zbkTcrgmCjxV6P1s877cpf0qXaoRtc/SB49mjrTtMLA39PZqSg7ih7hd4saGfD6Xw34I+gv
76gasiIROX5wJ32oCG4h2rmNK+GgWLVweNT6HDwrf7FaVKvCQMVnFSjSNBueSJv9gbkGqzBa5irA
TC0McLvvdQlQNs3al0Rp3qHxr6rCaY1PpFyiKkWFZDPB8BKQg0PvXFMFkWYMejRwrDsb86bV7B30
mIJH5aGVNBjIU+8Ze7PW0j0mQ1z8YXXSySe9kKITrX2XsAbr0QYkQEBWP08Gz5qoxvisDdrfIW2u
Je6zbakTHzH24m+Z5x90XtBF+cnfsu3e8mr6VU3GxQzxsmPRKS3kz1SEM+nUhHvjcchOIBlX6nNo
QNO0ev9LjdI5iBpvWs/nMdbCtU2pGCfBsxMW4+HuTQWD+EbPd5nD8+E0Oybsa6ePxJFH6wWgD6cM
QmD7YcRQACEO8fw2HrX+ECMJc+Nc7sFPn6TTXyTq/wM6BbjgfnTIPELqxgCnSaOp/NBGUbvJcu6l
BDfqMHLO8FV2SXq5wcjwZwr0W9OVVxEUxtmtk4OqyGyOcvHhzvIQZDopcunoy/MifqhII0U7Fy+9
H+Q0rVjW0cwZtHAXhRbFm8H09Ysxvo1iRFwanmxHR5xYsAYbJhYlw0IvAj9d0x/48PCu44beDVH+
7cHxIT7WWdtNttR1g26zUTRb16DyUFqvL0lZRl/W2OsWd/PZKjm/5+CgZGUgF0Ey0hXZDy3C7tI1
aFstMhRoYC292Y6PyHIFn/U+SeIvJie+d5jA/OE0Nd95SYhEJq1NnenbMg2+fL38k9sDaiawCLTe
4UKI+ELkerJjoLBItC2BxzR4tSBdG/gvSIXu751mvEOpi93i24jLr2jo/in/D3Vn1hy3km3nv+Lo
54s2kAASmRG3+6HmgcXiJFLSC4IaiHme8ev9odS2z3DdJ+w3R5zgCUoqqYgCMnPvvda3RhdlDZac
Hc3aATHzdBlqELFeWn7gyPuI7fwRNxROBGYCBzVyIuxbzXhfR+XJGuvyxJmJEfKlwv+yKjWEH7sm
XwAhortTzCpeylG8WdCFsXLn9YbucuoD3s6TwsfyPD8hrsVBTehmEgEmDXv1GKeIonWhQTIBo9gK
NSACc1GQuU63bsvxmPV0Zz2LfBifg+BT7TA7sEx4luMmibGVM7p6jCxwCB3t07XrBue2bpzjYPR7
2XhrWav5rs4S1FW1lle3pHs7X0NEsj/6wXjEAL4diKP51LJy1QuAUsgXbuvmvkJmP6dQfmWvdsNH
G1jtVjhAHVpUJAVK4bbX5bEUmFWcMbyLm4IvVbD3sMfO+LUumsPVqk168i1KuavdDECjYb6roLSu
ZeabV/DdrTKCg4YhebLyZIeaiqPPNL+SPk5Z7CRfsfwYz47VtMcAsQvRtfKtZWy3SXzriQaCRIzm
pgeUJu5hahQ4BSJxPJ6SA4Na6MYlZBLfHodrhquVuG/7RLn8H+HAYMhJFoRKm+/AWg7HCi9qHJDq
M5l0wWDMRZjaCfGEM4VQnZiYLCjvsfrZL7Ioz70HDWu0N6h7hI2cd7SuYx7GhzzyjtTSuyLVDFcY
ZR6ChBSFYn6SiU8h79BznHZ/kZ+lSMcq0iko8uOPf/zNXfLsXJTWjnSU0JZtL+la39+fIjrZ//ib
9R/OiN6Q2TN3U1j/oBXJkNuNWoy8AYaRyTpNpfvg51b+UNchpumkCK5MCz7Myh+uHTjFFHc9FGva
3WS86qeSEu6CLPorr5X7bprqC2DTb8WcN8TTw0ZkmwPKhN99VSjHuBSAkMb/lYmHBFxgN0vhUFdj
+DyyUGDR7u4cx7imyLntMOLkUkNjYVDujg72bv8F+1D1ZeassUZGxbRlBO4yUOrsFMafHXpR06br
5cn6sScM4lpn2XNE53Alx6i8D5v8Bx05wq5G6xS4jMz+/fUVf0onU7ZretK1bAydkiHy768vsBuq
t6llKh2w8yXxSN5AkPqPnbvDHsnN0HjRzs3MbZY405Nlt2gzojfXCi9snMauKeEC0j+8w/xgAZdh
LcwFvfGMiN+R/XvGiYSbuvyLt80N8Lv7gr6hVqZUwvOkbZoejcDfv++6kcCL0g544G3k05htco9j
HQWdnuQdSrPsieX1HTNsfpg5I/5S9UD8gXBmOGQf4f9j9O4OdBLraWdMtTwNSjeneuy36KmSF0ck
L4Gesh1h3T8Yu3U79qEOxWZmPmHSNJ86rGlGA0Vvxm5ODgdsB7NSYCbT1950+7sujwfc0I2AXuGG
G7cFaordCpylQyBDUQBI8FV0h2Q9OwfFPG4qfCAc9ext51fFQ9tZzTMXwAE9RoaFUYIqa+KSab5F
jzU18+gcQW5cowB0MX8OEZvOyIPSxhHrOry5QwNYDAoe7q2qVIpP14UrV2Gkp1psCV6GrZRE1jKi
hhxa6I67GibwLBJ9CrA0wswFysvfIXBqCWMfF3ZzmWUR7p1wCtZh6rQ7HAHVyS0NUgSWL7dvAcG/
xigxd//7l1JCcnd0/16hTTDZaxMagWxzJGotr7q9/vZSL5QkMZB84/hzeJXLlyrHxCxEdzfXJSaS
guLaAjS+UVPOgJZBGauY+F4NjXrAskBmOO3QOhjUM/0t4kkscO2C+i3p2wnMO1/SBnJG5wY4imR8
f2velZY9Ha0eMUxAK2Y7GnlKEdERphIJ+iIF7uLbF2nJTyiqnT1ur3iLH6mAFVN5B90Y35u4z3BS
wyohC7Eg2ItvnSS6TgyUVGOOpznLnrrWrQ50m+kEG/dzS7LXbItLrxGzwkD7bHGaPU6hDXPeKmMy
GQgKGJtJPoq6RHyiyKoAnOHf3b7kVQpmw2sAszqhcZeZBad6syX7hpPiYz2U9qcIJKQ24vl5znOB
JHIWm4DToBUG3tdAiwHnGRAXOyBlSIwMy9pqWMuI7J2Unv1dDSz9PPFZ6Nl5EOUlUVpdW1E4D810
7yWOsXO7Vp/UiCRiqFvQu7YcaQq49ok8HTj1ZT3dPYzclXe4rGt02m4AAaGp2x1DHL9bzV7k3LVU
lsYy7sWslp5uSlKOC/SQ5vNoBPk9kWgVA9D6J9hUIi69rMVVUq5FNVin0da4YcVkPNHvYbBLP3dN
kzWm1U4gRF5Z4zpZnpN2eTryrQ5keiCLsHjryzxZBQzo7DornxzAiJA+ZsIgFhQCMzF952Lh2A6g
WMkEq2D7k5IGGtj8rCzQHU4vMJhB4n5IA/wORV54m1AuVViUwhtsPKR4c9asPW+sTwLD8IrsiCZr
4OPWCit4jEKEgXJ0mlTwo0FcjL5muptnBy0ytH0hKqI+ZHFsVVwfhS4pLujfHYwpau4jv8ENW6CF
8yvNzGf5tZj1hgQ2zDN1oyi2KALQsKqq4nM17LNn6Hui8hLebRneoQL57rvJyDj+wrHHufMdFwFu
mn9BSeCePX8I4DXVWBqTJtvWDqbOierZX4JC7dKhwDLzZhuRI7YfsxwJiWH9RA8yfQ4X4LsuMgc6
4sAICspx446YpdGzZ4jBUKoqHX7gOxYHJq/lMYODuRlYbtbNZEAlHczyIbbn4IDp9+ylurnaEanY
si6TT13II2K0p8LJ0jvkkfGub5R5b3g0alSt05PtoUN2iuFi42PfOKgVOXfGsHmmU6Li+Eu3IKin
pPMIYrDoy6DYwFCPGkX43bebk4kcUPKsjTcCE0YoWyc1IWuCgOt2r+iVz7QM9UFno7ePzPajD/vs
MUrH6j63TG/V2nZ3jwbT2U6tHd25QzIdetF/KXp6N/2A3Xn0RtLNsc76snlr8s+Rg+g4sKmS6iEt
OGHB8Ez7+9btlvmQUewxnPRXJfXJD61LRAjM1fcd4zjlqiYSJVyZvo2qFu7XPadBZoozdZM15AYO
vrrfZUW3XNBl2EoUN1tevmGCIX+U0JHu4gHuVRsEw6levjj0ANddL9wtPBZ2UK+yDowLs5cZvvjB
o2Qi3YjDru0Dl0oFlCTgnseIhI+NQcPjm9EfgATlZ7pN1T5z/XkdTOitmFKgFc+yi8NVeMsGQt2F
748nRs3iVxDsfyeZO/hZ/CuUufnnf/42qfsP3/7zpcj47z+X13wvyqmOaI/+/hX/vETf66IpPtp/
+6f+P0oAlxyX/88J4Mc6fc9//C4BfHnBrwRwQ/6dsYDkHOU5nnBRKvNbw8+m/cffDMv8++IKUdpR
UgK+XaKP/2cEuPt3mvEuNbrk2CUAH/7tvyFibEMO69bf+aNQT02BT8gBb/5/FQGuf3fCAxXjSUdL
9/ZvkLDk/CE3l0qDiqBhqc+VkT8Hk3oYwxkqz5h0h6BkpSoIR1rNUcVtLyoM87KM7k2tfwZUmLvZ
cvHFTwgvjA5Mt6Rr2dgFcd1InPZRvf/Ndf0vMsH1EjT82zJFep5HWrljufzkWqg/xG6jnjLzRCQV
eJOEcoxUUUIlTmajcAqZmCto4U6wRsaHIUw9NPyT2qgK9bsmS8Cvyi99++izG27a1vl6+7k6moRr
b2lDG4QDMpJ6CMoGfRr/dzu1cWOQFoZv2ed4JNFGZ5kEgia6vV8dzHxkGQeLUhmZxYaP2rxDjxw3
OfWsdUVxb65tiosdmPSPRkAGjcTi244XU5cYLM4rxOIokJFwfbOfHP0AnMqhA35XE9QkL4KAH1xu
aXCOQuJDHKt+QyfNmAUzyEVroZ9QG+nDTL993ZDRpBME1HZo07NAgxbwl2SVh7GGAdDiB9YVslcc
Juj6Rlz/6UzA1ZQnSyzBtJs6Jjq2Wy5yBTQLssouohZ0CyLae0agMrKqQFSVp5mkEYN47tdmyr+a
+DJobSBS7mYymBJ6YThT/yJ9Wth//tAVOELtWi6Z95b7hyD4egzZWRM+dKtvmNf1muF0tTCno6Ah
W40vokSzt9BIfey3567vrkPOkLfCj4CoCQKE7zNLITXgM+u7e275UbK5CiHiz6AjJnE3p1hIPc+/
czFR/vt7dnm+/3jPKkaXWniWJTzTWXLuf1NaV4wVk1nEFQ1SYn+KNGcY7sYRXlE2DICgOTfkfooT
9qz+sVnkZqEiVs4z5H2RlWRcCUhHiZCMCgxGVEXabpbonf+Hd+l59NalZ7pSm38o9HpBFLIoAqIq
qvmBziIhbZwYfQlXxgbkfxzN9zmyxSkhdLZCS5RbtXv28fbct1VC/Ty1mzRoXxwalqTcZWfbd9rD
X7zHPy1VStqslMuDT5uQeuP3V9KDDlcRCkVO7BRaO9V0725Ho+QmZ2zRgK4Ti+vFWGtrFEm4S2A1
w7a7S+OWoIblUi4ZN5At/TV633YfVI8C75DM7Xr779+p+6dbFheCdMAB8YnbyjaXe+I3n7mXMmlG
7Z6vleN9VEuN4IcX10J0moLMCrpNPvVIFuL0FdQoj2GTfBQTnKaAbmgQTATVMFghmgPiTq7kTxS2
Hy60DZZb+OWAq9ru6kAgun0Ig1jWoR7FUdjoeBW3qH45GjtbLFhA3XKibkMVvNAypzNqN3s82mrV
lMJn8kaxe5MMZWH2kCbdtMud4RNmfedRJ4P7kNXnyC3sg4X8z1IfpJx0pJPk6cp1YHGG0FsYvY0G
CPZ/f/2spR3yu3V+uX487Vpbetkz//DIF0WLq7siKNGZFh6EsuRZIdMEn8deZA4sbYwCPyGeYlya
VoeMbNUyAc5cOAGNZ7fTxMwNekvvtzam+794c//FbYi1jR1TuLQqTe+PO6Y2nAY7PDFspdke7FyY
q46dmpk5GYF5z5Yzjt9lCO4nrJ/DEmhLU61nCWSF4BsHqNWwJ+OWkDQMNpvABlgP4ca49rjh/6Kt
J5a38ofryMVDOy8dS9Ps/cMTM8Lui+1FT241wY+h4ZrlvYMCWQDZ5/kYP7dMmjekWWkGeAAiGn9G
KThhv3aWTaio6BHUHILtRG10TCIJlcgprxl8QNB8Czqd/sUOby3v6A/v2PUs1+RcgrDTdJYTwG+e
HKSlhu86Wb4ucgxG7MHp0QmDFsnFFQBiu7u1fIQpdmoiFI5BsToteYuwhpr+rzaeZWX+/XtRQGNQ
U9J7sS3LXG6E37wX6Y0O+jozI63Z8FZVVkdXujbT0Zj06+27FqH72Rjjgyyn6b4V1DEAPF7dBCbv
7enL3JTkgRgxOBqHA8jDaDubsPLMqQb46hvdOVCUJxEFWicJRRuAbUBhCP/iqrLk/PmJ0o7JDiqg
j7CC2suK9ZufxQ10oyS++XVHTDwIa7JYVOqeJsc8EkDSriPX0LtoZjyJy3V/k9gLtwQaCvxwXFYY
u50/pwRObsMCxqw9uAn6lq7c9X4hNuDTmbEWJyQ157zrqlMMKBBWb/kwQBoqoRHBohLnvujlsdQk
xd/OXekSnxqVCX3BJGiPzXLysKPok6uSlh3R+R5kMUUUbqQh7ZfDFHHJ8r2p/YiVbNLrcAy+iYnZ
E82Co6P7Jz0DrHZaMlXTIn4vnfB7D6/xIBS+/ymkgVzl6FaAeJFF3kb3zYLGa3z8tOkAVtvVsdgZ
ZB3ePC4U4rvbSUx6Rvml0PmXmCj2baUywmmb6LkaPRzoGa6Zmvgcj4QKvchaMclH95BPe3paFyNh
YJr6F1xaiAPxO2wga4xba7CHDaKi59sBdQB9fE8C75XZsES4Hr2FU+McdGS9mZg0d+5I/YlbyPx1
gaI5w0bQFxfCnA7CyJeRmnNnNuFItm2uYPhhCR7y5D2aeuJ3SuPqMELzaJIeXNI09jrzHm0F8tHT
1Xd+hvA4z+Ne3+Lp/QQiYJt/zmAZrFKQWPvbR6xkYXDSVWtPscyFRf7t9lENA3F8Wp4zPuJhQmrS
AdbbVW7+jUb9+FAYvrlv8bSvQOfy70qvIX3HfWl80Z190pck02li6dxzhp3stt7gM4WJ7FfMjggA
YTSGiactLLE3yMygOZPUQK/0KohFffBoseHcAH+lLP76MJytVTv0hLcsG2lcTc9mC/YrbbPXSODv
rACCbBz0m8gm9H7y0YF384iEbzg2ow9UPtt3Hf2xTNxoDC2RN8ymtiPzrgPy613g1jtPRdG9Hwz4
VshHXdXIty+BqwAtxmS5VBjakRtXZKv6hIpnRF5ZtTp0tg0QWI18GE23H8eCggST1ufho/KYo5k8
GXvUfHrfQx4NnTDbdEZhIuzwz4yi2xVpaEtbyA05CkxIUuvYOTpkoG9C3+baVt89tI94vVEsSwxg
jWt9v50i6YxuWdvsTdl08SbIIewMuwp+1I4uEG9mVt+sRnqr203uI3J7liZt9QWbMpec5peHe0rk
iViyfaOGyxxAymRTtA7RQoxRFJVEzPFAybkNd6qws8OthDRC4yCCzIUfOb2JqjchmFjXOh29Y+Yz
L+wzglhBFnP5YomalhptsvN+18nPrZN9YjCn93ajnnAOeVeE8gtjJEYOASqdq79EuhNjmq9ml/z1
xq79Z1UV78nc3xcS0GPpefVG053gcYT6rmqQKd7gEn/nYSzFb77qbB74vCaPOM9e7NJ6BRga/drv
SM170YPpbFEOpljH6C2meYPkKfB3wI2JjIsqxhcFokmrJA1jm8XdW5V4H9QOd7GV5rtg1FtCdrYN
zPe18l3SM8olVqIJyehbCmxjlBjTdDCht2PhSxzxKsYwvEJCCONsB2/l/vaY7myX2Fy3Tgbo+Z63
ChOaW/3gzmf9nTxpYHgR8TlidqATE0gD6ex2+FU2FXuHfpucavqh5VQ828Cd6O7bT8w270n4woPZ
oP7ygW5DROBeRsKQkFFBwlKafbtd/ttKNvsSvmhlPRH9RpCM6z90GdOZEekMiTsS83Pr4+wXMh4u
fVQM8fp2MItpl99uIqn9O12C3fz1MFvFnN1DDNtgjnWOLtAXrPkD6aWH251WL/WsNfxanSuee00L
YBs38VcELA3h0OG6XWojPEf3nTk5BKvBvsBj6Rwx6DqIa9Z2A6V62XE9OD6xENPRpb7deJLNmyKy
OxYeKJCEjqVHbIj0o5r8oRB/E9owzEhkYrozxFOqG6DFoB4Iw4S5Y+TG5vaI4ACZDrUrgR5E4oBW
hFVkeZBcXCCh7WTbzgn3Xj2SVoB7YEJahH/tHA0WpDLwbVscoxOOT15G8QG9EZDTvrH6eauCbkdw
7RTErCtd6hwRfn/QFN3CFUr21FK3/fe2Y0qUAese6Cz5rhnJ6WN+ikiUGdCi0bVtsZZb8abhp/MB
WRODjGG4UtGzruf5Xx9DNz7pGFTd6CN0C7jN0Wim+BOD/kW1dfacTd9j+s4+atDXyJ1fkoZjNZQX
1ImtZsTWWM45KOW+l8Yd+YXewRhh0FWRorJK+uzsD2GzNRURB6XzQJxGf5xVcUdDWF/j6FUEg75g
8HTWJG2JR++zI4CX3k71Vj+Y+JnhdJZNVOwM09owvWFv9wv/RDmAwi03RsKTEF/fdNdN5LyTOm9y
aCKUU8fzeInGHOlrQZNG2/o7sL5hJ3lsRFTvZDgTUWJP3ua21gYwHMGj5uRRAzo5uFNwqFN/3GGT
gv2T9pyRbx9Vb9NODkGtJRWYy5iACWWxJpKd7BwyzcIOWaxBcDpkW6fJymO6PEJeJg4AYkjq9aAb
M0cUj3J0NgxyScQBGf1lSNA86G5vtEEMrpUPmdDedWrWuNjNMNoY+JOyYp9q8U58i/ss6/TDzkhX
Qr2Q5ITJ50s1e6vQb3eEywNcky5/xxXiMKObYyzN5KSQ8TBNpFCRDJ3bzCMIzu4mAMRCrfOo/h4V
fb7reqDQcxf1oGGmz2lG4Tmr+Uq6ocSmz/12awIUE9GTtZMzpmNcJXDV7GFi7BOm69Riwbg1jcnb
RvS7tt6M1czz+gMQ9IM9j2KVdWP75BPjxX1LV6HUQBCmtNg6rM57GJpDFKPFCVmvb/tkmdoRRhX/
OR3dY5U32MKIPw9VPBzLJEbdXY0rBC+ohDLHPiZ18NUcQFaLJHnrGFUyoOJ0naD6ABRPLzJs50fX
t8IdZnji3lKGvFWxGZnxMv0CWIEAB7ShCgzWxPo4tDHDqBwhdScgLLnECATP3uTaTAyRsgopX29b
tmG9Cz1o+HVqN9NdYEOt8g0Mvwzp1BztrAlu/e2scXt8E7jIWyeaDiImQ1eG1tOvEt9uho1rkjpY
ujok8J1x2ELitOIg2ttolDZGvpyeJU95j8NtZ3jGvKNaqY6FMUAozBA2YqO06WQVMxsbILSCEBQI
4LftMvQHNEXB2K98slIvv9ZtXMsfiEPJa1x8dXkLIFhPU7K9LcSmdvy9Hrr7umG1pKCwj8uaeisP
sWt/2GGPXoPIDDuO++2vFquOQZBjFFtLXfbMe3GEIfvMqSpvhzFpqTeNPC3IdXd23ZSiwc5hC+Vw
zyKE0H5PK8IfHm5nQHvhj2D4YH63bE7u1CNn6qz93JDlU5Ki3TInd2pI2NGDTwTB5fYW+zS5W4jy
mr3hujRck6I4C99LGSw1ZPO1TXUch93t2W9iH9BuTJIust0jR+X2ZZgeBf3Qe0Ws0ZjgiFkWkltr
5na7F3UHsowwJWpWOklDeDd4qE5CVv8s8ev7fI4u/rJltF1wzcrGu5ifbgcbtyDSyxfFD1PPxCuj
O/DoNx5BJ4SrfpQQBsMJCG+GyzUt8Il3TX2BEfBqqLQ6zlm0CvGABqR5JrGTkpbYWiiksWaWijwE
5DjoW5cedxWTz9wDHwbCgMrZwi3YSGxKVlzC8uO4OywIQRxaSzAA7BwoJIel+fxL1AE/KFzRh+Yh
cFMijfhQjkMTEoNn25hR7AP+/OKCGuB7OYN5QPAWIXiiZUR+QJp/JtfnShf2ZerrsxNU/qfRjy7W
5Lw4o//VCLwQq8Y6RDlVhGh2+95B2dn3B9GQC61gXG5o0fmmXQIpq6+tO/EkBXxkA416uNA63jqq
9bYtMjBPfhUVJ1bSxYKrq16qCoYphcdeyIlealV9gAtGD8g8Zj3J+YCkul25BaVZ2ITd2hceIu76
O8E6wBNleaT6QYE5h+RQMvYAkuhBR+jrXY1aA5TetOo2tUv0Yoy0fW1bX7qWINmgSLrNjYpjYO12
45LRbAXmDdUfUQM1qFAqx/XtJamFgyeR8zO+j/VsIQs2QWcicB7fxjYgB1SJzwXuFsSETryFf6pF
wNGxR2hv9qSyLNXkuDxoz8SlEHYd4f803W+YJuSm8ie56mciWESfbxNZmSspZQcqt3oLfRCffYmC
M/O9bVB6NuHLKiXPvT7hHGB6Et+J6Gdhn9N8mlBu8mIjkmTQH7wUWaOiTIQBBjNDgB4kPIx+BWmP
WTOEW7MIvgrX/HAI64PQMNJ0Ldwdz4SGCoKKo7aW/dkm+ozb4CByEOpZV8Q7FGhnNGgLNheDGHKA
bRskm9AJ7jJm53dTCmuRd7MrLR9ojYuMa6hqh3gLkPsINYc2eaJx8REXBQkCU4Okmdbv1pCQgimm
kCOQmSuJ79GZ9Y5zt9vrjpOV0xunudRfwnjiPBdFRGnU7mGwyY4juAxNno2nY+DAag/dWebKBjsL
nJxCPVd5S1J28yUxh804gmNSI+g9W0dfZG++estoh9LK59BCz//Y5pm3Fw6dnSK0D5ABNBslNX/r
6U09K4ccmPCtyqa9KdLpQCbELkiHb1H0AK0H4apRWSCYuEf7pBsPNmKT5bfzPPYPpEidZegB42sw
zmCSH9dj8UG1m5x9Tuh1nF8lpsZta0Y/wwq29pACqU8IKBxN8mfGTGOIwbyyJkErFXidMmv6avQ6
5aBLNowb4ueWcbBRLn92zxve9K065yjPkBbk9G32YxDnR9qxFPPBG0nIZBcyACgcCD5dtKSOUmg4
T7MLcb2bLjUi12hACNvsZY3YLiZQnYPDalG0EDORnMNLAFnOsgzzjt7yM4TqpwkP68wq0WXzhzcu
i3bnYzqS7rOHPxXQIaEJig8GnOExrlrwFuGPtoL+49IkElY9gyx0Ndp0mga1qb+BxfhUNSaI/l69
lRYWTnREbvrFdUuaecALu9R/DeyOrhWwLT+bs3WaeEfOSp9kyzLczuOLqcSDZlPys/iRA+YlKoJv
k3aGvRr0qeqSdWuW5EBZQ7VrUnfceB6YcxU2687PHSJ5FG8qd1+JcEjwhO56j7JpTKBKheUHW/c1
yQKSnjIQJ5gn85Xwop9oBtBQJrSzMYgnYfGIgtVfYfQ2dunYc8YldFompvtWi+a11fB/XX5GeFnI
eDJim4c2tTfB4peMBhTlLof7XFTv4ITklpGB3LBtPGd52a6TejC2CG4xgUB7p+ugXuFPHnyA1IkR
jUfJnRP7aq+q8K5GKO/oGD18bD3XMbm0lTy2lewvxaR+dNLWa7+lMlN9/hEkuNkmGxxFgeUZAwvK
Qe5mMnVg8YKCMZ6Ztp3iFGJIANERaXIjsRzX94MtjnOQQuYYOM2UXgkbJreGvdGc0xmbB/bwdGUk
n4EQ1Fu3KDmu64FNnGNCVkxv0+hMZ6dLN+XsyAMa/3U+WuWK0YeRfNTLUoaTgW0APK1uO+hKCUGz
PsUrRxQLH7bvpjuyVQGVLKViCSrdV+WJGOaYTsTKb5W5sbN54zf+Jyby47ZdJKVA77dFS1ha2E8Y
sjH0pQ1eq2wuP8sOxj7H9w8hnpEZxSyQUkAe3xde/bUYxElHAEqAeB1NiI6czzV4jgmrb+vgi02G
fgfaciYOOrgmwjtFgnW289TnqA9Nhq34P3IkWLV1bGz7gfMGupc6R2lnziftoWJEBnuhz7y1RW5y
KJmGLZPxZlOmzLiL6kF1rPhtpoiHm5JoLUY2/Lr11k5DF8Cz8w+nb6+52rUlvRq/iXEDWJt6y4dI
0CLCmRTMJmv08IxUC925ArJFuFCGXfNIDV7c9cVISAlVFJcGQ9hM2DQFFHJo03X3vduxDOr5GGjf
hI3SfwOmMKwCrz/1A5Mb0MP0se/B+h3cBveUTCi5Eyl2TkAoWRTVnwXPaoIhFnoLIm1kt4cFsWsT
mWvl+YfXW5tiKt+nuHyp2+gD/Ky7iUPRngQZmGv0GMmqwtVAwKzFVpS6Jeqrn3Q2o8fCc7FZADAg
g3CIDk4Zn4i6o9fHLM42MHrE8j1TrGhDIZ7MyMjWqv1AXfC1HUidwH3Urk3JyM6Zm22mAXGPvtGe
h66Czpx/0sRAn/3wamo4v/SJ5+3YhFt8LV9n3A0IV+15I/2xW8sRgqrVkTObWzicEoHmT0J9GsmG
MKERJQRlwN4ms9UiDBx1+SN7ZbCJHfe1caW96mXPQSpzT5XSWw7DrC4O8/IpAB6gTH+NEPXDcBVd
dHTpMoDZoaafw/zZQFd7dE31PAEFQAewdQdQc23J0b3FxrcRYXruaA4AIqO+Ij55XZ69SfZ3WQn6
nDbGxXA41sicSMDYIHSF9Y+RB4EhQcUC2s53Dv6kysjbzQLeXs+Bk+BPxFSTm/PWkyRJjr5YW0YN
DwME86qYWiJB9Iz1RD72zlWigMr7b0nY/gyEQy5Fv8gt1Vs3U0IMTv9eyHMuWd9w2YNUGDL7IKYt
WlP4BjUdJ1Uqsna1ZHJIsGSGFetaFHZ5r40Ba9iUhlvZkAYuOTOvxVMBOJVHgkaEYcDzUhRU29gi
ttm9huz+zI+R3tEb05ewBslFmNkuJsxim+SErY+VNE8lYvquj+aF1PWQVeV41tp79MIo40SefkoG
4ykhx2dVVs5H13Hg8BNsXTkWNWhh7xybrn5MfO2oqjfQbcCG4xYTaV/8JC+AYBfscltEtljQ8HZ0
A4cXI3X3ce+R6BsP8pgChtgMtfked/68N7zqAuraEO6mTlnsYkznlC/Ve4lx2uqGrd96rN2BuTGD
ZNva70GJ27JVZALMZh/RGYZjim+lOTC8PFj28H2uxLMDF2CufM5DAU2AJnBZrFivvaB57RvafOFz
TKqXwwGM3A1yEJGkkv3mL0YDy1nZZcSqVZC3U1c2FmeLOoFopk3CNGFKOLJCVexPncyuY0oiVMqD
kE3xlzCMjmWFwToMg0epH5jJfLLCsTwVRMHADZJQnmY4I13C6RnT8SbBE8RMQNZ7Sw32Bl+h9zKX
rnsi92yhz/Atg1LjPlTV4+03GS3r5zYmJ71qcPaY+dFLw/nh9idr0MurNgVYAh5igZ4tUt3lS50Q
tq0Lp/6F5LMXQS/Y3WBXWQ0okWE8ijT1XvIBXTVO6CGKOCrGCKuKKWcfWkptrBcscdq7aM/GGVCt
a0gCJxZnfEb9rHYyWXQisAwODf3CNS4H3LJptsddE8WBQ4ZS+Rl3pd6xVHUUgUG1JUIPQJwP7SMu
wcItVX1H0FeSlcPV71xv1eR445SNzY94gOxoJZ/rdtxmnEoeoFJjfE3x+d7gybmtdr9UBUzo98JE
xcqSNI1zfcziUaPSLqp9YphI38FhbFlz1Mi2hAef6rNyUCXjTd/eVKDJrNutyS/9Ujtl75EdxXuO
uAklzNzvh8oedhbu0d4Gjo3fZJfKFnXKQDLS7LTejnkf6A/Sg/Ad/Gzrtv7ExnTTni3lfzbaHGX8
dKHcoWBSmcz3gzV/6WN+alpzVGnvlFH4pWib/eK8qmJEuT5iQpyCcU+0zBY+KDt18yOoI8HZyWvv
5xGkpAin49xirMorDnm530d3BxEp9ygHqNdx7/+chc2O0dXNNmg5iINpCPHMWDmKcgyinuFnJyJA
qS8y4kkjc6oeRL04qEMJvWN6qlNX7QONCi9t208c3iJs0yD1hEB2E1/zdIpe1fhGQcAEDEMYgyzS
B4riB5SOYEt042dDdcOj3XJv39pKJbV9EgSvSSRJu52EvTEjcQpm8akElnVfVmG1lzr+2eK63YDK
op7yOu9E8BMskH9Np1RDmMYYQiFMHCY0IVk32zzsLrc+/AQ5ncZr6B1v/Yhb1yePUKPAhxn3jrOQ
HDOcxrFh3heNTXnpRv+DvTNZjpvZtvOrOO4cJwAk2oEnVai+WGwlUpwgREpEj0SX6N7oPodfzB/A
4/C5102E5x79CukXVYUmc+fea33rFMUWA8Clw2gULY8wkZ33bVZwUJ8ActVGcayMCEH/OFTfjy2Q
nbtowK5nDFq6LyEnT6Z6AxrZvHSZe+Mc6d7NbOIUown1NMrqo5wKQd5XhGW9Ztg2i4otIfzyaa1f
SkaHkY6KKdrFDSa+vvbQbhBoTAJj1+1jVHzX3OT8Hw3TlZI8PlfRGJBN6B8YzEEjNbu3JDNeCAgi
9Wee5mNieV+0vvdzM2aXdVBX4ere52gGajy3eyok9smlBer1vJ5iorxBp/cHVZM4NVTmKHUYiaed
ZHAANIJGlXvKE7rUWHBigu1HnuL42UM0jEw4VoGhSGC0ddoY67embt7UHlPBYZrynaxIFIR6RdZM
1fISoverbE9x9ebN+u/YaTrzP+DaqZN8sffTzSBLaslcSfrrt1BR0no9uLG/qa2QiJJlTlkN0c/Q
8Oxzw6S0S9QTRaQPIwElpc/1OGslALHBYJg1ptZW2K25pxc7QvygFJjaydh5LLgwuAGPJJIknRRA
xrFRdC81u+QWYN8K85zKhlSCDURmjt06Qnlvma8jLkA5UXFkT5sU2pn7tzP0h9jV+yuGR5qnDlGa
frs84optaJHj4LscgijzAU1OGA7mce/pHdpwAKAUy5wtYv3RYtZ8ypUJE78iSAYV4kVvrBtZUhtv
HvxTt+LqpWBesML8+sx5WtqiZtykp5jEOOA4YB+TVnw1Cx3YGdUEUYgvEqPHrvDUXJGr/nLnyb0Z
kPdj4y2ZTfN+gjCyaZU9fOtv6EPVRPM0Sx4ePewwIo/Vl5hv3MlKDqU0jk4/ZWepQUviuHQMJ1nt
SeIi8Ztz/4ON4/xWpQGTZFZfHz5Uam3W3h8TXeJhZzb0OUeJFlqPbgk/tl12A/c9ZlR7kaaMz9Jz
r02N0ixDUtXB6WQ5L3EOoa90W5FSOQQIELFtktlz6ZKT5uGq4mjP44FrBUf2OUnj4l7N1S61C7Xr
BUEwU+s8mwPNUq9u/rSOAzfT0e490fxZHxo1lhJcaf2D3v1rhJ/HH4DPfr8Jje8dQsxLu6aJBAHm
1dlS7i1OGiR0eALi5zb38SPm4avV2BhrlzUE/y5QaQS3x5EmwLYW1qvwQEjY8N32RomZsBMqmDy4
2rRV/9kTB4GB8IPcvV0MB5RgN1LZbKjde+kVBGvZH8DytYvvEPoVklWYM5zMM4tYbIczN4dvG0t0
DiuscO/siTzrpgo/AI7x9C1CqjJD/GCqNroX1fwYO+Zvg9r35hqJOoPyUt83iaapcRADzBuDUUi5
TCutOX0xur68c8rmj2iTY+LlvwbJ6NvyjWcnUfVJTPa8L0bD3Da55watZUYPSSf/eMZ5lSpMM+nH
DUKfq7dQqPt5OLpjB4gx0v6mRh0eZ898RGcyeYL+ZDKgGQEPGA00ByJIz/u8Y5ucEuXerV8lsjy5
j6hggL1wJsOstDNrshGhwDjHmmbw0W66t5x37dGwF6pB2exK6JbgyzXIdQzz+8m6G7NWwzDj/Zbg
hdenAP2WfUmz4s2U9stAPV9j67qFWfERkcy7y/Ck2Gqg71l/Fg2UYhLZZ8jwDLFH1JO60F867hBX
kwi42IXhOKgYhx8CjIFI8G0S6yXQ3b+SDLdMmzbC9bIfXR9eCeGlgY6B2TD17GL653UNItkkRBo5
T4HtyjnIYg6mZjL+nQeoAXjNt7W16GEUY+cYacaOIdUML4cKbt3QigraNdOhU17U92tRIlttSewl
vFFJgsbMCHF1AYZ+4xUQh/xuQcCwbqyhF7g87nR/+oow4v/SeZVWnedaKK3L/LpdVKr+MjyvfxjA
5FNWEWHohY+FZUCeG3lrtLQPWqUA7TVZS9OL3mzREh/j0VcgFoeY3zClvM8jmK0Ko31eyTdMcODj
UUfbruXvIKz9Uk65Xt+0G1h/+zFY7xVEHnGMFRyyyhuYCReP63I1L1KWWJQBtFoDcm+maH4w1QcS
vCQ6WJveBgk7mOnruo98C+hRRmnvRoIRSMvmXzMCBQo6go3W6+jaXkWPfYBL5Zu/fOLqbd1Xx2Eh
mvQNofWYjWFsq+ic4tAiGwbYetjHf8gl3zRY/a4sMrew8rKbcvy/nqOd+pRIrhXdbpkLCq8icduv
FbFwEXnmOA4wCSzDErcLGUM1rLiDpZgxU5lZYT/9JBuH8dUaMbKo9mxde4rhCm1HujKHIZ/Ge5Uu
ylva9arlwQJptPc5O6e0I8ibf8+18O86n1TL0L4amj9jYm+HYWEBa801qlSyT1znoTe4Bt+qIQoK
SajSxWlLWusmbruubyYSSrGcSz26+VHc7nNN67ec7hH0LgsOewwm+sq/l8OrObUC7ZiJHwADJCty
RfHM9L9c4MPItBkBLmLuTnVMPMjRxjdKMs56E5Sg3zT41o8lSbtOQT1gqSYLHQzQ+ufLFig/W2x1
yP4sE/8e9YFDabJv3DDZof4Y8C4RjGQOlyy9pBHptOUoF+cVT2HMaruO8nOSVHMyWe6t0T13sCq2
Ym7kXszp/foTI8RQB4KpglKFdGcShjyS/Nkddu/w6LRTvIcHUYXoJ0aZFZybSK2LjQryP1U1ZveS
sShPJP2mHProdAAtroG1NW/ozH+IKPePkdQeLFVg3LQzyjtUcQDL48N6o50RVL87MpoRy0I3xtXR
rCeCrkwB6NmHAy7NfpcOPQCJGg0kD8J6ylpLb+4NFshB/rY9OQR+N2J0jWsUljYFZI3FhEoYAGzr
v0lZPCs8F7fSRYZWt2N+ydxObruRpr7Oa5qyHAS5XQM4HwmbrDC/d6GwAjzyu9W6MWNEnGOdFkde
uxeNtfiWpzyJHMuq/VAQ9RCRU9fQ+FviI7yDFIB90iIEKybqPFjVydb8jDN2fCj5oMprklPYagRD
jmTWunaW4mlmT4u2zIKMbT8RDkzc+TnpjZMOp2671hqlhvu2sVEtVnAJpZz/rOL7AaXnjpjVa8uS
SZXrYRjSyaDbr1eVXArQZGN/76IuzTRvsaAutRdQ/yYrkFgYQNdtq8KYBDAfKcVjy+55NqvqNe2t
fdLV73Ey3hlWn31vubzecUDmg71DCFZsyWkD7ECMBWOZ9xoyN+5q3hOfs6JGFvq3cibNaeLaE4Nc
Cq9N5gzPPv7b7yNOsQgjoD2CYohgHiza+kiVB6gRiv6Nf6WP49976SMUCcziHVGLym/9oKU3ur6R
k4SR4btboDzh3bpjFqdZS53DuppHKcbdtMIYXzRecgjH4mLV4J1Hv3xeU0hGNjA6jCE6ocGDX5jL
34PGF/gW0hpQJDO85svKte4jU+XYB10ypaamXYha7snRYbWF8ezvQCjTNxYnVQ8TewQ9dpFER9OM
EkRCativy8EqzmX5OuhEOlrQqnd1b3/C3djBZD3VKYHTYxcChbQmBgsSnBL9cKIVvZYszXh4m5eg
JYiEHofmwziNcOyxsuHJYRAeF2if0ogipJTetEsijxFjEqH9jKJX2xfGQfM4GTcOYlyedXEY+viW
ivpxfZL1Sh5NyaeijfWUzBWJ2YsmMloYS26D+LW5fA+2NXrwylR3qx9qvQkAELb0rXc+gdgXNFQh
4dX1ikbfoCLUdljY/Q2QbuegEVA0ucSv9aRpuHV/K0iL2IUts0gvGd8NA97MqoJFim0+RaG3c8lf
2pgiRh2Xg1ayy1vVuVABl7U11zVt11UkSC3LS+rCWJk8V9tChKBaSXPeedJ5o0a+6/Djjlqri7uC
ULxqEbjYufzjLqpeKwFBZyvT25URqYsALb4h2/50EpAE12cyXypmdzm1r2+qkw3jVll0+lyXJGMn
c0nNsdAm1stpk+yNbd3UyRF9hLkZk/GnHyG9zxWFZtqNGcoRzscQAP7kEnCbadPnawyacZEzHXII
vl/05fl2y6/KyYcMQMUnfMrfsC3/giUns4LZHsOwaaObH3iW2Yi86ke8BB4RHUUCJiceSkcwr137
e33FnKXoXvaVGbF6MojfJJ9od41kLLxa+IjZI+7mgZoY4XAtSWhOcVr0Kfjixp2BJ3rZkpVmQLsB
Bk7j+K0p4k1rR3/R5zL7JWcmsQq5xFE7gWjMIJYczgg23Wp91NwlvrevpPEZQS7fNIrpzrrjz/QT
NiPe7CCZaIhqg8ZhVSOuLHSbixi7dKMbfR6Iyn5EbvtCICAj3BHmToEMBrkuAp+uyR/mLP1kCJPf
JM78vSRGm+GKT2Zs9aPhjd0PjfQZxRtBBlnO6rRql3kk7ukcUTdEJX2mDuFj4KMbKj43C/KCVEBE
27CStNS+ETKH+MrCypk5XyVqpDYa8l3r5OzmMqTnvMi/F0Xm96IBIPxIIHQDRN54s3JGNrTznMB0
GXm1KjaCgeb4d7hVPDKXKnTDJ3OrY8bI44/MJ1xkceNmoNkaECrCMgFxblEJr/K0tTHkjc2+7RlD
xFk2HAFbZ7Ujg3x9X7sCMX6Ye0FvfRYjuEfN7GjGIPqBybHpFUK4aiwIoKx5TEvF+ez7uCgJD/pu
RPjJH7vWrAeZviMBGclgyirSbf/UBG5Tt8X5tpURrZRCBWB+u8epm39pQmOz9ulImQAi7SW7ooMg
JqUXrHWZZrZ7kTPGTBYFge+UTJOM4gn+rb5VorP2tZW/+wO136yHz5Zpb7umlndKyZ3KCpYhBZJ2
QAVKJ706dIXT7JQBs2acvPNcT2+tlPEdJQkYOTQ/dfxsnfHTeKfCgPJDuYqObSAmGAn5pZicrZyH
LhAm3VbB3lSPnK+auTrUpLVOMfan3H2cjCXjxekJHTOHJ5MFGTAMX8IAmMgGSNxERIxEg3CG7mN7
kGnHqRlpqhnWnKSZq5LT3W0F1eI5PVeqTQMfOyCLEAsrq+u1anfKUScV29EDXk/HviMnlAR2lGgb
L9UIOAZcWthufG9otn/+lvuumn/kVAgPYVj7J7sGXiYZSmgW8sVE/KHzCCuKLZQTKyMWZlbIASd/
WWSo1MZMoWFyOyRF5nTWuYxwUQzvHKKuOTsJuEI8kOfa9UrgzhJHDhVOJ8ZnPez0ey5nxWTOrPcm
Mo4NQ3t8Hb33nvgiP8UjWyzbBWFNiXenCE3wvDE6w0C568hx3ICaiXYEfZ7CKpU7BvAwUBYl27r1
NCWhKjZn8a0DO9pPl9NybP8eaWrc1TSj9y1hnpMPnyAqizRY/45P1+LURAiE16dmVEd9SSWtAcN9
N8ja8I8XVocEoRI4hm586Lz+jDxTg7iArmIeSK9xnBopU8ywNgS67ocPCAWL0yohBLY6XPJ+Tq71
GD5m+jRCu3NGwO3hW27iEEgRCPlm+GGQcOklk3GcXPsr9RJxWU+b42wC75XuQ6HV+0ZXeCxSBNSR
H913P61S1A/rUyRaH2WlLqnbSYdgqSjTc+7Cjl2aleVPzLXvSCXc5z6jczISPEELpT0mLV0F4NOa
vAxln6CBz4qTpM1oecjiXctCnokubd8khIJas28H3P2mnNR5RM4sNfhYsSV3389rUzARFund0IZ0
UCPzj1qMzk0v34pe1AGCDzNQKj2A60mJAjYBO2OpY3C7XdeipAsD3SUWQPhVve1NyzvkVF+UrdBy
SOVYxNxrpapwAh/zNPrRWvWtsM3stl7omDhzvCL9Lz9zUx74pL4OKiKUBy1uHSf+paJE2Wph8ixr
596hS+pZjFNsDYnQ0ocEAUVO7jw+r9beBOcQ5Gp1RLd/WFvXuuFsakBVnoQTJR1t3K71XJmg/EUR
S2Nw7Sf5SBUYJh0SyAz0kfP5EtnMa42s+nZ8dvWcch6YmNzHjjoLKIOu3jJLyCtWVR1JuGalmDiM
6bRMSkSFOsLGxX0KSQf8Pt+vXzfrCIpjPriDwqsffbJmkXtlAQaD8Rj5fXFH2+8njMctN2m4Q/05
oEiQcj8XxLmVbfVjBqVShURP8XHPKIVeY2Dc1Fm1uevCiDQn8ccpevOcyPxzyOcMXRZjitD4QM1W
f9/ywk3JnCLbZkMrubyWEG9Thn3EQmk0d9Rvs0Auv5Z3mTJQRBhxt0dDOWFe8qM7O5LnafDLq4NX
l8Sa+Iq9kDBQwO5eP+v3YftkS64dzGfu/Gy8JwZmONrYvezEsfeacrueTfAqbiWpa5d4EVxlDQOp
pRUdoovc5gjbjn3Cowq2FxPEr3Vx6Zb1ldYvkUrkHxzXo4bM3kjhlTf+i43jpRhmyaLOy9IWmJVX
O76ZuPYpI9IggphC9N23G6NFJwhUvyQlMIEvouckFvoCdYejCUb44XW9AAgKktv6q6bX0exmnHd6
VPdOknsP6OSffeVmZzXFV9AzFlG3k0O4Ml+WE4G8VGiP4OhwZhtkX5xR7F6yLEMYvm65dS+CtQJF
8gi8UU3sv2omWM2R19mSNxOv10HDE8PcmXfEd+fnRoEeMEposSat47TOSBZmZrJusaGu97cRTz7D
lNTeNmP3h1ey5+UrhlMW91eyr76imKvKGQ4VfUdJ41dofio3Cdb2gJ+zirSkftNyq9HsMd2znSZj
peY9K2OS6NcyEOnDFbJleBhn/Sq6jIni0qJrUf7Y87sc/QDU1/hLDvUmSfVpy/gsPQ5+SGhweUo7
A4pCmjA6oQ2wHZVBELk9/vWiCHUkzxGhkWIbjrP7CAoP7wJ7ZDrU8aWUbCPhME+X0RKQJ5N2O8/z
GIS+1VyRvAdreZ+EVXwULrO6xJ2Pa6+gb2zjHvvbA1N/H5jM8iSGJqPTPt4oHa5gr6XJvo8R0tT9
ZOxHS8kLqgSw4xzbkIygKBtLYZ3CQfxdayyNDPWDGgn+rvSmxQzfZfskLh/WNmLsDwl5qdV0z8u9
iejQfZ9o6k79ZIjYHhk1vCMoqZjc2PQR8dPvbOZzCLZH9K7kqG1M1elL7NMl6hp0V3DbXRNpZs/3
cdRh9XU4Mvpc4zazHqxm3TITnNHTiD7hpKXPE/33AVvZ3J5rAtAw6VGvaenD2qDoldY9jFF/X40d
aZydluzA3YGp1Sx1cWcK8dX7N/mKLD2k7C3RlxcUjUkwx92vdS8t6IsdSW7sg3Bi7pCUw06acYK0
ib5Vlls3jyrKnjsT4tjBKHa1ctmwFlYIS5jYrX/iFl8+WbdE5QJFhowUJG0Kt0jh3o4XiqEOVtd6
FGkXodle+ipjzW8wDzH96NiGZOwoA5T3Yukvk8i9rAnGVjR4+3aZv7RF89PXWJdVO3xEBhygsmO1
jxCSI6guyAuNNDIkBkdn6MWMv2kNGpKUWnttzF8WdCEjSXvT6dPRtfVTN3Bj5DiUlFoo3lP5ikE8
286l5l/L+KOKmkPj8taw7+rPsin054izX0FDS68AEys/ouhq9fEWOv6LrYvhnHUUZ1JHqMBUhZ6n
T7t4ENjkKNGb61imv1fnwBK3tvJFapNA2vW3IqzZyNZr/dLoZgRPi0VjQLCuL3VpX0dPHXZvxGxY
iKfKu8W+y8FuyZbqMcsRpFNzBmun93aYX5Iwv+sgSjoUqxvEWv1WhvnbSBItWqrepoBU73B9u1PU
x8Pejtt7GqznmQuxcQon2mkzJz9zFDQENQ1Cgu7kB8ioDg8N/rJhBsqvOwwQzajxCKXkc9sFWHrH
C8bSOzA1STk7TXkA9Wa4JJ3hIhpOH+My9e+LD+HpkMcB5SYWsw1htXulnPCSvBTAzk+VRkKAmyGL
sHKTcfBQvMVWJfe4Zb7IBR93MtcRSnGLLO9iQhkLHD8qv3C+2Ef6xd4V01AAS+q5KYfhULvW1gFY
+Cz0gqj0yLhb99W6rVz6DN4DU6nojjYClAa36Xj7fYZmjnkk8OVMXpb9tD505UBSLXfhtWBme23c
2DzbvlEFTtUaASgW0jkhA7CICwxCIQHZiN7jPAHuQZJW7k43hL1840I/Ex6ZBgaV3M6KjHnXMJ15
tO+s2aFWGLNXhJufawhDj0a/irzp7JILvp2VlnAe5PQZazuUaZhyjKrdVLqiiTuw8q3rWpvzs3My
x3brKdyoUfmKcv49L1659XhqO4z4RsnED6xGTQWCX8BKq7OH6tcudTJbcuM9n6pn0ve6A96eZEfb
yt+E6SDJZc0NxMImRtI2/2mM5tWwa4ZOtfmpx1Z67Mxu5KdU+1Zz1ANzafOx6U1mlEa5swbgfpp3
XvkZaWVdyoZWyMwKi8IaPSOg7IZATNFf5tk5yxbpVTSVJYsqVndNh+xuTOQPmygUeBNQ4S9kHixk
TG1SJlJgK+BPR/fpbHwa3YCSMUPc0Ew8yJHNeuTQtoqZcq+VSAksfOOqo9Q54Ji6/5nZE0Jea3j2
pq2wUGuvBWgTt69e7TZnZfUI/5B58Peax0zI4WoxwwX2tU+mIqd8giC2ZYgigA257YUD0iOZnQPB
mAS2N1BZj4WIaQBilDi6SyaSgdl7h0k/u9hD122N0QEeWxbNNZ3Cp+RkLXVXQyr4md0KV3mcSTwL
A/Jk03t01W8USPKAb0XsUs24EMx89bIOkkdI+2kFMZV59aMihmyfsrkGVWy2HFJZmsLUpdtDSobL
92bIiHiseMkhTpMVAGfBQkrgekOym1Ik2k7fct/6jk/qDc1RiyAdVokV7VD5YnSo6NTnldXfa30V
BoPt/l5HgUKkf13EnufM7n+sAwFt4DVURltdWTUD2fHi6Xi7A6GVZNo75il3i/DWAoEhZpQAK6Pm
3oc4efHoSd7D6MNyW3mcRdPjFaORXMJO36R2/zXkfCymCRuNycV+KgV5AfbehIh19mdEOpU9w0EQ
LP2EUd+XlumSEFSCZWR/JgBqEWCByq3De4fu2VPKLH/ZzhpRHYZlOigSBqfFlIs9XhKywYCArKZk
Vkr0DkxZiUOzj1VWSM4aQ3nuUG4zsEa92qVvAHnzQ+rgyC67z/WvFeb0GhqDfpY0oosl5bcUEJr6
yDT4EH1PjpWpfwCNgELaMX+uS54UfPZj7HCctxqAfzgftklePocT01o0zCwcubcH3Eq842JcWr/Q
NwA4tOpt57uBDj4ysBW27Gxqn3NhWzdHZeZu6GYHQGt4kWj478KY9vMwGiOn1+AQMtO/w97KDakr
+9K23jVjGHLXWIO1jRXzuYJ85UNMoNxm3Z0xualHozh4pTq3CTfYloO4DHgx1nyZWtOuoaCH0xQ0
5Cww5A+TzVdvQhecB2FDLdySxmxE0JHSuBPO2NJIQ6bZiIlXErHBx/c+h8Ia039N5vngI6+A+Pa9
H5VzS37q8iPZuxXzfHiVKWOvAenPbgxn/x6yMkF8KJ4s3lqRRbAlWVSOxBqi0sAOuFtBEJ7+uJI3
gKU4pGXFdK2mzoJAkaaBM6LYLPMoR4y4cWuMaLmOQJ6JVnbSM+xdsY8nw+/T+ojlYuF5VkiDSjfU
n7ht34qPfkzPhqXDNde6l6b3sHOwaeFJFufcY1w1vTVeN917evO0VsrkXDPGCH3MgCTpHLJwcPdK
qhLMJ6qlLP4C4AZe1RZyJ3FM7K1pY43au2UmQLCwNTHiZHr1b/+T1vfwDXT5L6UqHmRSdgvO+n9l
zqDmNDF0wNXjiVzZKf/CRgFoMYwNG/zWbLF0tAWJmRWpBXdFOUh8LlQvvuvR3TbpVQ4dwQ7NpCcH
d5iNi/xmXP1/wuLLVP39r//2ya3smunpbwS3FEQihWw3LQRyE87P/5mwuPlv/w5S4vM/IBaXv/GN
WHT+YelwwXxcy77OvOHf/slXNP9hW5bhEMQFL8wAvQ1F6n/gFY1/2LptCR8BwQK29vhh7Tde0fL/
QZvaRV+rm6YFuNH6f8Er/kdWFOBA3wVcZ/m26aG8R+PwH7E7Or2PvMbIhKANZlsRu6TygiBp8peQ
gGA/tZ7t3G625Mqd/uUC/W8easE3+Bd40T//Zc7ptLF0C+rcf/qXsSvRjQAxuUkGa9gSPfOSaukL
dfHBmL8qoSNN6WChxkEqrZ8cGF/1fvqtrJnhTphs/HPBtBj3kWv0Z18MD64Y7i8tzpGIHImbMq2j
VbPUKWqoEFMFVLCN5pUPY1H++r9/EYN38T99lSWxCuWFMBwbPqX4zwBANUWho4ehSfoV0jnDQPs5
An9SzszstzH29C4+eiyS2xYM2i4t5lPrlNqhleJXNHYfgwmFB47L1plRFhDTEDkEJWZvrMxLj3n8
6juFkzOsDH5uRhdJS8gwg7goKg+yA9SDKnSJiooz1gaoDCK/kBbzF6gPvwFnYaOWhObGbwNRZ8me
wAcgdFARiQEY3nsfXv6Sm+hFv4eSxgRtChrxhXnV3P5HWH6JN7t8HPTyE5TVJokbDv7KJsAXVxTE
aT5w16lwyyJPXelues3/mnTUDh1qNIU9jT7hZVYWsAbRZPdWqu5V+zF2urmdcgPLVZvnW63AWyrc
Z0+VHiN6eROV/5Wo4lQjZj2UEQP+rPZf/b75VSubxAYveRieLEGm8oIHIyoMhYBXn1tdwZfp8ztX
AbGGVIOwVL/oJvGRUWHYQVYM+T38y462pCASrGu2egeDoIgRmXUUrHMK8zxphuEGywmUcITOoSOK
syIiwzfLZJ8TEIMwzjqo2QNRGfYEpZPHysU4MWfHWlInV1R02tFPpLpFJrFMWhJOQDKsmVkOlJ5q
1BGqZNMO1wySkZnj1jTTpK8w/TgG6sU0f5vUEAeVBXjTBnq4qev5pUo+SI1v4EZEz35N347GY0bp
aD5kGCT11m1p4Yds91aK4ZHDeYSmpREHSD2vCBtaGBYOTk9Hf05UV21ctsITwq152u9JjsDuWMB+
mD2cilHsXwSTSq4RjOoUJQOOwepo6TRWPAe/7uTbe90ilUIaNUwVtM/2djkAl8uUsfCyRz+HHB5F
Hxmx1oj43kNb3xKyR350SlTHZE90X74qCr7A1hLFwdg4yUY+Wsvoggh0bZlAaJm4CcKlNz7xv1vV
5Q9qHE8KBs3eEjGcluhciORkhyG+95FwYqd+rgrP4MyBh7dxp6+aMYk7GhiwyX3dkOQToh+bHQPA
+MmhRBcSLwRsmq1N0MVmVLoTGCOG5qrZ4EDsN+NIxzdtm/g+gnU6FbiM3UlGu85QmKUt8xxOJGJq
mrNJKI8ZTJhInqf+GIX6vivHHuI5B/t049nG2WvUL+jTyO1bPK1TGr8mRjJT/uW/7daytpbSNkNR
XC0D2+sEXpx2FS74EtPP0J4s2ZsXsOd3aLQpI4V8k4Z7P7oOqi7bq3e5zzNV5DHKndH+LDNVAjvD
UqS75a9cF4HlXGYYCpvSbwpmhc9+0Ugm+/iGU6++upLDf0zX6sgOhfpEp4RqEXsMBanidc78FoHx
QTrNs3TqXY+DAoOfT09KMqhgcr5JfeZsaGrIp+XtIAQYUbGBEFlKhvoXiGpXsaQrGotFU2cUSatw
urTSvSnh4CWbyue4CM9uGX7NEQEuo2X8yasx3xY5B6Q+pomqEtxj2F4OggPxnqMbaehElw4jZ4+Z
oQ7ZdmW7TREQFyarIva1gAZsuEkYdUTS2mqCCj8smzXO5yGkLefq03OrFctwZtoJLGM8GTMNG6QL
BnJF3bO6E2bUl0FScDuVoHoIO8rQCrG295EZBln2qeG8ElTpjn9oj7xXmstxteiAsBTduLVadd9G
1YcQ4a+wMcSjHk3UlHbYBqNDu9M6M3N/FV0ptk2qoybWHu2k/yB41nxySGSOU17rNPyBYr/eFa43
bjStI2S1cfaGU/1oNIfEvL6810rnLhmibts546NuaWmAQNW15gDEOp5Fk/FSzaWqEPJtQvhC0HQI
h1MzPf5ZpXS9cvD7xmM2yVfblUzVGs84+OVpkpemAwlM6tql/mFUPFy4qAfD/1kIsmOgrfwGpcLO
UTW08ZFGFfw7V4Qc6MHwbQahS6VueD8qVWBitqnhndj5nRrGT5XD5wwxPW6MsTb2oZ0emNZO20xU
58azuz2JtE8lRt88Jw9tzKg+CFY95lBw+rz6RVx10FZSuwLym8Nwb8QYtoZS/0EP/6sV+X09oVta
5FFuCI3GtwoidIpTPoe/wNOKo60q+8BkNVDljDzA076GxH9LWTVwVM7PZT+HJ/o/4kCXfd46DJm3
rVkRVyBw+fEeenMo6QRX6Z6yLsXl/8s3CPPWPQz4MbYHjRG76hpv2zEl2li1E9GUzDhRdRiB+3dZ
yPFERNajmVXeYSb3YwL7sNNndKyEIjXFnYZXYNuodKTXnLyOerysBHUXVAOMr4iY3ixbcj3yJ32g
dag3xd70GMqTBfGRYMzDznVpXEKVPPZi74WtchuR4JcAOiqzOLBaM9kYBIxvvYqpRYEowS8H9xA1
lgZSQjxAncHb4jmPVtsVoAYA6nVIAgI8IkR3WCmaoJbMzKKdzpYUyLdaHiHpYucQ8sEe+6WPbJR7
wfl6k9bhEyqijy4mmxz9gwcmzn1rR/cZVQ1ZpkV56Ufm3/1P6jW+C4cb20JUZnteYIIJ2M815Hiv
v5FFEJ1qOT5KfJ6c0OWP2GEh6abPzHRJn2rY79nbboqxA5AllW6aIaPPHZ9UYr8ZmfvbSK+y17s7
ki/f8dU+NCPrCjb92yzbcOsz9dxUqfkZoQE8c82BO6BqbIUKb2QcXrV2OJkhcqbYMvK9KLGnhpi7
FI35QIMNuRsGNgtvgMrUS1Vt2zTu7vroYJpkCw232lPNczKaP0I9num+LYWLmdUIv/1xO81IV8rc
vXfsiho3nu5SQX/DIyhZtERqe9GLKfxnrak80tyqn0zCQb81CNLi7qerwCIwrf8YXASVVYugwL4v
enc7jN2n4eK+i8wpUBG2xZhIx63Iynd7JJhdJRiCh4Fzrj8bMtD76qmuUA2Qfw0ILAlREv72VMFr
6Vo4609YLtECWTnApmSRVQzZkw0esRqn8tCbANf5MKYXHuJ23I22/rO3zXvlj6+YTaZjLd36oYHO
vKlnYG8pGxalizD3w1Bum6mKGBI16tA67GO6eE7kf2fvPJbkRrIs+ivzAyhzKHdgOaFlakVuYJTQ
gEOLr5+DrJlpklVTtN7PJo3VZHZEIAD35+/de643nxuE8vspap4bW4ynZmwOftrH+2yKUtpu3pE+
+TTqbsessNjsE7tm+ogOYqVrP9yRtvA2Et70WFf72KDwccmb3+mxdh8dE5pQPCbWlZXkMfHwA4+k
Gmw6PRzd1gAp13avTSbIY5iJuB3N6ikiGOTQ6TG5ypwcqAkpBjr8r6XnM3X0ATvNQ9SfYul0JzF2
9rbm3ayaTUQ3lKrROYgGNgxzQt8DHaBMuEajXcCaaK2vVjzkz1PwvelRLBdl76Ft6zLmKzy8c3id
KrfDX9ZsDUKDNk6No9IYGxBQmd48UfGaT2zXR6uPudXckegQLB+rguFt59jGq5I485TTvDkOPYk6
8dFmyq4+cMkCNLey3uCbIjMdtx8SbyNFo7/omVYA114ieKKoaDxSU1/bKPFvYnRVW5NXw1f3GeXR
hMuz+pK4iX8oEEPjQcMLgHT7W1r1LaxmvzobqYQwClssIMKQ9j9aIVi17pIJ0/u+jbkN3ZRsrZu8
FEgwRyc7IwvnuRIg2tKyORTBOMAUQ07XmTTdqNg2jqg+CUR7nPA675gRRbRmuv9ojuqqaVUvFEyM
88AtkDc5q8AoJecxPM8GoxK2JoWPCTRjTNJ6EjBzCGP7ce6a+Yp145SY1sfSs6DMdgwwBYryyMbu
FHMEP1QG04ExW5jNAaAHnASrsLO+TAMuW52EdL9S7w3IXozWtu2o55NbeEJnDnmZEV5z2pPu0gMF
y3ywlh5kJAR8PIOi7v2HnJZRmAusMhg6yfQagX0qyn1L23cguN1BpnuV4wenbaatCidOzTGSh/I5
QwwMiKT1zlCtUg4h857J65vg4LDDXspnnY2nWlfWrnbcXepP/t4gnlV3CbGWDUHBkynDE9Zo6PW8
TlmnbHMJe8EglullImiIlnV14wq4SWUoH6ayfm4KBga98WUcI+uojEtYIPIYZvnFyNh20Lk2xIdm
NMQYm7LK1yGrYn8b59NXg8nNChEwNd0c+/AUajKmZvVmM0/a6WGGHzLUr6OOb3OOAGtBjYnld5V0
bn5O8YvR7V2BlvB2VsIII+k6f2uk5R6JSMXBMWJJIzu6DPy7ssbqinuJfd7SkDdSzFlNLPaNmD90
AXixiSq5HOJvnOMQLs2UCmXdID3ux4sWmQfvBHNz3wwogvMMfctYGUwqCFpEU7SZ2gAeaDua5EPO
HXgC1e8NYelj1PHoh0BHz26oz2lcGG9ipC+ujN4EKmbXRwLI53UfozKKa+yGXcKBzYHoc07Q5ZE2
VaN4tfp6myOFWw6Y+qZDfxOyGku+0k6mDQWSPzHzx3fcczLBek0pNZGGSgzxjdv3r41v31k8k0x3
ors+JBkT0AAJSIA9c3viANvWN4bvPdmVgRI8/GyGZ8dDMZRNwbZ3/Fdzir84s8CcapI0OqmXLmn1
sfpS6YoN25jEkW2QR7hYgpXbO8MvSZHM8zNn4mLjpyGVeaUKMhCwjCA3q/pjJgTrZtETtYdAOLDi
XZG1TN3Um9WhiKn6J0aS6pYSL5ZWd+4mY2GzwELJMpoMk30nveITvXXCexm5rh3PtB7TnniEsuF8
jaZWTRB25ptWRG9uiw27wRrrV+VhQJi6z7sMsrL6altgs+ycygMeIXhXE52KowWwxPk49uTmGlEv
8AtIe1PGItuV8WTvZeM/mS7YAzfWPtMmDbolkeu29AEPgbDaEER0RgotSGWkYohjfQyKovuQ7yOi
z/reKx5NtixZRXfEIT0y+6Udz54d1eqklRTXMlygOkRhovRcWyoELWG+IZuiI1LNHLO8yjn0aFYh
0FHHQ5zeY4B+e9djz8Oi3yGqQSdM9eJI+QfTbE4z+q0zBqqWhfSQlNm3RQUAuJezDRSDNZoLa+UV
SbxvJ4crpOtDpyglKaDrg9cWnAqLW3SzbA8p8e2kDoGVWWWl9ViZcBlLK/nuBsaTCfeDRiHPnOvX
Bo9q019icDER8nkZYjVd5rpVldzUy/w6b11khSncBhPAW2f24XOUMR/LK5Qk5CPjpwhruR+D1nro
tXmIKlR7lTR2hBM4D4kt+6O7WGTQblH6Z91TGffhE7KLPf+mrgamn7XhHrlYEMTzRq/mdm5A8PGP
Ss70K8ZcyOhszGcQX+C8Fs2+N8ldg9m8Ds2h2eDr7HaaYD+1tNLTMCdTM0m9LRr5J1X7/rmDPCVA
EdxZuekfGyfdO2H9Qm5ifvfnj8B5QbTBBMBZCQtxnGc73iFO7TNDcQ8we8kGYmX9LutNlCeQoGLb
iY5BX30bUufJd1C+EzbQ7AOvesC9QLITsSjryBtB/q5oJ01by2WqX5HXRflibz2jfNM2D7+bEzE5
Eah2O5btZUq6y+yPHLyZR82N9UEO7RVlplj7speb2WQbT2My8ah3yjMNESZ7Guu8oZBEZDVuiGQR
Zi/0zjtEM9/LLnp2x4bcOYmghAEG5aB9183VvAdZ8tAU50R35TpQzlfS7N11Xu2FHV9DQU+vxIW7
EhBYIRNNhyKc003tUMQESyXxCQcWGdc84YUSEE5lytEi42zZYp2YGg5kQTmT+O7grIbLuw1jrlA+
mDsTMTz20qHF56XVKsdMNdMnJNOZPjJpfOe4ZO8CX4teOUXchFvX2BYtLD6nGFknEAt22F/yPiWE
luOro0nPboLpA/oggr7zul0pK+KNT5/5G43Inyh4VUVbayJ42ih5RFBsfzYmyoSuQJs1509W7E5o
m9ClKiBg66EhI1xaAVHUpovDJ9zivPtEn58Hj9pE11G68636we2rL3hXlp6qA5y0kMd6qr40lL61
BQS3HgUCC9K2JBIwMH5rF/zLwa45uSkjyhGOY4S2bToTrvW10J8KXpZkWHQKeeFhc1HJgK+ewxc9
D1LfkhMNTrELIHiyOKNp8LG7NOX2bI7wmWM6SZaQkJh4jEEi4KQQBsQYeg+2KT7VCPCyLJUs/sHD
nBV0uRZ+W+aCOtYQiTGjEgnn8FpdfEco3tUl9Je7bHL3VrLYfkkyQbECGML/7vn9Z8Q6hvyAIpWy
rAs+MgpFba9xCUcTq6FFPyeH6RcV44Telotc58zjG/hose67+5IGXNuWzknnbURDlbTi1GwP0M2d
HX6qJbUGSmlG+31VMo9dZZAmW7s4DgActrFmz5Ay3boyafHuo6MOY+s8VARJB2bBIUbdzhwotA+c
AefCGp1tdfGkpKYnBm8sn6coyk9q5kLTh99U3rjBcrjimzQevBb1nk3Yphw9g45yCzWkR9kxO90F
WuY2SSBT66o6ovkCb5YFl5gRyVoNkB7jZtsmL3nJ2W9sKqDA8bDPCYtGfk/r8YALKr7vRP7QK1xz
nDtPvvT6s0TGP46fh8Hu1zKBE1HCW7DTfDrYjnkQg/NR0hvLIpcFLEwfSH6mjiJ0lgWoB0APSAow
P1Toxpw5lIRPiNVig9T5kVUBcuotJPsQUxGRytlsreF5RPvli5zlinIEDQNQfmw75VbAuKgyNKcU
kknuXsqCMAa/2SdWVOA4lK869zez01BS2hUinexi78gPFDtJp3ed1el1SDFwBso7QlF8yzITU9ho
8GDbORE00Vl2yBlMFp2kulVt9ljFjXNq5vQer3N2X+bjjQEVIGzdL2bV3SRJcde0KbgHtW0iwiPC
nBIW7lmQzlfyaqHEFl8tgJ57DNIjSYAJRgeZcfxRcAfR8VFsWhygIqA+M94rHMoMv2lBr6fQT9dU
jKpF0ZFzqQYSb3dx0H3plpG8AXNG+SBcOfywoztQUiU26BnxmrJTtU4N6Hf06zb+yL1VEoS4Rmi/
tF1DiMYVk4AegQbfVYvjMDeiRfdyLk0S7DsejNZDxWB/iVuPMI9gAPLDYg32Wx90MzMnX8wu+Kbw
F+VYgnJPxutkgQ0JlZgrolJKWBcr1wfvZgfArGn1EpHR9SuEYbLiCFh7dAayuE3XS7ogjzXCk76c
D0C/nItPIZhk8VUXEat7mX+Oh7jasdG9+iUJj8FQY6aPimnd90uyZuHuKxgpKzPl6/HFZ7fbBPWA
82i+ySvvkM6iuIiYy2pE3UONnRZABwgA51XEHGQFqF1wH853Egb2RpzGe+59mk0hW4OXMHnqHe9o
AoFpc+IgXDNRKxSnmwa39Eo5GDe8cHpUasJlX7HcNfEDeegAu/FbIB6b7a1wUAfRDih8wKVI6oAl
K1Qhedi8FsAaKCL5+kqCZl3TXE94Rg01r9MhZMSCuQhhPQwRAaVF193tpOsbDZ5hDRfvA9KG7/gR
XuqaOY4cki0qY02CZwAUI6/Wodu/+oP50kV6y8yHJIK4vm04mhVt+zqlDBKnuQbdNTOtCccnWkgH
iQPZZMgBdNip17kT8DACF/Mj61G65XPaucYqsb96kdlspika9qkr7pLlcFE2OCZt8WLOOToZA8uQ
22+KhJvaxWnVRhyTye9e0+A0TqFRfzQV8P14wtw25iABG4BApdN3u1ZN5tVbo/phz1tNmJy3E9Lq
OW/fZo1WvxPiGMzucCgK8SGIbX3p+B8sxdcwcebWwSLJsNq7csSbBXU+3TpW8hkAXrExle0jPaRF
aF1TV00n0C7HOfGJp1KNy71Ef1MuQW+Y/D5OEog0/0enGASXgM7edtHtkFCX61TJvauGz1INAOSd
cdU6dkc/JOwoL6JnIzWjbVBsMR59r7Xp3zpA0m3AsE4+hjdG2jNuKcFAEnF9MJV4ShNWRYdGeL54
iFBQ7fC734Ytc5EAEjf+TCgOAGIYLw9c6Ji+HejfdMOeSn+I55bxliLoyWOK6Fmkp3reuaXPw/aS
0YzdRjp56cf5Rs+RBPUavoEA8m9VMcJKcBkvhkly7Rzo97SsqXywd8pofEom/ZDUUGdjVT4UcfQQ
99T6FpnAfjI/WSNsujgtmE/08nPgmGR5oJyjx/dcJohJbS76hv30eyHV3RRwhAuLkQvFyX4IOYDg
IGj3KcwMapF4P6QpqtNqvtcoHAOf48aIeOk411AimvLSDrSDB+ZvKzfT6Q5l3sYHzIQ7Ka+gIufE
slNdJCEPTNSOi7zM/oyz+Hkwl95CAcRuRuPD70lSkfVmhKU6T4l9YLBwFwEvTEPCVIZkpAkMbhYn
cG8dXNxUfRufRdgcRJkBqQhDfHi4wHLc/7aiHTegxpwhiNW1Ppstvh0x0seEH3kI4uyRhtbiG3AF
Utk0EpvSsIjeg3wIUWFtNm60J1fpzh+KZz8FyWkE4DQDMJOEuwFoTyMK7EM+Tg+M8rr16HX3fckg
rl1SgeRnUVJryBHeAnRFGqFyXOssSDeznQA3uga5bRwqew6Y5qBs6Dsx4+eCLyvaz7EXfu+6GyRN
4yqJZmtVEppSVsG4mTjQraAenXWVOdcJz9B+qoVHlET9VWUQnVtEDV270G+88mGmcPXaO6tD1zUX
w6uYR72pe3fN3gOi8VrnA6Gv/vDSV8QrG4a67zIuvgIFSOLwU4b22MvovaSTfKsmFrRaZdvZnUjN
1XAD/YyaAfOGsTbT5CWb++iIz8BdjXVJjkpowQTKTZTD1YnWPJ0S9nZI6222D8kf4TTJPFvBqlej
RJmuUmJ4E/MmM41b/22XWkx8sqALtmPM5FSlPPecqKZ15YORapvmxcu7byLhDaUdYgPRjh/JT3vM
aUCtEdkD2ZmX1o1JSWZ4Dw7wvJtROCc5MmzlrKhXdAfTXW1L3JO6eLufQ0HF1ZvM0qbxRSChW8+E
grpgxFAVVDu3Np77Blq5o91+K2pVH/1QP7Rje9sV5qdq2bXf1ST/r6/6jb5KWXR8BaFf/7fI6inO
y/o/Lt+a9tuPyqz//c0/xVampf6grDVNJKEAaaRCTPdnnK1pOX+g9fAsqknbsiz5rzRbw/uD5o+v
kEFZSrg/6a2MRW8lhPRt+vmObRFz9u8IrnjVn9RC6MCUJDHXQW5lSc8z7V8z73AmOi2PMp4UAL5+
0YHElAYHlth4KADhgTPsX5WnSVqu8PwEeUxxMmLUY6A2O7gdE0QDsFSmJL4dIsPfDIP+NocNauVK
FmfPjqBVLr469zJ2/k6lSX42PJ9WQmCRSKAuWg3huWijx4otYZ3HjblO+3ZCYPsw91reTkHyeYje
qhhJkonnULhZfupUn66aHkg0Bgxra5TFCT9RPcTRUdMiAEhM56Ung28VgK4FB2M/9/OhQoW/t63w
OJm0eLIZZsEgy1MT1gGxYGiuvYLZKpvgtTHMxxacIo237MHopEFA0FQzDwT8YRQBBsbB2A2dANSN
HIAMdO9OBE29nSvsgQ7RLV08fzdhS+xRNrH5I9dAPlqcNKk2m5Qrs3KrjPFS/6qzlNSSGV/eRDs2
u0vx3+9QKFFjOKAovBZA+4SVqKD7/kUzUjKFFdy7k3OLtKO8ikUHxOVajz12RFqsl4oR6BHb/7yy
KMnobqZnx5aHRtjmZpyZGFX4/uCJimpfpqZAWKDOaUc5hC6rQk/cPxt1We1GogvQk79WTZBvWy94
Uq4at0n/G73an5q+f8UGvt+APGzSksJ0bJf+yc+aP7CxpFF5Wp+NIKl2HRyGg+5nBh1zTToZTt3T
NJdbQ8CpDexsPNOCfDGQA+/t2H+eI6pRq45v0grJ66Ln2HK0dzfmHIYPqg+/LGaAYoG9TmHN7joG
m6if3Y2H0rfviu+x5qCsEy/dNiY2XY13tA3Ji5rp2L8at81IiyrpzSf4wdPRyiMQk55BOtjWB8j+
OGXtYcJbx+0u7oUhn7NBkL42IsyIEo3sA+vWnhM2/KwFc0RC0ltUAJn1QRcriczNs4B+qhlMTs5p
Z0+g4EDDKYkOxbgACCQHnSkC9DEUkIGU8dHlRm0sNHRVgr/NZ6vce1aX3s/0jXyjLQ7Yc6+0/udj
IfnMMrBfyWKkdRmQrtxqDSSErJxEIeBGhrlpF4K4mtAKhCVtKIYwdO6NO1u063evI+k66J6RxTAV
bjCPESlPCxsMVjKE2GJpSsuJszIy8C9A6ZiESlnchmN4aZra2UM3p7QPiPJxAAKfcX6/1DFiaDFi
NSbOx2QZOeRJwWQC+9tucvFJof7qkTOZ4ikkf4DEVqAnKsqnI5DvmXP495k8vEPdOQO2A8C1JsIT
ZVbTnZ319bFjqMTI99tYR/41w5APuBe/b0HwUGqGzS4JtLhEy4+qNL+V1owDfeivmPibi+on8dDJ
+DGBS8s3RIKWXyigdyQUcFwdoC37o4WIZZ5iIs7djwFtRbPuxrMn50dB7t0q1YUFCdo4eP5AwwVs
xnE0eJNCM3btswT2F3ZxXj74nM4zIq8he7MGNOMzksIhMo37GuUTp6EL0vty08jljsXste4S1FiI
uix8LpP1wujBZtgihm2WXDx++8To8jnjSHxJfJsuzhKEOy/D43BKnmyNtQilOhyi6hGIWX5Dg9fd
myPdgq4Zy3uBqWzTCkb+yG2guFoapIePEMmnoxiOEsU+CkFc1Ay1lJ8cnMYLgN54F7yCNlawajsn
lgUmJ3ieWju+DEgSmWnknOQss995M0uRq9ocVRFa0zQAuFQX5LWkcryEuK9WYUxch+FXxWPeS1wZ
RRBfgowuMtBsfKAtzTWOgQQTDvGucitv2zadPg4W9NZmEsYJrttHZZstWDkSsDDeVFsaNewPaUU3
0C43bc1EzEptOgY6Jzumcy9hCLkZf1W69Sbab4tVueXNozprZ+pZ37uQinCqKxTBxFG3F5MnFceb
InhkJiuswxO4kl0Z4GHwnAfuKRumWKVXQxOKfRgiHCPO7rELvI+Ymymw49FiiCbJXhsD9+jI/JDo
yjxnyw8/mndQ7uWVozWqudq7xbSWn+mrPDNY6S8gHpBrZvW2zaPyDGwhOQsIsQDTC2IDQCh5O1sV
9ZHL/aVKQV0nWqhDnyJgiYjr2jDzDVcM8BQ0nIhiNQnKY2wjAO7RDvZAtA+ewzLau27Lh4WVqZsk
3QN2PJDedXGKZNq30fi9s6YbMtQGel7Ori4JW6o1CTvF3A7kPlVbP192NFQsxz5AWJyhMmfcGfY7
LP8nRvDj2miXvrGP6IIrzGPsd5+031/TWQN3H7gKnjCGG8t9UIVHQLDz6npJhjclyxEth5+bGCgH
Bs6LWfQd9YH9aZJ5e2M/oNRNL5zod8oOeZCb5qj7njwf106PRfKkk9eqAiUb+K17r2ajReYHtAqH
H1dbpYgwkAB6sdrJBa+qmvyjxplzjEV1z8nEPjOd2nRszvXcvGaOc5erZGZyQRu+NwZKgWh6ziyy
IBtnuiKZwb5jUIeAA3vCLChORT4V637Wi93RnmlxJVfiND8Gjk2IMaddHFdvwnqpUncvTQxLtNJp
1FnFEYA9DdrQLzZRClS+SmbWxogtYrZG7gx002bPkXmaGNPYUdQuJpFrT3BSxwPouY6xBclenyOm
fmyN/b5vrWzTu5z3qGIfUyskPSBUOJJTc8uKHZwS8aGl+QBXNq02ASCFc5WyF8QlzYbKltuotb2t
xDS4GlBGrFNMmwSzIq50ZvNrZ1Vq3QhlY8ydGV6loSQXD9XzUJPuV9uw5K3mTTMTShGdTR0wjL40
2CG6BRlerzobh5ExqIchHsS5W9RrSFM9PPLBbUf8csKNrQkc0HTWd0s26ODgIm35jjcGVhbEoTkc
kbgt9mGBaAE/DPdnAbJ6AeDw3X2ggAE1QznL+xg2Tm+9siHOJ2TYKfN1SkmDWBCGC5bFEvfByzqJ
o8t+QsJrbDHjnfraU2Rk1G8SixyKlWpXzGAj0HftQUe0m2KgSzWTr1sO03Ad9Uh2Yw0JXRvPkIvn
TSERIXptCaW+zOhZ1ohVi8jZAjDa0p9EDoUjrBmWiOwBfWJKckh5aTyjOqoAvItFfOXJ70Nng3UD
VzlzrvOcwJmqTeq8NIB9h+NaHoyAJncTwp4YEU2cOwcok4/ukc0iDE4hWUPUsp1xDrqx24vRg+pj
Ag4uzQnjf0V7uDIZxLeKBmpeVoCNTVMcxs46p0PnrKxaUmbaS26UHocHewJSPlDh1vbNwGqwsqfA
uTaK6oWw0/oo+7LeyNh/KM1kgpl251cWgw74WSxZzqN26wYp7Z74Eba6iLrHDMgejG7J/rnqCYka
Wk6BNkLY3wo/vc86cxub8hEG+NVtcoENFG55i5RschAJR4YkVJXvXIqh22tSJMcatFWDnqEiQ/Tk
0N1zC3SSumfyyQZ0YeJCDzVHkhx017HvvFty5bgC5p0ojK/GTBc6Yc2yJT0hu+s4FAYZqg6mlLXy
nWPah0d4NXpDq+GxCNx5RXoLjw+zHysNGWlkwdeiAFecdy2zGZDmcEVbgnloPdwb8SfbKeGmR+qr
OVgHhE10MeaLfo+paZq3Fj+VyOEcvafjJAVjnbDrt1FFnjT6YDpN/caVlrkK8gKkdzGeQq8fT9bk
n9KR5KyiA/Cl09gnEPCI2ds61pVGrTk3F7/Iw92Y6wdGY6e82aLI6BjDW1TNAC44NY31dHHGYh33
/qqwe+RgesFdErzhBYRhQ9MEJ5s8K2vi0JOjb63CcMep7MYxK+YxoKLB30y62JpF1i8EzOScYULP
wssRZDYOSf+RQ+ezacEY1Fujes8chUU4m8uWOp1Kg+F4MbGGKLPdB/QTwyTUDJScelsxbiNJ0or3
DhAmG1MJ18Teo+OoQtjOcclMB3uOfyorJAMtQ7VMRl9xWxRLTiZLWW58yd3wwv0WV8z5zEYesSO/
BBbDDkcA5wLGyfT4kxGDNDD9rVUgLJ+6qtgOLhiiEKCjVWErH4wvAPbRfaXfp8DF0CJm+kH22e82
TogUoULlSA3bOyyQeBH5C4+Aq94Fhv9D6+Fv7EvWz548DlGeCayAIgc4gSNM8cshakZhldVu1Z/p
0iIjPKjKBaAzCywn2aWuu48IdIDlVyxlTfgYURWGDLLHPmtBhVEENMQkmF66yScUdzUdZMzK2H3K
keNRqNlO/r+v9G7O+01fCXfcP7SU/jP7ln8qop98e8tv/Hcryf1DkLaD1Y4CyfNN+kV/dpLcPzzJ
Y+5LPHiCoa7gV/7HuMfvMFzj37Nrua7n4hX7H+Oe+sNix/OU7XLq5vfdf6ePZPHqP/nn6DpID2wB
7wuToGvzHvQPptCZFV+TeR9DT2x3fpBZ0a6n8bQydIdFf4Z7vbaThkiSSV85/M2Ew3okRKdFcRfS
hLBz8jsSqyGFICMmHfrZwTGT6IK4oloJn8nn+3+qOEj3XT18fUckzBUTD6jrLbQK+/jDlf+bJ+q9
7/WvtoTiGaL35mOFJAtNSgYRP38gxWgeU3nEGVTjbJ+d4Ew+SXB2tY+ZoXvj5A7cflLpebIM3PVI
8C4o3oZLMKdi1asl7BN1Zdz6l2RJCxZlSdJm1VzaiB7OlAXOXpsuqqgZeTQoee9ic/q6SEd4F5Dd
+lCRvoW5IhyueUwGemAh4eqL+e6fP6b5q+/R5J7iG6NHqRy8n67388fUNOq9KUUCroAWFURJQuoy
UwCRY7oF3ABzKEy+5jUaozwwnL10vqOE/M21NpfV6edrjbXUt0zpeKCyHfXL6sU61cGFr/L1SHr6
bq7CL66XmiSO4wTtFis8PT5gKTEQ8KCK71RU9b9ZQJc+7K9vwVpasZhYl7fx61socbs6PTwuyEmU
M5WujHo7lvnXuukT2GEtWxcdxTqEwx7ntrN3q0kzuw3t5w6m5W3bIx8o8vHajtHB1P50Ezsiegy7
/JK4862nLfPQ5cZ4l6icgkhLosAjtKTHLMCCj28M7UtFA8MjvFTEAu6MuydTFc1OeNvnrnF4D1b1
p5qNthTfdB+aH9qEUszWfQGlE4u/LIqb5iZR0ib43C/JDDYSpHTMi3qr7c9NVpyx3dCkYVPaOB02
LCCSUPvxxr0h+JbkACfm7v0/xwJ3kA4yF+Bh4Z1xEqCMohtq2do4prZ87WJ6GisLnvKRu+sGmDhJ
SW1mkEXipIRG9P/9A4jP/p9vWGu5IX+5VyyJ2RAjKV5hYf9yr7ROoxuSOkijtduc4YkgyVZnvHzc
ZwfPOIguW4RZyaKoZzJjEtoBbgK5T8pE9BChe8oBiVDqlOVNNXXhzlsaPyKo7GvfoBBPDDpdyz0Q
G8DawqyMj4VFhBxRE9gg6E6fVYr5RmVetvnNR/ubZ5Hn28G+K11asu+b/A9rqB6QHPdGg4pJ2PXB
sUNdrUZJvyZWWBkqUE9qrNV+dOBlrN6TY8Kc6ThsXXmCw6jXWi8RXE4M7Kz0yWy2WDSkZ73lUxTc
iMG1L6PVZBffmC7//Nb/bhlRlulJC+u0LT37l2WkF2VWVRP6EURK5EWP8viO/nhnzhSDd9bt5K/e
OTneYrBwOWTqPEp/8xQv5vVfbw7FRgeegCLIZi3h73+4gs2I0aQTSYr6mnZqm/VYmWnSns3BeYY3
VVwC38ov0fKnSRTVvin0awSvgq9cPfrufUTSJ6Eejn96/9PoRsGffwqlWrrrcrExdfXFrGFg9JLv
BwjVvCeToP7dR/mbm4EVmaa4cFmXgZT88lGYiE+WhkTVGXraQhfuz639ACXFPL3/R7c81O9/msuy
PtQlkkaqWe7b//0xL+DMCaMFIK/Y273vmVkNEmfAreZg4Cma9Hf7yV8fT0cI12awRVEqnL/cCBNa
xDGtMwQhmXuOTPC3xpKHHBOhZmYiOHtl81kSRLmffCM8x0Cwenu4dyrMBmOsH8ciGq/SDdZWFfb0
eMp0WuV+l15/c8P+dctxKJeZrmE7sVyplsv/w51Cf8fyrMXXGRkd3+xCBqlNDthWs1ybrrpUqkeK
gRDyEuWPBBtEp39+B+9X4ueFjO+Vl15M+pRovy5kip54UVnIyuf6YDph/DhGGl20eEmztPogk4IO
VYXSsOya50lGyC0mwzq6cDANtAwX1aQFhkE0VgET70vrgSFmXkjkcDCWgHhRfYGha1ZJKx9EA4TR
WQ6slttA6nJ3Uvvlm+pJVQomPW7fN7K85zCNf+HVSgm9EHJ28Gwz649JDOGAxa2F17U5//NlsP76
RSg2XU9YtBFsD2LLz19E6gkoZATzrL3kFFUKpYHwB3GDKkXc2Kq9+lOE2LrLTh19vS1ym6f3aZ5p
Tuc5q7OT6pHRWzltRhY/SF6tfUrjUR3blpFHHMNw/uc3TMX8yxKjmJSx+yA69ZXz6/udJ+FEI9vC
n4UCM9F4LwcrvNQ2VgAv8d9AnsBESElNrfvv//zaEDj++tq85MJe4dlaqvkfb1qZBw4iKuTN77Cf
PxOnZtsI11gD8yfeMg+TSIffLEXm33xkWqXIEEyTGxUQyM8v2wbmSIMtXF7WsNfNJ+DSHuiAmLBN
n6kbZmxxqcHWbZyJtm9nT5vQkck5ph3s1VG1tuEigIOK583Y2IflPPLYnPusrn+zC1l/XTMVSijX
4TTBLuS4v6yZLZLFFvVvuX4nKQ10XPEaIPPq5HNiR/mudKMH4OvNfWJACBpssh9qo993fUXeoiCo
cG3lWH6zeP6sadJcx64mnInsHfTYQfuIdoWpDZjsf/tbZSrqYOGRqAT+shRVJs6zIpA514mJGk2d
BHlZdm1azvA1M8fDO1D4n1/zrzulFFS5PrUGyzWK3uVW+2H962hhJzOXcJVWJos1ae1V1yKSGe99
enuxp9Q6V6W5kgHe3IzscSfOT4EnNFpd7C2Fl921InmcGux3Kd2Dro1IyQjeQCu1KAWMfQfnpE5S
DDMBHgzDdX/zHEpu+l8fB3pbgtGx67hILIT65XEgVrtu/ZoWceJQL02ec0+QHLDa2NgR8cc+50UB
EQ4Mbe3YItYg3UxY0h/6nTPiswwZu26AOwk7B3Pmwr2SxuImWJL6eg36qZoCWkT/RdJ5NbeKrFH0
F1HVhCa8SqBo2Zac/UI5HXJqMr/+Lua+uMYzU+fYApov7L22tEkfQ9ielPljjappK2238Ufim3d6
pK7LQhsrBw/4gO5dqCePAxOvXWtpf7L2h1JPAs3WrO1SZVjGultpSPfWYmPmLGTS4q7qRwjP4NJg
DYJaXbers9EFRh5222V4VRqQTVYs514yOrQxtECOzYAypvdFmLRnvX8fQNMFAzOxgGEdyKV6IW/J
ZEZvdWjgmeK03vhSKmZmZh3/gekkP2XUNyW1Jqpep1mhtf+YZVl7h3R02CJWy/bP87TzWGt3ZfPi
hm37dKWFqYNqZKTHU9/hKchtJK1EaUxLcYTQTmIpnTnpgV/RygWjbbNJVrPlSYTZIbZGbEzlupQb
7XcjgbHfdtx9qRMUJEofc/5alUXTmQHg46RZ9RO5CpcRmNyVTERnG5lmC8a4fTPFEG372caSqTBA
TwU8rASiPXB66HrVRg8budFgYu5btk4DKuxt2l9bmzVrrVvozlXY78OSAe5oiD4o04HwrpqAPN0r
6Ja6IdDwCafF/E3cN9axokeVVqYjl5ZT1vlSSA/VlBsBKICScNnl5MZkduaTJODitHhZczYw8kw5
YusI+7ltsnCfWeIGc6n9EC9xx6Ae2Saymotb6VvVzN9taSTwHMdtTN7pxsEv3rMGLehq0NJlid+n
Wr3tsJyFNMAzrB2CLvpggvYLXzt56F1BLlZGRUpvzbCFsmbTqtY91f1xUcIidQD18xLHkFSzlFXL
exabE5BGjzhyuHhTjbUer2xGfDjcSvxWNcPgk4r0Ux9mLlwz88/L3Vsx48/Os/Lcn90uA7+QzddK
Dfol8vgDgIxcka9Xm2hovuNabuQUjqdF/NlyxqFiEJuIXJFw94lbHA71W4Mee6NwP26tkigp7r3j
KCXDeH+a8s4X7DZ3csHDXsDVoElrDxJFQGQRAkZolvRJ5PiJUj57jyeZaHLGzCWmiE0qvGyn82lj
I4a700cKixt/TJJjGZknjS38VP4UCKi9iNFwraPRkH1/qg2ecoN6fKctGUJIlCf7EJ/EFrBosm1U
ZgUdEqlD0l9HFPBty3nizTBw+0C2sXFo2m7fLPqyr1kp9sUCfjZe0zSPhcGYSiM6a9+jm1LZRJ6z
4Q6HZCLbQUCe8fMYzmY0eqR09QNxktYqkR1/2TMy+0d4G1eBTtOLDhuTZcadNhnxa85yeePY7Feo
84oTh/3sEzI90fvi+UrHtt+qgc2VjeJ99sSTWZJATQCBvl1YZvtFnJMbU4z4yX/CDtOfsn+ZFepb
zxXPSLE0vDQuAJUisw8uY3S2VOF2yLkyYaWeMg4YaIOOOLrLh4BfuTPT8hsFgm/UECKlZ01+wY41
ZZa/da0Wk89gPyPFjwm26tgI6YJ7FNV1OB/NKg7vUra3pEdgSjPNeTdCYN8aVloHCV4XxMbYWkK9
+0U4s0OjE/ntmlRgl4/KA9Kd5M8GG+04+ihM6MglfhRuMw1NrxC+0gi68RDkJEi6U1q9IPXGxk8U
qamdlb+GJASncW2+K5N/0LhxC2+4E56bHEjt/enWk6Li8VzgkGaTIswEK79PFQLgfY1NrwlAT+qx
v4NB9CnbvtjF4/IZx/9iNoTbLEvQi7Z2wQc5JI9zS7C1Gtltr3jgxkuxBkzah+s1B7eqrUe7Bsqa
giTZGZ4gRRVDc706QWhqUUXLtOe9kNxaXdyFJSkhtpLvXTo7D1xfzsFl8qeYsaQjs3cxlvouHT/y
rrWvdV4RtgJzf0cOxEZNCUFIrovmZBBvizE7aFQRqlrDsg2lRnoqkjc7Bh0DCWezaNmT6EBvuiL/
LJJyJuVmeG7ih/iZavQPGEx7nVp5RwDcoZWgh5wBYr3Rr6ncauF2ynFERUVVbKsSRpfO7IOOAtVH
TqiQb7M4Q2NirdHwOEVAOrwN8mp6xKfAZ0SFbx3HeKVJVT3PBgYny4vZq2Ysk5XMniDZEl7dJGgR
Q/yfRR/9oNZhk4t9cl85n1JDtB+365rsrugXDR6ToU4tFPsgSgm+KB8sOzOYhuW/SPTMK3Mthmka
usA5IUmHW6NhLcYbHUNHL+RHHJFdYBrJ0dP7uz4lVsyUJMp52lGFhAd3VrSVY/Qe6/CvoQGMQWnF
D9IqL7jF5B1YxC/aFen3fabIIRtPYMOh2EpxzzFV3NoRYZfBz8XeeqsbChG59hYjvaPZJsA7TPjf
HOIYwGRCRzhkk37AOrlswXJuobVrmHbR1NdQ0RAxWgcSf5Mjk7ILno5iZztl6WeafZf1YbXX1zXu
QqwUsSs/pUK97FGvTSYigiJxAOlU6Vs3YzJHL5ZAJMu/9Eo8IFqdgphlINkmm0WVX0SpD8eu0vpt
3izlBrMwkhAfSVeQtS0R6XqvdkWhu4G1JOA6hbODAtI+EMeEzCefDZKBiZcBt/wz98C+xgl6XDE7
zsFgRMqDbLzIYiAQgEfpLskJ+3HWe1TMxqHqqy9D+5d3QCoKcMTYxcHhjhrMyUkRhjsY7o0C9cI+
kfcqjF1rWvAPrT8l8p/iqiESNU1iyAzzgzdeHpRDShnRDP7ooIOzbJoYSkG/q0j3BM6DUylvghqP
cIQmfUf34Zyfx7Qov9VQwenBNypc/P1k8zFdbZooiE5Vnb/DpH3KMoIYKvjJEcGjRAKZBzXYR2mk
f4mFhSDXvqL2ZRIy2sXmYa5njrfZ1ZHoWUGRR+4WFYy2MeQjIZuk7yrJO6CAGM54NIgjjnkwwrYw
AIWmFcfdtJXkIdzYEQIDTVGH2N2hQZ5HFeLFj0aTPZcp93+DiCZYV9Nd64IxpybxwAxvezayCCot
LNp69NOZtu6baXGIooYgbUHshxveUad9ppj4A7utL2Y0fgyqx+Ae5cdINRDUKmpTJSMkqVzTlihM
kdjUnZ1fNMtbb82HsbYJAJi6fwAUv700JlSdalOOaHTGLzLss/2UgdedLKLY2t4OenN8LDXNutNQ
ME618+A1K7qDbGfVi4Nb5+yFRYgDodY2WuOZb6tfxphx9vWTea5NG7u/sMkxDBDrfxReTHVVmiAY
x/RiTgZRTU5/cdrwA2eds88N/Z7DtITLBFsGs4tBX9Q9Dn2B3kzZt9KL3FvmVi9WYjTHdb1tGILk
+gW6g4RsotzyLOqFOmnTKArtsYayMWP6rTJzvumrImpOwJ3N1WPhtt4R9zS9k0WyhoMYBHzBPtUJ
yZ3N7kljA98mWnuIcokM0Eq9wEy1jyybxENFunGPBAJeQH5nK9jDGYdJwTZnm4riH6Tk7UTiFQ/v
oWruU7zMPvSyeUMLXT2RVr+HxLxTjww7QcUlWhSgcd3hhdlNAjAbaUXPo2V9T3ghTPyatq7OoESO
odm48PUK6juOeb3t/kXN1hbpX8tpLdr7MpO0NdSDRm/tVzdIZYi7TB8PdCWPlgsvo3km6zBG3Uzy
W0tKsyCuJ53PY6F/MhNbK7Qvdtz9Jns1B+c6g75G5XQ0DMY5sAKp4E3tNifxxUQM5goSlme7Bpam
41ySpD945YAeKcvgHthXKp3k2lBX9aLUT23YvdGUZEOV7TRaqU1OnhJCgvA0mN5yHnAIlV5Kv+ZB
tp5kRQJY+6nSxuQ+mh2szTDEqGJGecplbgZmDrjPbFPtuS3HM0Bk7qrQxS0XLuAc+UnJcoyOAC0P
gxH7Y4/n3ZUhP29YvSXkmeEvu8WQIcp0L0oM0Zahb2q2SlUnfuPKvFatHvmZC/bQQs6MNAY5HRM7
3tEfLFst5FfIDwcZv4yDb9gJtpAIEHffOBXxjX8ik99CTAq2C/E/errqQrUJDVx5ofMB79V4iMq7
5Eoyz10qkiFYLLfdtOVbnoUvPBlgnWzxkTjut9UDqzSMd4tPtqASiwuNcIwwfbGj8H7UuiQQyWNL
6c8esTrEpTXu7Rl5yhu95ayaT/A8H0ldX7sOP2uvSEzqLAw5LsJmGqPkmBXEcyfLa+5Zb0VmXJoa
cWWJqpuDVEaBZZ4c1eiXOXQwt1v6URc0wHWfbTGh8VPq+DJ14yEhB3ZTA5RjuIlrZmkQzuCXJ8fX
WI1iuThpBl5GcleYVmivLRsICVxHRcd+EM+4IE6VPkI9jci/E0b8r4SUibJseZ0NbyB3OEVq7d1q
E+eRHuFKiuGZ092deOfuLKM17gkpo0PXItsvKfrQbm/F4GHirPOvptU+SBFOg6Kz/lLNRG/DvcM5
F1bWW+bFP47G58r7+n52MFVSj7AdjGg9QloBUEgAX4hf7zWNCaiX7AvzyXDIHKMFfzKz9NgXqFrt
GD5lb3JpnCiZ0ILVJNstFDpFCyIlSW5z230lAzE/mPFGsGphiHipmj6NVGcMlKZkXFTeqVTaXUai
+qLFn5pWNIfYwDs2mCEQnqzrWXgoIM/2rSkg/eSU+vUBWIQb0HXy4ZFa50RE+YBXqqN4V82ds4Xo
h4+qTG5uxkApMhx08xYMkoQt7uwA5mnaJCO2GPPynJGFmE3xm2WpeF80OcwSRjGBDS6RTeVycXtg
A6S5aT6nJvIv5jb8+cjrE3c/o5L24ybjwQuHK1GLOAMI5dmOJerA2EBxTapAtpnRy24QK3MUwR3f
WNrwaA2HWGK+m4pkOYfHlVJ1MoeQlfMQOBhxaIGRyWnGcGwH64SW12FPmnxi+/wLFdWSFYqHfrS4
TeM3heSM38iuN2xIUN5ZIZqz3PkjjSrQbgtT3X0dIkFrmGqASxN4mhMyN6AYdl4NCnZ0KshO/TWr
hlNc2f2+6arjOPc+IQUVpZKeI/4tFFHM3EZaGdnA783w0C/Vv1xX0ymGCxC5tAtY1J1giq0PK2X7
ueh8znn4ivUTL3bPm2bMKoyQ+cXCVMNdD7eMGu7QCRuKHriknVt2DlRR9PXF6B3NfrxkffszYStI
69Smi9BHPneDRNakfbTCCfWpA0CRi4Nf33hLslHsNTK+/H7U5sD+dVWDhpWYwV2bkYBnDWl3xMu6
mzUnvmOV9q4BHfZBNtRoV6Mb7BT3uanh6UrECYX6niVna0lW2TZMkwLBKnSfweHlNk20MwqQYKYd
YZRMmInGS1wUzDPcPoMMqrMORCKdDnc59CECU8CECL/hZD/lI0Ei+dp2eurXixj29U74aZrxfsiB
PmAx+C1bdvVjya/Vp9G1SaPXfAJjKKz1MMPhDWeYLEfsl59a2HMQ6cfZnsndRcifhK/x0pGal+/d
AfhoxlTJ6iKYEdlrXTbnrsi5Oj2X0IzfXOxCm1iSkvbJIpX2V5bVPtaqoFYZfh0bF2fe1AQqc0g5
XgUVBTJB6tbfzAyOUQfsnb3w5KMz4SWqeTrFh5YFqlnjbyUfCCivXSJXPCZitr7iUJwN8tXDijE5
u34aPeiYVKfIafLspV2KwMzohAGkHUmlp3dQjEiNpN4B53WgkCynyZZkNY3QRzPILruGnsMTDsFK
HFgxpN6A2BYK33DBV6J8zKa8ViV5PWI2Ab5QkQ6hSPCgc+/D1Wz8Ba8pKa2BU+pPuadHp8SwS1Qo
4KYFgDLqyeV1dOJ/nW29MR/Zd9L49DBQ0BTagDMGHp9B17aITDzeJ8VvHg1712Zw5yDI3Y6o8Zg+
Mg414p+qt/44UxtGiVw01DrGA04vmghBYoo0aHma136srmWJ7oXbA2o6NGHI0RSO8oanisEqMvOV
CkgA/C0pwz9txvavQFdspBHtlNa72xhfOGxJCp2IKkcwt8hNkAFqJeTkyokQVDPtWq9HAylAax1w
J1N/G/Um3nt682ySyHWi1YvOA0RLVct1mo4veCbPaUhQpTPCznDoocAmEf7Bni4JDneuMLEjKRrG
scfPlna47Mm3c3bj7BCXanJjdmN7RHuNObktuo1izKN5t6lcfIK6b5rr1Mcp+VBlHANTawO7a/bG
VGAkaMaYkwTFaKa9edmb3UADQO2UL9bV0UeGLKtzSlbHYpzeELaU21DNZAKsIuXJxHMAsDGM1Ds9
Zbq1hxj5dqNeGmXiwI+p1uPusoTat9lGJchMrBZQgbdixMWXtmG1IQxKwRyv8CyZ1aaND8zEcfGb
3UtDN1bLsT1BIik4FoadA3iYZhp7m4G7yoNwgK3yhHLdi7DW1A6Tv7QXx6LzaCo98B8CBIVhscd3
w/TCOoYo7phnKneM+67u3kwV/xrSAGliaitVyLSPSS59OY3JnTn3fCrxvVa0TxWpXJqHriddXkxZ
XTwj5/KH5rKiPWEtVFO8G6EGua11TyT3FJhroHg64gGWDpv6yq5/SpAJB3eT7RxwtFu0QnIzI/Vv
cNUIci3zhmw/Usp8itqM8ofM0Byj5kJgJJEUC8T6ob+zjY/JIjxi1pduAxDPIvt4eejKdSLpaT8d
tUJTIMhbisrdgCQbt/WwFkwNHvfcQzJeNMO7uIR5yIsXlDddGVMBgTg6q3GaU8ucNQjq3ZLj5Bw5
iGjKWfB7YmOmFum7bX8DuLh2CXnA6ULrXZQaSyR2o6tDRVAp4EHMJ6h8wwuzrHETKtgnQkCOG5bi
R4tXHXbZXbWV0FIZ6JbJ/22JZLZwSDzwKFInzYzXuX/dsXP3tp0WgdWSuZt8zwUh6lyBbaMj0G9c
JrWJhcvHktPRWPHR8MHRtzMOGrqjFRpykw/cFUYEeXNZiQSKvqDrwnRfiS8jLKGkenrI44Qtf7Cp
kUpewLWeYscq2UaYzFunerhF9bwTIxk/QzZhcYHJxgRWV6yg4EYS7LTPcqaJBGGswTAdvBQ27ghP
2gtji2rviPFb89pon2BKMA3uqdkBezRVq4/Ddn9prDitLfNCjre2T73plzV18TRHkqgp3lVtnfIK
sDiaVCaNV5upL76AsUPiG2XhFDDNhduj17e+Ac+m8vyEZ+1Jds4PLxEmCbBez45BWuqoXgbXlcfE
0E4o4qD7AnoZ6z/bdRhLVm+WS10ch68YWX5bTfs0Z7AvWki8sd2e58kh5IBfgw+SVCyrk8sudpEV
8p5rOJppvevVAllJ0AShzqArminh6l06sGTsozLbVdhy5IABao3omYzJDhCAfJUNXYIRXSabO25E
sxwmlfWM3YDndy7AEiJ/cclXHa2bTS+yrblTh+4Z9yaJe3D0OdWgtsT/ojG+5c26Q8exuHNDQ2fj
0f4pTb+0YdTsRs18SZru1JCBWJdcoNxoRsgfsGLi5Tef7x1VNNzpPa8+Ipg2kSiCyK7feJCoB6Db
rQ3bZBDFVkS8+GLkdr7urtrGXS7xsA4OKwvlkQKvK+ulm3qqzJITiVd1N4SX0iv/ljbF69rbvzPT
CNjO6zDUvCx99libqt6ZsbYHOomeJmXoqEzGfYTK3tXTtBMqQuw/kH2pwx7elNPb0DUsEOGqbI0e
XVTBo7I1+3YnBidQc/eba/VrAVA/89LoGfzFyXwQxnHyfh3IP0SIPzPaeWLhX4G21W9hb70To5AG
NZ8B00YoInt06XCe8YHiZllzFEbzXkyfDlFoW1vXLKxCoT8MgZdLfvLpC6c3vzmxTB5Br+yc9ySr
/uB0ph9mdl+71mtnyHsjJAWMRcYx5GnY4pfBpZEeJhI37xJVrEp2SlW18CHbHQdG0T4QPPDPNTmk
cA4Ayxu7mzSDfPVqF+nw1imebxthzBjHzzGxHJuZr2jzCRQkGoghjUvL5KTtNlk4FYspy3zOFs9n
Vaq2FdBQ32tFMNmMOt34gTwxCU+8SdlKjHCocwwHsrV8yF9PNSTbWHpjEDuq34KZyP0k/I8d7whi
6cybwHx2N/I+qzFhUxGXIpBF+xbujTb+bHVt3FsJIBkjI9AnTeBN4MB+aiY8w3hcxHak14N2GG4h
NL8CcCqAexCPlldwBRsNcFf2beCs21g1h402o7/I+wnwqz1vkoYIPOIefAvlE/cnrlvpTXoQMrui
oFGPpUHkV2cKohvs4o2Jq7WHAclwVDqkXdGAb8PqN2dmfGgZGgPWhAtp4MlfOpYsAKiNhJF4WnHr
ddrw4NhQ/GaH4WWB6Jm2AS/ZUBpfDiUdlBsA+MSyMzVmoc4wZHiXI2c+dDwQKVr6ay9sD2QNWLWt
izOzIEpFQOa5Q3O8AEkEUMV4uzPONQzNTd4RH2ZgHh7ItTsTi2KxbgSFPXluHOiNGLama5246D9Q
/Y4ouYldT2mF+tQnxTTaSLMLZB7ig1oYFncj0ou8fGQb3WzdQrJ9aq1/o7XaXFcOfG8fjMo79hOQ
FxUztUohgtHOEo01bIxTsZKk54HYjHAkipL+ATOeAzykZYHTzrsmw7IbKmYXc+zPeUr8HsMsiCgP
HAd+5uFyIzkaypjDXdkiDcDvZTMKOKQYsGTk7ZXU3iCi/0imzQwJvIUVp/Ye0ZYUrvvaa+GDW4Y9
GiixKyqgN8j/qKgMTw+aKbK3ed2zL/JQO1ROdxfzuoWwVh3oK89JST6Y4l7xqPC3fKaLXad+Mvc/
xOItJTOscf7VO04RZdA4TJNk4UZrqwCrsMu+GHkEOk7AqG2W5r1a+tcQQ4yrkn+pZ7w588wsjiBk
2yMOp4E/AP+z9MdJL/xmkU9jSBaEE4d0bYmzbSCmiwHaEdtIahSHoFHvMlmy3Bq2ILEAs283pDwu
FUmjUdq+MYK+msp4mJiNY9l+Da0I/zCH8VYodITNRJ1QhF7AGNTbu0Ako6n6sYlwQRDAo+44dynq
HgZP8753u6eBwpMs8xodRuYFDD4+vlaw/kzXtyeYG2caPjICPdLnpAqvs918JQpWdhqWw8bGx4H6
qEetZxlXVncElMQufdPKN6rizPIh777DsaFVqtyfoaQZl9EA+dX7bYbOl3r7ptpQD/LEeq85RQKj
40wKCatrQsNPaaMj/QqukmBQGvFUhz2bDwfq4ijJ38K2INOx+qfo/bdL8yyKBelgWr6IoUHQ58o7
odvPuqe9I5M71QPUUyU5mAlxjYMByzcE3ek6V+3FUMI+ZD2juiGfLgW3zNA8DznVCTteNOMZZgU+
zm3FOD2zrgy57BPMnWQzR4Dg3AG/uzHHjGyWTeb2f908ImVIvZuRMjUzYSfoPSSPkbDJJeIJH7Xi
KTXUH6nBwmdDECjH2sclQ4e2Fc2uyLjdKsa96N0OHgb5fTRJOIgF3nrXWKDHL1dnJiiCO9UOjPFL
ZkYRCOLU9VxvN15GfVrN6UeVddchJEcAgOWw00LAs5Wb4yb8r7WJfLMKZ44dC0qRstZVHKKBWT3p
4tZk+acs1aFryxeSqH26DlIfp/A8oxgmT5PPz02oPVTFVGfdSW16PFvHuhheHXYCjIoK/NlYRbcp
7QDRdEQDu8MRH0wCPV3sBVi0uCmvxD3EG11vvmzihFidIlCTZE9IcouCEq/mZjSWHyP+HVh1HDLW
nFGxRvMR3En4bJ0i8yhoBEI6AE2/kbN3SJn1UmnYlH0T60IyIwfaPDnz1ui15DcriVFkqsBrIUsY
Ds7549JeV4JcbjsXWRaP6OBQ9QDNtwDJ0wPs497Ze7Fogr6zD4tgVzJTcGHef0/rlo6RuZVn5czf
HIfsVPNYNs5nr9OfKX35ks6uCNUPEWW4evUu9dtsvkMeM/l0ndFWT5ln59r8EhEet8tYHDaDd9eH
QJPGVfNqacV9NjlnM6qeUgz/Prl/YEvD7CIZlxwsOzkVVkK7UBPRUrG1TQlmpOfepyY/WjUM3bbN
UPbw99UlwGnSETKL+Zpsm9cB224Qa7zOxDYjlsSX0KiHaHBObf2bWLMPgI4tYitfqQrjAFzsDCVU
HieyRLhpiDcGq7LLwLsBlwYXrnPS+Al4Froitc+Qr++qUF1taxIkdhs7Dfk5H/JDW4EmtzE+B231
NXeEzkc551iexi+9PWgn3sErsPZo6wzSBibfqi3My6zxnEkmI3Xuomd3Yb/+tJl+08cKeix02I1l
MP6sJnPP9vgvjkOo/fb43pVc64F3e0s/uYMp8HUrCpdSzTFvNUgQ2CGKyVj7Poj+hbQ/ZBCv6Eur
wqOJGPCZaDux5ElQtWUJEo52uA/vQMxuB/CYjnKtQ+7N1DjkvCcN6IHYneH/e4KOs/8siOFEzUKB
0nTddzQiR0IWxu366wyMhICjWfcL7Q7J0Xd2PJ4oxAXvr04GhOq+Zqn4ijxyR6Sm/42A6TdyNKYt
7PR/nQZKgLqYrYFXcojxOk3nOdw5U/U+6+mf6FHFOEBFoobIsz5X/5j12EN+a0SKaZb6j4QbnmNh
7whU4BzxSK3U2X5ucCF/9E55tUBa2HCEgh6uaJJBZSilBalcfyFMgsQts4eAmu/lgKKCfFDWNQYS
PAAFiJTHHOeA8SfCuXsnOc2egzYErBJp1lMyc/4k0HkG2UM4z9+bjPKBvcFznS0aGiQU0hM2OOYx
TGwpL2LbifYy/TAJO9m5dvbpTEhKEiZ6zBhehUsaDueW8A2HY7MAid2mJVBPqROOUDJWILRpotjC
sl4b+UGZyY8sH/8q1Jt92jR+J5HC9Wb6Npj5/NgHiJmnc9gRzO3FTuoPXvOmFsiXjLchItkFekKE
BEZBsmlam35NG7U+Iv/qpCbxBLPQkvaP0cCU3iEUIGuGp6kZARKZ8NvQEbVENhGrKdurmGoQfOsB
pmW571b9X4iXeGMj6DmSCLMXCVkvMVIy35jnD28RZwFEiqgweQHTRrRaSv6NadT7vp5Pwl1BJ79u
ZckzKqPvBuztHr5m44vFvI8IDwrGwXGh3lHXD6q4YWem+pt/PGwuzNS5cANDyckF9M9beeesaTgQ
9K3tWIcKsKnXbSeCfFhETt96HK4bj/mLvASbDPtBg63q7XhvztvUoL7C5hFoaTs8zsO1EqoLzNCB
xRA3UIqaV5F/J/bUboGL95x4MxIGmNKzzl6qqNDYpUgGKh3pVL9sknWDxyAuOetOmO9xoiDDxgI9
Sy5qKqtyXaDbgWfWx8gzvjUd8Gwr3OWxtEvxOJjxtdL1V1e48APzsXyaJCEdhcxZgQkL1SYk9FZp
R93DmxCP6cNKAmcSjEInSlnzFEV7ahQT2yk0H/p4fMpEuidoWvsgeOUKBnG/yKX2zSVj04XLJ5Rx
c79kCrYw7+9Beh9uaMcY3WpkeTQ1O6VT6akmZjJu7opG9rCWqKQtcooYizEjdWXPZmpo9pEoS0bg
hf0wWaZDus9V15iNWtEcsWhv2teKC4vdrr1b0vkevXJ2batox8L6LFgrnyEAK6heJA6p5U1rGJmJ
eI645Ei0Qpu5LLmrfw5l+ZRqT3GV3Q1dTL0O+UG6iXkSMkXU4ziXchm1bZUgwcikvOVT6pG5gTyi
Z5o/wJo6Lg7Ydy1Z4EaCYuTlPTCosiaC0uZPMAaXycCo16fLWzt6K82Z2Tso12OXGN/KWfxawTmy
Xe1cNUxYzTQ3t1h3vqTAHuYgbAOVHd16hsJKGwNufOSA5V2zVHi5RRKfrewH5i37Fid/cPDpcAan
YkMp1vnwxJXxiPIzDBgQHhcTqCas9tUvr7tJd5L1QBaR6z5gNVhnronpp5IZp+Q3hHzjjOGDrqXo
wBu3Yw4S+9WS9xfi9i4ovdG7WAWkb4+0o7lCcF9iYbMObTZchFtmD4DaD3J0rh1kUvaJZnYSSu1g
7jwoYMln4rTJEmQiT10Znop6InEoYa9eg2Bg7MVAweaQkIX3lIaf05x1JwhSSh1FEj03nXfDgI/s
rPOYr7L2UD3ItyVCLTDLx9IszrXRHXX0V3M6P7jWsAvhwINXjJojIZbZhniTt4Lh/yazKzR3Wp4d
GujD08C7r3D7oKgTE2JBg0rFKeN/Wb2z7P6dsWWxybEknMeJUm0Yi3+jl0S+SDEMGuhONtZKTS67
hpinxjjoGnkTDmrSZGzQpVBa+YVFxxczo601SfbPiDDZk+HPtCynfi7ixyqeMh6L2D70897hk/1z
lX5zlUWm3NLedJa+t97sSPezDPP037fQzPHwF0jFZVhpZyOCoCCqiEud4Yqsi1A8Wo7dXmoR78e2
1h/79cv//73pPNZOP59htmDLsQbJ0rnu79IqPUQLuQFFM8VPsvHiJ6/T8FrakBgax5EHKqhYBy5T
VPdQ+HqciaQky/VbZxLRToONs+UAgiAf0mFOrkek9CLN+/++dA7DIteKGHuzCLqr+5dyDCl7o7h9
mJKEPPLFrG9o0GtrxCsxuRHEOHd5xYr2VRlleP/fdznivSEsouvYQTxbbTGEJj/wArfuE2Ylz+4I
Epe1qr3/7z8SZ14eU3kxSgtUxqTkU0fs6VNvsbDgm6jm1Vw02X2WEjaAn/JGgp5+E3V+tiJZ3Qs9
zo9hW03buGitfYk+A7GqnB7VU6HYho7JDGvWobKe4/KDMfjzMDYO6U6ht+s19pZsW4nZ4Pg/8t5n
vP2fyx25WrqDcZqAWa2nc7vuNP/7ko0z282mlse0hTe9OhHFaKk7cn8U4Y98+9+XorcuwllYeYme
2WBKAGMhvZPX4eHd/GceaxqNNbQT/gDEV1dCGWyZXfvQU1fpesSIj9i+jI/ZEA8LWJkaPf/7VFsk
X6ZNfxrjLHkHjBi0bkeMI1OrR6gRYcDv3e5sOeb/4+o8liNHlij7RTALiIDYpkBqQS02MLJYBa1F
APj6OWDb2BubRWczSVYVmQlEeLjfe+5JmswLzQgSeWGl1xpnx0urN9/98syZZo/QQTJ3rFlxanai
15y5wmlYEtfLxrUf0GsvX/l9qNvWOmVZ/4Y690egYnueepo0umubr3UGzqVj9HfPKtXu7Fa8BOGc
rQcXuR3uotK3aAosTYvX0g3RmGGiW4/jUIPw36qZUHAoe96N7oF1s26OXno3zHLdlkMQOWC1ME+4
u8yTHTUmzrcemrVJC1nSuHCM+jmeovKqO8TDtmR5FF7vnXIYUW2IOhMev+8wHH38fWjT8liMxHz0
IusexxZmkuHG2zzo5A41l/WRFTucgNMnJkHNLzDa/ffplPrOQTEmNfHQ6JlxjyeaUd44Q5NCEb2Z
Pe4p9Fnd2qwtLhiMGLCjnObFLZ1iraWye63SCPECMZZsxUD8nJBQ+Tx9h2zs4iQ7iLLOXmFVN4cB
48yjNscnTIKKxrbGQMUZq0NmK7/2ZPKoOYHjkyc0MiIkraJkSMqegJQGTahap1H7psvC+0eftlEY
mJTI2QJ0ZzgtZcEK8xChnKmtSHKx/9KssAjJbNuV0kmp+b3TqLfkE82TzNL7JyfJq1tZjT71s06Q
HK/36vfD3wcztTBhTxmmBwJyCWl50yLXeOKUH70Yo4u9WQS3siT2jxj7AQ4Zrl2lGvNgFbcoUj9W
bYQnQDn91iFU8AiR6o8QzHrSluoQe71pnKf+OffsfvGoUMo7Xe0bTQk/SMnkbJDykjvWvWVHJUTH
Nnf8fe3e6lX/hDIQeLzhZ5YXXn4f0qmI/vuoKNVPCbhob7f6QhOu42+8WehKWVsfCZLRj0NHthq0
wvCe0UFkOv6l0M/8CKCsHCWARQOcm2GEiWGHIxbu87IOG46bk5iFBLoRmeXDNsbCEofXsBnkI27P
8I6C/++IeOWqos7bhl4EPUvlJ6dlhRbeYHOecHZUqvlOmzi/xeOA4rUUwe53cSAVEJeT4k1k9O7r
KHIkDJ3NL3nOkQ2U1dFrj9jk0ZcmzatRSERMHgU9oQnxeyAiqDxRrXaaPcTvTux+yKzMfdkCe5TV
1J7CvGpP5vJRVMc+4aTpPeS4z6y6+nCcqNshtydEw0F7CJOes7XLHLHvFKEsjL8efx9Mx3rTUMee
fp/hI+J2DonqZun77xtwMcwkIRBlArAKCXp/1aqd6pz2Rn5ae7NjzSWHwfpLpNRRy8s/eRX1jK3j
+AXw3eL9Hx4bLRxXBn/kBEPI3LhNMlId0BhSlTC/hcVEwcn0HxkioC/iFBF7bY13K63m6zAxmRFe
+SkXhqyXjcO2Tqx/meFl0EgZKK7lwugOuoxK1yFyCy9YdGmqgA47QzsfFn5LL9e8VmIQl2J5MFJ6
Vavf55YqIh+LnvnfUy/vC5+5JjhKsKQ3uHMRI+0iOw5yMV051SOmtAQNDpkXmsnpFg4Zip2FVgEq
kesJIfTKNT3Gb4speZiM+PT7LUPvZOfYRqXC5VDab/RO38ina79Lt3wu9VPCEOBiExv1ZFq1vjcd
LVt7TgDkHaERyG66Or+rHJoJ9BSN71XomKvo0eiKbG8ip9nHjbdgCkySpNu7irIJ/JymwNq1qj3/
96EaB58wDBNPZIT+rE/115wkgP0cteNGL6nJ9UAnHIPoeLSAUn/NNJeVlnUzNSmxCpHuvNZ5ZDAB
tK1gdljktEtbD6BmRv5MHEs46YNhP020aa6o/y5e0FQ71mtrHRppf5djclSCHWHo1D4jCYtoQC3a
muJDJE1/vXfcGFebPWfjVs130hnaTpvbcV27LoErCs+clGJmQNQfHG98NaFe7tMMg7VuZC8IQjSl
3RNtIjexmGZasT1qPw6cpAJj0/a4/e59r79qLYEQbscEe3J6JDJtVB9zRvrkGHRHUJJ/LczL28g2
BWS2TJxIm161upVfB9KP4DZTmaRJczBG9Ha2ZpMAFfbx+ffB0EhVi+Jxl7DEMNwJiGkcknc9a9jl
0MLRvaXvT/2on4qKxrpgVkks7zbD+rRmafrb4KzZzSq+JTJlA5HyNps102dDO1WDcFdErAfbRqBO
NyBxPExusTOFulCvjjvTVtsEbfIldSzeOtY5E3Wu6vXkpUm7vUIW/5GFUq014aDDY8zrjGgRVdwF
Wyzg1QWPgDiUYyX3LnE413pQ5HxnU/ocqaWVlunyWvTobDVtfCtojXwXlvHfB8tntJImaBxi1cDY
p/szGsA96i7vOYvGxx77GWJ1tJLdrEhMMHDmOQPBCG1uGC+eze8AbuwJkbw/cSioqvcqLvRTy2l6
bVfV9D5a4jBgF41QIc2YOl11aRLnrQ9pDXAKGC/Ut+MO4jtwvzoFuKMvN3GXyadRH+WTpR8t2WqP
aeu8WtjGOEE6T6Ydk/KQMIvI9bq6Y9P7aBN6n0vSWGcb3a3q8MFxFT79PuBWeVCpZp3gNbnoC0ME
2f9f8fhbQf5+DskkKX7W33rQqwfcnLgRCQr8kw7u3k7j1O8a1fnmyLnVlvFrtCiLPZ1XmU2EFKFO
d0w/MoD3ED9SXgeWiyswyW9S73hbF2TB7wOx5eI8wQY1B1PdxolE6cTiEOTBKrtrkGe2Xmmc4KtH
p2ZyyDO3k2Zd0NdjvpRDX16WLF0r+gvrH7Fi5TES3VmRNqCvmKNdoyUwzkOjE8BL+Uzmdh81vC1b
Zi7tPmuLaRMjQP+sdf1ggyh9ydsEdnIffxeyvPymOoph0G+GqzG8jmhgJN0E6LDwdtNItMFYGGKb
2T1cdBfyHOLd8PBbWVZaNN4SoAfcbIp/mGwVFO+ivQN56K6uIsIu1KkEc2RHh07QajX6qeMghMln
aipKsAUClHL9DXpk7XMN5WxLuuqla+ryIuvaF1Y9HX+f6Wl/9ESWks/6RIvGuSc9hHDN0Z5GxNtG
7DnMAGYGiTLR700ONdeD3Lmpl6e/n/MgYfuK+JqVOS28rV8oLSmLfMhx5asypmJnMdA6/z6UYCyP
ip8gitz63HY3Laop7lBjnKa+01E9SR0tqzuePBigWyIpLZiBvXlAM8S1XwUjxO1+Kt54eZiHl9Nn
nESSuzQriJ9TDENthskKlP6Gf0kigu2c58RW55KO3icHHwM9xUBvhUAmok/N8BKLNFErlyzLiwOB
LG9V/FE0uCuEXiDWFPmu05W7bwy7faqEwR2b9sZGVgiEtNLNz3FlHUc8d8wk3XM32ylZDrMZ+XE7
YqYpVH6b21OAc/LVrLF2Z8P02ZqYu8LKng6RHK0Hu/JeYmyrkAdmDzNzb1/fcs9DNEFY47Sapa0u
9IyvUxdjV+9tle3TwPmLIrHw4Z7C1nTbd4RISDayIfERsXFcHWKaX0BqV5MV1Ie2xyreuBlOVt00
bD+XV68P579WJpl+j2F85VUhUN2pxR4L7L1wrPCi10FBJr1ebMm+43a0MwcSZhnRqvFmuv+8+GbH
tN6bzP4GYZUgqyF5tFTff5VVcNWntPqU+sBG7kI5JhIX5Eg2TecioDURuNLYhWAROeJWQI/hloAx
9vrb70dQaYZb5M3P2NAUJEbanY6dwARY1r12NtQ5b96DOLWuNS3AvbSHf2HCs99ewO/nByXkLops
PM9TUTOTQ84kSubSXEOQPlD5FEu60P/9kqaADguQKTjbHeNoIcT7JaNoywrz+5EZm2CgLeu1rcLp
9L+Heaj+36dtKjlE9lDQ/vuWGHVU5dXt6n8/2u9Pai9jkihCbPP7BXIAFOm+U3JSdXCqy3n41E3W
qRSDFcMe8qJCm6jmoOmmc283jPhx86CAmh7I0hwf8rnelDXhQUE3VPF6/irrrn4IDb4+mpKXkgSa
32+UkZJcwQYcF8dIjy4QurUZ3WsG9edyeYgLB1Hc/57nKAA9O7tpmOG/dBeurls3LWhjupvj0FYo
c1FgQeneguP7Ebr1HMXYbwe2UT821MG1rA90Mpj1LbQprhDOOrGwxpuJz+XMKu3JdFUbcezTPDho
tvmUjA8yDB96IxqeW238JL+J3YKYbAD/IRvaxZHeO+N2bReN265yrAv5NCHBZ467towNuVrzGuik
ts+zEfa+MeB7Y4AMUhxl3JjZvqrKM+ebpRRLOJalxXzQFa+8a5Wfioy+bce5Yx92HYJyu9HJXui+
yyBTjyRNyTXeloMwMne7Ji2Na0q2MT4eDaR0SbXouYihRTwHZxOe1tkbG47beQr5j2cIqfYYbl8D
B6kJ/BC5UTGFq1LVMW3Ce9ViFa/0SNsY9P2iup9PFca6XMR+XyOqFCMUhsYhUNqq3Fttz9Bu4Ox6
zvzmSsaB0mQ+mDSEEJf/TMFA28o64oy68LXKM501n/idrkdD6XTpxgzHmsF/Q3IbL0lnjR4GHPDL
IJTWHf24NcZXY52hxWl8qhuk6BHeco2BdpIdsygmz3kxc0VFeSco7hS1dClzAxhsZdSkY6bfTt/e
c1zSWuLdQrN+A9M+P4g2v3RAu10J7nmw6VmxheGH0MpDTfMBkABapR6I64RjH1n6gGpLqJd+GaFY
LTIggzpq02aqOiezPDI9nVchAsHlsL4W9aSeOTjeQ4hyS/eMjrpQT1bJHKXRY8w8mie6/Uj1EY5n
maBiwoLqnuIZjLrUaKU1WbedGwt5X5+ZlzR+a8r8lZx3+hICdVot5LaNxbmwId3WNYPdgukN7aQT
fehbH+AXKHVXHd2c7RyXDHTHydqydC9XJ3HYUTdsyKTKCQMfBCBa/W8NtVsiJRvbzjyXeXGYa2I9
K3hXW0dUdyDFKOvDjtTa5k/Zxl8a9sZ1H6piLyNJqhwtAwTLYwwX3P4ekxizwtA022FSDf6zxNik
sY8CmEDsIP8TziS/VjGKfnSRqCEDbA0RsoA85WqcDXfvuv/sYfrLBk/LwJB/q686d99HumR4oei9
N5N9yYSKN2mAjArzK7uRNWPWIhlXq2x+SvERhtAzcArcewYmaOfzT9Cf05Lutx31mSI/bMY1gqLg
gGBlq9X9T92L6oHhKX/hNJ1Qfqwpk1zMADVzonpuj8sVVGjJUasb59BnqDeLQZ4abn/UtiEx4Ss1
5WStuhHe7Z5xiV5D0kzJcYvJblCLU/nFVcbDmIpiN8X1x1DADTZ1oCNWF/QbNLolSZ9+YbjuFWYg
s8fextNleL5RiT9eR0uD0TDnK5VB1UwHwi5w8c5huu0b/RrxRm61HP4ysb0+bgt4Cr1sv1IiiC1k
7Ghe5rfGKHdtvngfX4dCZnt0hh4io8raen3xJJVsD3kSEthcQ1QZoH+3FiNyJ2UUSD91U2UW6+Lw
pBsBocfK3pTB+G51/ckbSPpoiBFrifUqulxHAzI0qzHBmBqgIUg81F/CVRM8Ak17CA9WF+W7WEtY
dJeoGltG/0jhi45IpopN32IYdlUBVVqYh1Qg7+DQtqVBZ/qhAtDdd9h6M7Dm46wxH7V9o2xQ0ERG
v7XHAfOr4JAfS7+yvMswaDt7zJnUdSqmMRTcyU8kTrQ3JLI3JiacVq+T+6wFVMVPkDZwrHstzj/v
dVJ9TpgbXi9X2Wvb6z89wfGs9U6WbXX7sMUAXDID585mE4+1Dp2oTTpZOB/1EKSyQlqg63AnRofy
Y2wKATAgQqE0ofCWZOq4gfpCNJOi3rUeKrNahwqePfYaXAgGMztcJcEq6Nxb1mjxNstbTq7YAnrk
V9NIBh0LWrLPDDPDecaCiMoLASC+5QTZAMsYKwbVpR2DrCWXbeVwJuEmmfAPTGF36jp5mYC4Xoye
eINJ34ZG/zoQdA53m9/WqsBE1OU1SBW0dkeOvlEYJMzmMY7HpaU/lMyGstbE6a2Y5NpZxwmZwd2a
5QKPB/UE2kq8cv2SAhKmx2ggUo7h3Xs3DaepCDRf66ovl1lMXbDWLXviJqXFreE2ZY5NWiMtcQ7P
H3maPKQRPrR+Jv61nr87y2aAU7nlxqn670ChvCaeAGy0s5tU+2S68dHSwnwzSKv2p+6I0xRF6UTn
GUaId/Ka/jnNnfdyikBoDs9VW0dIXSRKosxhTNRVD+48G9tZYxo15NW/LMjImNWCbQqlnoVuU2sT
bsMGowUtoX1eQBxgWExNNy3DEY45ZezcOuUMuCdrspbTRUeR2EAdDF2/S+Sx5CYTvxArhqbJ6DvS
wMVgJTuv1PHBsixzuIfhyf/QbXAYKOqtQf7NSY9/JhMljoajYygIZCMFkwk8to9yFjyz7zkr7yZW
+gLwxjIX1pj68WWSTDMhhKNgLjzOOMRugjZhpGqhqEee35jbyg7fCFxy2cheYo2qdKR3xm0SjIci
5E2hHGtHpqVlpH02GeVk4uEMtlLzbyzpO12raAwuyYlSl7CYKEL8XcLBVZA+6oYTbYxnIpdb4GGI
wGCUChoyDALQm8duTShLHhFyqNeHtFQh96JOY5y0ml5Tb6Wsm7fWKJ6z3nqKeo1x9gDYttBMPKPh
Lcr1mZ1sOvUFCmaZMEN3p+5SWHl1oR6V+Bi99qBhp9KwLaLVXYal3yYZiOitUHKGbPSU/OV3Jebq
odYx6HWkJa29kEABVdDIzIp8OyznYzPo4CvYZLeAGV9LY/z2Yv0x7brrIFv9EJrjZwPruE89c+9E
+qf9ZIBFuzujh+rBhmVUIbvVkTzOyM03Ti0fiLNdjfksGcuCqIjPRjWnxzrkmmoB/5u0zgjvk4uj
Hntl1Is7bJZ99dXZjXZjM8Z9KWEBkE3DRI9jQdXYO1TnKN/uoEyNDbJlVorgterUaaod6wgnul7n
evuHW+lnSN9Tt2u2mQbYN1QAFGBeXzNEnFjl1kkw9NwMLQ5gg2YvQXJMrdPt7DnZhuTOZGO5veAu
JF3IpBmqlPfPKLS3vMX731gtYV4WIZp9wjhokLRo8Tp6RKn02GlIKor7uN80dj9glhv+DawGpwwt
U2UOAAQE03cVomcnyBE1gnksO2M3F+JJSZYpOwjcBQbkbGNM8fj5qddMF9x/o6/NFFkZymxzpyHM
8+wRRTKEMRRphV+mhXWqrOSLaAifZXk7E386W+K9M8BcJBaRFtErjujElwucR1jtJmrTPUs/QjKb
oRAhMhtNYvSafCv3wEmW7pEmpo4xcElJDxs/nmzShrToOHnsqx3GCOLF5z/V7CK9aJgwx67xhVxQ
Xw1FfxNT5GDAgnVoQwDP1NZNmEVqAm3wODyqjDvTzifiKCLpwi4gKcyTa3aqiuIYUWD0NWQSKXMy
vKog2xc5iSRZOXy6bbduoNiGjHTWHK9qfhA050FuHZD+5CtasZCWs+Cj6j9AWi7GSX5nZw7oiAzG
icDzmZQmgh01xJ1g02bW4dLc5cMcHIZ4fkL/gugu9t4TV/vXFXPpE2gOfgbac5Ag+CCJ7IPkeY5c
+aMdkOk8hUQrTGl2aMzsNnjtP5q7LxGrJ2bEIPDrU1OV2rm2QU9k1QeQ6D35Lntv8OB3yF5f5xWV
hxgfh2ru/DYvj1mcT5ge4x0MZd3HAkAeBLwh8rH0Vyeyv2JUhpssiGh8DC/9DJ60Cs0GTQK9jT6M
5HlGxBpWDRaYhgAaZGlfmYmBU2H3VzBQqghy9MuMLL+YECZO2tEtDlrt6jvLKQ18IuXb5OgPNZ6R
AW3lqZvTd9h7OicPBpneNDcro5a8lXqJRw7vHF36eWN8zpD72AsRJbsp71HkXtqhuNUa+V+cP16o
YfxA65i8OS63Le/cthhfIGephdf3hU7AeLTi4TvUcPAKBxllbLKAs0IesoHsT80K2o1YamJDVuYD
+UMfbpujTGxvcd7Rvs+7YFdqDjOMTHza44+gr5zo9hupy9xDnvvdEPoGvvyXbfWsaqKzuDeeXV11
B9yGDA8UlrCZ2A4LR2U7cETVcvPgiukJgMIK2O09YK9dJ4vqUHXmOrbDJ4mDGDkXIEE9RUTNSaXq
kChOQZ5slKmkX1I0Zw7UEytE59oMzY5IOKxXE34HpKd4CpMlkhjj0hBGSLc7558+u8epz576ysDK
0sprj7pAp6uIBZrYKiRb7HMDySgnXi+/Z9q0StjkQGBwOtQkNb6H0tcoe6zzpeUPOoeYPi3rbSir
LV7yJ83FYYe9jOk7ir6G3iyVm4BPoCNhMkyoJWWMBIveoZ0MauPmSP4x/OYe1BHibbmUxhPWlQ3v
/kfswZ8hYOdL6+tdEEIXdDCkMVh4YSi4dchJQsGFgrqavznhdgQhz/z5JjvaNHr7TcgbsnbR6Wu4
b2X8pTp8J2l8jNrms6s5rzhaiyg1S/9A+HFXFcS5qo6uXnfm5t45fflh9Di3mKLeYzf78jIyY/UO
tWw/+3ODyJ1ZxXc+1scw7c+tRcbL2BJnhaVzZRr106xZW0sr0Y7rw1uIG4VAo+BfPI/7NGJtcg0u
FnzGULVXjlO9Kc+6BAYFe6RbLJTjuR+s0LcUgZhm+seJ4u1QnWftSTS0isiHoqhHVD6mj5XyzplJ
WvEArFP25XMrnVdy2KP1PFK6Lj91nXUvNkCEnHZS/If2uI00yYD6pJWv1cixprZetL7Dc1jSLjGE
2une0DLpGHagQxgZkf6OAGbVjcw/XKN4jKZJbdgfjhCzt7V18KiTQt7djUDEsJ+6+VXPm8IX7JN4
98z8YWJex52/reqBYKdlAYEMQ4ZhaK3MRhSw+9AwVDjrYdrBYBMZ1rpCvmgRzk9aaCuvM+BYs2Kf
e7CWZgHX0BFUaVNNZzJfPGEZ1s6LpXXditK2WXdhRePZqe6jhxa1rskai7Q3ugK1H5SjYOZq/tjO
M4p9gAM97xLGC327rBYF7DGQ2WGz7vHOLTaqApVuZLV72qk39EQ/i94mhCjhF6YEjUc+cUDY5JZ6
g+C9HCNjM9qvc98/o+8AmOYUz46en7MouIU1+5Ejvs3onxO2S64YzfMoj64pY2AgJO9Mr9U6T67K
6M9wLF5Moa1mNdprw+F2wnC09Ge8P1qDiTNp8Ls1uIvh1hoMKF3oc8zkHJ0QIlePH0w8QPQW1M6d
xLdld88jboeZs0lCz1izyscohJ2SRhGq3QLChmjyb1drvb0qpMFKqH9rMaOZlInzRk78pp6yfmjD
VKvAxEUUJKR25RwcSTAj8UfzeBlKxX5DBVpoj1HBJohGp9yaHAdWuj6D8o4xIw7rnIQ0NMLBuyFw
KIQNhpnKkdsAufWNuvGYFcNlqK09iVy7KPMOrkPvvFIfeSNuBjLJDXLJKziLu9lPGzpLz5aHMy6G
I8JxudhWcsDqaGvUhjocQMPNWftAh6xbAtZQoCHV6kzD/zFgMW5dEyoM4WE4NSZZ7ygzDeK/0QM1
19gGKeaQ1z5lVO/UkBNe5ooY2ulzQcyYNr1pe0TJSPH4PIfFD0YVmqPJgPks0ylwmO93ALosWF8U
Y9lfOcsvPeueOdTBYlDJBm7pOWhaDMYaTh6bwx9e3QZCCFe9Rpt2lefcZgLc0tQG8ppxKCqZXwBY
q3STV9/R6Jk5O9x5Ht6Oeya0f3PxmEKw3CkLcbGrYvqpHae8SkseEiQEk9vRJLCHVS0na9MW5t2p
ij8MC6qNHKKnEPliCJicRSjednMUrjw3NA8tnJWkdd6aPv2s0O9NDDQ3uWNc9IlhM6FUmbrEWHaV
AiQEX8nbNiXoGxeZkhjRA8fYsUHMQYScqoCKJ3puPWmtRcGNWA4O1Yz9aBiSfNIeSkPkxq9xUKSn
rpSV78XwQYVy6CbWt9gLhpUZ5tOWpMIAuZB9UgGOjgkASVFrf5iAVvz1e9JG94XXRZda5rwlAftx
HCjyEAMmNlO2thSx3jP3HAXDYSZGm7vYZWaY9m8iL8MzaioQVlQvkAb1hfcjR8Na1YzKG0e72ygP
jsisFzRlyyrex97a9F5jOlJbcCYFwUnwemrvI2qQ3XJwoJU9yr+o+OcViY4c1m3PR2G0FrOofK2q
yMScaXbOHsbygWkSwAmdb228L1JW92Zc3mGv15jFUUwDt4VoiX1vyxoPLwfRaUYsMxw09np8WHtD
H/Y1LqR16gSYrMV5do3HAmjCKrS9XYSmgh8bo6gemsMS67IqoDNAkKBoRuzD0me71kW26i03KeT7
HM07ZhBM2Sm9gCmmtVW73g+iJ7AwdXPiNFoc83J6pvFX0RM1zqB3P6piYrzdHCp9Gu5lox2Vfqm5
d7LWletuFrDtltu17b3xKPolZ6tnv+mj11AcA6t7USNXf5PVy9V7jYz8VUZg0rrWaZAjC9iVaexe
8PgMKx1n0pbi67XslIBDO/nSnt9Dy6CzYAf+0MtHRw/R9pH6MOSgQF0xHGdNnDS3uRbaIFeeYH6c
TBy5BF3qWGHJmCixJ6zNBPRE99wW38HAmZrl6sgtgBbU6i96Xz4awijP+RDuOZvnK1oAN70mENus
mYxp3YLFecCeUC0/bUej85giVdh2XkhIIzrQkoHcFf5xhLlZ+24KahvP3SJG8thw49XY6ICxYJnK
6UU5bnfAjxCgUlsn0GA2rUGR12chCzWpaBvZy4uNuwC4Zkkf2X5uXjSSVPHzuCPw6vwsepRAWj9w
qYXjtvEk090R5HnoAD7J02yfZJ2//Ne06TWpXeOSYtLfzGmK9hiZCuZ24wFxmIvQffwkJkEyf/RB
gG0JMRwpJbm3DcmgcqRpScuE9TSV2VZ1DS0XDXJX3XI4CVKfs9sOPe1dztq/Iim3pQHSk80mwX/n
LEOE6JS7H12hkbPbgvwC5bMytBA6qIPC3iTaFzV8xGCZd5qWqG/Y+CSETRKmyAWvnCuKh9kaorVw
3ZkKFj93FdGMcMKaQ3ePnh1DhekP5CsFc3ed8EnJQlSgxdq3Erb8NogXaZF27DrnZIzjNmz4JYXA
gpDo2nysWxN9qbFznS58cF2Oi3VMiZWw139Z0ryNYc8hd3gAR90cItM9aUvVCxh99gcs5itSUO/e
GGfbubX2eJH6a8ylldR01ocOkncoooNu6f+mGXmNLof1qImOXbU6h6KjSWRDE/boNBgkcJbhj03k
IAw8kCkW9/um7Jpv5CA05xIGWPPJslx57LFSu2Fx1z3zbQFKE2xk6ew6puWM6+4aETG1ljzs5k7f
D2362rqheKcCDPFgBPfGNvorx3h1Ljwq86xJXxnqikvqju7RWwBClnoyZfWVK+yfY/MDqUYiDWhv
MISZdgiwl3EYhWerfzcyXTtbUX0BGG3vkjZiqlBVLN7kQoqUJdibcGE4M5axNEY6k8Bdn97LgeFN
1BJLlKDs3egVU/bCLC/Fo+g6Ql6JbO6Y6XCyBTuEanbejZNRbgVBXawr64hQ6nU7AmWA4nkqs+av
WQwFthIVLSwlHJMQ/bau8J5jWCdtnbMHWVqzFy7OCVQlW09R2Q2W9VTF1i62HM+vx3jn0XasplLe
MkgdT9xbgGPb90ZDyZzRMNW3BkpJr/w7suwbgtaF1HUmgYrzQa/1CCOLkfU1YIxch5JJKKgBkLvf
aV+/VoN3MYdvpxLXFrNzONX5uw26jeOY4vxqleSVFvX8ZYZ0FqzYB6k0rY1uGGmHDEcDhjCp2q9R
ZydHGZb2uga7su7wl40JHRHwrgTdworcTDCiJqwxHa0mtyJdkxD7cWIZEVPobPQoepAkCoIht3eN
jdBzxBCRdTQ0nRBvdd00b7Zqow0vJ3VnWp20etG2Vqc2iawnFcJFWJw1lki2hJz906jlSAPFmjuf
W6ZDu9JwbmXjXVVIQ1gfJvMUD9Z8AGhCfxi0DdSFEFRZ1zyPnUX92aXJTt282SwOQ1l+qExsdbIz
r1iYjY34RV1KarsBPAtGpQ3LFShYPE27qsVZEub1PfX68hVK5We40U3AmRyDEMDSZA6rmZ2hf4kc
D5shVxTn7G87hDvVLYfriKUy0kkls43oogM4X3eOWhtHcqA4XBDxjArK4VuRSSk9vsWSwkE2erhm
8/6b2s5nUCf3VC8Ln8R4ABZu/azTeUPkQKCoFx1CwYyNGoBjj0lovOdtNSp2+jLjkQGJ3Tw7wQIV
mLApQACALtMiyZ82spssXOuALTQj9Uerebazv26trBt9tR6ZZTxn7IMIAC9KuHeEs2dpxrXfFj+V
8KTf9ouUhqUkp8zDyMdqJsuSaUpW0QcO7onqPsdQfymkTQuSo2+WOmcNP1oI0LRumZeOIa1q6iEQ
kcwoWBs3sv1EsoJDHDX+RqnhpwfmszXy7BWh7Qj2h9vLGNKXmfQjKHnrgBhzyuhsX5dqwMtKxRxO
2b7rs1tiu2LbVIvUClkJiOc+ZUExW16hGN0K1XHliyI5KPBSuWwD3DH2c6X6DfP9Tw4if8KeEnZu
7c4XxrRrWqJXmxHehMncwunkdWxjcBLjm7XoG9va+xPY5V9rEVs4FvTahh6IaMRAawc2BfXPv3Ju
noa5wJhOe6XK4E/Dw4khBP5Dp49VcMlq1dkdHaH5JRNH27LuRIWVoo530qJEd6vPHG3VGpJTxU0z
5dUXOvk/SFb9ZgJFKvhlRaO7K6NQaCT/D2Nntls5cnbZVzHqnv4jGBwbf/lCZ57P0SzdEEpJyXme
+U79FP1ivZh2d7vKgN1AQUCWlMozMRixv73X1pzHwZBvaad9ydLYh67ZnLqBOlb/3raHLT990Th1
LDMvgoGmh8MKn+6pgP/Op8bU4EYwuPCl9ghyxl1M2rB2KkIqfUeHWSHWRHSOeFAIOjPgwuOeIoVB
ZO5wIqgm+5n2s+zTYBVw1E+vU1+deKrgzXUMP9ZWBdo7qF2D6mPC3pUmv9wYA61w8OaXahqWyST6
XYQZwP2O0ntyCe+xSmrknUPeM6R1kjHalgQFUZFAgQ0cDgz2eIOwToBvO8yuZTXtIVkIxjz0cGTx
q5dYSE0s2XcAcn4OlB3jOOjjBZb2RzsUrwajFwwPxsVKIm7eTMmjAJQpsZSA/ohx2ICEucv9Bf6Z
S6DiRVn8zO0tXOxwLav4k75GRspli5VisqsVheElA0AO2A4UfcTxgHp5BRQ95gzcAgrRLAN/RTY+
iVgcOjzME8L8JnCJpOlAWXzs3Zjqwi+GXgfioUTkNaEtes35LOmnAqBJzsxv+D9sNcG+PEg4HcUA
fahqZ0nXsNdR2rM/DV4qy7mnHmI9jU6w05vikuEw6fi5he0xJfUBFlh5yRUYBe/c9wc+hBP2EM7o
0AB7FoMIMJrjPgMRro9ewAouK8qWPde4ypJNhl51B92lhMEJy8tEVGQd9hjhXKL1llYs6TVn+aWR
RiX2hzBvuFr3qT28jCF2vpzoxV3IaIW5eVmByMb7sQnskr7iCOigBZUCOzUwyhjS3zwIa+05G0dL
oO5EByLHTRb9ZDntGAevzIbPQNT2ahMYRE2zELhWnXCwV6Sf22Bamj3kao+DEDT+2QfX/agB12Yk
ZLiNe+9xRsbCxiOsU4W07/wlx3931TQ8RKsjCuOpn4nw6QIox2et5UUssY4DGHpy5UC+Na8yZkA5
v9AZt00fX+2EbWOH42ToRyyJPkNbHN1Ln1jKcRySrd1uC+nGzAbUXV3E4JXiVqw46fnYIeRb1JNW
G8KmWcYJjUkBVTyH3DOuFk6hsCcV1Cj15RUoXOR5T0p62rafyJ8pOxVLe8z6GzJWU+UHBw+hFelf
MXPc1ve3qDZ0x6NA7kYFuZD5zt71pblQdmByLsh5TvLBi5JzW+CYpUx7mckRM1Gr3pVR3sa211cZ
mdLrRN0dzIxdkKlpn0ymWBkj1DnS140Uj4Xnt2zXg349DuVH6dfpNsReaJV8ztlW/1AePQVi9urX
2YWRbbmfwvzDBWRMOj3bOIH7TWz+dQJ3GkXqcxRq3NojLCXJ56DvYocRwLSU1nir9A50GBJBXprx
oTbTnXeuReLc9H469JXpn0yiXSuCrsmyKpL2UBTmPXzo+t6YIT+jXXE7nDpk8t6aj8yYC9h0HnPT
hfUjDWPtyExfCSmyQ5XTtaYRHMwyVhKyB+kmNw1zQ5O0XqTaYvLxsEzg4NZFMGfl2TxthpLEt+v0
07KvO3NZ6JrLebo+mHpmbzpSzCuNj/ud0uYdk7GfkXb0OugHQL7AJgg7LpoQT34jig1QffcO43F2
7mtygPWe181daJrO99HCFmzqsNirbpum5gOrPhN4ZhymUYldhnv5zrEk9DxwXrHHnCrPwn2pOIIJ
DF93BgzQNtDfKx7kqhOIuJoM5UFq+Kz0KTbPBV5mLyy65cS+kffkHMS1d7DC+Dmqh32UxghOKUhY
wA5Ua4SPicPgcIjSH5DMaIzuNvGY3odY1p1A27oJWkRrDvnFKaErucGit7i0YUyRpHb7cQ1kDSzw
gIadGfBdrOFnnRinqIKz3WEbrLws3HhecutzEHaC62ApQ+db+sWxNwIFkzrZmSr/yMGDLxyUatJ5
DL9t3A96Iz9tT+9BZsXIIc06lIWNNbzTV0Nrg28s/J9OnD0kE1Oyah6qK7Y65uA+u0H4wzOpwlES
d507cFVkIqLfpw1xurDeUN8AsCzi3YS4zkycpTHWJAFKzioa/hqChFsKC4BNdZHJQiFOtWJpY7MN
0qUSiNIWpU4kMI+9Pz70RkhKKPhwfTy7U5zC1AxWAYVJG5sNPC1p1tLDddtYEjP+6Fj7PiY1Xsvh
JPLyACkRdw7+1JaR8b8vATP+pdiNikbbdiw1FxFSAjaXOv9TCRiqTKf9GpRn7KYeXT7Ho+FOHyNO
6zti8YecpqOziCz3wKyqWsnJ+mCb0G1HLv4bx5CHppD5a6PhVIp1h6H0bLOi+eZgwJfhbkIYRWuQ
77VCcJWHD2aliXuwtBZrcpWflDAAUlElQtg/w0aaIhuPsXHNfPTaLIcYBL3l2YxUziQHa3aBgfEu
yIaLZrTZIhey3DLRqi+Fvfp7J2rYEIrydcqx74wxvvUejrjSHe2TRzZy9e9fPPUvZXy2YM9rg/hW
umGpPxdEKz7YuHE0vHNGac3FOvbKy1t3XzsM60H9gPsXEHOmajkWNZaHQrnrDCstG8xxX8UgShQD
Pbxw/jrWAk5ilPot9DLcVlVMYYYP0UiExi4qKOeIBkRTVWNUW7R5USxLgEk3sy0JTMth46aGcVB5
QvltbzNXTX330Rm1JZ5e51a2Q7l2AGT/h/416f5L5beNgCKE0vW5yNIy/vTpwbMIokVh1aXNi0RN
bslr7gWHqNGCF5OxN3qhz1wvZSZfEJl5rZLgu68HzEEhx3WRhCXSVcYxSQOMvMJNPbI2ZeM5Bt1C
CsgnVdWaeFPRDn9VJ0/wxXCq7gMqZ7YE5etbYPFFr8G/GTmIkZh2myM7iw9VZT/qqn8FyjyDAWt9
OVR9SXaXSU6rR0+9K/H0NfS4pY21dEXdbqYxl4+NJq31bE9c+XjY7wzFzVUVev6QRP4Dp3YOf4g8
RxUIgFIsfXehXfh72FYJZxhg/BpExbPV39klJR1y/ottD8usiBKxw/Q/N9gQ4iniGuYdeJq0AXI0
eo24oCdPu6Ez2YzkWb8oOSfPlcQd0wfIgVPro1EXbP5SR/8B99e9mNhcXToRTl4w7lPKH7alpLPY
VIOLE9h/z43gp951znpwoGXVCSY7fya8Zzr95b8KWZPYiCEud6BeNE0Su5PyXAn2YhWEJvgqc15p
+6tnslQAUkebCgKvbUOA/8518ID5gDzIz4HJAAeY64+RSrBxbc0M+gAGDnkDefz1ZcgseUxdcT8m
dvDGgwNR3rKqqv7Jqwtr2SewgH4VrJd55x3y5oNKnrOOA2pL6Ve4YYzjfgBbZUs+YlctKuwIU73W
Cy7OlW/r4kcLumRhlPZJUdN6ZgqEH16vL0zInWUfmHvsdOZBFhOObKvOrkGn4/FpjR923tts7JnF
jPNAD1n9S42D3DSdGJYddLLbVH1CTD3y+UwpLcimk677xcotMQuAEwT1lpfBLe3ES5iHMWwX8EbB
bFqo5q0z8z3olpAyT46F700MDDBrVT3GUzlDJ4saHRL6ONiQ8k2whMTRcC6HynyYRqzQsUaJIpLL
nR4I/cmqYc6PeK6XUwBz0VRTvYNoll3rDmh0QaJ4WdmR4JDbmTj3CQx6Rs9oxe9j8gBlvP61+P3X
5/A//O/8+vea2vpv/82fP/NirNgnNX/6498e85T//nv+O//3Z/74N/52Cj8r8II/m3/7U5vv/PyR
ftd//qE//Gb+9X88uuVH8/GHP8wtFc14a7+r8f67bpPm16Pgecw/+f/7zb98//otj2Px/ftvn3mb
NfNv88M8++0f39p9/f6brug+/a9//v3/+Ob8BH7/7bHN/tf/xMP9L3/l+6Nufv9Nyr+aFAVYgPFo
eTSJYP72l/57/o791/n2C6nCMkwBTEfRbMpdqgl+/03xvV9VxdLUhUuMkL9U00Y/f0v8lfycoTvU
XZuWMA37t//z0P7wFv6/t/QvWZte6Wptah7NXOP693d6fmq2LrF62QoXJekLtCrxp0rkyqQvE0Io
LPyIdpgeWePAJPc1AAGDHqMNq8y8YNnwmYlV9/kYt4sUlesYaPqzGcbMCJFCl//08v3jMf7hMf2p
HZjHxBPWTWHrFlqrJecK0H/aoeh1OAmoA5QpZM3Tr5ZmTQ+ilclQcZNTorZxCvhMvjMMt2nw9U1r
ad5/qGf9U6O1zsmA14OyBmRCRe/bn16WCfnXEw2cUh/H85KJGGZsQEIxZRmbroJZVJPIXNWG/fWf
nvv8m//whhgWz51/HsHahE70p45WbAJZAYUMulSsHnPooTtO8/q6legRwg67PSNBDLZdeiIip/aZ
gjHalLAcWW1pu7H8/Ik7IraC3AaNXVrAHAOolGgB4xzSSjF0FB4x0nqg5DY5Uz4arbNAXaexRIoE
G/Qc1NyjjSQC56uX+9r4iiEibBMHiDnWKyYOM6rThjUGqmhm8DLzwv0HFqECxv3r5iFzpo1u34A9
6Eg5RlWVrm3knueRuTuET5vkznPV03uZqrbY4xZiM25jNgkK8T4fDtpADNfRhbERsQ0voFJcQ0io
v5yrOicQz38nLLBw2+LLmykOZgDOb7Ki+8hRznbMhoU+PodUOSOdGfci0lDXcjXtnAsgEFiYrZjW
TdAma0tx75qwHNatrB+ykJGIxFf3K0dXB51/YgaFF4qzbwOicBE0+apLR21r9F1yIPXvrOiC5rWd
ouBWsjvknuYhHvpj8dhXRDSn2dXjuthu//3nhDG4+tMHRWcTrwswUly/Slfmn3ZiuVmPQ2tYn4HN
hA5FH442GXOrd7gg3NTjecTHVKrx3jDkxfNH64IBwmunRT/1kg+xdPcM9ZEPVfPOi7i2BuGdBPrr
mnJTd1lzfW3y1rxEgzokk5Puuig27+w2oJCIjUtP1P2OgfINXtc2B0+90nGtEMqJCYU04RK+zdfE
+YiphPbWUhEYw71aWf4IxBUE+gKJliRol3O/G8Mn4RvMoBJsiJAJYSmQIoqSLc46+SKFJZbjNFDA
lDxh8lMPjjkxZzTewlD3Lkqn3JzqZKwIOK+nAtb9kLs9HbnZi/Lbgz2hN5Ne7299codOaOOzsOO1
jlmocvXxoQF/dTeQlf3A/LoIQL2ygw3eACDrcG28Na2Calnm7SNpbWtl5M+dCm9UTuoH2r1ixAAq
VEYmHFnnjrQydCS/bOsB0puziksbPQRz9K6ZsF3IPO3vtWo4pK4OecAy1kHWz4qvB/NHz5o9lX0A
WzBV4iA2kjs75VGyMwkcvEGN+Ogr5n+u0SwdQ1Q7KQRGdyG6C7D0n4ZhTOu6mqjpbjDrFtG2HXYY
fO8jy9L2HQtARUphk+qMzAljXiWSb9K4ax+H3CIe6jeHykBfNtpuUK6x6MwGB+OIedE9WqlpXhgc
CwbbTXlKO7k34wyuSiy3+kSnn+nV4c2AciztHm7BraeM+wiuCwe/fk1kP5yVCGPg0QbbUZwGCY/1
sUun+Fz001Od1dNj03UxQ6ryB1Z+g+dY7ss+z3mDqMfLKaijHs/feCWnu6CjtNT2+y1jSFyVRbkr
itnWgsrqW4SJR7pKA5JdZsGaaTbBFTANsHX4l6YZbUO9zU4sBGfl4T6re3/F6ZVLPkTK4yiC5AGP
gIMb9G8ERwC2zlvHWP+u7rAHlp3ECxZCi9TjYB8Y4gBGAiZrTXF40OVP9VBhGOupXJv85IKZsMR/
uPaNKLhrAcsdclnVS3zcKzPpsm1mxdlLUZog/QB1rDNnaMkBxwfgU4BDXaxAlbuvjIS6BXeSl8lc
JCq6VVMuN6gWNkjvQSTnDuDdcsK5tUxxZl+rxntLRjwVuWBikifYqCmLvFNh9TyCYdhOxjcDanRy
DIddFLW7siP3OMsiyzEj3c0U/a6Q3XOH8XYuXks32PFuIbGpsxYyOg7VYyqwOnuj26+x39DaiyUU
jBqvWhJtM8KTEEutrxy+kQJpYESCBrLCPLSEku94wGu9U80uaPQdkfSjm6A4+wUpZI7Ai4qrZOE2
1ARNMQjLnpKwwPvuKEjaO6Nz5d5LxbGkT8uItLMe2Q5JH42oLXi4RaB0PjZWcizq7KemWR6ASIbt
XZBN+5oQ4AMG+2c1+Z8q0o2rQbA8lKjFkHBfLNjYGfBdkg7RYpha8xYjh1CV6mw6dyaQtrZ1rHr5
Enjaya+1GJJsy/WVUfM1pO6ZgjFtPSD/XSPVPVtV9ZDSmIvhHsxqOzsi5OhOG9lYD4U9lccJN21h
l+de8XRyWIdnRoBSGtVKGTz/QNsHinenwJy27/SiP5t5vew9HApJYj5nI2WZI+/OvRvqJZrIwPWs
LTWRzWULmSCcO6RgVNL0Clq5g7cyNgsCxhqK81cDG4KzGw2QtgVF3bOetK5/od2K4E847rMWcJID
WmujFc3P2DDss0wv+VhbB+XESxzTFVqpom9neElbjI81dFDVzqFmpckNLuVhbU2MizVB04In8Zw3
iSwPpW6mr435TRt6+NTXn5mfixOhWdAS5CZeB9d806vIOzrwsaOoSOBPJU8tBUKAphGn6MRakV2L
DkOA5ZIRIxcndyhCFEW7wptF7ylueyPALld1WX2IfGc2XmAAoO8JKuu7XYG2j2dXG62kr23myUUX
RORD5mzvHOepqIVcwXjL2IQU9jYzTDosIv05YyXfWIQrzEw3Tt0uUgQp9YIDnWP0exfF6s5yi+rW
kkfGR6jhm5lmvi6ljCF6IGMibzc4lb7TI0VZNbGea4aSieFLEf+kMocM2GStXRBQSyr2mMVzv6zw
ejCM8nBg6lp5UALaeMe5cI2u9ZbMBDYhoOCqgtuf5r5OfroO7VyetXZPmqBYWw1xqpYHydRPW8Ni
ZsKoMrJooMKLgzWaYmcbTr/ipudGxRU0QXsZ1dmw/XHNY8K3E4nsGaPhk8mSdHFyxlEywUsI7TM1
ouSdMkh9A4DFWRva9O6MVXnqZI3oYOJ2astKnGjdAaVT2Cc9Fz/LLNKeQorojw5wPsgc97HWFtd0
/hJ04muAGHWHz1RfBn1QbHAKP7au9ja2tnvSOAcR+wm+/cYol11Spw+9rH9MVT/REt6FG2Wmcu3H
NZW1nb5LnBoEWuCGuyZdYxwv1nYJGEunNadhm7bxYvXiK2fjaXF+JkSUn3Nc/lAN3HNcYDRwImn9
GDlBt3Xhffs9bt54Dl+4oIYcezz8+jIiQ0AdqPdFAG/aakvckO0EJYwkS107cCBmGkVvXepOkq4M
jadkJnaBJ152ncoWKb3frJ+gvrj5508x5inUpuHv4KaqrOoLOankJCam3WdQW9W6QkDFQOtkZx+4
ads76y5MiEazX1mJzKXJWK+sY8FyEikhjnwIfgS8OyAC/EOleceyNOBgAbDsEIfWuJnPSMDd1tbx
pxqFj2ekxooDLdblNIdLjhDonHhYe4ZubsfpXZKEOkyhZ5BQEtOu8Z2vngH6jW6feq9i3j7uYsPW
Sex6a1fJs2uw6flwaFDf6kLDvU7u1UN+eo7K+hSnOvm5mg1khfZ7buni4QjDLgB9GCYVlb1Wzg1d
j8d+i4B5w/DTn+bxDXdzH3wkD20yMIJmntnxVJP8YIftxlZFec4s28I4WAEss1JrX0gNM2rUd691
QMIn52I+pBZt2klHCZduUfZkR233pHuRmJvLiqMdY463ybxHbTi+tjbTozjsfSqxjY5/IqXh0t+P
Mqf2yyQemtWBfJIeiKYcQ5vpl9PFqUy4rYaIv1iwcdOK4SPPvHguhSNq3ar2rseDyvR7uBhMfZ+M
wErvq8hdem6M1YiW5lXsjfkpCYr81Lb6yQ60cavbRrtOi+pn3DXjwZDFlXm6tpEWKYiuaaaFbVWf
YdbF2x5v95rmIXCYQc9Ygy5jRaKB59h+mDm1g4mvPYyxC9Ga1ONY+XJG8gUXBtoHz5zxLAFpoUbW
J93Ld0PehHthhRicJkNtnKZ8dSmd2lNf0NeHZGBEqidm+OIEfPRoU3gycOXxiJgCKCAIFKHWS1pM
U4D7IroFbb2ULtIBoHpK+vxuEbnY1WN8d34VmjdrOsHUvGkTjQadhruTnDo0D2H8aCwsgnA0GVz3
sf9ED9OnD0HuixkO0Z8t6l32wEXOCGwqaFDmMjvqZsPo1gJaJJ30UBr5YXi1fFc70QgVPRh4ZmMj
uTc1W995JdHzyqvtPZBS1mAVbk1tBJw+BCyzIhBrmBgTPRmzBOkbcwlqCyVMTksuTptNr0V1jMyL
E0rPlWSfR/FFArUDFqIlKWDMxge9GdTRpKNvBTGIXSFEqk0UhYqzJOTTxAac11lE/hjjyV0wvVjA
yw4Ql1L2RhtytDMu3hescWTAtTb54cEo3guIBqof8XJ6OglWPtDLCvTCQjJbpLIJiT2sypbMRvJQ
Z3S+wONboWswELRNtddN+GgI9MmShK9GC2lKfZhpQ1Bvs7eIq4gbUe8vcZQYdGDG+qUoEro07fQS
YGt9YhZuz+gdD7fgUjpJvPTbwYeP5X/2Ig52EzYnfnPwrbrRui9se0MRGrEmfGFrh1DMtgg7tS/G
6J5KSxd35ThiWrLPwmmKR3jGmijPumMHpzSJn9OuzFbTMBnHQtl8vJW/Fhr5rd7UtmXfZQ+BUqfB
MV4cJlskRURx8MokWtUpjaNpKxzcYOHZtHtQ+3FJzS1s3E4HaN5AIrgOSOJV7j04WvNsBh59Pqw0
KxXOlEm3eMu7QWzqHsvA0DXhwplA9dCaFePv4bw4k6HrvEEXL63wityLcVyRAGiilEhQ4Zz1Dgta
UOfEMaIoPVooDHeDvuAFgO8Lno+qzTituKBkW6wiml12vj89pEG9h61F7Wgzosc7/qWcdP+YZtNr
NZrJWZfppxRQ5CB+TJCEmTc5g7IvY5Lh7PME7cz0HdLrk/4gp5LRpBewsBJoDLvIufkVtCzbSI+V
q57Y9ZXLrGY/w2b8UHDYQTSUxzql6bl06HCL42r/iyoIsZXtiUr8/QR4wPb15Fp1xnjLdfwbsfWF
0h/d0nIEwleTFqAMcVy1EyHAkn4VxdrqU4mob5qG/1+mHlV2lLBh7DDNTQYoaOBA+iPibifxCKVt
R6dBHq8iIMDHwWS6OhrhLWl8e+FH3yWct1Xrjt2a21Z0cAkUMxjZUQdHqDcsxhWNwuVS0jl6lVGB
z85Rb+GU9/vMSbmqOQHeUS5cnEBmFBcaV5hE5WwLhcbwFsrzGbdywwiXBF2ghccElQhraBudXDt/
9bTUu5HLWOsGtcANLRIkqaW5LeKUOV0oj8TWaPpRLYhXn+Z33zZRRU6FWUY7r5Dvjd/fw3SLz1bg
vGVTWh3zjmWzpf9vKY2ID+uYCEBH7fdkYDfF37Mdo8laqN5kCxGPE7QqasaDrNhRnOLd0nq4yZJC
E59tXNW3RF/iSeyFEGSyvbrb56HIXnrONfg18awxoT9AZ8QPYUDKaTthfhAEwTmk7wB7F4849O1N
o4Eusj2jeG1j685+5d4lPnUtoJwp7eyzkTnmwcbZtnDacptEhndu4s7cdYyuQByNbzmhhec6Yrgb
Jb08JHNkJ880b62uReA6W+lr06OFCLVwKW8+Zzb0+LpiaayJhwZdbfD3TOtoNIQS8+inVVhbw9eD
c4EyDIjoV8KYJtdZwFr3klRvyNZlRSwDg7XngjLNME8TtRsdTbsvCIktLG0M947vDesm871TXuMk
1IP+ApklPAQ8yzWfG3IAKbQVjTDGoeSEvg7M+KSnunWGXyFIcCtu9mE319bgA5lQfPQm1c/Qyt48
AU2LIQ4aeludaiRZEqIqfaVDsljVsi6h6g3VEtfndK1n15OD+e9Ot0btVLUktDBgg4Nw52BKiK6U
mjaKm24frb4Ldy5QqkWf+PklY9R56YjVdZqesndttQ3Yz5PpFNopGqJdERkj0WAf7IA1XUONhJhe
ymRDi+e0p/taQONZaT0RHV0zSCF2fHgGL79Ow7tfRfddxGHdtq2nkQP2KbIb+ySC+ADURWwdwBa0
19q7Lp0vfUpWjx1cL2I8ffnQ+fEF7xi2Ss8KX6wMWWnMR2dZBwlduy7qUBdX1zRKnG1cmONjBdDY
xQ9TJ9E3p0ugRyK9VGAMFgHm9RdyCwtNedSth1SPIzNh2/YgSMXBmjFl+VAJvWcaR7ArsLGjxklv
v7QUc8zpdWpaK0n+xeucXUs11Tr21QiNRD7VkrCjkHFySDDE3MUk6QDauZzTZa0WuT4/1HbQ15VZ
pKt4SN9TqVn3efCaWso7FlrynNIutVLWfQOT7OhHJATscalGKqB9O39S9KAuop7BNtDBao8/NS8p
b2XKpwJjJ7z7yI+LVdMG5X1bM5jVvNzfWqAsqrIgSe1WN5d/eudycdOpCNhsrGksrMNn0fQ/4ZWd
x8CEg3AqNBVeq/nLEOaf1HTLjatpwVGmuymNvVMYWC47uLg9EMvY4GwsSSJpjJj14lW1RIoq8sVb
+9AI0zyBkbZOxUROCVYF8NM9SCXJnBlXhenW10hAAMF9k7FroKg1XeXVhBhAodK20gkFO7Wrb+3Y
J5cNtccmUreb6lTuU71+KTvDXcYDj7mL8/yZQMimyIgXKKTkAyvZcJ+b1jUfy/DMVvSdEUdxaI3q
Xqdt7t5GtqY7bbpU9vBktG1z1aeEkEDJJB0m+AOxuk9jwIjdYS4/2hP49F7mwSppj9yCx31bifu4
tZ0tqupPNuzubJ29iHiSuKXxVMCLim8wd9oJLKzCAEt0xZnoimB4kDhL2U1Ib9TlHiUZkXOKjkzR
Cgo4jppgG9W2uKtDQByhKssHpbMvL9zwvveTfayA/pEwCs7GiJXaoZAvD+xNajbi2hvZru6wixOh
oxlV68eVGYqQjU3ekmNAuctslG5jrPNDUxRUS/eYTql8rE7Y9aOVi0/h4LTCvtUtLUO1tBrEG2Uc
sUI8xFloPdllk2wEu1Dl4cUF/2o8Ui3rrrEbIyOP0RIzG9gsn/OgL+1DlQFaFi0eT7+F8NE2Bigg
rJUrjgPpYo4NTJjVn2RTdrswDZ6TEailYwzQgzjS0fQzjRxe2g1H3xMNMzujdzyuLpCvWtYDDmzM
TSc1MHJtfDYtEoi46pY6y/wpB0fKKmbu3Lj3qKWOCeOUVciiTPFOSeecK1pvZ9TUBoqK0JGwn/wA
27EMIVGJ2HvDERoT05ltu+TuYb4cvQlsVzZRp1IV99jE2iUpvnfSOqTrExZkwoC7oEwB4oojsfey
UpccphShGsJRttj3ieuvkF1mTIe/mSYRrwtjCCBDJN0hDIPvbjV/1f1OLQaH1yI5xjQLLtoi/5z8
8ejWG9+nD4osxJFyiIuZWUsaiD8prpEnLaVNOlYIRGZvEJGYAMR7wX1hRW9RXpAQ8e87Dzi0y2aI
fqpmW04ZRxKX7UH6BcaO/U60zYPQ2eNyXnR24m8clSGEhsmhMg96B3FjlDRDWhM1emYZMj41n6d5
nJLoOBPCnNpAs+f84Tt1uqMJdW+J3ngvLIXLOai3ALXvYrsHM2UgMmpRCxqt6A9Bfu3zfpdQAbwl
+tqX/vg0VaQQOtlX62ak9CL3ilUY8AJrOhHaItoMfLww9p1anVfXI50EmoVsW2rKnTto1RLSLY5S
oDt3DEYuSBrizs7rlEN0fWMRoOa80yi0fzNbyguQqPi5qB+PtdvQKWW58drtgVrwthddqK2l4dHq
oh9Zzr9ASAyLtKQBwdCogUqic1nJZQJuYcE6ck7LHmA4YOR+7lQZcNruZDkuY3Gsqo/W7TF4+26z
MmxNrhOL64/bCa8Ot3yAq+uQc+zagZ64xWrynMkw31EQUwFpPYkoN5d8KvuDDkpVI+zGQntnCgFG
Q28IWiYJWjriaV7PaYsCL0yA2K5Ti7ZKQBbuC1v+JK9zFxS6PDX+S9rFDwGfm3VR0b+GOxgQOOZx
NqvgCCwQ8noRMRzJeK9H75KSZWmh+90Tl7pg8wdVrtGamxaPfrg2GvMBD/U9iBtWyy77RN7Cv1Na
b03h07ZkwlEa0ZejBkFtustNUgrK0Z8NN0LMTe2nTnF7TDPmRYwV+N1jo9Z1IjNewP59hE2HedKl
JiF1luB6jWNQfVsNRMOo5BIktkZ1YUc6x+QAe3TFe1oX6hCn4jIw2Qspbb+UQf9mZtUmUzrphCl8
07vJ2Hu1f85bzdgOubey7EBslcPdo1WOv+7IT6YRMYJcBEvAovhjoXCuB6LFCVDKoAqdg1/65JYA
Oq14zb2rS9sfGhzEuTpnGIDB745qZoYASPHLxn+I3CBdJUV3soYWZJeV5kvp2fl8KiA2XOhoYJSH
Sz4Qh5I0usm2ZJtr4ysFfAhucli3nRduRAWjDVXcWbiItkVVHRrIxRtGPqCKExqZQdOyg8Lj06Ta
RIGa8TMa654Sx8R/6pB+xcTdQY5yE2YLAQnmYArIE3pWvgGpV/sxhuYDDRTES1Am+6nwry7GzRQO
h5neCzVVZ4l560ace2GqAsJ91ly6xj1qs5PYESy6BbdzIHz6QhGbXNRdcGqB0kIH946d3oolstqK
48CSGvNlnbO3tzJmdzX38FU2zU1oEijB/ybvvHIkV7ItOyI+GDX52a61CA/hGT/EjRTUWhk5ozeO
N7G3LG51V3UB3UB/Nwpghae4GeFOmtk5Z+296+aVnAL/ro79eumS2OClb71pv9oZWAjbmbNAbo+8
r25uopr6vTeOWOyG852Qw0IF+kaQSvPCaaeLXxnBeWrd+BEH23imW9Em+HuT0+Q0q7aVIQOIcFUR
QbvSJQ+l9M1q3xDjWYXICx2ZseZ9Wzve/Tpb6hi5PLo0f+ZW92BzF4vKChl3ormKJyKV0nz8MSW4
IGUZ56vQQp2kPnUC1wvd2bXVSN6sBUiuZ/FqNi3sUVgdl46qaZN1LOM/PH3mOtXsS8NzwQM7oVjo
8lsyAWl17DgbRqjI6FxBQd/GL06i0RUYnUvZNJzb6boj6G2SVV5G9HX7EGayRAIa2yTdSWeMObBE
T8vu+vXs2Fiy6yl1fl3fJp1RRBV1azESzgvfdShBhlYyMxiBxI3LEZlYIeJHEZJr7P2jI159xzl1
qK+ZOVDHCUu7e1HPu4xtnGjwC6IGaaj+i4MRuRyArHxV4gGyZkEfN1Hd/UxzR5mnLZN3d9SnW6nV
v0ZMlPaYuGw8f1Cng4EFDsMoP9gjXKh2I7qiKuBds9rZZnEhnc0T2j76CALrnSTkWckaf8wu4R05
IV+BgXSacTidPYTxSGWX0CD9Ys6zMxs4OVp698nnLnma8NNsQ3tpyFyeqMlY0IMOA2Rq3AVWCwDg
g4c035cXLcImQ/jpvHcLuAjsCThqI4w5M3tlDvnlhVLsShwpqrCyr0WaWxSaxt5Nsw8iB82b03f6
oRrjLzOj2TkE3cJh2UNKPH+FKbnNpk9UU2e8e3rXcWeWzGZE9jViRXRMg/QQZzg319LQTqW6CGiJ
ZemoCFTY2p3GPKekJsZZEUZXr/HiSKKYjEBhTWtkAwb6xeqBBTAtj9yY7wSGBQaKZnOYGV9bAAKu
JfYRprtToLs8ID7t2TRMT1EvLrrQ7/jRu0cbh7yDTLtf7NHZuh4otXzhvOF8qK96kDAyollziNWA
sCGKlVFAcpeT4GDf4sk72rh/4WG+ztzkV4gxFMpimjxpRpYcShgy83AgMEjANfFdQBzt9/Uj1xI8
BYLMPiHH/ZmTp6PsLZKTV3MAlO+JZi+D0D7jUCLWgzdhNUUHjJ2TAUtDhAmIwsMtrfHk+s4rGQFL
/PWxsdFFt/FZZxbagBFQWprYF4XmYUhJtuoJdH5FurMz4vyv2s3ru4vr1bUu2d6dKqjfC9xzjJZY
HDw+CoxN2+Sgp8hiwzi4OU2JqM3tn12UZr/cTF6zklNO3kUwFmVAbxISAZkzX31fxqQgSTrB+XlR
jbmxdiUoRdz73dEZ9GanY+B1zuo22pJIhj2mU7prk04A9SSSkIEGCfOIfJWVTrSvyhzFXwx2EjRF
hCdfN7/xJ6j9yun6/WqMo7eps5Q8tDuOXi7e+Oc+3KIxLmGJPVBeot2McsV9e5aDnW2JoHfo9HzH
3GDaBn44vJMgehbSkVggOxbW0VN9c/HEoW2fk6yGZxBTqeGrVJcYImZlzdI4VoY13Ix6xKEY9ntf
5hpjIKO4hu3ovskKnz0gCH2LpCp6BMRSVW1cHMahcUH31ZcRTtNEqpE+P7iUVjOI3UqrM/xxCg0Z
VZq4E+3FwDgbdmme3X44aHAkB2nGJ4sMolvRZu6+8ptqBfwVfPRUUctOZibmTRFnPAa+0AnOYQgZ
szBHs6+1sH+WWRaSPjvDBbaAZp05hU+WF2U4DxlcdYiXLULsDpP96fVu9OxGaR0Dj/3x+2XsYmBk
4y+7x4nFeUljTLACSrCmSUhaSKyb5sgPs9OSp+WXYktHRVuPjkyemvo3yND+iqifdnhfam8ujSsx
JPkzSPTgQAAVVrqunj0dLwlXmZmlh3xemaIo+RVjObr5+Cbdort0DZYHNSzRM3Y7b92GpAQQpoaq
OpmUuNu7+8JonmmKNtfTo5fCnLI7AbrvlOrGISk41EvuiaM9juhJUjuG0cBh5YmyYgImYsfAfCIn
1OoySAwwS8lyxiDcvlmeV62NusNbE7XiLcLpr7Yn41j3ns0ApbSwefftRRRW0zaV8uLb2c0aSRmG
Fjvrbcv0IXbU+2uZzAvLejnEEeYjlXZxe9HcfHXJU2vgMD/nbFrM1wbaDaTgSSYKurxyYzJ2x4cL
jMbYFqIl1oYwmKUW+lepS3GMkIX0vtBOExExLKjiOhgYLS24GbQ9wMyHZuAP1Dhkqc9VF20jIz5N
uGkcw8ESnJHoM8dGWtz+vrSud528RdM0LlCQILAsMGjEmoc68YwdY1WGFrl/jWo/RlzhnkyLHcV9
6TUHpWcQDUtwgGJjjfQGTItQxVbMPzyH4SSFBemsBe13zAZWesOeHKLG2rihqZNLxMVwI+OqOfUD
JLDfy5qcH/aCZUHtt23CabzUPvPBBj3WtmLeiCdmecoEfJdHwaT7eX4ZS8feRQWm9LXCsYZto6Ly
ihL0S0jTuGbzRDGuU+NO5Q1W9KVLLPP6fZl7521MRM5xPtkW4QfvQ3axkwAJVzeX16zSm1XnatOi
TLkt05+s0t11fA3d4M+cMNjxSHw5OPP8YtLUQyNhi02To+gpO56wiuGIVob6tmDF3f/fQUff/nfM
kamtZ4NtgrAxtTKUnOlfYODMCqNyIuSDIsy5Vr0gVlDzTkmtl6u6gAkRxakboAS15sMk7uMe5zwZ
jSq0YsblboSok4ltwzEXtJ/ksZJtVfvUdFzMshaHW8eM2uPQsj2nVYRpiImCtxpwIxOhiX1ll5Un
L0fSnrU4TWdhfwpjcgRF0hLToqwl8oxmq+tBQyR0Kx3zLov0Z5Yg/BbDq5cR5pFMAH5G4CdHzBBx
+dD9rRmaf7BihouKI/fADOPLE5N7wiWo2zYpSWFd65DzY5bxrpD2hlEk7HFIe3a6j+ZMGwD3Kkfr
GH4Xubcrhvac67c50OofDawqZVmZ/S2WMXW8Di1ajR05SXdRpj9KvbrH9NC2PcXT3A7BFp+GgwjZ
0lNMHdcBA+5FkdjBsSrEvfDwbqGCMOl4Ir/KrMr7Eaf9PW4VI9PTjsH5jQDAY41B8dnFT8rnXIed
6d9M+D/o/n9A4f8mNvi3l/9fag/A9f/PyoP/0YT/9Z/Z/6484C/8L92Bj2kF26bg/5Dl8Dvjt+5A
8/7DcaH+BUbfjlJx6TxT/xQeEI+MfkY4IMfoFf4pPNC9/0CIIAwuYMfChYn/fxAeOLahMP5/Jd3V
t0UClBCWr+Mc4PwbY19X/G+uooMZhr/oO+yKvnjJ3dFaaDl9UEnhful8Mi2AYE96gUS/GJtuw85a
bnoHrg5hBekYkwIgJwz0rSygqff4Dh6in1deQmKFexrmxxav1pXoM8Aek/hGmQV7L5mKi+bW2Ff3
cN2tqiQ8zIww06HdOOcg3bJeJ57NcNHQf0WIH7eeVftnEYSkIzcl6T5Vh6R1NxtiXmNGQHHZA2Ti
9J5dNJMQXawkCrpGUXqZ83iL1cwXoq98M+j01HI/31CPVhA95j4Lff0Qkv507v2PjLaJS77rIbGn
eZOyPRKxZ9cXGho0ugZ47QgTZ5Rbzr6ieUW/xNuaHZhglFs6qKXjrmIUnOe6fwslkReD1C9GZ3FY
VuCsGuqS+SEv3xcPG66L46ginFEKBz3jnDNC31vgzhjIAYPBihs4jhHTEoVuuPvOc8pr9x/JTqFR
tzgLDsxr8XnBCIs3ifAzXSjAPrtEBf6sc4xF7wCJQp2Mzj/1tfTSuGR2DvHZzKwYAQJvfQBxRWmW
w6iljIpgR4ulzewP2i77x+X7JYe5BfFl6UnkOJKY0VtOhXeukdngp0j/Z1XZGTSG+sVUXawA43CM
mk5dOecXOaFPT/OhpAPUWodBT/cct1CQaaZ7/v7qW2xShT1cazmvyVfCyzRiQjcVHmM69dX3RQQF
gw97XFlVG647d6JrNkATnv0++5VoTki0Xd/sa/zPQ0bF/IAkPxprbrp4mVGwnhN1+f5Kcm+kFFXH
7++XdkNJF9xMt0FjZLiZa2HNsQIY5u/X1KvEtmtE1ZhZ8Vff+NlTg17k1IUWZtKwauGAVtIQNFH4
MU07dD0dlRLE/0qxSoMyi/S9h7Mr4WSxvqhoi/6VgJwNuUcTmPEkE8sWsimNjlGIoYFI9AgCyDGx
rOn8R49Oei3FmJ9Bj4pD7FXB1oyGkWLJeqsD9HI5NuIfHR7nTGyH35r1KwltNfBx022RFAud6fpX
RLjjApB6XPuNDBhwM3EZpT28CBm4a6eorXPhcMLLsZFnx0lo0br5cMZXBjzF8cOHDEi3NZxA/iji
F23oL3in1sg4MInN1M8RaRyTcz/91HPq2xj3tw3bmLsKYToYD+mEZiUQ3POEj3+Pg6c19NM1xihq
xZi1vo+acQ6dPMRxwS9/+rjt+vLR20VC6zHoXmIyLV5rtz2AsTPZqwP3So6MtTVTD4+RNNg5aJrP
DWnl6ykR8R7PQ3ZybAUYH9XlF4kIa9a34k9XFjePo1hky+BucLZakplS3WlO19vWEhWien7NA608
idooELqmfxgTZQtTDi6jDtAiRpngT3lVIowsHqFv+4+hZ7iUwmXahfenQIgujTR49ZFUyrAclkjB
tJtQXT/Q23UNmXyJrR4zlnb8iZpi2mOxzYmORYyIw7J4MzWip7xuCh4tDkJAEBExNE7zx1CpxvVc
P8PYz1fplHxB6I6gfMoUbmJMYD9RgMotIk0a9Q7Nu9yf1nTU/kTQdvHEveC53c84r4BgAszGfDfa
F1GDhyOjq574pmfXF+G68oCvofrTIjhhQSNW/URm7iSrVYPJ8fuQtK92TsPUMaVz130MaUKY/2QO
Ma6tMIN2Rf5eJMiuozrsTpMzPDjA5jdTwsrYwqbVppYbHRtO6NN+r1Wv3Rz88EHMjsS+3AC9o7tn
D+fJFUu8OcYfc30vRvD0koDdfSUz+5kkb7P7FWND/tYGtX3KGbL3mKGWkTk9BQD8yqdtMg3N3vNy
5LY9C+JqnEPzCSwCsD2Vn6XUudN5aLq8esxEgnMuy1Z0p5JjUQzTu2AsVEHqr33Tjfes69EeCyB8
MzmPPkeExtyho3P24qJ5QxHMp9lm+xqzipWIEZBlKh/7+9vxLcyuQ+YOE6rasxwcZkgxXfvOSHYu
U3q8VCyaVSA0uBYzeMQ/ZsLELdTXUSQ8lQf5Kx/xrBOaQTouoUn3PC8e3z8Mqm2COqrkVtCg3kAO
EHSS0mYf/fJObglJbIq4mDSQV1npT+ECI4z1EG2HytSfNHRe/Ky4gXR5BOrg1u+EFeyRwWMYl2Z1
Qq16ZvfLkQw5PbmBDcPMNoDex2aminOdh5hEZX1qoUI9iyAEkgTePNveEI7ZL3lj/OPsuNOH8C+l
N5RbWmLkYdJk2BcJU4ixbdpN6MbjNmzwIKBssM+z4RhXgq5fRMN6yazs4pENw3bsy30a8d1p0vtt
V4Q8QqZSCSRIA6xCaUDIsnvttHlHm8R54vuBEQ6u/t33rMdOOxoJbMawq/OlEO6wRUo1UKRO25o6
9+lDoGxnUY5rZ3ir1U3kl+NPD1zpVmO9sGgTb9yHzXymwBnubWK+Ok1vbGncmXS7vuBKs2fV578B
T/ojKbRnLzSsl1ig5GLpehou+VC0IF6liW4BwQaabzN/KzAhu/PE4KDd0JkpYqRWXf80R1ShlV2O
tDgRpY+ZHtJFtf/C5Z5uTTdWL3ow3Zhb/ZlIWt9hGfPpN+EvQWTiOsIoayWM/veU98jE5p3Rap8Y
/uQ7zdB6qo16ZnowIC6rl9/fNSGBlD+hu/GhnFmtM+PZBNFfjVOYNz8hA9aL/YsfNzenDZvnzFhm
q+d2hWE17PXoG+6Hl6EMq+omPCOfeJbSs69B+UvAOd445n1GKm5At1vCU0msCXwk7oxAMLPQRbQu
tYweBok5SBOyfYS/Ai0YD2CZqZso+OHcqcnu9di9l85RxH79YTRzo973etPHeYn9UEjL3gQiqvKG
k6BkP80rbPxJ3qZ3Hz1ng8HHnDN9ITk5ftaIvVdyyt9lzmTFzUuPsALuk6T130yG2maB2EwLnLUz
lcg2C+Nh0fJbFn1qHUxPC3hyIEq//8vREMDiRsmvSNeNLd177c3gpg2SUD4zAdgNwbp35spaWE5t
fWAEViIKksdO2qRxEROtVjFc37OPeNAOM1T7vmSExQ4YZfSyEvxW+T5FK4g9KwEHS4Ielu7knaRT
FS8Nh2Z4Wk4fWAT8mUe7PwWteko9V1sRQo4xrQov8rPk1embBw3c4e5rubE1B7YL5oqqgu8/RpC1
lcbOy+BajKsRRIvwDzy0cAzARdGJCFtvqes7nNug+HGMst+18VhAfmDFMqLyE/UxSUk1k9acM9/w
vFUu4mOGNmRTT139Zpp4PbnmFh2O89DI+bmNifkjMWdvb+dlvYJ1Hmm8FCkKOqwXG2PiqEic4YVN
0T+6kqOANTChiAbeFfzgD5YSWkq6d8sBOT7kDCGm8IH1AVEqySIJxyX2xq2dBsEDjWG/LEZEObPo
PhNhJc8hNtutp6KxSe/YRE4YvwoN+t1ueQYj0+k+XHwCU8M6+hPHujnP4zNRRIgfWXo+anYx0vtc
sZ38R+BH03vE+mzJZL4mmKu/+ZgKDbb/7mJldhs5NB5NG62RqT4tHX03ZsroDvS8SmAqzPxgDNhv
Wl4M1kVmRJJN5gv7NOvygBVlzKJT6xwrbauwlewBos7whw+eeN5OSg+/x73v789Gwx3aadKr3CgM
8701Xgvmsh+skmsDr7W9LxDffW8hPiY3iynjdJMnstmIICW7S0yvOFf5N9tQbrVY91+wDcMX+2Oa
8ALzxlNbEyTVsWlesogWeDno2QUwHX6knKutYLq9ThsCrX1lt5tzglzliU+LSm/WMWjhyrc51PjA
PKfGNRjgsWMGo/cBr2tx0he/tbDKGTPd6yhSiYry0rWkiMNcX+26/tIJjFuUVtqfp753ORVgBa4L
kl6GwGmxy8mbXT/BzSSG0y7ysMe20UCcAtGjLcLEW4UsLLVhpG9Rop8S7LePo4UsT3dMuHOTbuXc
j9vJxBjfihhZtlkXHKkF+kX+KXsMeRo4o2VlFOR7Cf5ke65RP7xEU3GyRT2eO5w8+tr86bVd8VEw
FAntAH8wZtfkWYSfSCHaRUps4pb2q2qogiebXm3iKei8l5U77aXPoKJN+aDHHpLFDQjjBcec4KWl
bD9zDc41c1KTJGj5jOdkOf4Om1x7fF8iV346hNOcEIjJZWJ6gliAwlwL07Lo3U8EGQSlB1Kl/2Vo
gfYoqb/wHwq/DJf8OSIa1FBYh4SOkbPodnn0tXhe45S1yhL4e5PPC2wY/DipgMXV7FzDq5fKI4Ah
5w+1xrwlCnKibc1OaI1bs2yPRlSdKpw9lkxe4r/Yvj4TXRgv8VQYxywdrrPTNMwvCIgp9PEw+sJ6
wxI626ZCbGOTzNex6utPGxGAVojmghnlJ8k9ghIdn/UuxdbR7NpnionjDh+pyaaHnD5kKutrYvmI
6VqsyofM2jq9Nt7NtH7LcQhNJGnOtkVSYJdgvxg2pIfWm3KyMCwpynypI0ezBR9BF+mn2IdqqTqi
c5KoOhZuvEvSszO7ZBqPuN8g/N6PsXzpYLKWiBdeEpssWDzJ2YmGV4NS5PZ9QW4wLmzd8pAGEInz
bSozYlK2GQIL135Scrc2QpylP2fpi6hl+mKThLdIk2LkY6ywjvHMfKPhU3lreNaTN35cWtDWCd2L
e680fVfYKLpsP9loHGIClzg4z0HgAcbHwlOn8m55A85/dG/39SQ6DDVR6wJstaN5zJmZ3iHKqY8c
WgXOwiZR5q0IHG/RjQiG7N77GPOuOhWx3q3IPB5WZdNmJxMbUo+JFjRcFyxpiK0bzLb2DHDRdWuX
uk/KWxXX751T+DuaXjyQ6vPsGdHRdJXvHtKEZcXwbYlEAiUZEuKHVo9HAcu+6DBtWgDQojEqBnnz
h+rHpoM8uxuxCnXA/W0/SQ1XAIcNKcF2ITZRE0U57fSp1o7/vNDTX1GRj1vh5DPj1+DKT+Gvcx6K
HWA1vIBNdt5MmovljtOrOThy05AQZEVQN3hPp8OUnM1R/Moa5nm4BPXYVx/lDrfZ7sUXpIIOAlSh
jJMt9V0O6AORdah7q/r70qqv0pCUONI+deDctt931Q6VHoYLj6GymU7GpB+Y3Hbdq0sZejD6DhfN
HKTqMOVFdRAjgWCydtYtTbrAJfEswHRVw2hy4cxOfehiVWBmJjiaxAgifK+l66/1WB68NiHxoOgZ
NlMAIUYwylo1kheJVZB3pIGlSlbVOSduMnErDLDIQd7KOWA591kzpyR+eKL77UKzsFxB9xquRUhP
qLpnkjQ0RAp79JDkkxOPy+5W6aeRGJNeDXfnjll0Zk76Ayt+eysMb6LX1aKhRrA56OYrx4I1a5D4
mbfMFdk/xrv09N+OTF1lm/5mDjG1K8OFFzvr72jDFkFtnKNiat/nBB8q0F/zVZsasTEBOg+Vx9qU
8dx0HQGGhWt8FgxjX7PCOfZBWT59k32iVwZrnKbjS6iP+SquioH6V/hrt+mW5KaRshRFJ6Oz66Pl
JR9e0jKl10VzzgK9OYFO5uswZySYZfhpCskjwkD5PpXFj5xu65vWo+/yPHtrWXpyagy8ghurGBeh
PaOpGC6WZr+luqddJ6DGmqDSvul/Uh/95futBMwX3qYZoSZJl9tDEjWrFEwalRSyNx25JUhMkRFs
PV9GVRZYPWnD6IMwsKMpuRwm3O1oQOAKCZC4MTsL+tBvxp0PmE5JynhxJIeq9KOXkWNx/z2yqKHz
ORdsWeE9uCxNXyfB+IG4nxgIYZ6UaG+rWUK82HVzyEW4r3rJc08272HwnJ8dHnbbgROhN0P/JJjj
bmEd4pXb+htJDpmlGjojY+AdU79dNA/mpUzbZmU3jU0WofMTjtO4gcJpS1/Gd579eDngAc3pwPut
mSDdIY2GtzTdSVy2GfE664qAmKUTtOVLF6DiZRM9J6U4jpOHbxQCWgTSU3VuJ3vdNdT8ekEz0nZe
uiw1XoAujy5ZU/D22WZq0emjeDSPUZSdhtH4FULjvGSeeA9jw91hSY/FVIT0Ucc7lwNm/5D5+OEG
ewb36BmMpFu5wqMXG9o7qyEwkCRboib9jkg4H/uB1C5pyvqM3/eism9TpuU3SJW3kICO1RCYBgAN
ns4UZXaKinG02W10wB5Qm81kjMGVY+tvjqHwdbatkWbZHWUO25oH2OGkMb6LFGP2KTIhtdGlrE3b
3cXaVFx9BstuNsu9lTlbPTbyS2HYr2XjEBFQFT8y6cDfV82tDsFDElsSjeOFe6trcUgdAGUM6QJA
TiO2nUjAxoa1p3bTFwsV0tFxMuw+XE+pL8FpU+2dzdS9xM34MNLy3Hhjte6nbiLChP6v3p2NNvuw
5h4XA268IDHCHZrWJ6v3O3ogsSE8nsitTie5Kezf2YMDlBjuIQFWvGEfsuJEg+yGTjk9OYndToRe
D8sH1Hz+gzbt2fW4Hdixf7pywNTYwuCXvOD8HFS/Cpc5RoM166qOUvitPCT6iPSvreh+JjMgHH1i
bZUwHBQaGobUJlNUD4FVRX4k7yausQDQYo2DndIOV3DEopNgvRYeiX9JVFr7gb4UvmJHQgzrR5zg
IW5i/d7qsXbwwbB8s0h2tnnSON3v2kZn2Gk4dAStz97ttgMBTDjgeRYdajRtltfI3WTMvx2OGeGY
XJA4bTLT/R2nNexJ7PWb1FaAQZiEa2nyLZkWa7zbh9VSz6WFbC6YLlprBHjvegerNRiDB9GH75QP
zyNIfp/oIKccPzFUw5rv3sq9P5oRjropBxy7mG5RdrVHbzpVhofJsj6tsymmdENTea3Mr84Numtb
zXhP4hK1JGz4YldZ9KgN00SwTvSQnBnJp52i87XxmgVivH5/ZVWVsdLS9Oo3lsLq3enMZ5ivqhZP
jTL0/cPsZ8FBhiqbzvHmNSrEsHavpEnhuCrJsvCIWdBlORwtlR3+fcHfCw4nxDuen7JdkNNWbrFp
vKVW8CToL2uMny0l36YGvzsabROe8LYt2X5qXHJ4IzGmtTENqGcCZcc/Ig29K3Hg+SKux2xDnyU+
+rb9HvJebtO+xIQ0fOWvHnNuN1zFwj0WIibbIkjoO2+pvfagKeaGkYRTZDmi0eIex1MA/pzDpNKL
OQRZjEMjxahZ4sPRhAedfikGT1Teie5gaecO8tCnhTxE3v/8ik7CtCUK7oy6yrvIofYveBkQCCzr
0/cvZSXH1K6aDmXb9Bt6bfchq/c6+bZHpzL3qKx1WJyeaRRsBYtoiemNeulFHJjmOavWAYqPi6cu
378RJWTGmthObcg78hDqXSrQ8yUNaZsZeYJEbjbg/iORvAdIJI/J9E6fAIwmitJ3chwWJV4pK8yv
gK9bnd+uDyOfckUF/jq3KQGZrojXeRDnN90pro01dzv6AmutV3chUSzvIU24HVluOMqol4ibm203
EsU0D7BpUkuM16BMqn0e/57RyC7T1DXeTZ5PQgPtet2wk926yjlklXx0s43nffS7zYKXvje/WmmF
H6ZRPAlhhR/Qwk2XRciZa3A+lOf9MUX/k2g6PX87POk6p9O6LqgoumPbau92SihPoRevs2XSvZRy
uiF8GDedHdfnJqgs/Jo5XTosDYkd5keTVAV9sJwT7NPOtSoMwZyu2iTTn5GTD07F0xvlGGq9RP9i
fIiDgoP+nsTUFUe3H6FICMXVI3fJQ9lBntu/R/zkFkNT/MFPhkPO3GmLNnTcpQxzytzaAkUjpmHo
7RXzoWDbK0P6gnS+wHN/xOh9oo7uY2RhW5K65Vf7bpBFtZ7EnO1LBZGEFThJrcASUyEmLayJraAT
S+EnLhyKr4AUodCUUcfZw3o3FLEiQVcqskcUycLJmnmWolscxbl0ingpw4+wQJ6gSBgBEtMrQOb7
ooPLxGAzbMP7XHE0uiJq8MrBVklRNqQbKuYmVvSNVByOoYgcHzQnV4xOpmidGmynVfwOutqetwOm
h1QFJi+K88k8Qjfl0O9DF72QYoHog+l/XyJFChmKGaqAhyrNpgjU1R8ZFFbkwxfhAf4j6UoUBQo9
YqoBrq1wpEGBSfiUYPLFTeSdYgUuBQphIt2aGQlQkwvdZEE5dQp3ahX4xPqAfsm7JoqL+r7UCpOK
FDCF/Snm3A0TVgVTtQqrIgpUXEtIq7AGufp+9X2pJDDWDJU1KDwrhtOaFLCFSOfKco79kIK5pMK6
Sv7FToFetUK+EgV/eQoDK+HBKP8AwxQihuN/c/PURVMAGRCkiquDYldwWaQwM0MBZy7kma0QtMoq
bhlMWqzgNPpK+JUqYA0TfZvKCYgthmYTCmszFeBmK9QNeb59qxT+NioQrlBInD4Cx+lQcQqWq6Dm
JoXSNSlw7z8v37+GwAr1TAxyZ8DelQrCSxWOl8HlBYLTOEqWO1NeMlIUvNcpjI9JiEdBCtqHU06N
pSq4n1TgH4ji0lIoIMHWuUIDXQUJegoXrBQ4qCmEUFcwoQdViDoLGxUBaJhAHIY+6CFwZ/IMTXBE
zM4JElCIYuiSaqGgRc61yYPOj5q+HV0FNjoKcUxcYEdfUZCaAiB7hUJ+v5ztT1tBkuCr5EIqcNJT
eGOvYEpfYZWpAizp6IfPBuYyV/DlqDDMWgGZ3BmEyIBo9grWHBS2OSuAs1YoZ6mgTlvhnROcZ0i2
8cGD/AQQ9WA6IE7OnkJChUJEwwZYVChsNJpajKvocJQKLE2Z/zCYUl9mWl2QUD4fXUWhNopHnRSZ
GrUwqhqwaqWoVV3xq6YiWaEDBmKnoFsTxblWinht1KVWFGwODuspLpb7s75VipXVFTWbg89qiqON
FVE7KrbWDrNsLW1OX3oy9ofQsXqVhgCJq5hcT9G5HpiuVLwu07LuOIPwSlDeQRG+gaJ7RzDf71cC
1cXeazB+wH7BP5CbpuKf0HYCjDFNt8EWFD08K464UURxrthiQ1HGruKNE0UedwYhY2DjRCRUwp8Z
ZlrWQSpQOWCDXOQKaMal4PpdBbewzq6CniPoZw7IzpJk4eQwKDTaVJA00rK1q7BpzBCIklIoNUeG
+m5CV0dQ1ihygldGn9oqxgKuSjHwaOxsXFGHuazSbrcpFLJtMjHERAoH+UieEst+VArv7uC8HQV8
s4Gg3rNKQZPHOWu2Q+dleE+nbaFgcY4UNC7gx0sFkjNo1wgMbh8NUiKFmgde9spYkgjWOaJFqeMJ
5msIsslMljL/VSlkXcKujwpinxTObiqwvQizRct/HjNJMe4oEnAOS1GFBRDxjULjDQXJT9DyGJKY
NLcL7xgZ5j2rDKzbQetdBdk7tsdkqtH2qEd1rAYwWCP9Yd4FnsCkdzlhEH23og5sX28eBIPjP81A
fT0MTXaSxogdR2zVIISg/x6xccBX3o4yuFp6EXN+AIbw7KjLVOcEifQ5SFDVH/uy/Jq7od6kDouS
tKx3Bu1YRDPx1IT+5SphAmRpjxNLd9CT7IsoPv3QGJp5Q3/5EfrIcR0kWZ0388DCNaXIB3aVFoLo
r93ar8+lk0NCK6GEriQTMyruBY4SFyWgW/hOZTDIg1X/hnX6ysHcKBvlKVViwoDOQSPVyD8bP4cM
7eEQ5MAtWNmhKnPxIK1wcPHXfWYnfwVmsSqSynxgO/yjtJENGJX7Hn6QmbP32PxWpW/Zq04DIEd7
sHQmxCROFx7grFjYh1XrsIuYQm6sgfc/NLpfuI3Mt+Hphqt01Eb+6vDTmkaM6Xg+CQEtCLAOhgXC
0IPb0JDLIT2XoY0UUuTjQ/w3V+e1IzcSJdEvIkBvXsv76mor6YWQpXfJJDPJr9/DmgUW2JdCt0YY
dZch88aNOOGz2F1CMR4T/ipll6VS5113HsGZmPlOxj1hGlMFG/YT3JiXqE0AYP7EvLCNMq53HhW5
glxOsQR0zCWqgyNk2GJY/iapmj50Bj31ZTwR7SEShWZUm9toCf4Q5GR6SkdI6KSCgiUeBK4se7VJ
DCFfco1KSLgVS5yoJlcElyBaj4NyVqYf3IIlfESQ71+xDZZIkrmEk5DXkYfIK1VLcAk7GH19ZJky
PpipvibABXHTEHbKJANrb03fySo564TCXTqAkzXhNAorU8wiuvnGuS180xk5UuuR4W96bSB94B9N
WQuJ3zJLQC4a7NStnK6SmdqWEFXnnPG0DfScFeNrVw0DfVeL8M8taEyMq1+bCEUzpStLLBTt+RKm
1qPv2ayGyh+OfStfvDFEmQIQsyp1v8wLwXtQ1B94heyzGfuoe3X88J13AoaYsuqQdXDXNdvOYaHD
3s64xaTVDGltDKSxAE/yppHhRS7BNp3EKOiTuc65PlMeTQHxEoNLPAJx2JouEFLk3ScrV3JLtJfw
nLXE6DzydGzHaJ1ZmaTsuiVuly3Bu3mJ4CV145wcUnnABuZd2BLB7QStfR6l53SqoJURf9DJBwFh
dbCy+F+ravOImhyhbkFT9ZcwYEUqkBz3sO/ICWLf3cGOCNc0UXCoWsKEGR4a2pr6Xy05w7IZ5oMg
eWhnRBBNPHbHKCJI2cJJaGuG75kEySZYwoserzq6KWCD5M1f4o3VEnR0l8hju4QfFSlI9jBwapZg
ZLVEJDHIVKwFGKQq8pMTOcpoCVSaS7RSLJ3F9Yjpxk/XQ5anu4A878q3WvMAiWrrdjUH4iq7EVJy
Tzb5TVLZ5q5U/X5S0/eskRWlgLRX5hgqTHSuNv9puW56Yf1P+12P2zD2k3EzZVATLP9vNnkuhRnh
xl5ipUSkmPNyPE09rQIUczk7i8vexjPoUw0zm4AUGdVk7vuTqEEkLvFVm/GXwq09oErWV6gNBDjW
Y2d8D8MMrygZ2OoZhiUV65GOTfmNl7Asl/drpSfqT+27XOK0givB1L4kSR2sK94FO+04FA9oCHyN
ydu3GfDtLwHdbInqEkh/G5KvbInw0vxLGND9B1EnOlVDgJ0QN6FVJumqUbS4NDMijd9Xe1wtzgrj
rSAgQmQ4ZUe1x5FKTeA5nPHsyebqLyHjZokbZ3b/2RcmV8YuyEnojTu3U3tmEfDw5ObW3hJcHpcI
c29LOt68nyVaOQnnaYk66yX0PHN3t+MqPpOousENIUfHvbAW6W3gio+4R3LBXgTAwPsj4MmlffhV
TkGM8kPgOlanbAlg48zlOpoTys6XeDbLcJai3Q9BbttYAtx+0j9kNlXbKnTR1El550vcWyzB73iJ
gNdkwXOZ838sZ7EdbYLi9XyLUtq2eF/l+9hGsuGJNQu4KC3U4bx2xM6xAckkpZw+/GLlhUqDHtZH
cmkjicWzHxH/khmgbPZU+1x7pErkIbJw6KMwuhQktKfGIH/LUatbOQ6Rw2KJxjvcYfkZg09JW83U
81p3IWVwdsqWmyOrtUTsA7L2Ai8jPoZ87UZdSPtteYhrvW3J5+dRcAFpcoomiqHwSm7okcEN2b8a
MynWjoz/lFWvfdGdfEX4v1wwAAn9M3SwptbVgxFAlemmgBng+N0lXSACXrmvO3XBScsutylhN5SX
Kfx0FviA7+V/593ySD3ZiD5k0fKagDUu4RbkC8CgCTKqNKITNQl661I3S1GYd4eDPSzsAxgIaayO
KuAJDl0GLQ/ct78AE8QgXufZwR1je1vPsuoLgqRqJkR+wyTNa7JCntE3E51hJ21Y7psgXC1z2FDZ
Eh87guVDC3GX2C81KAvUIV7wDtgPju0CfHAW9IOuebP3Dr1gUCHY1PsYiLEOI4fsvNIlCxSWxjmo
Sk6vMfgdeukzj5d9AU5EC3qiWiAUOTQKMxwrVvThznLY+eoGQxoNoD5iKSUzQ1Qbj3550ANtE9iR
slOUWRTx+SbGbDdM8e92O3hx8T2y0uEwW4WzrqGa1qCTS5vGQ2HsVW+M+wRlZxU62jvjtSYAT/Xy
PvBE+y6iUB/nykRzqN323Wr7+cVipeUIepdlx+hpWt7L8ys38neN107X53eqnoJ77nEZD91Dbc83
DLP+Jc0178S8xKjja8/a5arOyFsFPMPcp9Lluyr71KJJTyrU+Z50J1l3M/1LNy5AwBSYed9LcbGH
5nthe9OhnLCDlmAzACgMHogHpfaNa7uPxEHRnEfQZlrT3DsheIaQI1kJZgdjWaklNRPsiAPhvQ3t
0zhXE8+41Z7sWPgHrwdlVgI3hshqR4nzYSot39i/rWfOClWAWjEGcNUAteYb0mbsqfXEFJDa9l3o
Tq/ivqgO09JzLnMW88HokTxRjEOipbs9DsHhYoFtTrgNsReGd+Ba3gurMXetuhikzVCVW8HIjSMX
TpvF5dH01Vkz5BCJyTYu0LaNwBS7pAfL+yStT+WBp11KDEKjhrkcPKqwjvaM6ax9OZ3fp65F15ZA
8CcAio/ZQjwo7CTae2Kevuv8nJFFb/Ip/6Zi65vsgkvuC3URyHgqA/RbN++11dEwR6vSa8f1Y9NM
WIpYYRYn5N7NGGa4ZWxwX4Ou2XDRt2Lp+hqoixsXzDoSluOAA00hmRKuN+J7vzyonqJYN8Of1hlQ
TY2ey1VgV83tCQSFZ/TXDOPk2Di+cacl4ZGV87gFrNiD1zA5KI6F+vSX02GdsjrCG1SrvW6HCHaI
7M/4KfqztTxMTg8jjNbnIYlZChjNm59PpxxK3rVuRbJDinyUhR9dMrZ/guX7BkvDfBjaGBRE03xM
WOFhLfDGyScqmpwcVb8OLx6WN3bidI0houXhCZuqs/d6IEoiHudzTq/4KQl529aF+tE5XFCMHrQ6
HpXZ6waSrOP3WPpfftVH78boflN2bF2zKXsVNS3nDsh7nsZmWMVx/IUnJaH4ZxjID9vQO4SzTucw
3TOKJfdweWAMCzeNUxWbvMX6lCjuQfbkknOL54PPm+fl+R0f5XzVej73lrTZeVDkb87y8Pzq+aDa
/FYAnT+1gKFXEgDKtggqnMrsfvGI2cOF4AKcD6uYd3MxRHern2agCJiS4MFU79IhNxDj9yYfwRQQ
WfFXQ6jf9rgt6RbcqxU61pXSvEjH3XdrSo4OEbCPYPEBW7Ve2aPkQjVDkSzkg0qDlQPd4atBLoPH
ZGyCySbrhiT9XimsVhSOt0dn+VaU5Qs+gIY1R0OjQaCOcTOmt9TQuNWM/lvpBdOJ3P98mtDIKKyy
w23qEl8zW8WTAH3o1kY11DMcYlgdgx6yXvgzUnX9zj8Eu4ZOZPC6s3erZPfWlnW17TQHj94X5nV0
ZXw3ZY2PeDdVdGUlXtIy4ej4psJcXtJyJlqe+dtgNp0VnyAqrxKZXdMgp8rYdOEdTTk0jch/Q+F+
HKVtq5+th0MmGbpzPUScQGS47xezhu/O5oufyDuO4HhvdlieXUul96ijLtgTXMxSJu43E19FM96C
SV2SSphn4eNFMaaCakl4zikmHDM/h7HIz6WR/e9XAQ6Do641AkSiz88H/FT6nMIyA/SqqIBo7DWL
+/hhQSO4K3j6s5X3j9rrxYMWhB+54BPyrJgAHIEuce4yQTSG7SkDIS1A3PYzzuMgVMfU8IAx2CYH
LABYhGhpA5iNY1eRI6be1F/DvSkXAxB1jH1/tYzpu0RDO4vl4fnV84H5E/Lv8ylkrv7gRtpc6Tf0
LhFIj6UuyEa1hCBOufBqXG2HCsMvmWWDccFM1DnMvIsq1W8OwN1FeYV+s8H9YdIaNz4j1Y6Ukvyk
0vSRAD3/j+4L7V88qhxChM6j/FDVI93sz+8Tgzd50adorYUsyWuJ4SY9HFrLd0MIYqqb2mYNiwFE
+NJPMt9ciYxoSu4W5fJnz/8wRslEueUMSVs7xY5mbWAlupvPdmE8Rtmoi7bGmy8s8XAdl6MUzNWC
C9ij7prfplkOL6Y1vCStdk5chJyT13jDbrDp4SVQ7LxafhDvuwQNjpd6Wnuuxaw4YgFky+DV5jWP
0BAMLjlrbTtYx1VdXj0BuNng7rEvkuQ3YkBxTZmMVgaFNtsw2GeZl9wj856NgNN9FzcxLllKKfA9
04rrhBdqDux9WrrcqLLOOlqYO1eB0ubJGyDKh0GgXpf3nCoxdAbT/XlLwYjuXONKH2zLuTvFHH2C
kjUPHHSsjUwx0mOGvQGcb+5Vl9/iiqrB/75TfXRzAM9KZZ6CLNLQxHon2mi8X2vWNeJh5tBeIzqL
C5+kAz0q7Gigp1A5sHpWoxRWlgKOm4FAgWVcdW4U3p8PViGczfNhQP1ee/hotxwMo6sSRbv3Fdme
Wi6nL6eSB91ztvTMSewBNPa3Iu57suNsIql8uAq/1zje5VNkyI7Pn9WsPJM2IosehSm3KMnk8DQX
LpbAVMGT7pZlTc38Oy0P0k4tQvRvkUkE0EZZhAoAM6trueM9u8uslEpjLaojWrl3rgajPxbC3T6L
1ZxA3hk3WbvSpyawUkTrnipOGAzAtRo9vEV6BBGTLO597mlIlR2s4U4jzYXofUCy2j+eEiwnmhKq
ssJOOqqPhPITVmXm1QQQT3Sos3e836MVH7KRxWM4m9BIuo1mV/3Na9PsEEiiPs7QXNuqtE/18vD8
qp0OxhDoR2TX+rUDC2Wi3L7Ey7uEkk/mm8mIdjnT7w5v5+/GGKxNEYtuyztXr2hFKeB9BgoyVZQc
eidoTob3LbCi7t0iUvYxx1+q39Jhnp4qo8UUXguaL4PiA4lcHKagpQe5ImApSWes0iycwZhgU/8/
bqRt+2i5xvQ76Essykae/yjx2TWeegtxbGeZmb/6pKimrnt0mL4OcZtinfPjaSNnyzmMsiO/UGP9
9gP42sy547aiqPSVT1GB4btLaE4AHFmzqz0aiVKvpoKQh+BwwyJkXOMwv8GvpQpV1PUHKVI2XI3f
7gPd/myXnqshNudHyuScw+68moPeFxBlXr00g1BuP8bAn74HIIjpLNTJyox/+pq4PK/Gl64Cc6VT
tLQ6QBWRnXqDWmRjQjb6/ViE6S6pRfAVT29uLl5U0kw/WsS2tRpSmD4TRXeZgt04GDevOBgGPCIz
oKE6TWr1fbRpg9bdZ59P7ZuZEnzLWQHlmmK259EBeP/KatuQDCyKoOZkdFkWV4ekFNfIh9nWZyQP
tUhuU2wktzmWkOZbMe+7iYFi7G1q3gmQHZrRMNe4m+VBGoDgNR6mA95Ffx8MGvCL+tNh6943nAR3
qWSqxJL1k54Uvcp0zooxpJVFRCYH6dp7Y1S4QMyMszR9QTGJ8Im6IKkrRQ1KzFnMrrBq9by6AMGu
ysxglE/hLZ9DNkFKnLCUY4sarT2nnvaVkyPPxSxJnI/VT2wyEYEkua3bWG9TpHyaVdJ4LR0FwfYz
dX3raw6bDzlIb93Db2aRoPRblys0JU19ve82AZq6jx8qiPKTU8bBsidEcs7nS5QK64YgbjHwAWHE
rSu07/10BCOKj/3xnLHb2dpOhu1ageVL2MydmIbBOI19uMbj/L8HcdwuRABs9VqJGQUEt++BYYAD
RuE8IjmZ30WD3DNaPqC7jJomtpk5mSL6UAd+PnxOZfiS6uiO0bfZDwmWnR7a9E+ok7hNG+OTNmv3
gGV4k9joyd3syFsphr/DgmtM6VrnBvbfK+GYwZlU1V8VITQN0i5PYRaIh2eO4vH//oyPq7q6o/Go
vC1A2BBBz6TNoGR+mZYydOEWDxNU5yUrIHiqXKanAjWGrT8qd5976SHhSbga7jdrSv0T6uIRQb3j
2MFxbBgp5/VcjU5c2DQSUedxECkX0bysvzTycTM46p7m7jqvsh7LYBvg+4rrQxy3oLb79NXt2+Br
dgjphR6fXRy5GS7EFlQVadBVS8nEzdBK/yzq+tarIn9pbF6rObXG00BuJ+TDfqk9Cds9CNtd5jTO
+nmIcwf9hUEJRlLoMiAnBY1PkDwcmXFi9HS13Oa+F7J3z7yVq9fYsL/JSaf7ZSPGPXJ084NJoQJb
L3XuqiXMXZIqCqg43z+nsLzL65Opg5+WsutDGc6M8XSAsyxp+Vv8OjOL8Grp4M4GK6dJTEPIQsyr
BrbhboDRI5L0wMuKLnQL83liWfqiomzTY2oqaNfEwGsG2xJYnY58va59YFZGjcbr8jkWOLy4kXs+
Nc4za+Ndq4P5Qd3cyB4fjwrz8q9QJNGRQ3Z+qkoHTFvyx2hrIIkEMVm7ENfL0CERsdCUsh95TUIy
9jemffCH4MD97ByXVX0SENxXMSoeFCQJ3tGrWHMIsfXyqVj3gbU3oil7yYXy3+y4/czN9Gwgo+GO
uUZdA0aeZMdqWmFntbb9YitPUIwHn4Egys0tKbQrTR7jykFLxTrJjtmVS8Y2AJWOj66O9R+d0lHY
dYX1SqFcyrmuZkxh1x7Rej7Tzgc2HQO8B8vVS9ujOTpon2XYbYegzXcs2zt+c/9vkdp6T8mmeOAa
JilY+fJHVLTnkXDiPyDIO7oT9qZR323xytXTYVprsdVmu4zW5q3Dlv6b5ZhQn8v2N8XWHEia3N6A
a/chcmeELZELU+MfkXZ5gNKSbLAzYCAWC1i5BtUcpvG5KFkSQ6K3nR2AJOVcwiQCyR3zcczop/7p
m5m/mmTVMZVENNxM/BYm6gbnnsI4MMmvuSMAKGXvNrECqGtsq9Wc/sDUETP/EIg2/sH9Nrdxp2ib
ZfQ4llzTCJCVEHCUPb/F+CcfHRYV3rTzW2mZwckvEvBGEk4yG+r+2LG+WJVNx4a59PXe5K25GRYL
FGb+7kRujdy1tyqzdmctuxgRnNG6MUHbzoyAYXwkkh1ekWYuZ7IsWROqzXa247tEy/34z9h45sFo
/QiCOStRHxvUVgtpXrw8Y1inIbypdEv2vOtf5Jwn58bTf1nzfQuLlEGyT6sPn2Jly5/Ap5nFYegd
bo5eJVdgU8Rp6AfgKg454qE4GdN40cu9kaRLcXIL/5HPzWvHYfnMJJBz8sQ6Y9Tz36oym9cCZRcW
2OLZ67YIzz/Ztoq1ycYkmPIPUca7nurlTVDQG5OU1MMbGQAVLmDgRVPgkWPwq0zoZuiq8hKWeBrm
bgIr28L89yduzakYKDzino9kuaZPaq9GE8/3LD7iLn5LbaEQT+14zZOA5VndjFYYOy8mYi1Sf9e1
TY5W5f8YZqLuImnsEy29/g56zICReRMn0YWy6WGv4oz18tiTUmItPjnjphLBCzbBlwV5txNTM+5q
B+RlZrFf7zvOboXqaJMY5295wY4H5erdSBx9sESvtnak3oIRw1wa/moLQnw4OFaUVNw6C9cKYZ87
AdtsI/UwfjpeEq+sUSlKF2I+GrWCwsDrtjLN3P9RyPGPcKkSKX2UKzzdv+qUVw1H4y7p+mhNAnUd
cbiuDOjx5PDaAwcjko19vkVhRLwr1MVKsa22XSq586pd2WfhYRyxRI+cOBpcm2ooT0D+YfoMfIqn
5UH8q/3sLe+p/bHLtr9IdXVag6jZZKWQ6vvxRzuDADa/ia5svqthMDZdmEnIc2P7MQYx/kh3hyNL
feKaebFtl1sDSJVbasbWsRyqeF9mQ/5IOLrSRfk62J198u2nAI5JG7M2u445O2ainFgymu3K8X1r
h2YFs3mcruEM1Jw02JsF8gSXgfkyEXd3XHouUeIo6swM94vhFS2cJNjBnrT7JYL0bRz9giCOkMQu
6L2QdCsYme995TpVXO3DANG39r9YZsPG99vbrJXY+kXV3gcmPYfwxm4amc8yXf5WqFevlVSSVAnP
7ORYryZteYS85/I6u+zfRfNnggFBOUXHwpZwq5rTDBz0FZ9Ctk/axRSoIjYxEnbAgOq49kPEN84H
GzDRJFQysXGTwT1iPXwbMwh/hPDfEjSSLbgSjK5ljxsjhBYRzHdDu6iCE3xMLfO3MgxZVszhIoPY
lLA/uXNm7VFa0+QYNrh8YgvklCW29YhP1Jyi7/Ok33tuL7expycko60wK7hskSw7dljhTlFqf2ZD
0O0czNYLZiE6JeYuxIR5oNeAFBNGN7wtpFvzSn/p6YdnNb9gIxPgScDvVn3ADxPMzGFutq7n9g+l
WnD+3dLCKu7mDzY43sUczNVYKZzGPCkXf/FcOrQY0Z4WXfD5c0WgumdnTUV30zNwbSkyevRc816L
ueTK/DOnldZMJZ//JgKpjGFixda2vabzNclcfXGsdLqE/uBsFU4SsLj42NI5Aw8x2wjck30iyBri
X4Spnxewtq2KgrXMrE+uTY+UNlL/wt3LwisH3r2NugP7nGkvPSZaZpvz84G7JF91yBN4r86lLNwt
7kT2gH+ssqZOi/Do1hpI81Vm51yskhlxsKtw60jPwIxaGWdzeOSmOZyyBowX8bP4BNU68dKtLid5
8iwHTlmU/+ZWHJ6ncQrPeIqE7auj4ez8xPVOshy9k11F8SoeaoT25WdzElw5frWMeijjNYWa1I1A
wfGt8bPi+Pmogki9cCWC+yAetlsbxz5M/+W+Pd6Dmet20end2JDLrqh9V6W4ZFPv/vdQM2sgWYp2
Jai/OtMw8SPFi7dLnTxHLAt+p6bLuksNAaxk0XZIe4zNmZrwPdD+joKeehssgBjQ0cDZAmL6cOo/
MqBDaJiSP7qrjiW2YdTH/Ctg8ZiG0X6AcIfjv4RfZIB5GXMcE5zL2ADZ7G+TZZHiJatWI7bCeXxR
Y3AERgOx2i2ILs85STN8S/vWtD7wTwSb0pcDrDvWi/ZX2lp4zwfjPBb1fEmcAHM10/M6KP6SHyGr
ME1Ht+qTNWdzugM89xhhht5yJKjW9PaekrTFqxDZ4XoM4Rn03cMaR4wtBQPNPGBILbjyswBx3vNi
VivhZUAnjcdMYmCtx+YaEdlFKRvsU1TRHDxNAnJJ6dsYMvNTULfp2WJUvOUhvWMeaSoa32AiZ5Ri
VflqTrs7S4EdbAAGKddD0Vg+Mr0Le7/7PQy8dH0c3jK6GveTpjSzaXOYQDPJxGqcMT+8awN3vGkF
xVbBHokaLM58VNxtkGMaYqxMEZE1Tl2yGr47qpWkA2KPHA9tNpPTnYxiuk1S+gdYV+/ZSMY35oXp
KK3+4cPs3qU9KBrf6z3y0cPPyQLdNBbtb+kDjKdAtLhZvShuz6/MLv8xdfN4yMTBL2OXqlB7ReAq
vtTh5OyKmfB3bpK6KrmmBTytePssWvOCvt9QlLZy0YlO0iabRM/Excca7Hb3YjbgcOThF7/ntk3y
4MSb5lOZCV4POhc52rnmaYS3Hee7UjfPMIM8Q3A9Fn2PWSSaOKqQzBZ1kh0IvV0K4FIYKpDFMx/3
ftVP3+zM+IL3nB8T+qkJJULQmSRigrJpxim7fxF71JWe5G+/EPa6ZQgZmRToQxowiHrhvU7Gt8QI
h7XCs7kPrXpPwvq18FgwL1a4PByOgEfAIuMchGifcwgul1A7SnDDq7Pi7v4YbBrt4m7juo21C7vp
AvIsXmFXDqDwPdWh7RD+MepIbKfUyHf0Ee9hJrrbzOjNQ7rNlTgChoKTacUxASixukXYK48yY6HQ
2b9BdBVrFnBYwl0s74odOpgXDVgbh7qX9nunXbRsuuVhd6N9GNp+gYrPaNNTZSqb8FFm7gYsBFZ3
syLXV0b4QLKZQmErOzpt/z0F/e946Z8h72msjP2W3PCYbpLYJ1C77tPkPmJPR3ZmlvbbB4YJzgjD
pmGzaNSd8UuQ5a/6+WC1wnqAQi0S+wiAY2fJ0gP01ED4tIrpFJs91Q3Za1Lk/k/LQJKFI1WwH1gt
oza7WvHSKFOvOsiEmwl7+Uqch0GP98lkcDcMT24NdvazMdj3AnVdiTXJypDc0uhwVwDW3I02JhhM
wdPkDXyQhuQeB7kHfRZkm8y+hB27uzr4LjntzfJkqxTLJ2r1ixmY5bnIwsdUu3IVCcpdZqO/wNZg
Q0tYGqcf+1qEgTgb5jdbfVllCp/SkVvFO/cUltXf1POdUyOWg4jrnEeTT9nIGnYbs8TbZC5dPhT8
7sqsyt+MjEydmX/PZB0fuaaO61jMRAQ7dDpE210XwIUc2Cxd6tgh9eiyNPfjhtTgYYyL/A2HCVvR
wHgnrgALZ7bUrnO7333UqV3BEoc7IWPjoP4U/lzuBxvOdjCZLOva9MUy+pdJYBWUWY80M2KbwZac
bCKw12ubMrnmPxm5zhfD0pTizlnuc7P0C5dbAn/YapqPqVshC8Q21i+TjdVayzZuMXe6KOqDS4GB
6MXaTTrUXoqSkfFce9UmTnSLl6vsSAUrVIL0VzzSMKWplaaGKMB4x+69sWSyhhGRb0sRjMcgSh6x
gTUrd6r3BqMCKX75vRsqizWnJAa9PIQG6+4c0hAWTW9dh5hjPB+Mjk4EvpCG415Y14+EGrnXHuw/
CKhvrPfKrYySo1WV1qWJ4nZT2x2HBpb8Gz/yWXuBxXvUJQlFVTaUFfbGsXHT9p08GahZtiU8d2uh
+IyrZdiZwi/SjOVqKCPrxQ4syBsC9vg84Y2drHg8WW4fnZ02eitUz9pq7I6Zwb0jNmDT5x6wE0SS
myStvGanwY7dbk9B6Yp3VY0PmoUI8qtwZEatfoSWPZAkJADtYZHDostmkpDjuncH9imWyXESgOIW
weLf0BT+mWR3/8YPeakL9iRWhmPRf5OOx6UI8Fu+4Ppi1HTaGk+mob9hdN3DJiPwDtLD64GM5Rbw
0SjmcxfnVPGRyvrnoJSwByciGZNNtCW/ExHMaeVmEEhdX6KlWsUmrpM1sIvibkRiXCctrkxbAska
NG8PbJar3pTmi4c2T9WByQQYjicszS70/rU7js3WnkVx7NHo19hlZZlTYZYnv3ULCARLG4mWkft8
mhnDZgjhIPZNr7ea++k68bmstNZXHX85sR/s2nhOrr1PZS68RHdbmuNBukmzb4gWNK3pEbtvh81o
DOKSGsAuurKPNi4B81PhNwdNZcFKVRownwBxUdf90TbN95l5fTObalxhP+ioTpfe3iY5zlWav1+U
OD7yEK04HizgYI6FtiTsc6zqrRyHdTqN2UdqZG/gpykuz6sYjBZW7KoV8YEzj1yPvmPvlMsJzlru
w5m3HpcEAq1J1cm16ht6aUnkSr/EY1ndF9fSjt8bCatno8fCNtzopQqpmSM2VlUqd22aftOjk2yH
uSD9zXVQhyFXLdPd4ZNbSyUs+MEEqqpIslF27XfyVmvBBnIXY8K8mh41kJGPi4GZnn6x3D0PNHeO
03TgSb7OKn3nsP7K8vDdLTnWDzrkAhe5O8+gKTuIUnpJws5cm4Y3b4AZhrxrfcwOddHHN7cn3hDg
Km28Xx5j2GQOxxnqn5XkGt0WO0PsGRW388Hfeo5iGq/sj+dZuKz4uUMtAccqzvx6jNELqCzYdBKK
1aKI474rPjXxvRL1fO2PW59I5MFsGHy7GJO3h449NE6JsdT5+o0vub2VFV2kpEBOgxL8mso/NbyJ
9xEJx+XngKb2N+gmUJ6jfalVA8utatGf6HNu6VhKQpBQLBQZkECFjaHa0PMLZ73AeoJ7j6irP1D5
VoVEL62EUgI3ZMVA7imgfp3hKX0JlXxLa+7vU2d+NlW0HIEL/9Y67/PEcdbtYDwlWVDysUi+Ju4g
SyTYpbJdHwmveQdiSAynRKAcVPw3o+DolizNTyplU4Re4qxAn/fv1PpxMtIhhfJcZqFUSYBCEGyo
Siy2WFumI9DBpZLNuovc6FkflAc+pvRdWt2PzrcbrOELUyecfsPW9HcSux1BGfkWWkN6lNEUXIn0
bKkAFZCAjZS7q7b3mdlQdk8v5wotFjGDJ0QmZQhtOxgPQ9KhmodwjgwXunvb761uwDtoJL+G9rsw
hr/t7BbvbuPtvdGeV8SPzgx36aGHfLCCfzSfuzIjx4Ms/2KiME8oBWfpZtFqZhOe0hH2IxDIiuCm
RZpic8XjVLU0dZUdhL+GS7OEXsXh0n83yQix/g8/cZlGWG3JFXrtSUAo+FETV8ua7NTZqvmbpeMl
mps9oKbxRRLhpNdh/uXNzi2vPI/uXdhSfWEbK5+cvDVwHTb67t9sUO01yvIdQqA7ed7rgKjda5+g
LOzIzXNKVJgujDkLr17111NN8CEpqsRtq6H0uFxrxODT9dlyBkMOGL4EZEQ0p5SWJmiGynxpdGAR
GY3bS2KHzQ7gRcMM0oAPCvA9pQtVoK8FTiIASJAKOsgmeKsJkHo7I9Tlu9ckO0b3j3AyOAHYdKcC
pzLuLL3OQZ7/RlMcHzLkLw0JpxRuN4qiMNYf6V92Yp8BxogPFovWwcvZX9dzQ+43T/pDO2j5WiKV
FyO3FHTb4bXErLVT7Ckt7h9105kMI8gFo6vkNjYH5kyEgBMNc20FX2dCpKlDouh11Z+eD0nvobg9
v2zwk51C4bY7+jPeLFnPdJ4SpMDtXCFj4sM1+sUD2/lje3p+37A2PRCH2TntHOOtNZPt2DCRP//N
Ppjgaiz/+hRjgu8b8HBkUjFtYBh/fkWuCHfo83vlSdrD/vvyf9g7j+XWtWzL/kpF9vECwIbZaGSH
AL0ob0h1EJLOEbz3+PoaoLLi3LyR9eJVvzoKelIkzNprzTnm9da6HNBdkRi8jvVAQdTGH9MP/d2I
qXwktPgQNrSWOPfuDdlahzrssRkGY+DWSK0PemCjvmiGmu1uuX69VNa6sW1MZsbVOBxod42H66Xr
H6CdcUaaioZryDaAvEGiowO6r2rVf3WUNr+NkCCsSHkz3wyc+JsoKKaNSEKJexIZPtTkZgXD2z8Z
mZ+90Rc1MWa/hfkQnBS7XE7bkf2m9wYe5jbyarRaWzur5ZtVADHxK3HXDG1wU41QYeLep9leqW+J
ZLxQ1dZHHpax22az9qaaOqMWI6JLslytDPlt0/m7q6I+e7Z1pEz5x4hl582kMXmDAZ6D5XIVwHew
qUO/5jhi62/0dOIV0tV9Mw7ZUYR+8xrHr9eeZNoT/K7l2GyuHct6DhzsRIG2KsqRzMflC/Bj8S07
OpCAfeMbYVNAN/3vKTCjN85n2u0MdZ2AHvFUd6K/N2KDgqSlfRlWWfxmgr9ZV5FZ7CjHLPxmo4oV
P6R57Yh2WbABqcFr9xoPz9c3ixJs6rONMeZ6VWBQWqMrUontWEVq2b/Rkv6lp8V416dq8VIu1Kyl
YaqM8JIAkjlr8GetKy1WKAkTNvwjovOmPNP3PxERdQDsDoXaUBXRPaXjp9P1/qlRWEvWExTcXiIz
NReTp2HCv7GtLLorqlo+E87hXbMidJoAgzkylKJT4BnCz86zGDHNhVlzvF6NaGWqs3gNSRld5zhs
CKPjP+pLxT5jyIEQ0sbmgfmkcU6Z8XBr1OiIfPpg29i4K4a64Bw9pHuaUOEtpkK8w0izLqz9D3MV
QVAMo0srNSAdqjW5QQtKYsRx7nZhe8TLpT51Ip5uuwo6lRW38pzMLFw1RUiAJJY84/3PG0N9s8Js
OEaDrVNjFM5ZQafgVnlEFDZoQxcZgU7pU+ySqETjRoCZM3f6PrQHczcmQbumxeG4rMc57nTlvAEn
vq9m2EyBbZX3upF+6Is5dpA2K506epe9BTjXyYP3yMlpvOjROYv0HSbJe6qmaY1uhl897KNLREvc
7TKa4cZIizNoj8DgUldik4UOY92hOAWgUOOvcKZ8R6OB5koLL6HofzdK3HhFMc+HGb4N4infuqV5
jaltqA5+n4tzlUnaRDETk1iY+lmr5FdbTHia+YyPsdU8Bt2gvEDF8ro0ptrTaI3qeoqYQCQO8IKI
/C0dUTJj6jVbzFPDQPW2dhQGtr4KEgmNVTLBek7W1+86mGHtz7h/cI3y1We+V7dl+tgM+R21dH0j
W9WhiWsaz77aejXTRMhMjrWvLHZcG6mxrSTOBZtE407RuGBfHVqwVfAo85GBJ2llK1mlwy2WlfwR
y9ALVoTpEs7sDhUKQeRpPeJUpVXOnM3cZsZclEYghzgSMPpfbq8qBS6IPjY3ahFkr/5o/Nwe6qG6
rWfwnYKDQpI01XmOouusx4b58YqEKbsxlaIhTor/TKsp2WOjDG80Q9hL9hLiIuTc2Ri+lcpjpDb+
WuE4TpBa3V6Ie1xZdWUfpJPRbjOcp9ZOcMhOg0OH1rcuutqAEp/YNyO1Kh99Vb5eb2+JxaWq0Miy
EXX+luEIC9ACXlR1dvuQEU1gkEITzFMPGiyrWedMw6bPun1klsFLR9/6aKaj40bLkxgGME5sSouA
ieQUEw7/qPvEJMDXJ1PSVI96z/JnkEG/wyo5Xgqc4IpYY5n3X5rMNHYK7VD8Z+F8EUVyzz6SIzQy
gZaU4jGa+l8zq22dsnsi4Oa2D/1kJSUL9m5+nBrgTMwFgpWchvKMYLkDMIkCjeOPcJWuohth1S/N
Ww3x/5yi8EBrT+O4yjl4+uxuJr4LqM1qt61F91SkjJFtWvOMrqbiMYcxqt6G8fykWSj0LYiYXq5W
7UFaHK60+LYirYsfNu4ekpYDvQwJpKs5aPdj8wvisHlJ6JmJht9OaehIj3mucibuJmzUrA8iXJIc
wTdqhYKAiIpHGi0tsDyQO93y4/XL2LibnebWigLrAZfYpQFNtVWXc6ko2caFsahzIHFw1pOXWPkO
2iI9Z5zw952q5evrzWrY3edp1RGcOkrYODk8/+KDJmt08ae0dMXIbDGIe/sl5ePp5RxenNBcQ2Nx
1oEccUT1Dh2jYGekHYx4BjocNux5H3eT5mlQuc4ovnFyLN+9TsQWEFVsUBWnzdFgYV4EBpCaQDmP
dPd2fjspa/gpPv767hzGNPoIbRnvQxH+mrP2jkY2w2pELbDWgERg84PdUiYRIINO3zgqtC4oAi7m
n+JSBVjE54QBYGaMxUVRpqdMM6vHdhjCg2/BlmEls0NpTHGis9WFoKOErHeqouWXwcRyo9yAtqEd
X1UGxqPiqWrgxE2FtQu1ELt548yXqfPvfJFUT21X96eKGbzrVP18oX0B3bDPEV9iX3kSUFavjy+G
9laJhtDjYOalIQ3YCp80x7/zsKLVrcFBwF+WTiSsjXpO/0Gq6hkbeOX6DLX6SDvqtpC7Imf7dRy5
N8dDJmgBRYI9uasagpXGATKmKT5yLGNAgJcxJnuOEmIZ7orXanjtbXAGBfPRA8K5kf3cbC+El+FU
6pk7FR9lYCIbUFNjsfM8N33G+ii2pnUN34AWoX5R8ogqG/LH9ZFTbz4FaQWFWj5nvfoZ54BbJrTp
xPH1m1FJjqwGEANE068pJqbStpKbvmfWrbQU2WF6LHQfwf9QvAkzGzdh3LTriMiIlUU7jHINYmUv
qoucZtoJsWHvQCR8RQTZPwap9sQcnT25aeNjbXJqMGK3Y2TvjdAuGetau3FS+nXAucycNf5zQmDi
iN05rdp6h5xMrEsoZ3SUKMPtlBFp6LBcdpoCWxbiHzeCi+pSShF4VmO8UKTEKsZpvMVN2PV8ubJw
5BEUq3i2SPW77lF2gh9LSv+z7B00tFmyzfw83iuNMdODXmtop3E+3M7miNFxlvU6Nf1nM4K7Rcir
y2kkoust7GOUVC8kRbePMl3GtRqrdHXUtIvvlA9xkLONOfbKMVHNLoisgcXxTmusV6tDi8gQnoqF
0LuxrvcG1S26hsDapXyiYZkeGHpIjO9kP06T4eb1gI6RTgOrvqhZD/U4rkw/OQaGzQQYDsTYYoCm
Vy3bMbmB+fvKvr5F1/aGrfMNZMWM/goRlkPq8K0PZmXVdlQ+WT1CNWTan6uidqOS1G9YwvEy7Xnx
C4XsD+WbEg8ykaw4TUq67oMJTBT3G+iKqnkRYek1MlCfWqNg31QZIHSJ76aYUwHLiHo7qWqyjSu1
WSPM4QzcVltW0APTQVXdZxPQ1obKmKU2VnxjiAHhJP47C7lbrHTkc1jjhCmjvDUSM9snxKjHy3cs
myi91Gn0GWIXwPueHhD9nIwWUwd79SGeMSLbCcoIU3o0IPF3AayGBWihwV+ebtzUGf5Qv1/6d8wM
I/1FaxVKb8U8BD668kR2xmkooRHiwE5A9bKYFZ35YvOb+0srw2nGt3Lwi7UvYv4P0OVvoQ0Lm58q
ofbdhUadrKKhfwMjjq45hwAX4Fdkh12GLMTg9eg2AUk0HI3MxaEw3oUzu4FBTAVNt1zhlMphUWeO
+26YGh6cxbQ9cfCcLSVmegUFodFeGNCLTdBAA6V7ZF2kAk5D2g9xr8T3iMnyU2hRkcdq7rwT+Pka
JElOKgUrF5XD+JpYk2w5GO9aUfUcAuTo5VZ5rjW14Uwm0pPO76PEiA7Dmd6Y2VEqYQAmG0QxiEQk
pxYjTfEhm+zbbBUWJnpa79K4r/ELqxgcjCTx8q4AUKhSF9IFvuW3vmFwBG/UnDFD3TqsDxE/SNJz
wlZuZiXHUQxc95ZAnu8MmPJBaa3nAL/yQ8mXvLL9/FRpHIvsoRFHWRXGEeZ7Ax29P1Rgjt+dTMbr
Wp2iA/m3zZ5TVO61Ods9IbSrKBur+6y35HoyTzRh+h1oqvpp8flz6LaGsLzVe1JWJwBUu9rIKmp5
3fJgsB8xQDQbNX7OcoSuVngsHRtek/lOD2SCwcG7BN2t7wOm9emVb/05IhPotU2Hnk2zxiRbFPqJ
VK3ctXnGSSPr0x0C5cvxQy/N9WnL9jetKMZUtwzjaK3yAmjzn2Dt7fwwi0iVw3hHPAr5SJw8mxAc
h1/ma6pAkuFl1+9jo/tm5DrA+bAtAAUNU99i51DFuwOYh1XYEftR+RrHLPWLU4SrmIzR0gYlcRfu
ZpXa1mF8sCr7LKRnnn7gGG3v0BvCMe7V50WQFi21RIdYr51TjGOsL2ffyN/nTnVzm/l/ZnFKmHqg
XmPYHEqC4Nmz6D7BRlIK+pxGzUKs6zlAgRa1yA050Jzie3CUXzFL9Q1Te3AWHWLKMXfcusqBaZDW
+wGgasdoGzI2EGDQb4TXZQRE7DiLHDRSa8Ce+RD7lUcw2/1tLZtupbA6AKuJCmGaH62q0U5VH+go
y7g0GD7oLI/stBhHNbSbWcGFKfLIZLrOaZ6xOZMYK9/12uh7GpIlOn8KbvzQyi4yRAmDpbTYKVH7
1qS6s7F1PlDEJLkwmr2haM0zuTatFyntA0V/sxlouuGpgRHbocJtouFDn4dFFnFQkkDAApt+F743
MVW+aD6AXZo1IVMGIk54PzZbbBCsjCtt4AgWF56S0iTWmJmeKvyKmImRaZagr055OORbYfb5GgQt
8jUKdYWByxZ/I5LiIXm8/ncOWsHlACnyfjgqyQj80mJGI2y1hW5coV9JtcfSSWBtlgHO5uVQS/sO
GHDtkkHVH2Wfs1FLGgvXt8AJ9dAK4UpFae+TebLup1L9qq24uAiCN2gsraQj4v2YDgRQUJYW+K9Z
5CkUlcvCXAecvbquu/8sERPUYUc1nn2XMiWryj3clGjtxBT/XdEMng2D7jJWCYccWZq3db2QgQOU
astmpWoIJIeMClvVhnQ76mVwMQPlCPNrfhoYnuKs8fMtgeTQEJbCCuL5LlOQmHemifpDgw4TAo0L
5IH92j+Z6f2U42UfR18jH9xTlexIp85eO711Q5WPurotPAxx2s5o82Jb1vZNy+HzOEqu8LH2ffcV
5Uw5OGp2JNgbbKNCwY2EcBL2e4dApLCvzlI0LanKP9V2JEKBGSk6bldsIu9YgHWMKg5BPrFBaLR7
ihDZqx9Wt60df0PpYx5e0odQAu1x7gcDn8Vvn+bDjlyizTS1rdvqsK07MjHMhKFW4NRAtnoaxJyX
otp3sd5HblejhHX84jvpWDjSpFhNCJS2YajkW4ZquJiDwa2hFMpFlpXTEuhbvqrekeg0BVdpcfGL
Iw6Gtp2tjTGd4RSuZykM0vmSi5VEmI4Yy61asseo2qyHarADFzjWBUe5cvAR8dTZ0xw3bH8Mtehk
8ZUpJfog0+KY1468UExRZ4d2s6uVtEa5RTtkSUEn6lprNxFf8g6QQqxN7AS43ICB1EjnVdti1MXp
1sIb5QHK5TMQzcqaOxHIoGd5UwNmYRhSEPRj5yyz5mKft9O2aCOOArEEsuY/jqXhjR3omy4dnCNn
gxd419hrtIliNicpxoxYkoJaWgd0qS4CDFlecbDW0wkFB5hpF5SPJ807ZUjGdVwF5aZURmwq1hkZ
x+NY5J6aQN0w9SHxwn2QWAhBGIDPSchISe9O8zIJUrMavpssSwTDrRu/y9YHh5Ib+bKURRqro4qK
l4kZkryQOsNNifFZvffoG3EA6sxbw/IFd8sgelrn8jA45kcPco7i1d4x9J8H+8kIZhQGyxSsEMVi
MDVXTtnsxiy+75P5ATfeK4W3p4INNtvi3TCwMReBf+qnZF93JzpLawJ1z1KDQ2mkrG3G5AsrJISP
KICYkW1l1yqbSo81Gnf44zP2XBU8qIMcc6WnKR7R6t6vP0kryLedOtKSNMVBFu0O7Vy2FqM5bZqQ
4YTDenrwEWqSjOOosInNqt4MKXa5vv2SOdrDfBQfaMF/jZx9SxGjU8IOyRTlPo+PYPmLfRi3bwIp
/pafEB4m52v0zKR1ZdVRieceXZeDKKalEddY7XioWGazY0AB1rJpusnzcR9pfFumP4h9ONK1jrHL
QfBUhYdAjZwznXKd/2Fcla29NmV3LODczkKrT2TiouVXMCVoabox0v4x0xg3kT/mllEE5Jk25qoc
nHUviHQO6YOnVY+UcIZYBafFrJylf2GfRyP9NGbrBmMzLTnlTAXZ9YUOx2L64EDZrFo0Th5EhXHF
7PRsIG1EOhWsAc7NbMxFxOlSuPZAs1DFjsO8pyA8a97qjbHV7aFABM3GBGuPArMZvWCY6I1bvsbw
DJc06lryvubS39R6durJMjoIeJ4cLhEzc3xFg86nt8oSiejyIwfoxGsWE51loQa35v1IHiBBaQ8B
x3lljL8zE1g+SsgDwuNXEWk+TTlGMQFn9e6Cb6B2q+lziBQyRJOGTZRMgcTU100bfLdRTqc7nGwX
eBIlngyfMz9A3IkaZmMVebtCGT4hzpofyih5HoZ804OG3hoN7eNeIAujMai4aqtUFL9bwLFPpTNG
G4MGq1e0WMFmyrj4FPQaDTY8m6OVHvqUuLBBtjesxcCMSpW2HsIzL2qhPPmVzTFURwbv41p0Jqky
DDZhvRect0zaxZrS39v0CLZNVf2ubaV2kwAkDXFKbakiGa2ZW8RUsbPlINptTwBEPIK6GChYhBJb
xhcBXfUqrn8z0wTnpIFCkmP16vjmVljCpQJ9lmr+0diEmxjiE6RZp95YFASVQA9pkNxqqipVK9xC
T23ILmvDvV6jj4/KLxvtCeJSXKn+hMXBV/ZOpT4UDvCQgAG7QcVpZ+KlBiMTTs2xlNNzgkPAZCti
C+ac0mdAhOMmcxgcqTEcrwx0oTG9AnKTaXwuTSpDbdDAtEUI8WX7kQ1NwWo1L5E5GL9NJYR8aq5K
TVU2Ol0EFwz/sRLzPpjDdcSL00BFxcWJvXQhMcr5VxqYT+k4/cI9Wa/SnIkVWmtspvDrae1/CfKl
VrvSlpSmEAiYVVq3HeBNmachXyLmkgra0ArF/RTTF6XzRTFAYh4HjxDj+8xccP6chHlJne4jAXln
+MFvpc94JQ39cST4V/oXc8QrgY5DeOCNsTjP78LisG8sw034E8x8iq3BsP3GsWxCgBDLtkpDVHtZ
BGs1+EQtUgEYwFELd8tYmV34DtSNk1mssXUzre30DmPrnHl0Q5qNGCR8gVfaT25kOCWaYBynWuiw
GVbNVtW7eDtb2aHULShqtvNIUoSbERXodtCXTK02vWn27wJz6blK51HNaD9LJu+cJQdBKi8Smuxe
T7Cu99ZCZtqQXXgIe/nFhOmulHlzomU37dNMO7LTIZmnCW+Wv3gE3DkY9KG+mRtsUKWMIZhTYXKk
+yQKfNw14Ot63epWEXslC1vFvwmTtQwQvE8yyDwjAcckJS2DYlBu4hTDU4aImGlLTm6rxzeEB00h
QQ4jTabIaScskgliKMZtkH8liUi9h1ASu3hNsP3/Qb/PU/n7n//4KtCF19Pj7yAqcqJ68xat8P7X
P/9Bzu5/E/SLHi/9+NvDf2J+deO/VKlrGgG/UhW2pvJCPzG/mvZf0HlVm4Bf0/zXPaxi2/Cf/1CM
/xI2JZ4KlRC+KhkQhAM3mD6W+8j5VQ393573/5Dza9ji32J+pQrfi/ewpWoYhm0Kx+b+vwR4o+ik
rx/LjW2OpBlNRrOZHB3BnFIMUC2gU8V0el0Y4Qp3pO+pMMx1jhwvL8V0RDkHfKETQA2nMDs2i8O+
xOq7R+q6ut50/cMSJCNPYYZ/4tPSZi23GMMTPOrN0CSHQjThMQuq3yOcyLVUDIDtFs5oYq1IOrQb
GtKV9WwhLj38+QPvn0BDHXy4KqPyYJQ5q/gA0HyKsG253C+KgJ+L1VCSKFWPHI9yMR0QQk8H1Hj6
GsvjF4xp82DIzjyEjk1q3yK4A542hNUaFKGN1kZPO9badLoxFlFh94uRQg1NV8O2Hcqavs8s5k2E
wbpR3IaIp0WQlWR3FhlYG/Clk8iI5YQCQ38KQF6GYpeGlS+c+4k5HIUmDTkjNT4BB762AWFzdV6Y
wIzGexmqH0OX3VWDZXpxB5tKf61j9I9NWA0e5SSRmAyNHK14T6ivKDCcYIWakrkhvWzVHIdF0fXu
xGLYYAnAK8h5wRWFYruBkd72EE9BYwD+U8+inzCzSgbyAUYX+7EpMWx+TnaGMtUJXwD8PjoZfQiD
EgUGB5puvJurZBxTeh/5vC0n6xPhU++SaQkG0FokPFXgBogFRxpCniJFhELNBvEOu94FcfqZ0Qhd
6UUIwsI0aE9y6mQOiWndTzdzEeZer1UPfmAVHrTPmJko57yYuKmobwlHE7dhCCuFYJuCfoKrTYwJ
DG1ja9F3b2jEyarEdnD+onJbhpqzzF6NRv1gxPE8K9lLZfbnbonODCAqO2I8WYq6dybK/HG61y1W
fUGKE2EQS1ZPk95lQXbnZ8nveMw/7Eqe/FElXs94RRsdrgb+S8uZbyY/D72K1AM8H4c+bGgu6fVv
5Lc39tgoRyUtGKnXeI4cwMkJ6+AKmWmSNifqItCN7VIcJfqmrj08Ci7dDVdmmuvnNYBFEKANqvPM
vtXrDmsEsossiN5bn/Bm1vexm6vy3VLt/MECQ1Toa/TOnxgFEW3PzjrFOefNjk0AVuoc1cFx5yEt
twiNw1nny5rnYg1JLY7RkidyPs8VP+7EA/Lg3DFQ34ZkYW71gl5EgvTPC419GTEzSazxpVelPLHh
kSyWeAoimpUk7MhrQCA9lzrNGvDPWFfmBz9madATwxHbxjEcmDyizCCgJ7PFZ9zlN7FqDbfSMENG
nF1+DCr+EEYSA3PsHnxgRyiulUOYchY3ALN5QR98WnGK+KCMgn0wQW53njuWNd9RqrzC5WnWdoAs
g7lwKZyUCSscjJEWtZ5ABaZWU1yfbi2NN0EyrbpIKZHGTl2ynuS7GRn603XZOqXmonXdqSIc2Avh
OWECfbOIRZsEIRHgEklBpeu9NcZ4PMBNJV8iBe8Xs/0kC1NlFNbA/KZ801N+m97EcZ9ZJD8vnx0b
MZmu09Cp68HBxaaqZCYaiN4d8r6nJWUd48OT2WGT0uWdafZPRHryBBmQI5PU9R2MueQm02fi+fJo
pw/ppa2MFo59+qvs4n0MbPHg1Db5hDbuqVy0ySoYVf1MZDtFFOaTvgPRPfTIlPNYQv9XdgkZui8z
LPujyDFCmWFbblsDAZxkz2TwxAGcfQ4iXbhDiP1iAy8+ExYAAxgOtaDCNWlnrHxs+UdEYt9RwmJS
U8dvJySn1zdmE9vIVN3TH6F1Qg+77e5ZJXShoiMlZnElFdO/hRA7pfKWiaNyq7aTuFW+mZSWt7aF
D5gWiY9HYrThErQ9Rl5k+OodztIzSYyY9f1hJC+2qp+nOYNWkfrVb0d/ZtkIG33SKWyDUnmwCYCh
ZEoeNU1RXLuOOW+VwXNf2yNcgWNWZM2H08xi3aps7qTKIG5ghcwiUafr0dTvjWEqXgKf9lDravoa
sbKH44VevVIxHA7WAMZtMXrRQbgFMF65dVdZH23cn5IJq8lcj/ka0zkltjFif8RF04dls0GAuZ8L
kT/USYsHkqADAigaQrn0epcQ+gWgJYxuUz25dTSynzLN8L2ek8yJujWDbMo5Uc6wrbVugKJWtcpx
sJZUwV6cdDTNRoWMT49gadI6LVmEFNqRshq+qF3t7LLdlpXpu3Nm6puuIcAxStsa0a5g8N+hE+z7
TocZtwzwTXzf/uxvAFhy5lSjd+h2OkrN+WIm6RGF2fQRJW5o8uEJLW63fymy7tGpBEX+v/Iuuy+i
vG3++Q9jKU1+bl5KMqk6VFWasAzDoa7SHFv/99KFQFUzBvF0B4SKcUVJ2ITa6hdQGW6ng8S1Ie+t
c/kFef6u492NGhhe5DSgTNGV6WvmQxuzzF+xYMRAE3oO46z+FsjUl2Rpuhp8nWYgkyiieLdJH0Nu
sr8cLAPLcfe30U7dieUHCAfUFc0UoAWAVMQ3061yuhsZZBQvmIIYQPQ8bnsx4LaUdrnv45genD1P
j0Aep0ff6NTVYGtEMJjVuIUiyw+nsdL/778sS9Xkv39dmmo4uqGZlsZXZTA9+1ulp/g4IQyJ5C0Q
nEvmfI8x/gGtZsYYlBLP7zIqPr7rld5CKwL0+DAXxXOQpfcwcD7mJm/RgMAvECJ3K/xiE5YivWpx
5nQE/uUlK2iHkEdDC41NmPSbftoEGSo/W0vuNGB8cqDfn1XwlSTyJAXD/xZjx5cDKh8nogByCqgj
YJbv9sx6Rao/9W38OBUDoDn1g4PNCI2/fsEfoqIuiZ7EPrON4OTYgHZ8MX0Voo629tjdDkF4DwI4
9Npu/Oyw/ROVjbmecZSNDHwIlU3NwcLWUfwzmzrJQdzOViX2jJiEqtcbvUUUbSvjry4T6qGrqhfI
pdGqr5iLZIbdbLr6iB2EuktWDwhQ3hinZ3jeh98EGHv0kROvDtR7Ymi3cwKJgF40KokuPOldSnJI
g2OaXJpL0X2roquJPIDr2yf3xFAh60ppYCrMe8cviFe/zI7w2rjUXsaBmOJGzx7jLmKlKL704lw4
3mQO4Tp3huOV/14s5sW4k2Dt/VynGcqaH/hKDr2jAXSW0aRTVw2jI7ht/Bk6fTjYir+3yQL61x0/
jyln3BV+nt5cX2EqyoVWhmtzVStTS1tST8ftOMaTpyeASvFjqfhRl5e0sEfs6Hx9Xt/g+qF+PsRy
Z6rraHjyu798jp+LVsCwwW6YeS8P+3k7tE05PQ+tZ0swIhiAy3swzaU7W0NvvT7yz0tfH4PyR4WG
VeyL6z96/UA/F51xQRRawc//c32ulWq61xNlwZwYO4MgWaHVLGVXVHZx2y/koOvtP1fR65PlTury
cuf19usjrlcz3biPHIrHP4//8zC0/beTHQSH603XPzPNM/YxTTnCwq0P6C8vupYZdN60HJfuWLgQ
Hl1aESdfUYLd2NGcSProd6P1zqbQkMymJoxNe6s+BWYDixLujOWjMgPPQykODY7WMSwxZdzNab8m
nB5bZ2YeZFdHXh8YsBfYgKmYg1J7VNqiJmMeiEs9TzECAP2cDQbjqQRrvdN7SpNQ5OQolcoQ+4aI
nnt4XatOO5pGYLhOBq+UCnSHsA4L+WzGbqmN6bZYwOFpUH8kSraLKzSQjeIbXuyMtqcVvEBu7Ity
KDwtbYqNPzQuOcKxZ9ZvzNFfiF1NUdrlD3NTQcfuvrPa0tz6rV0GHalxl1BLr2VDgq2Ep3oqW1IX
sDOAILnvlCrdQoUkCgmvfprWZP0pBMmkYXffEIYbsYbBQ8cQBRrLJwPiYhXT/ybFLQx0cEqCYrUy
I7ggTBstQ/m2ssfJyXrPySVVqSiElwL8WetRRgM0Kz3UEMADh3EEnkK3rTaZGqHJQWWd3chyOSwQ
uEQ23MWu84TyYsYk0HIIISpzulf6ZhUbWCnM8kxKhnacC1jkaHQ4jZ7NPD+1pWjZJiJcvsOLYken
DiClZ6jGeekArm3FRA3kMINWGuZsWRG8Q4DhK9aRxyXwbj3kZtnK78WnNjtM+YONwRh4M4+hj0fo
Uw21uz5kh3JgHBn26CFr+6ySkngFHdNcGecPnOifLIJRn6LqhVTO7NLE48Ug1Iagv5zNw6SU9Zma
2nVHq8oeMZLDHN00lDV0qpRHKyjzi1WQ81dNNMLqrsddF3RY+ZHorcxMBChj68nLTqTAc5T0W2wW
vp+4fU1wbzRp2YoTV4lhgt2E9mnS0JSPnex71tv6UHf+Hr4/CDCG+W1bB0fBUVtEqMRqq3guWYlG
4yoNBvtFM6CKKrLdDVnTXsbUxtuuPNtiwj+eWqGXtaPmGtr0u2xGlR1OIIiYkR1rRDN7pnkqGzgq
yRSZd5bC9J6EaQs/pf9C1CvWyt4jWbMlKHCuPWSRF051gHfH4BGqm7mJBuc8Q0wPVECnAGdLGKIA
VICfjtiDyH3DzOER3RCvhYbIhoAaMhA3HdTuANnxwR85lUbFcC+0/B21VX4nIwuMkP1u04WssPg1
ZEyu9FqFoqYgDSEQskn28F+pPZMASqCPKrpnTqcHe0PHpz3XYEOGxshIPM8fxkDqOwIKCoVFZpe2
nyyTmP6EBWm4PmP2uW7R+IQGElUWJyoW3yLNf4UdPf6xJbWqzsg0iHVR0H+ZOXOO/a9gEJRkBSQh
iyp8ZffRYZrZSUu/gzIQl99GzXcz7NJuGk/lQKgxPvMPf9Jv9NHoGbchpITskrN19zdWjJwaycXo
lQ0cCmS2B5Bgxc+l69XG1MVeMXca6XEH/I42swhxTivrYoWiIEV69rf01w8MPBYPKgmBB33pGimF
VRycecaoGZZc/Ln/evF61/WR10vXh/888nr9z2N+brze/+fhyfWN/rzGz9OD4bOerI7gODKSrn86
8qn+FZz0czGZwNT/5a7rRRFL4pX+Z7fmwEsI7l3e4S9P+5899y9PILs33TM3Xmk4rXBC+ySysQkd
GJJRvlyvl3POO13vH663Xi/+efzP/X9/6J+X+r8//HrP9e3+/mr/8fpf3v366v/p6X9uGxt7M5ay
wnsqkJEvfwiAIQAC1vK/XdSaRoHusdyKPQwrOYNGua8rqhCoiIBYmsP1UleZ9aG5/jGjQnWvF683
Xu/WUmgV6789h0KcR/550PU5DG7+z9P/vPD10t/v/str/uU9/uMbX2+0J+DlK2PU0NT9+bjXS3+/
8eelR6hgNdG8k7ZnEPPU0dt2tcI+21N+tVUzYU3qx5Hlk6caKUGQ/5uo81iOHMmW6BfBDCoQwDa1
IpnUYgMrqoDWAfX174Az9mbRNFZ1sZqdRAI3/LofLzE9jfZF4x5fFcp3brKeCpvAOGdRBeuNaPha
xgIC9OJTA1PQfmUVYowsUxrqc7mNGvOzoyu+9FD5rJnjUCKnbKf0B9GnZ2kzWpJd3amudlZljh22
BsBHYwHUm8TYRIzQ+0xd0zKrT0gB76zFl+ZdhyhlOj/5Ce3uER4I3M7rrLMynpckHMew+7Vauz1p
cjaRMZDsnDgbBNbOJF4GLn2Y17EPbcQyVlMgqrMTEsbVittmvwiSVlh+hLJckQGCM1BLjjCxHe28
KaF42Em3CuLIZoI9SQgPsaWluofy2m7TdXTnwnV+IHofbhP/y11amlNZ76MeZ6pby9++d95KArfL
ofCIdcrx7Hg9kWbYU5KWAlsOYlRiLA5YXWCeYNH2c0othoLFb/Y6W8WZv7YAI4b1ZDOoe0Jk39iG
PzIe35t2cPifd16wx1oopE25VdA7CTVHkAA6fZdj29gFAZoBHrXFejSuO2n9lOZ8SRvjHHnmV9kG
AWvd4McJ9FcXhVcAGSubtR5IdpCuEYAAUwTeGqPmqnPZw4OnyImjQZYIc4Yey6hY4yaSx0r/4QWR
sba1dNkx8wgDhnm0zLTheyGIoS08BRQkb5DJl2Ig90gs+doxNu3zAqqhs0Db4KjEJ3/sD0O5dAOq
hmQBBw3bD8S5mE1xnorNYENPZaKEWBM7e5k5nFNaukLolVqPS62skjo8NRMZeAp3nC3C7ryeUyDe
TbX4Ph2V7S1CTJBlydTqvNoDDeShS+VrC2Nolfe4nANNKuMS6/ySF4WCo70U1ECL3rIFpGAUKysg
tQx6aW4nPDLTb3Oip96OKwt5DimHcRK2Kr+Rvmpdhijj5rRLHXLYMmue0rh7ptzWOVFTuquyFsDC
PJJnx5wts+k+BcIGCGzytlMcfSTu8DlHGiuHcZUU4V0KuuGgZLZrzPhkGtvufrZLnvMc2lcVvkZG
Zv7l3Ol+X3LVJ2C07l2dtkASb7Lv1CD94xjElawsBAWVf5el+Kkaz6HaT90pTzwQC+uxYw3Gaihd
mmNI6jPXR7eZF4qNVUB2F1O98cxub0YSK4RsEFHTbl0GMOSCO1u61Vba1XaYcLrY5G/ZmPAEIukb
awMHRSbXzjTvSc6VV3vq7jQt0QfL8P7TIFyLiRH4xo9nDFNeCq/QBCDDBQGz191b2jvTlEVt1pQ0
kLVo4fOXYjqzioDuaVxZSbDsupn2tqInRy86gMxdZIZk3IJNX6PSMILYGzfzP71sRizq58d+FEcX
EAzInIHiRmep54rOsfOuOZ1sONCX69Cnq7jnSDHLjFFMDbuZWPLRwtpfC6w0uNMGEcxrTOaU3Gi/
27c41niRuasGi+Mm7FDzaaQLeYv2QXLwnDzedjU1Qc4cHqelkY9igpVNDGBnAK1eQ2R4cgg2NljX
l78lD2ewFhFXbjsmx4gbKMs9ErdmS44C/2sTmR67Bvc1o5YTlPp9HibhLRkAGHdFUOP8G3rQnHZ/
yfhBddBDwHpNJBvraQt/GvZuQni+qrrLMChnZ1NhSVLcIPQR008+hNmWoZ290extBocSxZaeH/Ra
e9rwUN0nkuX15EXoXx6e8jSi3IMA0YpismKXuNqlJs7gy4OWG/FMmZ11Ms3ePHCS5QE6nEMvpKza
8LgxF/Gr4aCABMEILIqw+FLBMjGbh6D6cBFj4R49xLdw6iQOG85mEb7TWoUCGBgpIfExTkpf/Sx+
pwKH2unOGHGfZ/kiBq3zwsgABrN2Kd2Ons+pZkUUpjTNKMzTBVmRjVlwEnIEHRNBnXx2YPKJ1EWY
vKLyjoGwP4m0uobpzA8ShOijaYv31ryCxm+p7B7yvdfBCXbf5tl9tEzvGDNFbgYTW4ld1fmbLL8T
c1w7YsieOjt8qD0AfkLVxq5IAeJZHjDyvkuTG3gCQg3Vrkytm96k1s7FcTRSvzBmIYkTk4fG3BzD
PF9h7v90JEwlwl/GOtMxe1z7eVaQw6HeKzILc7Xv8bMPNdcAUE42wcCp1vniRrXrlLidiDaDbJNz
7vnfYWxNB99vxQqo5carobWT+00BFGbVTrvFHv4N9VzZoA7q2VSle0IEvoR2UOyhglI6ZflPRFM9
bM84fMB1diszYPkFkzXZ8AA/2Ak3rMqAAyhQLMfSOIHNQ0wxWKphYgOoa7kPRpyf0wQmTbTE9eUU
l9QSVas06QbGV5epJnIeZrMSR/BItxa1ABudNwNeZvPOaKzHuR0vFrH+PQf/9ygjrjBLPBbWeLLN
SW1oxZne+lej4TnW5m34iLBywxq22ltD+Gna9rF3M3XuaQ4xFDiLWo3cntM8XLcB37Qw0nswEnep
+AGLiaMypd+wtcRraWFkNAu69KKqpm0bAb/Iw6+U+JhTifyga5aaFB4zXxlcYbVfONCZLHuVH1Hh
ajw2/QnHLnycJvM2CLD52c2y/jgiqILdEBSEOW99TeGKFhdHe8nJMKlIo4hxXWYGLl7Wd1TqNBf+
a/45C/zHfOC/WMBszbkXrnJEojZkF7uE3Kagmc9gYL893vpjbpfXBrDhFmi5u66xEnuTIAI2+c8q
5vmGYMj5f6TQrhE1R4oB1yBlDXuP+i2kShKaVk2LUwJOqcIvs6ZO1tlo731gnX0p2/ppTnu1MUT6
hZj5Thf7TwNOeOPU4dWsLJJJJVA/HxcOXLqSR3ob5uusCU4siuGDZDRd6/EemiJdnD5hjkDgNWyd
bmck9XeaARwjgLFx456Zt5tB58ACHrrSO5JhkRZF2FnQv6gmajdOHI6PqrQfJJVBWJjtlZrpHipb
XFBhE8ETqzL6IyjqkkNGOaqEvzDLFxny7hHd4B25mp/1YLN1MQa1GazsFtopTW09fC0XjCdeq3wd
uUPMt2Q+Bdm0ZK+c+tCS0ydury6W/PYtnGVh3xdrQZXnWaQQhhxPCkqSyeGafOJoPa10SoMhU2mw
Sgbj0NTT1UUXQgNHvsJFzCJ0BH465qgduAYPTpBzfk/BmEfZY0MDBx6HD1/wf1DMeKliCcAiIQke
gEeqC2DSDpQYT9CTAyJTJWrnmBa70DB+NY1bMB8GYSDjK5OEXPqQY80iknAqn/y9OYykH6gRp3Qb
1uw03rsA69Yt9fPURFli4wSqA8FMH2lnPZqG1EdJ2FHigYDcGMGa343DLs/6j9IhAWr49sho3GxI
auRMExECHogfjNyDUikGUOeGyD9PSTJ7jPCRjffBc4mQlcbK1v2pQVrCZjhduR0DRl98BBREYvFu
JlrkY3op8w8uP81PK+FOMpB9Je9PcVAwMM3W4zdBB5yLk+J8Qap41bJ725pZfgqIupf9o5PhZjdn
/xTPGf5ZiH6ebreB4zyT4cYRMe4V588djEseG+DVkO83RYn5LUFJZPdvGbvYqu546JT7aGYQoHNh
E3CYWGUVJGI42Kuy7t983oOj1SEKLjfQoavuREKqN2UR55ry0QjaSzGBXHeTiuPSsNezJdA6qR/j
EUH3RrEoofJZqfg3NDFTKwvHsAet3MsNkEBgzSEIsKzuxEqMJAZQTv7FuvxHcTrEfgt6Nc0JSytl
/gBf9W6ym4cWLtRaB7Rr1BS+2mCGm3zOdpnCZOKk1jIg/lat+1JK9k32iyd6d0thBQTPhpiMQ0ND
lH9OUA1jXT02AXWtRpX9U768EhBw1g6UzJa5aBrf1RioDT0AP3Sm0ZqC21fGtGP2S9WQamf6Em4V
zsjaZt0tpPGWetZLKNrXhfBMDxt7ZPgGpl9Tt8EGbeMO62TUKVo2Gjf59xd8n6A6lHycgTX1vnFv
BAQtWixLjfXKUkIi6PXOBjn+Ju6YDSc9ktXuHOJql4QRiGsHm8s4CUB92U0ZzeqeqtJ1X+hxB1Oe
Yu2w33mI06dh6qCq6Tc9J/0KMEjJfe17DJwH3SDiNRb+XkAxrwErgqIYxC+uJnB++RpQIX78zv1w
3OFVet22rpkJmmuXuUAxyGFwW54xl0NTT/r+DswkAKbaqU5+xTGFgreVR/lRKJjTMHBqgQWLEujU
lzm2gL+vPgwNDcuxnRy123JkItpxsCbsKamBBd3DSkA0ZN+HCQFAOUHBwRYZbYMwGE4UQx/HAZOm
5VKj5ZXDfdHZ+mJ8WjYBlCTdiYY6qyFQhI5b/cVh9WuIHWNvpxhBYWRfkyRjbzCrOycxT12Ev4k4
CZVJ2bHM9E87NvWuMeCvAyEYt8XMoydKovMItl/kC7c+GDC2Qgbh/tI+dxqxNI/kcfQTWJzmWxuN
rO0MR7Mb9Hx2XLivwq69gf+2VJXek8UZN4YLEtmkA4A0Iowe068Odg/AXKEJE7um58rXlmQsPatQ
42H1eUoS+aE8ImbtWRCtYOMgNjnzMBzdhvxDuIprd9p2FEWvXJ5gq8Hz7L3oDoXJQiSjgm8jIuup
c6W5V335Duwq3khxMHrjxlXxN/agTyEJivRG8VAtGibFRTvfg/CeUOkwVjPuF6YnbQbAkZMgIxnB
3neejrE3f0cROI46yAlsmQC7WUjSbuB1q7HC+Gd1uHZmimu9SrI7JWRS+0nAEK5fka+5snEL6xvb
WERuGUVbbQtjq2nM202d+1YmSMxIB7/57GA4JjmG68TF6AzjbqT1zuxCTtA8WfQMB47V0amsYpdp
KdNrvC0XMUfHZNLGhuTGObWDGks7tSpJASCencZAV+Cazh7c+iHuoW7x+TmlT+GfJibeBqz3S7ow
tWLZuugVhT+/AyFyDqOw1qxkuH/b/fOcFteinD9sj7mmxoNbq1+E4OYyUVa0dsWyoraCdaSX4rcp
TfZtxWY4ZggtSd6u6tQ5Ctb5G2Hmcp8JdlrtMIQHJwO8lZ31jILuyCZ4UOaboqg2MbByIOIwtznf
EgcXR3ukRGgDqznvv+KcQwzIx3vume12NChyi3Kfk934AVeH5rYRQpCq/o3pA/6023gqv2ZbY+qg
8och2nyxvJ6WrVw+NkDHWHz1mKXivrxVeJN83CPbPs1nKHWrMgSj9DJW6Vsb9hDwJjRPyL1pPNF3
68bQSmqW2s0/YVHR4jT9vLY4v+CY6O5z9mBMvFxHTviPfU/Koc9+lO2xH+V9PlTHMYeEPJu3IUdH
jJ9Es+145wtcEcQOcL/k6V1TgK6PwzrnDyBJTnXKE0T2q6h/A6LJazZ308alW7hWy/Ce8A4svA6S
oSO/UTOIJpicCm1xko1xGMv5mg/dV2LqgyHrIxRffJ6xPNGdgl0bnNVyFxc6iPd5TjutFd75nodx
OrO/2ONX66n8Bcc/72ApXsKJdzPZ5nSXZPUNoERLedaqcquXpo3xdkjawqat34dLKLFHzWQx13Ur
iRNta/oNgWwWG+W9DOdXW3HIbtB0hsHQp7nazGMPjcveN5Z4GlwcF66mxUja5QHPEBDceSC/R/oi
HuZHk3AU0zU2o9rO+cpfd55iWGO0ksy0/aix/QL3++qQV4aex0QHSHde2QWRkgIVqiQwm0xdDGfJ
ev5DG/59+B/pEPnOPEUacKDvlDvgLgLxYbIG6F4MHqPhr6s2wqXZpc0BEeCg0qg+RRGb/dVYcMgt
WRNx1+M3eW1QW70BGnaS2wGQFLHoldStl8lAOaxocMTl/kzVxyKyqxoACiBOXBe1fIRF4a/B2dyy
IVSrwIisk44LlnK1t+ef8uQELGgaU3AFVsPERs/AXZsEywLn7195bOaWb4mEWiijfSkMPa8bm9UO
FTXsUY1526RUbYwlJSihl3Jjj1J+ruV48JYtuxeF1a5tyezx2h6Kmh100kDlIj1UxHyPPev4OAbB
B+r6gL9X9Jm9izo4DiwyYd4PdgnjZ+kKZdhlSqDsL65j8rG0o3l1gSZU0GRq0pF2NPX0rDw9X70Z
e2F36abK24TxFB0mV51MWs8R4RBFiXIYNfYkuzD6dTOhEgPMYtlsuO028hyfJzbtG8SXx10gM7Lf
RDHogxzgmKEjgu7UF0Zbln7URWHRQfuh/0SDNK3elT3ytrB8jUdAdAX6kqwxiGFbKGtQKil7c+Lr
U33KOqqbwe/iVM6w7fjBmpPoU+b3b3HCY0bBIvUbM9lAMKaAdjJHaoaXQkzrGRz1RlLOjJ/wzYd0
Ydj2puNHsBcj5QrL3/33weeG/d//1t+vmSiakzEMezUA49bLbuXvgwrrBtmuOo0Km4T3nw0GvXLr
rnS/OZHd/v3+3x9tly+ygzjeexWbWluOwDnHHPOuFWwJNC87NZwBxWn8/8/+fg/qCl1cttz7boWy
EWfFGoGT76aGWxca5n8/+/s9UXUOqAghV7ET70Gfu1zhYMeT0TmW+H430D7/tbH5QDMc0P4ABqWW
dbmZ4zpYm+5QrTv9WZdRufEV/RSqs9xV0Ilw7w/DgEYnbnsq6OFGBtwaM6zBSWs+ygDlV9HU0Scl
f6lozjxTuOuPOcW+cb3TQ/5pNvaPGCsyMhUVPpRFq76m9CwFb66iD17A5zaaHlXULGsIhQ4if4TC
VgMf8kXJ8pFIrfFICWHeONcBep+dRC/2XN5ZQf/YNd7FMYtvHHx8MewrBmF8tpw9igUp5tusCKuD
VJCRQmN8TO3iHDUDfleuuqAc3wOiW9vebDUTnHVX1/qSxaBVKeK55+2sVzJorqAZb/s04uSK/2zW
QB5V/BR12WaUxmZGmN52qAl7i108K4mtKCDqI2I+tGZ/TQTr3rY/D2FNpycv21YBxl5H1NTYNRSd
yt3Lov61tHNLovsEWqjaBHl0k1q0GUB37lcxaP9Bwzzvi2I7W80bKdLb0UhOZmVQ71qz7Q/wlswe
k3u9YxZ7bzU5oFC15unvQ9Qn1tFxrQdq9O6iQ94s7tKQQj+zV5fJHn5oSLDXUWk/RUb0NTggUPB/
rLuks+hLuSqRfs+s17aV4xyMnHOqKt4suO/szkhqWzjQQNz5N1FSRzxOoH4OzQY2I7Gp+rFz8zsi
sjAqMlzbol0wC1rvGk8hU49i7fj5nbD7R2Owb5Z/Zid9blz7ZXJ/c/bOh6qI9hWea4RmB+w0da6E
FSLmFpcDje9wW9LDfWtwzQ5OYMDj6vaZDw8t7OgKStoC8Urc8GIxhOEj4CYOrrBCCoo4nbkUsEwF
7DZjDA7VJN9Rt8KmwpDcFMYV1qe1ZzJm705xoZlTHJICg+qxmMZ3PZHRo2ejtKJ4qFVDewWMAb3K
pU19xnQJiFl1QIwzG+J3hc4GnAyyM5C2aayOYF0SpsGs4T/YZBjcbQnE0umBWjpFAS9y+eV/fg+H
nbn9+804Q8e0au9H1b5a2+2jGWYBSQXmSEnRlGtC1oYTcaITXu5H7VySOt/XIRnSUibxxTxAYVJH
A2cDSQ8apWDmzkV1LZuq23YRwzQ0xH9zE/OJX78kFV6UtKUY3c+sk9vEj41VP+RYhYXXrluCA2RO
oq8oWhh4qkE6GjeRQD9JM/Ma03lYUUU5TAxRUdF/V/j48ZlCgqtMcHk1GU0Z/IqgSTe9Gz9KHqB9
Ynzjy+ebE+6rT9Zx8Ppyje0PqIOWm2DGQzLPKj5Apb6IbIrXKXi1pSfQOgfJyBhUMv7jppIX7dYY
XH0Z874mdBCXvDPsgiB9KU0SBHOwKfrp3chk/2wo/JII6dssZ4s1TYgt/3ts+V0e77ulwYBlFj5d
h5dNcwZbLx29+Ig3WkT2fS+XkpJAPCMcalYoXb8eerA/UVjsaLQJaBW9w+7JvgSv6K4q63jPfYoi
suzWy6f+ONkTckKhdr2JfMcC1uLmwF2TTlN4pBMY9G0SWiQSwu4auYlxHBzjKLAd39iQwgoMl7wf
YUPRj+tctGRtNvveKZnis0DhN5h1jpRUcegxj3YFIQftad5kVdCvyZgSfLX6e/T7YD9b1s/kh/ok
E7/aYuzjKQDLqqOaEcnEYB1rQvmpG85kJgHhrFu6GysmiW4qqSoQ/k9V+Ww+NdDHlAUhROdkzfHq
3ZP9rvTI5URD7t9HswsPDk6AY9T1MRnEZxdUzwYd9iyGmNrIaPrDkVntEgmCNC2F1XQrPFvkdQFK
md+jwOvA46t7bFL7iv/mNFacCWfe9D5EIGzO+q03OSsvGCFGbPOWdwb5bJ0ePVlhu0ZUmOdNJOef
giLRxuOGXUMhQ/L9zvt3lYc/3mC8RM6E2E9gvC/y71CoY5A7wTac8w96RmbzPlPBS16zCg3YjLjF
PztP2f8OaDZwc1dp/OM58mTG2boLmqVc/JZaNWPvN0APySiHS+ao9fJDn4+X2kUgKdhQ0cfjXGLg
6oVHWqDm78MUYLP6yFsz5USefBa0yHFrKMHmGYm8YVmymuLl6CM/XQxwpjL2SeSdw0CfZ8+9JBBj
CJPQ0NMArMeDT24m+qaD97PMzU1P4npt9JNL+0+7qzWsER3DYoAIUNXC4XQ6vbYe75hweEyC4a1s
PFSmfof+wxE+uGcfU250PDyC6rjrcUo4vLc2MgteAne8egGFNeApgzK8N0k0c4Bq0FcQl8jy2nTF
jtKm2TckKD7l6qFhrwLOSAX2pfE/wnq8X8LvNt82uZIV2hTJPXuBKYl2bar7gS3aVuai3fQd59pG
AQjP3VMH98mFTOjM9WlmG06ioPhMvOzZq4ML2K5HVkO8rDfMp3dzJkisJsz/gBhB2ORLrllJTBdu
Pj+CFmaa8SFO9e25GDXodudfnjK7aN11255mHXdkqb2UWvANMSvXHLnzChfcksKqR5aWHbtmlhux
SekifG3LozzJ6taBpoFRgnn1PULMrtuzIeggrSQ4gFMBZA0zPhesKN4G8djO/Ucd87eVFKaIPGIh
ljSftEBCPCCPnJvGT+9Ahy4zrijCRtfCTz/Lfbj8jTTo8NaV5KshzIrCW4wcA7uB8m7K5itvOXSX
AX23EfzkdfcRDwnPU6X3rq3futT7KsaCgsJ68rc1aXmupDgmo4iqldHpO00O5BGoYaKtGKVSQgVD
9FAok+eahfNi8r+qlAXxQK4Bi+AHpH0SRiFnyRQZCxIgxtWFaE3NSAr9YNk3rivUi62TYLpR8jcF
oFCYehd0/V2MClW3jgXjPNiBGc2Y3XS4N9wRJJk5nAj6HUpwQHCCrRWRp+TgKLzG4Th+ESO4CwdK
PeTjJItvbWcsM7r8rRtZBvHuXjW2JgEZkZtsiaYxZl0DDVJHpZsYvD1UWjhkiUU5ClNsNMMnNxOe
5aYRwe8tZ0JQz+A/kJV676DQ21bxiFeT58nMu+49Npu35YdUNkOx9m3WD4G7zSdB3YZvX7AFhda7
gLSJP0QcDetFutbXwIp2iAn1cSCjnykjFuBnZycn7W6Nf2QluoyW20qTsPsHy/aKCqg3hll/qkL8
zPYXoPVfnt3/PHFJAhRka0ruuKovUc6bO0t7qHhXz8bdOqUt0GCbDI6nTp6yf01xTz4er3Wj5Dq8
BrN8SNjx4okx7s3S53oqxl2Y1gcqf695O925djGunAZLBOpOzZaKnQa6Fy6WZFv10NkodOmM/Mmv
jH3WGv8kqKpVFbCc1d7DCMWX+qfVFEbc+rmWaAJ8K+f0Ywqib3bqSATBpa1IHX2Sz+3W3ku/HDjc
devdTvCSloMEg37C9JIxfILlr5k8WcIah9CqFW2Pk7uDQXKbUAC7p96UC31g8+6hRe96KDPo0fW6
aEJatzpnpjVzmerMg5knL4ZTuecULCLJPn48NTceWYaPaZTfdTFeMrYPVJaDtqUgDT/JbLmACoAK
sfNIrI1tiRsvzsVqzIxL6ggEybsu4inN8cYbiaJVTwaJuPXcMgMOwGxGNiXeUsRr0BC8i5voKYG4
3KTNrej6e6IZ+waogxqs08h7RDVkdQLfUQdC90/zwONZ9vkvOsIL9UK/jDw/VWRzmbjjPzCC2yHn
NYwZzbzMYU9CKTceIdhSM3eGfOLbDHwmuiYFeDN9TJQqxl79NuTNRz+0tLBApFylIXGSyJGHpAnv
a1S+KJE/WRQlu46NOXrVh4OzhH6l8nlsOb739J2wVd+h+hzgxuLRCfHfDLeRrF9lk+20wQYrQT4N
/O6UlXyFY2pmvO+4B2Ym8+ZcNclD12Qnd1RbuYCYesWzVVfVQ40oh8RncVQodgCEm20YFp9u0dFT
Y7bQe+xrrZmeSNs9AYFe10LS1hSmz4NRHKxs+uAt2h9IUk2TeQ+jirIeI/gKYtZlkq6Zfr7NHL5j
KpnCAxxaOtDzXxlh9oNT4lZ3BdzJ0qio5CsxRLjEaHYElQBIQs0qLRQUEYZfFje/1vS/ADcRWSOF
1yIL2aUizZGMv1Q7Pme0tuKLru6mPP5k73DNMzrRCmBcw7xFZUQ6kvFzz42OzfZwayLYLK+VipwL
jpCfIvAw958jAqcb5jYKLtM9CJNhZdNa24z1s50uGEU97TWGwI2Ys2+b5TQ+gergEGumzebNCaMP
WA6fwrLuhoq5KyLlDEsXPwTnNy/aLy+l1UyPk2rbrR8Gx5GSlc5dFhGTenYDHp4MobTv7Jua/xuE
7rODiQvF7YVte4uHDzu2Kp/nAbiMxo3HT27XonSWOPZqVriWYlwhfe708r6igKmji5ZpY13Ram/i
DQjH7pKgP69dv378exf2M1e7naD6m5DjMVymuj0Ppd52wnqrg8y4azBN1gY9njSzzlH03CbBjZmx
/2vAl0HnLM8uKzl8s11KihuhrC0yeDssGSYx/RL+OE/J1LOmVRz3uxFbFkHzsdAkx+uPphUO+1/I
jqag/RKbSTsa73SJYc0SYKtVahIakxOCP20DuKKnU5v4LV5I63cumoU4FdnruXKq898HoDioIhoV
CxcRrJGuYNtts4joRh8XfkmrCx0KpEDrqgBTbt9iAS321PXEZ6+34nPVh/G5zktyreDL3caoT8xc
XDx/n/4pUKSvQIbx4wk8V6y7lhJzRMaMx2BxzGxaGkIRq4voaFZU8JAvfcIkYqnqyBBp7MU0Hp3C
5D4V0ON7YuAUvLtRTUDI57DwFFEniZflTyXreHuz/uLD3y9t5bPzoTp26+nEx7royROBG57RQ1Js
QEyXp0SkfOhDaJhY29aAxHG+Nxnb/79P//6MmzhykwgGOmaQtTkWy4Wl862xOJ//PlQ5cZVVuDjB
/35N044H7/5MNed49henS9RxiGrluJ36IKWWPeHx8fdpl2cPPJ5JAwpc/Hh/MO//qXAqPPRZnl+T
kKCRb/s3zJPN6G4mMMLE2vrqIbDLlTFGxlZ2iqr1PLz9+1B1Ywi5QNSU3Q0v1UJmG01eKgxlBKLd
B6dhnaE1EDN6O3mTMtw2fnH++yXz5CVqM/vYdoNxbgy1oZIyuQ0aMAyAuxNge4GgO83Df1g3FzkP
16rrPidW87avyxPZpeQxqrJdbUdkE9qp3OFmpjw1bb5zbb6YLqbB4B8uzharIusjwAB7szODk1x+
unBlnyYoPPlgEgtzv3Whl6t82s2NXbwn0MGw3siPIKpsmG/+l+OPEe5IMIi2m5PjL3d1X2/CioBW
xbYNljDkzSSSL5Y1m7gEOcVLAL0c5TqxjYsW/nsrb/3aoa4vBf/ZFNAHAfeu7HHZmWVmdRpmCOyr
v09polyAGdlWm2F++N8fsZY/J/H3rCjJWtwZ8xeMS7WT44cKc3JkrW9hXBkOna6sm7LFwxDpxoGi
g+wKsYt9T8lNE0R6sJJc/JDj1XGiFOOUeJjDaG8uqLbVeiWqa67mBuUE5RgtzMOouDVqXgNJtGc3
tDXO/bhZ5qf01Dhx9GjDgyAl/SZ6PRyqKP1SCq1tavqN8PF+EI1Zjh4pz1jKk1itDbfWdEeLbvAU
Nj1uBpnQIct4GVPJuG+S+IGMJ1TeYNp7cQqWsCjWWUR+bkQkBszHccoskt/Zjw9OXBeHVPo3/MjN
Q8EbJ6oqfDh21u3sUQybgDmX7pOrDFxelIYXQGJHJP90RisbsO5w0Bso0LxmFeif3Asvg5p560vd
3Ja2yTXl5+6mt9HULO7gfwVdM+uwsyzBxtZze2rVdGk4NB8NZa+mnC3KPMMT61P1KtMyfB2m8s20
WWSpjpYq1zLmA6txWhEq8pMqabz94O9VVjqPaYeFLWcAWGGkPEhe7Xt6b24ss66vRji+V8nrkNfl
aahFcE8k7Ttol3JDJpmy4rCJobfqx/LeUmgBtdmoPd5N8yRQG0wPYZZq8GArDIQ+VrHNzgxSgntO
e4dcfAPxlniJGg/NYGFydk2MYmQy9o4dv45xcZ+O3scS0o5HloBOMmJ7z+wHRnIqibwYxjD8xP1Q
eePKwlD+V1iXfmrO5pvRWwDr3ZK6r0R1Exug20DcVodZsSUMG45y9Rx/OPn4MIfCvdHd4B8tly+a
8lyeXWnlIMG+ZeTWrzo252NbA8RO8S4RXeueOavYZ9vHaoIG1z0HPKDBNTxNvv3RLOALzIvdQx7w
p113fsqXD/jyjrZXhoiFI0TryExe8JtdYOS+Ebepbxx/ME6smuGvA74mUhfEd0g+V+gt4UPgXV38
4+fRIJWeDVm8ExA8sMRicp46z9izmuFW40yfNItC3MtDb9+6pCuHanyD+0/SnKsGH34FpnZZDmgf
yZdq6692HkHF7MFsW79u277BRuIrDJi8GSLABRVhO0IgOxgzfkyvwnIzcOE+5Y57C4TEP3JopccB
DrnpuF9d4nxNrHrIGYzXpJzbC0zNxzr7P/bOY7lxbs2y79JzVMDjYEoS9KIkyqU0QShlYA7sgccb
9XP0i/WC/tuV9/5RtyJq3hOFUi4lksD5zN5rS//U0bGjpnUPmTSf6UPIoyjMYWf76XSPP+Sllj1Q
kal0uPe6jLCmSAbOgBHD0EV69SmRfggFnJW//BxvqiTXYOM11mM4a/dlzaY4mmTL7ZGlT9jaZz1G
CuA3vv7IPvHTROrL6wQvZeJDvouGVz2Jz9jjmpsxOeaTJPck09SpRu2tcickVtGYASBzl5j7x1aM
06+58aFj5wDd02RF1EcR+C78hXFJvSdoAaS1ApsPg57dra5IJdPNYK50gbN9pjo1kJLRfzClWQK7
KRuTC2KAFSB565yVi4Qojo/A+q+ouL66JlXnUuCO04pJrvQT5vZ004s8DUQh4OfYTYEbeNIekmIm
xpNri2j0K721AT/HxmWq4zznLC1XHfEzB3uxSYgaSKvecEmQAtyuyRbzTkPvfjiTK296HJbWSAZM
huX4TjQ9bVOLK12Fb1plyrs5QkwpIT/TSjAiiH30IDXDTG1afPM5Mk+0BuzXy/48pdatGkE/FKZe
7/zK37Oll8+m672likZ5TNybgd0lv3PHyq235b5IPtMIDkjffNBtRIGDHHEbRy9pCaQtbROWN1ku
H+s5PeEEZ0Lhef2l5unZ0x/qOzYdxFiwB7hI50D2VvgM950zNkL4a7fVEqnOkry2QOyhkcX00Mnx
aieE7dIApxsNMRjkO+1l6phQoWdmO2Z5jGGzBIsyMv2YP2dDEBaytKo7k3e7Loix3oJ2wjRLS3Xr
l+45j7FvaqZn4rEazbNQePlbgXVFxPjlWyeyV5VCeQ9jVdw4Hqv7tuFPx2QAFSf7TByPyBFIhVuA
0Z8gwJKLasfk4jAQiQdFjRpNFxSOLil8Mzr7bjzmXObIyy2PacDICgRABVrwNkhBYsa5fiNLLTpG
TkTGjFHme+loEC8AXfRaK84ukkWIdQPxw3p+bvDHML62kn1bpX7gLZM7taQry5TS2BrSADR9FzT9
YNwBXCaKQm1+3qjJvNX1Mt7qKK6HEpwON1/x0VWd8eJGBY2SACvidB9NOh2zmVVh27RxMBU3uCPK
w2x07mfvljehSjfYI/Lzz/Nr6uD8MOqvqANs5rUDcy6ohXxbl0KGNLiUnGdEPU8KzLEn4iDH07HO
U41MmFDbhU2yS0oL1XkE09AL9X6LjA0iPsFTgZeFv+vmMQJSs0d0zB8Fz2dTG/a3zhznaJl1tkGE
a01v1WiRExHfNL0Tn816aoK8q7gM9WLfzeDLVIfys8kkdWPlb2qHxStaYA0FX7EnOQyqVsUCRTEM
GCzTe8D+QmahARXIGfxd4aUpN168G53ZvxRGaT55DMvxh9gDNKLNzzFi+zbnnq1pa2bzuIxHq7oi
gEJdqKRzJK2+2ECeMwmT140t7HtrVyZAFROHCZOWDe52TiaUuMXwKEPM4soanF9+mpG0nhJwOhRW
UNZlTbI1m9EUw0fquO/sMMnTSMTGhURRWaYGJbwl74qDySM6Yw+ruSv84sHMMKF0qes+dly5zPBR
loJxDZKZHZTfIaAbLcL5qAhY4Rq3PuS0oybBTy5Pn0lyzBadMrtAOtuOMBCIJe9six7IUZ6i+d1m
0xLUftrCl4aN5VbxVYLvJ/sb1RVubutog3BbcwU2R1l0/p3DzaATbnOK9f5tkMl934oGnoPKz3OL
1UxjOIujhYzpvrGjFdmI+tYKX9q0G3Gm0WGmk3+nE1nJ9rpekfPs7O1QZ1E3ENcC/rvEXI6WFdAJ
thcMSRAfGYyRWLlyBvT4o/CObASbXSPMU9uJCrlpfp2HMcXbg8wjHGwU30rRKGMnT9swuo5zhVgt
Ddf4URl0MJ3Y+5j5Ac5Te4Z19Apan3WguTL9aYKvxeDdaxlpe40PmCitDjFzNaprfW8wbAXG3Zm8
aiQCJ8BQGzvM1Aaq+3hgZ63dSxtSjwaKojF+l5VefZtm9SrD+gXBt/Yw1PZjjFDsyxrybW6TBZQz
zr+xBwmsP3WfgWcz5cin7pKl8HkdHrQV/nFjZzDTucZiplhvyuTTze6jWnZf/Yxzf1jO5Kbxr1pD
vTLUSpz0tHK3ihEVcbz5NxetgoqfAoQoPOzlxD0wHEnjgyxIcgB1bHWed2e14tVlyIS90rHgjkSS
yDBUTtlEnBbV04kSwrkBKTVsctQAVMeDfWe5dymH0utQF5JNMxNKqlcWEr6N0pbqsTf8io0sotpU
kkXNg7/tB54FqkD7zmHpyx6pMXi9mF8uy79N2yO8oHO21m2Fisc05mOpxYT/gQ4rVevvmzb/zJmQ
w5fQ5k1t5dGaiCx/jZZipIjq4FIMofNLNzhvIt9mpOyV00mJ6ptwLfjwHjg1wfaPXZR5F4t2q+Pt
2jaTMoOfU7caZaAJ45tIN+4+4siQ4hUlj8QtnqBiabUjBTzEALN4ySO0ORXWslVR53pQTMOdmgrv
aFgxUb8+y+NxGq8plqTNzw2ZXMJb0TjJdh6gUfSwEDfIKKmUCm5tVfk1Z0rblNCxEm64fTv2x1nH
kVMROxqG3HyqiMMintNnGqL+rHxsV2TsrqGAWJtxbh/NCuIfajmmORKRDmMDFK8O0l9znCE0EImn
t/2WsRnm1yJBeWcjy9JDzzg4unWmpRLPof8mO5oKatv4gFKfMRmvlQYwLltRjonEz5IdeB2yP66C
iAkEf4M6lP5T4+ThgSnCsNHn0riGsZOcpkXabxhmebNgdwFghClRdo5lr7BLAAxyhkfyvSg8tVI9
lVV8EnrpIYNFM0zmp820yijuonWOYRT5PKeS7e9cOXh3YTnfahMrtBI1Saq67IEYMMH2M74mvmpv
QBc9FWMP7NLsruyuBrwRSGUiqc07XGAvQmrFHY/MOvIWVOTU9ivPy/inyXqCdcKhaxw3GMUBDXiJ
T6/C9tUiLQpx5y2PKBx817kYEbBcTu30LAz2UK1bLbMK135wh2axdCW71MDPUDn+SGZg6B5lKUNo
Da52MJlTrvoRvtrQRK+TNoVYrsfTFFvjHcTlB4npE6FRbByiUjvM9tQFfmU2r7VzDWER3ScF641m
VJ8esTenpqA5YzgQ15zLlUkWbSRUtTeKYWsSMb0iNOdDyTQ8hUnMBCelcC5yZIcNsr813DfoNV0+
4AnVv+tU16+yHVhK4KWzNXHOy4nnBN8vDIkc8295nbv6K215ReDhyL+KKmJGCbvYtSeLFzvDkVzO
yM91A+E6Xsct8t+jbpnlztRJAmjLS6XZ09WGzxSY6bhPGU5C3nwoS/ZqkacSAsIREThGdRXmojFv
yWJt2NRjT2ar1chLYRnfXT27xOP0/YbFBw6TguuoGtFz9fGoH5xU/8IuCCjeH+4HlGdhAz3cyqd9
6kUwP32O4cobvb2OGBjCs6HuW4EeuTTqYj1Hc7WuTRrIQcdcj6rJZh/WUG6mBHto8LnodI96GiZX
CGAPlU5osi1RYs49OBg5altYkbumtSGPFdS0IWvHAY8EVKAK9ziCt83UuRCSLaJCxMy8PvcSYnbB
NOL9uWXNgOcUcTqa5+RUcqYeSEGTdWXsuDxQV5Q1V8rcfGUM5Ta2ZRBLS6BWlNjbMpEyqE37pkwd
QEVRjqOEnVmNlrDBQRDrAy51brRlW+4tyWNl4XPBmQVipTM//HGsUErOz5aWITgHj73pNBQBuBpq
VqA2FOeehlHGJuS/4i0rGy45iN1umd/peeMwt/J2lXFo4S5Zg1cFkYb0uJzPXT7b932jtiCm6f29
aQObLz5HTvjQjmZ98LvsMkoopsOM8b9sRXxg3oLjAYf5qpvq8JZ8I8IzAKpvVIfMi8JsXYr4OwyJ
42VK1yJDcW1jU2kd2zCpn5kcmAHZnS5J8OOx6jvw+QUbsMkV5tawLLHOKokDTWMOYguDudiYb2P1
RjdTB/64H4bpPFT4UHPFaKpG2E8DkFMmHMelj+PYHpowO0NZ04MWBaTRNaQoedZbPWrlKSSYgiGK
LQ62UbzbTtnf4M3ubmRVgkvXYLsxie7PCRKcM3GvF2tU0/7nX365KxC+nUKPhh9mHC4nBloNG+sO
DfDYNodhTgXPFp50vwkncq5rtXxrGHjg8lcR6MDNVNlMWP0YXino1nMukjsTANXWFjPrd3CoFyuJ
ok0cTWoP9u02NsVL4ovspjP9C3alCng7yRd4xOzAdG26rzq7MeP3gYvlvh3sB/Q6t+M4PQFcSy8l
+LKwTZeJyXOVz/KxkFp8pxVj4JqZPFdx8zBn2XjfL6epjE9y+rEUpiDRXPrbcfKDpvDtq90PJ6HQ
coNFP9QFaIGQlfIeMC6NSEyWYcORKXFhaa3ClzLUb6XmeydXeS0MWs/m7ufLs0w9/Oq1cUhl1W9n
IwYtrGcbcv3kXlpofIiFCKaJ7sQ03A+lM/vGw5VuLQ7odcj6cZtZaDx9d7JO7mTcSH0UJ6s7F7EB
BwwpTZxgODdiHRGaS1OexfgB+4YuVE7IzCr1xf4TZHDZeIHRJw1uS4utZ+hs/aHEPKrAzrGprNqK
qRb9f1+DpqgqDN8JRPT7WGPBzLN54/fVFm8/SFB1zbJhJ8PGwtAW5FZR7dyJZqrwUAu1BhS/LpvO
ucamrhrcajs61bWtB2Nrun4YdNyK0YHqh8Rn9JZA/pzadN6kIrt6JSHkPdY/Jw1/x7PeXCzVQTnI
+pu0px9Lk+gmscpfEdMK/t9EBb2VDjBXTXyp4KwSxxwIuzAIf8CqgZjbS+50u9TJZmYtMutwZVn1
OED42jjbQoJq1l04TCe69JrGhthyv2erm7HODLLCO7N31neaxC7tFSM+KnTK95mO43MMB7ZJoMUg
JrJMBlQGXvk9ro2dlbf1yXIpwKTjahvbpxAqhQUSC7dc0LITXZVWW50YuV/gAug7Q8OKSzJztAoF
lvssWUTYNCincgLH2tfOUQ0o99wZOuiUpAiQXJzzqjsooFhnAqGn80z1x25rWcCbqJfN3F1PUP23
HG72r/SaqK4INJtGK299GwAqdWU50czGTIuQS7ExKHjUjxOTEFkOctHm00ejJaW2wgvYkAh130CY
JH5cGQDxnadKatkagpa/TdKnUbTNbWOoVeVEIIL7jsU59G6Goww8lHwqalSEbovvHO30Ro0WEvIi
a4LZ8QacwoW+m6fsuQvtD/B47GJx6BCismUUx9paz/Nz0XK3i5VhHToEyCiHkuy+09XzbLSvmUXT
w3ZEpPlxTN1DI4bw1R8cwcJBJRefRHSfWOtbEyUYojvHfnNzfMZeySfAp+SsgSZrAUzfxiwibm1U
/UQ2q3tThBA98zoJCntqOWyMdj55yxuZ1OnBMQWm7+ZVcojvBYmeFxiW88VjQWX2UbhLUElVq2bm
MBjnmRt5osVn4imfevx7IEXL5Gz5Fmx/556tIpje5Q37EPuv99iJRugXFlbFoHvdxqViRAUVwj0Q
3Z68MzwGPfrg3EWrHJO2sU+y+t7PI/6ytvrWoz7elIxYAVoAgo0dDc9kAwkldOR4g7F5w9a2fNQr
Vihl9p378wRZVwncMDkvM+pHLqAa4BYcVvRQpJQlijp1VOPBl41xZ3oQ8ZYfFeZbxr7ZiXP/zU3q
DzUl4bZWBiVpGIqAXAhT0276zktgh1r1jm5904dac8xn0CySIMWdY8wvIFKicz4Xl5xx435uMGMY
yxsP6fOGzVO5bmInPf288XT/c6gj8obacDiyoJ/3ikcoEv145Nc4FNO8iWyKupiExVJWL1USgnvU
kh1QJ3tbjWSkRTp7sMGm9cwjJLDqKqdbMRJUoYfMmMIGhEXU4UtD5HzKkiWBzW12blf+TvX0DVUI
sw+GeX3ijCTIh8NKDOQyuEw+E3ZYcVHXa3d02Io7m6y11FabAbzAjk4TvJt1pGHbRfmwWoo417bf
Y5CbQ5Y9V4Ptb3SBWtMeMKbXKJ10F8/u2DrM77j9QNK3MEC2w1BvHTsY5u4jbRT2pXJXR/hFnS5/
ZviOaqREBpDDK18pHwWVPiPU0c5h5oHBAB+4Jp6tGsGk0FvsTYMYcBG5xyamyK8kjw5Z9VlId5YO
K52VEP1kdyZ+Sm4qfDBkwTDjRiEZjt6bIs0X+42Gz/RVk3q+63R3W1tCcQ9B1JZYPiGrs3mpkv6m
CS1IwdmzbSmua3N4rQlLGyobfzcyFYrYtFlxR/49CWTuMmOOwP80RPZrjXZ8heatWs2+8aDQyEBx
9Y7tZLzyKnICfr2dI8VX0pDIlLj1W9gj3uU+AFe6OiHxqQh+/HCi5ClLxRh4h9JlaJ73PCGx+2gP
BVhfGzhT6LgUH+G+LL230LdxKVfxo+bpj8ydsEg30DMilChd7V01+Jyc4iHenhGQ9e2MyIh2BezJ
ov90gpiZBhKlS7GYi1pPwZogkGNSpBY73OKSDGCQTT6hKwoWulp8TBIMZQCjiGGPdyJ00CvByAgF
e8c8Gk5tfCfBq3b+y+RjYIqwEa86l6pz1K4pNPSrTV+7nm1sLNEswQZ5z/6sAYZInpGrzyt7su8A
md1hIdkBu/lFfPqpkUhj9ax9qivvDST9um41QdY6i2pL0Jd16G8NrJAN7t00wegMgoQ1HY5jlNXv
htZxG5iHzSDrGREM/vnEuI90hZIHeNUodBSHZBKm5ieGMdSACSQgNhFn7k+3WRbyktCHdWFItXbt
dmfb5pPKqTKL02wmNvY8ixN+AbhHaldP1b3jIKwo8+qgdSip4BGQC4qMLZlJN5qZPJsNCnvqnMfC
3UPceB+NEb9Oy6Ra1K9daaAqQgRvdUMYlAq9mm5mj60WvrhZ9WKGyasqUrLGseljy2MrGYECaNmo
ksC3yYBR0JcAOtB+DZn5vahRjOzDy1p9Owzeukqjmwng5L5Fkm6NNsDZJgrKxr0xXVnu01I/jkP0
kUnrvckxB8koPWtteikG9wFDLIqUfHhBNLNnYfzcR9ODhE8r8PwLST3lVR4tVQ3XQ8RPYgQmMiiM
fuayO3WhCqWvYysISG3wJ4+0naoI9dW4OOtotl+alrC5tDSOtRRPeQkSitwkWJXNmmrHWxP7J7bj
XL+yPb+qctxJ6WMmFIjyIs8hLIBC1l7k6T6miwYgEgtsNKb1t6rK98kfdm5NRzAZ+ovHhAVtmT63
e6hS4T7itpgtueexEa2JzyTmAzKP7X97bbpk1YHi70Z0UCNrgiRtzlYdbx0HVE1kiztsbtHayGFi
t3BTwlhFaFrkk1SNWKuY7cmcNefJocvxLVNH4ntbpOZNnLC4l4m5Fyn4M6LZ0P+zmAz8CD9JgtEI
MWH11rrjvm7McVNm6jYHCOeXCXsXBmRBeI3cdtrnVfJYwHai80dJ6NcTTwQsJex4DhN1T4Js8NSg
dpqD3iFn7hy0TvnuxQ6TNJJinyvPY2+RwrmaSTFaefciR1SadVifc0AmdJR0Z04aFBXKv8jkLqpN
X8NITIjbbSHhkSzoN/lO1OQEJcjuesHSmiEBdakfjGXq3WPJDcbWJAail9nZDhcs3Vw+NhmnxBh/
kSk0Hu2Gg1+P8Qbiq8VKz4MR+S1/aHYbhQrbSs+9mRiCLULYoMrzB9MS9X2jJ8xCVBuImKW5Vry3
zp1easOLwYsnc5g3Yjf86mDPpQOTis5aSoovkrOZ8YKBtaKSOzA6loalMNDPmjvurjHqeqXXLqpJ
qztZkfmYGQQyVQNPCKNB0GnOOdQbsTWqKdvwwIwwhnVS6n72lQYxvj/xry07bBYGpgFy1G0N0jZC
4wuoO1voclpWwitGr7OgHZePg452elDiqXLuRGW/Mq4Lg3zmsYxMqv+ZoAJjkiSRYkmeNPzxswFz
OmWQSNvazLziZYGQR+cWa9gXJMx1R5YdJ8WHrHmemJddSHesafQJ0S6roHcpuJhHPOk+BX6ah88l
2R4IK9W9CM0rzhnE3S48Fme4ZR35KlU2wYkHDVZHn33EwFFMvFhbPAl19zX7K1VDZNIIFQ4ctqAE
S1RrPUZhXfX5b6RIXBSjcZ8S4lL2FblgOJwYl9nHZnnz896M4gdHp/ZKOrkTeIujMV3sltS86lgS
kJct5S82R4robPXnUz/viR8X5M8bqrCxWnQdKRzQcIGB/rxXDMY/3vv52N/++V99yZ+P/XwxGovi
+Ofb/vYx0n9g6MwFsWpkbx0Rvv7zmyQy//mfP5/9+Zj810/8+TqZqMUxvPyY/OfdP5/687P/q4/9
7b//25f8D3/sz6/3T9/z5xdPPSf+x+/353/864N/+y//fM+fP/bffslfP+HnC//t1/zt7//zU38+
IRKnCbK4+cSe9jX6Y0iSdBIMSEL3Kicrvsths5MCsk4t9SIyVW67aVLr1nRNQtsIAlzstMsbRwEn
mJeB/5R/MhMb923e7AerHI5t9s7lVWLPBLViSn88hh3e49qog3q0njM61GPRxNZ26LQrRI6vikDC
bVNSJHUzU6ORffg6aZAh+qrg5ufD8SNV7vjnTZL1w3oWMYYDwtkrNFv7hvEM1W6J8BbySednu8zK
tkKH3gL+MKTE8i7KlA/aaE1bZ1CcNXnh7jql7F32a7Q9e+/E+ibuzWyHdv+mT7r6OAzy3seNDoID
lZ292Nj1Ii/2SQ4oYDR+cQTk2yLVkHw2EQDLn3uduwxTQYConIUGRsyjjfXowByIxhU3u7a8ceKw
Y0np5kxowxZpHbmRsQXIDX2e/vZz8cyO848LFE4TMxddw7ekgEtRKuB9nBfvI8oOQrJ+3rUMKAYO
LmhSSX8nVYhF2NNRDcY+x1Bq9mQZYXOcSCtinf/MOphhp0R2AY7Fr2ixRIWmTIdSP+TAXMbXxGqR
OMl0GxaOWiVMryojiGvtecYYsmZYf9d1sLfaCndEn+7g2vDsdflCZaKUBc7Ckdifc2M4xtx16Q8I
X9Hm9L1GWbN0IeeEXi4wNAkR/Wboum7XZ22Osecg9XAfEm20apPZPg8nt0qwhJD0ORA9NgBcPcql
9PNArmxQAbM2MejPOIOLHKkqoDDWp/H42OYl2kHNHNZEUtwYr2EfvTv4kJHniw8vytaZXTVLLCHb
r5AcvsqMyTAt+ltejP3GBpcr1eCcbaN7jsbF5Mmc+iCs8XvETcWD8y0QKbNGTI+hk9I8aPHvrLef
jDF9Y+T7ho+FpptNgxxahvHQRFeTXnPHhTvDgiEhMxbFUGMYdxbZJYab7Cu9v7rG9DIT9Brr5UsK
1jPtOVyXsgRE6HMNpZtE031uC0SdRf8i8/ScyuJSzvUjc3frDMTgJur6DaqrdJObbPd14llXGppi
ADJARhhcpYfmlBXkkLq4VdcFGT2p47PgLJwPcwDO1QtaYzq4k1dsUXWRAJqO7KacQRwHKemxoqkM
LOFfQkCZq7qk9UrNF1cLs41EErLWrBENd39PY4FVxawOujSfBs1AqdIUdw6+yDr2vkKGj7LKCP7G
HxUkw7AnMblGGTGAb8mdB0Wew64yuasMWpC5+b0aqF37Dq8TK/g9bjfcnGEbaMp614DrMXG7uqm6
NYY+fki/CNJ5MTViiKO+eRA2qNNQoqXBtCYpAXrx5EwJydGd/1VaUK7qJ8Q8R6kbL6VJ/Yvr5B0c
KwkIdf+a6lzeLoJPcA+I0n3MgMTAIMaH/OWBSGLKdEkpW5b9kBu4YCvWuoiep5ak20aPd42DMhYk
EamTTkz+Z8MSLeMXjkL7yCDnLNvy06LaiJnwOvbGpBbBM3NsdYcpZcfNGePrzql4xrGpztDm1wlh
cWWfAHCL7lzZApqZTlH1kXMDIn1uqk4s1475iMo9SsaLmzCSF9RUAXOMja3GmCH5SCD3aJG8ACZs
mm/SioraA1VUjfwmEXHJGS4QqCjydeIpIae3xL2jX4zKP1cq35ZknUw+HQoXRbQzNYKsB3nbuJO7
pse5+E6hAVHo7XWI6I4NzcDapf+tCzs7GL33Iqf4Po7fXTe5ZQCzahaLFhTkgYQfIy6A64yHsrMP
YWLep2FsUTiI26wgbSBW9npsqluqraOPf5tWu3iqp/FthIOLrts+SkT4kLWILDSSl0gL13bLAFhv
mkur0qDU2w8VszlpeYFQ9QGSbowM2owg93YaX5o6d4+tD86EHW8GMJHJK/giLJu5+T7PYbHPUQeu
zMX9bWfGl15Azabenu/L3H+dl3K3p5XfEEN09mMUHBkQVn0J5v4Mbf+lAmV3a+rVjUQ8stJjY+eT
FsdTnq2xn+xhocrDPMXPbQIwa6xehYPraiCXi5Mj386OfEPXqAH6mW64Y+cdBSumpFPnW6/JPM9r
ULdN/1pFBBFyjCNBij46E8Qc3dVLl7gIQnZ9S6yBDUV7JYqZrc5lkkiIwfRxKNp3Xty+N8s8XU35
B6uU36K0vnW3wr67zC9j6R0xQO7jwn2p++nZb5yzuyirqwbjQGlWH/NMAI7CN4BHYW+URbftpxoS
R2asMne5XZYELhRMDtIoIdzC9XL8D3OAAIImry7uRwIV0Jmfcsd6IU0ZyZ5ds8mvX4yyJWNCr0Ha
hOHJEc9daj9akx0DHeyuDstY4Nnup28vsGAMvP4g6V6M9B28aL5no8fOX78hz2gz1iiyjdm28D9S
HFTRETnIWTZcTByb94nyT/umrwoyV+mx2pGJcT+zvSkykkzm9BYHLpH2IFisPrq0Qu6ijtTfiq2+
8sGiutNtrseEQdR2goznW8YxPi9ecmMRQlBYgooYk9V5CADJKbJFZnWNnNYEHkdbYhIYXaMTxlqd
7VQTgmXtoDpirocZOXgrO/K+yphACBOrypSoadfUH01Cc8RheSmFl+EBjrdxPj5hwAe3moHoSMPv
brSdPevJfa2Sk92Lb6iyYt8Z/UGF8XZiH8S+6GcabeX/P2f2rzDZx/8+Z9awCTH790mz5+T3//nf
KvmXrNmfb/krbVbz/oM0ZcLQfFN3dIMh+P9Lm9WIm7XJP+KjDjo4rEikg/0jblb8h4O0ztdNy7OR
4KKW/M+0WYJoHYbPBNF6pm8QSSv+1/8gbNa0TX6Bf4psczzyJ31HFwS2YdHXHdf518i2rMgNE+7K
uqsa89qgLlih+GQBMnKApkhuNy6/KQJSpkwD9j6Gsf66H3ihGXT8gZobd9271YC06I170w1/EAPP
OUY9U4Bjyv3sOvaseDpvBB6eqh7/GmL/vKzOjkLb5hvvqH76dQ/KEevIMZ6JQjMSqvfBBVpR1fqu
AvARyToQd5SfjHXbpHtLrXOUQERiQwGjU2edaCXjGiAlKoCkf4ucS2tZOnRY0BjRFL0kiX5OvZzb
J1hUsz55JlE2joMqHh8L/gvcXmaPxgZBnp5M/prj7WbGDqcb9lvH+QKrOl58z/tw9u/LTqPnqn97
OpYHvb6NyThnQxf7q4QAb/74FVBQEryd8ZLW4myk+NwaRjRlPjFRNqdnLaY8igU1u+XGjBhxIrbG
h2VbYkljO0St2hFsNlrZk1kYT1qyJEIZUD5nBJCzYT6UgO8yDUhq16o3R+eYVIb5Dk8OWFtP37Uw
pUt+uIE73PdRRkgv/jURFLzCK7AXqiBzbTR2iNWfI39aE+3uBB2YPwqaTwTZpAwkNU8rG9MWWBSy
HkoHlxkPWwgdwzHuKKs+GXW+9/TiEOvdG2ez2+L7ivx6Z2QzWsmO1WN0b7fJLabxhwwRJbC5hVLP
Tmh6iwyxWnLBa7RJwsT6KtM9BD5iocwCntqYbYbWfye1Itw3YjpZcnqwSIdbSw4WvEYKVkGENiAa
57NRiJrS1zqNAwuKehxR18FNIsK+rBAYNDB6+FGpYf1ihEpAzXl0EHIpEzQPi38IRuzOcyRua0DN
u8wvHqnKYb+5vF4S1NAEZTK+DjfpSFAQ01hCyiFzgqQC6GNob2NrKxYr93VTkRIfotdi5VR5yOVN
MgWI2UXAkgTVXHZbt8BDQBCnYR/yqsUbFbGDsbBOxyZ6GLiMZhrda2aNU2ROQev4ZJVSsxPrgSEU
sdtso4KCifQV++06N4F7+APsUZ2FSDR2t16p3flDwWsQdusWGfqFpuyg0YmSZQ8QQntTngExRsRy
207D401YM/OONXHjZ7ialHEyUUtwanvvpR7dxrH1DNvkS8OvuY4NdFWiKA4ikZ8jxgUEM/Z3mdTn
OoueB15c7jT7aw3QL6Q7FkxDxYIykvlbX3PKxvi+MkxRdOcYl7sALtiwrYv+wfb5Bixs3GlgmoAv
FBvkcsQbO8x0rfgp48/c1rb7OJsBZTNS9ypoiOqCav/JWpLpHPNDtjYZlLPmhHn8Fm3e3sWPtCJE
ZKM8Ar4wSIcb3MK6GWmQRTALAYltVoXWPfsTA3gGr+QRZ3dcktRnmfMsW0sPksZ54GV/1Gn5PU0x
P8SYN9X7ukp5CpO0W09Z/5AqswhEGrHQFCfBiAbLqO1RwMbOxiQXpD0RGQbdlNpXjPLJC8sHjD53
aAA/ukzT1wOjR3OOrssn+ybP9v6S5NP3J4imL7HR/IqT6LZMC+JdAfJ4iw3fNNFNunn/QIkoAtRo
T5GV32JmyimBScEmPXflOeLMAHoD7aHc6Qb2H7htKq2czSDSEnZ4vctjQr0QrOzI0Xn1F1NSiPWg
ZdBZC7sNOlSj6wxOoEUMLikLcwQsfkPXGa47+ewSaaUQTgaklL/Mk6UCMfRvXsh6MV4gobXl33q+
t/N1zWZWkdaML/4ve2eyJLlybddfoXEsXKF34JmoQfRtRmRG9hNYdoW+h8MBfJqm+jEtFCnKLs0k
45uLdklj3sqoyoqAux8/Z++1h/PUT5sid/QNPfpiIcbh6LTw3rEXJCp/syuDawAJLJKgBtKsvVct
aM5tOWwaU5wsrn92iMq30Zi8+Vp8CyjHEeKeuNkiYpiipRnI66AxkYw782do7F3uNqcm7PEWdFvO
0TcvS+7hG8CmJw3EcKHGTyYIw9RaVr39aOb+Dqf5cEAqdetGrtwRhoABXJYH3IrezC5Sctc69q01
ZsMQroCaMFW9ZAjcOdNXRH85mNSl8Zp3rTSueWC9ioC+f8/WhsuAMJdgaNZu8AuFz6GSMLFGR2zE
yFwW/ytoIcwWraZ/BE59SQIWdt9a1ob+W7uJSuCRYdnf2cwt0aIj66m9jhtUdC3rxya712raK/0F
j5ZY+AzZxhFzxVByjCkM7ui4+F5k83EZvHXjcKoKAqHjCH8TlHFdgoviIbkWhX0ei3BkPn5QtvUV
aSD0+qHZ9oKxbZKA5FY9+N7IuPZhySOfyXe/NMnGLst7MzY5X/tbP5n4+ioaSi3zXJTgnGIhZARC
xgeUEdDj0BKyTaxaJySBWPQfviXg1BSSNo22SIcCFKuD11Qv3uHg/xg14w56Fo+lNQGnm99QqEHX
xknehamQX5MYvRJDHy70djN65V3Lcw71G9uj3YNLq/r4nSsVIvdVQ4m+jQTAAKK39kWu3bIMugm2
hDvbDr0dpqGVbY4fkD63jWmeKTOeVZCcJ7fp0QD1IUAY52aCwTON8EJX7Db1wXnAObzEwz6t5vMG
7xw2bi9ZlrrOvbRfmthzleacSJ1Ardm1RBpo9REQ6A83vR9Yl9jFV3HPY5u48Nwwp98mmXJmGbzD
RgGrCKn42gb+uBBWc5BkcC5is1iRxoPBabwCSNjl5E7XXJhpHIa/stgGLY/Zk8ba9CBL5lS5/eL6
ZK+GuqahFqVHOIz9yhqfJ2vO53GzS5E3t8ZhjzeKg62qHY5I7jYjAaQJmQSD99wW+Lq1FDWz1L8R
JaZuKpZS9iibYsjC8zMnJ5ohNWdj4LAfdPqzwGJAVTR3H5k++Um+nxy6nIUGvG/GUuV28ZTi7Foo
r3hCswN8saReKXuPJlFzASiGVqmN021fucztMC4uB4DjpHKc2paXeYNO5dYwyaPlRP8pQys5kACC
9L3CKzJ8B6EXb4RjPnse6A2BZrbCthu7GsqApny1QzqcBtHrTD/7pStqh0rR/YRYxpSpTB9qo3Xp
i32SnAKcrSDvDrk5ZviEoxBSsuPpr4WbwvowKBM9eYTPzuQ6fcl16ypY740/XsJY2Q/g8OEkDs/0
Bagy446/KHWAOXFPA9Z55En8cvH9LEAcrC03eJnPDZlNxykcbkAzn+dPqG46CllCVkAAiVWTGq8A
6fdx5Z9VQ+uFCdKy8SgWJOg1mEX5Q6RAcLjAwWCRykXa2eNi4K7cgVDNi+xmSui/SUdQjxK7IUh3
Q4pvpcIXpk2s0PkjKXGzIUIeDepBVDwAQuflUrrxC0YhcJ8+3Swauj27IQIyYJkRDwBMwx86pqeg
co5l92lWzg9Mu4Fiz82Ppon+3C1WqbXp7chmtpY7i37EeiD06MntrLceD+bGDuWlqxwcQMlbgMyV
a1KwcIlJDJsnfwYfJquSBOw93H9n243pqiMZpmiaYkdL4JAg5gdfB66FUV4WzCpKzCwtLhGBZHiV
RNqD0JkB+6Nz4AngefEr9BPdyRk1lF6INNHAc5UQ4DQ7n/lwa2J4GNAo9I469lX92Yzt+8BcYRd1
LnLvBC0qYoi4ES/ceJajX4kV0YkQOATASw4SJCY5ISNosqfOP1fBmSDgU0wxzhxxCXyT9MORJYWw
GLPXwaioFkhv4HmbMhcZF/SbFMGew09WTyRkFGz9qeF/hWAOl3F3rUyrXM31VTsMzmGiiZ4g2V/m
reGsQ4FCsvNBsLS0m1l9qvffaLbBk0t9pBqWOCBb6WemmYOPi43S0KKLYRsnKMldw4fOWJ5bBVC4
2jwUjrnrdbr9pvkjTHl0oRZK7TrJcp928KGLlqYmFbKS2AbSWc1moHKUTyL2n2oUBWCMuo0sGN4j
CKspC/tNS3GQAcFEkB+/OM1+9MUzqwtcj0k0ymi8kCGzTTIuLUB70+kLrOwZM8PWqgHQkhJUuOhw
taG8QPaCf6X1W8vdGXnrraSA6KOt3by7gqmHQMqEVi+hAUkHqYcHrwUvNeBqNhGyd3htWT3Nf1Bj
y1ctb5+iNGCgjAXLqZ66IP38vQf39ng1yeORNoT8KSRHJc73rjULukxcJfgBESfBRGqa4DmJoAuP
4jS9lQNQUI7kRKprRopwy/IN6oAiFMn+mqYsgJ/8dRLmwhu1aa+HZ+lR5WWUEHkNUg5NVVVF5GNy
TOSFvePqQ3haFCMwymbfb4FyIy/Gk5Owhge2L0mFl96nUjpn6MyStFtn68OBdKryV6NF+5pxyQIz
hFxMXUMxQtcvGa+h7X+1dfXkhc0Noee4htsDQGVi7g/gICkTSikcUb1t3iZXKoS5nx2s1tpHTW6Y
3k8e6mcU2btcYX9D9F0twEpswhLceQrLR0Oc6GkM/PQJgRMqBHxj7iIw5athJg+6xTGUUqWBV+mS
4RbC9EXsV3IGJJO3deJaEdYeEiqk9LNOXbPs++m9cMp0qRH3dK4qdpGOOrfsqqeeqIGuIc4lyQpk
M3n+3boRj3sIaEMMbrZCDv5uHUnBe8jwln94FUggVPOpMzwmUFJxEJYLfYAkVoU2YhzkyObUriBi
31LHBM4amlfdkTdyD+DjApqpHMk5ZseoioxPzXGukc/eqDAx4z4mkwZf8y50H/WID0ha6t1ueUjy
XNvCivQCllme4f9XVhPskwoLJ7vlVuAkPqMKvAtcinan5Q0wJt4KlEzPyiEYsFITdBs92qDchTA3
2RHO0eEJnktxybxsV9RDfbBTd4tpul5MBe5OUQA99oYPLhtqbXb9OXT8dWd+NdhSe1Rtr9IP71RM
mJunkksrOD46fHdMa8aQ71YJcMIhw+ky6DXxAah7z2a/T4O4AvGV45U2o+86DR/LykG5GsHTjOG5
dlI599J2z0WU9DtCoVv63RWN1jD79vtuPVnYQ36zctxOUmzbMzsHL8cyCSGOTFp8sYL5R/XqMwIZ
K/LxpGNjtRXxPWQNadU3PNJ+qY3Vk45xYmWRbTfYH2EwpQeT8JAwR72KnfDQE/hyjaH2g2U0n4mf
Ok6K/PmSqTAfi78JUesshKaiPVNt/nAiZySBUHYi4UwA5nLH95nc/47/Z2HgTdHKIj+7QUYSktF9
NlO4B3GxIBnglk7oBqQ/tCusl+G2zMtD6Ja/DP8mq+QausGzheloVeviInpGXjy8sxU8dhCJTcFk
XYe4uld980z3WtvXYXVpk5D7MmoXkUu1TAMaTLrL466odnhnLqZJTRTUlFIxjFeGdEst6I+BYZXb
bPRgs5YRpaMq+mVaM9YxR8nHldnHyNNPygwfxqLBKbVwKj062S7Il6kmlGgacOdzTyo9otY95Ft2
+NHa/qMwqqe0jp8aq1nB6ll6OJSQRuYPtsKBp0fla9bqNwCYlIBcxzqxbNoyAvrOWvJV/RFWRrAZ
kODoKQL1RkO710xkp3XGvV5X+qJxoc+EgVci4r6OGRalYuzwueGyAuRVgSvRKBjjUHxpxkhS1MSm
jl/yWxlwVQe1pbog4fOW990JB9N1lv6GZATupoC3qxmKTZ50l9GA5DZMatzW3tX1huMEt7fVJhtm
Uv0ljJI9mOgg+jH1oXfM9hFHB4WfOR0qI6ZD00p5kD7HRVe022JsN1M7CeLNhiPRTaiFPwITi2aQ
Jh+eBTGSQ3diZA/sfVczhckNPzir2kBQQ+csshqQubb2bBXxCp4h7ZCADPA0MZ8nxYnf1Al+jYAJ
W0zQlZ54QN69B1fYJXW48zDhXyF0yDlboXrtuShXo/ND5jScghlqwMRI98wv4AjXzAfFV2D3ok5/
znrz4HoQBqbsxTS6cFcYuNxp08wfpe6gFquTYisQMO8avzt03YTcNKjo8mZP8yXTIs1oWcqy2BRS
JjupORiqM/i3XqnWNNXEEoTJTKikRZOC+fcyENVIIuP1hLJfuMWvIemvFUERaiL+rIrcia2HNE85
zf2bSX8O9XmMZZ0gpJRrtyWWsR3sT13O+k5UhzFhu1ei3a2938dbu5CfDOxfMol33Mk1QY9XGC8x
A3O9wd4Tg+nP8HCVhuU/jQYCY8WgmEfATdYpLeAmNE4izq996R+zPFYrLBsgcc3r4FTBgdzq3eBO
07qxaRUhlTxEria3flTcl6H7M3g9MmGX4JsuukOrlu1b+nPond1d07lHHJDxKqYCiCo/XtgVXjfu
ueFkLps9ZopthI1g53T4LAbKCSAJ+WIsNLHQ0+S5x51uGlc/G159EgI2AZCpICWCHK3xnR6EsL1d
fVvPeE7ZQyEJ4McWhfFZFdawdELgHHRigqXGLrWOjXehdTcG2G8KBSDK4YiQDSCZW+mmnL2ouxZ5
jK3Tcy17O4n6PP/X0LjleIhKd25tEeCmRysGqlfdRz6tQD2W3p2FHbDG9rquk3CnoSWwMP3kPQ9C
OrJycxBLUJbpjiXNnnzZbxmJR2M8FiQJcRSKaqsH3HKZSrc6MD4RB2+stieXGKY+pe2tNlYSiFU6
d1E6ICcCseK2jEA3qGkrxukhaV1jy8fQu9Za6fOeZV+NupWrAOH4HLKCu7TcIaK/t8mkW8AJOiaZ
hD5P4mDAQqlqk1phYsTXt9q64wq4POPlEQsDowPlj5hWGDYhPeXDPpH3LUSwFlxm5RinktjTrxy3
WDzcRzPBhUjdZcFnaWplu4wm/82GgEYS27uV1EhEi3rfNuUzq0fbj+GhzOlUzBLwWZeoMbkP3LZ8
IfXh5LRs80FPFR/xMLeZUCgQZxdHtvcrDUlU7uCcqiWYTj07OlNp7ZKmufTCgnmIMWzb+toVT42L
Z5iGdTGlS5nTDiLj/VNPTkxMQ7ZNeu4TaZaynRwszcWLq/Ar9CNsGeeTmS+pnLXprzV/naEmhvTf
XHQOocXUxs9RkP/ktgHN2mzv4mF2UVbZmdR4pFR+463iDuaMmSJ8AW27JKK52Ye1KoHy6WdPNwGK
WBX9GiHPntU5XGFc7Fs9NTDlUGdLcnNwEq4xOhWQa+xPTXioOuSlcrOnMDBwnXrOQ2c5PO4m4SsN
c64F6By87GnmLI0hPSqgQHBQqoNbEYLo2wTsNcRyHonH2BJO1ta3PtOZXrSQcUnWJaeWIZj4RvId
cF9rN/o0vWJbIHOZv4KPvEO+I+RAntTu7dj4+u7L5Mmp1LWrjStbRzwD4R/0SMdrV9T0kRwiX7Xs
nYn3uZYOUSHdsDNbSnGLZFwSnX+pvl6Ool8b2CVQeDGbSN1sXSSv02BZyxQK5zozSPhBk2OBUyfq
dZw51Gn3itnyrAEm5Fo4jDujQjlQBNFZN+OXkpr4oBq+kXjUQ4h8vqeIxMbBhVYLc0zP8ruTULbk
j0UWD5mJv40j+XNRBOPehemzcLVoEXnZPY2v95yNHd0PziFFt1HK5h3yjceuUTpb1fFrmhhwUJBO
YowTPTl2bCX2lqP7K9VTGOS6YkJfECEnh+9E4W7T3Y6ZkhavTQ63FZMmCipnuAjIOmhvIexkybfW
jJQGxew7Hgnl6sD9aHLfO4R96TZXlrkDQhNn3KNATpadnx1RjzGtidsjvkIIKrMba3KuVss/kitm
p86GU1xAfSEtjNwz7oNdMnj1Wg3yboCPuxCu9ZUoCpU0oCWbsrhqweoDP0ZlNFYvtGz3Md3CLY35
XylnDx1mTZ2Qr9FYCgi7Sjpl7jP8bx6KmNXkeNFsQLl05BdyO7wFXqXWALTNgTShsWmMPRMbansN
HQdtqN04ftdG/B45WbGOKrFz3dJEbH/iIl0B3c8G2v7lm6zGG28bOz7W+42DW5KU6w8/dyqoNzQ7
pJm8FD1HskoWgeIQLxX4O+n2z7kZBNs+Nwn+Dloi53a2Huj0Ispf0XSGGOSd9NzTeMSw5tAl3ARk
RNK45qH0OA1bEdXAMuGiewrnXefYr6D8xq2Jv8cHggayWrvoFZ50Arm/C7C2rmMBaZVFvgJ4I/ZY
ppdVlsO1TGfqZESOZXYZNWIuK3v0fkfrbG2oaQjuKP8akseWo+xeK0Ylvouoc0YBzdSAcCj0va0T
1IRPF70iA2BMeZigOh1bf9V95i7YfG+gN9CW+gIHPuEaa1eX8UbvwQQzT3vrW+eQ5bJ+GnGT9wXK
zL7bRkob7gybe3bXjc86lMqt0MbtrNRvgaYRoTq7mcKtqnehTaHLnKLAQcDBbtBXjvM+3iTzkgd7
ytj/ue+pMCBqsZigPowj4a1G5ZWo/j/GDtqfGwrkuCXaoWQw01Xt0ZqsbH3fF/JxaP0vrdGgSo/x
DYWeK7xk3chy1yaIpee+KfnGMS4ki7tTnCHvsYt1JfrXJmF2W9XZe1JEUO64uVQ0YRPaUaTmrjAe
cg6DrWLPyIF8sC1ZrCUW92tPSElG/acbxmcWaeRnWb63tipjm4FFRdxgrfwMDv3Y7ItUKjBjxmsP
JGXpROxk1WGcQtQ7JBJvKBtbshFMxqu1pugGkgymZfLBypNsjbJgTUQF83F/jubwo20cAcwwmu4p
t7pXOt+o0PhNc0pLnxsWnaQ4QIEGjM9m5VfVLsSLUwfqIwV1CfdQbrs2p+PIc5NgDPSdLl3aJjcP
MxHfTYxTy/Z+WCFAnvJpvnYb56K3b0OO88RtEY+mWNCQbtC8DImdeSjKWnIjQJQQeuY2bficE/aU
2XvUDwgcRXrpFAX8aD3KuH7vLVgA+k0rtS9LUhZTB0EYZAtDKo84a47p5XcgTuqrTWfacAw60ibf
G3D3oqfTsAZviaYL28KymTt9Rtgea8EVx2phSUSXxkKq5rXDXV5AQkGm8WpoCI4CZzxReK/HrGlJ
61mMonuFXB4gHvRIwJLAMLlIPU/gqEpKNRBnTLjVr4n8U39qyTx3BOin45xymBnGTvZOdwCd5hY9
+ALe8a0s2Tm47oGUI/EyOOoehVY8hN/u1DBQClOGiONZs9jVqtymSvFKON49JAv/WDijtSMrlKXa
Mt2Nim/o3JIfhAAv3ybqNG+ufeM0SyuYMecqlUcAlUc/JiMhLWqc9f3J8ib5CMqpqCEZF6M3HZoQ
olsvqLfg/jFrMAMgj/jHBR1u3cqbH8aCvpYtNBizB81s9Euqu/e2ocQpNTUgEyNO8lG5iOFT5S1r
M6624GXPeqUPXDBg2Uu4a0/QF5l/u9ENRGjxRKoXXVh9lnhx1BqOSh+5bKaPY9B/TKzYk9ml6WNS
EsVQ+1q1MTM/fYzdGhsWsQBh2n+Lvmxuv/+nrKa31gMw+furTmubXeczBytspmjoYZ/YYCE/Zyo9
G1bj3hspb5zkz69KB80XBl5mu1Z/VVZNHnQ2mSsz8MxDaSLQgIBg02ZPChrCdXQCMo1rvuAW0Tla
cMjxwJ9kgZJ79DMCULs3pQok7QHynYRx9c7MOGdLsxN73gyD0HFV38IWRYceFVfmSevQhy3Q+E69
ThyjhpcEJa2ICmjbXYTcgnneOW6CXaO3fDX/q27+f4br7MvQdElqsf7x76uq29Q6VrlJROUulVr0
oMdl9GAF3m5q0vzu91fUPOPSwIHGVDXB8ujo3wyojLOunFtsGj6zDY5/rwj8bYj2HjCaap/ZgLx1
NkUEwRZ7yijjJamB6geOP1ykgW4cAjUZ1bp87l3zVPI8z6vcNOqj3kWH3hT5YyZ0Ju7u9G6EVUvn
CKsjkvdwVRMjAtMwuvkEELw7EaLYTgbo6TuCtD2PsocmebkRUx0wH7zLRt7TvkndvYTPdswibk4Z
7X/GVzr+89xrUPyE2d4KY33rBGRthMRRmqNX8SCWgEfsiMNfn44dw/RtYOPfbLuuX3tGSzwcE9Xe
dwhTVKaxSKrehAOluo0I4zWyfefXmLvHtiXudG5QXailxCKqAkWDtToVqIaJTtX0y+hW+zxBaxxW
lv5cT7yfZgZiVbgDeEuqtxugD8i5zTsAvZMfDN+Dn9jXsfWbq/CCx9zDS5tU1kvkqadRp1jLZqgY
8VX1ur30zRjQsp5ilBwvielpj1nQ30tN5ReVvSIOxbpn+82Z/Cak96hHUHIJLgDhwmrma2kwanwq
/ReB2h0vO3qZf/AgMUQLCFidH9O379AT0ykRWxM8yKa1mNiElRhPrgdNmzhnug8GsDrhlFz5ZYom
Z9IMcrqjYQUDQux437NNmTFh9IhxHFvYdXTKuesJkHhZ0PprN2WmVs9zX7Z3+8Zwnx9sih7A1diQ
MfA0Gj4xZGGefHM16xCCUWOHFfgPoJ124cO/omHuMsMHoTiLxasB4pKO/EY5DbrZ6IiawACkkLp0
rzEFouraDKZm3uEF9K+thRg8dZCT+3roX7W4DvaTGSFEGtJ0lQpHYzjf9o89d8EdzgmGEO7WAZ5e
DqSQEI6NusbsyIqJ0WDlKHVd62OQSftLxtXcXagXbRGyQ7DR3UlJWhdZB/kGbA6KGT2ejlHk723r
ozBDl9vaFN27ku01dmyUQEH4NIxNcEBzN1wdach93oDeLV1140Pyr7REwjOSDYx83d2I0ubR1xLt
5roHUtfY0ET4EYVgyzMmXbhizUtBsDYPpofzc+yIHsP4cei7siE5KT32EWvHhlG8auk/X2SZ4lHV
NdzubnfvZXZ86uvpFdmCewmkTt6bCJHimnhUgmy0D0aA8X406pe//yA2nbWoL6sto/M5J1w/0XwJ
0cq5/mogGRODevyObJegosHFr5wlabqRtE/uOlnTcRk/mWNoR5Ya2piUKfz8HkSFpdY+Wi5XMd5F
0VDdJzSxYmSeGBq9fYg8bBG0otn3ZsnWIvxsZxvcjB0wHH2hPVR2ycVYckSJlGBYPMSSCTxl32H0
3oop0R5dQr0c1Ai2rxc0b00aKXn/WY3UMBZBuYs0fYNV7K/TYArgPtWPlNXDNW2TFpoCPyJxPMn/
lwX/e7JgdLT/d1Xwouxa+VH8WRXMK/4uCjZ9RMEMUX1XCIGqU6C5VT9t97e/Gv4fPiWv67kCMa4L
JeGfmmDNEH8I4ZmmJxxfuI5r8mttyVH6t79qpvuHjw9sVhGblkVZbv9nVMGW8WdRMFpSRwjiVCza
W5bOGW38WRTckgEkE5mTgkIDigmbhGkRsy9WzZtu9Zaiih5RG3ngVzzhXfuOeT69cgsCfmQ2KltJ
nuP0zgKXDzFQGhEhtaS6eUfbjZR7tFWgQrwSpZE+eQCu7GOFoKrfiRpFHaFGUf4LeV0TvRgDaTlZ
JLpHnaOFIaSVMmKXMJPA+lbsfH4lHXFm3ts0S8+wYo++SzLFOzaTHM+F5+TDEakngzLsbqIBbNXb
ALh7hSwR2RkL2Ce9gR6dE5f3I+85CR2yFARP2uE04LcJOnxesd+na9dM82Gjl6QgLURY99+9KXFX
UAK+NrqNcchIVSyJ39Oj5NXyRlleghLI0XpqOhtyk4MXDVF0k35rih7VOZlyRLGRhTlzYYC7clZp
VETxAkiPTxOlBoNESiCeNYCuaXIzY1zeWxuZOeGoWj33P+im8YuATZ9V1g7qpdT99uSYc35RARnN
53bjWz3+rApUaU1n740mOVRojy7TtFIVb+MxUWNcvXtTKLKPGOtndlIO8LkP5bVZCz2V0dGPU1cu
wVmWJ2tj7uaJenxOEZ9mNYrrBMR64dlpD9IxY6oJGd0K9txVbMLBLFkn/QY7omlfKyJfjLfcjoT5
pozBR85QhNAFCuUYpHRiiRp2c0yGuASa1dAKTqei654z1ZZfuhfEfFS0u5nWFzxzZI/U0XNsRN0u
GBChop9D/EfbD63c0hGNkthWZxq7gRILNhdUznArKVw3Dtfcm4L2ScpUJMKXsLXdb01M+c8U1kay
44OI4S+7qswuQQ+bhss7AvlF6ZjizrShhi0VE24q8RmMufTMhDFx09aInSpbVI+2E+bt2R3Q7uN4
Aay3hhTYeYDZDQijwrU74F8jIzRgQKP/OtDOtW8m8F7+flx3xxe0nFqfLgeNuESCRg1lL93CYmqh
Eg7cDTJor98GgRvRlMR74D1z6QrmqJYiy49p6ESvhd7F4stqeyc6IDwriN6B5jNwQNeyOA4cej9S
uQaqmtYcCgZcY6ilwa7IibP5lYQwRe9a2wIraXKbavdWWuVoq5zReZpGkws5yWP1hzaW7ZthAQNb
T3KOIFvCuuv079Exqmw7jkMLTaPtm2ZrCrax3chQpj3mjKRyBB0y05cV3Qy02zV9OblNfSNgsOD2
trNmqEAGWiHHQt3IjJPZrp5sNz62PWhwKEv4/1ht7Wh1IBKDylpHueNNe+kHUf9uZ2xc9I8rbWT9
ZxN0E5pYzJmrKPvKZ0LkleauXnkL0RR5ct93Yd0QA9X3yaHgd5vetCbXAoBq8eihoaWJlqzht0Nt
NIvY8t70MAPxRus9CjFU2aEGXTo38ohj2oljrps5/pwJAtR7RdstPyRhoSOthatgMu/tWwS4WZpj
jU3jgtFYF3oQMZWZe9mewBSojWM5WOZGqH5OjUywU619r1DBQQelYjEW1AgTSJSqKs55DKa3WtcB
+DFA5GZfeMjA+7Tk3iegwiIJTGPQUW7ANHQdux5SQKQQ3mbkkgF/tzVL7YSEziYXxWPBrhkxCub9
eslt0O5wMewybwzysy1gp2P8LVG8STdGzs7g05s+2m7kYnFwRNnXAegV1i3yNMuErOjthqnSvPEG
i3m0jbXhj1M3kajeBpLIEWIBmwcjLW35VMRg/k9NhzV0E2MH5W9gNM1roIFtWtbKtPK1Ack4RQqQ
shocv6apF1foyxcQ+2S4bmDBjfRZPO0BPdtwyzQbjkkRjS7+3DFGT5mNlgk00nCr/By1aA1W9SSG
tx67RUPRr8fdKYBr/6K3hv0IG7q618gwrwi0DWv/YBge6lzTLmCHjfEc+5h7czZsUBNgyDBGMwn3
hj/m7fgcbVS9uhNjK2hrdvct4Z+TWEuFzWeLuBhSuyobPTqrKSsxmtY1ZLfftcZ//Rr+I/wpr2U2
hmXR/rb9fJXV2MQhytE/f/nfH8ucf/7b/Jp/fs+/fMv2p7z7yH/af/2mP72G3/cff+7qo/v40xfr
oou78V7+NOPDTyuz7n8bkebv/Hd/8S//VrVlW/+vamtZFmH5X/7y8FP9z//xmcVfH3/5Lqm1fv94
+++//XV+9d8rL8P7w7UpbFjghmk7hiH+WXkZf1CPWT5tWYOkAseiJPqHG8v6g8oKl5RvefzH4fX/
p/By/tBNz9KJQzIZoPNS5z9TeNmeb//JjuXpnu5jwzBsy+GuAur2X+xYHGhtEkfVhjOH5ouha/fB
POJBH+t+MQ4t7A5upAU+uKys5lEi4d3Eo0w2ugpeLc3RL5WVobaFxLsPSk9b1/AZCxwktV/dCaZT
vDkAVHvtTiWKQ4nZbKrd+TTelgEajp0fblt5rZKeO4dFPmg01lcfdcWes1Jf6vrwK8IRs5xi+1cw
cH3NPEIsGqZtKy+DMKSXq96MXH4S+6mV8Q5QXgrjBzFbmxSbqMYs46d6tW1SH943C+PYYnl4qq2Q
w2nw3moXlq2w8E5A2VlPjFztKkZIb6l0Eeb2sPEaUS5ps8LjE+leDeV3NYRyL7Xire37eJd7EG+c
Jj15wmgubofRPQJ5vzSCgUP22g0NY3kRPsZSz+4iZZ9To0WHrqPs9NFpjZOuryHpQ1Yyy4n4upqg
t8ovgdhq2Qol7EtXBMgHZVNtJ3ME4MUFf920xF0MyXCIYtVvDRe4YG32DAXa5HPo9RdLY35QSw+O
wRDsfOQsqyB1V248K+m8dzwTxKpQ+y3LkBRErdyTOEYE5cBmGYjY2FAdctwxUywtPwMysHEpMY44
Dltax9pzFyXdL9N/1Ib6hmEu3MduMwH4TT5tulAro3ayZaNq7SAJMSsNdV+7WF60ilqA8rk4Ctsh
LFF31V0sixM50dZnnsM6DhXNCjsR9lEi2kl0mEKjmu5pNZQmCZS/wxAEXudVQJA1060gJUIZZoTn
ncfUHZ5KxIKhvZcFOZC/yxUOQrHtyokEgjx8bTG2g4D6ZsJ304r7urPcNU63d6pCbFXTJnQlshcK
FA5qGHNaR+O/ouXXMyf1U3lwG9C+9DgClPHZSYsoyzXUqQvQ6e3VkNSEOpJ4h4jOZWS03XLqBixK
yRHvLalnoK8WrhGT0ZWpaKXjjlAp/Ekr/jZnOScJWAQ0tbwB1hTdSvUFHvCrUyANh/o+MGma6f2d
7xYjOFAL0L4qX0BdrCzL/bG1ERaEeg1zxCSSMtPQswsl8wG4KcrLuT1CfIyWpfchOXxYpXL8dsz7
EJ3ep2P/OhJsqfVvmEIuYWY/k1X3ACPzSf0vls5jOW4ki6JflBEwCbct76toxdYGQVIivE2YBL5+
DhSzGMawZ1pisVCZz9x7rjMjB3DfE7ZFWfdpGOkXxueHSRLxJjeAsMWVf80s/ZhcLuI2/QxiBcOS
QiA9ISR+B8vCnCFAK4zwnt3I7D5xbICOMHXHPcgIxJF7ilxUi3J1cKGS9pA2U6Sa9KrsUXkqvXY/
51298d0M1Zpzd1GfD8m7E9tvYN7/NJ37hDpEb4zkP18pYnC6fp/aAG/dkoypKu6ec+fGXI1csQgv
A39napRoiAnXqfW4xBVodVIOOorRfYeZR8oCAxYPZXJVGek+xF9l97N7BBO2yrxEs6A3HotIKNd6
J5dE2yZwb5TrA04IelSqCFqQANM6iuVDGdczA704Ao7vwndm0gfDciTLO9bHOWLSzFKZLSt7qCSd
Kix27CcYgwJhrXLwt3vSwLytFYJoD5OiPCaqao+jLPxNWqpfiowE1N5jSpGhH0EEGzMQ+lfUMrCk
FYNV7SU9z4f/OaZGvK4JgO0z86A4HqHADn3yQ1Q8FkImW6wDRuAH85NGjHNJ6+zI9jpnSwMkJTK7
b/ay/ejYV4TMH24I8DJKCIM1a/7n1vvJG+enylMLb5h3UB2rCZfIa8rfUz8gloERkkFxOM0y2wh7
+Coa/cB9wO+jh95v1tYfIoo5xKr4q72MvqtPZV7Va52rX1J96z6Z3kxXX3H6I0LsgeHMbEacElr1
YDVfmcOEtI76gwdslY65GrZSNi98DJxdbeUv8zz1e1/XD6Aje9mPv/2qewyyeEPCG+5joi1BkStg
6plaKeOYOuy3ye1AWuhZNPUu/v8oray1DQAgaeqQbj+pz0pENNmO3lfRhO7EaSkyY6JT6C6eHQ+v
iysTGOSy3yGFURtajQcxAkeMaxE2AM3UMTO6ddWbegufqGU7Bf0R0sUP+p5k1zQVAIwO1Lxj/qBE
/Cgly1w8qmTI12H/AirxP3/sodXjWpQx+8bIrD+nOGC6amVvdqE2ynXmnRWi91UJpxdE1Lr1ow0Y
g7+dPXS0ksXnnGp9qmCLPA9IzVyxyxuotGDiw3QEP+7JpyRwfpfKFNvR6f7Q4Av0R7a8VAHkBy2K
J+YbgHeUxEEkwoecliaJRVjlxWCgSpGc/IHdhBTF2mcNKvyOyhzqutuxum5dl1id5DF66G+9nltU
mP2TZhK/ZUgyIH5g5xfSjfDCxYG3BQCDx6FT+ObJKxBW8ARGscYhS09sNC1/bAIXrqyd7YS6f6hZ
DyfjVusk2gohv9LCblbG7GKbSnpyG2LvAaTjl2kFZMMX8U04A8IZ+OMWiY7kwDfIsEqc2gxB5rUb
BT+tyvUtV9GH9lkwagJAr/1XgUrtmVU/OZRyqztgot4IRl0NGFr+9s2HUfzn1z5h1rkzrxE4nZ2Y
J18ZzRFCy4Qlt35MHVEcnhg2s0mMcO4f2KYxRQjc30o3KKL+BTCH05an6WxAu/UGhrKETZmcqSpm
ZJT4/mfkAsSfps4AsMPWCAT2vkPac6ChIqGBGF6VE8sOTXkVGqpYzUX1HiyGbSwuw2Guk795yAIh
TQbG7wyW5iGzDkE8fS1KragMvhP6vFO7GbD3WGE8LsbMccN2aS9KTB8oAbyV4h19yMp7pDnYurqU
aqv3pa3i82zXiLDA12g+lBO8+3XvzScrKZ/TNH2hPkxWlVmQnmgMvGFe8GE3iXfwxkUp2rknd+Cu
HjCOFQCvdGLCAYKxJJvobKDwh2YSNpcIj/lQgQTMgp2rww+vL0BierMPfl/+BvdR08ThV0wSjN6C
vYMVmnva1X1HhhPLbwLaoiTHSM0ufBXzblyr2D1pk6uuGYPi0BTVC6+Z6DeLCZqc5QYW0aYc2KIQ
yZ1hBQdwjbKdbDtkxWyKXH1HkA2fsA1JB/OLHDNXrHhMYjZ7+cmfW/GIxcmTpHcLojRXDkvulWBr
ulaqQfMT4GFPf6e5YSGfnsEURxhXcOGwXJxQv/gLfaWBfM7xhcbSt+DlZCYaFtOeWuQ0/Wua+J9x
zPg9CAkuEAZZwaNvH5lU8ROgLN32nDLDZJzJX8FZVIptjFqghsl+mFIbOKrVCIDNJ4D9V/JqPaq9
fJsWCNOjCWs3hIldIKI7k8FuUyro9czhSCAsHQzp8JPwEGZd/F85IXNzVErjwCipQUCnbFx9YWoE
B6dN8HRo0glig3uzDO9qIX2Hi6QGSgCv2UvBrxiyO6Nyxcqpe/JFi+Q5n8wWk71LZntGqkxtOodI
cfpVCkBDg7eePbRTXh1SctikOG/MR6uFP7OSFQI/aeIhHpZfR1eQGOFXLNwK0Ov8qasmYsCZMCnZ
K5h2WvIDhpYaD6XTp1uRpMMxH53X2b7QZYQbrGig1Nv6ubVcgf1Xfspg+OBOacjp4NYD3P43STiA
OoRHmLYq5trpjWALFOEua5cxN8F/tc5V1DbSjbi0tjoMSTyJ23iT5GF+nvL0K2C8umUE0mywyD/N
iMz2Vq2MVanZx9pNdx1BBa3r45QhaZ1VFe6kEgTzkpBA1694TSS4NT4B3Z4nODesPyZnwIap5mWo
CwIAJp55J4BR1gObt/rorUWmfoJVhR+HkIAht15qs5yP/D0rH0TpRgfZXuThREjp4uhvY5I7ytRH
vTLfsti0r1E84qtGRF0oY3ErD88ZMTKHWMefQxAeLD4F22QqCV5OMSdC5x/21jDispyiY9pF5cVr
AnI9od6szLTt6SOtnRh6C0ME4tDJp+voSAj3+xEvsAU8M4m+J2XwG01ZEccSiwVW/B8jgYVthfWr
Y5Oo7C5ZRzpfpolhf9ateNGzNu8zqqCDz09o1RUxHiWKtzZ5l2mcnt1KP+U6Rdhbl8lJQNFjFY5I
SMolq2VOXy2Rebe4Na/zrPdM172Xf19SYnud5uhI139GUVVvE9tAqT3Mv6Yoj486wLkVFeF8mUrM
a0wUmfE0OIpjLmQGAi81Ne+dQ0kBX4ZX3I2E5pakdfOPHhGxLluf/S3qELoXwh5icInw2YLqFjqm
RfgqRoGhn97wzjyzgoAegLv2NAy0wgs3ZaG6XwfbYTkfdi9klUbXGaS42U2nIfTuMEiTO89/Z7Ip
TGv/rSLq44ntxQ191FFWjkEDATsiQ9fq1xoEIRt5GPSi2ccdgATZCWuTIydEzg3OuapNfZ9a8UqO
5bDnuuLKCJsrZiygZSmYk7jr2SRLmd8xtIt1xmm6KoT7PtgmeOs5uNrUWDwFEsman0zbzFw4I5J5
mhjbYa+m9KXh1Z7+fbFzdQgr2PkqSW4j89eLGLiURzM9dsw+twNYSrucMPHk41ZVaJ/iqEtod635
rGFcoHE4g0rZwkqur6Xd/cxKdE+uS5p678dQLBi72URrJNjEjph9o00Hm4KneGEfROmwIcyxf/z7
MuriJTf8t7Gq/uYBmZMzHe6mThsi9ZaAgH9fRpAAqBXZx9glLyYycTvN8JouYiYoCzrggs8Qwyld
vtgu13fqaAR8Mk0uZl+Q39SDj4pBE5x6RpdkHSFtd6g3PKShd3ryeo7TX72LvJCBfn3zayP5tdRi
Mk3tdY4C58U6kTx1a6dePRtSEB80WMEKiz7cfFYg70mFltEJDqZRd5/YLAkH9wSGzwILpnRA97Wo
619E2CHtaxtQcbEx7/IB5UEs3BC7nLs18SgS6JP9oCnad6koMLwD+8ba0u9tm3u/4nA44kaxduzD
sjNzAZDzQ35rcNw8dQ4XSJkoj31a1Zz69h16ffSB+b6VifuRM6M+Tu07IEAmQV4YvolOuXvfo0v6
9610pNgVxqy3/75tuxq3QjauB5PaVMa+erMKgiJ52QUC2EG9qckpDjVK4M2/b1M76Y96hpWfDAXd
9DDdzbKuLk1mX2uJc6/hp5EhFS/dXrcmDRvRNyywt9DlGp8z1li16IJN3osasIdAxVP5wy4WqiEJ
ZDCvIWXrpswFETT8HhgMIGnPbbN7ReMTbyxUgoTH9C/aP/rch2v6lulJETpzEPbfQtXFvhJut8U8
nO+H0H0Ad5OXbPGm1zGDI6NkHuUwuQJXaZ5CG/fmOMbVfqKtUgNNpzkyhbJ7TBPd4lkKNe6XvPLT
o9VDJWYKLo4swd51jEzFECViIAdajchn/Oeh/NRyvpN+EJ0aSDF9jRHBvpQtTD2/nbncnFCuleM1
ZGd4NAdTGx1VmLxUQ5/9Jr/5PpU8QngMm00gxRVjldxnivnYFE1cXK2J5MIY3hKFnryzS+93V8xP
dWDe0CKTJVTw1hLUwI0gc/81ZuFBnoI6hnnIoRAQxY0v+atpKTVkwkQOZtJgBDvfodfDF+ndbad9
lmZ0wmT0REguQ8Xsr6wf49gMP97cfbg/ggT3m6EhP8I/u2RCdauBmK9VkbomSkQEoD6aV0f65U/k
DStGVmrvu0126rzxD2vu+nXK9YPc6WkndROsq1yhXu4NY5/H6ZMNlW8Dcyg4DNGw521c1OfJcOun
7D1MhXURLYAcRuLAGRHE/TslQwP6YhSjdGL9eM3cuT+RRXQI8cKCEIT7FIbBMeuR5ef8kyof5Vb5
C309KdNziGt0P/nBJa4i7uygnFCFsMbGCFwjrzuGnQEl0Eo5WJZQ5EayNCdl09mUsgLTi1nfap4R
b8YX4sHUUTt6N5jWhP3dOBVhXl/IUEBh19T92qmxLLVeN1y4JF1mlLD7qqyMiOgKRwRTonmNYIK/
OI64MydzLyzzN7PC5ziGfr4jf8va4qBEbyO1viD+35Z/jMqongAfDtvInPtt388xOQ3MSav2jzb7
4Tm2kac2hXPw1HQzDLwmBUO479qJ13Iutm5hv09tFp9MtrErIeJPgzrtK7eov+1SfQ5hPxLmXk/I
jnO10yZXfz0r7I6ollNWJOj9IyxypeNsUM9/I7SJ1gxEEEWJ9k+P+1HlA1O8mcGXTFVyHpMwOeNy
erShyQc2uyuQNSvGDz/a8JgqTeba7DKBVk4z5ErimLWTvFhchF9xKt+xbCWeZhZm184TMoK1Ow3Y
/y3vQfog3vO0PipU0wyljJOMU5IR3S1iiPlI54oE3NvADrmB3QQm5kH7txGb0iq7R4rE6kRPUqwj
uD7se06VW337S6JhGJM6VJqMgGaPmFKnkawtDX3QmpFsaIDFDGHliqw5h1AJgHSV8cFm+LiaWZuh
nPR+IaYDWB4gveuU1V+sXh3bjOQCNra8UM8Kd6QKIEAQE4khpmMAhWAkVsS1v8WqgrdQ4jJfwAlD
Ee0J06w3kZnE+NxWOjMODUzJ/1I+LeQ6UalH+VOX8oyZLfw3lRbJ1oOpA3Rgzi8e4tNoQOBEeGM9
+PYrv00//iAre9wzYND1lF64WA52tNDWcLkRZsZVZdEyEdTRHtKmwscAWR2QdQQ6guLLsIacsZIH
skG9mh1+/QJJ7xan+y7y2vkp7KJdZmb6zqd4b3edxIy9UAaccjt+hqA5dkEzYlFGkW9OwbB1tPdU
xvyTvImu/Iwt/SLxnNCPSJ3oYdD75H3ILMl3PXq1ZClg0bSg/Y9/Qwot94GO17aXFecgnTaF6MZj
XU0kAIAQ61NKRG8uH+Ak4p3ngyUzYe0wgqa3cyPjTzhzztp9ga+ih1lZWLT9cVTsTM8jEpS9Yxsl
xWYuHQNVDSmiylCrKgnbQ+wY350yq32alGfctNT9CmSX1TRbifBkF+oIgBC0hswsjqlp7fsy6kGJ
5oCBWOpt3IGIu2DBKAwh/iQ2ocxAJ6U2YUeUrO3ciKkLT3oor17c/2itfpwaa3ZphYzaYnfYJSyf
01Zcw4rKAHf+Kx65cGYTwLS/3NsivLNQQZtmNcMG/OgfSxB9GLC7FdYMM4kWZmMWhKAaZk+IjboA
BNGgAeJzpZLy9O9LU6V8hAOTLdOQPxnc4ntnFuUx4LidiI3awC1XeH5R66PWw7+AD98ifDpuKeP7
RD9yASi6Y08Gs6TJVnYdfcdlfyXuqdlbSUu14DPMumpyAw9mQq9oNgxjLe1G635ET8m8mq4nvxDq
N9Mbezl9Lj5e0LpF/ouJUgOfYgUJB2xaNmKZSjaVQcaJMlsCMUNv1xoJFGFgDqtktMWmI81KFmBR
R2pZq6vF7yz/BVbX2dh98oZBb9GSNx8O6l0kSJazTt0s4Y0jKa/M5oeBb28b9d47mby0ZCwONm5F
CEE0h/4+890JrimWA5TouDTjYpeMIaAeBFvrCjHDWmP93hZydndOkoU36SxTjNklUiZrv0HgRIxU
7L+MMSZztNZ9Hba7tq0uZUCwS2vTLHnLPQJiYzSo8npMZasJDBzLN5d4y8bH1tEihtw4nu+v2czh
QSvqq0OQicBmE3nzV1PWVx9Nw1pz2aE88H4mrtujhihVlcRxYLri1wZreorMx0S94heY47UO601f
dE82KCfmLqnxGC2Ly9A+F3bwPafFV5zhKCXU5L+Bmm9rlcg4DOuKboT0VA9QXu7aI077giiYYLG/
YPJdrBIrYpzatyQ2KPhMq2Fb+Bna9adCJYEWAuOxnFJyX43O3gkbcCBGjl8tdz35dcREkCV6Gsrq
Z/kPODVxBO/WsmTkF+ARERo+oae1rsIPkLLxXoEn9Ns9CVeL2jcA+uWhESvmt8JLnU3gAUzXVXMW
lWXucY3eOpaTrxivN2X3MqeE+KVzs0mcBOpflNzQV4M+iymJqHbp+uXRZWQSIv25jrAHLS8aCDfh
37G5KJdckzx2n3LypVfGCC+i6At8cQCduBCXaqE/+0oOxyrMwnWsPSLDCXgbI+IsoJVuIRK+/fu5
BKzldOkB45n4KoV7laj4fJ34zXzMNE4I6AUrCA/qnsK5JskChxq/xhVlxCvl2wN48UsjhvccGhG8
doPInMFdZzhfVeYcTULteaHzbkwRsDipdRYdg2cl+K5Fct1a/btt+QC2JqTQi5FyXVfb1mPkNC2X
RG9uUofk4wlWWlK9unF+L7S4OgO6GcTvv2KHLJ3kKktmxm1QP5zExQ2fxvgwrLLDltCvCUQifKNl
Vu/tM8R9m9I6DbYLEC5I/lT5/CHAmkMaQQYjg989gqCVCKAKxk3xO0+jn0pSLBNBR8S773BZ4vZR
qCK5P+NHIXHPuDzcWjh/rahHjObAs2xhIVTOuyvwoTsd1XLoHbs8weziNQ+MasOacZpaYWGh8u+7
X6DAb6EAIafV8Nz/YyV3U74bK6oYWYe/bayh3KNevrWs9iawSaGr9l/V2Kszb3htgpGTHUVtB1yR
1g4cJoguj9htlhhBA8+13/ijN+10BQfVjLhpbPEOz2hZH4XuIXcXg1zyZj2qKeej1BD/1SvwnzLa
ebLxTuATWYjS9UJi2nIDLNxp39l4wvoBKUG9x6Xg2HCZsmJnuxl5akbSbnIPAk48QXOxzX0/zC4n
GKNWb4CTlERuee4sH5gXAMmCZeKYDB89EvytIZgNxwRf53e/Tf6DFgdou+rOkGvOpBdiTiVNPM0j
3EU4P8Yme1S1t9UG43/dt3tlZpRLwzivdYpDYJoZ2tDlAWMmhKAAzGgr73dk1SjrCRfXo9xL3/8T
O+NH0pNIbmNrb4T7RY1b7g0bIaJv9JdMps3aixcHAXNWZjBnGXYk0w2xwycfblQ+sM6XzaJ4n+N9
1Lgw0Imj6xdsAGjFdJtgcE/FldxySZOI7yLfNQF6XJpwwbH57psYp+iDSYF6bUwzvDAYpWCfNGGv
Jp+YkQfLciHEiBlTp0p+JPqJdZ4Z8amdM+/yXxTMd9cdzI2UnHKjyZ4dgS3ltOfGh8EvYdDLlNy2
8rWY7HsnAHoWVbCTOeakfqCKpMuD7AGZ3rPD77niAzPpqcJFnqqT9FILBShPuguaZSUJTSYBau2k
8k+SlyjZWvvBzB57jgEZh7I4MpaUn9iHAmXgQh6Cd9GWLoZxGrtBEk1WkOlUL1TOnBo+6e+6wyZO
QCLg7oThcRh54WGQbFzar8QrDtkitmP9cczrd7sb8dpzAzEcUzmbEIyOrqSjSMnwhu2KWFH8ont5
ygI+hJCyshE6lI6SZ6eWmDNon5DkfgSD+kin8JsUPbR/rJ5TF3JhGJ0JxP07kWn2yBt9U6o9U0tG
pb2Gj0wA4IACMDYaWnDuFTazrNiJYyuw87zMAQucIEpZSK22uNvuBl73nowFatLwCkjc3kYakkCE
XLPWVnVsQpIEFRj2VcImIY/hvAGbHzcNk01p9T2HYTjCGJuOxChm68ZGADEIw2B2hbE8SkoMBlAJ
/YKnM63QUIw2wM+CCYLft8+isodVU2u1Q0Jn0sMi8m1xoAKBaTfWN6cc+72OuUkp3eYWSZera7a/
TMmbniefRtj8NyLiOXKXRlQL5u8CV9yhZxVGrp59diyoVYpwWNBsNmZLGMubzEj6bVZQPuZgTI52
Oh0xZQ+bXKNGqDKM5n5mktfZLTOlxpkgkDSE8srUXdsW90vm2ekWw+qaQypZNwkWa0A+R2QALFoy
sinYPLWnyU13PFYYA3GOrWvUeJcC8TPdlfXMNIb3wJzjlWfGSE0osHZWu0+dOXvmE7gtvFOe6vld
usWzaeK5CvLijmW3OrqEUsKyygJEq4wRCJSKTqbq78FSe5Exg0wYq8CuRdR9/vcl7zQR5zijmfCi
fEAQwxZpHVbMKsmmaAcQg5aHZkDgiiq8amOWLMMcXRNLVrDbc4rEXDNACN9UQv5fDd1HjXSX3iIW
9mUAIG/KH7jxjmiWYQGH0R+6F441Fl9HwCN3Myfm8lYVfvoLbbJzw0M5wPyaene6x53zVKE/IjYQ
bJ4qwP2hfivfu57iLJI5OZzLt1Zv6X1njMX237e+CTZCRvpPmXfmtvdc2rSIvAp//FqWAFz/mX2c
EDW/aQsIi4tDaCPa8UNSxNmW5x1jL/jWRv9rspY/yCzDoyDQwTeMdzhf8z40eX3CpwIIR9e7WqIc
3vs+O/MJnp7K1BzeFW6ZpKakMU1gI3qE3VpnyQNywNbr0Fjw4Rs8PPsBgiKPdcI+ilsQWsNzU4+v
tZLfdRK/xsKMdu40fnV2cSImWDbVq3pjL7DTZY0zP53/mqb58Ft/pVwMSRVhMUiGGBsG2UMzdQXj
tSWUqGD5wna5cdS9a8udjqU8Qildq9Yifb1gF5Ip5N0RGIx1uQ4AjobNyW4Q+5cadX3M+zvT94hI
7s2Smw8nCAeAtsjWJhmz6T5Kc760FTjIwDERiC+wwl4es4JVK+tZqrZVHhJhrVoOc3qj8kDGwDqs
/Wg3ck3Bd6BMSUEbNTMnZJF9zGlyyHVfEgaE2qlX3barjQ3dfbEXQ4opNGv+Yz75G40tZi/AnbPB
In6sPJqxNDt0onpNxd+SfobFeRCjqGifo1oe/TE6uGlwmSqfIIsu+i/JdtBrmq1lAxBjWljfMpud
k+UjT4teNIxSkjLhig5x8yEGewmGbbelF8wnZMUvKjXpAdWynYm4npmfrssGum1XJYJgk+i1tuXf
DPA6Ebc4BN0EX5uVHimS8YFEbrGh0AnXntVtrKbCuuV/WZ35ZVhdjLjF3LbIyHsSoiK/feW06bfd
thBNsA2hzK4gXpHDo2c2rnm9S0vMG3qEotL2Z+WrvzVxTHD3vL9RGtig4hK0wj6/ZiznT2ldN4Dj
IoSACmVI+d6Uzp0xu7Em16pnSu8xkhUoJxqfXi4Q6ojd7z9+MfQpqiXN3cRtMpRku6SAswgjrpKC
3J6Itf1c2vlVmeN9nIXNGq3/YCCHkXSNNqFemVl3Tvxy6zqcE3nWT3yq8JyvTA92Abq3dqBjcCZf
7IBwyzMDVgw+jDyop2+2o8ddTaA9YOxFs+KOO0Nakg+nvS4zm6VtQTaj0dfd3sb4S1Cs3PKrRyVo
LXjftoNqHmGLwJO3aRoyTqSDgGMmFXQVoYuf6/K3tpqSPYToN058t9zy1umq2sTCJrnYacIntwBx
aFftIXOGxzR6y743/hXpChJwNJ4QmN96B2SOZYEV0YIz1CK4GWGg8bftSAI3qv7Dk1S/og+PxuAS
/8yPoNkls9Kp/gxUGqnonqkmXgIRXmeRs/kPg+m1LaAux/Ox9CJ7w0a53KAhaU6tDp/TiiosZsxX
j1KtUmLWq9oabowbYmAAPPpdyJOLM4ccNXM9UWe8Bx6RpqVwN4T94AteFrVPU4FmUtbD75Z2cFUb
6jM6ZJKBCRpNd2Pla8vIQSGn7g0T0nZM7a8YRRNS4YhH31abXDivjv+nL2uBzyp096HjvTidvAAc
Tfc5Ki+Qpzd6+DfLdp5HI9hGLSpJtm0kmeTdp6DfYfM6Puf+HzN0brURXdqksFdUR93Oqr1TPKEO
o7+Vq/3c1hG3ZWlsfUEZwmQfDqybE00fPeNjwo4ziDWrWPdGYAmfT4OltN29wDZjYMxYN2WfC3CZ
BE5mIevRcM+jyTsWu/kHZzIs7wEaIhJabaJgGUePIj4gyqwyPsIwJ8a9Jz7JyaIvujI+qFA9Splc
i/GQJO6GcNB3+FJ7gCbggDI60XrxhqPoiJ6xUqbj6GzcnkTmaDw0OcaVtGBoFWVxchoHCil/iQuz
PXUJuuQwZUVMC9R/Y1bQOzQvzLpL8xc4H7Itulxt6vLdYX5RwNLlTRsRmnrzw5uevVS+ej2W/UkD
RTLhU2imu4k3R3u0bBzycoTfEDWoHKofXgXVflrVxMPw/tqw90LLYlpXcu93JNFBBN5ODjLWGcpp
qfRWj47LBjd7yzGqHLq8WxGscRFOgcMaqydA+2OlY2SbIRV8FZdMegYTdk37weQiYE+f3u2U7Agf
E3uRY7hNZcHCFRWjoxiCN4hyItW/IMNCSIh22Gr2OEcknujpA1M96sQESaz5zkzmm+P/Kqsp2acQ
vqGJv9U00nJYe4E6EmfwDNw84tWUdvKzEJFnnt1NZwt4qkFx6XLvNbfd6xwM51QyR0dhR+C8dTEt
VL2USzasAcg+Aas+IO0aBSVF1y4m9mtXIaqyOFJWbeNGF5cGMAcV6iVMGxYSqO7Z5Sq0smJ+ZEN7
ZlIm8dQ1B8Zp1VNgvxXo51fBOMMPYysCHBO7BlNDd3zOunkZzManDjM9dI78DslqV9es9flw/7K9
hSDT7/WYsJgX24tVs53Io6I+dipZs7KxH1AKY3b/gJezFqV2BNnxuQ49SROmXlLRfNglkNje+vYj
ErRwcofbhivOYBQ0mNI5xGH82g9imXA8ge7JdmZlc59MRrRRg3e2W/zfvdESUT5r6xDH1Cu6OEmR
2HszJqoZ6ZETFB+os0jGmgIcgcEN4989C3hrTGsA9SqBm/77ghYwWrMVrtcgRDdq8sNT26v+6Le4
BSPpnIA4426xQiRQA+ml/77wC9AI3hIcLaFN6ZJC+bPH+hzb6X1cAgsbIWBINQQihksqomvO0Fdk
VbN3jDWFfF/uOh6snWuF50kR9mm0ORb9f/81dTLUQADUVy5KnI0yhHWCqEHp2ZfdxvBQGlLJv7DJ
ecZe2Zywjv3/y7R8W8z8WLXvU7WkQu8JBLxlCGvWlTXma3tqmIahSyuPiBs2DKW3joFuwhS2eQpM
rJWlTz+W+tMfHcAZw05FrV7Sn4/9dEmYZnY2/S3xV2ldnd35GeccYoNm2yXjSxTEJ7sDml0wMdWJ
esyucU8Zs8yyOiYi3yGTOTuoRtoMIhDzusL8FqVz9ePmii77Bizy0rnMXr2pOhL0+B7JFoqRd6q5
+9ZE1iEULd2LN/4Xu+410sHK79ovmBM/OAOPTcWFIUDZkgpxsOa42or/pOw+kC3xPNscpJmf02lG
uyRnZWZhsVjnOnjCe86ZTttbYdIMiEYo6GgDHlLXtj94pNHc8BPj8ipr4rTZpvLggS6SyVvTkNjC
cOsdeRY+VHyWbS34a0m9YgtWHSlHmt3YkbdLgo8VunRs89U2BkpY+mR7XLZGkudi6RCJAQoYDpsg
EVPk4Jo3noHftczLcpuOzrdPI63zeS2NG1ALkG218SCS+NwJnC8jpeMq8uXBHgI0VRw4dgZ3m6KD
NAmg/sbD7vJ2HVXmMQ+po3BT/Lbhb9g1qw2qriNaFtoZRGvafi01CvmecpVR2i/JnYkX5tgRM736
RM/0HoX8xKlJl2xJ/9sYjH0r90ykz9plGGfU8V2A+kV1xgfAtIC4x3b2SOfXrtAP0EI13QFnKLth
3CML8AkAHWqQ4GgRK7eyYix/OYvLrOTQNNHrGolY7tfyhi70A6spJRkDEbiErjxkec47510sB1Yk
jo228A7NhLokHJe/PGbWLcf8b+BHyTrMWhgUERys6K6Juwvb8AkBG/tLm4aUoRdDs9eudv+2gflu
RN6pTMaKyLHqMAf1ByaZZQ33VhUUsll7knb4OjKoXP7PhUMwmk3MRBKditrFt7JMShXuV9gMEB8v
HrGa8+ijoTpmdvWWE/Ni9d5fw9HvM/kuUMGQmbcUqFZPG2Cq7DFPwSV1YDTy3KNvDICvDS+KIy6v
LfaO9WUa4DhwWFsc+w+Rdbu597/nnBvOYyQQD+wllKpRzsFAR9JdV8i4Mrvf1XHzEijkWGl3yqqo
4XKRn3brf5cjxcD/qDuz5caRNEu/Sj/AoAwOOLZbEdxJURS138CkCAmLY9+Bp+8PUWU9lWU23VYX
YzZzI8uMyAgpScL9X875DvmcRJhTkTbsBDJjPDl68EQf5Hdj/OwtBvEub1ayGXcMc09ZDl5n0pbJ
dLuvE4DidsnYobL20yK875Dvla389or0w3Dda86vZXH6RZb6nenVzSoL+OfpoUMyC/eJq+gUT/Xv
WNOwAFKOE6+eHyBhomU/ljlI/ZD+SrMH8lgaRINGMz9ErfZiv/Zp/nvEPFCl3nXSypPNUKCohxPN
MxrRFQfhPaDd8FTq5kblnAVuI+b1EBD9Y9stRJf61AT9l2PEx5jjpDJSBAsYY3SHppT9n1zyCTqz
u3l8ArOsvFWJy9bKiJ+Z9W0n2NPMjuKY4o4St85QzI+I9qd6uoUQVlbOlKHv0gg8JWvJ5DBseR+B
pnq0eKxtpzh5zBrzuaohSxJXt4oMWDMlmvZAh2sxxoubyCW6eLKdABAoxIw5+HBKlpVRL3gaKYW8
AtKaiUzdYs+StOnelTxi6aSo932Cw55LFENRTCnt2B5DY3dlsq+Aw0pwJB6EA7pM1IdT+SwaemWV
vqnI4VrmjnB6/i8i1ALWaOGxxwJTlfOEULu9F2FxTUkgrCr7PEhYbX2FwzSUjK+gK54qUR/bwKEo
SqZNAnyo6NhukZowc43VG3qxV7DXUA0F2ia4JnABAY6K76YWP/3MfENCPKOLuzJVvzHLwGp89Bo4
k7iAX+JUXXKSruZGf9Gm/sSSlzi1kIUgRdsdIt34zl4gv3PwlMwYRQx9xbwXUUIYYBoxNpnnHlj+
fkzTp220DxWZlVYuk003khaPQs0IYf4wZh6XEC6HbMwfxZvWyIEhJfnCa2kNYM4lhxGaMsRqsnno
K0SlfX3P1p/mnLIWUUorNYIxmnDNwc034RK1Kvc7qMtXpzcP7sijGuuiXw9V9xmo/E16lfK76lFF
rM9q53Oy+TbaZB5YwXHpToLdNS2DIekHjOUbj5GLK7fnngUX3PELCLkweQTzd8sTqyHcb+2h3Qt5
qhvUCObQ3jwM0zkyV0vjp+9A2ee8ZXf1NuxIQaE4Z3gcXPvyMwQ7AG4amdViCNBMdQmdgg1NlDCQ
CTAIu6hOK44VbghegSz8yAUWOEbg6Feh2zPAl2edE6nRkmeIL3s5fMZdjW2E33MdLvniz5HjxD+O
4swZEz4iBYwwNbL8Zt8cywGtmHPObU6mllyIUBtXzGD42Fs7IepHu2JpNacjgmqxq4S1CSztWOVI
jTtveiHrQqfg8g5JkW7hmq3I94B7aNvHLkR71jkgF8Lg2lkcEY4XvGgEqd1rWXKuoCRs86K7x0Bt
b+YhYHtfn3FoP0qNV0qziM1sq6sCkROaDAWxG91a1/6luuxDTBYBfO47lnru40G+B/oXYD+gcS5z
9dJLEfNySRI0jA4V/T4+JI4zvUe1nYV+2OWHMfPe2FeSh6nrw10zfQVk1OwtVz6zirgYHnp6LVA6
Nc74PUTafUyyjo7TfF0M7o8zCR3Ak47jKpUAP7LrJEgdp6x+a2BCENPsvU9dyngjRF1qjO3a685u
NpA4FzZvadviGPhOyo/UoM+dPfcTn/XAhA62+CTNNct2b6UMrIIA3MEiE9g66DB/8WLDG3bpGiSi
V3Y3KN8patE/C1hiiklwEDmXeJyujp7detFMd31a37kBCGzRlA9Fz9udSuZ3KjbeSqVhghRHR4j3
1ONWScw+2UeVubWoXLAQvIvWg9OWyA2jb41EZjB6ZAK3K7NFWzDoAcjPfDeYZvgzTESgQ5G0jeYD
3tJypD3Hc/WtD82b2+bPeN30u8zUX20+sv7UTQ8OqW/jZOuPsm82fDjAaIxXiMuCYlr9mFE4r4YR
LGk97rUqxcpToE2XwrqRbeBV2GtMig6CKCwwSXG8tkoaK5srjROXQn/UCJbqHNQgiUXiY5T+dtDQ
btuaQF28fZoyLlEhNtZA0ZeFA4GDAnp41VzsDnUioR5AU+L+KDNY9plECKXFDq9asklHNa06u8f+
CqKLZRCDdO7wrueql0pD3DutO73SrginfG+sb4gu0ItbwWkmW22U3KphhoJjlnH9wCrtmdnQ1UP6
OFiedmgJ7ljZyIrd9LmxHhOr+0REIS5J35I34rXQtWV8DAApriLPmfex/mgXzjYPhXht1aFINH1n
CPOjw7q8g/FwxkBBJKaLaEmwSZry0T6nbfA7mtcz54dfVyh/mLDr67IcHzp7fnYIU3fwZp2GtKNN
zhEka7jRavUTxAuvwTHXTdNZVzhCD2qyF2xX6+Ky/g4slfPBxSVYWStAo5CqqlVL87exG3lOF+Mh
l/45RvEzxFN8qPV0FS0+hwb9LYtD2NdzvMBC45XsKDY79VON7Y+2yJ27ziOwXSSbJsKXVoMABC+/
Yxh/X3DUVza+t6Ydbzq1cTnwCuKvbdPXeNa7I7cND/5icCYEoN/MtnqtOI6VtdUinYWpYSs/19Um
iVrm1p4NT7i1LjMsisU16e7HxYlZqf7Ux4JQ9Bz2JqJNlHsGyq1cu5mmhjOLAiBDtM4Y3a+t9st0
4l9FVKK35KeqFOV2xNo+ChrWKtHsFwEKOmhnNKskk4mLw0ZnMIBkoOiaVmZmb3VJhOJCyXM1H51I
RHyL82LWmG28MlpZwj5HeswmzkCvL9Ijz/VFxhwQVicJ+S4S7gmwJXfsybKjyVlBjDs5REv+Tu/+
CvDwoPJ/dA2R3obwBDKNYjgXo9+UqN5sK2A+pUgAbuy9F2n5dgqG7yiQx0xTDWFHsKwt0oyD0Xj2
UJHfcYlQ77gjhUSwowF9BFKiVnaV9r5qrj2M4kn0PWqFQN91qbeepzjdVwZ9E/ye0o9IvzkGDNF0
4kgq+qbcfEG5aF8tz0S6hbyXx/TZcwf0SHqZnvS8KrG3x59ZOn1bireXAuJQ6OXEwpOSuiCjQI12
gWtNq3295PnvwuaHSD7vUYzNohD+BN9p+mnDHhOBCd1xT/3QI+GyNTfmDA1tWK/VAVMQt04yQ3/D
CfhoPiQdDKAw4vrHElFvmCk/K0F/IPrG2eqFliEYsAlFS6LxlIyypWgxe+LDeg55O++ROrjxxUX8
wYhgEVlHtMQbF0bfbvSY38k+EX5bXIshu+p98EBwbnv482VOnCerFvqO7DaLUw3iEjbQAl7fmIE+
NHu5NdEjrRXMK0a5jVqbrIdWynR/UtbfsyWbgz1nWFtctWzYaz7K9y4bzEPRlU+ZFRBiFcD9Ue4V
3hMx9iMOqB78ih/CXKA6DGqf2cF9hc5/l7CE2WtL4d4Qm26KfHqm8d1DPOIM9/rTmFbeFWZSCK6W
Z41l15NZTa+pmRmnNLoJazQ5uFqkUWbOMBSFW8deEtkHMwFx9eoMhKYEJxkzMovYtB1D9FZcqV2/
LXuCqgpdlGdMk0TGxaPfE9nl24luIH1TxhHW+NdQsbLVaYcwZvfeykIqAlIxWsZjPLmlEWtQtUnb
ReE4e815GqBi56o+TssXuyRShYufyGH4iPcg0j2Osmjvjk17/PNLXuvOpF3OMRonbAJ+TxLRecYE
wzBxvK/NY7BIXmVQvrcq3kxEdG65sKDGpK0DWI9d+iRwk/Xwq1ZLzsWq9Dhvy6wg8IsRR9s488bp
ToDYKsRJznrSmNotEXuhoVjgk9wOUnHeEzPXnGUy3FmyJYSrIhcUR9bRS/tPBzEU7Y3XHNyiuTSC
saFrw/SoRUSjDCezVgs5swTC0SLt1cICXHSbMRlXT+jSer/p8k9cktZd/GAzkPBJg8F5Ow+MuR13
5XTNuMccO98DunwdJ+uiGm+6lxljjdLt0e0ZTLEJc+NYz0vfLBB6hVn0Ynm2Yvy0QY7yPrgQM/GD
eJt+uLNrFFWViNOtm+uvQQ6fP6qTrVHYZBiVJ6jeELkLFIhzj6eCz9ghCNhp6EObr1MTHvhYGfau
6qNLORAcXFfM2Uap1rke+5nZsVQqy5dWBAa+b4SIyE79CsHSKsR66ZUhEP0e21zBnEzlEJTnNJmx
xTvqHXvxe0lo3zVymNuMdfGOxNGiiNva5cTaiPp2iHN3G4/aBX2v+cs288eaeRoRTOUeHuq6CGj7
ZjvexBX0rjkxIUPlNal06Pmwe0w7bUL96EZojrMxxExd4HrySgKvUBy+2jWJg3WTMJsjprR2vuIQ
uApwqr0w5ulsxvNaFgoAszCxVgXVps9ZDpCTdx+SZLH1WqJCFcNsnXPhjRsDnHidzlu90aY3kivJ
KyW5tTXXdcUfqyv9ZlTibJfOr7LS2pecREMN/cMFlQ3NtlxVuV2vF8zZrkxrecY5TfunVdULut70
GI0YsRWc27XlpBYSniplpOrghQh52s22A7bs6nvTzR3ftHhe9MzwAcryPNjRMy0Ty85I305hYO7S
NrsQCcdU/KHBee8TXOpeNJPpEpw0P4eDj5M9Prr18OXJoXuIRnb0urOrtXlmaRb/InO04irHVp9E
DrOvQR2dZamYRKB9A9rgUhtuSiDhoH3BJeWN5yFon7nhMAQlhtxAm16nKvrm0tNfm+AmOp7ZHOP2
JvdYqjgGdPp8xDPhZYRhGEh2vVr/hZSpvtIIYcWavGMDsI4zVrLfPLdkQcC5rZ5nr3shtLK6WVAg
sK3Gs28YR0Gj+twjnFhmp+SY4VAHEPWgNQlDmm5AG5oP+1CDOkokt7che3iBsd81pmxWRanGjVMj
O1Dx8ByDSCA/Ba2t6GNgat8QVuWvwjV2jWmvNLfIUVxMpCejuh/YE+IjjYLN4C8a0A25AIdqjnis
oFtR2v7RoVv9e1ZjEyDACKMv67iwIajFrkd8SjisNMTHG5aB4bqPOuPc9a67E6pHaEEgy1w37YcV
MxDzrHgrOkYYTUJoEi9cgseEEckcHlVtrXqduBSWFLSr2JlmS1xLMKm0X+Kjcbep0XpXYKL3XU8G
Wt4zfICrct/Eo4svg1mPO1lwxe35iTwUqBJcelhP9lpuYNuMsCamj2JqjdO8fGlahHOu0QPYT54E
UMeR8YavOeS/cLc7bAu3uYzIDSATeDUO6Lz6Ll6mgIwEZO0n2SjAFDGvFgkOaaK7jdmhYe+YGKnK
/D1YDsnZICDpjodDXbm2DzAZFn7jPBoj0y10zsd4Ah2QB2JaG6Au3Wos9oE+vDh2e2oS6gXNKZdS
FOp2YaizVrSkNRtIMgB3iFXWYujJu8bYh215MNIeJuGQaAgh70xZ8ZGfJrLkdSgFszdDoQUmFgqL
ZqAatwn6xotw9ftB4+4o7C54gGOhdqbbwrgZ6i1hVAiSNOIlubWHNXtia0m8ImSiKuJtO+U2M9bF
p6hjZIGngZg+efcGXOM5OoA7IwN0CHSDIEnWwFuCu1YjSVGHLE3ju7gXx8qCJjPg3YdlltDeoSHp
S/JWrbl7H/pU3AAQXPmuA4kVhu2j3mAoxp3tL7ZFM2BOhmV7oQpgKcZdRqoEe04KSNWvhZmwrO4H
1MuyOuK1fI+HqMFMpn7yGqyFhOp0N+awrFn2b2yz1pHHzJy8yI7bqjuRhbEEJ/3g3fFWciKd3hH2
oQUcehdX1lZqTHtF0jA6Yg6E6tneN2qS2EvsfOe18xESJeUXeqKtA4/BD4xoP+Al9l1Pf5F1be4m
0tKvHRliiJv0YO8MVKik/TDnKzTK3Ej7bYd1tO4U9F8CJd0DEG0esihYz6H6oYHhbrBs6zSQFLZq
w/gGH896z9pbYBkoIEzFoCEov20WorsaciMRq/MvBzfPkk7gMGOBRUS+42+H3ZIPxxGHVkBaGM7X
Q9Uh25cUNUfm//1hbq3PyHQSPtbo1LWxXyZRkO8nVlF2sTez3Nq0hKj5TRs/MS/gXHLDA5VcsCKQ
m926wYtGuCN8Zq/43an5I5yiTR960IyQvehTGe37qr3yhCLAhyNWvTcaIUoT+mw/6QRT/qqpD9ry
BRwqM/4//15XiqgU08lvzey6a3wnlFBWhjGVL6HTsgO1dNTF5NPcM0SKLoNe70Q/9weX8uLQttmJ
WoDDjowVRrP7cTrNBYdukXsB6yDaeaCIGvYQYos8BNCMa5XJtAb5BJHjDmVwRuawcK3kA9kCQnx8
OgoVJ/t+UpfKdYei6WizEU9NeTVJm2CvEe9sgH1rfVTyQB14rIlC4sJIf88u9pF5rF77GsUfI5OQ
d1ejW3W/CQImiUMgjp1RyZpy9M0gijahdhhR0a8SzarPQ7iYcbwx9zEtpzjB889CC5Kr1Kszs2DC
ARhBEI3c0VJy00QdQ7a+mUA+kNo7xKJhxOHJF6UZmxQCkkgQrFtixeaIOUNZ8wP06UvpRbo/AwYy
3Cw7VhEEL6OL4DC2EPkZRDGAXNJFlmyS4qBYVhiFNI+hywDfjdW66RhVxsjYV3OdsEBOnffe6TCX
6dlPXQbfmF/bVZCzh6OWe27zmuRuJGDsoSbsHGAipd6G59oC+9EAjSgSFnYq7A81SpM7alHW5YSz
EUg6e+d+GnyWdRpHRnt2EIqvB6XPh9aAxql0qCoQAzakq7MCN+aXJZBsNY8oEiu4sHd9D3NtNryU
6Bdzh32gQwx1bU0knxM+QFReHes2E80MN2Y/RfpeF1yi84BipS6fwb5rB7dBAi27Q4wKhR1m/JtI
nVSFeHE8sFO5iv06zawNGpp9nrR3eQ6PMV9KYE0iK2ibbtpYdojK4bUbOu84PWJI0R+CWrgPVaL/
SrM6wtgr1yYwkmNSywNK8/gJlJuNIxNmzVDY0dMY0Qc0U3OPC824I1xC9Tnx8nVYPCmnRoZl9cjN
I4uVPufajQSW6BZLxNaTgRUkCW1A8U50sYt+HTeju4U/GGPvX3OAfFR69qBSk5CChWGTojBMjaM+
mNNtpHiL8HTeDEz3T0ggfTIR4lNlABCVRY2sRPjlnGATjLAyeSZEPskZjOqWm1vGO9aj3F3eNKHU
6qItu9qDjuq7GGpxaIz6O+So9JWMSJ5H6DmPkKeYs4sNbFoi0BFwYBKLt6M76rj6Cw/rV1juWpRq
d30GUtezyuy57ZMXI4yAi+kOFNKqcV4Azq1aJT+ZDdRYXtFG9Pqa/tKBksFEoC3LV+sn7mLFQomS
vK1qDKdRpR9wRQ6VN39Jwx1/BTWe8CDCl+gyL9wIE0sIfAPKZTJsKqbEG7BQ00ZkSDtJBwRS5oL6
nQIUAzb57dp8KpLkFSUcG3UUp7QXFCFmGdzbytKPyRT9klP4WXVJenYZ2PlqKPFdM2QnAOrQZE9e
FMpHbDbakUBwTmw9JCKkGQpkm7iWFDdXk5rOs+GS4joW8cboprfGDnnwyrL2ZzlsnNYYHu3W3OW6
PW46YNY+xbL5RLANOzMJdGVR/i+UfohUTC1QUUKCUVsO3OS+ZuTBliLw58jiwLG58HuDIoQgAsAA
r2YoX2wxWrtxih+qqHyyO0+9hkY27cal/A5MzMm6yncctCz5ZXOLrOxxhEtSo5bbTtL2VqbZUbt5
2T6N+ks2JPY+tSPyeHVXuwcOCR8AZIMsfky6A/oYWigpoS/F48A2J6XpJVQXy67pYIpQ0zNZjeMl
iMEMREZ2MUWl+dxtaDkgDvqZN24SJK2o94ZzqWkHTt98Vc8wgVC/j2dCLHxzwsZg0YGsSQT7PZCs
sEvGyMEUTKgSstsR4W5lETJK1nGhevMNVuUh6b3rIFPnTBY7gcKJetO9r6ButR3M3QW/Vvbr0qRX
rqUFYaI0xVFM76jkDWZWcNDSOeYnINRzSIqbyvgUwlYQNlJ2STqs75SM8VRBYULcI/1lmlxwpHWg
9OjbEVMg3FHHdAcvpb/vQ2JW3JzbRS/POsxefHVQboxyEF9mol8p5ufnZiTgRAuitVF1zTr2vOkt
spvHomOhL7rWQv4KgEMb9PDIJrjY1I4+PLuBBfpRq9adkc9rl1U2e57+t8klinJrvDShidPZS+vH
ZNoC18CYzeLwcTIJnIthrh0C0dvroK4NHrnWfMgCyRSC3JpzmACa0oh+TeLh262Q/5lZKl6GugGr
ZIzlBdvdtIMUwDi6sTA0B61zSUIMYowBis8EolSGzvM7GMaPgsHoS1qQ2eExOx7FmF+KVvbbqQ8h
xBdzRiBL6Oy6oujJAjqlFEeHITM8P5mH6QPnykGouH5ukRTfuaCWj43pkH7hEB7ZdQOg78o2t11k
SPrhZnxCKxCvRlbrRyjPEWU/xQRpE7R3icMueTDsfWnfBjurfGRv8basWyptrQP4NDhEdgNHQ7Zn
cn10/RMBLmAnuY/eHdW8V3P64uhm+FzJ8r2h2r4JOO7p8rwZM5YVow67T8KmeGzlZz0WbCe4NQ6B
LcclsOgNi0P09AeA+28hgM/xrxoczE/7r4DfvzCBn/5nUPD/8S/6f5AUbJOf4Jj/bTjDpWkZ9/7H
LYpV0X7m/0wK/q8//Q9csCRXwdCJYDEcSYqlbv8XLpjfsVyk2LrjCOlKEybwP3DB0vwbOTRSd7ED
WI5h2PwhhmNLTgO/5dBUIG2S2Hv4086/Qws25QID/jv9ecEaOx6QYCn5+wwJMsnWTWjG5a/PxzgP
G7Ik/hdyOoTvORPwqawunvFNLu0B6+0V5+Iv1lCvgzP/SizzKBD/87cdbV47NpHTa5MW/MfTzUii
bVHg2jCts8i0eJU0xqnXzjEZN8Hcb2htGZVh0E/jF1XMNq6MwoVbaMBZSMAAJnBcio4hdBGCX59u
4ByutKEvelIjxUbHe+dUE5BH65gTGIT6A1UMZjDW5aYfuc1rt/TlnAe9YqeTJHg4rNZ7MhNxQ3y/
jsF49ZSxrN7pwdv+nTX8qxjcS9eap9Fw9riHnwpHe9Jd7xIwvOfp3lXg4mmvaGqz9yxLvqhEmO6m
v/KmBo71JzJPFd/TwCjaSjdTe18x7b4rbWT/BBZKUKuQ3x1GP4HBYDylRKsfW0fcihxFcDSqd66+
dZmM1zGO9lMQEZmbMUjO7IdQjDfp8EdrYTFQb0xGtliQ7EF7Zm0y4EIpO/ci+fWGxAOMdu2j1mi7
RDSbIXNeinj+UoncNbK8duFAMnVFfx4RYyOBBpf8vU2Nfn+Qw42GbAsW5EWbjYM3BT/GUMAB4SUs
x+CWDf2Z0j0gEgHAVo8JhgC6auUWOrn2yQedyQpNH/EKy3YCqFC6QtGY3mH1uBoON0pVZVjEq5ee
EFu6LGeHFofvUpj4R0oq+XZvtfyOK517ltU7w2gIdo3ZRLgNVolBm7cJ+zSEMmi7l/WiWnHr7bv5
y05xDvRRtvSOzYMbFqcxBDOc1rzDc1O9JOH8OoBDmHTtYqf6MU2C4g5bzq6zPLL59F9WATnJJXwA
qZ2wYCDUjwyznnQPLYP1BKXrTDAclrW7pnQf4jB+z4USOG/z77Di/9BzN4lnTSAHyHrIasIO5fxZ
S7ZtTgxdrjg2rCvgGpFaaA3tdmgl5tdkevUS89Rm8kCT5ltd+MCLe9c1KO0daE/YJX46UIIpCUvo
Z5kGTk3JWoto08olOWnypQY2hTxG17cCeNzp4PfkZVdCoyfW0XNVL0pYe+6tl1RvrwGuctJzH0VB
yT8U3JB04WK80hWF4GrnW9Rn29ZNH8ICQEvcpsxOE+6i8lb02FPtqO/J2sQ7hrkEggXqHqaUutIQ
6smTZ6A9CRr2ARVDD1P090rwCSJzRYvUFRbcmkZg5ZjRLuCT1VX1d4+TSLliHW+iCaV2zJvnBO41
hplaLm9GX8M6Ctaay56CLTRxVNWWFnI4Re3AVrsLEJ977Pvi5F1L2i0/791oTT+GIOzY0HY6w7tF
VAEp+z0o9Y+hY+0+GKduSK+E/qargSYeRzdC3ao+VQPSZ7RETRxuWs/aly0xCvyg1JUrLCIUuu6P
iuTBSZ091zShTuEbmSMn6UVfk249Cao5kh+/emhLQZSupQlVV1c7zywfG8XuumLBkmS7yeUjpsno
Sxvcw1LkkNf6sUhO+ly7DBUKJYbFEgBvOxP8Z++VNX2U4YLuQ+tWIvplYzxBIXVY5/y51v8C9v+P
vMseCuDIyxn+Vzz8P058yzJcaXDLOQu//p9PfFPq7PTgcj93bsrWyTYvQVW+JSItV26ORwmwxTDm
p8RhzhDkp2CgRA4qxqWMVwZ78z/8NMt3+9f7x/I8C6eZs8D0jb/+NBn4lAo5mf6sL8DkMePzx0bQ
DAMNcqXFMkhbh0Z6agr22AHa6OwjE+GxJBiuqM1rFnQPg04RnGfr/1vVz/9PpY1BjfHfRE595/Ff
apnlP/97GUNBghzBI6TAE+Qb2EuowN/zpnQipaS1/JZrWLpjGpK38B91jDD+BnvTJAuNoEHLMOT/
rmPsvxmmKTwd1JxtC7Ztxr9Tx+A6+pePtQEl0aK7EKQsOGBBjCWP6p8KGXw5UV3ggDCtcDpaSR9A
kJAKLDAIS9BW74lJKdDoyrxPUtu4X+DuSebi9U4g5DrGU6U6HFtiCTPFWgC8gJEcKk75bIPbPFsQ
b1hIWneO1mXnUQfqFLDHnEMPUiRfmoEgYdtOT4x6vDNqVTou3TtM+hDeY4f4RtSFaH5uHXJOJImz
s3WCBWCdGLK+hYhHtn/+7c+vq5xpZYtlZW11tTrWTIY9Q4hN6gqamkFTPq/B2+AO98R/UG3NycHL
RQAKLWhY1GR2g6l2fI7QcfpugssMhRSSeW90VpZCuWNxbXHozj6ViXNMApzTBUs+uBhuAf0nLY+4
P/YMvkPwnoxBnT58D2oP1G1mJAhWyuIQ4UJzl38b0LoxqLCTLT+6XFtFAW0D8wEa4EjzyYBF4DvO
19mhxXVJ4UFTBYGnVZ9TacUHE1N02RtgKpkWbuJs8TvHA5oLQz9ok3xsc0OjNAJuHlmnGu39Rvbq
wcIktSCgvAM5GK9FHUV7iNHkuGhB8FQ14aYk8MefcPbxkrGjIgUSdt1GpFlwg2r+bQUteokcHGvi
bOGX/7LyaCGq4U3kHaToGmpUzN5X6xnmyiEc8q43CRiukh8ysHaFi+w1syPbR3Iexrwb2si4EAHB
pbfE8D5P2AxF+FtV9k8BZ3Mi9Ih19K/Y0pN1Uhn1Ks3xToCVydcdzBLfHRWtfoUqTke3SWni7b2W
nOsZBZeN5AvpTLYVhsnUtiuGwx+lesYAMwoosqKp7A5Ynd91Y7EddpygRZPu44pY8yr4HZQpg76a
6L4SsXBq1btiVOeojOKtxQ1s5sYR+TigS3FzJhAtdWwfpqg0t1ManRu7OVuMITKj3Y5kJcMJcOWl
V86m03f2HIo1JU4L1qU1jk2fshAatZ3RQ3kdepZUyxfN896NabRRbrcgA3K4I+1RkjBM5nR26UJ4
sSTuTHvP+yUbJTawZt6QzyZHfflSzOMju5KOsRt+nzJoYn+0GjTBPaClucpfYLIHwE/D31bN9qPN
si+QEKIBwTEo3kS9muyDE+rOKuzwB5YF088lo1WZP4aeugecDOEK8CnhkMmqAOh9R5TpsGJ+P60C
hs36MPkzNl6zsp7zJAlBkcuNyKvnuMhJI6lgfjPzQhii49EBuZIQzOrXALxCjTjrkTSuqoLjlodh
cjL0imhdsyS/KXcRc7W8sOZMckGENmBrWfZvsD/OWrcYpaEhJe9+G805D5OxzIFLxvtj+sZPHUAu
BxRfj/IJyhuhxooiFqPgthdEguitEZyAeLARQI+i9x56oBkWB+z/6zzm9rrxjJkBL5p6EU+rugoS
X1JhD0OfrTIgJXfx2GO4nPLoND91JeWjnjD50bruIrtaQF4Z0LZaDdKAZgPI8yk3SGGoDGNTobQx
rHcd33kXzmyIiWixGeToOJBxBoTIlSC3VfgrV70DH2Au2T1HVMs4YCa+bzmSTUputAjydBsYKEuk
eDQt/iMg8R9tQsHJIOVOTwJQ31nDdE1rqw28GUzMxLpio4Fu0+J6cmGHMIeFCjkiJW2EU2x1gj18
mTENJsNqN8MXLZpSX6MmpHVoQ6yApdGtqgkvaW6kaz1Ng50S9s8oa0KCJd+xL5y3ChL2FoIngemk
Q6Qh/xOmXJj/nbbSELnj5BWb3ELGoRqez6SzdZDIBrpl2C2poikWqdqNAlK8DK7RkJ/FQn6BRcOO
RYMRTcWItPihX+gGebANVDRuFZvoFUB05SN4/rKJQ7jrpGEfNvlEpzuyuFgrE41wwSa3O5tRCfwx
7m8zudFFqd+nYROsFKPXtdeGgNlQZSKboXFDtbQaIjbihlesVK3ddZlgd9upN4Xq0WcmUK0sC7Bd
Nl5qlaKjj8fIdyZsQiNBZXcVZJcNWodVr9RHWJvtKoIO2ucT/yCA18xt9qUgwXaUj2zl3HJl4Ahq
EwmUhVMxvuOn/OnS+VjyGY2zgbUkA/Wh1ZGroz3ZF6Z5IzWMbUTr4NktUce1LXXoeIrygCWssdCI
5xtBu1xHQQaYp4jErRE2umrJMmJsQQnMMKJ5rbWN230hMcnRosePhSybO9sOHyfFX2J71mpC3abr
5WWIsEAIET8CyCAgxYF352gITh2SCFCj5swfCMsJ7xO92IWmjagF110Mp3YlOpa9evnM3DpfcZlC
tcFPIgou1SSQvpnVcJS6cTiAmOEI15LNIBWba5YANttFX0GL5sV9KIcZsJOojt0o8n0k+0eT9MZ1
tFgmO9npJ1lF1MWy2QLHBbyaaZtpqOp1pkb0dKr6T/bOpLdxZdvS/6XmPGCw56Am6mXJki2nm/SE
SDfJnoxgG+Svfx/zPtS95xXqARc1qUFNDBxkHqfEJmLH3mt965r56qv28S/jrdx2zmfU4eyUfjvs
q9QlSsbkmZld7tqk711o46NVACKw87PSEhcFwoSs0NWhGtTimpraLXaIH04gyLHnYL/1MiBzLqzG
os0gEpRfZqf77TRU5SZc0MauAzAkwCi49RZ/J9B/3EQY3jPL6zZ+uKJ5qXewFyJUHfaxY0CzFyBE
UBaVL8OCBM/Kq7R0fIp78xKj29/MwGIYes/5NQMQAPoieEw+y7qrdqWJucYvgmo/j8xtWrICY9Cb
B9KzLe7ZJ+ZHuSmxYiD2n04lEn6SJtYRY7CtgPAM/Xm6lRDd1uFnqTHsp6bzmcbSO6bgxZu6PvuG
/8u3ljMwugD0hBeZBL9cGd9n0kLk78/LmA+UXYhiZGU6HAZDcJBMa3noWlRWUFcfjYxhYOer5z7v
cF+VRHhkgb/LTetZ+tzZIdevZsvWYM02VplwWuiJ8C3y7Nu20oemdJD0uiMpw+x1myZvvtG5gbeG
TGHCHL/Qu10P6UwKMBHnW9Y6bJMC/D0n/U8JkAV9Opa/YqA5ESQmuVXTlerHPTuu+WC3YfY4ZybG
nBkG4xQEdPYxI9AdgFa3yPKZKaIZScs3n7bd2LewK6CPsCdVP7q8523Nxj0MPug708mBzrb2Upby
qZk/wrl51qWg25W7P5MCbIeDmpM+Ro2g0ga9Whn+GuzkS40+pIxMuKCR81FztNu7IwrkDmS3Xy6p
HxNNAau2gJfmABRQ7Dk9+rJC5sBcA3ubxiVxB+4BUw+mnEA9qkQ8Nip9Bf1r4vx4h6vvr+sElIbv
bj3liIPO5Xuum804jcaWCjvAAuGuy9q+NBb1zJyDXu3SJ6ItFKSZmJzMPsSrNYLLApZdWUiB62qA
9kIiJ/7/DOeJB6FOZvMxrCukUM18BimhqUPjco073trbqjq2Tf8h5obaGCyiT0cA3l38yLSe/2Ms
xnsfVZcYqTxMV25GGSNXn8cd3+1cE5yLdZOiod3FGR+6ngt/C0oQkthwP2rOLV48Pacsvo+oPB4i
Qz6w9ljEWHcXyGvFVkYdQh/lfCeTGx6lDS3byJzHqAmYNjv4OWkPr2TW/WAWuliSyOqkivIebTUU
CELYQ2C63yeQ51NYyEt1sXHz4Nb2yX2pUAsTrXF0d60wrEeE2HeQZaedBFtM3f0CYUQ8muUG3Wb3
GPTRV2b5aFZ0s56m/oPIyQwT6xERnH3H6Kw+lWTAgGVRzwUwUisvIafP3dZufPx7QXpz8rzfBrSl
CAPBL+IgI0s8Ozo0CfI9pMP9NgkMtgOdBhAhyks1gf8xFTVFVX3O/Rgc7YihOcp2NWPNRFmM/A+/
KS/6dzs6D6NEOkeHaB2iQcDPzh5cOA2xMF1xh5GthYJyFwJgqDkaYZEKac515OESdT6Dei3xe5UT
RCSdbf2Z0A+vnhkBA+vuyvCk9WdAlBmiDQbrouyx2livKOfuDYtRtYF6ZF0Z3Vvrp0B8ar6wKW+6
zsEa+h5yNtTpsKBduS3R3PhLd7dF04VvFv3CTOpMXu+i6pa2piCfEm5FyWrYD7Ih0nN+7lxj+oq9
h56tNreM7DMDr4EFmmIBOgHh8Eu2vaGwwKCj3FYZhhk/YFAckN+ECkhCS+4bWl7oxOgttu+KCApP
VuI+TYpyNZj0bBsOrZeJ49WZoJlNrIvfsi2HAyWAd0kG37tkf350cw1eiPFyaU8/AXoVlz8/pkTo
tWVY9ZbD7nQhX4O2dRkDimE+bIBsJN6ZyDOZPebA9JAn37jRKRBCH8QYRFAqmGq8mzJ1rrzxFZ3y
XspuW7coEdFEy6t230GYkHKYL7pMYwFApNFDM9FOjHAqQVLkVOaNH30t411s74dGLIkr5yJXJ6eP
1nWdd1ikEfY0qrvg9iOn2rXCtQ8IiQLSf/NMLQ/mH5u3cyrk7J2CqOV97rsd4RlrVaDYbUlV2PAY
QKV8o8C4J/qv3HlY5lLyFFcWAI7t5Lh7y9+KDkJ0alHGNMESSJVbR75/HmFXZJsb1xLLEw5HvKVj
rSmJ9c7LkdQ2tX8URLegQ4WIMN1jzcqxdhowPYcF3J7h9F8UfFUZtWTFoiim48tVHlYQTc8BWe8b
XhiZN9UahSKhOGWIEUW4yGNVfWh75w3B6dX3soN0QLShh3weO8ombXYbO3Fe6PhYNxNuPOhYZOv5
QhF2WFKmPt3KTk/rTnVbg7W6Yv16NUA+rnbTpPodbHzJwXfYBl37KdmuT5hRybDGJ+7GP4OK18ck
I4wSrn2zYfuk915Lzg9chTJosAgHKaSLkci1CewQygO+a2TjQWPoM7Y84pm50ijtTgwCEPza7XuT
X3OURj285H0aU2qgGqx2gZ1tkPzqk8izbRAW+S4RMJ8wye/jEEGK6AFNCx+2ja6Mc8ZIl4gfsCg6
jAlvjtkyMrsx9qbntXjRzI/KrcVZRVjC6a+iJ1MoM/MY2iRi4Ow4eIQdwxgDkNnEJ+TTzHd4E8kC
/GoZDGIoCzaGM+4db5AHXzlHGyoaClsKWAMALWy0U04HAhfsM3U8E37GAZsW1t+xG/wLBv3yGKF4
2LYFVDOHVhQyLwIoesmQ31abebgNxTg+ah8hAxxLMgsVyrFxavWqhMNzuvQKvTBlKMRGPETJGebb
c6XY5MY4x/GOSQ4UNmjqLr9OtfmzkHV3DCk8tqiAxSqpUNEA6Cf7KqaSBxWxamf/5APCxFc/HfA/
kE8wPYV2ezeGv9yUvwo3cF8EsA5gH+HRygBBFJYoN3SzdwYBIqWbv2cw3XZ5TbQKAsmV3Vi/M/jZ
c8CeXX+06VJaiIasgA9CSPlzy2fJLaJnEXlnQk5+FMgxXEiXfdjcsHrcJQbgglCCncogQszTZ9D1
J3Soxzjn1wuHPmDaDyb2mzTZ2mD811UMoBjyO+QddcpLRx3qjjsfJwTwDKHe5D0uJt+F51P03tEI
mTQFpoEKgyt7Bpv8s9IN2UVmzKFxhnyZuoP/mM+4NMr73s7mHWM6LIgRLaB0olTwQpztc4uuGyQe
2iP1Im2y2aFJAhOAm4/6fgAfhbihcfzVerKy29jaJwrTcptGGoEZg5Z4GPGD0WjnSbd+1VBggXx0
z1VjDmvLE5chPxSpA7Vyzh6rCSeHiGAXu2aFOjWivUKUQek8hQ6wqBKsDnSkKkOB2JOWvRJ2APCE
ttrsnPsmewQ/fF6eToDeL7xN365OYbIx86IO89zeXps9b46dDaflI2Ba+USx08hAEg4gEGIbY4eJ
Hw35PP/2HYn+g2lcMN0mAviKIX5VuEBXqncvQ1Xcx3n9O0vIV5+AdjYkmBbINBdSQmiAh7Rteaox
EsW+26NyKVqUvfqUco5TgbhQfiiyz4C6DaSFqG9b2lhrIrKp3M5EY0KmSu+jr65ooYIiI1ixrQ72
lNk7Dg0Ims32vlOYsjAnkHVGWO3n1LgvbAl7p4UkOtrNbdTeU6m1+YqnkdK2aa+x0zYk1CtCaJzc
u2A1oKk4HrqE2lrEj+bkP9CkQO+MZ5FEDHV0NJneTSqY2OGGKmPudl055YaD91uUON0FZgKZGVLY
z547tGsDlOZQkh80pcarY0YUMmZv7jwiiXb1iJW0HriZWfE680uxUw023tpquI9ygOajRdJJA2wU
NPDaRoJPfveIwyifDgW7Shj/7C0IYqWSpylkWMaumNXOeUo/C1PZV9cg9ibVv2bkOge/iW6LEh+g
HaqCAqYQYabA3W1LnJqMoiZsvH5t2sMtVNFG2U29T63hhh0Oby+Z5iD9GbqOGBgd40dTjL/zqD+Y
DpEWUrxbkmUV5c8P6PKrgADNwe6PeC85wgQ0IyI80S7lbNSJm+is95Qgl5U15fd+6HKE1HeWefHS
/tSTebW1qxC/uR089TOlckNzzK3px+gkOo9+4B3CpvtZBkflEIRbzd2tzJx0nU8Zyh6sC3kIZAtT
PSOGaUc41/20ADqm+DFsITy1RUXR0Mj7wkKkTpCLWiU9k1sa723R3fwaohhktJPFK6F40ogQ5qyd
Be5TPy3pGcb8PusHfyS5UgDZ3QynUoPKHr/jfLhrIyymzs++zzE6CP6/rrZudUmDKln3sgNGQeYL
GKQFRQ12vST8t1WQtXVa7Tmff5nuTSplcciYrwa4Vjo3tUI0z/f0xWSv4BKuU5k95x2uqMA8zDq9
zKP4jV/2rhytJxqy25gbklnQcNnE3ytlPZemJs0MFEgyMZxoFyj9ZA1bbd1zaG8OA2jArvYRI4/q
KxDPnIspdb1fWTPtW5yoqes9RabBUtgTj9PX7oq5ucUZYEe2I2Atjb4CN56v4lcjdN6qgjn5WO4z
335y5vFjgY0ExUfqMLX0SvPkufreJ3Hpzc5fHBV0q8ZLbnMEjdwtaiblrK05K+QqQoy3MdLpwxQA
RYgW7t2vmAmMiDmsZA7gUW7HuW3wOkt6SGYxXHwCduLOoRtpqRuskYdZwiRkrd/EuXgeB/0xNs+9
GMdTBNZwXWcoyR2w3JGBpzr8CtLgbQqyQ5qNz5EyV2aSHwYyrALFTteRPtJnzSnuKnacqeONtI2n
JgKjWTbAQAt7m/T6Lp97NHj+ggLCHS1ow9r0rgWkkdXgFbdqJGEzzsN9iBUW+gyOGr+DAzLewRZS
TP4tbz+b5cnL6lfotRQTTXRtVHxoaVfAbmRpmNL8MlglG0P71ZjhAzKPo9D2q9HG58wIHyeI6Bvf
tdgjHOtHkR3igbYIUtJ6F2r9MJfOBtcCBKG5H9bgkNF91Aui02bgYr33/fQ04NDaDkHNWmnwEOVX
Ky+Wc5kJl9GrPoJgOM7MNbAIASaiHYAKL+4eRxdtbx8+CWbFXeadZrRL65lTV5li1DNc/QyIZmtC
u8CynqUrK+/EnRrH44DI2x7i44i3YotTLN+VPS+sU7Ycu8Z9SfModyzSnFn0Da++ZYW1cRb9UNX5
T4UBAHr23KfGqTdZkwKhtuFe9n18arR5yAx7U7ouogk4feswqur12BSQbczbnKCSSiqYYsvuPwCu
GgbzSQXxF4AcmENo+uu8f6tgcK24YHAidJ6CxW8ORISLjcsw9YhPeOtX9oCAqode77X7LKvePThd
nKANQirnK1gCTvxx8i5iL0GoDcciCou7OtQHYf3qhN0QMNWVW+UFn9bMY5UanC1Iw50dAGHmhAFn
aF/Hfmm0J965FP2+a0dO9xmkVQ11AT1j0aX03SUDA1fPX5iiD6G/6ReYZGls/LwQ12GwnulDdiM8
78z0uoc5ZHbREsLldHQHQmB47CEFMbsesYalxjgZZiX5OkvwZiyOYYWSBcgx5qNPpvvdEe1xzSyM
VxPFs8dBAOMXXWk/IuCQNz63UjRMqbkT3bwOGi3ue1H9mju8awMHzW3RZ0dnYie0Eqe5JSJ6q6pI
vY7JloKbhkvGB2jihSA5lFA1becASKzajwXRn2FlzbyjBXiNsdu5EqaKYvxwIlpDDo2+ax9I8XTI
UjXBjRUTlnSBwDxgMLCybDwXXdt17MD0kXub+QnwMdxuaMBWg/E49h5ITFU9JzLIzj1Rk/u0d6lV
nfas5+xs+xRackYfFhnM4MCbc6idQGhmnCv5dXfcbnPVgna5RLKETkP1TcPdhvzGiOGGehuMjckp
P+7K31kf3+ATHzBbOA8djBo6P0jH+4hpjl/VLQdVu9vPUQKG39UfbipplOYNI3PX4CU2lo/cBXuL
IwtNDGAFGYEUmUOPk7R3f5WFFSG+GXpbus/uQFesDeWJbf6EdYfsqEUjhlCSp5MMP4Q7kwPY318N
bdC/jgHKl1Yz8mqT5Lkx6XCWsojuqQ1IZs5GVLyezt7mNr83g4JKcO7lozBYEFuHUJ4Jo5jwaMYV
PUNxmxyqjUNe1xQ1F6sE3KBGfnNvKX1qu+hYQHU/dxWdYNeiOgwMPqUo3lqrhE0R+hM8rfEL4/U9
vI6OiHCUWoSnPkxA05iP8qMuTY7XMDGtGK5UnwzAaEJ6/1YRuGiHkmLvhCh+nUDeEQsDvpCCemV5
s75vfVhLWJXM7RxAvrMLLE0WY7iU2gCKLxglH1lhgX5xR2D5FkGWwS0j4k6FXb9JkIthb7efpBSY
CMO53UXlc0VA/WoWiHlo9CdBPm3LKT0hdQIdoRnGsOO/B7IkOEHU5NdHTCcjdGBbt9JUw7MeOb4Y
CP1LpGsOXvwJ5yU+tzWj+cWeVvzQEOqgYnf3TlhduS3Txa7ww3CicHkqes7OkyrPsxl8EDHP+wLx
mpiheSvHNIAp1CwkHdDFg8YSI9XHVPB4auK9EWt0Fo5tTsCN2zhMM6GyiNEeD24c0Din4pGzbs+y
AfwfWhM9YROLUaPkS6xJic/l+AvYjoM3YF8sKy9uS5++q3ufelem2/2PsdBP02AwqHUfhebcnUb0
Q0n0bteZYNZUWMZOdd4HWkOoY6MNFyitb84Mq1+l6hhwBmFmRWexyZlVN367LZEWsD43eXcnBeqH
yvcpsTuagfXUkYZon20Y4ijiUIaBr3C3lpmfHJy2HJeAfqRILdDLOtcCQRuGDP9ReSaW1zmRO88q
nlz0GNhSJhjXBNnBrZ3ag5LYqQvGpwmK+I14nowku+sRqID+28RdxEgpr/QdE9pXdOkRreHpo5nb
5lwXP9o+xpYHEbbH2rFixHoSvf1zKApKJ1mSgaQM8q9i6CmF3pplfCGrxV3NBp53n4OdUafMX0Kb
8aT/O22t5WgNhRF32K4JvekOkDVCFuyMHcwURWQ6TrnQRJ0pOcCRQXZHc3XAVVNXQAbx42+wYduH
gXXf80qcyWIWTGsVLwGtBdwbHYyV2m3uOBKOW05OHzFx6nd/fjRpYcGxMtdNUMdr22dGB6k3OZWj
QV+ICEyubwRYvUzWdCcuXdIGd39+WEQNOQr87iTaN1nR7excpi1xRV6VNrOTo5vs5KeSXsGf/y77
A+a4DG4IsAathbPvqEdWWeq4J7EwuDLJ/Hn0NT4Ns0IgY7NtYL3nVzqa2jklEVRbxR5evnsAWzCu
A0ZaHmW/srZl1xsbtCAE9FaaFBv9XLg4bWVR/0wjyPT3eY49Xk0WwmKRk07I54WEaOpuU4JvulOm
PtR1DNm9TUDqLD9qC7Panx8egRR6PrbmMB0iW8x3kXnW9VDBQ4OLWLgO3UMT13JF+31P95TjrUcz
4M5g+oG9HQJVIYKec2IUgpRV+8qlu0QoJyEa4qmYvPM8Lv9eRp/RQ5joSL1IChbgN71RqfvsUUlx
9vrQ2wIdx8KTRhtdmg+ymSgBOYQgaCnPCdMos5keiPvczQFrVIfmYI4JtKiT5lHSLIKx0f4gXAhR
b+Bhph5L6p2Ui7/k49REGjhTfWfZ+CFKUr4J7xFefosbinFTAiqoNft8qB5Kt/mYu1ivRkvfmMYc
iKh7EoDyGQyR8UTI3TrDcMZpJ73JJtjj4VQsZd4vs2N7Y/8hwHAobBwmxKp0xo7F9JuWis3MP4ZG
Bapxoa4zypILyXgdEcQc1IxxRuh1Zp09CJcDdGLTPmLiMJX1tWe2w6IwgdEwPlvE34XfKZzh4c+I
eQKz6rTbxZN57wf2V2AwUHLN/Fn3wWvI3D8wPsYWnjUC5D3oVuikmpGHcSeM/Be2NjjGXE8/zX7b
VL1lHj5SNT6bRO8wXo06CLp/WjTRsfblCxGlvAXMp1ZlCSA+nB8MIa9VT3XnJ/2NMKJ9FjBHdJmc
0ILSaDC3pLUeeuDhW5x2ZKKgCU5HcdXh/Ea1a7b+p85Rz2CnpZeYZs3asSkJp/nBtnPkM8VzKQ9J
mT/iuSIjoPVeTENHqyrhCal4G+asuQtG+PVmCV+rqg7wsN864b2MofnkpimTr3DTJb/rSh4a3hxa
cMcK6loehvddFf6KBTMH1whO6oyS56UN4PrW5Oa4lKxbK+T0kvhvpYIilNq1d3CM/OMyS/ySOVot
bJ8bq2ZTmuqrHXIkzyZyMuIkwIh1QN5RDEhJ6jIdDrDsKjJ5OdwCqpiAl0idQ9sOlpK4QKali2PW
2y9+muyZYxPojvV0Cwl4WCX3aQChJnoyB+c3qTBAP3nLAnQb6HgwwSZMJJRDz5MW0HsUxFSqRuSQ
L//gkWK5xn/xI0PpvW7q5OampbttQuPkO/bRZvLDZfezXcfNER54dyvjFbOJIisA+d3VY7tRklf/
31fI/t84f/5mIdp/15df5Xf7X31G/w/ag9Da/Xci2rvvpv2e/tUR9Od/+IeM1rD+QtRg22HoOAR4
Y+X4Xzpa/shiAUZH63uIv207QMH6nzpaJ/yLDixWlJDGmAVm4J86Wv5IeJblAn4LRGjbbvjv6Gj/
iL//KcfGTeSE/DOB5YdCWL7pLCrbf1HR+l6jDOSl9FJZrYv5JcZoeM3Kmml1RT/hW7Ej9daxdZ4w
hJdVfUfo/A76n80I36d/9S9X7uEf/+6/atVdsah2//Z5XBTCSNUDlxGo6fPt/vZ5rLipJkbVA6EP
81MDQRLXyVSFxDImlC2EklSfi0tG0UKb2jMDD6hs+QEEx0PTVS+lH93n8wcHXBSaXnAUHJV88KA4
FO/wcT8q17vYBlCi0LuSR/UxEVQ/UySq2jopSNdoyoa8ecnZTsVAKfVboIpQs9oq7Ig1EZmVL3e2
b6zMb7vNaSI3qE0+ECmvkz5dscuRN1IwNIjbl54OfNRdJ5uoYayewuk2GX0LA69FDIktGLjcARHN
/TqJGbePZJ+i/qPQYba7GnuqmxoiEGKo5TvQmqUk6DfLMdCjNyWwCuLO7hHGRtSxKQsUYwraK19e
RrKdOyNKIDqOk+HU95tMdJsEoa6hp1UANxdD0x9ggdRf7JUAmphrdyvfPziLz6Reka7Rt1cPGl2B
lDYFIUIIUNBjNm2wxkBRm8SLC26eW7WiAiSiD7Sk6eDe2rhU/vxXY5JZTQWYh18pkSEqEmvGQ656
WRRay/WL62vXvdPhJ3UgxFPLDoGohQ1qi40D9uhE9WVvggnNKVc8yF/S2abNhpqmB4XzLgNmekT7
dfUL3znKH0Zy+5A0dtgyrfjb0QAiXoplmMNXN9jaPbLh6c1yMvIW6e5KTgDIY4fOIFwqZGFNc05H
ItbaAupyyFhabuO9GL8sakQl3yf3C6XMBpsmlQgcHW7F8hEcya1KexxRiK5QHpEMs8bQD+KFfg3T
tbRgzuTsJKkgNpDbwEEvG2SPy9dF4gGmON7mTr8hD3hdsoAnw0Tz96vAV96+j+k5hPumHpmRcQwB
zw0CBUd0mqptpK60wlcems+q+hpmOvKThVbToHxidjxeyWOx6neXu1dxn5DVbeYW59e7YBI8gMjP
hNqK+Ftw28GCdtlTO/KYcF/apFx7iPtswaMKozOcwnWhOoaczp8/G5tyvfy95T6kGL8GpHR2f2ur
q8Eb6UU3HglmipxUo5VGY5LZAkxZssUiu7VnfP88Jr7gRcG1jCZmO/vxtkqbbRTkp1rvZzVjW4sO
LipXTRGoSqTcXGgTBCDfUGTfiJXWLSrMMqH+witCQvRemuihunhP6GlXQIupAxooatsgJm/jYuMS
QtXmjEtQRKJ52STZ94IGLtu9MRorgHc8Ot+E4brqCwTMxkzidcrDF/HYcClhUK5KQgDx8ZBO69KV
4UrAqKCqupA5sDVhi2QOkgw3eGFF23pyfpaG/hRNv5iQ7rtGP9sEEpS5c99RxiuLX21Ze7b0TQYK
LzSh0R1m5HMhn3f5U1PIreTFb/yfo2SgxeMpFwmfRVTRuM6L9xRneSNBi9jTZlAvAh2FhBhd1F+1
DFchVxT8oBBbhzdE60ffeRLcrjoyd0nMhxq/kT0BHiphcQ/rtOCZ4i4lLeW4ortI5OZEumFKWjPI
IpfnMkTWxOcjBfsxiYOjqXCCs4QM5YKGXXYJ5AVcoaU6U5Jn0ceRT6imp75z+p6+c4us9yz/lVRc
/1rtiir4qKBg0DC6zLTMJAseWVNM2t6LbqeTt6JmesGIYHl2lxeV98C0wY1TpTd8pGV3EvQ+Havk
OWVwt/RhvPzQ8Awb2QvA2rYlEMtahOMsmerL1wy69YvSLw0vUcpaapXfCBRY8o4LLx8Q2bo1iQRg
HSdUEAMkKxjBNUofEx1BUgIHl8NJRwGTgf5sSaL0adn2I877CfQzMRuGuqo+Jhua0FiNa5PpGicv
HzRmZe8W7xnouM+mhR2F+3dHGM7dCACOdnv7Fnp0UWMw6ICptM9NwZ+XTuBA0ZObfNa0/DaHZo/z
AkscslIuTOnfIMawL98aeCQ8pDVHjHxyN1IR+BQTCdhvcu7x2M3ANLwjuRaHCgRm0SJGYeC/bEBV
QseQO5ezhnk0F1gTaVSFIAXqEOBu2kDi0wfTsLfLqWNqYJCimjI75r0l1CcnXx7teP/f7//Yjf6+
+1ONmIsT2kaBRrVE2fOv1UjfEycXjgvfqvoWxZXkmTkAV86uGIFmW57nf//fE44dUkhROdvef6l+
ck2TW+mIYj07z9bXaF7n4WWyvnR5Gtzx/9fP31WXdtOPSX7/z//xCZ++a6bbd4wd4m/l8GJ0/z+b
0M6/6vZ/++v/qJ4pPP8CkuT98b17wT9rZ2Gaf5kUib5vCkd4puBB+c/S2bL+ooSkmDbDEEuvGXJP
239Y6YX9F1WuY3KzA3OxHwb/VukM+vxvjysiPcrnwKZE//tjmidxNTY9GCo1I8qCWKp/eEQZwIOr
hXqP0UddBoLkPiEIj5d0NBDqWwaUmKyaFZMt8g30WnBUgEgNWew9rU0aT9Kq6m+WX/jEZlDnNhga
dJJ6nl1WtcQ5pj0NG5SypYsTpBDP0LPRfeWVzWzfzpW1NBk08QgQg4oLsYn+qykbck8JBdvY0EUv
KlPeoWVg+uLRv6G/KsOe07HnEvHQcNoMh9wj1MvrmRQtYT5mE+WfkapiUtswHxwYlli/DWSrBLr5
NC16MDYXgG/BDewysJea5vkLVqyOfAOp2hdnSvBVu710nuyEntm+zn361jINhidZKMYHVuezt+dV
e84CZT/aiN3w8mYOdqNSh2fT1sHrFIxMqZLAMzxompHx4JHz/FTYbcqCHql3B+sPyDjVnoZJ+ace
n3hPkpY7PrF9tO66TxdNa0TTMKQ6Ak87GDXdqmKwmPaXM6f0GhGRnfOVt6OHHdkZzRCbXdmSda4m
Ip04DVyHQJQ3P5oZq7qmZCxd1RejD5nvxYrtYLY8xlhAU8Vbqhvm8UHjvNgLhDsODSaNkx7k88zM
/xtzFkgvx2T8SVLJOk+EZKzOtMfIcxN9ABC3RQAeXiH2simwqchbsUDzHLcsD02Z4CcTg3PP6SDb
OVnXPYaFglRXlKCEpT+f7JQzTVoyDNsYqMnZ4PsqvDWtVV86J5nWsJEJ92NMTqa9MfKIrTpqBSxe
8BCpAnF5CJM0S1kAVsvjgu6dNNROFQ5Dd8O2HmLdElGTNYOrV7knwyMxZs7ei7TzkuKoeaiRfrzb
PRoV/PMQawjmA8wOO/KYKwPyPPmUf+wa4sXqyvyLm7O4MqbM2U6ZJvnEUV50iESNdRAXCWkWFvjI
nW1r78Gp0/HklqG/Xpq+nwWRlIwz6jQ6+36PedEvxH55Bd5TZ7bPKdgwauIwXbutFV+kJVIsfEyu
46InCgfOHeZRBuuMLpSbHDtYsL9NT4hvNU/ESfshzDIXGQhKyMJBOFLAXhdetwudlOy+0VvCmL1U
gTkIMN/JEiynE3OA29TglddjyP5BXK1EXpmO71M6x2+lJMpiZuv7Aj4BghyY6I9+YOsBT2U+awgQ
LyOpWHc5/cTvJO1RX8CtGbe2PfYno+YkPlmGfcpoDdyY65u/mDTJbh2bJvIcCHtY43BGjbmfHXKX
kSxa/2ozR21x6Tq6qWMxjCBVszEe0ZYFyXM7JxjX6YMfOhfA5YotD4UAVxDhlginJFjV0Es3aQfM
xpra8X4ycUjaVptdfXIcjn4I6sMfmslD0R7KX7VbNnAQ8qB7IOjWYpwDWmDjQeM44KJqH+Bn5L/4
Y/Xak4e8981QPJdT12wbvyOWAVoPl0ynGLKaAKIgnEpyoXLvatmVw4A7yN7yukx+WjkKijYbGUY3
0CnPg+xd0Jmi3YxlJk6T6MxdCTB7wycbDh7OtWsQBdNFWARguuMYn6xR0+YMI0WD28rG70njc3iK
KvAgdmnPP9o6Lx9mQnf2aphhRJO4Ce8crcIanwzprZXs33Xr2Rcf1cgi9fP1QxgY3glDdI4kA1Bu
Z9PI6y2CwXgKGgZKI2POeeMmUAw6gVEWK4tVwUGrwSsQORcezTlobpRFhEeaE9ZMEmzO0hH2a2XB
dWyl7+9rNATfyaiGh1ZOSHQkxFqCiqjF02SYjdtQCvE+QwmQa2YqxLYyBffMQ9HWHkmgrgeXewpR
Y0u8Ge8hynVG1aQIHj0WuiuiHJ54CaX9uwRFsaO93F+cYOpAMIzKY6wbd2e6XBaw4yJrHmdSEo6N
r8UTKo0R/1yXgdSYRgw9sfMa6aDBIa2d6kc9NTDv6aPrw9SIakfgAM1VPSN+HWItP8Yhns9VRTjR
YND4aXzeEkq+N8uL6iefOT6HGCe7LpzXA/Sa4F2TFEQxWwkIg4wdPzsguVvFoWZlIZ67J9LZhQJe
sCwxrc8+pUzGIzp7EmUjDKnkeXa7yqCVUkIePCRTET5joSQExk8IVBCWGfxwUxHciEtCT9+TWmoo
vL8Ya8xd0+XmRXo5zYG6H/WK80xtERZdh6eaGN19ikx/E7dD9qUQEe3CJkhfhWOFW7J/1FNAIs43
6jNkj/j0QLwgRN86pt38Ag6pd0Lm+CwGQU+qsIb7Ok7xWIyWczckmnSsnDDu+3iYbJZfx/X3439Q
dx67kQPtFX2iMsgiWSQBw4vOSd3K0mhDSCOJOed6eh/+huEAGLCX3s1ggqTuZtUX7j2Xq/xPZKXZ
NtAzK+8slsYXEErsfpyyMeIDIBO3IpfyOgbNlK/atEyvc2nbO3CmiNfIrV0vTG3C78KNXRF6mYAr
PYxTFd2bnch+utJ3axYui2TVrS2f3WfPAKVAvbpOu4BVDlzr+Rm3ADJBo6+wIajhqFoA+WZkGsz3
G3nMwXneI5eST8ou+Vn4QutKtlG96hy73HN145b1rfCps7DFV0akSZLQQr9JxxzeWh7iRwsoEWPz
pC/JhBiE+RDakeMslUT0mqA/O5lW2XzGPCN7GiI9ryc7D6DMz021cWl8SCxoGoTeGVYx3NOixm0w
BMdERP0lTZH0mlhIbvVA9hPGiMm6en5oMUbrCKLzU2SftVfmF1tOwclJDP1ZAvA+ZqgiuQFL64Mg
FbkLVTq+10ns3OdR3hxz4PeAPRBNsJ3K6IpTIjZNTJGiPzFPTYnpzfR3NiWb8KxXHeBwdoAESJLA
DdBUIAbSUR+uzcgWr2GeuH+j2qQ3yxgjX50gKXCrMRwTE2EiVpH2WH57LH1Icsf2LbI9cUGFr+B2
igadW9gWbI/sxdWHJYIxlkKp2/U5S2aAKqFghx3CbP/b9h51H56B9r6emvzseajpuNmSP3GH37yb
fQqVdqi9U0ky112WoXh1M3vGEt9ad6M5hKcmLOBwJloXvHST7551itte2SZNFgtz76qLJL0YHewk
j/CvZzkD8e0w7L4PwTwfR8qFN+6y4uhop0fyO6aCNDSkMGAZl92ZV4uKwIN2whLh4uE/WHzUX6iY
kldiCNJdZS7rxCxU/xgIN5tGLCp8ye5zq/AOLgZXPNlBhYlnYyLFW0UNwBtSFz6iLEC3gbn74kA0
pAXFhUuMwhTclCqjtzYv57facqdnQw/WM4FD8ZFNP56n2opVtPcz6zPAj3SY7PYNeeJWVyDjmK5Y
G5xirbXusFU8e0bKcVtZ2Q6iy2cctUv8jEd90YWwA5vCri5aeLO1kRpOUkv6AW4nPkkjuiJv3Q14
mjJSOR5cvM6MldIMnYrt3RltXrMa02lwKUPDu1lGL0lrDqavbBLxKzZg5phG2bJ3TaH8PRjCSe46
em3GqAh/LnbiUNPA0GY8O4iYVRfsQHePc59arxgaMPihydxTGjOErZSRWOe40R1jh+G+tJDWV4sC
MHd6Y5NFZGRg+evcVV2MKl810TCdQnYaV8J75W62J8wiNoJTxBYWbKoRBkOO2ZCkX8EuNZ8zh1Qm
hxItGinEgiJKjhXK/C0eufo+IK3zrIpouE8Sw7yWvHjIpUy+JqCyAsQ2Q7HXwUndczzZ4jILnrKi
n7F1JxmDsSYB3Z6E2Tabc/mAkyT9lMZQPJHWgfrXMrtpV6iuI7zJaxuxjfDEPNjlxIU7d2pdlLk8
9IkVvE6DIhJN95l4UV06Ht3eNO/IA9Xvc+Hmn7olXaYrNWFXlQ66A8FwqAFiICU35ffOp/Y7JC9N
Kh46U0zf4E0SsoKS/hvw4rBtwqS8MBoyWNl34Uk12rfXAXNpMvmc4WMsg+pIv9I9D6a/cK2y5p7W
y70KbSJ64qHQ25xaew/4A7xrwPjrUA6OQ5fnTn/HNnB+4YtED/j7y+cOT+d3b5KzZ/mCCEDhTesG
gMinqniOnXz23+aQh7tduqkVkrwAZaxwd4Gd65vRh4QR4JQjBAsDcH4vEe/sitCNXoawDB+WBdee
CU55NZMw/bQRlZ3wmQCVwDS7ySYy8bzS1Q81ubt/+9C2X4HzRh/9GIpvLOAtmK2eyrA0Pdpan9SX
sJbV1k9nlicphzlVFga2SS5EfDMmxthKZLJT82TdzbNgDAeTzD6Pkdvd107FB5jXxr5qU5iflmEm
hO152Gaj0CA7oJX4a/Dl31E/DtdIOA6hunYJdVZJ/tzocx8ZR4pqkunt37oHLg3GxV6GiNBLFFFO
244J/N6f1fDM6bQE7EbtOg7r7GLnSYO9Hlv8L0DQ6FuHWquNwaccA4CCjmdAoEH2UCHg71BcBSWW
SUZT3bz2Miom8DLqJw3YYXjamILNHPDPrRhFyqoDYIDvE0Yrgp02OAeIuKcV0YPGRbJsIfqQC6lq
uM6yOPYg+U1594rsSZ2heI/WHS0XOw8vq4zDWEXFbras5BbTxN4T0RSQbJL3SKIaY1mIeJgwETDE
D+WEPZKMBLrl0hDuLy4NKpNFkiRpEU6zjMqjDC1v4+WlyVMm5Be+9O69igMgzqmjHgOvTzbuxKG5
cTQE6rKyh1sX5/UBP1l/QnRu35Wx67KlmTW7B3s27WbXpRMahV6U1GCTYe68UltfYzoYLmGaymfT
0Qh3g1IlPznMfn8jO+zc61AHokGem2Nh49NaS+9QSvZ0yRFxGT+iq9r0Y0YRntMWaUa1kvNdRA6M
Yzvp9c1Nqzo9GlPrgZVN4dX5BRYw0jQt+aiLAQfrTBdigUvCPcln4Dh1cz6vKkFw081mpbADVmq9
SjSLb+MMjg1RSEQD56oXI63H02h4wIMT26ZgTvs6/Ki1kfwimAmRtPfIojQdGw26WC4E8OtxLYx3
YUY51s95btg+VWSaW0n76KULmZfeWLHp0sJ8EoXLmlJ1czRi9K/gl6NPGLy1mpz0N3FmXrgSNAZG
CrP9SURhf0dpkiMDl0763YflfKsq3e0EOThPusxnpFCIERfl9FCdC0wwf+dZiTvE3oihhkZxHM2u
zv4Sd1afo06ys2268S3SJW9erTLWCz2OE67Rn9yPUTlYIA6XHZnDbB0hCVtWt68mnPtN0ucMVJQR
rlHB6z8K4yQVYhr+gRvenaa6GwDrucUjIQr+t6tMOhwJ6OaiJOLMVQPy5svTqP58dO0XWUjvTZhm
9Z3MChUsacj901j0I/0gY7T1kNd1z+IqCOKdEzRDwyS+Bq3IXE3tqrkYXvo6xi+KR6WfQQE45mvX
u9m4lZNVf/dRzmkAf3HEK+uFzCfcwbFOPB/FtC9dShAWuIZ/gLIYvieGmB5ztbB/MthT8EBAkzwI
p2236UC21CppQzOGst177zWQlbOPVGg+df6itamMHFWlsHKFJV6WDg5127hYxMPlPDO5+VvFABvI
LQkXj2OK8QZFVvuj3Cn0FhN9jXs88+4tUkBNji9avm+GWvN9aQfQb4WZKm5tognIZDFxzZMalKGl
r2PjrJX09qrsjXplx0MtNzhwgxevCMsPtC1klBSDeiENE/wjHIWzY6bMkGoLHjImP7yAtdLXGZjM
BbmK/eFlDYNT7AHTWyPtmtWL7Rn3GbGbtwLf74zBjSS/og4cc4U8NHlG1EPGOAATW5xkaGZiY3sw
64CR+Yd0kNO6V2P7HchR7OsproA86JBYsLhxtuaEwak0Udu6JSV6oKv0cwgi72D7Cu1avmg6ZxRp
zyMipb0cmujatFV9T4kONiKsLOzQxE6hU7MH8i1KuYujkpWoJ4koN3I1R5u87cQj3hJ9mhLMB51L
3Lea3FSu1JgCCE0H8NROW0aIEKBixK2unltSZJAVCbm0sshYCZSoBws3rIYY3cn8mYmoh+mxJgqs
EOLXcWPjJiY/BS0YlOEuk0b3zVIRhw5D+g3pMcGHSEnu8NXcnatQqL0HNvHSBKN15MLkuvM87X56
U1Td550KWIL1AgZ2TLdt9BHLdKtaFl7CeUIxar3rWLDAK4Poj8XU5QDUiEA5Gf9Vfj4fbdvV73VT
xJxz/mRyQdgw0VvkvHcdiaB4nJT6GBtB3LHb59ZpwDX6VeQGYIWCPL4gAuND8wGCyfPZ2bK0n+CX
9Enxm/qVc2hHCwVINMkPotAmVn6IaJ9jnyfdgXiDmRhh/yOTNLKkArSf0ISWDdqYZuklzwx7HTou
ovMCk8k/bCRFXn2Vwj7gAoCK5eWniKlIKMaDiPRBTgwPV41U/j60suJJLT+tNeIzI7C66kB1xPy7
VcLClHuo40ZYwcGnK5mG0ns3p078EPYgPsto6I6B5GbG8ox2l5cg2APuQpTNERNfWuhU+HVYLP5p
Br4G8ALHJak7ZfsYJpV3Z7pB+4Xllelb4aFxSRivHa2qmS696cGNTYRM9zDjk3HNdtHZ5r3GE1pk
DikjdjeS4Gsw8GXlHtcHE9TqyRpxFa6YsHlnQUIPglwj7HaVLbN3YI/NPTIGkbKqDLK7uZyWbaNn
XuZaiSPixOkYFrBW+kQWE/v3qfvGkh6vsyaUJJpxGDZ4kknDZBgEmh4koHcKwlk88j1Uh4A+8uSp
nsgirRdnWNdtA+ZCe1zuw1ZJ0d2nQSWoykLgMyR7wpYKxWJiGR84WMctw57sOIY2tsvGtLa9QRxT
6xnWXWbK5E3CZ+2pQzv/AMG2XFstBOAqlsWLq+kuw5mZDFf18FmNhIUGFBKHJFdxhWmH0s9jsnZg
KRjshqkw3mdCEbdsa6DoEYSAAltlSC9CPM1IfIhW6TGMZg0Jq6mZijU0v/Ypr5L+ChFNrylS+dzZ
WX7ntVV78LPWRxngxnfsfvGU2ZK7NQbFPiUWFs1uSPN9MBCDXsMOv7Hn5ukVnbhjhMcuCNsK2+Ul
RNhSU/Nc27g6+CiTJYfo34lO8OuGHQEg5RnzpPVUmv3AnlvgQyWppi0+uefxAbKyQvkfhH77nYfY
Tel8+hhOreNsphoRg5pT1z4mMwss9s8O6Ze0jS4o3DC9laVrHkJ8VmelonjcpA383oeRT+aj3ccB
mgTW1hmQKp0mKBWF9ZXErbrV2I3f89ZB+aqnQN3TupRbUmZchZKjIf1YxLp/JTqpf629WT3PVDlo
r4sWacASfARTzkqDjRdP3btreWzvSYQHdmZHZfJijQnotrnpfIxGbnyc2xKUI7JyQXoEI+i/VHca
H47ZBYRulsW8HLAi+HQmxVtQd1TM22kYueXl7AyPpNC5D5Fvk+XjiiS8llbTp/hJYqz3k01e1cGO
KgICQshPaGEIx4BfGMzYwdMsEOYFkmo9wfNvyWAzZJkxIzCq+e8UGfa8lmCOmNLXZY2gLg6girBy
L6YD28JgX2YplIN5IBPt3e8i49eotOc/oVWGaM07l7y07RzjP4gE2TacSNlI38lAmlBSyHv6gD9Y
k9aUwCKOR201JIzrYMaonWfj34KIU3dvOjN1wpgl0w9KYDRgvc80mEC0ZlziNKkPN36wTF41q1zK
ktJExmuIESiFhwB5i8GcI6T2enUIHROJmSoFcdQMaFQCEbaQMUW0C/uuqBLwTSUwsxNeEtqLUEv3
VNujuLeITdtl6Ftjjn2vM7+CsssfjdSNDpLL+MkM/eoOFuXg4wtquWL5uzP+PAtgR5Ul37rpGQsm
urknuYwqMNSHwC/reuWGXk3XBPh7BVSoO3Ld9eAtDayKnDUoIVouJMBHuYiWUG3/p6Wi/RntwUu2
fSc4VzNGYWCXkqH+CcdwSPYi9yvoSbImvYMJHZoWRtVwf7PPRA8kDSYsCq49EKlzmXmLzKPIfgGO
dbdSy+qO9lfvI6NRx6LhGdrZAaYoIp7Sd34w8l40tvJRS/tGjItzdo2kf9Pd3OwSqdGyMKUTp7zP
Uxa1E/94KvtP4lRQqaHXTPaIs9UnU1fKbTYe2W9v5PmfEhL7DfsbqmTTav/O3ZLQVimBUy4Zo7uG
nS2EwVE99E4/7BoBAISAmnpiA2rnpGyOpfWYS6t/6iaSDvAr9aeoUtDKEE3F74pwV3YOLlMlc25v
eTR6+FgVj/qYsu1is4kt0vW2wIrhVTfm9IIUWV1mdwYKOHbEakWh2GcIunbx3NsomBbU2tiX81Um
uJlG2jeYAF4yk9GG7Qo/e2g9pjzVT4NrJvy/Ei9Xk1Q0vwB56nq6D92qPsRpMb7SHWLllV1rHdIU
SU4ie/lB8e/fVxi+9qYowoMftCMZuXVGRlAbW+jpUmEsN1urkbNiaVYvgXZmAGxGl1+5lt2bSjU2
/KBNOgxybBYurJHRnEScMquY6MlNXlIbUXuQxgun8U5WpthULEhSzEyT/afMl7mhCz3qr294vGgB
7zgNOGYUs46wDSR5D5kqz6ei4p2bbAxChPZy+oQZ+rV/KCf+TxEO/wuJ9v8j8bWNtuJ/1o6so8/v
n/8sHln++r9pR6T9T4YhlUNuwqK+Riby7wBjZCC2a9ms0tgwWg5A4v8Qj/BHjmFx1nkmGmvH+w/d
tftPpDkYykerDcDYMvijf/nn/wLhbv/b7/+z0FkZ9n/VOrmWoVzbNRxG34bnMLb/byKSUqveromp
Q6J69qeQIznpT7kUz+PovQ42TZnn/HCpnIOh3DZtfRcQf7SPmo3s+uYKAmHvJ8ShzwK7b9Ckm/c0
gOgWIY4bRRZc6vJN9UZ/SsZTv+DcJliiqyYt7lzBoANXxTFlbHqwGuKe8fMypw3uaJDwt0WUBDF6
Ff7b4V0Qb10p+vxmvsHvcjYYdFYOQL2dbHIPWSnJbTbZTA0nR9x2Cm1DcG93QwxbhA1UPtonuxoP
LbYNfLAJYH9WBoy9GXJ2PRlTNLJ6DXBZ73ARLeATqp/QdLcqRuwyx1zNqnAfW5QJB6ytJyM3991g
uXu+eRB2EYEudXL1w8jYMvp5zyM2rV5eU64vRJHenihuyNIh7RlfkuYXOiGlGzLqMRbZb3Eci47Z
IQPSzom+XXDSKAqrvYekZKz096QQCaZ1BVf3a7AJf23ydNw4pfOaz/orG9ZGnj14WfKXWd1AajMv
sxbWTZZ0RDPpOBmdrDYZXU8Ou5l+ccQFIVqU6ug52YcktzVC6IMfRt4XesaXxHZ3iajwY0iU3jlu
oFD2NAlx6KTPCRV3hFd+NeGcYcwNdmB5jVwQ+RzCm6rEyxMK8VkkiE1dee79qj4THzzgjo4YFWW/
DGsPPqF9lhn/Oow6GAOxBWlrAHqzrlelN7g7d0LnodJd6Ha3wqYxYlP6xQ2fbG05nODFQ1VSSAXA
kXI8Yt/pZ+aDyWLjZwYRQMvPSehaM5hSu5CmHPku5OW5fZ/M6bUb51eGWRAQ2QEmU/9mjctaMi9+
cGS9OHGpgCuMBNKmO1j30VoZ7YhT27kCz+TuBeg5OqkikNM6Qp8EOcVjd5UsEYI0fYkV57AD8wgP
+D5g10kQ9nR0bZLbRo9BomAjfVDDcINM+OpRnhwH4R9nP0LdkpRHEzZpB4l17baLqj8ms57prKcI
IAYtlJaGj6q/jrAOZAUa2o+SkgS5LhZuYsfRsPLdcruwZfzF5B7Cx2LAM8T1B2/DV2ZTccnEfZ+n
kFjI6Z0lJuL6WLy2Tql2XTIvEbqCN7Id/Y09qe+p0teqVuCUtPOIQ+TmZZCzKikvqGSdnhmB0bs/
EdrNavBBsFY5k+TCOI0FeUwRFuFIQY+djM1A0bGeS1Ll/Jfezm9hOIVr6hQkrOori8y7onKf8rQr
eeKam42zLWnznzBzaDIRSkTsJeb+HtvbUzgiOfUA9oWIqNoivsaWRE9wJq1t2Jt5/1HZNvPoLr8H
J/6ZesO50eWtGSix26Y+WW7x4oCNmtjFSPzyG4RseNum6NJIolydtL31dXL0J0nxN6g/o7urp5F1
GrKngU32SkK5ojTeWj5J3GlE0+bzro5h2ZwUDhMEv8mjy/pvJWV294/fFN4dm9l1bMZqu3zpjlHn
KhkbdP6zonZizdX5oK8wdy4jDqix9btwyxvvf+jLuxLQ+LxkFIBLaEX3oAh5Wymn+mLXwmqAv7HQ
2vLUiNZOAhItLU846YkUnIMDiYVyiBeC8RZL1o9n8KEvS71nBHBwJdnAQ5wfDIvvIBqHeh+1yxc2
KKWdn9E07hOL3fo8DE/ItG5ArV7YNRNSO/O8WRHnGRb8qwF4cQ7EPpUQFzIfD30zL7Fs5fPsueBd
iNcy6xY/rXGhHbCI39abboh+UMI95xJ/t0NkdheXj4MFejYgrv1LW0rz0jIUsEKeIxz6CK7/lrN1
EUEPvaP1YOCm2W9rzSP+lOIlq3GtZYSgpbb7h1lQZIIGILKKTL76sTSsa78d2MQrfOf7kZZ+pWuq
Pre5dTr865vM0ktPXxA6klIn1b2Lkn8XmXmDa/rqNM6d8rHluCtdwU5244+k7D8I54s2YFP72NuZ
47FPaUZ63ya1N8ofa4OpVFydEnaaURf/gno4MvDDuVSN54FhOHQnb28m+6ZNb3xvAf+tWFKXL1MS
oiUTmHacCcsRocwv45xCqtVDssZUkMv2gX3KCwLNiPWz9TSS3LuCAj5fnIiWq3LRe4fVsYhLCfUo
PLEAOxlu/+rztDiJd9CWt53BWNhDdymSpqAZV6yzneh98H18TVK+6tm6R+/1UhrYUxm1rfxWX5KA
JEsykvNJvhaD2LQyPsfBU8KVsGeZZKN4A4Vve4fG+zEx4xQKcgNTfnokYm/XZXZyXbTsuY/ohHjv
13ByBIBF9vhj+tKODUbRECx5gVR1hYTjBc7Xpe2TP9oGNQAIqRndmzOO6Ybp5MvkMHwD6QR1KybK
AB2PLNUdKb9vURReYZduKsPkW/Yh8Xk/BctMJnsktdEnASmr6qPQWGASS1GWrGPXRxRAy/2Rl4T8
ugDKOHD7ruUzg0cr7F/60WVIM8K9N8fKv5SFZoodZ/X7sElC3sxEDubNCo1DFD8a9DervDc0lIIJ
eynYpRV7TTpYEZknnTvGaQoTuaNPeXShwJ4bI/tCMsGl6qPTDGzfPmnsFjw8WIVD7tk8j2ygngDu
0e28mWI0OeL9v0zbo5Vq5gXxg6SoWchTMOnXASwcR5hyjSbvKScflIa78wfsMngbcC2FKHTnGd4x
QbrrfrERmZl97tEbsJXnB6WUwRwR1/1PKJ1om4iPPIfA6whc+d2UDmenKlhLTTG8jmCr5tw44FCt
N4OY77HlLB7qcTf46i/EBbD0JRyEF8nUeF2FYQ3qqmVyb4YnA0qXBIinIEsfOpEvhli9Dqkn2J1X
wA3JM5r1+GuV7U/rA36TS4pAo6HAZeFL1hmPXssDn9VoKZgbr5iutXsLVegGN+/JzqNHNse0m+RJ
rPSANJUNkt5FtFKQBHxn16BcY8SxAd6xMa3sKRgfI6eTB6N/GSrNstfD96Yq1lZJ++4kU7tUijRo
BoYkshZWxmhtc5U7ezPl/igLnlHXJauWKnKMCW7vFGzzPnqE5gtbU2EeMR6blI9tYvvAOWP4sh5g
GQ3DIGuYtkRcyZ1C3Kubre092VV3lU2Q7cKy+lt5GG3z9FLCxTOd4Li8c+X0OXreW8Orzpu8yLZr
NnIsmjK/OYSMLhujeLBn/Rxw6cU146TcutYYLGVgIo2DHkKWKTHmk43pyqupAj7wh/0YMOPN6d62
xm3bccyjulknPTa6OGOBMI4bYuzXwrTOEoobmlnolMXXrB222+Z9wPdqlN0B58Z9XGcPCldKPNPF
xoN6rDvx0c+Nc+nix1l2335OSkoTjS9NmQEeaPovPZDi6z4HabIUgewzfZIkM/x4WkMubHB7JIF7
AeG6ZXN5SmeWVqLyyIrnDehY9HXV/DlXRGY43T410h/hd2Rz15xFPo8RsbnA4CF1Ro3tb1j/c1DS
yqwavbQqjkGAVCFenCXRy4yNNT8XKQdNSUr4+CvaiHlkNWyQVvwKWnvTzd/8wHQ3wiVT2zWLR9O8
T5zwe/KPgyp+oc8Xu2ZM7vw6/B4iYG/9dDMRe2Cu21WUlCh/4OEmNtkobnIP7YJNangxQn2lmi4O
UYjyyk6+LIJHtyUJJshdnH0+8CDgnoQ/1M3BhrIjdSL3UlnMmaEVPw+Oec/Su8FCM5xstxlhFv4M
KJ2OVsdix5PRwUutFW0WZ7rj64MyMLd06Z3TxOc5ULu0Y/Rmp0c1teYJgOZbMaWbDjQDtVz7RODv
VbDX5OHkMojGHjakPzzHmtu3N2F6Fx5wZOet1rRcPNvImu2IUGfcR119XYhS8LxSwBshhvYhUts4
KfdWFh+tRi4Ss+FVy/bZ8sfvMZSM7e37qbCx3Toj39TypC09YM+YLNUvU2heTIaOYu6OzYiF0HtV
g1hSvpuz5LinsqwPvL96g3tgPyG1SpLvED0CDxLmpiLNTl3lPw6N9V23+fMUZqeoRtw37cIqfQ0G
/YVUumPzC99M2MRuAWUmCRUeaJicE54eMUBFKjoKFT+RnyKWaz5k7xIxiJ16wNG4wUm+zdAJzn+K
iE9oaJi/NbyxvWdQ+pbJcXIhMImKFtZsjNNMYvhsVlf0LM9VWvxYYHoOpu/vjAaC0TT2eBSd4zQ8
y7yMN3UaP/o+oqfAPFvDEK6dobnMPenkLk7Srj31SkD0H6xTyHwBVUkabaTXPSc+sFbb50ryqWzC
JVigIyrObuMtiOWVI9SfVCRHMXFUoNUbamO5rftfcCPXeZoRNYzNTS1LvLk9t7HxNpZJtY2R6XIQ
U/JqfXJV9JMa5V2IyCFHBL7sXPsTxJxdnzv20XbHp+8ugpySuk2FXO0xZTCB/YMbMGBPsrHlbWgM
5sNc9CvNRDb2UV6yoWhLR2K6fTH6q7aNg+vbH4z4fpLJYd2N4JMGjm1dFnbvaTvRkPTW2ZlJ7HVE
tEsUqvh2PjS+/1rFGSpEk7W+257aznpbFkq8EWycH4wkYQxhpI9Wb32WZJvymwiMSoTVcPJZjY/L
aSZtUsQ9klYYWLp58921xTPbCfNnKnByom5xkrE8U8GcW22F2xojIz8g0sHc5FgAI31VERE07Jmt
VQTIrUnG54FK64CG8FLKxtpy76AOyIzHsWEKWlfJEwtRnx2ZpgmZa4gy5AqSvPIHg+k11e4zRsTl
ZKuRjaVPXpmYq6nnY+GpB9uDP97mPkh7JGplMN2KKM93kefc5VnXIkgxLqKp/8Dio7+etqxaV5iM
u420GZNEkHKLga7ON+wRieH0OMn+jHkPwcaIeKWR1W6wJP7CfroiSHyf5+DSJszqS1k8keeFTGUa
v9CoHEbZL7u94KNDnsqC26QI1RP7s2ENimY+BV7N1t4c1akYp1NljUuSBVKPJtihRr+3NZ0cgP0Z
JAmwLY/nzf9lzvItMjPhOn8WOvtGxf46Ymcu/WpX9xh9jZEIkBayNlA/czXQrQVFPW9ImsmWc/UY
7kaz/pFQoSFd0B1TGCZY9vW90vIGFgGchYsXGb8yvkVcsaueM3YaNTEplkRxLSEGj2O8q7tLTr18
KTz6ABxI34aEmNkDfVkCQ9dpi8DHIapkY7v1gH3cXHQs06Z31a+ljiGy6FMETJ46Y+fgVaGwWwzx
TFDy7NlsS8jo/FBO+dNI0z/Vk2FsFvdHReD4rulp2MJmH2baPTQNaSmdAELiEE0ypttEDX9IGX/L
XEZGZcB2sSDnzhsZ7Pk97geVFLSmDRTSRkR0L+1CNYAU/cwmMImDPxLhwWEoyOErWGuNZrkxyLwj
jesdPa5gy2stJUf0qXE4dxKzMcXmXhC3AXRU8xIjlJJO+6eMDLofjKijMqBBpr+zGw4Hozbe7YL0
zJaGMsQCq9mEsXc5ZXnHaZi9RFNHOBTbcpOBSFizOTFR3qE5QAGk3fchsYNTq8sXP++WMYeEydl+
pMK/gg99yQVgx1oT1fVapMUbu2Jcy4OiMR85mizx4/Q2JP8UgKQBw2llw0ziqDSzPVix36RJHGQr
cbC1knJYTXZ0JpTmYhZ8vPTkfcYwS+0QIiLC1cck8o11gSldxXC9CvMpga3uC1zowio/2lcCJ5ng
dVOzGkoJP9cEux+yfZiTccPWmPtVQ9C2C/uLNNn3ucOaTjZTdwggy6DjgMzEBQuxjsABX+aSj1zI
tCsbHz1c96B1ibC04/4NUeWxc5MHsu/QLOr6126nFwOcMtYF3rmwohg2DNh2+UVSTk12+u0bjy7z
kgoyaIDdq07Gca84ulU2XmWHPLzLlV77aXGdB28z+gxHqbVOcFz/ICK70jHpTS31JbOcNx+5O8Mw
knss/4f51B+IOBQjGVoULTWR2nZ7J1KeMsRH1b7pQZLWQXWyKJ/mKvnBWOOyoN2PS1aqVY+0MayC
CW7NSQrHCRcc0xwlfRTJd4kdjTL+pe2bNefpM66n17p27yKM1aySnyrpweU+zLP5QQPx61tNtK5j
f8mnvzV9dCOb5Wb8wjrMTrEMcWin3kzf/OtH2PAL1S5zT1zdMv3qfPnREhKV8tlVo91uFPKxTop5
n0zzu81pDcxhfpgb6vcaaSVG/l+Eono74vQ9lm792GbNwfdjbxNPwV9ZTVsRsMUN7XILbujBm3ss
lX50EZUicda85q5G0+EZr32bXQkXuofaPqwnPyfySz/GAplm1/bvtDoLi6s5TSjrScqF3jwcpS+u
MVK7BbtBcs6fGWPHMVCFv0HAu0YxvLgoMJVrRMStB5zIVt65wwe9KcymPji1/DaHcl7hrSsIvuEH
/1eizqu5Uabr2r+IKqAJzamVo5Oc5oTyeGZITaZJv/670P3U956oJNtjaxA0u/de61pOup6zms9n
CVcxJF0v69pixnyAts3/jjsEfUoyXJN2bwwzSNZf4Pz2bdMzXYyqXzm+I1KUtQGcSTvhdzt76UPi
+O95048PyutfKpfNjD8mH7CDDMZd/RlUDCPUwdul5MWMY7IewvI3p6+7MmEMP3Bf6Hd2B4WPrKin
wHnSIdkd/Rts/d+jSJ47+i1Jb21QPI27yI6+k8K5DejpGQ2P69a3NlVdPfpR9MOAsVo1bJm8Xr0p
g0smApW6EjSnTC8/E0yDCV2UfwrQTKuhKh4t3m9XN0eWB7B7fQMNo63+zr0ECdHgreAkpmPjn5i/
bUxBKbBMzvGpkVjBRbfoOwIyBZwqPJBmx41BU7uW8rtPof6JLsY+evR80AnAU5gbEq0Sgv1CpZ4n
zm5ELhkAuEWdhCDUo4RQyUmqgFQg9MlV7/+YKD0fhLPoO3Cq9nlLa1dLOu0h1Ajdv7RJ+YycnmoD
Z49cJNlRHV5U1T8xmN4yVQ02E1vJFS4BGkKDfgS7o81fnBDmaylS0lXiYjPh2IqkDxWsH3+hI6es
GuRVedOqhJHItMGywfA66zh033t7cZ0RXd9hiuKdEdbk0XCKg3knXLydUzxuZCnfJ4NZc+6EF2mV
18wzD/5MJwqYG12SgFYsx0xE+Z8AAYxXtsdM5pqTKbqUgBfVHH8s39QoXZnl4rHw528v/RCJeDLq
zoImMp8AxLxSen8vXXQ3AhlnWjEwNb+61d6nGYU/IrNIg56tf/aEaynPEnpx+dlk6yhy+880ZHQB
HECSiS/hH09bKyFcJyrE1Wvp/tVjvxraYa9QQaxGlTdrK3VROPrhSg8eOBkjOFrVjBJzLJ0lT/jQ
MqQH45ABAQaoneGhWYczCg7Xfe6pLZAiTDu4BD8TH3Ptf9Vhg0o5JzK4KqNHMJ6OGbxKP13bdvpd
lYO9z9PkWnY0R0Q6/gZFvnZ6Y2G14yAQniVoF6+nODMfesbtm6Ts/tQzllAyyRdx0G/0H3IbutEH
vQkD0nZ6ra3wMjtywBYl/4Qvy6fkQqqgfAxJKDODH9OFAkzo5YOZhz+V1xJdKbBCOfU/F+DcStTT
P8TYPjig+IIVe0vqC2Zp78MIFHp3dTC9IkTnrrgbl+VbOoBVyDwhSTtxn5LleDQxxCDT/mV64qtq
xGes2ApmBdJhO5mDdWPML9xRTDVa2xRBHBu6fkNzulwXfsq2yn/Xkru5dtiedIqURnzv2wB/4xpl
K8XI3hbxlUydU9gy1RwUacxDdRtNPiSzIe6AUClR0lYXEl55BzXG1QjXGmy1vVv+M/LxlMwVcicy
sxSxaLQaGfOZRNNF4mDb7GVQUlIVFLCMw3ZE+uxtwe3QdKnbK9v+cYvICh6Jw9008X9cmPn7duMU
6LEFwUwzphIa2sOWfeXB9gGdlFnkkE508YcmOTQN+tySVn9Ukb/WhLW9m5eXQ0niQvlPL+SPYipf
ksL4jhrh7TurfWmlXCPyQKH6OSiY4jIBB9Ra8ilndnrMHXst3VrCjQmeTZXj+zKDmHYyTRnPz8zd
TD89+kAnU6yMUv3EbNUfes2eQFuZc7Aqe2M0bBNwzadrMZtfNi6Q1Zg0T00XlofIJN8cuVnVUdOE
LHFW6wICpBTKWkpPSaoMDf9FZN1mT45BuZ1NvySF3873sKf3HBNtULdq4bLBapddOdIks0TJWFbq
SSSMmCK9tfMKbFQVkw0XWUzDgn9D34Y7MTBdyWbSSQShXHq5+B0w+lOTB6/jEMO/bXJvTWDftQuC
9TAReWo0lyg14QHMWyJ/CXMbwxew4NExYhcd18iszTq+YrbP7FZh6BtdQOfGBgozwviKrvfQ6nYr
atQ31rYFEUlVgW0MkyyZTdhgkXez+2cBPnDStpu0d19EaEoCgKIz2F36mZTaNN454ejsPbROkV5n
VcsVhHDS5LpA7XwVfKIIWts5A0dRo4jOyJCi/qiS7ehEP3EDtNEjQGItqFeAgOXFwbRTStk4Bdho
pldGPZvEKa3r3D7begie65x41hgF906EpPY0FW87L/81bTC/mHQZj8PQnoZyfEYcu+vJ+LlUVRdd
ujICBGB80KP8TBHrPFiZ/93EozhWy0MRaGc3aTbbyv2rrTnfTlmzxoPL+okKPIshSUUOWITWuJg1
4C8stXiMSruDxVRq/iDPBuXLdZt13xQPUa7tY9mMyCdjhEOo4o6OSyGOtOqIyBCTgXLARVhieDKq
Q4N8HOsqdx6pxkczQ9w4w3+fsjJ+0oMGZ4ysiYUnr7cmLe60zN5IF37yM+OcOeG7F7r2BjUw7TVb
WGvmHx9N1/RbqZruKCQDTMmNrw+ZpGqsyxdDeWLPtVtsisF6ndJkA2IGzAL5BYlMP/KI+Ho0uPln
n32NU75GXcroIkv8C/up5oQLaF11xhPK070kTmZXpH1x6CP/dfAGbm9suDY+OTSPTsgKWrJybeog
d6/ItKxNmIMMur+UqQfCYooxsnHDe3SZNB5iE8HA8soXunu8P4M1Ph2sOv+iaQ9ly+17tp9spUrK
Aq779iVI2xMg5fRRp/D8PXu+9gkoaAOy2CgqALsyWGUFBzHHofwgIzI+asn2Pna0ZrMfHCPRbk0r
emW+ja3EVnrvZTQVc256ayBTTKF/wHz0B0f5/lbY1bCJBp/jOeTtJimqS6fIxRCmO25UJF+qlvGY
CGnyzmbxLWeCD4skTA6WB9IhllD3JqdZ2XaSrrU9XVKDmbgAFNuEbEa72tkymXF2+D81XZmyX3dK
s/JXiv+2llBZneG7UGl+HCVo/WaIV6npG7uhna/wLLi5d8QCuj0hqGPFLpnUDqIL1lnAlABUBM35
Fji+XE4n227/9NVQn1DmxitK2lfJeNpJBMJXDmvDnn7laWinQjybTeU/Fq4odzo09LqjdCnyoTmQ
5sP5mGDQ6GldG96Saxd3w4Eq2H8GC5KPc3RFWHQEAps8I1nMcfXB7F262swLH10pGA373A11U+8I
1KX06vqD7u0PIb2CN7GBHGhdXbM+hx4bQHaM3T5JdHwjbCXr5/atdnXJWHt8rCUtrCz4RBp6kUwv
biRAfqMph/0dkzuV4zL4AE4LjdcKWIer7BfZPfqUx3W8bbviw4jVh7FkrrIWoDOSFUApUm1wkPgH
KGjRLjJLgylhE0Gv1QdAHRUUaV4ZqR091TY0/MQCAKJj1zneH5RsIfn3yqQTTXKfguABpQmQuZqd
bMuoF7Glk5mbSZMrp3JQ1k7hB5uY3X7OvFtImCS0jMWZlfDUlvO1q5IZ90xDABIQPWTQtbXpe6Ze
COTrczAouu7Bd9W1/2orbVcdVUfYDDvGav0lKsV7a2XzxsRIZakQj0JV31DH/xuSWmxsr/zTD/LS
0Mt4r0v9m2G1cUxLJoZ9E5DT1W7iqG1PkpZ/WGEXCFBrQv+Lhy1whFNSlkhdMveNJv+w2mZWVVHC
YkJ3BrEPJ/dXsqQRDfZb08q9jzKaBt6yrWzzc2ayXVUETIw4+tYEfbX7TAlIigZ7UPgViFBYDl0S
c0EUeA9zYqJozGh2Kx2fbad7kUli74LEX7o7zlshvd9OaD6rxdcfqglBAMF5Imp+6nejMr/wuf2y
W4nMy62fOHi0FzybKgNXls0OtJx8jj6U3m2B4gg9jruh/GZYEHR6byRl+zBWxVWF9dUGKLS1w3o4
09BuV6Z5T22AFR03n4FA+S+nI7ImJBSEFj5mV9wCcNRhywQQgBXxGmYwJHvNDqOFd7zSHbjhVgWw
ZQKPpmuGkIOLmIZtBwu4MqJTOlK7hR9TYa+rTJ6hZNRXOdwGj36ghnnfqnFctSy3W65xLsua1rCR
zau8GB+duHuJ0pGov8J7sE6s0zD/u4ShtfOWtCZLvByPU6NOxpKl5jBRhgwaXqI5PyDjaVdu3Wdr
7kdvsV3uidOEV1ykj/SqX+dcvGA5irf2LF47OO3rucKrMb6VKO1IIFxFXm8fYjd7bt32I4ntryiz
L/TiV2bNpMTLk/yAhI3sbAWZL3PTD1KCn0f+9+hXrYPTjM9W197mUBqrMTW+8oa0k2aQn2NnfRe6
fB264ZOh71sUHeglGDvZlS/gkAJoIqDnUqs+MjojEgc2M/TzT9Nsm5cubz90k0ATDplbCfHBGGRI
yA8dRIUsmEH6EV/yynTEuHUa1z8zamAytYhe9Tw2e7sr080EDg03rQleMLLHJ20Gv7Fq4Js03eYc
9WhDwEOQr9vWJF64pymv/UMgyKxKSprYec8+ruIDTl3DP3pW9g+9xk/pUxgSNrnqnWZDTl9966cS
5dkYv/CHCtSBmbsu2vJzmWUDzxxPPcp6/CUlzSUr/jSa6dO30aQ8+D+6nH83vWpOZeMR1TDRcLYK
4AlWIT9bU0AwRJS+M3z3q4afviqs0t+TJvhqYng4Nx4FacUUdhv1drDzjC7ZaOXkG6PI/rhz1jy0
lslmAfnw6OiYWp+WcBFWFuNXCtUh8xAKjM6npVieprDtXvj71ONxzNjX2cEU6qEIDsTKKDIlWkxW
goLNcwErDlrm69CML7oedmTdneZhnJaaLnrQ9bQD8UGzsHSRCnjZk2ZrXdL5bl59C9mhUTZEFMwf
Y+S2lz5lOY5zF92SbW6dwhAnDw0stEEaxTWhL6Ol3xlLbAey/8iuokiVPgGioX7BSNkch7w+z00c
neMayXzvLie2qQ+YG1ZpqlpS2fHr9c5P78CNB5ZCGjnXvXbLCws8xZUszpRsxbqeCYCqa+69KGTo
x0I993tr6ybu+4Bcij5K5q68cD57c8PY0SJshBFmk3ku94CUpms8upf7g0EddaHmovhm4dlP4ROm
qOQ5B9z6EqMzOBGP8Jm5or1CPf2w2f/5TfweCJgr3VBcszp19oVS2FIDVV3qLrolJnIpqyfVCA+m
8YS2469PbsqpNOnxmY5bbFvf+OVSYrfguiWnxknSQh0IeT8gGh6IQWudQzkwi/G/8PnIbWo2D9Pg
Xfz8yyhw2eD74QtLmLBZEfzQRfG296L2WADhV0sagTscsOF+onEKNwZHQuuaXmrkFqQ1tDS+MQeK
omIOmy+ppfSWodJT22hRP6cBkyZITBnn+nUgs5fmdXHKc1lvuoZkPlm9y9H/t0iNdkXgHclCIhqm
9y6AXtWK0I12Fxt6G+XJfupm9j6EuzXyvaKaQ91HFSlLQPPiNBAe+thmH0Yp1t5MEk5lfMmQBQfg
2YAPgnDgctuqktPUbE+Wkb7oCDhLncuvwgExmWv/PXP7autW1WugjEfb0/mqdtk3+YGHvIH2TQLU
ZGXlcFxzxoqGZKtqJ27LLK9MdsNMpef65p+uFkcNrgICQ5PtgOWFq1brWw6CcitTdvWoV7jlBBhl
uG8SxxSnlwwdCtGazPOI/OV4JWmzniE0PGB6+FD4Cdl+Aht2Af30jvuTDuxLzXCv7UKes9A92MIM
d+mWSQAXB8wHwK8jLBX7SUZg45xGolMUOT4L2tZcICsmHSFK6bJaDRJ6kkvM5uzTmkkbVvUwBgA/
Jv24Ru9cWny2ZAGz8qnKX5JzFDpYv/hiskCZXtC5D8h5Qxnu7MeOUOvCW4qO6URg4LpVYNxNv0di
4wEHYejjHIY+P0yRgGhl+3/Yu2BPFksZAUUBGBXS3YZ1M+4s5q1VT+i8g34Ys/GpZO3yXVhQ9A39
SiO/Gx1kufZ8Y8S51rCeiBZGWju1IoU1oT6TllTE0XffMqtGhDeObJBFsenbgdDnxK8fSZB4c2og
QTO6xXOafw9A/Q8ZCiZVQwMNjYwQBiTHseGTYWZxSWaOdcrKoNk2oK8wHI35k0HlESC0OHA2RGvS
9sJ337bOgnzxjRrQAIEweS3Swj2GpWs9TnNqPfojEsGeTA8THeWD6C0sbUObnEJKpH0x9ds2E/5e
BeI5KltcQTZAK8y62zH1wHlZ5MX7ZNsMcNWPuHNpkzrVtuv6d+TjfHpl0G0IubOu3Er0hm4hKwUp
x501Rs9m0oTnnqGZolFwAe7VEXWc7yBVgLs12m5dQwLWOR2AyTSsbRXWb/dGVJLlN9yhLA7U7foY
BGO96znPqSUXZTwojSN0rvTQJMhgZn86kjc8H+/PIIP871nMP5CDK1WBGsddANZmszOH1HlSOGpv
TWiy8FeNseIGxqnY4bDLalrczFWTC02D/r3qQvad/vTk4255Z98wM+MKI2O4+eBqHlHYHOmWr9uU
oVKbLMtja3kX+v8/BSFUb8GQv2StcnbBMJ+coPkqAby8l5TcewIagCmTiPKO8cDbQoP3NiTH4MIp
BJmj3dhvezVRmguSyztoY0fEONlWO/YMQx0MJXr5lAS0wdyNI4vE8qXWYsHy2EHkI+X3FCYXpBgf
vmNtzFj8blpnumY9zONMoU+ok3OVy/TSNlb1HlxHawngCedVUpAeVfpYn+yQ6Q25Gs2KKUEXRfk7
iAnJ1p7gOJy45NNP6h3drPfkNM2lMZQi+YTQ4siW3zIxaYump0mOf1pgcA/Mb4fdrPPyUusCLI4L
1wVXGRyVPtzDDT6K5mOyMBkkGOvfCQQACzhO0drG+PqgVCkvfekRCT0NiOmXPzxnisZlRd/z/peV
6Iw1081T4NWMy0Mne/d8QbyfcFmvEfG8J4HLqu+usamA/avGaW0HU/IUDMM+9yCh5EmTXCIAJK91
4ROCkez8Vslnh77g25T1+4K9167UjrPKMhooJm+U2wqS34S7jZyi/OAaafHicoZ05M90XEQ1eu0r
fonqrY6Oc+mkzzVymNmcb53guggaBO24Ez9nT7I7t4/MuvQWyQRNiJ75ZdgH7Trp039kmUn2NWRe
KDqt74VBmig6TW5GnRLHoNDwTqf0X+lBd0J4D6QKqyDvgj9m0eKPgFLAvUGVD4FpI0U+vNdRHcG3
wzk3OznsIptxejlVB8WubU1+DUMRn94JvWBgP4JIaT1dPDTFM7HcqVeaO11X4VvIdbSai6A7wCkl
ShzCEfdI/rHpcPJNnGYzitkHuJH0emf3hxPKhSUZOe99zQondfAoGP/LrLMOQYslxPIfsqEpUIA5
5rZ0hbMJKnnrc+iwTA3I8kz7Kbz2YYEikaRPvJbQ6pvOfuAu7b75oVNuU0KPiNnlUjVgHDqOE5wk
xmZitprqNNS/xnqyWPfTkl5yS0Sgrx+CIGuRBNbYl4X6Dgt/fDcXaZ7y05h9Oj9fVgWhj1a+1L/Y
RkoTJVCfDX8t5nZEWw7qmk8qO9qOWa9EbNpvVs8pnZp2hQIHVbTf/63ANp/cZgyOAD/IwURO/GD3
09/GGh3ipsCWaxNmYZPQQVqaGHY3GTtjiLFPLC/DecgPg0Qmjk9/WzbQRUBVPndQkw4xjtyVt1wU
WOaMHe5jJE/LS0v2HJqZBFNy57lu5KxvjR18mBHe98qOqZ80bYbas94Wl8oukH21GREqHK2GKNYk
b8vd2EEDYDPWHZLEwzRcihATVXMKMcZsJoVJGbXfc1E6kG5F14C7VYRqF8YLAKeAX5bisZwK582g
i72hQ03geJWrx6bqb2Xazps+vWlgpZtpKvK30S/J0rQ47WulFdvQlOguf+TebpBOiKSKK4oYurQ4
OjQMVxaUmDcINepkuxzO+0vdRqhUOWQP5HgR7ssU6tg1tTxNUIYeABJG5M2g+GpHohnuL2Ph2+Si
y0MAHW8FxUa/GdliuoBduupiozmmTKPR1kLdonxwV9Nya3AZS+xkXFkbb7mg2jonm2dZwDGQdI9m
1b4D6IPNAZ3uwNyye7OqRC8tvWSP2bJ7M/QySycOYBssL/2yybcmJPjt/eMuhJfvKH0Yvi7fLZVR
7Q0rr/47GeqqGIh49Eaw6vxmkafu0W3M4OH+m6O+U2fGRwD2ljPH0LF5cWrx5/7KHX31WITp6/1V
EhfeUxKWx//ekqmmF01c8f2Vk1ftrU2vAPRMkKzj0QzC4Xb/Fr6fdZOb9sv9VR6SiFnp8On+K32r
flGWXz3eX8H1+WkaT1zur2BbocmyrPJ8/4cdOBV24538788XqhogmNUzJRHve6ZAW2fYDrglcgj6
Oo83AyqL3f27INCCTaunkpEkh4As9WDbACVlM7ocXOkau3jk4rl/t1GlOiiXYdT93+K36I6+JZPV
/TcP9eic+lwyFln+bhKY+QV2BYyJ5TfnGR3/sA/f7r/YMYA7dQv5cPlRCdztJQ0FiiEUIA0R8usw
SQA046qqimh8m3U23cS4uHQejV54jyho7TMUe6aCyBrw1QfPuuK+zuycfWk8Pc9mdanYe59IUvD3
wHCx89cwZ12fNb+MpXnjsyeVTiIgp7DcY1N03uBQDWvEGvnesqJwjbN9WZVI6AjmcaSpN1lr3PcI
0OclNrJjuN1qK8H80pM9jwcH4Tzh6XmB2stTzxnAP5gxOn3xCyLo6ip6C5YHV34RxGG+Arg6pHVp
PhWFvKa9Tna19NUKI15ApzPuUQ3Gr1OZ/FXc5S/mcl3T2BSooTq4Xuzy1/evuXiYllHAofMWi5G9
3OK6+dMfSV43RWuu+ryb3+Zq3oVe2e2EE7b/fYkymMFYNw7rvKskTCreW5pQIUjH+MqswNvFbqvX
aNCt5wC3UBdj2rk/JM41ijPj9f4/lBGZiRFy+REIg9emxs1fVsqKGmadD8VvI2J85E7uLXAwqyQM
zM91kfSQd2NzPccSUBGA132QwxQX6Ea3eOm6zbT8iw4X06HvXNSdOObvSxntOedssXdHcO+pN98d
NVqV/On+TeG3+Z5LHBnDRAyMjtUbav9jV+e4yjymtgUhvklZ/bNDWgqRL8bbnFivxVC2V6NAER1G
/ZM3lSOQPWEA6GrXfmrNtCzImrYdd6fbwFp7ipFdG/U3E/sVU+AeFJnFOH65K8jSiA4whNHsdIW+
kZMdPdbETLTMXYZ5enNIaXri1D7Sz/cvrTt8md6grzZxK4OPFUL1+Y397ZUESdT2FgNAgr33rIxo
Es2EzXydPM+q/6ODwr6M2hV72t8wAc3ZeICSw4ZS0wpKIy+6LKE4lui2dr1oHrIlyzJiQNGElrpF
aR9sUzoCa6emnZ+M0/eYcuUwsiS8LH5MDRLmJVHlo1u1z7LutmxjJ6ymyU9IUfY6molay6JSu7FA
q96OO9N0jrENWtHo34WPRGj2S3ffZeV6kqQnppnj7ZNljubipdqKgJCdrg2mm1185yTa4PbQ/yB7
K6AWlbrBHQuuUfCOdwPnkEgPdsn2Iq7L9kUbf5Dm+K+NBlar3HhCRpFRT7FjLwb7VAbTcCGv6lWV
7bxmOp3BSMUxaS3vSUC4ojvIlturZLRePs1XBBd+mA1Xs65fsaOat/uDsZnIV16LMAFjvbxtkzTy
GTTQ9f4qcjkYcjmIRiMI3EgB6VU3JhM3UWlg3VqcPeb1yp8FvgyWE53by632jY6zh33D34uARmIU
Rd0Bq9tBmr18iIaWYt0AK0jWVEnbK6hvISZy7m5DwC2/am5FlEdsgHBJEaj7YUFhucjaD/YqQ64u
aM+4zlste3EF3MXgFxq1JRj0R+1nXxnm2pVYmWAN+wvxAUhLmVcnJ87BN4Jze+3MwtxnGE2hYG+T
CgUSvXbIophd1nLqv2SFBQYQSH66/7hbLCIi03xvARzpBih9GQ2vo5FvYdtXu8jQVN4T2hDDGqdt
KjJu0FXwaMF1SZrZuc2B4dyWsgkt7I3L2HxkMHw0p/RTW95mJNYPsU/o3WzTlutYDtkOXZl/46Is
NkHkPlsq/Srd7Nx6c/nEtv5K2wYhupueR0VLGNnvAyOMXwEhxXtP+vpVkzfv+u2NMj97KXq2eIuM
QDqAEkjmoTllXwPT7fezb/Kna+OpNT9KBlpoTzv6rmBGr70u++v9WVGgoZdl81HZNFpp3KCcZtXQ
TKEyvHJ4osgjrdrken9IuYw2U6+foCB+pL6fX7NpzK/x/39Wsuet2J4e2jG/OKVGYHP/iXz5Md1j
r86C5CUbuk1DCU2VzJcL4TrMSkGnP6T2Ev7uoA91a+dYaHWaMJStRk3/aKQjeK1VTBMJQHSG7orc
z4hq3UHnJZnfJ1il0xlLSRcKFk5B/HNylOjELrSpGKrSatnFSQI6NB9ads5Egd2/EaAH/e9HhuXn
DNp+4ThnDMv4etdx1y40+tWm/1RGxqZMSevImvO/Z/evITXOdzYUX+B8w/H+kGOKgOQU/ord6DMW
pJSCRe0wtGQ0Mez7ow/N9Hj/atDPKF/ur3ukYF72Tb0XbaEZ7WJvUgc/bEA5WW9erfNffVV2a0Zc
CX2VonzrY/MwVT3ZkCXWyT6fIAza0y5wET51NE/W49R2IFsG+wF1HKk+aLM27gj2x8OS83to1F/d
AsQJdQBnywmtA0mpBXEIc/nFhwVUNO9+Uxi6KPOx6ZbUZ9uORgOqQuozm40RloemfY5ltYdqjmgv
keAM0+YwzahFldqSwNDsJ9p5tTdZr5X0TzRKsLk2VvDcjlBevGGOmZGq6Jx2laBhJ4ff2aNh9Mmv
mm5foTwEIqlhnRgx9E/jbP6b5mLDoGpvqe7JjIT3DttZPRRzOb4ENNc1dJs1Gnv2iyMBXJzy86q5
YkcTh2pAvMmGBB0UuDDQ0tFvm0z3TjK3YUx7q3vGWJ1s0r3Z6nEbMIfdz5W7tbldftf5Z5IT1BdJ
33m3Go+uy+fc1fqnUW23UpksH6GTgmlLHSwDTZXts6lyzmC/cKB4KP4sM3SP/hC9xOjtD3HtJGsn
7+3fUHDFxEhbJv66bmwmTor+N6aTamvU45dZLZ/e1JxYob0b8qhvi9Yde+DReIL76529joFDr0N8
IrX9KMZoN0UceRErWksclUcb+1PLoAUzhaW/mI5/0H0N/xqIdAA5sYYzud6AR+8/OT2NIUzp+QTT
JjDq/lNzKqANIWEqwyZ1c0W3m5afVN6AEKnKF3gBenKyO9yTMPANihSAsiGT8jLWtvPuGd9wiKvP
JuuTU8PMbiVjMmsBf5400Rsctybg5O9GhDOO8eqzmiOmLL8imcJsp+O+AwugTrFtUUag4pIZRHrJ
Z+kULvJnm5scgaXIxj/ioOh3aT3p8xymyJwI5gbyqS5e1oBlU+PvOURbxeiYrNscTc4A7NbDVYZT
z3lpm4hiNWsEWbbFlDyEzOgInSNlqiuQfSNFUbpMd342X8c6/M3qrvBj2hECP3lJlT/tW4RlHe1k
WuUze0R6vs2ziIJ0O1sxVLwO9QxFccwCheDCc4qViiv76KYVylI7YADhjRI1FBO4BpAeQs1/SSbc
M3sg73x/NsbRv6HR0Q7zPXL+mLRmWMSLRMtbMpUHrKqWW66WqbMTz+dMm5tUuhj4covkLIueHrqi
9EL/DaBKcWLftlKRX51i4G2rsAYbHQ7Ui/6Unu8PHvuTTeNMkK1lQir9YMAYHGqBEUyab66oEayY
1smyvDdZTnpnR6F3LpAonDXNKnQnqN3aOqxRP/+GnIdprkEXyIE+G9FNoldb9QghYb6l8Qnpc3y6
PzMJtNlWMvyDgpQ0FF9/TYC1N8yG8BEvmdHJklwNRzA+uYO5COtwYdvMF07m8sDILie4Ig+OBjs6
ERX/feX/vlcn07c5Ih+bBD8kkJscZ7P/3zO3fPXwbB7L0Rjwy/NAGMaOTNt2j/FaOHszoQ7slQUN
dfndqN/8vZ/Kjb+8CgN3PwNTWjva/skHC24nPZ/aF8HBb4eS/Dn0GBDtmoTudlGwkWAjx1pokBV2
kkZXngAJDzSQGZyqigGNRy6EH4FQCZYH0/f6kxlmpN21Kl8tYXblHB6rQGh/ZQ/Fxa1q9kdjrGhy
cf+ZCjjqyys4TOp0f/Z/D/evkZ52JSQ43hHZBtjDPNVlb5xcl9V0KtGgxQ1xmFMnBO99wivkufkN
E3hHEs4+QOJ6uj9YSF83lQMVxYHbORsGnT6KfQwbRHATl7POU3s4uEO7abGyAmwR62DumjUcT8yk
KQHiy8G7f0JpEnXHjEaAUxnDU2/E0Saiv/pipBUipWGk5gXZvcg8MTRNZfXhgJh+wD7kf/V+8COV
Mf3mY3ukvWY9obnFKCCmbQCMBChQ/V4EcGXkZL/qthSnqdNHH7Tz36Jw9on02n/CRPWCteSYFOKJ
UTcNcES2tMIt43PWsyBroky3NZb1rU7KflUburilVXqO/UUrJsr6ZRAJ9K1m1E9pD/qkb/Ase7hU
dkIMyQWmHZeDk/6yi2Y45fTaDrXrR3hRuuzEfMjaV1Ztn2eBbNRk0Hs0q/JsY86FkjEXT0wx1cYK
Q/AMM+kmlUKdmMJroU5kKKi6HzXAPSXACIGkdN6WFK2M8TqtOLiYDut8nMzHXuA4q5tng7vngG3u
ecacYP8/6s5jR3JkzdKvclGrHqB5YZRGLu7G3UlXITx0ZGyIEJnU0mhUTz+f1x10o5cDzGY2iSpk
ZVZEOGni/Od8x6EQDyYexVBwNUqghLsagR8+Q288JW1p7sgo8TMRpBHBfTxTz+Pe5qJqDqAyCpaQ
FmK1a5AINDnE66tVvBssTOMjzPZewF8lr0W0oAfgRXkThyyTEWVr1wcIzftsQNXr+/E4OnHUlAyI
ZVM6x5qKcerBMQCMFt89+qIb1jDkGQ+VxcGUwVe8gltKvSCmJWMmW830r6rMW2exlmPj2fdF6/c7
vAb+I7wOWm2u/6TA0W1UG5/bYfFuStLjhAOHnSkWcddYMwhmEhRUuMP2iO+5+4LVQ8gtUj94u4ol
9KfnHNsx+NnuBEydsc3FasnvzdB/Mne+tTyHHtb2PiA5FzWUHWzLxj0PFvCOQy5JjHlwaltOFs+u
w3yX/vGfEkhd0fhH3v6Wq00RYHfuDNTrybkb1/h9TMqHrPqA0e5GqXb0XnGUZXmwAOFn6fU43F0K
P6WuUUzFtkN+vXcdCTu9EY+lT3HvFZQUNFkZycLLPwOwqHr68HyqaAY8jbMZ0Kcxt0/tYmBxYIt2
EyCBU0XgSg3vCRzU7WIM435g4MDTFMhPThusESKfEEsoG53a3aTaA+NMO3Ts6ndpmR+9ecxrIcLY
GuWp5di3JNYuaCWz+67flxL/SwBunRCSwzqfruINsTYagKgDbPTNZ9N+nqr0XCEnHJhcq33GYyxI
2+OxraSTXuaOTGSeG3QkQIyCx9V6wXxsQdoBMnZkCEVb0o9ifLA7Yat4NByZPuLv2CnAXGxnXJfs
2D6KuH6sMuubFLl1hogMM9TBCpOuw69YmTwOWXkvOwD/KXkoZtfyu83d72lSIFj54TWTxEcmKtYs
k24rvFaJpNcMFsTWrhlsJlVnbXOLRJM7LD9YlYytc02u4duBNJjZmJDL9bZlmRxlN+xV0/xxr20F
7n4JxnAsS85qXHS6DgDWiCjX1/EPnFtKDEDgJt3jis91z3TngNRJJn62DOZssj3QVtOeABgzTKVy
btsb1wj6gskk6On/rczyBB06kmu2S69WjiwYlgMq12/l/3h58OhPthMNCshW28dDRMt0cpjq2gav
cjOujb4FwNXTXocPjz/I6wnghbdZJMQARFZ9VS1RzKm0wVM4vb5P8U+BDoPfS2rZTKgRzeBKwrbA
grJgNtx0Sx/AZk1pFsuupQxLIzZZxzWeEDnuIY+8ujMsN8s6QJoWc6TrhASkUwA7b3FWki2y8KZl
X/iHeXEazjhAd7dqrN6aVr5Po+hC4EnQrOthzy6R0fgObYsT7UvTVhpz9bF0kp48CYfyVnY+d9vO
v9XISl3i38nyjrIJ2E+Zkrcwv5ZsKQ5+hl9YDIh6DicQT/HwDpr+4gXcJCoFlQHjCJHgqZOFA80J
rHo6mkwsev9Sex6WRJt6FyKAd3//ImDa2vt0WZ1zDx1xm8TgpOHCEJNoKScRRokxXhbWfvQkLbxO
fq5IjzHhM+Xd37+AzTyYsxpOXvUQdNxzCEyy7H5p/6Pk0WPPLpotBJgHMYzuOVHFkRxd4AFxqPpH
OsHqELXny+Lk/9omzOK7XSOYhPM8zSBzec79/kiuEE6tRYNIT+1hni1vQrt2aGacOwFxXdxMbtN2
eePrZm0WfCFgmoBU9fIGLBuzD49iMnf2N63yXqXKUL+D97Yx5O3KK0nz2d0cM2xWBbEK9NccPy/0
MYqEAuAKpIamOt+lGVZ3KeZPA88twO72DcvmHFkAXMoyWyLXB5vTO2GsKppwTettoauvGI1tZnBl
9essu/WC/J5vOs6hllyzZOx6cMZj8klP8Sy+6awavhqD/+ES+xEJsXKTdhkOKOFP0IjgkbbSoRm6
oBiQWnokoa3rGYf8xPx72jBM7u8nE0mYRkd8Lgl2bmhMKzud89tIYxhjabPP5jTGf83nOTktTP6y
54IsvkzDeAqM9EcMqc2CR+rezoo3qWmBqKpbcqzGjRYDTg/MP2V+dinvjIrEwuFc+3AnsONZuEui
NaMQuNJ/kBZ68k3576R1gz2LE5eb9IdvzQzLgRlzhfB5WgPrh25Z/EOueATDi1DFx7shr0MejfDD
IKCbCE/9msFU8CDvxJgZx0w0vNRLpV8mn57v1Ezu6wI/Mv+JEGv+6qAq0DjJkr2odb8mwxeO8YMK
OrbnwKB9ygMCUnklFs4sfZ1NkZzT1Vk2o8q+FiG+DJQNeDecFGyANdc6KUYzu6GtQExXVPVW9FCL
wdwyICeoaWc3YyNBPMcPecJ7w3LROwRtKGnC3WfgUm8wu6R5529S6UM2XIzrwJA4ebrsYSlsvd6+
wBHAcWadWUJ2gHixChDdXCjJjGQ8mvgV2RyblNtahljSDs7LZCQXWdpftpMvG6sdJfKlUeCzap60
kbwUa8dUvloZwLkgi7rVYNBovcRe95ZSxtwv1p+05bpGSH9brsEnuHEgL7r4cEASwMjunzWMvlQ0
jxB4ngGymZvJdD7JZrpby0eaaq+0WiRxmhNSg9laOsVQPWqgykX1oAPwJUsVxbK/wc5gHcnH8mUv
VByhGFLW4Idx3nibwXDwDYPmmrhyJCV8MR+ApR2n1tarONevR8bT1cZScLlsb/g0LLYLsEErW5F7
Tz8UpwpKPPFXHSmfIdDHe1PgQY/irr1likJdJZWAElPF9e+ij0pbuYyeCvBUHFMtzpPBR6IJ/JW9
KLfQYZ+ltyB/+XzAqPffeH5ILAwLMlR/dlyMcF5LDX3K7cIAdU0JxSlNMjS6SuptHUw3yv0srPTk
aYoVTZW8lU3/Tu8LefSgx2U/qQuvToghyWFvy76URUxJwf7eBe6PSkjRqyU4tGmDDsun3t82OkfK
iev7NbXFtkTO3Sc5iRC8MIR/gDwqktcFZYj+rGGASY6GZREfclwbhyrLKja9jl2WAlsVz5+sOU4E
SJkA+BAptXLgLEeqgGxyUA1CUeGaNxYkBntmPcRjW9dPmK48OIHBKxPAZpNxDDx0XvNhmiSfr3Ex
L9W3+YLPTeUeaxm3LNYSDh1+f1lMHm7lDb8KTsS1V6t7FL3noIjvlM18Cw/BzsoAr2sEqM1cj85m
Xc1XIBrXaPd075QYWVrj3k/7P5wLXQaVJ/5L0Pidqkk4U7WeDHt39X9Md+CLd9qPXqubeqEzvaMI
TssWBcVAY8d8imFvoJamlk3U3qrG+DYyWd+k1i2tUmqjXO4HZMsus+i3ecq4DCHz2tUJMab9k4CV
1mNB+FutL1P8a8BgjSGFfcn1hXvtCSQ0YVwWF5hw5lG63lRvCiWodQzNYy7RDbFv8oGCRWt2WbBu
SaBgrlNYk4URP/nl9CJGaJOkINV27YOeB0SqrU+Vnxd3Ry08uoBGEyNUMAMZm6w9IWOOKFmYerTP
iYUOSd7/uKweWkEpuEy9W0PxYg+jCg1t3fKJSJadag17fEKTVX6CGni3/WNKglIw0lFKcKfwqQ5P
ErbLPE6RHjEYKIQPp3RCkSWkvhQhYYQfmMqhgxl0w2R4i6DkbDMxrREk9x5/rBd119Y9v7ynC+B9
DjBhBvkHd5aUEMBj1q5H7g1/eHv4IXckkWtWCt9jm9S185F4MPMWH95kf+5TQ8CZ/eN53aMQLJUk
4/I6uFSp/z4F03HVeEZLTe+9q56Tevgz03MQCHZV8mFwBhT3kNNqZV8z50MVEwAkO4wAPlyS4U67
Lqrt4iCimvTclh/UQnBN78V1pQqpJNQhorMTddwUhF0TCWl6d9crLJipMMECzcjrlO5V6ys/6fel
4P9rLSnrA/VZQYVdDMAJJg/3rSOa2mGrUi4Tu640unBc3EcMnd/Bb9eoWeRTTPI5mfdJuQQaClot
V+sIWPsEuOIm8e0Poq/BHlJWFwaVhHFo0XbUe3o7dwG+AudxCvSDAbhiOxfgoByuK/H8FHsCFG1l
F9siTr5ycuE+joGUlXfqByTnRH0FacHQpOXckCWj2ukyfsL7BAKOhDDhqa1SBR9QDKawZvVm8kNl
nxfxpEgSDAMz7IL7Xw0okZgTMWzceMb8nIjfdcIl1PhMSb4zWoKM0Q5/Clk/JqlW8CbqsK0QKwYD
OI049sbwmFnujZs0L04K2Z9bbJpGFGJiXVAFsJ5nDsYEdh5bPb8G+XKyKiDk3EkurLI3NQ11bssC
OuVia6XyYlfLKaURemP1Hb4wxTtvH9fefUj6GoACvZ6yZpTyQBMT4d8SNrKK1oS7hlhWNCXm+LGf
36XURG56Mk7tXME8rN/8gAVAmfrEYsJp0fvGhHMnVnU/4KOgxDaykurPgHs2hG/07AQY/zFyfDm6
//Ym+2FIeCXzdpd4IOPNlefOG2CMwiAkm/pI+/eR5MOX663vIuaFSGyDKGi/ayaqJVOr3QzLeoNO
yUYOXyaGLRzZmG6X2flAKAAgzRo3kI+tWZkKvMqxf2pjJuqeOLlph4lqwFSdRbU57tPx3nazI0CW
Q+DIp/KjTZFGY3cywzqdLkNuECSjhGtszeqwmvUvbcW0dlop/SQ2f71teT7cZk6vVlXqyKUAZwvq
H/XFMksO4JdSNntMzIRr/PqI1NQBcYGVEYCIolvHPWT6KYvr97wfuY11zXkUlMOtLT8bPhjhtDDd
qtqINOOhLg1eE927e44uvExQhlTrNUcdRHOg3zs10+zq5iV++7PGeEXpLBgR13wf9XiQE6TUlsBz
WFj1ycP7uaubgRvf4Kw7Vrh5a/XT60I9zr/1gKygTCYeGCAW2PDVOoW0Fl+uhGGwGiRDcoPwYVYM
Z5m6YZN5JEMmHCdxdSyteLzNJkITwy/Zj/uKjMihmKoB5PYKk19a3WGpE8yIUnzLfkhDlrqoLGBQ
QRht2E6Py+wDtQMytEliKrl8SKHrXP/42fWggR9wS+GK3C5F9TpZeE5SYfdbOR7ba0pJxTA5VABK
hJlcNacF0wBuyhO2yh4UIFowIpP3PM0aKngxER6H3IFdYA0pleQfOLSHlEVWeBWdO0rW3mMKyDig
4ncymE1xDsEAkCYHUwkuYenB88CDuMyU9uSIbgqJwQ2DyYNzt8D1uZFGc5qCklXHjjHxDwERkanH
9WgMZtR7tdhhJY+Gpdt3ysF1apf2dq5Yx1oXO0yucRrq9IDh/UwfGuypgX0mFcWFAqGfvgF0hJGb
Sf8V25rilfA6d0fSMLsVE+XOCRmrDdaYD2vugQhyIMLNFGaBETOQSgxmIwz5m+Y9RkiGwh1wRHce
xAT0qRpw50prfrMd2I04RQxAOUMVShkwscnyW90Q6b5Sut01QOk3hgEpZQhNg3Nqoig1KaF89r7x
anOOnsWon/Cit067c9hdIFrE9CtwElOjQz5G0MeV1xBrgNuAkHUtRpyWqKLShnlK/85dloAzKYCB
VAsl3AICAH5IHg8gREXzVuEsx4rsUkrb9h5gQvy4JlLVQ8ccrjdGdwf0oKSKYiQu66a/VpejVgDM
QteIiGS7eAuI3bNX/cI7sQ/W9tZ0Mzr8mLXsGsuWV/7FxNmEF83Pi2h0TS/C6GmSga7rsJj95EBy
jnOT8T3Fnjo4YsD0aIY9s+SlccRbQP1tq8AX+vjdGOf98tcO4t01eClAjhsz5IEMXmu+gLDNKgwU
aA8fivnvdXSDStUDFFudS7Wa7s4u5Afvc1Dk7Crkm2ibs0KuUZZ9baJDXadBFgKddN7ERJ6qsviU
fZ55sOudX3PvU5imy0JJAHDIr76eXuKEsynwqMI3k22y1HHE1LtmFMilyRuk2I9spyS6xq2eS72D
d3RcUoZYgpwcP7vQ8Bcqs3RFIC7rbwcnWUI3WcEVNhiO+pgQrAS1gfvi7FnB79pZ0n3dFj9rbtzI
rNfsKsLfTIhn4LK6aG3Ez9TxHTc+URHYrWhT2OBcDZERYsh4tEvCLbU/s/YAEYTSBJ5teiiz2grb
vKcKhZ+i02HNgl4KD96NX13SIzd66e8sOgnuTMM9c4HY9ehRNzKtJ+60lh1lheR4aCcRPYFP2ZTI
zQTJcQvC6PlvKsAyUBdpZMveW63InUG1DwyDKFgqocw2ab3L+TluoRXitfD0g8dP0NUv0Gfu+nmw
QSTRj762fo7VoDi5XRQ43BsHqkk5+v42EyKnNnXIkH5HUiE9GVUmSPp6aCFP6yBfhZVhdGxElY0Q
Qq5saRjk9UH7Rm4Z6oTRh3lLONBHQNqIeX2ImU4c4Qo89AF9AGgMCiMs506ZTzBoY1gDWS7OlZnf
EQnpX+PZ0PuCNr+NZni8oxfx3BocPJvky8jib5hmZ1s182uxvCW4ZwgyMqcIFs7hZQXgJClWrF5B
yiQTXyDzGL84JlZ+u1T5A8Ni92nQjBDsNbg2yuyFO4z0H61RNlWUmyblzwANS/WNfpYB9GKPynnv
ep4eC/spswQ+8PHirDgZcTZxj1lBJrSkpzqXtrc5P1MmS5aB0w/M5zzZa6N79C2IcZbRfw9Yvsdc
0ppQx/GJDrFNm1rL1l6XsMs6HTbutb+ArHFl53BFQdsPS4aGnHS/2GdubaCxOzUNd4auIj+tDKCf
7NUNoLHQG6yZSMIstm7KTIdbYrzThvxwbM/ZJcE8hPXAIrBKCKedPR047X0EgYYNRVgW/pB7j/1r
2DVNkHFarSiXcSSWZzxkNN3/OOcVOW/LdWzcY8K9ERSLljluDurg1nMWgCHjeHLMELh3Yu2cAwYK
sIAIRGA1SVCu1lht5zh9LMtqN+q0e9BqB7GCF1O5PcyJ57IJoE7HQh27piATOSHxNP0+6xpvX/BO
a8/F1zAd6iw54kDw9kisMd2cO8+s37PkxuoGdXR09Qc3wRfTmiePPxSYEMGBOjKdXbzXkXnp1WOw
bNtueM7pmtikSXcfu2I8VNc5yURcww66B1lTltaL/GXkbedjrJ6m+Wb15/Z6gTvU89U+12NMz+zp
NjMQNRZsKb7jOcxU2CNR+LpIaued7WCL1hT/mpr0BbavHbkFtB1rga63ZtVJptghWkPsE34gEDvJ
3YGJ9kGel8ZeTRRwBR32SfLBhPMMki9QpPV9T+OAInXhkZR9mFdFM32heMVgVZENHyCwNJC0Nd19
QZedTN6QvUPCAILNE11pOHkHglzCldwfKeYSCaaRMcXkgONdp81PK/qwM+03GWSaRWxED+ec3tA9
vhZGuPaYb65SZxh0ULAcNPPMbolLTGyF9fxeFuCXOPBTM7Abjebg2O1PxZ4DbIZV/MoObu9niFfH
piyPzOxDNy7v1ZTdxSjVdPkgvxuCvbApzdtp9Z5yjImbeYX8UDWwbBKF+NlqZlwemzBXHRESDr6q
ApLbB8jiccCzX6+BjwSo7jOLKuWipTPZu6xt92E5CmGbEPqm7s52XkxhxuKyMXKsErWJD8o+NNj1
rkkJaPWoX6aqL7NvfdGchzRIyzLxruRJxjX2Kbs95hWvFHCeGq4l5IcRHLphIf1LDaBB1FgAhcv3
MuLjD+LfFYo7lgqPJEOAIlE6Uu7NKr4LDKz7frVWYdFl72hjCHn5Gsker1mW/Gk06FsjH8+TdKvI
ddf3csq+iroD8d5R8CJywcR3Yc+sWIW6pN7Rr4VJmR+lC7t3D5u9uZsrTkMU6V1I5zA0FhvHgpmU
tuifsckUp72yACbVf3ZWRdJm1EdMu2lUSITdbr13iy6+8yzBL6ntnrJWP5gj6xiVnoeiyYqDZZpH
gLpgbgUSdlM1HI9F8znlJlPCqefvhmzF920jbFYlrv0sxy3QZyMNhsF5MdhQqbehWkrSAO4O5Xld
PIkO4YAlB0x9itmKH9wWY3iS4KAHfkY3MYm8lForbXwpRRNpCgp723TWpTTq3yXckTvV92HhXOXM
rPsQVjNwuka/d150bZsPuZtZDzobqlsIyzcYKepjsRrepk4K+ZIsySE2kQ5be4utZz10/jwfzQmi
h4/hleLsTcbMms1sZv6czwQKELl9Mi5Wa2sgMo0XFji67kUj5UkPwymwd4VOmZnz2ofrJC5tPX4i
Y26LgG2VS/ALUJ16W1+tMln7PhTFAKuLvd0JPrwZxwnf8G8RRKlYiv0ooH66RWxGVkEm31okYa7x
0LvFZfb69Ewy3qIRfKYhV7QtMsZQRKxxJ8Lk8AkDRp5r8qN0F/WOovHV+nLHDIPAOJ4x3jABIq2x
n2qY3qnLHKPBZlXH5YehGXbWSfe5ZPa7b5F4hQCVbgKZjk+mKy/aJx4IZ4meDLs5ZQoQx9UccE77
AdFkfch78gojViju1Pyt87PZMQXuKodae+uTiZJgrkDNiuWt+Z7byX1PHnpMzRlDjwTjjLC2lgKu
ltu7xzJdnwJNqCcWn6woH9l3IAuoBg7bd+wMkXdtYUmFFeE2cjamltlBsdW5V3KfFwBU+evajPX/
uhvsNvvmNtT8Gf7+m7+bdoEYkQ5/d1v997/9/9Qg5vz9c/p3Vdfuc/j8x2/ma8Ny91n9/tdf24aK
4n/8x+Nu+7/+R48Yf+jfPWK2+U9y8YEpCN3h+PZs+796xKx/WoKRZyBd2zQt5h3/1SPm/hOQjwgC
33QpE/Nci99SjR7Sf/0Fo/+fDgxZCSaZkbzNb/7fFInxVUjrr38w2VqSpj7+/OsvmsqkRVTc4rIH
U9yWQvD7359Q5hL1r7/M/8QeNw+p5aebaujbK+GeEYWMM/JNqWJY0AFtm9fsaAyM1QwCxTN1tFwg
myViC93OM9malJBTYKz1xvR6ccolqEvm7pzTaTw8mUvDmcRXzjami/rgUQx+YrQBycVg+Q0C475U
eq9XKi0WR7K2i6JnJBZQK5I4HPs9ZI2NJSamnFn8QiDfPZGXXnfcBrAIFKI9/f0LN8vuFCzJfXsl
3JNJ5cotlocit0XUlclnUvUex9T1t0XrObcmfTVQ8kc86ULIJoW7Wyg+OzRdu2sG3UakIP5Q1mt1
WX1iyypXNznZ7RXRbFr/55cM1rqtGUGPdcnlmxl4iK84lFk2Heil70NdIHT+O8W9TGt9Ai/gqHTk
kJzDQU2xTjKe7Vlmqpz5iOHdUZnVnAJjZ7epz3GPf8mztjn9/U8Y0+7VWphRQ8vvqasEtkrJxUQO
5ng0uPcjbB2IKUayFvNJztUvrEpxWAwM1h3P3tqFd7ESjMPNmm9F8pkTT91q1MrtNTUtA5T/NGeV
tAuuy+hX8S4okzdMput+9A2m7j0FENIO18oMmeEeMyzeFzHsu7k2jvE8nMd2SfaGq+/9gbmISWXt
gcmFBG4/g2X5E5gpMy1pWLu9F1gXAleA0AyTOafwbPKrAVDfASoC9pZN44KKW/DhLJV8WBNZXHJG
b0Le4ToHjHy0K6iz/SSSvejLYJ+XFnMN2DpdZf6SRg3VzyzCauo4gYzOJdPW73i9EiyR43bF06GX
o/PaerRKeBokmEQOYXzahu2sfuzCYiDUTJDyquSd2/NlZACLCohmGhuYWOh5p32T0+B22Y0eta1l
4qLOGQ05hiDbjGaa7knWl1SOJaGWxZOXkuxZgsEKNfNd1SENdY6d7YrUgQkcLM9Fzy5cJctPGxRE
AqaVAAQWo7dSwhlGiZtT87N12+uU45BomPC6VnZUrkdObMsxSNpQCMzGo/tdV6aPe7z75ap42azJ
dJya5QD3gV6ZVXPPziuO87BzKWshZ9W9eQkld8oTpH2UvjOM/th7rsY6QJAa+zBXuRhel0tHLKSK
M+IrpR7wz43ulbcg4GjurdzQ8303uVy87YX07HagNA8mAbMvh3hNKiGw9vouv34RSW/dkGJdNrJH
ckhSYC+eIgo12KdYcW5dirihvRlMeB8sBw8qx0bZzP1rTOrb2nOfOGPeLXwcfpMYBzHWXVQwHnRK
94OxJmPwF1OUzi7DmagQF4isoxL2CKXn1hVfaWz8DJBl3x1AARhTnBvQRMlJXkfzQYn5gO6Zj1Zm
elO1hUEVQoDUlBMBzKbeiQR9wkfY60WY5K9Blr5YzEfP9aLt7eQ5977mXJtholHmcktIhQYuJiLX
6HdxQ6NovC+8hnSgE1zwbCPFTwe8criJTHvZlYRLxDJUWyV8uS8bnkRMXwwzWUj7FVhvo4+sjU+W
3+rILvnuOvdb4u3ZZSk5nRhAUJk7NwDS/YOW9Yu/5Pl+MMYypOJrp21QjSzmaeinwa3yR/xJvXPk
jJDv6PL43SddpNYFNGDbFkcWZATtwX1yA471BkZ18BGInZCbe5+222X06VA0J4ZnAkj8jHugMw+5
MdzkpkQmZZh9xn21cZsTRovyxu6BjNpC/aFJlSLT0UJYM52tmNtkZ5rXRLCyX1RJnVYbDIfJ5eWe
aF+I3ZluIdPfRu0qWtw2gL2p8JbnUon7YMUIRemDF11LXWrXu4YQb9G/v3307x1XN6oyxuR5td2W
LxgZJAZXLVJEqjHVHzS5fifrfsgsOIuYZRw4/LvFrp8C2wqY6WM2NKTHx8nm0+B88a1xuPVtDAt8
vE07pu+ml91SrbBfi0ruJ7oJPaEu9ZgNxynG750UlEAZ+WOVVM91uZohm3G0dlMJ/FoBYPAHdQA3
iraRO2/sKd0hBuOQE8YNO4hChl1iZzDHZSs0a3E2csCzMn4WNbYipv6S8ME2gWRVmr91872O/oed
oOP5kFaoZgZGUE5Pmb82odM+ipzrfBGEMULdNqD7Cyc2I9TW/pazXjhHiwXOtZOdylo9Ghb3JXpO
lgbmEMI9ohi0mrjsuC9PLBbj7zjmCjwFqGJNHNB4bOHFiB0uM83CjP+6A4LoJ/NEidTkWtxnQBfm
frODH9punYG0U+uBY9F+6OQ1YCQjiTofjk8w0ZIGV3ie6GQxYUilTbYc3El+z/b4PZnGq0UOOVK6
312/lGkuXv3a6TA73HrYVsK0am2u8vlxDJjb4F7fGZ5pQRq2DYq5udj64y85yp8RpPihVVyUi/6C
pu9RkUnHpNdqBnzT49JZ6twb+OgXVfu7mA3UKkv/Nj4B/BH73DG/q85eQs5RKAde5RzsFA0hb38R
V1A3fPp8xoHYMMSi3n1ReWjZC/MPqEpUOOrvoKy+8oE+J9p2hvA8JnAnOKF05Gm70ExAu4hgeDSa
ldakskas1kyV4uuQisRYzpJPF18ftRRmrl31NRrX0oypB5EEsVbrm1F38dbibBMqD09Z5SKnBzjM
zLVFTbKbNz1hygTveJBlcTV7pPegt5hMw7ddFbfagkFNZBnMpIVj5LugX6FG5bz7eWPeWS22sbSu
n+lt9nGX+mj9E96u2ngmyUvEMG5EZHq0c2qvTnc2E1iSDaer2MrUQ7FvYObYcu/6kwNLJBxjRIvl
Piww08MYkgF6F898BzZdjL3Js+474d9P2XWNN/lxhDGOB8u5b+Oe2CYNmoTCHjlpNkf4FN9jT1Ar
LtYnquVpAptBXTdsw1nOBGJUwBGVL/9UiNcbT+HkbSuTOQqiN0hR89AIP9/ysvksKhIxCvsT018I
HM8F0asTGaOusqYrv6JhsOODK4Pbvssg1e+8EfWvz4LfpRxgeZETmOoGiGn9zPPeXw8neyte33WZ
TMTcl+3QYLelJsUTK0EDGJE01xgbpfl+xoVRHAFcuavUcPEyk54Jd3bBTNnNbRH4b8UEBnEek6jt
/OOizHbblo8BvQo7cxxYVSsG0l1j0mLjfJgu0YykqA5VAKyC/Xa1dnk+EBEMIJTyMoc2nCnUZYq3
Tymf2CG3rfzslV+0XWNJ5iGNtXXtl3ifuoDnq1zB7yXtdl2gI5a9TxWoh24+TOp9yKlbiSUX6dHE
dTLmSjDHlDvJXeZcIGL30+Lt+m6ZQj92NaZNXhJjskJjknZUNGQ70m+7Rlwx15Eusw4pGUZA68Oa
QsOpAwtvCnMs00DXECnP3ZJs+6He2lJHysvURhs2cxfOUfXyPlfkbhtj+t0vx5GRHXomun1mUYfi
LtS4eTo+ecDCgam5XLB1van6qweWAoMVw27tGNYez13S92d7Gr/WeY3WlRvSxLETN2WOb4vToJ3X
8G95u5EyyeTMVbKlWQoI1dhj4IJo1xLxZWqidZjPFzFSuzrPs45MTbRt9D7xWIaJnQ7RgDMfJEC0
MM0a9KjfGdZzBnOd286p9M2CsSK9hqdEVwsOme1zao08+0WN4S/BIiuLOY/8Ab6NdD+YDp8H46Ho
Xkyqe07NahCqt3QEXuBhHGg/mUa3jKaYknW7EOcsn28YQbmHvsNq56+9SWuIIjBQbTwS47ezmL5X
iDn3wEy/9IAlQBGAeoFlNQ5Gs5vHwrsj5smwdMXAR6qnwFPa2/s2js0DsB/mxb2RnVRBa7GVY4KV
Me0F09RFXjeuPFTDkZxrw9tBosSrdsxbYZ8N6bs70c444pXcAM+1djZlSMeM6wOHaPIUXQUR2xnt
ag99D+8nXbdxVhffI+OzOG9fDDOfv4YgfwcI09NriJDXtLgB6tx4S80RV8YAxdNHA7PNw1AH3BjQ
77dzG2ePSTUMe95xbmD+1esi7hyINTvuGOoxKNJfFUy+XPecakYn7KrqDDoRCiIGU9LyWXWPsvi/
mTqz5TiZttleEREMxXTa86huqWVZ8glhSzJQUMxQwNXvhd8/4tsnClmTpe6meIbMlcmZdODXNsUA
pZr+K7ZJx+2H/Fp4Afl2un5ywn00e/OtTIfvxLA+QxyB4JB8F+MNxGG0992ef1KXxvRSw8CpU5jf
QlT2pkbftLIAY6NhLg5CULipfpieSR3QypUPXfzp54GnCPwfZ/pAgnbOTGmUJfdtBTM+/a79cmYR
E/pbt/K8i2V7ut6Mo8poPAns+PfBf2+c5dOTDoealWUqLub+f5/777tasIYkHGY+CnlE/5PWxSZ0
BkRn/z7479P/+57OisOzZ77amEb/7ysqjE1M/WpBeUDY7f//zf/9x40HrW0kJ+u/r/z3w0bL5vtT
HylDnQKd+9//8O83/vfP/36L2mJAEEEQ/vcxZMF83793/+/XDwqi4Pze2f7vN/3fL/7fr2lPzXgc
5Xz87/f59+n/vtuTCBANbS0MQx6o/z0W//4JgxZva+s6bD3z5NEZHzJGzQI/6adT++9Rr6cnweeR
1XL7tuwgPYHbuCaWPowWu1I4hsFTmDlyK80k3ZcgctMqN1+ZMLMfFcOESsyThzQuwAuGyQ3O1nOP
fOW3X27YW/2YR8e+JQT6PHV0QWWbV89wtH+1SQd9KU5oW8w6fP73JhIxdMkxvPmlHT47yL+vlrCO
/z5nIOslYg4otgO6EKa66La+16mH9LR80dXLkgTs6OZ3GNpYqd0yfMSt+WvI8j8aPNDBGaT7IyoS
apwg1v/9cyoKtKLc9RqT3OoqNprXAREGVOSTonNct3JQbyAL2ROxFt8YkaU2fUQTFRvSOhcNC5+5
duYXnT9VnE7PvQbjHWIQY9c0Os8SoX/rlKwdkdets5R+OgzLG2XEWXRtQPCA12wGIcJDmrXmm1sj
Zu0IML84HWL7yENJJErxm6VsvSK1x9iVvbLeMjQn62wO1Mn01iYrzp+euewLvZNd+eEtMCBWM9QD
lVI6+2mcgbkKHhG8pQhCbN2vROCV99Hu5yvLdsKjZHSvIQ289VgOejOZ/+rCfG6LJZ1FCOPqG/mz
HLW95BCzO0NYMziWcZw9753GCp16af1OR4t8+LwwTj08sBMDob9miEqj9cf6s2uaW1ixIA0H0B08
1DgKKtRyFCDJxu377LNbaqQw/VBElWlBTgFiEfsGyqE5qkga+3m0LPbr3N68Suhj4ftIcCITmrwc
vvG+7x3T/kUyoouHj3RBsyLrS0RUgvUUPBetqA54f9hPCESJ9SyGnzwqm8kz7F8QIs1tCVkG4hoR
kmOd7RM2es9RnH5WM+y5NGHeIgvwlmNxyVCy35SRqCP2e06/yi4fKPUipnQLlUOkf7QyXquOVQ3m
SrrFnmoVPPEzCo1jiRIKIdnC3/QdcLABU0fVu/1qrEf7khniPQuaflfYqTixnPvKZrPfqjaJWGJR
SKCnWCpAA7/zRpsOo7K+9jaVYWNIkqToBMsbtu14p3kumi6fNy7K9HWXh+XFaj1Y1mz9Af5VxRkx
wOIvrBi3TPm75LLbF2RrnnGgTOd/74XSZ5SgMkQgnPVsd8pbUtjfymWaYfqkn1jYJJ7Mfljyfhkj
8OCY7qMWprxaCwo+gfHssjI0I9tcGwMNXduZ7cbl3Ki7ZHzuQks/jx7xiG03vo0zr6rEQJE49VTq
rJuaS+ckPzNgvZA4hga9sfUEW87nds92b56qDkBYu2szgrHUVF515cYPy2ubIwgggqLT6ROte3Ue
vTp5cRoBmM/PFqef0hc0efdmJCpEorxYGXP7njGv2rZAwFY4JcvDNA84Eph6b/KJap9cm5RN8hBs
ec07dy0wAQUBIQFOmTCkBd47u2DzV5JtP55BYq4UQ9q+kPa28QK0711UXWh7jZ1hu5B/xchqb9H1
q9giTUBVp9GwBoJ+rJ/IoFmUTl2CfrGHQaMxc2doSCkLiuhBK3pkC+RuM7OxN8ZIbwe6E96WDVe/
TH72hBmcjaSQ56Yeva0f0xzmsfzVx3W6M+qpPs2T8dAyi/c4FdicLR5jsBjVBhM8ySgMYM+FHygS
T+cXZFEGmE/e/Hsv0dihLBzo267yjVNhfg0CE4qZB+W+ZsCGXwvSMDeHaj1AyMHvbnh7SA1rkzko
r7+MNtSx7v3M3tdhEB9OoX0aow9fa3y1SSivUeZ8urAmkfnn092vtjJiDFl0sn7JFqmEhQ9mWVO6
uJERxHIcHNqOADVZjOMT2zqIf1L9yNvpb1D+CWv8g3lbbtxxTrYQjLAXTPpJR1jDIngoGwne8dIL
izdAlw8Qj58T9IonubxRjucxdMIbNzDJtRsP4lA65OdeCsgooY5PPH94MGb7DMg53RfJ8KG8arwu
75iNJZZCeQ83qL04zp/JtTScEwmWAHCLT2GFbg7ZeDW7GHnf+xacaxW2gKsWuWlbHLCQfYLFPRqx
xOMHyDlNnRH2bZrcIxMP7mD3IQbxYadlSloeD1X2w3ITshsVFzO6QGT1HMnttfSHjuCK4YeR44ls
XPVqEl+06nwGN6Zb/5pZamOAhTFpf84uLyw9sPeDjwcMvHcPEoJzXQ9XZEHHJK/AZ4fPKUvtElM6
LBdm0DGeMvI4v1SQ/VAlE/Mo7M8VLdhg/cojhkAwcoi5L93uFjK1p61A2ly5ABTFkvc6kATGgqSd
1NFXzWEGGY+mqwjFX9TWEFTfAhIOmAKPdwBF95E58mxunIHWFhkZOOgKDaMMkd16Gb4bDcKhP2dR
htAGt6Vs1cbAWlVkDR1y+tRN4R0Bu7MxMsY+Pvtv8EJ0BIIXicCzYfnBiS3/HdVAweSJ27MXEYQ9
C7kO27Njpe+egwykHkx4hdyZTIj6Z0zWR9uNWK/kVDsT6mZj0QlZVXzs5vHmDu3DY2tKm/CIB+s8
9/3I+J/QImOEtWVrfwOz42gHU7cZWh4njJnNUlPSkEescpjz50PxzNIcCkODfsPvz+Vy141FzazL
FW/MFrGZ1K9eb12YBveXKEQTmzqCslR868JHqYV+lXkO7UrMwmJVjzXTSjd8ZfjWbkv1UBHcboQe
f9NWEwhocDgXR/RF2H2A7YKVVOtXz/LC2wAGf2vVcODG6WVyi6sjG/rongTdgOkTmovLLP2DMTnX
PH8ODchTmUbPZBsOSbeQVPRY/sSi4G1FhM7Gj9VzlpT6oAPJwK4yOZU1EOr5TFmtydYrnA3XG3aw
EYdZPV36OrCpnH55yl/rXsdM68bmBYrJgaxdFg4kFOwNr7h1bnec+VGNHYMwS1G4U7OBdgkEcAfW
eQ6nUVvz+nUcKrgMQTHOw5pbtM3xcymH+cJvS/46vsxWU5j3kFBZSDJhKl3CKYxsb3BTdp15fAV7
gnDEP9XxuMWT9SZJMmW4y6QhD+1n8LTGOP4UUiUQcyrm5LH4U3fiMdHIGck2Vp53JNyAVyAGl3W2
BFmVPkNNriuEPJJM07aPPpdd1Fa9VI5We/KvLpWXMa0JBkCJLH1X9OhzUV3ICMg3dhcxJBvMj1nE
DzPoky02IPpUPy+IYPDTdYbcc5NSOzA4OzUSZ710UUuMS69ppAKRuyp+Ji6hm4hNhhM4TkaA8OuO
c5UcRr5uk43wXPNRWZtaxMmaAyk+Wln9aWRpf+elYxNQJ75Z66HvLoz8YDPSeplN5y9SymuJd3Gb
GsMuGir7XEH3ZWGWMnagpjx3Dkppm+3TwQOyaKEpX0eZHe8Gf9DXuKbpz+UM7gcz5BPn7nz1PQHs
pUyiXZXN6d7VNSSFhogZ4EUR1BWeZfKUdUUeLNXCSJMG7Z9bRqCncEXwjr/ibnlulfVSTvkvInqy
+SOP9JdIBbHXqX9q4uYD/0J7aXpCsJTASNDNyaWLSYay3b5iqaEVigkSWePcttle1fVusBCjY5Q7
9PnQ/RwGpMH1ETJB9Nwr500oADmFVx9x2EPPDeddGM/uJozgbcUozzgNWZ4GBjJBe6qZhfj5cMJl
gcith6iQOgAD+rxLbzG68rXjKuCjfpIe0J+cHE5tVpGrPPCbDVYG3Ob13aINX1WmZe+D2UHxKX25
Q1nqbilfINTnYMRb/IY1F5XkJrZqmLwTKCjJ2S5fclL+blk9CYxZ7l/4Cb87j+SOsrUOZIdgJa2q
V+iLVytRv1s3fLcNdallwAiwlAzBogxETn9FLU3Icl68+HUv1yJDtl+m6YMXBUszN6uuxHd+lon9
ZuS3uSGTOqEwYVkVbGFyE9I2j+EqdSBnwY2G+DyG18gqvqLZ+QgZQmAHeGegTUp7ymq38XW562py
nwSbqVNHVSKxPWPi1fll4gW/rs2h2lDF4+3qjRB1f0dHm5cLvbCrTyYARu26/T4vqkc5dC+S2SLS
/uIEDuG3ahyCc6Z4a9rDeTT7u8abTdAkHg6gYM42zPNt7trJWgEgPyTzTBjzkITrvGqR1KUU2oAx
n8sMBSIBl7su6tipiOJrLtmxdQgRGjILNl5Qqc3YGvfazDCHMG0MG/FmdPUf7UNw8ixWk1ZrHJPA
27J2ShEG8pwFnfhM3An+YluDlcpO0hj4ZSisYZS0JTkGI46+kTPbTjFe9RLbY6P6hwPYbTFnk/8+
E0AcQFeauGsosnnUxGrBd4gT7yd3R1MJyS9Mf8eOuc/6iYyD5Ajyy+DEQeAogvLDwr+MAGue8BNh
stYTNPMSxS+TRGqp5C/hT80aZ6THCJWlWBqES8qxaH4wXRwPqoYqFJZq2rK8zUiN8ORTs7zHqWZs
RAvVKEbLYHMR8sEgtHm154h5/33hvzf/PmHnWED8Ti/C2Tk6kzQMPWnADDJKoHWmDB9IYfpDUQAj
M3N2NizfzXD67WYy29rMhiFhZLsxyt2NMQ1/HNSGFNoW0IP2zjMqsEauCgBnGxKOCZd2op/hdB6y
0efQ1weyKSElpggalP5jK5fgL3DbqxDUFR4Tt9yYOS4HA/m3l/Q5DAqwU17iMbVV3GGjiCBHjPfk
xPCf6vqTDmTmJpZQW6Vxzj0f3Vlhum9I+8qbLOIYIglWE7xaZqvQjrUuzsipWXeZyrbA6fFwlc30
xLhyOPWecyGeyXwKwIAUVvpDJoZzyBvaB2Mybk46ir1Me3Hokfq9VJY5UNBxm6yoiFrhwPVkLK2I
S/7WjXpXjZ5fukBcq5lkTLN1PnRMxa4rdHbtbJ1E5DyE4tINJUyBdnotyhhHxQIXJF227sv2xtm0
YwkenacovMC++FOUttzpSnDENeXd8r6yelnvVOyq2Vmf3cgtt6iZKOgc7IZFn5xlpT6Jw9zSnt5b
u33TTYBtISqmzVSlX2xYNkNa/Gi7+n00KdrrJk9OnRPiPHOANNLJyTG4k4XwS7TttvIs1Oods3Gk
FC1DfnIgg+bSYJohi+yGJ39P/iRgKSP4sOW7Hzk3W9p/lcOENcJf6npcjGUmHsYjbT2sxQkpKc5A
2qUu24dOWZSg8Nt1uBozqdSa2yXlFrjamZxjVhBMZNxvoyxeWsu/VJXzpdi4sBkYvU09yKMWyZMi
j2gXjFgEgprQnjr9kZQoQbwh3dVh+ezp6W0SziHV8ET6KcV/hWdFfiUQ7QWZlH6Eit5o0r0Pt5IT
gLFCSFnA/KSzzDcChMtthVVz1Sao140IKbnzLbnmNr0rPj0rxgVKVtNEKFDgQVdIGpsIUO8iXRrX
SsCllOFvUn7+tB2HLHzsccUWeFeWHab7fMQ94dvlrmi2ZeeBrN2P+fTdBACV0F5CR8TjEk95ju7n
i05x3MRN1R7zWR/xcx1zPdq7avmRPH03Bj3v6YBN0bbZE7meIKmM/mptOTUYwb813QIbFuYBHn/N
BNKSMUk8bzyb8srsHa6+NgvBBBJJbitxSaNGvaAwJ3qVDB7qv37fqhmJ48Ibi7yfsJsNElMZGBqV
D4h+sm75woHR0v/hEcewUxxX9inFiIWuvjLe0kl+AJP1vyfC+vpFKJSobLqlbTqiOqgBmWozOKZO
wVSiB81rSWWsUMAZKzdO7IsJ92/NTOZulOX8VXX+czTM+DANf97a3BTx50JaIZe4vYTYq5gb+/2r
8FHNtTOrMKt7nUQcQVrz/KOFZvhuJTPgrtasvoaNPwn15Ts5fCSFGCLmhCks6WzhUhnnQRQBe373
t6oCTCeiHa/sUs+u70Zf7dg8kFWVP6UFxJirt7t0U+JeQlQ2jQa+1IzkXnkRRSiUE9zxk/Pla6pV
xNLyEecnGWTLpAUJTieC58BnRa31cUAL99UO0ZeYPfc1aQ1GJU3sHR0R9Pda82Shfq++6DqFOf5k
IfHc4hrnQmutt4lwRkw4ij7GEvHWcdv4Xk6J2LmCXBtYWda6HcthlwQAcTKiinr1Jy9N9kqcoE8j
Nlw4WmxR3EHN74ZFz98THnxj+wJENoDMRzyrPoHBVvRvtdFUTwSR9YdhTtqdwRj/V9BjyOsz+a5a
SOGFw3gTTsO5x32IsRAt3JJpHvvs+sgcHddjQhcCuwOQdNWf4lq2p6ZOD5aZYWKeyLftF2czmP1W
HtMZEC8Aq9CVJxvXbyk6vUcTRFTs0FyLmhEA4yDSF5r2MDbqqUEXqSO8LHSXeNl7ev0i5h7mxrvO
ilbd0FOZ5vXdZt52Ff6sLrHf6K2dpbxeU/s1y4qPqfPTs1UFgO9acTJIZosGYe0D1b52ltwTl9xe
cpVuy0k7KBIJJvBAO6R1dTAd55R7MWKx6HWcsLGN/hBeg1aNdJ/2Z2nBH2Lt/drPfUqBqdlHOrGB
oXuJIDfxwDAPVpdwjsS2RY1dkia3KKP2BVK4W43gv2j9I5LsO3QH/FPQU8bq9zwfB6v+1Q/ipEbk
BD2imby1VsDWnZUikJupc7JzrYS/OsSb4aCAcJnrb9tlltMzSd1yt1xSR+BvWn5LatbovDNEhfu7
6rQvzyhRoTUQWgAEnwLEmP3npCsCoop4E3TK27WEMq76EhZyI+rn2WLFIPJtkA4aTSm7tFmQ8ZQy
bIg0qeq1Yg4ah9s8HesnD9JWLkwk5fKpHFgmYzriNlRUzMDn33iKk3MzjdHWB9eCfMMF1OXZl1Cg
4wnTK5B7ZIMSz3psN9azFVUfkim25pnfmBm6GN2K+TL1m6gBaCpYQm5EVRPF2iVfU/cBph/WAuvJ
9YvX9dCOeBn0ULiuZX53xtw4ehkhVwW8S9s1jkMKp2HOKXKywuKqSN1tk/rTLQk0oA4yENi2+2d0
hxuLlnNDRui4JYcRUqXdTGut0WqUAKR3aAeajWNv0hLRQlLgtZ+x+1jINZACG4dl7dLjcc0pSIkO
sNpTsK9Mld+Zs6fw0lpchpiBRWXNG208kQr0NUX19CAwBnslW94N3LttWtfJGh1h+BqCoqCeZiVv
uTODHafVyNHSY5VgUkBY43JajltX64cqh3IbcNfPjH7aWJHTHN3AOwSW+oEE7KdvlRAnZINYjiVa
/xYTKswsx0Mk7OPg7ES97kU9HSRQE+zmBkcbGpWSNqCfWH6PM0etxUl3S8eiRTevIXMBsNZqN7SI
95rYZLUXryscs7Ax25sNVeykqn0NBGidkvMZjMP+FdRTv25al0cAyUfWvkaF8y6Bdl56okI2UApD
IqagRGl89MuuAIqwWIbv9Bmo5dged3u7p4yLOr3NrJEQEc+ZeW8TYksymsi9wIc7q6nngc4G90hE
5SH1AtRZGOPo6KbFf105J2Ej0LAdd2PlTr7G/hRzqIDQMWGKeHedObu+aUYitlCAMjtdW5G2T22X
fScxos5iJKtXU8wVoGOQD3rFxmW5d/3fG3tso50SjFDwtEREgkbzLu6i+OZZGEhV4ZEDM3/KDotk
AwRvKzJnNcz60amkWGdj5W9YJo3K/1suMsC8WBDoFebkZoneKiE5rTXJzlNEuo5dYYqBsDbj1f6I
mAmtdUjJBrCPU19FZzSL1daO3WPMrov2lccephEHBf8tgY+kpo7DBj0zy/mSHIo0+zICq9kOMKFR
L8hnUypWhqYPxiRubr6LEYx422lDHOPBln88Kz9WbQFTnCgj2AVkeuChEaF1VdzQ2bFzHUSIVZt6
SPZ1pQ1M/LW99VJYyUPdIlFgstp0ZwJNS0LTpbsCWPOQjOR2Kpywp0OoxGtFS945QEzfdGBaVzyt
PKUDxV79sgwDWgb302y6O5eMDtyN5XtNtbMeTfQmRId/JF7/IaLYwyynFpp7sUWqGSOTzmE0Fj2j
pHdJtNBJsWfzQ16jLUv+66ijI7w2iPQUIpu+g7UBeI9prJeRV4PASmOIimeMxkGErMogtyaddQ6X
yg8uhp/9QTX2ZZKrs4oZhiLMB+Exq3rr9r6x6oM3u0VToFC9pwnqOaMorlTugB37ZzkE14TgmD08
oDdcD9D7pvrNx8B9S5PvjFVnYmJ1A70bAi/M/lQ4wB8KLJqoMNZR6PqrMTYvYcyg2kkMoITdN8kn
03rQzYAmmfCz0SlRpqGbbSDeqBCPTBV+uADFEYUVJYdM9uJWID/oWwnByciRYxpjE1yynW0KTbeg
zVU0pHGSkiwM6li4NXmyjMmYQ6ljLZ0fXqLJjGR4QoJCZ8BLbkbXOFUpUxr3YEXuQ/ndD1ZJX3ki
0oPD6AfRSLVl/M7gcwHVWO0ziPIjxQFuocC653F3ThKs2joEqTWnwSkuvX4lZWzj2WbBko01klsi
nZzRek8znN8GQz6uHipjm/ysJkLtAylgXTmEHSlFbi2AwC3RKBibwsBZar7DONDhWqJcc1eRK0N2
VEhIw8c8zdCCjhY6geBgSLnzJRajMCM0YuAREXXHxgX81Ub+w1kI7K0S4XqMHJyUVe4KDuBV61eI
GhBO4JtbpOZmkPazDsmzSVNBWlH2ktUjMEG7OlZOPa8+q6k6t4AmD5jziAFl9RWBuYxd78ltuB8g
9GTp5YUoStJuz9T9N3cqlIxe/Xe0W+DRI2CZTPGijdMXyrk9wq4Hbe6bnzrbPKgrMLcNm/LiOsYe
YwRH9is7CdZDoNS+tUJn9UMgkUQh8U0hvJ3dZ7wIqJ+Y9K9ZtHi0oZRR+XxKDYfmR7VwqxA9CbbG
KDWraGcHiKpYZr9Fjfvm63R4cQawNMsMavzL69TcSZudKEIcwQbapbPCjz543VswE3uOjY0DIIaD
0ej2KbbUHwveGyIbTkvl1OeyQN6qwNyubCd9Jmnkr8UCfl0xWUXAz02BwJxSU0+lSY2ovi7ehQ44
NURJYAsODkRqtrVyFxthPrh6TaVarhrSxauBLm6G7UZwc5JWwW6OZsywk3M3QHyipBfU+cPXwJGy
wmbUbaYZ94E2iicgSMCcAv/hFgsdKzYc9lrzrklH7u8kJqwgshm4XPH/Efl4CCp9N7yKW1tavEkB
Q8WdMpzxcwzHG9qShVejlSFZGpBfzQLFSvxiRLA5R120lAOY2bolo2lug5+tsO9lbhfgP3CGN5hr
g4hVTanuzK5Is1uWMrbcNra01jVqt3XOMwR4JASSMiGD5xaw9qn0Vgizse2ip86W0VvKT4wT722q
m26b1LG3jgqbM8tFAT05CAz8jkSi0X4yJQLHwBsiPKU+9xefNN74IDVZQkHVQFMvTyruaLRhOmCa
jLlKgyUoWaPJJiirIQHJG0JrZZHbAFqdeJUsf2prztjCpj+nIzy6hvlRZmR6cp/bGD5QkrY5DMuF
GYUmo/5a/fTBFG9S19wWvb0puuG9tvyBDEp96F/tiJmZtOWpnqb3f39d6gpozGmGgt7P36uivc7c
Z1dZx4iqs0jt7TbFzN/omN0OT4m3M5j+bYfS2VnG9Fl4JgLU5lQyeyL44SjCfWE8COXjTwNgvgpT
EqLcHodAAN2UhBxoOzK91tRq104PNi7ka6MNREoOCLNCsw4WiBKZOL3ETfbCackT3TWMojv3sPgO
jBrNma1YI7T4ktY1ESsrQ82fkQCvzGL4Fw1GR+E0PlfQv3Z1ZIWre2zlzKmM4tLN5dvoEI4+cMUg
lD/QDeHMNN14nTf2CwKA3/C8p5ktXzuJqwa2s67c4Rzm98IGyFNG+Nikl9LwAPcsh5G41RaSKY6N
m1hqfnveMBpgl17tFKMdaHmbeR7ex3ChrvBfwfS+oWbGA2CQ0Rdo+zAa4hxaTBNrMd8nVmlbYTJl
qoqtE5xSVGWwzpDcOu98eEkYBIuaQrKhxfxMNgWT/V2AxBO0FoueFhXK2vHI5mFlsk09lGBG+jY4
MtzF8ZKHgk1oVVnPUwSWRjtwe8GLkBG4Yot/yT2HjNds2oBjQgDxMHwSTfI0qnly2DjMJpwe1Twm
4+hMvYDyOD6E3epdPHIaUysQfPFoSwClKHHQoTsLXsz5EmJuMPogIC+SiyyZh9qSF1NbCAg14qbC
7g3v371rUIdZJbyDwajZtCfjeXn+A/Iz1yNyMVFUN3vsn3Q/vdfF9CTrtt/lUXXqUyBAJsEGeApf
c9oS5GevBB18u1W1RZFp75qh2s9OPQLBRfiR72oR+gR68oG6t86uYlw0sphch2aDgB2cfENTfYC2
fSOx8MDAAJNFGHzSiq71bD+NVbClRnub5fQ2WByj0xKjCzZIeMlZVAWHAwyahdh2xv1l7XrmpCvc
NMwcOeUjzmVGJ/ZFmsOxdTkpEtP4RrUOqsFbca59JgmwNZisRtOtrc6EWE/1tPiTnqBb1V13QAOG
yMhyt4JNsaWDtwhVcz90iIG4oI5CzU9Zmb2YIRDSgYw49J3wDMgYCZOvmBc67Q3449B8OGLykM8y
SoxbvRFF9B3Z3G0s0+Ga9sJjzNWKnjggvK9jLVL5aM+wbr+n3rBPXaemT0FUGIQmSYMtVE2+N0fW
wkHIvM7TqymprkNqP4VAgw/Bd97bEG6XB8BVzi0BZNDS44DyRdoQDyO0fq6fRDoHq+i5AFA3L/El
XiDvCPixYoYJuR9Q7euSr8+4R7gWkZtNat/1gFEn6COWli1u0aa8+O8qHt7NWpenuat4aOvqguDk
KWSJtQoH3G3cBveOqMRhUDBWEfm3CQ/LHOIBgS3FwlkVJ5/yYF9V6jKp8WQVlCRsnUkM6kNUbuSK
su6lqQcFwKPYsaLPxHNbyXFr5dmDsD/EhbbYw3luDj7+8H7QGmEBgvWpKz6zqH9vPc7VrMM5pEFa
9RoBudOpJ9QP7Xq0so8h07+1KMNjxWzVzMPfZa6fudn6624ZG4FFo3+1f2YBA+DUcz5MRzykaMh+
ZXIfWe+6ww6Om/sWmsa8nn3YGa4KTwKvBuYzOgq7Q7U/SR49CauVV0sTrbK5fWFYE0GEmN9VPxWH
LOW2GXCfZfMJaKAzP2EN0JO2/V8Kkk+aOuZg40mWWt3icc/UekukJrdUDLxb8o+hnMkY42g3dQfy
jVk1gMblUAnim0BpVEuElDU9Hx3jJTb+FnCb0HKitjR8Jc7SpnSrFggeRAqYVEGG/2dk3xH0Z93b
e4sEN1Lkg5PgMmFesS670iVj1YTVw5Z4AE/KERweajmCMXNRwfrhpxtWzcpzpr+T9D/DovmVpxqr
sj1cS1NywjN5WxspwdMU1HaI+YXh7YrMb9Loxt9dKOSmBYm8Gl2cUm6LYtoZHyCL+Oqe13AEX5q7
PIGhZBNJ/QCgySkGKi6Dj+VV8sVfUgCn6jTBLVyBrSktzke3xlkZjAXZmOZdA00fe7GPqXJYMPaP
foAPSLjAprX6d+68NN8evCR1i8LgxRMxcIeC4F5ECcI41FZ6QST62+fm3yr+CMgRP6Q/vXd1RtbT
+Anu1Z7w/Wsudbw+34qakAnhLaAvB1rZ7KukP49ufWJt+Iwy8TAQZysiHgkAulePsa0QA8vbK4FJ
scuzGQ4FpdM+UzlCp15+VI35EzPnS0cLTVe8E2H81fMijNPl7sxwBtpWxd8rqujVd7l5JpG78xqu
Pe8z8/t3SBpXwy4PHtfoigHZuXVBMqSm8ZyMhFWg8EfMjFDGizFmzumXlNN9NrhdxWwuzfFh2U5F
Y8ZKr8uI6iHFKCrfRJ9/z765bXL4aXUz333JosrPgafjEHWL8TKZ9Z6K7sU39drKsckyKoHe4JUb
YgC3ToebGUycvaKhrLEwkY2Ip8sd7pJ+TUTSXKF32kXoXANHHfBWb22jZbSoi+Psewi3Qu/YD8Y1
8s0LQopD4CueMiaMyyEcZH9a4KGkZt/YNW6YmrJuxE6f8LLCzw6zIeSqi6rg24+ql6mykFMX8zpA
WEMM2gvpwb/Y0lxEl69Zgz1ICAIdyJRZZu1KiO69iTSl8uw/GYkbbyeTcGko3I3Fqc4iM9lE7pJ6
HbafFWzd+GUmqNc34WZ7azc/MKh87yPIP/BJrJ6rtaMmxl1Mhl3VnpyOy4OB1KZ0DDB1Xs/CIDa3
biBYfcbJjxFoptMg1ozc6iR+TYH5S79FePA4HMSG19rJdeOvGDrOQi/34uDq9iGk9hLjjGh/IZfB
3ELJZ/lmROdccVDDM+4qUEOReakBtkhWS3XsvqHAfUAKOABb9FexDaavCHeF4/2YhbrltU+bgYXE
FfwcZ5I3f0ZtZMeMSDr7feoo+hNz3qrml5q4PAZm7XAKu69uvFWx/z2AA9iZpLwqmuR1k88/J47o
9VLgNXb2Y/TEOTOK98T9fySdWXOkyhlEfxERxQ6v3XTTu9bWaPRCSCOJfaco4Nf7cP1g2WPH9agX
askv8yTf9yTfNQAM6enrOemz2SlA5HFK3XoRQVFEFdWGs2a/T2SlB7s89oREIrBGKQ6SolydMto/
cG2MgwSjzCKGEuk0D0PCpk4L8GGMCoLD/nUZtXAehH/i26Unw9mLR/j0C6HtiDDNZASqyt50Ub6S
ntmu24I7Zg9LQSFGSc+Sg/wXFd4/9kMg7Twm7DMsWj9V4b3XJAQRPMxwGnFeo6wq1LJkVBc90z4N
3652UZt++TbKjGePnP3bk4WaTdPVn3LJuk0PRHTLkn6Ycp+6rypsDXPXyIikQ+Q/lUN6j+GStqnj
YHRPUMeqX+pGz0zLcJsymyeujVOGBenQN/1fu+w4wHEaahsQvlODVdFXQIRHRrbnVsyPGvZWchZv
rcGiq9ZNv1zmt4RlQZ9TVK/ooiT94paULxgXTkk+YQAVxXXo36a0PHoelIp2ch+4GV9hk1JT7AOh
lfobBuFo04rqra33hOvxLc91SGsMSSf/GlO6TvvIyvNvD4VDBQiyN3v68gck2Y74+3sL8SgFzIkS
px77vH5QNB1si//K+3DQRf+EPj62VfTRUTezdfiEtNZ/82ygUHJ4ByX7Yq4MuHW36LJXNeO8sOby
XhnOT6a+PSO+TeDyTTv/tooIbm3BV8bXCJfT2cy94I2bN/vJzO5fIKPkW8EpMPfFr7REDjsCeIKf
kDv0zDepCMdMukNcdoiuLl8kbSBRq+XT4xy5T42qTQwr+6Xz2LOn8u45ikoVT2y71tZJCrDQOZrc
a6b/hL3u2e4RZeNBnTEXYI2pzbeFlBnJZYCM6vLfx6Q1FfdxwQdWJxj0WdY26eS8EZr+sQWbg8Y5
Wvojpdj1Xg3FzciK36RDRXvtveU3L+BDtmp6GX5x0emnJFEvZn+vaAqm3Y6tNO0eI//TmdnQRZki
dnuk1puDKxiYyBEM1Ih11kBAhsu47Bz699AB1ofIqpLbPLkDX6FdkbAOU+qeM4qHiHBkcMmiHg6r
GjKUeXGsEVmE9dgIAoSV3Hddg9pven8MUzvV6RR4Oh/+uBDpzEyWWqAgLxlVKUT+qj950sOGlXv8
/Fs7avg96ciwMJQOPmNt3vPKQsEG06pn8tsi9oOntpc7vgW7FM3NQKi2ahLfe+ZwJXq1dtWs6XHK
sEYZ1MnlxYSCQ9klILRT0RLSUBCQ+hJ/i++bd22g6E7GmxxCPnVyFbxCthq+hckSfZU6tbKpwbvr
M+9c3Be+XmEuoPoTNr/VlvlSxDx1S4MmNhevzpBg+zAHHMKXOYX+51FfoI/lR1NmX8qJXn3Xe2sB
IGytOw08dGIU02mhDXWPl5G5GznvMuGooy9+hIVSe42xHyVTeTAkj59syz0PK7A7AOKUAjDWdlk9
Gd0V4i45XoWdmz53XIMV9p7VtsgMHS+g0Yi9a/ArZln6USqYlVmh4JW5z7axvBSle0+pZK3xQ1q9
8S4hbITZqJ9SCQXbrT8GT9R7PV2ukeEwFnHWcXTPNkgPJCbeG8L+U5umX4MV3TR+d+hvbPEcgGis
VtuEEhmke7aFrkr5D1QGzMPZGOP1pDpxAnqpGKFfM5tPWhvLhxktIEL7HSb7XyNctZ0yvK6otSbp
7I1nkgPEtQQ7u8n9FzoIeQ8c7LHOUD+Qu2N+MeCb1jDeG+axZyGLYy4YxA42RTRfkn76sTUKMCrt
X9NmD3lv/vTE3p02P2MGhnvncoBtSZFr2DpimDBJ1qehZfh3ZjJ1UJnrFSPqhysv8ppJAFtRE1+3
WT08mYrFWGQjpuSO/bUEIU//+aM5ML3OyMGjb/IRlmK4WZ727HNaMjO3xkQg90IQhTbATHZUZAEJ
TmTA3fBeL7q1yZXu7isLA08JWNxyazpKUtToMsHH4c/lOQNCz2th3DjLdC/05LN3eso+nPwlqqzf
2VDGfoSztjHTtQsN5UPVuXZRTfHtJB8oLasoMv3ga4DT9B5TqmUP4oVp+IvCQz03cLv6trsa4yuz
D+buXp4HWSmgQ8b44DLcL1GBbjxdAawTPuVjXCyBd6DVQ/ykgosJ7VNFoU42Ao6+EJwuh6MLNyCQ
gNUAGJo/zoIk7DjDcQZXvvC5Fqm4mNyxN6ijeTAxrRIqp0Knjsi09W5I4PIAnQ9yYN/9Wim8Zbf5
KLT4F61wHWYqVE9AftZA70qhO+8L+DDcOnuL+uWb0n/xelAftPqD8hzemSXMtVoCMuHo2dt2INDh
4z4t8rvr4PEQSg8QaNKtTqonoGjioqfmW+O6DRZymuwqGW2irv5Yniu8zpi7ePbmAgpBVMh3s9Z4
fbkKYsXBPIJywF+N7ge2skBV6wusS6laR+4/5CxOZgergDThxUpxMyXVgWTtnXzvBhest3eARk1u
89rmfOio9+YmJ+24ydcFS6y654TtdDP0CHXWq6JIyKocJtQTPIIwoXQ4dXwZ6uviwZANG7vxTx+q
D6dgljpTJeG5b9D0mrCqao9XMKgNSJxmqzF5i+t1H/Jo6ObkQ6kyMlC1YxqgAzO0t6JFKspk+zi3
6lGiEpVrKVFhmc9Wa6CXjSnuAaiuZv4U21/CG3zSQT5vPJJuhsMT5KR1jS5u52hP1N/92FWzaz1u
2ema7MkbMM4DYQWGZHrrcvYsDeMxB92Z5sSyZtyHxIPwpboegxaTuVUFEgUdfsOroiAJa7OiBnQD
MjY6AzMhJEAYwll7+QrmOdDwP1Cb0D+TtgpTcpJ3Vyb3xhVeYLv5j0enD7ZJB6Vwi9efSyH3j6Rh
TfVXw0S8ZJibsi8vtgFaQFOtOTXahfNex1zCqt7/FAvcKpA7AX1uj7VmDueGqngB5LjNDJZKSdQs
z1o2RQiEcHJD0DxQEfC+EaE39B7+OpeZJMIdnVtNiInhOugri3Hw3yydcSzCcV6Ub8xk0BIGA3Km
7CTyOWX1reYCxsWzCUC/Piu+RY/GGIVm7T/F5J0AEIkFTjPerjotn7TEe2wtAO2xB0+3MMFd02Gb
SPdNFXZ7GKbnZlgYePBmQSi64ObkHkIAkWolj3I644I2pv/tCTCmqP33Eegn0AOC9FR1PTRoSjEY
h6GB4CLo9moyjZlL1z6rnBpxznxusPQJn/MMHyA1LyCgiw2/BykDxUDA0rE+UK7sGYjWlu2/IVfz
AOiUH2Zx2gUxom/avC6Rp7OIWM1uzv270VreLXNJkLJHU9YWjUFiqhdKDemxYEesa7ShXPAmuTYG
LEEkGHdD9mIt6WchmzM8h6uUnCoiupbtcUJrnrDQDGxAYsx2aX9oVMa97VmhHTqmuV6ip+Koufgq
EY88c5UXCuIo0QAMDQnU8DDIK1deNEs7NwuHSn/e8u3KUCuMS2rLl9EBb4BUfDYL+5Rr/bSDibpx
55wKdwgdR+KMSWCRHWRHyJ7VSGiomBUXgQ7/rMfeE2b4XFUrXzo7AWc/3lsyHo+5rv7Q0kFtFAkd
o8L3tqC2xhyZnnM3RxGu+yF0+2c98qvdzG69XbhXb+A9YKImEQ+y3dooh/2DEhiyrHEPorJLf2WS
HCiZnnZmGwFcmHqCUB30K4doggNdRe/Khx4620YlVL/YCwEAf1Qs0oO9G2GbkjckwB3NZMKxdhO6
YQNq24vrTd4BLF63KzSmRDkZmmX8q2v+TiSEn/KByrZUrDuQdLYxOMkJMnbPDId0zABoqALpUrmU
qGXHjDqtbd/47Z4Y8jNtWiWyMohWgOUYZmqBnu3UIXela8mptobnsqUsMELJSH9Sp7f2epT/zcvx
iryrKmRoN0fwNDBQbqZc35rE6XAw2u2ZSMnehBnrT986dVmHUU7vlYbzlacmwP3hnTMbPSbNHNpO
vWbftUO+mxoHj0ey03KXf2+qPMB8JUcfoykFfAd3aWaMoCbOK445CQapXfdn8Ro7VCW1VU4MOCf9
HrVRHW2Z+niTTBxyBvHh1s3+jFX8iyvl1aY/lDspM4qhnlqSPSREsVPJ2qcGUO93kimk1dn+8yAG
c5c3YO7T+lDVx3IVPenx+u79cM0h2HrdbUvIGdeZg7FpLLe651VrjniRg/k5V8N7tUzW1h5imxRs
+P8TvFOLHdlb7io6z7ewu6A3P/sOv0c+Iw4MqXrRMfRz/IoIcn+SDFdHHH307ejz9zAQbEf6gKYO
QImlHfywnwUtQ0qy+u8AlN9xjcwGzeO9Yikd1ySZDQ1GWYGXruZX7gAlBcVLl99HZhWHSQl9W8/W
c2ZwurZ0nKQ1V10BAXlphvFgOpzDK7KAWmnSBU6xS84LOzgskXvCZje7T4qAhngNolHLcZxOWde1
YF4x/M91jVOWJZMtsss+JbEfQ6EJQIRfUJ65GGnjtbOIrk0yxocU2zJQOg/0xAhuB9kySCil58ix
nqGlxeVfTb+dLN7m1TDclZFLZ7RFDkAv/7rLU9NgcVDZwq2t6SH1DGc5u59OMb977C0b/dePOZWC
J/iaZ969sYcCv3aAAP7FvOPEbpBG3k88Za8JTkTaBRSocNT4RKEEkvmthfsTd0sd1twl2I15snSM
uVj9wGjkZxecPrmD3tvUaH8AEC0iG9o4qr3uYcbxPHkxPGqeBsKp/DL1xIknKSPwEUl7mpIn4XIm
bEo8bsvoDrsOm/t2dN3f1o7/OW735pT4l9J1NKWpJ4002dbxikOnOiaXIzVguYkCJKIgp5V4k1fN
sPMXnpinZpmpp6FStJeFe+XIus/a+Z4tZFI1Esqq7nbV3PF+n7wRiTMnHUB40kNtXAD+++Onx9mn
aVakvnEYYjQ42UXz1vXnt2lUxb6Qy65dGC37KMsMOCEU6uckRezMHVygfQdThxEKnZgN/xix4pvR
d2SbWu9cKLmcRfORexrQrpYGkLL0tEuR+8xRFUGQESJ5ZLacEcm/j3bpQveblk08t/DcNBxPfvfX
xUGq+RjScbDTMEz3HOSDwHLq8g6LPMXREhNCz+epOQniqbte8hgYGVH/bqA6uaDF0Pf+TgqOjSO5
WjEf246Y0jZzOtannHVxxBC21bP+vTJpo46QmJKK60PWmfzWykaGY01YNZvcUXcgNN1Jef1P46V0
dCjnvYmoWE0GFx9g6m+M7j3p411uQkgzRuPQMGZssKdwql7MYESoo4+jm0FFaNjwaoI3fR0mNvmS
2ObS31f0AArawQVoRAGZG5PTLTItiAEDE/7BYt0UayBWCaZn+F2VFMXe0b0PRtRmkFUV7U+tf0+d
6d3ExBFaM2U/8YFCrq9EIWA4VfUnU9lXhyOF5kF1GWC0Af76zJwJFqjfnyi5hQSgrH2sjOywRPZP
xNUbon4gE80KfUswtSQGr9sk7og+gtlxh+lGxDg/zLrAuBDrw8Y1HzjKD4eY0HwxgKHoi6IIwODT
32RPD6hdCoNR8SVEQUTl7vc3HVyxxuN7IeUXjplXsoh4q+0F9nFPwyF+JRhb+QL+I+VyhWUQQkIW
VtRvOzknG1Rj4WgxulZGS94CQhNWw2PW6S/AzNZ5Y3Uce8CZ3OZMakmypTQ2cXGPR0BesFj1/TIn
H6IHwyRjTwsMj8drnRlxL+o2S05iIZ+dN6zCJ0ZOfmgxv9ia3BAq7Zso/r/e+iOznux2vjw3dU+W
xarX7pVlW+ktoCRLnlNhcK0vwOZArgGkMuJaqT0Z2sJ5IKO8AmFqIF+l9ZZ3TNlXLbw7a0v7bDKd
C4X9JDlUO3xNhINwRBCk2XpFfUymKjnVUXwVnGvghPFJ9Zr5NI/Jd1cRMW/lOqVKK50qCBjTecVN
sTGiLyB42a73JZcq/HqMxvniS+ONiTfqX/qIBZ3Mf030BSLR1ovZA+lEwypl0sWLAewwu5xLRoI0
+HfiL9Pl/bS0Qt8pnIau7WFOxunL9YvftRVN2HO+AESR/ICWiINai85FqyFFDtxPPCYbU7oO3MbF
viAND6dIDuUFbP87JAFYnkbyiyBy8qFE7kbBocrhTlVahMU7KUwOw9Brc+os9bS+ZDH3UdIVDFNm
vO0Emg6TKz6NrH1p0+xOt8ECLAm1in3PCrhe1+Jpcr3qQaRUp1ZnK6XCWnp0LRWIMan9KEw9IzXB
0oT4E4w+XjpYsofaqGXQxLiGfdc62iOhZr6BGJkn6n3z7kZ5MNF4GlA2xoQ7hkNMgq5FDshBODWF
h5wP2WvI6YNy+QpMkOX3vo9C2flqPKgCJL2Hz20nHfmb1EToC7bdreV6I+ZxinNMPMJBvtLsFrP6
cOMixsGeipAyjpBwEZfsjMB8bo0HanmpzdD3+tgyo8nS57FtpnPJRahmXsAt7hShTppfnmqtW990
Ryv2nT3iXUx2AWe+l2e7ROeRo/fgn6VNX5zO9Q+tdrbtpJ+cbLbZaWYFE7N+ZiNLN6ZD1jBrqnZn
ztp7kbUPLRf6oBjT5zSD2YvdMtDXz0tgzoqYgkh9qg9jP76OZg/t1FRVGLf6OcZyeXJjh+BAlRzR
p11uI53E5gP4mC4ONIXNQtqEezJ3yir+TpW2HOyaftiZ8UC8sCeVNdV4ke+HdCgZu8R+GDIqnCrT
ysJyjLFjgKZjMJA3O5cGpi0WwoltMvs1m2Co5v5kJzOlSKqa9nHEQJn3pEq618kq8+dxQZDBvHhT
IFMJ5BRI9V7xIn1zCm14N2N+cBme4HLOk3BS+sLAx+Ki6yfBqJvewQK7eOi6dNnYefqO0JuEhCwk
pFtIf4a0pqDhwdvUS+IGBX1daEoegQwiJRZp2bIHK9A6E6mdagaXkt5WkgGlM9yjbEcF/YrPwzZt
7wrVLtDZlq82BnSph9y2051JCRLD3eS7Nkg7iOKzsPSnPhPwO0VHZ6jxnUosi43pOds1lq4Pz/QO
J/uyS6uLZmMdqgH9yam8RuTBgWyNL7iyNxg72ldWsp2oXUIsqXHqID8GXdLghRIV3y2PU65or5yH
XZwzbnK0HkDzUxaaQReUOMm2PkmwlL154ze1YCJMinq2LrF+K7J1CcyMmwm7IsztfAzGgQqvYT9i
fgkpJL1XpJ02huIF8t+SI3bBOIG67fMsKIZ+uElcXnPRV9wCtWwHqhMv8T3xxdEyKt6GhuOsPkyY
uHO9QIzFnD9+YtwbDkS7qWpkur+jta3bi3x+kRizGX/Q3ZMMtr4Tlj1uaUEh6UfNBxC3N38sqIhx
9oZbDmG1rO7UsnvH6ELSssNLKxS+qdWbk65lbCnpJqa9+4yp8dbVcv3UUIHmoWCxXHAyQ8ZmXXjP
ZPPJDZpeUbtwgzhBYMvqZUuO9K1CEIsqGjoILhm75jYgYByxq3VVl191L35az518DMJ7MLRr1i/t
gaq7ByqIBiYRFP7Aan93CRWhJWK/jLHYEhLmOF3lVrkd4/iQUBtxJQNK6Ocbo5N5yfQP6WXjcXSQ
OJLmR81Y9nvRVw9WbnxPC2oSHbv6zMRfpjGYzRafiDm/jo26NaObIPOnKiTM82SRIAtlgpGhFxM4
r5M1QDvvpPUd9e2RMkUg0p7WEwgkiLFgzo4E86CaA6RLac02mReOrc0jhCymfjijtp0nj4KGm52U
kXUUftVsAcXGPd/fOgULbCIVF3P/ZLhUYpMe+hxW/B2zDX2QNd2aWhckK28L7etCkYvBVz9jRq2W
0JBuG67ZGG7JbU/gfHhowK4Gk/Y0SrLyLQhFxlFTARInHkhe/cSkubLOY1Zz9wwLnoCa3jTbyAJZ
0yGGKsBeulB47tn3JB9Y6cjxY7HXmN+ls3dckve+reRBr3NKRdvpCfo7HdVe+1e03VuaVF6YFgOp
HEVLViYOpU5KbuGkxxwxu/TA0zetyedYGFO7K6QLnFkmD12ktYc4bRz+xwX4qgvRosN1XJe0yepz
s5/y7tcd2WqbzoUdDZ2Iyc7O6sAsQNuAhi96IAVM1chfrITO5Ru1Ijp2Mq023tzSZ6JbBIvS0trj
BZAFWrrrLOPFLpd8P+s+Uk4j2XFHg3FalgeDn7/OVf5guqI9AhNafTjstGUziIMEtURXGlf+4gx7
x74CF9+MVWYdGdFGPUQEYmzxti7j25xrQEJ1WuMyoieImtD1sdEI9Wou4w23Hktg3Z49F+IFXjkr
kOUdkrHYNRpGH9QL2nlLHS97kvS7yPO9jWtExnWOnuimqUh8cYKZhn/jmGjHTBa///0LrNbJZdSP
tVlec4v4kap5cDzKwNia8Y86EUyYlv7zqKg+E4UqAPPG0YmVeLHT3u1VnqszqCzuAAeHHkdShYLM
ZMkZuzcLIEH9tYQyjn4Hlpmc1jsnDOhfHOfLxP3nZsbZMtHvsbA+4nJGtym6J7+3uRs2s7bHTbBr
k+WxbWD/O2TEOK1gNhXdByz64Vin9i/Pm7sVQ6a27VhdIdV/tVpFDM14XvIS5kPKrp1gWyDJbQbO
bNP6MM3ejqOCh/7IsZjQBx5sDxNyk48XzSEVRuKa84BeXgyTJQ/3Dv0s1W7QxE89GTFmi/pftOrT
teukSAC2fzOAbnJUQUipcattHadgLlmCtDS53crKwmu6YDTOW3NGgTa9kFEkVnEgCqh0XDBqvJo5
S/wuK6ZHo0wmDmF+Qjh4trd+kRNpVGBDm7zeEca/5z0sj3UYHrvRB+GWfVyTyprwEbUuCAMxlcRJ
Jo+keAQKj4HX6uvoAo9iVraJ8Sktk4ecIw2j4kPupn9SzO4YHrD3+n4+78vjOHB4LJubkSD9RorX
jDEbzHlETMF3ULp3A432bFnAwbKCSYsu+2um+18DChmPL3HjxsEDJ7Px0R/ZQqqR/3ORSHp6XcbX
Ug8ND9IrsgnAfdzX/sh4KvdrKm7G7El50MOdhQdC2XZ5+u9HacVnl0F6aHYtgZlR7pPY2cu6hA4t
mcBgU6S4gOXStv1//VCMnIQYExka1a2zqEIfICOaPINZJV6hP2zSjjswq6mXOOOeZ7TC5gVQWk39
b1V3v7pZXDFqRafGM29GLkIC4H0g7LrZZjoJe8B2JbfYmVQGMkZAVofsm+YMgdnpYV8VxyEb5LmU
Gp6iAZGyJafbAa+k1MIDtVWd+16vsaWJfxWp8EPJ9rPeU/DN2OLG2bek82ONGrpZMCcxtZXuTFcJ
nbpuCWNCFjWafDN9tz25TVExy3A4F23tWCX7US8eSwY3ZB6BstRc0EqzQIAEtO46OCxoxAW3nzFN
KbS/+F0Dx12r+TLxUJtuvk8hPD26ZRIqDn2r14EBdkOaEvzcBUezuSmU/WRzrufaUG/o/mCSg+q1
j/8O08I9qov/dCZdtYs9hLlnq4ey1XZ1G8M+W5nVjkf1uOvgpYlfdc9ELKubYu/1SjxGqG7bWpta
RqqgGEqYS9HaIhbBv+2MljwGNcusa+3Bd2u+oahPmILDdtT+aKeC79CrbWgn+DZbcxouNLEVl6oF
g+X1cUr/mTMD78nGC1ODpwS2ECkgGj0M1/87WPNh5m4tWIwNTTRBR5tpjSGSiunZIp5ArXzCcHx0
+3kTp5TQ2YX0tplh1Eyuxwi7Nrn60QFhLckRsbCviKxofCIwm279xf3D6A2HhgnpNF/h0yyC9Mfm
YEZhrbGgrd87QlwanCrCjYz3XIiRpU5FQcTEa4PHqiIzUtI62AJnHF/AolKZ3Nc4h1vnaMhGbDOm
AsRj8K0bS3ZrjcB2cGmhEJNdFru4gThHhZ849Q4lkdQkHxXX6yQz3EebanhJjio2G/spcTFKYm+K
M+tNT1vtS/QWfZqU88bNSjAZiMU0/awDVHWP0qKkL/LIeeYPhBjSw+BQIbICAk0m82dziXTY6i03
lFae3br5BlOjEbQlgZrHxj/ULztIO1cPGP2U50E4OJ2aBmvQei4TYJv560i+QV27LnrzaTcO4wt/
0j47qX00CsjC7DJgaj3xRjPoDmvclvmZ+idscgTapG4ppyi86OWucNPxOfb+pZVTBGXUJYfYGMiG
YwaCFlHXT8snxpodzxUJkXVwpoRl4CYzcJ+QNua+jPZL0/DFh36q5Zn34silffUGoRjW43dLWtvm
gfNtpnfsI/rCiVl4OG1jn2MNdQ31Zeoh/43DfPYXtTesqD/mup5c9PaZqtKWlEd9MEvMbo0FdQxV
v78iZ0lkX6EFtW9T8qq7BIWcLX1BM67OmDXfg6RsSzeM0xXI6EEMs7TGQsFdWO5Fci1HDmIaeCPD
cRbksP7gZZ08lUJvriKz/FM50/Oay+KBWFe1Sxl7Zna5+nmYd0V1+kazt7wtU4uqxNPCnccndQCM
Bx36SSKThTVbRlibXDpQOeF6lyOh9aF5nXL53TdpfqpG1YeA8DkX9dUvFAAmXwyWoljpVxedF5YE
k9TO5xTdmzrWAOj7zEy4dKDbyV8reoiFnv0QJ4QO/2SRGM/M5rlwavdBjBjiFlaVBp9z3Mw8Er1/
MBfirutQ38hneBBwsXwHkENa2O4rfpIS6WWCQJSMC2YNcWsKYjid7XzMVrKG2qrxvkoSnHLWsX3F
9ahyYHxrPpljsB9pib7KAfNBNXH+gbf3BWtKfMwGqBiep684BsdC0pMMMTqkfwtHQlYUzRnMIaI1
2Nrpoe2Mzy7hmYCZqbbCXu2VJL830SjeJpCQR9nTI9eUIjuy+1K35KN4AjRQXJLRrPKKhBIBhzt9
glVIayu6Uk0NuW4sOUw9xkhoRZyW4zqITGg8bmQ9ktQoQgudc3VElmFX/3ipA5JSLfRGLaQCC3Es
ikm+lDQKenR0B03dDK+5MzmbyLLnAMIy32MzX4IMUPnVNzAXN2jMe62mSa5pzOYICtMPKtFR+z2k
LjTHyLvHVgoRxJOrzY5ZqmcO8TtUo33b6dfEIu3kaABL2qQ46kmK8qgwmgwq7e9DMTCIgj+KTsMf
TV2VOwajaRg3Y3+nQoJQOSHZERT6PgNofiduNe1qj4/2vz8KaqW4qRZO+N8fSc6RPYnuyZKnR1Zd
Gx7r3lj4bWSEO0vDudhU7nYyOGw5iK5PKRW2/cKlu3WG/LwsnbGPXWM+LjqX5cJrJPbzGDaNUOUn
Mf5w6WT+i8GO4Jq988mVfyQTIT23HZY9zbac3Dh1BOZsti88agVkvhIn8UQgjNop3KKZ23+K3juk
hnmyQe+8ebOOYDYRD/B4UwIN5/4zAONbeUyg+rwoGWF+0Zj8xlX6Jxvm5iY5G3A7Eekfs9+PZT5C
RAZEsRKdItV3+/VqfRoUNym7xMWETTO5aG1vBF2BObIqzPHUrD+IaXmbaMEqPS9krjQhsSBWtK57
kj7psSyZCBTOcvvvR521GE5KA+6Jz1QCD/5PjlBIRcBL31vy8b8fMs7GAPAVnbdWAYJS87Xt3MTN
Ee/PDnNVtLVSI+E8BR/NX4anxW9/m8igWYLmBoOK0zMyl6B89xzHAz6qBlKVDV8DAp5zdMtqn6Dv
0zyTHjMIiGj8Zn4RdXwrZWmdOqc9tGYxn/77gWL1EilejEGyCMd8TUm3l847VkPIhjUnKcwvV2mS
SSo0540llZlTQRfyf6vk4Jfxwa84huhjb4BwbK4x4LiwIq0egrV8rRp9eiDYytnHJsaDG5/BHddq
ontWG8ouXg0N9XDKMt6rZjEPZm1DOy3z4+jFN+Y66okg673XmUhMOSN/mT6gJj60LLOnkatFOsTX
xe5eFpjqD81UXLMyU3vXR98ZfM0/TY7BkDrunw2RzHdgnYRJOduAS6tvZEKwN0XWcvQXTo0cEWv6
iXYi5/Bl4kbg0L4xbEVI3+z6M9Jn89CbzouujSeHJot4Y+KF5SQHqmQSy6Xg+8QRzI+P5Fb+pFzD
6fu2mx07kve8dLBl+38EuB3cweuPVoXFjE9ROs6NAWH2avXTgbtvznwRm59lRclpctn6WYKh11np
mc7UN3x46oWHrMZq9KxJvTkQNtQf/MJ/ITIs2UxXMigHWNivFeeY6lU4MIe0pPgdCmKYMcGUDdu8
CLTB/+JrgNRV1bSTDACiWvVCy2nJSa4wTibKmG3G8tbHHHxNZdh7zTfKS963+DpsyXRnGcOkaygD
d1NrS92hBkrPP5C4+KA1LjpMxvAsx94+GEK/1LQSP+dRa17jZL7FdOdtdbw5gVUqtemwiNAlkaH/
OeAzcvygnTYfrcrWX0zKkh3wdBXM4FNZRa+iGsQZVMOxnUmSSMzlIXSUi4DFRgfm8q35/sNs8EHO
Nmyqqo1wW83mDlRUedZGwJUtCZEQi0ApAP1Z8XB1K519gwy3ps8QlDXxZOhMWaeeKjn+kq+siIqz
nnQJS2Y07ny4Z7u4NcE3a519nQp8FUMjePHgUDI9uXmM+23cJ+d0YBCFyvRjetwVCau321oN77Iy
Pkdj1g4G2DEEFgiaOXljirSSxnxdwBUf3aRZdfVcHXRQwJs+IoUE3T1EfSAjQCDNaZWLgwbrqlpS
RuoFL7NunD/WTNxVgvLt2Q1PjWPcBzzbyD/oAU7F9KNuuJLXmQNaugY0SBcYd7apOCfV1G0nEpHP
IKkOc1eaazgR+6umoSNmk4D6xQTcGzA1dMvDEHE3JrCg73waTwBCcNRApYq2rWEGUcL66pfJKwGS
kqOIFv9VgaJWaEtP7rEjaBq6Ts5ibRUDNSnabYyFuVex/1FBztt1QMsyknCv1CJd3eJUq1i7po6C
azN1xcGX3NbhbzG3Hw7Muv/H1Zn1NM5EW/sXlWS7XB5uMzlxAgTSDM2NxdB4nmf/+vOYV9850ncT
JYimIbGrdu291rPOQUfzPCcoQ7Ki7MrOONm/nzpRIKtQDsf8AFqrbf+ouG78tMRu165C9SiG1RyX
NMWcrlh167mEykYXI6BsxEWG061YDc+R/hft9i0VkX1qXIcm5DQyUiypv4uIrj53S1qH4mo5p9xw
xLY3ENRy9sj2caQmogLpecbFg5ATU+s5u4RgO/dwORpRpEzSU2sDZn0Xm4tJEJuRrm/SXZOXN+6m
nJGss+C3sfzYRo6RNRzjzUHYWL85GfX9Up17IDUy0L1JZA5pRFiJ3bB/aCrkgpQk71ow4FAqQ2sP
ivPNIDr5kOYIk8nscrX60kZAulQdAj3ST3MMa7hAPtYMhO7WY/U4m4blS/j4Zh3bjAzdt07T4cjI
mpJs7fgURXaTcfE02Iu/DNhA5x6PQavvwDU2J8g80Tk/4qBp9xKQKoJe97oija6t4dhMgmygqDLA
UioJPAoiLpO5f4P2EQobh6L1hWkJd9b8qQ2pcTTHbjOM0iWiAKCNVqG+NMIBDTbbFtbyF3IY4DiU
ITlPquYcBdSsChmwWo04NpNBOmOuvFlfUPhUEjez43ykMzw7R0ckFTxKDrqoG/U9OXDnBTdUMmB0
WE2OXjS47//5VGb3KExnT7DHuKtjxriivhZltBy1uD3pGhFISQ4S23RBpOmColn7m5tvg/OP4RiF
h46PPOe0ixm40COc9/r4NHzOQZfdsW6jxW7Dt7bNpns7dH8ShSqeWgOhpgA+Ldu5/DQIrA4tpv+I
v+5VwXCyXpzXIHSv7NtMz4VYdrLn9m40+5OQK3xj6bQfq8pnbM4SoUgpZX7qlEiFwhHSOW6ZDYoB
ycZ519eaz9kK0xkn3l2XBkds5asjCrRmEaqBI/VQ7xMQJ1Lq2iHEFA5AL7rSfD7YnUO3tyfUtDGb
21qLBRMLcDpSBRtG7I8VFe8UtD6JDtgbUy24Orlxg5tLSSzSR7K1gecWvXlhICgogZrvJB7E3mrk
e6CMR5EQVcMSi0wjfXbn4LDo/uh2rFdNOfkiTz+mhvGVEZn/ahKqduPkp6t+2CArzXMg5RwacNBa
Hz9bUF9Y0ooPBQZmWyEC21OJb9GL/ZXpjBstCRxvEZgoojZ/o6rRf/r0ElMT/SdcN1X7YyioIwmr
lUfCON7cDLoRoCZ9t2BF2oaMYDNXv9LNaXd5aRIqZsbvlk1iT+XUT0lEMHugiKaqYENvtEZNXocW
ayQf+5zUAC5MhA5RUkKIcWvmBc0A2hgiP9Kpqjyk7amsOetFen3sFkxgYuIWWsb0Oa1XQ3z3TrXr
tUuBor+Bqsu5D3+fOkizvimjHBCohvghwv6YKNoVvVF/djOqfGZMu6TX8EqCCAchMt5lmj49my6e
seq1cRKCehDq+NKHHPnB6kqRNy/fdVaAguE8Tyt+uAaSyxkF37BwJTnJtiMWDL5i48fWzM7RpX9q
HWZfRlRDRMLJ0PxUWU27McQkZokMGo0a31AXyTsXEbyov0BMFywUqGBjOkAjvsULYVqPSzWc6NTC
2Oloxja6+GdE+1b7yU0izSmIJ9ymW1M6H2usJ6QtRhXRmukdiIm7ZcU26dPV0hi1YZ2MMA5Wr9xR
a/FOzwpIcX4KOgU5XrX23i28pYwzwlZNDox6Q0u7K7dB3DyTtF4RqYtflzb1CXMCrUebTNWsI6Pb
GiiJEhEv+2oNyqxiIns539HH4b1SwmCk4Fr3YY6id2pGjo7zS4svju7M5EGd4LC8WKccEsxYdgkU
VINbSuemTUgRG62XRol92k7cULzaQBP4J7sY/8kwX9yh8vMAlUKu7mEHdE+uhaUglUAMiq733La9
6fFfuwZI0nTWY24V33qtnkOVvsTl/dDZdMTzBy3rql1hN168lCfbRsBMP20ICPYConOahEnPHhyI
gmDr6he6rX+xpUFOAoH7SM+S2TbCsp2ZoIHWMusl9YMSHgbFwaPTJB+LFXwxzbrqvXU30THmRmWn
W+R0baPoUwvwnGKPaa2XMMEu2yTPQsVP8Nte4jaDxP13GfIfLe3ewqJ9JAcHcSpImYhmM6HK6SN8
OsBjarxVXXTCcOsbCJUcbBx0UvVLo2MfEdrVkBatFHeXjyW4Ucnhnkk8CQP3lAcUCUTpEDB0bEIs
OOOXuUQ31SIiEUNBgr3EqGPG31MKMkfXWIazkTgIHT4SrlzaM2QXb8L0rHVoUmIdZ50liHXUGYIa
BAJu7FJrr+GIaiiMGVY6MrsYCQLWuNHDLX1kn7Ehkgg7Pa3yVna/alMb/JdlRwdx5BjNtOB9luV7
1UlrHxSPwAJvTph9C5C7ibO8oTxhsFp6YiYONMNXvQOmJ7ug9PTR3fJXn3HymvRKiPFeisUlOSV7
jGT3qaMBskJggSMxCLH1Xuo5BrNwBWWF8bvGYghQEdG2unfHECXfvGnxRrjw681GQ1DCVpHvKpJC
D2RUsBkwH3fa+s5aJWmw3ShmZbGnTt02ek7/NhHnJQsuKiCPtp7d/VL6TY/0GKsU2qeCz55Tm7Oq
JttMe2nt+TJM1l0hWO9l8D0i+yHN+2GSWMKQYGNqttmxmGtcycK9WuNyooAGr5ijdUYFCR3pTWKb
qGtxg6D4Ieb0hfhLALsRi8bi4EEeMSrgAYx/hlk7aKuJMIWFEFi1n6n02ZH6PZl23X6OZsAW9PwR
15xyl5ueG/+xyJ18V1jpIXA5UHBY4nNvKJlRWLKT477J2uCjK5DwBo0EK2gt9E/SEJgH63ijIazI
CQ+QGmU5sVQDMyj5SWD74qUDjS1RKS5vWdwrhbAA+b4D6ih8ynv3D3utsXmOIkb/tkTjH16E3e6M
galuk2hvXLNM3SokMPC9B8sGyR5jiKZY8SsoFwclMmIjMcENxPGpGhFlGbMusTWRloT5OKyRmCUS
262klziMaL3GWHtJe1hAltqVMxHlgBbo9l4LGaudyhiW5ip6GSf9s08Xhs9Nm2+xml4tfX2nkdrb
iDGYJc4UPYBy1+DgCRZ0WPKTEgTEdy5WjG20V4uEQ+g0Db8NvRaNTHYKd+p1MlXYxpHiMVnbWcgS
IN0PpKmaAi8poLJrCDZmTiEXAvLOoKG2xp5Ua9agKSBlFNEtVbwTEyOP5BxZ4fr096EdGzA168P/
fe2/Z4GSm6IPI8aKHfRSizOAb3V/hERgLSIgcQoXt29V4Pmc9WEcxbjPy+IfKUfR2QmSdC3DcCQv
kKRIk2IwoSdxcpgmkyOmoXFeycCz1ag0Np2DIMLK23lbVnI+l8xi1TirPci297olNVemeE3jnhyM
aFxbuhaHf8Im2kMuNWOfUfNvZ9OWdyzftPuFfB5Q9f6FNWXtBjMuvKIf7gsHLu3o2FBP1mfoUk1v
DpN9iW/gvksB2xKCl39NFeN+K3t2SMb+KzsqIzziDzjHwEgX6SmSpfvOHFadG4wHVbJ86M3EuSHK
40MgHd72tCiuWKGInLc67fD7MnXMj24uG9h1MMTQWvyp2+BSL+H0htCmwdVl6saGQZ0grM3xuYJp
79BZ4PxTaEcwKjTBJGYOioS3wdCD12WIXwOZ0ejMmXjY/GMZOVyxxkJf1W59YZMVU4T9OYNtcTch
3wTSoO+DpjXXfC9UNrlq7lca2SYTCZjckLdGdu1VJ03nEEnk10U8nQeVojFnKyzCxLgrBcFucvEN
xGc7nHyQzOeeZzFEidnQjontMHevi+PsxEdiRX7MFVeMnw1DQUTSKoLercKrTJqFO3vIC/ek+zzJ
olOe6KZDYLaMJZKFOBeVBH8I6kvh+BLMNWf7tdaOF8dCSko9Gc7NsGNWtCWm8Ath2niUxiutveWx
xk55q5vUH9lcwKvU9sHqmvAQgviDG3+wnNTeaBTpu1y3GzSaV5symNYY71CPmWcT07b12YbDk5VY
eBNCspBKiiZiqnDurxlpYd9gB2/RxlXQW+6UPh1F4+i7cQEEVoQf1WKhJVuMrwHy5a6IKAmUcipA
YzzQ0uShgBsw1gyn0pCjye/X7MxAhU9yGt2PtDcPdVk7+zYz6au693U+JJu6WEjNNug/uSGw/wmG
2g4E7csYGaFX9pFOXAjCF/rdu7qtDjNBQyhvAsgauDs4sXw5UWVgRHHsdyTx3twYxd+B5caQprqP
S9LXgvwelMBG2dFqOw58p3Zdv3TpmCJ/oZ0TAIv4Shkh7VDhveR29y1njsUJZ7VDZeAlChnoatQv
N93pS38inCSLxk8xz1cj7C7dEBb7CNbwpZhM0EzNCIIhdJhZipDabBSwITLjBOnjQhgGpKvGIUxu
6Mvz78uuP2Fqo9gvradZqlVnxhWvr1jAeXzpOeh4ZTcF9xnuhf8erC78QAMj9tgCN/FsV08WJEvY
wYa5U7REALbBMTk0+ZRfQzrIlNDLvpTVcGjz7KlISK7YcH5hUKu58z7suN81kkA2THNm+LB1fu5J
NXFkQbU3FL7etiKlHuH170M2afk+XTn6OndIrOjGywQ3HV6s0h/Wh99n//fw+zWwgpiZhwBhp1aS
gTaNCdQogbKjhoPoQ6tzfLzkILITMuxzGcGbbCO79iMjQetkr3pSE92qQOV8Sgh8mF2Jt7VaP9Df
BysbAh9e+2m2TOElWKJOPZd62NLi27gMDS6pUWvIn5lSUP7Qe+5rBhOpD7pU4RLD9pFME8sGYgs8
yKrxO33EaBCWjY+jENMN6mKXgLrzAs+YTOtBFYg3jHso3nCUZmPY5jgftxGmABTFzNnartDgJAvU
CTVK9ZmR0hk6Y/3fA2xqA/U6p+EhMn+w53f7VNmr1HahMT6li6/D8/GIAr8oc0qRE4q/84Tvb1HI
c0axrUknxXb2PrIJ0CRFdcqYjHkCIn1L6/hSU5znRf/JXOJZUaZlYN7JokyobOQKJM5mfhN0vPCc
aZggq7ubowhos/Wo1WI81N1PBUTsoVX624B+VyQ9QKDosBivemKDuFp4XxuEQlvp1Ld4yVHWkKOY
yu6UpfpBomCiVbDtSsNPeoTzkgJBSb+tEaAVE2aG5kBwJD1+9988UvIsYfk8SsgVDX1QhpJgZwPY
7cW5rvlo8tKlBXAchx7RVBMw96S6d0kWShkIxwn4b2rw21SZV4Qz3ozqy54K2ucGOeDmdNJG9eCG
+acRRO+yJXFnDlBHlEc74X3rXLLYhCUBoU6eIektUgE/g9BBP0dDJGNqEeBbCeeIVvA5dyGWVmHw
j4iti+N0foq5ubd76HgrenEJn5nCYTYel72paQhNB1/J+Tr9wjCqh5Q42U3UJ89xMv3oJfi1Bt+p
VSmBxyw4NprzpaUKcWrwVejYbbR2hE0TusdwQJ5qXlFBeyGyINvCTmhWD2QULk12mIzqx7abAxzi
4Bh1vIVJdS8ROEQDhWBf2QwuiOCYZu2xDg6jFQ1HeAHvowYxyYifuU4IoSeDJLXVHzgr7Eq1cS1s
UlHZxzw3KD5xtDJfgKGupP5coTAFHVAhSqOCg6kQbkyUWpGd+FkVPTl5wwo3BQft29R469T6Nq/v
VZx0BFwzb7H4nUO7fh3He+GqJ5cz6YbN/9jkcQa7wCNZiAta52MAbMixwXhvgb3FVpcchO3+q6b0
KW6Cx1DaRxYD9rGaS3IcOZWHRvkOkuCtnuW7kb5T555R+tBaV9jCE0xiuzGqkBYDX1WZpEmSaVcM
KLgvyAWK8uFDj7k46kHikkh+mF+8WBxT55GrHez4H9WKEKsiZwEZo28GXFH3FoPckCN590hdc4/2
368zcUuEHh6sRNAxreozOglPFjpXm+JT5QPCJQkvj/sIf0jVPSQoh8ZMXBSX/kbX1V1aJTpzeYrM
WTcXjqX4ruk8cYIgb48zQ9kRlJI/WGVwE67GFqb1NC4DzQtkheA5J4SO2sUO6WnEkQZAiDcoJz24
77gAlQRYEGDppJ/Jp4EReO0+BfejBtrS1XHu6PRbZYQ0uSY+GsscQLNgI3r+f2YXK60Wy60GyOs2
/0mLuNs+o3OAyepeBgGtbwJ4wwL/Lo3+TbS1Rz43zZvO3ejgbobZeUI1sCsthaFbRJ92JbxWkLNo
6AdQF8e5xRZTG6WBeZVflsDRg9FUe2lgSszJB7DN6Oqm9dHBEIB/BCawQ8YivmIy0O0n91oDk9yS
sUOzZnm08uUnrMUJshyqQ+R1ynDApYHGT4enzjIjEmC0iwaXSrYGwc3BpVmcjxi8w2x8iRzvlVZ/
sqr1iPmD1zpB2zSNOPGr9aSPTsNXJQPogMEdoYMboZAek7nLAjAwgk6WL7sExCRPDvrXTRjof0nB
coxLAXacLQyE6EraSxnL57bzz8qrtyF4m0O+l3F5tCPidM3cIFWy1flbjWcgeUAFBfrLhA3YlSjE
tcYg/WY+LgOuiaihAyOSndNjfQ6Ha0thTg3NTSpMWsRWtaoKp2gvUTMPBv96smkcBfYNjCzHoQdS
jL+MEPHgJOvkmKcWf8RknktoZHLURj8wp3en5GqZqPYJtHMO1tyDATKRTXfDQ74CeViwUHv+LPTP
UVBEpEGyA5qsxPQbu4PKq8tUWj85Bj3eELGZFe1rsyjeHbxGXsni587OV9roLhgZxo7dk0NIHuYy
kHIp1jg6lviT7Yj/lISSkXEJjucg3y5xS9hsHVn7NrW+1iuPSAcvotcGamh477Exo+vS2XpYsK1U
v45p/RA7TEwLBNXGjCmZeUZnrtGVWKg3hUfz41P04bXIVhmEM6N95kNqS4EokjQFIJ2fVs4baqKd
nRUU4mYZ3gd1A3j5JiQlZ8LCt4WhR8W9/kRpDle013Tjm/Do9Lh1kk7vto5uccQKOOVMh+QohQMT
bJUXcyR4yIA3uPW48k+sXSCI35QToOzecb2u7zpKbZbHSMmPHLILG7TmZOnqt6+ZBiw3ga0VoGfB
KgNPTMJ8ScwU4IOFYjl7KO7U5DJjMWiK1e4l5nCYEEA/Syo6Y6l92ddeG5QE3Jg+w7Fd3+HAs3KF
9xNw877VrxXjmm2zGNig9fJMR2NFO43tjl5LNTzWzrvgUq87tPjOnxmvkVAwY4lcXKFypR8wD94M
M94Ia8ANlj7ZdfgkMU3ESQ+9m95u5r7YS43Oy0FJo7oHw+3Y4wEDUik9DkBECneAtGK9xC45psF4
ayxt34XzK4J+uQ8ivC/Ic6uegL4aihx9VdLESlp/RU4kaig/Eyf6VrpJX4zk+wTEtlg1d1SQF5dU
VLzsDJGEF6bmDYiuFbDCuTb4lcSG8Lfcelq0ApNFFn1WCdgAmTLZU4ZXM7nKrRJHSnkqhHlpihyI
FODiTZ9Pl8bKj27IFTWT+bqyIGbYI16v3f8uKwtkXSVtP4n/uQ4Nm2LUX5poIDfS+HCy9pDVcH3S
0H2ZFu0RKlaSviNvp+cm3GMyJd8JeoBsQmqkRkEyYPAvI1x3/K4CCr3aslo6OtjfF+NfOEN/KrDD
N4Qy2NkJYkwBYZxDGWAyMfoIDBoGeZOBaXTm1nF1IAFpWfh1alzb24xcalQc+uvpG3A/5W1dPC+t
C7JGAfAyXOgcp7UerkJmuN0oj61bPcej+jREXZ9qGWIDWWBtjrnzWFi0wRS8bCPR/xYNOIHRHHBG
DSuMX1mnKrT+RVE2Yz5H6WybSqPRpk3MxGtv1PB0OTrbMySwBGYK/R0ElzsrcWCvE7Tqz7r+bzF1
13P14dGaJutQmRFTMyMg627mc7IkaLCq85ce+glKgU+RpmfiN2w/jx0iGIGPkA+N2FzCHjdbZA2u
o98NUpxCMxEnss+uccApytLCas+/3xirgdd9yBQUkTZqW5qglAKuDre4t4aTzYk0HRKvK6bYq5wl
OVDgr8jOB4QJrj9GQXEYhukT0y+UcFWDrnPVc2830bZTkQGNc9zpFMKdoP+Y2AzlQb9G+4oTCVT0
HEnZFFX4SEDQHYxwyvdhFOwYUgzPS6D9baBf7foGL32eiG08M45GE4lfiXMNglEwkioe7UuXFfQI
lEa7IY2NM8LnYkcxH2/bJr8QthcTbMp5vQbPIyrsK4M1lFsKxp2jzNdaCyp6egKBLNuVk94ICE1B
D4TUiVF2Z1cAE6aQOqYEABQWw/c4oIrQLTC9CagrSjKmNgPw6InblI0schCbZBFCWLia+tJtc5TK
INqfzCG95Ro61HZxDnEF+LTOuxdZ/Tr9kw/efKSvFSKBIm+umUtE+AJViuTXbTGXRLAeY0dP44vl
0HSYCq/L1CWJGturFkQL67nZqYcffLkphzNy72R7g3q72gfcf7T5op1RFDQ+BrPydZuJze/D8r/P
fl/+f99SZyGM0IZtOS4d/Bn8xeWpZ+6ftOzofcVAOjUWAI5o6LrsqRFAwm0KBmT5oHbN/RDxJiqD
+UOvTdMpQk+VOBw2G4hfqRcXDYUp3ZcuNXQPy7S4AtNOTisGarb/MjpzaWF1Z5WahzaiKR5X5TUQ
2j5i2EiUEwuV4Vp3TjYVDPO7YTf1JIPYvTfKiPjruEB02I+PpSMNbLAmEEQSBW32dS4VrCzkhoBx
6mPcWRU2+pKyI1YvmCWew8m4S2rzzjSGG3U9DHKd7CJUdkWhUzOEEDM6ABQC4flOaeVDL+pbyxXV
QCc3G5cTNa5Aqw3uDFqj20CgHMbcr22jgvER7qhayqOGDxl3afod29eerfVQdjZQZ6luIHq/MNr+
ySpgAIsx/qu0IQS55n4FJeiY7mTEBuTx6SkcEv3khi1D9PWh6QN6QGXwd5kO2P84mALj2iJtf3CM
8IS10IeUfC9iwCBVR0wCQpC6ZBEeMCpg30vgnUR3ul6A6HQTH031/RB1P9k4mp5YR9juQzgjv5xY
yPblglDFFeM5dGa/h9WDQOkJARWjRadjoQdWjd8He6QBbIixZNyR0hjGf7RePVFnIEaZkreM8E+Y
P9d5ReC2zJQIxkhJtu8vqCIeRq3tr8GCoTkop79uymTAXSYPjfo5SDVmTyXgBlkfDcc4lS3MtIWm
eqPqk76GhqzYX1MrvvvGukzxzCStfUi75GXql6NRq2sZ3Ds494ARlDdABy9WqA/cPz9pnzAikwjI
21xjfN0w43iHpoEmYhmqXZhQwgzrzA4erk4xGyTVJ3DqA5YG2h45tGZDNdCkynoTufHOcZm4FZNx
Y36PEy2kQUcEb3FnKBulG24tte6nI4vvRgsS4dP8LneV++lE2FwKtwdCEwx8pQPDFpRYbZpYewoS
86Oag4KA10megF2AyIyxtQWJZ6XuikxGoRRobuMLpdPW+X2q4gx4bNNDBQtc28t0derXVmon6sL/
bar+Pvv9mnscQ8eF1YJPozTs6awqdWc4VexZ4GO5X9dmU2RO90pY3yODUmKY6UH1/9uImkQN2nJu
aDD/v6+HpJV4wTh6pBJm41m1c+3rien3TVp4tg63CNpvW1tvuLngzRg7w9GfKayR7iJqQqoNQrBR
wG3AtuySpHhS1fwmM/2PQXAE6y0jOWJWU0wQm9+fbaSC819BfAtEO3bMOGr2kwK6XZa5Ir04rv46
hK2TiFApPqGOcLrQQQVegx7lUAl0e7TIonGZrKz5zNSg06GMJgz4uJnWDPMW2kc/7RHYs4eapLAu
DR3igp+31VkcW+T0cylORDxHxylKrR0zpQs5SKOWLFfpds96Y7WnNYt+Y40JmUqiBlbPHXacQO1N
qbnCqnFv4g3l9BWSG4/qb5W0YcznaGIHwotim8nTwEE9Qb1AXwQQWxReFqR1sXDg4oIArSdZHVQ9
sTpN5XSkb3IXBKHDkJ9U8BWHjoRF3xPTXflF13Vkgrhx7HUO81qKV//3gR9Y/ffMXL/Pxei2hXYP
RG99+fvwf9/3+1JrJ4sPv/QqlFE+lX24qUWAgXchyKS2b1Fu4rb+3zZtTbqw364Pv1/7ffn7DPUn
qNB5Ov2+kmwA/32b/O3z9mC14txAIpWs3pz1ocZI5pfrw+/LAtM20X7AjEprtOG5TcDGOrxNZRvh
B2ugew0LDYtZH//7Iea6PbrrT9IcWR7C3r2NYcWka2xz3Wdurf33YIf6cwwPem1TrHXCRi8syBTE
l8MvwWeP+UiD3jS/irH9yhZRHgKHw+0yx4d54oxvkLHVwCxcQoKnxuW26PCZGLzQ48HubgE2N6HO
EJgIxJDG559okh6xQGgOd7Fl9H5NzaSz6BI/trxWSfmIf1mT9SGaHHsfLTmjpx9g1nwxct5cgvpC
y76r2/jKe/OihRyVm2kfZ/XdkhI/JGb+ga3yS5xqy8Ey/5kzXjs1LF9pqTs7fQmvGT1Qs3djr5/I
mHQqw+vGbEXT+b9/h91Vp6Hsjsytv7pqusoASp9pKD8J5oMQmCtD9Z1ILnEpF9LCcF7vJG56+o8z
m7c+bLvobeqIcaDL8YHgka6eTZlV4xmiTGLcmyEKsxWXNtmfh4pAlMfA4X6r791ZuOAOyF7o5aME
BcfuILsOzEHqfDR5y14EeGMsm8fZoE+KcWHh6m0Ioqg/iqZ9pJHf7hI+zE20DB5UAT9okNXrTvQm
X3A7nmgejCmYZC22m31o//SggO6BCzt7sRjGZonUbYLjemC2/EJ+SuqLBmdN7GZf7N7ovh9BRX44
k/Za9yAYe2N6L6PcwR7W3zdT1WL3NqLHKE88/DtfsPUBuDY1tvWGGDxHfkcWhAwiinqvdh7F8mbY
DTSyZRm2sszOjbpR0gGZVhx4TS23PdOxafqm8lRonMUJlo6OSNEOOTwxD7hMtifxZss8glST1OQA
ucTNpQp/MBDtdMvgwpDje7HGMebNc+niasB8SyhmIo+5s/xNGnHuQnzxRUmhObYInWKrxyhAgfg7
yA4DyI0RY020k2s2S0paZrzi7U2UZYa7js+7M2IT4r6X6OTOy4XpdM+IEiinmxjYo0hUdpHRtrim
YNxQJpnxwFmpIv7KpgbNEO4PLjEQTLKJ/jHfuoh+U2egT2psvHK6COShu6s6B5fhBGFibl9rITi0
5fgdKlqLM5mVqKLWahuu0IgVcQNrgEavjvw+Lc1855qlV7T9t6yb+cTmzMQBmpmrmPFKaGzTkKCy
Gt3ikMIPrsYDvjjGTm72ZNoudYowPjua43oV3VvquKxh7GWY/40GTfNca/4z1SIjVI4Q8yw/DsRd
e8DU5aYCj0JNNs97l4ZdqNUHZvbcZBDzdrldAFctA3KxYcVj5MTdFFX1fgyB63X2kfWYVkycxEc5
cDNj4K2OdeIw+y8I2zId2sROyglFPQqTG9DQ67tiSNRuiPAdOBzONihKY8AlZECY8cGYFFaXkB9k
tc+SfgaTB3qlOmXsoZPxIUus8LwkxLX2JZsgECW8MBnm0az/V7vHLF0nePy9GCA0XyuX8EHmKQRn
+1rVnNqmGFF22BlfsWy+BjL4gAQwRYrTg2YQEgldusPGCfXpUTNHrlgIyVukyyeHhAkoXNFeq06W
sdBIJFCOiNo6czn1dPQcIhGRXToG/TGIS8kWHJ/KFRRMtIiBd4dZIZEKjIhyqaOaUuuibBn02B7g
u+OHVT8jxwF/CUGaQFJ7iEwinGZnujMdvFSTM7n74Z6MPLowqt3bbf+aOPq7UbVcFDPNiIaubzGq
HwclTuy6rwMD4e2Y0ocaXflkZ9/ORCgVJ6KBgywuu6l5VLGLMInmkLTB6/TFyhUdOW9ES/gYZHdo
MJoNLSsy+gJ8V9G5awE5Tz3qblZhQshaDUa0JsHyjTa8zNcW/QeJP9aB2vmRtu1h1I1b4Rb4tGX4
UuohA219TpnJbSNTxzhJqtZGlxUrkqHm/YSsVrWviUWEhy3eYldkezHO3yoj+nte1lO3Z8VzcjDW
8qIAkKDDpRWjG+ICmf7qaKJRNAA4k1th29egyj5kAraVBOgb3FGv18vPQdqvdWMRG1TS7dIwTfZ/
TNNGUtWaL25e/YwSjtDktrvJbIHK0eXdECcK5ybzkeFTaxnN06ClD8D+nhS6B+SVrsagN7eZV5Uf
BdEm5qTozoKzYUIhyLUZtyon0QbwGaLJ1k4OyVDvcpX+RLN61ocCj8uAvkRUCxkYugJNMHoNilpU
Fg5hTP1FavYNEGd2NhPjceiqB6s1reOod+XeNsprUQ9vyFzIIWKCgh+cwXCl7xiQsoGD3/Go6B/c
QheHwsGd34wwQ3NStB1EDMpgTI9pJj1Q63o2E0dHymfVE2/K7TaLiBlKZPtaD/eqTTrOPu8kNPi0
z4O90hkOoZVAfaqINawWFq2q476bptX7BkNy0EnsU0Lvdtn7GM8aekool8k4Vpt+5TIuBoBOUYzX
aF4xwv3gA+YkxkcxmSknm4vE54KrIg6urSvv5pAlf7F0ZpthzQg/R1+U+BPJwwFNYbyz9nDJsuG9
kIf8kFdFt68Ux2cLSmJrLv0p73SazsXOAJKz/hzy5qsOwBUMyS1C29QZKw88brxdRthXOWNNLy7p
r3C61egdgV4MTfHFXS6OqX7fl8GLoenxTuLP4KZGF6mRAJVNA4q5vdmRIpZnbrmvUQEBXPNSC7Tv
nL8XM7u6cOLbKI1jQ9or24R9HPMJ5umEPSy0gTmaNlprwp5g7VbaVcTB0WkxFXRpNu2Nvp85PTIJ
Y0DwlkSQJ800QViHCPxcEmeBtI1uZdV+D5Ty54ZELy3muOpk4KGCQvsTmiPnKWYczBvKbrcM2bkz
VlyEndxPcRvu8opplxLls0uC56kYWwiu5f8wd17LkSNpln6Vsrxe1EC4Q6xN90VoyaAmkzcwJsmE
1sqBN5rnmBfbD9G1XWJs23Zsb9asm0WdwQgI9/Of8x35PHFrRFfXKL2BPwh3++I3UHDR9XGWTAVJ
ZJGRVDbzlUj0e2Cx6kEkEJHCqX3OcQNtJMPslt/oayyD47JaWfjeIU1RyknUbuvH1WdttRtXGuPC
cOHZwLllCqjuqoJgfEO7NVqNd7Aa5hhWksSMfVkVO6NpMTkAsEBkgL4KYC6dX33VQ/7dl8nHmPQB
sl7x2PtecBrS77oL9qPAeYVg5oVL9hT9tvNnZyBUxq5ItjrDvg2CIvlv5aarVqfOVkPQWojRpRtJ
uvvSyJadxmCPWExIRKIubmWI3lR5n8qrJwwA3CSp9VnRss2qHO7zxHASMJazGovwcdIj75g07WmA
57cBc2ruMnzW0yA4oQKsc37qnBxUz2yQrzamrA0W9CW7134PYDzDIQe/ixgNQ5pKHTonrC80lg+s
EapRWScYSYiCjskMy4Vj67gBGzJyR4QFPgmvTut67ubOfRRjA4GtNSRGcZ1yvBhbuFv8ZK19SYP8
zh24oeX4CAjD8uxOnDfr2jJBMXTcgU2TrZHzw2mKcut0NUGexn/webvoXtKMmzle4YAWHUMdINwF
FM6clJd9h6URbMdGnVAQHlwxXtqMmnjws4rTxb0Z9VIiLuv3bSu8TcO66IDqw3UsBZhQA9p3C1T7
2MyPg7DvfRFISgjozS5Gi2faCY5jw4P2SkmCEFgGkDpIRJBpJ5q0yGJoXPKEDe5+voBmzFsGHeSl
Z2J8T0b2r0FBL/0j3IxgZ9FkzpwrxyaRllw6wQJVKiemHAU8pdyxQWGNu9R2P+FDxEfNQue0Tbwa
Ke4TRkZyaWIbxHKlz0tIVt+NDZu+n6CyycbalI54KpG+rHLUlqbDTMTs5A+P8kO6sOu91ujLXKVM
3BD+FsOS8wLKjGeeUzwMGxYAddHF57IuI/I4MDIEw9uNLRXTb7LpMZXBj5SaLXPxaXpW9ioKCmvs
hIdRJu5eI5fZZ99tTQCHwA3W6TUAd+22ydzvcdZ6D6ZhEieP69veqftD5tbFZXAZ6yCYU8GV/nCo
7lxMcw1UxnwAyQuyqeYl2TYauUYUcVbtOgyIVGNr6YOtqeUwgtcEksN7OdhHJ42+D2PQ3YLTpiNg
h1EE4k1IOCwkJJP1pnNo1SwQtDogDQ16sj42sF2iGTZ67xK4mtGDKc9w8pJq3BU8urC3pjw6GJth
wFn6rjwNiUesoRmYAGBOXUSCZkgqX/PN2NsCa9dwB0NTpx4hJM7quOOugGNYpSaUI0X2LZDzlAZC
wGqOK9llQhBdFBmkqY5+aDyEdFiz2teghnsx4ylBsNSxh5H9CEt06Xp4smhXEVp/ajp2mXoDD52W
6mSREeLGcnrP97AqEPaLxTG59En6FbViFORz65w32D4YqkWZziwCAacZLuWyIMi6atovtvElKOt4
mU2NpNc6I1gNNF5ymGzTjCCjA+q6DT0NvDrWhHZoN4Xf0JZQdEuPJxaiEbWUfngu7fhAfS5h50jQ
DTGQqeyTQ115AD1hnPLwMFo0KY0Ddt97XFXSfseMGS9Eku5UzShTsgfOR1rPDBIAizDRtJ0DKtNz
s5ugN3YsuPStloEaqvTs0JMCcyd66kW0ZPcx7aUVHjUNihp7ADjMvr8DQXiiFfsO7vGP0q5i+pGg
3bVVeWSSNJq23DeMJrPSv8OlHm0MHadJ5/Gq+Q3GaJXWuxxpeONHGpdDL31qGr1bGpGN8JgM3DKL
mZxjkXAiDkjSc6f3LmqhhB9nBHQCgCJk/VfjAvbuFEGaVdT1Pwwvh45rC4uATjIlW68un4uq9Ta1
08uFyWDKw0npmJdMRMilUe3Bhw8+vHp4bRjj9nBnWb34z91IeCCw9cdeB+3QKTWDMNW4NWB2aDEi
njlfuunmfB7je8qhGKQiPiAI4L3z2guaPjmD1sCjNuV3ChHl2BmPwRQWNI4MCPLGE+iUehXNNG/N
MJAwKVKHA+c+B4I8aTupCwv3ZFn28OsGaMS5Pu4bTeyisnoOffVpE1BIQw3gN+H2USBvDgpwUZK8
94NBp5xOd7GlV7Sy+dCWU2IVET4GCskIs8eVs3caiTU3Zbii4f0LxN2UMcsumEt5sEcY6HAZANTx
pqwv3wWdEQWPcVS+ei3PRJ7oF3Oauzt5FVnDlA/SzZhs4uRfKC34oujrMqyN0Rz3FAB5G7zKT3Vu
JDvk4RDqhrspMD6sIX+s/QxXnA7kd1PA7CdMsIfpMG2Ixr5VRnLHCHnlRI5cuoozzMgkYYrCva17
6q+o2DiVIzNR5YwwMrkQ8GW1KiONnCBurTVNLzhX2Q9BDOSS4MxIHjxFpsU8Pf051jQ4Ws68b+8x
NPbBpsgw+w8eJWhVzsqbP4LbRb5Gw7CWVI49awManhZnILEYIKne7g6C0Ra9U1DC5XxnirKIpFp8
S2iV1kHl32dVvFdVxroXG3HN+ZK0Awh/I/NmVLKPIVVsWeuWIWPdKVhBFqy32Hl/5OAP14V2cgpB
nCwYDQo9MFRm3o0V06UtRhmtasYdXBEsKlKltgjNLFjj8qfUKeAiMSbDZkQgG6QekxRj5p3V9bCb
QtZ87D+mjhPVhlCOvfiIe+/cyTBZeTkzaAujdG3S2Em56lkV5yrSulWQc9+wbVAATTMP+8ebTks/
YdQBCsCuLrS70uzfaELXNj33U+qSqqsTp4noBOipTmuCrFqF5Wk2GQZcQwcXApud2C+JHfzwWoxT
fuW840uEEy4YwSWh4S0a9q/s2pnusR+LkolSZS4OE+tpbWhPeNVmtzVR83g+WB32T6VHwYHB/LgH
iFLMc9VRNsEm770zbbbtTlMJid3pO9476D8g/dAFAgKQXbBpfJUdgzA5Y4uk5MyqunVfeq8sVOyd
8iM6LM1Xn4lzzJJwUwnKmJTi3knB04hzWelQoDvJETjm1LhpSHMRax2Vc8sV7IBIf38Q4ybWqmEY
87gAsVf1cYdz/xPqY8rTYEO4DPSBDz+QHQnkwQy20KzmJ7l5K7warwty+haEzIp4C4MoRi+LZmiD
RZ0G9zJT8SVmVxjKEQ6/ml6zWR8TPf0JOR71me7CeU4T/K4t7ZtqHM5wBoylhpEhch1m59aML/Dx
mcMxY/6trQm1sgWUDJkscpbUHMH3SiEb6NSm16TdyVglxByzcRsSVh2z9dRRGtPMRU6FOYaUlZeU
xSBtAj1yIbWdFY77RdZ1UKoAnK8aKLOlPTNUqsdsArZitunPWtYvJNv3sY1aUsehtoQtvU6V0jFC
ji+DxfXLFdYectCPEGinF2F+I96aygHaJ4WMMbLcDUfdU9fZnw3RqBVC5HqQANJTI0PWcU1jWQ7c
+djoBzre7FjCD7QCxY46dSOsDXCe2O8+4f+DXynnEY/jrYSWpfvMegM+fFuw2NkEpf/+6tkSmEwe
VidFIq2YAeBlHB1SLEg4KO7Myn2KEvUa9pgdSd3JRV0OeBgkumIs5b1hDUhP2jw6RwuoCra1CYLI
UsscDE+DDLaDxOJoxpXc0hHzyInH0paihdLHYBJH2cWyjvZclyC1ztyqYOISmqyslNpgxRgOFq6L
06FrtsWU3iGaEv/B2nB1qOPnY/EhQVSkhsZq3DSDoxqVXAYDVQRmM5z0THZ7FClfVf1mDFloOuay
h3C9Rlo8hwnbjYGBoRMhFNUIubswa7GKatZ3Vr7TMS3fmnRebk55vxbJXVCgRMXqjoY2l8NN4tXQ
3wkifxJCfski1Bb26ziWxuilAy64C5x+R91CsPTdyT4gOC5aq97pykhv6HXbGK5i+yXK2yBgGz4Q
hl1Bg7XXmZmVq6gfnZUhnSP/b3a+2andVJG09EI6svr8fpyB+SLUNFCceEwwHG0Dgi6L0OIS3wT9
jzRnfdhS4ZUFxBwtYcvZNXBwBc49+K0MkPVVVGvlppfq04S+VYVIcLTijcA8WNtPDW5aKuTifU8t
EImLVS1IgKfu4HG+ogJ6OKYt4ss9M6Pl8DPT2HV34IUtzg92XN6qGTIOS43RWXNooIhwHFMI4Orl
c8rUkhtSb69nBgaXnNnYmEYwCn9IzNePbgLCQoqnJm+ynaXLn4lOOl6S8VcGQUR68PbUkVtBgOQT
+s+0jjJDInGOx2wfd7W5jDXwUoZrjHv0R7qU1N4W7HN9yCVrZ4Tw3gBe1lzP3qW6x7AaoTLW8RPZ
Dd43LcWjVzAnIrTkbwgFPIWO/t3LnA+lu+e6sm6NaXi30wSkPrE4NoXGl2GyqINhwIRXEPmpbpQD
tLRsIahpJYmPkjO0j8EUVuQCgSAfGm5VGxvMxELnTpAnKfpaEvlbIEWvoS7ugwYmnK6CTc9oSHbg
OQwf+BGCsbs2GiKW/oU6WUYgAkN8o9fnIHLeLBDdMFjkhQ6oT3JtJ0qt73RmwZtyZLrnDuax4yhh
nDIVizFFIx3Zm4qKiL+omVoRtaZReA8ZLloUHqsczFaOYAhcmKzg8mZAP2Ix6Wm1v6N3CZix/167
NBE5o/rCRlSt8awt9b7Zm2ZS0EbWlYtQSR4gYd1tF5TxJQiNH2PGSSqL6T00mFb6abs3Rsa7BlI6
+faxJ+DCe9c3GeuaA1YgXPQ5VzE86nqqIMJghHTUVtNTgtMMo1a9421GtJpzFl3QFNytWyKTGSXT
cWrDxmVaVWrra+OlL7lq0lDi7KJa/2FwW9rqBUSIpqkvmLxjWrVNa+MMNaPCADHQ7jJ3LgwTu6C0
Mfz2XEHCAt4+9wJyWWN4wRt9K6lTxvsAG69y3U0+ke+SShVbXKnvia1b2wKHq0lmMux4VsfW2TLw
fjc8bEKxO9BEYANjktX4aXQZ0Jrc+oxVemELetTwhy6cOlZHaiyq/WBlL1o9GQddcHvBffSEedJb
ognD7gzr6CYh+lK1IEOkGsd77XshrGCl6aO5UxHP3lHAfVy1GbXFUVueI16vTVVN2bryMog5hK3C
LL+J021oAbn0SraGhim0tfTkXm+je0/rqN2YQ1EgINhtTMXPMObR5oVa5nafrOv8Qpb8XsWuvyrN
F1mMEAKD8ibwsFlIC4ZpX5ifWVoby9ClsdzirNM6T66qlmtHbabGIjHGLeWGrkU4FcANuRYU26oK
3kxHfDJBhK2TsZQutXhbhTxv3kwIMCycd6Zp3JqSDs7MtGnZaD+g9U7rkfzUMGAiMPXqno4RxRYe
y+aotB8gPCKGOzGs0MqMT6XELgTPZs2gkxK0VNeWPN8sPijRY3xlMMK2o/AErg1bN6D3KSaM3XcA
P3obHZqcJMgCPdglbXRTd85DU/ozdggsicvsJ6qLTd4a311VQc8FaEVoxV0wZMu2XhFSWBBw0HVj
hUSYxbumCs0LCeCol/ZlLjqATGfvLIuVUJLtR9c/6XkuOeo4/XQ9Bn/iiovEzsw6DzvFHv0J9KUz
wanHYLrES3ffdMzv5pcMFv9E4zZbJawC4B9jdUOYcioQp1lENkhgwqMajrFiG6+IYjCmvna1+i9Z
beySsXqNGXpMmGZwuaZrWcMFGQTzfewPC5R9RGWN3YbK3b0DO9ouMEbJYVj3rT5dkOvnfEVXPmFM
fqsjax+Bx78XwjpXdf6KVypc+ojBmGcp4qzYE68lRjdTvXZT6+7IugEdjDEoF4rlZkDZs6ndU2Wl
344sVjwpyw0Buh+WmUAOBLhxgLAolniLyDmExgV2ys/+RreaaM3kklOH+AIYSh3HG4AXYEdw1HjS
iGpg5udEqyQF1LW9lZmJlY3JPLesB9cSpN6Nle0ROfWNFMPmlMRbWdfOBkAgDqa8YGw/VM7ZnH3/
Vi+gvvV+zjEUfQ2gCNgACMri8mik+ol2UJLo+NctDd2OgXFbe7uCYgZ2btq+tUM6Oi/27ELnaTFb
dbVLg8nxQHvIPD00geAGlqljXRizay9ZGiHMB71pd/B21QoOHS0bMYhd0wKD6lb2fQ9ArcGevKPo
DW8RFSiE6NmR0axAvxtX2CKquSBY3UbZVsiGz1rijfq0bKIMjFHqrW1RXjbYb2bUZJsJGMnKrIwb
FCtvHW2GlqATBebgvOwSiDIOYsg1p65llBpQ6bcizPAdYzr/2NhRpTuzM7leu1VGfYtSFuLRFiwe
uCzubzst91kQt+Mu4NXd1oyYCjVt2zD3txTW7sLOx4lkT9UK68OOGMcDeurIBgxEOQkEkgADuweG
G4uhZTzLOXtH62ZGwQCCxWDHl9pNzGVDFTKiA3oYPahyEwiLxEDFfVAgzpNUeiOGCpM+K95CDJqs
nDYD03X0iJ+2HUHyG+wHXe++lGSLXCjcVto9WidstzJ8hsPCmjV3Xkd4hatpHnM6ScVSmbXIxipJ
5E+MRbc6TRQUTR/ZfeV7b7BPcwUBKxsbPpq71kfPPPiEtRdWWdywBqJQhQTYUu+yd7Mi2147VHEO
5nAw8uHFPIPH6LfgoxnyJVi3hQM83lPnlHTaGsiERpqBTtMypdAOM44FCng54c5k+Q9vaZrye10K
fzsu9cyOVp1i8QzmxDkME2k1mqU3sfxU4DeAa5CP0X0MLsyZl1kzHJwG2VtK20Gf1LEWk7YglaBZ
QfyYp+bjSBye+vhkryU+p5CpfySjhdF5p9rxHFOVsMzj2V7oIVRlAMosG42kJCbRlXDQUl190dZC
uwmjg4ClC3LDNMCC0Id12nFaBoa5SNmxajm79MlItZWjDZgJuJgYCRlUa9OL+DylnO3Yz7nRlNOz
QU9oPiTAu63hUCdcKhxTPHN9C5Zho6+d3AeWmT9UzFZhWdeYomsBDJPr+OilrwP8y1USnD3D/vB0
8ICiGFdS9hc2/BWtOByeU++sMq94NiX9ea6mMxEwEdvDFoZeTa2gMJtV4OGo48J3X9ceZnm4cAVC
QRJRKUXcgs2ZKy9dz19XtohWVVszgc1vBp/8DVsa4DwAo7qYlmW7WOsIOzj4dAor1uA9qKKFQtPi
2qiDGMOwi4Gyjri597PX1malb2mfstIiEOndJwvG1diSDR8R61fw/nfmYf4709SEhJM+WzBDF96M
f89C/MpJ/YKTkr11EX2YOJaMpvgg17CBLRDQ5hKeusaXqwk0S21Mp6av5Z6B8zTQZ0ahsDlS/E5C
YV8QnrVwi2zCimcEyfMBeKWxjgb4I27QXJRmfVggiWG7pB9GCnAhsvPX2arqCcHZ2Ehkf2yVphjw
C9QdRWc+aQoP3OQmkAgEEV3H8M656ISJbq/aHtePZqQ/8pjpy+A7GhdUxnKDxw4J/hR7Lccjp1/g
f/v2y7/9/d//7UP9z+CrAJM9BkXe/P3f+fijKMc6CsL2Lx/+/Rx9YH0pfrbXH/vnt/35h/7+WGT8
719+y//xF80P55+/l3/+t4e3em/f//TBOm+5ot11X/V4/wVJvr0+Bv6Q+Tv/b7/4y9f1tzyO5dff
vn0UXd7Ovy2Iivzbb1/af/7tm+1dn6h/PE/zr//tazfvGT+2pQDjP//jl3XVvbdFTb/qX3/0671p
//bNMH61LOmYus4pi3dF8kuHr/kr8ldmgyarZmnio5C65377BZJ+G/7tm/Wrw2el53E5cXFJeOa3
X5qim7+kGb8KR7dsqC8YSFipS/vb/34K/vRa/v7a/pJTfV7QKdTwcFz72y/lP17z+W90LH6J7klD
lxZlrjxIHl/58X4PUWb+9v9ROfgpHZj4k3BPkKbwOzguC0mLBVgvxakn6iAOvlvQWkBX/SpOTjjj
y++yVYdebx+6THd2dKhDp/LKA+TwOY+OilvfNlS073UdQ/WoHG/feSHVoolAk+voIMQwk8FbYfdm
xyffIK6GcrjsalHsqzz9GfaExhKr5z4BZWGNtYa9r5uhQsTy3jShBXrurWbOvdemg6cCBiPYW3ok
6CqJMQwfRWlsZQQvM/UVGy7bubiWb92rjIABSGEKto2c1HqmIQ8X01wPYthwAjUgWSmgIfDR6xBa
zFIrLXTmaeYchBnAPoO6WcOrtmaDqy0t5LGsW+IKmfeETrrUGA0dAqpRFihpU+GXqN9VtPfnCHKG
ISdnl9I59+CLLnnFmcpGk5122L1oZA+WPKy5K8QCtVWTwu+IYDDzZIWboaMzpYHKji2+5CK1LUu9
2I8pCqdl0B6pNfjLhG3kJyXaJ2foXkx7SNYOP3M0Y5/NSxzuZDlf4RztPFSCSriO+jbdxjcyPV5/
G31edpeOW19OGWEeSC5thJuBZyygC61K8AHjz4iD4JnVcPmiYoRADvkj4XlSSPe8js2lNtBQrORn
P1g3wqvaJ3sgqRPb1FRdnyfN9n/omhg2JrYZOwumXWjg6srEfZ0gJYj6jkJ1EsQdGHqRngBmWzdl
BTBIldaxNxs89EkMUZA++zKbHpkXk5bHnNWHDxm3lTvGS4DT3V3dybfE9WA6VeCVuzgJyL+VYue6
44BLTOBfYVqy8spBHnPS3qsuFSc3xh9MTwRNA8SONjHkz6XrVG+xBaAjC4evlgbIW20sdyXTIEbd
sgHr5VPmQvWF56ti77nPZl2bt3+4rvx2zv7pHDX+eoryyllSOvb8XxBA4s+nKIYcA7+xC8qah4vh
NdziZHyOaFi8axr+WQ02Tl/Bn80r1T5ZVWUu4UtH23/9MKRj/ZfH4RiOMHH+S9Nw7Pn6+MdLhUvd
RmE4CeHM9pTI4gfQGLa3qr0f/Pg5DLDEtl2EvbUiGVGyHwD8NPsyqcsJHUCHSr32CWKVluofOFx/
xLLYQVeplolwiYE6sN1i/5AW8PiAPthpdOH+urahr5jqN9e7N/vfKVPG+62yi8jo8VbQHgO7Kzfs
O5ZmJvx1UjjPbonYbVrpoWuVuUwFUckriaOeYxLXrMQ/QB1+8kUU2FqyrgHM5dokKQIqeQ7wzZrD
9b0GzOfWbbKjKsZ33egfQkfOHc5JcQA0RIBxfu/3Dwmu4Ly6XD+bt3MU9vru9VtJ9eicquUMbOML
189ZTB58KE8x4eWlk3b2QXciRmMuSd6ayAbQ+vpwfe/3D02sQKEfeVuXLg00JV3eUa3AB2HCPKxR
H6oiCJAarbYd0/zAvJjJVNyQ4KQNkR5rHXqR3j1jyGZKDAgbDyiTBd9FgU3zZJkN7mNSQalrg7rc
JYj3V/P91YZ/TaT9/iGUUhxNYgdOBgMDCt9hnN9c3/Mkvd6aCvdpIPVDlA+8KTC2eq5L4GC0moPI
g/Zwfe/3N4mw1iak/92QxF95X9FI5XbN4fqm8Ly7ODHTLVVWR3MgzW93w9wOaL/6Es6UN/O2gL57
qCEhLZNDT++bRtQYPQ5yid2y7kzmgM1YVeFKNKFY+LM6RUzAWLHnNXHgvRaBLvYY6KZDW/o+iEcC
u2OOp57egeun5eyKrb2IVhVjPAkTk7oWBZgcJ0dfeUUyHgN4zUyTh33llyGhWOBEB+k1r1HGxcKO
k591nYL+4M+CONgc5OzYAG/BxxsGf0wRIiPBj8YVuEnd4+jA7DcDayZUZ7yaM1MHvjSLPWzS3c/U
luXeYY6pJEJiU8OIs9gnWNIOb1rzOwaSUzcf9JidOLiv76r5mPLqKliBoCauMOd+6F+qDtf3DLJ+
HFEiDLp93/KqjZqp7zXzLb6Cd+L5eL++GWZWz/U9cPmYlAR7FDGfEr9/AVWL7sNBy1dD6vjrQBPP
Pvf9cJrkQRiDT4cr/LwA5RVRvkNXF2yVie7lh35+nbxA4yW7fixwYXrd4GDr5j4VCHlgdZKSbfC3
TPeao8OchaGEv2786On6E9RvzRJnmGQ7+B8ga/mHWPA/j9YXwHqxproMbc0rbxTEgwqU9sTOwCM4
MvaUYTxnwwP5cSqxWu2YtvdJZ75TlfA2uUwFsth+xIYKwJVVPJyKcGNwbq90BgDQKdJdV+H9HTF5
5yG0mkCVA3bQdxnQOSYim51w+yMUfrU2sa4C7yWmnbAc2GUKDatJmrXsAXYPA6sByhU6CAAZZb1B
xn655XMBctpKcLdz2xWIAXp6XHUT0CPiM5MGeePuA2K0RgbPIhMl/mlQL2YFoNTKpye/c7eeM30Q
KVpinEnA+A+3WFzMlZNpXD3INzpdfsnizEcvmfZDrxXr8qGvuaC6dtrdj/T6Lgg8cx23oBrKhM4k
5eH8oMYTwzIGLzAWY6BYGdndOlIT0gp633Wlkxqec2cfYW7gPWYkdQgxKUxGI26cVl8FztgcEFeZ
RMyrm4bY31YLGI7pfYcoaWfk9VH0KKQDNuOj19cRX2cLVZHiYma6bZ1UHkMdyHIaiRudDAUrP0q/
z7jSBWkXqgesMBO39Zs5ZyQmxxx3da0DX3e08vtQAyeerSaZqO4MwaKG+8zHYFYVerwJnGYUCrr+
3pSUbqhJe9KavN9MdfF5fbj8acZxBqslefjdjWKPR2IT0zGLfRoGTzkLBHyrdKgAcB8XvUfOra5I
0rpBG++DdmcIaiOBmWF17gA4O/NeeBDQlYNGgCdlcNpj3jtqs0c2qrOd48Xf/Sx3zrBO31AyEcUp
DFn1hSR5m/X2a87Ah7FTlIc3DZZU8nGuvU0E9Q02RqhVCE9g2+AvqrI0OeUZ3rYIO6ChAujtQUYz
BWVwB04WrWiMdVs0ycps2YO6hha90JmNNYDeveIoSGav27CemPNRGGLbWGgrw1arGKvD9bm6fkpP
pVo3ffuTKJFtmRxHAQmJKD6lDXMDPGTUO6B7QYA+xgFlHINWdYc6De9kSAeUNxR0VeUmazfD2XnK
KNY9936D4xNM2YsxB2esF+nIdhd0L5VqnAOo0A9knjiha1dDmjgOCcu45hh49FT6zAWsnDi3mj9J
v7B5oDV07U/lABui5rhz68frui9CVsOghaez0njJ7Np9cXk457B+MwD5MC/aYYebdkkAp1g88MjC
2zYkf9sCCe3qW52Z0MUNqqdSzu3wsV0xaMBtpewHo8QjXasXJxwYIAYjm6LuKaTGg2Uq+X/quL/T
UB3vxpEtQNPbZ51BvZoE2I2yop9LegQUcc9mRdHOAUOiDzU0roDB6KBRRLyrAqBaIN6tRyc+AhC2
gVTbCSGZnKCbxN9MNBEHXfiji/Vgg2qT7/F4rVKqIG4jPduGlYq3mpF7y7S0fxYSAwQS9SYEurxq
OIXwPgPMpTybyzLusOFGbxH++q4+2InzlTbNCfgp6I96/a9XouafF6IQWE3PFYaumxiGgMQ7bI//
uBBNLCWmsvpspNYAGvwplaY2Ijojfslj399SGNKtUxHdRH5prwun+KkXFL904fvgqhWEQWK/zO+B
LuooMjRMJVYBMZo1AuSfkqMlH1Ya24/ro/5v6Sj/LwrJHwWSv2+/ilmGaP4qtvx/KKMYjvzDy/tf
dJSbKPjP/0A/+aN8cv2R3/QT8SvwBB29A+CirrvOP/UT81fbdgVHAlEFCxnFZFv0m35iWL+6nqnr
Hl5/Q2fL8rt+In41bfQTz3Gky4DbdZ3/jnwiWTb9dVNk2kzeXdeTlmtIXfxlczbK3KqxZixEhr/c
T7pTXzgO1Yy7KKuZQlDEu+1om4b5JZrbI7PxFrtalt26TyPzYBeCy5jsQSrFaqsSX18AqaRuleno
Kksa/wZBhBFGITGrTaXfbIh72OsW8yyAySJ/YSQK4jmpoh+Gb97KlJowhnVMz41pjtFFbTg3sIdA
Js0QM9zo79p42ndRZJzs3PNW8EKYnSlz2GJvhg9e+gEmz2ieofY1yyMF5O/6xlW4nNni5Y/j9JYk
Dgm0SsAYCKZPer3VecI0AhXYrsXRTOhR0rW2OCNYpwduZ8OSQc5OcwrjboSWdVe6/W3QWcGxx8h0
wQcQnM2BqaWvzVlQWFFRXgZUfODF3Vst6RBGdhsNxN6japCWWpqVNnR4LEfQIofA5KgAPm0DmiUN
DiNHU7dS08qT3WQnXc7egOm2TAv/H2+kFd3RV+wfbHWZ8WrnkjD+uS1L/3z9MKmJUU3t2TDTCea5
ukkZ0J0Zhf72xrO41JQgu2quPlSePllWI5NznxavkYRIuYDMSOB3jG3rQGPBJ8IeDF0LP+9CTykE
E5pfvxtsiPWwMHaBmSVbluFfNtLYoYsaaxHlnbavaGYEvRGFqx4lkLIZbYujGUqYTaes09H3EaXf
YSFUC1hG7c61yANzR00ow6MiB4SYU5yJg7ow5ePi5vreOLbFDRHsmN2X+Mo7rz8WNq7nVuj3tIWe
ATp2p3Z2Yg6Ju0ZCaTc0/Myv+vBeIzRsc8d6oKRg2Grm8KTVMVWBY3UiTgWlWwgOSxXrzxLzz4qs
uqQDpqofet86U5CR7RtL3PX1MByooIz2GL4wyo3ejUHUbQtBczfNJTbgn3FSpexAJp2V7ugPSB1k
4kC1sGnAajXgJ0M44jCZMGFODIPXxTDkS1Gny1zp3hFvImaRgV2F5/UCmBAErRDBe1G51nsUMyg3
jEBf/KgL8I6OHnC6tNTtRVjE9YEQNV2Ei9GGFxWVMw64CYNN4gGNkSp96GNo4KR0iYvbp1bGN4Bu
GLIOTwPiaFyyb2cI+FyzQ1kg16PSB3dK+enac5iyWT5wp5gYNP13tV28iT6++Ppb0JT7HKrtUvQ6
Bn+aJlvw0VoAy0LPhNg2Vnky88++mG57zhEcRMwcp5JezsI/TxYZUl/CjYzFT2oXioU9pcm+SsHm
Y3mtG9ynJVcghodtuGRD95phc6/r7I5aiAM2tommpblLBNyk62JqSG+b2ODYYokDroBZt1a+uM14
z2OS61r3fxLgNZY99bmgR+fv8Y4BBdOLwR4jNupOtKyZzK7KcbyzY8CXyiG/WtpWuZxk1IOYax71
0EtuWckGjEieTIJgNx15BaYP5n7UeqbmzrPjw0CuHe0jDz5Y/OB7lum0MGLrkiaaWJdBPi0vIaAE
CIZNcQw17/kNKRCqhxMSg8heIquoYK9ApDGNikhjgrLhlN0B9g1/qmWKnW5ST5ROdyjt3RICb7JM
lHrqnXmkmQ7if7F0HruVI1kQ/SIC9Exun7fSk1dpQ+iVSvQm6ZLJr5/Dxiym0IOuliXTxI04gZeN
Y7Y7E9Tw+ac5qsaTNIMdrwqOwKHYV0YcHuWSgczS6AVmcLFG1EH7Fj5cd7icHK4iBjNucayjhC5k
jlu6Dv7AMDQPUeis3Sz6y5EPNJPKD4lXQHCgM3Tyv0IrGd5yzpmrcsLnBvsRs7GvLzA6cB4zP1JA
uSw3feMi+Wjgd4wY1vlJtZtMD29FrLmTafnm6PS5uHdYaOHKU5OmGGvOTLX2ZdauEe0vilnzZvJH
ZmPR0g3Z6Oe66An5IKjtbZsnum4ly4fPxA4I1MZU9AakzvxdOt2w85JQbgYv3wVYBv/VbfQtyZc0
o10/VhSEbnr82TDt6BhSob1d5Iobw3w6erw5XAcML9dmpujrm/M3o8+zmz0Sw+k4aU6Os+TFLOdc
Gr0Pyqg7SRgjp4ZLME+ShXKbUHKTJdwBqwIbm8gJa6TVIn91VrGnn55KvOk4A0Ja94Hz6Gl1b52u
f6Scy2I0GUQ7ulZPpkWIgS+0Dhh6jh0Zb/C++6S2kcadZpvINH2NCYLFC1okUVwCSYtvxsqhSi0r
2nejO2QOnupiCsiJduUb4+z3nNK9KJZfyDvWHK4SpDziONUxHoL3lnCC7VAAgkD9QePOniX7qpvl
Mh0wTnG/uYUVrGVMQQemlHV9CP20XxUu1NSRiG8a7PtYxCx8Ub6G7ai3RtQ9cvG7+B6xD7OxM4Sz
eY95oXvKQ5S9IsS3gaVmKyanoYY2hPkz/Kc7yr0k6Jwl5k59qy54B2eHm8AmixCZ/b4qwn+EulcD
oIOeWee6i4vn1u2P7uLmosYJoO6t4ONqRzMeHkAXiC7XV9PcsjwnW3tkEK0EaP0w4A4A5ompxyiC
M1Z3SD0y/c1d/xc425tI0h+3DpjIKHGzh+rga66+REdjrJbVvtTjGY4efg3iwROrKordK7WDez2R
CEa9c1vCz/2giY/OGH778g09mbQgVy8QGVPYf+KsbMgO569EIYEJiIDAWATgTP9lPTKJCSSEQnXI
fGZeNwgMg8+nMRWIOwWXonAoSLCyZ3qmOFckYlt0427CGQxjqWGBHsaDznt3U3PbRbbG6hJfBYys
jYFKjxxFhJV43MisHIPjpEzy6P7H4BHKWD6q3db3hlmFtHdZ3h2KPv9Edvhi8hWsLG1ixIWogqed
hjcSBzOvxnR5vVYxxZACjC9kAXYMh4T5ijbemsQltbuelb51xnB2StqvZczwzVzMox01UGCwrBv2
mBNvckFsvocQHiZ3g67WUZ9IxuyMPN0nbnMYmIxV9nSa8FP5wXSDGgUClgBdO71ilVn5FFRSbmSD
j+TdXOvSoFzSIinspRgEyPzWHoW21I2nG7Nl+57Bdu8ShKQNPT83CFifMWyGfRm63c5Rnk8IOQ82
rkPpXx6QHPPE/OxPLVDor15V9Pm5vAhQ+1cpTqu1J7rsKEMBY5TJFxgF+wUggrlPaQknX0DfXlMb
5EVy+yVhT0hMKj5gxK/6pdeNORY4qxThypwcQQsBj/FIMHh2+JfL8srTU96Nig8we0PIfoq8A8iX
Qx2YQGzMp8ryvqPOvil7BglBArz2H/m2NmUhj52QsJyEWkd//WzBMtO4kBnvhULANrnEq1m9OAk1
x6Mmsije1VQRNYAlROtABhYye+uD+co4dmuZVv5HWg6p4TqOXxyF7dIH8o+AC+3I8gl5ArnFnLPK
A9M9l1SC7ue4+vD7Evtdb+99XPwQTU8dG/eYudFJjzAE56n6reu/WAvts9uhAzi2pWESka5OFRbe
vJ0BpEEBYI0FOYk7A1TJF81JYBgwBZkZcls8W4+jhXe46jnxtDG3FcNrj6iVuz7Pv6yJQjuPUqBi
gdhm/mPgUDPCVhDi/h3DB6+ldZ4Cxhrmvb0XmCFIKKWCcB9P/NTReynNSytAYPsEKGUhikMW51cU
QdTtoX9KMe4egB/A6+TWJWdeDDUFhyA3fz07g17DUCxgk81rZ9O1scD5A2035MTSAS69Uf1OKGC2
DmRX1OOs+2+uWhQ95ZvYjcezYc0bGDU7HETMbrNaXPt8vriV+87w9Fcp9Z7atk9Ardp0CcuuJDln
QcVZrDhUlU+swcKDhYL5ag5IlTdpesfguykc3PAAY3Fa9SXnsWaoUF6Tt7ETBWt3eOqMmUx4jkNu
6H89NNBldVhePnJCgvgnuugd091VzSSgZhEC6Z28bfGGv4yRCu9x0cNxCUPrlQ0cXBw/fmCk80s8
2KRuaA97aVTwZluQGZNG09vhsGxQ7wANHQBXxR0kzykLoRtNkaedI+x+5TiT4Bm/TJdUaGOgUif4
icm4EIbJi2fGjCTj82IXwnOMa/SVYZKPdU5PW9cqYghifDHBG3Pr2OSgMG3zYguOqv1lTKon9Pp3
Sx25UkO7j+AlgNdFoKeVlWzsnO1LkosYItu1p51DL5mEN5Z0H5TEBkraNQCmjYoKoBRXIxQaVwXv
nBRxYfrv2OmPXlDdYsO8hfPwaffEpLzK3gWJVezaKMhx1GcjCCNOIKSf6PoYfGz5XAg8H6GUuvHf
kiwME7H6aBHr1DUmPQulj5rjwyAKirrGawBQYNeBV9GYkkFkF2cN+3I9FTri6MwEo+pSpoMWQ+KK
9ve1TLR5KMd8z4+MZBATpQ18o5+wqh9ZmHiIATuAMW73hsYqLqdxbQ8IrxL9miDeY5njQ1VW25yZ
mtCeiKervPK7nzfSMonZ4IylWwiMqgjQ9Aafq4Ccgd25JVei7C0jQ7BSZY+5klYt6bIvgWINNSh3
4vua9psNaZaXYOjltsAbsG6zlEc4Dn+ivPoKK8qrGlRMDFmct2Pi680ABJTYKhmDhJJZlDMn31hV
e9L8ENoiOvdWCf2ROiiYwGvDz18MFRn0obqwN6eeGax3BCgzrjgXvc+Zeh7rBEyeoPxuKpcKmLc6
8sNjFsYvM91IIB8jWEDsZ7HZ/1hZ/NP6amD0U/kklmxorJh8OH0vAWFsgrpqN8EC8E8buLqgPrbG
tBiu4vm1iJaLuGdJenOWEiQXKhXofWppium8nKsF82muK/deyl0+wHJ3x/ZT26R9C4cuNRs5InCw
PYMJ+0SRYQzYLjVJzUNUesRO8CjEJN45SpEmdpmYb4JlK8D98imN/JWdzj4X1OuI+kIL7R9uSF95
xlxwrB0YXNnwLL36B7t+Rqkpn9PLwovKomPsG2Lb0AWzDz/crAFHlBvXMKuOgie895cCsNQgpxQ9
GiOMimqW+R60AMWNCi1Hsce4TvA+8M02qCfbDtwmmrMYt01bdeswNw91zsQtH6gf1GJBA0DQyci3
2ZwqJrJ2lN5yYeQeCPZLUH9isaWlIB4cebdl/q1j4o0pxZv7/qLL2tvWg4ORraEefSTdYuYvycD9
TZjXoue1alNGpD0nwZGzk87zTes6XzppFGCe+kcV4k9TNcWaRSHgOgNQKPL76WEolngdSJhdLq1f
2bRfnUOUkUgO4UXnFYY2mFX3DqoExIpeFtsRvCd7WHMiBcvoXmaUNMFq2/Z4mhEIzf2s+GtpXxMz
AeIHblCfZZtEqzEt7gBtsaOiZ7AuOcVWZeFfmlJwhvTBrW+tAeoMvziPJ+g4LK8kJXPvCFq7KhHU
veoE3niY5fscpCzqBWHdjmIM9hkj2I9WQl8dM3H6OOdwVzVDfYgdlCfGScugYu2H2VqC6jwhyI0n
9V8jZ8bhyI2WC2vxpeHavEoGQljwf5WRvnT90j4kBavrXOxnweBRMcHemrPzTrw2IIVGlg/rI22s
BgMLM4B/lDT2DkfVP8PykiN3xCPJ6fL83x91ADK/izCX5lTqetplUpPSZKLe/B6Cdobrn00hR6Rb
sEq2xfjTHLaJnuTGc+143XjogW3raMaT4dEcMYc61I/tRw11U8WPY5hHQDMgQHJqWCHrwHsDZ6AM
Rm11BNyzVbRtTq16HKio2WPStQ9MwhkcZtPNdylsmiHJXpmvsKF1m9YyXIhdAQt8Q1mOA7mNbeRs
1+qX1NA1aox2BxWODCy3x86Uv3K5iTZOyKA3+q7G4ZShSnN+VH/4rlh4Is7Vcy1o3zbZKwAyTuvJ
lBuIfM8j4fiA5xT6U/ppLvhrKgEztsA1hsWPqfZ+zR4wZ9xVwB4EYeal9bMEMFt7QXH2IAwxlWRB
rXOy2LJktVmwJ03zp7OhrlGEmG2CBjiAlNZ2dMShLANe1jHhME+UkEmV/S9MWgf2SZtdfVhNx940
rxIn1EObElYyYtTFoM4Ocu0PUhO9AteVMqM1SG9gdEtIeAXGseT0u3Vnv13jLiK+nNtnYHPhymiP
brfYcTNH0pn0IH2HN0DpcGMV1Y1N8aktvtUAoKUYkA+0j0JlZv9E7NPQowMNNwW44JjFnGxaItX2
C4QJhpEBEiFj4BOK+Vr/Z8thyA+7faShjUdTJu0nRusHz05IH4BtXsWsoVu2ZJZCaRfrHMjAQP7T
HzQDrNwUfKUaq177HEf4B2MnwmFhflu2ctY7Roz7rMmp7Bgp9bASMIpBwCrcL8c6GCsxgXlX3atw
NtfeS5G7z4PkIotBFy65kngn2LoSw2S7dV5jZSJ6jqXepA3VXXFXUzTSIQl0Bba7eL53/CS7tmj3
pUmT0mxbfyMGFje37ICT0jnXMkbm83F45x6M68JajL8ZRojAGLgo5cTlaB0xFhuU7S1u5mLvcoNY
9QQFsJLwLvDmRKNJbVjCCm+nJodG3PZBh5NelWWPimtThiFxWMefcZCQQ9IDBzY9vkFk+TRaahQM
i8bSTAwcPOU60/QLTEaD8dOj/hpw+BVD27TxSjpmrXxcVMclUEn2IZ4OTS7h25NCzQbrW03uiQa/
ZKs0SN3MhbRbNV8tvJszVVx+xVXTns2vsaVidm7KB1U48a6tg3vVUypp9f5L03MXTJ2k2c4CaFhY
DAd8EauGEqed5dA7jnszP7aDfZyTchfM8OlNxUYuZDM/LFdH7EsfBNkabiArgQ7Dqbl8YBz9D764
SSfD1vdXNvlmfilMrIMg2JgZgHXXfxhKsAT5wPXZ7tjbncZaKL9vFCzxsnjRN5rbN6LkEeaoR12D
felsEtlyELvGsRIuvMC6yINvbXu+gr0g2FEWj4pUNQ5NIy8e275EoBcaEIcPbpNKsZXdJGI/vTDA
Iu2tmt80/42nmdiJJ/6UsSxhZQC6LkYbhjoQ7I0KYKLUzYgIJd96h4poje96TLx9WHK49DO8GpMe
V6LofwhF4NmPxQsEhCM2PPAaAVhEPmW+orXj0Z1sscYxr3ZDIG5pmgR8lelvWAMMQvPnft6UONPx
ww7dfY4slzeA1zNweYdch0yWwE8UDiiLMbG2tmdXMaNwa5ghLCDqLS3Hv6GGM0MqfALtgXEOmFNx
NVTZCZI1fDvVHelNWGEPLNgv6gYDj7kdYs/YO0Zxp6WG7EUxs1y1DRfJkeGD4kQwj2cz5QWw5fBv
mL3PQNU+4uFJQmGEFx69zGX7E+vyZJNAIDIVUyuUfXVZ7SH+Q0arCnAxTvSCTXnikWpeZobXOow+
Z0XDd82NcV2huQx+dg/jnPMzqJfVONlbe2oedZAHa9tEN+HHc1JEWKvhZk2lXGlTfbme/17p8W7W
6gbK5wHTFImJ1DTXHbW8ZmV9GRyrZgMDdRToY1E8yowzeRPC0MycHICof8QVTAu4MbKg2NSCFDxt
K0dDMCzYoqIRdhNV1NQh4SXq22Vb6txkaVuQq74sebfr5hL4VzTB58kj8IOXl4tc4hOMsEmCDsAY
U7K8OgImQ7IUUJvnsmR2NHL7Qfkzn6fS+2j4/e7KanrzqB5UaXcLslcmk8zw5FFbBMJ63g1WAFh5
u5oJ7bp57Zv4CjtBE/6NzjJtInIkjDN1A+Pdbbp96lq84LZXbYOM0lEWZd8Y+nXreO/daLxHMR6d
ur/WbwW13cewNuv96CsklPqq6/45HOgdaZv2CWllsmCtdO2Y3SqN8642SPKiHMSHsOJIaHGv3vWM
PunMQmYshPUUhpr7Y+JcMS7W+WQdRZlArmmVtx+S4qFQ8sGaQv3gW3/KISuOlUiYB4h/41gw2SA0
2MpOYfIcNm45wHLVYq3TGK3czvH2ZQKDCc+7OXD8qhXMdczXCEK+OBOUXMogsAGGPRWAKc0uuCg+
SXh8M9VOgcfxc/Qdt7yAsrYFdeR28Tx3Fn+to7wa9FfKgEPrg0HgOvbkDJIMmFQs0fz5z6eMrpEw
YuyCGxt3+HSTpogvbt+cehWCY1nCVP0g1Tr1AXB1yutITfK4GHH9LLvpNqmq2cqcLFDuiIZmsGDe
OoFMtsyz12MKvMa2ErGWCHUDFbw0iTr+TjTAH7ByEAwb7/TSbRRojQ4de+/43SfsAKYOQCndDpxE
2F5qawACi6EUCFT9Sl4ruRIEL/Ho17b36Yj4TtPFv24000tpFs+R7M4tzUXrBs7LpsAdIN2Expyg
n7ZGY9ykAfYbsQRyu5OFy8kg5r8TJIG9fK0Qig6Ekilj5DJgI1gzmb8mVVKuitbYMjz9SCWv5DDV
M9bsRq2AdezDJPjr1zFTkjQESsGorA+ZBzBfiIHZDd2lZg4GrHkU2TX1/lhZMayid/41JqlKnCXc
J8YAqbclxw53PqSNtFDbuLW+IlFASzfCs8szilW3PwZNX25yLPDlyFRNUAlwsXseS13dhGE9AwXC
1mt0KwrXDkO56aOCGCc42olSCi0AL7pVuUeTP8A6RLtVNLAFweytTJH9KVBn7Oo/WGTzYvZWckpy
lzMdfzHWPYFSDJOzX76PY/xnzgOo1170WcjpzBm03In4cxjZFklAr8yER1mOEUON4Gb37ZEaaFog
3QZDkf/pFsOPzkrat8JdHwn/tOykKOxMA0YDJ5vrfVPKBaQYEW1W96ZXj1MIGBf7380NuFhDibgT
gvpqLbaaUaufOi2r/dQy/G8PXGfGLUNdtUkT90giqn4ECoMQxPJIqVUbFQY3gUWfDBEdRuMvYlLw
nOCUSAWZz8Gi06SEhYHJ5zQMtLjIEHJlvLRL9E21H8uOKFQrb3p5ajB1vmcSnTOb+xqzBEVKvfT4
1nGElm3AO80dEjDAb9URdllUVCbl1dWVjbM1mcf7Fj0npvT3AM+/Jm/QgDcLkBqA8AeTlaCZqoUQ
St0JUn68nqfs1bUzH6ohQu4UDpdQF9yi2OQvQzYEO5xNR+RAygQmjsgR9/LTUJ27iPq6NCcwR7/x
2hAy3ZQqxQY2610Qzj4a2gzZrPt0yU/vw4JQXcwFKTfZ7gnPBxSzBgc7Z85GJntD9d68o18AhHCn
fjuPqbkGV7ypjJmFuUACyRQyVEDYeVWaLoVRrAOEl0JqOKE4WVk+HWuTySIx0nBn9RFNHZTDrZD3
IduPnXue7Paj1+1znr/ErUoPOZTPVVMGd9hUEtys9dkCb6BG4MHJZX2hdCQtVXcbPQYRff9ooDuQ
+/WwlKGAWBllrDm2FliOgH+T39Qzf2vfBf0IY3LDfaOzsl+wcB9GdRxh7yyxF7DxvnrLWqc+NbTC
thA6IJX7vLc+fJHUhNccGtwA+Afs1VmPnEClZW1BOY6U3GJxTTktUaoTZPWl5eeug2XKlz7MPoMQ
ztJXeH00nVCEYs79bS48PKNVHGxF5RwHJnRbu2vuFCZuJg/QtufCUhqCp1QkMEkGjHeEWcfBvmn3
1VQJeFguIjlsmUOE7b1zo3FtTc7BtblqDU6KFyPf+bH6pbLujxWfO4Fpuhm/eF4VVx/9JlFh0Rpi
nJ+JBny9XJEvqehOed8f0oIsVKB/ZEVUGL81v18qYawRmr1owE014Y+XIQtV4a81htG6dA1Khzn4
CwPtVdQognGf/gVaBBlxrJCy1ziEnW0285yxk677OH+wes8/gTR8Syb7SbuUsMT6kZF6c5TP2vSB
/0nb3CjvqZfmls6nD04z2Wcgn7R/psPuU1hRjxgH3lnPcAYZiY+tkW7ho4ETiEDrlogoctRrq+wP
Iw5Y4sXTxLNUXEbOGmVkbyMv+HTY8Eo3O7jsRFMrXjKDZKuQ9Rtog+ecIrok5Uc1G83GtTEfU2KU
2P1XrsU5xJxw8Byu7Jhb9mr421gY4/vMWDGkX6ViAObvD2886U+F4UCjB0vD6UK9uVbyYDfDR6PN
s4wjVneGsD2fF2p9bK6S3v5snejJjljVJ1M9jg5si7g5yaB75lr5nHZVwv7MEbjFg40BDHfTkOjz
ONW0idMa1eUIZuGnYZKwG0bMzdlbNw8IjcYGdvEWel7AOs1RpQNLPFfiwUgAYbc5E+2YKh/bsLfs
xdOqC2kGsbaE39SAWCnFqSq9J/hBFHriWs0N7ze2LOZgSXrUaXUtpwgsRfKyTGwiuyW6gHxqQrZH
6R1/yvG1F1xTdWG1UJGo8umi+Un53WurcBzIkPMasLQfvSgry3OfDECO8t66Kyd7ejYG37n6KoSx
x5RWMFlP6UmjAv0cFHtFgweEomSL+YHK++qDHNmxmPNhm3dknRK/h+ocGsdwiA4Qhd+oLKLmmiCL
U7n3Lma3n1sUE7RTPLStXnmh/kn59oTLA+3wv7SJNw62F6iA45o+h3A7TTYEhcLhncCGGynjN5hN
ztV2j/FtMDAR/XW9FLhmqU5+Hd7RZy7OKD7NNP/b04Q9l/GaQo5zVjH86vqr67BlVfXJTsaNlRq3
Ig4+hf2QBf0lanEztzMuPdvwUUSMxYMQ7xyTbVy5ihqwxvpiMS4OgSifUtW/wVFsq4Hg+dy+JYZ8
diKWgBlLX/fLUZIO1rSwDjOiQzliAhkb1vF4MNkPJ+OUGubBdmpsRxh2OPOWT3M7h9e6bMIrTC9x
pdnBjscUdLd8y0Pxl7YhvaEWkF86JNCAi/UUHWTxDCXi0Q+ITeAkwOsktHNNehFffecM2dU6GKP9
iTZgbzqn2Oc5G6hpiXYnjOwjLanDkv4pk4DYuoA3nb7u2wzO5Fi6unhofK/cDc14FcJ/HTt9a6jR
Ql4WaKPLH3GGBWABM1D8suW5Lw44BdFTXPgZ7cQlVTBqKC21qRoc2wL+usnIA3DVxSnLqxjqo5vm
HxmWhJXVJw74nOTHNoyl0u8eFEXL9978afPc3mcTdWZpUu/jlK/SNN1/dAojiMZuuy4NiDaTxZBJ
Trp97FrygvnJ941DxMCO/XHnGnm1kYH7qDDmbwmlKjrs0vigOAeyiqET4JFe+anV343J/GsEJZ2D
WS23OKvo98zSFMbeM+59yONpes0MNO8C2PPMol5b9gdeEpgpUQsbQFzKItU7JwXl1wd03fRp8xGb
8R5xcPpOafrDyp1tbD5fZE74amYwRqYEuUV7F6H4iA1rIuBiJulW1kZwFXb4Kbr0Ijv/fanMC8lP
cZjV9dEpWoBTgDc2xmyWT5gO7ilXAD/llmLMNzv16rU1UIqY058CBJTdGsjKtva7e6NEe9Sll4CW
OjcmlBMY8TLuiccH4XtQybuMRYVpBJqNG61jayAq1jhfSV+85l3ylx7oL65VePv75rsJ548hgflD
z9o+UPZjdKmKxeIePDoi5ZJrMqDLYvv/waMRn87OcYsvNySqHDEeqhE+4jJ7wP/0ArXqghArsWP0
by59swBIF6toJz+I467MHOBnCZh3bbXPaa5eo+WpKrsdTJoLNRTM2DL6mgn8LJXRv2OSENUlmFPH
aOB+e5cu/qaGiqQq1s+JO/NVZ80xKV4cyg/m7t84hXdnlsRROjC4bognQVA4OptXbgBEVHGH+Kb/
h6F9zbAmSUlYwNm5mGa1rXAQx4e4N/+aCOjtGLz6jrFW1ogpNs05OMjbmEPjmhomH5rUrHIQXBFQ
ouSJVesG3f41N8trCE2K6LED3UVzf6NhZc1WhKo2PCMunEZHkSTOY1Zn+y1o7N/OTn89VtSuNd58
2oRJb5+l8i7a70F/RYSQhXszM+8VPjptvTENUFbPwhXw4JWkw1PLGg8y+NH90rqVTGz7KcD0yrtl
un90LBOBGCmES4eTh+dCVZcO7DPgfnGw0/oB6vNkRdfM7Jb9oXqgMxLExtJ7C53G+JfV7k2ADpbx
XnC8nTiK+hKPksz+DdK/1C5IL+HGn1nI5A2n3maOAqwE5i4L0fp5ElYyjjH+INqZ7kdbejcHPwnE
FHDluideB9or6Z9r8jae1TyNFPauTDddOCYb/JipH2qOLma7bcbyy9fi4iYgBh3IsNNUvjp5ykZs
Ouve9MZVJ5xLoWnLIXa+ttG1fLE2OsZwy3kxgBc+tv5jtPwwQo9IfEdWiDKx49i0j76ivnNwtkVM
D1Wd8n+M6JQVzTPc7g+NMrjHTqMc4yqtxnmpXSoAI/k0bKyYXX/Mr5EVr0fb/uNjFc1c+ikrplhF
iGlO6psBr84zbp5gJMZBkxAwR8QcyoScqTEN+RVR9wvDuYy7b9eYn1MVcA4S4cHL0XW7wb0CIZu2
oblUJY4JNTbilTn6n7HSS4uM2rtIJaTzD00TXKq5PBrSvTlJ/ZTI5jcejKvpZg8tKRSXWiaUP0Uo
CrBNmsxfluvtqhR6bux+hTzMCl03SIMtjqOyG7jQNe2BNPzRbIxgDdr9d7TKXR9e2oTFaeEPjRzq
3NpFkh+2YZj9lS2H4dpJn7hK/nDSpM3FlocY4CozwLO7ybBuTbP1lTUjCk6/tSCMpum0i7nwgmEx
blZDzsgDFFszNujy6i0Jx5VjWo+Qjh5ywibFHwYxz9QaPjQ6O6ouOiO8fkAde6RQQm+dJU84dPjT
1PQS8cg2BD3NZYLc8rxahj5TToX4yG28Cc0bAsDezli9bZr8fKJ9jHHpPaFgafH074iaW/saLs2K
YMRlks0xq/R5YOC/itAha4tbXajw3sEdACoTAHKxWKgBvhIdJHJb9PtOtB+eCe7T4tfX4GhcD1Z+
sTofX8D0IYW6z7QYLqoAH8WT18BvvUvUkRYNrXNDpi3GVTkg5Q21NlfGZD8KL33qeUXdLL/m2fQ4
ELQpUf3xXTGXc76G2D7q0PkaMZ2AeJ+J8NEkjGN/a/VIKg2pcKwizVVQC7ZWMN8583K0w+zpyel5
at+4c7wyjrr1EX5vJ1TbLKL6LeoYEvTesOoLYsR5QoB/vMly2qVjeEaYZPLPdMfGmZ5Gq3qwxcag
tB74muduiGzgxjBerHjY20W6npvh5lX0oVMKdMEC+90VAP/AiQ8jgGyndu44SE4WRu4mcZ+Rlz14
atO+IV7Mu+LZu3E2TnbX0YoA8PC/touVzQl2DBCMO7TvbnTOps1vh4jZzNx+nYMIshaDuHqaakBG
s7zjbnmlNvbbopxjXJgP2UJF9xJsD61H45zjnIIQQUJJHBR59BWUjN9mIvdKQu4JDax2rNUYmZ+K
HNeXUwKPiSd4iN6bWSLoAqJj/yw2XMKP/XA3SVAsSzKUL1LC7mlOgWptK918+DL5K4scu7fBu+LQ
pOYU7Hxlo78sRn5YzsFH4Z9gOlc9lH77x2AiPgL7ZbnkptAPj8RLP9geLlJCgs0WDi4MLbDCB98s
fhWXSque3ypqcKfB2sYzJc7s9jhdI+AGVfonc3uqYarhcSyZuZrhQWrn3M7zOS3vRZg+ZH7/Kytx
R/Q9eG1/8oIZnz7GgGaB4qjWeuuGJ4a5aDszbhB7eaz4cVb0EvcWup/szbNR+BdXb2J//G7l/N/W
FQUh2rB+6SLjNsaol3RF/pr5xsPnjhUcQkod6H8wRN5dcPzbhoo74hRwmVKgvvMJV0LO6wXaU6Tf
QTvRw+hcSynu7SjkiqxtwK3VM4unepi4gDBHUF5/UjEcKYZ0OxY4fmF5D8bZjL85SKVT/DxMpHkG
NMe8hvlnGRijYVvWj8BrcUkNX6Lb6oJOp7bi/gugE5q6s3IG/ysyrA/QgXyu1yiduZMYL0aCYKoi
e6WwIbXgIzKjdi825jfm1G2y45AjVNReMk4PVmS+jIvhcsDym+9aiha3iR9xaRnBb+XB8CtCbKM4
LE55y3ejHZgZXcrX2M31+Leqh72fqeYWGO2v6QKFte1pQzgj4KZGzWMbE0Nm/qy772ha2hzkPm5D
SkoaNXDL5o/FWWcU5J1brg8bzdRraywCbDiBpRZs49l7tZzgOh98CwDqm9vDkZ0T57dvjG96jz60
E8XH3BfJoUzgztBkPO9t+FND5DxlrDT94qWsIgvofMsgFCosXrZh4s6T5xAxOYGKIXqbR6QBgOCF
O0LpM4NtqsV4Th36wPERCCRC8Wgp3exSZtDW8FSO0YkQrX3Bz/zDKPlzhvCz1vYHE1mm8Bw0RTdu
O2c6ZOkM5c/EuTUzkr62DrfSAhw2yjxFWK4eyJUnuUOIgbLQAS0IMFfgbjhrQ3xbVBTCqdjMYo+j
IGrSf39UQUfOwXhKm+rXGTchMf8Tl7d9tfxHAYQZ9o3qZnJJ3pdRdeGNbla5sNJtZAbj6b8/2qF5
9TkeGBNyNXyTXygE8T6zzJur3Dc+NvO4fvffZxvsBxpCGLeBqEcOaeqzYbvTYVJAJ1oUxSaZKSwa
9R7HuODAFV27Wia4p40vQ+UfNuzinT37KG5FwjV0NvRBZni++XAkyBLmc4H5P/bOK7lxYMu2I8IN
mIT7pQGdKJGUKUk/iJKDTZiEx7x6BG9ib0H3dtyO7p8eQP8wZKokkQQy85yz99o0gLTqh4jgcGX0
1VNcWHK/qIfiVDOoA4d+5TNfYJGt5Da0Rqoky79vZKOdstT5A4/hks2EiPjRwDCs9W6g+xbiTHke
ywZzftjk2zGZP2QeZHbbQ8mPSWJy7IYBhS62nuLpcQa7EL2EZ07DT19HrOK1rqNWTotN1je3IgYp
76Jj65n8oNguc+Y08El8ClEaDgK2eVTYG5/ZyarmhCWo7A6DPSIkqxsCgEiJ5BsmlH/s1w0zXeA/
Caw15jX62umN5OThtFlXGbNYB9Lj2JvOo5EgkhnnetsuT0EXDP0Uue7H0gkf3Xh6KBImiLpWeITA
dlAn56k/2L3EdOd0u7IlqoUB2S6O0fEQQbSLDNhzHJUk9tdDSIRX6ykfc1F1XHI2OisNfL9hjOJg
O9IK/c72xrXA4o3Gyv3h9OgyfBCdfsoTt77nm2hYfPoQVt4YL1lT/JGufKbDC6BjGtydauuHCe58
kpT6vTFbu94FREgSGTSh4hGV/Hej0VZuGvo+sO3opXKVD8rpNxxB4Qi18jDFTMWTkKFdXTCngyyh
e/1trNrmrOSCCaZdZef63aSGaEMn3d+YI4pAJ3TVow/YYsM0pnjCG7YvasQ9ZYrIczSSZW4c7yLd
/aoSOUIXsqiUSrHuKOa3dJvO7YIjdmsY8ANwI8jGzrB22wVM7MPTwJlv8+oxwRruvJZsN9iEaCE9
+1qHcHY74iB09KJNX73rVbTLE7s66o3TnA2Vs+lbFFMxTW1tQdH0NY2pziJBjwgebgN9N6A/2Qur
vmB//ImYLfBndw2WQpdk2hGjAsqtYR11hO0gB2RGpD3ErlzIeya9VtYb4AKIudLqT+0jskVOZKPX
BB3qVLgZyh+Pud/GSIfuaFMtt+VEYrqDsojJjzM8oNXgHnZR8Dvl1Y2gIRYz+hph7fN5Ofln8ysK
uJs1i32OrHiTarjCkpYYQws6dpKyxrKLaEc/aerAsqvnMrlvO5jkA6/yOh7JYUqQlJcYCOcFjNWl
wzLBRP/uDQkTaDXeEYVdLgrDeJsOAmFTpVijWxOjqpMcqdJYDFyW63R5+Rg6IXQci8AFTgU/gjiU
QjP2Y9e/0oVFqc0+lI5Nd1akcVACaWwptFtp9/xVYkeszoLmMqCxt4Z5LxM7EGDqkcn2L7GVESen
oVyZqyuZUXDjARf3VbeFgLtWGrQYOn3GxjadV5pDCfLc6GJl7ms694yaJBtoYqgTgw+MqSlpaqFP
GglYKkBBk0qDzgC7quvZzW3n07SQQenm84WJkbDHtiRLH1hASmMxFDjGSiO/gxr1li67az+yR7fw
CzYG04HAiJ1rJghas4zhmpgI8/wcxjlU2ObYqvbF1GkFKKt+j965piWtc71GzN6eJk9Yq9T9a5S8
gZoqSXyY4BAvXSMirs8VYsV7C10wLeUKiSymqy5Jn3M/qOcORj19p3VZaPwVFUg3qmbaLpdY6ioQ
uqXWuEKxLEcAP1oROUxI6KBxn6/GWMpVNdfHKdW8fV3500NqkKkQu3BtItoEyonhMmDPmRhvaL6T
bibBycVPtDOxVHRuYrgcSJdW3SzI6GG5RpaOuavatqksjxjlLj46Eoo3OJlSE9iFoWKDUye2c8TM
2pj5cZm1TrYc9oOLTkED9kuFHQ7Pdc2eT+7MfQPK3TN0Y6tpOLzsaleRP7jBIuys05ILqui58vSs
oIukKyNg6ftqq12aVm9SkIJXpt7eNyc8Abz/lp8jnwPvvBuK5rm2rYtQ/BqzuIvFYuPDyyZK1laX
HSsdcG5mDZg5s7Vv0YBiyuPOmQfIkLm8Gyf3KU9yWtDxUS4NyqGKmGsx+KJm2k9hjpOKiGFAlQBM
OHxBQXCsIEsK7bXt/Qdwxu8plOQN8OsdmUqM1PvjVJ1jiR04hG27dT49t2UuATZhTDAq53FQjZza
i8RIdxVRMxRfaw7Fh0rz5KaR2jVqME/VnX+tR/QgGEqY64EtHwptuIe0iv0d6Ta5xKAWdLwmMSVM
Pd/LeLY3bk9+zhC2Z33QX6h4qqX9QS5O9kilV7smM6OcIZWRARy0QTvbyWPZhcjrnf2kCLXTzC5n
xIUONGkU+SlMGIrOXqT6KImtKWqCVgujO727Gk7bnXLb+R6HarE9vA7hRKxQOr11LZaRlNPpAlIu
AKxp/XHxvAYW5lysRyipfamBEJ4eMvYlxgkehG+W2K1nS3VKyU4eSpSMEx3aUUu+as6+m75G0+RH
ExGiJp5g2nYbg1Lbr+nu1anigFmJam1O7m6A+bYpMsbBYCuPyu+1g+OdAXbgwhH0oxgkgtkwW2eH
zeRoZGy6XmxGS5yDgUtao9de93tXa2r69HhMNPQazJrDI0c/ClWV6HcerMJYAZi2gFY7seF8dIhJ
V1Nvp0+NGcw8md04uL9a5D+qthrG2uLUmSTaGbcU0dhFpbO4EpJ+68yJeaplPOXU0r5hM80yfJrs
ycg9ArJrV2na11jniL51wHQY+H8amnIbt9a6w8DgQI1IvHR1lW34Hvalt23y5JHwh4ouhUVA35Qj
RRu58C3+epnF5qXM7um929uw1ppLOznNtvL77ApeMdq6JX/1lMGOTVlPmrDEzDgYHKlll58tgfCL
dO3mNHSwklKMQgeSLhBR1Oh3pOs2e1PrfCKQee3Q4i6Rnam+Skxyhb1BaykWquKQO++TG78R6kIK
hds+2TQyzq1Rw6LGP/QSWpK+Bv6wdT2POFvrXtubc4wMbX6KNMbqHNFQuDD/rVzcSZIQ4Rrtb2N2
7xHzmMn0xGHOq0UFUT76JaevvhnMrUG/ZFNO+NY6hXX+byki6zgLgtw88wn2P7Jk9933YJLHbQy3
3F0iLFJY1iV4ydif62cf3s0g3fJhpNcMWra2D26HI5Ys00mPUdNavRUUQxttfOsBuSA6Smop9Nlk
MetCtdffB24pKBEWpju9HihFu+yqVHFkCT/HvmUd4PXVbSGvNzyY1dWkfL6k2bVJXsKwDS96PWY3
7FsXh/DZTTctGV5oQUt/Joq4avxL4tMoEa33GCWO9xhHyCNLT28PutKDDK3uOcr8M24juPN2AtJc
C3c+c9hHp2mHy9yNW9CPpDvIgY40/YV1hFdpi/KPzYzR21iRdJIXIS4Ai+djOZ9dINuGBkKsx8fU
zTeO05OZlS5fElHoISigePdFekzSob2UQL6MLN3gYc/e3ES/bwq7AllvFreQpWGwvDsnTZDp8Nrs
PAgbK9PR30KvrrgfaxTwmXWHQX062rhek4pGTlx+pmb00kcCESK0asQZn7UdOYFbQ2fnnN6smGmD
Bi8Kwqjo+m3lCJ0jGiEJFdGsbwUK9Dv5Gi64jgweel5Z9dHENtsJjaHtnFvbpDs7rtttiDBfPMhS
nDjGch5XhCwAvXGKLtku0lKNG9hy209Lzfuh7bYsRs7K0zkYF126iyMMLeBMaG8leXwP/iK6p829
R4YFfqOWL8obzYMpxQ2GyLkokKp8zh1pkCgx7vXOOnohBEfQ8jMeHEcGRPu2Z9XVhAHRamD4VGx8
N3oqyD7ZOXDVzKzwVpngh484rjHPqE1TYdcFf7Z2Jr8AfOG+LoOc+7aiO6DLSA98w93qRnpPqkux
xcWjVgU/upuMDo/Lop9wuu9obHirMUjiO0TfJ4jYDaKKkiYM9aecw/FPipmqHmfro0fTqFwZrdpa
mi+xDQxiqMYj/g1nSk3AIB/+nOUHfg+nWzaL0Bushwrry6YxOhd4pffdlLSS9Kb/UgXUpVyjKNFl
f3bmv7V/zul3By7nJTS0Bu9uHVODUZCn+q5sdBBZHSC20txJKwKXCckCcFe0xdg/HmdUrcc4V4vI
nEGul6Qtrd0FxKajROX0z1oxMc1lfnyTkEKDeKHqVWYSBjJWZ7Dq9t4p3eV87jNEhp3LjAenrP30
SxZT0uzXlaSr4FQl4Xl0vMlMT/9wYaMDNGYWJ6kw5cwCwTZuVA/dPOHnmh3wJJ5mL+meCrfuNprL
qS0xE7XVwPbu5sbags2ftsL+aucBUpuHBNI15i/hoAI3Z/URaezCmUoQgGmhu81lvrcqDdZkFL9N
ZomSILQazARQ/OaiQ9AUtXsaR0++0agblqAApWoXGEvLrSMEoS98h+S9MgsaU8C1VyZMeVgHY6TQ
V5RvXolQzqHLlWZCXRooqgfH/pxQvoPoQ0AoEqt+8GPSeArD/Da18JEeF4IhejXnsqtSBn/YW9qa
o1Dai0e2nzSQhA0NFJbbEkFLaGvJEVfTQaUe2bt+S4Ozuuilk174NkO0mPEWltfc4SKOoRcFoscN
6OTRNqZ9sFpYWMiB8YPR0R+25JcQe9GVLxWRzwqb51aPufOreAhMDh74TPx7IfV0XyWpvUfpdQKB
Yxx/o1hy7w/5ANDnHYZPbTgWp9DSn+eEUgzyOaNJczzUMn1NhxEzp1czF6eUtTjBMvYaiFZDUMDe
gN+HtAKixUZNXThgAZXR9XqnZ+u0eZbK1u9NP8n2vUOT3Cmr6DqV8Y9iSoJFyEMXA9UgK0kExA1B
Wh/QP2o+EoNReONBRX+eYDe3XPYcz5xPOH3n/ZzAyUs6SiB/oAOPCDq5RoBHtjJzk6ORIlhjrDiH
6n4KNSApzXwbd1mkPQy2qSH3LWz8yfLW2um3nfPc/Xqs7skW8tdO+VYwwrxEFuTrpnT+lFY+HRhP
UJPFwyaW8U51Hd7q8g5tTn9UrTWvasM1Np4Pwk1v9Bvh5awrfnK1gORAqbPMPROUEfuQ33GWkqWa
7s1sLAEiDtyolc+cLSzwGpWmtS44Na7Cqeu8ja+HnOytZQqLCr4wMMv6o7iflSCBNUT0ArWJ+TFb
ENtN8862KYmK7NSzZ1YYOJxx7XgIv2SqNet20putobFBezozXlXq3IlJ/5iQG7pKTS39bAeyTu0L
HLXpy0OY1DJ+fIRDsI+QEW/iRjfOfnHDoFUG1Txf2MvukDkIZJdggfL4IFO92tom2D/OnigFgHkz
TbkZkSZoG4Xp2h3VqxtBiXD9gaNQOp2Zk//RZbfrE2g+kCYZgoyf6Er9k1llBzpS89qZ3YMRYqUe
YjnhF2cclMwzWh6cqkbnkzTYa8ANbNa1Jp+OyJllm+eg/KqPybaZQGYJbqIeAwMIyKMaxMXIu29S
nJqNJWKOoHOzlqD8Q7vF8Dx4B78oSEKoc4ATvMqjvE/GxNtGHom4bo8giWEREgDHCvcWG27qEkDg
YjXdkrTd8c8SSA7kWobzTEsoI0MjKU7txF0wQALwOjqjKi2tI7aryEJE64TqI5xbYlZMchot92uU
M8eQmOxfR7964XMbuT6njXxiESiPTaqbV8pNJjkH6fyoLj6THX4rE7qHyJi21Lmb2Arv6FThjMCR
tMr8wrnCfyg3yp+xyKftE7Q0wg+p6jX16/8RNMGjYW2ggMFvjwAmbDnrRKyA6PWpzmrzgc7rpZfJ
pRayvdaif45KOR8ERRmCTdS9GjRBu9K2ZsskKT8Vc5fsoQIQN8ROqqGk7Aa94i8b0bIiDsPUciaC
kTzRWGgXi+oUl0BkZuYNQIt5ozHwMcN+N6LG3JUOg0nDLIBGqPkOozJFCb20g6WTwFB5qFqi1rsv
UEE/EXPTI2JP1gjgafSGuJKXGG0f+PiaduXjlOlHKy3aIC+t+56DZteTYjSUSO09IlhyXb4nw2Ds
rXk7mLTTcro0FNXvlN062nftRQuHa+3VV3dhPHFq2idtdmoH9vkGvVEg4IgWs0Fwt5sdE7Mk+tsX
C+E6Q2TMSi2YrJdlF+0YyX7IiA+GuHs0uunFahFJC7v1aDPIKzsF4EXBvhFl9tsgjRDTfvU8WcOH
s3B7yxFkTtFQxSMLFdLrdzY1pzHkT5qeApYysPhpgtxWA8GlzfxS2lijkl6W26xCmIRAeNcT4w72
nq65iqcUGd8EDSGySWZ6yDSVH4CXAYyhsbPLnQq7B/KVLgc+Mui8FiTipTTeVL4v9YL8MRLJKxqe
XhURz5mp79wRrIQ2iYq1FHDvzOSSpt9z0tVblHlkxTbcIlRUPIjujwETdNso/bkDKB74pkZIY64u
1Vw+w3eZgslMr5YJJqmrkNuPNa2KiBxEWt7wA8KFjURnLLDA5Wxh2t3RSfw7aWc3ZzfTyIzbaJgv
iMi8cyxMsnPkQGI2Pk2hmUH1tyOPYS2JV7zF3IShtJJtxx+chD9RhSQzxMCYqAoPU/PZG8giEQFn
+8yK76wwnlFBGwWI/Bq7Q9kWQfRJ/pJ3TXKxJTA1e5jYVVaENYOTmKd7nwQQxpYPnZuYQRLJF71l
NMCy6iK7ga6VoPSMGhxK2qIUNtDDirnYiRrVFSw8xsSZBbhKQRIqPAwofcG4qB07etHpF2YELph2
59hm9mew6FBHHdAAe+6eXAU33e2xkVpjRWfVphnvdMXNitO7YXLtc1saO9fuzwZs0LXV8D4qZd35
et7vQhPbelV9zj2O8XY0NvT0vyCGPSCBHle4pYkbk1owDmV0qHGjC+WHOCpptnu0WTm+cmaCPH4z
25YiOalOuexrWKuXpkWE6FojfngCy6MoNINBS4NUYgAS3cgD3JHFuSI2OrbC0aG06b1hQ5hcwQSs
eB67aDvR0V+76NU0E8EYEu99q8Cg+Ua4tXlzao5xqcvmkLrdySa2kV+Y3foY3e2sVw9LCcWBaO1o
MB9sJ7oVmJbgpyW3pkCVPI5/EahpeF8Ah3UJwgTHoyDTlb0rYkN/7Ijx6YU83vnO/AiDDG6E574I
qmsU2Jz9yWnNS6YRy4m7sEDlOQN8WhuPN0P3zVST3wnEeTPC3TO98efRLodrl4rpEEbZvig8TvEh
XW9k6YTTpR9ti1sHaDneTgHQPMRSqPT4vSdiIYF5GHCQoW020QmmmUhbLMtFEMvxQdjWKiujBatv
Jhs/Tl5bicg9pcndmei7gaBxqhIzuk8caXrEy4Wmmxm4TgZHVuCO66Z7C8PjclYw4wrexrkrVYl5
TT4OpBdRSct8RcAWswFHZ5aQyegjJ08Q2C62NhNBExOx3Ywcj67YfJkF9jCsfVvDq14jWxqrZCgw
T4bXtqgONClTspT0u3LKkORMRG4wYNvqpQ4nm5RkuuQ602mbkKupwtbMwYYtAIspBAHSPeNl1iR2
Xem+EgDlrQcuyE1qOD+69H3Y0tkW7zvSK5cGmU2mER4h8iyGKtW3MNwOUGeKvSVZ8+OO/dIg18od
aZcVaeoHXGgr/JwIf6u4x/BFjZQS+VVrbR0Yi8VkTvmNIZUAudWLj0m+pwbO0l4YN98s3jBg4sRf
4KBJ3V905NsrENWA5TL+kUOw1obZKJ0Djdhs1GibhnTlNaCr/ajoGXcWx9cpP5rqrdLDNQwUM1A4
jKo5fzLA1zWQwXoXVyzHJIMY3ax7iFxbWxSP6/7W5zQ4wSXg4JK8W2WtkEIRtdbXNv3IjGqRCmjV
1PCmtTomxjVLr2ma2ptKLYokVIIM1vHvYiu+6wy6b5yU551hM7VgvLutR/Fk04VeG3oeMkrJX+tK
vAgzxl08gw0ikjEaFltJDawsrFxqPecLdfewS+BCsXBht60KDziJhZrY9DAdu5OJMnVU+pGZEGuo
HZ/rEckl28RG6CBGxjTSTxgMVK3Xh3iB9OpF/SwrQa2FwJIYh2eQaFydBHsQm+kgy1znqYW0i1BD
bhJ0sbBkamdeTuadd+wy6wc26pHMGuAYE0p0R3AhLBb7PhtIk3aAWvP6OFr0IRS4g3j2P6lMwkCv
i5ecvZFRQUNJphUJswyw+AiiO9QD422Oh/REUceDG70OrLOB3X3mpkdZERUcoCP5QNZduG5OY6Gj
SVnGIQZGWsZB/ts89Pb598Ho7aACb7xXfX4qZxz6eQilbBqIpzEbnCB8m1nWw7KfrjiJ7RY7cJao
85jHZzhA1q5OuEmnqA66yHgkgJcTWYH2zbuy2SW7YszOdlvvbQ11hR6CbjQVJensftVedvBz+hoF
o/211w9PM91xejPd0UdwTa+B+9NdJJUWjfHR6CRhBfnOnkHU2YDyVx7pee4o/MOMLp2sOOxuI77z
cKYHpTJfbhnPQbcKKc+nuOdsUXyOBR2rglUxrZ0fHHWfBVRJZVMmGVP9wLMnCzjWINX4d7kTOxty
KtOgnKJ9XKc/HSNh3imuaZ+SCrXYh2/pHLItgKnKC4HFFQC+rf6zxp62K5MNR9n6CCbpG2y4/9jk
QQdMcwzDiLorbwLD6RgwlRpCzSl84h8vU8g4Psy++wekmn9EMQd+rc8utVW15OncVU0JrqCY0Kn1
5q0nJSLDqgRnFzOmkEG6xyA5HWdczI4YkmNsvst5IIpNlWS2++jUimG8mnGIwbxzIfxXjlwLUi5X
lLJiGyWkGGMBA2ORhOL0+8Bhzj7V2sQJ0MKuPvTwln6/UU0Xp4mGkxu/Fx45RFuLXuMRc0dl7X8/
NJ1e7SMi2JAS8Hfa+ntnE4I2xrFx+n2wh/lfH+E/+ddHKqXBvYrcQt/p3jIIxBnBoMZo3ea0hPER
ujQ1p99P9byZ/PXv57/fCVNbW+U6pmSIV8aRaCjz2I50yXG08uHvF1mnzKNpWdPeVzSpTds7/j6A
MmF87KTSZFTLNHmRdAe+bn5OEps+1ivUYMP592EckV0iCuBzqzvU0eDdWYUcUSZOzL0M/a5TGbvZ
70Ml+Gjyd0WZEQmDroWwZB4g6RubpoH29u8fq+T8CqZZ7u3lh/3762b3Uqo8vzIxUFZ7YwmYGLRE
wG5NSmyhTfGdbcnhhQrhpargjWUYZkbMMg/9mM3yaGdZfDbr6OT6mobP0Pbe9XG8a92IYsNE1QEG
I/rGpoG5s49ZX7W02YDLdB94htGeliaYqbyO7/ruAeNaBpIyqQ65ILfUJHCActCw31pVnuC5Wt9O
xsipkdMb8ogY5/bcPWTGEkoKBBZjgohPhac3hySNk1NkNv/66Pdr0fK1348QZF2a0sYmjLLzBd5J
UNo8E0JuaxLoS+3YO6i16TtZz7+fWnBqmZCY5rNd4FT5/e7vp13bOochv86uFW9L0YvLmAqxtUOU
f2h4x6Dq7YkIHggVZiN4NSWppwYv7CVlke/GCK+XVbx2FqmzhuVRUtsxXlh3JFpW9/8ov/tJizz7
am19e6IFwWsO5uTKagRRRkPAQvL0ujIMdfAGHC5tpz2Vid3s7JzWeOR71onaY+3rGUSS2qkpcI0b
9B/joqnGuPzzI1CHyqnVRplhs/GTSdzCZJxOJEN+/X42zzhqObY4uEa8F8MW5b0KQ+3JqEtum1R4
Ry+u9Z1d25BucBydFXtXFKr28vtgYfQG5O00xxk2PdgSie/Kl0+51/4tiITln/MZB4NoK3pbD0Cu
kcI2V0/+NAJHszR1X2eyfiTL66wyM3vTPIMzhG+8DFlBHDzWhrd24RZxPv1jU0Uf6Rx4mwnS9puf
ls8Z6ppb0s7mGTpUjhZ2cOfwfehJEYOPR6WkhYE3Z9Aaov6DOQn0X2v0KJUHfWdNpsvdCbINbEG7
aXCIvyYab3eLoruc4OlOM7MNz1ZRYGpEFCdMLhlhUXeSQRaNtCKkdOpdY87uOcbn6VVE6Kx1PMsJ
+3oGyjkYysK/t2BYI7nIxI7dd0742TeeD+aDadMIt97/H8T/f5OFKMDuExr5+ZsZ+T8Y/uu/8q/6
f//x3fxXiP/yX/7F8Hf+YfimYfg2tw32riWv4Z8ZiN4/hK+DbUMBCuXfcQTRZ/9m+Ouup9t4PDh2
mYZDPGLzzwxE4x8UtbbwQejoLuGIZBb+55/2v4hAdEhi+W8Mf8Mg1GxJVATI4HiGteRN/JcMRJzw
+VhPCLkj76xVdSBrG6cl/R0SiGciNYoR8yCXumQUw1ADXnJQLOav0txmgjMqPa0PI/I+uK9PzOQ3
YTuHa0TEkk0c1We8jIc4LglTZVA5J8mhSXzLMnrqSvruyCIF+mhj7bSccISi9U3MAMDDPn/EQkUQ
VaOIqrcSekf1q84QDO6EL8HyPkqTWiW3BNZEUd1bqEiBT9Ny4eao2uit7iGJEWB1B5FhH1fiUA10
Z23odKVgPp1p350GrqFPs/3IGEhHmksbE1F5lEsOEtM73J83TD7ounET7TqSCUTXYM/z0EyPICw9
gfF7lq91WDCoKodNWpFy0tOoDYHDBZLuX6cVTOlwA68qyId7XxK1SOGYS59i+qC6jAXbNib67oAP
SiJXE/cVOdkEGE3QNCHGa+wxlM81VfhcHlF9MyoCAyFqIqgJSAvN6W+5jiMAGNB5szUjKRJYK68l
bByjFADjQ4yKEHjGQ+T489pgR96Yg+Tdax9nV15E05OkXabRWjnZyaW5pBsGm9H8DTjD34OYDBRh
B+UTx9W4LI+OnD98YIi0FFM0N+5nMkxPgzfeIjRVmiDGxWeoyVoZ7VqELdY4nJRnlK/jIA4TSSsr
NXcWEUW2DZkbsVkKdjo2/9C8whQgdBpcNN4Xcc0iK33KzSIBr4WHyeg/xWRVGyOD1Qy3ZdUrP7r4
cbq1kuSK2qW5RgT4uC2NtlH0XxEIQF6NeEMWwl/pk+tAJqB1xyu1ycuGa7BcA558a9kGeEe0j064
mDgdJJ4KyPXU6Pd28Q7imUnT1Pzgps5h8PA+0Ikf8SwiOaQRQWDEat54E4F9AJr/xMS+7/KBp59O
NvN0wLlD0R4lHet111X3BsRAVGreCd6cGZTUdxvPBZEOdoURkw4h20wPoSm8beeRxBSNLRJ15q+p
ehpl7G3ozp7nKftKcV57MV0VLGQtdoSN5ssbvcigl8XfCnkGU8gTic6F8vBFVwcRAzsu1TMGFHyV
sJ5bR30A0DpJfKOtle8ry7oJRfwEOrHleu9JMt3EOWXlhPokmx5bmNVrm2PNNmx0VCcqcCKBGTnT
tlVC8wgtB6qOoLft9DCG2kOd5PQPRgDKVjFuosYA5a86XhMiwJMJp1mppfjiyf8SihYddiawgti5
0SYgXZqxjiipfZQifXZQsjtGC17GDgm+j+jYhawTobiYc3RrJg58rqCAWPjEto7sVoQGvJB76KKP
o4uSsdGyY4uhAsCw3ax5v3jfszs3RYmAbK7rEZd2WeIHjJeOouWzuBn8HY06/GZPhdei8PGKG+i6
fSpBw7Qm47cRJk+vsmbDHcS8H9G8RuTgWCr8udlTOSIahz+6tBaOsWWe4rpNKZGsQ+YTGuCa35XF
3K1PoTAONUEPwHhZQHmOIkkJvy76veTqBAkK8wdJ7CCtD29485ryAsD23KYdEzdT0wNryD5rdH1m
ReqV1C1kWg6tWPQCA5m1DRH0fzqDdQo8yQkg+UkTkXvOcYFXZQ9Gbep+DNB8RE26R7/iOwT5whVB
ig9cNVIJpvpJ73YVBrNtn/BmDjJCpEBNT9Y9xgdUbewCkTIfDasjo1rT2r8tMR65YZaYA6tmG63Q
unDec+3Xlpna2ooylqAuRiUGEL3JyBHJKnHVacDfN5kOcXQ80qs5RVjUTyMQwq1tMN10/IYRSTwF
JSf61WioLLCqujzAk91zqoKk0SoaJFghDm4hfMITBZNp2dCgzqf+WjSPI3aWDdgvtBx+Yh/sxacr
kVztyjl/QHMKw7FSLRLH1nrP5/wl60HuQly4s4Wl32vTZ5h+xlmZvVmqfrZjAhM55YEmTstd6DTc
2TPja1XVHyLPsyscF6jYMc3uTI+yS576L/UO2ocMmiF29sbgPcM0fNG1Ch+lAyZKV1hFKzjJLsJC
HEDy0neofjCixXsqWEC2kWU86EbxpWndy9RwTNW9ouWYCQnena+UDmBK5xi9x3LlNKQ+OHr9as0x
DreZbDJSHbeyuRneAwPSmtQrxjRNyRpD0X1WZldzARAP74pG7ZS/yzv/KSoYhzTilo2WwV1K1qmm
nD91fJbqOe9YQTuvQbNDRRa53+7soxsKAytnGKXlRKM3ArjGssml4FZHy9m4CI+RBQdMu3Xs7mTv
CUkPesgDOzW+8sxZ/sMPYICb7c8xOn3nZ4rlLVU58ks5PjPvOvhTQgaHR4BYghG6ZDw2cMuFYJjo
Ux603LWgDjDclPRuvZw1sYZH27T0OB3zAaNcYIzaZxl3eC9z+awzR2j9d9T0z8nsx8RBjHdwvn8Y
tmycaK+rr2z03nBOwtFn7nIIZX1rYA049rTVERutJJHSh3oNle0IyoKZFDKjDXcRerMEoaOr3Uyt
KNdkMeAW7LWPrGqNQJPQP2SEjhxfGIgzlMUFL4Y/Fw+tcnBDEtHM4eiWW0RYRPlnLHqIoGaAdSIP
DNs9jxLqmntxPQqrLIcHlKSw524LcCOMh4+2UDTYRH/UpPPhxn6Qa8OjLU1WbWd8hea5TsjWKdwe
83/hnxt812UzHxvRof7Mt1PWfDoEFEHsBTk2AJVpM0RYmCNX5Lh3qxisKuRP+uGszKvei34suBZr
vs9moSOABjJy7Kk9V6XgPcKy+BjXHd4oyv4uLNeOsh76iZmbxSVoxe2p9mGDZyVyazLlp0UBXE/D
lloND2RYfdb6jKgsJKXS0NsjUEMTVjChJopzpNmmDW+MCYpVDOdo4rO8ydB3+lgySXqC3NZ7DIWM
7ANklyw+/z9H57Ucua1F0S9iFRNA8rVzUquVe/TCkkYj5kwwfb0X/GCXfa8tq5sBwDn7rAVI5oWT
9LeT8uT19ZtfUfa26MYQaXsuM/mX8WJj3zyNpanlsQwFMunLXWuntEW6E2rst8Hp0j1TqLhyuvcg
AdyTxBRZk/iULeE/3yWTmc7dvTCY2kms+RD5JJ2A0KwAAzHq5zU2pHAm1xbxOYiIxvtViK+KtQwD
AMRCxgHzjN8noORJ548QAdXnfQoqbdXO8733m1PV8VYQJlPbxjhdgWbsiF8QiqelNqvqA5rqvW1Y
26OA2XMa5rQ8ijcoeJ707aPlyy97bo+mrADODNw9pjDGlYo+5ETouKBDOVqEO0s+k121+9JdbqDf
NrPzJKrpzqO5xVoD3jGEbT4C/rd6MezZLkFvFsmuoLKblSxcIOM+R3m1hjtg0ksdsIcd+S53Xlq+
ZUbwbQJ5Y7h7pnaK6kOwqVhFvJX1FPc3wPK/pBh2DFtI9gESqx60DObegelSYRy/zLGnK6GoYEz+
qyXyDyOVXyptIcbU5jet/1tmQjQKGKLfyUs3M2YFDZ1eFtFTyKXROiqn5wyLNU6nGv4xs85tyrB8
MlQV2+Dlj3LrUzaLEYXKfGtZZoFaVyvfyc8t4xYrHGUvSx7QMHHqlfKaR2lQnYPqm5GcWZV1OK5r
t8G+6iTj2XJguVpkISBwAMj2bIJ1hU+4QK/75ZER2hqwC4V2K0H9HLl/e74j2hPOvwlx8JQ5xnFh
6NQGtlRbabHvJ4ehKeuuai7eMCWs4dYlTaC6ZDRNxD1nCSSnxt67bQ6WlxmQi+lFDgXxB/qhe5K8
WIJKNvENvXu/ANA8vSllPlX9kpzSsKSLAz1/ToBtdiPHhqk45lY8UZKcSQR5FVVoNlKjWU5bOY77
hdw/g1tqB+vXB3lMTTdvTRySFftg0NJMy488P0bg/ctSZA0EWVC9J96hdX3uoSyudr1n/h1gpjwa
y4VBR8b7cx9SeZ8cHamYS6M6Ty4VIWbXEPF3HudyGjcB2bmVUcOInwrkW0WFDykaKdCO3qP+IxHO
uE16QDRmGWZAxyNcwjF4m4R3c5FHz07FDD4xvY1d9Y+zHle2w5m5OINHy+KXhEhPgK7I/y2dcYkz
xQqrQG/BAev2Nl2yTWQhXi7VJnCrZFuCzeDow78CYXmGHnVeYCQlszogc+tYQOvr9AoUdtiPXaJV
Dwx0lxNvumUYdgxD5bSRwIFlwHSyfKKQg4bB7gzqvWb1aRu8QMqR1qjx2PeT8UHL4KEO1BNSjJe5
nd8XaBNbL6JFazzm0mMBF8O5yVS/lqG8NII1OLW9Z1HTpaW7v5qy/k6/41NMPhPh3WUQmbp1Jgct
YKI+hDdEHpWvDlER7fquPzZwGp/tyCrJuo/ZXnC+0YFqxsYgoaeSKY1mhq+GewiYDgeDvqqZtaT3
JePPxCige0vEcmXT3py+eqTmrzVRDSk0r7qXy46yGEDLAb0Aiw0MIBsQWxlvYN3ABOUrtxsa4eQ5
I2YhigbPVm528btTEy4uBfRTz3SeTP+8VHzqsODUP1fk0CarVDv2Dy95GXCTlSXz2NgHtlVI5RKd
oHoJB8XoWsIQETGKKh/xGMWLrisYXOu0eFM5rSeLo7Ut5a5y6DZmcauOSztkTI+Yl86Pu41a9OQT
HUOShrSxMHkF1viK49zkaM9oBmW6TaQYY6vMGYSQtYC2yT+FGzXUvBnP4hvfNsx8kuqIb7yu474r
N4tosRPg991CdCLJ3sfHGjbyODwnSfOMNJl6fT4+z938bjH/RjCDH1fn5dPkF++QKeS2FAx3pSSt
NwQfGxAfAPaTNv8YDMjywoGCX2MPr5TFsqExJQ0MzjbOj/nUPc4ijc41ZUmdu75UbSQegtnmeFqR
jm7eaoZu2PwwJLuk0UOZTTRWl/CPwkJnDeF7Hud7tsC5nqq4kZiNDyZNtBIUCGmD/LNmhjvuGbm0
qddWxrWnBHboFmc7mS5rPgYhCB/D/Oh6UMOQGPC2eaGUEh7KKIWFU2ewBQllJ+wFGIjK9m4AQ3yI
N6HHF60kPOI64+HmvmHgF+52STOIoMNU9BanQ+exm5cLuYO73eYPYds9NLqf7gnnbJF+Pkdjf5jS
fudP2Zbp190M8QhDvGY18gXJPL8FFFa3NLKDI/D57DQyMdDrh6ZpMc/3xjXNoh/6DZ2c0X7Xx8nr
6kM4gegzEW8NEXYily+f5Ha5m+5jYLTbqhX1uRf0J2rvN0tJ8AyCgfipYNWc0vaWFdZNqdRZNSe/
J/Ywsi+EXZz+4GtBnde8V1yPOm2fIql/WXw25xaust4od/ZwnufxEg9OzNdGimIAZm1Of0YAdhS0
JYsRlC5nejTH4SzJaxCS65jUgdXj+S0bGuIx8yjuLfPqHi571t3qM6dQwnEqAArVjzvB+M2+GtkV
9Ol0tkq62aGJh6BWp27BqtmkP7WRPvdDOmklOMQ+ksgtUb2KeDLrR/mFq0yY8RmR5I0UzyEjdQ82
qN1b+L13PKn8/6bI9laAgDD5500WjYrgk/FWSldZ1nNWbu9t6F8W8M104Ou3zgBMQBSDetfEdsG8
9R6HzlzF1gbzyEBgxcJTesrHMXmcqaFvndrRL3L0aRQL9Wjim5oxzKQ+vRIhFZQun+7cyBge2e2j
LSFmVQAp1oa1ZrbrUEWZ95YvhlxZnqT+YsDsS/riIROJ/YQ2zXpa3LdlgcjLYsNEbfOZu2xu+rbd
FsKproVR/qsb+5bkhiDN3oqtUn8dIOiEBHndhXVmwkODLqzdvEtlPkXRJE9h41IsnaG9wX5hb8Js
2CHFVbIY+LKXJSA5nAxvORn6gw8vdLMwnLKbWmMhJcAU4sRQMkCq6qsu4GByAcIN63i1cSzrmFf0
09xOHuyBnlJaqyfWTnHybDO8yqwJr1azPOZev5kIHIHDVcfWLqzj1LVfjaJNalgiOiQ1jFqB4pNc
FinGYtnHo5vf5qLYmoWorqxe2b4xQBqwiWO7EpUbsAcAb+eRITQTmBp0n7yktgkL9FuK5T55HKKj
bDjXivbw5CW/elbbYUrJbIDw5U1yD4qFcXjymwe7CK+F63n7hSw2xRg2kmVO6jUM/9WDi2VKJAAM
2Yz7CoKDF9KVSqdmO3fgV0k7cSopiE4NTn10oqTf8gp6jr2IY3kUG5hmSDRaXUmplFQOZUKwM+SU
GGmaSmsTsV9PC3JWXtpAHF1QVDFvVJhTuDbr5rOSt7wmOGob3i7CY6eJuuux7+ioU9OAk+ydxpis
bhwt25lm06rRhLC4mxnmqArefwNGC7joEMGEz4Sm/RBZI5SNgq/SyEJv1Y/JVYb5YwjfIAJDNAcp
fq6xfvRL8oaca+iPboRT/4B/OFhUj9JmIRVMYrWc7tVYHZuEoJKruLQNIeXG41DD+AKuP6j2lREe
ZWsfe5QYup6C5762PoK5YRot/yERuJwcEL2RFXH1c07jpvBWKb7zMQlBTITWi2AfZUf+yBPdYNWA
AixDFGohst6dEcqZX6V7mpeOlrc7uU890yZdqtauQ3e0MDgQ5iH7dv5r+EJHI6aEZeyD+WKS7ljr
bmkcN0/EpUzmj6oHMylOzgwSQmYjTCBR8wxU8VtXheGfUmiFn8txrWh2fqjiQ+BSiFiG5DNl9HdH
fubBbbtli2GIKgzFG9OfaibOL1VMHKzLkk1npm9+GYFedoIGGFB/5h23YoM4HJKoecwKHFlN07+a
JamcMeLvxplJYgENLLQQFXmzxpLHGEy6b6GKX6fpu2MaXTyrvHORFKhUKB2DDm1Ex8AZGSoQt5x/
KW0qybC2PqQpvH6QdBAod0dGpKFf5K9EKElJmWzGwI+kftfgkue4FmXPBq2cdWMKfBfto9SpTt60
S+MemOWNNplhkOJlhq7MTe5bogMbDv6bKq+RvrrDHj8hfKCzbMsfSlOcEVwPeQbcgboKEhK4RBSw
IT3Gbjsx2aCGVV6Un0nDL2567Dd6Hqk4AHIoHMlEqOF9TkGHxirmwXKA40MUsKdt7Vhc8mKAJMGs
8joC3sw3e3WpzW0UFEURNX/UjFjYCOpvBFNsjHvvsxaUJNqkASGyzHoifSY8yNh5GYanMeU9pqjx
1rbR/g1grA9MblZxGu0rVG4bMyAfPk3puRUo3esG5Rt5YYsMJoEeO0Dgd0sZGceDkTlQJvRkN3Fs
n6MJCQP1qtxu40X5TzoWpDpn3FijDeGzOKQDG3lBOnRFhFq+yCJ/cvv8QcY5kePCqEhtM6Lnmva0
Eg0JtWmGjyUFmCiX5jJH1g9vtCY2+M05FdEPrWa+//as8vpsc5LbMLQfrQq3IBKNY/e9GPKrUXfQ
KBzuwmGiZCCBdtQC303pQIuIu+FJJSXmpNl68vPM5xDIJsKPelxIjbE2qu6DW4caeisUetfeYXyD
hE3EFP82qllWQ0qMBpwDpNzjwiGnpXHEdp1DK1yNf7Cz5jXx8TcyDB2KrLn20xMdIKJSU4/5JBiv
lvc282rMvPHJL5k4dyYmv+ymYIHKKOZ2KAm2LuRG/cXvGL+Z93hcYK4xFdYO5utoZ1BGWubWwqB4
CRWz/gQfkLLZzg4TLE9bVXsXIBkb0+AenyJsJnN7dRM3uQgB1Rwz45qOFtx5TUxMmX1lZsFmO/xE
ebrmZ8wI50ofEAtDHlye4egqFtSAp33VzXpJ66mVDo0+I5k/GLzgptcD+h2cLDLRYu7UgC+T/UD+
jPfCDv6lODMlVxNcP+XACj8u2pQc8WM0g2BpkUJ1ausxRkxSnc6rVtqmPLhj0B4Z3GZqMeUB71Eo
NQ4QtHJicyjBxfCChknl+wLiHbO7HS+zbJnewpm3w8TIM9jnDiDhPHQctrFMZO85A1Kgzxmzgqfz
IX1NeoA1sfJsiKa/9mja29wgey2DLF0rgNoe5XCLWOQibw5KmIRq0bod4IdPi/vJgDKzUbGLwZRo
KemIeO17hG1NPbnkLN0ZZOAfr6LD1bnxyedtNlWu+YHNhibj1jF7ct+Uzw+t8dcQQ8fhN4sPOUrs
rTFLi49uMQNKM3dhIHnnDNSpGEcHPlNyaDdB1W580GkMZO1jWfyZunyzLFW96UuWQl+Pdwr+Odq9
f5xpMNiYNfmuMQY+DFVKs8+HJ8+m2ljWVF2zXADpEi3bhLT6mAj9bSog2YMFbkcFt8nw7QOSZ0If
yzVOLI2W84od9luxzipA7SW2Xuplui/nM9HcSGizsWdcIsELC9d4vZlILHvqxYPLMJTJhxNO+dZt
+UaEHkkG2dd3bM5zqyjPwLr3QxVShUjSB99jliOJ+2LrwS7agCoYt749fZS9YF5kJMrUVS7UbcZs
Ax8KlJdT46WTFBNqTgMiKswKNFtjBEg6tb9VMnzGaca3MXpk/BsreYi8RmwI6MceBJauYODUaHF/
uP70k5jZrUe5QZnFoVwXeuiuWSLzVO0bYbzMjKJtBt11b7mTyWMxMO5aO1xVqGUNSt1iZOCHo6+J
ABI2x0Sicu0bFYObk38RV2oUT7m3MN07GBcpGYvyQP5sq/hgd2Z7LFQc6eM3EuLhwk6JsXWfdnkb
GncACdcopVGJDjLZEgIHbr5QmXQ9TtnZyNFpgpg4FvK1HMl9LpyjDDbvfMdQ52NwDSUSjinOCUpS
P2pQnPnDMdF4jskm+L5kxTurjMd/Cyy/ryhumlP5U/li3MVhDT+Nq8hnAF/ZyIoA+6nIRMB1dXd+
28dbi3oWqHTGRjy70ZFbdrHYB6kR+cXBb4e97P+kI3gMOxwejOLojSrZ1wnDfH7MmSPrz5nhGKuk
gw8ddDAPQie7DR3Zc7NWNAKYpWqY2pn8hLNZUbSwO+f31EQ0uvTusqngNW68jrYR7fNT4wimfUZw
A6MaDtK6d94UHQZb77jVeRBpvmm7KTvMgboP2A5qPtGQeOYaR9UqVsT/2zh4H9r8nyxKY2e5ROJj
rzyZVDNHszd5c1fnrGWppnZ4T9ULFndxqGcoJ16EppfVZRVBa4zrgv4u7f7cvJE5zdeEGQHZGNAr
nYLyITbrhIyI9PcmlTmuLAOng02jgbbXn7G2igPlUsg4BpGRGPeMGLl0ccux4hMWzMvsxgfw1cdk
gArDLqVMdnUNFXRuT4wgnqikw/E85R49uZIfPw8j9wRbxaK+ycT7dLG8gTeWxYnemleNzI5TJkjQ
oNYjnU/KPkSHjXsWWrqssNzt0v+unOroy/qZvnO8MlDD2Yt7jyV3S8ROWkXyoZkFa4r6W4zLNzog
6jG2+6rgTG2dqPhFTLZTLo4lqqwds9Ju/QMqKeFsNEKcpOtCqeeD6ua6Y8orqPR4tp1fQ69mEHBe
zvReeN7ZaeTDfTAh1Az5k74wHe8eav9f7GqeyI0c1dQfdNsyKRhbdIsZ831woxi/DmYBqghgqcwB
xTbzzSl6tQnT+cQT8W5Zzy0pBvlOMqOh0Q2q3YnjnTk9iHh4llH1lvQwTpPx2fGP5D5ABFTdM5u9
bRwrompB/cyy9ZuMvbHOe/sl7L+rKFjH5r9ofqUSgf4c/te6S9xr1pxFIK4+LzEGQ/t4T1eLeS96
oBwEYoitwF9sJPXmEm54b1OeyMOXNOIvmhpCdQwbibOV+uYgNFz6PECX1d9KRHjdlH6Lwsk4cUO9
LMKXCtAthIGEbLaR4lJhB5K9zA3vMUOEyDdG9jwxhQSjbRpSljLQfchP3yGaH3intqGD4uDkinx5
dAKoWDEQLihksFtgj3ji7ziL5zY3QJMxYEM3Vvqovw5DInjhQ3OyJbdZKosbefv1kiEgiPrgHhfL
eyKMQ2xPn4lpnbqOIntDUWhjOfTRNBzJyjKxa0D0b+222QKCOLKf5Wqq/JMf/FnN7p3sBTvr/gq9
4GbO1Lg7N79qBK9pJ99WfJ4dBZgf55KNkphJ0r2LbYHa2isPH4035a4H5AFM+N6NwrhN3GNMVfNG
ptoY/na44FCftOdm9h8xLT3bLl9LWzDbXfBExECZPVL/K3Lzv4lrHtv8OXbZd0aq+OyJjuRD/Kfx
88c2ctaDkjtoji14GdyxxhKz0LGfFhYLTU8YnGVsDd1upiHC/0qeoXfYB9eotquUzldUC0y6KII7
dzSBI7R42tj1840w2z7ZuDKKZRXMxbJtpe2RHLYf1EAUoWeejgPcQ2NahcYrPuW84enKmawE9o9k
z1Hw8yIJO72BQEeFAN10jlQg4TzGHmtrU8lbm23AHH/AQmINjMV2an7r8vjV0qCi0kZdBhZk7SPz
KheY0QFVDzsNbpbDJHw/q0tfFR+pbPcwezLqIcaN7fiGbKDgDQNCXPW8mqbwT9wtbwOFOvquLa+q
+pd89ZF33TmJBQcJgv2oTm+Z8KiNC3YjecRy6IH7roy/zUPlVTsGd6D51pi36PGRnm36kYBG+Yjl
xtp2qrv4bv1pC8C+cvF/UHIA2TLQjwD4XrzW4YNRuwOG0FXVb9AGj5GbwbdXOjtcIdW03smwutRG
ELE5CR011qJN7zT1KszCa1BhbJNl9wh/+xh3rHYLSLrMb29cElofhKU7iofU7mEwsld6iDtgI3Q7
z8SJP1N+zqGf6aT0ZfDOoispoLxEilnSsnKmrbqWMgFRTjyhTgPO/gPt/26ZHkJWkSgM76UHIsEf
za9gnK9pgkomzMBlGlViHmqmSdgNmsA0VU9+Kjq3nQ91F9H21rIW+FywC6B07KklmOs8LB/R8mWH
7qFoBkzEPhGO3D/4urY+NT9UV4dNhwgQAXDyDcaQlnaebrXpJef3xeRB0X2y+rtwkg9PEY4izE4a
6WtZ5stk4vhCVMbMnJOdIu1y7lk7JNFmBl7zNfPrZ9kDywoT5nds828UQCn0GWfZhZ58LVoAkbGy
iIUFuGPtZs3OuVu9ItLzgJYynrgcSyo2vsheyiWJQVHXD6R1qp2jkfm2D+iJUyAGZtIIMt+BcXkE
sbBw0tPrhOy/nI5tTuzx1emfRXatbYhpdpA/ma/rgBqldCYoISpgYmybJakMBsctyAQ0Ex4YxeT1
TXz6GJJjo7ATMp1LdaoAW0AmrItHGuSG/beOq5+MPg5+RV7iA49TJdYA7b4ay8Ic1mSvDDoyTyIZ
rMzaV2HXu0Jln9Ax9BMUfPk81xZ23d3Qid88Z0hGNh9mZb6RxD9NJVHKhCDChTwBOzQjeiPa/eKW
ho4Q8fy7bjrTvXS+xyi6sca9ORxlWGxjpg8IXvghVz1xYAQFfYqIx9Cho4hOBfn4nl1FK27uWlNU
eFXaBin4mWC5R249SUmBIsnhJjbi/SBAYZFMMvheaVoyGR2L8GmEj5SxtEShandWT/2r4AKrol+R
vU+3ZOGooBC4ckwAfcuC8Sgxj4tpftNB/IagymnRMqOzSOL3UubWsZVzuRM0FJB7NdZDZ3XQK/pv
a+6W/eKP/Vr0y8Eyl/Tdo8ZNu3ydk6mb/DAgQKveUhOyLqTRxDjyaGh4JMOfzZ96jimTKkb4K5PV
nCNSnQMIl8J8zss4ZqG3f8rSs0/MJNsn9A/WFlzOT2qke1dOwd5X0b+6GBmwKtSvmcgrUHwAH4FN
QrCkzRthM5AEacgOpecCu0WO5SL20V3QCS6YUUeBAR58Lx0jPxQUjqgstzgN/Fv0vzhD/6nSMg3V
zYRi5GtPfaiigrLLtXhjZmTjmCr31mopR9Kg5zDxdMT4Ojy8HYsWeKRa5QGEdp8OjOOFg32XProP
WkJM2kcPixaBWDVKEKHlIAJLSNE+e1oaYsh1APhNq0QI98ybFLsInZU3S+tG4IMkMfqRUotIZq0k
MXGTdP9LSrSuhDX1EPuMhRi9eVRaaZJrucmM5aTXuhNuaHPlYkBpMaHYIXaa5tljLL7RohRQhrJs
3wY/e/KYRz+47vxZWYxptd5ACd1BtzKBAO8RKDSL5iUyfset2V88GzcP46JJcAtTtaE8f3Kg6RZd
/5BgdimIhZJVwvcHhADzyxLLO9/CpTEBpFnq5GhFjOt/+x3jqDnuGKklMgE2mVlrZVLig6MWzURa
OdNp+YyNhSbGRmNLj3Iuf4rx1ASm9WMk0MEzF27J3NZ/sjTjCOHL7zqg1jLWdEfw3sAhPjiBgQCc
BgegGmbftSQH+8kRjPhHpNl2WqMz4NMxur0/5eeYvMMmrlKxY/JLeogXlXQengacPB1J9UgBx46x
9ehJpDUx658m11EIgtq7QXavLY4fK0X2QzOMddZgV5IPrw0+oMWoWEXCCMUHriAG6ddNnr4oj6iQ
pMys0qNBcXSV8vESbENCa4e80nuKg+AUNd7V8veutW1xFDGDNzE4aW97rS+KWpKvYTyQa/CvLcQY
pVVHyN08AuWc3R0tmgSTZr9mWo6UWqEuKdxJ0xNxPKLrQosRz2dGW53VewPIJNaqpVhLl2oreK69
7jklHKawMhHUfFSL33GDhE9Rb99NfUytF1yAKU4nRut44sL5HAbtBwSQBwBmb6HWQHEgZVAVM5Qt
1VusVVElziip5VG07E+j8R2OjMM7yKV8rZnqAnnu8/YzGaadS391JkENzowOC5vMHlOV13CAQCG1
yic8pbiswiQ/eGwggMHdc1xXbW3AuikuoZZgpcwo4LVXbGkWgNQezgf6Nq7HwV5piVaCTcvWWi2H
MDKCVNzAuXXH+zewxVJtek90PLtaoAQ82cFobqRJj7+hLVjUcFzGx8SvSLrYTyIy3qhLydNU4LAa
o7XTa3Oa60NardeIPkgrs0AYXfLXH/XYrhaIQVrBAIpSzPxfLoZlDEc9WPfgh+B/+mAOwGDB0gxa
TFZrRZmcf2KtLDPj7pC07ck5AdnlBIG/ap3XBZ2z3F2ZanyTQBJBeA6fpkFr3Dk5Npbnsv+NSNQQ
GcCaNvjU951DV0v4y0N76mK/hu+H/JHZ9j9J96qUfYP3rfPoaq3veypH1F3NmZcM5ze2HYUovoHc
VPCdnCNzG3JrUCcEm9Pe3MxGujBm52EGHYh6bU8G+NpXDlADVjTF5VnYw6GRTLZuzNEEVcx+cPMz
KmuU1QVEAtSUAh2C1tFJJ9gLragjtCxXFS3xhLD9qWS+ydZCO6XVdmF5dDHdtRjvAP3PJgK8EgDd
OsaJJ+JfG0NeqlV5KI0ZPcGeZ0KTXYU1Qj2u1eMCISRJ8+5W/aQ0oC4DU2CRaoBWzPfARCELUOjb
tCmOV7JifMN9FkP9HDT1R1mk7nksRIlxRvJQ0LVaU0APdmPSeEQwPG7cgtnfrsCQAgqn3IQhsKMB
YJ3TcPwdKsoALDI4PVIb0VciwPfO/S9bPoJpmVp2YZ0PrOjeLXHEIc8b79gpCiFj5ayniNsssvp0
74UfJuLsg9MpSW5k2hVolVY4IQkwYzGRuixj9vzqKjzZvuJUqrn7Xg5wywVRo6rS2/nKMM5xG1cI
uvpLbFkVOMBQbJw2fkUywV3dpEB2SJDt1UzVFiApJ1ZQY72q5w1P5acfCdgaQOBMjq0YhSDo2Wn5
UFrZRwsMC+jM+OsPcFqUJVecwquV21MV9tFLZgs0nawh+zihnly0gzJtm9v4PzJA+yljRJUMb4CS
VLgrkbsxxVlSwcZqmXTByAslPUK09p5HcoABPX7Xb3WJNTZWJG/jCVKkRXksTlX1KOHtSZIwG7Ac
aE/G5pBHT4w/FPvF63+GMW02vbI+I3f8HhMgTcHcE2FBp95TdHGM/ps0/SO4tIvMna9MiWk7EQFa
m6T8psSUp7TwNY7lHg3tTyGduw8EupyZayRyTthc3OYh2HAeQhiI3wqEN5NTy8eQ1cWuJnqhWv9e
JpTy05hz9Zi9Cxdwk1u3b6VAUB4wCtNR4cObWr4UbRfTA1q2mYr/8P3CMPcrMDz6H0wlSVJwCpOv
x4RaqBM1Kf6QYzNmHkpZh8Ly0DCjVjX95Zkzuj0oerNs0i7KR//hm9aVKHLB994exzaoT0bjnwsv
LPaRnD/TbCDeZ/onIpqrvPHdbU0OD1uff07tbtqLN0LSivjQHy+jYlxPzW68wDTsLpkHy2iqW2s9
2pzhrDjwN4QYtnHn/g2CYe/IfNQIXYhhBoChJQ4+pjLc9hls3j6UD97Y9/vWLhmxEm+ugk8oYgs6
FYx5srXRxZYG+2iDM24i8E2lTcAZkuRhUoT0OITxadWgBh1q82vlNGe4Wc8AAJILoOx/BEe+qsq5
q0BS4wMsZzPoGuavUwYRibK3ZHVuLmASEUJygzBjvbNZiBB3QgtC+AvOZFMYwzd4Yp0snT+YQmMA
RFuCa3TBlvYG896mbZUwlZXnDPL6pLvMQXCqdsW8ITaJe7gfbkuYP7fWQq0+Z0CsCQJAa9pZPDYw
+hg3qbcOyTZZLtGlKgd+WeoPLT8Udby5YYAR6RY+ZFKV69FIlkPLN2hF7XzogXHx+qA0NiwQxpSZ
PquaEtYfWQ3FxS3o4TcGH90V9pdrz3dL65l9OK+lFjZLNNVran+0pgKdBONFQESJKhg8m1Xeeytg
sogEGSNdT6L311HW8aLsN0aWjmdnBgDhqWxL6O5f2kWAOrzsKMF+ML12xd99VWV6tdtRe9s5b7IJ
sI7Wb1RZQNDwkNTmaD01kddSb6v5w4t3omNhdxTL32jFhM8n3f9ss/TWlx4FQBIYVf2EkZ3kCrrs
BW22gp7DM1Ltqfn3x5Kefv8QoNluB+Pd6Zz3ZGlQaUT+Fl/ktvYXoJUSJj76+W7PuQA2aNzemEoL
N8bgn8sCtW9MEjB/JrUt1wiDtf+7qy3O8BRmWkapElKIMn0dko61EcAGAvHKxSTOuvExn4VX/Hja
M06nHJSnKXGUaQt5zOS/VHjJbT3VHmEqp3FXrkaBvTwM3WcpH1qk5nXJ8COvbljbiptFTGAVLUbs
CSUw3+P4TLbRZye0Fa6yAWc6oNaIpbWZKRSCnqkoSgJ+pGpBWlRLAsjiP7YQnY5lkD8DBdqymCKb
s1bDMNDLS2i5tQqAECr3Yh6+HSHfZao+BVV6mubqNvia+39SLvXVSVvhLfTwntbWRFhnaiPMN0UZ
f3tucyAciSPXlISbB//uZBObyvLFcpuJmQv/pdFG+gU1fdegpLXK+LMO0FEXufs8xvnJGKofPB0v
rfbbW+JkGInEacSjOxNBS7XzyejP4zhOsE0oaVQU2IKS9zRTqlyW9BtnvE4NmvoEhY8kYv+LfIMY
THecI1aQ1C/T0zCqetMU4dmQk3WUdPVXseviZsvMFZiG18wjIKQ9BtXIFS+p/ZsBXaSyEpsyZZCE
wgyBr3JySZZ9SbalDAVkxabJ802csdB4rfGvsYTc257krvKGnctA+DpPjKtdh1QTSTmtI9p029iq
jkvkvwxpyKYy73/kRCFNwJ/1sb1Q+Y6RlMzFawfVA3rvG23NAdrNADHcWhBv2CmwJwaEeN0VO0gZ
f3DwJHTBf62x/vVsd9mNL8oX3n4Ol2JV9P7BGsgCDzDxoSKkj/2yZ+2me5U+JuO4MDY/Add2t1mD
diOPIVHO7CKynqhL7tkX4vBipQOPY9N+Yeb6quOQfHSYvtk8GwX3MvVZNt59kZNgklfTGTsojzap
Cl4+YcCiyKExS+xxaxPobcN/riquXorhLFBcwQ5KJbGDwEn3WRDOV6qBzG6SOd6WAT4ag9pu2YNH
rOnpB7PvoYIUq6UIsUWI+hmub7XVbatNXUEfHRiYNBb32+VJ3811cVUtmSVrMT9nsuabgeCHICDJ
ufcTv9humKtmJSx9hJzcU6KsL59K1ENFSnKEgEqr0NiEMRUf8i+BSlxiVyaqlSZ/IBiXoJ7PGcef
IXQAk14bqa/Whj1Va48ejx/ad6vu33yAE6uI9vcqWj4YeLrWw8xfy5h0dscCsNRQrtosXNbY4x4L
DMVc567eW0jKhE1BztcPQFfm+9Ihrb24FJyoqzMUsoKSxWAjXC247jD4R9/7j70zWYpcabfsE/lv
csnVTaPvIIAAkmQio0v1feOS3uk+xX2xu5Snyv66NSirmtcEI89JSIiQXF+z99rEhLCFJuca8hzi
eOWTtI161nwQ4fwVpJ5FDmIAFT2etqrVnwplG1tfRg5RWx6SSiydez5tIm3oPYSSZ8JVqWKM9Qjd
9j6NI/LIa+mv7dB8kpBqOEeQjn8uOOkeCEzkIi5HjYHoBiyHRxdS6JCCve/26yjiHgJ78KFKDyhQ
4G21eKTdXVim2mPb2RWb3lTbNmPNl004u90wOWs2N9tk8MlmWIbxxNDdMw98m/QA5dLq7ioPNxdw
NiSiRDHGwEwmFJEYsWpalMS4pfGFHEQ2QFK0iNhcJg6I4qBkhBBBysvoEZ6rKEl2NBusZx+rIntQ
Xou5w7FGzpZ70MI1YgD6LDc5Rj6Jk7U2zrOtNQQGk8zUMSDqzp4g1LOXDUi0A7bkpzRK2dbu6+la
QVhNSL12gdyTe0BMwNzfo7W/s2ujOsIvZMkfNdYOpu7PX/wSsBNqJkM6m7l2D2zTt/j3DMiCIYtI
rN24Ut4A3nhk46DTl0YA8iuHDiHDcaOZeaH9sSgNsHZ2eDKw7RWHGWrMnphL1MXJr8FI2rUJM3vF
/i0P4jdHp0SN85xhavbUYbLOF0xrXITEYM1Y8S02ffTpnneUdvd7cHksQSE55b770bUuqRi9z1y6
+FNjksBzDV9QqQathboL+u6PQ8rMudfglhzjWGIuYfKq1F42wKxHrpIp1Xd1hWllSoeHQcz2thWk
lUBk4xbo+2vhBMBMl/6Yp4nYYJsNUMbITdeBRxOy3ja8Auhk7xMDPuKsuXNSc4bU1XpH4gt5CiDh
h7lF2xNOvJezgWCx0/8E6jA0B1c3kEsQ1xDJBqdjuhGeCKC4JOzqmoDQmIKh2zYiYIbREh9sPR4D
aUew2+wfIlFRKCOuygSSYB3N0ZnmludJbrjAS6zXkojm7eDwVJnDljt4di5tYusNBvlboIo/DqNk
xJT5c2X9VkA412NtWLtQsdrP63Y41ZLKcMmvU75LRpHMvsOp3jVy8VR0rb+TMwqq2XXzLbQRd4/G
jN91ZjFkBNzZqU8sw4SVZsXmpd2k07gzQv3aq4ifzszSY5kByrTzFiVAZz84gzPthsT/ErjCt0Ii
jJiixEYNm31WDY424ZYMmgK5i7qyPk8amZzylLFvUXEEjgkPtk7EBt/5cIui6vQnH2DUTPwtt0Rq
hETrs1bV1qufTbcn8U3RQNLbv6d6+oPsnQEczDYG+N1470yEVRhexYUXZxmBS/bvsM++5wjzfVHI
97qEuE3kIgNinrrQ8NIlGgtO6p3U8mqopwKR56bs0nkTluZuCgmSs0lBUXJfG1RhgYo+PKv+TIUX
bnWDKn12Tj3s8jHEl4LAy4Y9CSvQtBc3l+W8F5l74CI/l2NdnEi7P0gBP53x9bBN9ezQgMLk7ska
Czv71YeFsXUWzqpGCJHMCXG+pa4QCQdXPxZEBQTO1p37Ny9hB5MKJMwV6o9fnT0iMbQFvv2Zu611
L36HIlrOCBOdOP92wvaJaTB6FKjPK830IzQqJFaXNASEkLrmuRLpM6rXtyEOEZA1IT7+kgFhSbey
QPppWAzQ7IJEFSzDvNo03hAsHKse9pHFgsZ2rfvR5N/UMYCrgUf7mFW75YXqOGxovl/scTgXIWAP
vihdOYaEGmdLgHaRxJpg6+emN6F9tBTbOKbX3oiHQy5xjpCRKPAwa/b4rUvP1GssHs6a+5xs4M7/
Kv3625Vo8morDzh0hk1hB09F4Pi0+MFz4Rb5Rc+wtnwyNMP+qZbZK8oC5qXSPhbm2J0SFCVuKsWZ
kJRbofI1sD5O/nygR/bOcAfWrI9OTj0BKO1h6iWucxf4Rwl6GqxOuGnD8lx71IsBAedroq7fjdD/
bhMUr3k3kDHSo6Wawvk2jwrbbJB7EA12TRUWpxnf00qn72GF0DLjKZg2yYuv8rNbI8SZepS+s8c6
Fk0FhdfYYR4k/s6kKdnMTX5HkBWtAtnbTXUuUlRdkYc8nszmvMmZGXvtQH6t3mtR7cnrGol4j+f1
CJi0BlBqFpgaRqxNnGQpLF7bOLhx2a7rKGjXieB6jRfyfQYomUCOCZJRXGfnme17h3bRK615F+q7
wcs0u8/qoORoH2ivbibBYEFfLCsvJhM6/OM4WHpbkzc0753Xwhjo20dSlY1AsHfLTNK/ZphYMpK7
XidiF3CFwwF7cDDhpIKR/ei8UrhiK7NfXb9StLPMHwd2/WQe8gLUHphsCTWpr/HfO/AKw7hZM+yG
IV7MyT40TH5HTIWrPmDu6ksbL6E+epXzmkTZo33qA66cwjQumXviBMHcW51CZkm3sGvwW6aYMQjO
uLqSGIOA3KA02zU1KgEjTpgDDlv6Y8T2giQQuWzqwml4LwbC0QOV8RIhODLTF7jXIBR5wA9wLP0Y
ECoBExxTuXHtoRqjkvZfuHPjm+ocgQJixn+GGSmcogpBtHzO2c4BOow+W4mSJwf5i9HE8PyNDnGB
Dpl7N/j2px8xAYER7o4Puco+UUetMln/CfMIZYcz3mTln3QL/wbNJGU4lIcSD/x6TDlscwtLdRBj
SYpj1NGowXQHfMGzrUOOhRGluiZw2mXQiRodcT17MfL8EtN01sqZXrsAAHuhXuHQXKyk9Nh9zxW5
iw7xp1SGKhzOIKs2U4SNeOoIcQDt1lazPBQU9Aa/wENE0QkFgHzaJvQW+PSmc33jYHmPjpkwjUqN
P+PoHppZzGsB3n7VJPqtbv3qYHTNI/MCDwFkfOeQGHeILX9Tex1dmTFduqCEc0+CVdGwN2+9WdCT
yj1+RVoAnhsrmWf+PY9Lf0OU/bguc3V1E07CkoH/eixJaI/ew3bYpc7YHMlu3SQRyXxNbhGoK+er
16DobKFaYsLGGIwUo0bFAjKDB8FC52qnkZOTc67DZLVWTK0PYc1w0mwj81zan4VC/wL5YeeiSji1
tdpGgd2c4nALLsXcT2N6XUaoOeBM6KaNOiPb0hM8VmYSrXNmDePyxF4pjbohrMLwhsUY2ZAh098R
U6LKAEmfJAwPEVYqZTLW1dVD5XuvmRwo6KPjOOsbQzxSiHV7SsWrK6yXmgCJlfknNkckPBTsMPOO
+WLdLsngLt3TiBhetOYDb/XHlHbM4xf83wC9pvYzRP61D+pD9fvCTz6nkMAmAP9Y/yhHcBFiUJTa
24lqREZdu8kZ3Q//s2cJKaPhw2do1wlugZhv4M8ENzotASbDmIFdGTXokDHf1oqhO5rK5EhcCD7K
rqOih8YdpWr6dtL3uqtuI57+J9BAFuN4SBG5cLhgmT0H9dTutFaYUg3jzW4IAWtoBQuq950hhpY2
NYd26dCIEpIttri6YiJ4JStvRNos8Ne5z2jJNccApRxylGZ8TiI27rO9X24+shI3bgpPBYsQQoLD
7EM779QuHaZTSL3PfTx5HaT7mg2VBASkSWtOJzrNVjM2wSENmhQcPRZRorb68GXOqSp8Y8JpHnHm
Fd7ASsFY1lbGEO22N22NyIa5MTorGhGdt2JtTFzxbkVFaaj2Heb4m8XIhXisXUfqF6cDka1PveKd
gd73i7RKcBNe8Y3tE3REggsnsck5Tw1nZIeEY1MgkA5bBqwU3bxThzIgWMyXU3C2c8KAKE0Mqh5q
/+gpJ1rRNrj8pdY3ythiVUNgpcttJDhpADcFS2DAWNH01Qbx3vXI2ZrNxRY/p89hHxHGo5s3T5Kt
JmdCMfz1mKUvZDAg+gU/gst15mVFTAvIBI/1vovUszvyzww46UfV7foAQ02V73kQC7JwHdwofXGI
NOt/29JcmPG3O5QviSIcYBQ/yTItHymAz6UBqX2sk/ZSznkD4LlDpVR6qHMNRLXpdOf39LGcaGh+
gDbUJEYiE2i32n7FQHFsQiRsvcHb4FnfbuDTCjo48plWhy5DFNnDr4rs1/B34U67uK7eZr/cc20j
DO4ssfGGtnpIZOdszcxHoOXHu7KR7aNVgRGuzGTr2hy7jQguoWivs4zoIWc2sD3N/gr5LSPMeWub
9RaxEhNjHZYHg87Ppmdf2c5ZqQ/TrX6PlYeeVTC8SYd97Ue/SL7AT0EKJ+vv12HIETVTJ44+om73
zCrlPQnltois14R3YYwVDR7jyDWtH3d4/ZqwOGQIgYM/p77TIW257m08EDJ6xra7JSdIUUoP9d61
0MqRt4QTu5KbtH5se+PUCyPYEfgs15aIuquP5DMKJCcesiHNTJBYGRYDfcYNJFxkGEZ0NxfYTwe3
V5RVNI+y7b29tBgsxo5OTmnWcOMxqO84XjPCz0gNaxm6u0quwUnFD14TIxGgAhmYhqwxcPkII+yM
1FPPeyhby2SQhV/DpWt3AbluOrspgVMZ61K5HxbWth/kizve4hrdK9f+lI4fXmeVezOG5mZZ9V4N
CUb8Zcvhsv/Z6zpVJzPXT6MU2KzKdlqVsHcRjUyXLAHmO+MRokMkcAedAMNX7Pyf5hQ/qalmPN2D
uusYLHKw7uqWtWLCjtdPr0tdjaj1Z4wQgDg8Rgl0uZR1LqhEiwaTHbJ8pIrdSxyqd9J0oBtkp1yn
h2iK8cV1LssWCzMuD1lQdr8N1uHs51lWqOw46QDxgMR00tO/UCag5a9ZVDEADm6VSVWei9A/Vrwv
rTKYORkYugIQlamDuiJQMzqg5ZNMq82yEQBUML6MjZdgZaRfxf37aCwLId7Egzszj6qyqD9VMelB
fsbrUC247zisTy1Fn+vE+2aiPL7PDPe1EHF5BjNWrE9dT0GbpkJtjcS6dkU8E5wT425Wn7Urvpyg
5vuV9itcL2TqCaoyzFK5dLx7ObGd6sNrG00pqt/6GRAJZ5rDr0lcBIN3EOt7kqAeYcTTAjtWzCXe
4Yssowb147kxkSU3JUA4u2TnImz3T6Vo/7wKf/1c/HIG89jEESMOrxv28ZCAJ2WlpnPckMq27mlk
YfGgBUNSilAZxflb5VX0kD5k8wHOM/IWpDc845FDJcd8Yk9WlH9Ml1J1sqAu54N3Z8wZVz82efgK
5qqpxodefRkRjZ2r1Z6NK7ujoDtlJSXZYCxhxSVQE3bljDHtIbmKioGgmi/w+G9px1ZlzJNLp1S2
LSXBEpjGa59T1bCNV+EZ5ImB2CWMh0C8YTuK6H4cncts2cWOVRBatOTmTRECSzwsW6dG3hCXIPPb
nocZM3Wg5v06iRGqiYbBXJEShvpiSJQkeEsMAPXWRwjFgJcnwVnmD2pDYALptQ0dSpI3PmczRJUK
ZEKBt2wbzFKsJtIbwwlBfjwTjcMwBmUHS7Y50HvDGPVKAv1nUDeRYGkH+IYKdbBxq+xn070fNG2B
W8r4iJ1VnxpLPXoC2Rdx53c+Etqb3Sh7w0h13FRxg1JPD9Wu7ZbVvkt0re8EzHhTdvZCxdfOae1z
jUwyNhHpqAAKnJXl7eNsldtkDhOsVMTSyhECJiMWZmxu8dmCqIa3VHmXhOPiMQLibSDsemgJdhw8
THhSgGvrOSlREICO9XJ5meYIeX6AWCOaGWuDdmHiJoA3Onpg2kPSEhGobbF3pwbpLXLd34FbImto
yhZhU+gcItd32DHN+CLa+ihBF+VECkV/dDikWHsQcRYKWNVUyctfIPE0QCsuMcgz1CLauZuGyxQX
9jqI4YFkcwtLFnxtXVlPkZ76V2mMK9Op1S8Y4icndPI7kfgfIsHxQS0Hm7LxjJV0AkRwOunWRTng
75X5n9jQB1FijO2nnt0fppoVOW002O0YJ/uM2eHoutkGBYb5Yk/yVdeZHNeF01EVAsO5JRAHjoyZ
mVR2B98axm0oGG07QRfdJSFIc58MZNsVFQEDvGOzFd6xe1AHNQwPje5TPol+Q0KvEMcicxZNcClq
UoOJ1K4/S8puilvZBcZVQYV4HB0HOoduiYWhHGfZoNJhV+POgD4ieEtkSa3kCkbQHBns4ZmCrCQj
uRWAneKh0CYHel4U52G2zuaUOoekIxRBpuqh8krvyVBBex8nikBqU7JYjZmxW0V7qiKkwhorzcnK
yo8OudVjgRYCh2d9RQD7JTOKZOpD+nDPrK8xz581EqphA3gNmxR5PcxQwyNGPH/TISA42oP72Qs3
fIgACm4g9Bu7FkXiBRjQNg4jyYCID4uyl5jlM5HlKWmb8IPTv79W5rOgb/HgbuENmnfOYHlbPydk
Ox+xCo7MA25pO5BeNC6iYlBjaro5pv5ClI3OtCbYsunFfRWXYCRnQDR24N1rHyOcY+blvWnwFJ3K
J8+BY9QRyxrF8QHTBc6isjsUqlH31gIGUnH1y7C6fJ8FvboXZoEGtqt+yca+dSVlkyXapzmMoO2Z
zDe9WGb7DO3TL7O1HkmkvQgyZA9jJvKHuYnhkxT3ZjRaLEh5pyqN4WBOPHfvAP9P7eCHycNPN6Xi
ZVQEhVUoZbejg+c+C+r5Ce3eE/Xa9KIAJ4FvimR4sjzfPucA7M8kdGBVYEV8gurNc6FngKNar7nm
7swClzS3z7BprlERbiw0GL+SEJdKOiXzqx1z+wRRm9zIb4+3TEz8a9Eb9m5Qzb3n5PpMWCBVqds0
74bfHQZ/7n8mu9m7tstlWWT3XT4Mz8hklxwXoQ+KrqMNR/8aaO0+EpguyA58/PuHngT6Azziawkm
O2rT4caBP9xaC3MavK2jBhvjlemErPJ/fpAJdUmSndJ0ILLFitJriCLngCttZJMEqMgcwjubn/oY
Gdx3f28+W8U7q1CKbAbPuhc+7OB/7pXWrY8FZwCmRgeOz5S47p02WKXl8fRghuV4qaJ5rzByhpuO
hQOu+wwd9LbCXgfgbvERkCx6EQDqshGWDw/L3IfB9r99ygz5nJStw89bMVrwVt3I9sU3vN+zoCdN
rJGHYUKd7DpZ/9Q3FZkqt2EQMC2d+ZglOSLRvriGHoLaHKGsFytzIxL9kLRg+fLF0+7OXz51qYm0
kkhuohxskscyFvBGjkJezEz8lHcMZhYGxCw8I6C/z5h1w5XdWIX3KJBYwxzhIWYw+KL4yOXeiKnb
Bs1/A2W0DGLaLb8Z0adF3R2qeRlApdBRQ5JCtsL91CghuTKhrlghNqoORGBkAIgrQD2wL+CszQ5z
AT/CVqjW0dGQHeovvQFO3CxxnlmacoCk8aLr+ojsJ5NO/BwP4qX3MLO/YuPYDTR5huh+uSFFP1Bb
v7o3fIgtXhEouqM/OojDXwXpqiQGb7k08kPQRsihu2W+2ATxixoXvS26XdM12zMPVbB1YX5gnsp9
AlbE6zWb237a//0KL8TNuZjsitPfP2cK5G9pE74HsogGQhG5Y0kdkCQ12yecD6imXEA3ESP1OS0R
oRDIFNvEjgxtV3KMegw4lcNzw5bj5t//4+9n/3z4q2/PgncHMsRxzqGrkS/RH+FnGswf7HaiRI3c
+vT3MzkJjo6KOO0Ol+2prxnjCFQS2ervpxxGTA/fsfzH900eAplkw6NtstqdqdlTOVfHYej/bDxb
0RJGnlWcqCSKk8nyZJ/U5l6Pbn+YId5VNruTuKnfR4G9P6WyIuJzi+Dk0Fv9LXOoEkdGhLwY6TpI
q3MZ5v0qNOt9Iwj4zVJMEqx2V8JmBYZtv+6x8MC/DHboofYkTPhRegzD4ZYqAD3L1zGd3ucLdDGp
5t/S1OBv2TCNLVKf0KB/irJXSF9sGBA4u5kqdvUwAUmbSEPNyYHFx4aWtKwObuszoy0TpmL5d9GH
t0F6PwplQxogpppLNlhhQtJIk6R3LJDksU2c98bpH7O2YTLIhVzQ6DL+AsiCjVP0+LboVD+KbDzh
5cYGfwt4ICLn7c7KGBDUzt2ffJzvCKep2WTDPpHppptJkByracW1hmYk6B5S4lYlqaCIpubXyaTK
i2a1M3tK1jJ9MidFQeIo9EFvBXJjbYyscGuH4ov2zs3t97+eHQfSYxFzLnv7NKpoIefoKpkm7nVK
HEXZ36NU7ce+IYm8s3dGPO8a8xfjX70CIn3nlRLdnfEaWd0PxvurJlEFewQCwUi+g5XlaGK7a7vD
A5TNm3QWI2dYEvPufsHIPLrE+6yktUE2hmuXvSuRtsAEgQ6W9sV6a+BaDMTSImfpVyh9FUzt4Xct
xifWm2921ODsTQqm19guqNDDu8IFAC29uGTKyHcl0ROWM/IjLzma/YMtoWN5yMhXxJFojBp0gifP
y57Ymz/SPjOtSu135eDDCXdG1JOMBXjGNho4VPMvXvU7N4eoBZ8x9tfGU8kDF2VNX7Vvrqr29CLU
DQLodAFuV4BqjX0GACX77jB7SOFpEyC0zidaiCCpzm9zyoBbJ/j7NBQDzxLDGqPTBQMc9q9kBMTo
/CA7eBADvX1M1gj78TXqLlsu5UT55oeIgKY9iLZhpSb0LZa7bVntFBkfho4tGExnDjgD7ZJGzatt
/aDqgYgbkCdeUH2OjtURAcigskjO7QQ4OvYba2PH4hoEFyMLgw2mDuKkgB6xZEUmaQg2e2QNsq8s
eB4Ytf9HVxWTm+Sl1szc4wZoc8k+DJb3t8+JVWrosC2lI9lLPs5W44JbcfTYpkPxcD1i6Aw8N2Im
cWvULEnMluX+98D29kpX/znN5bBH+l+C+sJRz6lDh2kyNqjq+8JGhesUAw47oQESds0TFnVo+tPY
01BZ+H6SnllUXNFySY9ixbbubOGTY6xiNsVM6+u6PIES1KuQbIl1SLr5BkcdxOYec4JH2iLDWDTd
a7suWSKTnBh4j4MrX5MYA3XEFGDlMf1d87BCua3GQzP0w0aTbJpF84M3ZAdi7PABB9EO1SYBxAlQ
GfYJV7eMX6BX4e76nmeUXlHFAxDW12tYftVLbu9ANhhal3ajMk/t2uWBJcLsAhVRG/4d6ZgvVcbP
F4DWW0XE5vETsOJ0vZ9A+nAUul3dk4yLJJA5mg1TH79OrP29H0JSd/2YefNSUIHCYmpQLH7WK9/p
M/O8D1PmV5b5j47uv5sjaBUq6fTaTTV6RX1Ae9eykLI/KNI4zoP6aKfTm+JA9eZ+M08xPw5oOiOd
fhPbGNXGTEo2Qpuy4ip3LLYTUgCcqI3fVcN3dNqG4Cr7XJkRl+dof1WtdzcsGCYbL0zhNJB1w/dp
SJkcdPo0WihSyF6ra7JLpgUBMTmHQcvXYMiJxZlfxYyHtDSfyNB8d4nVdtFTsCis3nKrOuGifiCo
b2u0lD56Fh8iPfu282z43i/ZVkjtPIY+VGFyeo+yAr9p1d/6HFlxiiOBifQMg9mV6I+I8rRimiCn
+0k7567Dag+3aEYb0CTdgyxZfpNZegmd4c7pcTHk9leHj61t5H2BDtXIyyUq2d9VibN36xTguxU+
4X/Zz338sqQVkJ8OgueYw5jR8YXX/MHOqwN3xaVu2ze9sGYS4zKSEc+G4Kun6ls0aYXNtpIq1FxX
Syo41g8jLmlXXWgi09TeCD3+sTQFe2++BvNv4p6PQVeAyje2aachwHYQDTIHQwl7GiJQIQ88a3sw
uXe5YpC+4PNADl4O1b6t3C/T9p/nmAsw9cDktbzQrX9NovrE/v3bsQhfm0M4AGLoHv3IYHOxcBUJ
1/lOFPsdj20Ix4klT8rI0+OENCGOoo2RpOWSnd1QBLm4Pj1ykTbCye/bRIz7krnU1tQZQxrLrE8j
0qd/PoTLH6NpeGKPccPAvwz7SWAfBVWj0WPoqz20Pl0BGfdvgTQuhRQyIM7qv5/aeM5G9tq7FGWG
G43kViYd4EXYMOyTSJQ7qeVDHGA2HyycT6GFtLCuz5olEfc1tgQl+bEKo6d9QLB6+vshM5GjdLxX
rPUoDVOiv+q+BSA3ecEJpySqJ4VmChDnmk/q098PholOLG39AaGRfc1JQ9c4SriVkm2Tlm9NO1ir
xUpR19YedPXJN52vah7NQ2c08AEbW22agRE4zGUCNi20iiZgmU48dsueKwyi514quu2cVjCq3zwD
zSDFHRBk2/qaMcpSZb5ZeXfzLaoC0ibEE5uZdBWnjNYIryY+b/AtYHDJoofDU2Ti2HoTGcdpGyLu
haNvujuYBL+wwjNb5DRyx+zaMrpiBhmdko4kIcqHpwoEF8UsONjq4unZRUTOLtCzXsw+Lh8ND2t0
wbM9wYvvi5kZt3qdCWjcJKOO1q4bH53M/40AXZhJdAkK8sAIT/0IEensUMsgxoW3QXU3K3IIefLw
NZDPDTM/Or51GWfG1YqemaP2PGrvzm7952BxYbXALyadUD14/TkJxE8bmoQFfEuUxeD5j5EasOev
SWF+KXw4zaUd76NO3Tl6+pKWfGWg+21THbm9RppSqz2G5b0g2S/uMQU3/W0uLFo3izBMsouYMAEd
hoq7Vlzr+M6AvTHkjMbG34mxe5tornirOQl5CG1VhhmyGeMjVjB/25i4Qvhdenw5eRfWhygqXvyI
fWHejqz/mj1cZfZTIxdlIBjNcbJuhoDfZrKMS1U691D9EYn0mGELM/vTyuKXW9Jx8UiB8+235Csz
OB7JfBlHSnGn1+kduKZnZ3qyXd4Rg2qg94ATy7ZmQfeq5rrFgKGgGBoW34qC3i3ESMuvvxziywBD
J+in3fZSeba3GQbyXQkcO2FxKJilUwqK4WD3NoMcTS75ApSHXsw+e9OPzU13l8SP85dmHPe1tF4h
tmJrZysY32mbfDSHf0Cl4Wc/0Q4Cs+oBMiJLlXG+GTDE8GhHMKZJ7gvnd5exE5J2xEMSXU5ZeewD
sa0xh1pbNaqYriE+PM4s1ArDrcwIvwvZ3sxh49yngwDfR7VuA/WfcCuh7fEYKbGhRX1mbEXD+u2M
J3wRVaCdkYy+aoEPo44BU5dGeKkSdW+33zLun2bLQNKedR99Q/8gau70JZ5VWvZTqKwXO+GfY4qX
ujUe405dfNu9dbhJ9iSqCnSB3+ygnx2kVBvT5EcKG8F+yPqcVMhowrkPZoofhNdkKrOAUSzcFATm
+qNmdLTCFf4+5vRlQfYItHfvzMUmtfmLVQ+QRdvZ6wwaEcu+yfKSK9GmUosmBL5Khvp+mBQ0a6w4
2VgznSvLfSFpjLDdn2Yhio1b5TTr2jhardoFgT89TyKTO08Ed+WkbzjDn5IclGDdfHdCprixKQjm
gZ+5h7kI3gi7Rf8GPAMxg2/+9EPEGFGwxyQvHCi+3bR7WaT3hRXqk9DlcxBHv0btki9pDw+MDZqD
DWattWvcn8ICZjAS9MJ45l5F16ZLqdPMmsdlVbyjrH6fPLYwls2PUNVgAPulWF9GWUT9yI1nUoAk
89RiIWG+2fJCz31FJkUeg4xLeX0saeGcpMxtWOahiBD7Mienw7RHjTJe3Mdes3Fm3C0ortRZTZ7Y
DTGxBCLiIe3WBzAUTGCrDoiETT4b5sVia6Ssg1XPVAMZglF+wEJ7G2Za9UZq/LNWdsfBS0BBTPS3
pwOLzFraQ5rGiALEqjFFJRbdqbLVb0+0ZCQyaWkHlt2eQS427X6/SQxykhiwXUX+qofWZ15Hq5oi
CLe78RE0MZkDZgxOKGblpmv3p5xgWSDR+uma/kzFXq//f+ra/03qmukY/6fYtW3b9h/df/5HEf+v
uWt/v+if4DXL/Je0XP6DslxCq1xJJNs/wWuW8S/XV9LwLaWw7iqTSLb/EbwmTPtf/E2ccabj2bhR
vX8nrwnT/ZcFvMv3HOnSGLlS/r9Er5Ha9t+S1zyJ9U56MAlc0+S7oqP478lrrgYPJ1JDrNqW/Osq
nD2GSMvwzi2SX/miaBzDBi+LGiumiP2j4XD3Vek0bIMEwCsUrf1ouYS7ZmgJ6zFPz1SJ16xR0Z4V
DXpVkBSwXZKdLZrPPJuxvigwjTW5RFN8a2whTubM5gL+fThi4ujxD4RaO2dzRt3eCoTOaOaObZ0D
R+kZBBT+O8Ruo0c4TvCZugQ2mcnYjue1L8e9Uxb2Icqepkm6ZzG5rEXwbI4jTzR76B9tx70L2nna
GQucLV7jQ7+O4CMYYNO1uf6HXBjN63oc27tiDl5nTmZ/nMd7Rh/wCGLuT1w5uDHKTYqgdN3rIT2p
GkTYbDGXXPQJBooFVNSnelQfY9pTpior3YJ2mNgK8qEdejJoQw5EMFI/hglneBgsPDFdicqm5s62
6Qqln+AkZIDpMoFcxxrADMlTRzbx7p4koR6bZNOfWKFjDrMLhs48rtkR6OFooamiJjRwN08gD8q8
aw+9kOCCHdZtFdgfrJyj8ZzJJ55I8nEYwYK3CFWB6W9rY0pX2VdGq3Cx4mAvZV0dyMh2yWpm5hUQ
BUigOYxOV4qMIK6kuIo2dLe9aFl24d8/tq282kTZpR2YmaqpMHQsUivvvvKbyxIhuZoyut9E1hKZ
YnSCIMqMXjfPfSXrPRzgZZzskNLHyOuuWD7QNN4sAn1XVYiIL4gpuZruJ5sZolXu82QaPBQhPO5d
YSBDT71474kj/Ev0FDJgDeu0mxYjFI+o5M7qjHSXG5IXs2LSveQC2p09MQtn9SqJzSaa0HgEfIiP
VPSfTldGe+j9ECCRqkFOaLFkYW/xeXbr7HccM8EvEmdbLYiXNoOKwwARhWp/83j7yIP4236jdx53
c8GzSs/DdOea2QG4xk/kN/WbHNA2JJX3kvg5M+p0bF/tAG9eo53fIVxnY/mujeuaO8eT1bYr8iff
z2mZOO/BbX2BOr8j4sC7mP6U3Fdjo1Z1YvYEBY0N4odiD64BjUL5VGfL5e50Av0VxU/TWXicFq5v
5LNO1nthhsPzULS7jNyUvU4e0pQtr5WPw38xd2bLkSPXlv0Vmd5RF4MDDphdyaxjHjlGcnqBkUkS
8zzj0/q1f6wXIkstklXKvOp+6CuzTBMrGQEEAu5wP2fvtR9zvVzHbQ12Umq7buxvDWYwlkP1Kw3a
b61SHn2zJP/C4NJGwS7DioTqaRCzwTHvUQPaEPXHYTEqMMMnuzGNIKIbagr0KuGsnCDYpirZZ3Ti
uWfDJZvj8tIKA7ntDGNnjkh3ME9y3upw9Ao609OCcakUaFNLKYznFpGaEbXBayryKWXa3HpDJUmU
Ux9UVbqbMao3iYHjqEeupjTmFUuAowNJ4ypmYsmVEraMSYJrhPOgsEkr6I3rsXJzYCTfSsHmym6R
vrZGUG6c0Hob2owcE8sExo5JFuxlN6fa0C8Gqq2joHGaqCX9R2WkENNl6yTI3gMQhKhXB3k37wiz
mvcE0K2DRK703rG+5Q7ZjHJ80oRAKm53JzTrLBmJ1LnyoNnTnlqgbTcMIe+zoV/r+GkXtNf027IG
QOR07gPSBmOf56h6SAO5MVj2DrEp7hPE4UWGa6VGGbyWWohOHa8B2xGvXZRNsvXt4h2FjH7pGMPK
MUH6W5XtEoaHeTMd0Sv4ZNW3anNvxO4ycCtrZTBa5k081lvSv05dDrQ8F+2BnKJuh29wrwFFnAtX
T5bpUCorS60ovTLjdDwYkGxuQtrXq7h18JPmuHdt0t82eSEW5JbG+0q7Rz3g7sLqKmFFs89r39gC
10V3VtIiD5E4YyeG6lUe9aQJdzjPblu7w/Or4LlwbECiqrYYaswGfmSuqYpAT8mwPQ4DUkzQw8xt
0gxh5tF4K5WNQ77dSiXDWOnw1DNbhDRLkQ2QkPQYRrm9tM3qlmHwPvbBwcGvfDloBLmTPooPiIC5
ARG/HxM5kfuWv9A0KGe0fb1NBcBrRTVb24Ru8OInlAwCZHKUfdVFRXb2vCTnT9r2xlNLHeNWwYN3
DA42KQlIfkBtkRbNNwfINGv8re8O7aWateUiJDLw2goHf2VjH+mcLtmHNTWrIUQ2UCP0mquoKMky
zq6FCB4qtalgk9nqpgOklCbUMvVU2qi+TGMZMfnf5jYL67SsLyvwUkmvKEuoV848gm8mBezmVHE2
tM3GAh1XVoZguoUAsMEDaknt1E8lpDzlu68RYy6HtLs+/+VOpWWiVswJAFKxX9NzpNOiR7LskcZu
hIq3obxwndcjiwjdA+5Qym2LLBC1ZfdNzYCp9M2RwaUf9DzbMIO01yaxALPUbeOt4rrr0SVKR1Pe
c2ZHkkP7eBVl2nMUoYqM88vWdql0aNXcsOWLUHnc5o7xEJke/m5XFlSEMe4PsAB2foz0IrRTQH/9
Khith4SFxKp2vHJJbZxqZEQqmmlF25BVEWlhFnJTRGxOBbSILQCKtKJiW2WmV1Wgg+up0JE3tKp3
Vpt1/z+X4MfgOyKd7L3+z/8gUfh7lg/cl379988/Vj9+9t6yxXP9/OmH5Xn1fN28lcPNG3pJXvrP
aOL/6j/+5e2/sgY3f7oERz8/6Y0+rr+nF/xYfgvxm8n0CE6S9Tcr3x9Lb2H8puu2Y7EnNxwprGnN
+4+lt6b9ZlimpjtUMW3d1BxehSay9v/2V0XTfxO6almqqtnA7mzH/neW3rr4HHpMyrGF30EIU6Wm
YjiGJT4vvdtEHTNLsaga+m5AjUMhEDK8B1m0qzr4DqODyiRlW9nA1Yl0DPH5GO3xWj46kOCHThAo
U8NRYqJ5McGixioWjzam+GsXwGtNgkRynEDa8L1x2GIqOToCOMQGxgJEFSrCzbHbo3tlfV7RPfB8
/oqHu8AQBMq5I7zXFMHiyLZYtV8s4dNea0yyaD3mGRlxYnoWvUQwp+Az8Nt5r957lk5MFcdRAB7N
SPO6JWrxWLPe8AcLMd70X3tdbqdXtsEqcnx9aQmOe/7nWtlnjr+H/4xQPuEte52tb42DhLCofgXK
NZxgRwqrdsAQkbHU82TnhJQ6NL3HnGTDEEpJ8SQNrWdpip2SeJt+uNBdi5KkvJh+YYwLglT4j7ZW
Q0OePkvPM28hxuhY9WA5zx9INwT99OFxtHnf3jaZv03UivTHXqc3Ob97ErdvbOvw5ZPEZxElNaei
PuBv5MRDkR8J/7zqvfjFkgUleKT5s0hTcfwoJ1S8gI8aABdUN4AI+S/OmL86Vnhb+HQjWKbPq6q2
4XI39bLR/JewVVBERrB67O6SCgBoeu/FsriYll7ai7KgCRLCrip1cnNSJQeHS/XKydV2LhKVk6N6
1k2fsjGdediIcm5OJ5V1/UMO2X9Wlc6pCdsWRhpGOpi3C4iufF1nYSawmCgcURxp9oD+jtfFeQep
H0IwFFd/bq2a2qCaUi2U3jAwgHAvQ4N7OR8C1fglzsZTON0mom4OtupDBsf+xyEVuoD4J5atza3c
9QBWtMh6sx25Tqya9lyM14OLQ+kyRH2fOcYuCd2T4nkjTxt02BroinS6TyrK6dOdcVHk5j3iVpZa
XNjENi98JXgBbXi+by6mCBbdo27ELheOwfmVCB+8jr1RhSbnfMEApR89YJSIFlobGyniqraKTi2I
4OkxVrdCWSp0lmdJ1LI/cNGCNAR02PYO+BRDuZ1ux5BufVg/xJSWlqlTLPJ+oCCkDuC369X5jc+X
W5TGe9wd/WI8EPcAniBhkJzPK5oeonR+cZFens9WyRjKo0VmuKOtzr/i0kIiqrxaAv890ZisZx8q
Gb+ntP8FPNYVesu6+ttfrS+FAaZBSlA6sQ8S+is7jM+zk7TywqVRxELfZJJxE2urmyrfk2Kfzsf/
+dGmMkNGvztLt69/++s0F3I0y2BmtTSKIvaXuVAj18IA1YdjZ2Dkdowbbx9H0JLqvFupGMCUVp6m
m+bnh/1a/fh62OnfP+TO99FQVXRh+JC23HLNXwKXBmPNaP/F1dSmBPs/fEBpGLpl8kf9+gG7JI0K
YqrNmW4wE7XuiVwmBrZ7GjIZgBPP62U8MvodhkEHWz7xWlZb0SlFF//zz6xRPfrDqVi0kkxb53Kb
6nSqHz50l1elpwl4GgHG09aqt2ikd07LtD2dD0ihCshRetA07x17dhtVZMGI++nscOpvSkTk8PxQ
D/R37HSKX10oHtY/Pbsvd0IfsT7s1clCGGFnxRJDwvnkROP+L0JQ4jzgiBOiLpsPawHn4lfHN/7s
BKSA6auxZQDj/OXyOKNk5+jDHbcra1uVFa2oCCN4Xw08KadhGk6zC1/mazDpSlrnUDn2K1oHpixI
CjMa4KhlUuMd4d3JxE4Khe8RHw5TVAhmUD9ptU00Ts4mcsihm5EcEwND4/HAg6RXHqHmA/7G+EhV
Zm/wpEynx8T0lA8tdAZNfonH/0JJGmPmpUzTVcfZJQUpjxYU/MBi7Q4BM0ABhxNySd4YX7TXXZ0f
KZpDM12dhtj0qNFCm9Jz95jl/C74dIPThttDQQfPqCCtGIql47jzaRbtpmsw/Z8meq4FVMXpo5Iy
wzLBJGSVZGw71p5zdLTTo6PM35Bc3sD1XuMCp9s0Payivj2NZnyJRu5U9G+6a1BDJ1Ru1jjuckiy
VdSxrRREJCZE2DE8VA8Ut66RVMTMen70jDIaV8PIj9H5kpnUEKzvPh0zsJFc4Okw0018XlEpHmsW
L0NhVdAMntYccrpxgT0BCDXtk+WsGsFj2CGhpGZq+bG8MWG6p/p9V5pgd/m852fJeW4PHL6ltJpe
jeyDpSMRwNOreIZYBWpavqWfj1RdmybZL7MGg5SpkYwNh07Vl/nJRgg89iZRg+eVYNMifqsM73q0
WX7llDzmoYHr3eOUctXeWnb4ItHg+m72gImQZz2XgtrDm1spiPi5YaaLAErsSqTB7WBY46YNWFzi
VuSunsb+pVepDxX28BYdL6addiqK4r/AgzEMwQswD+YGMAOzWk0uBC9Vpss+vXRaeEJt2atKvsmI
0jQD7cKLWIFkU3sVcbyVhHI2TXptEr/UI+RyPSHNpGVA1QX3lmn2T45Ke7RAJMWvxNPVnt4Z7Qf8
PbxsAAe2PY+f84qxLHhWBu5061fchF5rXydp/JC03Mplxzooi6EDZ9WeKTCYn2/uoadS5/sPHbUA
X2O1w7drT9OegitNyUyQFhjWy/J0vtfN/K0T1jgjHnbdqfbNeU2CrteYFdYNhkMGesBKLXOc06Ca
J8ohP9YgpcHdGYPKLFeZbkJc5fAODy8KD3zSFvyTbA7Cm55yeKTX58Goo0ScZosuY9lm1dcdZzIz
EtYcA1+t0n3PCWaenYc8+hwGTGc/VcUwP/+Qh0wtSduf0nKquPLPGGdC7s01Nrh9S30LDa7+Ms06
mAKQCbGijBzvlUL2LFCVZ2N8oIh1m6YMOH5HGbp0bSqAgYZqm2LbVQRpJpmD9hJKJmfBYmyW5Byz
bOGKkVp+mWJdEDF+0fMqxoH+PTf7h9pkRjwP00zH0yVZfeWaQgvQE3O3CF/ENFFE09wWiekvbA0w
miFyTwOpD1oxw8BXlzhdFFq2znmPMu0iqozFoV22S0/V3ixD4ZvhcZ1X1uk8sgPMq2U2vtV+d0h0
mn3sQV/qhq/KicO7sjRuS+m/YJNi9Zzt7CJLWBLzQ9LdAYR97jQ2ROfrQFBeOkTH84K2naDCLohB
xcJoUmpy5XJfoEPhap/H/LTNZh999WNws7H+uO3+8uPf/+Xu/OOL/n6aEPbJ5x375/f912/0adf/
32Obr7E9/o+PVYTfqwMXz8nb3/46e/bLtyD9uM2fXvBjm2+qv7FXF/9ny25o/9jq8y+GlLZgq08+
gvzYZdOt3wyDlpxtsd/nWW/wnP99p0//bVqNUiAw+Vuolv7vbPTNz5O4NKg+CE3AxrOFblGB/LKg
UKtWNaJmgt13NY6qJL2KnWd4zReey1TRmpOzKIceowPzAjkyRbKG4feQ2BviKO9j0pj8DmWsmm7D
OHlWVZwlgnaIpbXHqrN3crjt22KLHoi4xF5eFEUKgTR5iodsXQqBxjTYIqHWovgq9MzrlBp/nVRH
XXevkqqbK4qxbmSykSZAZdHi62ZqG5VhnyJdi2X4LuJhCYpgcrEvm6q6t7SEXDTVXH/4Pn+/7z/u
Nz4vxX+/SqYqdZV2IdWaaVn2YVVKBHLnsssoFqKKrtM+Rd8IXcxVxC8WeF/Wdz8OpEu+ElMYunCc
qSzz4UBtb8a2OwCDUcLH0tOXXXwFM2lZINZGa6UFi8LqV7J8r2EcDlUJsL27yErMD8UAatyIHz33
xeXLUIh7ctk0l2RhV2QlGNEBp2jm4I2rlxmW9wi0kNTaa3TjP79U9Hg/Lgt+fATYCtzZGhcaLfPn
j1AWbZBUGY7hTM+OkT0fYGw3o3chIvGWWAqFFfsU2WjRrfAApWj/88OLPz28lHS2bf4HD+fz4cl9
sWyZDsWCYujKFeG7dF4CPftuDc220HwkQ5kkkYseMPezv8wdxNq8pAY+p+2ryLPnZajv6LWVaBG1
8LGycrilQPgqVGOa5t5AfOGJH9znjBFQgqyPnXZWrnP4ZJAJL63yaLvlxhcwK3DcUggYYgzq6KOa
UN0U5YTVFdvBL0DRa1Wy/PnHh/z/x8vvMKNM04bJPkF++fxEpDRE3wXFIoGCGxnTY6wFCBs2Hbbm
1r+xQ2etWRaJgnD/lRTXHZstGuT+TIcMCLqCLBO8lRA8n2OzIA4muhsH7bb00rXlxMRn5iA2Lt2B
zoKrhgDqLJuinTuPeu3byBYyjbw1fJ9LaSablHb85BJyMWDVun0X0l3UcwcuZIqRE0n5TKu3rUoH
YeR57+MvosoeXqllfKAsSLeyZUkyaNtaK+9MQrYzcoMxp9CIgn+aBE6yrANxFK1zHdw4A8u/OND9
ZSSztapAbuo6lKS0waCOL1NFu1ecmy53N75SP/S9fkl+bIm5Vlw7prhR6Zeb423TEUiSDldd622V
QCdBCyl/7VzqEJxlx7qo0vIFnPINe6W9WxsL3VCWSXFoo+vQcY9MnKtqbLZU0GYlPFPS118HY60C
fpx1mnPZuFwciXvIntsngamQRjHLiHghRXqhEvgpvW4rCjowWH7LUnn0zfoweMWtI4oVT5Dr0rYv
giZDj9TsiJh51HrBZ/WPwVBspJaefGCnQ9u/k42AN9d61O38lBbeujCmO7RYhY2ydFHSktay9KS3
pE2y6ytl5SvOPf36C5MYDNESEpCqSJXlqlTrhVNzXpN+NxouhwB3cxzGT8J0xpnw9F0ZyYdyPIDC
FM7O1+QWwtESsiHtJmy3dmBfhJ5xzaLvkVXSHnPXssIVzB2yrl2if12sbnBb+wSdunnoPXMDdeE4
uiRIjhOvR+kBvQ3dfdS1xtJSo0vMCPPQ1zG9kYsJrBCjTexejZm/d2JzbYc0D5UIAxbySRZtuq7s
chi7Kf8/ENC0zVvipheytkiPv+nhrZXI8YJ9a6h3hWFuXatZxBXaVhxPvPeubB40lwGNG1wBu2w4
y6ZIQV9OIlVD39V0K+n8OFfIWFee4u/Rq143ZfzUyzfp25djEr6TTwLfmmWqq2cvQKhuFb3YMrMs
ukBN1xHoDJMv1xTzTGnxUd3Jyf6DQcefJ9Qx52RXXRmltRlocDrgnftRbk3DWBtNWKEyXukK+Ukj
E02Jb1anIa969iEX1dEoqyu9GK4rCFBxVH1jdwpUc1RnZARc5KNxQxANGgBi0pA8lpsiDA8I/B7j
QZ6IdCM7XnIKiCq4/jywic9ryDIp6YSrD7UTi4XpIeNwaumAIuVUpqewwlasyLqto9gTJTYO50aq
TrgeTM6lkg3wdZAdcGKrRKbZEuMKwamBA4VFujsV0aoOBRmep3m0h+aoScRmKd9fAq0hzNcxjz9X
UcsdR98qDpoLRHQ53L1pYTKHpgk6jY1m3JmbiOqISjlT6jTHqW75ExBuG1h4L2eJzqPJNA9+hzPK
EjfaGNxlnfGtqrwl5uCDq6IEVYLkUXpmhFSEqHKQOGFuXZrLjmyAyCGDtMjWsQioyA82Jvi0+l4L
wrKkcYcnEI0AD948JlupRnNfbEHH7EP2dK5pHaJhUswk3JlT8Jkvzssbuyy3dY8Y0rG2WM+OZNiR
JmcU27rNNkbEkqZx5SpO7K0uHzzSZrXeWST4Z2eOCZuoRnGD729swxNF3VXcGWgQl6oX7jKu86wI
xLWfjnulg5YubrEfUsi0d13QHMNSrOshX4RO86zEwam1YQDqRGFF4G19/5qQ23WeN/dpITYp2JQa
2JoubqRYJURQzhSjD5YpjAAYVtV3CYZ3bXhibav0qqW1pcDK12JtM9gFWFV53DBaLFzaEIll+GCE
ZFxaJj3OivlOX7cWG3nmp45QFCVgXuu0WVOZG4cxadk9eGtETR4Afqdm9ySUKzwpECpKeUiUeG4O
1rb2s9v8XnjhXZbyJfnFVprZRvO2Qc0vGndpwui/18j0htC7xFgD+nW4zEOImkhWLEtSg8ChFAWE
0cvkgXjIDfKpjUMh3e7Hx0FsrYaP57LitXyTRVa9sxw4i3UN7ygjTl7lzqqXufXgEDtu1MuKOk2r
0vnBE6eIuaERzV3UK4hW6yR1d0oOkJOZBofzttLvgeohpniBCfVoGESduPmt0eePgQLcplNuRZCu
1wbD3XfjHM0+35MZZ0x/EnRCs5quMPazRQ3vuyMZlnXHwWgw1ENZDDtiydsTYVX3JvtGnBDxo1Wa
F1ETnjzIG9SGue8vgoAoI2ZuIbXZQL4e/KLZ9A15RvI4/UxM/aEfrBXmDXXR6MFbXOnXlpdeYeuY
CaO91B25Ivn6UWR0PxihAezgRmw1Ysl00+JhyWA1x2NY4UFsmxjxc5wBIG0alGWu/+qTrRkSMtU1
3n6axpD97EbDvgJ3fWNAtaBmcYBquvA0/7lTlJcM9zTrDHJmmBr8WGxssrF9LjJ0OHumht0N8Xnr
9J4V93ysUkIwyY3pgXpqr3FP/k2p3dJt4WncX4ZefWOE1irvGYJFfMjkke/h2WaMF6n4lg1cDZ8g
WC6mDs6qKspdWn8vR23Dw4Gpn2wGASDlPQrUy8jLMHPyNds9c2O1BDrjOXSC+rsMnGXS6Ndkl63M
ijAGa+91IH3r5F7xb3S32ZqoPvQegH9ub0yq2oPjLN0O8JbnK1zMzF3BOaHGwmxWz4sOFrD0BmKQ
6mRB/JcHnI+M4pxgu5kvQ7QYkChnBtibWmOFpUflc2UH75H1Sh8ZK7uQdyyUMAvExUK3hwQ9oGxn
4Q3uF2dpNfaRCjJjuBm/V8iuI8JUZ4jS165H5EYnAnUh0LUnkTiGGQ6PnKaUVpPBphFDlZfiwRuU
57QwXuoEYdzQa8pWGsl136gb8sdsfQTJLp8oBo8wzTxzMRgItUsP3V0eVbgISwrBY8rahGeMJ7iF
QmzgfsmMS8Xk1aPZBL5iTXJIvengUf5iJf11HS1os1OgpcZOi95Sv1Q3nTgIDa+sykUTRG8JSnzd
M1HTe3vRW6ufH2ra1P2zkMqOiUMhdNWQS2pkGZrTlubDps8dUOBHbgrvt3zhETDFMIJOAqaPl8nz
f9VEMD43zzicqUJnRJJFbWHa9U8tmA+HqxJp+M60ilFr7AdpQxgg5FRLWzFESE7KnkhQvxuqySCR
HNA3bMugWBMLs8okkQrYLaTc+F5/iytmQVDkyvb7jd9CP9f1VecNGytGeFV3t2Y7bIZS+xZr+h3o
IPJ9oGoELezmIL1OYvdeDtk2zqKl1he/2K//6UdEt2DpBs0kMckrPn5EKDa1zAkeX2QgDpjAsmpr
DCMKo1/dJVPD59NXN13LDweaTuTDtcR9o6AH5kCSLDba2KRhJouf3x1/2NBxCNPka9JsY/rzZUMH
OQtaTExYGhlPS7cvL1w/mkHt37FngHk54lP8NsTeL/bRn/tw55sERb/BRtJWLcPSvxQifNkTHl7j
k52+eBvGhEC5W6toxNJwHupr4bn//nf26YhfbksK5ySxel2xiAvzYuh1lHbJgewBtBXJL2oU+h+K
BKbKsSh3UWJT6aR9qVH4mZ/ZPU6EBdzfy0GO/cK21KVeXhkELCSRdQdMEwqisYrKat6lNgZ9Cdh9
rdloSr/lnrVWApWuQ7RA67f24NWVnfGLWeFPbi1VZ8moOZwn8vcvvUbpVFrQRQxTp7lXBERmS//F
ZfjDvDNdBUuVFBL5I6gkfrp5G7UsI+IlueLBeKUbmOU1+yY0Tt34Pbj9+U38p4eirjWVJhAnGV8u
uOJpaaMXDfJVIEvpunMJhtfuYjLaerff/PxYfyjWTR/rn8cSXwYMdVYNZ2pdoDsv1z7hQqM6bFAU
/uLq/dlhDMfWUNbpxPHZX2btQbiyrGGqg0auUXKSEEqEhImO8eef5k9uA+qzzln0RTiG/WUqi1Tf
j22Tek5L6F1WsDUco+XPD/Gl///7EwGJMpIvlGfUjT7fCFo7pDoTPw4esH+l2y4VPPM5uzDFmSnE
SkY+6iwU1HoeL0sJ+sXNn/xO2/1fnQY2LcFNIs2zHeTDZKo6TYa6hdMYNP9YkP49juCv3WvFGa5V
o35OeBY1gwoH4jXT670zVPuGtK+fn8WfTHyfno5fJj5dsWStkw6MlUA7jYNx0Sn9JoIv6Lw3uKnd
i58f7s++Xkud7knEdtL4eukJ4vTarC9ZftWvor+Hz/uLz/OrA3wZeaZWqkZv/jhAXh0aJH0//wT6
L45gfRlvNh+K2ilH0IS6b7N40aYAO2wlLyksZAfLG0H+eEc/oq3q9hoNWzB81LSVl8I1L0QqiA5S
h1M1DA/9SNDHouorGnTqJVipTSTXdjZc//yUMRL9yXNb6prKRUdLga7n8x2v52ZlKcLnnOEXaySL
YefEqR9N8WHMFENcIY4acTwHGts01fimZJlcKh0uDMkaWIs3rbBWUrMPFj7+lF6qm5drSNx0b28w
Ct6UVXYQQfh9hNI4s7pgn/jyWOoqBo3+dmDLOTj5elo15U53pZn6ZWUYFzjS52TgksJKuQlZJPnp
rKqGTU67uC75fZFuGyejtJE+9cK8cCrlMJIqW5cUCqeAY8JUyRAklGGbujDQGposDCMTMireI8gm
GI36cal7oMeU/s7V5AVsi/XgqFemQRagrp6msTZyanWEQC11jomQR02Ex7Iw70xF3CWs12rSw2ZF
NGyQuQl5wLBzWUX+0VDSrQY8p3DClcfbNEJfFRoBPIp2WWfcCBWWdlgJ3I83ri8uwknLqelwXtjJ
ZOUTPoATdK+1PcA4NcNjXYdLlX8v1VeDNEUTdjtxDCj6oJkZaCyrufS0RYuBqZDlcwkjpCGn2eHD
497eiqjf1MlwVSsJ7oE9yIqnNu6vQxcIF66EQQT3rkd4d+8+SPa3E2WS9rNFPImfds92Yq/7CoIE
/WDsngisCUFQrvSEehKmb3JPC5y9fg26gp4r/Jo3o6SNBUJzxlBQ5maVwY6zDxTJXkc7v6/rFCBx
doyBLeuKe9mI4Ftn1U9qNRXiedM649zyNSjffUXZCXcrIHc2dpFSYCwefAhb3royn4auXnSNtZDQ
iimG1DbC7mjnN+AFk8YzlkN3ZxnFmx0N11lsKz/G+r/VAP5/ae1+6hGv37Kpf1p97RL/N+z/mjx1
/3X/9+Yt/1//8yUOvj//ZY5qvMyU//Fe8lP6/LElPL3Hj5YwNkn2XwKhNttKqSH3/kdLWBOTilt1
HN1kZ4a+i3nrd/U34m8MQSbWfA3aH3+z1fhHSxjJuGpqqqqak0mS1tu/0xJmPTY1fT/uajRN1zkF
9h2WpmqW8eUZ2PVWy01EGoulb0JS4fBxBFeRMxKYoktCqqKKyjvTXxJ0d9C9xuvGT/YJJc47XYvs
o5RJyCYP/k/lGuO6UvQ7yVjvos7dBp1hzmqvv49777WMInsLfpoi2PBgDUq3cIC1zgsj9u5AVBp4
Z3AdwV+hc1n0F0kvwZiOpDYZ4ytEC1RwRp7d+Q2OnkZ3+vX5RxJFGJ/45LfnH9H0Ej4QEdiTWVG+
0Bp5XWQwp8ah/KaXd33XmRdel0f3T70agG81AdeoybBthwTKuxq+8vmo3VPO7HMHIlPAqZUlpWyn
gW1C3gSZnghEmEe+1RbO97GS5jLOW+CMSEdmCXpiLwp3hqSWVrVwM5uqD9dKBrgC2HetSrxPk6fS
XZlIcncGdN79+S/FGqsVvlfgRFEQLPq8u0yy0dvlqlQBFxXOMkg74qY0iFhunFzqGpkQppXcJGE/
3tHXyf1wGZljdEPvx9PwjtjkLZKGNUIS9cNuMQpx46q4A2PAj4cyNCAnlLLZWW6E2s0ud6VOcQ6a
1gQAUbcDW/elH6LrMm2iraURLoVeRAhBQZwpQW8sQ5ucxBg0G0EhIF7IXST/A5zXvI67FtDPuDUd
qW2jHFCLPWTNsiZSA+ucJMozwZMSJzBYOiMWKK80umoxBM9MPNVElvFQdLqtWtcEDkTPmJLQNgY0
tKVcyiAuL9QI217ZtP28eS9NWS5aPbotyxwIsJlju5JGRToDeYNqX98kJZCODEmBkpEYy81KgKMy
1fdSdUFnOl4C6ibgFp72PMGZBDJ72GaZ2x0NHUparuTs/PxuEfmmsgjQZoNa4oEtaaHSH2aJqtCc
93tCWErfWOaVd+GGMJ5V6MUutJtjg6Efu9Lg8B5Su0UJgCGtgeFhWHTmnJSUA41ku1nKm807H8CV
vKYQtY8YAkjMiqtad95slhQGrZbM1e+o8aFMGtzvUNUfAEEzlHR07DiCgt4LbvC3cW/Rg3Io6xT+
zYj4O+hDkqXq7dBQ/QsjqS6cdoTm0BHUGzpC2eb6nR8q27CtSMhBgTFaL8S8rBsvVDY9gSI43bqA
Np5FaV9pL8c4uoLQQMPBtujreJciIzNKihZ3g6XcWYkzkG7ibDMSDJe2Q3nY9YwTEHlcSuZVGKNP
gxHy6oREWXGHBVO6INGWfIyxwF4KuGE3YB5m5SVAihju9wIl6qz3cafVsDgNQg2umwQ8UqUkT3pr
XiZ6fqqy5Em6Xb6vKoiqkGGpZE92xm6EioL3UFtklnbJmxaNPPSq7dOGICbUjeN3Ugj2SULoZmTa
xRS0gHvFJR0qMeF38y0fyKo5YVIkKaXZt/adIBxznsMSnJMgS4KXT38IAgOX8OivwWuGy7ob4EQM
xYDZxfpmU5c2CrpkUQtSNFICktzoKc5YhU61iCbd52Jh+fAlwwkSHZXdAQJVMVP1kT786LxEjFmw
4fjTzO7BsO3XDg52asBG0XIy5Sv5pCVJvKnIX1nETnPrDGND+Bft/rZjka3RbOuaEvFgN87SXC7b
IroKme8PAeetCC9dWaF2ULN6P/AnNcYE2UnwyOTICn5UiOWpNadcAqR4YDl5wR5m5bskc3LO2d7o
dLifGQGiFE0JogAiltTazI8zdRtbFDqlm+cLauB1jeE0LHzcQigCLEV/Z84wyTVHGueFMRWZcYWI
wFlYopA7VXiruoJ4VfSQiAd0jNpVNUbfsM7eeX0iN0Kt6U4Hwb3qlRtyX+HpdMQPpG2zmEqeU2KR
Ny3ityOKyLlbjxgca/2QaTarVkKXu6bas/o8uRXkQE0vL3QNpIiutIzl3H1qs0Gb2/UQg60RGKar
9sZRAM9Kp7wYm/oeUm4GWnBqhiYNsk8Lk41VgjqMdrXRdAtrQi9Wo7zzW3GTJaDBm7i7rYX9Fnfc
6jom9iaMgyvqsvGiIDeKCZtqcOd984KRFBcq97WVPYE4oV0S01OqhfOU1vR+XMeCWzk+OGP8KmO8
8aGyU+lLLwAzCUaM3+AHHGTDVJZCDgt9zDeBNcwLJ78y0jo++kfPdNBl2v09Jf2eUelfBC7xSVlx
UiNEmmZ4lzdMpDZw9sgv0UYvsaRCKB9QSLCSIW1Qb+6KQN+USssmqWIJEAtj30Hgn7WlNq562S7t
0dpGZbDgsWTN47ZQd4Rdw1MZ7nxR30a9uFKEe1LViP+o1RXypmjOY7e6JG1rFvYkC+MKHrdOGcZz
5AT63BuVQxCKGBxNsXUzXVvb7fgtpbBP9At2WLthhPTymLpIVGQlQBB0abN3NCKQS57BTYJOoROI
RghImkW+xSLcRSowGvoiNuea9JDC/G+OzmO5cSSLol+ECHizJQh6ylNFaYMolSS4hE0gYb6+D3rT
PdMxPSWRQOYz954r5u0gzhXZnErRw+LO1w9xHKcHrWCazZiRfX5VPA5B8cbyrdiCP3uKG97hBVv/
xi2XYue7i7ooXHDYNglFKiHq0C2T1knOjBzYw4tej4/B8j0F+GwDRYIp9mR2okMXOSkUztPkxhys
GSw7mjefU2MFB/1OVruzSdQ9S9OVPK5AegcbA3vGCS1jrT1gt3tMWW9u6JnaiG0mfAtPMzeiFhey
kqnT6qo+IAc5LKYNbchAaTAA89X1/p0p+sdIt7OvuuUZlKxPHrBCyq8ISp59Yi+QRCSlBry/6BVY
vNu4GHPE0cl2Gys7L4CZEw05vQemnZzmW8Hq5ilFeNbMPwXcjSjIJgZKBoyvcRhwDy3PLVfBthj6
x6lq5UuzOhSswWv3PSmsVZcDBRxJq+vq4ZKhOA71TgPT1Q8gLsTbsCjjFrfBX1SXnNSzfEYeizmD
+ITa66oL/0UnOT403dI5Mh52semPx3FVW+drVAe371MyL6Gbc+dXVksKjSKgivAR5hjjo5WLfttL
voLS646W8L4TuyZfD6uZ1CekINnFDuZkb+boGL1m3AduSnRSMT+QU/ZWaqDhagdNWqMINOHpGhwX
qYP97VNoPCZLj1TM/sFGaAL6lArP8d+hmGGOdYRwuDvhz4BE2/TgtZi17bypiFeS2aYZG4+jFoif
kwx3mZvqlFqImHK3fqyg9R7i5sGianjUqNE3jp89W5mBnVBsGrWKJZ6Ugc176PScbno4lxYbQYLs
aoHOx+JZw3TPxKhK5N/kb9rn48FTGWIvB3VWD9+tcnoDuHDmhcIl5shw5PCQGo0BvSsN8ePDzhrj
bldygFJ2UKAxAkqGfq/SvWMP9lmXMwAwynIFppITCyE0vKbIm2Y/BHBu7PRGf9UkcZmKjzRya4zP
ywIWPf8eFur8tHRJFy4NwpW6OWVbpsw9S+mjAI/gsZJMRBG5cqxYl7tXHGX9g56sog6O2syZuOv7
HcLXLCrZ4W+6JL91JNNylKpdbl38lICgrlT5PtOsh6ZN7KdRe2izawainEzjUT9kEv1/445hTIxI
2GQoxOZY6KH9TMh0xllHPUGUKdsGDQSx4rkJWIFrOZu2RrdOOiTrXT43URIE7Vuv9RuRzq8A8+MQ
eGZ5TXykhQ3GIpbqF0uyG56cF6wVnBCpF845xK62BNMOt6nLdWbqtvG8iL8V3s+9J9NvHHT9RjX8
gumxzXK45I7x1WRq4SUgSLQQLPsDGzwE/NMIqTLqyOwBhYAVNi7AAD5JJh/EyZGBRs7EAmm3GLH4
LYSv9RLoMp5NMiNmCWM5s4eLhcBybxfZve1WMpYa2sNgWKQrw9ALKnYY4wiXjOijdO8aOZOuWBWH
1dNuTXvLF6/Ed7pbpQGRBhbyMCwZHBy7LF7KtHubxmSvBdOB83va2SmiFVnNKJ4Qr8T5rwHkHaUy
6jUEi3ycK25LqDW7hfZkL1HI0wg8Ohqe3iQOgj0S+0ibY25At25xRJD2RCbAYQyy7wVo3TwC/2ql
QNqY2zbeYobfsWeCiD3PwF2P5D2cQAXNKDiMMw5TUCZ8O7tBqrfemFbFSBVmOmshvYifpd5U25Sp
Il/cS+Mu3RbcEIpC7Z41VRuZLsxvpzTXALv6RYLRDJ18dg7NZMDEdkMUBcanpU1fda7+oXxAFEew
Z1QXNIYZH4qVBO6ua7qjN5IMaAnrC+Mcs59TldUcM+HQNnA68uxF576NWJqnkIjDoLAxFrUMr0CH
/aRkEHhZpu/dRCTRbFWfOWrBjSl7fUvMaRyitgV9OFtUNXhmDr07/HqVG0RKiIWB36gOuNJxjYze
ytVwmQeSkmQUC6et7t84FfDRTKyAywFFSYxzJW9JK0btTAXWNA9uOTBVXRAA2ao71Bjjj3WCWsms
AcRy0ZJwOPF2ZVsC5hBNEsR5SZ2nScT2pvfHdyvT0YOelwxb0UhCwKNV68/zofQL+kmXh4KMcwLZ
s/xm5O3r6Ol/PbtkPGjPyXMgqcuJ39lmRsaMku8Lu+OuKhwLQSgxNa0qaZB0vhQ/9xF+UVipgpxg
hOjJqO4I5MpLih+R4K8AdYrBmtnxaVh9TsuwgEZUafF5gGCzXbz0p8tceZh9hIh6T2XCTYV4DbwT
UlUyqSSl9dSamPsQSAXaeMosiMQTcZMmAUWbqaaU85IJoriCj+uzc5pb8rVdv3hKFvuJFQNFmr7J
2RltuoCPtLRbnhQz/soreo3JmqGaZxUPzgCcFbBjup1U+t1p1nNWduV2Qca1q+LkmvCQnzxRH32/
aEJ95Gd1IFb2hvUEDt5spb2Pl/alPXd1d847Oe5kab8zd8b2Q17pBtsCVBB/AGFJ8iKMgRb4hXuB
fM1rmdjcM0Z7sRdAqvCE93Ut560slpcevnHU2X/8WvunV9q3OV4SvYzDfJ1qz0Z7ymf3fS5oDlzy
CTcVszjqF4NDhmgOtNvoPrPicykFQgTabRwHzO35PDUXfjAhu14J04f5uXC0JMxQ//jlgKCyTSKm
GSS2u/xjS36CM2z46MCEu4xqOKN5mdeaNi+WQ9zSVUipf41ToZ9mD986rnsYkxJVTJJe9Fj/65Np
ghhaF49jheSzkYyVzAVZUM4IiLEG949OfwSzX43EGbjWY5kY6I4NaFFWbcH490j4rTweKt2hmuta
cz8ttPMlYbd7WCtlkpCOYPk/Yxrnh8GCw94Ss7QUZX/S6oVA0r+8vmQLVcF4UagRVV5+EVL5x+jA
1Czu9KXAnMwgTCgU9xDC7/6iAXQnrzZzM2tL2NvnyCCEZ6EPNnliHmEJWtsUkSPiOwR4lj2EIEwf
lqb9hLOUcwSofVMSBaqByU4cgRNvkMiwRY1nTINg0FFDJ3LZiwDEej0W3ZaEW2zw1oH1DiMomUaD
c6+zgHxgshhqXIFXc3TvSO/XzDT5Q5JOd8rd8bYYACbc7LvmoiWuPvAj4ZdJFEjCYBnQQAOW96GS
dZiXxMNlqj4NPfpdUxnMVaiOedeGne9/+KACKCDRcK9XEcQhkmZNqC/5PDUnjdOpzQLMYJHl1uWN
iRM3fhKq2V0QxZIE60p0uEH3oTTjqk3r19hxNA1OSZdfGhCbYirIRUko/iOpOkVwRr+pcUVaHTQI
EowXdqiWtZyFFpwN2WUH5GcPacOd1OjUCL7ppjuS30lcMeKSbwt2NB/05E332dSgLw9LNKpR7Nxg
fu87/rXJSxEvlPZBQMjTU47X+G+u04kbXRZs/SxH8YNfLmwunppk1PRrb9FNhwqJozXrtypFyzMr
j8ULe7HehibpPDveQcLXitBH/I/OjqE74ZfkijjKkTvHF4ckHcYwYX1RCsLZJvxuJIm846z85xnx
bwWFnojalH6Rv4YcBTF+uWdiwE6CdWpk5+AkMRelY43SOGVQViwjtNPSjZbCHHc1sreqxE9Yv/TZ
6HMnVEY0FufS5pwBpIN2rEBttkZDpd1S7xmP/gQ9KFKoyz6d7gZC3o6Oy0TFKN4yS/sZUEDRyDbp
xjORgY5y3s8OfVG95F+OBqeEnwbOtbmZF/0+iPivWarz0MhXotWp4Rv+JD4YzyjxJtsO537sMZ2t
eGAG8e6P06+EYrHRJX82AToklhNA0hexjOoVRFwlzkDecbKEalQMTq3pqg36gNyWE3GGctWiC0y8
bjc6FLR+K9JoNuihPc8jX65kyzMIQuRJe0RqJ5DnDA+ZVZdwCBQkMYZPvK/ONS/Ag5EosK1ob8jl
ZgCtCrIoU09xofNCGu6LQRQImT8BOuSlvJWMJ02PnVrGi0AkGZP39XHuwm6EzzeZsXFs+zNU8zuN
FwUehMMOyFmdOPYmXvj4rEaxm9NwFs3fVgxTTOb+eDT+FW2uQubSEPGq+VXMuKD7jkzhHjia7nRb
IQgdqLPu1woGPWogIeEe2xsl4AOvATqaGere8z+OXf21khNzqMl4gKEWxt2kX42k7/C5ypNfHEZO
BZFBwy3r40TCM3i/i9R74lg6J3hhBLMNSkNGyAzgZtjDllpE1lNLVFuCiHuNrE5T922okt/Gy/9I
04Dm5ljxxh5Ibhg0NR5J03QS5hnl0KHubDDB/UkSs4sY6GJA53DW4mEGHDyYh5h2CsHqM0SDgqjE
xN8mVWR4mrdt254ASr/ZpTkVVObgNI+X2D+DpNmWGgHv9MJ3PWmcgwimb5Prj1+6wYxzNoec46vg
HNPo+tyCvaSqUoLiibEu1VWPicF1IedacfaTNawvE4SdIbTsaO6bq2IXvbfHWmfQ3kaGloIWSexy
RzjQi+7m3S6bCPu0Sb1gKuFteSWwpdjrhawYQ1s8Ed5TSRsa8vP/ch8AtE25FZpci5J8/tCBwuQT
0/J65gPxJ8r+RF683Js2RkXQea6Xy1FNf/IpAb+T6A6hupRVXA2hSgvr1NVMktK6JmSYjtFNQ+Y7
A2RGRdot5ADsfkhAY85JWYhfpSZr2zVK29uSVtS3YOtp3COaXtG7S9gHrq2qsHHyOrLsl4lslL1O
JvTaNGsvygTjIjoZZcHCE+8UhJgsfzDU60+Gf7PGmv61HV4z3hgPvcuen4isIPjemBq0Yssb+JJ4
BjUC8qntlPl4hXRZHM2Fpz9ZA76IhPPdOkFtwcDDGV4bw7x0hgu9mw2JN89P+ZBebMwGJZT80NY7
BnpZORyMHtOvuQBpsWMajo+gJOwNt4fYKTluGRqOOfuZ5VCMReRgywQkbWxdNaVbjfRDNWhl5GnZ
dUq78yjEX/Cpr3Jd1lUSo1quewyvamqbTjRFVLGrTqzxldSXcTtpC/xfuHSlnwUPkBhvNE8NLVIK
99t4Q0URWoLBbSGK9CRHjOZAs/+AeGflFNdkZRaAEFHOjBEYVGECwJ+XzLr0+bybEVc4seVtiSJg
7Ni1LwEgt40d8Gim0oxqQedrN2vsqvbYtsRNo0/FrOMntyImqmH2jY85ueqpD2Z0hrCU5Yyz+L+4
JBJEBG/Nm5xebJeRb2AH760+76YhudbWnGw6hnNhkvlPTVY+s0SoQ004S0hUEjbSVnuOHR6gtrWf
lqE9x+yQDg0hcSjHIUZ2A78bx8lOknoYvPpD/c44CP4t01Fbe089EpiGJX2Azro3hiY7eEVJy4D5
0vUkF5A4dgG7kKnaN10XiRzp1jBwlHa5yaWUm7wW3Q4lRn+OKas7pbYou/h9ZPCXZOuZaZh/H5f4
bs05P1Hr7jtffIGTQ6qBQSjQlL4zlEMZiZm+9kO8d+5G79Sr7RU/NUvfLYj2W5pYxY05RrVPUj6s
0f2cmjU9YCGdGE9wDtylDisjj8+cBP3G4hXkh7QOgDKYHzo2kyZLbHsRYwPhBJ8IQU0LU0evLb+W
0jSf9NZjjJ8LmhnAqQV88bTAh0N8FbaYJgJM+eN2rvYcXKwpt69ZXZwssisXA116QeAnKPx/ZvE8
x+WRJTM7sNY0osK2XkRqBA994P+b2vGJzIanpfXAcxNIHbOZ2JAeU0XNEMBBx7Jj+g9raoPnMarg
L2FrNuMm79g/Bow89/rkvBsYZB3BKdAjBJnMf6YFJzQVatMmQrGf0B7PGec8R7ZmUq+S0iLsNynP
4wJGZgkoNnKNpkkSW71BCL0iLuBzBal8m0twVG7s71ZnTmLUNxqGg4WVQkusy1KMJDO18mR19g+p
JXrJ1My0fPZ/LSO2jCDqjRmO0tbWYTwLwTT7DcRwJwAct3Hc2kwbc+88vwx++zmLOeauIEQ1RpLd
9M67XVgX2MHkRWq011KZWzojE4BpeTNq1ioZBj2LUXvP+mUkK5XfiuMA6lyymUkARPifYEzMvAcm
phbr011huHeLveyGgncHL5N0x0Z4IdqtX7qoT/or9h7c1TJmMV8vB0R4ZAaKGpLpWBA6YWCpIRHH
9FkAO7ZBtqT26ibMEtN8OM6x96537g8DTrxXo8BEYhwdG6+fIPF6ISf8RMDvxxxnxr7TmX4vMMF6
k4pAF81xTJZrbZbERC54ItPfrGScTu9bwER1i9BQb13bXeduYsjepy9C69l6ma84hmgX9XujXkd7
+SG2Idhl42eS1N+4KLVLTdnuWXQQyyxi4gosc1dm3i9+71eaOZwcVfGX3zbbEcRkAdWHzRHM5Rnj
56ahx8cEiazVRB/gzbyBsvO9nd1RFPFy3hoSELaWzmadKkdt4C+f+2nYLbVRRzHIeTbpL5XeP1Do
xsTDm3JnQ/XdGGJ+IsiGYn8lr3vsShbFPkWr1fNuSDPSbrxgZ5cMIgOzv+YucL6c7eg2SZJ3tLx0
YOxml8m4pC25DX6iv7aTwSYiEDx/8uhDMqN2fFSV9q+v44tBiGIZz5d+jcAd+/HOUvKxYkieafoT
KzUI+Ozv27Z9bB3qHEC8nD+N9rpwA+ECk5r2hqYJMxrFSU6GcK2Tci4n51+pWq5Y68DB+6jpfI3d
nAVXhnmJPxM30fhERaszf0dchbKOT+vW99isPQVXunEmYMoU0VRym4aVMvOfLz0tGa6bDz0VU2TX
8l5CMCHq2LhOnn5tpFfjTOs+c9BihTJOyk2bvSPNu9c0AjfSe6OCGxqE18LwIEyTXyJoKbI8+9QG
hRGhWWNBlw+fboJBUmlvlGmhLste+mlZ9oV+AwKwa5U6iwXkZymMgYwVAQaw3BkDX6Fg5QoclvMj
eHN0J96YPumFNQxzlugsigsCwG0T2PaaY23dmN91xCf678qFb+OIrzShKfQZWC2ZRO13oUzvaamy
nWVXb2wFCmAHPBq29ZrU5oOE8g2PXNtrGH9549AgLK+kxbqsxeKvIg/FemLh2CaetS3eTK7muBc7
5Nm3rozpDdaVtGNQPo3i5FjFSy4QYA40AUZegDewp6dB0YYnlBUZXvqa+MniOyPTOyES1M3mIbI1
fpHJHb8plrGV+3qovf5fwjv4Hg2JiaouTTaG5MTz3ItU7uup+aOSxjhWPRWWNXIrLrDraBX7cK1E
MIac5tb9A91FMPvsd2TD7CbdfbLdbQpT9ZiiV8Ifu16HUcnWLyuZzRACCC6BAUmUUfHvkW48IPw5
dwG4qDk0U2PdVjILZUbZq9JZT8A87HzShX33upT4rFYblCl5wPqnNEVoROjnmy1vgZhfJTfdCY1e
ayyvuaAI6Pzl9zXpnI6ww+x3XPKHJa8YY6vn2KQy0gdvFQz9oAF5L1l1byhtYK+3/JZdzvbL5D8N
46VKCso6wf5icd51SlGYMuPZhYUVJlrx4jnac8ugofN43doWJ6EwWT/rTHtap74Rmk3EvL9jIWYd
p9h7Zjr1lAyk3PiJOvdV8hAQGX4onbwJCwGtYCEty2eY1tukd+SB/gsd59vHxg/p55zZNjmDzs7P
2f+MMvTxUAtMzbCEOYJNp/geWcV5ZvKQjd+l6f7Ybn1Tc+fCPXszcjizLkWbKfLX2lf3QrB3agNo
4dYrksicuIj4c53bMAb99hTnRPpUe9PAj9oSHDY/pQnffkPsSK6auwNmW0/uZbU+Wryj2yLDKVf7
KTl28J/b4Io47WC5eCh7c5Xe7xq9emdDwWBhMN7rTH/FD82ec2yvGScZbRLlNVt/qgCoYdes4Ibw
MPBZw/CqBtni27tOee1CcZ6f4np8H8ey2f//NRll/s5qeR0FPInisuwctj6INTmNZ2ICwpH4crvs
JrY08sMrq4NvhIgAGAxZJNEsl8SRiCd+W4egIfLf3M2Ytn9ivbgRbvJcDzwbMyIErysJTgzeSc0+
dHawxpczE+ZS+GNlzdYf25PnqAtONc7dFtIdNyYx8NrfXsx0EUy5xoZZkMsvZe3HiiM5t5w7o+Gf
2YijJqMR1amEhP8vs3iJNLZ1mlF/umtk0PoNcX3oeglgPX8X01Z5oClqV82MmtV5fYuIPnTbIDhp
TnIwiuA6xOKGa4+sFPy8jds8Wryr26JW56XkkQGS92/1LHsZ4YDYBzvbD6VTHoO+P3rVh76os9/J
U+Ml3/bc0LXUmJ5jTiKyUmrBeID0VMCRHBdadZ9d+1zFJcMp1OGqGEM1GX+YVc8gX5jsFRlEk8T7
aXx+iPG7I50vZPy7bET3mRAkN62p1GQ23yeXkoewGvYu+aNt6+sSuuUs4YLV9PqxS4JbO8SA+Ns9
OkQCwGacteQuZR0vRGvsMjd/cmP9YvVNE87d2XJxx6PE4+DR8H3MmtyZtvxc5+FBw4a0dcnUmwng
JtyB8vpfnQ6nQmMfYU64jt7mbv6s78xcTmanKKlKvtAkvUHpWfj8jMgiGXhTWZqGwx6lHiGv3P7y
ZGoN+4C4DHUwBP8fa0SunlvVMSE5lChGiD26WurcyeSl3jmB/Bc4JH269HEISjhrYeNuUTr9XWB2
rZFcDzIeseqX433pK4a2Znftceaji3qtzSKsre6ycJ9WTvEiU/1isBrOBKWdSuVLnGk/ZKxzSZJw
sIF6AIkTsXvumGwq8Kd7j10zI1Lyi6+GtCttlfnZ1TbX64Pm6RfF1ZL2/tGyg3UnxMekcdARxhiR
xLmeWyHRv4wycogFFC8oQ58Yd1+pL0TVw7Omp17BskjwjCWqK8ofLaFK18VwcJkrzIb2DKpxb1fT
JSgZBsYIwVWMnLs1nqTQqCk9PXIG8YMA9x1PeoHmZwQ2isaKiYwODASt58ripuGcn6xGfCMyBIFa
iGmjW6iqquQb3MhL76DSsrLh3Gq01kAeMGv719wb7nMT/HPJZ6fe2oF+e6yn5NY2XA56TI+z+olx
8jo0qKhM25Jbzp3Z5zsvdaf/QeDxIc162lTHFGk5kqzJwra/B8mS1POHIw1AEc7VHpjzDoQUFfZw
iEfreXTI0iO+oI67PeeRC8JxeCwhbfRt/BN4i85HPWNlC7Ppn2zR0CvqvVgTVATolhTTZc+t/yKf
vVgapJQ06mTFR8xCykwBZjj146h76Et0dBvD3WCBvO2VHiLLe8WDS/mIQV4Z9dtU6k++VgMz4fet
DNIEE/uj7eYVQNud1JTdyKR4IXCAfzCdhWXBiqjnV5b6gOBZ2G8Ycp/1OUxtSpjRX17h9DwE5K8y
KEFm1gT47vPkK1s1xXgaeGtKPgmFeXklQg01WoCWG10bpmua4g6f7P5zdtbvw/jl+WF5hP641eI8
arGpYuM8LE5hwNQlm3XWzVsyzc4V3SF6xBRZVHByamlcEtvae5ZQ57FcrmpImMQGEh2sntvHzARP
Qc1IAjGJlqU2BEwDf+nz5cVkuRw2+ZOldCoXP3lcGr7NGSIM4pW5P/QgUkKeyXXzI5YIlL7LQmJG
qrbP6rF8ZBNIMuyAEaX818nhNx556+Je/ydy+myPQU6+jj3FMFfMPJd7Q3jGLl/ky2CszLp57Zdz
jMRGr2VgbbQ5tCwFqZm88NkDlufr1LtdNz0qbLNAfO/rtVChsgHza77ywnxA5aefdcw/a1yg9FAq
MqjxGQOM7C7WFL52eUxG/RnPPeYNxYxFyGRFZxf/UkGAzziZfxBBJLtcdWon8+kjH4z43fOuaAkt
Ym9opjz3sSrgQOZ1AEZpkAfDq9OXpBoHekVtl+h3Ac4ClWUXR9zC8Gxo/dhqUdsR0Byz1ly0KbiO
Hq0/CvJoWKeCgXgD3DjsHGrRsSAJAXHlK9HlnEUuQcouG8HVDr1v+6WOssG2o2RmiAF8+6+ed8zJ
96wVs2Pu+NfHmq32qXHSfUvuM7phOyoWp37QUTgVqensYJoZRMQ+yIfOAIQ9rg9gzdlfWoQoU1L7
uzztdxbDmW0Su2mU2PCr+5k8mklVO0XnjtvuMbWUheczMbnhJmezdDWHjrM0+8cujT9i9uYICr9E
wvZKs8YnwTIpKoJbbnB0IRi9y8RCPI04XTUmmQOkrW0TyQKh6UAXuEHB3U/bl5R/DdNzmIi734uJ
QKEd0T0QLBrqSEvQf4tPNpEvYw1MqaM8I0Et4XPlgpT5pfANPYz9gOTudLg0rqX2q/NldhWjvqJm
ou5Bhya3d8mGgHFxv6njV6ZN5EagBNwMlXswcui4YBe/+fu+ToFwacyX3BjNsoT7U7A92cZ1eh3d
B82iKklMhFdWTAqT9Mk5S9nheYh9wpnQx5Kgb1TG9j6DfdgExhAlWfM4CTZNyAVfUNwcg7r4LDo2
ciwhT7k28HTI5S6G5VA3BWdKEUSeYDdYMU4mkcMft53n/DOlsPdJ5kTlmjivxUa3zfqAHJZ2fqoV
RBYyPDzhMKiv0XqgHv3OCnlqKdESE9CN4Xe3qrZFmKZ+aLQ2JzUpHVNPxvNk2GG/6Md60J6hJexT
GKqHrn/wOF0jc+YlezGHDx9lNkerX28VW61YBF9pAxfSGdK/fSImdvAwb4hNx+HqOxy18sN0rTGa
uvI8IiwvOUaJKzygF+XxmseS0IkskgxUwQv8AcQr0DjSpS9oIwGAOZS0I/E0+gfEApvCTnNCAlrC
oimdi1b5nBNrkJIzsz1xTMScNoI4w3R+GOQAEurrY1Cy1+nqXtv1DtyqfGDVKb2fZaHuITFkw5Hw
5KYuyzG2XbCB+GRimBVDXn31IgNdEqi/DhDLLarhNxQzQTjraJFmVi5Wq74RAGRzPxDRDMEN0xop
pUg724TIY7pvpP4quNI2fsHqsPkeJEtDt0graEgMDcczv7APcpimLxNs3lokiPQICkxyu5DAsQ4M
USLG2cnpq3FXWSllcAe8rRgJ9hMCmblZneeZrrcOmHzYesrZIbQ4tOdHL0Xy0cWLHgbL4Oytmf45
qWzU4O1DyT71sWlpqkiSR2XIqTQH9qO5gmgZCGxQXf+OlgbM2svZS60bm8J4jiwzfbBSBuyJJEal
EiYaDXhqjoMsJE2tsK8UNjlyZYqlOyizktuybU79PEP4elqCGOVQzsSBSOdCsN9iltOHWYZSxHZu
cPjqQ+FM9a61XgPk8SD4fWKlG/1pXFAHaXj6QhSpw9E1Gp/mZtmx8kS5qG+hcrWrA+CBhS2fb2Yh
VSyzt8nnSsrlh4sKiXkCZP8uzp7dbvEZGkuyk8ziBp592NhqTE/adIndFuMEtDKixaaGesLuGqqd
bu+WbLRKck2qMnE2Q+O/1MGGdBQl3vEuuwdBJVX66Us784fM/I7CsOQJWbLNIcLzdJOoKDqGtm5u
fgBGuAETQ/q+0MAbxTjDFNHdcCqy33kKqFbR3lai4a4xLnOj7lg6kXoZ/kcgqPOWmi1DEXzUnffZ
5c3jXGs/QjAmZPzyqNrsOMQM52AhwFQc3HNr94zecEjleryvcyZnjZFydMU/wOq/u4qBQVah2zZ7
lxmNNZyTqA/6hLIBuZZG25QB+hUKqte4ODREqP6ttqKD6sUNY4C7taHXdopCdS6Ms9MaDFrJEt9l
qfWqMoZ3jQ1Ceyldms944BbS/pgoNAaN1bS3rB3XDQ2KFro9C7J2cB/sOrjrwXRWc+KvcWCI9gzU
3wVDMUsj3kYgzbnos33HeV16XFLzTGU1r9juFFsQ5OmdUkTzxUXFaoQbqdZ079jbI8K6nomZzPmZ
R/T7Cy/oJkArcTbIFFtKVkaiIjtqAayzkyaQML7xJ7On+oNB9VPPNNiJZFFIHf7kSeL2FpUgJs7X
JPvpmNnaLm75JTAiINECemV7GFsS18Ey0JDui75ikGlDKAO5lixsp+kMq8q5eC5KpKb6cXoqHjUH
feS0xJKRzuNFlYemSHm5Gelj8opv5MCM+Jl09jeuHOblqYHRpMsPM96FpqIXdzL9C3eYtZ1LUrWt
RRCSJv0o5SvdUKL9jPVroMt7LpPioAv5nRq1SVeP8CBe55qyYGtOQh3aUdRLLobPKkda4HdQzXou
UZyfLzn/3iZto7hG0c7q7jMe7/hop5Nij5Z41c33cS5Z9R9bY13vC3QE7nx2Y+fHJmOY8KJkjszg
7vXMM+qhCFMdGhDTSqZyUPfKhEYWWIsi6M+tBztM5COrgrPtn7GRoBQSwVbMJLopQePMSoPJ9I+v
E41RQ5RiZT6rndtcTAfhsuLxs1tcK03uf5Cp/GQbiiW/zbXSsRWQde5voSmiWyqYQ8IGPOm9vUuQ
XoZDwkyhHEvQ5uO1cKUT0cdPm+QnybLvwuw+G/eoVPor1/rN0sQnYAdvSwReywk8myNidsUQFmwj
HEvoVJAutQJ55EKHtfGz7l0sKMZizoUBKicw15xJlb4QxZd+O6TIVpDgvRRVmdZoP/bsOxGBSdvW
xAHHDj2uyq+hZoxb2DwRw/hMH4womvx4xL5MLk0LuUmbLYiOgEDSyJIDVt2mifpG54ivWzrbgD7D
acSXX7INGjpr4sdiMJHVy93J7QNecJeFavzTMuzclABu8YKNe8JhH9PCt18mXFvOSVNMPSZbfAYI
50iBwF8geWAp7TpSZOgiG8Z1mltuqTdZTVrtnun6vWaRE2lx9en6d2tKSUf3LERZGboHkNScJIIP
qcQ4lMRybxtMCxAsYVfUNiq5ZpzQm1TGL1knIviSkMhrcFn/cXQey7HjWBD9IkaQoAO25Z1KUslr
w3hy9N6CX9+HvZiJ6eh53VIVCVyTeTL5CVzsztJH3Fd7LkPet3YssXE6/U73rLWWHj+vPIwn2mA4
yxnU4apa1SK5OcqHmFH8BPUIdwQPSjtNT6he+fTL9pMXKd3LWGyI6Luf2vAPxMZXM5uXMg/fZ62P
Xjm9+rH/TrqIs3F00CLIYcTrmvEprC9dajdPNnyi2aCSRCq/VR3deYaJPQ8Vg9i6v6Ka3+apuA3x
mG3CSaAfa7MtWmWxMi1eS94qSAbuq0yWdzQokGMbCJJ1BIEuY/7hsSSUHGXrdCB2p+06IE0Is0a7
8Olf2reij/eDi4mwxjDYzoexxnWZFqzdJnwXTWvma9rmYpXTICZWcO6wqWKbAj6nahYLXnsM4D/V
0/IkeBwO09xu7HB+TyI0TC0lVZXnxa7RA/aRwLmTUb7JmvEebxPKJS8uAKOeBsH9x6X14diNXPet
efQdo1znjndjDPvlqegg+D6i/18FJ/ioGhZiTfaDEObWp2ITTdesNmPOW17zvoXelRhBdshSTimr
wvWRFt8lpeqFCplvwPHBVOIrYlBJ/vXV1kAcErPr9zzqT1bL3CmQVrOCP2kx3JZK20TJvcRRWezi
nr1YLFxGf9qONo1mIR9i4yzJ11u3TkVQaz6sqCvddV4wZmqS+3n5Sr0SNSnXCZp5ItzTtXbmbJ37
lXe2a/z5WDeOdUUiXVZY/+zSGZhsu4jMnb1Iab1L7HPXHPGWkmG8d5c417wlazKrVuUEwcJYJnWo
FJ+TwTVOduXftbQL0ZiP+y7Sj74hT7ZbeEjVgAFnDVGbNQ9LatjBJct73IGD/jLxyeQYkTayYs3t
KuYpztgRN00zRQIebUTIqLiCsNLVJ5j9eKmS6ozDwUeZ2zr3BQK/yS7Hk1OxVUnNC2IP/n7GqVOp
xXGQszdlgcJv7XHj6aLajH7IFMChLTbI6UxFR7fM2n9jhgxP685eA235nbySICXmJwyv28PQBjwp
LjtSQ3ktKjTnt4grY2fEMkUs48V4gsSTgQZApjnzj4j0bCn3bBMeVcqRr0ns3voEvN6ljkszwk2D
l4k2oAT8RuVJxKBjnbPA/o6m6DQMvAHZlMKjhADCJnsDxu8YmUTwOkb06+WIbUKfq8km8RsP2o+o
0GFHZvMUh+HValTyZEr9Z8d2vm7QJ2+SAcv0RIij0alxqznDIODRX5gOS8xWrNoqx2GEXQ2WB1Ap
3GS1O17dhNkmbb4BN66Bt2DgVWlKsc4CXrByOhYuFzUT30dyUfOtl3qU1rFkTDrb23KUE7HcnHz0
bvEOsAUU1PlWDwCgVNoHCxyPqJLG3sUdJtbKuvpt6dy74TnxY3OHUOYtmRuTg9xDTlMB9xBzc+pm
1q/HsVL9D6dZVzzZLaqiUaUvZE5S4tcgHk5VSb1sJYVgCRNaWzebHwvqjCODdrlnR7WbNVNEW4/H
wdVHgSSUWEU6mpBwCy9bNkNcOGvMk89OLtEukC7hELqxLcR87MloKpirr+tWv0A/YTokuvAeI06/
+ixi+a8adb+PBfe3JT5Dl/Es5CpY665NFxDx+totlGnPYySJN96zNm01HwtFuMng8//Llo+UL/PO
kGTW5zGa61aZN9Wrt0z4aPeCiMWTkMtoMV3PZvNXppNxzYhUKWM72c2++aTKjP2eAaEzT7/q0q8f
VH5s+8jdZ4Hck/E4rLPKJOySLFq7nh6ndn4N7cWrF+Ok4CMxG7b3OrRymKlTRq4V0Gffe9QaXzWi
yCYxPvNoOYX82Ns6Ufzl26BGhxhHiTCLblN3UC9xUvpoqvYlV6Itg7shwCkBG9lFUR4LHE3jlz/O
5p4wvG/EqztCO+lbc3VpzH9BobszyvYQzqER7Owu5YiJPObIA+ZCgQdWyQJJGcfqulChiSSFjs8C
GpKjBdkbDiqr1Cn2/B4d2TY1Ntga+WbdiU1lW+1eJ6aFMbcXOxobZ2cO1jmx43mv2THEBhDNhuIu
QL8TDNVjTxB0l4kvVpoKvVUqMF84m2nM1apKxBMfdsoKxEbhXlmPKi+Ds/Y9SGjWrgkH8LkD6OYy
2fe9/cHb+WoSmXPsm3kZvlCrevSc7cz7mEYq2zSTPNayMg9+rx9qJ3fWQ++6eyJUi9YuVsrOBWgZ
ku9SySo9Ajhj/aHX21a1P+37esHQDTWRPi08nOStmjpmBHDKV5OfvajRAnqL0WkWxf2kHBTRFUXQ
sthge1Vi8vaZ1rD0HQeTwknOCPh7UcKsZV6d+6wGTPxsW74rSlp3QpNjHmsGKmeSxDdjJl8bJnn7
gSwOZnjqrkOX0DhsGSQwAKscNYAaYlPx0Au40JT0DiouVajdnI/eoRy7W4shg2+xxJkhIhOmzb60
chROJe8W6iZkV3ET3Edz8ukP6EQ9IPMM13Ermhw6bUaBh5/Z2hj+oTO1ezZy8zVM5K4d+HAnFhqz
8V4J86Ozkeg0ze7/P+Z6JMWl080m06Vrt3oomRin6DE6UT84TJ4PTfPRD+CxS+YMTlcfhOuna1f0
1TFt27sMh3fbk7+V9/qlTZvlObbkWgqKmaHI/5hY8nAwOVcY1lFAUWRl5hOHzHGoT10Kktuef80y
PgNJM06jVfh8LqSwV/wcTU7jbEL7aNJp2glxCufiK0Pmsa56flarnUwkIxuzkcEOeUO/aSxGNQgV
uG4KmJRhfhBmjmxDx6xLBwk7Vnu3sNEvFQTjyn1hecrb4KxEEnN0y1FdegTYl///VzxMNKiZefz/
r0yZ28PKNj11cZf/4obnBqdOC3WE9hBVzQcO4a6LnVeqIFgDbgYzYeyxzmXig8v4Eb98dUvqU1oP
xTVG8Lh0sv1jEjVvvOwQrO04J0VeyvcBnV4j03dj8tOz7gI0e34NFBiGNF4Y94b8CIzw/CRwUh4a
Jf2bKMbHnsbsw/dQJBYuqDzEYOLQC5/DNDPuUMg/JFZbP0eqtE7o/gOUV+yPo7CfcI+3X3Wlf4bB
ea4mYT3GiJseYqv813i06nGspzUhCtFadWSmR0zM3WpKD20SUBYjlmgRWF+Q9Cdeqq9J5JKDJYu9
zdb3Pskb3pdkXFkBg88+otPuQLK3TQtLWFnbjpr51AckggoMf6XDHqrMqg1YB7DnvrYutW4vWIbe
8ZCqFVtN896LAiLMyluqw+oyhCNqS/1ToRHHb8ZLm8pTj3bzIrHqcjXXI8SATu6mdGZCGpGuIHFk
MM+0p4l2hIoz7ED4JyJpaUhn49bBVpEuOwJEfheZz9bGUXWzYUW1Y9ZAYG9fvwhV0790zntvTFy0
dJdkM6n4nuyA4FRBjNpp1fSw/gk4jjTrjbCJv9Siq/RttMGTR+WBFQ3Fv6+eWPID/molsdVM1XSb
zXcMPU+dzx2eoQilWcbu0ysHQb6SG5mpd2qYbN+krMvNrJYINYrkWot6FbTk+gb1EkGg6dgiOwSg
ZkoeFvdmtx5M3Do4Mjr3Fq1YsiuY5bHAZ0fahbQBJDX7hb2d2r7llzMJ787q6BiYS27BxNXJXbNh
rjiYWP6t2tuMVvNs8S2cxk7eUMLSEAq9wyVxiYv6bkL61iu1cQPj2jW5xx9loDQ3uQJkQq5lqMS6
CgZcr+ThNSEjvYkSc18r5HogUbLG77Z5RJh61O+ceGIT0iQPMhegVkjkSG3sz4IZ1GowWIwmDKQK
9K+0DKKF7f9ZItViQZA+0IgRgppxgAMxWsxpGabK2dyIiNvL01l3KKGXhPWdQQrJUSXVA3t2C7ic
/kip/Tec+g2uVmsrKmkfWVqOeP5J5wJz/91kHOLoHV6HrafVvFctJhyQPNE6nZBDx6X/KKeUAZNr
EWIypyfT8h5a0xMbgPoJ7I33AQN5J7k4rfZG8KZ3AGP/r9TlTZhTBNKk/JvKk1lirqX6FvuomiZU
QfxVUzC7HDAON+FdlcIeY/hgrdnaHolc3JkJu/AQ7PISaPW4pOdaJFC3zreBv375oG6y40DNx/rK
JMlZLSkHdtByo0UFCwhR3foub6DP2IRuFDuiBzrqinbvqx6dnqCaRpoxArFenjevH+GhYRRwJNxx
p+wYIYuRDISh3lnISkVdPLdjlh+Cptim3ngOlHFXkKFx+BcRzLKZzXQ35YtcELP6Ng9xQobytVxW
m1j2yo2fGlhwR1yxPfIKmC+FpPccOrVpcxgJXcbOv1Pme9qwfSw/axAWJFt4GhCt/YDKHurAmKmV
VZYvUw5JHDxKsA7VAXNWsnZr522w5dOAkwAP0J3dL2z3Wv8hnynX6EUc2wVDNZTN2hz973JAVpFm
0NYC79uRPExoh/DIlvKVBC8lf0xHjntuoTvbjq4F4RyHoA9eS071Xel8JRIbtdebIHrL7qefPN62
KDV5KjfCs+g225q3LsLLzcG98Yf+i4g1b99X4TXrSnGwRPLP95NN4ZjqCQV4Gd57WP0OFWPCjVv7
H1N2DQrxbaR63yMJX4+2/ZibamMun0eCuxnvfpESpuHvpjg59n7i4MOs7RP6ilOgdHaArx/Q+9h3
fGP4B+fFLtaOB+I0iQ/O/Z2R21eTN2DfZHoX+Xy4Dl20ZnKJ9HT+AUBKIZLR7od3RAoyP3P1X9J1
wwH997du3+G7PrfLu4/Wl0GAV73qOfrHiOUJTeI5qAm2bRLrQYtXjoR/isnWutfUUXXyk87RW2Fg
kXLCO6yUPWos3DyY1Za/OTXB+6CS4wDqeWck7ojraD6afs63ELA7bsn65FvSBr69YiBxedb7ikUA
oQLZBi8d2Fze21EwdI8D9zUcMTc6nThUfo5dkOmTO8prOnAXq2H6JCkL8Iir8TT6+TYs4lNUIT3I
wQjVv6nZ3hs1dn9GWniwy0zhjIl3Vd09jAg+2hD3pDHj07dQ+jMSeOz74RZpRjhV5B8IR8CB7BO+
yUvLa+8jSXOd77hqh5WfqTucBmc3u3KZMMYNh2ELGWy92Ph7u0Ek9iPt4aW2yUp2fUYGqTolvnFq
ul6sBsv9N4UUxqkPIL4KjstnlmK/23r13bwUpJTLD7M9Yk7xm609uGcPikIUovdHmCg2gZmjyC7a
dToCYZjcCi1od8PRdg8FnjiYMP+pCebgBcku+FJ+RkPSvo7UTf6QvZA8ys9EIEHRqq+6ru4739pG
FIVTEnKCFw7S1PCfA5l/r1v8Xabx25ESSbv4VYTDyxCcA+ehCusHu7OnZVnAVouXgpougSDS5F/h
jMp1GC7m4n1t0cMqq7uINAhWiLbfVCvbdcXPK/BfrurOfW1mjxDCTP4jW4wqJ/0MMB3bQ/7ZNDDQ
YorHqafQnh4HVIRFj6K+tI0EU2d07IKaXWpsXgnTxgU/fqG6yG9mxYVhiI8Md8R9FaDks+b5p6Ep
Xw5fHMW5fzYdjwyuuaPOqVocCnO9ahCIB0WssBr6CVkYH3pm6ODBC7OVcbX0cEx0+tjxwfKVnhqr
Iguk7d8TY1nhzDetchPSY4HjHjpzr5NrpvUr4UFMKCML3Ki3jghJuhCdecyK7DG0UfkyXWQNQx8+
Bd+BiiXOjYZnvb5NvmMfHS1mmCt/FdYu9LJTeHBa/WiXgilyMr5HvaP38Zzu/ZHA7BRkT1sPD60S
n0KkX4kPd4QMaALfEE/M4Z+TSpZppCWTv5xmJ/nt6PJ+0MY1x/xdxeog4Z+tRdn+6Wj+pA1Xqffp
xTW2qpkXHyaPlq94op8l8eSq8V8sCukwEu8Ul5SKeXDkcASA1pcnK0nuk7R/HivWQjKe+71K3r0p
/G3m7MYC8VT3o7MhL7Lag+8BFmfUd0wDaNimCLNcxt4tyIqP1la/Am2J68Wo7W33jdHLhb3dvHGE
uk5T/NE6NVHZOIDiEQNcnV37fPH7UoOu4qa/1otdRJbjPp/9eys2GMsxyTdvo5P+9C1T3ji7mPUd
/zTsO91YLuyCcsVg5KX2ir9s4JXhbGYuERxDu3njPy6vcgtuIO5vJXrcVVRFYtPbwaGzGNq4DmhB
YXhy7bled5g7C0BIWGALsr5AFJsbHpalBw0GCho0EmwV+1LkWKD7ZqUa1ubp81zkn1PPQ4tS6rkp
rCc/NnYlgx4bIfC6FcPNDe1hk7AvMSf5L9IwRZJ8umgnghqxbJ5dX20LTdYdfJC/ucECNPoV42/E
6itIikjzbM1IPZC/fUmGIJtybxEBrn0nfSuDlzEY3zKjvE2qeMG5dc2z9rOPUWQiiqLiyV/8bICx
m7rvOUMWlieiwk8JJ01gIogZIMRTt5ut7CXPu93gtTA3gjum/2gCElZpDjA1Ob3PiFUPdR7/hcvB
zrNbRazWRV1/hC2L3FQQiNcw5sWtv59YhTEzxjfSGJ9GjQWw0FjAY7N659OiUuabi1G99cDXrcqe
DnEcfER6rcdZPguV25tl9IU2gcqzHmIK3rAJ9iijNGUg6WSOxFg9GcQaoWM36u7DgK627QGRuaJm
BhpuyqLxDyHTbVvqkyW8fudhp9QpM/0C4NIJQczvTF5KW7aUTskzqGI2XSVqDtqBYiJsKibHrJny
U6OPeeRgx8ynjZ0g+vBrdnIR/Q0xVszdZ5uBHboXS2BvHR220LZVwJKv4wv5e2ML4c5KGXjbAr8z
tQWrC+uhQcXOz1P9+ZZiYaTsbuXP4r72UJibBre/RA7DvoNrwKp/o12FZ3RwI+IJ4M5SRRKXJAnv
MTOUSQV2s6afLYQ51W5CdVpF8+sMZ8WQT43bJzvlq+8Jw03eU9NpyF+FYbwCODiz6nqog51ZshtS
yLtXfjCchDV6p8AtwPRGnT6RMMw91q9FxaczNTLap538hBbqrliPH6KgI06H6izU2VNrhIQh+fJi
R9a7KvrpOuL1cb2h2pUzCBuNxF4LdJzmABeTjiDJaRIsb2GYcEFkWI03cnGste60NbmBVYFSxrwU
WcdDSmgV3xqb1Wi8n2tcdcPAosgpsm/FhBHwEeUkOrxExE9Zjvc3xKYmG/dZOeU1EswSeKYQWmC9
L6L5EE94HPF+P434S0Cz6BuEBDJqRcMEOokvSS/EwZbdcxyTr1uw0uCMdhbZFEeWn+8SL5jWLH+p
9tUUbtOyPHvJWJ4V02XEdLAmrN8bs/HnYix/dNEsnZl35xHFZsYgDt3ZbrdtwD1vQ8gMY2aiTm//
M830xlkMFCl4DBFYpEBr0sh6YxV/GpOc0MQQM6/2X50QZvpybBkRE3K+JOWyBGhxWrm6fpf2PLAB
9kCrdQJISRH/SuV8mo55sPprMr60synWDpS1ROkbcecnd0nVHhsscZCyezjwG2+kk8ksdO1Bdkud
tNr3C0ru1/XHJ2Z9ztFMhp01T/0JGIOP940MU5nfSS/6tef5lNeMAjD07aaS7qSLzbe5Pfscumt/
bO7nCVGeVcRXFup/fAMUYGPSYLG8ZkYClNb7MBiD8fJsmTfoXWYjsxdxf0XKTJmkoi3Zvs9+b4Sb
EQnf2lKQfJDVw/U5JRYOtthNL8qtLg5nATpVk95peGjS+GbjB6bLeTZ999hOjJmAc62EYpaISP0A
cuk3DKfn2aogb3i7yNMnCjKs6D69f+kfsL6E6waL7j709J+P6GJJV/8IiEJZMXyDz6N5eWq14T19
DxMOrmn+l3jI5ZMQ1aQxLN1YdO5ln2/8nn6ob8QXsxJei4FK2h+/RiN67bbgdDmLxoT9eP48NvZP
X6kbo4eTbfDblR1wRZYHZCxtbAFARQ/zBmJWzUqYzO66OfsDG1XyIPm8fua0PU6c9mw0LqB0X8qe
XpjuWrcI+gAOAUSlE2x98UAc+snP+x+ot89mNLwmjea3dcIjyEm+fXBu0XAgm97i6kuvbCHK9po0
5q5wIh6Cxf9msvM0C/mmC7nlu36M5tpEizU8q6jBTG25eGA83LmV45F/2z61lgSZOOH4NtUb0kWL
OX4OhRbieAbsLEjOUZfeuYBeCFaYD9pb8PApUduC/WoH26Cfi+SYDr+234w7q55Ok4gwDXHEAkh4
Lim9uCkjEOpUtZ2GrTHpAgHQMsHzCC2USU/cWoiFPfkK2YsBZ5iLA26Aa2CFF8T275C1HhJinEjx
dAI+eWTPzAnQbKy6frr3EYK7pvq2negOTyPHQpT9ZRYS4OB7qh8gvt5wF6Hi7Ch3qjF9SwRPazL+
lQ3cJZbqh153f7NFDJDH4Nple2ThaFn5Bf5w1wxYoyQ88Al2qczhn2PZGkWzUzCrtSooJ8hbezrH
OcDZk5nprx7bfR2HdL76X8Qyk50Faj7lHaTkW5NleYqAJ8cBiW6En2GNmT+iuclgKejHsCrOUC8o
OXL3GauCtht2QBlaNafDSMfSyDPqH1c8CtTJF8+Xn7pxbjrlNIPzhV2AbZ4KoVg3B6OsvkuKaqhu
Z/y3X31GmwUPfo7EmUd0bY8jaWIBu2miwUtEF+2Ed9FGWWlO2JAdjgbzNzI/zMKFyNqKJ4uKnIYl
clZ9xCSzYFxEP62JgTWa+uRqHOpm8Ri6iJem+hAx/Fxn5DsVxJqD1psewtF7c+J/mh4M0+Cx4Pao
8/RSs4KN+FltNr87t+quI2ebrtEK5beQ6h0AR8yriVNPIjaBcXLh5EPbXS7e21bfPMHPAwCvb3G6
d8LgwA6atWaFh4JtTNE3/v8F9D1vmuzEdjYHOicaK0NUHK45gIQheNNENK1HwP7ITHpzLaMXpTJx
yLObsDOG1e6G4ZIB8Jq2HxF0lwPCwxUMuLVlQYvimC6h8DP0LcajGcYwfJjt97SiQBd6TK+FTaEA
fYCP5dYH6pkDzdtPXF1opvL1PFa/ntv9Bf9LxlBKGMIuMJrDTwH1iwYuMg5ohz5S0IhMxY7ZQIeO
ZHZxYiBZp/IupyeOO4SLhfOtDaaOI376hk99jFS18ZwAaBEcDj+u472VZM9Ti1NTLUAPpmWs+MZP
hxS5LcCpX7x0DC3FfKIuCCp9EaCqmfFBVVOYJmuR3icDEApw4H6F7CIAnEFeCbW4nzZPngGdM5jM
Z5QXAI7sHqs0uYV1Xo0gtGCReJH/LYwF0Ts7b4aLFDAIfXs7GA7LO6EJvTbptZTpQJMtS8RD3IBG
mHzZJJSdRdfcrFIySeuAhercNU+90zZbAuYRX6YQY3OwfxsoQLTW4vH/SBw/tYBS8ZPzWXZ29U60
KsBuxwAGXuewDGbcqmX04js+Pq5lMyM1qAoQEqQ4Q277THwVcK2OazsBeEFlCEO0wlSFidQm1nPN
qpyGR8L6VPgf1XzpTGfTFcEdIW9v/eDcqREJcDvFFzKVUe3SdzWD/dKNyEeYt97nowuaBm65EX4M
OmcCULzkEXov14W/iCy527BhejFNxv+TC2nNFwDo8Q8PUY+eSh4ZSMVrpKywyD0D61XERSJ/pSMP
ggtoVMRvAtZL9970ZCbRuRlYn7Bcm92R4Sh3QTtf6oAapzKh543jC2LkB8Q0rzNgy3XaGW8qorSm
SsQE6DYXzbdSoN9WwjsEYby1/P7VZyjVdsaxmZV1NXVxzBgTeRGyDQt+4GXyWRzo1n5KSdDj5S9e
eqt+rEC4DE0CCpt31JbGszdhNB9DFD48vGz9UnGJYrog867fwOG+55bNgbaOBV9mwfMkLN7wirtH
zcZv7E6XKq4Ax5MVZiQ3/Jc1KjxgjyTDYlzf1fA7KifaDHbzafrxJ8G6d5QUK1+dvQaW0ADOLG9I
d8U8nNnOQ1MgnyB5/VJZUEvdQH3J5p5BILNZF4lOnNTtPmlA5qDjtq7IW26wXY6xRQfExrMt3Q88
SEgHsAJAAH9pUCzgI4//SuZd3C1LqYcat7a+9RJJmPDAyGXpP6Q2FtmvODDPc5UfGWDdnCV/W0Rq
m43GM6ien8LQm6mDLjA2vJ51+1XN7bSZJTdKUD63jUYBYhnPclm91oh0JXiwQbXX2cQwkQqO+U60
1FLJ8CLs8t6rO2bIjoN8mUxoU/wmDLVOXfDWtWW9h3HAIRHnBzi33nbyokMaRsgKq+AVL/9vA85P
zBGLCcJe6uBgCOM5K0/IkgGypObCR50IXFTirl8g0m71VecEb3ZG96gNcZw1+9AoOoapdbcAbo38
3u/rd1HmEVRZ7mx2Kx48dmAbNhsAorenCOmrNcX3ibXoF3CQDL13N5jRLQiSO0woSxhpdKPV1HBY
DG6msgNLT8yKo8AcDURNEsJ8hM3hriw0Gc00pofJ3+WD91ENQ7kPZERgX32P5gqSim+cwYkCysYG
AcmY7Ef+1Q6a1Krl1muH8Eo1eE+Gxbnr1D8yLh9Kx5lWEYLOyMthbpQIpq0NNevVwGjmV+XZGAwE
l9H0hLf8QWTRfWafSgs3HzHCvyO/nR83iOw6HIqV/4Sn+c5ovpxmcUcaYwhOLr23Y/+lDu7YuMAC
nWcMLsG/DPH5VNg2z4o+KQM5Wz0w2SQIeWX1/q/Xz9Ua8SGwhItalKdCyHvBRtaSISmexCW7k8eA
Bx1zFxndvmdwx/S29HZ5bLw2A0CwIWUEwZVsJ/47iywSFlT1Ncb1pzaZtRUZ2OjWTv7Az710Eoxc
FOLwEgnocczFYYzBEh06JXKEltVU8HiJwmCI3kWMrqp4J1tmdFR4UChd81xP1ZFhUb3jX300XdSx
7khu9DDch1o2B4aXHbOa3N2NhJ0ayIxXZrew/cOrN7rDJlfRi23T4ZNLdbULGrm8tTFHpxDXBnbs
bmqvJ7J5fRPmUEJyNnaVdPe/Nz2GRzp66UsbVL8JnmH01+MbVSp0ID9+cz3zVVvTKzKN9zQsNmQT
gK+wG2/X58h8RWKe2zo7FVOw6bRkpLawvtCSUOl1aEVTO4ZH0iMWcBMs0clXwggL51BzHwu2mhPQ
rKhiVVGN9Sqt5kePd3CjfAAQszR+pUa0BofU0/GfrCg1GH+shRfWZ66Fc5k4GJ+Nfxn7NqKDvI1M
ur2KZ6xVNvoTCx+y8ihXB272GJbTMx73be1Kaj+mu2kTnUPhH4HZ5LMmWL4QD2GZkv4OHcCsks+A
YKa85v7C9jy6E7+QlYbbKTS3E/kbgsHdqojFvQx6XBkFYbHpFBKpmjwCxkSo8pWR4mBIxnhNGU8r
HX9ldfWDfYgPRI8/Kh3Pc1fujcUg0rvRz5jnB0Ahcu0Des/+ZGq4R5lLd09mCQnDvI4D3vZVwPNi
I/nhliQgIoCHy+zIfa8YT2/dEcD7OJ1Sqx92cCj8fcuqMw1Z5Ldjf/AL/4Z5K106DlTFk7eNq4zl
+UzeAywCvaMxqljlDSi6tzJq8y0H3BgzJmkrR63dajwM+eic8hjIlCriQ+bIhzpOkWf2dBOtuxqa
/7sD9C4qMRoWUB4i6ooQ2H68J3zqe142rFP3XgODhfjKvM0umYAUJjs4yJkcxABp2RQcShfIvYTK
A0vhroPox4WMvSeFyw1XD6zYG2o3dVk8Su1oyf1FMK/Gx0WsQ+Va9z7SsSBOmysqpbww5R7U5R31
COje6Twm9m/jjg9AY15Fr54HiMORwEkexYwLlJFvMJDH666ZMGL4qFEWYA/g3x3GF+JGCXDBSYWs
4X+L5neQ1J8GIrA+Q3EdYWmFZnQ0M1MQ5BBvxxjvJeDfaT3UbDAZQwReuwAfg/nULUXd1M//FCOa
jaj9EzroZ8PHgik7pOlDcsCfo6iqTxKU+Vl7ZnJA1H2KZzSPgwwAPrv+Q4Bl7ilqOGXstPpthDXs
5h4c8Yj5ScruLDyMlxYbyOUDDGXJIOSjT+tN1WNxV+NiIpf9hST4cy0l8wJj2wuvIErFgxETV49h
QHa0evEb/MWthb0/9VNGZrzlPFY9BGSEFw8qrR4WftEqkbWisfeYqvXOH9ioi1OOFfZZD1zWq1la
xc73mEP5UJgkvX+wjAVYdVQHtNbHFBlmVf6imfgmiR0st/xCFutvykpQN8dgpmwpjxVx9ltdJA+o
Dw7Chi9C2CmDUIO4xolQDoYnY9oe6IOIrsvEmQKXnmWu74I5uRvq8b3R86XxrXtrqsCBtRVJFX7x
4HpMOEp8BEOVIi3J7unFMblIFlYxzidYKDVJfvuJvXTvBARaEPiyaFOCA+0zgvKV7RMu0zupvgdt
aOw7PTO1H8UWsax3yDt1TYTch6yTlJvfC06YUnJDmxOqU0S+B033mrdltp3cZO+m8jVgt0QiyIfP
cc8mDq1TABO8a1CdS7t+sUT5UI0EJ0EGv8usMbqUJGXwh8PzZNb39pwcaz6guDOA5sYEL1nwlpXL
h994YFgADL0lOQo7np96GZaTd7skQXgl7brS6atKs8dE0nSxULbXNbFQMBBv2rTbO20UNye5UTdu
LC+LuK9IYXEx6hg4tXcd9qYN6Nq8NO4bgXDOKgZovBZlu8PFpNvkc+4G/P3ldChLN8OQGDG+ssIn
fuuZJXf/PCnzaFOWsT5n15nDtEyFbP6j7rx25FbSLf0qjb6e2KALGuB0X6TPMlne6YaoLKnovefb
zLPMi80XVAMtac9sncZcDU4fYZfLYjGDYf5/rW+hHpuukGYSZWQTBRXMHGJHSEo7k8Bemn17zzTS
J7BFinkWPAxdnD0N1IbZaF/5U+pdIMvqHgLNENu+BLfBUmVvSxPZoMjiB6gSHbhEFtEsoC1G9wyM
0XzZz+DXaevvaJHjWdNF8NzlyjjdgLmIQsrspEEhNYgVBmZA6OnPBnuKNiF8QEJFoPvLj+5kl70i
cENvkoAxocp/M9flrVX41a6qRX6YZBN+4aQGF+OWxwR+A4WDCvnopvc4R3qOpl/wtFIvbFHNG2Wy
92EA3dtyzO4xyB2LSGyVv4AwZ6iA6qFpvFYjzVC2t1F8xaEG/CddmtSsXomUQUZUUUdOKoetY721
c3k1mWW7Dkv+6nKw9zGKfyfdCR3nWxUOz5VlP7Ruc9eaIVimWLzEp7iDh2aoA0yYZF/8hId+AFuO
nQFDaswhJjBQCrmwlFy322UjIRh6Y+MbJ8QCxbjs9u09rJVTVnL8adgdHtROPveiyzFYuyXlD3SK
BjvyAja+zLuN0F71EQ0Ap4VmP3QjdjLlO6KqeGVlgFGQ+bMrYvUVmgVODRDSSIUWOQkOXTfaGAVW
LM7p93qEPhSyLpXRILjEsZVeomJDpiwpB1mtd6P+vy/o93LsgBNtNeyioBqWDYf1MR+h1wTmDUzX
2wiD8UVO/Wml+j2IYiPCm+QjNaxx589XneO3N42jfSAfxZZJBeNCZy9LHRE7daxZ1IjBnCRDDJc+
osPrMiUjNyEysKrR11bsvzV2q6ZDb6t1+701Y1hxdNCgESTsQQOqP8LlonuQHrW5uYly5UPWmcMi
zEF5O0dM0dpdXI1P2exmnGLA3uXn0EjivY8YYJ/0GTehAaMTOf5VRe88ULJW5cPpSvNVaPE+/wxd
pkuLFn+J/NfCtYLj4C7V3HSfyezMnEEKHFZXL8eNaGnfRk3AMuGkN9YkzEq8uDWGU4VoOlLUWZWZ
e8sBHWYRUH90fGx/O69iTySJGzHzZFVLDuJuGkGkQhRfUdvw/eKm0qkT8QzD9JgekBhFDN7kMkhJ
epqYHkt3uG0iCGNGTufYpsbY02euYsqObBFvM6eUaB5BHopsvK8yDHoz1FZBVBqLpF+tjWt4Wfku
1qjN12Fxi77vjCSU/VZsv2syfRncx6nLJLUrDBgWaZKCh35azaWD+j6zXeRSmAbMJKLBDug80M/C
gsnkykZDpIymK4+c6WLWIK9Xzpmj71PQd9mOijVqPqozYfTaU6CO3S9xTtUgDbIbEnN3U4CGX2sl
7z2C5U1HXxwDEQIObwaVNr5GzZ1usyu3kBME1Z4DEX7NxPoydIDO5AhKP3iZJaQONopYX216j1Ca
j5prvwOuMI5ASrsQQlsF98iwKLMAsr2ctOh17IqXIC7NY42IKUNmmIlhPFk8WKxE4aFxK2bT4VXU
7N9C19wPlR+vQ+IVKGRghmHWN8HR3GBDCKggvI/VyUn88zjLL23XbEeanis94LtsT7Uw4u46KsdD
FvoeaIvm1bEGuY1n/1sYXuCLZjxEAIUdr3k2ArbLJnsodHtPTtlcpBWPT1ilhymw2TTlmtiXd5oM
xT5L7I9Ov9cCrocniP5SCkB5zr6YsMFic1L4kY9oZ+kJPG+8Ew2xiLvCIzwrIfp0JcZY2aCG6wY9
LJgNPqLWkEFmsdc6Gnuk3OBZsXJtKMLggfbLDxxRqKGZ50bUuCutkOYmBrziYSgywhbZPpSsbspv
qlLeGAY91FDeBFVHW9wbHmiqQtyJ4f/C27tgKid7xB2AnLdIkzo3+IxsZBCUPFbB0DKMUtyqQcWW
rUmqVaVQUS6530Qa9Ldj0nz0PiYZq3u1bA4EQ0yp1LvG7qv84uOty59rFNqrlRkkhojhwQ69HRy8
M/rE/iIMkLvo0znm5MAcp83HWLnNbZf+FDtOr/GvNelcmz6paLlv7PgZZsT0g8MeAngoRWY40qp1
Ni5spjKPIEXyS1c2Z5UU962foWOMy1bf+b04F5GhACo5nVMHcGLH1JxIntpuA9Z5lnhcveKiBHjM
lgB4BpmxctrWgjZGUtyHxtHHqCmi1ya03xr3A5pVzPHDCe3PwR6vOA3j1TbDp8b7smxeU0WdQoGq
jeKDyWZn2MZNTY5ro8OB1OLkPo36h2pG6xkPBvyWLD/y5657zu4EJl15AVnOjdonSym+ZX14lNn4
lM8C5AxVuLy1P3kyw71Z6veO+MSCDMM41r9mMN1RNt0LzPp4dCRqT8Pe2cZAPQZ8FxZWtsTC24ka
haelmjGotuwU6k6UbRq0jSAucGs1zxR9M9q6T4QIzcJ8CQoYOwiE8cWWxn1BIRdW/aPQ96aW1moT
iQMzzKqL2eyvySygLGkxBKMZUoMcb7rgnp26teVsNaMaD9ZTXrBJSbHSR0gq2znYwpAL8GvfGVRM
gHnmLQm6trvBff886/lXUnb1m8ydSRbvVaQHYd+4TqgKJU4a7oy5dDdSqy/lRDF+FuWX1LGfISk9
1QNKfOgUMLD3Sew9xyT43CI+yVbYrewbM02Tu6qsztqMGRcPW3ly6Af2AzOqFcb6BivkU5AUyZsX
f/jTh2WZ2onz9lXcGzoGPk4aU2t+CcuaydPP23U+pzepA1+GORn6qUdFjM6UIrd52HCaB1SY/V2e
KaRGYnXXdm55h0HTqcS0WIhDkYJZJ9aGSjjhzXqNRafALj+b4aSAXPeW7kQ0yyEyicm1L1m9L+Px
ok60ajcnoj7FpXVXJ2j8HBdZWRcWWwPCwxrurFTLAcd3/FufZoirN2Fbf9VYw0UlRPuumZ3DJqU2
eEAna5tro0nYpxNs+4zIo47Ex00RSnqJdCT2AlffNqmz6zRlUZe0Fl1MjogQSdmb+o1vTN1nUfQ3
ieGB1wyca6esAZSDL9Vxvk0vntt0JANFwwWZy9Y2JVr+Qi8lqUY+tqAh+agNAUsz7jQK5/x0U9w6
wxs7CDK/AR7pvVq3irXMe0i5KJ3Q3NACpSjSV+PAzDY3q5TxB6hYftPobErf4kyCuD0wDeSk4QUW
ALThY8DM/TgUPHKKvKgnCb3wzMCGlDSbgc5YY3Dbosy0AQSkB5tu3z1RT3dR0fNTcHEGb2+2gjzV
MMO1gimz7fmoYyq1Y/iCAy21DTEVg4fIMAO77FLOHxz8hrbRozO4qVEyrUap4er2cDqUlrml3nYE
cgDl+tbwDeIic+BOUg9uItbL1TSKA4nnT1Umzin+D9r2eNejFqh7jQd9B+vrMNrAdHJBf3rS22PR
GHh1OkjPtW7tpZljP5x4MyM/3ukBUdJ48Y78WgtPvOeVJLwQajD5sHG7dGcQernFHcfJsoFUQbbS
w2jiuqcF1jl4uUMl28iBE8NDK0zzvjFx+QLkK6AAyKw8RzOyp2C2OP+UTwNJIpZPpat2t5LIyEBc
cq44ovR+TzKoI152T58tGXiInDAbNlGlr6cp+Tr1zjVyVmdj+g8dbIVN4NRXGeCsldFN7pb466ND
dgKpDkBVHSc95hVEc9ZlY9eNgPG1CEWFlp8MXzhoeXFLhi6UQJSHZcwiBXw43KdZ+pJIQRjZOkxK
TlfEm6yNEZ/LBL0FvQKy83JDKNynrXxTunybxgls58zOLzUAwVjOC9jzcxNlLpqf6I04hKRgAiU6
aEP6i3mVeoHO9ku8+4T4iglS0mD1X+2W8pRw401qGc0dTJc7l9jdDvDoLTMBpLgEPAPHpQ0xBh+6
pu0SI0d6ZfSPxQgfI2y0HboXuMPpSParNr84AJcKk4a0PkvoVp0JPyXWVsNgYaDTmXPH4XIJq1Yx
2sG34vZ7sHPzz//6MXz7lw//+Vhk/O/XJO4ff+Kf1zgfiqb4bP/yu/5/CvUm1vr/Huq9fj8Xf3v+
Vn/99lOINz/zPcRbGMYftm070rM8zeM/PL40fGvaf/xdGPIPU3poPizbltJwTOvfMd7OH4Zm656m
a54hDY/obTogbfiPv5P97WqehZVFarpLwUn+Jynehq79/W8/hHhLR5OQHDA6s8/WLVt31dc/3u+j
PGj4Zf8jt0RbxuSiKQUY8ot+VYp03gGpgsa5xbF16GzEV6nRvbqSxIs0UU3e6piPBVOnDuBciDvD
p43n9lq/zu0WP0AF3KUd8dtg+O1d84ujFKxGO/oXhdnuhwRT6Zg8Wx5igFYrTLULoOgn7JMGYmii
Oak7OZVqjqhm1LiU4ej1NRKqYnsFtvUdUti8ExM+3iaPvyJX42HfuZGNxauSPdqcgHnZwfRfg1dW
3XXScA9WiaGzLsnGcwskHc5b5KNzMzVkSpU3bV1tOujUkdgr2ReDlZPs1/uPU+V/FbKxYJiza3Zp
QTDJ1cdaGqRSajBIcZ2xuYTRAKbKfTTBlKyQEyu0QJFH52Jongp3JqlrMmnHAoYQ40F0/Fxp58ca
EQiohceSgEWiFx/DyaZsSAKHAXq8yEpW3Il/Slq/sf6ulQStl1D49NZ9jDXx3k98J4Kw2KvoVxt0
fr0JtxOe4jVBV2eH24mCsSeThd0fgwk+IgCoOYHXMnft1pL9U9qZ2xakjdHwh5cYKTjks2HiWAnV
mdvbuc5xqHXmQYt3AIfL1mwNoKLtF/Ubll+svoVrpmDTA0HWt6hOuRpu/PJr9cQ5Ehv8DHV520wg
t+LwbEILQP4uj8tv7SoufLk6+gWn5beeiq9VYGJ34fvGIZxxyHMtwcRN7nrKrniDV5p6q6wxODuN
fVQXo16d3HLeP3Wre8l/+ZV7nUvx5OjOo4ySc1k2l5BarjxVZu80ahPZOpbRebCsk4U+OWeZXM0j
IEcGZ4pCLWtckLd+8BQ2SJtb2i0jyXGUCCmDU14MNd77guwmWkbRmeMbF0lpMclQlSal9Zx53l7d
CdP1gNqCtKxNysg5gCke/GgdWLzdtY5fxXEPEwlPmEIQ/7uPg941mx/mpH9N3X/LoZVjHWvVcyv/
9Ji7rsOsoSOpMtVjrv/8mMt0pDgQmZ9B+WFXEmWnzw3UjAiUGO+g/PBcdkEug8NSY8YAHThm00aa
/d0EMO77I8h5ZkY4xxh1G6RLvIDNUTyJIVNy993UOaF+AQHW8gpT4UCb5xHK4mwjy+wNLA7MRvWJ
gtump+GbJzrYOvZpuZTI58vqGdIj746Q0LtlOKY4Ccghdp8QCyKpZ6gEIW9vgTIKJfNRWKrWxFu4
zCIWiRKGpvrRjL7lz/MckrJ42oLRQWIOnWR5VJrW3SzvS4oGb6Bf5/nNbcoZXSOeZVWF0Xke/e1s
J+fEL7/0sJt2vZQHtGcHdYHFIE8ux6KylvQBuAnCHlq6D/ZxGcbqlUt1pXFgw1gxD4QonJdPqCdy
+YE5Z3ROETEny9Oy/F3IB05BKB4t6orh90eDNBtyGv1tbqOlU89ZostjNZEeiPClFbyGemTUJS3D
veoFBz4buyWFZcc80qmPJ1q+PEXqVdI5OqsXIenuvSfPEXTYN5EgmrFPnfYdZou9gMKJ6VMPrHjc
1ZOMPvshkv6NiL9YFWEgsXoX1SCNGPLL96MP+z53eyU/pKN3sCLrKnR8NhLRrUNN3JP2CS3d78a0
tH9dufAHOi40bAvUh21avwzpoDKNLJrKTyM16iP03EMwOM6qHrj36urmD3ssgzXe3h0KvHfok8xx
TLWzunoFgUBoucGOh1s8Yg0iKunRdsIzduHHmQVsmbI1RlBvTO33ae0Y2uJ9ZMAESXCREYWbdNyw
ZYxSA2c+qq3LBvsmXpETrDXGkuk9Zr1CLo79Gh79Dc8HxtzBvxJZCBnD53vK7H6K3FMWE5oZVR7t
QvR4ecQpsyYcPPKZgpb77KtlQw2u380Mf76Lno42yzOZH7Azsj35cf1viVginyz49DECciag+E2Y
EIIXPgLezZKLTh9dWbEzzOAsYj69/GPV2a2QKlxc3W8Um976NxemfvH3Tejx6z/+zsbEBdNn6Ibm
6Latc7b85cLmYGiU7KKmzZUb8jSrZy2N/cexd5dRH+TcvjlinkGrTqLnyEK1XJsa5vSGT26QfHVy
81DySP/m4jz556tj7+V6rumCueRKf746EVDYz8ryG34wSqzDBV4aUAQVS63txudWMEPiab+OQjKZ
gW0iM2Qzo6bMamxQMpJHBxSc0cmEuIxMvwKdrJb6DmTXSi9VgnN9x4wALRtPFsIPPD2uPHUpPy7z
5GBCzHJsxkQbucdl55JX2ZkHl8rSdAXV7tYrB4lQlS2DRnzFRu/Ep15X+6rr3ivwS2mEq4HhWDp0
NWqb2ai3+Mfx79tOJTBZ7On8ND7EtdzVNeZRLXZPPgcb9XA1JfovsoWd0qHvb9lHoAG8OwK/stkc
v+8CObTQSo8u1UNXUy5Y25N9XEZKJq7qlJZ/P6v3Te3uXCM+JyHNCVGyNC5ovKpPOa4x/zc8lWpW
ptcNyjOB1ca8vdzhIcZLDjbMJPVrijaInyh8sRkofKZ4NTHKaWy35uicsL+/mG4M2ivgFWNI9LT/
sPamZBaqbxR295U4G2U2Q5aptl2hAHnqdw/LazVU44wk/1pNeA9gai0rFXJ5Iq/LlyFOHiM1L6pf
HQw+cyh7iEaA2lzm93T4QM1H9VptaLwhPtMYeUxRRvhtckrUJkL9dWq2j9XT3qIi7Gk+Gpl4Xv62
ZW8X0gxcfsGyB1TzUilGmo5kqnpBdy9KeeH6TGp9TXpZCfmtpVCz/Ho9YVC2LX3YpNUuy5g47GVz
6Yv8Annxe+kSO1zrhGQKtfJnJqpW0oIMUnbNod35LurjHv7CZsrHUxnM7Lo7HLGVQAGQ9KjE9c7d
qDHRx8WLOeNh9qnerhN7Jm8xI6lVIAn12JUuu55JPwd98TBEptxOoXFLwjJ7R36aJTXG9gFZiMhh
dOocJn7zzGrer8+sp0nP4TZ7rmtYzvL1H446OvrwMJybDzrQj4keIN7OkR3ycI4m42UorEcvyD86
zwcRZnq0rGNodrbxZSjN4tK1xFOmjkjkMxjbPJJrz5qHg3ScfWE4u+UgUKuthQMJHUoZUmFWrtWY
DNE+0QcInjRFY2YNap8GvWP7Ocqbi4wsx3XkBCide2R1Mv0EUffZOpg7C63N4IZTrNMaLIQliB83
IzssEgW7UwoTTAsFNBIKs8WV0EyyIoYbD0Y7RI+QKGDZ70LmZ9Wwp3PTrOui5kpgxs2RR1c4jlBO
l+BNaxxsWYK1z4RYO0IYVPEJQGHa05RoO7QJ3AQX6aVZdvVBT3F6gef4dJTIJm+eTAdoPzrjjyzN
2ZWEyecQ5njUjUsSZq+MQh68Mv6Y24zZSr0KnbVP9OW0zoaHwXlzfSCHRMNt+ryGLmK23tb0YJTX
sfE88q05CeZbsxr21tjfY9HJ1gYenrapcCbDy/AHbBgk4miHFLwxIJX+2qax9JuBo87hPy9Fnm54
mqPZEp6Pbpq/LEVuGsLU0rpzZM9XiqK1stRfXbvACmZvLN9kUgGGmeJrt+onyq/hPT3leZdBRkRr
zWLVm0iWtTcRkTOVjg5TUn4sptHd5CwwR0vfZ/UHvhn2pfmIX7yOW6ru61Jy2A4sHOF0Tw2kU3Ld
2b27IeCFFk3VX1R58Y065m1m6T1+oKvZsrdaj+yJjYlH3Id3CRLyqbGNF9JE3Q3vMnDNKH/DxFSi
qF+XCfa1InHTdR3Hd70LAH/OKLAPeVcQOCv6daEFp3JgNCp2nIeNypj8i1BPxZo8RZP6nUAWLkL9
SMpsHsrt+OnBQNuzM+Bv0ZMGO+MtSTVYlWMocJEZXMsG8GGTgOB36LY7vUPqpAIWBwMM6WDKngQa
TYSvxLSp8bKMi5A/ZSun7ibUWObTh7BLP9XoQMF71rT7BgKQwkKSP6peKR1rknEKf7cMILp4sT1u
5KTBGZo/0WugcSvq5xI92doLDGzWJEBq2J04obrXrMrkyxbhp2uXYk0o8mZkz7HKKmQsTG4IhsOM
wCTjVE11Bz+QJ8zyvFvopy6RdtGbKUMGYs2B0dJGZAHc9mDy7dVoBNfjN18Qj5Oqt6F1KGD/Zpz+
aU/i6a6DspPSkJSmbbs/70n6kUAdOmEfoToq5widzJ76i2Qrova8y2KwHNURdHlrTmnXlUrmwr/N
rDIg3o+luP3NJVGn+vXJcR0mdtuSmkmFUj1ZP0y5do6dYojHD11VGNyRLbjO2z+Z06EPjH1Ul59q
SyvZMhkGNSC1CVfnUTza7399Jdb/4Rn2OBYbhictm6qbWhx+uBJut0c0ePux7IU4g8+29uhbIYEC
7hixKWrfWpuoFa14Kyat3oJwBjteE9ODGYV2PB4TZtLnxhk/knTa151tYtiDH8aULbwOAWSGbQUe
QpR528nIX1qTvv0y8jHFrH0RfaZwkA+z2opxtCIuxKC0NatXhxG1phPKloUhk+ukJU0GS5Ca7WI1
VmRN4yBI56fmN9tY988jxtAdZjVNomezNPOXXWxt26Qtjt7ZjyCtkR13SMOeYw0k/21PIvNeF4i5
VpbeUTVLeQZDL9lHorO2jYNHTkcPfjTLngyQtP9+x2pQRpdTFu2EySroWAYeDxVPIOcYbc6Yc2xW
zgzKXyBqpuaWjhvLRxsCZpmbN7fvTz50WDb0QMYKWp/qvpE+m0DVNU6D5yEnMSzAja6OyjRQZRkK
8RuaeLxKCCEMfuxWL07LBOZU4PqjsnyoRZ2su7LmdlN4WaXVsw9ElOM+P1UVPPiFR15AuEmTSu6c
mIDiWBBcVqVMZB6CpIYsRr9sXvzRYnJwW+16pAW3yUoY6gN2njWV0Wif2TQ3DDSbVkzXiFC05RHP
uj7aL+8p5RtMaMwHI3BJmKz0S7PAAsPBhDKoUfPXA153/rzdMQ2XN9ZgWtApMv9S2Y2kZJmaAFzM
VD5dNZnWM3w0zfTXy26jDfjNarvRsdVcL9dBSlda9i16O41b4/NzQ4ltJmmg8rvgGY1Cv8PjQHOM
wdAjhlubyN7IVOSf5QWYMKnmimhjjmodURsnTNEvBOCi/4IXNpSHwvLuk3kkxzTorhKYCXt3rh6I
ancYXh0LX8eaXqGLtqYwAUBlfhD2B32/ddI19swbQ8dajhEFbVerraDrsY6lg7zyUOR3AXae0IJ7
G3YVSpgBqxEu6tqHXpqoR2mkkUnVJWENM/P9ZLP0SQjxkGNxBefRo0uOJxAPtPUTLR4kZc51TKbY
JvKu2oyWD6k+LDD0+A7UeN9D28CKN05Eczl0zdT9GHuCMjKPUsMU3S7f6MWVfkKR9W6kDiAAqpKb
ZkJoLaugQwOJwiS2su/jOERMuyqGy8F8j1ziHGK4K+tKI+jPEozeCngMREhyyIfC4zyC96zszRsB
xwJ6PAq85bt6tX/Vk/yhnqZDTIoAx7risu3Y77ldAaW/vyqR7HMi5a9c1ljygPl7gvFFl3D4y4mf
7y3i+0C1knWkxmeJ8Dyor2H1Xiw/Maobl4oS0qsPdgjEhW69mHY+7WfRQwzgTsX4mneRTjISC3VS
1TTDIu1OxNNXxPtis8xuy2upxVw4bCvpa2qriTNaUDHzeUZR0vjqbokfRPiXnLCWcAti1Y2MP2RH
wmtcYboKocpgZqqvqceTChLzuNEhPQ+mxV4R1hi4lfBTVcbZfTR3y2Og+0pYPupvtmBwx3GBJ2zg
fXVTq9jGBmjav34Ul+LqT6UMz5SaxL9tU6cyNdXN+XHtCTNaHbauvY+vWUsPAayBgRM2IvBeYJhu
0Hegd7ScbSaiB8PXbsOC2KLGY3/ICDobCarfTIsMWsidEuJRs1kvRw1G5RzT1q2wowE4sF6WR7pK
WaxoeTLNaryxBXaVcO7eBhfIheUhjptZ2tDqYSQBbpGl4zqV/sdc5TBgLBI9BbirZd7FqYoPzUMy
H6bOylczutrQL0vc8tYtS1htxRdFN3wQ38HXa9BJapZXgyha7qzn0fqQHCKTmaG/vEqPB3tGjGfq
H+1y7gnZIab429aa4KSis5G5DC9QUyK+wf21DEErsM/EKNbrqma2IjSPtGo478t5Qqs6dsblTkTW
K1P0dRLwLct7+B91P/97rc3/lx6pupyPopzqKAhbmq//urzNe/v+0weq29BOd923err/1nRpu7Rt
aeOq7/zvfvFv35ZXeZzKb//4+0fR5a16tSAq8h9bmSziP4x29fr/+rnTe8bPXb9/fQ/+1/9sPt7r
P/3U9w6o1P6gW+l5mmFapsMO5Hv30zL/wKdneC59HIMin8ZDQYSaanEKXf/D46TOtlFS4KUuySX8
q/2pmqbSowPu6Zam0bG03P+k/6n/vEi6hmnqlu4ZXJzE2uDavyySQ697NcJl4Ozz4KwRccbJVR1b
NDzdb3NIM7PqaM9jOP42y2h9FMqXn+F+ahu0Hqzkr9ZY3dbM/CujTs72+Jsd2lJH/PfUoa6Pbo20
KXVzBGVTr3ZwP2xbybUrmhn2Cht0jYQ0FWKqe4QIlvCUQaF/tSNSU0otPdmW8XVumb+j6YUO2XMx
dnjiME2Uqn4bu9pvJjX55zvHPhoZEv9HxUP+qaNUuVogYZSug9ic9zVBO6u50y5DE9/CGGkHd4SD
nM6cmXoylxHGw3CtyDpxKyZlpI/hQQvUbsxTBFkiiCyNAGkz1x6h7j9HlNZ6t/oGf+MppWK50nXr
LsCRLPIw2cyQWNeWzC+pjwZbfwAEqFnpR65fS68jCVMSXdmW8ERMvEeFRqV0rCgTR/ZZZ9OxEhUC
VHMAmFb4UCBczdhy6n/yqUOvPTMGSVUGZCSO1Ow8fI3dAEZYE85VzLzEpAn43RXmdY4KbDOM87MZ
ubdouafvMw5P+L/lFj/27JZV4ee3XsID80hqNTxaHDT6f3rrPQG+24kZmiUq8t1sIlBsFT6i6bsr
VZRvq0ncTKCUWUEQCxvuWS+j/rEeZlxGk31AGY/ufdLfPB9jmdlN6dqCKn8YBvrG3QO4eu1g9i5/
LoIsLwuM6zK/GxXg3HQp+lSj0KgtkQeA0Xy+0L2BVJKm03duJb0thwqkRoEY0cVIYp2k2HXszE+g
LEjRavOdilYLNDe5rN3puqP5QtLPkK/12Z+Pbp5fJnMfbyfUfshOZXKwsukltIxx5zjzlWtCH5yE
nMD3dZdD3z9GPXFCg+8ieQf/DBStN0lP0TH5r8K5QIw7AbKZzfQkmwkEflLq+zhnIBpaFWNOwTDg
ROGAM53MG7Si9F4a0V3aQXM1Zvp9QOrdXW7Yt2JISXkJK+y1dDTzAdCNoLOExSZcl0Sp4hywX3Pc
KxslvTbBnWz0foCzauU3CALH3xyfDbUx+HUIoM7QSXvSIPs46us/PP2pR3Ix2CqK1X2QbqWFca60
KShVILpSWInCIbRDp54r9GMx6QgYxSUZQndu2pQbr+bYE9eQqjzREqEDa0tUZqN8XF8MWmonpeBq
XIw0och/M3gNVWv45cpRpyhZCzOXY9tq9vjhynNOvgIsMpsAMHxBYNhA3gt7Lwwk8ZK8UlgO5jom
Nu6oaxYmr55CEq6Hyzmu1gRgRsgRlQ85xj+jvkTRNWRrxjTXU1avKjhuSRFuEjk/kjOjFKJjsGqd
AahK4l0n6VwDcSUf9Iel7fb75f/4SOrqkfv5r4Ji5bgatQzDsK1fz8uW0EeKn4wmaExmBJOvnqmc
DkQRrq1ugKzWX0Va9ZYXUD0ubIEqS58xxdhee2FZCPjAZ/1mgTDVAvXzJbEasq46dKKYhH+dhhEX
VJVRlhndlQFdIAGgm4FyzwZTKIvvjLkJNWQovopWw3zuhis8TCC1S+tqDAk3EmUOywUBKe0dFKIz
bHlhFO0uiP3L2bCGNZBQdweZYdVkMt/HIXJ8s7J9MCzTqQ3LR+5HsRkCIE2R1/zufv9pFFkGLiRp
I6pm20xl6+dRZHcjggJQretAdyhBRNUjOrkm7cNDHMXUsMwBjC/FUjuG3SVzDwpPy8mqnj5CC9pN
wmSO1+4hEMroblIW1KEe/vWY8P70BjAe8EGjnuIKWQd/2UHgjIVECyiSdTC+qTXXeEoULjUMcjwD
M+fG1hh2Ih8G6ijTtNO0ZroQ4VjtSMCJjjz8QEMGeZeWVkNBDpNZEcsaejhsCiIN9Tsn++LqwrjT
ZVLTLCtqsg28QxHq2kOiRLNBWN3PhKVgDtO7l9omvqrR9eyZ1CbUKySQXUwwMHZSMhAixz6PnZdf
hdYiH4BpOHdDtm3GiRuU19A5PBga1kXew6e0JggTQeeyjpoOehqjK7jlKVS5oNN2bacR1mxe+Fpp
39Qivpg50V7p9NTzQjuBDH0sKmvYd3Z0R5BmvEtqQeBkJfdEOzQPF2KmGNw44o55+nJGgO9CnQKC
MFkHbCFEf5NuYXFK5AyuDbexrTqrdncysO7uUjeNT+6E0QfVDSZK4hj3bhJetiZxma7ZPuiydo7E
OO8NfPWb2Kl+0xIwXMP45blzHUqtFgVXDUWNpMj589AMtMETfkAL1K7JyRYELV4XEvmtTyQ1YnIs
tk7eOhdRYmC2Tct30YPSXj6fBpGKg5lBZBWsZLPICZN1y/qhodN5id5WcUvLWzch2naoFX2xmNq3
LKIGUzZOeQoiw7pvSu9u+bwfBPa2C+wRcUrQvbn5t7a3rBd8sixQ8cAWTEe/hj8czvWUjVs5GsRU
V0Hz5NKF3rVRSRSD+tAuIadao6ZRoJrrp3hyoiO5pdBV1Vc1GnIXJA7R2NSL8g4J6D5EbXdr0xGb
Qs++J9vbvi9dt9lWdUfGivpcHY/2PVUBHG5NcLd8ByWoeT9r0qTlwBeXf7wov828vr/2zYRHvYaV
Bgg2PukJMTKFCPYgTdLLWX20fGr54vJhOmJfrQMwcLM2fyEU10AUNuIDTQeibWXaeorM4l0FJH9t
PagmeDB887roVHbW8p+a3dzWPjGblmwg2+f00fTe6fcpWXdbvbeNHz5EFqQfSF1mw0pJapP6Y3eU
ZTm9Jt6wydysf6pjbbpsMpraEy2uZp6dNzZYHCrIlFwFvjdfO36yj3luX+lDbBzKbMDfdf0K3yNc
s3kCemXW0KTmxgYhlR0E3DN02F64G2KW65Uc6/iyHb34Uhj1R+hrGIxnOz24YTpcE1hMnIyQ8w27
5G6btXStXXNAFT2rabsvMcD1QdEeCOYKWv3Zz6zqDqb1te4I7bkfU4EfeCZnQn1IAmF5xOyWbNI4
fHD6qLrKZ+hYtrLPlrWo9ilLHfVEkVubHijmFgpfhHQrcrA4qP08oux1Syj63rei4WEsDHmVtu6r
PqOJn7qqB2ajv9pu5lwtH+HH0vZhFAgi8vgOjZ7lNuXAtqWPLOL/zdyZJUmqbFl2RDxB6fl163tz
d/MufpAbzUXpQekZUk6jJlYL4r6MlJJMkaq/+kEAM/cINwNU9Zy919bt12VDUpj3hNTDPCyHSK40
2CNMUnU3t1+HOCleeT9cilXSW+KF6at6E8wkXDNRr9im1ZsGb4u8DwJh59dcTMcB2rTbcjQ05i/N
zbvLcgTHZ0PtnbqlAbDQTaR2WTahZsCawWN7aRSzm5ZoKTImXHx/vsF2eY+NVYDlWlztlnf/+WF/
/jUmNZG4r//CIyWudcHHE9XxGacJH48o612QhyhcI8PEZImMzsU2E5QSZa1rS+QfTW5RDB+sa6N/
SJUal+WMKqZvZeFr+1G6yJZUif1apCjtVTBPRObI4TwCsJpMxhbO0LXLbZqrBnOzI3OsK96Z9r8c
1kNb35aNNoI8spIzZSjr96YrucRlz1eFct46l6OtweWYXw6iCe+yZfNwwqG5R4smIebF5CzWECHp
TDOQuSrB24yhC8ZNhCSCONWDXpvm5fchtFTuLEp183tDf8So0+c7Z/nJWOeUS0iShaW3It+sosT8
Bs/Avoqi/iDKyXyr5yOTo+U1qHvO8lo9v3N5DdzD79f+m5+bXyMu11oZUho7TZTjszSGOTw+rZhp
c7hskHP44BzyaRuTufb7nNFFMLwzl7nJf57DXghxrdRe9aYDYcqt+kJajKTJgQx1Plo2pE+E65wa
wq4a/P5gddReFS7pZ3PwryTu4pWdj5p5U5WYsPSO4a8KY4IUMD1W3mDcYlXSqcBONn90fdojoMS/
fatYIC1HjkYDEornOeyc4UaUxlMjSlg4LMCS5x6RY1q5tyE28UkXgX9oWz29ZNiSniv+BWXrxFLA
PtpCBZYrktWyWxoLgEcomkmer6xvY9RmNyZJBqnT2ipLJ2KAvFSD42GT7zRySQeFvpVm1azg4Td3
s4M2joO4uYenvKvL+5+zEwvFVa6iDroVb1pe0PKGCJrUf11+5M9529TfIJZZx+X88lZbdPq2rbJm
BZlEPSkVqaMnK++1iKLLUCTBdTkavcBfV8k0bqmAua9p5hVnusB/I+/s1SqazI3DwHwvleG91ukQ
raVrGDvWhn8F0vbgFWTmFtbqtIGnML6Jgm/Pd6uMCM5ufPOjwthlBQyD5TCpeZRXY9hCO+fNlj3u
6yjSDuD/8nMUkbiWRjMVouzciSKJe05Dyzoq1pi31vNOlhm0J4MIodtgwAqG93ymu2Jdl1O6p9sb
SKnDmmZ0vPLj3j6Y/KuPRs/bLUmHFUIU2T+sPqhO7QBLb3m1CD37OSAUcHkxaynRUHA/2dVk35ZT
y28bCgASGUKwSSHleaI1KckUgQsxzXsw7WDeBNMlLSRQiHS6qcxXr+gxsy0Y9nBTESr52ijbeh4n
uOfz0fIOb65XB9QE9h2/49WehwahFZ/LO5ZTgxx+OnYUIdLmh8LRNPZOQizy8mLZ1L8A/ZWnerCf
nRbjYlaE+ZzU6F6T1tsuR8sm6ctplyomiq6m8HTNb9PajMteZt3+zznTABZop/Edmz3r5coPNpFi
3UOViv69zKtH68zjVBf/XI78dqoetrGOI8al5cwg4xQrarrTW49aR1fxRyddI14tQGZPilCkwzJl
L8upPUQNzAI+NPEKzk285vFfOitX0+97DGuk+ZJbzPeEXbcnz5jwkroZoitx3+XFJQsCEO51OeOR
nnUqzeZgV4b7rAZ17ABqX5Yju5mMe1S/LwdtgINZCu3iBUF5aS3taNMk4OmRkbZjYxPbhb4kANq2
xxPhM9ZgW18prZuoUsNxEn10xIANFMy2L1qd2hdRmwl1n6Hd6H1nX4x5s+wpN9bPDT8ZFDSe8ok7
rg6F+KBh4cGS/nT96heqZEHOfS7DczJk9bOlV9DAwyY8OPztcvXn2I4TaCwhXzvZIi5MXHINWj0J
PzSectsQ3ds2xgz4QSJ0B346N44N98xhNNSwSkqbYKdaJcesr7VXy6yCXTTPSBx3Cl4xjY33Uqu3
lbDkDVoO7Q0MD+Q1Fw0qYFu+pAJ3mqFzJBqQQwg3uL3n/t40iE2P9u6iqnIk58Z68y16HkkliBFs
tOGlQQBChjDGObM/CzESxYwg9VuYi5fMLMcDPj+IMnAynoysf475X1x7AoOwrs0dnsZvz6qDeWY4
FXhHoejzHdO0ypGYROO9SRp5sPxmK2pIqyn//e0ySZW9vS6q+BbScQN6WrSEA9kSATpCOtLD8n4C
tqnwxoNWZ+pS/qWgbBB6wQq0VjWqSUyexzCzTUarOL5Y9Iy3ciBcpHB87fH7K6ubvj0XFS3wHrDJ
zc2sWyDnf47SNBwgy5drkt+fTdP39nFQN5cAs2bBqoS4H7P7cGgEkzftEUQY4uStZErtqnfMm93/
hGU7fqOIgYCXhvCdxzKK2incxVPZEClOUxfQq/2sAY1/ko7a+UbDx20KCNszpHAe9hVq3DcOnIwg
tG7C4b18YFTEpis1wdnubz9S30hfrCoEcMlR35jiYe7dfli3deMAP+U4qGeOJiqmM/3CnFUuxbND
To4r1YkYqHR3yXFPPjCYjivlR0yDaTrf/SExN5YGpcZnxn6piZyYyMeEguL330bnM2zpSUKNN9cR
wXonagasp3MZzyxErq+gBdw+uVN/cPSKOWdiHkNrUmfNQiiS+dHFFaG4wX99LqPYfJPjYyioXwYj
07I81iQIIYbeJ6Mzyiut7GqjR2D3qqCIry4PuqSphbOzg2rdFCSPuYOXPWQ42JuWNtNOz7qX5dcy
g1hrWhi+wp+O+YqfRoXilyiZraPhwzfmRjRBV+EVpcwHVGwJDAuiZE+2lit6E1I9/2W/yAqCmdEu
eh0m7gT67LEhFWvPkxlECr3PSxmU0YVljkH3rt12NQzrssD/HHcHPdDih16HH3aBZtL3G9Ceo4i3
hJ7JXd2WJf50BNAEMExnCbAJxRd/nx/HPFQL+gq2I6yLx+C9THpGzPFAk0HcLpOlZJr0Yx4PP30+
/7NTNih2pHiB4J1vVEPoxXIYwJvdhjXmgJjWxGj08X2ZpWUjg3jSOVQWWTflK6bPb47I8p0QzodC
hXEzbOUTsJtRIIlqQHbz4fJCMAiiPfz6R5mXdrMjuoMBKem0tazDbJelwqaZ3pKL5JtEnYpCfPXK
2ZeF6fyEiPeVB2SvQ/ABpc6y4swQ7c3t6/iDmUqM+HIio8uNkg9RN8jK63ZgplS8GZU98awf9E2i
h/AjMCByw+f1zdUbjHayfO114pwnWR51RdyehvvjIbrUffHrD7114odN7vsrWWSVr52UOWMQKnrN
wTRfWWwKS04bOXvOiFxjotjxSyy9Uyv6gFigK816JkTcfhalXm7jCtLfcq4Ubnk0fBQah9AOgyPj
o7zZbhzdRE1A4mQw+JqanxyoB/7wZI4FzTh1OYIhp5bhr5TeW4eaWxKtmCpTP5dKfRT0Sk69a1P5
aRgLes3l0WLIdRNkVFamFLQd5qAeUoKoPHUO3LQmf4e9hIEWsWsBcSKpv4rC6u6AQphTlwG4XofK
c9WFDwcdy55bBLFAMWCZi7rx3LeQTbkjf4Uj3Y4e7VCJKlygywCKj8qNABcdaNue7qIVb3LhbIcR
YL85hvdSiPasOVgmfIGSUzet6pDGMLIC/MC/PyTiopHusUBjrZuTt9tNRMu5xCey9CUqriGQAYIy
D3pa4BlJXu/xqH+PGkZp8I8jQhrPPGVUCIuAB1mjud9GY8wOzdg3Z5FBCVnmaYnRXNKJcmGJdY1Z
0orLMk5JMo4Vw0miaM3o6AUmvbbWPukFaxMx8FOtT/GtCcv4lmQhShvV3iuaPU8WOjcqrEmB+Vwc
cmBEZ3zz2cNTAVPxuKax0iQKjL8RYlSXr1k+DmfbcckQmT/KP4f+VIBMjkp+V6Ltpki7FMXU/xz+
vROW/u8z80shxogtaNFoE+necK/bZmIk7fKZF/pQhmXeR70WTKPIZA7opEByRqqDmZKhDrcUy3BJ
UIsZsAz17eLRSeFuArvRjxmwxrWmCmffiYZhKSweXtj+jTCaBEZPP+OEnFOdDAVZCblP1BYYMA0x
50dU8tli1ZRXlE8ThfGJYAZUwV2N5kznBkdEhFi/m8t5TXiyQ0scIs3gHlbWtkp+1Hgj1iiBxhOz
G/BKsVG9O5WUewAh/WXZFE45XDQ/I4CLevI61bJdY/fIyu20uAMLLu5Nmf1lGvLYezGzRVFMm8o2
p5XlVuktzsP05rPYWBtDSE+mgNDH2qU5SekEFxpO7brRM/QZmrDWRIVbFwi7JjFankknj64pBYQu
jQhBtOKtHbpEhmHAO9K1uZC/nh4THZUrAYmEr2ZVezRigmP7Qb0VoqVVWLpt9yvhAjqLXq/3MRfz
ChxWslOq9ghf9LV1DnmyaIV3Mn2SpXPCJTYx7D+lYJrEBbV+D8IRT4Fz6Zp/s5oiRgdt1LNti7fY
96K9lEOE04QAa3oniEUqLPlBAgnCzP1PWabIzovqlBrD1e8DcUa98quixvhJH41E0/RWdka0L3wG
GlMV+nOd+Mk1KoaX0VVbuya7fWi642BZ1Z22BPHjKNqkPmxK8k+/rLIluJUwwK2XCXHJUh46PYGb
EiXN56jzG7RpGA5JMxIU1BCYMbIEeFIF5JiM5X6VWcMlxjkkeq9+yX4CXkxf9CG7yyBPLqLRnzPJ
glbYxU8YusMOu0O4IwyhOLhGmqxSK4btX/rabkhieqM83g8j1K+75UK/z25tb8ZPEyupGaASHgNm
Bvdl09UV+dG++y0gWomCy/egctSpTXpIQsgIdlqPG1v1wXhqoxxWNZhYdOiD+ZFIGnIjwusDk/lD
GNfJAfBW9CjyAVuoO3xqfYnaV8NyHCr6t2VnTXuXfiBfW/6B+TzbGb4c96NnUfbN51VU4JlEzVLj
qiZ1HHA6+EF2iEVKOpEbIN8WGfapRETyEvpethqH8G7iMD7RPRlY/LXFg5RL5Hx2kn3Q1OeL8V13
RecaVbr3bEy9N1cxnRO9moNsELtB+rVVk/2tCvNRGWs12faJligZoONn4yHplCJnUocr/Dwm2bMN
tmyd9R2TNP5Pn357syJl7+y0m1HrTlatluYGOiWGIpT4MOyQ+ooihX+bVAXS8eLsGnZ7guK6ZVYs
H8a8qQ354WgRxUdYztyQSbtpQLmCsawhGQXNtM8iJKYO2lIkDG39o4+BcQ8duaeaJvaGALHv+OGj
nDd8wt+GodPOUdeDClmmh76l6q3lkHsgOjDg+uxaCMrW3nmog0+19V6lobxUPdMqlj7Z1+AhfNVy
/96TqL4LDapf6LuqAwj2720xlqdlU42dRZyiuw+IobotmypNbrXFxAw2TEFtI/O3aVmNawhCc3C7
e7OGzN8ZJHsz+nf2xm1Jk9KnAB8q1Olf1PQp1kXIIGW+NoTwL4Q3oPJPGF90O7hngnBtgzLdWgZj
dyRCvjt6utsdU53QIoMF5CqPhUcdW1evcUV8UqoluLlHMrBV72w6nzzdEjEjIhD5ldRGsk1VWu8s
+NsrquBkJ9U2HKHCZ0FoR0fV6DcLm8SxIPHkCT1MB1zPIFelKa/S0eOrXsALs+bsyEEi0vFp/8Uo
FTGklDwNHbI6CCy6mm6PCM6unYteQ4PSYPWeJ/ppn6CfC6t5KpmvAUyL9sjkSVGQyDPs0juhbUwg
KbIiJfUGIY65izEdIVCAtF1qJkoWiTKIkSgHCEcmaKxpND3DsdtaFszuzE9eszE0jxZeurU1Od2x
z+ynVEzusZ2s7Anaj7kdgxDLW+aSPQ12GZJQ9RcQAKdtIXcRw1yP3EW0QWEd1L51UqSwYE1NMEMx
a3CC6mL2hF0qs/XOtZ4WG6cJSZTsaNDryt/bNc3ogqAloNpSHPEn7qeBJSBLcfdYRDRCvAK4FROl
44h+kPbBsHLKSF18VKYdK51j104vcR49u6QrnbuOJGS8OkQVyPRCQM4rvVbnCGxC7LQ8gekEJLMb
gqcQCOg2JZfiIGyRb8xyWleuLN5dm1lXSbJP6ihSORr+jtCmi5w4tdrG4aARxV30z1lAplMU5l95
ZYINDf2PfqIjQ877Swjf2PBj/1JVbXzTMYCjCoO7ZqIi9oMyg2noCVY3QXoOKhsXLYDK9Iw9Tdt2
fc2HAUBpCi3tRDimdht61ZwnMtJFIixGI2WdfVMMXL+gwoES6BuvQU1jTXX50lrMRjxVw2ksonIT
+lMAAgmUMJTF/B6NKZ+BBuAv16fP0XLh0LHTVyDgzDjx0E1SFpnCUn8hSundl+3D9ZLeecqd/p7p
rKJbWW3oBO2MoGtB3bb4EI0o4W6rq+0AFe2hams8uWHzkTfDF09X8oZ8rrUKyRdwjCk9pSj8aVSF
VEwAOX6mAXwJJGIPventq+bBD2vJ27vqgc5DdiTuhyYKwl/UCE+YUIXONz5Zr30Vi33YCLHRuL4v
cMfQbbl1uclZmUAYYd1UOfCoMkLHBjBEEbZlKN1zWHUyNj4QgkKdLJ64cafzy4dCHTqrM95QkJOM
mKXGNjbAA6JH5iYHh71t89zaBgShIc0nDrLWftRWDctDK/S7VSMEKtogfqZoPLuUZHILXGStEpjS
4JnjvTOcaz2RTKl7MrnoIKHHsXk34+AH8iiGZdKWDghWxCtS2/Q4kh3/VGjAtK044xuuVi6X46VK
xl9GQhymGUCEbGjAPXVGum5H8GQ+wuE1OnfkGTWW/XEW1MLOR/aRzcbQiNyVqSiqbdlA3Z0aZPQJ
/PO4Soq9UR4s5UE1UoHcwGk+uQ1RPdTnbDWIe5syqOlRDpxXDVfd64mqvqDL6b5zHX8fKlyRis93
l5ReeDA9tzukfUQ0XZb96ANWaYkT17dl07j0/23hXKJsm2mZ+xXmg7UrCneeoJTjtxlzHebGO6S9
lcaAfbYEPbKOLGjwHDQC2jpiXlH7j8wvrG2OCnTVtu6zgTz9L5gOAyCluL7kk0vPoOOOS0PdeYQJ
zmQyk/tbSGt0G6upv8noywlT+znXnPxYNsiRf6/zByPf5l5foncKh1fiRp70cR6FA0CtaTzdSXtw
/4pI0Xliuah9RDrpJrgm1SMBJr+2XUc+tzpXqe40p2UJqQrqaqNdJEiTkvzeGDzW885iFtCYFix8
LMSqqdx7BpLsUrfjKpZCkmiY7URgtd8ZuqtVWtHmL1O5I9xUHRll5nSAZKK0NieAd0kI3Z/7yQlm
55EoyXhK5HGcXYfSG8Ta1gc+tSl46adGO+tx8yWZuVE8o0+Yzl2YZWPmBLjifaBWBn7mTIhbeK7b
XS36n6YW+q8y9Vt03bq+s4fmDSlKtuvqJn5v7V/8TUAB3WY8OzxPmBAHEMtDLbiATRH876vsavhR
fQEkG63beLC+i+YFEFL9V9ejxmDQ2bpEDT0sfwdrLvrsOjs7832jZOtgRkehN+3aUJVnLcUYZQbj
XhXRj77siqvTNj0fgdnvg1quqoHEiacaEmHGzJEsTEFpQuH9JooIa8KHF+j9czGkioS+TJHRyQK8
8Tta2t1PQjih4MMiTdzMOYNFYyRIV/HaBR1xHohx5z+jrK8gJQkYETNp0O0wHlrfnQMv19Pw1orY
fq8mx4cTTVkPi2t7rXszeYonyWp1DMgv8wrCS23Q5A6KTvRgalUabfhMrFX1Ujtbbp36bsbGHlET
9mzCF78iX79pYaIfGiOwNo6buNj1/PDUe8P4qXsb/iKs2+Y4UC0T7qVQVBYsZq8GDtpdMfbinNSR
y2SQL652C67bqHK+xOwARextfMmRNUAK7x4zm/3pA7YxJ+3HENPB9zvQQRTp9UPYcT0GKif3xEGO
ACHYeiKpRD53gXGZUtt7BwJqUaZz2kOTxvVL4JDKUiWiPjYDYY5OJ5k1CI8OYVJW7w1F3MEqy8+h
jpyjBDixqufUoAA27GpKpu/EVZs7ukXAxVE1bhOzEw/DmVMraRu/isQoyT2+eQq4Gxnoxs4vx/aH
pzEpnERVnaXUJxIRo79V7zW/AtvBu9M43zPXIgVLKxEOSY/5TyPrYyzL7ZTPpH/hu89AR8lGBd+8
aay+2CXaMDyTXPJWYYvO2li9Vw4rkHR+q5sMI7EU+D5DlYDQjBKLyGUNsEFVoT4Wqvk980/jn7rm
WifitFLmOgMoe697CzOVfebJxETcWOuT8s8lLNBrVKNHLNtEvsOCZeDh6d+mCEIY/Z6dTqenp0UX
Jhb1M6i+F77mMtl4xUtreNOzYVi/DL9IsS3ldM6GEeNmKMdmbSXEnxILiJQ2dxu0SJ80bpsXojX8
Y+oT9tJ12re2L+w3Ly/OAQlXNHXM7MGSIj4LbxaByeFj7I2bmWfDhTIDBgsqJnsHCBll1sk7TrOw
og7yl8gTl2YSDrVK3O2xb0LgYzH3ZNmxdRdT+0bjWjvYBoEXS5EiJpBlKLzNlLQ+HOnYv9laxv24
fFhEH6pb2qT2a6UOrM+8k5yrxwB865WWm81aY/l8Hl2j3zhlkx7IEkR0KX8B+Mxe3JzMnCqv3X3R
heS+R0+xNtzsCDW3zcyShnT4IAm3eC6k+sgKRIBE+fFdtOIydJY4234S3X35yR0XIA5wCQNvB+K3
mi64VhaphnEXe88BK7mvglkaFum8uOGWK7bFCK+yhZ9I6dzSzyjgp3WrYyDiB7I59I3mi+WcBof8
hTGXw8XFTKM8QtKeSpMmZl24dwsK6m0cAgqZxSTO04hzJQksPD7Qcq6ybUiFkigA5mbS2AzGc5pe
UAh0D0gc3WP0x1fiwN+jjlEopSR10QZMAU1XaRuKb6uaihq9uf7M9IEBhwcpCM1oSDcZllZ0tvxh
XTnkJEJKKupFYZ7KzpMnJzXR3Mp0zxqw+cjaao2AJNunjR4fajN7Z0oyfZ93ilgblx17PmM2yfuy
M7/k+Y4JvwZdrjOgWbbJhLm3ZkIQmQNKnjaO9eGO3imeUvEjwHv05Ipx6/q+tvFqfTjaJKE4w896
kNRP+6Z/UHH3N17M+C0LFZwFweMnTTP+9uBwrUsWUbsxSsUrIFlKUln7ZmZ58eZfZYeNSzAArgqH
uso+8cz8aOMRkAY9dwmg/LRsEvDO0N1j5+pXPRm19sjIaAzqpKq/DZI/7xAywDFXc00VePs8e+Tz
FhsTE8ZaVn5CfOCUnEkrOhtuLa9AW0hlTUqTpbKLBTRz7qqW/r7WyeDTEfA+JWFjXss5M0ESZirD
T0tvxEeX+nej8F0i+aqVFwbtNUgj6xqjgIL4GYfoXl31TIeFWOIOtCXlKH8PnBfuWAktU+cfeqY2
15O11CbmwQGUS2lfg/gp+i+E+c5GeMgDwa72X5r5mBV/yNtSA/ykPp0nE8/IWGTeB/PuATovExCj
kv5HazafCQSQe9JF0UMQ5pImwt1XrUi3yeBQI4yBbebdYB/Jpp62AsDFg/xHpnRR2n1zXLEKFGGz
Y0PAJ8gAqjfNGJ/jyqPlpzsXh5bbj1Jrf2VaWD4sI4fL7zYEmYHtZ6yemi8bUHFgBl9M9gmYash1
niiAfGlTtGWtiHIujLorIrdqTwBXuEtoan95BARU9JLCdBslzTevc7WjrpncbM68K9uE4XVwmpUt
7Wjt9V54QbUhLzGFeYDtHOrScffIT25jVF16UtD+gp22CzO0ElbsTGh0lM00Xp6sxn2xlpoPEddi
j/eu2fet/C57lsEok0fAzg7eje3UDxLDQnJnEttcZnrw700aJ3OcwXyyPE61ne40t5R0dNLWpm+u
yoPmCSo2Ipq+AqoLEwHa3yGlImeRDFvJSKhqwugSajv0lQNRf8rcO2bjvMB6qm4lzTm98xjsg9LS
15CUwc9ZzI/AE7RwSqOc0m9O5F5R2e9BlWJ87WdqrB08W3Oledk0BvkbUB8iuS4ddZE+a3fDePlT
o5v7Fg0BAvQ2Uq886K40bnXgvphlNhyXo2XjwfZdaYNHRQwuxNNU9fLh6mb4GIe/k9bqX4hmC46C
C48WuHFNItN9VaHdME3FQ26RovcVDPB/7BGss2+xhAjzJFyPsTtsIUZY17zV/9nr53MUJpo1Igg0
R/T4zszP7V3hem/LUWq6xiYNsQRVnfZclub0cyzIASwt5+8a2p3Z1mlErf4eVo44CEpotLdN+2h6
rX3Etp6TzLLszif93jmHKPP35lyRbuuxwp6ONG05THvja8S38CIc8Q7dpP3IM81cC9NLriDNyG0o
ia3WRXiKi7TK1tFoqnOEZgqrZ6Z2IykhV5PwluUREMzPARQAcFaS6QcKm3HbTlmK+QiGS8Ua8FXT
kQs7tADfPfrTCAVT7at3mm8+PiidzMhHaaTO3m6saq1Vdf0OAALUrEsqQFto6l1VnYMPkxKrkRN8
NOeVvnREk9xKA414IvSXnMRGVtlus8sAYx2kjFBjW0a3SfBDbylBKGLKXPn1f+wljhH9PofhqWGK
hsc+bz1xWzaV0zkryfSZxT3nphLIbzzwgKo8fLDgM/JDaxjDe44u8AmWSneuWq9/95S4JPOK1ii/
K8f6mTsieZVOCZCSbvsWM7P71VuEzNOWf6s7EkJyIFwjUtZ7j8LlORaOe4W1vVmOyoQVo2sNKzNr
KsTGVX2gCXgMNOZvdqOQE3ustE9NNKwVGU6EavjdPjfG/kVzpfdcyd1y0LtZ/6I04BZJRUZTOb+h
pDF5mkyCKAhL3tfbYUoDLpTun03umvFRqqgv9sDu9pPp9dumntSOxYz9qTrnQtyI9uIXdX0b3e/8
ARlZjMYsSRDIRJlAOytsNVg4XOYfG4tS62p52NnDqB2XveUxuOwtm7FZGW4cbBQWq31f6tVniT9w
WaTz0MMv/5/nLdqu0jLHb4TUEWpKx5fJCQGlJoPWhrhUrIiaTrWBp11N59MvafPD5Kd2jemfSXpg
1c0v3foVtyWI2SpEvtTLWRGhf8WFEa4BdOG1UoN76ebNshdk+T971Bm3XE42vdfEPVZB7R4HR/yz
9+dcZeI+yKPXsB+TCzSk5LLsdcpLKA9GFiJt5/DnxeX8n7dF80/JfFSbQGIe+fNCrmdQvyRr0Kau
h7PfElvF7ao9QknkvGFNp2xSIaEbbvHInB3CcigW1BC2ucwCGouxEZ400s1LM6kPwjDGnemE2StT
UQwryrJ/Bv0vytbBdydPDp2O9InvFGSoOWY3X7UEj+W0yCkzfqc326wG6gNXj0B2n4DXHXoIfDuN
FN+V60PzjNNvJsvJTZN75IAlkAb0HoZ/ia7rvGzIP/pnr2pYbf9+gb9uk6uQopIHBtKnMW+mZX2L
/Km++XYbXm3a5tQY61tTdKyKZ6Ic/Pxqh6VkM7UpUXajFqxZa8tvnj8d6dKTnmCZH3GTqeNIL38V
thyafg4gncn44FfFyh3a7wkfFB0TXHtZ13drr5GMwRi4nrrUzHZuO4RXoy8+dbR4wDwr9dIH1sr2
fe+RkuFG/65ctZRHT76NBm7ZQOGj5N6lHqaGbvwYpEEUbK9l5zFutJ1Gf3A5tWxsBj78T7wjRCq/
KQUUqr4V5rH9z40fExz8FCNMPrp9SXCDgbxBNqN5oAhNfnuvzPwU4EL6Z9cv2/zUF2l+WvaYnq8U
bqr12FKSXrqLRNl905yyvpdmWbxaTn/Ee58DYxAQcSrUaXSb6Khrx8BKvVWX9uPnMGBa6t2WNkwR
kh9QUSeKkE7A06znB478955FGEHR5XeRh9/MIsgvam69F4Xygb3brN4FEYRlcqhs1BKWdE810fWq
Am808pvWbo5Dm9X2zzwnJdUzCP/O9S6455WF7o8oq59T9eZq2fRd0weHhmosTrYPr36u0v/ZDMX4
A+zbtFtORUi/ia7O3zQQDE9eTWkxxK/ETW3/zRX6hA8YqZbSP23FhWtWNo5gNbYbU3fNdelX2jE0
vb+R+2BZDZ0ZtRWabxqPzX0K5oyv3zd3iIZsyszGKRQq/UWEwkmLveTPjlaMR+cUWzY91nauKfka
nRhJ/ziP9TVEZ+/Mkt1jbZH9s0eR3kMWUlgHU2tRbyDFqlpr5ee+frZNi1iWZXfZuPPJZU/HenGs
ed9yCtI376Ntik91UtcM9MIrXMXBrbvHspls+dqCtr/SN+wePC0EpOOSJWMPTNWKuuQYjXl4bwiS
gw7X6T8abzPklvWjNUk5r/6KHMLces0mrVebK+aQE99raTTbVNJ4HubDDGg9Hki7PuZlYLGg4oPy
e64aartUbdE5XP7fCQn/E9b9v2IN/i8J8Y//FjX//yMgwcCV+D8D4p/b//UfeQSt6tdCW5jZpjj5
/42Ht8S/WBW7rid0eF2+ZePw/c1HMM1/of7RYaoBnQPQ7uKN/IePYP8Lw6Fl6Lzk68AMDVhXdbHQ
4TXrXzh3XVf/38ydWZbkxrVlR4S3AIMBBvzC4b17ePQZkT9YkR36vsdwaio1sdpIqZ7IJEU+1Vf9
uMQUFZ6Bxuzavefsw5+zpQA3+I/w8L9As7DtmkJK6fAXcODXi18s6HrQxS1ANBjHNbwrbN2PTZr+
jYNV/OIV5mWw4HHZCnUMlmHL/BWPEk75JLAowQazxTCgjU3S2V+GJH1TXTAafmQmJFCWhfzQaB7O
Ht2JPvYnS8/71wh4BHOfTi0vDbHB9A7jvoL2Q+G80qwbvp0WMaPukKSLISMXHKReMc9gWDQjJ1tL
KjlbtddWCKc2bE/S9VxO7MqvJjObb8MIHf7Y88MY+aX6XA4/mL205gX3X8J8fwCUD9lMmVO1ybUS
ht2MKMt+EzSpjSuXdjZJa3XjTzNOrFXwGNr5ibHBh1NqOxw0BJzUksJvYiiO+G4fY5Nx/WFwFY6B
AaU7QpcVh4MiN0jgYhZB8H0mcTzYSehuwzlYm66kpTE9pTvu2KMIR+I6hka7H3JC68meTMLZ/gwF
bhjeBhzkff2hx8BJ3a/tYNvkUyStW8OiiTtDAiIziDzrv+iWqTXCZ65TYZbPki5RjPDxBN6zFFfo
ZUcSQzaJS2zZNqwGiHsmSVAWCiKLns1KkU8OwJNWljoEWnQyVbGMYMRh3dC5G5QZnurSbK1POTYV
Sb66m7fNqTdLp7Y3QVgvHa72EiNvhxOmUd1R52TEOIzJUOTjklH5aXZ60DQ1GSU4v8uFeNQgEbZi
4CRU+C2by5iivDCrW9HyVSkiaBBJW1CYxTeJxtOvx0CnGZ+NOERbSb/EcOfoyUztCTVo0Bi96xnW
oDjvTH3fFnf94BYloYNUKrXYogOd7MpfpSvhPrJDO3mYDM2Yg0uBeA7ZSLFmUwmGOJ/ZgLFHSWUu
48PADm5uZFIMpG4TiEV13U1OcUiQHcG0ZMRiZQ9xQD76k6VxbDgOecDqjS+kxeBuBqpAXFKLJQj2
ZmhnAK5K7GqJC2WLSM+b1RYNfYDRDTAMpk1rcnoa8/Ek7UXO19qqTHUVnYNrsOB5d3e2hRTMm+YE
QQWiRkYOCSLb8dYMq1EHx3jCtomE1L6VArUMxwpAmDudIxiq0qYgibSb6rr2Yoe2ECEoGnloexA+
RBxmrhzUAwdkpUGLs0xayrIgRNjRAzyizWwG2aFJmG8xgbRQiVSd4jWkSu4bZix5SiIXpeUaWAvG
4pvJsdGCtDGJFEkujnHiZ2Z+Tgn7jLrM1pagfnQnUzr7BQQjKLG0sUDdh+uCwnpZLdc15TO4xEyz
QcdZ80BEWFyW8VXg4RufQRKOztGeiMc6pEaCft6g0O04zbrzD7tuy/oOig3rizFGYj5K8ow0EhoB
bZB+BpQT9BhsGAZMPfyyBzMbbPKgnaXNvw5dx99oZSOb4UfoznBbNzNRO+8VmGW1zwsLDYVFwiI2
kdLQZPwqbUz1BjzGmMF0+xWZZSxp+KtsaJ07rMF6PXutGyJ8lEYSLrcYe0nDlCrjsIYkncku/U29
OC1pZwePg+soRE15jRtd+56A0s677RKwOrz/Zl/7EzrC6nj+DYnAWDEPQuFRhFODKfrXzSJsU820
BdNop2bInxDgtBn1+ftcBmqDDVv9DYDG+P3mxEmH7zMNNkJD0D2x/sB/1/W6R1bI9BumctmOd6M5
QazGsJMF5ODJTYj6t0ZdqPQUQa/+aruAU4rhpEfx81//6r9nlf/zr8KwDEURY2m18op+S7uYrQiN
Y77GlroKLx+tls+inVYF/byYd0qJ/quWd2H5d5SNX9gD/7gEK88SPK0wXOsXeLuVYE5AFkySA6oi
pSe7pQHtaWbFC3NVjxd0M0N6Gw3cTRPpsPe186Mg1VqR+CdMptTwOEUPJgUlPbDn0QeR/fDXV+YP
N8kx2NGFowzianS2jd9fmUZHlN7zrHpdXY07xIXfVE3o7X/+JdKGvSLQP8mfxKrfXv4wIQfFcqLY
c0e5hcvqEUe7/+uv+IX8QWViWJbUSc6AtcEb88uVNjIkOMscRN7SmmofJATfkMStDiOCrL8hSvzJ
JePXMABUI21TUF9+f8nSIM0zc4xjnmutPTgJYig7yP/z34cvcdYy0lbyD/fFzZp8nBPuSzLROieL
3oCBHuunsNXT/5evoi0DJwMTCq/r738fczDbHsI5Rz2svU73OVdfQFr/zSPwJ/fHhZEjJcEBrD2/
wpJCtHVlnWmMjK2oXw8/LKeByezDHWbwCn/9MPzxDgnDNE1b6QL+mPnrSke6uW4H6B08h5iH18oc
9euopvxv3u71Pv9uPXVW+tf64rhQyngSfn/dCpkqJF48ckEz3XIozHjciVpspuoxDQdaAkEQHf/6
F/uzrwTKBpeVfRkdyy/rWKB1IpS4DzEk5VtTGce+MDatiC86MddeQT7JX3/fH++awAzCNbTXkCsW
st//imandQu+9giM/vhumf07npnXoi3+Zmf6s69ZCbeGEhxjDPuXK9n2ZNTYMFo9xEJOAvXecAYi
9uaqAH9I0f43V/EPG+EKerSgNeF043T361XEOTvpAGzB2dcK7mQvC0o7xuUJeTDucJ2c2Hn66+to
rL/Br8+KTQXGryclT8F6BX6DW+oqyiA94vEXtURjGGWwRUsG84lfWSPz1B7HueXjAKPXh8Gl/6w1
Y1Ye0ix03GfIqRT5uLjnYEMdN/yjMfBvQWZ/dvVt6ESKOwBpz1wfut/83fAt1YOIeKjMuWG6YSXU
OBuzYe/a4nIZY/+vr8UvzCDWTNSc7IwsNq6w/7AZTKzIRm2vl8KANzatmZzFgqFsWs52OjwYvfFa
z/Ly11/6hxVhveWKhxljjfHH7QHsbQ0NhQKgXpAyG7OtHkdNF48/v+WflMd/lli/ZO798o//kwi+
f9eF+f+weSLWqu3fN09evjb/+3/90j35+X/5B1pS6qTksevrvNqmgJDIo/eP7gmpewbrkw03UQrF
IZ8b9n+7J+K/2MKp1GhnrCM2m9f3n90TKf8LiBbrHz+RZxUy5H/Clvz9MkAlyE+BCSXWhKJ1Bf/l
ua+HhqjLdi78MCj3gSa+1mVzz5x525ji62+uyj+fi9+ByWiSrNvov5YA/AJAr1cmES+Abdi6vj6i
v3nNpGHg6bbiAf4SEd4webewkpwHFRGo5URheyhcNM7k3IEhaMkU3SMNeAXtF5wLxdCC0Sxn7UI2
D435zcqQS2jKLQDLkCQTrB+ZGdi+bfbHkfBWr1q65oqu/ibiUb8VlZPvCmwzBzaM/FVPEH935C6N
xNiPpZCX+b8/XKYfHNPHg1np4rUq2k3ooDEpRrWQbG0gG0eosgdfRC67FXx0ifbeRHZyj+jqh1qY
zy0MvfckBoXEc8fGhs33Raq8hA4YLRuj1zG4p4rqzEInmSBIxPGQna0alVnUYHMIXAJSonlcDrVa
Jn/QjO4wzRZC87I2HtM20FGi74cKpVSDoOmoG0n7kCLBCRWBFstQcsZKk/FA1yZ90CXKpzQW54nb
s6YqA3JeRnFP5AIEY4vej0hdLPRONp+M9SMapvHU+Sns5AcC7jkEtzepF9lRjLZLivI07q2m6k8p
wfRBelG0NfZKaE+2KOSloCdxaKziZQIqfkwTIiIgFh/zZs72xigg/Kf6U85kydee6A5qL23ZGE/9
Fop7eTbyFwZVLRB+XNx2EMzHxEJANef0cmabAcFkPRULqnoVLth9dP3ZaIL6qG9rynewXgo7n67T
8jfREao07Lekbx0I6F3uK9EQvSuJnkaR2j4n5aWr7OGJ+uSMu4TYtbHBulrr/SuNgXeEY8MZM3B/
xpuFkJCR5ziM42M7ptXjmAz2QZOnqC2qU08I8IYy2UJVoL+VViovbayD7e4tdVeTeFPrS3WYJ9v0
ymQZnqs6su8Nme4Fkxi3zm9t6KpbR9fqVqVEadhshbsRntg5tE39TM6IdkgbeWwzOd7//Ojb+oS/
ab7864/iwURlOxTSw7dHi1IU80uVhJpnkQHyxjf4qsYdGmTp16mML4zdW4KnmoPTdcfcQj2qJRad
pAiKSFx+lakT4aVMh61tlAjiOgPm/tDz6lGi+D2ctTvUf5iiF+cznRNmK+ClgppzO5FNdIlmy0fn
qdGPzcvLkBYW3iIwb/h3rcuQpVcC7uF5tpMN8Ps5XNL4MhJEcJG9qe+MKXmJnOBJy8LxNU7ol0kI
rXLWoZvGZZT5Yp5NUH8VCpHSMrDdGiU6B3d+iNt5xneGKU+NBglWnYB+4NdAisiu70ZM1eWQbqGB
Em7mDNNpYHRkj/V0Cop42dToaZ1lyr3ZTI7WlD0V0ThtrMx+n2NUPKQF7S0HtYKxxOMmsoAKzelw
0GX6o+n6g8yMhI5viujb1dFU5/pj3tY6LHk/mlCStB1uaCJZaOZ0mzYJAj/vxbmJ2i+1lsfbMh2f
dMPGIYhoeT8wHCzT+aW04+nd0ELe+qGmNYhV+t6s2+dcmfWOtrq1WXJtelpq7RDbbfKWOr40MSaS
btSdYsNsf/Px88+Q5sFgj1YVkoamttC7eavrefmIuudBMyFEpXGfXQoVJJeyj7/z+z5kg56ekUPH
flKPOzqxiJLTMtsNrpvsqnFuHqosPDeFGR+nFFSIFkXPXYTvQQJfY6ZMNAkl6D2EuIuwi31bIZiN
WBwxeYCQUwh0LyO+jYtcSnWuUAiP/CfyE9LE1w+T+VBLW5FeEKd/saLOcha9qZefhiFKDpNrvYWl
k5wJbV5jZRz1UTjztK2zoNnAyWco4FT1sRrrR0dOgAZ6pKFlF4Q7kFTzI7zB0KvqYRsFg3vmfFY/
GTK5tX0Q3y0aeeNZ01/GWbn0n6cPuQCfoymaeuQx6FtVFyg1RokgL+9ee6cct0lI28Ay6+HcqZjI
Yxu5a9ziJ40SEb2UQ3c0iel8T0Pk2WKRO7r/5aFsi08k+vSHUZokchMmg+Ft2HQMmi8lererpqcP
mFgiAjqL5RrG1vMc9eNJs5S4d+GAbIBltXvsx+IeWZi4X+YRfptp7fKYBu5ifc10a3i1aIefh0mP
NwYMh9e8m3BdzLr0s4xgdjdlnBqRaJIJkT3HYdMdJC8NDVy9fxGYjmHNxV8dJiBePpblE23vcbsU
7glh+3SpBZlIAT6R52Z2YEjSLf86gaO1gmn6EU/kuSWmB1Fu+tqM02f2NSgXCzI1mZFXmcM2eNJD
DEklLUqCARBzJxLEU5VpT/Sm0q0aXO0uoWg9ICCWp6ptjXPR6mBYcvH+kyowlOT04O2s734yB+oJ
pbYFX1UWeCcCDPpHDVn4rqPj/jH2ftrnxucB0bpvBKi1Bf9TaZX9Sz4V2i5GRrL9+Y96aTv7McHL
k5Dt/RMg8PNjNHFTjDoebYX5y0bbM61pRvU1Xz8WSca9PdLtJErI2Fdd/jCLq0BoIypwkpNsSp+Z
dwVKTKD67tPPhiA/vl2zOG1j/qqsRF0NFFBillfXza3rz/8W43i6ivios8AgpwnOdKFxn5oEhKcl
9pnRtrEx5q1xItzI8hcX9WNttNq9axn+T/CciVWkhUqHflKPnpYRpXGSFPfIfe9QMMSPdqanR8tt
Pqk8Sr9VwXIKjNR+zSOGSq32Nk74v4M2K6+MBrpNEqf6IZzidss+icGkNY+T7LJtgBRzh2bA2jmM
F050/oQXsnLGU44Nsowz3zXMbI/RofGzqa1upZWfFtd0ibC3ms3M1RbTtIvKjsC2dPVMtUcrRu3p
WUl7tGs7OsgpWvb8JCQhQ2s86cPc7pCv62ezqeFSjqQUNBrapMDJhF9ryPYh8FvfyyPuuo3ehPmt
xwp9//NDJenrYAreU8OAL7uE7nVAzn7tpqa9ptMZByEMY6NqTrY91J8yQjEKmZvvWT5+ZqzxFhdg
hiSb6I4HsjxrqC3u3fUDfmazlXLEHTqn9q5npsWbV2cPZlfiWLTtrz//KZfpA7lTwWVaavQw0lCf
RTzdt1GEHny0XlG2NX455/Vd4qYuTCSDHDLGUFnl9k/gC8FZDIX4kunFNsgr4wcyxUsgVbaPuh41
YY2iN8fh/qyhumASERW3yEndfU1q6cl1NIxuCJ/9cgyzhxr9Gglqi/mlrca7JEkcyrYaYJsm7bsl
LD7MZlhQa6I0rMHPXYNWN680/MstDcI7pDxrlKIJMdSNETRYstg0czo+Gk56JFhi8EtLmTdJQgOV
W97R+bchFOBI2WltNd/ZUf7W0yGeqWgfaQCPq0Gg2JYTXOimIshoVdnYNDZPSxWwmthR+dQ2X+KV
E4A/qQQvw1NmcoVv64W9TXUBk8nEoFD3/XTRIjlBBJs/gwGp9otyyqNcVojZAie7mMbtuO5TY6Jf
mbWSdb3q4n9+zODmqApw+0d1esjHDjCuO94MzV4emjDddjONk0Ja6auceUhhOJxCIAI7d4GfBRuW
JW22mivJINE2KFZsoxtFZzcT6L9V+NmwcIKgOoJUQVCu4xJoPJeuvFlkDzpFXyG0gXGa9/vSWAt6
p7G3GGWbIxbLL8SWg1sLsVQuuFJE94icvj81rVT7qUnPvVXNP/hXdi7CvS8GUzrPGYR6BE2M4nSI
4WhZA45arOq+bhcNr0c7nFzoTCdmo+Ux68kcx/k2bVrLCjfAAfJPKLrNXZgHeFCzHEBO1P2Qg1Hc
OBB5gcH25KRhcavsGtb4+pFb001Mznz61x9F9HVZcyc/tBogvsQ6nZamyY8FkHBTNDblKR+V0ENs
lQFYw0aO5xzxyqbMsvCtsFudYS+Msz5/jHLjPi20+M1c66Eu4u704V6LhHltMMlyREv9hiiSXVuI
ajeXJAeCvpu2XRNZjzmhybMIMx/RivGE95uc0bkev7/F7fKlwXT/UNRBdMpN3IpOGjdvVYmiK+qX
8EJHrt3bVT5vmMryZ3qL35ZbtosrpPhDkCEHnur2tdHkpi/N7L2cySkiwlEcSDAhXnu+OYM53dhr
wE4QxXMYy3qhqAQ8C053eIymdnhsqmcKWsdD3smC2CodclxVbkxZgSxucQqH4tkmvW0/6aN9rcaI
nqi+et/SGqK8PfQm9S+lgD6lz7OTRx6ZPvYmFhXKKWn3m2EOXEL2+i+Dmp+H9egcsJB5mKZsutff
c4RcjNvHL7LMdM8agPCmPB24HnHR4fXXHqMV8F4x6oXmaFVbok36W4hNRD/0jh7vMGfFNyVK5cEQ
hjzqFMvBSJr+DroaYXiUIdumNSJ0gtOWsu2Bd0resMJ4MqnUhViJ5WDG8q0aU0FiBG+yxeTz3CaG
toc2e3L7Ijn3wjg3an6iSTfs9QXgvo0v/6TIZ7ISXd7rY1s+0haQey0lTytxwGYuYbTXUHd7api3
Wdvhe+r79KFsLLYIJUsvzi1138fWqe9AGya2iKhNg3crCfKPxc6Rn8tvbFb8TKdfPdLTUfTFToSL
QV1VQMKnJ76nm0j8pFGbIJtiBNompU4V93s8oNldE7rDSYV2/ULf+cDpNnkY+wZJWZXN2z6aNc/t
ovmlHlMUlFmxHA2VZ1uJL8KzZc1EfRK+vXyMdrNsCt16bZV8KhoyBDmjax7cIRwsBt5RdKSboCxB
i5QkVzD/fRsY2GeZrm8UkjQOfma06dAEeOUPdHyfkDagMEk5SZZmv0l6WsP4FL5pff/AEUamMGZb
q7zTrEveQkKRV6TeuRe3UbkZXUw9Qx4H/jjWzJ3B4luon+MKkyOiF2NbCfkJLRDyzczay4iDTcNs
2les1AdaKS9VMKlzJm/C1hfPzl5FZ1O/Vyh5QTmZOOWZ7XfqxY4RQhZV2+z1zngInPFCXgOCGyZS
AFTGfWkbt4C1Cm3b82LgoihHHL8MJdpkoE6L5vf+zgzGZ0Yx1xxjQO64N3d1NRdxsHOzkMwhQ/ND
vXMAnCNUaWqCNhr5EcsZoKC+ykW6VbGd6SfTjIJtINI7ZBbZMSxBB83o9Wcz96pcbzyAxqocBj8C
/Obl3KpknEI/GW0oL13CRp/6Zqwth7n50lrERrqL4svn2p9tZL11pr/BhXqKl1yQ+oIIx5zojahK
+G1712WZexa9IK+7nPxl6S9mCK2siSqcScKcPVm4oZeNuEqgusBRZKfxKnoenr7eCzeF7FM1wDcx
T3CV7fL080O6cYX2p3GPVrNVizV5DPNL/oVVXa+qy9S6LzPMqE02qI+xsvHoi3et52Zi4toRIgV9
NyStSW9OeRXO2w4WBoqIVzG4RyPV0mNeIMQP9P4UcL71pKiHXaXVOxJLS3+uEmJpt73svjVd/KHP
kqQ2cMhJPN6cST27af80MovypFs/Ef2BWsrn2PNhWzMdRQTv1Pcs+It1nDAqImFJ2k1em8ck1BOs
D4iPxukwcz5izAenSqXOm6KdQm7hjw49ALW1RQfiKRtx58C5q6bxcazrz0vs3GBFPURz9eRS3F2a
Tl7GMGF50M5pV/mh0wEdJGSvCrQnqx/2U6s+rGr8JhbxKuFODU30ferC7wVPjEe2wZ0w5ob4sOjQ
B+F25ICycawcp66Z1V4QB7jOFrltGigxJStW5ODPJ3QrgbDWgmOpwOsN9oKtQzVbQ+cG2hmpzEK2
a4dDcKTrK0+fknNoiltWYb91WBX0uck9LSen0bF7PC5d+ZTOXxTBf/Dre/gPMVv9MEf1fiLnxsvN
5Wm0sDYmFVIFrICboG0WP2P05cn6S4JIZtM26kepRVe3zk6kJD3To4CPoq1xyXrSb8YKJRx7EdxA
pvuz+eEaWe4bWfR1mfvh1BfhD3xOclPkUDMp9ZcEYk9b18YmSunQNNl7FklWlij65OjZg0rgUQHX
lF4wdYYfug9D5H7gke93YOmRd2lyj/Xoh76AaC8BgaNOcd6WxX6CsnuNtBK24yw/j/2uHqLB7yFk
0tIyPiqQ08QxymesKeIiJpAN8O/pX6kZ+h2KH20Vbc/AFDLTJmhANvcprXsezRigYiqflAhif4wX
tPdx7WzpsRBl7HYxUYvyfZDiTZLzQrwsceK2indJoQUe4x/ENFV7yHBgX1kRysXNdibZCCRWIzzu
40NWkETY64hD0HH7YdM/BkZ7rQm9RO9cYl60X6xxabzStr6nZvW9Me8zvFbpNLkHE2jXLL5hvstp
JcAjV7N16GeYCjlBOwJ14oPeziFeJejlUkHINJrBSyfFqk/k+SaVNOPiuN9g79rrdAO9ItNWRw3a
XW1SxyIHAtmqfD7YefiQTQjJsqgnxyArfLrI5a12ApBLQXAk3kac86HGe1G7aO3Rk62N0H4gC3Nh
POGV0CH3aQKCfXUEiBOmlWvZquUpLnpgo8RnTFpdfSbK2reNwPIKrYd9anKhGLO3Xilcm87uqowa
KUgV4i6tlV5FxsEGVQqNhKn53JtXOlIc4gCM0b6BBRrIbu/kiI6QZWBPHwHBjDTa/HJCK5kHeujH
esaxqYMJN0R4nWYBKTJ/HcLa3QWN86BFFtblfpa7JRrb3QzG/KBZOVSR4SvJMeLizGQPNPGndUp/
5CU6xC4E3dZ0l7OLVS1rywCBKLm7DkXbqZTje2DqHNH5rTehVU27Mk+cTcexAEC1ucFyOpDdQZzP
YGXGNqNjttdcPI2EimwzVeTbLkzv9NnZVY5qNzh+b9gh8iQ7xehrbDns+mEkENVsfnRieMatdhcq
dhaq/O+Q+b87aQdOthL2hpnFUx/lp6oha0xXDQozqIYAZjEsAc08GNa4UzZvdTPl6V622uwt4gOE
XnCpx0dCtr67nfyBFuahmuYfIq4iiFPK8mqzuzSqwtsMsGkbIFXxk0lbts5EnKw7i7PdwOXM2v6h
1WJsABnJjpoK7nIaXxtHB2rbWfIDKk+xUxSro8hxJuJf2EcY74uChvJka8aOaQ8RWKQ+OU1V7Vs7
IbTWaXNPRwu4Qbiy743qQp+duFAGHxsjDNU2XALfdhHM2LG7l+BRSRg38+0iMIv1OYSCUiTVrsqK
rUzkR5DojR+V0UdAPexlcXuQbe+eOne1UNMcjhKMTkhitX2XCGKjB0SVak24aIDB0P062B2t7J7j
XkWWm2A1nxIHSw5W38BQAP540Ln1ZZhjnV00lpwUWUrR5Ace6uAAY/hWQETjpYbod2+OFUcQmei7
f/xhSEwWxpSEVX3xFpfyQxTZbiww47ZLPp2X3mxh52jujTk80CBCSTjKM88JBHFYqr10E7RXB9iu
kbhqE4wmm4AYPw3haNzX5vBOYtZery35qcrh5c+CtmVo9M0njYPMbVmCQ2S3PS//aJzk0s1Xki2x
u4XllRo2PIuInOqkxVnvCPTIov3CpCbwRbFSdG14AkH0JcmCB2J/ySzQ49duLs5zOJ6cSW/eMR98
hX+tju5602l/IXYS7q7AVYc09ji3Ew2Ptooe7CABt2i8WkmtLpKqaGuNPwz9UyribUNj1rdDTtgk
aIAnsz/Qcu4X3PLHbk3nLSMQiI3mdX0tsD9oC/Ca4TG2KtdfjLb0p9bCFjbQ4aQLpe8R2iTbdnZd
X4suKS70U9l0pCllW1LebJ+DGy0wwvq2Wcrma6scoim8UBAMkKwtILuoD2EJQlApusTn3Cq8nqhp
lDsgDwhoj8Abfa9T26Ogmg8dNuUDSlDyfq1YP2cgOzaNiZd9XMb2uR0NczMW9yrvxmucuPnZAnJn
zaTcaIWe7TuOXhu7V+OWkvjaBYTDWCoqyOikqaJJlLko1F8BTioYd1V5lnnrcL51AN2Hs7WejDiw
pkFxckh2XU3JAC8mxmxuve3LdU80i62t1I5/j0RUtMm3li73DbCXH6QTt6RtguNkvPTVMtADBxSi
BfaIO8RkrGOop5bxx4cyaFMnc2+e9JlDtIDDFeTuh0Aavh9VguusI7KjMdU32S7dbpDcSquw9Jsh
1B7taPuk8Po9mTOjwjmejOPPfywNk0yHZHxXVE2rlHct7anfJueBM9xOzdoHARmgFHWJqdy8nzB+
CVVk1yjzUjgZd2ChLeJV9qjFrk7W2ydDx5NPG6nxOf5Zej+fQgTR2Igy028ddlFN6NkRLatflQaM
CVE8kUy8IMRiPEbrmAEFzpsAr2xZg1VuXMAWUZX6bWmKy9clUv1dHQufmDIBmsDstjKcoleAFnsx
ONoFaN01dKr8ZHMfPUWMJcn12luULRJXTTKBZSEtzyzsjWkzoCmbRPcGC4+4lnSLL0nCTd1aPUX4
AnxsGsnJkTqLX8dkcsHennKIyIs1IzWO76QcOF8PtWQBBCBGz9U567U+cUErunQM1/eWO771lt0/
Ligq9/rIwDAkvVqbbOtciXi5DaDucQeG61DvoajIy0l6jHLgmgmtg0+3aYqpYL6gMUKgJr6fpim6
N8L2zR1KAF1VGG8Yh20NcxreFXD0mIMxy3CjTgRvbDRehJ2u7qNi9Pm5r11fOYQeiVucZ58HxaJj
1QFm2jrVjrmubxGd87fvMOczkNZ5D+yvSbnmFI3N/BxBHPd6GxG6ZifLbVQp02/9tS1tk8NkFG66
amgPXURbczpZU5tt4Dh7I45E7v0VfDvHcrPSdnpTnBfsGR7oZA57EZtVVVlPLkmTfm7XniIY8KCn
eBoG57NgKE7i6AkXGmtYCQJWp9eFdT71BqNZdvEUPCOAgmloiBFQrsGqOtOMlbE4DWVwa2Jr2DaE
hXpTmB47Cxpu4WjVLihfUrNhDBkzq5mY9z6SEgYnBmaFnZfXGJEy7fli3k7dcAvdXmwjwq52tZ0m
d8ANMpCXWkdFSmriUt4t7rxLDfVlCDWTGduEI0zDLszY2hlhz9ZFjpQDAxxk6MwjBii/M52Ze2vK
eJ9Rsflzw4Q4o88wLjM81wz/od4wXOQEjxQqok2rXM7BbfsZfiPE/5jwKj0hyq2ckQNT+oBFGDxN
r+TGXkdwcQLYWWvCuyHp6ActhE84mFUCDpXDlzlQJ5BtnzU4M7muOXco08pbLzHz2WDvaWB53ayN
O6zdtdd5gVs4t4qIqL0iDanK0w/8pCi0UX1s+1bcFfSACJLkMETm27IRzpz6mGHOedHD/AzIrmpV
0W1JsGPceRfiqtkumeTZsiFxAhRC0qccWMmx/YmdD+NLy6bkNPM+mDgZDqn2zUrA2xA4bPl2nJ7V
bL+oqvJNNYhbwSKOQQsvxyy7TS2mQz2iU1BrJ3Fwo+nW0epmEkUySDjsOmFxYpNkNJTppyW7lTS+
fXBXzAsT7dTqhe7nkXsc2G5+hK7Y5SOzxUFuEkOfd4NofMJ7zHuZzLs8BXzJz/SsKkdKglpCzzno
lvZAHabZm7GmxGoQGyLhG9OdUeSwHgXOkxLnxJjz7JDknD3PpHw9mAtzHRXQO2GU5C3x7NwBc9A3
SdXkPmCOmW7nnH0raTQtGUvVzODugqihJDF1dq5Jb2aXagzy7QA+c5tEjPPBjOxz2pFHFsWvwf/h
6DyW20a2MPxEqEIOWyIxi8qWNihJthAbOTTw9PNxFtc111Me2yTQfc4f2/RPpqvsDFxaQanbTdBq
qwnjBklnd9aX5o6htujElpSSMdbCE97kdRYIzWEYm+uj53V86eyHlZ7/dRcT5Q4aVsQRr6BK26GE
Ml6x5pNWazP30cnOfmpr0f8/NELXEKr382nNF0rHiKLaZdOsRzB8F6M2tcjpsn+4bhSAn6zeOx49
UCpN5G4pP3CLnHSXQBzy74kU9LT1RsRjhFeDGUxOl2WqQ53c2l2BUtInjgaULN+6yEqmb2cux0ix
Ze5PQ28zdiI2SrNm9ruB/DqpFnHeeuOjReQ8mXSMaCNfosfBS+/jZt4UoXx2qTEejRb5g13L4/CT
Sd05pQx3YSZQrxA/7e4bavnqNcGGPuBWysWsHf//oU6Tmtyh6bNzPOgqFtwdxPh0LO6wA1jGoeMX
biZeFaKYRbh6o3PjCvl/3C0PuUfbOuvFrAcmLqawl6MNhqmQw4rZhBRD1mx3ciwfXhTJCnKbyeIm
bk3Cwerf2SGZRQjrT1FzplsEVY02O3FDUqsotS6UekUHSJFqBLba5ZnFihnM3vSdw2dgNMsMlyI/
2rENCZwiEkOZbkXqKuiE0jC31cDaNrCRZZioSyyJhbOkHf3EoDm/uVOeunvUpJUYBC6N2Ys3Upmx
1mZ36nkqn7XP3FJWEmbV1zWh75js9ZhbaXnSt/FT7R3iNom2ooXDjghe9IJi060oM7A7dVv7WeC2
37CX3LT7D5A2PRac+e4tKlYmC+GF/brZ13IACxNVEyvTbFOjFtdtJwCk1c8eACmoxUjVS1FxwN7X
gbpskE/M9E5WULvm/VtU5uyYNUJ9rFQyreiFeqXejsRKsirOdtMrYemY9HCIe0dcp2gBU4J7buAS
/EZTHQadWSBs056tGRp15k0PFuK9TxCjREze/2mCP42Ep3ybTmtjX9/ndMfd7T0k8M8crEllej5t
MdE2MSkLBiN9Vb4to4/WbMzuKFswCqeK2H3yN3dN2nBGqYxMnzxYrEnWkzeKcyn67Ki42z/DsfVo
cZK4FHp6plt3OJhK/jr1XRapBQ6wwQ1dG5Q0wRbxg2WDaoDhyeCTRkjoPWS8U3Exvnty0oO8WFlR
UvZJ4q6n84R2gNWtQECAK7NTl+JB4QLIxapQc7bSL3qal8b4Q7b0odIgAtaCpCWIZfulJu0WIY93
slk5opokVCrTMMrVUjEjs6+RW2CxwkaN1Y27+uSUZw0bW1oRXDFZyCEWmueaxt1wE8r+JU2kups6
b686PCXqqFYBciwSmyd5MtWG8YFoJlq38CbCgcNaTlE1of5XB6WJXDp1baysFl1D7Dj1etDm7ANL
qNj3ZatevFR7mxmjo9YpnhVlIVuaOhRe0JqyzkaUV1N/Fzh7n8m6KUXS+W2efWFf5B86Mezl4vyr
RGswttkAVS7hLYuyr5vlbbXH6jjn/NaLaLpDj4fEH53hUNDUhfHQmlXaDkQOepjXh7w6UYHAPWa2
lEK0iQggNZUD7TnlbrGbHxuND880sxgfJrpx0lR5+gz14MzmZf7xWKwho45Ilu6xugAzo8tfd1rX
KfAAwpCI1fA2BvEQW+m1MTpcDoCiPdpwflY77ubmWLtpud/sJGh1T7Ay2Ei4jlY5ybgiWHXs6ivA
7I7z8KHIp3Un27XY67IgIad+rKcl8VXTaUgHI3BZzyRQg0ESw1TMxNs29XTNu/KWrlUaOWrO9+rx
1eltFVvtdlc4JvQR9W0EN/3FdXUUNSR45ik09U78+nUuYimyX6vlbrIY+LNB7a+G6fxzlq18UF9t
jvnd2nHJ1tSU+iP8+s7SkEMWzX4lKXvODZZ80CJpD8t5cwE7cjnuNbFP8pycgb671Ka6c5b06Bq8
yMO966DvieAeAsJh1NOmSuXMCc02Upfjx2pq6gsfUVxvHGkpqe7nWYqzWSP7ooLkq7FHsvINCq4h
ek84fkCd1SWFVFt+5ZDMhzEnhqBQmt0295KEK1rpytkEFEgmDe0AEz6eiCmsU1JLFWko+2qhWcfw
vIj2qYKcznBCM+0rJcGZhTVTVpdtAfFAT+3WWBG5mLd6NAvKuhbS4jlwes1suTBmvhWq6/FoZmGX
pFxJhHFGNrx9Nc/GecpeJ8hUIvyUuJDwM3ZGQUNLAwn5Hux97vJWDeBMkDPDE8ZTO7QMiCjXcy+4
sT7yTTVD6qdDIpTKd6psCJ+eCro/05uqk0tvuIdc6Zn4Ec8Jb3kSI2rDgjjaYCXPmf3HOcitNOKq
qUe+tjsOPQ4Prtb0YTUrbYgCcX6XmvzCJtoAqS196PIFKbxPVBryG6Kd6yWZqlQxxqKjLqKwuMiI
PNynhXpLHDLtjEIUgTmT4jEuw/NUFG82qbIBbPUct2a686y0CYoEDoY8zrc0mf+Q2TQHLL+UItB4
FvM/CgwmL5rXq4YKlamwQ6WiEBC7wdVJ53fBYLfztIXsOVsSDtnZ4urONkF95buyLM7jnURruR6C
pPVCyzQaVLkD4dmbe0LM9U6fEA2v3r4oO7ZaiXCrsONKmOm1FM4dk0uBczo6r0w4MWthbzV7FI7U
ST1WihGxrOfh0plUFo8M16myRsxYDcRnSoA4KBZAKjqr/3/gRbUuWeP+M0hziypr6Y/09Fq7e0/X
lY6iXeMU1pWRSEPnY74RGUY8TWVddVLbYlzhDwjGjCNqkvFQ6pBt0P/HphhfE7soru2Igbxor23m
7l111uleyi5VgSyGnZCWaw614cOr7bAdCGvadHQ+3jqGdtmOsUeMi88My8nBJZTrYKPNkSbV37wT
7mEwKGbQm+Hv5PY3q9OJsiEsepcWJcddgTRs0NUcVe+ETZ9KBpXTFnMRIdUrEYdksJOSWz7IoYjs
BI65pIxj51GB5S86WHJWUPlXpeJSiPl9TqCR8I0CpmX5CX0hBR+MHUPzaHvKoXT6gYNJ/9zwVofO
uly6sWYd6jrOEjefKZfdOflEbTpBTDvRMbQpnAzRTKWTlU5d1BebgqBqiXspS0A2PTkS6rmz6j9a
pZsPrtE8NUVzpeg5SIvprzRIYObd6MnpoQuKOo1STb430qhCVKmfZK+Bo63JP2vo940rjAe2jcj0
SkE4aFffN47YqfObagzUwxGMw7J2l4EUxK0jMAmzdaAFr8ejM1TD3hm2QB1ptlbKFoqk5ll1uNPD
3FAt5NPLThO6ccqelUG+S+qkk1pRgkOViGzP20D9i2TsKIS73oi2OU74irhZxRDCKJH9t+YKe243
+OXYgDo7Y8N/r3mWVqozuECzt+ojuHAeD6NNzADNJ7TQmkbYZfvaAP7fRL4E2CCKfVvq8dqyj8HE
YbVXlGI3OKS/znWjA9U7zORWepwNowrnEbgg5Vzp7aqgp4tLqyrdhPNwId9/tcEwUVNTY3cgigDi
zeyaIwzc0+aqpF6bXAqUzQVE2XKcIygIpwr5BDjlK5qVB0JX6XuYhLrLDfGhM1D6s2YOsK9RqRPM
XFkhY0QbqAI0kyo4XBfKKkAJ6GxUse9zgZxkmnoHvVAZChLlyUQpfvy/wXkhRdWfjPwhMyFmXKlg
2M8SQuFbZDDqnV5Mm+Jd08YuMB3IgPH+pxvFwfX4V5WZxa4USTDqxsZJlX55GwFGvYYLu0jmBJVP
81fAxPuDMzCMuUugdiwgeakQZXtP1HHRc/kbRi0+/tTjcGEP7B3Pugrznmg6cG67xUE09xgDqT0M
OjSWZ9O/xGt/JwdnLaoaDBugLpmjfA4Is+DNRs7RLPtDAfPNdrXnmW69QE8+yWUpQUdnLVi6zHgh
p8JnMlqi7b7jizxXIiRCP4qaafG4wP/qmPx148xH195ypnL0aQU5dDn7M2oT1aOFMa0a49nZanVP
kCBwUz4FG6mqyLUHAPR1+2MbC9MSCFUxcAzWzE8DuIuPpDVgxHXIPuljx93eazooffiu1d/amy5P
M4J5cMpRkjeuf9gdoe+m0ouQdnl6HK0GrHepvkZ7nPkU6h+FKVlNsimec83elbQLzgNjMXF/S4CF
5ZZnaN+8cvhDMxVu+THtX22Pj54Utox7RkOD7xRhJlt2PK1unguCLNAdjoHelV4wbk56c/I+3DRL
xMNgYntDYiAc0YYSmFESL+wnekGcRZ2w8dSfJWTebi1coG7TLPapXr/2zjJcCHbi9UnJLVtDBJEj
lehtEupq8WS73+2ga4GZw4hWnz3ZKnvdXhgc+VlEKJnL1s61MzryUCzOG4+EC+SfJXHXoT2YkFPt
FW9FJ9gQEixz/XfT6aKcE0AVnfk2ajpbo6gJGaKWtpGKCDxapfunJiVTz6vYJgqxKIDWi8oeYnLA
IOvLK3v0jXgSy37Gc0AL7JTlkcDhHChWTXaw+Wcj/5aiIiQx0nyRI73A9mqddU4SDBow/Ft90HHB
HyepTvsOZ8dOgaD2uR3yvZ1ut8IZ0AqqDD49avWhYqBGLB5Ps3jTUueVcTTde6h8qDowf9MajJw4
wLsbJtiIMaU1seE1LfSvDSI82rwNVqelF4O2jFWvrYuxtVaE/a0Okrx/BaFWdtPcUn3ilsbecYtn
6ZVWkCfqEDEaZbum2oprlvUnQzUoWRrqh0lZbtvWfDYtUeM50Z20LxwXElBB5BodbbqD9hEANR5P
2mA9ZziXSGEFS0oaTAqoMdPAy0YLfB8Kr6HnM9RGJmoM6eesbqPZxrwDTtTQQ+g9aozJmjcgN56g
yisOdO5otJwbtQg9s9dxAJw8I1Y6TMbk7vVsUU7YAgnVsIwhQMBknYBIbPqelj+mqViBZxHYv23W
0Wqs720kdtOp3dcN7cpL63I5pRsZscN0sj2HSMrNfCd5dAfwb12paGTG1Dyydf/VE8vPaoW5lYJR
OtRlydl4cHeLaj8XuWOC69F20/XaiwaMGs0jq1UN5en2xqNUXOmjIWp8L1eEvxj1cH/FHs1Rameq
IHxrXopg6FcEO3be3KwsqlUHYD8zAhN9i98WGDq05sjYx4CzbYHAmhrlEwHuCeUW134UoaODNVE/
YZy7P1hi9VNeOc4J+9XPUlIYYk/5sENJnUWmonz3Gv8Ryq50zolkC0dbYFkG9yBmf6forRmr1oLc
a33T7kHDPRAJZd79HmfZ9NhiH2IdyiLq/IClEy4PhRz70LGThk8Ik1Dv2ueBTd5XsxGbW52/GHM2
7SozfV37FCTNTf+K8TAUP7oKA0Lm81dNJM06LWx3K1OPmbh/ysz60DQLq5RL92k2vUmlBN1bWVFK
s/I9L3N3o2g8vyW0x18aqIhxiEcq5X2B7ONMGXlYUJtNdjPH5dQ5Em02zIidUfAI5pFpxbdOaM05
EVQvAH/euy+/5SorbhcnpFDux84tJ9YQvO62kbrTxiZlYLs60nFjtqiLSJkP0Vk3bQpe4SXWsbpL
JO65TGrO99E1NNl7N7gl+memYfZ1YzwVq8UI1nfHqvbGvevoX14hQ8fAvcNsRFrsy0KVGWoIglOF
oDtrkC+GuuFioReSx9s9YTCn1ZhSc7XCZG2rBC9ncgy+VtmDV6veC2J/dN79QDnFOIQ3ojjkCaJ3
hwwAAU5rdBR0IMHuzlYnElLAxyWq+tsM83kXA95QTz6oErehPo2/KlHiDk+xaFx/ECwkyA6W32R+
08nHCZft1HS4yzOkupOZHxeJT8jCYHr3wv9qRbInQejdBrOweC939CAw3JAjTUw0lhT4cvtf2bDH
b1xeGtx8sR4hvNoQv9FxKY0KkgqaFxYxrjsnZNA5tzzztNGVb866RrJajjUR/SsfLuoWY9/PEs/D
gtZmaDzyBLVQbh6NOZL4SoQLYZHzqab8ne372Fx/40y4tVbxahf9Xyoyu0Dq6PiWPJQINtskNmUe
w7fp+35oDqsJndA+ls78V5/sKRRwUXr6iTT2oSNE1x+6GqhDjB0KXOQ3orfeMk4Bwyvgc7ThncAs
zjNIF9vNUQUUiL4WbIp4bQqfsKp7gRGo7tq5At3dqIebdJ4tItt9hm4nEA2aoWVjWZy0oyK+R6Mf
eduUb7ZbgPJRILVBDY/wAJDrzqAYhC873lMJc0uu9nhzXOX5/o1s2eYQTzs/j79kDo8RizrwxYom
l/4j1mr9VBWMj9aQa3FplScJsearhEztqBX+UZL60VE3cMUFE1G5QbwlEg1/6fIeWE9QkjL8sLcZ
aXvXnMa08nbt/APADuZAdcperHGa9UmE5+C6uK0ObZhTbAuqYpV62OP94SrD1OHNMxrfOUi1lS6j
jf0FNurXsIfDOG0Uv8r2DKCNEsWBOoE7vHhbzUtuXeYlfWvo2tp5gBhyeRfW5kYUrIekkw1RMqNn
0OAMOgkbbphXFyaH3Ol4pMugHriQjSKTYTfMIHBl9sviByKChmbnGqMD30Z3dy2eJ8LTXuFT2l1C
bqRiveCbvJUwE1HldT23TX7NjLElC/q0Y/DnC5X6hmKuDJoxdx7cDmkZGbSxYfXJjsCwv5SQMJtR
4oegazH5KcKEHMTcgYYP3q+1/JlinQdc4JILgWeUFfO7NUCk6Cs2dp1O7xlDSY97eOKoNlvXDLJs
w2xXmBoPKoV7vY0E2JiW4mQ28xQXMwGs2A32iJgjYcvxTJX2YqfPdbK5extilj6bFmSGB3glJhqc
gYQaleQuscq/rH8LNbxgsGW9HDabkaszWDwqQfy4MJY3QyFCNe+1dd+Rk4X8gpNpSo2HRuQfpD4T
Ma5m1YHnRGM5rHufFmFQXHExxsSF1JrcXaqO7HWrFnSEMDyohnweLf64qG4/8cEeHEp1D7M7hZBi
yUVX23SXpxzDugDsK2wEJHJKICZA+HcohzqMnXkMe/oKyvphUDhLj5wJ+YYYLkU0oQ8OmUX6QHsq
z1sH4IwpMTMDx9DfhiQB9ldMdJz19Dtbdn7sR9eAADCtPbOQm58aVbHioV7+5l2iI1/wDpkYEfeo
Y+iUJo9q/7JyKM+mNSEGRllflp4eWMJitnHcA3iv6RueSUPj+iih5M51nn642yx229LmNyyV7FfN
ocCic1s8irXlMFL/YlP0W6a015TuAR3mJ2Cc71Um6ENpnIxKV3fdQK3goqCGIhHxgI2MvzdZGS7Q
xHOvcgPU+PtQYz8B8qBsKwn2J3v1lTmU1G7AUcomUGKqyodtoZF23eRUyPxC51Bx1hubIhdUDDYQ
LW/HcLLVFHOeMO7yH39DfULd7PbXEIHlaHfnUW1fqupd7+WXslbGZ5a6DrCFAxVca1pgT8q90gCx
AKZArLPDZdGAtWxniMnQV+6+GgrcV4ekO3zkCShE2MMZ72RRvq6uMqGqca4eFNl1VtPjaiB/px/m
uRnUt8wbdSotRXdUJ45e5+7TYjPCoCo/3Oqz45P40yUWyw/1LIFCcXrXtearWj2UqS2ivGLrZ7jM
dxousQezD/Ol08k1Trx4ETY96Hne7apxGnyM/nlYk6RjjbUTGBrTy9hksbC0c72hcFCqTgFpV5dQ
kZ0SuBNQoZmnTUyVX4MWxzvqCd+YTMfDyJv5hJwB745L/OU0kdZngTLY1rQjvNFgf8TcN4MIdPZC
iJ5c9+nMTqB5GAz14dtozatabuADLRtHRnY11xRhvotdRYVbvKHguH9467i3VEpFO2VM/DIrlzMq
1CeBMew00slmbmg0jcx7HO9WPoYbZ8fupx6EqX2TUtdEwPmFr97txGau0Tw03RTE5jvis3dWTjkQ
PXdjW1qXvNRflgnwLS+X2yC07joBDmylE+fMGj8JXAFpdk4b8hGamB8QFOsytfZVhThPz1KSLbq/
XEPYUSsHWjajPDonJ8RfLM+GBEG+7hLw09aQB9Jc94bLB6pjj+i9lVFZM5zQ0fh5soR5rFHby2pb
Tr31Z3WpMclKXvuEyncSHHQ3ThLwujufhmHhXTPsf6Zrp4wbLSozXOaTUxjhgAYWxJJRY7umraWz
D8Ps6PWw17bVC9pJS6Nx636NtP80lgaPkLZ95Sod8Mn96fEcoHR9Tj8AWYhtV2wlaEw0qy7O9sB0
gZd7l7OLiohr0oP/WU0dTq1jXqZP4ZnDEbwZD3RKYbAGBxljKbtX07IP02jWHCgSTkJCFMH4Cdle
+QUxAMdjVVPQY0nz6DTeu4f1MycJVCxZd1rJ84TkWmCK1gcPYgX0Xykv3ph6IGn3Cmn3Y87dhPxk
ir1KilwAcnqFmnDvCZUYJZKQn3fVYR2mlk1/Li6IouS3diXQdlniSMDuHbRFts8qDy41pVxLSMcf
G5Vyo06dj9KxcOFS1r4j3iCkoN2iYIxidSTQrEzWGCptZ4GjkOqsYaglRgOtmKWGrbUemax5JibB
cCHv7eUs516fhCWq+8AATEBOAg8ujXo3L/A+amqbty3V90n3WdKW+ugo6xN1ojRmluaMayfISlo/
kuzzXhvqDTadeunChNZqR1c1fzpt++vRh7ZJz91Z3ygDqGhPjS12x9JPEU0eknp9Xk33fr4f1lXA
fnTGqRJo0+gf85diRhwOCED8PwKdxpuMcKOvjLiE4owTKtBlCd+2Obep7Wzw6sY91tXv/8pPk167
C4j6X54Ahw6ZitzFggIht0eT6E3Tl2M3J8JxwD1QL5OMmMMSmA0GOp46kx0Xmz7bcpFcNoIFag+d
InOHvBilGiN/fTWb0Q71nA3JVuVfxVugoBQt99NKfZU979JMaiUdSVQ1pLDC5REsjoZadA3Mc/2B
8jsnJC3zT0UB0JFJFwN1x02kGlZOPwJN46veKTixlL+JWyt4fowJzbWDpsyj6aUR87zTEDKZ5f8F
tzVE67Qn35J82Rmxpjn9JffGDmXuvG1IXKw5o/9IMZ4Q5oKpwtgFFUrkjpSVV12z9kNKs0UDKRQO
M6g9VQfogFW8OEvFbG9mqEEBm1j9XvD3qZx0Bf05jbK820724P0v/SWyNbJYtTAbFZFRlm9DWbwg
zEOe01C/7MKn+6LAciIrNfWrTCO+JXVPSeP+ME0jqN1aFjxB/7va41agHupWKHlxcvPvGogvqFFl
Bl1a6xcU/DC0xSHRu58C3cwD4McE4MnS7iAZmLRS7hxdNFceYmatnMxQkBw+i673NYhbRME5cSpJ
/943W2Tli+WvmkZG7YpGTu9otazMoYnuuabOlH7B/6n+ZtbYUTYJ+DMB3GUpKjfpql+wWE7Q3fVE
YlLXfZual77B4NGOYVuhAMzcao4dyeTsClzJ9Sv4g3lOW6kGi1JNfinaB6zoWQRx+oph3YhtpUtD
a+teOF7MHc2jUFjOh6tDqWYsC3vNfEAvlVyR9myN3NA9MXF5eFepJat93ZNEbvAo+Ya8J6bkh4nG
F2YmFj/kuUaNOL+vDq3byLCqlS1IINqBgJe4NDOCzgbjpGEr3GFp6qKlMU+TUocQosl+IChkouKM
oa/aAauuAXIaxNpG8lbDIu8Xh27oGWl3rjob70JZRlPZnpeGPQAjfoENOsb3DuwBUw+ARCpAeS/F
VRTMQgkDl4fVEuXLMe1xHKS5+CeXApPu6u1XM68vm1V95iZiesoblqMOgbSqrTxXWvJDvT3Cx1ub
rM5Fpfyp4BLemwlx1aOF5SvfiH3Wsu0gm/YDymgF3v2VZGRfhFUhAcE3LtlO/Hlo6M7K+4OGFIwU
jZM6PWodKTgezgKfpLzepx+kDpoMk3Q+DwidUQxupYg2Gwy4oaNy6rrDkGyA7lo++lk+mSFjPMXC
piQaaLKKE0sCkDhVE9ObTRfFCaWrUPUMAA1aG44pp4MX9X9Xpu6xb4z5oVv0mEd7OqwK32/FKHSb
+uWwJtI6rcSFUN/+VrqafWKgoE+9tvdiXHWClYY1zCdEmEWWynNNMAqMXcMVPz+SGqEcieumVMFD
6mA3SRMYE+K/fis6nj2wHRLF6Xboi8PWcE7oiuVFciYTJwMSPYGE3lZcLHu5ZpO/6duwH1oXyCLz
5H5YQdDu61k4Qx3546QKZHkGgupm+mUE307YUdUTLpNvIoXLqKesh2kFE5/vAkQFat8rJ/gmGGyP
qAkScT6plHZOCDt/8mS1WMyslv6szY0Nu9ECNtcaLc9GsFaBx1AzE+uB/sfjF2Z2GkQwVY8VW7eh
tV08a/gsVNDgsBWTjUbYlA+YMPHPZkn60zkLjAp8m1u9SCGMp9zs94Wep+9rnernssEz9f//JQfb
jam7a2Ac+LcWqyYTVVkdRo4dZNZKc8na2drhWJlPuUHhI8q445S5F0WhDotqqeIsmiQ9NokRUCVU
XLZa+VIy45f8C2q8rIOhJVvUJs0fiXCMKuPhKycfMAAY5PKd7XV9WLX0OgKgHPWetUXfpjHS2rgb
R/XVgen0xWYck4GDFKEcvn7fM8zmVKXWEIwaiqyVsHe/ZYDC+Kapu8rJvVCYCNCmvFlRENrBPKfq
Yz1jrlenLDCkppxkV72UDRTIaOKAmhzOajmxrpXKBZMXVRnraZur8c11IPOh2mwokGZBeCToqr90
3qzf1yWiiddePw7s2KusPZbP3Hfbu9+M3O2rrvYIBT7Hrh8eqBBMUBbar2X3nrsfa5ZGwn1JwSU2
sBGnZkJoMOCxKJr2Y9qL8+y4F2q196aWU1T+IRuxV+cNuY44MY/EKZLczn1ZkgTJA9GrkCB+h5Nq
YB50+DbzkjiZG8xZLOTiC0G6FeKIZfB2GKNeW0QAm3QDO0MToh9Hzl5V8140KL5hIjVAdgfZ49ii
jnSWPe5vOAL5rg3rbhpG33XTt2Q8WTOSqfSgbA5K7fyoVVdytoMRwtXpsEUKGAs5GqdhxlGAVAAA
6lzjYWu2NCAU/kMvbN/t3j0QsI4ADoTmxw4Rt5QB6JJRoHdqr0v+7Y5m2OnKvqMsmbIhjIVjoK0f
igvMlLrQSsNeWit2viYCP94v6gZQ2H9kFm/imrUhLRTC1iGI4SUmVijEcyo5KhN5F9SkUZPjnVg9
sGV8UYHwxHdPqZgTzua7KrejSkh6tUz4p9YbhD0hduOrpqB6NlP+zg/KG8nEz1P6all1TC5WaItd
ony3pO7tsR7U+bu+/kmJ93HSBXyUNUJhX+jg+tmpjO4sqY3ZNW2YjL8CqyYqZ2IQfCrSUVXJgOB/
1MENYs1vx32uOsIaMOZQxjOT3+Uprw5dBGl5IeigKrDiF58u3IZZtrt0RNuwuT7rfYqmCu2x11Gu
3VCWChxSuawX05Hv2KdympVbnoq+D4ik8WEg3gkO3M3ItxW1j0cDJUF9g83BsX1FXhuVeOOZgKT6
gc/NN+9yMCY9z3tusU+04qQBpZEvAZ8E9E5CJ+wozeNhZ5wxfdF6hs22AQWBkB3DvHkQprjI7XNa
IlSIvmIhcpear/IxbnakiPZQONZRgoU5CaMyxlQAsAsCy3gjkGFDgr7dW36HnwSoxeManuvnyuTr
QRYoUPuZSeyU/ScKjhBXWZTJ5LXV53gmymtciNdl4TTtiNCyTfsyoZ5b8NBy+5c39knXKjrjLzD6
ymohkhCBTgln2We89/xZ1uV5ggFyU5rg2ztk59PrTEuTHhp1cs7IQisMUj/AkEvbjNrs2OYnXGZ7
22D+kn9Qne9Tpn/CM5h1jEODZGO2v9PuudS+RmuLR/GkAvKW3os+/hss8vF5Zuvix8LIpLZHwt4s
VjR7/GrVk7JU6In6/cRHZT+z/AZEYfjVRaIoaQiYIbFrp2EcgWGEWzj0PHBqcq07YhHOOc9SSfNg
rxXxgrEtLUIFj6nuPU7D9FHVbEaABNDZ+3VZD0b+NlY/KL5Jzd+pEMJ5+6CKSzuSXY+9INNh9fNr
eQ9EIKW8sT6H+kWgWVGskaSuh6p/Iz5sj+rjqlpHFYlqUt/cpo3pLoJquXTKkRfEL8szFgh/pkZT
vJgt3DrVXXPeEP1OVrF9cKuHOt3Xd2BUlij2/9xp8LQ8KzCUqDdVqhWTGCYZyeuxlOXRQQkvPO67
ARiMP1uGWbrDYpnPSEy/kKHm+XhZkCCIJZqhtOdN9TXljPovruthp0+IZ8H6une9UvwqFsgcanyV
Gt/H3kX2WXAsKhiNJx3b+rAvei/s1p87HTjOH904vY04kLxlDTRwUWcK8D3uFTTCiDcDDJ0R5GYw
0rtmFe94kTtz3Blg5nLq4oXePTmxSZE7a/b/ctgID1A29a4TAfxuQwjhUgaqdVKwV7dk6smSemvz
svT0eLM50+iMuAJDnIcZ1A6rBTMnwufySnjJ0Zke+oSXrsooyDwo5XnETauvD+Ty4FWYdhoTJLXD
PWlIVn8cK8BEPfebUfdpO4kmASOcso4P0USIJq5KDvhomE1gC2IvyrD+xwTk27ABaqbuuN6hePi+
h6hSKacaN5K37gobUrcSEiUIHPmPo7NYct2KougXqUoMUwtsmaH9GiaqRjGzvj5LGSSVQV7SbUv3
Hth7bSSL9djdi6i8xWD/uKntMUZJoCC/Si/9xEkStHvKXNvCERNCtxeYZEYsVslm9m9kXNxwM29F
mhskCAj1G4hnlwphK2ISR0OvFFpM6jBCB/r7PCk25tdNyLYeUtKmjG55Qz87BK6KzDRBmi1TX2GY
YN/Q2U38K00vK3oiQZfNco0NCEnzuIIaqj/D5UmbWDJVSEqJvhUD/j/Fay0lXlFlG5Vs87TD8Fuz
A8W3ngQT7cQNqM9GVyCacm4V0Q2GAU2Js4SBl7WBjQjEEYtVA8P8YmZmX27gomxaVYKbIoDF+lm9
CRjDT6XS+iZq5y6VfBP5yCi9irhkFvkwhA/BSGyhqXDi6yfLfORxh1u73d5Xc7g+X5uCu0ERnpAk
2EpxiZgbJGEjV+2y6rL2Ua65iRqdmnWrtcqs+nE3ofVBsjcC3StjVCB5vgNCsmFEv20AdqWpSjh5
/gizfk+PbCfyKcd2QEvMV3xRrlp5EtfVfQKmwWOTQQuurakp9sRLPbd7lrZ9/n+EoiPIJSqVgbqV
Bk1Gb5bE6xb6VRTeEGsZWKH7YlvPflawHwMcy/6fCdhL2J37mvzhb2V8jRvmd09jEh+I1UgKZfdC
295FgdOXmOGj+UudCSSNdo31pw2IyXlNCcLDSjW+NPoX8Ra0FMw+xHvG76jypkYt8/SDvJQPSbsW
435smThr+aFVLmjmVhqVmwfXpkpuZhFvyuAQm7EL8cspouqYBsaW0p4sQ9J6xbdY/4l11e7swLyZ
7VlHkFQYFuq1CdbnaJtyvU8k3hpWLCmpo0VEsd/XO6VjQJ3agOz2VfmUuwOqyl1oZojqGZnB2DS/
1eIkES5oQF/Rs8yT+gKmUkQdkGxAGTTqua2woMYJRNjODXndUiO4yhz3UW6cIYa9RzJ0jtTCvvLV
Z8yhV6rpjOjmlDNwxooumJGXpvOtVeW9wABHm/bN5AdMhisFbVVwJjIQofafsCg2u6VD1rzJ7a8K
2idkvjlEZFtqb5lceJMy3q45fiqgsIacMghf/b44hMuzliAvxyQ6c423d8PSHWkwfEULXcNkIIIE
gFPdHKPtrG1FOaX9easb6ibkBwzYukurMteYEMxNr6SOez16sHU7CT3kRLPpSiaHcN7mbp1gRmy8
smsk7rHSLxPV5Xn6thpwDKHi0/944vxHK34o+vIm1zE9iNV5xbiaSkhKV9VDysupBX+m+IyZPNWJ
sm+Wt1F/ydSfMUCkKADbgXsH7q2EoWost6Iwb6NVbCaTWO9A+FHDmrhJdqvCE436y8gohMXKjyAg
7NJyZj+IgEcGaoATnjrGRgs7sMo2AgsWfQ535HzKBaNj0Kl6eiwd60g4QYTKzOkQGerHQjdGxQSf
iHNdF4+EKOE0HDdQYaiHKfGpuzD9pVFzMZPwMM3pG2oqqlOInSo1v2q8qPcZyeI8U++A9kM+IiT/
eCsc2ayPJXooRW9uSxQy/MyQdTNJCCTHMui/6/YRLCljofIBChdZqIK6ALGeLNjCGB1NddnXerPF
kalpx0aL/HKafWw/HXmbwyLw7h9pVLZzKe0EiIXJpYkyjyBz6KpzpR3hmLphTkEYmOFXnIgXg0kB
Kyof+Oi2Ud8662xByIdktjHo9ktKDKsSuANZ4Qym5mVdue35N7V0Z3WI+Kx617GgrFvLicJ1O90C
uBO+l1UolTAzJhgb2nIVOJkSbTXikrXWrWSmwmthIbTs28t/ulnaSckMSPICdBg8LApZ64MCifNL
wAVdqfJLVhQPUKcuaQJ2ruKw5HEXoRrpA+gyeT+pvlha6D35WZI03hnzztRgIgm9a4G4UoyXZBhe
AqBAa78pQn9t7VLUGZdDOVERrTFNXkGgva/K0YVBPkXg6IzFhXAuT1OXTYewusvekvVH7a7gzFgr
R9D7yIGdq9DW+qciYq9oDLpc/bL091URIg2fuqEctHW3GH7MCt1nT1a7cdMWvNozXjV0zm8F6WBz
O9smE7xYRwRCu9SeKqy2QaLvlZiCdPGX7pyBeUz16zBDqmW1bwmvFawM7DUex89SHiyh3Mpm89qy
iFJx8rXAmrAaFFXuM3J3A1HbydCDE87hWTgtwvAYp+IepwF9Bij0pfBUcLlR3e5Kg3D1EM8UU+w4
+GiwkRh5TxwV6nmD7xr4xk8DBRhCjjOC9W7reD+1oKPG7RI3noT9x4zfAVYeQ+Z77eL3I2tF9dq2
96a5rfgXCMOCejWU80KDhGohg8I+USZHupsQqRmHOIFY9NcEkekljHXTLQI6YIBM6QpslVlEocIW
k+WfpaK/6ZFkZWCNRVS6olqCJEJAlxjmjhPanagmKOMKKukq6Ox5JcWxy4v53WTJz2dpE/EOVJwN
DIM8mRzeMflXSto2VBDjR89AoyiXIIzc6NTtZpvor4O0NcPiZHRAWXHtm8eUUsWqblhYx/6TezRZ
vQU4HvF2huhQa045Ps8OtU7Y/zaVRqHEWjDSMXj+iMKEsQsEKL26xCC6n9ww9YrmO0fvPPTRRiJe
tq1uyG99U1l3qKjaRpAIG6DFmwxqAsKsMdnTMboWA9m+vMRdBawNBfzsaFOOKK+ww6a5SuKOdSVU
+j22lkPNTdbGuUeJA5TOZgvzRsGPXllS0Jp5EEp9nYiw1fcqjmckBkAjzD2VV6wF0CmwZFdE0qvv
OsNhUThLOBamsKQktK5sdlkJSyXSrIMiiIeBhPGCxGdxuYfSXoE4JbLJiRmsMCb0uujK4o0sl9Zt
wRrLkeAY/Gao11g0F14T7EZowCHgyrm70ybItQ7Yy59lfROLs91U6YscXoFEpA3blnMJJiLQP/Bu
IBOEdJFVr/2EAuTel+FBZwPFqofQ1kNrYj3EVZ+lXh3jhXgNFHKFWRqpWuvlayGjAvINvQb5a97l
nyBiPyb1oNPRZUWwk3H+GLVKGitkb0afVWl8LrR6Q1HsLPaw5CBbKXOWcl/inKqYpcHe6fSrBVWN
542cF4w1vChzwd19NsS/Sgh3BPRmoY8Gpsglr7UokzhzTf0eto80x4ldMVw2PHaQSf6rEwkrfZM1
XFr+2JQXYCpOwMC/WRhQjUx5+ssgcei7lfkZSqIPXGiTA/XMWrwWThk6qdDbUrOu20yb4RTIJT9t
jl23M+KjRDk5gBUsywnFKzA49plQViJ9F7EkYDXlaQMpa60EYn7YkkAOxtX6zOL5ZSF4tcdzV6VB
f0qL4agK1GC61hxLIJ72qJIFrPXiQ2l+tGFIPMgA+0CGG6WMU+1aojR4QwV5wxq19gxqYcPWvvPS
dcyi7WOgEgQmWM9UU3vws6yLoekxnAnS0NeqcUe+XIq+WFFpZCKwii1+iV4h3bZaLVm5EaVHeFZM
98+D1aJTjJR0O4XqI63q2K+xRMcIMNw5IQYsTk11R47sY2ra8YLusnDRc4XMIGFbJQSbBCIaToQ8
IzoOcnBJbG/z/AeuwsBZnn/GdclkSGHEorBBS9jeBsgVLmGdnE0lOYfDpG6lngldPpjMIxU0OqNT
wQDd9QhW/YV1k0quPJHF82vGL3hibPevXfUEeePkqRDvUxYxLPHXXhBHdW3V332JjCfGda2Gc3SC
gPWvGDEvdmbdH4SEoTFsV1/VW89YaPuMLDafCVPKba8moIDK1tF1egarU1xs5Zcp1qcdOBk868NQ
7GKeHK21MDdYr+wb7kMB1EeUxCfj/H8ETiCFIg0CslZfIhLt8hdJpx3n6y4XEzPDhPatMLqvqh6Z
vgUVnHzjSZfQu0CqvYoRqBvHg2RXbTBtDWQ0qjhs5S7uL6ubocpEXBiQ1eEi6HcO8ns6DcCeS+DB
vciZmI/qn4Qo/Qw0XtED2Pic/QGwCNJQ5zOLfClZQMeO0y/6736PfjGyi0Dpt9OEQUvKJOXGiPsr
iJpbpxvVdwbCGcKWr/VS7g8Ztc2QROyTtMiducPLnxKg7m60aGzzObmawLxGSZE3bfDeaACLSLHm
p2pGptzluq7Rg3Cng4zftM4cR7+SIbCYWrDTytFSuRAprFH4lciTdwp+U1C5yAHkfG8xfi0hJKqX
RIOavAgF3WsCwafpE4a0cmHrcZg4n5FC8TKqtOfGAOCVhJNFL695iuZ2AWvxXaattZMG4RepN/0p
25qNEQRv1ZhwJ8GdAbiuv4kaMYUzRi6OhpuuhRw6Ssw4BjHZKIujXS1sN9q0/Y0iay18Bq6VaXYr
URYcVjzsf+bYS02B71AZeIQEUJLLw0TLtj4X9WCpu0UFUJdLVr1t9OA5CrC4tDDbm5F+iEMBVDVj
CUmL/6EJN/Yqnt4+Zrm81PG3Ib9JEyW/XXAJCc2JXKFpqyyZvJmRUQ3oOcFSA8VsUl8tGUGvCfSY
xKutoukvqjXm51kyTiS672Ur5fTDj1tWEnNDKOSbIUaVAwoRoW6X9l5SSQt+fO7NKdIlRg7psNEL
jH8oEcYu+gQHzoE1jeVR7t4GCOKBMn5lSr0zY26+Wg652YUD2tONkjb+wlDRag2vX5STUNdbBZiI
omX7uV/QCENY05HAKhclqhma3vK0dbDe7cv42SXmXpJ7N0X0Gg6Z1xgK/IqvRlcgTUqImhJXQrYF
O8CQBf63vxrA2Uau9maBrZTWLTkX8GXsqARRyAW9w3bkUq97KgPfJHwwusElPXsV91qdzejvubbL
J8YRDwE5KFwCZliLC2Jx1+J7GVtf9Mc5mBJdLPFjfU3qN+kPTFE/inV6wYNlJYTWt9sUnfZSYV/4
NMyL1CBdtfYkPLCUIBe16F/1KN1CksLXUzvG8Bou805uQSYH30zTXtKg3NWxcWgkgkPcualtjERe
3AZ8tGy2YIKmKf4rXTnEkbi12tQbCAnQravedVtZftbLXyp/Tug9yX0/VDSRAfPjgIG1VM82huez
9J5XVA9nwTJdRfqnYpqZwL2vH1PBnKUy/7UiRVl/arYaJkhlK/afKXMXaIyMwdm3psQypAQeF8l1
YcigRHQWIAeTxo04/BbM/6LyBxoCOTq304SUi/4ipvGLG3THabuX1Jc0AoSDnGrk48Z2h8PPug+M
bdKU7SAi8b6YNtA29wq5lOaHkW+LxNc1N7PsOLgpzb/JPOo8VNGK3f4pzMWvIImRZUOzkhwzplUC
jVucE0m8jpRWmel0zaTj0l9AsthhVdjVWNuzAqS+v8mqdh2Vp2k5sfny/9TX2MHKYBbDirmh2Fz1
FGav2xYhqvhUtFRB0YGYdJ5Oab44cRjYhv4wy7Oc14gilr3aQb1Ji1MB7n6W4L/wRE3Ko98VjBjT
qAYOhfBOQThdyH6NuIPWLAtGbGjs4HgNxOREo03LAxie95IhChoy8oaimCGHYVeR4C8W6htkYKpi
8LQjPxd8YB6XuVx22GPYPOVOqtKaUOLn34n6SrQIvSCYsw7+iaePFhIJl5ep11p7SD8SdEqZ8opb
fqvQYrSIlDeNILL6UaCsAxllvjh025LtxTLj69QYs1IG5DQ30nHqyw1Fthuqx35momFK9yU1PWvs
fyua+AIxU4YzYN/D7B2YJ0HhtCd2zYQvM3Zo83cYC8uIIsncI7nAVLcq9JDB28ymMIkQAI2gDvqn
1TP89tQMR2f1CaxmHR31d6m/lKg9xw44CfEu5MgJSeWYLO7y7ITqydTwF0S8I6FDwPYSXKOYtIeE
B7nZBO3IrmhL5goUX4Y859K8xToZEbiwiBTY8GnF4ZYa2phOksDUZXmc2Q/cy/rVqO4yMksglLag
vBPG6DQK9icEZmaAiNoXkvYI+J7N77+ETR2gKpdVNcTgn4QDdGohSMe8UYhdxU+BCi/rOy7KDwG9
U5dxcSLfnAac+SwzLJTspXTWpc86+8h5RcRgi8zIluWS6BPJroF8kMAijPzspz57ryXNs6hfphKk
CEOhREbVVQOdyai4zG8xxOvCTEJMI5f17SbIGmjEvE4aRhhoEU2yhlhIj9QU+XJKupDmUEftZZlV
2gHr1CXGuaNfWsTwqOYPuH8e9wxzZxBGMX65SkTf+hzk4Ueq6yuw4KhN97ExvTSZtE1gO9FdbJou
eBuSwtbS6axX0c8gR69GsqbNMN/hQxwtSqpIQU80G/3fBI44zkksAksSHAySE+3AqLnFFGmjT61D
dtAtwGArLtehVdy+UD8gm9+6lYpJRRedjdD0DMllcX4ntHPbB5ZdtDIiFdx2yUZnPj/U03G2Emqd
sfh/VTQ0An4krkGzojbFR5B1zx5xI6CX1xRhjiR/DlL5NcBFzrrsXOR0iNypOYmLLNbYL8X7SPmQ
pVe9Cq/6p9TdGsxnQfuTCYdAib7UVtwTqYnl2HwfhckjzJujMn1PJsJ++GQ4wN9JrNxZ1LQGT/Nq
82UdMgCVD/IG8Vt6LXBxs79l6N/Q0AyRiU2o3Idx7PQhgh2LYXpVWTzCuh9a6rYH9mmJlV83bGTU
dVHyLkpEzSfz65ilL31b3oXR2Im8dYXy2UKj0OSejsU8LNOn1IPqUaBGlaMfw90uwBPo5kLFshE3
5c94bHU4vXbmyoPdE7g85mRkGya75dhfIlDW1b3Bnic3KPj76JJbEX+i86sIVFR9EFbvHN5bOZle
0OTtraq36+PLSMp7Q5MjDsJVlxb8copdiS4fgWAQG3bJWRiy08JwcSgr7SWY2RHNXxSGRHuLTgdy
yGSoDl+OFbi6UJqzYTWbcyMMRCXFFKzdhmcI7ly0khkrlEP8pXKeE+a5l7jtRdwtofqLiqDASo8C
T1ouEcnKgRvWJyXZi+17Zpk3Md5a8x0JOPVsLB2WRoenK+0SYPzlMUJLEHHMLuX3lffNm6MnuUMO
SuJDrxtbIf/rCmm3vhRD/BpVDw3HTgHUKszXgPALQlX4FtrsAjbSoCie8vzS1B4LEGRshrQzUsjP
DuZxvcbrBCey5+4kSa8Tsdo4sHmxEhlcJIrH0QgSlXUWblZyCxQANLfkH4c3jnUByDpWGI3ZJQpI
bjHbELdUrgVqYbIKHiyG9SOPQKNthH/yj1V7wA1cgiDE3pap89KHhQh0Ex8RnLCRln3kEM1fosjP
TNYAbTH0l+GOWBjhTbAkvcReubomerHTue2MBlBek7OkbI1bl6v2d8YmMDJFX5b4ZjDduvjWxdo3
o8omPcDPSsxU/cgQlLu+z/w8RU4J6VWTQkdiVGKx+OFGYVAwVjvi/bIudmL86Ds+D+lEq4AmdHqm
qOcd1KRZYwfBJr8qf8XnjB7/UqLGBDAi7GN/9tuX6YnhdEkd0mIhrtXvTAUs5MyD/R6+lS+8bqvi
+Gr59RX07gZLy4xJ8Y6cGE+2mr2E6BZGbnK+x0sGZ2DIkRANM6lvGbMTPEtsE6klZxZnk/QVByWj
c2P4EwZH+RhZ3tbOYlt7hAL9i3qUuIVkLM8EndnWLw2HBaEdiSmTD5YjQEh+8iuSOsxzNH6F8Ar7
nNWuNLtqfdIfJUYYc8vX1qX7qeJm3TRuhUUUZznqgOU0IQeegbZvir/5DSoBOmV8F5ShC3b4wrWU
d0LjjXTH3BftcLjBjVuYJuI3nl2KoA21As89P9qwEMzDD8iPgue8X7yaFWG2J6Ouy/iZUB1ivPOC
yhHKB54a5AF4OMfwmImuJe1oSd1x2KvhQTAPeXTg9qtmn6I47Jgb74TqgEoIHUwP32hfQqvjC4QM
z7X5VnrdCZOEHGxa4weTr/FLHhyK2RLK2Lhjc8IYhf0eJLx6OUus08NTbXw1JpPT6aD38IicGh6O
j9pV0s6z8mSrHGYvYvtQKk+rn+TMI4xewkf1Uao7zTz22iUt/TC9tDU/woRmHWZOfwlabo/TUwt5
E15JZM+1XYcqADAGVVvAL6o/ev6plO/CdMqh1evIgKXvIPOEv6rzZBEYn9uGm+jOSYRAmjEbBj6K
wdhGsY6KjW1L+i2hVAQCZLpPlAWt+qQZ6JhMGycKPxQnrcaBtdWgKm/ZHpj5SUWPjwcZWtNi479R
GYMh1ZS2QUogIh2ql2Ye7u1aPmpsOeOnFLhJukPTqXbbOvPk1odqM9YvHBQ83gGGCJ4zkoJYXDAx
C7/AZAcRCh4ee9JUvEJ5MXu7S3xD2s6PMbfn5TC+yozkI5QpZ01wR5XEpgEhtmN9pJy1eA3woCkv
PCJFdeDbbTv+8CkYtk0Jx5JlFyftTq9OC69LGJw0FNTbvPF5iFGhMQ6/Za8R6oTEb5r1V1JIQHxd
iLozbW1ba5yq0acmnvTpYJSHtt2Jwt4kEjXbc6pLpp041D7zqm1c5xIFaSzzg19IjGjjzgu5WTmQ
fXVbh9+LYUsll0V1WwzHrHBnOfqM6WUrEw+U+kX5lyl7Rd6D2QmgmC6XunNVkCV/fBR8h9yTtWum
9qQ5in6G28LX0/nTGe1vhSIp2qoWlRk42GjLDLGQL6N8nc62CNagcWi/WOMKxVZa3Kr5YZJtQJDr
/CYEDOkmoDA4hRJWAe6A0Rul3ImSk4VsgK2/sBW+LzYH7SuBHwllKAgUxHol20i7Gh4t5Yz1Qzmo
tqzdWGk7wHKteiNSDaU4ozb1BeNheMngYw8n7FssvHkCgu/hYyH/I4WCZZOY1RebCpWeDCmNxQUC
XVxx9so4UmF5MlfZDwjVCVOTPFBvDe0QYgatIMILG/YlfeCrktsDfy5AbElBv2l05ikO6hv9VfiL
uVEWH1QEBbzbDQBZthk3YvngreFXJ5dm2DLXL+CGZnyD/yrFSz5WjN+bAknO2iPXE6lSOhu9Xc4/
QL9MNsTB8jUDHuTTJeemwQvLxgqlwks36n7HCI/DjpQvrUbd9Jgm+kKRtpupEAB9+bYKSgbhbhAI
gX4IHwtsga0x7OTmVCM6wnwkomB+FvKWlVvc703OYF6QDE4BsZskVzqNdJoZpcXiueOQUeeHyjJT
cydG8iqmm11SbpuW48MBfJBeR+ddoSvcpOEh5MN6yyePg1gO/Dx0MiSG0xXMGduUWgQHcFvYyrC1
avbME63aZj5AfKklb3UdvjaUg4i3+0jQLO/hjAx3cozFrXMcYgwmNuNx9WwtrgRwlzinUoTOyont
4Z3LoltECwEQB4mNI6OYGrbx+2TZs3UaYyq8HVLOgJRO1UGp0om2UuH+dEJjB5KnAj9CgEXqyf0m
fGG+Vn9LRNc9ecco4PhkQSjWJiepozRHJbq0PDgMtvO79VnMdl8hkcEtdyFTKl3PA1tvGPGTbrdD
rSYkuwhZvHXuQC5jCKxskGJ1+EmUo07QmbyvxB2/Whm5qeqWsAjY5f+OksPPN8OAY1XzESKTfAjN
Wb1q2MfAobCoJGZS4253ms80ZjXh00IhZsXFo74RPUO9xJ0JLqhT34ryW6ydobkTNTPwrzTu+NOS
eUN94vI68VrwtbU+Dw9RJNlndF6Qn7GJIOuvXU9buCbieEj5qpcrtIhZZQhFCuGmPwrpQ+fX7G0W
K6zjysZPgz2LDJ0egkc/MC+qtQcqz9y2c3Njx0GtEVwgvDKwn3KUt17CBr/adPhlN+zqpjOnwcTQ
pcfWfQcuyBIUa9dRRjLQ7TXIUkLwOhs7hHjq7LXK70JaQYyl+zL84cuDHvBdNo7ZbWfr0zT8FjS7
CuGh2bU1wUjjQykOUXdkjJWITC5BKCEt26UIChrjweRNeXJcjBdu5hzfR7wrL8q/UvvOja+52Y04
gtuKETf/0R70F/IPIC4QUU2/RNFloL33Gtg4zU4P9rW5HVhwU6uj1FhO2DFZeo5cC3lmq8jHsW9s
ZMYZLu8QVyz2shYaA3YmdOHLhl6g5F1BAaOtVaK8HPBjcaShT62Br3BEYn2lPpbt9I2Sur9UZ+O2
YiB9/U3Zd8QqJaOdLQgjYTTcBYMH3oUERgdFXWIA8LqGJvUH+j8nEy8UqP3A/AdL+IZZcVH9UpTE
xjfWCm4d3nwhd8g6Sy0/rS5LC/qWhsEzdDKnwKq4IzvE4BPrrd2TyXEh6oLtOddXyqCdjHGPe5uK
HnFjZz3S5AkDKrLlN0hw+shU8ADeo+G+k07YFUIGJoPTZI5W7BvEC8V4VMnSQMhBnNrYnaroIk13
IUH3W3GuEyOCa9SgRpKPCZqUlwUZ/AKzNzQ8HjPqqpIWEghzOR2w9hBjy3vBccdLV515/IyRznIH
OgxADToxuFfbsDlFIhmVK0+Ch8548mTty6lgFQBNai1feayiYktBSwUQX3Wm/2+qtRn26ZHkSA4O
/s64hVKGl1xWWKU9x3FPlgYLGV/HLIhz23CVdX3IfNlW8PCEUJjI2+X0OcIUBeojpW7JQiD+tnoH
vACpSOHPdOZ2qK9L/phHmLPiVaiIS0BWA4eW5pYVsyhsYjKZmmDyI0v0wyre90u/C6HTThWhyjSn
aAOR2KIbqV2dtareifc1zWPWfrm0x2REqkAoTP9GSjhVmUFc+EtsosEaL8KIDC/zVcYuTEkUaWev
E20wnbSS8QnaygpKY7AlMBIlA49xGHLCidxdnrlSrDeLKiCrfmkr4jE0HMFW4YgGod0CGm06hH64
wvh06utcX+app884FeUXgTQc7+jsolvDyV4WH0qzuMX8mWHfRutZfLScvDP5UwkpD4Jkon5BICN9
aG0HzrryzJLPeZBcEXnB6GsMxSpQCWmf8NVn1Bmw17AfpQbHCi9LfV44/dXhrTM6yESq3xIfpdXs
skbpNGUzdhaEG9otJBYwWZg0KbgeG+1qZlCDeBCMiZlzZmzGngDD5Zgx8WHF2wxMsgWA6KHXqyjg
HLW+xD27rB8+5C7lLF+esfxdNKROhIRb158qBJe2Su18GJl9QeOjjuO7a5l9htdWfFVkrFhfzyK7
qhqwAhaM3616YmIfDB9DpW06i9HedQI2ldVvovJBNhZ69/sS/UP04RGIeM9QHUOc1HfT8JqpNePO
UAMGssaEq7Q7ERVq3xE+NpOloJWL5vc1CVKaSYSCOt57adK3LNwaCcePqVrU+3jph6j3QpXGQE44
nSWz2IUWGxdhanN2X2NBvtlEHWhyJnY9UpYJN7toOUI6ccxg60N0RVI9uxa3rtncNQxo2T3+tQW7
oW6Qd0bOqaQvYK6oPVC5pQLbKTgfSg0poGZFWduh1FDGBSZjMdTvBHIvQsJ1FQg04zPLUQK07VTb
RnqW7gWIqKz+q+Ok8+iFx9js/8VQXUJLC1CBaLdgxq+gBQ8SLkKEwALbeR3OWo26W7dM9FWy8dr+
z+C5z0iShN9AVU6lnu4Ck+8gFEdMjrQQcftaIqUo+5yVrCnB0pKuatFhNFTcYGK81emDm8fVU+NU
Ij4JH7Pfl+o7rreBbmjwNMXys7k5V7363QjhjSRY19KDrdQxMIgXup/VYLXMSuQCQsHq8a/scKMH
ZXcQzfAll9LEVu8U2moNBXcRyOFtDQZjs2hdeyv/01vjayDTNCkUb5izA2ZsX6q73y7QMJPTRlSs
vorCsMc5wp4g02rK+zZL3isxVFi9rKGC5TEYFFQ2lUmQ73SUJUgCzc/EmalV5YJSKIU6KVs/dS58
JRWD+5IUL/Qb+HusrgTXFaJ2MXXC/spuH5Bdy35hjWm7T8Z81HDsOtmpmNK7GIwJC/DkAGYDz2dL
0dCRMCBXDPxApqveYAheLwAPkzRVZ97KwIYgaLTxay00cTpnSt8AkcIfXkerxnvbpM0hhZxWULvi
tWcNiV/XQeIooj+fiTNTSbkahglIEJ+jJL+IanTLSuM1naAI9vgIQD4c+jy/K2J/WNXBFMm1KZGg
noRY3JuDJbKOqKXdFEY/aNJhlQMIZEQIYa0h8gZnzZEN4JlsEszWHC5gRUlHNpXBj8aTxpCtJoZK
C/j0S0Pn6c8PQqGfZav/1Rvef0N4m4J7Pa91bneVE7DiIaN+OOeLluxJqd9nJtLtqef3y1yNMWiR
6H9Tox06OL+CMd5aKM4bc+JUKYaDROJGipw45cvrWd0WjHaX5VKxHEokZds2xhdAQSwsBNZA6kLh
VKbYaRjrp0H21RvBa8qpu4kQcPEjelBcXwDnn6RF4L3RCx8iAPvDcq+0oadJsV9ZpLREIGkZDIZ3
rUfG2v8x8jwF6nTqZ/OBj1TpuhvgdLIuBBBvAb2lTI/PY7RzFRo6So+dyXZTBH6rMGZWMof2Y7Eu
0GwfpsT4ulG3TccVu07HYvINKuaM3b2v9nXJVtPIT02kbdPh0MzDLs3bi6LgpNSsZywFpzp5U1YU
5Lr2V1AbY/7Ku3gXKy+Ngg27Y0KR064NDMqSY4ps0oQWN1OM6QSSryG3CfqznsRHsqJKypnbkOfM
HDMUQm9T8pWOH0sywBs/Fso33E04UcumZeUL5Wk3dgQlLcy12BDi00KRWrBOzyfNrShA4hbRKJX4
gF1KribCiUz8JYGdYEirV1kCV4paf1Zox1o+FykWnGqK8Cyx3clYMwJCIyYTnVbCfHxpdbsXEzsQ
Cluc9xJpbvGPEb43LbYnOmUOM09AagZ1kK1MC8gEebVU2j3HbJiW7jS+NeaHYn6APiNq3DWjR5W+
E3rAqGekz0KROeTHto0RGqpO24fHJuaA6TI/A68ddhd5jbVUgRMF7TbJNa8AQVb2zCpFkswaHWIs
ZACSHaTBYhVMShvBrYSieTIUaxVoDy9AV8FBmb9hcm20Z9t351IJvVj7KArUyK3F6PcPDCaZO9EW
rqFL1AkaTsWVg4pXDSE7aKwJQFA7H6vpTTStk5SxXM5snMPHZAn2qbLs5WkgFqUn7a2gq2MnJ+/V
MfiUgEuzgjiW3cLutCAubP6Po/NYjtzIougXIQLebFne+2KxNwhaeJtIuK/XgRY9I820RDYLyHzm
3nPRbagg5pSePSUg89AnTlnbs05ZxcTIBngJO8kivusYI4E1lIb1MqnFMBKQyGL29U3lBGY3PO+C
AQcF2IHcWdBEMmgBgTILPDHTqXcL/IGzOGW6aqnzin+ayK8yG46tb4LJcc46i/amwZrdMQbpBL2G
RIbuyw2n5hkR0jpIwlWZ52wk6GRBTZ1NhpuRy7+d2fKQ9+eoOloA5t68SF0FEvuHrx5rwrQ5o8/6
SA6lpewq1h9W5v5WSIKU0b1SgPgY91XdAfIFdu2AI5qgvmKN4Dgt/T/F7t4JI9ppo36zw3GLBXXv
oLQk7gSqOyktCgB4RzvnMEj1ArKw268D9UuEB78Klp2vHPOV13ILF2uIpRe9z45eZqySsT6NNiNt
djae5l2HqIZ/Cu+7tfchZv++B9IDyfORY1wJkOZEyJQNkm4Aq20caNo5TW/vYfYv9saYgH7Jj7Kr
0SDfvBGqRNN9YfVjiqHxs8XagKMwacKN0bnMlX8kU127W7IfPuphs1Fyc275xZ/aIBuOgvvQpEuq
0hM9XkMn0ijo9JnT2Y76MGwNvIu55msykFL/VOEeh2iYNZUBRE1dWwBKLFBrsdDf6658SSmOVlft
yMMkJPjVJ2iYdX0P7ZJA9Y4rUt5tyyHOCmRWiLIa+Vc9ti8WRZTmK9u5itBYR71C+kRyGNlAQ/YB
Q+fcMpaTVetfa+ayVoZqycF97JWvsv1o2uEwJtUtb8eXqkcHSRoT/ntYm8m37M8NCadB/1Ro4+KK
KRJefnDM2UEfeYLiW8wPtw+o0rNo7oTlFZ4Za5ygZX8k9nCvgOiSJ98kixQImdAuvK9L1FAHidsh
5TW0QuPb7X1GjiW8mOhLbcRbFYllEESXRvfIpSXp0bK7U4p4nTUyzVCH7Y084YdOFANKwWOvpLdm
9J65GtwsxuAagzpoP5tMc/5UiYfUSaiqciDCjJCgc5dYlFWIQd4tk8ZdB60ESxiKRnMUBYv+mCxE
9vJFagPJjw4tsuLMl99OxCMPx3XOisehn+CrTkMhQANWf+0nIfN4g7Z87Wrn6dXRe+1WyzIwfmqB
MicuileIZIBw8mVf1wcIl+QT297R8urzYOmziB28WqKtcsZdNS0RHO5wv/5ABKGqztqytI+wcU80
YZzo7r4uir1jTjqLOsCE15xcc9lgSc5S23uzJP4axCSbkPUFYV4J7oKmEE/osk8ur1WKYcPsHzCg
3kti6QqZPpR939VHt0oeotTWWdHxlKImq7XvMp2FYb9OChMxSCNupX/1fflDgYSisV2Y08dNijrm
6R5tW3FD2fQ1mAdEieeuqLaWlrx0fkhgWhESrqqpY4NOtfZHf5cMPGyD+gM+dq0EEfr+Y0fqSAXY
KWnZocXRTp9SIiyUsmWr0RaEtyrVjoXUZkknV13dH0PR/A4yP5mpsszt6n8pJdIx5qNBw+w57Q3S
lOa2T/tfO58QXM7GNFvwCKO2+g/NEadcyw/mgHgTjt8woFwvPoiaO+kgHZZjgnfKzfbUFYFuvNtj
SeyVy8xSaVduMVUd/q4I5B4+EhyIdNZ4e9IVlwWTzU7hAILIEKTaukb5UrNPLaNkshHx5k32puRf
FsMF0v8K7H5QeOBh/ch2KZRdRxUhyndw80Ajn0nKpAZXXIAUQyAY4JXV0i/CFwjrhgCxargFJ9Zy
BoacBvCtK8Wyxl6jMk7NUDGIiA2V+6yYTCnY6QajxWoDwwRmiZ3Ogwnf0kBpFH8Ew1IqfLo9M1iK
sMFvwYPBPGhQQligLUsImtgdmUsoQFySoSdfDBmZGq47EEsh4X09BnO8NesSZqSuoUcokOi+RwmS
Bb45N/iAKki+7LDK4pIko2At25+yHuYd0/ISEFmDPqv1iJ2v2AaybTI8dzYOKQR9kiHNc3LyY6rG
rt6B9dh0IqAn82G7VVhMWDc7Ofo2czEijqlQ0GkIHhzy4JLC2SjFRWLFStpHX5wUqDx1DNBW+ecw
1avRx1rCQhmFl3QKCemxbA/NKuZ6GXD+NiZicNbKSMx8AwwxDAFsk22vIk8lFH7KLYVw5UZ4zWgQ
1fxpCmemsByr9GZOVgXbwB4lp7uwg+AUx+1aqRihdc2WsnfhHyVaz4RjZXoDfFjIAk6qipGSa2Q+
2tmPETyYUyHNW1Cd9wP7b+a6cXlx2ltZ9lvyQZZNveaMo6/ih9AyZZwkigQL1Fj8Y3JtS8F4WG8W
doWoDG5ExF7DgeWp/Q64c0dCrjgSTeuCXMLwbPYl1qpkh4OBrKbM5b86+TSqTaTb+8Bst+i69Q+c
bUuz+Jm+TDeNS7GV1Aj4s1MPE0gHg+gzwCWA+y1kDpUjy4F3WH9zJb51Yo++8S3D1lx/DQie1IDh
sfUtcwq9NmUDcvEzHpD3xLuh1hjLA+gDCI/9ZkK76sm2tb+Fcm7kit9pxA/I/177buZrvf3FLlJp
X/hjk+hDYoNL4hN5uboA9HUFzsSZuCxKcuq44TIRHQgrO4SYKrBz1hsvYBVZyWPi9g8ATshYygPD
Y6aLgaPtyEtGtYNE4aoqYg3WnBr2UxQ/AnFStnWYi1ny3ZWn0R3/L7vT9JN33JTZa0BCq5nXKmoB
rntIvhxcCQtHzuzxZPNKeug8beQHTCAppjsEFHk0zFUk+/XwLtg/USuwLHoUE807/QOdzlLoUQKJ
QlhLqiyzcXpVJMsQFCCZUtxozEKtag0whfGrhijbOMK/S+Ck6ZMiSnpziZQMdyeiynWbopQtnx4G
u8h6Kaj2sT2zfodYw1VSo0lKxn2Iw2TEyS8huAks1yLUQGPw0OAJgOvCb7XmQegupwOFmNWFgc6j
UruVi7iE+aqENGCop9D3mI6y9eNAC2s85Z2zpg0ni6imH937iBTbzt+2oNklE+wCi98ITUEC97FQ
hCrhQLmF0lzf0/mYqr0RFQMExt0CEJ7b9zOVSZNEgzcWbH0CqJYV7itknoO+TmHC2KhzTL5eToBW
wb6jq5KtCwvNlQAvsMMGTEZBZc2KEDMOpmRfeVbIQnuW1Bcb5ms00EDiouV8ZAwGqC1ZjipLUUS5
GgIKj7s6ZEyI3BY55zIMgSlEjAUxRRDtVcAzGMBktbhS7BhdbgJYrmQ9EDzMBP+vDwVdREzavHUk
mBokayGIjOqIOIlQEHTax+CmB26MBU3jKsdY4pv5Ut8xQGNNRjOyLFnGjME4B/ROjHAJH9c8KuTW
wqww8N0MA7Q+QDVdmGzSxFiV/BESi90Y4iUurQspoAdSuiq2EH4InSzt5pOmNCrjHbSmpeVN/9tE
8ISjVRqrDtuU15m7ybFL+vW20TAjBkRZFBm5IR0UFJXsLOSxSIphYhJTy64NniSmlsUIclpb52hc
pdbOyTmfm2gb0EesCU/Ba1298ZusQV00YQVjVJnTTq7Ah14hgyzDBn0RN33YRRtY2dOqN3aeQv6m
CTuD9uJMUmDOUNP+J5gx8+YX6V1g6aqzCf88Y/6HqH+Ymxn+9+hPgsnsKrlU1N8qofty7gNjI8CA
y/y7hpHDS9aQZmDlH211AWX4v/MIdYwN6FI16cOpRYkhR56PTQa+M/4XJWcX+4oZ1qGTbsQ/hR4r
HO+BclFHxL7cwAiWdgOGoSC55O4zac6W8hP4QEyRwFgO+WRPmfH7gI8o7MobdnsjblP9kolnFF26
8KXXv0SGp/WH07xK4zkysDVYu9YKUUrROyhIV/0o6MlbNFU9K5UM+Xcnz5Y8aNGqp57yoq8BjTbw
RtPBw7FS+1Pgn8GOYyB/i9BD26gN9TdA790NYZWRnlV5G/VXGv/aJtTwDHYejNKLpPPr72FIuuyS
pOJBe2iEyXawSRykpyXkB42Nbev+0rSZ2TrICqxwzcyLeYIQxkbtbxNsOeXWJol4xLFxC79iLfux
qPYzHMANSyMX3ofT3qMWisxQLY1BRwAAAC/NVj65HAP7hgFhQTZy5WENC0HBOAnmEaM8eOeeXBdL
AejjQZTmUQoKGxFxQgnWzR6qX8+wEC5Vj5VtwiaRSQedtORj8Bgx6snFHL8mhTDAcDAOvFe69VZH
z3Z4tQKgHUyWjG7OwcKZt0y603vm0sieRmZh2gPDnKvsvGJpV4uq+4vsfwyUW8GidqrvHKY3LsJe
RDMgs5Fioi5HdDjKEt2pnGUF1UdrIX215pPZOk6OI+iiTl8AiHTHZaIyb6c4yQgh4srwiVTtDkA1
+Wb2eXDvyy+uXMV+J8GNR/1fGgCBuGrRz2jcVBTxZvtrGZDhzRsfpzHeM3Fpi79ygCh+ct1N6s4F
4xf/0bfBMrEwE3P1ijV/kHS4yHofTPGpoQdmBlA/swrlVbBCE+o9Dp/FIohvbvOZIY4BUNRh3my6
BCQU1cXWcUw+qENpr0vtabG4b4pLTk2SUoJ68r2gHgiNWaEMaFe+XJbYNlJsAozebOvC69iJM1Gf
6ChA4sS3BBjJqD6LglIbBRPun6BDze2di+5fp7HHznZefbKKy4iizQ3gfzALFxklp84WF4cC2JCg
mKSMvCXnxGZVXSG0sT8sxOGF15JLi0zS+iKSfgYsouHdTVPmkeHdFZ98QxjDbf+VKysv+6xQodXG
e+/9RKAoClYiYfTNRGrexGezOdZT91jspTxL5xKYG884hvGZ/0zCZVBsE/OENr9XEOAogMKRFZp0
6RiueXjQxDuTLcosWexRNcZIPeN+gxGIGd+4EOqwMaV/ciWtaNOtY7SmTodrslCOk8lvFJveyR7T
3yoy2Y1hxY4b9SSdKL36ugtrTt3hAIQBSDrZE+G1K3lJRyyvkJa0eNjrkbvVY7QZpr3tk33QEzs3
/LN1bVWBhCAYayk7Wi3NIGZUIzlR24N4Bv6nEk6ggQED0wJQ3dJAKCbmyvUlm2K6ncJFnhmfoeYf
AYV/B2hA/ZBJt9Nco0i7sOv5NNN61U+WLPywsrGX3LBlKjcRs02VgZMrgb15xS46itqEvBSdnI4U
jlCgGO0/9Fq7ItXHBdG/q4FOZsmwhP+7bpNHZOisKSEKFTEDznxldPGVqM7t0ClbYwoXDfpdQlmV
u+0imQDtdbEf0qlZ47iZ8mJ696PgUrMjTHdy2DuyIlcJu0YXv4QZ3Ek3vbTkV3fYzISNTkz3V2R8
rjPGV6n+rSBk60jjhYswzde00Vo7fofbyt7mALP8OFuNibXxKXFsmJMAMtCjO1vA90robuK62RhM
LR09XAc+KS5gB0NKPp2okYKhNogco8FhqZisnrpxHbv+zbJx4hnZQ9d75U23Wgfr8yZoWJDmXfcY
KzaTAVt/UsQurcGX1HP9YU882LBkcOfzBCA8Yt/JDncSc3E49otuNnQSqUiNzJbIJuoy7ackidPS
px6leokOSpZ+KYym3U25rpnPVCUNqpuhmHtbNistqtjCKZBRjCPf5CZGKVOwMpy1Kgz2sTiYWfkp
1HY9gk2fHJfZtDCa+FqdRTs8eF8Sot5AlNRbIIgqNuxzQq3rkPHAJTCeaoPCwofXSAsOVH8OMn2P
vfHSaR1sqr82aY+JwZqxD9W/FkodJW8JNlNVsn9jzkNqup8KpZvyY4PzGMmPqgB99DpJxJOVCINj
13+51S55Zq5ytxDn+ajX6ro84WX6zLCNFBnp3eRfsQpkLYBTwhLad+9B6rJbvukqYrHALMLvj7Wm
HU2+d7g+x87pzsJWzyF7wjaGLlLedDl+VTI8Y/j4LF9ONFCLsu7PJ5UESE/bb+5Q9/c955iRQRel
s2bfszPd4Sqg7DvWo3Ojtd/8JtDCSld5F6p7Nqv0atEHohRY2Ha6szwslvbKGpnTF+1ltI0TXMm9
bcT7geWfgAMrJFmh6rZiyp9H496vx1XRZleoPDZhuBkB56oSMKzR+lsUhy/fZW0qJSZ7nZlxDq49
o5Vzcn2BG2VR9vXCIPbCc1YGjOkUEU0au4cGLW+kBKueNF0ih4GM+0RPQKTuCtaiuAw42EFsnNWG
KFBy6SUXD5lawMKbt1L905Klx3wTh/ZofOc+4KecyZRkYVBozToOKISduwQ3UidfUTtsRlQ6sQmW
M7IXRtEsp94wBPrijg+bKavFNpcvZA3aXg3Ls5Fr724yzsb4YbfKNma77kK2GgLE+MbbPFEvhvMZ
AwkDA05uQITLiX0omE4QFGs7806ImJxb6Zk4mxmAE/iN8WhuRVBFTKYLAIbs7NAZ0z7uTcJ8cAUP
ePfPt4ctsF10kNoibOR6FKgITY3p4ac5nnr0o4QSIc8OYZwKr7tYfnSBE3oEq7Im4lJFjNSOPhpW
BNBNRBxkiCUjk0tXoYyikOjbV5x6SEPI/ItTDDRAPQ0qrRg0O4LnPGPIBA/FhrRYr7m19XUOGTTk
pS9d/Rzzy7Dts2+557RBvQ96S08UBOwskF+2E1wCSlzYk1ugdf9icu6aMtpkbBikNNe6Uu4HaAL6
hH5V8k1q0J45w7jxI2dfVD8NUl5RWtg10q3wPLwIWMlV++D2xt56hWc7KI86v0CyXUhLgN5uXNwQ
p0Spf1aomgtwf31qPcdBe49U5V/Qp+dAjAsQcs6rGJKjJZJVKlFAkspl2QzoMJZnWrDNrfqdRtIM
YRZtIuReNP0tRDDnrhcLuiH+V/4CkAqAMrJmcAkhWMrPo7MZ3U+fAykPVmZzJQG40A94T74KEgar
vejWWr2NIoBpPI57s7uPOYf2GoRplExVkc+RAprAvwbVexx/h4DULH412TSNj5CPoXAZ9uG2oEXw
zLOebWqkrrSv2aIQV1BRI7F+5rfE/ljeNeNvKKO3qD7H8Wfd3xi99i8tP43ZByuQnuLevDbOmtkb
PV/ZvhxvlWkbqW0Ud6s0mwJUT+XNHP+gDv86/JusV538QzBucJunob/LGswhBR4+kUb5AdPEcfaD
4QrZ609C5EE3fbsDkTvmb1p9NyXisw8d0FOh/7jmVeOxRYE+WcuWyNYr5BrZZYyBWd1r+UGVbUZ3
0rpxl1Fc4S501F8kCKxLW5EuxmlkgXIwwYvYpZSV5ZM/fBvtIdFxm6FJ2prKzsmvtoP/8tCQmJef
kwprLaabmm6p8HxsTn94JRZjvYEhfyRQbmZACU8Eby6/UGNT9kLBa14WtEglP+nKHsaGGL+k2NXt
h9NtAwo/wRHB4E9hhd3tUn/bD0fQGRVCLjaRyaHBCosnVf/rJT+q8aan76CmR6SE0d5pDkVz1LwA
a2z0Zri/ketuU9xM1L8+CB7ftNisTizXGRmGrOdJ70GWXsFE7cMrpJfp4+XxLvRNGKAnBR2ZoMUq
M+j3e+o7FeOq+W257LvftXrDd9Z5JHnvSsDTDmiSZ5D/NO7nCJm47d5VZnlNTuTYy1T2tWQ3cEYS
Hf/SW8DSbPqD060zb6mQQ09mttyExjVwjxT0KRZuywH28O0U/zTaPnAWpvhKIAxrZ786muMC22YZ
kmzCCX4vSkbeza/l/hnyXmZXMp3C4sHAXvN/Uv3WUEWzXuQdcJm8Ov41VVgq6Z+ZdQhom2sfnN/w
VZiHvjkxG04tmC0zGKS1hSnzwUszxrg37po8CB3KPabeiX137QYk7lt//Bda+8zdIbzKG6aq5Oac
bMa27jvdS6B9xliaa964ngF7niLQOXmgr5hzMeY5mfJzYDef9cnCxVTQgCRibfKm9cnMzH6nfns6
J/jmgWwypBjOXnEYOOuhukctePyvTHxFkGKmy+2ocPz5Tw8VMclBqGWiRZsd0n4Z2j99/+7pv7H+
Zzs3yePVM3LXXfJrsGeXZG5GtMhfbQe4q5zbNSKv8l339wq0GXseocPG8a5MimisjOHZNUG3rBv/
1DYbWR/TceeIS6MdXfto148sPTviPUaQ5VnGm4P1RPPuIjkDfFesk5+s+IuUg1HDmZH/+QHYAffl
Qh2JoA9rjNJhOAH+OYT2b5VuyWhXkZCq50Q5D/odyDMtAtvqHmfcg49exXAC/0DjI9HLZ6XfzeBQ
Y7PW0iWmrUGgCzrYHcKjZxj8ecaNAYqNcVCSY5R/6UybTAyVJjM3lR0lUyW4ub9CnPsA+0HxzBiU
cgm43m3wjmX8T4wHA26N9p5W/6YXDI+pOnnfNOCp2h8TxQ6DxWDfE4bdQf4m01tgbE39UFXLsT2y
aesxmeu3CNOA61+9YpslZ29A2DOv5TtRIODBEcbtNBadpr5zKNq1jeafWHz4zGslLoP+2E7gAkyU
jUT83Y8lOBRoPalf2PNECWxinK0nifavwEWljJDhPIzY6gb/FdIQBHqE5pJooyl3mTaV0GnhXDPF
fuR5+KUk1feQJgtJsaMN4teh0px77SvB/fdW6swwXJaLgtzfkQA5lvTqubcpj3spnm3WobsPVIgj
AZhx13HnhIiQo50ReuXZZGmXsbPICOmsmuyg6SUoKg1QuxYgggWozSdSKQkLhDKeQ743UetO6DWl
+02qEhERvG7HCK1FYQoE6T42CrYsf1A+2IaF6YQ6IDceB5KNNr831prDyEeaBWNcEw9GbMa0crGl
zHn5spXdFBsKfX+XMkFGr75SZHW2DTmPO2P+/8KTuA1UgHXF6jNcjhkCXKcJQyYcNg/aCB8PNytk
8VEu61bdpsSoMNq1z6pbso4qgc6MA71V2a8ayx2OcFxNFWK/FTMwbgbU+amCfh3tOD8Ma+7LUF8S
0Tzvi6hZNpIDUY9ooMrR+820Rl8mUM0KnSVurGzcQYvAsYi5jDIoEKqNZdIMB97ha98au0wNCWhM
BfNqRdmbFFEsSzOqQbp08jK5GNhkOPRh5KtVJz/0Vm7uklMiSLJ0Geq2VTWRfYIPicW7GYbPQsHP
Uk9sXCvPe6qNYucmaCWLgCNk+ryh9G9cwrkRLnFfdBVJ496Pw7BczQHIWaDlKgC4/NyjTRcDXVIE
323H/nrm0LL1DeRlpx+4H6BXkGiivA0aJhi29ruoMod1U5t/tevmRD79mFk6UTpKZSZbNdyMRJ8v
065E9V0zYiexDXBtVOtLJp25+jQ1sJ0jOgRp6btQK65VV5dXjQectTK4WNxdnVV+W7BtiPIRO7Yk
YtsWXPEmTWdbJLANFNC9KFlnYYMrorLTe44qSNSvEUNQaFjaimxETk3NmIfoS2eDKKoVsUaLIXcI
9eriJctIF8HJNPWb7nUyopnDO7m6FLb2V+pMGKRT4UdkLMBXdgW+4AGjst4qN0vxTmBYcgyL5K7l
Xn50s6oiIbNd+eV7MyKqdFyQo1Fm5htJHtfQusohgingq3q3jSNKnxAHMGT/vTDwiqVOjJA85KpN
5U6rh0MyaR/U1kdvWtYrU6GD90pS3jNG3nhf2M1ApCcKqgr1hS9ieDg9puw+4o01me4UFZoJowZy
x7+Y+iC090Pmxicpxw9XpPlydKOVqpjGvAFQiC/eSDde7tmrUBJMlbkB6S5oOd+Ggt9ii56aaDRA
LQODMwdqdj3LzuuI6MhF6av4op3g1Wf4oIAZOahqYvXSihEp/Xjtmdqt0pJlsiWVDzPxTxRe/q4v
OiAsDe6RLFJYYzQaEz4wZ51zGhwABGMBWkv3HIe6ytk6ZGJRgwRnOGwI80Wx46lWZ0qUQOdPJm+1
bV7Il8EbkKSHNrPZZcTYCML2quXxPDVZMVl2rC+jGhN6gpRcNzGtlL6JYVYl1qWgfWr8t7Lvmnmn
wcNAjzuvPcZdnTnKmdHbiI314rM2uvQtLwiVMJUa9wwqf8j5wYzEFsRGLVkcOaMwl4hc5KYMeFV2
zlmqrOOKNslqPSgubI2SGEW9LWuwapW/1BnXIZXmYzDTnHUCG2VZ2uzIwrafCcI4iEGMFnVr4aLw
Tr1EIi/cAUw+0ipA2u2mHXJ0tPH4ikIyuhQw6UsmK7c4sx88aStKtj8mzwBXR5PxaNs9ge8bWBCK
E8CrlxUL1seupBLQfnwIM1aBL4MMng3aqkvi8xnH8SB4gcJNqisdU6Lgr9IxcImBrWSPBAH0lJyZ
dL6qbC5phoU4zjrocd7Fy2C6KT4WLOYWHO4IFFMypReycp5xE+59Q9kxd1McTmmvKF9tZ95BCl0l
JjqR+PNO13TA+RW5ovxwbQk+T6jedwrbd2XKeFsYLL4UZhOohYKTyLhFNP0c6e12YPUJ2OIRc2bP
bExAgW0sioaNgDsEe70LGSYNaFsIkedHVmNvZJWWNskdij9pJPb47RrqJykVn5n23TFGigeb6HrI
DqQM1wu97v+m97Rrh4q/qaAwuwdhR8YmMiAKSEJcSrLoZq5jnZ2AW91JW8KjU/jwNnDbGhIkjg/W
ERwnb4aJOFjEhrqqx/w5QechLKP1VtV+kShEcwStPveiaT2F3mwMmYxbI5tSJBo3C9q011uUu5b+
E8F9RuADJX1i58WZ+UrHOj03SDF789iN6dZLhu+wkDpxLcz3Wn/apqYeuQtZYC2hpnL0YhZKBock
oi3VO5UcjyJnlc8l/TCIOivNKZOKN35ZexX+OnrFsvrNWua0QVjay07s2OCi4hYuG3mkj3blXwbd
ydYI2R1uSLIts8UgnIbDkLV3m1bw+/KzXalsIUku9SKYUrEtThGqXthch8a0AM+rzd1vYCOF0L6Q
28q9xwqmMbCCTBxO0M9+x/ZRvFqsJyzamXUeEDCdGjouxxnpc3m/DC6ZjrLQq9d+S+dOEp0xzzPw
piNy1yH+oyHj7tz5I9tP3+CnqejGLXLUcK91iwZfu+7gSnIaMsVKE28aS0lIkgK/XHU2e36OetMY
b1bvP5VRm7UGh6kMCQKUNiLrosDzZw3cUwMeaof32DfMD1cdL4Vi6vTGzX7Qi1dF/kfct2hGQty4
ysX1ZLAENs+PjK3uwB7clc53oHnLAvzspozVFD3ovfXTrdVgZerCzOXl4U5Atcun49dww9C7KJlN
WYp5K4jxp0K8Ye3vYhwgmg79FG9XrtyyHHiBKeqfSkyQnbY+Z4PdzTXKxlixkRlBNSvI+koya5W6
dcfwBvpsj2E/dV6Ro4M6wg6DXPbujTFuXcYMPnPWufDie5S55GxF5UugG5+L/9EiNW5iba4W2feA
jSvoYtDpIVuYztV+peLdVS9Z6QU1p+5QHJj2KubcBegSfgoZX02Vx9Lz0HdLa97oMsY8dfOVzp1V
zsOLgYOS8/I7OFWwGRowcqzHJz6zjy8qYTRqsQXhh6TEJzvxphQ8QPO9QzgAe5DYsvBgtCnBrJ7u
kcNi7PNWfLaNPKbxg9nubxi060hpN6S/rS1UNa560yoMM33TsTy2KnzH8teK/7zEYPAlWSkVeLST
aWrgkQoqnfSV2fYDCQVPBp9FbOB0TIuCVzXGL54An9Uz8rNaYFstHh6wDOpWKixrE9WA7T0sMSUA
aGZV1IbDNqD8FZKGvNL5NAy3PvQWapU4aB4WcfBEEDC6wVi3bijyIMp0Gr4T1gHsIDftlEKcQlMZ
SiiFjmIwTfa+nekfyzuagDGhte/MeTHYFi4aLLEuCrN5liYny2dyGWeqwf/ZKLPM0g+j2aLZUQn5
MxNURiUXeRzT5LPuJfWGXF1z+AU7hUUiMCLCbeg4kZH4ZlWT4hJoK6p98EqGQfK8x27UgLBVCZwc
KjmKuoml3h2eplld03LFtb9Q6+7XSeFqB8dmBMTS2ugwm1au9dzaWSNJ4VXSzP//HcX0rxmL+OzH
w9PpCrqmpuLyNvDOZ0gOeh/cPohxtjbqqxu9z0Dnnq2Yir8xpx29nKuiwpg7dGKD/IUH1moPKeBi
jfQat0TnEPvYqBVFv4kcG40x5NRfZ6mgvQuEFDNNLR9hSWkXlTqJpWl5rwSYIA13TikJH7SVmHQe
HQeUkkDPcIj9zDJMZUUT323aVnQ4X9lAux3+eZbTLWsD4GFINynIdpoMWLBqcntrO1UPJSp3l+SA
b4Qi+61ZhljXW1Tdtc0s00OGEXV7CN1YDMruro48CmNjg4MdO6TpJhASG/deMbRAd9VxSfM50lR0
3z7j+SBEtVRxFIQKcj+YwznOLxlcfbt1maDGS+FmMVr2hM101CKCBajh2I8mUZ9ej+MmJ6NJONmp
m4Jt/FS+C84o/thoXqTOB2kO74imqXDYiwIAOHeq+m0Gk4Jd2PtEDR9xyGywDyqE0wVmfkg/7Hg7
ZWnQfb4NLWIcP7iZifKu+DjEo8BEEKexJa5M59sKqKYQYSBFagBr9j7sE4YUM5EG8crFgKk01i6A
/sgAAnVl7Xre25BMjhw9X6tihJ1W3klZnqnG+FkImlEya5jp2Fs3lyu374AWJlKbSyjRKNRRmroo
b9A35pAAEgVbHPTvu1YQw8kuouEuemkTIo14MQTKOskJvnNRlZiPMvGwxwfhMoYEjNrL8RZtMexK
IfNtVlYcwpwVvdiDqISvoEf4sYcw2+FDIQC23pg8xEPMBKJOwLOSTiUxUVjhuh3Tn96gIg5s7AdD
vo3S7jcntnLmVTpp0skpKdObptfGPDGeaK0+mqi8N4/sRFUy0Wpg7w8hsiaHxCmGlcvOQVpteAQI
0uFdEWP9JX0Y4O+vH03F4DY157pwgE3HycSA5hZgpgzf7iu38je9dpZDbD1K9FtjrPw4NfJpSxar
XEdpMarc+CWRA1nECV12H1rBtJXwd7ARtdKtRWMTUyIRZKkDlYVJ8rqrkHmRUU238GkZdSus1wyv
WgT60c6hwXaauTdF38y2cR3eadfBnwZRuAuM/0g7r+U4kjRLv0oZrzd6PDyU+9p0XyAFMhNAQhMg
b8JAEAytdTz9foHunSlm0cDtWbOyLIAQgQzh4v/P+Y699cpYwg3GRhBYdEWiLUZBiFmkh1HJKKqb
3jZx0gyO2sBfmzg9pMNY2WfdUS1XkCWMiiDLTgWIXfo1BNZn4Rbd1l+CEmschnPKmsPqHjsrvGSS
FwFShd6j2WjXdouQFjRROi1CNYfSTJcrYh3gCo+i2UU9MjcNub7OfLkz0xCOVUvikw9meBHH4SXF
2NPuGxeBqwHFpGXXMhQRTh2nvZuN5rpE1mdYhB6wcqO4lX2PVU/Nt7rsu+BtaMW3jKwls3WxBMA/
idP5wVTmA/BYtgx5iKXIRPPl1MeqB3XmRhjjUxxVzQhb0HBmomPlfNulrKqJKKUZFeqdxX3CUtnY
GwRlixGWcMJ6Lq+ib10QPrGb4z1ELTsM5tFWFPvKRh1jmAQkhwlz37DQXIptYJJyMgUca0DRRgOC
m56Sn6HG+7StjrEx3yxCvCYY+RvYDMRdEu4j47oqyczLc+cQB91DrXneK9VllyRlrwpl0cX2PAQz
4yjO8hLZbZpErDQ0kEgnR9RQmSNvk4ypKvF2zIxPmqy71rBv5yXeVcnwHoch1gGm9cqqXYaEHA+b
JBXBk23Dyp4Hi2UtyWQpgo97mYURmv7wJlq0BliNkskcVt5yJI23Le5J8/OVsX8jrQwmUtb2m0Hf
VS1jRFvZhDiIJy9gCnKsF1KJcD1XF3YQX2Rj940hBsdagimD2sEON+QOQd2r7/eXReAFK6/pb7gW
YWc8aYLAHYzDNEkhMWKfBHSTLYVDlvBBPLJLClKUGc11UMrttMRqZOXj1Oe3bYPBJBIW1lXz2Q8F
Wy/FH9Mm5baqxgePMCPq2owuEzdLWTRfMXxWazIwX1FePtQt7N4px+IQSaLNZskqJ1ZUttPB2xh9
Gazbt7IobixD7R3PQLxTEPsCre9WobVZ3AHNSvg26jkyMYbUY7c51E92JOdDK7EJ5wNIBrCuUCFE
RBl6uG29dOeUFcbCihV5ly2e2BFLNqEODorrtWH537RNgUiPwZ1h7aZIPqCk+EHwhdpMA7x6ryEn
0EaHHZJtcuZQODECtri+HqEzlY8dnv2HeXz1VEDPTlAaTpbgkJHObN+Gz7EdYWwqs5kCM6Xu1hzJ
byZODOhJQlWmD26Yq8BeZB50DoF8qyrltMo7/SWcWlZiEczbVKhtsLFICkY8yFKiJEbFmoChDqCw
qAiTuhFDF7Dj195y7TPZmt+GPq6Rky1GQUrvlet8NoPglqrWFaHBF1lkM18zxlBkXrdglEaLacnp
qh91L1dUn782TkZABCO8Scc7rWF1LXtI1NooPV7YhFDstg9DTlgfBpzozFX9fiqRCTUN7RHTZQxm
hbrUEFcAHiBNKrCTPoqflTB8yIMkQRHchreA3UyaxtehYQ+HOl3YN/1qdqZvRpw/O9SJlO3slUIu
OON97VGjUzQ1P8uo+5YI77MbhSv4gSOaJx5AVQH1idBUk+/QL6dYAs6AH/0iiM3FWzxeIjdaU1N9
SZE5NAieWiyO0k6Ina00S2lWLnMX5GtfMQyL0r0fjPnaIUSADTRIaneZ66xzFnI9TJPI3uZochqH
OISa2AFQ+Ae/jb9KNv5IWU0Cpga6U9qVaqMIC+szJK6Zn2SknEVvo0wevcb9oXyeQXbtTY6hPy8e
u05hNWf1LXvAM10LF6JKNVkaywtpJvAr8qUniveP7j6kUdPFwOHIc7NMs40urQf8sHgS0IXlM8wD
vFuxJMgpGqxDzJXeji44yRCLoooXViHJilOE+a114GkuGhnS3H6MM04zxA96hs0ufGRtpRbFllzT
pfCs5EaKH2PWfXb97C4nWV728hYUcXy0BmJPDA++azGBRE3q+c4Kfeo9wVJ9hz8bHuaJKQqwrF5X
mf9kj9mTHyMknXxKgAtoLwsSKJlh/VwR6JR6wD9wOzP8GrrBV8EKM46RfMxj/ALw3fK7r/Oc1uj8
6ceQDLtQyEDVWIQ9X/c8lGSMPMXLddPKJ9MFMqJ1yJq8fbTozzgFVPC+LRCxliT/VNSRNnadTGtd
0j/JbdY8pQPTve6KevkDv02T+9QQ6oHrK6Dzg9OCmOv6PPFAalvzTIc4+eJUFAU95d30RYnGwgjk
OjR3fQe5M9NFcKwa1ZyxCpe7wkKvlcS46XNkyegnEV6TSxbtegLGuJTcn75VWfsmp0Q5obCGvUl/
0p0UoEsbCz3yVzhIJBJPLFWN/EwkMKrScbKQth56BL8ULdEux1gVKZxyaut1r0CFF73UZ37Z1nTM
Emb0aFsVdJd1ryHYSXrCVsaPWzaUCtJIRgHToyIiF228MLcYJMcw7aBHTd9LBJ95MX2TSzbXYID2
m917npXv/eQKlLypXKe0STPCA3dxOT0UEvdlN6JQ0ynMudz2qICUVCB3leI32EUebtAIzfXboMTB
AbhqBjRPTA+odwy0xsjVdPAgKXkyabd+1j77bpZuUpsGQm4QID9zg9Zh8QVGwXNR9GCqOuoEnJXS
CFnAdsHipbtRRBRQYcMaldWgXGqJ+3mm37DKCPUNHLXTvQWQUgEs7Jw7q0ndre3RHDWAvqfMoSsz
xV8njkNtmdtSEcHjssJ06/ozIn6CaNoHI8HJUM07SshfUs8FF4bfzBtLeHAmLVEz/+77w8FycoNF
JR3xfu6ODVuEIWHr2BojuX4eCKgUpgqkDMwg0ZqQuWoVGx0GylYuneWeZO5bu3OfqoAamGkAtvMn
lwxgszrU/bjvXFDA8F3z9fgjCyJvhajfZ0FnYtqixWg8GuXcXjVkYmMVHc8by9hRmLsxprZZ1dQQ
sd2TD0hk2co2gHZbmM55Es2N9IY7T1tQunz0wN5kbq1obg9WhnSyoLW1VYtoI+9wi8w2dQsnrunp
KZLMQQ57CL8WAKaVNvCaMEE1PUmjtS7It3QrQYV7NNY17eMLs6W0U6BKqKpDM5GYmY79sr3l6czQ
fUTxwPrByQirHiBhaKKmsqqgCgE1yzJpoozeMRUWJnmbDPAgFA9ZzmNasohMPdVjkU1u68K3b912
PHMC8kfdBKU0tVDCcjwUvwR3kUjKbob+Xg4vyfXcTZkl+dqq/WQzpHgWBkAuhiX7GwfH+RTdDJMj
d44kZdGhyEgtyRU7k5hi1roa1WbrGLexWe4UFLQBq/ohnPLPZpv1+9QtLl0f8IxlOCT1mBZRFaPY
EKBB2MhEWyuojBcqeT+aDGqhcstvRqjBSFX+owI6Q0WAk53UZOG23ArROMEslR6k9uh7Z4N3CYX7
2nuC8Gt0neWAkQaJweT5AOu7aNo48bwb2AgT1iSHVY4BIdICBTW8UWsx+qRgbhF9Y/lgqF4jaTYI
yEtt+cyO/GsZzyOYTvTpc0WXJxuIln1pRuYJ+WwjgiNuixobG0Q1zs+JA7QudF7G+HKcmCatcLiG
40t7ILjuGhuGqxY4yPoAsFVPX3N+dqbKIxaq+kwAs7tClXdX2OntYJAlI0Lza+OWt+RWUaXghDFl
U4+lR+tTcYA8BCxYJ0uT219Oz1x+i5zpLmyQrrd2fjeN9r0zzT3lL1g0g2s+dk66ZwFP37rHUVmh
LOawsX/FzhzCProRAlJwdc23Vafv6/7JINPSdedLkknkGaU7mBYAzjpFdbf15n6X0WwNHSI8axf7
SQkxUprTgUpTQJee3GCqi+xGyeLpXJJEAqpii6FulEAo5hHJcHnez/D05FlLt83ye2ZMIrfJyu3G
6bwAkBYj3yb3mQsCEKbGIJEO+4aHcgbJaGZfQppHfvoW6Hqfd/GxYihufiSa+dvrqHX09KZq4yD7
rqXwlsKVqot1QrP8nFVbwzIJxUZhbETi3EZR9tXPgie6gHA/enq7Gq2Tvw3Y0Pdqpl9GlQx5WMAh
3CufCL1C32hDMn5iqbPkxkWnWbNOHfPLuXgcS7yQAuZ0XTw2g2ujUoajqokmsYiO9hWxJbTJW6v4
muLdKVgDOe2AXnG8imHuZ8iVTJRHAXWYBEBrLvm/AkccV2dO9lJHN2nXU6DDzIoBpmPNTk7rOsLy
Q6YeddtXs7V2RNaHPODIgOYOInQUmiu5DEyVonaJAojfPxfTmmLLmQDFv9QCLcjnDZu6ga1pzc46
iOwVJlZrE1EqzrQGNUBDuIx2ObG2MHkplbsd20rKVvSg6H3DREVJaA+QIlkX2t9IiFn1tAIFG2jM
TuuqMFc2WpcsWTkVXaJyDl9bhzJwrs/Hee7OppRSHjkN/Yo1zc0QY/tKSCxnBQhrMiREFrFCalQO
+U0OADJj8dyf11ozabu7ynguMck2vYfFI9qWhJKlgO2Sjg16mRyXRHaNUHYUbJ5UeujwyTG2XbJh
abnGwVWA/KDPX4T34FAdTZfMVJURTBQxz6GTFjhGzLcgF/COVfWk2s5i+VLorWsV2EXhefq9yf7a
RyWjg2Sz5Kou4X4url8BuGUyEOnCA44pYAINyNjZp/2Eaya/pPaMs7q6VM5XBGiZo1xSYdFGBgxt
MUEkVoMfXidEU+PmXYZsfA5AH5BJTs2zWbZfpM+wmDjetWyt5yLWUPNNdkbATUopxSq0KK2mZUSv
20gfO9vauka+bvP2vhXsYawJLKDtL8r5c0eCmsRGWJGPq9dlXDiPkjA0WTfhF7vAJOp2IBFo5hp3
TYZsZ0z7+XJ2UAr3rtuhWrLbQ0aGKLgXeDykfbOF1EzDvWW8BHHXP1g9oJlmYI8zPjHZiG56dOc4
uH1/QRk+XfSs5HzPeEzTMTwKb8BGg7T/OlDgLPtsvKRLUl3MJjQmL/fzy2Kg1zWpPrmhe6zPGi8Q
58qoHWIHoHDMHu5lFX+2y3q4M1plrXtr8vZB35PkOTrHyCkVaqSyJOCBq0AxJj2UJdofHpQD7p/p
q/ak4tJaw8ELuuJx+XfCKgYLMa7rL37hMPnuT7O4pNvf7z1iPq1YFc92E94ZjWXfFm2GxY3vfv/n
OXFdkk4qtYn6ju5XW1ZsPONwlzkIyhvKB48LKqXJM/Ihrc47BIInxHLn5Nm1C/KWKu9o18a0pd9d
PIVzfmeZnrqh21U9DvA83/+Zig11/hLXT9541cqSofryXtePRz/fDQUG3dFjgd6MCOQxhWv4qst6
bMqdDftqeFa9Ibcl6qb7ooAv3lhey52/CcfQ/i7HkmKtatVdpBGZ5CMVtraJgmuvBag+dFZ9JvRQ
X7Yzcp+asLjHaEiclcKJce+1KA7cxvw6NHZ8pNxGSIE9uW+SGl17I7QjblVS6+u4qW8cCSKNIz/V
EbBr4av2ssWvVacDG7Wgnp6jcn4tnbC6ofrX31XZdK2ZcW2P9vQcnDdwQSB3TdblbChYY2Z3l5J/
tVaG81xWCH6zHGvcXNbJubLQ61ioF9gIGc0FdJmzCATFbkJUfm+QlejBIwvNstg3sh25d+AeFUlb
nsducL80OHaeHeqrKey+eFbbXFRYW+ExjQcgbaET8JVWGseOkTyhuHg1JWlLvOV4mJpUooqKcAhl
xtd0HvjMZc6ADYZ6Jkivaw1fru6IYumAJ1wnGaDyhvUvyQoAv99fMg+J0Jxk6py975UruOWFL4cL
N+7nbTAr0PjcQTejLV8DYG0vI5I/IIH20YoJLqSKSpPO861jhMdq5GmlHtX0G9cvU+4TaV8WZYkM
xBVbJQgqTOvqy+iTGSBHqOgzDNCJuSosAPPW0UgYgJDwS4Z5CwgDnrE5fHPNcztndXg2R952psW9
Ebbbng89l3P0NPi0+DycBsxQUftiRx2Pv0qmi9CFgQwfJV7NUN3EmVvWzd6C8+YtzfaQEtYcFEdt
olNnqQ0Mx4ASUNMr35r2ktgtWapSM9qVOkQk1PWRh5INnesgTAQys6w3rMvv2iEPrkYXLLZKWQJn
9XRg1nAPXgKALfTa6QsqP/xyZQT5u5EaxNj8IlpZP+QlJqSmBfjrqpSSo5CrgVr15TQxjxdDW11Y
cCNV5s8sCwVbFWkgECvAVjCf7atRsuGazAsPzhreqGvNx72SCOzcBN4SyU1t4akDEIn8ieIYq4Ck
/dKBoUegSz0aqKdRh3dTB/up6bxiE9K3pCUs2lUsTMjlyHzLMTPvpYVwMOB+eBUyv06deG1MyKVt
xxiuYmgrtGERazeTMVLOqhDRsMnZ8mvjQ2VvrdJ1L9neY8I1pLepuBz71I72rRqaZ2nB3hCYLBxG
CBhCTnqlFkCNu1jbYRfkHvvpoG9ZnzhRtaOogszEEvG5O8VqV4023dpe1OVxCsEnmUDOwH3UdHbf
X3BTQISac5R3X+nXIOynN32NBYopNZ0gjLUpkq3lpWnpqBszynKUL+pgTQCtCfG7KlIknVHXX9Az
Yx9ZxjXBjr24skV025WDvYu9LrmC9dmehVVdbN8/tY0kuTqbbYhQFg/J2QxwctFpUrBoqQ7mniS2
0GgesBBWN8rB9meqFP8Yd+uNZ5s3RHXjX/La+qJdXkSVQoISchdVmXNQyvT3SFDi75ACsHLV6XQn
0RycD431vRXOa1Jn1YXWbouRRAtSdvKENUmzD1nJroERtQ+EvA/nsmxbmnxQuu3CDa5clApnjWuY
11pa8KZSwlA6HU/HbJRgLtS2GR31lvuIRhM5GZtaQ0ENWp/kqtmat/IzaqaIIvirZBs5GI174cqs
OA4d+1k9Wqy1B1xcADecyxY2ZlSz2elMdHLJmFOf0g0hxK541MMiDXShSBdstA+1G3WbKCww7xjI
EXMDMaABnK+r9UXhBPbnkjynPucOzP0JOkyMT2P2qW6FEnhVN+CMLWpkTUEjbjt/0YwQdiuMbeFm
VJic2EQbRzpUaCYXLU6oi6TS2y73h2VYO8uF59KxtpOLwOiTC9Gn/N6MbY9E7vN5dIjZmTOz2HE7
fWthwRxHSXXVbTIQ+wkTn7ILwud1t08K1d3r0ixvfFexEQxZxyfBgU1AeOGmNJqK86BsxLFkW3af
lTk/SngVqsXpTA2evGilP14ogyS5FqLX+wstBFJVqNYqyvGXAbXYEkjGARongGtSvsxnObb+bduZ
F44d9/cL9KgLrQ6Fl+Xv2viiY5C9KqmV0B/s83tVkWaSR8MNA+7FjHnyyrQriduOSg65XKl23YvZ
N8BJLS+8H3QqYT6tiZe2mIRitnIMMnIdWTTfikpYl9ny0kbx44Qv6bwTod/Bl+bf3r8aDxnArti/
ZZeXLw7XBwpuQPuhARzfX97//f2jVs5fp47V98m/v39qiSWESHYEbOvap/FbVTFJjyzts2RSxwYC
Le7WeFdIczP2Qw9rmBGgyNnQkLwrsaBIFBQ+j49S5c3sBlj6Zz88jrmBHH1OzHSj0iVBoRHh0YQ7
eHz/iBOgL8ymAf/D4BGzBLuoLS0O9IUd6ukRqr6aftS2tw0odmF/NAQlM6dZnp53uNPyQlt53qoA
j0TU591VSj22Clj21F0NQTWP9fWcdPo6d1BMx9pjjJTVg42LbRf0T7VrDgejToYDdXMB8il1vvRC
sQrstA/TI/auvNR/dk3O81CKFtxEeItqjKXwcgXfP2qXT98/qiWlHLo1oAp5n+Vihyy6YC9kOYOq
5iVNEnzDM369CP1F4CQVv6cV1+8vIEPx2Db2xSTE3gr8codx1AHyH7QHSINl6liX9fISV3V9LiSt
LcfJf+jYHveNU8Ygc+QPOy7bi/9+KXG57lRskuJcq14sjFOkdtAHCD5hWGMbQxu5a/SrFg05Fkwo
2ER/jFEgP3sUyJgElv6iJq1WY3YNS/wbYaM6JDkaj5BZGY/RjO0yCgEdZ0N9vyhsOjayo+F3F/0k
nKv3F9or0caeK6gqc5B9g1fsEpbQ0cWWEA5zgnSZl9aoSibMZBPVDmQSxey2P1L2XHWDIchVfr71
UE0cUMGoS5q3B5Wx/5V1cV3W/THGTMAzzWiajPiepmGiSONcozKGx2agrrDT0L+fUHGuZEt1wEpZ
jwvDSZfHRz0kOqcVRAoi5I6XivrqXeCCIsrsBiRRx5QGbMMoCAmZcbUeqZcQ6iUciKeG9Tz3k7qo
01SjgGenhsMS/JnvkrrmBeVTLKyS54Z1Tg3BMEOCsKVtf2gVfPsRS7jBJmtt5tB+PRBeayKC2Cpa
ytyLo9AFeb12Ih6GBIVHT6HJn75WqGFW+Dqiowsi4yKqxR0/+BT3atrLCZK+TyMHRcom9TLITw1l
qRpS68aHmbnJm0t6o4R2hxQ9SpiVWeQCUvQEjovQvKNSsjZL73usK/Y0vbZuxoTcJj9pUkI3Aocw
PotqS2jp27gg6iEba7ZVwrqi9kkG0HJTQPbJ6YAGmEh7Lplvylc7pqA00MON+9HfWWMlr/JU3cfR
ffTmz7ax0Xk7bsE0RZ8Ff8YmnwXp3OSlbco21owcDjom/1A434VWS2reYnrLw4cgkc+9k9PdTuVD
oaBPhUSjHsYlNtiVxaHtMBdlUlx7Ebs2OydHhFVdeB4nbBmyGQPuREtNImHZ9E0F0EORERlru75S
GkF2EykBOatjM5z1D0Liohc1eYkAJHMsYJRDQts1j36WymMlEeXNvr+NlyFJUrTTKMIRtWIMwkME
e0nmX9PQCnGKabXu3W68QotSsCZFTzqHO9wBYjOERrkfQQAZkbUEJrTTc2qIrWFU5n3g9wsdqmCj
giP5iLDwFiRmtivMDjJMF0QPQ++hxKii3eAryt192m4H04seLfOLcHt5n9dF/AgG+KKCOnxWtqRc
I+icHsLJRooeDD9mC2o/qjV5oBOHxEaD7+fKs8rr/O5cd+G0tlLYZloX1C6i0HqY2U0DbKItVA5C
PmQhKtG8olTtFPTXjR9DeWWHsrluUwPvXLoMJqzOzqNIxHdqKChchiLFJgIlBoX7eAijbjxHhhVT
DdDBZ+nDfgDyHGybwbseaW/cQbv44ptG/yrFsqllv+4s5YLZl0+66SiHsg7ctEbqbHs0OGDjiUnV
pVHg2u9Jd+nHNwJE+3/Ore9TaGlgpxsGvLepcovrJk8aEhJ8Y/P+aTal5XX2ZIIE3ARE47HyM6la
GjdkS+SgHJzgOSdtSM0+XtDOPW/srNmXChs33isCCliBsMGAYSgDFR/F8oImZNqaNVs9LIxAd23o
HDXdx7s4M5y7wrtVyNyofY84MuyKToms5E5nJBRCiESEghoSQVlT3Ip6/pwOxvDAuPUmRjAgvRMG
u1xYwb1nnM2ETfPk2/mbLh89C1/XYLfWIRkNFn7LonNcOJT6bDbgd0GUNm78IkAlOeKe9ELzKSt8
Orp5e+NVsKOKXBg7o0CZUlsCPXCGhtNsS/O896fbeOq8S6WewwDpspzI/vGahIxTdyRChQ0xdUFy
fKzpWxUPL+gQvfu5z7Ya1uvW9Gx/mzZh8sSQfkGWofNtrAkT8RzAFBPdEnQsFcIvpIFPhetluKgJ
KA6GfLoLjGaPdDxfR2whz2tyBh/CGiVXMAzNFkczo/PcYLUaRvZn0dmLEsAfbRjMR0q89FojjxDO
MMKRZPZi17oOxrqI6FeooOgQsOcpyKdGM2AvBtmw8joxPYMpiiarvszjsAExh+CyimM0LBFMW6C4
EoCJ1K+iae29qsdm46Wq2hgBOJIFWH+lM/w/WfSVrLFzbQNDwAbEHh22eGTHVwhnyaUe5bh2is8F
kj24IUQ4VE0DQUhZw8Yzer0LXHYd84Rfa3STmucc2pLNBxTj7OfvzVBlrwhAS8pEEaV+XdwI7oG9
VoutsHbvRIlcAX1mswuNUF6NGdR9NwjtazQjcu04NkKVNn5k62sAi7OrK6PgaZe1Q+BRU4SXg45f
84yG/liCw6XyC0aoYUPqqfSeE1wcPbupNp/++I9//Od/vI7/O3grbtgk4kJo/vGffP7Kua+jIGxP
Pv3HQ5Hx3/vP/Nf3/PwT/7iKXuuiKX60H37X+VtxfMnemtNvWv6a//rNHP1ff936pX356ZNNTvFj
uu3e6unurenS9v2v4H0s3/n/+sU/3t5/y8NUvv390ysJBe3y24KoyD/960v773//5Hrv5+mfp2n5
9f/62vL3//3Thk1mcfrtby9N+/dPlvs3paVylbBNSAmmUp/+GN6Wr0j7b652bBxglrYsUzjOpz/y
gjwUfsj8m+uZniX4IbRIeAQ//dEU3fIlaf5Na8vRgHA9rZRU5qf/+65/unr/fTX/yLvsBvtf2/z9
k6k//VH+8yIv78qTtuc6rq1s2zOVJelO8vXXlzuqaMt3/y9Xzm3va3oo5TreIxakce/+8A+A0c+u
x7M3+0ydde5rfXYoV3r/p1P0r7/lz8defvVfDu1wQizT8QTP2M+H7n3ab2RvBKvRJQlntODQUmKm
LiPxeWjdnH98OPs3h+OU/vmdllmoQoYGqIYlZkMZn2e0DD4+hGn+6hiaLjNn1DKhPf98jDAoO7py
kIG8kh7cNRTCMybZCz94rIJjQDB20tzSpllpAmJ+c2jxy0MzMgplkjUglwv9pwuZJGGeT0gBIIxh
+74Nc+tQmMnR7G18Gf6lxLKj3K9QmW8/PjC37+lVVB53kcYJYQvHtH4+LiWYyiugv6yKOUCsPJgS
DWPXEIqR7IeElrw+2INnvH581L9cTMXajEcGZb/nerY6ebeVqdh7TKQOC3smfkfGZvFqJlVgbz8+
zl/uUWW7rml5lu16XM7Ts+p4VualNtYDjWMXeWkYMmSnqE/HVdn2xV1D0wfnr6iG/Df30l/OK0de
nm9OK4OGtE9upTYxXNqarNVUgTYalJZviDVyszY/r22D/XFAb5zuoWNHcDNZRvf/HOl/Guj//Hgu
z8NPj6eyNUfXmjRr2zTlyR9A1kszdlUer9gfnWWopBCu8U7zC0JVf3Pz/vVqLofStoWEkKXs6dX0
jNw0SRiJCcZx7rkU8CHcf/9CcsNIdoqMNlzLk3HO9BOFg3OCZ4ywusb4ihRC6jtSkwFgOL85dX99
P44wLZCXHnZ2yzq9axLp1ZZvYDiM6eTnKVkFWQ2Q/uNb86/XZzmIFraFA3F55H9+8Oak8JGRkSCQ
0I1bo6OmsMVG/UKC8tmkWd395gz+8niOK6XlLhPQ6RmketSVYuRNWcFgXLWW0STQ5LrmZbYioBpx
IZu7j9/hMgH8fAc6wraXKc72HFuZJ++wQ36Wis6i1QHmfGtGGJFTd6S7KSHMfHyoX10x23FMx7Il
N4hzMoq5cWhjNyb9REJVFdFLGP74HxyAZ0magstlnZ692DQkzhOsaAjwjWv2HTCFZNn8Zkr9xTWS
rs0tIT3F1ClOnllTz71OKMWSGFCaRLnEqCoOBo2r18YzoYYEcRJGv7kvfnGVmOoUiwjWJK4+nfO8
VOARXODZKTTnygzpEVbiXCr/8uMz+NcB0bFonkjNHSg0j9XP93srSpNuaksgbk3x9syiEoxxzzXs
FxN1ZXBmx6ODeaBchZSpo/XHB1/mk5Nb0ZK2Y7o2TWOXJ+Dng2dlIwXtn4Tc72yNZfrFpC6xz4bp
BetHcZsFKQIAEiz+B4dlmWeyGGQa8E7HYEmkYRLnAlUIRYFLZvhhwybB/wFNEC5SBh007lN7388W
SfUhlYffTO6nj8UyUCrNytRjGmKhKk/etmPPvmNE9arNFHGrEJ7mrLr/+NSe3rOnxzi5rqOiRaxM
tA9t1n4dCue2c0PqIkBoJKG2/96xbOVYltY8HEIwmZ8OzHRMzRzTPNzfJjxHPk6qYUram8KKjMGz
OHx8tNOztxzNZoFPoJqS7l/GL7hwGTJrnsa5kM8u0rxqan5z8k4fPpcVF79bLhM15LbT1VfZlbSG
9eJwrcn5RSGFYpdskt/Mz787yvJG/7S2DLCy4uLhKH54ZZNFX32Wv7sLfneI5et/OgTFWCtoqMlg
AYiwt2dnFjY4u65/805O13Pv58ti/PAcS3muffIcA6ezU23zTubp3kgeDPd5YVZCaP73rjyHsW3h
MlpoWzrLHu2ndzNHCZJPq2Yc9inOjKHyDgUohd/cX6cj4vtRTCG8ZYTA3nHyZpSDR0XkPVrVmQIH
Jgu/gVeZh085zSWIHON46UJ6hPU6TV8/foO/uFz4+8GnWAwPUpxOzc5ss3tCULByAlJVQ2kBGcT+
Cbqz614+PtQv36WrmF7YozoMRj+fS3J6hhCRP+8y0OoyKqk4F31327h7jKRAW3L7O2E0xm9Gil++
wT8ddRm1/nQ/AitwBzVw1LrKgL8EIWDIBc7dSdoW/39v8GSZE/WOyoKOQzXl9M2JLQs/bvgYifG2
DNJHhPwaRVn87665328ejb+JSZWNzekVHKMSD6uAYAr6BtBCm/nDNiuAXn385k4fOBRA76sDl6Uc
6xFv2bb+6Tz2WWXoLAfHZA5PI1XmACgX6SJn+fyASu/jY51O0svkLLUw2astV847uWaaGmVvxLLG
FJMC5IqKJ7eJ8UPbaodc9Zqe7kPfhedkLe4/PrB5uvlmDpOucAUkGlg0Sp0MkHHVpHUQOkCnRuOR
4v/FNBbEeMi3NK0euGUfG1YkbRsuatunj4/9lxv15NAnjwcexlp0TV+vCv2kEUAa+WsEEP7jg5in
U9npGzw5tdHQJbZhhxQw8nqFU2VLuON5KNULEZYVkdcY9DMETaW9Rmp2MBp/HyYm601aAFTfg+PH
f87pTfX+13jKVPB5FLWwkyfGHUbyTVAbYaJTl1XYH5p+QmeVX1pRcuhE8u3jw/3qFC9Dj2LZKaiW
nZziqgm8zpq4usolFaICkqrHtQka/uPD/PIu8qTkXWmhJFu7n58VbRm230dcSvr7b4Mz3sSJPpRw
kxSBtmtzaKmUTwr6C6XvglrLx4f/1Un1bCHYO0Bll6drzSTyhm5oTZJ4wtzuHhBbkuJnZXE137RU
54AyAluqtuhaS+fu40P/4u7iofEYhagh/R/KzqS5ceTcor8IEYkhE8CWBDiKkiiKolQbhFQD5nnG
r3+HvXJXd3TF2zjcdtksgkDiG+49l2Pe/PsXV4ueVGU31Gs5OQ+6kf+yrPwPv+E/3iK/VbK/vZHL
JM5LYxLNmlXqayJIepxTvyVAvm30Nw6lc8eu9r+/1e/H0f3o4/5UujKEw1jjt2fGmOrOtQYK28Jq
SeyekW7IuviWpvJ10QfsChgmwhzpUNck9R8++/cr+tdnSwbPnO/CFPJ+Of7n2I0k0k0NvjvWH5jq
Rhemj5pmtX8oQO7f4H+7ovunSApbpdu25F9+u2HDTgO5l3G490aC7iEk7gOnTRm65T6O/liF/tt3
kvfnkNuTafHvE7GKsg4hE49HzxaEu3Pd5+oPl+3fvhCPONAMXh/3udvfL9tg5QX1J5fNiPeWcxwk
OcQ4E21c0f99b/xjUny/dC4POk+6de9J7l/2f36gKgNhYrhsk6JE+JY97UKsXUKgm7KA08hhJKcV
N6Gt2nNa1Kuknf3//hv8y1eVvPh54nWdxu73jjaZYA054JvXFloUN1/WBGeEIKiF3v3hYPmX50By
alqK9QJuOfu3iyrsZA6Z5Tbr4d0hk2UpP2ro42KbTfHGkXtF+uj/+6s5bBWY2zIYoxq4/4X+59rG
jRuGItDZ1LVR4aXOYN/iBKXGbBCIXQza/7fP47dk9sH2RLGS44H77QtWyxgPy8Jdk+YorBVF6YyX
87+/07/c/HyGUsxJOU9Agv39O8kgCYMp5lGz/+KxVJxeTkKI7H9/yu9vOr6JiwZQ3MdH6t5Y/P1T
+pANJouNBj9lAwnxNTZ+ReBf/vtD/nqKfjs2+BQORJM3Kqun396nnWiEUyVTjRyz3JKFBkxA3mo5
USMOe8fNvAUrqEYmkF4AZFxCUNtRu9fMcRt0hMC39/08Wnw7nQlAq9On//7r/cuDwUPJfImhh013
/dubIupyBChGXxNppue7Cr2uN8xVsS8qO74z5uo//LL/eO2zXBAY7m2be5UBofztFGU0Poih5vng
1PZH4ayM3EUA7QJIMnYDQRGq0Z4SW/djzMd/+C3+eVtZzCPZTnLf8rzL324r5MG4DOyGSkoS9mr3
ZxQ0f/h+/7yn+Ahmq9LiiXSZ8v/9noLjv/QKcfXaLJxV1T+3/HQFQav//avdn7G/31O8FxiE8K5z
pc4v9/dP6UPCGueK87S+YxCcSxXPhy4vvT6Z1goMxWz96Vj7a7byt4+koTGtv4pQSS3q3v9K/3PM
OKMyUXPxfr+rfqEdmzvbrH9CtmLVP7zUZNy1ZburkxBShY39VntH/PgdgOyfqvPfKzfbIgSWmS9j
ZYPB6O9XOAUX30wjNxDSeZR2H+weVlaKdk2+h+Xyh5/zH6f5/cOAWdisamxau9/uVomWRjSlka1Z
Mjx3x2VVexT/t277378nrds/HkQ+iXGvLgzF+PEfN86YRRaS5Ai2pI40S9UGBuY6xnwILFjge5oE
y2voqFRzmw6XnPCzStFe6nAy74lYwGWx2XSmbFc4o4HPDKG6g9mUSpcXWWtffW1BV+gBN9pd+KM0
0YbFlPoIXXX7pAITTDeXARtfUvuWC9Cps1R6NJ2eNrYxf+TarFZYhj4LCxbINF3SUnh87IcanG1l
/QiIWZKGP8+jP1vFKcMJyuEKtz5ea5VxTscHDVG8+6UQadypTESpH1EE+ZZhwzpAfwzxVUpSIOS4
Nsretxt3uyS70LzivlrLPN0OEmOWjdZ/aHdFo11z66IP+JiC5oCqdiV1RBa2b2R7mRRAx4pDYern
6G4jtbQNRqWVUuKUarbXgiFTCulnXG5K/P/IzCBTRNF4tGqFODraBfYbQcEPsywfRiig1YjmEVzs
3YgtVnaPFVVKPOaDSZ5enIBozHcZiBxZsU4h5bNVRBwZFpl7d+b38IjmxXBjpMWvnfoea9FmLJKr
piFPL9vpOyDL75JFjzXF59yZthqBlbGFw3qhsw2b5sGO0i15DviMSIWKu5uu5J747zWOf0iaH6bB
gCHGhINtx6JXs8eayDw4i6O5VWLYuihc7SRdKxEc7urQySKsqvqVaBrEzIrdRZFtLDc/j2bnz8pa
C/yrFpiCerkSWXSoDXyjyPSBvJ10LLTxuJ7IP+9Ay8A3JaYEgS3TcvcaAVOLX+AA3gPy6pOrDr25
M/kOyUxgGNArNrcBJKh0OyePOeGF9WcEgM0ZsU4/kFkSY/bFuEdQirbTk02vWX4LZR7SLP7ZbQBE
YlASnPetiH8Qc4FjCFMzPbgODRzu2OuciwOhOnCe0ZGTihxh1F/im5YONzvX1xUONtglnpNH8CAe
GuRXmGggsAYgPFe2tZ+Ar7SvTYPfGPuVICYRE69Fsl12rBT+3/a9FOdJ6h7XVbd+jcGwCiiXCT+w
uBdQ0IqHrA/2ZhJd846IKHlatGcSD7vqBdsFvv+zxOgmm2cbD9qC4R+6YYIfiBTaKETiGA/VepxO
ppIHQ2l7E9b/RIGFmY/AP13/Wqp9FpDvqW+NqPNqQDb5+FbJSzq8D/NGKt92C3+Kr8lACmV6sozr
Yl1LnNLT9Cqjp+keOkJut2fa/jK/NhVUUbAXyjjl4R5HBEy2W9szScKQbgT9QSfm+i9seafaPbY9
XNjFHvXcCF4zn/dZ/EGSF5z6fTHsRXJwuueYrIqGVDVxjJwv27iM5qemr0r+PIBi1g7WEdkLG6XW
vQEI4/Oh/E7Okw4nkdQ11Q9ehFJE8k+CaCa5IfY2dGhhbTyte5lvkn6bJ+TZvKKvlK+Zsc6izwF/
mHvKO8wbBwbCJsbsemLZnXuThHhGUNTwU4x3YlVgZ2vdDb7rQH1qOf8sKrW2hfOW0AJA4lI4/XGs
YalmzgJVy4EhNTPX9pu2KuB5IrzuzG5e4XfzTR7oqekf56TbtpSltdHiJkt/DE62ljZPbgxoeRrm
aVvnajva0a5P5Vu/WGsrDA4ywo5HKvjZ1cqnPKufjIwnrhTqjCENRJWL5wl+mxG39wiA4LuK1Lbu
bChE88FcrIc0UleFSzQSwa6dDQzdE+EGU7gVUAZJQts0Q/NpVVPAcXXgQAEMRkulf+sN4Cs5kn2o
XUn7WAbiibixzFkOZrIx+OXL5RD3T7D88YFRDrPyC12T+/u10V/odJ3+YYzgwuUrK2Av3vhiIFzi
WsHUHo9BBPJ5Iz9TuWnO0xT7U+kX0a4IzkbOMU1mSfddB+/bpRgrT0UKcooK7+w0b9jFtW6XfpYJ
/K1rq4FBCSG5rmeEqrZxYBgEsRaZbo5lemdNYDGB7D0u45FbzSl3Gmgr+4h1q4/IkSgAnoi77n6b
5PM2NLuN43yoOPsKw+4ix+ExHH7iX1pVjOsGEgeNtj7r83gyghwHyvxkdmVF6Hy4kqPhwniExVJS
ZkRO/F4Bgxgycems2ZtxmMY4wyTQBl5d0XDt0weDaFe8Ojsnr1aiPpXju5m+pSmq4XNrndT0o6L+
V+T5klSwHe6H3fOw+DGHozY8DeN1mrnJMUlZqR/wThydWyt3QK3c7Adg6Rxsspb+6N2zNXwPCHEV
yWsTgVX14/CYxt9i/ZjhrorAAGjxR+i8m8Z6AUwAoiuFRpMtvyJ6QucXzsLF8nmjreqh29TYpMIb
wpdVGr1AvLTMR40YdCMAEU5xRaDwCi5nNv5CtBao0iub+tkNb9UkNtGCS2N5G8n2chsvNMIjiwm4
Cs5DUcIztnhJau3wCqSf+GtoYqCq0q9M7zctFBssASRLmOx3jQqjIA9tbZ7GJPb14e0vRm7cfqjw
5Q4YC3usME62nzRGg/WHBYxfHwOvS89GMu/IuL7ftyWxsVn5ZJb7NDmE5HYYal63HXHs5UXCPhas
iNAlXoNKezNk+DhO+ovSj8KFmfVkWlhzba+b5E7HolpW19pBCAjsVVO4icfo0NbJFV3lc2K4x8TN
9/N87tAn9xedgEwtvbo2IYhg+6tZv1jChnmNt5lsyrgjGaYBDdGoPfQZTlrg2PVnbuwwWiC1fizm
y2QRQWQ+1XpLIHnuDyX4K14E6IMyHA/9jNkh+zHIyVs0IpFrkyyeU0vYuNihtZbZpiJaSCMbvqcq
Iq8ZGIUYiZuvSQd51KvraJ5U8RmAG4vV4gEW21RAyZDmPqRJiecm3inSnWb5ZYt7rjsupSDGSHrs
8veg/2rk8ICQcJvVD2imE+0yBh9YNFYzHKV+arwSa9+cJXDV4dIsRrYapnC3YCKZ0/Ks5vmQ6NNG
s6mu8tErcXyT5bEdo1N693IPOBbN9qnMph2KroNeVbskGjnP3fWcptvYKv3EkRecJBsNtgDDfqjJ
3UwAUBN8I5Sthu5ceyBovfEe6yQU5HRqFa5YSYnQWqDy9jANrE546fhpQql04vg4B3IbgSmURGOE
M223VUOoSS/mQrWLrqzJs30+FR8KZsDKzoGHSfkSWW9OfQFvvdJ7UsXGBGJB/ACz+6Vxxi1oj599
BHYcePhxyaQ3a+5Dl1sbIHsnjZ62hzsY9nRDai+Dk0aaXoeJf2rbb0l5Dkf7BrCrX+pLhuCsn+8v
gc5vG7+vwU8m0WqU7ybssAizp6kcc7Wo6jy1jo/JgnPlGuHxhslwneF3GkJ8FiPQTRzHWbvqel8Y
n4a5iez6JXJCrG3DIx3UEdnUIROPVvWa2SSi9NE+nciiEi74jZxT1MBMEbisrqxs+AaYbsHFq7/M
4+fQ9PveehABBCsiG2dL9wqJZkKky0RNQ0NxN9oTqOJuKiT6Pnsg9dqPvNWlWoJNc+eKpVbp8jPT
GoZT41xQWA0EQTfFSaYhJm8B4GQMyC0a7Jwg+zQgw6Szj0ViHkUZE9btuqNPhmSOWB+gcN1wNFFW
uI1xEYs4OQlAT/T1XjzDhFd5vqVr2BhN+FbhS00A/Rh58ZZyMexIPJX2sC8gN+V4K9ouezR17Dyl
q5w3B548+HZo9T3skhJikPEw6dwgtvbEbciD2BkHe3JOQ2VsE+xkkTY91xZBTU7y0BCZHBavYf/D
rSykSRYQFsztb2N7KMC7TLA+y00sKq9b9jmvx8o6uQY9ko7ykHgWIyHtYXJwfFu3QCeSdcYiS7XW
YIzqg+MCH7CLrksJIItA4Bh33FLZ9HMleSLFpWk/pfxZVrsgG0g0DX1RELiNrJN0mUgniAbp82Bf
pz7zqjtlg1hwBU9KtLw7nGdHA3TBXQZjHfUb7MKZ9sMFIsb9hMPCVAOvHLrFyqDhTrZTOK3z2Xjl
kb3lWbNhxEtkmeueXRevubCoXcDSheVXE0EUAPciCAVugi3uaTDtYAOwbjRO+dQLDRIMT7n6VsgR
LzB5y2RrpAGZhgmHrOM1Peln33KUqeVEtaI9m3bj2STZJ/It4RQdhnvCkPTAFqwEnUlAfxC7l1Ic
gMA9wB3f4Ur08lodgK3MKa+9pwm2ztQ8mzkzBBjANOArjb2f1nxvxuaIsWcf3+lYXehHJb1LFO4t
C8Ad2FQmlLQzSAKUumhDXKwrYj3sAaBMnDaf06J96a7+rJHRwtSO/Dar3pb8v0+y2HCY+3nKHRAA
6ZoWXMX8JipfXpti/gWeYW1dXQLc0qPhPLtzvMLB6UmJ9SOk+PlRUccalGLcEY6KnvQQcmfkkiBI
Pir21LQB/nWaQ3oIMu94zc/hpcigSeE0Ac5zx3X3zcoCaMQ5OdK/KlJngVO9W8b7gt0xfB7CM+kc
xIcPWyiR3wMQdjHlX45BLgMghqA7auCsUyvTDNfZ1q6IaC724bJNTG9Osh3rPtxXHTkx9foOmuiI
+ZHjCdQz1MPHlJw2tRH1mV6M0Oy4W6u8XBHM7ky3jFiMOnpwXLKO1q1OlPkK4yA4byN7HW2G9nud
AtWEokORR8LMEAx+p+/wvoFQnD6x+5C/nmsV3WJLiISx1fJ3uoZS8yTAeGsLohssCdEFdXGa7R8T
dxZOVC9ozkNE8K3DZfpVNctav7OdVcXltvwQxlBDsIyL/V5Fh6h/TjSf4KNB0ZXRthb855lQG5fR
mH0MUExz1jmEmhMtO1+XAD9i9IOI2VpHCPkYBO+L9kMfngzM4dHWnqG7Pja5u8rLT5sDuJ3WSfxD
wwQX46qHHL3cGqiG9J82pS0O94Jg+OjgNM8ieOwSYrahwlnDS9ffNIrge9SpyPIjW6yXpIK7C9+R
jrVgwtNV66J+GxVGVtCsAB09Lf6p5Zfxjsh250Pa7Rri3xjEwI8JtLVpvDaC8zNZBWDW2+DbrLRd
3aBxZxyGVBw/7v39eEfMpis5bxjlEmW9rkrAqGpZx8uVQcqyuH9F9sVEMTGKPxWkQ3baIV6y1VK/
tgy77+R15IzRpQfDkn5KmnfWhEyEcFonRH+3G82i96RDcunMAdiOCov8Ro6Yv55HnpPROU4KQcDk
dz31ENWPN0fU7vgxwZUZdOgNeWpAfx+Z5B2LgWq0fCmdRBCpIygKmQpA6cqvI67kJG1eF1F7gYQW
F3O4WsRQm68VkEaSd1qIlJJQPRtutXm3fzmSQYcF0YOcg/hhCpv1pG9DoCgJd3XS8zYmxmo2dR8P
hlXCcTmExLYb+vc0OJl16yvQl9FQrQbWAqTm9vtqsvy0CL5XWvdrcvV9ueR7TRQcIY3kcPyYbCid
aXy0+sJnccLJrTwGToChGViIHgtyijkak6oiC6Sg1cdd7Dr7QXymYO+C9rFvQF7Wt844uyYWsjDc
Q/jeJPFPKzy1TftMucZXnP1pkQSihBecm/6i6mOeAeIH3b8x70+LXLdOBg42IQpTQiT34wCPfa9T
/7tuE2/iiLTQHhTiQydMyZeOF59MnN5e5XjQV1beMRsbA8SzbNrlV+9Se2HfU+QOtDRq50zN5oes
GOGv2zhenFWpD8GrzmqLUFF4QPhM62+jwSANV/OwGYfP0Yj0r665x64Wy2RxQECLfMEoJkdSjUhd
XtqhzjiwF+1bw56lARt2fy/xnYtnsoNG3t5TrPkz/w7LgzmIfWtG6TF2kkXxItdquqDaAjXQ2iUT
OsQJ9oRlr1EIwVZ2o2clzDSDSaRqkm/STRY82bZ9xAg1AT0WYb0zdZVdtXhSxb6NrOqST6p8ZjoL
/GIs4uapDVQPYUQaLyKcq0M/tgtZNYgu/bJuxy3u/tpnVUMMhAFQGfm2eW3z3nglNaT/nud28RNy
gN5fWJvl7poU9NnZakuRfjlhXB2aqIpeUK4DDwu1JvvUix5Y6RL11DW1bMaN6CG06SW6FqAPyFHn
nGrVG6ZU982aX9FDCYQDI3Nh/yg7brcLgOzVOOPZaMuueFfDIB5brJ/PYVEOu8B0HNiBGHxjyai1
KVPwXGEjdcZ7EsZEYcruXELHJhlUa2tOt1h9JAxRHyJlMHzs4rwgAbhtXCZ+MCIE8H2T0hDaHHS2
BDIIW1j6OnConmlZ4/eimWmKx96E35h3MZPxAdLOG4S6wfTFPOIrdpOmPwgniKnYMsDeM+ll9ZxP
z7lplN+cwJhaz4lrzq/MNX/mEoD+KuhGtz+R6yWTDavPhFsfo27rTQavURSiU+/nWkllZIT6hIk1
KYbHuXQ42Oyu01/qVDdPvW5XBonlTuUZEy0/PJ/0rKidDr3StDvVMH0ShA3y6JNMDzcIY/DQwglW
Nm/RRTPab2Gniws4o/rTaYPoIWoSmzl/Wbr3BGgxvrX10hByK8twPUyO2C7MsBizWhzN+Sj618Ce
MrZtTfPNHhFqJmPGiTGmzvRStcVfL8GoedSq1PoxwelZQfQaT2ZRuHcJeGlxZPa7hBgqXQIiSFEP
2wUU5mjGsgEErqaRqAujjrdJbVE81rFtkBVmRDT6fadb3UZ01VLsuwyIhRfESZ+vBhkOgU9KF87i
oYnsal8jCPfm3G5IY1+a+2faiZscKOby6iPXh7K9yEHLi0M4LfEhNSp0EUzszFOZCiZ/IjaTdKMq
SbCXDGjIJsVrgoYd/H1vD9+X/h4gDj0ExstiOKCmBtOKDipKSFtOy/hdpHARkwKiXq67OUMJk5gV
AcpnpZJB45zF6wA6nCZapgGRMBX9+Jsz1jXEADCXEPXL4TgonZNTb4qWrICiJtLNJWxhXVeZla4R
rokWlAoETUrx0jkTmVj/CGhRLk2gmacYNtrGkkxBuANImcgGa6FLLpJbPcyM3RIiZ5g7hZN5SVsd
vKHJwQr/j2G5HgfElRBF2K9ABEH6hwy2/GoQqdZrY7Z1cLmW85RPoWw9KEHsdu0mA/aTqjzetDqt
cQcBKmubF2UXw1Xv1LvRwwVGxtvQeBTNQ5BVmZdbwzci0ZgETEAGwlKv8PkRxqecPn0a4Y+qU+/m
LWGlyCCzdb8gp18rpA80AGFF89NR2Ivqq3am+jsNdrZp+pTXmxTTl+iY0k6dOek4r3sGLIshTiBb
zQ+jZYqusOhvp2IKVnVeGPODhJ7zSn3GdqBeCl79iU76gdf2OjNKGFXvzigw3rtz274JfnsTzAYD
xLpbOiL0WHuv0qG2OWiWjHIKh+PjAojqI2syJOyz6KIN4xeWCNEsd7Ui5Yc4BVZahj1zf9NrVW4x
kRAhE2lTJtbVYcSv8TUvbvJo13FxDidyLNdNN+hX08yyPUdA+6KyOXLWUZAAxY2yRqwdLQ+/saeb
blEZJVTP0X3IBhz4KUVQvTVsLXqpnZT2tEmqZ7DQwkuqYv5C+VkjllvE81C3hLpreHrAebfON61x
4089MPtNOSuqqFDXCLc2h5Khal0S2ayNKdjsfoJlSKpdV/hLGwIaM1XBVBDpNPKpGYiNAjbBhQqd
k6iygGrbrZZsk+Zl87OItQZ8RcIvR2ytTc2RkP4IaiDrzRcD7jljUDVdcssKLnKxxbqxpmptgA+n
MMph5s5VHb4VNnOnqu4h2ychp3zuGu8yjctdKiPhHt3MeknGe4FuhVgCyUAux7GGySGUcaw1a2p2
Qx26A589sfmVcZau3Di271BChEBe30/ky9TIPxqKtYhJRgw1Sj0aJM2BZauiHrdvM8z6qpW9rA9x
FC2MYrvGjB9bVMglIWB2QABBOlhB/clVtwu/G5DFMpUe5sxLDBJcHt0mCsR+zgPZPOlWWwV7GZJ/
Ap+szbJTynVgbDsNILzzSYw8nobM0uCbwf84AO1ryoUWaIJQtsm0rqJ0naGO3zvZEl6zQbvMLN7U
tWKkISxUS25wV4JMZzZr2oak7l7sb3NUEpHRikM6023py2enk1RABqlXQ3THUxmG09dgRYTdcmXS
7y1QiTdopf1z1rrtO8Jy+5QIw9gnBFxOCuJVE+kcwykHylugu+3z1EU/OxtagCmcLToA7U7hAMYd
zNMq7Sxr9xc80Mmt5ltoQnCiXyLtmv3kdo7oT3iX3fSGEsouKo4NoZptQnxoazLtYFpzTToYIJj8
WVlyw1JwmeA8MmW/C1Fs4lY+NFZ+Im9mY9TMQNVYkQJbTb4pRiJaZxqPaiCTFwLoNqX9z9mWx7N4
VBqlXG401IXK2Mq5LzYm7yHiqoJpC3bIIRU1cg7Saq8jgD63Vf7cWj9LhUfGyLuDDQjdB//AT0YJ
J0FDMC2vWx1cEKncywf5BJvWlZ7W5NgPtuBTHjrrOpGNZAwAb0lYH0OTvUf5VOQVFJwFKEa5qpuI
8dLwMhH93Jqv+PO2ef/QUagbY7XrYb3YJFCG9BJdFm4U70TipnhpNs9htGvJPtPHX33snEWt+/38
GgTGO4Y0xlpqq7t3nHS+lexujDd4v0dDN7epRaIjmOhebKEkbEuW9FV5J84PP9pp50CZH0lcIU/w
ZQzSQ5gPELxBCRMzU5tHwvjWen902tFrYRkJcJVu11ziqDmMVGV2rXm11m2s+PsswieczxuUH2vO
Ab/q5+04mLtYJxkmGRmc0rjhIKKHtj0JmB1QDjt3qhBNfigySNKuf3eC1Kt6godDfaeqGxuoqcpZ
8sbfw5Ypsx1yXWOyCqFNog97DMhgaY3OC/nlIqJjF+GFDX8KuOgU+aN9cPP+oMqajjc4oNHyU+dU
BI9O0G/0mcLDNu/8ZOfCcbXTHHluqoQBnpdzViJx9Ru9JhJ+OEHhvxmY0dL4hxkxYmKu1hZ+G5tf
ZtH4Ossdh491kw2roevQ3iZVn8XwwEGLVpy9/kg0c0oJ62ivsGxXS3dF0bOCiQEM6hS58tjE3Yd0
BMmUADYr8xyycVRGCkW2euj7Ym26zOu6fhMRtQ6Hzs+aGCND5fcua21L+k10W9onE5RwSK5ekdsQ
rW+hQ4p4sZA1SKJCKohlVfzzZWFziJ7u1s/CLxBcsz/swIItcF2LsN/KxnyIFySSsJ2eBujA4i2t
hnUqXqlXvaJ/LmmTLbHpFh7we6TuIH07RrM2nqqZFDP0SGWXMp39bDLaKzJ9geiEqN1wsaxzdesK
1hxm5o0N4YfMm8n06QlfJyui4y3nuKU3j6+y3YHMPFkag8IYXBNPEYLGGspOJAElZsMOnPuqgdFT
Zfp2Bjq3WhyLNBnDucVtfCsliK2AlEqg9kK/xfatX25lccuyM4FkEOJI09DlOqiDD3McGx7u6JcR
WyBu2Hgxx5nmmO7Xj7oP134daYa6+bHL9sPwCZXUM5fMF/2pCjpQisZTz02kG9ZpmQAhlF5n+dos
eMza5+EePGVBxeZPpOMzXNghfdOAPuvjqc8OKYsE89cUdqw6A9/tHsKqPkd0KzXxX4YZcyDoHjOW
dDyS7wIthZoLZvbWnW8LW8pFJ+I6uIzckQHqY2rSdYlyCAQypQpMLFAqo7YKAfaxKGcTxpFa2u+D
KZ71Xm1qs/bs+U57abeZ1e9tMHyMumN5cyJily5t/nhvCFse+FZjX8qeq7dOTXezp4dJHPSue0vK
FrhOf2rdgNjs5CtVxk8V3zmhExG9x8rA2kZ/Z3anKPcWgeDk+f53JoZE579yCoL2aBkg16VGuokV
m0b3aGffIm2Xlb/M7mfZ1l5SWNjKP/RsOywnrbm49jsOgcDdi/FgOA9DfpzdhzvbLsQD0/dE1YS6
F4rncbl0yQ1l9Y84ytdEEwSMkVs/kseezPbhElc3ZrdAZoa+vktBhvAhpnGcS1g4H618JFLKN2Ov
spkVjxu49GfoyDqnHelCpx73YZr9MlqKmgnRIk7gSixrBD17LX0C9LGlqt4Zw9c87t2R6BU1bmxq
T5W5lGM7ENKKLqkMGUbdxpzWAf/8V08ZHKiJNSGiJ2mxlgVPZv6KcD5Epe6xAT3p9WEsKREArUsN
ghpD8IGEscHg5ImfuuEAJYwsvmFV0+kswb7jVBL1tZjSJwbFgXWNZ/t1qOpNFX0JbhUj3AG1Z9qq
UDhtTXK5csReomPq6hKzVE8fiXUyRncPdXitWkDzqmU1RZGUZJ5TgitN1FonWVFw4Lpg1CVhaupp
IYKEPPd8jvdobp7spf6k/aFOK6jbOLBDYw1C+3SPGbV03q6MG0l1NKflUNtEyVMlWqPFWpTdry30
+3BsY1vzd0M2h8wsvaVPfAMNSwxN3sp/1dlzqoMEbK8QF5DLYppT1i/NLQMSHnxlbhdxM+L5zbBL
RLXk+sBJZenECzPyXQX9WwtBxpsb2fcHIG+Pcu68hr9axeo7q1svvJ9hC39lI9pG412dBPrLtqxb
pjcvGTULpDUma9H+jo0TLGKyyD6QBrMPI0RglKOmWfkmZqilKCky81OtLT9ThuhJw3mav7fmC04T
3wh+zhPjM25jaB+e6vRPhLEsybRjkNvbYnpcmktgy40FQmuhR8qJSZnV69JZZ5Rcb6n1mfDyamPf
zARKPt0zSTVNNUpEi2plbN+W/HMgR0Gnlh5gurdd7cWJeNBcax32FnsksR1IezyHhI2sjYi1fxxP
kh8XWPuMcK5yzkonTECHFIjeLL1gx3i0pOtn1JVWMLPeNXchjNW5Tnd5cQFp18foCmK25YQKFPG5
1WiN62XDZP04LBGEQn1T6+HWMaJd5bwkTb4LFg62ady5endYJPZ3Bg1r2Q2eO0WHXOSs7nBDyK+h
R7uyG2w20cRHJeNV8W6GCNUYOKK6FZ/CTtNF5adth54XJbWWeF6gvY3aT5TJ3mx8hhbNybMAc921
i5cIbe3G5aMZgh514oc2u8xyPMZtt2lGpHZc8aDLYKLxZGpHR1yH8Q1O+jGZs3CrNRp1K08eeMeU
jkWY87kZFl6u7SEbiFkAq7Lp525t6/khujPtY+MgQG4+4yslcwPnO9NtQjvJb+4YSdPkMlOo/Vk0
5B5bX/FdPR6vlpb3+3pw7jPvrc2kd188l9t62oyR11/6Y8EWCW+ju9KfQbCb0aE7t+nJTTzSbEJr
dw8RbC/E2Gir5IHd5lokvqO9iJH7nGwUzi+e2QP5Vzq+p3tJ+1gSaUsizzGxH7Iry4kUEtvNdq7G
r+BDzZ64CZRhN+JMnLdWkXvshRUvLK/edMS3r2afp348E3tza6983+qgVSugxeX/UXdeu7Era35/
Ig6YiuG2m2RnqVtZuiEUmXOu15lH8Yv5xzPGGOfA9sCAb4y9sLD32lpSN5usqu8fvRRcN9+q/WUg
whjJn7JJUNyNHfqG8Rab1FRv4a846o53MrDP1aUNCn+6Um7BIp9u5F4/QiKfw++iOeRPpUtK2BdF
s7RXsuRfKVM59NvxmBlew1eiUGhe1MSjKwSf6b6iChCccN/dwRtwODubO85MK258U966R041KKuy
DcmuL4VO2eCmORHSRHT1fWkeovQOdCwt/AwRQn/U0xHaMPWq9CulDOfZVoMkiE8x+6LxZxeP3EtY
TgF8I7SH6jl6qq/JMVq9kQ/2sTwOX5PigUmS7IsY5gxeu8AzspbRagNdzAXdprvus/SYzA6lF79y
iuORiHcUFzV+/1rXXvTMbQLptW6Kc1CrBx1csKNhaYBJbds/d/6sxC8F0fbyobmPXffmykvJj0Bf
lAe6exgSGlRo5Lgf2r2uIXoJ7PkBssa1vFkcu/C3/GO6MNqAwwFyXgnZOLzMlgfEJCh8YWyqtzW7
owHUhnASNjA+qLR2or9DUSP3cAnqHPTTOR0QhlZBQzo0VZK+FZC+a7pPJXCu7auAHh4aQfoXXdTr
Kr2vBErCa24QbqJ+FbSTD+yhcI08Arvo1Prhk4Jk0g8ZPh4K3omHKZrIlPFJPBgninKbL7I/+Vkz
ZTvP4s/2ObdaHAVCJBAba5d4YzCfYXoowqXJB8jnMc4OJp9C/VQiLpd08oFvZ9GW3vsMAyTPDuoW
VDTHudyPjw37ffFjd+dm3Zu3TUUhGYvIvkjg7O9L6AMuTxYtfn1HuGOC+g8N8Bjwkuctbbii/Qrt
HZT8RM4iJ9EUp46vEjVe7jmlnwrUtUzRnF7pF04Q2vnzg9gb8tpqNP/tEPpGlEEeqA8aHsWuPs5H
pN6cUCgmQgAZi53OZs0vIwnUF+s5CsI3bpj5RFlfrW+119nh4HuGmbDYwPvNxPRcP/aIzPtD+h2r
m4khbvWyapv2SYk8nOD5j5oeGsQ02q11Pltji9A/yrbVF1Dc8qslgfFeFG/Vu/OIV0e9TSkX+2JQ
FD3R8wSBsuu1M4lgeuFTOCUxf3WnPPVT3qe5MX/jK8t8CxESB6jMAWCWD+c5klu6WsJL3fuS0G4K
weCiYiRHXvcq7l1jY9zrvtjhDj2zjnDkBmhQfHPxuZEyKq9RFN/ChiNt0BUe70In0zx7DLsvC/WO
sZn4eYkSgE9vrJ6dkmDSzUqp/aTKukIMD8kDIwUVqoV7ZzYBLTdheDbQF2lPfXtQ1fc42tHu1bAO
woHmlJd5LuGK/dZFZTNz8qYnyLiSah5rG/OFN4P+uUEZQWQL91VzBYfsukC/2O8MDojMe+E5X+0d
h7CHRR4jEEYOqOV2RrRl3NnFNUcJzB1JX7TowTXibwZf0lCGifxzeryAsf6E/HCXj766E86d2wR6
/x5bKOyLzyrauV56kojIls24Jzdy+oW8N/h1P1+mT8R+vOvaz4/yi4ZvtJaQG8pepXLgXbmpp+xa
vHQ3sr+W3/DKOtQfaaIx6HgCsVA3+msCZMWGyt/yaIhjLwE1xrKI0ZNJLPqyman55nTWdfvJfazr
mzpTfBJwtim34lHDbTuRhL4RF/2UM+ryh3QC2nxEW6gQVqUX5SSjvX4y3qvIh9neU1MSQ8ZBvgze
iNCVntriTw1o8E4f+mMGFgrWLw8yfaKfw2gfptTnPSqf1YVn4123nt2TaXt0ypQs0VSU09yz+O7M
ZhM9gkjSyHwmr345SuOM3KItAvXIcjXe+vRG0bqC6T5HYUo40/ppQmDDxx1tbBvRRYKqWl6XHszk
dbqXImAdQ4tkEnyP6eGuOxNNbHn1IfOpX+mO0X0ScdrbdF/ydfnM6Ii4ONPW+ik0b6autPituYC0
x6JuI06234TDa836MWYlbULPKls+Ga/L6GuuZxA87FBAgdoiHf5iIKd9rl5Iy0oRejwphzYwPPVo
76laBi9Kd+H0g7DEUHwtJpR1J3ZYZ/307L6j7WPSHH9qVAn6k3npDt1b9BN+Zmj+zsoHxD7xOxvz
g6R25kxtq7yoHZjWhkVwwb9C1D7iPs/5nr4n9yj0Q/aUHnW+dlv60avxwsY+zHc9h1t1i+SDJuoP
VyFtfGN8w+1272Qcc7L2wFZPXM63EaR5C5mFS8RvTlW2j16TB3un+PWVVpHinv9BNPM6WJ6SVRW7
ieVhoXWAKNs9SqTxTe4Wv6Fp7tu6a3+Sj+6sXFFwgmizW5xdttZ0Cpp9fGVfvaHKvWMiNV7dh+JF
fbbe3Lu02PL9+Seh8K1809+BxEb1nvPYEq4zFOoQEbjh1TEe6EdpRt82GKueGER096VQT2P/XCLk
dMePURxFdqubXUpk/toKbj8OTO30HDKcb3I8iM4dQK9nvWn1phE7FP6z3E3mttO9DFCsvDIoNERI
l2ayrXVk+pTWRNptTs4QwSS7basYu8a9xgE3Gs4ELkt3XxkfbYysND6JmKuGNYaB5XeYRtWbeh6W
iDDeAjTfcv+6VU1nY2uIIzYgRzHcbV+GP45et/vEWCJEbebVUMc3NRaHQknXlgrWec4EZqohK6j2
UfNMR9GmK627RPnVFrmVDneSMILQtYLJDV+h2zbda7nqRZDrWoFAQjdmcKiOj6HuL+IbmkAoVehu
rSVGsEzZHLtx7HfudWlP9vSYMGVg3HV39GJt2IXar1UeKRlBuBnN3USiTvuszHc4YuB/WoQRI8/o
SScyhkhbcaAdO66u5WuisoOjFv+LQAhUfdNMr8wW2Uj5vM8ROw5ppDsbZTBzA+g27djNRpnSYzkg
M6VzvDmG1FaNbLPhPVHwkXOXoqEcjhkJ2P0/Pkxquh7rn4zbZ/bjcofgh7FyGHayYCCoBz+uPdYW
Gfkj43NKwnXnqavILHswkJYzOWrPPe+buk/n0A+gDpvmVpsPhsG65bdvLe0QRzagAfsoaR1bQSp9
gWcqvGa5c69zoRhzqGf76t4Y4Zb2bdTvOd9My7VuyGH2elCL7kNoG6GdrOcR2bB+qSkltc7u72Js
u1eUnjDpNQLbd9o+NtSFZQrLs3VugB5rOyZj+n0a8oPWtZssN8hYzvcGRIT2ydJKibUa/hms8SDY
q4GhfDCVu4JSbCRpXf1afZqDP00HWR4rJGvOWgNXIIlK2os51NTFMec8S2apnuIoPg4K8BiGMTfN
wSqzEdu+fm8QP1i3jLm42Szvlusvvzz1lGKZricxiXjygy3LYTl0Dik7km7R3poUhxjHQ7cZ3OeF
99rs2LQMZrQRvRbVW2QjcwpQ3NznLZj5b2ccopYM8qewYtgk2ToBl2gba9ukw3aePbM7meS/42Ci
u5BGXicIlWue7Bpt5zYPSDgm962Su5U7Li/T8syED9ilotl8lbSMQ93VyrYwy13DXU3AAJyNF9nc
2YDOygBn4ACCNo92lW9nAFNR6DAYVeg1dX0/G8kpqyacQaC4tZH3nihtyBfjDQLp1I6agilsqE9L
nGgB4fWejLP4rDiD+yaUFCE/7qtchcTrw2PmGgBG/BDkQ4npcpCEosdihmJysJ3lpKNqH+dOOdnd
0JPtQI3BV5tyDEjt5DOjfzhw1QS6FOvbnBrOLeybROyp12CsxdYALNg4GiCmoVJnsLEESa3N3Mv3
bozC9znVUZ5HKCa578PbOCb5rmrFdEAeRPltEdfHPNTz64SE/CeuHT0YZJU8F3Jk6KAW5KbVU77D
X4muUxXyKBYkJnlilRdphfNBM9RbGgGX0Vhev5lJFp7VDAYIMbcN10nS0bycLCr4mk3UsQgUNH3s
SMDTlntBe/NCnZlinBVRQNz3bSR2IeGrT/EEwuDGOKA6/JwMFNG0cATLqPNNSkQiVAfneAPxsoI6
YD/srHKEWdbQDZJFwD2djMlyoyS72Mq1ET5Tc/upocLqLc/0iNrFFL1oapW0zdltBzsVA+VbWH36
KZY/Q2YrZxVl0sHC1+IpWqUg000FR8yyQ1SGzhMTf/NXzBQOgaOWCFGzGlPy0KjNsZ9Uuo9EUVxm
G3MGVEfaV3ttaHKbd2Py2Fi2fM8SgORUTsapMhUtRGMX1Xt02jxSSywVRh7W00qD69OjSENK2uU7
6YQag800vg7WmiWFH/sGJMZpJAWVtEQLghECtSY2ZJlUrLVVVY9LyiK7efBaRzLJ1bHtO32O+2HI
mQy7cvmNJtyRoxpZ5y5hhIlqrTvqc4zpMtWoj68NEJY+LFZZFtqsJKeXjioO9aGbBCejxHQaVp22
ddeBQwHGNLR64ZiWWMP81qFo6O8j3Wj0QOpFNjCm1B3tqYNRbyxEOdtpbe+NLaN7rUbNfNYUmrNw
atgzFFUS0dnbhuhmm9raWaQirMC22f44Le5CJTSnr0orFZaCOSdFaOyqu2EU/TnD4PVi9KnD5G5A
XsuxROVJR0h9VpKaIXWoRp7H2nYi19OjvGA8NnU8F4tpMXTHoat8UoLtdh+1PhdE6zfcK1BvS6ue
oqoY3ENYCmpu5tZGBRu7g2a9UGEGz9eoohSb0QVGfDG47Jwbm7gbL3qz1O6Rivgh+baXGeincO1R
51Sch0tDwlMJcRs6NENwHi5rZ6RA19Sw2hWxpeWBRCwXn1PXYd/gI27ZdwdSDsV3ODQYBCQlAsM7
vBus+oaX5q5n19hMcRKht1JeS8IJHdakVhV3SzjCNk45MOiRHBST9H0S6JM7ksOohuh7Swlb9n5l
fIXf7uqgLURUntwkXJDr6Oh6agiuspoGOulpzNU5y1cEYav9u0Mvjii+ublkrHgVRax/jeK0Ekm2
lWQ4qsE3M6VA1EF3jZ4qxk5H4mcUaqDZrfgvEmX+V1Z2HkKx5om6hmv/S/hCabljZoGRb9WpzDBJ
4gmxw+WhFspTn6vk5TD8/Z+N5tpqWP8XGz9pOP/zR+r/bOMvS4My07BGXZ3ASFZ/HKjGHB8RgFZf
P5Luw573TGzgfxFY8K8/l9g1k3BNHnayZtZYj3+JD6iktBbdpF/eYYGqK9w+VninZTXS/0sJqlwx
3kk3UOP/Ecjw/zrC//+jcH6H24gSg/9NOP/u8+u//fs/pfOvX/8f6fya+W9C5ZMg5JowQ9KNSa/4
j3R+h3B+QpVRl+q2KlTSxv4znV//N0PXLZXsnjUzQ+cL/jOdXzFI5zc17R/J3WsEjaP/38TzExf6
z7cnRRimZa15pYQguyQvWP8SloL8ES1IU/jaYpWnWsD2WBqgvjHezYd+psWN0nl9did2AcZIpDL3
IgGjzSuecKeOjW2VRdKrVVugUNlmkBpHXY4VM719qEcEVjEy+Fpw1NKX96E2tFNnihg2FAtiONSj
74a47/VWA/zovoupeCPmFoW6O9oXZVJuNWfuinScN+wGZGnHGERd2t2CpoT0orfMPlWpkHvNmH60
wkj8NEWsbzPrsixj7c5bx9NxRm4rRTmGw3RJsgICBeABTY/tyTZKOVuCCvcL1mByywKUSzMJ9+pz
k3DurZK5PCmSba6xVIQbg2ZgeQbyaxtE8rlZ/aEc30a2eocqRrnLLLws+ZRahywe7xeMi7oxYGJi
A9k2Ula7CWSM5fAhMztKHzF54TEq91loMByCXCtasezZQ7LXOq6fJqrfhYZJUqe4zxCvSVQTes/+
4PeWsV1ikXkxQnReWr+3egpnhjTbDUZuXOqmim/mkDtbjPREJ1M15tbRQ96WxlOvwbMWqjUHiKr5
e/r0sJiU71Cmh1U/p/PUUd9mtqSg0Oetk2TOsyMtvm/aeI2DiYqWsuxJE7z/EsHPuVZa86Ev8BYo
lOaqm3yqJ0DlbsQ+lOYXsUSf2RJ/25lQTyYchxtJe8uZpd3EDfARA81r7FTq2bCxao4i3KkZoDpV
9rPJBOfGhQxQmaWBNdIQpVFHOC9j5XeC0iNSg0HWXaDhyWqX76ro1K++O0QWd2HczIC4A9wldVPZ
EYEWn279mpgR0yRnZoTCqh9Kn9iL9kD84CdJo1vZdPbLyNMaoGCjQnNMX7g9sSoUGEWHaMAPoXAi
o3nb3TEpq8EylslucGOPfHG4ArXQAorruDPITlazogfC0hWsi8OvWavaMZvEPRYDOFeNoMiR99dr
aLGdlCJcASSGj52Bo2EGHtv87IZoNxqTrhZtaP0GLCIJteSMqhfzqTY+UQ8WgeWxkVFR9egK45Q2
VUBorNzmuXHfqsWVNLgPjEosKMk27WZYLNCrmFnyHnMTHu9FV/3UrE+I8OLH1rRiendFDzTKeJpT
U4bzKKqe8hEHuzaf2bZ18iKWjvZQZrHKip+GApmJnZgWtZZF8pS1Joi1Q6FjaPpF0dISnqrfSqs5
17oMYQQfRg7xJ0F2JtDd0FGQFAmUCFU5ugFFOOWuAqKmHunQ5YUIrDKDvHFXFQZGKLn8VHXyQ+d9
v5+MY4cIFjxdU465bJ+XUdhgASqYCayM1pU3Yt2LDflx95glakAYsWxNcatWjxlV5vuSbFk8VyuC
n8J7cP6BYor0ntVPvki1D33VyosgV0dv0CFo5kyVR4eyQ7rK+ktXq4pH9Zw3x9K9NHGGEMV2uqAb
NUDbLBqPODl4eSSSBEr2gEw+wiMW7ZPB5IQU9yoSXIqEJgzDoToOAOMYslAz/nLW+5vsobwmuf2u
tqm+J6vF3PaYcjclT6MfO92bUZnGKW+1s+XUx6WFYs1KE1lu5vVWP+1qfYDgjaeb5hQINipoA8Ym
bxjzFxe3FSEoNSyOBh+ZVE8ZyTMp7ZtV4povI+oxv44B9ZYREiJCuKIXojr1JO9CXOD8XYQ8R313
MVkFb46oP3lmcz+NDLrAMJRwyk27S+/mmDiqk41mHE9uSFfmrN2nmqV5lVAPjQXNRb+aY5cRThu9
3S1z87o4XYRZsPop1/r2RWGr6HrzuMRN5VM5mOztBcudSYjBYrObdMkJjDuZJpzFCFL4pi1C4eJV
dUT6kSfpZrbDFhop4w43cJsDeDiJdg712grmPoIC7fIMH50LgV4lI6/+LPvyoHPIbuUweXFanZ2y
zXE1OeMRlwwZDki0ir6jQNupdwpLLkOEEAXEOb/F6MYcO3GJ+ykfuTiYbZ2ma49GJCErwvVf//Hf
Ce4EZNey9VoFPDVB9LQUuzQRf23LXL3U8aGNkC9Mkfsd6UkwaNoHmWY/QxkvV4S6cLYtAZN9o8Mh
9MnRMqcQljd5QmGsY/CjUNmm6O4gT6mCKD5aVri+q5GY6KiKx8j5ZLflDbFinqyOjLMK0X/m1qQi
EDiwd3qj9kZH+VERj29ZP+zAKQmTEbn+bTB53pNxXu1jo/uluB01h9CJh+gfZViIdxLiH0EsKC0U
FrW1FWYINcr+xgyvHxK7vaKMznHM2hnEB0itF/FvXSkyGDKKJJ1J4ePSVcp6O6JKZDQPN9G2xr6r
jJfIGgjbytKD1cUSk4w67IwMOTM+6ZNVWuW+zRbzXLr2IXShoGJ8WR6QJqpctq55DRnIjdA6YvHZ
4nh2t12j/TmDdSj7Zjjn44GqW87kRotrHGnKVPajb0hbborWUoK4K/+Woe0udTe+V113kgIRqZAV
LEEO/lxA84UTF1kS2FSaVKYyVobj8qg79Z2pJwq9yREwgqNb0F7F9IgZH8glJ7pADhyKcM82M86u
cESKNGrNrhY8ZPFIwEQOEj7ZZnUsHYJBIpOAoWGAMi+QDBQVpIEzlQqT/ruNbnNDknayX1aerVtK
y+PBSXa2QgToOmBtmTYn9AcIBoWDIV6pJvgHh9bjpM72pTWEV0TuSBjpQkyWWruXdObuFFVc3BzW
ZQGhoucbmHdZwkCnr86XDSrEFIlWPtqkluB5SjP9EEa29IZpQr8xRAyeFfqIUs8uYd9qmxDwY9Om
+IYtqz+7GGlsinkPIfEtaeQswHoKxFS0WCdtHjBd2A/E2bL3NY7FPrCgQcNfwUoPhtEYPxNo/qao
FeIUzGU3D4RCxSM+pM7RrtHsDRILa1sU8KodOo2ojiaAP7RxaruLGk4hoQ3RNMlO9VS0sVb6hNCc
/pt+4BvSHX9W19/c/CGbiWUKS/1W18NBLDXlyel8XSz5ZKNZQYGLzJwedlwYXX9XjAn71eqDy4r8
DsDGvTnpXpHGh5tBuy9Cu5WK8atgENwMajcgSBDkncjolFAQu1mLViqOb15cOReNGCBiNgB1qUj9
SKdWJ28IXrTPSJTJTJKE0gxoeiTKJZy40y1j2ZtoitABUjLZ1fkScMWPVltO76aMcVE5Iveavix9
VttjqDYimHxaosNgso381ig4AGlFOaMUKp871lmzMvdGPpnfWfXHlJPQYos53FrkRW2W57Idk2sV
oohRU7fDQFxxlI/Wcj03UEKFEmutnA6C1TTsUosGu6K5wkoSCSD3g86iq9qj8azpJz1LpGcq7DT0
ZDaPizu81LJqnjsHDbnsk4uW6c2R6OLFPdHc5wLaVy1hNuq3JuuNU0DB4bXBsNzhDMMINtG30HaB
UCBXMh7EyZCvcxf+wBN7aTOawfrCtlQfPZf5dMkWoEnsLOyTyvSo4nxAOLZgk8YXJ9wJVyJMDuGQ
s0+ZeIOIOP8eW4FVKD24I2EnlFsMuPiXrzbLTmuh1MZt6LsPjWTbhMK5b63B8eyrQeHmZq6r+8XJ
zT168h25esC0SfZcNhEXq9A9XaTVloQwJNuTox6Iw6DE2+0xNpBQJN0xR+/ai72jitrvF5jTsKzz
kxWbzQuI7krLaeZFNcZ+zyEEwyverh6oRRoj+++K7vfd8GIp7jdhMJdx1B/HmQvYa72BNgBHONLa
jgZchI1yp3ERdpoza2/5Sg/3IakWHRmyNY20cuCvWdTgBokU1JgDp6S56gtyCy5DVB8WztiHKgq/
qqV6L11YK0sUZ/R9TDacyfG7Mf+VOAw7HvlNOrFCcwxb9nh4ZzbdlVc0+ASSyt4aYRpMk5IfKXzm
RD/WB6USL41VP6QER38nY3yNpsHZCbWpPCtT75xyBwQrcEU37z3CxINbtnSoauM7WWP5u1HW0leF
g5TGQXDhOhJalBivqI1JUMFrXVuj4QnKVqHlkDPK9kUHIbprCSHJOeuM3ZAdKKJEp9Sm924ZWvtZ
YS10sEX5RYwSRxnmo6EReVLW/eznAnwuas5GhYnNxUm4U0r14pbqK2Ew6HdaB/0Hssz1CDw7LEZW
Xr6TVACAkKHkjV/MimF55oPG4m7gL3QWUgxUMNl/hIaLUt7llKbWmfWqU4J6h+J4PhRl5GKgXc7V
KHGRu53pJQ+5AXXYRc1nN7Sjl1gZTbJ9sY3i6kXrV++5U1MBnhmvZk4Ee1pSNt/wmDhxTMxePtxr
LS4NZRglIvj5c5TqqV1JGcvsq9VyQJLE3F1SoKdDtyyXWAdtkki+JLWYfpY5/jylLakA5zhN1AC4
84WD+yo6s8iZwL61pSaJqpGsYAsI0actnbT9sGlRi1GliqY+CSgLf1fccLx1xknXi/lO5XGZ+iW6
GPXYeaRjLqyODlr5udPQZMxdf9KW+DCPjXv3jz9SMC/Sn0clMFbd9qStv8mp3wKGdRfk9QWZKb0G
qmlG6OzqcFUK0sG5mwDKt1075kFUkEhh98WXY/T6iflDv7URsggRLV6ZhCraRaW+5CunhDtqJOYK
eVgfhuppIQHCGYrEr4ueg/Uwazek/n1pyaOJLbgfjfKYotLTxWwcivixMAr9bDbL6yyoJcblRtKU
iPZL3rg31R3P6kRURJGrB1Mrl+d+mbGtzkQ5SLU9tCLM925M7TjQrRfH6PnxoKIrmnFgZVmaHpfM
uVWIsksRAkpU5VOXDs3RuHNtbo7cyXAgU4f8QBdJdyzY9HLD+TOzjoiJBpd9zrqAvIQ5V7SViUIK
QZ6WRUEmEBjh0es3iNNbTd2rqf3krvLSf/yGr/xaT8XNSAjnSyFMcYxA1XPwnOCYyia+1TpZViWg
Su8k9yoUjt9VnBe01sAVMZv9hkbWec1k6/dQMIWnj529QxvMoksEgs6NHMQxctRs0Ik5uIpuqR6U
VLr+UFhkAKMbKRpbbK1qRYtGsv0WtFdmi1azpot5M+mhgYkg/8ScjJytdR/GqPvTatFuwpgTKj3l
HH8rWZHeIje1Wi+oO5QjxBZ8p6v+osv+xOaGLjOV+bmO1GKjuc9cBBloJV9jpAq5hLN46WqpHUxu
Az45/Ocn/Ly11+pZRXZ8kh/CKvRB17U9XtcxsLXlrBo3WpzJ7MvLbKua1YOYwr2Duksn5coTLU9a
UavP2pgEFdnC7BsYPJLQPMlw+uW1l7uEVpOWEuImLGrs9hiv4WRmL2zA8eboTL1o/kj0HEXlsK2j
892P7nshJigfCObKtIqTaKRJd05K1XIc0f69UkP1GJGodwKLLraJmnDUHp2LETLCtG78qZjuSz2v
Y+CYRD4+S5J1CJOzdzTJyLVPZq39RlQSa/c2ypahOlaN5MrbnPOlwXqTyDdeM2qLfn40i9H05ZR/
lz0krM4r5ziYLtmb7RT9TrZPtoPjazD5HPWWIGDZWiPZcdPZjUMOD3VLNAOiCP7cxu/JFgFeme35
tIPOUDIvzexyV1DuDGSu5OUrXe0oCBNgEG3mo7OwBZ3E8mqgPUyINM/G7rS+qtYiUbKOxSaqxrtq
QnKFkcnr4+LZyZw0sFtKKtt5Pibt9GdkYfYX6bsSTcs4WQSq5FDOozaSiVnqfqMi7EqW5Bgb2Fb7
ln1fxSRSWJe6JmU0Q5qh6c2dwsFtSz6nK7LSj5XfpF3pzk6B87bCK7JvcWtsw0dfrZxL9c/ulz92
VQQ6GMVgK9f1NuOcbMnnvpLXwSXcVjEnwn8Y7tjjfJHFPLzEh6iTY6HrwndLLgQmk+pS1HOyJwbj
gwRTbc+5uIo07dUmiy1VHxLXlihce4goDQmIRHI2FovAXjhp92M7f6LyVhf0BY1fayRmmUZBKK1d
eMbY3KpCeS7tvr3i4INXSwiaw0B8SodUOScJ6SJ6/xgXuQevpNzwiqOmwQ8iVyOiS0iBrTLOM36P
1tj5xUxkQ54GUWoPm5JcXWA1BTAtGU+tPSBJtdAZVuVw385IuelaArHEmZsPetAm5n3pQIW2ugeU
EO3KOP9RUp5/nnFyV2eFNB8lPNmKYm2tmkwuwgmJXyQMYFMa6HxnF4IJx4gmHmUVISFvuaLdfJgJ
ntubMcJEcNo/ZD+Ejc83SgAIsBm7YFks9cFp6b8alisoQO6VhvoazQTEwOM/a1P3lsrmN7RLYqjA
6C1SCorMmxdzNxtG9Bem5X4mJczsMRyUM/mBXRkOwMpEaorURJzo9kfiAN8BDMhSxKdojOmhcCPS
WTXtnfyKU5MpO5Tyb4WJvbuS2VqG13KwbVD5sRmm5YRgRC0e03m5KbF9T2ECzmM+bUl22twjf8LR
j3fGcUCi4riXu1llgRhGhTwgmuupfsehV7JFuQveEaWglCiJJp8YdyL68Adn9Uf1W/SgNW7UvTls
2JAEl16fez+M+EI5wHqq7nsfErerFd2bZdrK1nYzTBT6vtSIcnIWgFgS9/66DqU2JafwawR8NsOv
XBQGUwVHP3P0vSv1ZyVSlUNPK5KKJp9Z0CaEw30DyDkWReTBp44He+GNi9g6Ii2eAczSbtO4+f20
oBivmasIiP6KJ/N9KBAT9867viDGdNz0Yy7M7zCLWbJI32KXOMfKtU3zxBcKx4c+HB6ioeX5Cp/U
trUCCaxkqcqya8f4EuXzcOe44Qs3h87KHN4gd98LV+HhLMRJt5BEtjrPY4UGo3KPWc5NQjf8S0Ic
2zbMwpOFMyuxJHq8eWs3brqNZf3QJ+Y+nyQBYDPRCCryATCxkrTHRAxXAZlMyw6hgXr5OZE8WxqZ
3LBm/5UTX9a5mJSUHkXiQodLlXwmgzy0SvpMjcsbxBdKJv5fyEOEghyokgf7w8xVUuxSBoUFEyyf
14paJZjmOHXbdnIfDuygePMPcVqiPa3xfIcIVauJrkHpdTvqKRCVCumv+QmcIsMPsaosuvaRenqg
3fEMBtNz0gFMraNnM59/I7iTDb2yvPKuPqR9f8X/fzNa/oB4idwLJ4reTS6ORmAe50392HSk0kjT
/OymlZZ/MNwm85SsfKvM9rPhFvA5LBPd5GrHISpfyY7+pfYe6yIxJiqnbF844ZZAFE/M+R9ZmUfA
y/ZORpfIaq7a+oNVk1c/EUywQQcg/Czq8aFH5JZ961OxnzLEtalyKbKcLM81zzHfW6WZBi3tdLZO
yC/niSz7KF3nWGh6sJRMity36AI56KG8HmQIboEcukCIN3aAD6MdJTstw5wqx3OJFaua5TnNMwyr
/529M9uNHMu686v86GuzwPmQgPvCMY+KkELzDSFFKjnPwyH5Tn4Kv5g/KtudWdlVWf7bvjFgFCCk
VJliMIJn2nutbzWPgRigsAKmVrNtag8XVTFuTQu3VJrDtuqHr1qCjpBuv4F1xk6InC/YZutx86Ri
ZMuJ9ZpCthCZ1xmf27CqPTxBhVbtZcszbvqSGafCnGNSgQt785g6Kf2r/LYYmxsKHIi3E3y4nmMC
2PG0mVLKS9CmWxQrVNCS56JvxMwuswcHZiCc32TnyipC4okNpDSISOLz1aRlIyxMN5GePDhIndkA
xIVBwQXPKD3T6zBgUA1aNM4B0t+w0x6VPsBHJCmkUjEaXNVbtV3H7jME8aeoFR8N0q1Qh6zgjwlc
98p6z2oqE1F8p0BanSNaBxod5nhcqPV0SryTRnDnDOnEiERNLtWL7Wb8nxwTDvuYCGoimzLISEhA
qjWv+sFG0TPTy+riqPVzY7QXX+CmR31NQTLGDM+sWHC7tt++G0W8b7zu3U2qw6B0l9xBJFd3YlzW
WR0viBFdqWrJhs1pbphfR31c+lp7sMEvQrg6DJG4HdC8yyT7QjZJozx6lXYe9BiCTcyqGuRiUdJL
mDXKnkduH5jZjo0HbDmoRhAD2y8Ukw5aogYzb9P1wzltrmMBuq6jBZuFyTv4IeRK4tbLk9eyMT+6
TDuELfvEygK7YUTLmkQ7XBf11nabZZaxZ7RoVpjmsElx33oSPVNqxQ8QAiDae/eZ3h9MwRo+ae0y
dZjn05RjVs7VSfS3JPep+cUQwdjRkUp9SWBtaB1t4zhET+7n26Yu1prEwNujylooQ/Osts7Vp0Po
JOfOljpaH84HsjiAv40WDoOvtppLCxRTwLdR3FjMVHyt0MPORpsYc72i1VcJfEUqGMS66x6NVnyk
WXeJuxQV44Z90cwB7RI1uDGchdJ0CSkirH5ZYS9B0oHCZxG2hlPtao95Ii+G4d3rSKhkGKMtCh4a
Pd2obvHca/mGEzNowcHZTX+5CN0PD+O6IUZ0hwKKipcclMpDcVdsUj08BYX/ToXl4oGZmlsy+Sh8
Pmt65eijXRzE2ehswtRCGWmtjdA9OHW6FuamCVB14xQJ2KEoPIE0kzkaYgYTSguS0ar0eSDsa9ul
W8Nlu220ynZwqRj1mljDLmAL0HgSskQHaTsZz/F4HxrxuRAja0jFxceCaq+aAD6wWSRD9salSY9T
Bd3uXBXN9RHK45qIreERgX6E/5n6/NYyjQffFk9dYW7zqYadxA95BF7O1PJtaoBxGUCZjGpPvy57
TRF3Te7crdkk1ZyTL6al4TI22sLk3FSD1KDh6tIiI5U+paZs4YHFJ9Lsadeh5UYHnCs3DQ0KVdTn
UFrXCis7/E/tqHUETdQYPkLYD44z93u58swX2+Ilix6Cfenpj5E7sO1wj62N22HanEhIjKg/ylXY
F/hPEbjXhZIvLT3HY87Zcqpx2E5Gi9Fnpop6lo0muodieQDnBAGh2QdTjyKxn+kpPmdd/czmuVmH
ubcdKp5ar1gj+7vVSsNnwuWdx725moCqRqGLRQywfEFn7Nl/NcYgX8Iz2XBkWhQ548uzJ/FB8lUN
2vc8o0M0OhgdXmRmHxoDB3BppxlvsrMzyxr8lPXIuWwbWOghONceiqi6oXhw9HMLhOAVT3QdW+28
yTE9GsZ+iLIVJ9DthD8C0IIloD4nmecz76mzvIl2IHMuUZtjlRuILLmLi3xv1N3K6vB4AHrwKTFn
foK3DSlplmKvEgb4Rl0Lvih9tSOY/lQwYat19Up5jcki8AGVu1ewI+u20MwF2jYMJNR6qYyQA/jg
pfLs0I6dZUjYUMG1F9WtAMjCw/WmzbOfbb3kRUbqoynDd6GFX0fCcnNBt2EK/p7XtEcFzLABOc88
t7IMgw+MbjiZZq1dXXz9ISPdh9eBMBTCpTxoItsMZnmWMjxk/UfnoUW3zn3E5iT1H2JMB57h3zn0
ASlsUpnvPGpLOVsN3CZ0Qm5a4EVRal0HyOHknB+LLOsOPRamODfrs0mhdW15OiyZ0TxqdvOhh8a+
Uu1jh6UVDy7Xx5NC+YM+04GP4ZKkMdTGRL4STnmga7egTjGLe/uJXty9n+z7UXmjtIsMQo6A4ptz
S5U774rnbJpkDHtYDzJ+hSwGh4K6lz8+6iOIKak9qsx34+DAgSnFAiXG62DQ0WnkboQVO8tz70W4
OqdjbyNR5QCAso99b13huCVkV+zhuRrrsioFy8sLu8R8IaaMiqJgu6I4ijuHjDdSRIKK1b34mQuR
B6WcGFFlGygUjA4HpV5uHW6p86w3s0RKbspNO/AbR4P5MPQPyjq0qy/AwG9bKz6ljvOmJd6bMwaU
ZyHFwmqeRYXcOC4qT89nk0vBGXr/sLAt5qyyoenfKgRZ6PXKZXwXof3RkoNN+shcsdiul4mD53YI
HzqV7IOpfhAd1JEHE3k0J6sOLG5iFAAHTOvJt94pjT3SVAONOcoehseXGFdzxjMs+vCUAIlbi4Gu
YAjDn1wvTkNdsgnC/my2w7xLi45aS79RbOqJLsrVeSimo1HoujRp2Mo4t3qFCaBj0YKnAxGzuNQd
r0815A3ih2XQtjGEFg3MP8ypmaUHOVA3e5Wmfbim9H/TWZZxHBTkjhFKxAynOFMdWuEkackWgxk3
KypOC4rU17DJSlr2VBuEUZRY4mlgkG6SmQl1wzpDLjbm3Tr3gncZD/1J/9Lr2EwHG9HxCOrHG4Do
JxpFUFD81NDe0maZUpQ2aWDh9NPNWSEjimgpjFJGd5tmy6gSx0paxmboooe+QLtSul+pnMUzmSKs
0RQJaxigEaXZT9mEAy8n8b1Fqh3c2D2VYOTYYsYgDrJon9oK5R+jIXOkeLc8CjlW2eFhaM+IhtN5
PkzLWtFw9oMaNak6aQQqmCCx/A3RiX1hN0tpLDKLZCJ5tjVrHeJetzOVbJd4WxEXllXNOTDsj5wg
qNoAIVWrCHcMpUOmNMz6aHrIE5bcgy6zfTZwRtLBfCXlOMnNz2Wor0otXvvEl+RSXUNmHLHi4aA2
ZL7uCjaK+uDOXrS7yqfGFM+ddCRkwzxKSz4lIZt0D8d/je4ErTeJJPceeh+4ByhNPXGr2tGdS3Pf
TJtq9uSOVEFsrahZ2s+9E20TzlCdzxZKU+k7OSE28drlLK96B98OWephgXzb1Hhl8Vw63V0WNy9j
zm6ub5n4JaGBNVFB1aPRG4dMGy+YPPsekr9KUWuhGwsnYBvHvpDEEvOqdCmBPCycYV5ebNGdVUWz
F3qrvuhyeM2ayQSX0LIjqSUERoK0/NHNUbhwt0St83L0Jw1QTqI31qrr8ZDgKCvamz7W6bbnqbm2
Ge6qgOcQaWvREHPoDsp9BpPMSa3X0BmMdWpNshQOGpHJ31KelE5/NKYDfpzHd1SOwRAbK3Qk7upz
/lPQ5yUOKThec258yK9sUAbOW8ZcghhaVF7s4HYG09IfLav8arINZXtc7ykW8QGMzQU9ixi73UB5
w+/SSU0wRRS3oHnCyW3qvRXKdGawCGEcjFc8GNq2juj5RMT5ZpRvIWex3zHYCY0OpvLSu4uNq2B7
NHfYKoIGzTatN6C81L8agw6GBmrhgt4ii3PHOmYgOqB49VgmHfJDPUdgHxc7oJbrELRt4rYscAlC
FhQHahVA6VPai4MpWyc1xMCmk+TeKgT+N5O+w4kdrRwk8KCj7m+UlYIDolxnND5mOhrJCke19CH3
kNzBZoPjjWRnSzlxmesNG4fCuwZV+ZpbMBWouS5ye2zJKtLWJZP6ukqcvZtZFopyjbnLtLs5qUJp
vWuCWia06Np69/m9okUHi+rZkHGmNmGpsSM2dygoQNvmeiC3krOcFYp+n6S6itkcW6+hw0kCmnso
XdYCs4rHXRI3I5x7FnXN2KVUgtm3Aaz5/HHmq+a2C5+rkJ1FatOjcKsRVTwM2RmL/sT4KDkzqCQe
zUIY5rMxaCY3Zv2m+K5YNiJ1wQwWGXQTC9ZjahvPMB2HuSYzeJ66BVa/S8ioYXxOd/j5Jepi7A1x
9KEVqbqpNX0pplv+/iUfjH98i0SQynBuw3HPJAQ631J3HcfbbTDd3OAx109fPv9kVMxKWHjMjVLd
YAAqdl4UlDtddMXu+7cJK2NQR8WG/S/4b+ncFwHpVbrds0+I2USb+bgQAatEobaPoo7WFnHFS2w3
tHAbyaGHI/MuANy5TkasKRgcyEuhvqxR/p6L8dYb2azTjZTCWbcDFuxKKXcRXplvX75/a6pqtCFj
gWNbS8VNAnVW63ZEV0kRz+GQ2kw7B78pXiUHi+XnzyIrZh/z+T8+/zjekPvBnDf9fRSy+e7zp9+/
DYXF8JHNZciHN7dO902cyHWguRV9IT6Pb39ybA50fYWZ0UlcKpjaF45ByLh6P6eDOX0xp5sIBpzb
XUO4AHTgBKplRKEMrW5qesshdeYmUJvVEJgfVkqVKNcA3vcTKkrHAlJNX+ywyHd6QGBZvbQS+l06
ytU+5GFxdsB5qAebNalCn676fAOH9d1L1OtINCBI/v65Ubw54ybjZI6eNgcMGghs+EHD3BEiHsPh
FTz6XXUXB0Y0h1P+7o3VofKrJYeiXVrXBxGLD61rKwBTzjKRsbzxpFj5H27O5qvRaxc7PwUxImJW
hWX2dJhs2hcZPy77iJJ/SkJUk52hFqOzrpDPmY2/Gkx4RxRIcKVbBGdBpQ0SfPEF+CLwg/vOVY17
WqbdnIwZCHaKT3HdqakaZQAnW92rD0glxoVtai5jPyg3DQVGp5Bbp8toCtQtGSbIXn1hjTS3QFJo
ykl3zOIldwlj4py3wOAjZzmw2DVl2/isy3bXY4FVqtrZOjTlCBFC8aAE/tJzXYLpaPTMW8U2tprC
SpIWhbKpRrrwdZpQTgFFbSEYtN3cRo0zPLVGlR5qi72WCMOOLgaJdoGpUqh+9pLQvGFpB1sQt7jl
hZLd+Mp75PUR2BhOk0u90cWxLNR7RLXsXI1biV14jpgsmQ7Iw9a5Mi4Gozp0ZlIT9KBky4qpmsN4
9k5xkNbYSAc3yKtiH6L1KxPF2MZQuA6Kbm5F34OHVqG+FrFz8GOBTGlU6y+pwY4pqPN0pXnEDfq1
+lIZA/2AAoeQSijnaPQnkRO7QLfXZA0Rt7UTmzdGNNUVTCHvbYV9Uo8jpyg0lZKIyc+V2vrSVT0F
5IL+d0mm2lpE5SsDYo3V8NFwdIhtLcyEMhs3FpknF4SY7RKontn2EEYU9Ne5tVX0yLkYuAWF19tz
ZKjFRoxTqCZtw22ecMsK/qN9rGQzSPXhLTmVHMp1RAdDFfk3pEetfZftT6eaB6hSZKtl1hnBKtb8
Tmm3IkZ219trp8F+isYUztuYuIcMZRqNcGpSmh2A6FP0a1Kr4hxLSpMjZut8pI/jo6SiYO7rt22B
ddQk5g7Wpr+qav6GTeMVCuZQ3aqVua1rkZ16XcW2TDeOczdh8bTiwOWk+bKbHGeawqwSQA/FK90C
TQrUYOVpXri3wdErIe93BlOqjYPnz2diGHEvkADYbtJgvM0S5M5Rn6f3Who/+l5jIXTHwkxdKJsZ
SnjV+rB8CYFelVjiTn6aGDu7sBOPm9RVoG4mbC2EDSs77eyVIhs+ST18VSS4owbkTGaSEVC3RA0q
erJh4kCsLMF/fT5gXe7ui+lGA9wBNFgrFNAIN1kQDJCVvr1TrAwOte1rp1ZRqPmoyOwKmvV5VVmL
VuREzbRINZQJ/BXoyBei/FGBsFj7ZrrM6xQuXYhIqqWVeshSb1Iw+ndxQtQJnKZuo1vgsYbc9VZJ
HaVrIOQmYt/IeGhqPN6ib4cNnhnt/vPFepM+A1SFdCbP/TS6PJ3lpOSoluc+3m4kP1s3d+ovEPPZ
VQsnP3a5ZVJAAfpgZSkrSy73KKmVo8zMB0ygNkYJvotSgvFw8N3kdRPOmzESpBZQiC881zmIWkxW
5iQ+1H13Ll1jL0J+4mvmxIyuIXVMl5RGi16o1Otpw4PTL+TYXge1vsSsR3WgKbaaVbmnqulrRBWc
F6hO5vvPLxrSqW+/ZKQev0yS0cOyE23h0cH5SquUjbdWHjSSKqvOae8xmfjbwWuWbinYd9LifpR5
lK8c5diNpr8f0p6nQWIniEOJDnHQgt1QJsABgIEbmVvc6V34NjC59UY+j9s+v4lafHotPAwWqPqu
CJ77IgwPyNlr8DVzHdPd1vdKZIM99NXCMQ4GntADDhzykBrIiBY746E03OPoUTHJpMlechqM9Uh9
kCVl1wcOhypQvlgMQSINmXrOMWbojc1Mxkztx4pJnlK1rOrGwcLqrvA01Xc06R/r0gvmQgK/dzr/
SrtxPPAJ4ebn63qkCrw1SE5Zh1XULKRGisC3Scz1zSNsYuMpvhVQgsHfZi24P8hKZoYCL6yoQ/bD
R5CTNmenWLpJ4K1bNaBKYFwjaH0cERua+0lVLCh1arjTtQKDasSMoPU9b3DHoaMHbz39CAaZe3bG
7NGATOeFbrBpQ7bplpEbW0u64brGw7zQ4xLTKotBm/CKubGPpupOaWTUgGqpMn7efGZ1W01nSe2K
8Q7xXXhjwAVMcoQmERTCVhZfW3T9egXrxut9c2tkPvYBTWNckxrYE3g867omQInBccgcSPIUmAm3
8YDVY8izaOFaFgB3y3xRLWMGB6++0RCYzWTeu+TnGVdXM7utW6buSe86arz4x61JRoXPC0fwyc+d
5lq7REwORlJegppkqH5oPgIEhAjwpmS0smzXetGyDwkoQxbTiG4xH9gNLcSAyK5zCSJ9i9nXXpvd
UB/7wbj0uCT8JB6ejXoAg6So5hrdLTsf039UAuxQPuzPZLTvRZjrq0wmzcEpc3fz+f7bPRwjy+R0
04f23h0Y8J9LrxORptiZPZD3BrVi61oXtSnHU6blcEWIZcQFztWG2LJBc0wbIcTLt0ZD+p1n1Lhu
jHEZRKxjiD5vnCQW11ooX4o1zrj42e8cclqaFBhkFeWLfnTiU4ecSSMBYSMVsjvwfHMGRjOsaPSB
4InYW54b6rA94n5pcWRVPZ4QpsduP6DhnLXWsLVtGd+ioEEokxAx1yCgpuQb7MyRkdMkAnNr4nY3
Ktu1AxN4vAtL5+3zu0qpxCp0/OwoRbPDdR0uS20UC2xL4hzVKhGPZjCspO2TPkye2cAfZJx++4Ov
pIKUMkVl5wK1TbebZwoHzUrWCNlZIeHalh4npC5Pdt//pJjJgce6W5elLzck1OlHTx2yVeCkxtKT
8BSy2iP3LlLYqgnRH8MIALEsHX+ei7Dd2IYZrmJkdxvSVXUUCDuvpAETGoGx9tPqKbPJ8+GYWjWW
dm93JR606UApa7VCFYyLYRx0zPcDObxLtUy8OyzMxINqVrfrJZAJKdJHy6EDMNLoalU9fB77AL05
vTyc0KsqH0z83b6yqmM6q0Op6ktKOu3N6DGGtQZDQqb2AcijSIJaypMPGdMNU6JWRWjHn3wV77RF
7WLsC9g/TGgHBQgQTGt3AV4fk+S0hkSMNoZvAwerTCmNO028rgWx0ASqZaiKbjwHv0uFN/9dCYrD
OGTZo2a2YlnS4gnVXqygAA+vhjioRSNfAjfx1nUxyPnoxq8OB/xHehN3iuztV0zDc4IanqpYlo/U
tKCAKuWbiPE8hR2i5T4pkA30eLdxxy8qU7DVjpSHKqHkg+q5A9sDtMCGwJJapbpECGW/Skl93U8f
Adwcc0iPCzMqioOjOz6MlBytvudodz5Rhcz6w7JtG+06KAmrCWGqPqrG53baxyFiuKU78IpTJlj4
1aBdkCwFC8VHez2wad770/8Iexc1mwqXVXhxtxotKAs66g8iXEhf4wVeAoeqADUGE3OYdzJrSmGe
gpRkCAvBsUYz9mz+M+z9ZbQecu3NBvSs6tp9h9zWbUl6/BwrlFiJAef8Yyvk6XQGPLk+Z4fRKbCP
476+tWrjBYFh8Aq+P4+65ybEfOQPcNfHPHmuelPgYzPFJjfT4uTp4RGR8atd6/YXy+DRqRIXsln/
MuogqapcnuhPqRtCdbKtoaoKnFS6BlQziqWFa/3SeegS7ShVWCU9SJiS1YNsAkwKpXIYM5PidJzJ
e9DpOjXpzNkmifrqcJRYlzry+j4HQFh7NdIlQhEow/jlquq9YKMH1RO6JIOIRw8dHmvYPAvxI7C6
XnwnPIZmTebX5xLG6rG3rWOrDvXXos3fKAnqC4qfw6a1wGLpTmUfbQo96xI5MY8Y0Ul9LV5oIdzG
QvZ8aGQjjX5sbzXJJ2clUvnm8/+/7UE/htcqr/OvzX+dfjNp5UMV4r37tHp//+7/Iac6cIE/N6r/
t6z5H//db9/+4+M/Zm/wOb+8YVMnRLUZtl/+/jf+6TfPOqaz32zLFmjFDaFZjq4a/8u0rth4002h
G7ZtGDx8zKf/dK1r4jdhqppwVRQWEIxNgAM1Oe7B3/+m2b+5pA9NrnVLxwGg2v8Z07pr/o6oYFmO
jWMeu4DFK1NNzeDlFde3uzDza671X9qIJcP2gOvQslrLHQTJXXLIDijgD+6JHI+b4JzepDc5/zFf
7rAr7olk3otNuqFStINIfSznyaI+JqfyWB6DU34ElHSMj80+PFb7am9uAc6v+G/jb9nYbdMDOaOH
4KY81AdM1of2kN2Q6D5HoX5QdtQct8mmX2Oz2WQ7c5/sEHDv41NxLI7hKTv6J++m3UfH4GhtycHY
5vth/cPHeP4Gk/iPrE3PeZg13OMfvCGaarJU6STqCt2BF/DjG5L0Shv4uQ5rUI6LGDi1ZEvwf3aJ
n2gSmtEP+DG4hFCA61hUIEHS/foS2oQa+E7K+Pxctc+boAKHW1r/6RqeoWehEab9wgprpIVf4iZl
+TUxRxEyZ8tjaYVvaQx8gH57p8szvuBFA13Kaq6Bm/Gw/3No/O+8pwARTHqKls4Q4ImeuAk/PGT5
4Ol15sS0aaR9bJKYja21//Ul/uV+uYStucJipXEYF4zAHy+hYF6TlacPixR5AdZTHBcI1nVn9evL
aP/yeDi8SwYDmoGrmrQgf38dvQnCNnUNlH107RFznnA3PgWNv0m0+KPieEdlZ96pYNNTayekf2NH
3qWq1Qcjzl7+4rXo7s8fMtOA4ViAKByoGO40S/x40x5GPiohDF7slV8yu744TXmxjOxs4scb1Rtf
0sn0qaHhPP2Cemg9uIBh8wh9iZmeG+E+JiJ88IZm3WQG/SRjF4uVSdWLCPIKE+HAlywDSx/476Ws
k1WAaj0hxd6o0f+yy+mXFPwgVoCsjAHm6JG+GDy2fcJ3H+3B5hwbOeTcEgCB3+uVlzPL1fG5D/m9
WllfEJNvGYo3pentXee2gi0xFWWOoD/wDXsw9kWMOivBxKdPfo3K+Oo5Ip0BIX9tg+G9sck0FAGv
N6LHm2gWokC5he9p2v6LktSXQFSXMKPxWHrxyY+odyLT793u0rb6Fz/mjcAevSuDvT8FPuH5gsrR
nHAm0JkTROAOLOH07Yaxg+M9Gl90JnHEswiMzIqU3xjPqEWbaFaL9kYbaKGWREFkrQn/DahsFPET
6XGVHn8e+iNOlhPoYoSiqlBmmSmgeRbOHKERwn+nkSQw0EYyMhWxQade2Qcv8gSeHIFgtwSmqA74
j7ik7dsxzlC6WIuy64q5UWXrWpqXLGgvbho+5B3+F1GZezN1btKxRYI1tn8xTf7reNM5N2k8d4Zu
sHj89OgBrxK4znLAEkr5Yg3xKsjJVxLFXzzj+jRufzePMd5+vM40BH6YOiqfaqxTT9eZokPT6C1t
0A6a9pmt1wZo1LZ2qn2NQ78NxgNVDLRt48ShX0ALgwH9YtEq74q73LPOnMlnYojfXDsB9h9ufz0a
7T96oYIJTuiMRxgwv3+hedKlaaMC2ooAyY24Bb1RfehdWMdCPfz6Un80B+GCdDU2Da7uGNNL+eE9
6dWAjthoyoWO3KFuyj0nzb+6hPZH92O5pmDLotsuiai/v0g++uAcMN5+LiCGU50at7oLLXRErXvp
VTK4tebox2QCFz3kZ25Yymgb0nMQcXmHTH8l/Oxj5D1nM/PQexWIYmGd6+7VEu2qSbzL9Oopby3x
uW38AMRYSpZY8mb12oE3mHZYMeQLSpOOC1W0RZ1MoXsENwkpOeS4ZZvJvZ6Vp7Ss9uo4HlKt4GBX
n+yOqOoq342t9oDiLtPlU2/yijiwpEJdBB4iP6sk3TbYZEn8RjLcTk1AbVYVOoUetYa78NJ6nzNI
e0p+KnYpBaW8igiTgbloE31REZo7Zi30wotDY0bPoO5NfxcOz1thBOts8Jj1nsaByVZz1n2cvzTQ
8PxBgSseXj3subpIV3FHekhjk2sFDQdjzF3uH5Mh3JJau57ecdUol1GhPWDZ3ao+Uo2g9DemrqwJ
11DD9s6VgPw5NFIKB8JamcOCBehcxTYxWNB6XW0zus3etwJaPihtqIfh+LuLZboLh+pEMDdzFcxN
valPZKmuSgJQ+zh9DvMTXcOi6xedU76MCsx6szKJc8dv0FGVyIYWwLuVvg5msUiVctmhO6ob9RAO
+kPqlq/JcEMvfidVkmAUMJvjQOWUqOKRd6YmtZoNlY23ninyOj29NSe5MUZKLg+04vawDefMOOec
bl8E1rQWoDNq/cH2s12ma1ewA0cgJPOAFkIYPaaQTYpeuaBaUOj+t0+4GfZyEh2WzrFv633SF3dg
IleFDO5IjVVU9eBkytHV/C0NC5gmfO4FAQchsO3Kv2edfpvmNESvZ1kGx/q2YIZu3VPdNnulqPdZ
E704VX1y0KYjhOoWuEnCbTZWe97IlUtGXTkMh85SDwGKJ9Vo9lYabFIt3ELtu4vCYN1FCUD6/L6J
5cJW+Gw7/77G1Y+bgyJPQci0wUdFlm2n03XoCC7zEO2aYftUVsVWvjV4MHWmdGx82Gew1Sy61t8r
Tbj2PXHGi/eQmCOF/+dQKV6HZqQvaT4QPUv6gPgSx5m1qN1eBUU+8yCWzQtq5DAc/XuF9J4mMKkw
ot7IUb6FQ7wzA8XizbE2JGeQg4PlYCDWIZHySVNQ2lJqRtbBM4BXvvMv0xyr1uJVd7oPp6sg+yMX
ZXaOWfGrNAfW0N0Sw4UWoKn2tkPGiuNeKNet6dmvpk9fIS/F9xLU+cgfYhF/ABPc8moPbac+RKA2
ZLktZXdGjB8MTEY8jDObOCIzrZYEnOxBQcKRTq/wMuHbP5t4D2OvwYVHMNI0loby4rbVPMRCOutR
q8bWGQrGpuU5LHitvlo9VU37lKO1QYa8mUY16iUU2jLYyiB/IZN45xgbyoMLLIcHErXOY1/vC0SM
0V1CH8rL6ZyahEJQJbBmEEju/BoLtfdWmg9NceeE5hHa1jAXCZ3piF25GzZPNhvXDlM2OnogD0Cl
qZYBhnbTFzPOVtPfEJVKiGUMOCFcCLLvvCZaT//ChrQSaPZZ8VMgOfkO8CG6jxEFebIanHIPhmOv
w+YZwXpgxFgLw37XKmvylz8YSnUSVXJ1u2Yvq/cix1xgWZ8rax+mO4dYX1N4xy5rnhRwAHAbQU5K
nG5rL9AfGwU9ERGyszZxz9NLNIVPzFayKt1gbUbBpjLLk9CjD7JP93GMIBDKYovgAabGyfS8o+TN
RQCUs39BLcIIbVjCidzcFkN5cnl4SG3+tp34/6WM+6H4+PvfrmwPm2q4+/DDPPtdPcLgGPvPE9vi
raFu8VmsuHlL+Xf3b6F8+9d/8A/snq7/xkYDrJ6hm7rmCLaC37B7mmb95rI5cE32gILjEBfJ8mqq
Uuj2b4YDE3L6z7ANfapt/KOAoau/WVgsbHWqYjgGe4z/TAFjOo5/3x8qHMbooui6we//cQ+UMq9q
dpgmR3nr6WsanhDG39LLD+/CH5xbpz3bH/3yn86rfQj3JvRIwOw58sgJtY5jnt5BeC3kXxzUf7+X
++fr/zza/bCHMzPZD17G61eaW0V5arrjr1/6T8jK77/4p31o5VLbj4BqHAmbUIw5kpqpHd6DZsNd
NCN52sn+opzxp5eaPpsf7iEB6mcWcFmOsG7zkfhJsq1nwTs4H1IOcXVR3fiLm5o+1T/4QPSfd7zA
mBWH3uqx4ix1352pKdP7tE/Na33qXuv3X1/mzz6Tn8/2XpWYTcr9DDGWjexGKW9+/Yu1359mvn8o
0xV/eKdSLaKcUGQ8rV9BB4A9DPeEYRh3urlMwnm1Cz7aza8vNZ2L/uid+mnb3jsVTfaKK2Wszc62
vbFf9PtK3Y5v1re59BuY8w8Ghzb9qj+6xHSTP9wMpXGGdcQl/Lf+ml3jr+bX+lbhbMAhf43P/aj9
xZX+7F5+GuMwlXoZDlwoJo/jkSyXO/U0lQHW+enXb9affeA/jXMr1/IMuyQxljgqCcfAePbrX/xn
75E23dIP75Hn1jlykhxiI0PjBjOVTbIr2U3sgr4O9yZIa2vhPfl/cR+/P7P98/HSfhrzuSrSMcJA
cBzDA+2bRQepNmOoyPHu1/fz+1P/9wv8NNI1YEKdF4bJUQ3UbO13xFAlnq9iaaQO9O9d4qchnga1
AWw84BJsVCv3FfOciyDv3/vlP41st8yFqga8fuGewKfX5CSgpZn9+pf/2Tz4WTP84cOuVWmb9NQY
c1d0Z1B/EmeWPOlXPH3Po/0Xt/AnC97nk/bDRYLIUJDOxszr1+5eey++es/uv7kYfU5bP/zuxmCr
6xpRckTUZQErnHJNkr9YkP5kjGk/DWI1CeMYTjiLhHuNx//J2Xf0xs4Dy/4iAcphqyyNJtoe22cj
2D7Hyjnr19+S37sXNr/RCDBmNwtSJJvNZrO66sD6j/dnfc3mib3LxYBGFWmQ7uMh4JZiPUalZUVR
kQ1ceAUy8343K6EATWxkpWuAxQpgOai/YfBUjqMUBQ64qakoq/tdF8TuzauZyqC2u4QCWlPsgDc/
KaAPfms3VoDIXf/f7qWJ3duXRRTSy+7tgG4/NG/libo0KFP6w2nBq2xr4B3INvbCisvG49QPv9dS
dR4Axold/AkE2EH0hM9yjyok6/5UrWwCmtjHrf+/zXdofrbjq2iG5/tNr9gpvfz/bQ/4GZ9UAiiZ
9xXDf5Qljuo63rChFVOluZ9NT0E0DQwk3vc1DmWBemxAkSKDAbCY241pX/t49mcPbJu1zBQwyb5q
GhUFmxDRM+5Py9pJRhP7NxzwqJJKMwopKBSoITEf2GKlVK9NA7IZYaoYM89mwRDbFmVbfIrcdF53
u6hjM7dI28JlcoCKN75l2dv/jTwYiRgm2BqLtB7meC9PWnKgn2a8ElQadR6f4AF+ZWKMRIy3gvB8
A55bCXWIvAH2AQl5q3aC8EezkA08cJBF2BjObWNmJMKDKS0flTU7SZ6Pl5muSg5zUv5LR4hQKLM9
C/mGYa95MKIbyNgD0F8utpGimEMNXyAoiCId8EhsWd+y+24si0L4yA5LPIeoyt/LM2U1ae1U8VsI
GND9Vb/9/Xj3/mnbXYrigDJH60BHWsX41nEnn/ps5LcZQo4wzw0v/HUg3RrFskzfHACo85DHgk7F
vgQHswI6cg0F+oqkdh/+C4RyxxmaPhsrf9shMArhJSU/LLsc9OT7Ig4ZJwOPCejYch3wJW3uULX6
u4lbluvbgPJ4aDiIcGd7fg+pnE42kMhNTnRl8IV+v4fbbof5Ahd86wHENn0PuoJs34EKo0VR4bjx
DLG6GITLzMXBFzoeLU/nGMlCYKP+ZaWJwjWQekCuT6Sgt7ix8GvWSzgVoekbn8srBFagq+6kN0rc
tfLGONYmiHAmM2qvQcSIw6QdKnXOPqVpQ4NjzYKITQ0Gs7DG8322l1BVTY97th7UkXeV/vH+yq60
L/9nS4dzL1YpVraOQYWN+ho7AmdNgxqE33VA7OqQwS1VjDrgRMYQXpyptRLylyBHOgg5e73fx8q1
G6mrnzuAY+Bg5ThK9iyyZouAUDhdGFQJXqQgBOK8yFAqEiiT3ShFbHQ4WozOB89S0sqUDZaGYQOj
sGIF0vL/t21SZVTKgxMv3ouRnDwBJNx7y1XHuT/KFfslH+oAGcdrIOg89jMecQok1v1IrxigymM4
zGBjuW7HdYxMeKycAl/nHFbJHi/8Ijh/BX0M1CVLMuoVnvvLjW5WxiITLksI+yIclmCjZa8g+ZQi
B0pgv5ommViEOe1LCsSn8R5VLygDOA/c36J7uN/2ykkuE94qTFENM0PHYN/6SBcCiAlV5nbI8E6n
vNIxWE5L8JL+zl3JhLtqkxqkcUJW7GnQjb/nckjDB7TBURgyfqOLlQstsyRvvxvsJDNtj2K8GPSj
eBfVAftH6RqYnyEQ0S3KHyi53ljwNbsi/JjAxSDFmtETABZ5b9V/gceMwemGx5lI6//dX54Vq5II
Z1ZWdFhmbIr9Fw4ay1mZBFhUt5F7WRmBRDiyJGoTuRKXzS2DIQPl0pCTRP2dAS54sOSEG0NY64Xw
ZIMk4LkF7Mh74KoFAwq4AqhZoZOZa0gwSPnGaqxNFLHLUxC482leI772D2l3ajm357dSoMuK3giv
lleE7zblszyTxkEb74W0V1F6kUZXFBZTEH9NoM8qz3rFJRpXbBy8KyMRiSUPMz8AZicCOQLbQ858
kdkDvfv0+SuDEok1L6elaA4kK+AhaMCGB5w8z14loJvuN780c2OqRGKxZUh1lXUFGqcAIieo+QaQ
DcJewq4IDXELi7g2QcRS180QBMgYjF7YPLbNQyR9zMG/330+sdIiyhGDGKUXHtSkM1rrWQOVBPlF
5rWB3pihlRNVJJz52EvyzAKk6fXJnxRqxCAwvP/taw0TnpzORlRnLQxaI17H2+ShnR7vN7zM6601
ZX+afyf0TOYvkyKmOs2ZE6ODkxk17L9rnXDYqLUVY3oMgKCt9kliQfROVkBQ+7ujUyScdJ5NY6Cg
usbzubPfHIMO2gQf9z98xQwFYp9y+cShwFVEiRTgdnQy7ZIms8us3wiT15onNmqGslQeiH80D+ln
xJgJ9aqML7/7dGKX9oDbUzPq+Dwm+UMjJVi1djBcf9c2sTub3udRJojvBtBEBZGoOsm4w9X6/dZX
whWB2KCSz/H5KIzYPaDAUXla+QOeBTDKKEdhLk2IATzf72ctjhCIbcrVRQg6PRpGP7EV0CdyCm4k
8RjQKHmQCq/nuIMfVcg4Q9sYBe/hRvyyNj5iE0M/oJ55FqK2dA3UAuf6Ea8nAeA1/hOVsBudrCTG
gBf/uaOjWhBR/4FeQi6JoOoYQRp0AkPyXCO8mMNc2vuzTHliGSYHgM0CL5fASARCD5SAIo+Jys9k
3DBzbuXEEIj9L0mZDP0ocEai5oVyZpRIIT8djeM7tD7Ab5MH058amQVjhNy1QUtR/JrTkG7GAzq0
3Wuw+EEIszKrNgRbkQwsCsh7RjtMZ4T5/YxiOLYeX4cKwmZsGAvHDPznup+UDZjrCzDst13lzMIQ
uCmi0R3852hyhTLvA/AivvJsBSGjgCqz54gTAz2aFclLqYj/ZDgoCKgzWMIuUhUXn/eNbsXR8sSy
QOZLCFH+z3kZN0D6LuxZbWqDep+OCWWD+7zd2ERrroVwihw9CXyalgBXFdA6p98A6Ae92IZbXLu5
8oRfpOYpocUBqMaKGTUeIur89JSBPb9TJIhovdJTZXa+BZ6NpZhJ7cYNv7OWdyER5RNooUuKkmmv
mo4RC35d/mUEhacCmrQuOZeg2Kb+Lty0/LQRqBF40/99nACc4+c2KsHbqJQjesR7ZXbIH+Uzdqrv
Kede8z3GpSzIQBypR38rDl22xI2DmCdcKyULUDrw0V9wmK7xqbhyemkDjzW/ocrEum+D7OLgbnVC
eNiEAVaqUSrWA7kJ/5cba6gUwNz1tl+uCLXSm6gAay0cfTIEfEaoyIcc4/p11TlhPxRatXBy8ajJ
B4lSBmGmGWoNITckZpQ1vQGKy4UvmWmNSBBTI6xlyJMPI420ghxzW6CLFZ/CE857LtsSKm0V7Y1e
dwEozxHt5vTLkIInXHTCx3Xm1+DZ6JRDGr+29YcSn+5PPvP1rnVr9glvOKDEt0UBIHCeoG45yyW4
wf0cVcpF0Ocowx4WtWpIfbts74NRq4BcsBxIdlX4jZ22QQ6pRQmAyDFlrZSbkoMIWFooCyJEAyvQ
NYDcUs2ZsIeem5wb0HibdVBRhCZ0tkS1bJIcpFihoss9QKW9ECpuOoaV1iZRp4EhTrJ4UeiseCgk
uwbO02DmqTSjhOHOOBr856T3WVABj/GfOPQXlYnEfxqnCsUGoFEU5/NMKbE514pvUNEYaBlk6/UA
JTWqD4y+Q9M+6IkKvFy1Qy5YSg3Xmw0oPVWKToAUAhtYZTzUkIpvM2dAHTuk6/t6nxWA9bJsMz2l
0NDZibxUopCgB/vQWBcvANq2Fj5zVIWia/51QwRwewxV4xpv0qoASplAhX4BBwrOHDQLIPAxaEoq
PVEsBoMvZcGkRah7gSwnM0BrKhhhUYquzESgUqXBhjQBtWxQAdgNEQJA1jJRZBXUBgDXFiWzCC9D
62iSZq3mISwZc71/AGo1taVIBqO4CP7OdgRbYFx24yMf0KinrWJw/sxgLG1B6eO22QANijiWNg7b
tQOGcPz+wknVTSCKnPAarwn8AOq/SSjNoEh8o8rY830z5lccFUccAaiKUBioOU8ep7Z6sjtCt8qb
tFgXDsm+dwQTtLBa5qBCRAPnu4E7ogoZGO1Q6YqlnCvzIVNBc2M8QLP44IIoR+12lHn/01aOvq8o
5Fs+s2kb6MxNFG4b0AzglD8NyOSVwfld48R5INNd3sUNhg06SjXvD0oPLTdu66197dMJ759TkojY
MMbi0TS4JPt3qIUemin73U2JI/y+KEW0D8GlyZN7UR/Z7LMFzUMdlRumx67ZBOGTITyatt0MLg7Z
inYCq9L7dMfYya6LtPzE2K0xv8kf8NhP4nO7Hx5Yr7F/tyqEvx5qCvVnCbhsU6jPlx2v58E5Szdu
UmsxAFm8N4KhDM8B9Yzi0+EA6VJNMCgNTzwYEGN8Un9x+Ln5RtzOLvv0xulAIkf7QEhDWUHgBhiz
1V1zp/YaKEygSvVBeUKtuyubqLgywj1crBNv9LoW0HGE12g6KmsbsB5h5QIbLJEq0O0aai90zg3M
rY25NpEkqjSiwew+JqC6oHa+y37mj6ASdyUNEleH2mbOxSOUxR7ip/s2sXa9I2tMA5kuG2iMzN4I
WieGep0mZ25ObH0AG61GU405AiUvsRuR28rWZQnHEOTQugT4GDw0KMqlfPbIJZKXjfxGzLbi1kmI
KZhpILtSwQZnCToEKG1skaGB9nQZlyPYDfNp496wElYtIubf86CQDR7CGLolXhEqVjwFQDA8ZGII
jm9Fpdljzr9urM6Kr/iKTb95afgiMFX3BeZrTHmz4f3GomLwn6agO1DlThF3fdiJqtKUgaVEqf9c
RnRgSSAwvGx8we2dBt2Rn0PF4YvCtA5lAtzRf0IJ1xv0l14LVs0PWxCKr3zufzczrRBGwUI/o5jr
gPVmUzE5O3ErtfWg3KCCC8yi1EfZk3VeE13RbbTQVKwwUCkt10tTdENd1GU10UFXqcOH2lC5UEMd
Sk/qoDNapEHiQH3jjFJrLajSaMoR2m2H1AJ0wvNRkKOGlmwoTmp1drcDS5KZGltwvC+U6H9HxbCE
t42UASKxICLyOi2waY3aDUbp5GZgZBp4U53wjdGAkdRqbVA3rHLN+olb8wiGon4W4tmDbvzMtHqR
cbhVvhTh+HDfGL58+a0xLWb6zRyVAQw2QS5PXmZUf2hDfv1onEF3GFW8mpkr7WITVI7qaMh2rp6g
yKKx+geDuZf07j15jzXp7/0PWfVahCeuAhrYwRgfMpt0pFFvndkbED57FuHuf9cFif4V+7KFKoY0
eQ0LmvTHXvwTC0AOtjuUj6p0dk7Lh37g1fu9LaZ+Y2JJ8G/cU6glFgRMbAfyEGchtO2FY4dHuxSB
+f0+VnwvQ2yzWol5oZ0QlA2dN4STmlIHHqTx9xtfM42v0+ybaeRSrlAoc5+82hx12Yg1EGXpoLPX
wUmut3qvNyqqA1Vfh5i5FjjgL3BE3Uoc8J5opYvDWm21dOMYWBsp4Z5R00Ln6QSJlyiQH1HN9qDI
tB5l/Fa6Y8Urk1jhggFpj89wWK14dscOvF6QX0lxGVZxuhlCn+1kGkCLjK2v89R+iJSwETuu7PCv
NOa3SU7iSkoCFJ7hWrbrx39FfmSiPci/7q/hWsbjK+751jyriDP0DUVkQ73GaL3h0uwrC3Tk+S7W
c1vZiy/VKbZzuFNQHFt4xdQ5NTCZ0/3u1zzmVz7rW/eTyClF2mBT02fRRX2mlVrxnnEYPXH7XXoE
IclSN6Ccs7/8bvpdsP/lYL71WSm97MsKtATbyMvCM0tVWsP6G5tiLWAkgcf1AMHSpMDJ5u+ph9x5
j/XT9AGWMy03gg2n/7V9b7gOsmY9mpGChqoa6w0aRCd1RYXYN05ACAXgbok4X0Xg/XR/hdY2OQlC
pkKmkRKwlHsQdnMKnJ5XxgzszkDmXwtBxh6amTGr/xgsUqOXhqyWVmW0+tNoQI5Ga5xQ3TiJvhzj
rVETd8ASaTUwQONLoMrtDQbI8LTyWGmMDvFHB7Se2uBI5+pU7uMtAPZKzEfClhkF/GH10mOtZ5fp
E4QZNpQF9JOoMlqld3qmx9gWEEnb6nDFy5Bg5gjkjagkRYcKo7aP44Nk988U1DRVZp9QCGPur+na
VYoENks1NQZ1j25ihweds1fsUms0e4cDH1AEOSazVUNFk1yUf59ABzZq2ftGz2szyv6MJkAGQ4kg
3GS8XgfDpquYrFFYqPE2oYFkobxcF9XwMjntDsymXquF+9aid6CAsP4AjLNh0ksi5pYdERENK7Jd
2jD4hpn7F3XHERx0rALoylFCae5kF1S3cXlczp5bHRERS4E0Hj+y6KiMnsQO71jDrqfnLUdz21Zo
Er0L5jAJSrA+bEV5oxtUbQfGICBAm0++ANKAdybDEdzQmoBk38bqLav03wHRJP51TpM64ZeZq+EC
eq8zOmvGjkgsGpksX1f29SE68S+1hsosC1zDWmTe7/krpLjV8zLF33w2MOz5UM7oObgWb8NldobP
0ZNs8YH+KB4BXjbnK9Rf/t3v7baR0iQ81meLhg4hVOYhYwOepUvXFhCxNv3iPQNrRN1NG/O54tFo
hbwvUBXXliI6qkY74xzgTX3mDOqbmAHHBAqvAwsvCyrdoxY0PYAKWEaOBezcrUMLdgWp6fvDXYms
aWVZ7m+Ty9J0QReL1wG3O8R9IQN6KUHfrjNGvI82zqzbYQytEJuuTKNQjpcLnwRuf6aM/kSA1zVF
onO98nJ/HLcDalohthujjOB3XYYxZA/leBWphwlkAY2/C6etC8Jt14G6pJ8zxWV4pewFdAFyXBPM
aRZjDkZidE+B8Yy7jzVaoD0yGRfsFRu2yK1MnLwY6bfFaacmlsUBXbag31QhJmbKuGJBps6onczI
LuBw0wITIveaYHMmIE1GDGeKI6p+Y/XC9FX6KOzHHXLMowq55o3lXAlBoPPw87MGlv7/TrQ1IfoO
191YuJY/Rhp4JHAND3ELoMy/ofGrpSVhrDHYdGalxiQkKr9cptXW2DoM16yfxK6GXTRDEGZpWzkU
0oHJTT+GrFoPCmBRbXhArC4JpGPuD2TNgPif09ZTZTrny8kruoI375BsNmJ73ktb15TFH97wkySi
NeN6BsEt2pctPJ7ogQ2GWyQsORfSVMdEhxqEIWyYwNeDxq2+CLfBc9Hcxv/vLKeN3MRz47VXe5dR
wdjrRDaAzAYP/RQ1MZorCEnV8bPw/GNnZt5otJaN8gCH1SGBbeJeakB9wwlMaWOjrk0z4W3Yge5E
FqWFnnxm9MdR5Y8++tiC8n7lFm+NnPA0gd9M0KRA84AOWKL7eJmRfRrVCzSBcPNlzGOiAS2jySqL
ELExroHua1s1KCtVgWCS+mlCNAfNp3HxQYU6GNkhcQvNEc4GiE6Nh635+0pv3xghiY4V5cCvxeWG
AZZwXOtji7Xo86hDLB682/agRxr4n5AEqjBiHvf7RPv3+oTnWRMV31AEUCv7/n5ZOYolws2IPTv2
YYbvCNjHKH5v+jcOGbs+MXwRpGD55X4vq3NKXC3aXJmUOcWcKlDVVSWopx9E3G0A0xBfQLjjgLn3
+LtKfxB0/Fy/xB/zOFmiQkjPQyoQFDOTyjS7bJRA0bxjZEFDFnHD3XxlHm+tI+Fv+E6R43xJ5UaH
1uFdQU8fQUXsQtENv+wxVyOLVxHonxIneAS73Q5ioBv+Yc2xkgUObFCLfb2cXJyZ2LTxT7J6Q7Eo
Z9MBrTg7sqzQr6WBVRJ0gBqR4BBdIVt1AdWNm1uTDbJmZzazt/TE7HBcXKk9qOes6AkEj1fFBa/6
IdASfTCDvWRVDvjANmL+Fc9DliFCVkLJ6iVQZSBxKEnHrPgcM0hddycwG4v1i5hOG2fi2ugJJ0Tj
lUAqwfMNgRPISqPmTcr+1ZKwZTkrcQeJxPYlSEDQsYjY9Ar1+OjQHfxrtY+PCY57vXus7QaEsJFT
q9FnY7N26bJmYIGL9CnEje3+tlyZSxKuPY5DDTYGfEKBSlZdqBvkmaEuM+co4VZkaNKD6i2LsX3K
Mb7e73Jt1IS/gbB1CvENGZ5dfEibQ4sHeP9vpES/WzOR8DPzHOfRyKH5OeYB3JAhdvM0MFu1WSsW
IS7/fwsVhbFt2kCSIIIjQDPpT0SfKvDG3J+Yr6fIG56EhG4HUo5i9x6NCx/RhT0wDmeyOBgcsGT6
Rv7Isar4KOzlIw8hUmRG8ThTIotwqHDuG+BBNymLcuONnOjadVAkLk5cFM/gt8M8Dp/g49gjicG9
xCfQfc3WCFHET84tL/UhPItbB8TKOSSyP6dW6oM0YsZl4T6ol/lRAMgcLzl/Y7N86wHhOJaZHs7q
5HAPYEZ9r543Jn0Zz61JJ+IYgFHTOZIx6UfoX1/aZfM1T+lx0DNn/lTc4CG3elFld4UBmXoRjq86
lk/Fxtm7AiqEhO3PQbdUnEj115Iz0IBT2X1wKc1kzz/QLyjfZja23IrVklByoS/wrNPyjCdJ70yV
QInmA2VrG2a71viynt+2RBHPwThJaBywCyN5jDYWhlvOzxsLIxB+Ip0anpImtNu55ZctsLQdRShu
D1G2slMu/a6zmB0LDh9qH50onT/XH80u/FOeEfSimFs0BcCrXiA/tq+Po+HvwKV/32b4ZXVufRrh
Y9Ickqn9iE+DwXhh7PGzHfqAaEbXYMeesj8Vr+Kw14Yj/ew/SyDdQ27jCg3qyzDY4IHiZOiEQ4QE
TzfRfvzkrtAXLl35vRT04VlsYWzheQt2sxZmkoh2oW+GFshHxssd5QWwOxpCrRB8thIw8An2XNoU
XnSRkLQpANbKS46UQakGr8EAYi9j2nFGU+kV6JHtCdUZkgZl3iN3uj+PazdcEgQ/K1QIVWicPpMR
2aI2q6FGa6kpWL4q6v84rTmGRmRuBborECFoyfy0VArq0fIIcKgnqZEBZRhjNkNTVMGuqJ9KldMA
H1UVXXR7He52v/WUsJIKht7Mz24hvFG1Y4FuRYt1WycyoCCuLu92EOrUwre3N9qejdlYLmjlRmC4
ticJp1azRQXFdhhom71Cz0uNKsgCbV6PVk5wgXBa0hBXpT9UiFtKjTGhcujgAAef6UU55DvlzOr9
vrcyvd7CkzMrPpqEfJdiSDPd0CDi++Ah5Vvq1Dt4G+uH1mU7K/ugfW0ejM3SjJWYiAR6Q6UlS5sJ
vdVmr09GYsfwyK3dv1MG73zEl+XBJbXYHfXYbuYHVxaMhHqnoNWYSwlTOrDTYxCw17Lj/lUSLhB9
9VCF+UEYGouRwwMPFuEgnS9ZExsB1NHiZLrEEr9RsbmysiQCXIRSGsijWwS8M2eEASp3BGhGyQKE
ksQN50nQ8P8vqp3mlyn4dl7w2RCCqqZjPN6Cru9h3DG7+CEA5oRxRbO14kCbdrl138OsbXkSqR3x
RYtqPnTWm4U72vUxc6F6qAMldeh3/a41Cn04ynZsQM0oU4ddvFUtt2qzhLOZWwr09gVWFPfdY/FW
ucNTcJaM9E1+ma/9n2TjmFwzHMK5zEAXD5ycIw3DDkbOID9QIGFQbAEQlsP2xkn3hcD9tlhjz1Js
RZWId3Gvq0AoEz/IylVh3T7eYpVZNQjCnUBUVsyYEH3UJwhcQgx3SXUFf6RLbo8u+8G9yaCO5Tfx
hiszRoKHwYibCmMFxecqOAtgFhbaSOeYrZ28ErWQAGBxZntKDJeNTB1kQKH6fgvMsvaUsfCWft84
TB1B5lvAPA0a1EeQnZ51VCKZKR5nJ7O0Iv1V0gINolAbh8hKQP6VLv+29lBMb6KKwkQpKudRh8iR
VerkX+7vzLXGCS+gdCB+8icMhsObt6I+tmrlbZXArqVFvkLKb1/OyxRUlWg03iJBOx1Aw6zG9miw
ON3vf/1qD8Tu5gM/mKbl8ysD9wU1sGKTdQDpsOSN+SFY/v/PTX6BBb6NAVCXpsqW1eYt4KS91IHA
vS7rMwSOe0ME7gdXsV4VVXpXPqV2otPPWwHL6uCI6GFC6J0wDL0Mzj8n9uIoI+S3x/2w4bTWFp/Y
8SBFAtpmZLA+DAu49gBlLkCoKrWQuMb0xbw5DkImvNAir9i/WzAS/guFzGGofNBSC5yhFI+FBXnW
XFDL3Ri74S7cuDWv+BYS9jvm3FyU1EJ+PZRGWSluUcpOCfqD+6NYMwoS6Fsl7JigmoWBOSDrP5xb
J3O559Hu9MSD1rJd2iC61wQ3fcsRTdKW9LiVrl6L1UkQMOjVa7lajKK4zl7yh4MkDlAM0n62/IcS
0ulOivvMobWi1y1+wbXLMYkHTuhSDudlzfqx0ocp0CGoplIQdmeYM1t5RXIJleciizVufro/wSuG
SQKDE0ppAqiP4M45ZWoY0urAUUYSX5gq13tABpUs3QiD1iyFcCD+wPdDtvREQad7oBo1Ff9AjWPD
UFZOoS/7+eY82KyNk85H6xL13vfXWOI2Gl41A8I3pBXKruRigBkYc2P0L9KRdZNLCwhu4szn8Oo/
tIcmUsu3wry/JCv4NQiT/zz2xmCU4qBDj6NJX7trdwhc7oAkmC4YhRe7lM59iABC5Rda3yLmXHus
+PqWb/NXCHNVJUO8zN+eeRf2wyIQoAZOePYztTFlU/HwWrGRg10xOhKlOgk9nkFpdDYZFTgBVQEK
7er4byuxtmILXyv5fSyx1MhQmUV+BqrGUU2bEGvcuC6sGPFX7vBb06CkTbqiCdA0V4CSv1OV5Jkb
z/cXfuUa9hUufmvcF4ORlhOK9voONXpqi+POLRzIIRenrZlf+/5lyr51ofjVIINJFyW9KPJrpys0
ItUo2woFV2Lnr5vBt9YZdu4jYSnkxOPME8RH9tXmvWbtiCYxpZKSRBQ1L2170sX3IPnpFSb9Hnxu
ktKsXAVJ2CiDcsGwrDD983E8+m+9g9rb9CQ+DZfAHQaVgXSLCj4+MBKJ7/cXfG2+iI1O9wlPVwzG
hKT38Jk+9K6falvk7yuNk5hRPqihmpqgcfHcHcIrkj7U6/3PXtm+JFJUCuK5o2m03DpLCPPEWKnd
vW/yfq1sXxIc6gtMUaYQAfbYHJq/H2mxxUe7YvwkH20sM2lIlfjuxhjf0124eU9ZjoIbd0Z66fCb
3YsgEwO9XMR49DV8hB4IopPRaED9vEfd6tY5tGKeJIxzauYqrMEcA5Qj8sFA9INywf9Ln6RGnd0Z
rAofKCtongd3cMWtTtdWmjizi0bsJEjdICQXE8j7+LGe9NV+boYHrmwutd9qYo+35ftmtfYAQ7PE
NDaKIkpL6mIBA4PhyJVM0AzsIiRHW416pXftubU2+WPX9gd5rtcKEws5TonQ4Y3qSdpJL6OTuGyp
ihWemkDcFe6qYzrYMu60W5x2Ky6eJnZ8WLIzDwYSBEEypYlda/Z1YvTDo0/Ni74yVGgkSM083p/Q
mxbDKCSYM0OZO99NSITz5aGLzL55LWkO2uyjfr/9r0j4P3aPDhaz+Wb3eAeRB1SDIHgEUgxU1S5r
JcgY+o/lrvPwUKdNRmi2bngQ7cHubEqPdEXnAeHckh+46SrwAcvafvuAPAuUDLwu8HEttKgXdo+t
gOirAvTW2JZJ/dZ0kfW1MiRomnVLoNEF1CVFbvuYn6QdEHqucEbh2LEBbKxQAapE4YloRnoILBmg
V1d51xhgQnS2EtBr4yQcDKRBG6VMJ9yCUsgNwhoTYSOguV2rgSlcuvw2zpYCA1AhjYBte6gONEdF
LS6SqQB5W+8GExJojwh2cAWHjthn8Dq+Rccm1uprc7pvQzd3IbonPExZdb7UNAPj+YOODPekaG13
CWIVtZD3O1ibOsKpdHTVCm2GqUvap5Yv1Gb8uN/w2pcT/mOiRKpWKEycXH+gikCt6keZt4fZUVL7
fg+3r4OYHMJb8FQ/M1MBly+ekwv3jDJGtdzTOh4c1L/3u7h5JIJOefFT31Z/anOph5o4nqCRWQPk
eePLb0OEFnnin+2yUqWAagPtMua1NzGAfftYWfEl2gvvoA5zIPprF05mIgVdW4EWH5hNIN3tYhn0
TTiFJq3YIg1xaCWlHGv0zB7iNnjiBM5qR94cfGSQfE4XKGAZG2Cw59rzkU2+P58r1kZiSlMqoUde
hsudBvk5CQsjSvuN28GKNychpZkvoO5OEJCj6qBxOhWd0zYQNyyHRasv2tgtay6dZEbNygBsKTV6
YXT+aXbYJzpRM8s/cc8LAQ+euIC1moDF5e0YvsGNl8WzoM8uvm8l4NdMkvAIg49kWbw8NXNRphai
16bPVL4VAi72d8Ory4Q3SKZ+LiAZv1xzZWOSijdQUekDyF1yWdbFqN7NCvOruhvYIeEg+oCRKXpE
/qhEcRHY205QVDsBViXu2qfNIv/lw28NiHARXS4LYbvkx8RcOQuRqJVdbUvK+I+uk0MaBqyaBFml
Bkl9ZKbJqqjIzEbld86bRI2CqS0e6QGdgyK9fqAFzVdU/r2TNoxxxRJIvCjkQ6FvKYOdiYr/cD2E
q/Cg1G2UK92+T0IrmvASsxizQs6jcQiVCr6ePfUu50JW15tHJP3ve4OVLSsRMQSVS1LAwq172RQY
rZD8rSToJ0udMyr8FoZqbZKW/7958Dhn6IzmE9w9ElTOZa9SHar0sOHObr/pYZaI6MCvm0qYY7yI
ALJrNJdun+3/tSoqznXZ7iG8fn+eVrsh9nw3pjElgTwej5a9CR1UtXQYO3NiSMUjtaacUm2jo5X9
T6I7WRmCdXwRIpkHrjQNwQ5/zXeyF6GAeEnsKhrkeo3QgJKt8iptXJdXzgQSvSlVEkiSWGS7Wi4A
1vAgS5f7o1lbenLvg3LIB1EjDXWK3GiUvxRyUqGwsUFWvpqEag5sSYlQcMHzwfhMUS95+HD/o9fW
mgRgThONFFEOsMHgjkfZTfbg3eIhQpPCrOhn5TRtzM7NqxZkFYgNnjazIpQl+qG1+kF0//Vu7vZW
bN0fxsrck6DLOoRWKz0grAyggAnZWUOWOw+aoxsB1OosEds6r3qqVUR8PYpwrNIDH8WOO/QaKm4W
ngmcufeH8fWycOP8IBGY4M3Frl/wD7nDGo2VuJQRGODIf+V1AIQsOlYhGepIVvCAIuon6UQ5oaJO
uIcrzv0vWPGRJOoyS1MolLIYKEunuzaetGZEoh2y0lImbnSxFhGSQMuBp9nldXEpYOFdeEkMklc9
SMehlknY6mRtwxDHfT0LiSyNmEnKblT/q6NM612UqoCZYNKT4xbEY+3oIiGUgM0AZ7EMp0OdcqNB
qhjvoqgn0LbOrWWL3DAKEj3Zz7wQQioYWycCJ518GOlMZSEiMChGB2Tq/YVf2Z8CcUWYqRkyYyw6
aRtjSVGoMx7co1N9zp7vd7CyRUk4pVAUPZVM6KBI3RQ57r76F1ZP99te258CcbSHStZWE4PGq3LX
ZseCAb6O+oj5Jx8QKTE4sIVbso/ZZEsozm2Sl/vd3n4OZRQS26gUQUPDs2FlapU5Mp2KN0ked/XM
rh2g+3Z4DDU6BGN2fgV42G2vtZU8/g9nX7YkqY5l+ytt513VgABBW1c9MPjsHnNkRr5gkRGRAgQC
IRDD19/laXVvZ3mnZ1wrs2PnnAgPZ9CwtYe11/oMIX1tQC+cgYZO+TxyuHtVe+yX97CZI798/POb
Xbv2hQegOsctigYvZpwfnv9jYOgQmj7bms6V9Xz+/S8+0pwVvG5HXHx5MAnZNycnLe7W9trzIgC6
0z+/wbVNc7H/vSyruWC4CeiFwJ2w3E3Hz0DTv8fJY9ovTvqwgDCJQH85klH8W4PusGXlQrQ+Dh/4
JkvmF7Gej8MR4IgE0Hh5T+6WLiqRfi73/qrZgGtSfSo+cG0JXkITs5IZ1z6fq84c5bdQ+Y6rG7Hz
E/a1fjVfnK8MKuRJHvOjHVdhbIMiKeFV9GlQ8HtQEGSGLuxGZ7siyD3gjepT+FWaSEAbAsROKMQm
kCLfq0O28lJ3lQH2C9jpJxXLK5N7iVYs7LYCQSBeWpRjbKtdYY4L4MwquG/LT25xZQdcIhFlEdSG
ndMWLdu4BIBLcgttqE+M7XlwfmPRLyGIFcg5x7w4TxoWjzrhyIgDVBg/cauvmPJLzCEJfaevA1zd
rIZXFyjfc5OGdfiMQffqlF8Yh2HJlwY02Xj6MQGDaLGxQagQVVYECcYJiVdn05WJD/a0tbgl5z09
b/68p39fksBiu7AcjShzRNi4c7U1IBHTa3MoH4t9nQaJtw5WdhUFb/OBfRIv/h5rgNtd2BC98H86
3YGIcican+UqePATEDBASSZZdn3MHkEmgdbMT3OMV9yWn4j/X2zjxIiVzeft1H+tnxVAqWCWffMT
mmTbPrX2YvVZ49Xvkal2eAlDdGRvFY2DsZze0PxVdYkN/EweOylfuzfVisTlM8g58GbhUTyCogf/
mPQzp+nKa16iFOVSWZM8Qy7Rfx/14xKp9rMyyLVLn23GLyNYald3pX++dPPucweqbZ8VFq8l5y8B
iQKyk1PpIvyWB+cV6XGs/S/9G13VVtQezK06Fk8YuBRSeLfNwek20I+udt6Lc/iM1uiK3aNnY/XL
uxHltsUQwCgZ34/q+XFgbkyqhwKNV4wln2yy8+r+jXG6BC/yHNkQBxLugHlC925l9sudXtG4Xevd
ZxwxV6IMemFBZiSk88bHLcKbHC2F+kA/2bJXDOslaJF4vjJl37iHfJGxafiprdq4BMjWkfzoefQQ
LPd/HqYr58PPQtUvU+HIRVvltOCKhfOD9MCgBTOYXlv59ufrXxuiCx+jnCXoqs/V8aF/K7kfuXIj
wrUhn1z+WtRyiUf0Mr+3+FRah9lugafQd2IBK52n0sEt4qwv07AY7jIyfdTz+PBvvdIlOFHbU1kt
7mAdKjuPFgswuhZ02k5E5GfdkVf2xyU80a3RWm1liiIMaMk3P5jHuJpKvuKy6x90Rep1W4fmk0P8
mgX9mbT/ZQmooZ7zYQALO3vg92UblY/jD/d5ulPggUYJQJ17h+zbeSePY1JV0ZzI42fomCvr/BKZ
OLgNGwaoyh7cIxqXEmtEcsBJxGcA5iuL+xKG2A9QZPDO6B6HtTHvPuYROgPlp5w45zX8GwtzyaEJ
TS60rNuwo/wVjFQkNfHkRTx+sj+r618bngs/gZWs47ODG5TqZnJja3oEx2+UExl32ckv7/699Xzh
HkD/xeE2w/w3lK5ANxcHaPub8j6qevsTPO+Vw+wSe7jUxA96DspDv0WOF6PUA9L/56e/4iX+L4hh
ZrMpCMHZaxYS51mwMuZ1RIQSbgvv3Nj77uVe+udb/b7Dwg4vEYajBiX5UoD7OOvuRzCRoZGjHV4J
qsqg1gkPdbbNdNKFEsquO+dQWHKVuzz+882vDOEl/DAb66LTFYZwHEUaZgdqf8aVdc2GXsIPZ/CV
51gDy0HrMhocK2HuJuiCyPV/cPVo1BYCAeX0+O+9x8XZHzDRL4yOEDWh1Jw8cN2vpmzMPnGtr43S
+fe/2DJja2+uUOo7uL1tJWPNaNKV6MH687NfsSc/0za/XJ3LqoLEBiggg/6+Hm/mhscVWEb+fPFr
yZ9LLCIpmBK9dyaYRGrWTsi9vZGgSjTPapsD6UI+qb5ce4mL7e75S15PZyrUqoXGIqnBgW8a54Xk
wWedzFfO/J/r7JdhmmVAUFOGfktP84j7j3NfxpW+Jcu/aRcvQYihHygvJCGohGXn7Iv+ezkG3rpV
jkn83Fv2fGwp7ohCzJ+n5sqQXUITh2A29lL09OArVW9qEK5FlnBZBLlEtf7zLa5twkt8ommpvajp
7CjdE1DwRGw9IS8vjwrx6CcFsSum8hKpaGeDyboJQVnrQHxHx5666dw2Fu1LRe2Isr3sP3Mqro3Y
+fe/LIFsRAKeibA5ioWaaNTO3qP9O7GGL38eritL7BK2ONhOWVqSyKM/+MPGB1HjuixGEjsFhD7a
wPpM9urakNF/fQ9phbpiFQG4xDLZSlGEmGYI6EF3FhpfNOiNTgWr/Djzwg49asVngeU1kM4lalG5
uTVX1LH3ljWibd+iTnecIY3Fo8Jr8lt7hBgXBLdD5IW9DhRLUU5d9REsaLiIlY3j9pNj59pEXliL
uQHtX+h4UCvsHpU5Wt1dEXzid1wb24vQQEo5zmxgAGDy1n9gndA3c+GWkBzNfXFndMifChXqQxDO
M6q3ff9ZYfj3neR2cAlhtMgCairoAu57DGnUt81D6+PUbjR9DzuzHc54aai+N1rumg5smEMN5kjB
34u6WtVQ7xmasIYLBm9VLs+jst5obtWbMtSfwOd+PzLBJQKy66m/+Ix5B7fEYzCXqS0Uh+qvVg9B
VpM3gYyUtr37SXBgIfuqfP/zrvr96RlcAh+tfhGW52t64B7fyX55RCDy/OdL/34dBZd8nIPmZYUk
L3IITVmCokPRaCkXSP42lkz+fIsrB2gQXhgdweVSs3AE8XVkxd+XLxPo9c809ndjBBaGz+7ieue1
/7/9/uAS3KgDlwd974DnGvoH8YKmpm3olWCEYIsKv0uv82XE3R70lMIgnkJvcdDFtHTK+yWHwqIc
JsiDL3N92551iBQSqC60l0rP7EzvTMt6LmQG4C4b/DodchDlpU2QI3Enw8nERTmEfUSpQN+i7eil
RKU7NG0KbgoQvGhnflhUX69qzZFEZziu5jwHlxOR0+2gSmdKhAMhpYiRyXHA64MVdp9VM9mEuNQL
2L7Oao15+NWIxVo3i+esGYQ/eQTFu+7Dq7iCDI9jvfEuBBq95aEH/TsAxRKJ28sVWcbWSrvKnu5z
ARVC6D2g47EEWfw0i5Cti1wPX4CddJ20hA73psezkLilcviARScibRdeQKwRhZov1G76h1GJ/H4i
DU3CXvO4rZf86JWTnQyu/Zov/gD8Trn4VZTPmb/xQVZGozKfpnvQ1dvfXVnWLK6DUvRRA0XBBxYG
Ddu3DR/uZ4QgQ+SN2XBySYVCApoOm1tse+jQdaGLJjUqJyQUJbj846G0eUpmNULrcRqS0gcqxqjC
WjV+5neYjRrikxOi9ZULByQ2NSEI1nmwC/UENfOgAttCqKaokOBGpsOcpVODWHQsXD/Vrtfe+WJ0
wAxUy7ZecasEeCEnhe1ELCQcBZjOql4HQyADJbswyoic41xLBOYStiB1Qz3vFZQ3Vk0wW3k8ODVu
iOhRvAeWtPcUpOxruxZhqtAMFE2DrteWGsuXbBDubR8M7UMl6iUmYNL6GFAWupNycWL3nHIs69o9
0dbQL3SoqBXXfT7csAIjwQtlJXNPrW0zAmMu/Uqv3MpuV2XWVYi2TXZfD90Uh2PjbvEwZVxUs4rC
ic0r3x4M2JZYo1Ka8WLVEuD+9IKmgyGDfKS0mhZloDJTiZWrZUt7Bio9SwE/XM3OyVp6czOE4Xjn
FHq4VXkGqjS70DHoZOB0esK/CcdBAV+srOp+CrR8rjLP3c4g3ccaaUi6UD5iXYBztePT8MYAqruZ
iQAVjm2jIbSGGfkCCVERV5lS+w6r+taWQXOC3LM4NYJ5R1loEgvOxKoRS95EvBXANhOrjBsP8gjM
1dlpCnO1d0cDBUXl9nuFCYmBHDZrNXhAiFECumOF1Zty5jbo1YE0duxkMwodWfFtDKwvRd0sz1Up
LBH3RLdoEXK7AmzeoA05lmg0WAcDhYDbMg5RN2pRRcxxnE1GA7Iq6Njf9mKSbRzmi+5XYYfmIxvV
ja7hj2KgLDI+iBQcKMTkc6IWkKA2/is3lYkVQ4WtnB8Gr9902gI3rYgzBWSjyGI62fNKQusu8rJQ
RYyVy4NdZkOih3BOLSvgq9qWEEHJN2ro49Kbunhu5bcFqzqlfQXKwJ5v3M7Lwfbc/wBGhMZWjwYT
XR9znzarwbJ5LJU1Yew98xFU44Qg28FW7cowwnzEddEMbdTIHvalJ2t/rLuoE9MP6TUdAtalTbvZ
u2GsurP8oISRnJMy95PRqERrJH+ljmUxx1T3N8USQJXPX0CJCdG9ndsBqucvsSvKmypvDryfDkVu
npkNZ4u549diQPA9EbURI4qiBXfRzjgq9EB07deOQI9d5QX0+ybQ2rdd1FTOCahX/WwMO1Or8H6j
s4x+EQE5Ou0MSkrqpwOok5cZvTYloEoQEl7lDUtFPUXjNMUBbKjIIcleNPuuohB0omNUVPyUWdZL
M1lgL8vajeHDoyCgTyqB3BW+vW+U3BOud0ZhFwfy2RcsqXy+ykJ3SvPRkuvaytDZU9hZMrAs7bAT
Y7R1rRRSM01n1h3tsc4D178tp3FJccLtMS50XZXdqiBt6lThjphqA32kFMC3NBiK27LLdw1WTKFl
OvvezuOg1l74qZPjaS7A58utxJoKmvJ82JQdesdByRp1hT0m1HKOLR0nkEXnftT0ZIoM01aU6VKg
tz1Tp3bKQIuD/EuMXMG2CgCqC+0bB9qrEeHLGrYYvCM+5J3zTa0h0dN2KNXqbdYGESij11p1PwUD
V4EJT3Mo+qRk2aoOYAVGdCpscIQeoIUg1nSob11/uVWIi5eooaKN5sl7RgurF6tBf58XJU/CjGje
GfwWjcwFoubQuOQR2V9s0qHZBG5wsIZSxThEciDz0OhTVFUXDYM97z3Ro7jnEGTBg/lB6qaL8rEP
kdP33OQM6vwaTkhctzQIIgpPaW1N2ZYUeWqCWa2n0a0Ty3b2kogNtA7mhAns+kxToE1RiIDSUqWS
PCR7NjOCnkJN10z5d3bv3LMwS9paghXEW3aKNflqOLdpZmb4ytT8gjCjgEBUN8RyLI41WK8bU6XQ
fyyeqFWzHRqhwVzZ6SVy21GADNDcFVw8LESKFcOcsIja7mbx0c2IopheWQJblvUh2LvaGXV7UE0e
M6+CClKn+1en8sNVLqGLULRp5XAw+DuZExNb4LQra/0E7ebpSS3LusqmFSdW9UJcMqw95MLjXFl2
DOZKsKgYF8kLAyeANp26FTYq29zx3rQGvyT118yYrR7ll8xlx4LwTTcveAmDnnQvLPNNzqAjiWWX
1q1eqSwju0LKrceMvRaBPZ2y3n7Ix/xEpQ+ccFOqbetmWaoBmY8D0mHHMATPgY6crk8r7di7kgzs
3XPQ7TU4VG9wmG2NDCIf97br+naZShPVbY1ict2t/BkqWVmfw1bPqZv7z01GbwJ/quMQYDURtM+z
78dT677R2nvjI8o/bT7LeLCzMe5GVBt4kJWRz/K7Ml8eXVmtZqdMoZKit16v0ULEQ1NFaIuOggIW
GGtQSE7WuadBc0GtMZ0cPaWdP/LEo3adNmNNEzkXZVraDM30XwDLeTPLcrTMeOrMkEhRr6pQoVAo
hjcrL3fVnJ1I1u6XqjnaeNlQ26kup/vMhsAMPMAHj4RFnM84FBb4JVYHW+/9QFCpjtx3kyzP5mTm
tEddAT0TU7EFiR/ZWllYbeHPulsKULksoUSsh9pKeBOqI9wQnvR29+5N6BUcnKQsvVVTcicllnc/
tyRtdD9HrJPtQxNo75aWTdL64kjqcO9PyzZ34a0GaL8NQOss9dNQDEBnyzE2qCVFbu+oveg1BFhH
oKm5affAX97ShTy6S77OrDGehzZdOj/NZpMGs16FpSoixx+PoKZ3ITWKbkIN8dHOe3RJX27zzn90
K+eA8apgjIa1kGGST2VSszotaLhaFJQk5jHtG1gQuO7wNqbIpqMGDAuIjZBxyLZ5UwSRg9gW5Xrp
8bCY0XtI+8KYWEZHZvzetZJtCsijRkxndMcQHyKJj1ayGpxTJ3h7N27Txl2h97QWdx0ZD6GkPURM
2QnE7TFvJqxnGw6tBQgEpFlmDacgi8Le/maIXrPCiaBDu1sg7WoGlQiJbN5cjm/z1KDzrlRfl6bq
1/lMbu2JPQ0WILd8bFZhbxIw+yb1QGPJeQzkd+Jp8M2GJF56O6UG0qI8f1+Q04t9u0ClSy+nNm+/
+wTXQvxwU1o+qvh2uXJpsAtELyJO3SHJHPT4tIDLiNb9YBpjMrkz2ZG5XE81e9eueq6F2nWV92JY
dQoKSJNw2kaBbVIjNBxWnUfuoG5KdL3OCxgpjGK4O5DuQ5jHNNAbNtJUFPYXF+0bVUeAk6B8WZGg
m9cz8OurBgF4XIj8pptlkTRM022Q+9/p5EwAWkAm13eebOiU37td48Anct1kyvNbYS0nFnhH27eP
Yw/FBi59vJzs08yG8lXo2bsWasGUdG3UVu6tIzg0DsvE7nGqNs631huPZBLHmrZ3o5FQybRiOX/v
sFjqnt7l5qOmAIgC6kPpt754Ayz6TtqvXvZBMrNErRceQ4tsHYWOPPkxmOBGkuy56er3smohai4g
IlYWN9y3K2BRZrBD5A1sj4VSh3bujVJz4hv7fAY63Etc7n+HKkl3GhUBQMoTTgAhb1Peu+fzXdXf
BDmrGatUSTtdLGudE8SvlXUHSeQdAdRK9ucv+HYUcuvEqndB++eitY7BPCUTLd6dRd8VNWLsVif9
hOR4N7+3EgDJpk/rwr/1BINM9STWAsFHFkJ1dbb73UitHegIAF+t/Y00VjJlVcJ6tcKjxlPPU+Sa
kMhBzGKJG1fRzaTV2pUMbKFzuEaAt60auHZQW233tBLeepr7EbhLLFdn3C2mjES5REug+9h03bqR
z2yErjO/Hxcuj2WAjWo1GJ2uuSms5pgLkXIrW1H0xoENHORsAfLH0HXP7KmJMiXXsoUjRJ7gyW56
2xNJS+9BNgqIry1SMczvdjbB1/JT4xXfZjjzI2cnZwKJBl3WXvXO8B9JaOxV9AWHGwIyXn+j2fBe
D95LtwzPfkifgfCNKXEeJcCeSdkNOz9D6qFRd+BmGXkbu1l+w8v5tumziPiDFds9XK48x5aQsB/q
2cf53NAfnVs+OXnwYNV5VPYyKdtng9pxbX643Vc9POnWAczsyxjeemWREu/rbN6F10dTB9VT57Hr
wGcdoNUVld52vhtA01c8lTyPFGxJ287xnIereQEEqh8+8oW+8SI4jvIVlEC7uaS7wLyjbfVkt13i
zfmROdVrE5IZ+mbsIGZ5mtBbgu7q4DtEnZsVHyH7jPkaZ3CuuSfBnTphNo8U4n/d7QufbWzXgTaf
+53TH4u/qUz/2IinQjpfOxCsFx4SG4jvDWqXfYBoXIeJh+9b1j0N7wj+zxtuOlvEMNJbvweLWFOs
ERFgBHeMeinU7CDQPUB1rYnCxroLJjCcDr7cTsuccNNTmCMgssA5Z3KeNsupme+1cxzRG9+hzRmD
z3Og0PodRIVjBUZj/YNkj41zl7UyAXNIwsFBWjZ7PbrbxuDZKuiD60dWuHFF222t2FZrFpXjS5Uv
r3aTR1kHL827Pb+cCXEw1ulsPUAPMjFVsOm6H8x0oLnsseULJx0ncxMg8svPRBUIrtxqOXiLdxQj
i9UIe23CJy9kSVDCg81QOabfczK+CRzNk8zwJ+8GMOnCr5MZDXeFRr8siFM7NDdbZIxUKL8Af7AX
1dFF3DjZPXYGWAjqKfFRRQ1QYmWqSgZT3Ela74he4IlV2I3QQbLFbulkoqxylXsvTRjGbTeR2Fu+
WO4Pr5YHHYx73emHYdZRl09gQ53IJnP6rcPYq0HOB6ZlNY3sZDws62qJCCK3doJsXA/KIvfFrvCk
Iwol7GtRvDVullrUe2zAYqP6Np1Bm55VwOV22ZfaFI8cMjd8IoeM2F/tHoFm9zzVrw0rjg4EZPLZ
T3r6lLVYSBnH6snhdBfNg+OHezpaka76A1fO81zM36CQGbZqBd64tHd3RDVfy8wZVhRBOu8zZBA9
rDmPZnE92OuaA9KU3Zke1NLWFFgRkmLPSCxCXM314pmj7FLXp6asWCyJhxKJ7afS9FgGuW8OC6Tj
d50KkQafTNTNXTJYM0hihl2ffzgDZszj+bPEgsnAUIzsTQ8WcGq2PjZPOSxJHuh4gZ9QQUneR77G
1BhqNkSqAl4hq6CTYZ/G+qz1VKTuWCH5CZ63GdILcokqczovooCoxIGSlbM0yQRy+BwNTYF/6zsQ
QIXPa/I59eoAdDsBRc5Crvwgi8dmvCOkBZz1kNNTKZt0zpA/G2o4LUPUePDJqbUWgm0kf4Xu6JpN
Im28W1a3yCtYsWV/TLQ8+mGxVrLdQGfvqYc06VhMKenqxAUNmAfeXO4cSYb57/rYNW+lH972Fbqt
vFfEsMgSyKNHOvi1uYRKO/z2YtRJrqBGCJ0+r/aRCqtBr8Rg5GDodFGuem6pNTbJsXF2uXg/p3EA
OR2Rd9iwwAZ6cdsynQROFdv1rc5vMuxsHWzthYPAFAhoSNkLCyfTiAVSlG+TnJ8CDsJ5Fv6wuvZh
stBdY4YIyandFHSvAgoUIUa14H0c2gh2+856QmBUJygzQ6SN1nsG9QzEEcWQ0Ip+XdBxPjU3CtM+
jOA9wFY2Kjr/OMocsHxnUzTdc1/3mPz8ncgCG7u2o1I9k+FmkGAZ7zIPNGLlCUiF4wRF7xj9Rqsi
rNAh/W57iE5t9dxadtpXxI84J2lP5h13J4jqUrjtoun2JBN6Y9r3opx30O5JBZUnwKLjIivualdA
twTKkpmkD+DsfMkrFIgsFN8a4SU+lMN1APlfzzdHR/iHVo58KzvQgpnRDTaubb147qJS0cgvQc1J
1Jh7Pw+2ridSNYBWPAIf77QxZy3VBpEOSkJ5XFp3NhtercF6y5rmRcF3jwJPPk7j6N47VgiY8K1R
O4NcLoje10xsJ1Kl2ZnYHnUAtXHaKWb+I1AW2wBdmiSTa96Dy4hLK5pHf4U1/WSDPn1C+g4qBhET
trUSoXa+8toLkVAYXOKsxLJ43tY4CEjjEKV7MJ0VRfCjbge/P8ArNjdKs/F2LgwS0iz3qi+BUPlr
4RIkUgrZ08jRCDYyQdpVsPTOSzhZt4oT8oXRnD5Ja7b6KGBF1gAia8HQaOmkfy7M/L5YG1yyMUxd
UDliaefDsNT+EE2inFOUFNuHLC/IzUC7z5CtPyk8m2rmjdy+//0v4tgucwMU9i4AU6YV4PWRFhS2
b/LDTVLvsrOSRvQ9edYb1ACsNUTRregLicF38Y6Wgt0YPQyQaC7WRczXP3j8BkTHEX1Jn1FsXK0V
XdRP84A4mjBOD83SIiMja3/vFlpAkjsU981CslRNSMIJRWM0/gBgAGRPHSbNoA4L3EcUWL4hqUyT
Kp+hItMj2eCXMK/mnNIrG4Xw4tyl2TcEPRHerqixgUOrATejr2GQS+chk+YOKY0eUjQFVH4Ejloj
voZ1uSl8mlA+r6eBp202/KgrVqD0gRy90kYkXoGMEK87UCT3NUKZ2YNt4WW8tOERidyUKNSe2sX/
kWeIm5R0PmvQvkLzEFwSVIx5rQ3PFT1H3gSDs4SWSXXHGTIe4YwyD6pWDGmY3ArwCx+HZ4WYAThM
q+sPPnWtJ7QXj3cjhMa3eYMacoTlQrcDEf0rqiBZEE2wiEXsM9K/uMU8i3PijKEAbPwylUOg/ymx
+p9v03/xD6Cgfy49/Y//xs9vKE10Bc/7ix//8djU+Oe/z9/5f3/zr9/4x/qjOb3WH/ryj/7lO7ju
P++bvPav//JDKvuih7/80c33H3qo+p/XxxOe//L/98P/+Ph5lce5/fj7X2/NIPvz1ThKmX/986Pz
Hjtzevznr5f/52fn5//7X+tX+Xr51x+vuv/7X/bfHCtwPZDqUEo9x/exIcaP8yeE/s1BlhOEJD46
0KAUce7dkw1ap/Et+282o8h/MnjoDj7Dt3QznD9y/8Zc38ZHqCk7aLkEzvv/Pta/zMv/zNN/SCRx
G5g8/fe/nOBnj+3/2A6P+cg2ewEexbYdl7LgApagg964hrzKCdQrqEUgiAyDgwk4ihrK9vayno/l
EBRb7g/TOseNyLydOG1iFBqytaJtUi0KujOidre2g8RyFbRrOBUoEKJyuWJVSKKWWuLQBP3NiOPq
FGovcut0dPh8W4CmLArQVHMwubNioeWsgfI4+u08n0qnqWIkW8HbPiKRgURqkJjMgnitMOt28JJF
SDAJgQizFoE6DOUGdjeyiQliOyd1CiJ7vXPUDCf87eeTOdzld6M7Qf/LgSaI35piX9Q1UI3BBglY
nUA3W+7GRTkro2qNpCvIkMIp85MOiZ7jXFRHOnOk26XUW0r8740/IFbqACPKkHt7byY6rUq7ryNb
FdWmCZditTg4wQd1ThufX2dmLSjxOMpfHMrla+FoLxmGJbJQKl0Vvn7RCyxnxJmPTKcukdkOBoI/
mxFhlX3aobZ8N8LlUza8xqW0zEMPyMqOhgbqX6LZiTKrT3mXQHene6i5QoOPR8YTnamYVgUaRXd8
rKv9ZEKxL/vqhcIoxKMHeG3meXte5vcinKEyYc1+ny4YqkPXy3NBGORXixRfJTd3VKGDp8nrG5Kh
dlUzuMSEaUgMlaO74k3K7G5DSqPvNDzIiBI3XFH4DVuv6J7BFAKXS8kMxaeQ3WDEXvKiO/UicFCx
ohDEEA1Q/zQ8+eFM4Z4IFlntMEQYeJAmETu/qWhN4Yx6iPoca0nGwmlAtBnsawgErajtrH8ulLY0
7XOnTZVU2zrEfIU8nUKAPuGTQJMZ7JmxQAfLo12AfWrJhtRupIcILp+ObVshX6Ets/JZYe/IVD8R
WkIfK4TMo4YLc/j5ryq3UpWV+S4r0DKVgcd2wOHzYPVA5hNNUNJuyI1lL2RnsQqIgJDvx1qqLR9z
hKODfMQzMJRPlTr0KjwtwsxJ0Ax56vg2TYZugEBgAW9V2MEXqxqDZIRv815mqKfwpM0X585bkL7p
CDmiYvpU2/+HpfNYklPJwvATEYE32wLKdrV30obobkkknkxMAk8/X92YjWLmhkJqVUHmOb91hk//
Jvx28X/YCykTmgthqcRAeomerw5DuViXL1f20xUUnXm/Nt1j9NAsHbNtWB7+e/VbuxTJOE/NneFM
xEYMaxxY0nusgJlPmbabXe8X7dXsYxuh494tZ6js24fi9L5/N3lljLXRmeKLGdjDJeCiuhTQYMmG
QX03h9V6yfpGnERIrfHt/+mK1LbZccPE8pvjJPr+VPeRustdMoU6w92tvMdA1wiR4wZNdbdzltnb
D2b35jo566VrnmenpXU6ZM7oslFdemP/3xdZG9q79HyirlVnTx4LalgjLlPFKl+Vic5365uDkYXh
cemsNualWOk0YQy2RqdNcnI4e+w69FHkarEfplp/hkhQEpio6oLpukyidSrBE9RPoKv1YDiwpRXp
7e9EuoBN1sq6SSMqCuSGG3LjseMHAciEm9tvl7wXn57s6mvE9hWG7vZgtoWXyMAsD23WVxd39fuX
pnVO+SqfsmBeWeiivwpocq6yLSna/E85rKeAtptjkFXXyAijpI0AH/RgMsoHN1J1GEXK84mtAdVN
IqXTxm01ysNgTYrPcHivZfFKa99P5DvwoT7f9uomM+l5zsaf7UimrcXlE2w9N9Zq3NKxFYlrj/4T
DSzrxeignMMBAWLh+RJgr8lT6dTtpe7p3akH/RcBxHUtm/Z7FxE9CpIwtY/TGpyzxljjBQr8XHuT
Sla4tHhVTey5+ZKEhbsckAf/NaVHuBQMVk6SdDpNSxQvAQtx2OEKiObquy/ApGej/hIG9GMppubg
tYAUhMQ8EpR8klt3MerqFJYXaTJ1mprBp1/ZOzy601OPaanPl+YgKha7Wm34zBs/21UNfJ6ggBji
M/Vchj3tj9Vh6Gm1aTj1Vq3DVApEQeYIq0BkQVq8zQWLkqzS1kjaVvwL3JqJFlJTbhBbdjaBoGeA
gnpBz9blT6V3DAOUu4OjM+g2fglbP2lzc8da+SJa1cYi0Pr26MdG6DtxtnRvdhF91HXDRpE7kPrU
WUY8kh6984yMAwDR5B0HJ3/cKn6qqtx5sC7+DcbzGna7AlxOqfXV6JGpNs0NDlbVsyWGz3HeNABl
Xe5o50zrrDlY3WcboTwaUejCahGd+VI32zPQ4TN9vqC9dQa20LxJXx60DGhVGsOr19ffyIezY8Ol
ikupaKPLitp+ZzcgVxkXvtn/Nuz+XG/6061BVRqZd7EpkEK4UiKzaLYxlra9Iehxf0+1/9dY1jte
OeNYFtTD6IC8iRU5XWcNsTO6Y0ID2LG1fHc3+tF4mOBE10DQN+aQMdvWkXlQUbHTpfrt1rQo13n7
5Tgq2nsojuKtcpwdEh8zHfyqSNuAehThLmEcgsBstXjgC/guFeSQrZfnYayyu6UYX5aOB8PybHEo
7J7HxhXgKC5PaRDt3Q75rOq4Q6WRob4AhutG8rFsSxLBX7rbqepRcUXLkPKlRvtJyfFkydsu4oXz
tYoUEhvhnZXReyzZZQqPztWCi+Qc1lARpc/m7AY3XKYa7CPd21+tPyIkyfS/cEGQY6qIqZ4s6h3o
/YiSZbhrAPOTUPUsPpdAh9t1musfpy59TmVFgRFR6EDsiTfN8JkQn1PQ3YFpc/LnpsHPBcilt+pZ
Cp6aoui/8tJ+5xRx4kXll1x0T0ZQjzsdHuy/pjkRrEgPDPhF9TvQHv9vDs+FK3kMuXkVfC3RcdxT
XSDDe5mzthnhz9LrN2dql5hvMrz3Qp/tZhLnWa9g8Yg0k2zY1KHxyLmmYzBdavFtyph1Lk9zP4qS
UFp0Sa4oGfr1AA3QI1/IgZuDYr82tn8u195k3W/xG1dNf17n5gzVzsPutyY/QME0ONooC2isAw3e
me32BavyupbdWxBuLtdAFSbBwNc+MCswxXANtXjHAgxKRr1c6oLm09BxfqKM2KO+mF9zCMm8sznQ
HPnt2x0lZ0EOe4RQQiK0azW7V9BExnEyps+alz5EEnCdtfqSKPBaQ1spTRdDTHoIIapOZeyWgRSR
inzX66qQsWX1lZMhkRqw216X/FA1lBZbtnnnddk56IZnL5JA5Kp72/z5j8QrEiuXdnh4uEPTB5Ry
5cjOuI0PtAj981pzPnpmG1E07jyC1xOfPbrtDpWIuwj7yfRyBB/zB9QxSL9+1V39oS30hhqVwKEq
GTUAqf7TsCREzSEYNJ5MJz91Y86fhP7JcAi5rcvlIrqRaVihsjS2DexhoZaNTzZRbcNbVfoYWUZg
uBl7XKZaaFJVF6nglQ5eZmrvIM+85uBzKBZFLU+r6z5NN7QQqh0ZM4+qubnzzhm3R+2rc18tn6Eh
JOc3sdOqv/G8En315hWvjiVOtpe9CwMyuMcxG4Xu3eD0n6tr5LFFa2Mq3dWkNAMVNDN3JPq7aZiv
vi6Zdtfy3aB9ugnyMQX5C3fC4B3arOyU91CTczvoZGbXzqNgeijy8mvlaPKMqoxHPSe16xLSJQZ5
HurufqhknUbPToinOhfbS6G9Ip7kwpjU/wqy6Cl7QA+HjkKDrOQT7vLqvevglw3tP+gJ0fRWESUy
IiypxdfSo7oZxxVZwARU2C4BcQsKjR3rCl/XBgW5We+ha6g71VentQt+bU3zNXKJxIoPJAUoOJYd
/Hy0KDDQqkmdtrVPVR1tiQzD2FWTjl0ZmQCrRc5lKT8F14WMyu95zOs4cYrpknXDmaxjfteDnd0u
wACKf1N8gUXnwB5kadO01H/lN7laFK8ds5zUwV3NOmVudKJbks5ByNxvw2SGnYCx1VaOTArzxV/D
x8h4YhDkAV2Dd+lUHwVPPixjz0mrp5tM6i7UTX/h9dhQC4d3TlSd/GzA5j2vz4GLCqHq25dgcVMW
Y+uwCZ1uq0jLFkY825rflrJfLLt6mc6eVbzdqPQtqt8ZZeNN1nR7mSHcMtn1FgIy19uuVnPttuGu
8ocx1avzp9bi3Pv9L4SC+aPRqi+RGeHNLkcBhubeAvOqYsrllrtS+7vNMkgN8CJk+KtzcLp52aut
+ELphf3OvmZzvx1KLgqavePa2vaj824u/nMrNCuQzVhn1IV7zwgZ19p7N8dKphT8Xny4JLd4Kf2h
OU3OeW77gCHNuJ8sdzoU+UyGRbWoO48MiME199KFiA8n5IOb4Q+pn4O9RUgx4S7OcimrpJP3az84
2BPqx1ZM+mWqzS8P8m8Rvk4ia62Py8rhmAXQ0lv/r3Ns1vqQPZ7PcGKIoQ9XAwcWHPWB6SWmqQjM
nfVDH3jMn7DImeidA5NbRt4KFYNZ9dmbYwK2ax586PooWNZ4bFBNs3Me7aU2dmsf/KnCptiBrU+c
6NUbDTCf82S9dKq6trbit6zhYVK63vHPBwu85CR5xGgLlkQ5D1019Il/Cjq+mShU5q7RXeKU2Z2P
EHTyOiZ+3/twJcEACnJkyxOb0PlUtwb3ZtAeTcFIqUdm7mw2mXsM3t0WeTZNQtneNsbzXJgQazXk
pmz3jYREbrtaAUtHb8gBX22yhpDghvRrRrRFZLfbQXXlW8sMEvjM7quCVBxhnZoovLb19Dh1zndp
gYl7Q3eUSFZF6L3wuZ5Hoytgz2WeDnIz9z4vp7KDn6hxPj3T/14pt455Qx+XEWa83hz+SHpKXbNA
BglBv2j/xUIWFNdF+ei4vIiz576t8xtq/7Njs7oPVvM7q+bfpuc89rmjE21MvwVyx8W2Hs1MeceS
D2ViFGiy+Ulk2Tc94R4lD1GRuJLb21zHx1zlH+xgR+Lv32aCM6iKG3+vlaCWbzvXYWYeRu2+qXaO
h20Qj02FLkNW+b4bNNtnRhTOkqkUmu07wnZ1dQ2KlkWdziBUieXJy01IUhjRTzEvj1bBHSZs76Ut
5E/eNMxTdvbWje0vr3EetupXsIWfuYWndcrnv+UIvc1htIXqIaCuJO1FR4lsY/52C+gr56Y4fxGT
Mab9KN4t2Bhe6NJK8/U1x1EIdeQcHUtaCKm2z9IWH4Xp9UmG8sMfOnmqDTL+NdqGHqXpaL+4bv5K
uulez82JUNU709c7pawitkJmMnGTEFsZr0z0hl5t4G8JjTQQPMOGw9umIu/easF9cwQM4MS629rT
1Od3CI/KO1N/Lw6zFg2jRuX18Vpu31LdRiWL11MALIQhA4xf7mvZXjsGGB49YLleSIilvD/3bpXt
TTmknsfw4VuIZ9uF88TN4PAywvqso28tK2K77lj51cfkmy/W0rDWuxYiAt/eeyaCLbnyTAv5bRvu
ZaV1sF5RiXTq0Ir2WbP27205obwsUDXe7mvXHP4Yw4CMYQv2poMTwl8K4MU1xxzSoX8FFn2ouFAR
MIltC+LJxTDSPtpr7586Y/qoebVitw4D9CfFnXHDYW6Sk7DsdIx5Lll99hYwhQYmnzgzO5EVdY0t
uIpRodgBFwoQ3Z/zQq3JVrdPPSinQOKESqr4yZG+ZYEkRSbo31podr/TQGCD/VxrI1mijuCNYnKO
g0HQTYRhwWUJZ8Z+cDQTjek4QzxVSM9GbBKFU0IxPLUfpeABBqGJJz6uabHiMlcp6MeT2biPt1cD
YW2fZpwGhjF+MkEeqVZPKiygtkZb5Ooepg8WnVJWtSn45p6NSkTiIxQS2qzZHlweMgQyYXB7Cmjz
FR+jMzd3s1sllpqwkMzuXRusRQJzFWsd2FhSklbKiQ1LHvmzJ6AN8LI11q35Nil6gQbhQLQbX8ZI
T6huBO+q8S/LRDqgnqtn66F3xb1XohQSGxiNZVT83fVDm4W/Go1WxApftlJ+d4jhjpY18pKNQFfL
az9ZIgl1gU2mbX5Ubx472/00Ow1EiyjKbKnvca6lXfOqi+i9bIPPTXto/9S2HFTFm4nLY0n9GlCV
QmR7Lk6z13+73fBWcLLsl+VuCrXPycJ5vVmAy/WKIMufyaFvqWKIllI+lwxLboayZV7A5LbSQ8Xj
MIR3TLu3U7nN+RdEUY8StjQOjVhO0steiygnI7hhkuv4E+fSmeD5l2+znlBglvZfAwP1DgXxp0VO
a+KwoEK6+qe2CtxTvyBFtrxNxXLs3iIuTNfb17p/gfnCGz1GSdQuL+bksYB0YmCgRpXhwt9zQ96c
NEhkeczPzWJ9DpH9tmIeiV3H+wQ5/mjN5W8X8DS3YZW44mZb4jktl+ZoVW/bgBA5rHMbtouPEXXF
c1cb0LW+fBDc81k0A8rJ5wD36X0f/gQF7e5zdqmztk9bRuK40u1uBc6LiXHHMIROfh/2FZ60yqi4
km/scWS/h9kk9luQveQrV3T3OEbRu2PiBOvaIPYLfTe383pk2olDrdxzdvtFNf3OCtoSJawsYfQ5
yS1zTjqsoknhw9CbWXgTDFApwFwEVEmf+aSDvTcbh2Dt1kQvtHwNjnhXW63PNRxYXnCwugF+nrAn
SF1z89lQaHuvHmMcmf9auPosLJ+Cm4DTWvrLmoNLRYb/WTjhsnNc9afA+DWWXnO2kNqEjk894Cw7
ZCgu5QymBdi9lrg9ilerrcSBxHS5c6ADmKg4d6uFKUk27G/rMxi+AP8l2MCv62mnxYgaR7iHql8u
qz4Ajd15Yoy7LvwCK38xEbz0HuuTGv54uEMZcfknehYLfC7UI6Lt8xRE1lFVVqocJJclWGe1On7c
0HcwByhZG+V8OqF60W6cV/aYrprDeQlMjEz61Db9GyxzYiAijgL/zmzGQ503XwO07SG3+rhlT94Z
rsvwCFW66pJtj/GTLdd6F2r6ZSy0XEllHyKR3QlZ31uwjHdyENTgZuCpUx/GK1Bdak3WU8UHNddD
mJZyRSyBHtjuPn3CvlHdn8fc2rvca3tR0m5ezOInkGo7jBEKLjAQlsxlRUXWIc8GptvcCIVHwC5h
yRI/AA8GaMmvSaK3QiESBEWiugglYG/9tgSHh+uBmFYL4hbEaI2NrslXFLQrCVQ2wUKjxv8tutU6
iCJ/l8E/t65FAoPSxV4OJOyNQl+QPrxkm/zB3dZcbBbGXdDnKJQM75Bn6/1kIL+o7TY2w7Sr+zOB
9tRJutuFsOwFwHQ7TRbwdin4/AccMJug4dkeqrjD8Ic3ZKeBbtnhUntSv6s6fKXDL5X1yrkzLL/t
Vp9wMODXqi1k7Bcs2o+bQ/2XsBGvSY7i/sOPtjgYyzylRhot8iJumwFCLCFqppccIVi9jbt55QO0
evUwt+fSUsu5to8ueUxwQt5HroFxcAkfLOG7h3YiRdqdSGtTS9UenKk/b0N5tiv9zGBmn03TeeqU
+Mug1e440Lcww++Klni3bVaJk7B+WJRvHvXi/FilieHQHpOswo8gkYHE3tSECFf7ZO6AcmrKotMi
lN6ObQ43gf/LibzpsMzbOYDkuEwDSl4N6r+yPHAld4oeAr0ifmH4MsfuH1zfOfTN4NSzgeBT8oq0
JvbNyb3ThBjYcEf6opo5LShiumva7K1323HfYzc9T6y3ZyzP/U735b+In3m3SkUwWbMeUFrJsRYM
aKJO/O2pQNntkx02539tUyNVQ+2ezv0s7wzfmzmO2t+DA96yVpMbB7B6cWhNGUdM8DPo2Uuj3KOS
NfA+LB46Sni9KxEFkmlxlWcE1g/tSr1Yvn5ZS+yYyJByx0SgWk7fQ4ceTtaRnTRz+zqMwx+83RhD
hs488HuSxQ1EMns3je7qjY+l6z66Vh7sphnfU12KQ8C7fxJ1/9HwlFDY7PHbWxHLvB/PqgJ2ERkQ
EGYWnU6KP9kzms96aPN9OdXyHHphf0ZVwDHvWWFiqEqfnWFXwGJdWjx92Lg46SAv3HEbzmXUhmfb
0+HZkfpuxIg3CRxDovavVTnq85DV8861mykxcjJfcwIi+a9LT1izsyKOGmV5N7aIa/FSW3WkUxiH
A9oOZrwoR5cXfcxZN8HGqS80pbTVMdY5Vf1aiIWpWNix6qOZxUebZ1dnj27bbXvEHbdAzUglpoKD
JaknDeku20mXiBMFC5tYgYlxVQTvUy9/VTNsAfS1df7vF68+DEE2p7VCBYFbTWbGxwjJvs/7/IAb
5b4tBfaA7GZt8M0lLT1GB5qx931tv5U4mOCI81AcpKce86xxEHhaD13UxmNXE24/5Em7YfYRbaWO
UTHsYXnhyUNgQm3wLW2u/ChE6Rz6thDn3Lys28Tx3+wdIb8aGeE6W8Vf0Zl3Q2Z+jIGPvXQsXyZv
IOh0cXysDCD9WGrf5qZuE7eUvxrV/HJdFujeEnQQzaS7QvxGCBYSx6rUwbIweFvWK/QhUK9VPmPU
oFkzn+Mtd8okDLu4m3w4uo77sbOdpNPbsuuWstjjua6nitJsBXY0Qc0cpk5BXpT2P6tE57k4/UOg
vD41m/qM2bg5RVb15WLXcCb2lN6auARM444V5GMsWbYpd3wLnRuQJcKfrsE+TPf6r5KuTwSg/WdI
IxwTHYkl3ESpNpdrEZTiqVv8ZVfXR0PVxzqs3rd8wUKqgEU9ZnN3qj6VW7G/VxlWRTGIhIna3y82
C1qevUKfDOcVH0yv7F84fSOWht6GwWq2HVoyC4oGwX4dOnGEcLrQ0b+WkXYvshn0WKGYNAY0oqWx
Qc4b8yOabZqc5oYvRpvr0XX673E1i4MfOK8s2X0S2c2dr+w/WRN5R7eEGZlAYLuVfbAexx0iuVPm
W9fMt79tHxOtCnUqMpBypzpqZ94SXrGPwl3FvRYbEQS0RZ5ruuAm4wU57BFFpLmfc+623j9u2dgB
3zvhsW56K+Uj/ptPBePHpOdDgVvM9NsgWTV5qhCdsQhlvduW62A6RbyEAnYkCJ9nnqrN8P7ge7iu
mE99vw0PW8W2WfnBCcMN1tt+xU4yVQdlyUMz6F9FgJ2AbI/rAEgw6kVfxtq5x8NWxF6mMPhhksd3
T9ow5CYCh6yJrZpZcBIktZlzYb11lht71TuGCqqOO3BXvSly3MJpb7XZs7+Z/TWfMxLE8XWNzLRu
wYdh+fO98J3vIqvfvbD7cubAxpkqPoL13G86Opo1DmzB4Ld4y6EZgWXqG0Sgpu/Kc1EAQ+bvLNU3
x2IGAtaORRSa4OF6rk1zvcdEVQRddqkMtIkjIpA2xK0tiwmQuhb+rnQ8QCareNWSiTwL0Mr4AU9Q
Z2+XCaiCZP9jreR8Qa9zXG5ezMBp/0jTzQ92O0Y7PYs3MpKzx2ZmUugiAllyVzIpYizOMm0l/QAV
bkVNcBoVSNFknX0se320VJdwRh5jZHisloDxBD/nmrgOUZhOVXxb7vBHFRN2VIulYlvcS+gX2Qn/
+bU3/WMwjTLGyD8jX9hu9ikqVafqrxFI9mbjXTVe9mRyTpJ3sV1KjcKglCOOzIp3eK5jHlUXfqfj
HxFCezSePmQ/DVL7cFHAiyMXrssrh11EciEVmHkpJXuzonlflkDN4TzhEoGHSqbBDWNI+D2T6WeA
RdIOhlPVFirG/eTGBZpbiuGxgG9kF8N738Yivpx3aURwF6Wpk0Fay4H8Gkz/WGVytvRYRfAoflbw
XjvTfePyzLiSPUfZDuQDiODaU5jsDeU1lJT4nRsbtr+xrCD1pf14Q82tVYUwoiQVluwMSg8gIAXY
xIiiwDfr+RgJ44+iudrFrbfz2tKBAABpvbnLAW2f3SFg+x5xqfKbeM5nca7nnq2W4yKIZAy6+AeL
95jS1oQIgX3ZkKwBrOka7gFdjrX3pPkby9WZMfTXbLs/5Q0mkaWr951bhXvTGj7LMt+4RPqL7Qe/
EUqWF7OgxjQiQGDnmCXiQmfqdotfngwMmucF5/AOOJZLTdBZYGdHb6seiyYwYwCz51DzXrb18mYy
EcVNq0MWWASlnXHNAk1wY9v/NRSe+FxiywwrUOEZ0Nt80Q5vvA+CvPPb7qfIa4UxP/+ZTfGAMj+u
JSATeRYkja8Bm/hgtf0eUbbPX3YphJHtnBzdKHK2Q4cykp8VUwcm9P3qA/Y4CBt3o6vytL2BQVUB
SHj7pe2H4IrG+b1loc2ZbHC5XcqipZHJmcPEl+XRlMF4VdvZYkG9rma4IihrCYSfltPGwHZdli3f
jxrDzQR/bJiY1MeAJA9DynTr8vmOvMppP+Vl4vj9P0F3+DknX6cozejM/R3EngFtU23Tk29WTmKX
4XM95t2l2KZHI7Ln3TgMl8wDTeKaQiPbPqtgos+hDuxEeW33XnUP3Z0foSUDoLuZjcYHtx8x9g7W
yefDtRTVXPYYbyj3SBIY63Pe6x+zRPW7hn99V487e8KcUZZ/AOFLpLXQE+1IiB9nFp5i92Bj2HUX
LriwAiAe5EPWCJwZlQ+d1APMVb8XY3mzxzqDioPKM0rjL8F25WOJ/6HccHIgTjKS7d862KlbDfo+
1+2lnAre3BsfXJhiO3qunJ7XG8Q8RAowf8vkpZhMfVTTnK41/iRbmb9hcNo4EDb7iIU8j277vS5y
PHXFxp5q0jQTehYfTkSP7a3youXF3hH9gB0izI4zuhRsX/1frxCvZCDgX8cKdA2K7cxa3qO2gnVv
3DvejQoXE7N5PooHBYu29TcRY8GDN6/TRzRU3pOc1Jl/f4MyfYLM7JenNcO8YCN8BIsLkADqwmF3
2Go+qgJEIZqd16XKpqMjx2Pgel9zWBuXgT6Fy3//y3NnyDnTbb7DwM1OSLnQtgOOrC+VW0eHQP2b
0VqcbQO+YAlGyNkJ+t80WaBtswpPYdF/egNObYW495A3JRJqy+vvqiXqj6Xe7s0pgLod2VMqgke0
4CuBKbrvfI0lrwqmUz7A1GBG+LtkdvVlYJGhTMJ6BhlQO0/nHuO8777MQ/3IEVOct2oZz8x6abnx
oQnMpuXKQL6MVbQ3sVY/RH4CQrkc6jGATxjFeR1RVDlZP314s6lSo7NyhJaVOJpt2OzR9u297l9m
Bj9bh6HLLZ1HBBviQitgsfP6wvlk6MQr7jTTkVZn+1ME6yFcuvnVqwYPhVjwQ0XdjY2vTiw+/Slb
oUMkkvO1e8EHaL5UN3bMvf1cj8KkELosundjAUGQbocDMngPupxLkL4B2wGiMvaR7zuHirSWvV1n
wSV8WVyA22ApjkvQlyjSpYGDcrU54EiQydCpkdiDH7R71GZzHTr/KYI1SjFb8xeX4QOrdH6ZgiW/
4BakRgwBbmptxOiFalrRCWTNA1VKzUMxbs2DHQJlIXZ6ITPy///J2loU4aPPZrm4O2P2wf49V8VD
75xbNsBh9vACzdUf6GjQtvUmzjInJhS5+mdhMg85oWmmrnLbmKXujJ4IhYhN4YV2/JX1CWWT09pg
u/YTRTzTWzmyxs26wDpR1Lixrcp/113+UPdFf2Y9mADukZ5qsIGrD42MRWqi2DMgDBZBL4sZkiSv
K6xrnlXjUY4GfMowsAJwuGQm16HljmasV38/eNOabnPQHbzMvg84LVd3qQ9IJEv8pONXW83dq8Mh
UIw9HbaGbM9i+NcoDOtEhOgO6BHdtUj48JeLjYemtQoBrruAI5ulOjee+WzY/Dhd6Lw78pgRvRtT
hibj0SsOKgSs7exVpSUcOqkBVn5yK1VfySSsr0Pk7wYk3Zx+dDoaBNcEgZ73yHhfxurijSC6juBo
cjpIjHJw4oCjbo7KOfUr51ft5UfDFic01btKI38g5mE7t/116MMPKyo+ypIVtuN5Wtpu2DHcmwmB
KUG6VNWCh/IW5Tz1zr6fR6xfJmzc8gssOO6JycOpfrOycRWAxYRJV7N9WxVRSb6W5zaiuUKGfZrX
xlfVnaKFdcSQqkuVuQzHNVq+Wj19o3jsWQ/EnbLzTzMizwuZuj4b9W0396ZrHswTjutQ7RkM65gb
Kc0HRIO5WNBmUceWEgXjpQCbOZ7RxREEiaxFlMIw/FMIXFZ0sDszLFHkaOe+DTTKGSS82VxdbUAb
dl0TkehvrGZ+KiVC3KDn31mzr4lsq1I/YDnGGM5XsmEaBR0V38vW8LCvxVtkauNGe14yi1SHpWWy
n/i+Jskg7LnVvlVDWowNsuUA1zZ9qG7lXPwM+E8v9mOW8zwEg0t4YaFfbsksgPQ+ksPdWgyHMs+u
RtEtSbbaj51RPeR5lPgkfdEUm6FUC9dkmoN3cpZPah6NtFJpng/Q0ldXTE9RX2Gyaklg5eGKngsC
YXamUQDKTeqSq/nSu/bdf3slyrmXBcrPMcVzqZ2r206CIRT4zEGw4rfHcCUIc7jFqpHuFghFRnGD
UUyNFupDO7G6zo4tKZ5lB7FsovMF9EyKLsRnF36tIHJEhbA4t9P7kpef3vIwBG9R4ytiqsb2PPj1
dzAXKaN93EmGNZwVxq4tQa4MIlK9lnfJhLXg9QCA7v+OUQZYBTLge0sVO3X9DimRHyTKiXKasbRN
210UyZeacGhkGuMlkJlMw6DEX8pxOdsodb0bMd59dDlsejl6yNWUQdgAwo8Uap9cVvB+BhTfJ+2r
r+IopwA415+znKd954EOtR7tSaU7XSJtDIyDCKa3kWSpg6686AGlKoeStLjDyQYB/fofdeexZLeS
ZdkvQhqkA5he4GoRWnECC0FCAw7lEF9fC8zsrsoy60HXrHLA5Hv2SAZvAO5H7L224yGiHS9ZNXFh
l+TF/f3BdaLkCPb51eFC/ee/KodM2yz94qHyrF0wU/N09mMz/PtPnT+7178/S1L/Xz+zfTR2iJGZ
6cwM7B1Z93sn02w3LHNgJaaHJxvGzq2wY5TkiudTmMutTMS0m62EVfj6j//5Q9r0Nzs145OfN/pm
iYd5l8xJfbO9jl2hlNV2HBzr+vcHhfrdLRhp94LRFxxM9yEyluze4UwX6fKocSg+cLuZh8WMtKA3
dglXD0cShioKfVBSmdOH9IX2NesVE8DsrR7n9qGbY1r9pDwqT29OfvIdLUl1j2x4C+xh66Sxd138
SX4kQ/7cLHN/k389Ipqwjsqtbqk5dncC/sNfC82/zDz/Zlb5vwah/4GJ6Jp+t3VX/+n/u4vo34xH
/4usRsbK9/1/e40OQxW36b/Zjf7+in/6jUzzHxiD8NiaiCJRja+JnP/0GxniH4ZheOv/HNv39DV9
5192I9v7h+M5wsFd4+r4kdYv4P/YjRz8RgyodcvDyKTrxIf+f9iNLP1vWud/2o34umzfclBk6vzM
dNjvA5n8L6TcOOuyzF6xE4jOWbBKS571wnm3hQmFqbmDQgPvKmHC4800Kn05baem3hXoybR6tbDI
VS8W5eCv8mijCwZlirnYqkq710m3QZY1eIF+Ywi1zxgTIunlbHdAOxQN/KoFi+DGjiO21TpHVA0m
wZ4dMD0Ch1/d9+jv+Q+QYr0ajAJpst0qNBmPj0pmW6eHNuMXYDgwlyNsU0zBCMVm27SY2DoWfEVs
8/ASMC1vZzvbWLPqWdBtDHgCx0ltG2fQXmVnnyqWlFCumi2hHb8g6ykgdgxJKLsgxxiokvyIcXxF
0G6QauopnV4iCDB6HMdbZfkvegxpzqy2Rh5hgmoQX02NuUlW1bPrQwYrKmILpIFvKG/6UK8Yi6Zx
+itFXJcjGAOQqCPn/sKYxmAoSmmVtfEwtYjya8RJh2kYP7wFZo6KLgwFt7Xt478xdZwELq3hnFcf
qLcPXpL/Lvrx2RrZStXz8OkWpREkGCdDC/1dOf323Lqmr0rYEeNEjKQW+o7/JzLqG48h5sZ6Pvo2
wqDc1Pd6xnjBjWOH6MIhC6Wjfyziu0CGhfKBNWrkAKdl486EkbEzfLYIjTBSmSIgiRfednIiTmsr
m7racGijChSgcvRueJBFurN8BjIGZHzuO6zTWe8eJ8894viE/le3MKG9ITRW9/9SJnoQWzG23cR9
AL6Uw9FQb5aoog2000ssHB11ECidGBd5aNaosoBsopx3KJTm8atqrT/4AZnftMlLX5jvRsQmMuWZ
Kr4zi3uWN4NRnAdeEDJD4AA00soTwnXTkdNOIC0KlW8HjcHgJls1ZWoUrz6hvQia7nuZP2cN7Kh5
aspNOdT4/K1fDBymIBldY1PRZKF/gx5sgjlv+5apZpFd/EFZmzJJBnYs85lhWwFY5i2tPHWsAMRN
LO08j3JquVO1SHeRKpFCs+6GnYDakUFpOHUOC7K8uLSqWTbZrsvvzeErm9ofFKwIqNMZiAAaghJN
90angt3PWNJz+8PUW+qVkrIGOgwKAW2LOQR5lDMSIdB3aNhFuyOyAtlOXG0rjDLwMGDkG61bBjPi
k5SuTU7jl+cV92xqRWhkcDt6QKwl4TCbpGHdov34UcPEkU11sLQ6TIe4ea0gFMBmZCo9uYu2M5M6
bJtJD2uVMp6fsKJgYKwOLlAzo2RG3/WSvUqJHUwu3u8Cv0HTg9CZfTQ0SEfNMMZkGxYu0J05hr2x
+OLL8fOnKJPeTui4dooG8RCl24YNkWSsTYMi5kSddD80qTnsqspJG/c2nMRgRjpmgFWpP/RT9QEr
a1stLNWZ7EFyz2cejM7TA99LXm1hI0Orqk/EYx9jTBh74uLLSib3M8dWMGTJm5wBQtSDw7fcte8Y
HiEYZxeESmjdhg8V3mYorzLhU14f7wkYDmQTKGNFAf5nurkdcmdr1rQDi5zFaZMdrE038YpQqapG
qk6IVNVUdTCo9TRDlNEYIJgWtOJqREer5vFopy34HYbxlpzl1kDJ1JqoXOaBxhPhpY2OHBPUqIkX
zerP0FKwW6GfTCOjYS4oQ3rMg6en75ClHBRTNROI0ttHxDTw3azhINKoCtcDgzSpy/S3OkUMvlXz
fe9G8yVXL3kqhl2joQI3IOHkIA3SzkcYVDc/6YAkonLvHcB6bqKt66Xm4iGOT9SMUaFbKYLKF3vH
4sUleR5iZ5q8DDZz6NKP3N3c58UWbg+OEmfyeR5yA0/9CiJT03M8cAYMI3xiabEPnc2HptBg8jD6
kKnJ1kJLXyw6/piUIcRyIGKXSnszChBIvKTxGC6e+a7Mi8WaKyiwc/HAfrMgBp/RH0coZxp7i03v
6HAOyhFzUO399hcUAqbzM2jdNV3F8p3b3ZbhpJkOeF7HaYJcB+aiqZvsB/ZPUd0GmtljpktRHxje
2XdXo6Qz2eEi0occgco+9QJel3dPDMtWi3mr57i4J9k2Dy2H1CzfMd/zQjnM4Zdt5eHD00Y3xyXk
PUx9fWxmBdzTquqw1JN9MYmnWdJWNUgfjWY6c0++2xX6kG74QSaCxN/7KLQFopzh76Up5brUboM+
gs5i8dzk0QS/bErKoHJTPciL9ygxnrxsgBq0it46WJLI+dL1OClCvGGP5ow4dEKxtr7CBQhZ4N7t
Ct7hiZ3KV0/0P7GDVdV3S8Vd+T0bbRZE9JubYTaDOIqcDdTunTaS8uihzBuHicOaO72Y2HF2ne1s
UPYeGjkedJs9iD0RHCWG7ko9rTZzn/4YaD16iTuFPTMrkrTOgwxUmXCi9xgczFzGp1TmDybfyo1s
1KWqKyxjGS0mLxfWzPbU9sA5tcJlHlrUO9MoAAZ56sTtlGxj2MsQf9EhlumB2S5cOTHQExlEy9T+
WEJVW7qNN0Y7L4GQYaVP2mL99t3sHt0qvsj2Grftu+2BZdBNnsTc7x8bjc9Nl6HjtHdgUmfegmLn
r7u1Hm6z51fhuDCCKOwrPXIDNalioNFJtl3er1YAEIoLFOQ+/Tlgvzs3pmRCuG+FaaqO7Bu362IB
CQ/YYbsg+1ySoDlV7QfHQTDSgJZCP9K5A33EtblSJR+7mNncmttoxrJkYEDATMpLYzGoazCH1LpA
T4hsxJoXJ0xaeCxCtqyUH0GUgpIdDXYVxnSszWIOkEE3G1mT7upo9xrcuRBp7SkbsO2Yvn1i65EB
buWhqdLHckYtk3XXpqLE8K0IdlCCCW5qQhcVR1VzILsih1RM5w5xh98XJdgmGmxYRtM2j7QjuGQ4
LHyOzti9+Rq6M/aQaNPGBwbLG4lZlHpYD2XfXrRoeZzdfpf0KBPSwfmuUdE23oDYLmOeFnnXBk0t
OvVfZpHdIaJCd9Y4F+ReKugrPwtbzAEwfzgQHW1fcaYHvchPno3wKcqZo0aPNtcynhDFEBsXh4pN
LNp1iuGm1K7+QhQ1+mlQZ++VzjKfcaYW2usnMbLVs6fo4iLIQwpIB5rNBWmRJuKFDONpe6xXKmPu
oTkT1sLkndm0bTw3AmBZFdUHC7nI3aL9sjmpmKbHr95QHiXEYQoOYEXMowIAPRcWPIk1aBtTzYT9
dTy/3aNvBJWZUEbA7cutDuITZ4jfAFvEzauijxl1+Rbe5anWUshtCkTxxAoTzwFglTENZfZZlYTp
dtaiwrWsQdp8q5ICUSjoEInYcqYsXgysMbEDYAwO7R/fbPE4WLxuub6O9JnsiS9KMKpWlv3xCAXd
rA0+TW/ajqZ/maJnUWQMTOz8E/nmjpk0XNr5TdedOkws48YhaW3StkUlVBDtVzjVc/3pF9bvOZEL
Qg63DxPUWEAHcIw7oMPFkysHxn29jrq69vDaJCgg8UBu3Dk7ZEIj2LkVh0Sv3628Q8uIyk1J3vu4
zr59EypXkfzKcWQEFFIU0EWFPZrxNNDzZ6suPxjbRoEGj4h+xwwHi7HBIvP9Am4zLMU7M3FM2VGO
Tg4wJUyTb/RL3JkS9UbcBaozPm048kmPcjXylp/sg804hNMp2usMtYNGZgSgOilRpSVbkVnvrtYU
nbsOp6XdlSfQX7BSzNwD/JqGXeT8nspyuqBBtCDVci1200YIav4CYZUsOBq0+huVy49DT7lNMjnu
SoBUMxh3Ma8m/dRZwi4Fb8m6d8cq+lBDdg3QH6MqFF/CkzofY71xV3pubg8OZLWGW6jOx62iljVn
1O39UhS7umAsq5vGZo47jNxFDwITkGJqoGAtyet2k0vtu+NhYAuOnJCPCcXFPoUlf06mM3Zsktu6
8Rw7s8/HikrAzgjkM5+z2nHgyQJdGTpV74vKRXPrLZ/OXFNdN9SLQJpgLDHJG703i8qX+cr9qDlQ
eWe1McWDMTl/yrJ90rAWFqZ/mgUmwsbgHXVKcP8tKuqO78LGXH8Y10xuAM076Y0/kWbLrSija6Tn
WTh2fHgDNLwo04oQwc3GblhZiNTe4ruC7zxFPDU9nimGr6ljBorkkW1uoim2aC6TNHvI6uJJFZwF
sJmBCPbuk2dP90lTvuSjb+yMZTx6cHf51C/TgjdygiCOO71DRqIuqS8vZsniw3aumdSeO7e6q5f0
l8mfs4kCGbF8M5JS25USu3AuMpjqvBtOml4cxSDQ+SlTEhRdUf501BKB5y7Iba1t1rlo0DgFxfhN
48s5ndfPi8f2W+TRVzu6X5M3CdA/7gsLY5xKNaQ5fAsje6/dhGqJGWWcwwpJGJFlZwd/7OgYycH3
eO9xi2RHFw8Xq926C5JlwDEQw89OfKZqTrSplrTZ+fz90OIKlAlmTH6CWeysVllbc2ZxjwyCW8+6
eBKCg40eDwc9Mhmp7vu4vbWtdFhDCTiJjcc5U/oguSlENA9YoKMTF+fYD0aOatLvWhb1JWprLh4t
kWyDq4XHqjLubDND7ZHFvwYTq0+FF519XRYmHXNkd1YfYFi+4jfLGi3q9gRUa9S82wMVTifGB2M1
1risd/1yVsfJpJmoxkUPbN0qg2XSz7HBfEQtbBj63Bn4A3ki2MQ/mItdIFR9TPH66hajCe7qhdVs
m73zwF91xLK2NR2Aq911swIreYaJg7G+uLZ1Eyhej+TRjNAiYzbZVSXf7z6cWnvP5x5w/j1a852P
hcbCYkKLgZhbHyyE/ADHJudwZTsDWrwSOqTM6NgZ2n2jqS2ytwcEL2wSnogSuTaJd42d4Y8YthgT
H4uc/aRvE2oMapf9fbJr65OnM9ARbAulh/MDhtq1jf3nMht3/pSEncW9WtbJuz7VX5FJvkGdAxSz
GBJo9EI5zgMIfv5Xg+Z2j9eTiJG7saIdNje8lVud9ZIeF9tm6c/+ZP7qm7Lb0Ao8DBYm4dg915n4
41Pb2ksJCms4T175UA35SZPFSY3qmHMdAhsJF7+/b2dskdGjdLX3ZrAAUHS/qQJvSJ3Psevdi4jZ
U5uXr2KJr+l49eEUmlZEh5vsNV17aCC5cg+6vnvhjGPbKFEIx/py56AF3/RN9G37y2GCDzfL9pxn
8bHh4g8LIKuQ/lkjnlVZPkJNODsxeyXq4M+ydt8MGyndbDy31L9LNh6kTYdpY6rcYE9Cd0ePvKra
lvEsq/hcUCTk7Tkx9mQvLCsnZ19aCKGAAKLt1aAArvdfiwgfDYtOPG4MJbyFHFvbFXjdtBRbx+BQ
J1Z1M/AzSursDBE8O0AjfiyvHPnAI9z5Yo+PFk6T0qUBd+v+5AsXxqqBRr2vaQxW2FcNTwXTJ49R
W2pfeqr9jCb3qZDMDXqOvEX8DGsaUD1dktHfacpSCD/Ky1jhEtJjC2xQ/MEW58TC8tfEh796Fyxp
DtzCjO0LFy9T/9tV3hHj0BlC5S7jTyWv40v55Z8FRnTvmirQNb5kpwEXYFsb57ECcs3vHD1Rqp1l
j3UEl96ryM86+4LtZHhX0Wl8VlRQYSSifSlRGGvpQ5G739BJsIBpRxq3XSSgPKja/tANqO6DfyyW
oBTly2QP2xJu6sZl4wJ1eT8ny73hGYeRvQNTAS3MujcSkOiKkF+gYqT3UdlBs61rrv1eincPKBDJ
Dcp03wiUGdGFospZakkfQe6WSlOOIN17MiWTSWU9JL4TXRuz2WYe+ycRX2ZxXyp5Ibwg3aaiyAF+
7Nnncfp65evCvmddo5JpQVMIMA5tlYeXpUWvT5elz3LvrYtGv3owc+1VwbogUGSW9/AMEafgLz30
DJRSW//jD4KzuHHeWlyB278+HHBf9CgMgtqIKYw3vQ90w4bX0ZWTMLvRwcqjlIUanvi0UQ5ozMEA
wBAv1J/0iTvQfSRScLCxcEK/RH1dN2Lf8awJzwlVM6hAkBp0XCbjaFIcoD0B8LmsV4HV3DQJuEbS
z7HBfRONg+JAQa/oxkdZstYyGBd19ax+5dEnaQZxYPruQ2eRqOGhe8dkk21RtqDC4IslUtBlHulb
NWEUJgRi9ZmjTdxErI04QIPUKoZdaquVHYI2kaKmDDCtvXSlf6sGms/I+cMI5azjgERi1H+3gtcs
XmL0H1STEpIVYsdy2HKPuSt8iCUo0iJQG1Wyi6aZP2mIv8TSMVbH7bk4fPtNH/dMW5MJVVXyB43w
r4zR7YGbA8U4diOMtuF9oaFlRkn8mVndPcF1oZ9bz7Jx6EJJvwhLf26PJMW8xdU8XnVuusahG0pj
546wiOpMr2ejsmWcg6I8vYl0tR7XaaAGOV6RbnqhnvOlxKVZHjDGxOu341ZO+c0pSnSOhWSynEC2
iF28az2UgAo3Y6gMY74zGsc/oBD6SZnJxUuT7dqOm7h1+i/cbuTFpA6jpE5+F91g7dPICrMFtz7F
9r1UvLw4n3+ZbfpVlyoK1MQQ2Mz8n7Jxdo0RjrpX4SrhzNAETZ3HnGgsovamsdunVB43mUld22XI
9nXjues4ufDIn+rVoqULhVcEZdUG82oAFF8yl6TBKDLuEKcDKFIIPlSnHcS2gBu2qSLQDIQMQKm3
/A3JDkh4q20ksisV2p+MmL6Nly8ijCsGeQhElzArZzdALodKDYTLlnk13yPa2pwBxb4pkd/IdYms
p4iVIZsFIxjW7aTPDB9NC1LBtJAB6FHkWuoFPY/9oPGAy4X4nzm+aW4k1787gE8QOwGDVaxDDIY0
pjJ7YoD0TSPVXkPoiFawErQ7hPz2htgVMYk8aDOUH827QspPk6B0S+fPWmZrJY/Yv9Hp44JakDDW
acLiozaJDTCXLWqhZ+yvQNcGmBa9IgjCNPVtjdEz6EQSWh1P5FAM6NHi7yYD3WUJQoIaGtkucqEp
YWbqvOmLVBR+ZZwPcBH1IUht5NwYjWjPGX0I9s8QIeI7zOZ7XWbmjteLh3NmRua0HQZubZ5hUXd4
Y8X841exS/UmjoUZGTTidIU5tFRGy7eEBQADDzDDWp60VFf4w5AM4qj/MQSmiCa5G1HA7sahOgpu
38uC26aTY86H2DdhYdHi1Et762zFG8WIbzsI79JYycXL9Ls8ovDr2vyGBKYJMneDrWsMxo6XmtHP
ng/INGCamIeyxuIraAg3JDdYm0mLo13fFPe4NG61VMgFchYUnPB0spApVaJfmKqE7STf0mY4kc8Y
zuTcrLW2f5AGlAod5fU9WzOSxPgGso6Sz6L04HlKh23JgtbOyb/jAeTW6O8rErJwWz+kADjRnqYf
GqFSdTpskEVhrGlasp7c+uSg14t6yNiwXoewL0guahBPHnLNiu+MRTyamQEhh1Ib0J4wjp2bPvS+
PcIHYawfg3Xzkl9pVN1qDTlFbZxzr/JuBPRt0Px6iKbYpTBYaCHheyGyPSZAZn3Dv4P+fE2Fwfce
dp6XhRB5xTp2Re6Dv6k12mY/DJUfuCntcQvQDxMTmyMFraYvnlAjsQmb59PKLJNMVTdJejV6cIMW
4hkkUvnV4/aC3SbOM+9eM9JGpw1Tb5fhPxKD4Q7cMgFWdgEbOb90mPT4ZTsvXiEj+Z4wWDIg2jmh
02vIA9WIHGnQz26HRHtwMCEGqsKGIQQSDL9FlaVYpia58zl0vjqVixr4C31CQuCl5jc4lHp7UKau
gkif2fJNfElW+b5y5jVrZYKBGfe9HAYbDj9putjELBYFPMSbZiruSjSoXFFmAwngc6GTW1uD33mP
5QLFYrJJ2VfoAoDe7A/3ha3Qm471EIDSWBcSJLcl0wsSM05yisDcJSoRwdxuanGuT34Lc5hS3Onl
BycKfkkR+8hXUFob2MbdTrLnzaFFZPm46213uCo0afB3kqlIgQWceokSy87t97y15B47mr9Z3ALT
yKxvACXe+bBUDmmXkMWQavueDqwts9+NCaYwaoEzkWIHWp8mz2b5scwSFnus3bKyJboLw8l+9JKX
2JUMABUI6kHq23m2H0EoIgVvS5823NxFydqcZa7H0tD7lRtEC40Rj1I9J2CY3fySEL2wYyXJzLe9
Dki7A9tGn5nSsUNpSFAIoxBllBA4ROEgVUJYZLD+jtdQINPgo4RIJpl1xUq+G4LbIIHTgaJo2Qy9
jger7b+R+aYAKHhkG4kfGj1e2BlxjYNyAqujyBlMKLTYGLOnVKIp4WTwZ3fFdq56gGnegGE9oRXg
mQ203OZZkHQ3MYN5p0V+bjLpaD78sehfW2149pKYlj4qd+lA8ZSkthZa1bqt5u1FjRedeOp6RpLk
IoH5AJnBaTBIVhJ6AWBSUHn5JWJ4/HXGjp00uwOdXjUvCD03VfIE+PAk8AqCIrR/yzSpkKZZ7gZ2
7QlJ95MXd+LQmN4vVTCZ9RxVQf2NEesDN89ngR09dj86CtjRq59VEd05Bl3R6L0QzLi17PnFt4e7
ucof3cSnrNuh91dbPoItybg+qygOfg2NGJLZ5QYI3pfiMXa/Zg+dEk5M/l5p+gh7aChRplmsUjgv
xnvf36YtlR54Umc7u8vOrU0uZ3f4rjuX4Kv6Jfe8V61iUM4G+EX2RPQt+dko+kdV1teyznZIHkF+
VFfTLLZxWn5Lof7UXfszG83HKsnuxfJkMrXfxBozLcK9INYxclWrrBFkHAUp0VtkwMJXGSEhN6ZB
40aXQU3Q4yXgNDdYoSWFzdywTTETFhk5GtVDrsevE4iBxMvPYzvDpezQTXbGY9bAselK5PzF7P92
+b6aMz2oxUrDBt4/l42+Vw2O2P5pMGf9ABObSdGkmdzOFsTGxlq2qhcji5aWdXwpaRxFfkjd4aJ5
jXcM/LyqmcmM9QqHco+JhaDAJCx4i6QXZ0CapM9dY+7/2vusUvlby2V5XjKZujMqlr21hvE4BYF2
7kB0CD3pb1FHpSnwaxxsqZh3uSjpYRy/Z3kmLm5hP+t1TvI1Vx/ILHCSPfLGW6xjpfbofdDL3JBb
Eg6JS7FiK7nvh/m5WGznxgGxJ0AUDkdc4vHwowga/LqB8wZyt0qiqrJc7qxKx8tuUYq7VjlfshRz
M1bvdRuoi6urv6iNVxrzXswTliTqJLyGdsg895Et0bLTF4c4wsU+iBVBtjRkMpUUF0vSArdWsMjk
in/UH3MieDajOz664DWAC6GL1xB1LSC2EHVCS0XN20UsAhnfs6caGbfMf0GyzAoGeoeJxwmahbaR
rfaZodANRyv5MCmO/nKlMLbCu2dPSDBp6IE6ghxmozSbqFCJ9kSKwJtJEF/Gvgihy9a0u7c20sjH
thnvwW1EUNIW+S72hnc/pwhcd1NGn1b3c71jglQ9DXp6bDqLm5lsBcIy9OrsJyhCyylFIoqfn0dM
YRAYHH8voj5kd6raAuyNGT/Hcf/mG2a8h0qLycpTD3W6gP81pmeWMoxhWCB4QHfLZECpU9TOQRTp
ZWx05JcVZEuzmUB6lXKvurh8rePfmpiW04Cec2iWZm+MFR3uaCMjkOC8sm5hBAvxQzEfCJrRNuln
i4XjRod54w0Nms7iOLXltuXGPnoxVKRocENHc7HT9c4O3N8RrA0yZZ+SFSjHoyzkrsDmcxltWwAu
SpAtIOBinI6qSLjkGMY5m712wqCRAa9sunm54d2ZNn4TmWd8Zzwcg1FCbjb2VjYxIQDnSwbgD2Ls
V5dQ6H1S74fcdFeJENp0Q2PqgnSVe3GczlMtn/WOaZTD+A1YHl5QgX18mYHKrjh+DUMBIpkEfgxI
Q8vSjrJ6daLpZYzA1Qw2xROHuhFb/mMs8X87JlEJQDSZaPVD4Ahbuw7UDkXW0ZhgzwxjquRDLtIb
Y2y1n5KqIq2L3jmL2SXJFkOXs6yWZ4qJ0szOplHG11J3V3NkoV8y5S6XGOgaQxWculwoy0nV3P6p
PV0k6WtbEaG4Tzo25m6lw44YS29b6ON7OTB/zLJ+QZJ2P63lrNF17day5pexZQERNf2Taf0WLSaR
bEjqwCfc+QAGsNjATAHkpr2iv2aN3DJXnKL5Iy8LUvMiY0D1HhMhRJWsLal+KRp6MtyiI/Pag8/T
djDeNNd77WKRkUcMpipeJ9SDmR7xJnsIoQxEaUx9ZnbPWuaZu5bXn8Jf7GWCbbxosPIZo3PvxNUu
dXwNXENuM0QJowgDNM7+IRDlHQdExn/GF65FuJAhqkqabApYFVWEi/YjKykDzW41ME0tbjr000b1
IAl0cewHbjhW1FQW3sxAWUOsp9f3bqNfIgKKJqPbWrM4TmwZZls7gF/rDjWoNSpCxFfdJzkW6A0S
6zMmYY+vV9sajXeaTArutTLMtOwN77vwXaZUzmWKkb9b0oae1JS7LKYCRZxeB6bTQZpzky8TpflY
FfFeL4cXm45SMge36vje0yZiO7HBlUb3oLceGnKkDhLGVweiidQT2yDBZB7NZlc4KoPukz4mlSSU
m2k4HIr6pcuQ1S5mCscDSXgLhDws2OLrtebv2U4dFAawwn3POBkIQuUa4SPkqQnrRU/CJEM869NB
LRraPzN1yiBTLctpUixDN3kHygvV2mYr4RBiF+YZxiFWjcTHYYFE4hYQDIEOvZ63Y8ucyyYiLU/H
sNeMD6p+GYyR9UcvsNPGbn6XrObTal7iY6Y1ZMUwd2EUVxEYF9kiD+FY7lHszDvs+3wTUsZ6C4zS
SpE6OenwlA2HEd4KXhyymfVpng2nOL+M8+w8Rfl8a+fxQOtFEZPdIbyJYWfod5aOBMewnFNuYdFW
fb5to+6eNRHFogQb02b9XoP5AsCOhMNJ+ypYYCD94QsY5stsRzp1G75JMo/+9JbzqKoYIZeNEA7h
RNihP04Kv98NIHZNHT8CInN0mhwPiXgjRqV7hYUVeDlxWQxsbMoJE0ers3eJgGUsX3jk8tw6MJHX
gk1vqPTlOgECoHTtI5gyWw2sXuphEgLJESQD5g69drV9a7tvPgTejWMZV1EhBHeSxCE5Iznl0Jlw
JnpIUiSATI6fez2uvc1C7bd4CFCgBp1LYZonvyVIqmaMSnnaNQie2nQ3pBoyGFYjnqrOpaxP/Kq8
pjs3rJzOfNYeEiqKQKjp5MHBKde6dchsOslcffqY1MDps5tDxQc3F45TzyJfhwGDbxMGh2fhrk6n
ndEZd1riquOIctDi1Ds3zEsoPGC1TxlNB8DgvDiRP/LpkWS7iTIaXWvlRjhp9lr6eXpweygNVDEh
qCl9l3jiFvloHQxC2Hle/2Z6xc/UxTIosQUhFkAI0PSEoork3JjJjy7dFA0hoSPma+FGV4O4lg2L
LRiJbfM4K/2u4EQFJtSeLMZSQQ5McOvqp2gQhIvpPvAA3aOqYu0W8mj99CvHjQ7/s4b716akiVEs
DiwWKJXSzjVC26LQwyeJBw0JGRa7vd+a9XbxucR9kioIUCULcKSvRq9xk0wKETQwy5U+67WSCUGl
xw+idGFst3CT0z59MZoIHJ1XPeokMPGXCgY1Tju9t+q9LwbJgJFvO534lggXVsFJFZ0Xwdazs5KJ
6mb8yFvI00mhkz41tLCYEmckKByzkap5y2owSPvEV9uScNichGtwjpwrFio4esozpUqPOd8cQn9U
pNlJde7AyEgkaWQgXHs7VzufjYUzw79MCgbcRiz20+hvu1lHbsOaIB96ksh41wAlYEyLEmdr14KF
TY4HxFq4KUbp3Ep3II6KrKJAtwpWGaSyUUiDvyL7Ky6yd2MVGndIpnAAHRaFEwat9oYV7B0kFNDc
gqJRRqjq8mxyQsOuP0lRnINsz3bBMOpt2Xqsmjj+RqE9AtFVSGesp3xBMWZPBkzcXImDVtZnI2nZ
/nHSRlKcRZp8zFEjwykafxVLCvWULCo1JQGz+TTgMHiw45ses9qoJv9BCUrbYjRRq+lIt1tMHx3Q
xJ0W93sZvVZJ2VzclAmJpQoocbWOGZzlGhOTNLfvZe991TnmBx1LvTQdHL8tGtwZDugmK7U9q/mc
pMsCdRnm86y0tpNZP7fM2FExVYxIeZY2xUCuXT/HzwMRXNvZiG2kMANbJAPWmW/c28PEziGe07ON
t+QxFvJBWqiH4zTfFxpsEZxD8lbrPRlHGWOJNK5+OS6FROr7iH5cZgcw64z4imPjOMv53TGGz45h
/wbSwokR2mfXzPapbtNn/v9Y1s30AWzcb5AxFIX7YdVwSa3O41H1u5ESd/gP9s5kOW6ky9JPhDQ4
4ADct2QwBjI4D6K4gZEihXme/XVq3U9RL9Yf+GdZ6ZellF1pvWmz3tAUlBQgA/Dp3nO+82BQPZJt
ic3V2fU2/rgldnam9NEn88GvWEzM5NZp1FAKzlx7Q8GLp487NCK4O5nJqSj9eKtmQzRiCWNuFTS1
1ne8dfTb2PA4QOwbgNTgy1j91MvikagaVqQOzu+93/G0EuJEmul3tq9fQ5UjoKPe7bmc/mJDP0xh
7NP7xbXucrQrTATAKZsUfMw40YtqAcXonDZSEd5DoUUoaDkb9Bfv1lhsZUSFy04ZWeuxXtTy0BbN
mTtr1MNjCNYDvDFnAg1FDrtAhVC6kq51Dpf8OZYxadpIfLx4eLRyg1xNpDnaiDje5EXr3+Z0IteE
PNoy/TXuvCCW6QM9eI2oOuIcDKqAJMOYO9/3m2KBQNYt7DJIC2NEYY+loOyMu8nxkTnjWg8z/yYZ
KEpHUZFvw6HA99VrpLbWo58328G3mAiXEZMuOlCqH7AAcBhW2sHAOzMT8hGJFpmM69Q4gxSSQdUw
hUdec6yC6LsiJoMDp/1sWfZWSTbUc9W9W0W/zYIJA7kIXkz1ClT8PbDZhxUlPZ3JNnt3iqj8AhAr
/PGlar3rPkCDHIzVXSfX+6vVNl0VIgsSgTYvUzCbGyA1cj8Ujz3wBEHUgQbYRa10bWemKGu7ZfgW
tYT2ZZooukZ+5KTReaAO0DWwHVnlzdJQ/NPNxA7TYz9fcAzKMG+t05M31N8TP7wKCYHZO2Zmf5AN
NxJo8EENAdKDqH5aKz4dtrciBkvYmP0Uo3vFX3jfmTWu3XVfQt5x0u7jpJxsC7kWbXXZLSelYJXM
SmQGWpLQF8x8ZL53yDhH8KuyyVGzeghT4tNNfIkZ62GqUOSLOmE/CYwj5wRkk9PsZjXSOIMH329f
l4qej5n7gyvQ69NuHPdEBLxA8ObBBRxp2+4b4LeXEY1AWtU2vBL3Im3adwjJcI356Gj/iIs0h2ZS
ZcFO1fljbOFm96z5HA1AssVUW55YIVB0lS/nwIa/9ESHb0dhE19pe1dqXg4+2YAo7pI75Q1PGl3W
JrM0tYIxqXdZN+zaCaViu1jZNsvoomZW4p+CJr4m3uWVLBvMeOGKTJwtdBCM9ib2b50cmFSQ6WaP
6RZucOygr5coF+uYvMqKAV11iArRmNr7aKGlp3H32V36NXDEVU2tBnKq/yZ7wdGjTj6kKk9GN/F2
XcHmS00NZwjzkACOuEQjSq2xlpdjsJ+E9VAQ6eWG+HenNj5zh3RLjAIQkQhTTcexdabIRovwou3q
5qyqqAmN9i5y6kOPCnQZkZwvmGuLftmThjNXZNf16lvt+Prc52EBlrr3isjb025cj9v2Rd9RVHbc
lwk/E3E8+otlm3SLH4jFjL6Tl1hX3AEk6YTOsjtvaJIsr4Ecb4p5ftGUitDwoAf1vHnTef4xspBT
x0Xw6ixARKwANtqsQJoA/d+DHHyrZcUuctHw7RZvJy0N3Sp8cWLPAA01oHEJGooyUCsiWg5kb4EO
vDRUwqaQgatcCI7JZM7jOrW3JeT904w20DZsm5vKC+7+vwnv/yTvS6wZe7824Z2+mtdmSLr+P/+j
+jH46/O/fbyu+V4q+MMlAoL0L2g+2Ou0/C8nnvT/kNrxXCU9R0j+/r+DvzzvD4ktjgOv6/jsqASZ
gv/lxLP/WL/vaapqWPz4f/8TJx4Xr//bhvdnYqDrej8lBra+M04TrQhySh1g1jgc8G8AFy8ffvg4
/vRu/hgs9qv3J7jsR3sfwU6omu3RbGU4RfFa2goLosuhZJz+swv8FFdWTDFa8ToBaAO89aJp3OTC
1bL4m+jG1YX4Fx+PxAj5448PWt4d6BlN21YVNRsTlG95QafGn/2z2NgfU5A0O3sgyfL3v433i+v9
5IbkIO32BPLZFJlaccvVIZ0T2XPwJXyR31/iL9MoXXe1ff74KxXkMaaLV9lbXND1mQ7lno6RZts3
Xze+88/uilwv/oOrk6gMmaaYKbblkr8noi3WVWHNHvj977D+rH91W9aP74e3r118ZbK2DVm4qnsr
mkxcAdylGMXSsHN0i3taYdL4/cV+dU/WR/uHi+lULa7b9WbbTrTfCnojtF6r50nX4vqfXcH99yt0
HVpm3+EKQafr4rR1JdA1IDBQsTmUoDL8/WV+MRblT2OdHDuUj7ldbp11Q0bZkE5fVOqu+Ifv/9NY
D7Er9Fk5ltuaDK1bkCfLdWMpqf7m7X91H34a6Vaeg0dFIrZ16P/sK4Dr+zFr2bR4lbv9/Sf0i0u4
Pw33cApikTmm2M4eZ+iaO7DFTEmAEGrDu99f4hczyjrX//g0eTNFTzz6VGuG7NoFEN+v6DL3WmFq
Ocvz7sofb/7ZlX4a6G1izXAusIYYOG2I1C1v2/t28zBxkMdAZey7OOlTlD3kE5z9/pK/mFvcn4Z9
m4xNk/ZWv8t8VPj+BATqNCd0HNrQ3Lhg68KERMbfX+sXT7O73sMfhmUaIr9VUEW3PRmQ6Qn1x/k8
nTv75fdvv97yv5hi3J9GPUGjMOZSp9/pvF44zDRFXx2zOASGN1gWkHLgU0vIcYJksF1nKYTzluUp
5++muF89ij/NCTzjRV6UiJDJhKp2c0+6vBc4eG1hRP7DT9D5909wJtqu1W40bSdTURObwlpeO2Nm
/c1gEuvA/KuP8Kf5QMNPKqIoL3bTZA+mA7raT/7rUENIJgq4RZz+KDityBVkFeBhXjM9XonR6wrE
B2mo5N/N4L96LH+aOYg9CgOrDAYSNsIO3SsZohO973aOYDFjLYXwb/rm4vcPzi9unPPTHAKInccx
GrLtCgtA8JQt6FOI4UOaXav4+PuL/OLhd36aRfqJRhwmiIKDfV6+WJ6jHI4lI7Wn37//LxZY56e5
Q+XKp+gpMpwNidd+xVWxSAoNtN4OYxmSi2E3zXZx58b7myXwF9Oi89PMYTykrFNbkHlqrNE7ofzc
BndjGsbNTZ0OEJ+JZSVzxuRajfdu2lrT0+9/01/drp+mETGK3pCSkG97NY9qX/fst7dVCXX/BAUr
x/t/dpmfppNsIDpHg2nb+jop7pVtje8tCNbvwzzZ7t9cQ6t1cviLEef8NGlEfCymKXDbD7ELkHGC
IySwLmcQCEFNpP5ZKAoe/XKqZHBpiQIzi7XICMd2O5fdDq4IeUraNfg9TMMO67Ybu6GiKy97hUF7
ckR/2WNCzzEM2vQVG6TdKIZJNjIEZw2juYxr7cmvZWLJdmOFYVN9CerMokw6d0XWvJSzVTSvZV1l
gLYmaoX6HaeRX4E2j3LiJWJfabwhZeAU76EO0Xai4Z2q2zmacL31ukqCez8jiugmJ2BV74wPYYMG
WYck0BtMhH8jAdyMaI8xfpJMlTu+ZZ2JkrPWTCiJlLVk6863q72PXiZheGeIf1fO7UCWIuXHbByn
uN/0teiKszn2HO+NAhbZFG49R/oijIvKeZ/zIVqbxnWzXFZpMwk8ptqQGz7ZxDRd2jSd+/tSrXqB
kJ/SeU1HfJ+beMoRTwN9T0SAsKhRSDdOEB4l6Cm69rJt42QBdp+Obr41aR2gGsvjWuJVqOmc0bHL
sK29ASKN0INkha1eUx178I5Db62rlqSrvOW98IYcg71spz2JIKmPIk2xXukz4AxJBVPWH0fxTH13
yPNTPtpiwmjWJR8kotZnJrfaEu9pGDrPyBsgvFXS2HwuPltuVkERKynuiVZ3+7VMG5r2VTVJBwyR
Cnr/2OJVsm9LzAf1pTu5BDglOmnHB1N1eTsAdoywrGxmfO/wmMk4RzvTqzIyejNiBssAGVRLdj66
2sb7HztBdoniJADqjy6aN5slREqs0n6fkK8wFvkYvAV1MlTv2hlasQ3GVpGSZOvafQ+BpSAHm7Ic
w+8y8SheFpYGDGeNQYz+yxY6Z0dPCZ0GnAnayaFQ38YVfUJROo+j1fj+vVU6Ne1/lQBtI1khyTqS
nIKoLUJ6IFHQXpai7vcy6DLkmWXMSlo3dmLue2wsYLQU3BocCGGLMWebJlGIFAOKcRru6qBQLXK5
Cq4c+aoyQjm1iv9sifTOaoYPnUR1gASut0zmnPhF19nQb2BD8cEFUQfuknefG8OKBl77qGVejdF2
ieVE0yhCGDq8lIqU0qfQpnd/HiQju4aajDzgtoicp2e782oywmTXUNwqmjQhz9dts3OB1H3Ot3MS
0MFuCStPseD0Uqr7roY9f+VGY65w/QE7+PCJzQy/S6dYNUKTr9j+83RPibP64B0F6jzMiPJ+Uz7d
2ju91HGJzKdZsgo/QJbhdqMhIdRZVFbUrYsKLTyIljpo6J7kcWySA37exn9LMp2Hj4EV+dm2t13K
FHku6wkCdubV+nkCyTFv+lYMzSWgD8vsGCLBJ4iy78crjyjN+iJrJ5RYBkcL+i+cOfYBMKfucYVR
hYR9DO0iPiffPBFfMuxX6RX0DyMefAvy4jb1wxH8Wd+WOmaSlCXeL7uf4rMq8D1zLHq7lTdQulwE
VcWyakJOOhCb5b6nAXQeYzKl75BUwI7DavSeg3nEZqKWJG03uFFVeb2MA7XoQBCxtbFjpQuiClFe
blro8NkZSj/W2YRQDASM2s5byttNGG8tN5mnRzUuqSrojKGDPhWZy2A5S6shBAQh4Lgf6qhH4HlC
/2DFLfhDmmucn5w53fvekHN0hzg+iXD8BqOkb2naStbJaU13+1aDXBeH2tfyida0eguQQdCsEXjU
wbQ2eQwzrMMA+UF/tSBJrE8KmRckIEx0K2FHk+kQQoa2d14kUXjH9Fm7U+UT2K0RapFjfWVPNloP
L3OK5aLyrYak+SxRJLnmCpXRpuoRLh77vHMZsciZaL4SgakRzuG8qnzIPn5DhBIp4FWhSdMGmNxc
LPOSA3PtdGoM9nLhTNODjlD1q6u0smMn35uJdS3ekSOcWjCnUOYED1gzyJqphbBpkuihcJ8mRyfL
pm+quOcJSCbrpcQVgBOy8npwJk4ijNk7SzfrDwhda/+FWOmUKkowRU35kM9xiCphsePXmACpajpL
deJSl42sVZwHa2mKD9OoUaS5SemYAx311npetB1MF3O6uMQbR7UXvCY1/tWLNXm1vxwwpaJAmhEv
gtknSmkn6eWyQtdBGD6pFJbOFkEE0jBoxLI9CjMjhqBqjhacAPUu7Pi5tRPuXAFtH3D0mr9UghcI
wxO/k504y30qUPtsampRnjiN1cwd/IvYSa+rqXWAKtdAgLZBQlQ4yV9eX11WhT0+a0c3GfV3d/ZX
GVS4SlbKuPZh35a4+yvP6nCYcwqM6rt8aRrzZVSE0G/CStLZzyvmy6PqsVbcLFJjnOMUacar1Mi0
PcatgeyD58jHgsqF6Y2XYqmQBvW67xDECw8zhpVGWHXdpUj9Cwexsn2mg8CyNrhsjLMdUS/ZT63u
UZwC0yxmc2CBMuExJ/vSf8whKZGRlRJg9i0Z7VG9RILC/k0gCgQABQFI0W6cBgQH5ClH7amTec30
QaPdFJsxI3/oVoHA0tee25JmUEVmgS/pWU1J5yqr2rtONKO+JmMqtS4TnCoYnDl7RWTZZk7XPA5x
WzkfQ6kC/6kXBj4kWqwY16snUS09qMFu6uNEwwqzKawOTRDTUnTlAEHaV+abx/IsWAqKGY1LlbVU
/xNkUeOzAUyK9sg2U6nYDsloAIw9RfQ7y3YkYWMG8rYFzGHuOncolm3ULk69z00doQlLhgxqPhrJ
DukTFGlUPT65Uu/+0KDkJqSkbacLWOehYU3uYxM9WAMhoaijXFW+r/OIvbwz38YY5LJ4NNdRAM7k
StdgwQAmey2m6mVI5nRnZJ9RJoqYROTV7Atisp0Z1f3OjZMivUUE09IGraoiOKus3A8IAIXocZsV
PL4fgEOoJ0NrTINgF9oItfaYqKNLQs999QjpKiW/T4oWS+vsERHheLJuH4wjcVBFAGqIkUMGVkBS
HqCEn49jbSFZSlwz3xHtWExPZjRNdOHCnIAeqlQPWynOQbkRZpo4wXM9hZKuecWIgbBRsBvsNOkT
Ow+OmzgAYevzLcEErMiZiOr2SzAvk00sCGqJCzeGk4ovkjBHpBiWirEA234LE4Dn+pLIqmR8GIMi
NUhCJrpvhK0Tx3fT9A4csiWvJnqtI0j+APqyV8gLjkjkreec5DdlqJ3mTmKUq/d4AYvpwUa/0d5V
Sw16hWcor15GZp/6C4YyL36kp+r0j7U1OtNzDYrAuXC6HiEWEwK3+NCNiTVdl1Dbpy9ZH6rvfjfO
1VXqrezuhE85pDw6h/Olact+eWk6GrVbbzSVd5HUIrCIb2gMXvBqzIClWo4Pl3thx222WUewFDY2
Lr0zSC/hN0NKYdG168I9CEk09LUPT7O+SG3LlfsxrunV4gqtfPSamI77l9oz+SKgNUzr81AN8QCE
Kena/YDhEt+ooZRC/rAtB+dq1Gz1EYVKQEi7gjVq0HTd8gKbZtNm9n0QCRyKO9SgwXxe1cATX4Jm
8c2x4Yl13+tcfnoV9TwpcYwFm7b5bHSbHIGjiwM5wTFBufh+irSb35p5ksVLkdH3P9hNIhiLqsDn
SWZXW1p7BMKEOrWIQd3zwrOG8EvAitxDFmSDM79NYwb/2dcpNrbJ7aZpH7EQmrPM1N6454hQLN/Y
H8z5lYsGEtIGTe/suhZVILf52M9oi5G9tqfYBG3ndmJrEH63kNFL8qF8vaYFxqb9Nk1GkluhwPkj
7cylxyCrkZ2/q65JdX6SkNaK66iDwITujaYBFhk5Od5FBU+8fHRcoxC4eZhDT42BPvY82GiuGUeM
3a2z7jm/t1VpiZ5cVHhu1kkVKavZlxhbmLTjhrtGy9Yr/CsZKA/OzeDmcQZoOp85+0w2kSWXSM+y
coPw3Zv3dMQY0GFp6u4l8+Os3hMd6gmUw1iO8I1Z7pgsH0woNTM33BlbESPRJFlOALU3i6cJOKtP
3Tssg7Oy8GAvCdvPo9swHZdq2swrqOvol0x1u64p7fywtFY5HwWUTGT7gW3mq8rxU/eY9J6lN4Ix
4bHzLnP/Fq0hkV8zidzDJgMQC6CoCQkmrOOF5DerXxzDsTEwDkI8T03nSQAnmMOeFQh1knY26FWP
bgNZJ7UhtjwcWgf9WLbgLL0vtIl8eF5VP77MeRnDu5XDou9xC5n+VTvMdgcVQL04DmmgZ4BZNopR
S5XJCCHLmFGCiyhVtA17bxEHO8nT9Hvcc5S+dCofyj8lujKCjmiHw1elE9x+NWnb7wnTanNOynER
bjspk8FHUBy7PdSyAqoODv40x/pggV/GkRNHw9hu5ejI4Rws+ZggwulUN30DkOvNaAiJdrYRDo6K
CGqZYNdh8JmWjbCtK6u6zaKJ4HC3Ru3KRmlZrEO0OJi3TkDgWit7UDQ2NthqVPGzSBMRk41kE8F4
6tcIU+JrbCZFi3y8XUVZvpMQTCjLrrO2eewSvxy17dh/wVPVZvGp0MFqpeXot/TOnqzOuhaI+3IM
oQhiyhpltZxmlVzaFvU7yTPhhuWzjhs3OHpkq7Jn9sbRUh1n+UjhFBQJnkvg4AXwqqZqlH4cwUdB
sZ6Jr2zRhuUB+IUism1ce2xq8ZIqzrdh/7Uy2irPoRV38UObOHFyvfhB5OxbCzMBERRsUV7FSHTQ
oUatBLHIY66NdyFqNRJdqRiM9Y3VNxIcdp0swwVEN2mhX849BJTwq3KbEwI65+6l8BvFytmgnt5q
TnHWKc8M7I+qTesYao9AHnKJzaejIwGdXBzRoav2IvCU5R2IIRj7SyzgtfoqMFUTt9D49VQBzF+V
xqUDktDiLJ957jYKvAYoOhXXBiuSQD9q8QNQcJUJmFTkytXy1dgDD2HpOcRAguTrAeGUqfLELgyT
hQfZodi3G+o4VIhgo6zDg9Hk6E6Jr69GwrajdFn2aSw0uJ0e47y81+1oc/yMc5Nlt3gzbPxPThtG
1zhFwaC7TSPaR7rzasaMnMeC0HhV9GAVCGYpiJVrasdGMTn3+QX5N+F4aTK8Cjd5l9j9fmVSi13d
LTgJa22H/WXCiHBuW4D5SKLbJMm2bpcn7mUYlbYNaiUNqwviFJEBzyzQ+qKTAGGgx1bayi4Xr+Yv
IJHnmCumxpO4anvyyuedFQSrANSKRdzAFRSZTQLV1Kb2zM0MjeN8UGdQ4Gu7VLGWRTQqsqc0UZW5
GSxksNhZ2Yz0gzCPnCmQHyrXcpqrCBVB/aY0tmfyt33gGe/RxO54tWJo8eCledh8m4fI9+6iYSJm
h/xfeAlJMFcqAq5XTgRZeXFIGO+YeWXQnvkA2EKKNAObaupPc8mJuKv11lEl2M2TEHlE7p17uSz9
r0nMYvsVFEiPF53RNrRvJMfo8SFl6wJEdGHsG9LJa/JKzzAQO7LbSqzxONhlmIdoSD1R+q8Uwxh5
G0rDhfUAu5gK2Yki7pMKSmlsW3XnXlGQsh6hL56iE2bk0kkgquBAyC/44Ze233fCW7zgIc/nYCgf
mZYn/OMJN93Z1l4EhSHM06w8S2lONLskSYtqOg2WuRgCtc9ChQCSoDGrjqbzaij07LrwugRzC651
Pu/rulZt9MRmOC22ARk3oMDIxqxpI3rCWA/Z0gDcyUp+wpciZXN3iI3yaoSQqP63Zb5YI1Y8DbEu
nmVuVsKYhgfDPZifuygybGqXqOrfJkr/cYkduERqi9641eaDVTVBKJQ6RBxXB+hgASuipwofNMTg
SFyHueTIjEmwNuPToIyi5GPH8XLguZ2yLxxm8+KO4pMX3WakWpHUEzq5yr813jg0RxKnTPiYOKoi
bcJpTX05SM4st7mWgSQbHTVzwOwexJn9WCZhj06ZoqNfOKcuuvQEbSMw9pSyUOO0FyAAkMRg1upz
xNiiRrb5nLZ+XD4pihyYXhDzlZAGlx5O1Ymkhtoj5ITcwOF5aXrvjkBUZwKqFjiD89jb41TX7CmJ
mWwR+lMeQ8Q7Nn4LKqwEKBjuQqxnatuEijFyP+kqQmQuo6XA5jlEfTbYV15REw+J22DO2vklJ+/I
2tQe9zrcBnlVzmcDk3uRbaZhmMJo65NvNFxYXZjF8F+dIed3c1NqCvFpitMgmXeEj6T2wcKmG9hI
7GZRxpjrYP2I8z5Im3JDOMgYHAn1IEPt4Ek51Ddh2UqPjJEcXcaa09ro4pJpe57vSoBcCMglHvvt
qnljC22x4F4nLAnTXWcTm1CRwYlP5stn1+L/Nnr9/yWo+goa/7We6/if/+vtJ6b6+h/+peRyvD8E
Ui5ps/5IX2hBM+dfTHX9h8uNdGzA6raCDSv5mz+Z6q77h/C1LZBwOa7nej8ouYT+g9q8jSwpoJAa
uLb3P1Fyub79713BgJ9NiMDVMFu5nufzfv/WGlfEF0ESxA2ZadNReIqEYZt4b2oymghHOfGzjwwx
47mlRX8OqfPSqQN9PUWHjmG+V+GcnkbaK+6T9csIFbqf2UuKmRXUx7r9Jc3hAUjhXc1zdb/40Xzr
Jc1V4U56Y7ezC7eDWV+J2QUFeL1kS37N1mg8KWpvAq2m3myaA/fIJI+yY7c42fWHwz968LOiP1V2
9jRjzt63bmHOn9HwKmBI+VVsZxFrtcRNhMXUqIYFa2zFZesPXytoPg8AAdBLhyGFGjeE3Z6JPe0W
6pBFrG6sVBylX5ZHzKqvkKDEedeFJ7h0nArJuclZmUmvp1ZIwU4v2xqT82mtqcZ6U6LOhsGMt0aH
/QFdMqxPaiGnNK2cLT6i8dbum+nW9kTBNmgGL2PmYJ9JzqNWC6O4T8kxNgJAh+f65oXa/HVQOsVV
Oop8548CzrifzRv6aN1haP3+kBUIqgkz21LKjp5KjaQ61oDUmwA4vddNHC0WRUmh9cEocRA79XAt
5+3oXYGMQ8HHqvXWF/YZHoyXJS2aZ4lp2Q5WdHUd5Bdlp7PD3Jev2RS+g3EpbzKHvVRPXk0yixD2
KD5YHKL5KSVxcQ7or7nOmdsjgK+3WWuTCGMReB6E+1JSoU0alM8cUclCJWBpg3ltt2DZvnN0VJ73
it1pka9I4wFsaCOCeU+F+rXk1Lpnh0pKGNlNExsZkrD0XS+r6xTcx5k1tLh3kOvf4slst3k1W1jr
2o8qqZfzOPeSrSzgpVjWYJ2QiueeyaUje8TjXEcJ4Jgi0n31oZdVEYFhFOjtBQp80YMEAkHVH5Yk
+0IVnXjRWCycPX2XudNOr9pJXZXXvecsX9SyG0oTX8+edz9wbL8vUEkJRRQc5m2ijaSTbHoZBRt8
D+5JmrneMQsi/yirJdmnY3ij2Cuek+WCNbrwIC5MHX4LDC5nzqx2cT6ARqBStallrfZUWRAkx9Mh
rklDZoU5ET7WV0H+7VYi3dwP41J+oWZyhgoxeInusqgm5mioyhuC228qUdpbePs+24yp+drBWDwJ
2JPdpHEgbsKCwL2yakh7J5OMVEp7S23ivppfA2vpERa61WVnXY2rjS60CTppK9grjrrrE4l3k/rL
Tg+sgoV9NxBtdQfq/mVUdXw+DdVIStMyXmGlTHlQxNUQyXff7ZI7U7vTBpdAcDUHHVGM9djs7aBo
brLc2ulxeh3R19w5Utg3VfaBpY0ItEo/QAtsd0nVdOdZZN+OQZuep100PpRlW2ytRcxnbLiBvRXB
Xrl9d/H5xQ2c7qLs6WYNMExAIMz99aCeMMQuN6Hx5htL8qeWhvNJk2Ektyf/DF9wevH5JRz4k03v
6TNm4LQdwwQbX1ewxMPioJDeXWdUQK+TmEhKQoBrF7pNnCVbP+/1sc6Jp9g6VdTjYhIEE/E9L4SS
7er5iAsovqcMh9970d7558vWQ7hfFWwg2zQgGsKS5Y3lcUarEj4KO5YPVUMYUhzr5FS7hbVnIy+v
YNYA/rNL6sQRB4G5AmtMzTu7cLviYfh8GcrRvZS62mB9XwEb6n2Y3WpNC9DxllBjYfZjQtJDjTdH
4fW//PyTWF9+/qmzcK+q/giQM2CyDZYwoSIRJv1FVY17Z8xpMtqouwD05ymc2iJ5hdbwzv63PXUH
P93hGAgv4oAv9Gnu01p21yKCMsS5qgBlXvsb2jLkSLqtOHKezQ8je53TPhzdx6ipJCylpwqW+kNG
s5W9uO2/rSL21h0eA5Q6+6TR2bEWiT64QXMlbYEw1gwcVGiKc/jv3SNtE2russlPAciOV+0wjldR
NBUHY6Knz1cyqIa9Iq7q5PPhsHpFzq7X4CBhTtwEST9v1Vi197mB41KN/Fdh7PZeUya7aN0APABG
HiN4324p4htkTPGNu+gvUy/zc7ab6tIBjt0T2n07csTfzD7tHpT+8vbzyzSuRaoea0ai8X91pQ27
Lw6sm6Kluz8N2CoGMUe3n9/zElzH89wvZ8LFEGgAjJ3jRljuWzB1s56iu89XNgUzPgggTrRhzaam
htgfOCCeFwody0nACAVLdBt4a3BxwVs6k1HbPuyzUxVmCeY8QvUawie6fKrvNA/qphmm5Qx7gr9f
avm9b9o/RwB9nOEwxdmDymHhSuQSaNNS3Nj82/xM+ZjHFzLyzrLGJV0Cb31wZXVxeFiG6o6mTPPn
BTH6gPcdqU5QPhpjKiDCOqtsOkF4gbeEkQc30ZyZje+02YOm0X8q4ZwRTmFAlM9yeXVJ4Gz9nQ6U
vvn8UrFPv4mrG4o29OXXbzv15TKa8ujSljs28zjsMO2+TvDx2IRgmjjS3I+7m8mkms2CG1wlggqQ
ieW3oeiDK+24gws5XbwRArrGrhBUufTCeqIBzf2QybT7fDnoKFgzBZLj58ucLA29eGcRoPRjUDDJ
Eqqdb1SB5+nzJa4sl8jIbrWlVwJMuXNMwB7cSRZLnJ7+fB5W3kMy9PN1PlrZEz21fWSoK36+agnc
8hq/fEiJp3hMPUq8/Ju8SK0LK1nukOPc9cSlvCUV8cFdUFm3XV4U5wmOnK0H0ORrDm5xSGf5JnPY
WU6/wrKcmqguagabz//KAc+PlrcRvzRAQU1mvYdOr46OUWrBPOnn/KasWSJiTjIPn9gbqCLT19zx
nqlbxx++mjdzg3QAMw6GnCSlWjt202HidCIn3T30KtSHiuLcWdyY8VWQRWobXGYTWAWiyPz9EJrp
SN3FhVYzczhrl2eh6v4g8synG645AQtmYIJT5WXcCBoW+MtrMuJkX5nzpJkLwjsnToiff/z8AtOs
PLbCYucQgTMv8fRTt0B94QnPnP3rtRENe9V5LqFw29M1Bh5kD1MefZSyRdpQEZfph0X0DFLptveG
5baQ43yHY/LodZ71BX9qfsA/LTcx7ubn1AO27gSzc2GUnT8F8XdVsF7b2rqh7jvfO10VbLS2oAV3
/XxPdT69Mkt243Kzm9NozoHm1Mx21PlxQutxRz2eZ5SciSbUw83nl5YC7U0zrsj92U33n99zC1pm
qQUw3LLlNzfKIbsScvjIqMY2nrlffCdMjhGwutPPl4OAqV26nd7lzux++d9sndeS4sCWRb9IEfIp
vYLwvoByL4q28t6l9PWzRM/EnZiYFwJRVDcFKHXynL3Xnsrpl2ozp/t/fklAYeb68Cni0v+yA+0B
MkP5ZZb+oerc9K86mvChTcKHR1Le+rDTaHJ5JNOQPDJidwxdsOTkq9QkJob+HyEN6PWhAbyuF6fa
4epPOOQ7EwjIOUKBjVf11jvmzL0GjPJnUjZkcmKkOrtjMpAySb716weMi1es+PVHGZysVhj7cKz4
Uxm/P2NX648xJsF/hwXM2bM/FJ+vH7qDUV/LJD6+juh7DG8JFL0sIcG5nlSY7Mz2aYa+bm0/5H5J
D5pvTnLo4DQeRaL9982/5/yvYy2XjGwmTm6eB5zvidliXIFgfWIzK9NVopbBSmFq5cGotC4QkezL
616aJb8R4jS7OgrtC/wq+6LRMFokk6vNH1/OGt2P39g/tzUN53d17II9KEBin0QwfuND3w7SVZ5g
zXm8wbqb9u74nTTJ1oiQ9YW4O7aWMOAeY9tcI7OpfsitjUP9h9Lm9bpFgrl1NEGicCJ3rx+zE0wJ
Y5qyo4Yw4gYQAb7n/Hv1mI1IO/LwKsx2IvHCulaK/06k7/hpIXZYtqVbHjjtx8/kCROzv9OHI4NC
ErJK/tI2KSPnLmky0aJutV/A006mlhUfjQIdjDDy1TTUwZrzmN2BDfdojIrWQy/MaUjcz8qEr3Yt
HFKswwFa4uswJiP++rqnYlWFs+TsX0evG0yRys5Kou//PBSSSmLXzASInodL2GvWu61zyUcDVnhV
WVjvkabZK0asRN/MP2VQyFldhWLPZvmq+31xYnpa7uhuYgJHOwX0ymhI/Qs1bUXYR/iWh7K5VBmD
K1IVFyr4LdC0XJ8WHaHwW1PpYaWJrsBbWlmzYurIwLjeZ8xjCchwU2NhDGDI/x0rmgIMTusIypiY
/WpM/HbZyHgSleppjLLmwh+UE2rLjZZo+Qr0ZOM1eU1iee7vlMGBMQpMLT71iYhPORhmco3Tw+uh
/zz+uqew0RyCujy7YMd06MRnA4+jgM7CQHa0SSgzQ3Gx529uT/Yn6qSi+Rp4SWtoktPB7YPp8LpH
2i8pTH5lkpsSGd7/+cHrKa8bi/wgUk+JJhylk0B7Tepmi/7qvUa2gCs6k6fXPXu+9zpMu7jZ6rX2
7xmv59dgWMisNuSdKSmBuEqkbfP5UGe4eGAvRQ6T6UNbZP6+p5WbXBokmnc1Kq5BAmIW2kO5LUWR
fqgFwyONmIUTE4vso0/Au0WUpsiMxhsiivPrWUbTpIdqnAsba8mQyflIKmztIRaHhz7N39daJDcx
1qgg8wEUBhujpT3NUaf0bVdj0uWf0u0E89/GP9aW1n4M4XaYH26tyT5g8a7grHJoI+byJNy/nTBF
/llF0ZoFMsGfErWbKevNR9N+N3GfvUfqlLw1k7N5HWlJqF/sMni8jtAJEGQ+Z16QaIv+aoxQxeQx
e6y010jimiB/vvYJDckPeuDjKR4FhK/IRzcFoLuuUMjkNsXWQoR+fKlZ42MrH68W+5+rnb/1XWd4
pW6mP2vfm8oU4d5oFJ7FfvSkc907j7YyoAqitK+Qqin0xL2pjWl2+JUwCFVxVvGcHBnON7T8m4th
NCMNd2Cer0MiMxq4NViB28B3za1Ie3+vpsFysqb4imfcegOuS6aRAlatxBr0lgdDz5xU37+OyqjW
Fn0QQ+FXkuQ06GZyKo3+h+itacOZmJz+8zhz2WmFtm2GajHmw4I7j5soVMf+T6eE94GMqh+GSRQs
5t7pYaoBjfLRWNWhKjYdfL/PbNI/6rFQr/nAl7DCmp1NhoK6UBe7qg8AKqRp8NkMYDIZ/Pn7rkOd
G6LsXNdzyigIv2GtYThc2HMOKacSV8r55nXv9dhYiz0972yvCftPFcpyz2ekvfUm/PA2xNSM1ik+
ZvZ0e/1dr7/QYk+xFUVzf/31/3n8dS9zgJsGZGccB1WTWxklEVNSshFyrlfwdozwjoiw2yeZhEUg
x7exLaNzZsuD2Vvy7XVTFiJdzVOlVVAB4TO7AFriGGSMw0phr8pKKCRhqOH5dZPqNQLZcCD0ga/7
6XUDRtTy6pDoplSL6xPE6w4UhSlXGkmVAN38GbLBwkqo5UVohXvpik7ZNClwTTLYeIZwG2RSY26u
TPYsJ+uUhGN5SkoX8XqRdydnqhiHvO7qgbXLDRnsX89ELcJaXrVgleguCMjwh8pWxL+b16FKLABE
FD//MUyhsf4/T3k9uelwHpoDVwIThd8F3Fi019kDvY5kJogtet3tIEnUE+KG1xEthGET6zrK0g7u
Q4tsaG+RrPUR2uVBdPrwpuuD9sbAnMZLNH34PqvYNGQg1OZDknChdGsjdOzE/WyNLnsIsHvrqFeA
O86HRaj0JzIQPqNEZI9kvmkHMgw7mCR6Y2zNTCgXbO7BMqscdQc/Cj2XIuOtDBy0MWDs6LzaKLWp
McBy1rQb+vEn6990bIdflst/IcPG3pW1VJe678fvfaoDCgBRxgleJ+9jQ7SH2iXqaiBebpdHNSF8
2KWQEIKGmoxyXWd7FIrqGeY1daJ0P4X4dGSIcBmxOoAK+4v3q1qLkTAZ9rzVgUklrMZMtxcd0Q2L
FE0sUirpsWe111ZEbxcgluPVdjw3n4Pimgk4I5qM9V3cDP4u0Qe21vZiBBQNwkUxQBDFIwSIsr6h
S89gVA3D3udFKmNhn+JtmzTmqYopBRHIwNDT3zOTlL1MlGJL0kKOnc/IV+RfgZdU3OPEKG+RTZa2
7MzxUzX9vzZJBqg70m8Sz2hFN+RwOtq2wjGAFixjrFgYm9KmT6D3JchpirqFgQxkCVuP8oL0y4NM
in7Fx7dpfXbyiZ0+o7jEj8HmgwAz/+i2xhcom+xTs4ppxlNNp8H9mU9G+LTKP4j1s08ZNRX0kWhc
iob9deVDg21NZ4BxxHwbyaNYlqTyHDL6fnHy0RrUv7We1JuawesAKfEQOmdU0uJMIfq3MSeuQl1F
9kbIFrYZ4KIn3QeSkqewxmiX0gO1uqY9h8XviFiDc+i2RFA1ag+sRaRXPuDsGrSBup6qpGFv73vC
HjwsEdUlihCOxy7oE2nr74Omu6u2rj2BVuzsGk66b2lFEoqzr/N+pCuLqaTplpxx7bnIiclyA2oX
Aje0qqqOZWHerVKfNlnE/jJKRbIi9z7lMyvvStO+Y1yJrrVlKGDABcsT+K3Az+Itndxk0yb+KU8m
urDSPiI9ogvYac5GreQPLYitG/JDiPxleos4JdPM/ajSGbGd9EeUweY1JiEEwdM7cHqV5pg/7pPW
YbOhEo7EpuZvyXj6iFWEVhSCNRQ81dLPDCSRhXtGdxSvnIF03GSyr9iOmdn4fwygRzs1ISi+Bcip
CPBSCECjJQiRSygYEGYN/7Sr7rTeIDZQTVlhCV4zVeNQTCBOSUYl0Lv6MoX9OzNKnB5pvPWjRG4G
2TmEnLpI7HRUOA1Ym7F61CheFpGtZuchNW5ZE2WbSQWPn9bte0LWoa3H1Vq3lcizG1DKE9XGjssD
I3HXuCjFH3TEzlaYxTtdxMUwq2IGLlTsx9FC9674gp2qXvsgIsAW/QXsuwpZW4QUaMnkXCMjJGbG
AqBk0i4g8JJLr+4jG0YoctnBQwV4iKk/FkAocXIRiEDHzMioYPJ8a7fhim1k4+mpDVXEQXXrjOsX
Yr9PYngnuIZQ5ZHVUMLbHczhpz+E4wL5OMQm4goxZ9fLCKRJ407tkSRsHZSg/UVMBEDKEDGwlg8b
rUM7LUM7gXSKl7EZFK82BnA9DnUPTd8T3ZdtksdUikG16MBcXbVYW+PaOURAUtCaZ7so9/lvtW6R
k8O5o6nAzCcYEDzyjqGuvjHrQx9AFYbtKlijuymWjlntSeeB6hpXP5ueorDOm+lRDNOTbnhyTkxz
esB4RSSdm56uRlDStUGecbZeTVT4rDLFMZU3mqcbo4GGT77eTZsKwq9yBmhmku+oDmG1tdXJsSr1
aqGYu0j3WIyMxaw5kJKx5uyGUHYiLk4YcL+UaXbJoMfCRbJ0I0dc57ACrDLKpgNZFwEgnyF5b63c
wczfzrjNdV1PVFPmtNak/TdV1f6iqpRUwlTrncMYrq9hTOk2J1s0LJEPaBvsLo2qUcwOAfhkbNvo
4ZVmn1EUc7rPqaqTsWY+Rj6U2R/Czu7frLjlYgj3bOdkarnBlOSspG7eJTStC3FVCC4S19kVbuZV
tpPQw9R0Gr/BzRTPNAzsFU3DRx3St2BIuFYKXyOUYAy+2kBZ2sD9NOrFH/isKVKNarxnRP+4Ax7K
tpBiM0DPsoz+hoJaW8SUF2WcfriROhwUEucIjx526Hj7U8wQdM2Gxr901RcSPmMBsdm4S/NRmQVa
mpzwm7YPtI/CjLdTsm0gHC9Eoieekw7a1qiCJ6ANZaNPNqkTWjUugQKr+4To+hV6j3Wn6P4XZRHW
NIRZMbRFe4xuUNuVw0ByKgzmeqva3Q1UHQKeNJt2CsxHFNAghns12xmOduBdvaimKjfkUJKiAnBx
zSWFmDHwVXFew22brxhd4+5NNHUopsgZG9ZdktuXQUwXMklHaLaUpuTvAHgGONyhPvQqiYhMs9Sb
Let0B5WxWCUPNc9+alx3F23PyhxX1Jut9TXR0ADJxdwyKNFpcs0BbEDwV5lthzkwKMk1gRobfjDf
DDJQWGJNl12PP+h/sEjx6lwwg0Ed1IvGD75cnyxaUMnbvJbRLoq1n77PMNEphmePP3IZjX97u4XT
jDUBu6OxVXvTPupa70VEoR4sJ92FauuuKizUW0xiGJGI711DPh7xM0BQk7mWP0wmG3WjvDNUcYKx
usgkGXFGBMdI0ZK/seTiJszukFSu7TUpznZbYRlPlYDoivyzlmbw0XbGzzr139zwTzNZBEyU8t6U
9r7SDeeaK1a10n0iTmLkU++joidLXf4ZElHsBiXWH2Ovh4uGZF0GjEO9CeIgejdIGQJHWwzbaD70
uwRVSWUTazGh2LXzS0rm0nUUKpkxDby4YhBo0mOiMMYKTJt2qEKXVLGp0DxDAckUhsl7XRLiG43v
LsNzGNtq/G7RO2P8FqsnP4PTWVQBxUfSlWdbAd3tSHhOZAxAStPOZRLg9oGlVQJYgyLwenBIi/m0
diNgTTxHIxjzbJXGTu3V6NCxWiqmdcubuluHLTPipEC46CrOmV1RdcwKwk8Gic82VaxTFMiRyzlt
OvyHcv+6R3yf3EcM4lfSNBAdN5IgQRHuMxRGuxRwJjbouzNm3b7CubccM+Y8ehffnBZcx1gz4BUk
san4A7nSWO8xmEd43irL9C41GyiX8SEtYB8i6RwaEq/K3nhn9B4dKqdM11iZshnYKi6F0/6tiWZZ
VYXFhE8v8VegomTSSlEQRMGxQrF5UIOuXUtt+gUbzymdT7OrrjoZFhuDSEyGjUq3VLEiUTzo3eF1
YzVKd4gNshkLWTZbl6Q7QgDty3jUZ0H5EKR86Jjs9jlJ1vui4eM1GpmRByHGkwPxHMkWtIoS/V9o
4AN4dclf91oap3zJpnztl6hDbHSjZpmG97KazmSUIa8tp84DV95eCuMnSFj3kkDGg1M5j95150lH
bjwG6SWaWwlIHcnGGYxwW8udnnf6jUegcmpWvNkKZxyPQNzvdGQ/TLOH7OXa+xrsIloBdaQrU5qb
PHOKZR3aw94NfOCXtat4gAqB9nXwl0crBj5qiD9Bo6xmrfEZt47Upz8FPU9mrY1YkrVlrmrkZ2uc
Zpu2176Jb9kkEZREziq5TbsjrLB4a+F/Ug3LZ0Jds/rrLS7NqroTrHXAt3FjJp/ucFKI3MtBflDx
wI9t8e34kZLRi+WaL8tbV7vZIdYCfBTGdVKImkH8u3MC4XuKjGBe+tiPrW7jKKSfoyZtVrlQVE90
Nm5Q+1dMbuiJ1EBl2YfESAPe+GUMarP0g+qUBOJezH0bv6Qw1SRdxwA7nM/14tCmvYebUL+OkaDy
V9xdoNfvIVSEZVYXeEeMSV1LqfCQ+ZmpHVkYQrkZWPkWXRh/NLjAjcg4FmE5LitnIN47KU5V1t0N
+NvniViuEfMLGknMnZad7ozaSA/4Wd/6mpXFh+HMZWYgaVwQ5MAwmiU1ys5Zr2wjS8ZeGSjWMgjL
+ppIew2L6qsYidKLe+NBoC6Y0tTe9J2QO6aiXqiMOVcUsQ3yktGbkM9RGSwQ+thnU79wN0ATbS+r
2sNgWexndBMS7iD+SH3wLxpJYOqAQN4q5NJMqukyKN3ChFHS+SxCZkEGT6NHzzFRsyuDzSsaHntH
hCPq3iGEbVoWdC5FxpjBdh2CUSZja6NBXTc6F6jCF3Bj7d2QDSQAd3cVfaAXhAz7ZED0b5F0YmvJ
8X3I+v6NReQ3G7gj31/jYA/Ux0KLkPlY8U831Q9WYWpvbvfGCxgQH5f4L3uTfVVRntj6GvSpjYxl
fDyEVBMn9GdrOwuLt1TA3RBot1ftmB5UZ4NZfHxOui9XqWH9ETM3oknYNlgMngu65kTR2trViM1f
2pgD22S5huiYGme4mduBzvc2CBLa9nXE8MZZE+vLnWgQ7ISEuAtdf5c9W6wpM381vkmyetsA20fI
kEA9DiwV6Awjso3jakf8umRdZs1HoinaKrdZQZ2xzTetHez1ose0RSx6wRcvshx13XTqQaKy9aI0
GbbxOHeCDAI11VSh7xWimQIVPyxdv8swFrCvL2aXqWyn8xjkUMwTvpAVQs0FyZ3pIs6rGuNeMewq
RMIUNs4aL458WGL84ZJ29qur2pMM/6i6VC524Tyjnqgu5oyVmZPHoocFkSBafMSxgk2jrz341uYT
suBXE0UtlTref5wEDID0+nMUM0fV17Bjamp9EnHDLsGJP7TWqg5ZGB519nALG2BpFqruKizzfqdg
QPIwjEVnOqQuShe7WbV+UXxSRB2yNA4fmdC/qxbyWEbcfOGU4qwTZ7RH4KyuFbswHtiCUXLlY/Pu
VvoJrNjCTLsbrv3xTaehubIC+bRkAhbT0f5MhEnd0gY3DGWG+gtXz2rsNeOBWNjT+3apBzqyuHxk
KTRG7c7nRMeEKM/f/dRvVCxex0ZQbqBgThCHJzW5lRJOaxZg4RJgZTDEH9G6AkRR2z8yju4TXC3S
xP1yE+ES2UQs3juIrrSepQ9jVik/YUCT5zC7PSrnq+oamirs+uucqxvkbDWS+1IKog9J4+vFuLKh
GB+aiMQQRVa0xtphlv6DUYatDg9hMbD0qMlgEaKBSpbKj61/qmjFHm9SsW/DR0VWMol/5zqHo+zm
0Z22qwi3hi3anT/mGjGfWbBs7L7coxYjUaTuzP+5S28zooglElAF4VtpQfs2MOxRy0NJt6a2Cdca
1N9xP8anyRgWrhm66woHVm9D6hbD+FDGvt6oYCw1CN5eWmrjNtSoKP3Rv3CJxexgdMOmMHvg6JWC
xuZ/blp4BF6hQ/tozNhFpb9h4Z5RoUGw06LKod7L+9vcwPuy815eSy0l5KNOaP1lFUO8amCIkbb3
oBqwGtQQT+kOV0tQ1PK9LcQKvX31rVkWfGlcMNsiqt5LbJ7XQVHOBZsacsCCHQiRVa1RFGE3YgDb
4QWpmxT3sYD6DK/BM+lsHtle0M7E6RwLkuK03taf4zJLYFgypipXSPr0m5NYlErUTArRPIPdssS5
xc4s2FAIPOg3h+ypJeeGPvPkaB1PLPAWwOd2MH67o7oVtSVuLimNx5CPPKXptfNrzbmOjgHVC5ev
F8f5sGWryRtQyeTNYZz2xkpDijkToE3nm0TTSgdTYB67l7CG2GFqprPssmBAXZjZ19cNIX8PxKAo
HSz3airjWxMq5GNH8s1G0rBzM/vY4FdYRckpE9G2V6sD4iWKG/aayyZEjaoOHVSAfJG3RDPO0XA0
nmuQ/UF9aGgTmHTMKTqGU6oRBJlUT6tThlvep8j02FBtgDdt6AlVF6C/d4SY/Lkxuo0tXX5kCowS
oJTqHlmg6j52km8/V+uzSeY4O/7qOyQKeBWrKrnfZbrpXdV8ZhpTsaYMfygkFdAtaC/hmOuHSFN1
pIDWN+5bJF+mkdLzKGlqtYfAVQZkOD/jWCdHAwLKZiTHtBsYyuQB7XqnEH+NxD33fh3SqwlNbzZG
eA5brTAqp1UIcqkfkefngcalu6kxWuN1ZSob/8xFKzaa4it3ddJ+TKTEktM2KveJJsEK9aqxigxH
pRgLJPFXvnIMhPzufR0+f/8nBBqclfIzseHqptScy0E23xHSBK8iIMVO2OaaJm9/TTvT1TKPs3dE
Jma/605lbHOMHkiDNdI9hjHeBNhgF2UWfOsksEHM8K1lllU30bT5R4uVoiFxz1QrgFJjfiyFUb7V
AMXnk1XP2RGWKPkI0qlX6beWqvyfaTv7ftV0KQ1KkXDimaZCSq+q2ca2N80/cJzCQxBrx1LXE0DU
JhdYx5NNQbyK3rMfCTpSo2aKdDta7DrYqKOb4fqgqlZC3DfpfbLrxDI3k+6kdqymZlX9ZK7NxLNR
fpWTLc9s0xaavPkB+xca+l/MwLutng0HV09ChrfOnAIIkN4oiKgsWVTyhtyanA4HJ35Fz4Ylsm4I
bcztB0gT+xLXhEjUyjN1Mn1tG2V1ziO1OmsKJOviAJgYplMdEHExSPszNDoGAFOgnROD+Y+wesDf
PpKbUM/HC2sBA2vL2rkgJSwpWizhWXtm6NSeQSec4DxTSkR6TQVP3ipBFya7yi0dS6r8EMQ7telv
t+rGE2YjjyAASHQOBnLsMuwhpfIVGYKwS6c0zpFNdACSRh3zrhXM+UfvkstnI6du2XSau8SRhvb2
JwiGFuWCuahHQz+mrGFnW8tqbK8qWQBI7GfMvvojSko+Qr1WkZBN3z0r3L+jeuDFqOW9UktzWaRK
tJqnwDjjD1MiVsnHqEfjWbcn8zxVvnkWs+ZTdmwR1CQcvJQTnxwylNWZFd/ZTtHhHjAb1dZQ7hVf
3DBxUs5lg0vGYkVPwG6bFYEtiFbJ1tuphvmhFVlyFo0sjzmLzQvjbPSIDhmDrjOGtOj9Qmw5VfcV
hM1fNSOOMzR04inrttshv2NdBq+yQpEzrExjlysMzkszqVdsAfBKW3izoXxMSfNM0VNuUX+2705Q
YvOzqk/LR/1aj7wykPQGm4uq3XclJsYOf+1NIblr38B8MrMoQbJijkyVJTqbKsWAWTNupSg1m0zb
OEECcF6J0iUpDd+kKFR3gxVRkHKV5Va/74WQJ2or0Cpt6TxLx4dmYsXl34FpCkZPk6veGtxG5bWR
/VfUVf3eQeohXY4wjjYgokXDCIhXzVkVmX5rVaPdUKZ1jILkudGUH6PVZd+pptMDRi4Gxlq7sfT9
CA1KSKJUx3NVydIjfqADCxWvjVo1N6HPBsBq4ulcoB7wWl0xPxRfblvKVNXEC5iS+nQgF4bhZTlb
hJbkmkUrPlpzDw/gt0JKFKtHvRvcgLClui8PIdeJWQAyNEvPzP34YUQEALtkd29QEjcLTsH8oAgZ
P6TlSkI8FP6qUqfZSyrYYkKC7WWdVu6n3nlLqvQ6sTiZ7JQuxI6RIYNTirPEAHdkmLdSdNrDHFKy
EYcxX1lm++2zyYh8V55tOW4D0FQrkDdUB53R3rv8UKqFtvMtJkqW8a1VN7Urx7vVxtotVDVPj1L5
QAgzp6LSQy2J0sh9+6rT3TGISzq3IJ7uGhW1Z1hkcrATjPYR7wXDd9s4dDjCEL/OckrFv5Z5NNwC
oo5K3RmRaotzQWPYq4JsU6nDldXGZMq46EeoISXAndiIMsxaunKnOOFbi/xtaQFyhP/msEEkRUjQ
zV3JPgfdREE+qnW0mGK6h2mcvgVF0T5QMthh0d9RqSTABYbvMScYOrWZiEFZOwq7WWt9d04cv7gy
cjiWavolI3Eb5jfPiEzxaB0jwVqAXRjri3i4Qhn2uilWZGJ+jlqzn0vwi6Wo6LrR5g2N9RhdxXxY
XXiUqeoiuEnXojZJ83GHelnIaVrWTVht0qRYl0hL74YzuhvOgcHXqd8GFla+c3dwetmhQVVFou/4
VcXkgIYa+yMawOMTWZ7q9GSHdr26fT2dtm21ABFSHjKHrWbK5WTvQj1fT3pC5or1yXwQ8YZqNx5F
qmfXtnHOIvGEXFMOtEKcMva3VIbFCfQV+mj2rBN50QeM1vWjbRjjZX5Im4Xg8wfO7fJg1hR4RCdl
O9Zetk5M5IHttrvajCGaxDuB/rpdBqrCHqvXadXlENsdAxh6c7JS6zjh4V7qhXgkOnu4Aq3oaK4F
Gta1Yo7YKd1yeoxdnJ+nMkYbyBFSSGbbsG48HwhypD5eN1DvaC8lw3lEyN24GgNDwkPSHqm2rlhc
YgWYn6SDk6QmZrJLimbydMu95+44nPR80A9jmmxYhE6JFY6rqqO+FxRC91b5jcy9edOKmmGBMIjy
6CvO8PcJoP/ZlWX6oOOQelx5/qYFeTla/qOhZ//QSVlbmZUU63B+2VFi2lvJbmoJYcobBTF1+vya
/P49YI+2nlRzXzPDg6C3hFCXbgAopCQCy/Y+Rb/0IefdEFW7HjAf38ijUM8RAWhmeNFRWDBFaiuc
hYisqyh7sJezqD14EytfSx9OMMvfExPnfJWgjnRptnLViAI7OGnYdjmTQ2uXqRNZoaG0qXosY9u6
uX4a0/53YFfRjRyQnYWv66oo2ZYYgMDr0zlwKJjOiBszWCfKVkun42QP3Znr2xfXDnEKo35vGIZ7
tYdpfNbtpaz5I9HjXoaWNJOkogpA78x+x5m6Ry61mEUYwxbQdS+a/SNWyuaZTxMmFXsuhdxRMgin
t5zAH4IFlK0FTAhASdDjvZy2ZHM15zHS7lga5ENDabEMi/JvmBMeZKB1aaqsvtDb3ZtdyPR9TFi1
cZ/oosm2JdbqZ5RmV5QJ3cUWjOdVriFAeRwTtwg/rBtz0bUzP8sZ/Z3EiPzQyP5Bd4Pdwcky62Gb
zrgdQ1QXRFOqoFoirsZaJY8IHmOuaPyGH0xv6ZD/LJSaUemEgJFLjPKwZGNfGq67CELXse4oDyVI
lHuIgwSJzeN1g7B/BdxAuwVW03kxmpqNMKmJosI5kbsTPEEhAaOYc6CCApc8ivjpqTMXJO6vaCnx
p83rocloqKskYysAmp+mPjjHxo5s1qx0Z7YMwVGEZ09yoXpPHVhNrRw74OuxJLforRTRn9AO720Y
0hzNda4FDskFUd9FXM2dM8J/9RpGdIGbQL2bzhdGmOD5eoF2PnmJ7BAGzH+haae3lHjpkOwTtrTQ
HWO971Z1p0WbuiUyKJmwTlBKBk8JyNdzJik3UxqY5IZM4Oa0wPecyKF+lNRaVsdWqG7gjQISIi03
Hw556KgPk5qMXjxbwBr+93IKA7FlCwhsTC1PwSwLzDhz2lLS/YgK9xYbpIPr+pxBZepH9Oz2pdL1
iy6PY5eMjyKn91IYxsKN0MZWVJpeznd3DpVfQTGM3uJ+ap5N2B0NRdZ8K4P2iR/umSaacRZB2z5D
iEucgmp2ej21y+A79ZU0D+hW2qeNcGwZk8yxf/00gb+2rNICmcj8u8H8l/qORcDR/OTK9asV7Tl3
/fopDfVibYxs+F+/2w9FuemqLFy9/uUYR/mWuX6OQYCXCMoLcFlKsN7rn4q01tk3MgV8Of/LDh7E
o2KHNVtTnlxxmTgJR//170VpM9hHq/79rW7Z+TA99d2/l0RY2pt0Q+91hPNyeDCgUVIICMs6RtJR
No/Xj1pOYZ++6tvrKKSxQyKRfX39B5kf300p0svryKiAQnah+u/9whpBYiXO8+PrF81anSXysbV/
vQWYdxFIlPmwe/2qrxGrnNNnJAiUv6oHnbLKDDvbvH6KdggneIFD7fXTIRYKYT4mTLbXm+tP0VYF
Uum9/mWdoN2daRaExJfNO/KS9kIoTbCtq8z3WBkH3AKw36kdElKSmv5dMi6D4DlaO/SfOZ0Dpd6j
FUgZgtcVcqmpAwDIPil1nB3db33dIv9+r6GtLm1C/favQ8kOe4Gexjn44Cf3oSqZEfCJ4PoMsqOq
NP2TUD1r0UGrObwODUznS9WK830px9WI5vCtGJQfrZCHsInj/b+lTHNRLgiisuV8rreUNRhMHjnZ
p+x7+0dRZumFHHVEJIYKVQhF3nNI426dT3y76iBX3vCFepNB3yMrzGBtmkAHZWpvXYeYF62tDwBc
fboFNpGKU4LYoEVcGBLbtlFr1LRDqqsg0PpyBSgz3iSEvT8R+jYMlsLNRKedTq37AYOke4QhHxqx
OiQjOj253NTV75ZNqy0IamXzOuT55pJL7tyfim85rbBLTBpt79A5dSek4f++DAMnj4ZYbAPSrHkS
u8W1RU2PZDOWq0qT5krrxz+KzduJWJdtTS2ZqJmGOJCB9keVXDDRPC/V/6LuTHbj5ror+kQMyEvy
kgSCDIpktSr1KtmaELJk87Lv26fPov8/CBIggwCZZCJ8tj9LsopF3rPP3muPqjgLpYs3A/HAzzk2
ADeeEKp7cttDNv0udcD/1WZ5tWGt4J4sqd+egLDi31b+2lvNxSsR6ZBkPulFJkPrZd1hcuBbU9t2
gh1OHA66EreFD7docRE6K3gCy/Iui4Z62Vvk7BCkcTOCuUd9sd/giu1q15pPyaSx6uEC3iXjEt0P
F0OkAddkzcnOfS1t0wqzkYJAzJCYvh1UrZxHcAYsUqwONckDpsyNXMJD7eYVFBItq/0FdEUclngr
LqO0aLWiBH4KX78Q+rLra6u5W0qvP3k5V3zf1HAmwIsclpyxprWvGJyu2WLGcETAhzhpDleVv5wl
2PUVULNTvQoBSxXT3sBhqY6bOHS2NxQnRwhdVYRpmrY8vZuO3ezg+jTmaRdTgRyUss78ekn/UI1m
+lBAzPMAw2lXaNzzMyCbN8OSbEAjHnFqTP94I5f9Oko8DYAiCXibA0O0OC+SZF1lTz+gf2DLaKO7
RV9fa77WglfjqeZIy5d64w3l3Xd0I3QzuqjR7ywtLZ8dLLKnFBcF5jFse4nqL2lGcVs5WHBiaXg8
zNl4NFnMvUl8K08GHaY1BCsY/+NLnrQ0XUqKxd1pOhrekjxq1bwEq/TYKWCpUp79h6RJdgNNUJ0I
gUQsSqzs5somDVVmXKgd0YKGioWbrPV2v2QkRMztPUL7ZxoOlVwPkHTdK4HReGfOOEJcFMqTUn1x
YxM97ET7vnJF9wRoj06vqafC7o/1QB/1AhXkWtj6dGjXhGYxd/4mcuskuutrhvsZtTNLxO0rM+Ve
m3aRj3+/MCCBoKCQlB1Cg5+djrQblOgoXfFbRbgnS4fqQVVO9EPJiJeCfbd737ZGfasKNyUcltyl
XGbpODa3Bu7OPX7dX9IyQt3z3hXx1msPwehip5twve50Z51uEKL9Mpv0zTyTBmL7rd4S674feK53
GBXPq6n3PpyPNWx7CpTdEm9Hst3AMb5JcJqu3Mcs9m9a4vVYnuiTKnNV3Uyv/elOZCE65Ft3Kp4L
QIFv5jx/rZ0h4S2t0OHTRbvPWEZGnTpL+qkfvFibXheuEDYGEivuTZoOO/I+ehi3RwMssuSaNgAJ
kl4bbhCPE54qjBcYOk2kGxvw8pRaj3ioDovddf+gjP9fM0GuyVdbddWf/l+3z/xV0blJQ1X/b//6
X371/4kcYgPD/5/JIdfPPPkvDVDb//4Pboj1L4K7K4tgKB8GZx+bwoV/cEM0Q/BnAoQcTFKWpIYE
NvJPcIiA3vHPyidD/xfD9mydBjrXNUzLcf43oBBH/q0v+k9OvO3YEoSJ4CtD13convpv1H2tpKi4
Kro9lI3cZ7m6S6ifPWmjYgdSgWKuop9ZpbHchYxbq0suaRBOY4e5YVW/aM281uR+QwDQJ7KQWuAZ
mbOfmtmPWWyxZ3ul8SHxNRwmY5qPbF4nsRfQamu9+IVHNjuNbvQT5bA/YM5ZT5yJKTT1V1APT16L
atMr47nVrHCFTOenjd6HjsEKXSHd+O2mbM3p/dKPedimNL0v6h3gqjg0hiF2HP+/1sIerxXMk309
Gojn+kymwfL+zD18REzZvcVwqa9EvOXIpjFpPma3Kc4pA9gOYPGeNrxpp6d6FOQrDYyVVNQwU7io
1noKAYE0zPfRZ1a8gLg/NQNLytjsfcxz82EefniEEkGnCTRk/IGdQftuMt3JwsJpC9YH2gp7zwT/
anMe85QQellQ4qn/GSvnmZjJh+UAk44dUIUQIyTj7V4OYOXpAu0ojzSFRapawyVE7bXetHsI6ydN
WMcSZ2eCneVQlS+t2fJz3txJJWRtStyfgGHT8z0jxRrNp7UZsdeVlCVRlDAz2quQwzttniNhHPOM
djufaZnFX919uF77VUb1KaqWU6PoPh2q/DirgVhMXfwsDJdvS+gm3KP2DifI60z6fFTWx6LNvxYL
u2FFgDdhVUl56r6MgUwuLc9sNRmBiup+V05Y3dH96nAZdBGupXfiFyx/k6YLhsjVd54OMMaulmtX
6yU0hfXV4GGMIGhJ6jbjdqBgftQhgy0dXbE6MASGwogaB6CS6TG3WOltRitalI9eYlxzYQToddZu
lE4eTJAc9pNmo82we1zAG+zXhR7M4U+nzbwObTG/1nhoDEvzDR0XhFo9dOS6eBvd67jCeclNHhnS
7htCKPm9M1gYK4xoPQ8wrE/04BCH1tRBB++1IxqGf3VJvKeMspWmA8SzQr83LQalWo33OmdxDogc
QdbI+m2OS7ZjpsjBoLNpz2h1LdPHNY2/mZ2x1i/jz5Vr7cx6yx9J55buZ6ttKh3SLEtMxMxUSeD7
1XDnTdXrTOjg75pFjRhZ7Hcx31q1clQ0ysuE/5pgmpwRJxCBzSW7UDtBa+M0kuY1l5uo4VtS7rll
bLTTktYh550D6QwWGcAEIFKvZD8Ye1MRP+RD9uCy6aSs+VKwIvQS8+YNJL+GijCml3/QM4Fnxaqx
f+2L0RYs1N29HmPRS/so6NaR7MBvoPeIljIJk7y9I+AwU5YwPJBTfKeJ/RN7GMU1nqd2ODH2VbfZ
Zpq135ts6A8JB2hI/A+084St6O5F0scnPNz7YVGn3ugEZH/9Cm8uNGV5MFr8tlUuwnyoPuIc8IWj
/egzecToUewaFnaLwnKVcXQuM/objJRoluui72IpMJcgLSnmRGgj/Nc8Qx/41ZMkxWEAwVNXz2as
hh08CFyS8+TQwhDRR0n0BIK0ChPbuUsES35jPBZx0YdGzGp+SjF39A4HLiW9h2YE7aXyP7bqLmu+
PuudvA2DN/mZi6NPQ5EUkAZ21Zg8xkrd+nGNaeSEVECJsW/bQGAh2Htg16auO+jcOXeyRxNoO3gq
1YlijWBVI7tuUlhGGn3N7nJt1uiIrvOGL44kGu8klLW3TqbYoyfYYxP+uAFFuR81PHTR0SrHq9KZ
q/MEv4MpqlubvbCKhzxekWcQcG8KcEeVxhKpF7G5QbQD7KQlOwc8lRjKxRp/JuziRNWhLQ7Q5Zv5
5hG7rbcuABv3tt6f+qjbplLKmrG0BqRLzBB1J4FuXZ8Wx7KRkRmeW+yQbm91Qay31X4CqQYYlgpV
blSfKHXDMSuce1tgXc1N8rR6bZwant4no1xPLIVS0POduCDG/4h7igrQX6mIBRwXcjfQC8M5Ot6h
K8joVriU68aijnfyvsyFM7hVmQkcOuOI8WHcVxT/lOWzMLegsmLAWImyBMtSHSgWC4cSWcrEiQwU
FkALtcX1eEqSpyLSf/cYCHypNWK/uI+dM2Goo0orsLvYl3kSQ3h/sYzup2konpxBXSS32K3P9hhR
nauThVhi42XEA7Cm4tOxcizSNaTRBFpt7cW5P8Xuu0b1SQCp+xw5+m4c01cZOQ7DbvygtxQopK39
OhfFuq+XDvLL5PWk+Wn99dLH0p6JTkE3Dif1mnWYJmw9nsOp+SqNIEo9GyZG/Uw+EjjoMkR7c5w7
tnvaQ+qKxyiOcb7iHxkLZ4dlB09BTCqD9mmszlBVjglvGlPY4FjFxOLYABXRZ1sZbQ4gLJsO2mSF
+jhWgWuANFwoVUO9+TEbKLQl6useVL0KRGq/zw6EgjWY7FGi2Pc3hn/qfrcjco+EYnpQHjbGsdMe
kFQPKM7fCNY0rpTtuSNAsIu75IhVPBwRKXaaXD7mRb9qKb00hCHCSMvUmbwjpql6aB8adW0ovPR7
Ns4RCUpQMFjO88wkulUt72U1XMc0nXxdL0Ijr14h98S4Ou2PCJS9gXkIdtKxi98X5pZEJ9bgsBoB
rR7/lCnns7aYJBnMuMQNtn2w1XywBEkrk8DCLJsr5FOSauMaJFQphDVrkZIymN2YqA0mluyAb/yq
MKDiPYw9Mt7x2l3xZSPjZqbrd7MZxiq60gZ/cPEYBHM6/TSk8d6v4oUduzpIgsd0QTxg+CcLBQaI
FS/FnpBK2YOcJUuJN0T8zG9NAcS7cA22GWYeVMYPNosJaVQADhm4r2JXauzTKad9kZp74fc/SDw9
dy2VufCVSMXMtO/lqfvRT/kvyKz5Bd/WQHiarJA9yHfcrBixNFmEStzZ3t+ScYuzAiYEP3IM1Hko
Z+c+JxRsm8yFov8WRZ8fzCqLXr3mScJ90foe3yC54jBZp3vaH44RhzXspGR0vFXmhBbnarc69j2F
x2TT8jjlGum4DXW7qlftYz6zNpwqxwn4UaS+wZwcW6Z2aPh2Nl3lkE3Wu7u9S8CqneS0VBcIWO4x
MrlhxTGOosQCB55RiaJSG6ApL5wwgMO0eV0HdlOkO+io56mS+UWLyzigCiDEsd6E7uo7WpuEhuW3
iWQfZVu/LY8nBryNxwyHkyYoA8bqL834ucYdsRTm+zzZpxma8Z6z3nclQfxUWXsH8oJ1UNvuU3vE
DOZ2N2JHwOjEBTFsJN+6yMCjmLzgQKQZzSPMsFNnzDcyBSix4+9Ww78hp4bEK54+lwFht9QEF2jn
u1iz/opl+zcUPCNsEvcR4AMvsNDuuJCO0J0tXyK5BjaLJ290f9hrKe7dsVGkZkhjsUSjNDRFLmUD
56ScpzyJF9yTbWhMzpPLBn+I/baVDYuuzufRqvCR6cd5JgW1/EZnRqMmEbKjVwauDSQdWk4Bq1wX
zVPHjU/RWMXDWKiLsNNAE3jn8A2lyLqNLm/xWE07WxXXCT6E79IL7sTZt8pwcqYtbt7mVaawrycD
WJq0fym7fp57/c6Wu06lT2zD3sCqzRGVRgOSbvQ0NZXEzo134+Bhj9kRozp5g/abQnTqGXS+y4ww
OPoI7NU7eqxucjGe0Pe+lurLNSr+XIreL/Xh6JjZC/kESo1UTrLa+20CMt0B4xqDGWyo29q/VdX/
QZ5L9wKG+uZGBOPDj80DVWeN6pw2aIRoCgPscccwWMhWnc/D78vujavrZs5OWcZ9DinPKWSMjXvB
U6g/tZW6jzBq2AQsuCjfZ+Q0wdur64zPVuac2SWNUqMgETE+aE17pD/9e8UCHtnlQdcUJKex5lGi
7lYrodBAkXRr/6KIbCj4wIfJSxpEJclgajLYmnOSYlEB5DbBQ3p5nHrjo9nsTjQfMP0NKntL0/he
kP3Du0U8iewTcwR3I6ljySNO467xafHKlz43nm3MhwDrfZNl364sVL/5xi6ty88CkLkL5ThaufCz
FwGwkqhJ+b4sFHcJitMycEwgft3qTZ+S51gRtzFz4XdRQ7QDykBFwfHeao1TFQ3cR3knhjVFS5sR
Yk1ASeRG/UEFT7xLGQ9Nl9tGMtkveoWramT0gZd1djzSxgbjh5bRW6YlJQcozDZncwJ6uWVWp9gE
//SCvRG405yh+RCnXegWJ5S4BGwAyIDWukHmBHc/5SveNrgZDmstQsS7GcF/NSPud2VK1jqGRa6a
B9xFDP0tRjuM8e7iwCSR071BYnvfmCZHSMpT2rele8e2RLCQsGUbXRM5bzJ8H0Y62pyLA7+XjMNO
YnzFS/qzY8Gxb7hisWsyHEY6tIZa5ufGpsByKC1uN18jbI2DtnLQVC177HbqofZV0VbLcqpKm4s5
Wx4MID1+Aan5kLdB10A4dtLpexVQ+XC2Y5ONjxD+4HTg7saGJHfp0smzqH9NU7nb1P49kPhD5sFS
QVv9M7bmH87wASS0JBgd1MJo3lKilKyBwxieGjmofcsriuNx9pXsYw6dGaVtNmO+uaTPJKSyMC0j
AYkSG3BBF1Hj8kwpzfir1fuYNgUyiDl23ICxDJ8NWThpcI6p+Xf2PA0qxayc8k5v5sQIlY5hzvRY
QEyu/G3TZrCjyY6QR5IQHKqj+7p9XhCxjwVmCThPP8CN0/Whafll3FAuxEjTPQtdArDsqULxFpkc
jz0gGKRlOmB9WK3jPL5loueu3aLdtF3kd6UNgTJdv1zOBXmSFA9Dt538sJUi/SyHwmwv0MFAOPdo
z7PbSQx43HTHlIeaNjE0aJ73YpLV02volTg1TKaGY9mzOSGYkjGbKb+Lc0Y5yZCOa/KCj+cDmmhx
EOA9qK3yF3g0AZ0StyGrmRbjaQol8W8GVGfa97CbOB+Nm5t5oQWpe83jimFfx9V2pkaC0wC3DtzO
AnxGe84hBCzyVS3C8fOq7v0WPRu6dnmhLWhXFJYMDWrbd5FN44pjRZBcediorAbUNe7wEMq32Egy
ViQI1XryqmHv38SeR5d+zaBa2z0pMJIhjYqDVKbTsUkV5qM6DbK04cJyPIBGM4Azy3qJqkiEwDvL
gE01QLIh5TC6aDZNDNLZ1UaX7ds4j6ALTJiMrJX1vsXgJnUupC1AEmspdq6huBjV9LMsyILH8Ll2
CezLY86GYASPyLKBpFXSxD/iD4LyyzMrNTiDLLS82Rq/HDw1PZFiH9VvDrV6LWlS7PEET/rgN1AB
eNlwrsUZs3e1eGcvmQs//sB+yGpec7KXNh/huvBczmAc0JUGvW6UC7lzCBDZu+JsxUnXRpjvmoG1
HCcWc7baS+4lTz3dPZd14geuc0vVx8wKG4cnaAqXc1rx/0zGrgYNtcuYIP0aRitnPfcVmu8nQ3e3
h6T7Kp3konKdYKKGq22186ADl4UjpHyvIyM91jQnBMXahEaiHaEW5Acu8XeVDumhBLzikzL8HNUG
BCfQorm/zXakNyjvPj2GI1EE9khweCgFTXl43nEnqu4UXxj8yVuy8c3G1vABVX01cQ4KqHK+O6ff
9Pz89FfXMZ1PR7cgTkR8yPJxDUvLu3V6eo6lWRxb+WsaGVwLl6eWK3/wyGNIS6L5FHMVoTtZEMiy
5rQ3E/fTqWbcZybupsVMZ+aDAsm+GZ81z/VVH6k7F6kq8az9IARmeMLevjCcfjcwoMNXXo6uKJ65
E0A/8ATbQYMv7G43JU7rN9U+gwcgg9g1J1aeYG9TYurw+O6XlvviOvBVE50LNe6IqhvioRusA8EG
268G0YUTdxI1CocF08CbaKoevLmg9CjTmoDk5niUBTmaaYKKP7EuZaLlsjZTtr+uOGZdc270rmB9
79IVmyd7MGdMWMUy7rnMm7DXmvhnJULL9g7wq/tTFXeebyuMnzG76xMjy8lt5N5c2/KSpOJoJNXC
Mn21mKP5dKyspsc8XvvA9G6G3USv6VYbO83hqhu3Hm8VcTdMohWD6ByPVxJWM81b5hu68ufQNuKo
lTyURy1djxmVaEfApb8yI5K7PrP3SoqvXja/qInbsy9954DahbV6pGxrCke7eZqScpNvks6PNQY/
DyS7X+Sb8jm8jNBxrhlhYDAxPCwtjNmtCTlQYUw2OYTVS3HjrXzf54u6jKxMXRn0+mjv21rdGR6g
DIlrkcSeV+0Wt87CGmBRis/20pZ2HFBmyT5ZU9oFiyPpM4LPUfMjs0bhD13/2PGmYrWO4i6phbJy
wnW8n1mRsjcrXRw2gtMET1OysLwD05qwteWKDkXs91wYxZmmHF7FGr+4SHl+QzGBNrBig3czHTyT
g9HSdqG+cCRUQ4myssGrLZU+REO9r0ydoD6EWQnv17FVFQBtGTieb1FQZkcCLT4ue8TIoU73Vldj
Ml+royrnvZaCQ7QzzTnBUfW1POLc3oFbLpPmZ79Ef+KmSzZnc0Yu10Eb4hwc03Hkg9NE13NY2y20
tOKB48QBVhyvF45WndoeFuDjeFSLYexZMP7QHSpdBrXlJ5PkjaY6Ku9oAWWXYfp5WmwUifR9JNSw
KzjV4gmf7teUmJhXmr8cL8EUWnfuxUwN1+dIvGEnq09rMn5YBXW5wI6bQzTSQKBsRNRJm+4Sk4tE
j1y5ayCGen8Xh94ltzxgKrPO+UM2gRdP/VXrK1YwbkZxTcltQMw4OzmDxivhUdobEfVo+vTzAUwX
DL8bMT1CTgRFIHSz6Kjc7NoTeEozGXKQXgPLI9CSxsAhMknMRtjakcPNYXWrmKBmTuMJhobUkSY/
okQGjJzmbjLNnxBbaEeI+/NoPPa60b6RTGle1kXx88yyXcvzZtdJScPVgM0kdg/pYCuqUZ4qVhMO
uE5z7ZKwQOQMx5brw+qMmqZOG3ChbVOtC6sOPl6yeYtGKLPgnRZXwipZHsF3HT1IqDj+k/XZ6k1C
4R0UGgNoQ+FubVYKu2m5Npe0Es1DX1nP0exZ17yx9TscLb/IHpthB3Qh1K191I7GnokZfDNKy0lE
bo10C5wvyQ6TNhLxXYFZ64k+IghwyOx1i+4pzT2wKkYbMDrXR/r4guQN923DyWYOAJoosod9N/Gp
7Rwyh+HG8rHT2+6clvH3OsOJGbo78Hc0ZfGLQ2psfbZGop4QuKd7inMC2sHKU9dC59bHZjra6/wy
tpzDxKrbh9ITnMPSRoSKzUlscOeV1VoekrW7NzUEd5IAZ9uI6kC6tnuplh7KTxmWmjO8LYYwX3RO
swy0d20xevcTt1vaQzysooA0183ZmQv6XFbxDKQse1kiNDDC/Vv/xfo6oqRgpAYCNy7184oXhSBT
TsJfwwVcz6i4gMse2JBM57zQDxJTyaGstC1um1snPZ8fKaqzMBqThC7g6RE5qxseXDqQt4YbW0L3
rwSXEZK8Dh3Z6Jc+OlMqE2RxX1D5xAduNo3fLziM56+54JIXODxOhNymQ6/39HjhAaaFLMMxEgXQ
L8Z7QdvQU5HGEc+XXPcbXTvUrdtdBmfiRI8ubum8Vo7NX7bzqjpA7DyvzQANDgN2OoiDp+kgeOPY
4ejh9k98bTQH0ZWnqa6+ZYfsqpNFyzxh3QFSAHI1M8BAWaAUmMWMO6Uvfz/06+NKg8qeeioMDQOG
e/DkHwAuj6TYalhQi+YvSZ5gjHQAH+MVmxb3pZZeeXSE0YR42rezgXDOZXNidLPP8qrEIu5SjqQW
Ziieel4cYh1xUI0ZrvOBAxqFxzliOOndte/pl6/cd7iQ0R2YcveuDZbCUbg5va8l86pD2WBCLhsa
4l3RBANPia5IjjPlEIdZvbUZfGLabnW/F8MctPo4MAeXqFyqAruaWCPNEAsjsBOfcZFWoAKHo8cR
xR8LevhKq+qOvW3DFOFWbsX9e2kOiU+1ThZwA1QYukHHCunl7xE+kbWcegqLJAvUmT1TrSHrti2k
Iy2v+fEwHBz0iRKgqD+a9pbFton62WX5rifx+JRqnOdE+YcwKMQAT+cQirWGTYTZBDibBiIlHpFj
MsuNIBmVmPmpNhX+jTIhs1Rl5+h32sn+TGXGxkeY8XTWcX2wDXgPHO/3aWGVZ0fpOy2eZpoG8q+2
81AI+/vYpOh8LgYRdjo5VyDL715diUtEQO7UROQMtNV8SWGfaXL1sA9TIDGCSvaAfZHOHb2QgPBV
GG7+g444nEf5Yl/xiy5HNLM1KFxCLjHLJErUrpTG2XcEab62ep+OxQFSNmxLYWYwcKaEFxYBqbHZ
a4wbhK9z4uRqtrWPKQTTCrXLcc7jU2R4U8xl+OOsT321RCETyGvccVToioOJL9+HvWKbcA7K8T3R
zXI3OIvLk0N/LxihOIDiiZxheQNs1rNDh7mp0KgqpzPetaQge8CRaSy1P52p82/N1h+JLX9XY98F
2UI2X1MdPF75K/NK+D5k1vzVaQt/7GGfm4KNcObaT8u0tH4D4izwapDgmh7/8oSK/Lx0j0aMOFmM
OQpJVgN53IJ6Md+BQxzw7GXug52RQM9rcmmtM3J/59tAqW8JF9AiEeqavfjDgqYcWWxbZu9PJToA
H8a0sMUouju91r/X3CScafxhymoels7FcJqmJ6Tz14kqMQY/Tj2j5thHhjuob+pj6xzdUW3SPESy
HXfwwbl0Vz0JjLHggdNXLtNc5mfaNig2jOya9s140x7NUfup68bjAHYC6ddAMXaAdQD9XXKcuGS8
+4SO7gFW6E7GguXBJq67EKr8jMrE5afsNe/cyvazqFuC5brcCXYEIdGhbycG9k2jW0DB4Ivu9IyI
UfnF7EnlN8m4YSI1b5g2VUbsuxKW5BdovR+RtgKzkcXEj8M4kmSAu6zfdQIToBAVS5M0ilkCGJGf
2gvLebs1g85WOWa6PLmZMCwpJzKNH2XE9Dcc0Jm6B1fG245CR3JK3zTNzV8XU93Th6OCoUPI7nvh
3jkNLKJMQ8aGkcx0lNEmW6tWhKjR8123PtSOE5+KLPf27RxXwTgs7C8V5cOuqp+4Pafh0pjNaUyl
/jDVFGdvJb2q9KZL1A/v3op0nrvZAdscT6xeykM1AtSIMpLzPGN8yjuqXa1jRvl7tk7WhQ4OOZza
Rr8RXJpV/DiPOcoj+39ulJmBgyQe1ZV8KUUNtSuI7zXigpOVFILVHOkRny8Nkmyq4uFUNlwIiaux
cKxUqMqBo26WQ0OGEzTr3rlIzfnS1vFyaXMOzY7LMRz/7MEy5jcekD9jLTP3nT1+RKBK93MTMGvE
rIhbnZnAWS5/P5SW24IRK+p3DJfTPje/Mra051S9idRkX07QfHsnvMZkXfcKmYS5mg9xnr1lGG6Q
dlZG+QVjO9afQ6Un3xPDd5gYSwBihoBq3ciWRSAwELTFzUQ/n1jWkWe014kxD4momNZPgsNy30pu
CTOsAr/ESIzxQdsnmvsUt5ABmgoS3exh5KhZ3tzBVR4OqvdeIS9wVJxi7JNTa10IMyFfroB7pjK+
G6i7O5hr80R1hLNn0/BTsbv168r48nooC/nM2yp1vsEBA8wra8+noK31/34mnL8a6TnyZAmC+WVJ
6grzEej0EWxdqEHkx4dQFBdHCopRRzZqtr3Ul5ms4uCMlzGl2dsk9BV2MSv1aUGdMkfxNas53mu1
hBbT5w/DiPRts2LmyKIe/n6+fEg03gLRqeIwe1j1AcxDPV4kki8yWQXaQjpYcNsHPDAN05B7KjpT
A7XDh64oyUfn6ridfM8ssgbOpefSK2dfQwrmgSuRlXPYaR4K2tkawQ4wFC4Bd3YHa8bO1qqXxpno
bx5pIXFQKgObfzjB72Xxy6ZKEa8VQ7gRM8bH/fCJ1X3XwkZiWieiaJZPZTkOBzOCgGAOmkN1i1ny
t//jw0CIwc9YjxyG9ac5dXo41ty81sHDZNHAWit7m+7lPvqi+vLA/xD09hu4mIF4+DXPneTOjfNn
FUe6T7c0i9Tok0TvT5nV1SMVlTFDbaJOXo0Mb9nrvWh5+sfCwxxFe0G48PNDG/HmA5euCsZmzc4y
35wEOMx0ETW/1ZyGzhx/G43rHLuk2wiUSAY4fJ9dSjPR3Mcwlbm2E9JAmeNLyEi+FYXXH43x0m5X
IGYSuKFoEhva1D4DHNo5IreoMLRKP58ciuQt1K+ukc+ONYu9ZS8H6pzw/frjTNk75PMLhr2RtYxp
77i1zUS8j10B8DhZ6/t6sUhZaSVLgf48a7StewkuM5BuxXXlG0RHS9tzkfN9lgXCnNdAJrbih84o
wtmMnEsWQXkriwpZQ+uPllVCJUbDZO2IHTqtU7a7CcCgIrPiMHaShzgdnSuADh4BUcZSWCJF0S6B
X3prYHpYC15EKx1fZENIaPPugbOmv1DPobVwe+ZcxUqk9h5n7ivkDxK+86R5Bh4x79zUWkKuLP3q
TdmFzFv9FMmZ4L3XsddKHFKF7lLdMRw+l9hyGbJcsnkWYomI0URXXeNlpmeDX5rsCmR/YBt/S/t0
wdiCK7YP3Uhk6IgTkB0B7g6tlWV12r2odEYPBgCPT9yvCi/fm/b8ozBEc86S/q3vpoTV/1a7bPDo
LIyTQ03nwRC+VYMUNmuWdS2Vsgu/vTMTTqN1hSBSr/SwaK0BGYLlioPodcZ4TgIv4YqxXDyATYPB
gu/aboCUqYGXce7j35nT9+G4jNGh1Zg0/v69NerPf/8rQbA8CMdEMW6Wc+5y+hlY+6e5+7y2JmXR
eAvxGLAJHwzC7Bp6GAvnEAQUDg4VNOAIr3qt4AZSroRO49K3K13rmDueOHYR5ZAjyuux3/YhdmYn
r/YCz5QdiOWvkbo5D1wmRDAdiFaZZoHB6yPmRxO10zJYFDsDyS4UM0dLz9OzB05v55b5J6i6FIQJ
AQws79BGUiLxTvbYU31+oFhxn0DKpUbDeCsank3DtC3m2Xos8BwoBligz2iNEbaG+kWal/uPl6+E
rTnYgYGuzvYAVyzOy9LXDUSU2mOPsqwWJ1vKr0Lpi9YssHzhTFKpPBra31t6fQa1DZ9Sx7alyeb8
9/Ulr7kv4nVvKzpoS3PzgG1/ZjU00aQSH6thcE/9+1+r3fIWwlYDUBWhtZgrv1/tk9IIQZqoT01v
PHg99zyAfe1ZMpAENZfOLitqChlZsbaJtbmpmzigsgLspkhuEO3aM6wPv7B0cTRrrTlPygi7JLcP
BCJmC/8Dhdzfy+LxKTtKdkugOnzKi53gAzUac+Cdqn9L23kDJ0r1iNtP3BrockUpVsdOa1mhF685
MYC9ZtJsMuvdu6ZxtM2xuJ7nEbT8LvKg2/QZDoNSZfc2luF9rz0RzsNBtL1Og5VVZ7AO9FemYb4W
33lhUixQcbLpH9vaKU6SH4ZtAdKpnGE7a6qnkR+XTss8nYFAfI5txXvDTKND/e98nddy40qWRb8I
EfDmlQS9kbcvCKlUBe+RiQS+fhZ4J6Y6OrrnhSFShhRIIE+es/fajYZkB9sAoz1tX7dlu6EVgsKg
7rujXSrkJp7zylaQe8tNKrKIwXNAYvOyEN3efiqTJVNK6hsrFytfTVhEE6wf2fIv3W7qPq2OdgOl
suRdoW85HOM+W3572DEC5MULVsJYL4j2s/3QyksoRJBl2qNumYxXkGPqNDuOuqQwRkb6YUKk74A1
jHyKD1PyQkiNutCqJH5FzQY1JRzhrBn8HXEihxz3qlH52kVlmJEDaDXbNBDtlZp24nLRz1vZ0O9p
puYYyTcGcPlFlbpxtFPz0LRefeUat83GeDwJbShpE4Ex0eKd45vZlQ5CtfMQKK2IQ6DTUzIKWqb5
izJ6X0ksuIZbfPaNQ07aHAcXo8jcxZX0QwBCdhpBrPVEYq91EAShPhnr3MpSpM/IYGYdhMTSyrkm
GdrtMiivvhczP6tEFDJdK068vu2sQdtA1Pxoa15wRhsA3xXKLoSRcl0CVltBeau3c5AvYEFnIu+g
UOemHZguaPmVKXmPbmiwEUoVjzNk+ZneQrqYjh6RNxHaG1e/cnCU9gKxqjT8q+y9abHHG90QPrN8
1Hpt3XGajuVTDgtu1M6YJahcMDTSTIkBLsVwLiFA4KyKzlnXTzBxUZMMRLF5Uqi97ajvmjl+62f6
Vu/jdM2/VZTuJpV+e685zc9YPfqRRKxbGicFwffQ+lV/CVzzjh/5RajGUY/q7SBJiUzKsLh36ZjF
1I10D1Y1F+BpZMYcx0+Js6j05ghzYueEJlcv4XfZugMXUHrBY24vYD63PPamke0Qm+5UG5Mtl8FH
dv20DWHYrJ33LqJ7Qb5gv4WGUYa17yJg0u4tquWQ9zMJgyj7FBpog4onZLhqtptefrMU8tHV+iY0
6FwxOSxpU7QkMDXdri5aFWY6zNTO9u6c5CslN4NeObCGwEQXbvgviUuTCSUDrWhCdwdR/s6x8yip
vtrK/xhS89vU9EO1RDz2BJbkURqtmLFkK5vj6dJnZ3qIg4ph9UourWTTvWZTY5Lzjan8gMYHlMKU
/7In6GR2DZO3rBALsBlhKTV+8hiFwmz+sGzOfbOGByNI7APDPs/YbFD4z1pzsnqiBFpD17Yyc+gL
JneRsn/XUGoRbzCPEv7whUAoZJ7u0KDwUyYR2XtchElmvLYjYSIdC9O6qhmwe1TKqOwqYgoI6aF9
ZNLJN55BXJ1wmIeWdF4ca9xHLalcHgq4qNUf8kg7WNGUhiyWWH8t6IhW96uMtGM5I6UkwsqsVBoG
kxfvVK85W5+9JmXdo9TPsX50bet78PQ3v2y/4HA+NwhZG8PeuV7/GkV8pHhiGhzubzdiI5aNyB36
GCOfaDc6zYG5Gy66C3CE4l7vNNQYjU4UxPiLmV656dF1rYe2/e1TPeNUl/dugKW+BkYWSAr4aALN
rwXtM5hId6uxjO+QSpcbr+R8qX2d8kVgigN2fcZoqa8nlBeJlz0ljGo2+SUAXr1uhnwB8dnEadnp
NlXtU5zvDKZymzI1tPVooVV3+rxfjyAUMaFW2zbNn4nRfDA5KzHaVwzgUyvbVlFsnWc/eTa8SJKe
Nnn0NSqWpCH+I3LH3DTqccr5FZVqwbqbvuvKokEMY2aIcXeyKqTGcqoXrwxvj0gV8xAFyR8ILxsv
Ug8TDc/enQ8mNmpkNjpze9D5+oKQY7S0YsiKBqoDq2EI0hRLHZGY5vVHkqQu9txEW6ilVASA0o5G
b2xphJCusdgng16FmGKylaGnYmWRGshYwt5Z+AxTp/6j2w268LFqV6VhrSXc2Y07K6RBNGERaNDM
9cS7s+REiCDqUCdBh7L16Qs1KhAgWAJCe1fYrW0M/wVLQNM470PkwEvg7fNyLj4t1yg0mBswp7Ts
RxhvBdi9oQxQwFgaI3sKNGYMj5lRsJ6UGuxAPuDSwR4XqXzv+uLUDt5GYmchkoqbKjVggo9k6OUW
BkKoYdnajUbrAOSAyVyFib4EnTqzTQqJfuK53EHRGIEwMNlsjeHqyHVqlO0JqNK17xCgVJCEOYe9
3WC1bwgH6kOdnWbHuS/m3EKRxNs/VWuSP34U3COtXRTPbvvLjtwtgw+uOLF5Gtui3zYKdJUX4Hyw
zh4V4tZOtWLTB90etR9O5IyZDMbmXRl8JUlzj1HiwiaDBNTljZalyzAcMQkDyXUArGebWWDn0/gO
9eAUciFyCi3ZBoAkUJKZ71PWb3p23nl2sEsfCA8zIEKOPnVQmcHIULucXrtM0Q5N7oGo7c0ILFXD
JQS4/QQLhqOljx7quh1o0v0o6VSqwPmaZvdod2I/FdvIKV9GqUiLpMuzvSqQdUujoYNUzocJtFtm
pgZjggzgeQUCmD65f8o/ZT+glWqaI9AoJGyl76wiEzhXnshdbibfNS2HrbEbTIhkOkKQNYG1Yev2
j3kXvMMzhAkdN9tY5WoTOHc0sgAgeMHaYo68qdsEtlERvydVVHxgHETR5JAiw3u4hZnWnEkN6xgi
zC+yGIOTgdALxL6DtCJ6NDP/hEUrQu0+7WLaPYcx8qqz9J2a5a0Iu3n2z5adW6EoEtqbGHBXXl/R
FFpwjK6OO6l3cRx2WpRAqyR+BHsRUmGxh6w4bEl+rzeVrndUtEW39hPYAUUWuxwWZW9j123WCW2f
leXg1XEtJi4Zpoy56conzjP0Z8fRMD660VsI7+6D0Cx7HU8NryFHQlVU+YfuW/whuXEUcT057t+N
2yAkGBMXzhRd8jHwQd0ObOtr7hGoWIfIFU+99OWaDx8qOq3azQntS3TfcG7AMEVRjVoMPCBgMRQ8
VUk3muwz3kJ2Me2hGPolD9X8SjiuCPERHSH7A26uiv1o/OhytPfx4ltr0mDNv8l1wsv+aEkLcy1m
v2cAkUuqictLetSFEpsZRdoqbhkvBDRWoeKJiwaXhqBRnRY9PdiVosl45/iCl9Rg1huHdLy2Uy2g
mJakbgS/8IDNByNvdwToWfSRCaEdqppGzGDs2YeFMnJpjUr33DejtzG08pRL0lwig1BglI1ucV82
QXCJ8tOYcKjwHZRrRzjOyizlBQ3/PqudxTrgmYRlRNVO2S25ekqfn9xYO024gj4MYyx2iiiWrYGq
7xRZLtX9gnXpWLsyv8ECvkBjUMwlH7Lu4U9kDqGpIxd7OJTNQZ6MbOZISzc/6VXcHJMZ8wZ5EcG7
xVAYhdZIkaRr9rbJrOjZTZzNtMTLBQEoHTwLhAFhGXKz+gNJ369ixkYcaNpwLywu4n7y0FWN+lC+
OZJCVpHkKxKJHBszcZ79Cti4fTAIKg5tkJtA741Hv0h8mLvOQAmG9zsm3fUOf8t4yuf+G1HjY1Qb
1ruaysdZ8QyxNWBvXp6CMT98JAngOBmrXYsQ4YL7e2IXSd64SSf5EoPq4CTnCpG1xkjNo7z3FNdY
4pYf3XIo2ESaEcLA2TeqD9MOC934jc7JukvsQ+Q5Jm8wAcrNeMrSqMEWDoGtInpnm2nDw4wMMCQR
aHiOmu6QmeUOGTRFdYH8I86GN69w6gX/7a7Iqig/ghl0hDmBDRkNRWiX4TIHQ2B3++/ArzoHXVN6
SGbrdDe69MRAryg7OnhtT/I6863L7StEQI+lkTJNiJJN7/eohhJPXoX2mCIE/wRvm4bF2B4rWxR7
wunyTYwUfeXZuDKSCVCq5udfwOAkTEG0QNXIZIWeJhvmzqZ7rP3UCpCLco+3j5Xk+nt2YOqt4obq
sB6pNDUu2Qln1syzzBIIf+UuocreYu0ROioMu/q0Gt5OMRdnuhl0OElHwqFGvSBhPzkYE9HqL3it
rxZNeEgSCr4tPQZspgRy8bHod0z8yc0AA67/aiAindIlJ8VAqivpE8MI2udZn2w033M3fk7Zmdvi
DxItebA0plABRqxN3nOxruuuQEV6RxUdr7SkTM+sAftg7J+MOQVZn6WbzMBnYw4kLZWVOe0iLq8q
1uA3cRz8WU4X5P0VvqravOBVYXRXjPIogleNP6AVVrzTImCmibimpqgQZsjp5DmfXaXqu2bITqwG
WyN7HlzRg5XqT35gIoGzy3Y7S/hSzKrQu49Jc9WIsUaQbmdNB/QM6ZedXSvp+hvaE+29tQiRBZVs
r/MsZpr3h16f0mOEA39DXq34pMVIM20kW4WM55M/9tZp6nGsB2ZzMVryH83JzR9i4T5XpubDGPP/
oCJIrjrW5HWXDD6EaZ/Po86HS7sKh56dF7naCa/yOZvS66jjQ6zFQmaycT54vT6f2M9SeJtFt2dk
xka+L/9ERf01BJTfiBSTVTtxFBfl9xpCihbGUA5X1jIgxa1ygUjRP9Zu8w5lQbGSt/JUptUeAzES
2aAi/3c5OEmeV0/CMBaKf/CJJlqtXbjNlxxZGanED+yaKe270f1IiIJZO0NjsbG2XgZoUbqL0nO6
vfeq7Zg/GBvEYd0nGWmL0aiihrQSiS1FAx2cqjtXbgZWW8+EDk57ikSpFCPcXNhrokQfjeoAUMCh
8cAU1+7yVUEjcV9grlg6sZUfm2+alTGjHqN6M1L8EmGENAgeiWkJ58XoY5SUS6HfwLQufGFfkqjI
kU86Rz5/43NmvrTGktunOK0ti+YKA2hFAaPHbtiA1cV/C1W3JY0ibD1KHa35ButxdAbP3qlKxxI4
FseUJOy+SL9vl9rc4NcLY14al+UB+fg1c0nFNlPKYGccrqRTR58BsCtY36BYo96INxXvTzDo7F0b
2gb20O46RkWHHKkhuj/m00NswYFkHs4qnUcgotnhQOHZDv7Cj0qakJnVi1vQoqE6MkPTZ0ORLZ8B
3rul/aH90Wpta+XJizXVGV2hHHOrzoYFYSwLb8c6Lmz9Df4rK0SFKqd2kYzC1wXAB2TGtdWbA1lZ
c8Ur1Q3pvfNwnIb40XbVd2J7aDRYXlVHuT6Qv7XpobOTToCsc+atyibv0TF505kuSWbewaa2YneP
KDJlBAr9MRlyVO6mibHYeTKxfiqPmW2nl6fIqQMKeoZDeVx9aEHzYCiKpnE5xkERkHBQ9cNjBkA4
iRYIjca12EwTHzxQE5ZO9JzOPgmki50P+xl2iuHOMhgS2ahbGYYfOgM3ZbvoF/zoG9R8yWjV9D88
az52vW49B3Xgn6SkqBMttNVlwVYaUq+2s9/jgB3OaJPbVMiRpbSvJedQ2q988hUY4dG9a/WyvasC
29qA6O/2eaoLGDaEarqz8ZoMZLORobbR1UhPuquY2Rtt6GTr3omQCQ9cyrj802QsjKcsnetH+ji/
JOCrPUsSccnSaj8CPCq0RBpYZywJKZHLTIBKtZ3Gmp1NhHMwKU6g7dajbElp9dz8PGeM0tPphxAW
hJgaLui0k1tY5Q9aR93ARPLb85+TotXeZuk8kY1DSVqW17hO412P3/IDfTRQAlxWg8TiKCv7mQQD
GFzLT05cjHS5iQQNiVthhRqBVlwD2WnEqvDeja+OFPUrSs9tpuaPruPggrbcoNb4speVULZgBzOr
5/ymT8An+BghtmUAYa0tz/L3tkyNE5duDRHJGni+/j6ZFTtPYgw2NU5tSpzIeFf/LPNd91QmUJV7
kjLibExoRpDVhq3kw077e9RC1VMuK3UZXLIBo1bygmIuR4I52UWzgLDOIrq7/XxqJCYj1trdd713
qab6SY+lvRaOR4lfamflXAyNmkbHA7NvZkoW39bMDzGiN3dRwmMlEyOJvBWq3sc4np8qUuY/yDhD
5hkbfDhMrf6oeDd519CgombaVg3QE18J8+CRnR2iO0VWLlnWdchaqZX86MJV92nmNg+sUe+wSKN3
jRYjEZIewo881t6b2N5OdHPXeRt1O3Oy70p2Y2iUGrG1a6K1TFOHJS1gx+mdRw9rXmh2QHkvekzr
lohlOBQRO0OYVgAQNxb/2UdZ6fSrpPdio+g5A9KB+FQk6Ufe1V9xQBpYpSBaF614MhJxfzujpA4u
nM7TzMleF++59uefh2PyfGyb3mojsPzlVNgDMQY7qws+vDR2adkH/XWkLbWSUKA/XDvJ18ZcDJe8
l9Gj0ab36CiyvINFV7HLnWwxsXfn9XH6CBokKnkr4LEyxXY+4GT/EOg2UJ/qD2lsAIGyMvHQaaiS
6WIHqEneax1+r6fB9TMx/j2l2fzURPq13rGzrB992E5QECl2e0s8DQybSQ2k3Gebt4Wljuh+nONV
mVP8I6QK3oe3vHG7l1i2Ow44wgkXMjUNDLFlQMYinPpQb1G1XuX8iNY6fhgT5pltPGdXs9A/ZFwz
cegYwAApbo9Bm7DjEFybsXrLDn0wbanXNhcbnyk4viAg+2aG5GxyJxeJtM/gwWFKcrsZe0ZW/+mx
23f/fuP2c38f+3v3vz52+0byf090u/ufHvv7p/7rs91+7f//uf/0l//rY7c/9ffZ/v75//+xv6/g
9hu3H/63x3AK0TocVEDAQ0FejSonLsuZdnQNGhoAkuS6I0E8nONqPNNrkqwKePmJ0ZLnorFjTCTL
l2WGFxnX3zieMU9htUnKvVp+5V9+5l++vH0rbjBvepEJ7Gn5vcbwAi7aO8VA+6RbWI6nUkeVJwKq
X9DrsBeSF2GYNGCW7gcjuGLlEv9JYwGk++0xTPXV+XbXn5v4MMDb6Gk+omfU4+nsC3b2atSjDS1R
dVZu86cakWOQXxxtx2D85TvuFHJ+qPVEdjSJj2xYLZfWfmz+TseuJmdlpjNj0FpNtGIEQGJfpzF6
I1cHS5k7AxJm+iw9TlDtQNjFjPuJ7Vo8OSyb2Xsv3V89wlb6Jx0BE1Nu7kWQPgbD3KzVROoTwNqv
yPpuGx0D9Uz8iOkkS8bWaQBsEMK2zlmc3Y0SqsOTIRBl1xu7R/5RLU/O++XiFVqEBWy6qETcEORP
iEmxCFFS9mHRkxAXGTNaIdZ1ZoL6hp30h5PS87ECfFROjy0SdIjVaoNYreuxmjegXIhqbmHLNQp8
eRS97JsSuU0EsIceUrsb5+Fip3RjDZX+9LX9GdHFL9tfQmF/oJ9kH1uyp/KZkC32TJfA5sAZsMDQ
k7Kl8ASE2Ux/53Kon/2W2NUh0aj7ZkLvJHsLUGth3jUU3EQvW2Dw3dj/QXq1yWwV7FlGz2SxOaHH
nCJng9gyKqUVOe8t1PWisdDecBh13iNXYN1kOkmDXUbQZqo2nFNoypkgxSgd3HvPsk9o0rpNlQ8Z
gjp0hRKw9bGng6cYfTNJBdEjtfaphlq0jgI6tE7qXqgAJapVbydHjAu6l+wSqLOrIvae5wKmrLDQ
BjEspbPLRnDpQaDwabs/uIyvBYi2fUKgAEk0j4BMwDQIJFRJkVyVZzir1k8/i5ZQ6xGJenj71A7D
oM6pjmKoJiWdhp/Utk4lvvhwIc12+SWDAb8+tCMHL4No5LMxq2ro5rNDW46oJrTMyDqjrLNIDV2A
Q7zCi0nVzm6HA+ykqBas3uhCbFJbE1EHGZehhmof5ys2YdtLE5qVSx6eITcWs+fQp9nGTgE/IT/9
RPcEtQ2THr5JtGQp8t2cxV9BRN4JjS36BR4o92TSPxX5TLrRe0fwhdWZVKFgTbYnTlx/yZmvTnoQ
ByERLkiRE07Y2/+fdDabjdv9Ylg0vSMNPQgtPVGkGz/+xHzGMbe9ftOZ5DhAk3jSyJQ3be932yIl
17HT98of1xBiOONm3kp2E06oWnpuQ4uFm0XVPk4dSAgZ7PPG+MEt6IZk8qUHPhCHvqHnE7FX7iw6
c5Y9aJtZqDtVB4fIJWW46BEGBoXec+mrhjNbmZ3FmeEy6AlJ17DOHZG3C79e0VDViTuFtLB2kDuf
eWnWtk6qP747DmesI+3KgSiwHWmlIKUiW9meX+O6TTedXp8cnYgduokWoUbAhnz4RJTmDVfJZXrn
vdHue6oxn9Na5P3Qljm+JXXYylJnwpqzcs+MCVllmaIPEMzpAwKdtkA6dClOIXR4n4hr672ta2e6
IWbTd6zVi15Sqcc2idwQb8CJ3ubG9kuBMi5TZ6t0R0gPWSib4Gmc0RNGM4MXV4fgu1zib5f9iQSN
UHPSnB1UB25HgCs7GVxwYjYyYRabDrr5PDvbbnpf27PPtga3qSChPLQQOsa+ZiFzbo++xZ+uO5gu
Efzkc1ZGj0PDBJyacVobzXQyAKTt6XO9j0V7Lai2CR/6dqYMWYFDL4GwXXrJObP0xM5epwlzXZqk
O9PlxJ79ifwigkEqKDUrjAkG3vbhbWoMAIA1uVBqERV9IlIGadBxlQXR8tbANF36W/nBFsPptize
bvLKWtRM0T+LpufOEnQAS+Pfn7h9Bdb+V22kX3bNmWwyfTxHE0ZczQMRdLs7sOE+374q/JFsV9W4
oIHlS2APJbNmOwJ4bN6NkfOht6PaOwrmeFmxlyK3gxTaJvSBSexEh1ePk9150fTpuxvBVk2e9itJ
/E2Z2XcROTWxBh6I4LU3vAUrvw10PkPpEzqwgBfC1SxjJpHaLMR67O+dgo9z59gPvkpe5z5hUmQF
/VksN5OOkVzTUaIq/lCOGWIA+o6xb6RO1Z+rpM3WOBznDWBqcjyz6jm2tDevHH7oSL00xrhhLhwf
gz5yTz7RsUL+WYZYOyeq33wHJZznett5nL7LhQLSdRaBmG3IWhuvUNVQXOS0bKdK0ZgoWcZS697J
vLVWmiZQVxacxpZsTTP4FHXabQ2HXqOBTjugMxXFQ7oRfrkKNIadGN+Rk2PU7WmxbSU69jytnplR
Y2jXmn5jDxHBSbUC/hSRB0KE8XlabkokmSvplNlmNkWGnreMiQT4HMkZDRlFa2zxLG+1tFpdNsdr
w4jlGRr92iW7fpVGBcPMoc3Prjfn51JrsoML9rRVw0XCoWP8RERqxPzvTCWPJCQlgdhSl6nqfreL
e/T2V8RIT6QJnm93bMRga0lFtWdaes16lh+vC+AVBE9NDtTBtT06WIvxN+nP6WR158Ulf5bKsY6O
C81lOc7mlE209UksqtJm7RXY13Q3AqKQN4eW7inYbWKiDA2y368Z+/iJ5CKyiJC0MLcyQNXTuGqW
82o07Gejh1BiB+mp8NBusmmYSoZsHTqxc7Y8dWlyBZCj+dzOKpyIYUXZQ4Whz8u7n2UkqTLzXgWT
eszm2N6YVg1bjxe/NHCHOj3f7txuRJ8P4aSR/xRjg9uXXfogix4Whgq8NTBk9GzL1VkyDWl1UHQm
0YTLxzHhyo7pfc+rBAe/HFfsY8vVKp7IdSH2clm8plEroYDX1dnOvR6dG7moQdc8p/5MGGsZtAfS
IvduwFveucEc0ojaFOaUHNvMEud6uTGr9oTdW9+3zJfwRnUsQBQv2Gd+um5dlIjv6H8h+5hgkQWZ
/ZWIYK87ZUN7a2hCdKoju30UmPGTnJdM5xqlgpqDg0KTf1YKNoyBFIGRvArzecyPhFXk48RUbmL3
xgYNvysKNNv5TEg0JNzit2vaO3QI7Gcdrn6UzuM90/hzL4eLqahTILuEzQJhKkrIVyj1ACLDs6rv
bFdrdkk6/CSUI1bNbM/34/U/9X8wxbgMC1gmegRh1VQ0zBz+kWzZVbb6rpm115InPP+9CWA5nE1q
z13FlcdKJUSIDGVjHZFDag+i3mhR4R5Kz8ZN31yaVDtOuaBTjMcXEwHAmUx76RVpqjDUj6p3CEOZ
x8euTNHDNeCCB/t+0jkttawI236XDyI7IpZlcufelRih96zM+lksRZUsXzMkqusCwgmbBhb826c7
9XzKFIzRewS1ZwA0TOKLn0bHUwzhw3cim2Gf/eWMTrEj28bfB6I/BCSsxihr1wgdKMid6MCcwgBp
GPzc/qi7XFVuX91W9r+P3e6aJluJnFz42+NqOcduX/39hX/7/Wb5eNZbM8nCKjCK92p0610LlXmr
6anx3lb6mwVn9MGXRfswN+7r7WF7gCDd2KAhbncnv3jAjVgjsMqb+3LIf24P47UHzEEttwPf0e39
gKMHInu8xm4/XtG1YxQmkXDnlNZ4vX3j73cH/6Ti3r7cfhTGBXseijyHZL3k8+9PuX2WHxvbu6ZT
bV4nvJ/rQetowC93DTVgv/JdGVZZZFyJfqiuhv/PHfAj5vX28O1Gw0KVoZoEyz/tmKllLOAB2uDK
uppi+t8bweB87yZobLB5zp0crrcfuN3QmbGuPTDJsM3AiFQD1pzE9qEcSM+94nF46Xz5nsUj85Mv
iQHsmOYk/TRozpzcfAl0HCB6Zy+w5YhTV7z+3cPfmg/o+ShpBxCbLlu3FeGR4khKV7xNQR+ag9ef
MOkzoy0B1A3Ln8d80x2FgS72n68sgRByJnfk9uQe8yDoP9uKcBwHiaTWNYSB97o63m5GFrElLyNg
9kOo8KJEYJ+sE6m7jEY8qqsZ8VlcpWdElCDmrIQg2Op2m5voa4fEa49NOmxygH77brl3e8ivGHcJ
lNra4EK2tj6txQ9hesQywg5jIxt0D8FovlBAnxMDAW7ZljjRlq9uN53V50c1gvycD42gJVw13RyK
RYTqk6GF2YoeJWoTlo/YVN4RGNMMIFe+yt75za4xwWBc/VYGm9Z5TCT1qS2OOW1wMtlMovd4iPaU
j4OcN6dERbErYrM+KlF6hBqBnbjd9airEcKWIH9w8dAUXppPkUr1fTyonTMN2GwRBveCSL2E/h5i
OyAKLbUGiwpYqcTlPqU5yZWgixadct+RIm3l0gn/axNnbt33kon5Ri36YFO01YxyhCZYXDsXR+uY
IoFb2WRpu5xUOp8QQRq68YcdICInL2F/ICeyoPzFgWdVVXNMfe/bNC21KauWqfryz/9zBNyXZgB8
GltzQSyG9SIbKEe3G4/4qx2EHxyO+M/KDKEovsqX2xtwu5lyVM95qb9GTnJw4AAjQ+7Y3xKaHMo9
secXVxXZHklrXnNXPBQUgYhErbdYyVdQqP32djQp+Ovj7WBD81Qrpy585NJGtEk1ZzcF1nvkYwJV
OZYQPsKOtav7iEu7wNG/HJO/nbFWEGIX58Zb5AaE89BVtAM02R0QiqNP3aEsujMqjn6MvHy+PTUT
aPuQa7t/XsfS+NO7op/XRiDFvkSG9W+9sn6goU33HHCUUZO/9zMQqb2I6Ym47Bxr62raea5Tsc3g
d5a2ccgXbw7lKHCtJH1jEl8fbw8Ny1egghvNerYKbChR7nxATEE7mGdVsp25KtyuBQJ3C/675R8N
MsAfDHCsA6csUA09XgfQRtnZMRhJfUiTY0xuXaSM6jrhq79axoBzei69jdmlSO9a5wIQJUUqhV9U
+xks+u9k7GGRykyk/1mztyAm/2HvicdnOHudG79n+vASJYH3hRn/dy6HnBYJhThGTlYOcwLRNcMJ
zAb2UBqaoElN16reLBsrEkb9s95m5jVXFPhkGfTsd6dN4AEtuwXD327kMH0XTMIhJUFBHXsfnNgU
Qx/QnK94ip59B8ZINKnklOgccruIPkb6F6QzkH826x99INwDesZdkkXpvqliuGNyGNnicnk9xlQy
qz5iJ8BYGO20hrFG/KFxwkgmWhoVz7hvXc7vGVAH+TNMEnXSBqAc5QyaKKz3hom7n570F6F6096b
Ftu8Au8xQ9EkFgQLSD212Hu6jjYVTq0iFbt4LMfDFHX3DW/BVuCYWXvkUIETnJFsz8HRzE3geKl2
CpygwisAYKm2JHblfAD7Ae2O+vLYAbU4sPPnd5cFY/HpRg1/JCpIzyuMnY0w9tp5fug6mnlNck9c
uWZsR5vQqU4KYHCII54akHx0NBp/BZ/CYvowY/tEQe7/KUq0MrL8RfISlJ7MYj/asHyVMuW1A9pG
uprTAnR0RlifpUSgSUmrKoaydkPQk0basIh+bEbiGyRBLsaS/qRZvb9Di5kcVf4+lugxo4TYDH9Q
lP198xX7asdE9GHQIQNRPL2hIVS7yQb9UalAcc29gLPOmB6LO93/xqJlFfj9S9IHtx6dszCFZr4a
S30j8PWFBk2qltHSbkw/2c8g5LbILOdsweUGHq/pIaMQ+xcOdvcuCfuF4VAb2A5N5paYWoqZWYPw
IvIYKOV6zixlNHedo+/Y191ppHsh+FiaI4qP55T8Ge0ubIjpAJjHFZF55zgnW1sfbBSrTXz2F+6S
i9HY9JJDZc/HJq4CZEFZt+pLDQV8R3cjzU50HbmWJuIR12XK6B+AeoWb2BbWEX/TtC3AqpUaGzbb
me6AN5OXNFrnplfImsrg1euM8aQF7qEQPfQRCfOjDZCVu46dbUYsLY3CBdh61jPCoHda2g956xq7
2JvbtWXB8ottB1IijfXWl4vchZNCA8JoR4nEzlIfJ81+ZQlAbF7QQJ01CCAlFQUNAooHcW+ZpbZx
kVSTtxOcGlkdZcCEeMz9U9cnT4LuKvtmJH5kWp3ynMsD24/pIj0BOUbD6eGJjJYYmIitSIN9b3YP
w4AeTRsw64zGIUHHAFs3PlbdQuAqJrHXg+TEZKg/5jlsJs2+Fjro4h7Rx1cdB1+WZVf3TQcZKOuR
T5XiFPSWSeoEiWce8onQQI6Kl9K7ixrsFX47/O7gw6wq8o2hwKG8l2WRbI0+/ZSz8ND/OtU5z5Nm
PzR0QFVMq0cv/8x549HANGlWLy8jPY9R8ivNWD+g5pQb2AnA7Zr4pYUKgajRBGASowepc4IcLRkx
yQdhy2lO7hfe4hA3zrBaqEc7QOVk3xKaBaQ3MlaGi+K3Qk13yFGu8E9sDTao/Mftnm3UtWRMucuC
yj9OEv9s6RWISMEbnzADRFZ1Zq+Z7J3a+JxIemavXsah3usvfS+NvV/m7CRnOF/scLcwpByfxb2S
lJlkHbLpq2newLZxy5TAGb9qCKR29lbvPo5i/HZyAgKFCaitpLMxNdk+lvCxc9Rs6GSrfldU11aQ
VxPkbnRJ7gYOu1tpDx6AZ05apEL/w9h55UiupFl6Kxf5PKymNrLRtx5ci3ARWrwQIamFUZPL6a3M
xuazrGpR1UBjgELiZkVkCHeS9otzvoPAg1HMmG0aVh5EVoF06zZ8eGfTVqOonnX8e16zTZLo4NmY
2bzhwytBUbBf8JUt+CCZsS5a3BOoc1N8hblc5oE8aXNpgmrpsrXnD885tHcDTg9qIQMSrZkDEnOH
S82teOGUSi3bZwXBT9cUabG0WCVs0hF3hxdrr47uTrvJmH94L3Dv1dj1DZbZC74mDzzFA5eo8dZR
nRiboasPIq+3PvuzPYM/VvVGBwemw+8c+4plM+w0gxmagXtpm+bGysV7jWwbGG00HpBMoQoQMwso
2GUVxZPQrH6RDhkLUSclNnsUt1lc3RFZ84SGux5VdhoJl6y9EgjXyMTnpF+MEt00NsUnDAinNlGd
/3WQNFEMf5/8sHhHgpOuNEXCZDTu4yBX++sPt1aULwbFqN7e7LaKNhruYl5b6L2DxevSxhKKofS3
QMblKdfzXa9bm6JzEOoVmcTwojBSln6y+uhB0y+1i/nVSmE/TyHQgRm9N082AH70FbyDxDGgpwdf
2xJffZIoZsFJs/SSSICuAbjfdPCLc58PG8bxI0/6WV925lOIGYXTu/uK0FszzhjZheMLlPNnPIBx
FXP7qM1udLYHeaItfSGM2ly5loWb1jCJXqK0MAmRh6raXjD5Y/pmKg0olEIutwDuRCGhpFr3qLeQ
dwPgKJlmfzHFug6+iXykgJDQVcsgs7tjAXL/uUWTF2b+iUyv4Xkw3IdWPkco0pY9vl+sauVrj9aJ
NXa2C02oeoGN9Bh1JhnjLeJqFjBYKgv3VI1DQjBNvTcs68Q0ZMS+i/J2KrWT6Q2HMne/9JlMyQ60
H8qUftf1/UWi/Rian9lsjbXRppsJxESjBCbDSMtRudoNULJPhJHFfoy7A3DLJ9uVz6IcL3I/Dc5D
HhLtbWWxjdHdRC+VY+eJu29XhPkh9LwfRqFh17xwhCMBEujD80ijyTRuhyG5Ci7qRat37wkgxUWV
9KvOTS+0AQLNV4tGVpdyA8rzImsdUjK8DYTdGssqdPlVb+Iv006+Nh1sZqK21YwLux6zNWbk1I2u
ubSuQYZ4DatLB7kB4zt5R7z+sR6la9xU9wjicGOQsORZ94Y0jJOoPeiRIp52bcgOtAL53E3mS2/r
hCdjautpdgBj9iSxu5d4qN4x8j0EXIGMY8bDmGg/0j+qSd1xTK0tdNV1nz6Jif4Wc+aNLQ5j4e/k
+FMP6cWixV2IdvxotHLrok8g75VUABvc0YRjuqoghbW5hl8cIxS8QWTGoLO74jvOuUNJ5kY28cGo
qcu6a8p61h7aL78WJUHs4Dor9IOtLyGCO/3abarm9vcfenuVtpGsE8/bRWZi7+qCLNWIKdSE13k3
tpF/5+rWHRp6QuL0wFz1NIfMgs/o5Z0b5MlbggsSnF/6cQ7q+aZu0++knRFJsfEgVjQAilLCBHWT
j4kc8rNuOfXRLehyMOESvFE6QI88Nmy1ZL5qDt3awoYHp5B5WSmfuOCSJwv/d+wBlE6Yhc0Il5ej
Q6SzC2QuYv+wGAXKN9fWXoiTozbCuowqkuOlNh0TNLlerS3stqRF6at28Me1aLNnto7D2hXRcwQw
r7dfXSseAKEK42KJ1gGe2BAgUjfVlnePwYALfxPhKhpZC0BivRKi37GfDx5rIns7FyZfMIgvnmfl
2jTAn0BdQ2IGgGwzJkTHd5W7jMPxvo7YkJatHaz60Uqvsgm9vcDvrA9kZmDX3oW+n8D/8SmNCOhe
WBXTvZa95soxcI5kETKJ1jFv2PWCu1L1DnQsfR0BCyBKIKwJSnZDMu9blX42rwzgUoxZyDFJW35/
JZH0tC46uuZj5zvGwQ8tC9hZfbIjnAtDH/dr6M833TBdCcFVSlbPW+qQRwrW3pt+BrowYz+U7kwI
QMcIN03SewhbSe3fkdg4NRacmAAHYeMLZyUlynS24b2LApNSYdWG3FIAHzUj22uhOvEMmPOEmGxl
Hn7nOvlfnic6KN5IMg2Lx1ijcJVF9KHZeMtFw/w2piKFaJjuoPsRIHGZyScZWp3CRSZfGQa1g+dW
7y5maoSHXELihhUou8au/BTSxBMvGgDRtp+j8BRIxEActwO2Ms/4dizWLEZHzEbFQGCRVr7Yk/5D
m5L3V9m91w1EQM+jkAZOCf/spXOMef23exIUMsINn2uaEUpxcVtEFHmOA+61t4mYK/E/j5wmC1Yt
t7mdHiBEPKM+t9kOUqfUg83vC04y1OSdm3oA0Qj4XITl3lCGWf41yPkA7SLdVS0KcCQgHRGcQTGG
skYKZ7/WmFgXkgWxWd+MQZNeenp/u8pXRPCJZUVx4CY2zyqdG6fIGnKSi4q3vvuxwCbBCH5NooB2
ZvJYcxf1ShtDNIm1Hm57PXnyAE6uw+y2y9wvwxEpbyL9l2RDXTEnguKBSXTuzX0N2rsj6gClXxxs
wD1+S9u/77qZ4McgpajYYLZnGYXgYIWa5aYtwJ61ibtskbVsRINmt26ZFpD3t/THep/3Xb8c2XUB
YeQXnsNnpv7K7x6+YitIWHs1j5M+3uQOeaxe1WEpzSSF03RgeHEXFTDK4lms7Y7lfdp/2jJ+MIzx
2QobohWi5WAPP4lVaOvgSadZ6nBuFx2+H8+GCR5PGyP7gIl2CJjurmfKNAge6PRjEhr56VlqDr7+
gWXurYmrnWg+6IicU4AnO5nS79ngUK2GCCG4fhjLgW0H5RbZKZvIwD0jkLE7HiJyDCWbPCh+wiGG
yx679TKYeMgzOWELI/n+GJjG1ASFPDDwCc/rGDmPSIyDEVKGFSyl4L184xY8h2F2toroBl+Uhurd
AiWrPYOSxh0wh7s8ZcnlOg7nYvecp8AHJCI67FLeBrbefZ532gqADlOYjLl1wWTZiA+VUbNVHlj9
KpF0kbVb3/aQDKS4eB2z9pclqDaOjWJPZ21p6TMNDiSsTDuaJl9uqp6HyKQDzDio9FBxG/pHWSNI
SKKPbOBHxMH30PKkJiv1aRyQVusp+H0XISgpRdupjuozdqt8CVHaoj20cux1o5IOQqhiQG3QYBKN
pMyzsvR2XnaSo3x0IggQuTFu87rZ8sC/TmbZbeC63lCWi8Xo+FRC7AbF4Lz58KoHHEhIevwbxigf
jivd9Tw2u13cFpegxrDqmP45yUBlVnH0aofDVnf6b9xZP1Ucv8ZVvYu0kaTr7NrTz1szBginKkAM
2cF76UcTCWSoCNKYsjxhzsbtOhtvZNT8TNNE9OwMw6ifbIh55qYKBAe0/LK0gdlqAaKdldTBI7KR
QcPC0anz1TVgc+Dqih03+e0aTfyn25dwByfrJRtwYvcz8rIs649xVMmVSTFvF9GOBTP+0WDGl5zn
685O2JmC12wEj9rORawC05b8QB+9ur1yZmQIkx6exkp+DVYMNgRSSpaZW/Ri69Ru7zO3mlZ0OqFn
g9CauneOpUenRbk7UJzhrdBUsEg3Ulrr1hdan8coDzZEXPGvbY/Cgr4pYZsNPplXVtecc7SWLu4Z
D6fUUoj2Uc/zL5RcdIlES054H8ymiRaE3Dw0vl5TPpRorRPO9bEgos7qkm9Fl/JnohsbQLQ3VkDk
JHOYWpeQvmp2hxHcgdAH3+IlXGqQiD44kzdT2Db7yTHbjV5V2yJGp2Ljpg87A6BbieMAxAAK+pQw
0qxFbO6lzbzzDKxoYwLWzVL43L6poYAdrc7GQIJ+dtEbI9mNXKyoEGoeXf2wDeto73YJg0W8Kre2
e9Asbf4MkvFFc9K3qG20vesOzRM0ZZXPRLSoEaluDKSM3rbqCvWWqdCanTVEDa1Fp28k2fVUr1a4
cSpJXt5LKSrCxbMDCmqkBZZHpzNqiGqC08AMfI0Gj7T5iX7F954TiXC5xInaWC0yLfMncuLH2bVP
SHxYQoPCc82Y4A+67S6aHqe6+5qT/LGgilDP2o/K4YKxennUZuMsSJcCTbbxXFuBwvqVV0qoypY4
Z8mMDs6t6YGEufKExWK/rz4MOslSUUrD8dlg37qhMPK4wkHr4ApyJOKF0Ed9RLa82TJcDogwdmhy
gOM71GLGa2zmIFJF9NNWJ0sm2sYY5KbLGWVzfi5ccjrn1FPG946RmolCqDNXA8iZlWtEt7bAUzKO
nPtmvx9Y/jAl8HHKuyX3oHZvWN952qTLrgJSFnE4lyntAgvxCCGQ/om052604eLrE0ZKqBeul737
WV0fSzg6vFvpVzdEI2rI5HGcynRn+84tdCFvXbkW8QydgaMG3HexmUuZEaEBqH1ACscMQt/1Qlrr
CFldmjD264LtnIc3MiM6qCReZNDjM0g5LiIPCiKPZdDPHVeZI5VQqngda5cgHALESi/Gc1CKeAWZ
zVrCOwlWoRWf58FgKkA642TqX55v8UuU3pOUgDDo9OUuyLRP4rGgX2m8I/UgP3Pp8msjVO217LWp
oNwl4ScLNJ4JCcEwQY3zCMwIqK6fPmeuVkxPYGRXZkbnnRQG05e8eDTULMVQZE/A9rvTXJbPVm7g
VohfZS/ACCTamrHMQXdH9DCG95Zn3Nlo0656LR5MNrGO8wU1hW+OZg2K0rUhXBioCE8Dr9zOLnNy
zjOk9mbB6BHEYVgTPyNEvWtt0L4pZEXWqU3S4qrJp2NcNfs+MqHRC0pvjfpjEeTRg0XKNt6B5o5R
ISMoaptkFA7xCrVYyPyQ6Qw1tYR55WSrEiVamNLVF1VdgWUJghsnw3BEgAXnu83cNvJRiAxUzrOr
LRGPHWWVnUdspGcX9wxcpntzCN9qti6bQfqg+4uLEbHVhhGEOtflBkn7j5R19RKokUkGxlXHP6EF
oNrhizFYuZQNeoohgEXre5A8oEQ1Ue9vp05Cx9QBNxI70YpOIW2IcijLUxsz5Kn7rZHj658zNG8m
aVoh7QJD6rt6klvN56FTFi+BboeHBBVXrHIRmHNdEfZ+OEcC2QnejMcP0FjfzMb8yf3AolWvSblj
6NxrhAYk4g651WFAPrqoq/KRCQEACHHqOAglzIEtvhsWbtp04/c9meCGvnYf/bB9Rrvw1GgwVC0K
g5JMJYLp9A8H8PvZqtMd0ehlFawmGIQDKv9NXyOmEDjWnUR/ajetEXTLoUMl0YA+UOfuommjR0G2
QaTr8SGiwk71Vd3yQg7mBclSvCId+2iefR2gmtRwchb5Oe6RK9ProjmS8xGNzjpkxr9NIlSh7NNx
b19zLSFhuzff9MBat2FNal0FzVOP3c/CCVhP+196hXJLOCV83dK9hygYsBjaZX350MTuW5l4MSUU
rtQopwFAS/iRixNDmBOYh/i9QvTXW8kKngjK1H7aCI2nkseEQ5FLu7pIoT8O054Al3vGkIw07PRb
sAlhCKBZazt6DWfyi7rYpImLgxumHBPzzDQ4BcjuWtEeWfkq37GA4doSS0yW8KJIKH5HQT1i0STb
0fw1MLnMCXCxPCLZLSy2TAUP4FAcUJSAHlyvtInr6VHgNjb1QgHMpqHLWPidlUORZ05nYvri6uW5
HkY2OZkra/C+U3xbjt7fhdVUMugzfoZEO5s+juyqJO20/DalANzpaDetr7yB4M41J4H5MUb3oUOt
Nfjzc09sTG0XD2AHmhVp9vmxMhz4uRZ4nc4I4Wli4/ay5zTs7katAOVd+HesXS8uco4lzINkDWjj
u2wYBM9jQSnqEbozCZUElK19F0I8Rn59Crr1IJgBCB0LZyKx/cQDM/lnmClPTQ/0Bm/xmUO2x6dP
7FHXG+uynnZDBcOrIlBzF0r/2hnOG6aW+JQHzacY558m8O5tMV481In1/JSYbU+J1d/GMTcGypZD
EzPPl415NLTDWDk3oPg+7IYK3+E26vyXjmkTVRR9r6Il9x3p7rwt7BP3E5t2SmgKwbilvsrX3HE7
z2nfKxpQbgSam8iDszyDznP8au217aUhmKkXDyGJl8uWmD+7YhBTIFxaDW77ndVJyoHT3NWjd61D
QubaqoWfbW8h2yAPNIr7vBQ7wOmmYeEN4qw0CV1Hu1esAhdAm1FiCCRICQPYWQqmCGNqvxEeuixC
UeBptTj2zeJ2Svtw1eh35FzUs3gmEvZjTvsr5/kpxOO7JqcGYl3f79OuOoE/Eo8BkbcGM37fnM5A
qp8zLXE2ckCtBWXwxnSOdvvdjYSCD6B+MwVttXXl6CPSsDGsrd+ZYNks+dAn5TtwcOwMfXWSIqBi
MJZda1a8cLdA+VhcBpcRauvClvNWa0D9QKidkZ+AIkkRINCzPll6feugH5CkcFUjT3gMgOGy5zkO
tblfWWhaCaRg+mBI+5JMBESyY2k2ugFftMrSAQVttfUCXQOs5Z+qgoAWHdREXJAPMhLYULG0buP2
WfbuxiMnj9kwISUaQ5Oi7VeJj7M50H+GUia4L1kVmdN9GfSvSZfaN3bGpj5jS25pvIwZD96gRl3n
CthIJnJXyOI+D9142QqLksHhStaG6kdEBtNje6URH7nOnVSs2nqVIYVC2mR81JVGZVdVS4scZc1E
udboR2cI8wU7Ks+qnlkC9wvbHjismvYSNGQYDvmbYaU76cm7CmC38Lm0uswBPg2q0sDKjrSIG9yB
bacJrmNjOAQzaU/erTCdCmrNMDOQfacW0bY55ZLjEXEROtw+XTQeB7d5YJWFd2K2WBM77p3XGKcE
jQNdvTavQ996LdYRtFKI/OaC+OGtD7cGdoJLimhrHNIegrboHyGWJduSAd7C5+HuuQ/2BP6/v/pp
x/MwT1HAkhs5oByY2isgCmOBQiZg9grtmzHqxmaAw+C1IoVW8/dYPzmYQviDYdjsksCCo0WAE4Qo
g8dMSq6VRpIhO1z/2Nf6Fek5F9TYmJsgzJ0JXieJTclktux0YlRd6g/XIPIhFM200afMQ09awP4K
uDWhbHneCilsB7QwBCafIg5gRK3xHgwrTqVNSKW8dOqCxVVD2F7L26A10zpz0iN1DlsXqwjZipvs
pjwM6mNsyWsrgx+CEv0VjZhcTuAZUUlH2Bzu8GspcphPLE2MTNbzP3lHvmTbyB3L7xDsBEtdv2kO
ky3HBXodmHc5HQ5Jkbh+GEuCcR6OmIqyNSsVB7kkmdRmv4oDKta+Qv3aNfeOxVBRm4GuR+mVWCsM
IT2iQhnEJJOxns5seewLqLGR13zzHsASTPCKdE6LpYTnfifaL9AYGy23rn1BNckSUZyHtj+aLjjV
sM+J/Mpfh5kGlFQwjTjODvCMzeDKieJPrRiKZYi9GK7D3dSNL6ZnEj1CznOANAUnzNprKg9O/T0v
3a3dIGfEvMSn1+mrNfX6MdTinW/eI3UYFm0wnlmxTYt+09ohZBoLFLdFzahLZnhtMkAOru4oQuSi
nd1rSV/Q2iQLY9Da6EEMIF0CoKMvc6hQuwN3U71tZ25XUsl9+cSm3N8R4ss4ZlPPzdWFJWfm8853
erLHEF8tAle536aChR25yHlhnwLmzaYxWRcnMy/wq5Yx5+NKwnpGdFRCzAboVfavYJp5cWnriz7f
gpr6QXXxkKZs4z0PFp83GVDyCGql/8ZVUIaMsxssmJZrbTjICTY3rRWjPQvXpnhnY16Di0AwRggn
UDCAGQ66Ej0NAecHL01FrkCe1B/lVHyThlEtCb+7dya9x5uMYW5uOn9rtuVDqePgqzxHLUZYtybk
bhv+dJRhIFd6R1BKCtXIifp7YkRzHh109VVQppvE8S8uMZ+RJta1wRaoi+tHs44+HS8cV3pPSHJR
wBYanJfZrD2IaxA9IuOlsO3bfNYSCFTWLk39Gy3ByDHqXcKAstw6TWVvRSODFbdiHz3FDSo7Eh9+
bJ4qY5W/9FlAZCSTwOLqRKe5yZ79CPka2XUcvigGqv4bZ+ynFlWbGGJPRURl0uhvBqqvJVo/ovCc
6iGJCGAeA/qX3ylp7BoMjV12aoB84ViqWOZJzhGWaDnnOSgwEfwMA635ENF/d5iN4mD6oPJgiCl4
JJRehrYs44JuWcfxujf7NIHF7zI5SXow8CM7ZL82y6u+9isC08KhfAmd9F35K1YWDNIWjsJS0EGv
ObfEmtEqrUoyZjTBM6theFAiyDfmwPTOcOl+wUI+BCWTOKDm+1QM+tLo9iL6TLhsoEDIFQaGDrc6
8ZDcgWiKQomiHV9wWwVvFplyyATWAqvSZXwdCJyaytrZejydEF+kMJICH+0sOWlEQYlzXtyiC4EC
7CWvJnQZVEANMZUxiZuO6x7SvAtuXItHxcBgunIbAljMaQN+9w40jl2BkG5Q161i8SmE7i91lLva
aJZ7geQN5m2dbl0e1nUy3EtCTevGuGjZxOLFu02Q7awjRyOrUce75znpl3qeYrgXJK2w8M59cTFT
hEVDtbf0quFEp9zHJZTRj0DpjAmkIAiGZpvFF9+ZIGhj8LcVEajL0AM3JVxoRT3eNrs65WTA8n49
Q5kr0dzXOnq4cFzgm7LWkonVtpPy09D9EwkhjIt87tcysB6nNtpDX3HIBmnvmqa7JYI5TPEoFcL0
twgM39jnrlDwxntHhy1FwHvr9MO1yulHBLthNhoEPxQSh4Y2/xgVU3KdXn9t4tDNp3Y5uNyRSdLf
1hbJfK0RrwJa7pWnTWtHUJpFotoN2vhmo/+D+sWlz/tbW7G7iRA8BYKaOq966yDAp3DoQcJqKZ22
AH1BErEUo0skMtcL52OTwdOLgsHnikc5UdXAS/ts6096xb6Q/dZIJuFyoO9GmCIrWlW5IcUm3uWV
sHGRcWqXdmiybKrXdsAQwLYqe+NbVo62LTl3bBQXuq8jXWhG81x2+hGY+SWADRjXxEhJAMiMBUP+
qwczNkdkPc09D7uerqoJ65fOJsiGJHQ4nU1yEUm0M1QeS+G/A1qub9IQWGfqENQWdtkp8vdJzQYV
/nt2rGf/wWhRYU00NGma/fROwLDWRLpi949a2J2qTBirOoh+UMamiwSpQNJcYtKy5sovllz7zsLr
EUsA4IeTGBCePYY7DF/aumjHFynNH99wecS2xTKaQB7L6JVpsUvQEonw9hsFFVMioitr5EbZKI9F
2+20qd3XJjC0WrtPZBus3Do9Z0SLIWJak6e+xajKeM58H4LwAf7zcyjCl6AIvgv7XUeVmmrDd2yh
ZprCk+44GBaq6JiDPMpM41yG8akfApaICH6zDimbETv2WVb+haERyhkiIdoim9ZJ6jFYcDWsGgGL
h3k0KfVwj3R56Szgv/cqvJ1SoaujZ0txwCZ5jwD1GVuj4IpoP9OB7dTgQVLL4+6BQDbs59r0yjLk
sQqs+YaQgk9929u8hJIy6KxP0YteJV/8tkjb51DftAGXbk3u9MY2nS+T+4MtI6+kAJmZ5wSo6FPr
4R8rn/OZ1XXX3aStN5x//2GEzjc6yWFjarKioS52hSU2GRcjAus4OGrIvRpgSEvGRs4y90HCXg2Z
gPZN9XhNsguDLeDCS0urYX6Bqz6lGWIwYKz3JhnqjXH1pvTAA1DpmuZ9XXFL5hKco67tR5lrm1zq
X3HkvkvN7M52V61SzX3sDbztrg33JhGk9ZS3HiKAo2loL7WLkrQb9HzjWli/iJT5YIGdrmOfVmzy
X6e84lIhMjSy4nY5zsMr3hmgcKn9UxslCEE7Y4LAj9SP9K1ZnkLw18uzL4pHB+n1wen3EhbNyWqQ
4Wqa5JP1O4v53AqmCKhenLrLUVhfqTYRRReH4J5aVocyAMppVoCIfv3xL3/9t3/5HP81/C6vZYZf
qGj++m/8/bOsiDoLGbb/41//+lDm/O/3v/nPz/mnTznFn3XZlD/t//pZ2+/y/J5/N//8Seqn+c+v
zHf/+0+3em/f/+Ev3ItxO9123/V0990wy/r9U/B7qM/8//3gH9+/v8rDVH3/+esTjUirvhoOw+LX
3z+0//rzF+fw7xfqb6+T+vp//6D6Bf78dXrv6rj9v/9exO//4199vzftn780+y+eiT9S130mroYu
bL7g8P37Q4b4i+66juEJz3JcHqDurz+Ksm6jP3+Z4i/sH3Cf6rqO3AAO/a8/WPepDxn2X+iQWc/b
rsdqTn3oP37/f3gf/+t9/YN58rWMi7b585f69tXf3m71+znCMnzXJe9GF77w2cbofPzz/S4uQj7b
+D+hjWRQRPpLW4/WskwzhwPKxjCWE34jonObdv2lkIa9sLWgfo+M8CtMDHapOgYPgK0JcmTNCc65
H/ncziqMHVQwNtx7s0di4VTiHM1uyt0XaIiLKTrtel8O+lNMrsHB8wUP6S44AgqfT0AQ8SQ5ZnWQ
3YGEYOMVNPa08obA5uT1PcDmxEEw1H93fUZygXOhCMcsOhDK+9/exb+/Sv/wqlim98+vi2vrhmGg
0/ZdtgPqDfjvr0uJtGkSeXR2i+o6muLLtKZNilh4TxDXI6k4kHypBlg6kABpuSn+flRvjtdfOos0
lzHh/w4M8+gojdzcZtaq5OgLq+aUYJc9F17/6ErfpWY1PsFh79PKGw8tYVrCG77wZENiSp4lOp6l
V8Mmh2u90Z0CrHrQ3LqBZl+jnJeAwj5ajjxNT26B6l2WWAzcKiIc29BRCSYOWyCBrroekccVDL9o
xS8zsDt0JMDIkBYaSmM4R4SRCNfe5Fqxa11PnmaWKlEyZ0dAaRyFOQ1YYkzYMSkIN3PVvXWWeBZK
21iO8UcwoHb0AiRWrLiKIU5XUZ++45h4GpVCMgCcpBAFYXWa3PYpGwx7TZoX8SCIKwUiS12pLQny
jhdi/JqRYebIMc3Zv+29AhGPXYOC69S4P6mWfDjbu5GxCdi4ogYaDwZCT0LvqWiRfppKAxqabIlb
a9gZSh8q1JjAHIazQ1jOAtT9uAdgiqipOSBWIg6TPh/9UsQQxgu7pal0qANSB1AdVMdTb/4QaMK6
c4oYdXuARtG1bZqO16XygnybTr6/TEmmq7saIXmmNGYo3W2lijWRx5plcPKqGV2ATh4DHttdZzan
mQOdQTz6ocpEF2UHlCMJaLjJ89eeTqNYDvNHmgBVmuND6KPWLZVut9QnNU5zdh1lr1L21kzOc6S+
ltL8cjdES83GGctFcNcgvQ0vnlIJVx0bzHE8mwLvvCcRJhKOw8hAqYvxT3f6SF2h+4zf4hmzunen
e+7OzcCWS5eoklGplf1+S6B0vplHFkCtjaEah85kpxsntoaFPpbgQwvL4Kg1H03qklWsUw36jvXW
EQy0wxB4U9GjKQ11N5IfgLuSHYczeIc85GQs7eDs9WGNDF0sc+TYCbLsXOmzdaXU7pVmu1fq7Vnp
uG2l6M6UtttVKm9T6b0dpfzOfmvAlRrcULpwUynEK2qHWGnG0YItoADn7BbRk/cIy30E5lZ6LpXe
fFLK8w4JuqG06A2i9ESp05FxFTedUqzrSNc7pWEPlZo9V7p2qRTuAqm7rzTvhlK/85DaukoPHypl
vKc08lqMWr5BNl8inzeVjr5AUF8rZX2qNPa+Utsn6VlI1PczMvxB6fFzpcyPkOiH0tD2HaJ9Xan3
G2T8tZLzI+s3lb6fhXq2bZTmv1NquFD5ABLlCGBLd2yVR6BVboG+1O567AOd8hGUGAp85SxwuvbB
VF6DoLuGyntAI8icmPWepXwJwF2QYkvxRPNwGHDCb9LYI4g1aDWeBRoDfxQ9muURScb0v2QGxUUd
kSeJIaLEGNF40N6MmpPF7tZAdgkri9mJ8u2J7CFhk0ejt+/HYDhmmC6kcl/0aCqpnGBoT+l8MfPw
kTjGSwCLZYMN5tAoF4fKnZty1i9tOtzJXLeg4ZLjhgBbbzPsA35eMzhq/BUsj0OuDP0M+xud4rj1
pvCG5QSSF9L+8mhEBtKw2MRwQoTMysGAglY0XDAoV9GMFqFTLqsBfTthWhkb19o3aHhqROiVBfVh
InQiE5AkmE0Ya3YurNuwweTKD1NijPExyBjKKRMqz0wcGUqT+kb6Q7zVsdUwgPZWYWWspc341A3x
3mTKhcPjkiaQgrn+JIv3IsWUIMY+1XHEQ37wILi3+rgNpfeM8YdEW8w+mhi3iVa/UwYaK1/5gXrl
DBrSl4rE9sOc6fQumIdi5SIKWRat2+ALqH67tDAaDcpxBOQRjLPErvZGrC4QE+VNGpVLKVN+pRnj
kq8cTLXyMlmYmogcuUyYnABf6ptC+Z5gQCkXVKn8UINyRknlkeqVW4pFO75B/FOOclJJLFWW8lbF
ymXlYbcKGocnHyasQs6Et1XTkrSget/NuLTM8YKynXYUQsOyGjsSpfSkXI9erR07dEYU8AdnMie6
VxxgkBDh9ihX2Ig9TKOr2LN33OpJNe5GcyARVGligpQWlAJ+XHsVAksbTs1QONOuNKp3x4bCXo66
IF1IR+GF2rAUeNaUe41B4jZRfjZnLh5m+TAI6S88MfyYM1P7BK0PQ2YepMoayrDsMCuLnOGMWOZo
Z0jGleW2kZa7t+K3iVsC2QUlvm2Eb+AVoiNJyNGRmSA6wTF4MDHoUeyQ5JRn5gEjyLDNlY9vwNBn
BolBPcAfgcDth49pPSv/H3jmeU1vRG+u3IGQq8iZXk+NfibVFV8GNsJS+QlJrymRKJkM7GwCWJre
TI9mXX3nVu299xQoIC+jl0ixMjTmUr0z/ECm22W1Q66zcjQ2yts4YHKMlNuRhoSNtXMibXWRNyHh
tpLXdeLhcjZLjOKlTGE+ar5GRLqdEv6DE8NU/sqeOWunHJee8l5ytxSH9rchk+EaPilMmg2FMY2h
wLhp6uK1Jj9oWWLqzNThQ6JOo4yelvovnPLPeGa89e//qxxDcx/XRxJ5O455/BDYR/3fRtJGeUrn
r0znJR8Tb1rXLXrsWH3H338guSsPktG/rlyq82/D6u8PjOoDXrzrlKv19190jK6ZHX4PyvkqsMBK
5YW1lCs2Vf5YngqAHwbruVLWWYyoeLnUF/n9X4xnXwpltbWt7f+j7LyW3Fa6LP1EiIA3t0Wy6Ms7
6QYhcwTvPZ5+vp2l7vrjRPfEzIUQAMgiKRpk5t5rfWt1HgPfzYCLihUXT26MNzfGOrfLvYbeTNbP
6BTw8SbKQ61eiBh8K29+K33nPRPrb6dPj4jV0NglpIgd2tW5DocpGyvJnKkQgWEhHkCZ0v1/m8Vc
TNgFb7hspmJ4zcWC7OiM7jawM1fsyYwB4JRlg9DnNWIZexuYxnpsyrdSjM5qEwYLKlFpmsfighY7
tIombZRH2hK7dIqV7iZBT1KLkxqDnagpCzkDX0381qjpr+pNMZQZexJfdi4ObXxFH18fzdc7qM6Z
4vKmqIADTlm/UcTJOxMpU/gk/nAymsFSK9N4hJlTXORN4hI0RWJIBFA6EKe5+ih7cZ+b4kN3lSVd
vdum+NSxw2InUiZqcbF3VnVe+owJh/rfJxkewBwu7CKmb3XKECN4gDk+Fpd8m/v/EBDxhmdnvaXR
5Z188dSX4q73lNFefQKkma7bSnz4aAaOAV8lC39+JHZ9tcnFva/2TAz9LBJfg6B9NMXpb4jn3xxx
/0fW91BoAIWFTtUDENAJLqCRDbE8BY0RZjfqCF3eqVCQgUptgavz6kBwo9u8Cfn28TOCT+AJqYD5
3aWuivDU2kZww29W2wCYnk9qE7bQDviBM547j/peA52Qo9rDTAvFo9oW9YIhCfvuaRCSgtqb5VZg
e+a2CBc8o3PWnwnd+Zb2zP2WdBpObuHgmCNmgFQHWA3qaqA+8c8fDtcFEitCCXa/1jJkGMRhegPE
uYYPRz15+WuskOlr9fJhTsurreVo8Zy02Ld+LcGyEVoNBmcKwL51t0SAv29Ky6GtTzcvnugHhWuM
4IYb1Ya2rHXnGeG+MdAsoH7fl30JH6dG5CX0C7XJ4vXvXp2g8sMmrk4DGZq2s7W0WwYyjMTajAUl
qmi1yWFASjLA1exkC7gjFphHnmffNX1wDmvlsoZSNwSpaV+d/PJ1L3VXgzCTuzTGfmqKwPrrVlIS
6F4JKaQTZogm9JDIAEJSIs/LhSxCzEf1BJ/hUZ1uhD9CM1T/vBdO5bdAKCW28EpawCXqXijcUXwI
1aQSvokF6KRGQA31pEU2eUERXl88Yap8HapzQHf+3sqM6bclXBV1D3VfdY+vP/g6p4NpwWxv3HqA
W0IhuMTCcmFOSF+oP1pMgg6u8F5cwC+BEGA0WA1ChEGX/xum/xEk1CUFGZMqeIx6IsYr7JXClsmE
MjMVb2OP3ydv4c+UGqYfK/PvQybCuTBqkFDPwqxJiugHuV8PDaKQC6nhu8Jcnhbh3GhCvOlB31Qg
cCxh4ZisUleh4zRgctKkRfUCsFGDn+MISYccSuNGF7qOLZydSoA7Qt4JhcED8jf/jw1OyDe6QWQ3
Au+pheJTgvMxwPqAkO/QykP6gYAVDYCv4P/AZqJz7NwkgIEcV6v3NFrvR6QVPeuU26J4IJyXVQRQ
IUvoQv0IZgjcEOGuD6YCEDXCIvKAErHI+6cvitsCWNEg1KIapYhQjPzRHncjfELhGzFr2SJWwpo0
M09ZhILUCw8pBIw0raz7Y1BJkT23iP1vTGEoGUJTSsAqheCVcuEslUJcKgrYSxb+jHb+TcGBMqrQ
mYjo29XCa7IAN6EyGC6tbHjr4xPa4l0nnCdPiE8x6KdaGFCpDw2KS9LLLHwoFBvwOuTruU7Qo1Lh
SEVat42FLNUwu2SlAG2qE+5UDYAqAURFttdHIWSqXhhVHbAqL4Zaher5hrmOtyEAgcS6NnmMPRhX
q9CueMH9thImltrUQsWC26UOLIs4BOFmgVh4soSk5QtTyxC6ViOcrVWIWy3orWkygf9jU8iEytUJ
n2sVUlcozK7C2/Aqk7PJyDED9WqE7pVCfd5UgbntFPlLfmO60MD04lcJHEwXSlgLLkwXbpgBQMwX
khghSpRSgItZQhmjHU+hCPDYJASyRJ46FSpZI/8dXxKnhFjG/O1hnLVn+UeSFUwz4GaTUM4c4Z15
AlMbQaCN1MPVQSvv6womzZ6vi1DTCuGnaQi04HdIlwuJ9qYFs+aBWyuFu+YJgc0VFlsqVLbPRwHU
ZgqxzRN2mwR4kOmApsTjI5+F8KYF3xchvunCfpuEAlcKD24VMpwhG10EFEKNc+SqlAlJLhemXA5c
bgIyR1mpJTcJ7lwiBDq8FCRVkBlvobfyhVJXgKtzImjmwq+rETQ1QrSzhG0XlaZ5Quy5aRLyRiiT
rsLB84WIx1ySoovkcaJj74SaR8pgdaNPy09fgHoDGDEXxF5El2+vA90LBDwLg4+OQnRqBMsHns9X
mL7kIwDb5wi/LxWSXyVMP5IMXlaL4suAagtVTk5HjSfwQQGuIAFHYQPOsqFZCx3UTN4y13kEccnV
A6RgasMWRLrwZAlt0BLuYAeAEECRfiD/gDk+VDZZUGjACs3IvWe+szOK+HcnNMNIW3+Gbybi2BHU
YSDMw1noh7Q4cSdpOKrc+WA0EBKrwf+mhdZ9Z8NODG2xsoBTrIWrSPpLcGEtFUD9grqo9iIfEqMm
TEZ16AinMSKO1QfcaAgE+WujC9/RF9KjOrfKTFkokF/3oLxxBimaHRuhRkaJ/24LR5LZAJFu3+0Z
vqSVkhMhXo8C9GRRoT9gkoTzqA13Y0M2qSWkyhRk5arYlVg6C6FZzoJfIQaeCtQC69KzfhbCvpyB
YPbAME2hYprgMVcDTuZQwwzKQGdqwtCshaYZWAiBewCbsZA2bd65Udib0GuaTS08TgcwJ9G/KQ1R
WJ2xUDtN8J2jcDxLhfSMXOieKC4tbI+8EcYK+xMzHH4aHnoWB3Y6as8uoFBbiKEpPfCL40MRzcCJ
Qqk8t8IXjbgmTUIctYQ9ymXB0aHTC5N0Bk7aJVBK247u1GiONLxwhmQKZhoK19QQwqlpY+/iH48E
/bQTDiqmr/xggUbF4pcKKVWN7IUPPbXg5ZjCU0W/MCB+qc6xsFYhebx5wFdnWCwnV3iskiaPDBRG
aw2sFYUv6gzht1oTJFdbmK6FDd21E86rujp7wn61gcAWwGALocKGOXzYQkixmsuAv3Bl14HI2kKT
7YQrqwthNnU8+FfRcRL2LFnM7jYHR1uApTXMgJhw3WbaCrEWtSI+OqHYjsKzzYVs2wvjltd2aYV6
a4G/jRjODXC4nXBxR2qxu0ZYuUH0vXcpl88rDJcQr28BVhc3F5RhhdrFCzpDgWQDMRdXlzB5HeC8
BS7MRmi9wQK3Vw1eBnO506LjBwbumwvllxfGZUvIvyRq/ShBAeP5TjaT0IFN+TzKIX8uhBwcCEPY
FppwCla4EL6wI6Rh04E5HNnQhztRaQKHmcES23iW0L9AKl6FWWwJvZhcheSqCdFYE7YxRSaAMMI7
doV8XIFA7oWF3AkV2ZBJlQkoeXCl7yrsZBeIMr1lDY9J0WxTqnpoTGEtq///LPzlGjrrTQuSeRGh
aCKQ5oF5Su3BbSZ84ImVG9Qohp/Ome7qbPgTW7CedaE+N/66XEYhQY+oYG+KyHtJhBJtgIsmZpTg
t8Hb25E7kuvkXjVhS9dCmZ7ATc/CnUZrE+96UNR8H6AbUtOkJQanOhRitQ+6mtXJQ4YtBJk7VOuA
xUYunOteiNcskwrkM+G7j3GakdDa2kH2lAgnOxRitt+/1DGsnBrb/ro4l0zY2lFO9coOfyOVgE4C
fjsHw90l8LiTfI3pq/8ehNQdCLObgGfwiKn+EXsYSLo2e4wHjIOhsL5boN+50L+pY2wioqJoLEMG
jwvMKwyNjvvd5JdBtcTkykAcgt3sNb4alKzNaXcsAI6bQh5vwvEMGRDxrlDJb206/cyPhFY+aQEs
SQt1A86ANsi+eUI2n4RxbqFn3lLywYkL/zyllLalUYdwv3G3sYfOMQSXbgo3veopKjjCUs/9ejfP
0z1KwhYxsbvrhbte00vduv7ZEiK7K29jW2O10qyfI9D2wJKun3DcR4DuupDdjRTGey+0d75dv0rw
7yDonV0DEH4SMvwUY0EDFd9QmuGXvV5MIPIrn9EKVJ4qCV9PBZqfcS6nwp6PgdBPdBggpCEPr+HT
o90k04mSzjZa11+2BcW+Qkt9uwC2V9/aRVj3gVDvichaLr1C4Q8IBwKh48cy31RBgoNg89WhJzz9
mvnMjTo3Cm0/BbufaPD3a2ZUt6sw+Q1F5xdOfw7wUbj96hJP4xQyCopRJshy2Zcx8XP+/x+76qaZ
eIBMJydA/V2JT3m4+RwbZagYAumfBJIzAAYfYIo8WicpBFFKHoEH6f4cpvwMJKsgVbEFbT8H+1Cy
DL7KMV+1rH+d+1qrq7t83fqvAs7/ej91w9ey/+sB/nXu6+HVI6v7/f+f+399tq+H/3q2/+nc//0V
qL/4X9+IWRI5CrNc6dO1e9pCILS41O20Vn8bJMmjlEyPrKCnmaXYgjQy1wVPCbSKio5hfpsnQgmJ
GkqX8bdTW1B7neWqUXp8tqvsQavj9VtUuOaup8Zy6FczfC3xzNTrVqvqmWjAaKTA3xa3cePoZ9/k
kawwvGbWWD5NXUaaSs001SMZJjVc75ubzwGZrIZ1Th3abNQRjzE+Vvok6FvjdcHXQWDLzqtX43Yh
XCiWP6JKtkmstnxPK4N8dlOzt7Nktmi6/5bqDTyeBc+mpaOtU+eLZcKR52WkDmCoD4KCJUfbeCdm
XDc2qopvUdIhLNc71tzaE0rn90nz26cABxSlBu8ts2vGuXbE9R26/oerwcZ1gDtefD0z3kKU2Dra
/zzrmo/Bkqg7RdLBTmRqvfahYaklWbV4M825Y7TXYLXLebKfia9PjPTSkwv45lPPJlVK+/CnkWux
SzJBwi/qhhCb5ZtW+a9zmpVPQZNPd5NYKZC1tU9LEz2taRDvFg9tH1bGbuNrWfDNH+F3uJ75PieA
yBAlJjuNRMUmcOwXhuJAvhzo5fScmbmRP5XIleV/9pUYqQ5XLdu12fK4rP49rEp9T7bRsXfS5a5b
vGdnmHcQRhcGkISpvJVhgTBz4DkG2r2R/GhsQMk2HibtNXO7p8hpk6ehWtoHs/F/ZZZjfixpp+3a
wg/38BeoWU/NiZ6Z9Tz1oXuHZqEhDRvjao9dDK7bP0PPG1a7dnxKgqU86G2b3gIvpYFHn60g9Uor
MXvE/RmTE0EQBb3fVEtcBr8x+VaCi6Zup6PfNb0HelYHzzGTD4SQDFIlHRSmGEgik++z7zEdG9Pi
w7LzH7Hn1g8tMUDPfuAcm4H4HTfDCF2jD4ALQrc38SbnECKuP9Zh7rMyrCl2YFNPE1Z3VkkobplY
5I4vCDQk1Ysoa3PjxcV0rlC6v3veo3qvTVqhx3zt9K2X9v7HKDmdeNiWu5FU4+eR/9XiZKQj9iRK
z7rL3IdS/64hCwmDNsHrYX7ySexDME9XeCbz6m4Zp/woIxOuFPcfGuR7UmH101Rr3keBzmayP7Q+
dU66TRlOnV38xMMhPEYo2FHl6/pqvaXBNwfx2IcRFx2hLwT0qcPV7fItlp55byXtwfeo5vkEX9VN
67/40MnuHfIDUJBwfsLufMsXhmw5jXzacOC3ORfjz7mpkoc2DhBNttGBiXX6sZaFeZx7OuCimzji
hZq2TkncpEvtahdhw0W1ULrvTYIhJNerVyuHnGSk7m8ybcZ3VlRDMRHzVNX02CivvetCikizyrio
w2x6WfRufDOJayaVgZ5pEDGUMp0i58Lr3EtLdPXBbbGt8/NO38ny6JlL29mxG6yRdFfrGbIW8twp
NnAhOMl7P/5je958s2RJeglA0N5rqfVHPVldoyVPpLnfrVwUICra79QguDqPtkg2Z/s9S99gx3Rv
/TwV5ySdj4PD5DPV+eF2MSlaJf2q2ymtaQCVMyHvbmtdAA5a71H1w0e+3iZj8eInc37f2v4f7NsG
2YWJszcc9KPqsIoJsV5s60di0EQNnEZ/J16F0smMP2Lqo0sZNta9V+m//KL131HSrHvdI9sOGvAe
CqT3HpFSfZOUU3R1uWK/k7jmFGHxvlZ5eHV9rOFxHLGqygh6BduD7jsjWku9AamJHhOpcnnXtjoL
/vG4VDN9Ls/WiNIcVmBE/NJCQzs0QcXybrG6Uzul6e3amG9VPFsny6OopBWVdRpj0FYaPpdtbRPX
h6AiAG9fz2gTcLbqnmBc1zLIbmbRJ/RZFRL+WmJTYCJNprVHDexzX92u7q/2/qfDRR7tX3eB7c9D
fP3J19+pe//HzUXEO+ca5T5spCEO0u6k9noqclzK2Iz/vRfGRaxv1MmomXAb2xmEv0ofHzT5bwBw
hClMpnEGg2K+BiOtXcWoVXjaL1CtOhdAJNlUJoMRiYTVqaWec0Jd4WGOApilkM247xnoKSYcLJ2Q
WR2+KmgYXqDaUPz5u5cAB20t0C+J3OhK9rtCRnszC/mKhGIy7QfyPYLc3mKvRcsghzk9ylMs8WFf
hzhhitP04NbueGv63mONJp7ky5kW8ICNz48LD1dDvJz8KMkZlFjOu9EKgKZqODcHwz7AGI7Wsbjp
o67epfIc9toy8nTRT/WMX0/7daheHqtxAC/hUb3+1q55XV7f5KDL2W0bCBQscQoClOMGzSzdr6+N
OteNwGX6dX5AqYOtNC2O/ujbR6ebQUarFzKZPnDYITl8/YeHhTS+KhG7vDTVZONJEgQehWETR+2K
rls6nMGIE7LFuaLQxq6AoNVeLn1CnXIQF39q6YtqhI3xNRkDJCGicVCbpXDpLKZIlljm6s3WTiJ/
YzbEsM+Tjy8CB4N1GLp0ExRzcVocpzipva+NloTFibH3DQ6wt1PfNAi9xcmLmOHhqK5heLDavyFO
Epdxyy917BJpP7Pp/3uvCjztCNssZOTARypPFg+DTzzeEHMh69dwqx7aVb/Nr2cZDFqcVpT9UF9i
tSlXwl5vvo59LPk1KM1jLd9k9Z0OHN28qeoRB6w3YIVRX2ptCn+F6/hQO8VA53Ch4UnN/+9Gi6vq
2BYpizNpC9aQ2p017D/3PM2mS+jGlyr29KPv5KFl08B2WV4m2m/XHUt9R5sVaUDZzAaq/d5Mjx1l
XtrT/efj+MwRP/fUOer+KADVyX/dx5ennkHMEy2V4DW08vGkNssw/N1Th34nmm+cyZT/aZAbHU3h
yoSM/rmnzuEW2+tQYHwv64zd52UG5vExSP9Yed7QtS0890TX2UU8ItkOnXlYofq0861dVBTcdLM/
1XlyWEXUFboAS4alfS8T8JBOkNQn5h3B7RIUD4s7r5evTSN2U10DqgtcxDgXQCGPQVftDCeLzrNp
Rmdr7R4rI7JRCnZ0E8gYAVOjGVuMWyZ2QbWpSQsFZ11UH/NU+bcl6N1zh0jmvLqz97mnDlG26Ttf
Xp1VtdRdtPRsyD2S3PPOkWzUnrrRSoAX+bq573QsLwbJMFTKjBttjHZFJKXVx8r6xwCJty9X3Xpk
Tv2Q9NHvqZ+w4ulOvp2CFBQoXdPtWsRwK6qebOxEDw8g0+jC4Q5HVBYsvJTf82gZFzor/jEZB2eP
61p7gOLj80vZ2B1z2LkGx2FDzy+16Gdk6O52WtrpzFKsfVwdk/K+MdGURP6KNw0VbjUm2XVqoARY
hQ1Qajm7U9MeMLoX2Efn9tmG5VPqBoR/Ix+RqJnkClCKuk9saDyRB4RKHarN4gx3a58Ri4a0Gx5Y
2h7Cchzv1caotPUOCSkqaobQ1WaswelNACX8hpi650aPFyyrgUlFgtkN7CvDa7bBUL0OSzwd/LC8
tyjpH1zCmxs8VwvuqGWudzExdRet/q9NYxc5aXfdL0TYFFDlvB6m6J8gHHzdlXIMcchRkSGlajpC
Vqm4qr2ui4Y9Xqd3lQpDsuYzkuRp77DEQ3QoSUN26Z2tmXmM11I3XtYMXJxh0HNtdRe8Tj/MG7ts
cGIvXXH5PIkNyjnjbjH/Ox2Nmq/40B3MnxioNYlGSRo6ioV3D0eQMLwg2Rht9y3IUbxRZzmZUlTx
OtM/23AA4FlRBx2wo+hrDOhrRDNFHTDJR35moZZDxTaM+ILpIb4kvfG768m7QDV8UNlQo06xLjaA
croG4iZ8e9+Jpv3mtINFJrts8oQmB90OFNtQJ5JCwz2+YHNWOYoy6l4w5TzOTM11P2fEzIL5czOU
t47hpSd3oLYG7wTfnAwv4+rfUgQFwmGKDXIYtJNhTybIQ594iHT43Og9caWbXHCo/uxFKC37b+jo
eH8poJ/oHjNPkz2/Mi/6aJOlJwoTu7WR+lKVwpnGpVfT/yskQh2qzYS1ZFNa8OvUZENruv+cdqjD
FNDYLsicX5/pFWrK8bnrtWW7X7MMBQljdzDY4bpRwzqdWNRE8QOsvr+DeJQxnKvxW+2pTWybcDDa
9cBIjIIVT8W31uESC6P5RT2MLVOc2egfvMGZb+NsSIhulgcqMCHd2PxSKNZCmmddyDxBjerj2m6M
cS2OFhLbLQVN5BK1WC1nh1Z0jubVwOq1QWNJezuDb2W086lwjaLAE/YdTHtPDGT3zxIk8ymV29Re
2U+0b7AaIoNmQMXTxa9G7XY4IA5Oa29Xa8YzoIbvajKgwgYy9JJV4EchgFyZMqqBPJAZpNpT56Zy
OKAWm/a5nYJ5UvNLNW+kOfM9zocVqS9SOARnLIhCZ4gQzKUzKJ5ch0+dEh2LgICBWM0rTUT+m36I
KXysePWx0brIpmSjxg84FvPO6dcf5tzydsnGkHdE3QjsPIM6X4nUIp/3mRUfVUjKKPoe8EfIf9Ss
hxmMe0yIq5ZJj6Lrw8T6u6fOqUMD93+t1dPBDN24PZRj/wRuqL8t2550XZvMYZrt7Fqe0dyMYK1o
cyB7j2UElPO5xVCu9tS5pgDt5zF/5qvKDWrTSb5Lo0Je5JwW+hSoF/RbTU+XbwdRr0fSh4nM0Nbb
Mmru/zUxx/9lZkl2yQ3zqQx00iOHuH4wav1uoZtCFQBfcMXqLorS8c5drY8pmI2zOcIrm1DzdJr/
NNB039hDh5Hc1AJm+CV4otDEl5hry0sNJiK0rPCbYVI0TrnyTLTKjp0/0yqLep+mVJxf1cYICvI4
G5Kr/HLeJRFM37puKfyx5IhFNFeIxlDt6QFPZ3jAFlajs++mBu2W36EDwTmT0niYDqtlf3iexW8W
AtnBb4r4irL6fQm8/NANa3VJ9ZAydWO9+6g1hjWAtTRdwrSpbqes9U8ZwtIbyyZBAbf+RL98OWiI
tpnHAjqJQP7e+C1TZ9+YSD9P/pTudBgTqs/oqeMHM0XPi3IlOGUMljcTeSS6r30ULN4PftoUe4Pg
SnJf+uR+nPrsqbKzV6gSzTcEYeZuzBeAQGEIdyLzmy1yVJ/8s+zvxrSK7xCqdhFttxvAoxQh9fUy
GsPymDHKdAir34dw4AJW0tYKSvOlLZz2oxV0ZOUG7WaG6LTRO43y5TCFyz6Zp/F57oIfS5wOF3UE
Yzjc9wW9Nj+KCO5evQ+zg6iUG559sprc+9jwZZweAfu4W12rCAFJuPTVhn4wpwe/85AH58t7HoXa
W1kPM131kJg5OcSMQDpz4D3xRUtf0oLoMWvS3my4D4GmtbRKbHPfmH25T4ZlfuwDGkFjX0MV8SJC
S1NInbbvX4vSMB6zWPupxc73SC+gFjb4B9PMG18dJy52THy8az64pK/pT0w36/tPa1eh06iv3Hq+
8jiPK54jlnLQNsc1IEcXUAbCI+OQ5mF6zpciuwADuevj5CmXuXaWI/gObH2+neHY3nskfDPRSJbv
qW7SX1/WtyyjheVMc/OWB4SQxQaBWEvYvEX4jclXHF5mPznCWR6uZb1G5HVyraq03nww7MR8MCGm
XpZFv1baS2vYVKwJ/oSdMJNrkmU4Q2qHMJT8hSGRtB20WMyOxFBrU/mr3dI8N2BZJL9guM0G92Z2
y7dmXvLbFQTeG68VsKfxsEw+BuBWu6pNuCLKTWf6ZiH8tKUws/vJCVbmyD7YqHzAneHnaM+5Cj+N
UfyECptQ4hlyCp4b+8524R1QPMKnPi5b5JLzR1R69Dfrot+G9RiwZhnbR5qJLILMa0JvrejGp2xc
+d+sTnWHm2Y6zrltgPSIreGAX8+7+ixprstLlVcvkduSPt8Y2e3sd8UZu31BdxRFelFXt5WR5j8D
8wTuvfjFEhyZdaGXd93ku5By4Un0Zj+9JFn87EOAqjybonQwR6+R4byMgb7cqSOGUJRLdof0VW7s
izLZdoPE5PTFMwX3Gh1bT3amYVPYX/YDaXYbe1wMGLsO3hXrLjXN6unz67XiXtpFrQZmovGd89Sv
PbP7xxHe3KbGhXGdl4eMUuE1t4PocxOs0T9uZgeE+f3AIAFuFCzbMQQw9dzCOznmnrYH8Qc7zvDj
n0YXvU9u+RRavf5qL+6zn6Tts+922tmmDgZ8OsKIgZS+XaZya+kDcbxIsUhHCRhROhOvHP6Ut5Jo
1cdx8ZHdT/Odl9HU18LI/5i8xNiubamhS2dW6/KpW4OubfWs3uuZFjwrh37cz69mR0vEwdjBTPm1
KqP5dRx3vjcUL3p6XxejeeT+6aWcMK4N5ZLcm+5SErcQ75Pc1x7VJl1Z4FCQGxbnwVmM6dXL3G0/
dNOTC+bt1SjLA+2R4VHdBtn20g3TcNbK5TzmNVChJYzvzdmlM+JVtIflMHLWvzcUWmyf3FW/qvNU
gvF7DBjORhA3V7VpvUgTIZf8WlopaBu4lZjMhylN66B0i6e5fUXP0T/bsulXxpvYW7FYTV73XPWz
g7Rh/FBHlPHM3TIj4YztYSWE1h3CUxq6YBuAyGRHn+77YFuc6xZcN9l89RYoeFsVXQ1HaSVRfOUz
DA5elBHRYq0zKwjZrYp+Oqs93XPHszGZf6wSFU8cejmW8qJGFIeP+9gJsU2O6GPUZ7VHFEKyzVx9
gRcwIIJY/G65mkxLr3NrveVp3B9YTy3XqJp/971VHReUGg8ueNxt1TdcauRwLZLlIR4r82SHybs6
lRtuGQLcGg5uWmgXSq8cqj+bx+nvn0HfmbdGZUa3uW61LA+SGLdQ3z+behDd5bhc4ej0z+qULX5I
D7HkWZ0z+AkCiDaJE5A/UOdQizKXCseHdYn7ZxDXKPJLggzUjSNlrIfMtHfqxjGJ3qKYKUxix2jE
WKIXjn/V7cB77lJoEh3Evds1suxjMKTicQFtRUA1Ygu5S9Wa/nNPB331x+lRnaoDx2TAC6tDEDf+
s5mjWe0il/I0vFkQN1c6Dw0agxK5pJaiAITLtLWNfDpiHxxpwOO+AAp/o4/JsglItbmdc614mHEw
3cZJi6VuxphWmp53pKFvvuoaaH1Doj30qcHZ5/p3Xjr5d6z5WVJXxbgzC2yHANbOVQjKEcN8fBfW
2xiWTTVTFR37dQcUaDjgm7BYf5UzQNXaIpw2rKApMdOob07Jn5H8j8ZiHPvIDYNaZ9rkW6Mr31LP
eiRb5qM3wC6VIxL4HkvNkP+TMknfOOv6FORet12d9AkXoJ0vZ+aCGu6W7LROzhsw1RTGEgLDqUW6
uPBeVvH64pr53RiiXA0LtESWhmDK0+EbRrZrnKOnIoWYC+NtkxiNuR1OgEzfpqaxNzlKwDUPQO7Z
v50CkjJRZzf6MCTPGYll3YqPouTLuZbeL2cFykeuAyQRf/5lz1FwQJXSbZe82vuTM97Dz2PE7jGK
JnRiQzSESMXOy2QMlAJdkBP1/Ntn0ikqSyjntjBBmdvAk84HbIjZrZ/YZFiLD09jvc5VdzgbIUS1
sq3are/jxivquxHVILrRgnCeCdZ67f82Sm+FZGXVm2BcHzMTP3O3FrvZAo+XumBN9eHdKimOwG4g
ngE0lRsftS5MYDenBCiu05Xe2q8FzFYZaN4h0ty94+fP2eIE+6R17uFXU8ReD1TxCA4M7dfJqlGR
NxD5q+kX6NRnyL3mtiYlbxsEctkuaZwvPn2bCml54mAbaRD2hu/O6KR496xzvaJ3wakDtHk9jG35
U+uT+oiyqdq6mLIH3uz9kGm/SGqIgCWzwtgXzny0g6m9hYWbHLqUCC4fLiOLlovWL3+qJjpK582Y
iuYeNduP2bPp/RrGr9VrkgugrAezh9+HTMO6s3vnvgqx61GVh9k5QOuHfDaC76tu5xXNXo0vO1q6
P8lYQWYmlIE4a0dCrjAOAzGndYVXj7qC6+KKTHSv3jWmee9MXbEhE7HEK/OS5AEpEEPzY048ymyO
sLIRoYC98u6GorgrXTgdXmQ/zT4r5TmO74uyf5u8IbniebTPswfV3qkbJMcjiIA6fUTRgt7yfuS/
uq/y+mcdkT/sG7jB+DYoM8gYkdlQWmTWwu1E8rsvu+yKK4dsrS5l4lH7LxOt7psS5RFxsN1j7eov
aTUACDTjnQ9Rv54oYaf63WQB3gDQzqeYbjxT/xk2LB/JOIP+WU1P6dRc3daFv7j440nrvG04YhQu
K34nno1Tu0GTxOdvguWdUIRu6Wje5W30UYAOOFpgr+jZB2ctn2NKQyMFy67ZVyA7b4BAxY5V7JI1
5WdX8j+YzdtYixGQ+9k7rt/uNgij86CXB2uO70sdMiHwUi4hPgmDefSc+fNrurriwmb6bd7rHb3a
wXHx5PQUgeZ0IuuqK/UtZvM9nuLD5MBxNmbMUI2GhJkL5F1t/hnr2nqMbDC3Zp2ThuHQMDH6N99b
ko2L+5Gc38HfDkxwvVYjMKheSPaladpE35JywqEK2eUGTyugPn1G4ND7CKUoT22y+GMyanL6Xvxs
5zt89Zl83JSL8Q8gnu9R5f/SELZRe0lf2wnrYYdFw8vRI6z9n2TmJ48n7aMs+ujQJjhy9HE5V6OL
19lEyb3WDqGwurV12jwglP4pt4LlmYjKc4d+0bwztNLYjMxcqRX2r01wVxVax+xErx7gsf5glj76
K6NnmJxtPinKqBNdxJFLEiEIO57wnpSBGfUmEyhvzm5+M0OLb7xxJrrG1Vb+uiGDkeF1R/oMtcgA
CkUXPDVx/63A6H6BBfCj6px7s7f+rBqoQBCrj7Xf/gqZT5KNWDUo5mq3n3fuAjPIT9d3z+V1sfyK
C83amlqR36XYtoNES/bN4Ac3JLYc09V6IJR5NwxWtjMrUlf6HrxUvl491rAQ7DZamIS/157rl68B
6muLj3Wdb8spvVpLdRs19r5xOlRz9jbxydFw3Oypnj1olDRjFgKcDeaXbWdzadKBCCPpojPcMSC6
V7PKfkREAW2TLP3pRdB/Y+fdLyok7Kb9vW3LFz3E6bvk9r29VrIKivbILZB7musPu7QFE4leJzJB
8jvv5F9tSU+7NOF671DHXpuaL08HZX7u8nsC1XKTsa12hxQWoUdAHlhyPP7FvA2KHiiO5hHlwbI9
51s+6romMrVbEP78uqMWRUhK1ddM8sc2ldRcvuVkD7ghFYpAo+eXbo104DdvnifU0lBC+EIHBa3D
lUIeFXN0i6lH2tSEVsk8UI54d6qZS/Niv7cWrQCEgX8CPAF4sxCqdgl1Aj6LfB2rXRy5b+Z0mbx2
n+cGg8lCZ83GXd656KP7vqX7k4Pvmjy9OsRD+K2oUmMTtR4w4fj/sHcmSXIjW3deEZ65o3E4ptH3
kX0yOYGxRd/32JHWoY3pAyX9esVXYpnmmpRVsYxkBgLufv3ec75ziMboxXJN3DNIxH2jfyHmI8Ha
vKBApXszhd+SfkbXhb9cxB1cUpc4v7Ca6O57RHxNs3d5qyQFJ9JcLi1FuhFmBmlLTBoPN2SSpmJL
bxAdbmgLBSsEpDf6QDtvCshDCLj7JDpbw7DF5j4G35IeLySyDA4xQo5YJWt/8BedC0Gg1vCM6BLN
X1rB/1fz18BzXoKAcLomP5IE0r8E9XNkatLQyuiSFJxFHikNVCJEHtUIoZG2dxVdx2T4Hjtf7aq/
uxLvP30myJczFo6m5lRHddQNjoPZfC4AQaKtMYR9LiqktXqwfjJoLEArq3k/2qBW46L8SUt2N5PJ
cowKtP3wC+bgO8zDmzObGHJstBSJUW/o7dYPo4U2wSC2KmqQH3g1FRI4gJ2FloZixN7RmgVF0vUE
pDgsl6Dtv01tHYNvo2HOhZO0NbTEFjVbDlKtjQ6jUe3LTp+5gs9bGBrn2tsgdqGNG1bLgRQ3434w
1XcjzQ6ptNWuEWxlUk0/2kjyVvhOv3BK1rqpv/ajLS9jxmg6L5ZhqE7OMXr3LexStc6ToGZIHR0F
6TT4B2qIcDHvQW7lb74dfRYh25amo+bTsSTuwqexYDobPZffJlRfGBPvAmnaSqfhgz2Pr5my3mxi
mNKceIam9X5aZvh5TviZA90Qt9Tx5rU+cV6pOyBBB/Y5+vnb5LChNWF2zfE9YJGObkM/2Ju4s0+F
Y96D0u2OPX6lLWh4EFryAfLj9yjw5Lou8PeKpjXWYUFTIFDLMBx1zErnpl47/hcz5GbX4KFZJ7qf
twvAwfJ+xdzEj5Ul94Y3WYj0kscqgWZvIl6uJOBLfJMC9zmqizqx3ixytWrVvAEu3WpmwWBUsRrF
UfvY1uy1Y28vJgxORAeUcNZZ487kt9H4BWouOvj1ZDqtEc5twAb/qKv87MTDN5RMkjkhmPfEq3Ze
RFlbGNXEUd7uNYnrKIFaaM812b++QfVmLBl7SIX3WRYxeTTybT2FXyIb38fM5LRjidFZn69By18d
lPl9oC+4d2Txjpho44tqlxXdpq3tAxYwRlYpGoMkv3dA3i6Vsk5VuUQ3phL7oGyxYDQIwkZCgXI4
54w3iJXJO3r94jJFyXivIOaOEyG+cAWLhnH1gFpIxj/rUdE0jFHuxP3nonk2VN+hlswFlxU5PhoE
DJLHA9cQB1FFsdQUrIM84NzJJH6EXo0Q73zyvMxX7Ug+CGo1bkYBmaSOPtlwS4NmxIppqGbr2/nd
sJOnDGDTJyuge9hbe1Rh/ppJ5bjOFHlWRY8htqDEXpkHTErgQssy3/Q9k9ROkzE1Y8/gbvE6mmF+
itwfVY0Jwo0LtK82i4F8BHvDvEavAEBEDFF1fCW7L14pO99KQz9W0QBkoMt/6m7JShy++O7wkpKh
JCRcmL61vhne2MLByecHlANqr2wDR6NCp9NVWbvljcj5IZNo3YX5S+QfZe8i02t8B+Ru8D676uIN
YoDn0H6WAVe8eAnNgjlZ6uoeKPoq9Xgdw58+JoJnsbyXpZcWO7lUPiNcBmcW2U061QfjcyLL5tpf
cQkc7Ui98UTXc9jKY5CjQJunPHud4xDXQuTfulFc+9ze4Cnb+7PzRurFIcQUsBoZdBVlxCjSi6sN
u6cEF34tm+mee9NODx1UcQOKKCLZY8XbY030pNR4QYbu70UmSBXx3deujJMjt/qSFo3jMPBRZ09Y
n0MkG+XSUU8on3pVkLFbN597n3g09FCVYZ1xa4JhX/nCerLANG3KGWKxyNSuEzRJnZQELw9oToGM
glgZyIl5hD2e0VM3YtPKyKosyqWQxJuWp2rPsIGty3FXUULyV2fi1DCLud2GolynAX9O5WhKqvRU
2bpYx2vRLsrEKPmWdp5eczpFey9s5i3wbXsjdN7SMcyr3ViQYdKkLzFHFAoDJ1/HTfhoEsa6jQPY
VV7zJBtShQZEDwzNXG+TxNTkg4cOYtJHK6a2YnM6GtzJM3/8aRfo96igdu6gv4rRdkk4IO+uSO6B
UWRr5ZBgPqSkm7ls3XUzfZJ9uB1r9Aq/fjkav9EKgaMeJkC/0+FL0OREZRCMAPrLno6eyYppFAf2
NEcksp043QdcFvlXFEolV8ZklUd62uXjaB+4MH/r4O66PkmoZmtCreR7oHgkArmc8HZpZ085VuyF
8Pax9j9cSQapm6XPw6yu07A0VYl8DnuLqQqTKWJ/iNxj0HcIbOGjCeM4NFLA9h5RAmsCkTmkCv8G
odHaaTa4I9JmrA29QUIdA53OY2vthx6HlnDxv6e5edX251CM6SYEgZQ0jceQX23tyaFtJRRv2LUD
1vIwRgFqBolFzCnjU1FUPb5afL8u1wm0HV+x3LZPE5iskp+o9+3yOfVC4gYNBiWAwOudrPXXMhwn
TLvsWR6g7wGgZDPEkNxFznE9DBt3VHI319q4lwn9REvN6zCKzYPZNc8T7NhHGEHrPkArOmbBQy/s
fCPIEXXJEy1GgkVxUV4DX2oEvRSA/jJvN9OupbTKc1J3qvQQkxRt9NVHt8SWBkuAaVO991K9QMAa
3hF5XxuSTonmHN/R4XXnYYlBJRJ41ZOL+otp9/8Rjv+EcPTAKsK6/L8gHAkAyf/7fzMo/pov3V8g
jsvv+18QR2n9S1mQGj3bMoVyUUL/H4ij+he2Jk9pMr61RJNr/RfEUZr/Ulq4C6XRdcCWKf7A/w1x
FP/ylj/Ns6Tjkl/o6f8niCN/x18hjmh0gRS6QvIzOspZII//BnFE6UBWZV7d3dbbDWH8nYp1uteQ
2+bC/N6TrbvyKlrquvusJ/Pmq6S6wJLl3DJDuqGBHe36xdFATGKzx9/80bJXUbg3amPOOOVQ6yEM
7fD4JZ1mHwfrjp8/PqtCW7sum1h3fYGfHAPFAQ+hdcfgsZn7EYejH0CwWNqLmf2UTVsBgXXJkfRr
SIkul2DHN3C5OWOw0VWeHf/tm/wbjKPznxBHbUtXQyS2FZMxbf/1uZBXlmNbC+8NWRE7xfYCyQoo
FoKgr4Z09qZJWF7Qb5A6FQcdlY89fVwLZNkmNp12Fxc0qzJSpnYFM47t4E2SQZEdH2097jCzdBen
FN9L6qdLORF01wNG8gEnnAwtz6mHaxc7XXxBzA2bZkYiAXhk0r9iDCZw7G66L6fpkLg5bQarGh98
/VV56TpilgnWHpgtQ7KIXKgZ7LbZcN7ZYLYg+e1KUPt3zye308L7VWOiheFeY0jwfhhjaJ7iGlee
cCsE5xTzGscmlJ/Vn5/tLzDoX8ChigmzoAMmTMfWpun99dmaVaLnXhk3H77EfqifGvoEt4Chj90K
ytTRmkmhHJNNVL2hu98adDnfDVp0LnSstCqT55E+QzmMkPrSkNQkx0n2eYwBxnOhDcao5FAp5+B4
iPbcRdj8bMYjB1lCSagDhrZYMxBx1lG+4/gj65yUHkIZupCd3TnZI6oXezabvcf6fPBbsrsnNDGt
3bzZLJb1nx+GubxIvz8MW2rQ58oyXWH/9qJxQ58mhHy3dIjhXikmvwpik0p+2i3TRTusgSoNqA70
9BhM9ms5+LuYkQpZqdOm4HbM1WVBY+wiOq1rAnAY19M+drkl7uiw/6ziptiMi4Y/JpN2++cfXv7N
7mHbruXaitGs8Kzfdg/czMSnT94tzir/LjuuO2O7CYep3GXpuK5EROLzQsds8fIkjUI453GPXgrn
uWm+/fmH+bVV/fYk8TV4PEI8wUxsfnuSCFxpTblMQSszhxVPj8Loi3htoMjYZDNJRHgn5XakjH4W
jIqasWvuVUpnOmYGobwifgV4+5A77j5kSrLrlXtVLaUxgRnDY6drDgKDqt0xbg9Uc2P1gvT2UwRX
ZsuU0N+0FtfTUPnI8JyMrlPK/KESV0JF/WOsvAiSiPzajpFPR06Xx2qc853v6JoYIZYaFC29G6rp
IRvMmbzfaLqtJYSGgxQTmjk3wr+bvgDzP4eZOvz5yS204N/fQSDCrmV5VOXLsfPXBZkQat6j4bs1
xQCPJ8ONE8/Bqq+1c6CJsq2GaC0cbGyd0ZlrUIYMY+JbZtQ4pkLkO2rxKsX2NUHUgt8bwcscl85B
dcOmbC6KBTgr08XIUe5iBENozBXOujQaDzDeWL4EMBiuQXCJLfqjo1aDeFYWxnWnTrCOa96dwuad
/vOHlguG97fXxRVCCY5QS2pp//ahm3zSky3FLR3HaC97iWIHL601wlZEZwwYICpx6h58tzo14IKF
+odtUC6L4z9+ABgLSmlYvqazLK5/O3rp6GNi9K0bO0sF0xz1Nt4jA+gm0/PHHMkrpH1j7YPq4Mmd
HDJqIGv943Ow/mYDYu+RwrK5d5vi18vxbz8Gd0tAAIO4hU2+t1rU0q39wyeH/jFieE3cYn01m4pr
dameROF/Sr3ExgFAr7AUZFD5uebcqXvn0DEhvsiad0P7MEPi97jJTGRLBrGz9UwA0sCkxyhwCMJ5
3swzIyNU5PANEK2z/IIvld8eIj+wb11Aw1U5BD1ELRExf/7e3b/7vNKEvWp51FfWUqv9+2MPLcOc
ERvfqmh8GGRfQhYq8teahChHT7fUqlFy6n4p9ekCnLjcxGudzf3GGRI61lwZjWqE6sWC/rXTloJt
j6BXInkYm3RTevPM3t+IFMVvo/eibh5lDghnnIxvSZV4+9wK4OYUAcqJcjTXfmpil1oIlTb5qYAL
DiZxAWKyn+IsnLayLh9KURHyDA5qpTub3ErH0ee04LqM2Y/WTgA6DxXWm7P3C2s+Jkwktm0FHEOS
C9UNS+7R7PB5Zg++e0DQNVySdRdE0XmYYVOZGMN6Hxhc5D4OoYgAz97cF0/fVTAFp9L3bk1rFzvG
GeVR5/upYBmnUWZTyHXJP52Gf3OgkIphL8Uv4GxW529fDmniBIZ1t8YiqlV4DI+Yi3/O3b46CZNd
g3GFs8tKtDct4ecl0lsXCyNhv/sEseCmq8pyV6j+LY7S7OiLBJtgHwEOR+xWkJ+TGkyiIg26tPHS
659frF+H3e/r2Vk20KWklhRpf/3ZkQ8YNlzCm2OGX6g86ktPJ64nC2tN70gTCza9aLknqnppFHTD
CUgY4fK+2yb7sJYhlEVejMI238H4HYhiBgZcEzxZ+uMdo2Z840ZdrGr0jXGdM1nLkfFyINEerhd4
I90GlIGpXHlYrDfanJffGQ6nP3/IvzkpuHSQVui6EOld+dvisQNlTvCxbkiGTF6A9ojgMF7PzfSl
rJKnP/9df7dQuR1JS1JfS6mXEv3fNqYy1T7SzvyWZGO5843op+FR5/z57/iPogElI7ceh+xebUoh
ft+Es8IUA4aKGzGQjIdNEdD4YpHSSDuZiU2+a8pXR0IyNaCNSAMJS0LtAM6r3jsmpgXKaRvYU2a2
wdZmQG4zzhdeWK4DQnmCYAJ7bIX2kZaXjc2qY8pmzD79m85+Nmr12TcIkSqn6GGKu2LTywpbZlBQ
jy/1GybwJS/l3kXoI8hRp6JDvLAam/I15HqEvZY8lbj29H7uPNKEIY5tXSu71A6KtN4Zn8oQgMvV
7xsuFU7R/8NO6rh8Af/+wvPsNEeny8XRth2uSn/9giAfBXWVVTfPqF+awA7OyodXM0nYJ0Fj7Bvk
RmTpLXAOK8rXNmbgdZ7Pb1bKZECl8pJibNDCghlVmMcQnfUiuEAkgEkJFwwTWURNwE2A08YA8iZa
M3SFvb3rRx4y+IgQMaXfS9eH8kWrbKuMyNhFrPLAaY1zabX7FOY5biCTXL2ifCxAz2wkiSTUMZXa
F6y5nUy8YdfMaXJoRMwZ14tt7bYfNK+ZlQaEGjPi2M5sKuBlVPzBLdrF6aS/92VYbae5eoqxJp//
/E5yGP3Ng0UIZXlCau4mv9djRVPPM5IMJElqcZSY8ol8zdWclQcce/JhUJWgOz/+z7PYcmDLAQVk
ot3kj71wulXKdXoDFB4HTAwwKnJ89+gMq9LhOhkMxNtUbtmhl7Mg9XfxtW5w7YcDGqDGBM9lQ+tH
llFte1FGt9jpr+aicpnn5L0hVeIIdBQYnq2Zl9CQC5VHIDE+d3Ou0XWkLr1/bv6bEuvzqtcNAxoy
egEMfs0HYttcq52QgYy3ZDqZDU161HG0D1Tkge7uQOrr4kuSmeqQtJjW3dKgpMgegrnHacKfVdEX
PPccUnImW57s8fQhZcCTIwsKFWAU4PFdMkmWMx+HSM+gRJOHCNw+1ggQN4y9WHuwGxAo5DfT0dEl
jItvNNw0E+8czzxLkdTZJ3LTPNZyfqpAIVHgZrgEW/cb87F9FxcuJJxAnCSZuAxY8H58ol2z5lLx
w46DcoO3pF5NHK21KsZTRci4kmAfQ1bxGIQvpIUDbJ/DAExZhLlSOEcrj/t9bzGFZnI571w7G3eO
FQJKVY53zAuxsdwsu0M//FmaxiFn7nUts45ARNc5Yxzd5wOiDrtsyEb+Tm9frn9VikECq/HPL6fz
+wmwLHr018oSWtB8+v2EnssRxFiZ3YwExxyaGvrmU4QMK2N6bzo+aZuMY1cqoX7XdWgcU8t58eHf
73ta0qtS6W4zjqziMihJnhM3erMzCQGVd7GWu26bGei/0/ZOHl6ym4xyS3fsO7de9zSAWf6VGBJm
MfEXhOLtXOuY1TxbrdJt2PXjkVH4KcvQSdPOxspFiO7G41q4HZYXEdras68YH5vd/JAY3D/g/n+A
HyYHR8fIU+3oh2pbkqP4zqosL3d6jK+dVNh6plhtDIN2NM7Lgm+jjPZ/frByKW1+20090o0oxKX0
PPf3+0jUobOHx3JtOzwofRejoep7vXGmmDEJ9ARaadZ6fiUJ6eok4T8UXvL3fhdfq4fuRrtExhAp
8/vlue59i2mkRrW6AD3Q5MoUu2VNmEjISd/FEol2rMjGbrZWCHE7zvhKGylyNCg/Bo8e02Rad1wf
DENhMgI2+6ef8G9OG4+Op2vS/TR5/X67ryHPBfvgedeB8FQSVL7rhH65V4xfBvzI+yITjwGN/2pU
HwyKiQib6BZZU0IWONsOQFBnF3Qkitw8H8HwP3x3tvcfW/aSt2M7ZMmY5NGbv9+ilCsYorvF1W28
HTUiEWbx3L8QVHAXwp95rWP6Aa5KTgRzTscwqxH9IpSsJWdLbdQHVHmoepcpAvSoem6Ca160+i0Z
v0QawqAR1kjO4nQgoiwDXaEvJSwqoNEV/tGyVm+d9Ma9NzjM0gdbvWGZZ2gyteoQBMQz59zHTx74
H1Q8dXeO5yJDm8wC1HVvXAgaxo5kPYUtmSZdSUjtr/+08fYdhEER7af9ZkYf8Ti13fDiEWcgvNdM
5uXzLBHoDwY9Uj1q50O7GoOzVX6d++4UpRh3kjYKgX4zVZ2gqKy7tCR2JVv8LJm3CxXd3pyc39WS
l2pI4NayvVLM+GcUGRmJhNGtm9uDye84hwYjLWeoGY+jsRGVNZwaI8x3jVKHriVrUXk3t/NQLuqr
Vxn+QzOUw0bbiBw64lTzQcRP4WRyUDWxPCk7LN+Ax5arGm/rFTZi+VbiZDD6+DpS3n9qnXBlTzo5
eH2U7UAeT/sgR2CNginb+2X2FGj5o6/VAQYQ02fP30g97+cBF0IoMgRfVdOtE9TntUtSJ2p28ko3
AL6mCwl5TwmcT5rq80mGNfxGa672Zm4MB3vM5H4mjTJXMTCycPysZfzDKgayNitf7wI/eZwYqtrB
/MBRetZe7UL6Yb7qDe7ONpi0jSh42i5GF4jWE9F0Gjn11jJoU+dR8zSMzhZUKonHVvksIm4aTmx+
D+WATmumBYPy4zigzWjtzl6XnU+LMbJ/kv5U37H4HIyh+8mAkRGfW9zZy8Tar9vHdKElNbxd1py9
V3P8SqlqdnuyIv2Nrb4Vlvush+k7E9i7ATFqNUx06GwuJ2MIY6+3eGYcwU9CuLT5e7hM/eey8T/n
Scf+k9lbxLnf1ICBr0cCIWP9gqCFxkx3N9D8b2yMTz4JnATYf/SOOqE8XQ/omleyK/S6HYJbOHS4
PfwBIkF69Zz4vfbirxzq72GsLimlfj4ZWErwDg8+bXQmbM8pzXgnqL+OUQflr0Z+NuTG51HY1EYu
g3SVTW8RL9I6mrikejNOyd41TqTGEb9iMO8kQXZbdzqBrls/G6EGb6eKJT4ek2voavQkszcfEdHv
MtRxV+CiuD6N7t0AKb9iB5y35KUMW5USIOosIxNys0sS/5qEzEz/4Dajc/N2tYd6Ad9stYot9yJc
Vk5cdfh3+u+D4fS31uFJ9vqoO2ms24J8D/KkIntg5lpgjnK7tEFY7cEqnbFbAKOVofUzD0EnMWon
lN4nzh6r2dRbLRotZrOS4hMV2B0VhLgQpbHowOjYNZgqS0UcEVk0lY2wqfKICzeQiyZAPmDcuRhT
yKrwuO4E9K7PPXPlaQw+9VkH8igKP1z6slj/sntO72K0U8S+aLfoIxFJ5VHr54a+tIXqNnGF2TIm
MAbqhEWm9ez20KJ9gsTjH8Ipw3Wb4pYcxvHe1eObapCxVXblrmjyu+wgE4P6FUEwYAG/G5W2N6HZ
XbuYm8MgvhI8KvZe8K4DB49kFhMSjYIiJHCqif0ZGB+Iimoiu7pLHQwk7Ren7bbcvD+ZqFUUg6wo
6gjKkoLZMOGmQNd+DqH9gRAQGFIICCFAXjN0yWtEEhZqZqwSaoYI0PoxrTagbUODC5Ke5XOgp/jg
T5wjgtGvGRTfPAx+SLIFOO50fGenf/fLeNgJzBBZQKAVUvuPWrvfY5P6PYMybWRocfzosW/S+WQU
Lz1PWUAK2Xr2iDAiebc6kW1djFSyL5gqKGGslPyk5Bhvu7DmFDBJ1m3MhTEAaCILRvMu69BFH0/A
kY8Y1zYU/1XAE3RbZSNPPLJ9GU+omL/SUGJwYoff5gi9jFUAUbWC4APqwrCb7PJnQYv4mM3tDppq
shmN/rtt1dcRjgWaPsnapbQFUQPiUUm8i0kWn6QCc7SwULp8PfsVPrc5MV+J7XF2s2Ntx+aLqSps
jMR+AydGqbnYo/0abe62HcZhl8TVM6NQoKeumW3yjPCrVSQqTgw2ZC+Th8mo68NoEcQypUjYW+yX
II29ZXc4J3P1QccYTukSXvwrzeG//vGL3NJBnl1n3DTW2AznkxfxJbtfpga0FAc98vmhpQRwQpQy
5I9mm1+/CSl6hN95SZ34RX4hp+Od9qS7jZc4kV//gL3SzOs5mHfjEOr9EPnFjMaD/20vXt0m/UKA
hbMVdfkJD5em8o9hwYjR8AilCU0+D/g8tbEr9RxO9c9WPU4duS8yeU6oh2gr8/fP1ogZiHd0yMp0
m7WTSRIFpB5k728iwU49muZH57QuV0I0E9oIL02OvyKS7+YYHoibRLGe2YRh8cS9hQKjRgchI7+h
KpyXseYi6sw7e0LGJA1C7mRUGc/mssinUKD9Ye/czBg/PiIJBzjX14Hy/ITH80ylNT9NErtkMGEC
iMg81kVebplJMa2k09mPBCGhtRFXKoL3lOw3jGEuZYGJIc8lHG22dUNtUNJ6KxmzIoW2b9LHpC+m
F+Dz9RE5S1K+eUSL3HQEQE/Br9HWuHFc9UpcHG0I4eWXCmxamlFyErf71LUVxuSYVPc6z1+Zbc/3
0ZL33sCYQT/2odQz2dnoa7nvOp8cF9LELMw3AnjCh7hZLNjetWZyDdaq3XAbQTJqo/af65geL5fa
K9VusUo6JFNeqqAXN19HaAUbATprHCSJ31b5KJP0LbIC/yJabRwzt9pFWU9lUyAihiZILh9B0+cq
c26G7IZdFVh75uYfqq0Fnko/fKS75p9bRz54ICweS+Kt6tlqNpAyvlbRAxED9oVuZXog5fBbv2QJ
Tg0KobRqX0XuZXv7m+zTl4FECDB8wwGzXHP0A/ddKKS4egJYMVjfHWTVmwCQ1IH4DO/QTszISm40
IwPi1x6mXAeZhPvFZepcrsBElkQuzTAreGrz4dbxnctId9e6a+iJ8k4uvouboiYlBs/c+FONPJGR
2sTbew6HLD3/+je3NUlotmkP8443yJU4qIoZvm4uz05D0FNazCM9jL3rOsSPEzlIjC4sDhE7nOOh
scrn6tOsCNQjT5aYK8DtY14cpEU8Tx4JKIhWdsynrsRvNz4vNMJsKgja4/q/mhlZFxFG2dy3fsSh
SM+K9TSy39zdyv5h9amNMsijLW+p6RJKeoUhmWC2GF5LrUyC7SJiUiu7vFaEJKGjZAcncVeAjdrI
Ke4/DXP0FCH5Pcmi9VC2K0oSSUTRAEc6mJMIsnztbxIXjxdQI31ONBuabt8H+h0AurJrhrBun4W7
qna+1saXjqSWmwiHG//tX7AurNxRfMRRN1zJdWYwb5anZA6fhoq43oAG1M2m+688Q0DKDctF6tgf
O+B7jRmUdxy9BEhmzdTs5xZWfWOc3MlZWO6IU3O6iOT38HkNJ/GeWjf6xkS0hHGHgs8eS7AxI1Mg
y92Qoax3fprVN75FYt+OHNuIEwkjJsexeetgFOCWWRKHh+ZAw3DcpLN1MocYGXxv3oFiWZccwv46
E5TVmiqbcSzp9aMQt6bk1/E5BNuiw//VcpYhRDTuGC7EwXBYZ7UPCYjS5O5LF74R4IBjo4evKHzO
nGDtOraoFakm2i3ZitZa6uhGCp1FshyY6NFBWBbjzjsiDNkoN1IYySdkhooeQ+IspBz6d7SSAXCS
kYcu/DnHxndMUWL34J98rEgXJyCgA16/ua9t+1PUj0TwiOxz5QXNiay+rTERqx406inEHxcp/RBr
w4cI5F5CFzWbMZBNOAFhWrNNWlXpXdDAP7UO5lmvSZ1DgjZjPcDtqwhM1ci0V1XdNxsA1mqX9vix
Z5N+sYVyclskZf2giA4sXSaxs3KqT9mIOBqy3zm3e3wkDBfXjFoJJ7fktE/zp1AW0WsyDAePidc6
riQ2iAVHjveYQhWC0L4bOwWONAJOGOrw7KSLuYZj4JGcIPHgBeg1W7LEaDms/OXrQSXY3cI+C7HF
6KeSm+XBypp3SI0gEzxENT7qfeb9fvAR9pwx3aMgFefLLB5iyCenvi8Q+XbJzySmIeCx/M6kRkzw
jqrvkk+/F5bJht013Pl691tEukQyTOO5SYLx7DjTa89XyfKt0WHI4O4QuMz9ozjYuG/fg/ZqV050
7slAb/FLggkYz1Qy0w579NrENEOeC/teHVJPRbQF2dadq23UeLwUHNNctDc6//so4dpUmMWnSSE8
ApINWEUV98ztyDk1c+9CrFy3lo34HOnPcrJrcEncIlN33Bqzd6JLL/apEw4gYItxg8CiPKUVbdCR
qM09UnuUF6YPNB/FuBq7ADNX/pxwxd2WtAmKlMSNaDC7bdvU/gGyhknTZMjPbeOsiItC/Lw0h63R
6deVyXEdsZOs49zj0btypvUQfGgrEOcxi2+gOT9Zbi8OgXJfTLPCg2ssCV40A24mGpd1UxrenQ73
JS5hCeAnf9eNjWqeD2/S+9nby6bAuCCyRfgcUD6QetQe/X6suWEg6E7bYN38TCj9nsc6P2s19Wfq
Y5jUth8/xl5y7Oxy2siWeDaZBdZp2YqyNuXT61btI1s+EJk8XyB1nUkcvBPIOGySDNV1MkLlJztr
lWRNja3DTy5shLTNsyQHwNfZq8LLIYrVk8mLD3ovBru1gVqRb1U8oK9vZ+PgGvN0TjqaIXkaftCc
TglK7d6DISaZo0yos3ojuehZJ8hq+0WR7u1R51M/Jg0abVq6LpmMIvQeB2yfCVvWNJvh0QbZ7VTR
zSgs5zwm/pWIQe/Ms9z2hLLg/yPm1e69k4fxkGZl/CODGbxU+mC6UMe8mFO+bWvyMRPc5Gerrj+5
E8EFVmz0OGaaXY1dogE8dRApCOa6ggursvhA+kB3Typ8fvaEmGim3NvYdo7ALfcN7B0kCABVINu9
x9g/DXD2Sb0JdGBszV5zo5/AgdBGOgjt1EcprUcbbf1Gj060L7tob0+uujJOeEpc972PrTPStcWI
yv9qlZGu41rxKuA/aqbLwCB0O1Jk7ObQeSjd8gsXBkJZBX7x2TWqdaa/9iV9yuDYlYQl18iBGieg
axsGztl3vvZdyug0NUkmtvdJGVJpl4reR6w+e7xne+gg76KrrXNeRBs24/DiYNYuJo9wAD5UwzUY
+ZG7DcLAOICIIkrFmJ3D8vCJMDNiFxtmzc3OEtaVQSyXPvp7Li24De1kDgP8l1EUNEc7tT4pNdC3
dBpkjoTJIvXa+HpM15VXlTthzxtQ9PKEkG0ruyzYd56ZfQ76NQj8Ndkq8prFxQvY1eBi59l3ZMru
wew/Udd7wNbQPknTxkPY4Y2cmuRnp8yfdSBwbcvk5Di1uR+KsVwPhdi3oa+Zd3rHMs18cLtovQU0
p65k7qm870FHTQM23cOw1nJzno2WMzX1t2XyCWRWtwt9RM11Gry6IdNRSjog32R9y3R6Q/IIi7gT
vLbmi93O6YFb0shttvbY+updbLow0cz5Jsrgm8wrtNUhZwWYzOZBInPqJGPlobxjifcmM3vgRnFw
hsJ8oRW1igOnOPlTl63L1MeIiAgL6zQT2wGPQ2wQakyTLeb849fxrhFxI+TFrWT3mtSvEtidZVRn
MmHtJZHc3gGNrveJ00N/A7uF4xBzgTdjYGscp8eThieSwHMHnz2qcm8wn33/f7B3JsutI9mW/ZW0
nCMMcPSDnLDvRZHqJzDpShd96wAcwKy+rX6sFhmZL7Les2dlNX8TmkDqhhQU6H78nL3XNugnSuvg
93udnfwx2Wp0nQha0oFLFPwlGzPyF3QJ2GhjtR/15krvsEXQSkNamU67NNq6X7iNLueCPN5T3DUv
LlCLVeho1pyF9xGscPxEeO4Bzx8qyWPNorSZgBZhouvPWi/V1rCgjjE8JedC8Yd0uvGAf7shxXT4
gtWgL5KG3dppSVzocDUiKT3LXCPHT0UFzbWEOFNdGXtz11Zoi4JKVisHa3PX0dvTOpSUkRcu5Wg9
aU1IBnZNwE3TDy9iwg2f9vwwHbMoYq6TKMxPnwnVBvv8s7Kw3etmHlzDntDdZkof4pr9MWqwU8Vt
Gq211ro4Ax+RROmwXj2FXz5lyNrkjBEyCZpvyi61r8krsCPOR0GrP8Rx+SvphHcoDfHMpxsVCuza
Rv/qag9cFr6ymcXO4JkkUzlgq5D3x9HDyJ7Px2efpUW/kLKo6Yo4K/aRahn34y25IjJAW9kVLRT1
PRWm4DYt45NO+TUfKsJg8xFFX6E4RPkVpo+aTQvIkrlv2Whng6NXYFy1bSAxWoWapGkex+QBhkRx
KPTdiITjUzBEO6S+2dw3tR/YuigKQCZvJbD9RoP6KDQaYmFDJkxMwnUajMWKtK1xAXQ/W9JxQoxr
q4RBp4OuMoGBSCH+2NnmsU7U7V1tnzDIz9ohildDE+VzemuUdJ62Ynsg++rmUbSklS48jwAdW4xn
n+nA2gupmqbRR5cXFwTH+bzReR0uWofS1go19WDk/cUa/bdYpax/0TUpBmcbhjHT5ttIbdIgNOcF
P0fY/WvUpatewr8ohLUnB7beVCZR2oWr8MwRSAhcLqFHHGAfinHuaZLRnx62q9gYQCwwDBz1iewX
5GZEn9IUxhOrbogjjMyx+5zao7nLRIyeRk2PutHHwOwMG9hCho3OX7gpGQMGTKQyCvZSf5aknZNb
ruNqd0ku8qZk3jAy9FrmFLGiPdYdY4F8oeNjMm8J2Js3NjVQKOpH4df4ncrmZcBLzmwTPXwYB2IZ
BxgshhRSQeK24UrmAdUQ58lDV4nLOBG+Hnitd8GSf0ir7Kw0w1yahpZAE8RfRVpCdYbM8Yp2yFl0
uiMu2F5njfKjRZm78awEp79mwkYmoL1v3QKcALP9IWdMoHk2AltzFXhVeTB82ApBc4gA4qNdeNQ4
0SxIuumGvl8VZGjSH2tftNvU1WrTX+yc+QzwOQ3eWiBm83/7g0Q2rBXBhinSvMfKhd4o+XMq9j+2
kaex+vnH33+VXdE24+WHZLfi3+0fQkfJ9N/bRi7dZ/H9+V/+wZ9+EVP/w/Md3ffRMdNfMlw0NepH
tv/4u/D+QKnkep5jckhGGsJgvqCVE/3j75rxh24LXCE+RnwMyObttX/aRTTxB2J7w+Y1h8Gkjw/8
/8cvYujOTcb215zaM26/nIl+klEswtX/Ilu1W+LeDItJegqwvBY+60wQnVz/q21sAjEJrSAAA/KE
Dkq+t/FKlQxtfT+44iY4JJCpt5IJHvyG18CvCATSUbzC0FgNfQivOrKKVes156gz6WaEzHlQ7jLD
7cQBWQJbaZy8A9Zb9k2+8W7bR+q39lzVJfCXoJWkWqulH6V7V+t/2fWkrQKn+06dAvKvFwIEDHxx
KEwcd5raW5Dw5oaRIDioVPZOxlwkgl2l9wdboACNTKZfLdqKsOCID+pmWZAkvYgGd2HrNScMxNJK
Rk+Dy6xj6NFx4q19tv322lbtlej6PcXLU9kxgLQ9+aOLZ01Dh9+ZAWFb8hf4C8w1Q1jN2gR1Pnzz
+ehOE7Bt1J5uGOxLXS4NeGpRFG0iE/QXhOwv6fZX8LIAA3Lfn2dju61r+xFF4yy3WaWysQxPZuy2
iyFWzErCuqX+g3SAbAP4rirJuWcKFebtYzom22o0f7zbcd+xQmPW6MMyI/6WnGCB8zgmKLCT8bWP
6cPexMegoqG/mdG6ESYzKgakQZlIZDIloGwKF2KOZni/1xZ766wYqHIyKv/If68SZm+1wQkPJQjC
1PTDsqxplTB/XfoT3ZIWs6yYBnjHEUiHdKjxIBohRPGxO9tp/qkaO1+SnLyty3Hv5iQTdx5NROxM
tBkwsle1g68u2RZtHs38SBsZ2eWLNhyJArWbZqvBkV2GXwpj0z4UCS5pbkPiQxnK5ukqyJ3xSHU7
czSd9o1DLaJbzVo1XnrtOpSZ48YSIUqjeHjJyGUgSG49Gsk182ooQumsmqxnu0EHiQWvOgcQO4IG
kVU3wApwUB1RFyCEc5lm2abBwYxNbYTSsOgG7nz3dotETDkSwt3L7LXwgxlH9C006yM9jMemY+rm
FSa5rlNnoAaroWJ3nIsMmyh0xtvrvvBXMmYcHvvmJgZ+s0az90YXaToaEgRo+oMocJpn3RtYKLHW
K6Nfd7XTzZPM7Sl80t+uGWKcpXTIIrA/ST2LCsukcU7NYBu/jS6MZlOffQM/eYu86Q2V6wIh6LTs
JaMZ18IhOkIg0r0HwKnSNTMG2tmDHGhWB/qzN+XOYkhDjp9ixNulr3QVbAjfo0D0oxvCoVoPw7i0
YKUg/VePaYLdRvYgPLse76s1nuoaMmVOQMe2j9KlnX36pH5F/anTwVyFN0YEHQ6nIoRnwj+5k6TL
ZWFjz6G6jHg+q6VTAS6phQnKNqKxbpHgbg/lB1oKiqEuBVjma3st17YUUQSK+DlxPrr3Uwu5g80m
9u5UPgm3lQunr/ItRfC17n9QLv3uhCaWLj8CGYH1NkTypeeIOWud8AvmwpX4uBhrfvvbnBj8Uegd
BGsX05s3O2K42OtetMWuve3o/V2N3oYoUD6TGPxRhNWmpYU/FnCsyJohplxeg/a9MpOJSpQerui0
uTngXBFYu3FFt3b2YkMuWxKdivVdwimKiBablzmW3VBZlDNJQnMHRYK0zugB3pKGGMLJyp9p+K8N
M1h7JmPExsJ55brfdam0Q8mcXoH5XMaD0aHVHOYBs6tZ0bj7NrgBRH2PxBGvI/R6NLYisOehiM7K
VwfgnbSHgv41ToH2Z6kD2c31E5KQvIOeMds2qJybVxWhCaisTxXL7qADuqch0tYrgjWHdUFK4ZwT
fL7LU1e8QLaNZmGGtLv50EJ62gwFVymLI7o3Ec6g6R29VGwbhDJ50WEjN16jYJbUiKYhoYk54/ME
9HqNu8tUB/9XlrAYRpGBo8XTn4vohKyc21foyfbDGKDIpCOYAmb6QQ2OEJkyMYQBx4rhC+jWLwmV
GKp7uXaHYi21YBXDxV9IZvaMNsAlTqYRzm78EvAI7ZIG7NwTnPOyvN6i4EuhZVm3hfBK3WmsglA9
EiVrH51o/GWNOVmnSJ5po1xH5dJn4fS9FLAykrJYU9CeaVteZOcEK5W/1I78HnV3OLuhWR+Z0gB7
kSpc4tqER4GlPIl98Ypo21ppips3A+VM35L/bFvW423ik7Bo2/2KpMqlVbEcViZlMALHDRFM8gHm
yDaPiCApfK/lDGW/BgpQStQR79pwrMRleHKDCj6NDYoEM2W95BvTuZNJ+PZmI7cJQcOrxFN4sQFe
lZ44xaX73jWuQQtSUQjn9oUeBNlhLLGT3a81s0Os6pAXAyqID3qzd/Uo58A/vOaCeWVhNSxVRrpg
/LwxJnq5lkyB5zevXckMHfKIvp/sFECTu7PzQlvGdLqlVvx00YDglPzrGWyAR5XGV6u0kc0Mj1WH
AqbSfYyV0QMJkMTa+MUbIguNdRNWI9oleuIgbBdMDDcMMrel19OkdkrOXdNl6k8G6IObCAMwM905
reFVe5XhfJnByoKHWyTGSjc62HhRtWsMP1rl5EoD0izNa4KXvaorSK1MVXMQJEF2DamjIjY59ln9
bYzHn7jK1kBKHtCpnoOesXE66nS+QrlSAkVqmH5xAHoSN3d9i5wVKTuf3VZ+U63hsm0ah1D6Aiec
ah6ZkA+36eJr2HXRfGiGc26rX3GmvQdhJhc2OU0L3TDZM3psLim7kc/A72anW9vDpJOPwbqaxCyi
EOr4SS4yLUqomWFPB9QnYMGl9xNTZZVB+Zbaz1g1V3ntjwxKRL0NBwRJ2S06N+Iu18POXuZ8UNMA
p6dnvuV+cAYsB2cxSI4AM0DlufUXDpQSQMKqnPpLXbTdvIOP20f5JZ3Q0tQEftlUGjPVaGd4R5eq
ujXcS5eRU979qh1C8bSJY6g0phpua/JF4vCX6rdAAb4VVd2MEejRh0MAC4fYBdsjjL0uf1HhBujl
songG0OnhYb3xQ+tbIn0gx4ucylRWmxIivIlTZ7oFj+ONiCgyNykY/7Jb4FAqCmek1uYj/2U1SyV
SQrRRWjeduzCYKbr5oaq/ssfnYdcmns/Ld9dq9gQvH2NScbIRWy/4ILA+l/H85xJrABYspClV65c
UlaWvUp+NG86UEI1WydWZGCBcJhBQgDLozh9Z7m9gIKwbA0tPmdASAzg8xfAa0NDyDyCpsWox+8p
ulaStPWdnibEiGIluOGDLsprEyK/9XcmWIQwifzZGIGtOF0p9oPZ7gwYBHRGf5Q5HNV41bRl58oM
sjl1WASpcznceFtFrd7IKH4uqWYd0V8Eoo+5RlSKzGNQT72br2Gm+EtmiIXjg1HhIEy6Dabr3hTN
jerySYvDReuTUtlX7bRSLtPo1vIXrap2SAyLVe9mv7XIz3BG+S5/bHa8oPbmec9YfISbFyO7Zg9Y
TC05SQKJ5vK21K+8VhEyVHXURd1ENaQ92A3vUST4uRKXsJHbax9RseSIspmqGJqbLBKIDXH84MQc
eIoSl0JniWYOn67fmWNtMMwn0d3DP74q6xS2ymTDBFctOnVzXIUy+J3Iagvfnp6Rq7/E6Rg8DkW1
ZdUJrIjcixo3fBIkc8dN6pUlEP8ZlXJpuwJF6lCMLgZXVOTNaftAAYE2O272WmvloR/K9wYTc9nA
x4WV8p1M74DqwK59NLlxCSJmJVHlMgplGtTRgzIIXy48ulghhqsV4w0XnBatSxY3uuLR0RA5aecs
5euxcfxVD0t4zk8bj0PKwLiCpo3cZaL6cTOmxU4fruyuMXBTFyg3DFwVJhigqTfBjzKmX5SCUA2/
rwRqTjoVsQ5GpVbHUTd/G7qXXLxCyzbxSDAxGc4/ErT6NrgxPfS0/jWVQ7itLO7oKI0IYO6R0/Cb
tYtC09ZaDWsWSQE2+kD2uxa+D+0lO391sP4QFpW3a6Y1C23ofOxVO040NGp9SVs+AtSBKCjfkpNF
ClyObNzUg4upDe9BbA8L1taM2XJRHWKKAyD4RYuw2GgjZs+0Ynyjytf5uVd+vJSW+4vpfjxTFd2e
sEOHpd/6Pj72LhqDNQuDTfcMSoqDiDcuxRVa/Rf96WZhY/bbkKf96rOQufqjC+2JzGEGRKYnXoAB
LLvAd3acESA2D094xvBNJmtmbM488CaGxnm+akjenbWdxygqV1BlpwOnVjq0Qcyaq/9KhpkwIXrK
hL0MQ206j4rFmJA8Lyi8lpWy5AqLML5GH3QeGzdC6Yc8tZO15kYeqiWC/hShk32nwrmdu3Oz/WCn
EdCQKSQClBAHM9ubCflGVVHAgmuHPZSBGY29c+8lxTKJSrVxwvzRJC+RajJ2UO+Ur/yyAuuVZs4U
cSxML/mDZY/BaB575W2I8DoM3I4zN+hyOFXNcrCLo+8M40WvOccUSCAMx3+4WhY5dNGQvEStwjHN
pHAQLSMMSAxWm50Y6cczuzJxudAL94gGm3PzLCfbYjsjwa9sq1NgY0VNhkjMVHkhZYCwMBIfZA1h
2e+oeQg6gK3OTBzJWsgnbGDku9CL4Ig77QG+GpAizrjk0TyrHiFiKTA0eDkMJwXV2rmAapjJrBMr
M0kWac/sg16dWhgujo6cvriV9/tBNwI+ZuibEUkkjKJIAfWeJnY8BhvChQUXNAuLcRj6hZy13WWI
UHKsMThqm8j1i16Ic6+TpjTY5j4wpk8l+p/BwR0D6xIDSie/fZIk1qKx4Co6xXmiOtEcznth2T/Z
Ag21US1yr/6ED341J2+m8LmuVcGm0or6QaZRg4THHeZtuhdTTfkN1n5peGhCTDaWrE+HpVGHH12K
ektzH1Q/z7eVWXZHEmNRsg0w+c1PJw4fPCNg4zUwamlGeurL7COlLHNlPS1algdmnawrjKMyMChr
xjpvDcR43AG/7u23/+lT/j/7lJgY/vs+5f/+X7+b+Nfn377Lv1277P/uV/IP/9mv9P6gQjFN13N0
DKEEqvyrX2k4f7CJ2rQaBD1C62Y4+Ve7Uog/jFtqgk8PA7yK7tMv/Ve70nL+8BFts8ah9jbF7T/4
LwDP+c8upPxP138jyOpcxiy7//i7S6Lhf2pXQk0xbazEyJRpg5r3dua/uUitWNqezYdixomzIxlI
rYssCK4tsD0yzpprSWv+oQxb+2BTPmrDg+UBbBvITd3jjobdV4vxo+N5BOjDxggEm4TWGecJbeou
TJ2P+xXoHEQTGcbiuMiARlYphw0nWINCFjvJOJadVsHPv7m+Mku126LJ9WvrOeFuzBC1Y0Tn5Tpk
1bRsyhTDfe9LjYIvD6bTwFwK1hXfpjeF+azRadQ0KJLIn5/uCgnGZWTi9SW7gxWiJtIN7aH2FZL2
4K3VsECfUoJ3Z6EPigKua/hEcG2wNhQGs2r0tGsnLICxltIPiE70GQLl+pP4pzkAhrlek1hEfNxF
DxP7ofPteJFMHFEd0HdnCJDF2UMofcggViYF0Y1N/wrxctg7pCPs+8FV+1gjEzIQRDh2iJ/KUKWH
wh5hhSiLvpJmVulCjEgzbCytUmr2U0MNVLdE2NI0sZ8472cI5oS7xSfjPHnt8LsP+vxIhzx/LkiB
wTEWXHB/F89Kmw6MTmwCR99k3cgHMxLyQQdDiWZaYnP3O/Drnc30Typ1YW1Z2nbprpsCTZ5LxuLG
K22qirHCT5jBaT/nk/Pm1JTvnI7tTR+LT+Zm9d69PSgnrCq2MRevPfKCpWP010i3jnk3BNf7gyeM
B1FVAzoENCiWJft53GdnVKLWJcCV+KBk8l1N35GdNSQ3NvEOSynrHf/Lyya04g0ra7Tub4fjLrvm
fp8vMzfEVB6m9rTwRvIWRBSrtamZ7rEr/QctidIHN259pmbgwTkMDi9VSQ9uKC+SGkKN/aWxnOia
dgzOrOhIj7k/TRUMWDKakzepc7DGyY2iXNQvscFkEC2gtUxvl7nJz8exY835wUejKShtBG/fzro9
SPdmDymsRNtUhoofC4b4vAvOmt94fKUnle9FyCxcmN2nymKxjiAk0gLhYawmHnKKU70RATurQETP
2gBgP4MsYmhQ71zFkaFjW13+27W8XZuECe1s1V2ndsBVdXsYahj3rkpPXo3Risy8UGbOsdEcb4Oo
+zIGQu31/3iIbNIfqpvS6/7V/YW/ngNp2IFl+un6PN5mCghvMAX79PZQ1QjiRtebVnYgTbHIHLnO
EsA3SUGinBXl1rnR6CvcbANQF+PPzjSCYwK7eOZZ5WOJCPpMl10DIDnk5ybY3Z/prSBAJGxo5xFZ
tsxJoYR6A/Exgb0lpflsRNawrienOtyfuj/UOmz5+1fchdnanZr3yUtG/NUjnQY3xazbhQPdj/tn
kDKIpF5diz7iMUxZt5gsc8pAiyCt/BQkGEgSN/nnV3YWAh0c0PjVsrDJCrq97N0egE5Eq6Iq/T+f
y9rAXDbJhGTHMgGuJnbAZGW4FX4a01UihXsTpdyVRv3MJknl0Ya5xF9tqldZV1FIjQYejRYIJwfg
f746/MerMGq8Hc3Mb3q54ymFznUU8VbF/mOmeW+gzWiXjFFJFy9glFFlgi8ZAuH1hq2nuw2Xw/SE
j5rWZQJZGnTUqXbceinSgnXdVevEjrwvKyT5ZIqM97K6WepHFT7xbhmrBJDbrsNPfoIK585r4wMF
B6uEPkGQim5GKC0b6rVT9nLTtum4DGwTjrRR+96sS7z8TPzjLGJyj8Y84hTq0teI8Fwy6gkw92TB
1N6IxZOBMVZb+z4nZ1f2TwQPUJT5YhtqVXq+P1VhFOO4Rgx66KbxxgeyDBbDj49dVwAx7VF/k91F
vsPt8q8XvLQ2NmXQo0Rwon0yJPHeyF1cuv/2ZV4iW7dD0EVWVskH6nWx7Tz31QvAqMeZYZ6Mrj05
ZVucUz3vnk2ynJox9UmYGg1379Af5m21kSOW8v2WaqHgLn3B385hGcn2AS56fKgtht+trNpPr5qX
6POQViZEUhiIoV34R4nDpWqFsQHHwJyQ7K3FqFkuO04f7NqeufiNNhTsrDoz7Pn9SwP+tKscuYFv
Io6O7xnHCEg86imxi0AJj4v7cw5HgiN5Hv2SVfNmGOT77g8pA4yZ67MpJUqjN1ZFFu1SjlozCNjV
MbWjEscDCCe27QczKVcs7+0FxlN7iU1dX7UO8BECnJAs9lr0W6kiw6XOq8RUE/mE3YDIu+YDAoLz
pCf9dBlQJrGf2k/3p4xU5xaN0zUJWxzObzuXfdu5sC0VHMlI4L0/53UdqYFN565sVxazuJv0q/Lt
cU3PJN82Zpw/EvyuzQI53VhM+hEWX/Zo5cBpooyB1/3y/nATBs47UY/r+2U8AaBGt31AhftSDZn9
hrkTdFpVdev75RQWxxxD9jV0UEJoYXbKLetbGF72FqIOWaFNN1Za1GdvCSrKGXDA9iHupHoij+XP
5w1kJTsozdXi/q/8vlHzurDafS0nYn+LWDtJWoJDUtUvY2Am3GUAIEK3j9+YR0cr0kHwt7Z+/NYa
/ftEN/xsFtlwNVKNPnUz7sIq51ztmTUw0Fyc2tTIdg75v+vypsjwkGLMhOP233hefOF0u9ADB1eg
1jl1Qt+mI6qsuaGmcV6GQkMhivB0bGP/pHh1MMvoatcO/q3QthexDe4rs0pznzNwOesIlGaD2ZNU
kznZPvTZRPmVIciHQ/DkxO05sBL909GBz7rlWJ6awfJOdH2iuXd7Ia26Jz9UIB0KfTqZlEFLiVdr
jR/RfyIi8OwK88Mm4uE5401ZGvYgV0bviOc87bWlKhoaN7e68K9Lcbu8f/P91XpqbQxO5aqoNUh3
ECvOFuaVTc1AZhMETYjzkv+FrJO4sLhT8ybbEL7lrYVrVfQsFKbCFkdGZ1LIkl5VfY6cYrH22tMD
+aLmVhTJgRzcDIbCZL9pgXPujDb9PZgNMr84+5ImcRGxF6aXJlL1OisNuSskMAsn2CnHbrdOwPhS
pIHcmZ0xbMMpb/dOW+qboQnVQaiKSPXan46TV2D0qzJ0Paabrcp8eg2Y5FMAiZi4hiii/J7sz0ol
F86Z5cKoEzRW2pjDHFfyMba7bIVpURwHFeqbMR1pBdGT4TBdiHVJxZvoHrHpkd3v+8omzN7L4wsV
fIq5fRHWUu7avDVfdKFTRtb5W2Y5c1Oa5oyPw/h2o9gAfgJeaYbN+JZP7jxkQvtcIqOL85bAV+Q+
7171YpO0/am3AXJcuW2K2nxsMc0A8hnNX4LQGjdX4Qc4IG0x5kNzcHNclfFohAtWLWyPoIw3pTOp
m3fGmg9My0nagypUmZgxaujSRT7Ibd5NXxUKV+YhBPhWI7JjVwu1Hw1pXS/qj16VH4b5PSV6f72Z
cK6Vh7PBb6Nxc7+E40KbLr9pG27fcsMLZh7GOeU60yryt07HD0hFlyxMO3OPqdfYB/Atv1Od2bdR
yP6ROwJxs1m6Dyic6S35bnXy8woxnpu5hyLNelzZ9DwKBoerOBjwGjfug5E03en+gMWnOyGtjFfc
iPjOnPHD1Pvqp9fruTINWg/Yk+Cqx803y+DPqCUaYvx+nNP7lhcbcjQWCWM8ur1MCW9n7SkS6Che
G2pbPv4uacIRGpWgwzMyYr8fyim/4HsN5nps+s8+uMCZ6/bhh8DElet+92166dqyb2aCYTHYRDug
5hhXYG+M71gzXzNc5FtpsjqwW0eL1B/1U2qHyd5UZYKbJcFmZugvEmjvtwxwnScx85FG5cvcTfoD
Q8b0GPUgwj3WsPdCqW1j1cN3LZIvm8bNc68HxNNONDgF0e+sEshHswmYdGL15YdSrCgJuTdH8rLV
o4zt73KIyg/AwjaHzrI8kE6jbsKUR2Lmyo9e0BHVG1vsWLmRy4Vqc3/+hudcRkghVcRil7RB8Kzc
fMe4O/20fbrPmCF8lj6jvmQIff98XmLrji0Ed1ZiMUFD9zhLxiz7FLr2wxAT95ALaVyanP2C5AME
u3hpyzym9u9zZjSO8dLQl1u3ZVOTnc2r9JuwdmssRfdXZd5QNTua2N8vIx2qiCG1h/uVQzu01d3o
MTOgbiHb2lBYARWv2pzbNHd3mc3uEzk2A/4k8nbcFdm2thEpupEFZ0yvBSDz2FjXwjaOJSHTq95n
E5EvEpABOJ0CVlrHyAjXcFPP7awwlk2flBcaGZBq65CQLxm0BxJxOekLl/NI0OmrYTQAy43hLyVd
9Y3PdWtjyH8vfROUVFHkx2Dw28MYuPky7fXiTTOS44icadG4OAYGP+8JhZWcEcJW7MMQfoBrksZY
VQ8AN4IPKyV+NhjDYsd961+GykToweuWTxezc8b4gnuRonWE1EVQzDKinbiPikTstZIsMt3tjce6
t8Z56tjBm81pOvBKCVqNUM2Slb7BlkEw6fQWmZiFot5uHnGwRGsZ1FiOein2JX/QOUy510azm9Og
vGTthLdBQCoB9uutcbC0UG7cvnb3ZaKTtzWY8d5vpMngw6p3cckCHFlA6yCnMZooU3+T9hWS9hGs
rrxxg3KM6XPCIbOr2SDZH0qU0ffL+4PEhRFNljwnqJ+unhsBc0LmvQg/CxvFWewWE5NJdW7MtnhC
U5c/4aBbFZyHzl1Nm8dEUoU3jjmuETzgmqvXKnSMPXZksQOxnm60qbdPnWTtbnQxXmn6ZHOnCtN3
w+7fMWvUPznMS98t+2hW9fXCaALnG6vfV1jUxlssfUpcmedXCyjgsmYoPUst5a6LstfW+nBL26xK
eweEvd7oYx+fJrLIlr7MncdAwTKyK/8U1wYnQIx2cgFfGLVvOXTZ0vXxQrlpbq6nijWtYKrFsh99
ZYOpPSRTpJ4MQPT3p7s0tHfBYK7CgV3bQUv8Ufn6uy2ZxmmJ6R1GReHeEpP4IS9VXOY7S/prQwQy
WUex6Dec8x79wUOGNzrdk2NYkApIvsgWkrf1cH9gJgqWqmF018hoYzRtPdP7tH9oTbt7ELevHEEu
pWOa9uz+3F8vsJ5mK28MSSC7ffNfL9SNT+Rf67IcmwTrEsN3JhwpvxTkJi9GfrHV/fL+MFbjgwNt
/liWYXERPl2zyBZo90tW9NtTqUFFpao9f3H2B1kPF4jyA/gu9jckV9ru/lyhtR1gU3N7v+rieCR+
j02s16Zqef8H94cyyfeastLT/UoTzSxAQrGHrBocsAtrjc9kfwr+fCjqhKiKKiOhq0WVtpcYPtIM
2EE86SgJiSnyHbPdZkXyY3SOsfTTwNsh1UDI0FrN4p65bgNcWUi8DuTikPOeRhrxNyaGSAKlW7Af
Gh/k4CnV/XzFB9xa9KFZzXSSaXb3B0EHkezF27VoCYRuS0Q8/S3vuZdxcQv9tuYT78zsnrne5zkY
f+FtfF+YJOkiZxIoaWyU6Ct7UmRkOCk8agxbO5+IqkmEL5HuG/uS3/IxnjomLwBjMFqTMyed76DE
rKckWJTAcUlAg/aKIY1iAlLZfARV5+JxYHeSqy6pdk6I0s8Z5dxXGsmAunoTugIsUi51E3GEfQv2
6RU+YdpzRERE5aIeCsHZC6wbS8zMTmm36R56oCl4aeh4HPO5iMoleXOfKItmrUYYPBU7uhbkZ7d0
HjmucPQcrb57bNui3CZEaTTDWOzrUtIrsB/tsrA3ddoz3UFGB0fEQkXvmQeZ9+Xc0k/ofT5QdrBg
YkXKNdfYWsnNUN/1FKiFs584Qi9impSz4WhOE94iV2i7Ib7Kuo522NnmggPFHpTglx+2CdJUSVxl
527wEEZrM3Me6sGHH5j0FF/43hkQ2tma89TJSGnqTc6oZsHQPdpD9Xi/W/gskdDhFclrmRTRirQo
2j+46zl+9KVCuB/ZOxeXH5Dkkc+pXZy1Wja7Px90v9kRo062yshYiWgvuIIZx5sx3Q5pOm8F800b
RcaSdFocPPRHo2Zl1rif4syBy4fRbzfU8TTL9aFeIDIJV7Vvvtl6N+4sz/2iTy/nykNtllUP6MLm
nAY+pTCzlUFyA8KI33oQhnvirNd0K7ItaSAdIzXVP5pVuTFjhMBjdzRojoOXUM/wQo2b/2GriZCM
n3bqERJ6/4ej81puFYmi6BdRRQ6vEsqSbVkOsl8op0uGJjQNfP0sZh5cdadulAl99tl77SsyZLxP
yvHsjLhfLNEXYJwpa6JIB1YeIEEuY39CZfr/S2rMzhYg0Q/SzkZLtqh/+BFtrEwCPQsJnO3ZUIcQ
YIL9PPj6ys1oCjWDdTXieOg9ucWo/dj4UEYKEmw3LH34/ivP5wIgRsSwsfIKX9/3usRdY6f31kH/
MzgiUp8yEGW3823eE7gdA1WeArNfedmUbHMvI+VfD22YRtPwKCRmQdvYBgReV5RmUas1Qf9u5vRs
O8jGtT2am9rlHaoRdwAVufaYWNnJV0wfVETmUfqtu7mxx2GdMTKm8d40qIHiX0dtW4HKPk956DRm
fdZy1qRG3GwjGOqP+piei7r7FzjdjWpVf+M35ocNwQhScsYmdPTqUG+Ku5OnaI0uCjA2aYaGbMMS
kjV23YzbGjcPQFLFU558p4sUjDlpMEIz8C/EJS9qaeSSvqQ0TGZHr+raC/yZBEPVyvBpyRqseN/0
iQUMb8LwZT1VdEUd/fQOBKbgpOeEvIyHPU9Y/CDLF3gWe9K+/bZPc8aMIT8RO+E7Ds9lmLStsn3K
QYdIkWKMz0JX6kjJnTrHkE78tHkpO69n4cDLAhOau20JWZJ/eicTCa2EGZMgEZ9ch/pAg3MROsDo
WKAASDH6f5VfHQwBM4tkfbK3MvAxo+Rw62YcD6sSRBbPvndvxILhi2dD4VpAm8UursUfFk3GlEL6
5q30cy+sPWDadem/JzA1dTdMQOdQEpY/+SndWxS6viQceNZoy0EeN6tINt6r2/lbwmPGrnYNa71t
KLx5SzlHrUyv+fe/Dbki0ILlwIUL1bdc9Nabj98hpOUMgydGz8xIreNUdqDnfR9vT9rSTspSetAR
d2T/WjV1cykyCg1lE9oubBKRa/EGykJH79cBBbFExxOQvLwnozG3pVe0IArlPte5OAqyjzYr6j0O
mEOrenvlUcP62+IIHegm+gJvuzhQSW3S7U0kwI4Y4TQmnTolsw7IDPeGd2Deah/budiIqqT20uIs
lWG8DJkMKGKDK+GSC6h1PJxabF2LGv9tUZpgHhv/XTUEEGw06LXUs6ODkhBoo7vxrP4igvm1bdVv
CzV2pez5FnTWMadl54Ft/s4sx+Ejy3lXDdkT6U+f3u2Om4Q2u8ZWO426Ct6L0cK7ebAt4laT29NO
UyA2Fkb9jIF0TXZnByKl3YjMlJjWWyzOwZSx5HNxxjIUSAd3KXq/z6gcdlX57PgGxaqeZwJTKOLl
0bXuW+WSV0g3dj52b2lQusdU+K/6ALY9DtrmjuX/jzbg/cDFfpmqnAVYqlM9MdNBWlJt5mUnxxXy
xhuN8CC/az3DyawyF2UU5sj/cQiq9RjEMBt1kQE7H1f3eGs6FlJsPL9VvjR5isy4Cl4IekFYqTDj
eUfHUXFI5w4bGtzADOLd1stY9hBpurl+/zWLWF9pcALDHkdhleaYGQnNGj3Lr1pnvaA5njh4KSbq
0VYuz84a05/QTeZqqJrGbDePhU8OxMvftCD7lPy3NXTyY1ZAcBJdIeI24Tger4QB20DF/mZh++NV
H8ftiDCfF3ZxNWLnAljJC3XVGiEh25spDSz/unPUpW8fs3SkbgiWF7qXSfXhu7IkErCJ9pw7rrsS
VoTNBxrbKk4UsQZfgA9obLKoBA0cdkBh3iski6b4sJA6dyLQ1px5mA+JgTUfeRAExL7Jzmi9C7cg
bT/cgES84KTYNPHrQH3use41zhbRPxey07ou9LuVJ+fU5bvnDCVdqzP+f8GHw+MBZri76MnpESec
8tR8sLTpwNV/NBonTOrgzUd/Wtf4Y0O76mjNTDyyYUq8UcLsrryxlKF6CKA+HYAXADL+30gt9pkh
2TXYerG2re4shHdnbO32zn4cHfQqHjLhJMd1PBCsC8gQsKT7K5ng01LnTFZkm6ycaSUbaGDIWn3X
EYmHY8nSuQNj3ncQJoJ549G3xXetSqC1YubPS/HsjR7U38g44MjZNboaV51k05tpxDJM17qR2/xG
6CDGExlbJ9fcw1RjUzLBDJsFsZUsL6JTBFutyIdyP9KTXU60sZILHVeVYx/g70DkwQAI8qDb9E4M
Cq3TH1F+s32tZ+dmlpj+yWbqbdsf9Komst95wYp9yQuhDIox5y7bKPWdgyxYwT0YqH+gaTamqir2
pcuhqnigGrbZZTSJDbFDdv8xg8B5MLhDiWfXuyUr1LD7fohS3yWdh5218VpCCAPe6SRxQsDG9lkE
YH3K3n6qKXAZEL3W0sC5BEjjGPXiX6RycU2N4NyL8r1KZU27cJvtssS+zCZRn25o+V1r/S6ot1p5
0LpotQATYnH5EGw593y+l3yMX6RcymrxsoK1zYapYpdoBJtKt3kOQQA71R2bDruLtgk5bwdQmDk7
dBvzLd6lk8871Y2jzRiZ+XoYsO/2EwWZc3BoAm5Z4jVH/0Mra/skdUxLXPVwqqqPUTPNAz9APYw3
IDF8HP8zkSrP+IAUzFFqmX71LOIY4LJNsOQhJl98KyAxnGRHtMevXe8xwyIZk6d87hENVkaT4z7z
R+zNKZHQUbPjMGJc9XITHmVTnv7/0lU/UuMuN8kpsWHD25am5UUBalmonYwHZ3IXTjjjLttomXnv
+1HAeAhIqmriXgN6PPrQjvYLpeqBnTn5CEqdzZanetIDmdHKLqGCB0aMqzLzSFru0EiSS0VVbDDU
JuD55LkB/sxpqdpwwYuT1hgfYNgk5S4slWXNjspeUIEUIFAoKzk8Nw+0BG1EM/wPEm02Dt59dCkY
aiQcuol3fpvqe5dHj0ZZzimdCNwQXC9kuS8zKgGHm0GHS1jEqg1nE+MXFwj5L5wsTUXnEv9rTcLm
pEVQ/Tsvl2wWrIMEOBP6GWEtmP0/o/ZtBooiFTE8gzHwL72j9vpc/aZObBztwZfXcfIl97n+OZfG
GY9LeqKP7FMC+OX0S2krtQV4FCeKJNOE+1wW1lWNGUAye+L9OwanyGovVgOdSFQ+PrR0+hGjy3g+
NvZRZdMPh8DxShPreE1ZFh3qiGZRnMAj5JhyI6BQbnXsoSuobwOVStW4FY9tDOuom/0rwq9/zTrA
HrTSpBvfAOwpu62dQvPFhdmuydRFNE/4ckPUvDlZ1vymfXPkyLgHWVPByQ6A//JNDXkf8zlkxcLy
T2mLUIqbUnj7YCT+5HBASCPaooktLH8ncnQ6mnEqgv6CUW5LHey8YmVYYATdY4dKVn5elvu6SXGm
qBes0NrBpRRs5W1k49CTOdTamoT4c4pQ+vT/F9rPGV4RFfh93EWX9D4lAxmZN4NWytqlC7D0DwZs
KGp+F1113nlO/xgr/KIlRR8ThbbJAhKou45kGYi1TD6XkYGDEuWhKLz06Hbxkxmr6zj3LJx6emvk
9CWzHMBMmT27/mxvIkW7wWA6gKqb6jgSw1w5KaS6OP1slFVtEwjrfJf2nqueMFoFh3niNYZIYjN6
c+yAEWmlV92U14rz9pmVy3eSNcOBIiuq7eozpCN+5yQPB3PBNFTQz0zPW09FtfD7aIaHUbvEGug6
QIiVjZ8d3LucFGvpAnKVw8GuiIODxgss9jFsOP01IA+4grtthWwvMRHVKlQKVHk5ZA+oPO6amMBm
yLTfEZoDqtNzmtUGTMn2sS8bbNwD5ZtLD+KqI4+hx4mzdk3Ckb7oKHT1C4oYzeGtb7KDXrR0hbf0
DnFxnFXhqxO7iX2XaeqYG0T0qSyWYacab6NayuAR28yI82dEfkPZqMw6UOucBA46CSGMzOIKz+dV
IyFRsJWh1JY4mjN03LGNs6kiuVaYQLdlCUo37nV/rWBlFcAjtZ7WxgoNc613H95kQoejh2TttiZn
YxYtYetPb+5UGweuUYMN3BztWxfHnDcTaIE/kvU0vFkRV70YsLNgBNxBVx7CYMDxC8iSsYplJyua
LckmAGbM5mTWtr3m0Tu74Bby7gZd9kHX6VYRyOO8yFk2QFLaRViwxdzdURyjoxecpKzTU+WqLbi8
eCfIP3rUxa6kVvMUTaGFT2KBtKa7fPio86kPUx2moO2rLyuTxgbOwTkWCWkj8aAFDXklCjEKXTir
PMqI0zvqVE82/7IoeTGzCeEVIEEZaPkhakd8wvw5QEYn3HbSB6pG+Xe9aCFsZ7DfWsFxqkW+HgMB
kEkw7Dv06DJwzLBFguwt9mhJxyk1EF2YX3UPclxRggSKbT7o/7/4ePRgw7FWMu1yUXefKuKNawZL
RreoPmJKw4NIIl9T+a8+0KftNB4sx55ue1xY0eQeWSITjX2rJdYI34WEGuQQQdNolzqutU5YHtqz
6FmcA+UcfRBS+Pvqfe6Mv1WU7mFqUC+ZZPRDeN5rCQx9HQ0sl5so5PE30tN8ZPubHqgViTjZBpCj
LdPHJKeHnFWY+/HTtOIW+fpF4BJcLbWbget9tFq8izNCoGiddli8+zOsdl/r233z6nf6v0izd2Zq
TnQYLI1ybfpQ94OFu7p+srwOFlNMV7m2slt/N8Q4FRulv2keZYF8V4GL6h6RNdPZSUY2RCvAXTJd
mCzEX9Dgkq2lX9Isrt/7IXgsADtR9CsIHUOlSvs3Rehq3TtRyefsb6cbe460qd1NOzl3IgUAeQj6
7+eJTbjGPFR5yAabCY0gxB/D5+sE+yKPuEmL/DOpCw3N1Ri2rvNXQL0E5o0G2Pr6bmRiZg7cxs5A
Jq4EbF1oww3xl9MolO2Nq0cnF3/zCqfZAfhRF1asgc8iMfbKi6461qYlz1Tt1PQOZyjdRNSdrDo9
ARkCf/Bp8Q426etIZ8HGJ39+cl0CrIKr0c5XjF/NWuBrWksL1iil3u2Ws9QO6tr7AH756OTms6mV
l0Ja+h7b1ScEllKeykA14WS/Kt8hLOYSfKqRsQVOefgt8VY1c/0kwfetHB7gPuyc9ZRn4yHRCqwq
E7LI0HYhwXzOpXmBFmzr5d/gkazSiUiPOuqxhe9zFLa2Fa36TOLkM5gr/zYTFK784DfKAPA2mI5Y
Vk5hkGU8aREZkbDN0FOIRdKMUh714uA0iEitUT5S1uYA1qse6tk2eB3TzUuys1vHhJjXogyKvdIB
vFtMtZTyfphx9lXoY0B6zCM/AeS/V/rRMqeA4vC4AZOjBxzmhtAoxF+3VGUjiaw9nxUgCiuPepA0
YL+edV7DnmNMT3b92OE5WuPy4IznaiosHaLfSd/eepVP27GkbiAnL0L+xKz2hV9T6TcQTcY+cqaq
fFwxrQOY7JBEgBV0YdffEyqPNk4LZk5qp3JprMVxEqBeCB78UO1XbV6xuQkwWvUoVc/YaA4BCdg6
KwwwBVm+w75CHfmUPXftaIVRTzpMT/B96hjr516Ec360pfnl25giaIxGnSUOTpzcyKppr4vyp1QP
vWF991qXUJsi3/vYLA8A94lbcBoaaoZ1B239mMzTC4Fu7zC1gLHb3DkO8RBcq2l6wWJ7Kg3jzKGA
TG0rgTS6+4nmECu1XtLS/K5MLzhaS5F9BGuJYlxQkIiC2fCV8WZc87JHYSLv7DhOso09+zBI1h7K
6++V4fIc5L2+iaiqWpGyhMNHSHsQUbdriDlvWxPjE5SzHz56m4xVTxjXb1/izLUfJnm1A47Wpu7s
6f4gvHKc+VKV7Ubz9XvdXjy+53anaJPSG3+D+/Anisc9KrcTlpNOPw1vtGImQTNc0lx+sonRSaHW
z2094QTp07OJvBI6VnpudWRGnu6vfu3l29HS7wZtk5eYcrXIHLI1NiBO37z4/emEWZdXsrzoHd6K
xg1wFuX9XV/cyiaHMDVJk4p1AaYrGvdYeQU4uRwpRo8a+r+n96z1bwpU5zgblFrqioEsTg9m/pnH
tod6PvLusWI2PS1UakvqKe3viPCCHo42He+TI6/Y85ld2t9uTN86qJSyvrsa5C9hWfui4fXRCUDD
c3YROO7wbbjxygIVhmGV8Kvevdexwe47E5+qc6FGO6xHc0//4CB5sFunXiwKV5rI2WXOl8ry30fF
07kBeqO7Cjmqw/ogHBzmAQ2uPaj/FXwij6yu/p5YuManVDbHHAxHa8t4IzFe8cdjqBQNYUHnxRrr
5uCw0od3me4pFf0AVLYDt/Tlu+x6Rp9YKF1MAB+196QPnH1t1z+O9jgX47ZrKxZRmvbjZwFYc/hM
66zkd4r4uRUGge3oczTJGnwk+Vesko1WD94uzYJLYZiPAzSdpo2v1BwQAIPlmvW/cpgZ5Kcmhf2/
1YkJkl4JEkrZvKekRiRbtvHwrebPwORuJvPETf47dN1AhnnhGGjzujnAxLC2dmz9KZ5lTOsGgEfb
BzEL6cKOf6yBX6o7/a3DgsUlycZEAN4NjS7+srMe+HSQfOkwKoja2j9RvyEgf67i4VO5zQu7mYHP
bvgN+vImPewFlQashn8tqCj9TTo0kiG/gRJx5d2g5oDqoRec219zC6iZFMNa0/oPLXB+8iF/wpVO
TnKmorx27lUsv71+ek5NpnFFprQZPKa3KCGoSwQ2nh/bTjth05i/wD0SRFMmOb7JebR70kakJWdV
auvOyYkAKKp0a2pZnfouBh3jdVad4yeAoZ+lZd6xFjyOKaHSuRCsyxsMq558rJqFgubFT35p7rzE
Wd6l+rDRZ0uu3A4DqWt8FUlerbIBpEGaYHjX6+rJEtbi1O2GndDEuB90znmWTVPXBAQrT8WL0UUE
6On/UlD5wZostMTyfXlp5VnoBSnnX1KDLIle/Nja9zMAhWROXkoLtJ+KWcNM7i2j2PzsZq/phEWw
0eCSWFV05Vl1yUiTsJ+wLk5KAC1IiiPDBklN59dJjadAuglG2JRM6fTBCINLJK2ehee+2Q16hCG7
a6Zxy0ztAd6W90DOYj/4d/7I00Qt8+S+6FJjPZN2oWD+3GYCQR/0DmQDyCeUtBNcJTT9qaUDbz6U
R9/XjyySvlXRp6zD0hqdpkKCqOJ3Kh8s8FjZt+aqc9oEyVpz0o8M4YDiEZ4rfX6vBScsyA8WwNI1
kli6UWbb4VvhbbwIaCbolHUnwIlGFlTn+h+WTswXSVk8xVbFAdwDXWU3u5H6z8THqYC1mqoIWzzk
FHXSR40aUYOAYHOJgGQInMsxucosyW61Ajk8YyRmpGX1O3tsiltzDNazkZLGBdO1QvD7zBy7g0wc
vZB34KAR5Bc99766idgcXmv+KVAkddTRQyutBzqonppyNDYE4U/Ls7WyKasE11iviPjIEBN+tBpy
/p8mAnODzZE2F87+85LrA1IL5tADDRMMxyYju5Lbw9UUn17s8vDNBU5xf/qHJ2qdLFdukJA5nuZb
PrCYiYLxprMcrQbEBUfTN1ZEFtDIuLa0kkX4SOcS+6xzZS6Iwr66AfLwQlt8kOfZM1g168kcT1NM
o0BsA++uifOWZPwk94reYTBGedFoMACrBmfjK7bJcXRG+ioxTLCDTbYsHl6Lzja3XXft4njYwYJi
+Gj/mlZDoDcgkFj56+zieeG625kdz1q2XFvgczwiOmLb8QyKJm5ePAd3kjaoTxK+GWjl9ISrqwkj
qHOR74HdzZ32GUCo2JelXq6gfJ96c1c6pv7DeRFhhvS0gzWZq0GMPV/6elPkwY6uB7lDgSfTy98B
nqPnWx9jCsuwhQktAXlGUaPWvKfFCd8W7YhWcm5KIFD14iGa3aPXO2iK3FxgCSnvaOYSR1Sbn4Qx
vbPx2/k97Ea1/PkwYhoPIaq39rhJ/okRd1u191KYnliXmeLxLY5uYTyknac/2N14IdLAGZx35BI8
/R8wuunhUlde/Zfr+ZkB29ipJLeObTAibqb4hlCaVhyoGePB82mW8Y8A7c6kueEqcrY4Zsnmy3AU
y7YsQuivdsIoWYqO6RaMnAyhMxAwFRB1hM/cdvaw4oUgfbQiO7IJ4NseE/UFursrxUDt7shOvOrO
Td+jAknzpaWwnJj7osG1BeyLph5PeQEQMZqwjteSq5rFXcp7Y9V44sbh9Tp32GX7CT9PUxKjS6I6
eDIzZ8EkKLF2uulVq9heF7axL0jn8U5bMBoi069q2Dk6BSNNPF/n0fePcQAqCrv4HxUJDetNzDmg
wMEIc66zqOKSSVO8tv5dOF62tUzxXhvYzfN5MC59wnCbV39x6VYXC4Iyj1K+kFlC/RPLFnMej5qp
e8yWUq713tnlbtY99synsbLw1tXDkzNEGcxbKlq6RNyTOKflVDVg92EKrJKYoiKUybWTtDLUMOe8
RqZp7sZpBu65/BATA1VYDpiXqmd1gN9zZzOjEP/u/vfBwmMBM9y7ffQmOLRrCSmoUaozztZix41H
YyhOe94uVXLvp89echZmyxLsaIp0sMBIN/S8+lRhss4sfjBZ0I80WDX4JIHDeN2jWWjqIQfdufKa
0r3MrSt2aWJE67Jhic1tiT8Eh8PEOAzfAvDopNrnFOP4rmv96hTVwEFs5ebh7L5kLfUNiXNy/YiI
YJ4S6CVZFIgnxrl4n/Y6F1oyHLsUGu9gdqsqckmyNN7fAutdWZ2un71RvoEZWQJyT7MV26FLq8qI
HyHFJL8PuKtWY/3mFNwlpSSDrnE4bEElhTBunwrigNPI3r3G3Z/AWeBK5ZU1V9WjndBuVOhfJOv7
tTs3HwKOGRJTCTOkA3wEdCOvWCrqwdUdYir4oATtvcX/CaKtCuu22CwHjKTTv6LKe2q70V6lpePS
07LEMXrL27KT++Qp/jfGMwn6nNAAVUM0EnX+i9sWYWkCWqvjZzzb/Kox+Ja8UbDjJCwmB4BmWuXS
leHAhocfao2KzxcXTd1I6o6yOloFyix5wU3sWvMk38o02Zt8aoGHQ12J/paNPT9d8o3zqSIR83fp
VFfi1+7JqIjVpSyy4TL4agi2cVJGO7AL7T4JeitEYoLLbBy8OAktG8/AMF9NvayfbbDdR+iB9Sr6
dWhe34iZn9J362zIQZ+QeOL7jKrkMVGhfyAYhqPBIJ0E9Dj2RL3TVoNnZb3VrL0sowcJ4u1cngtM
IPzNm/48dM2z6yYkJstDiT5uw+9aU21cEpSlxU6wywmziD14EBlPGp0xn7Px3fXpd1LdKx27QxMF
3/4AKcDXWoY//WxheqIazcGXFN0Hg56HhkSkyoIHjJLxSvemv8l5Iru2y2FUxBSAFMlCrhiyX9Mo
Udjyd/74Z2gPzwVPqUaZVejM+jlBcV07VomMn1CQ5dDFotMroZL0Gd8mdQAxCA4Z+YfIVsWq7uWB
MFaHzJ+RGkhsJneOCkaj8aPpkPck8f2pwyjGBW3mtGBIXkb1YyOL5Nz2wXs3zD7ytTw7SvNXookv
vJ0oElGvkUq8tZqsTxs+ETcnZA17oqy4XEIk5TKXQy1oIsKzXY5T0OviYD3057ZoHjlTY0R61mIa
1YilwA1CkqUa9McfWKq6wz2jT578ZvsQy+YyOSg2DiSR2O+xZS0fr3vXCvKsHBbbVDFs1yVrgild
lUC0oEd9trbzFMfGv2J0VjRB/cYVVUWOYdx8s3jsA7famiwRYOyCU2m9dzKmxmpstHUdxKfRDb5r
FkkjeXGSsYruhAWLx/wP4ogoZ6UteYlSPihL/8fHtUYZI5IZwD+02B0GUwDkhclTpfgVBjqTsl8K
SGjXMLwbhwHQ7NXRU5xbEpa4RgGnWcUT4AJja9gDhbgM4J1V7OL4HyZ/jmemifNo1DYVz4lsBniQ
5SQz0/Ypa6wnTJF0u96xQP4T0rjBGVl3Rg0tBT9thgVN4UnHyw+Nj6V53Y98duapIbHAxM9zz8Fv
ZmXad8zqioWJH69NQAyZq31PbTuQnWaD51fXnBXJfnJHeDX03YZN5zzM1QgPaNv6HQmAwMXYmfxk
elOtygQ3WMTrti3LJ19Ov40fM5878bOJ+aM1r5WFcEGmeqsidgKOUTyN0HCL+ObV4gkcYbfBtLsW
w3zsW/e3Xg6IESvRsNL5dDlcf+Ec5cjpkmesLmaHT7wS3nclHifCU91onKY+uJMNhtEsTK7U4Tmp
dQp1KKXDe7+Vs/NKVhcBrIpCSyOrmFaHxIz/ARPpOevitcCwgKcnYaKGMSHaW051wKr2NjnxLGI+
GGF6El6+h4Er0f6sJK22EAT6lROx0B27/Dj08qkmUhMOQjByjVBqcluA3FAvBTQ9tM1i5mjJsQCh
+A9rGYWZ45m63E9IA2HGL+S8T95w6LDjmGRAo2OQGGdcQulBVJzR0SfgX5KhjwEh7nG6I3ZyAott
1KKeoyC2NCh4yLoNvr8d/v+3ycf0vyw7bIOLytJ8Sgv9m5OMzkUGBKZGMtGr2gBWOHsfEIM3bYq5
jPngow2SF00RHHTICE0Eo3bB8qME8b035VdpB2/NCNyl0OqT2dEpJJbbBJj1ADCA5qiFibqNBMDr
oSiPCr2bhEy2GjXsNk7Dfsrz7d9I6B8dZoE1Z5ZmH7Nu0zSLwgHWVpljwcdpcJjQB3URNEd1AgDW
bF9jm78ROlW6luWEtGnMt6TF5R/lfzkIQ1Zs4DddAVs/TwHBpGorFtkwltGf2b6SIr6Vo/5SqvSd
0qGVyyNTT6o3ssvs8+3PLJ+6x4mOA55JinVk9AOY4LnGLwAirzX56/Cv6N/4/acdzr4rhrxuwrHN
aV7g691pmU8iuyeONFMDw8ZkW2gN4ES8LriE0xKHg3n0bb8Jl9FvT7VRj3dMv7mxNGit+gF6/W65
tocrakQ3t0DsTxnCU7CM57BnsmS4xUI92wQmkGIz1Owyeyy51lBIQZKnugq1EinSFwMybMWO032z
1FroLXjZgiBIkEbfvLwC4rsTkEUbWKTHBe/PQOQbXYRCtLshwU7sDsTaXaauquk/RkZ704mx3nhj
tHWthG+9GIh6LT0NtfZuP5Zu+8foiju8BUkVyafEja8iiSUUK9QvSWMhk64bqswC7x8w7YDPsggf
51unfQ1E/GmpDa+ndOMlxSteSYi4THsxH8YuadBZHJJYvWJNWY+7ZM5+pYGmh+8l33TSQrYJwnLg
EBVTc77uCb6EpinLg105rxRm8BRtsQbzxBycgFh10r00hNEz0t46hEFuJLweEHvydcwViXWk/Ocl
+8rmAWO/Gjqm6y495I36sZuu3wY4kl0bh+cEXY8bf3xOep1ZjFE6jGyG0d6+aQ7LDcR6s4l/K694
5oBlmBhsbOmynmjRcmZjWxplFlIRrFYmVqJyUcVy134p7OxjtPEG0bq8MsFJnmimwp/PSSOXKj8C
1WFbZu8s08Bim2AzZ72+ttnEILGZ3raxyr3LhcM8ZHF/K+cE9RByf+Fv8zG/+9CDyaKfqtzlCoi0
R6FjNOKce9chgXCOKDXEJFXR5ExDlen9ACZkOPWKiIucnQfmRSqnomEIfZ2XV63HJ7PJ73pnvGRT
dg4wA4jclVtXR2kH58FhkMPS1HGvDf1NzhJwkwrulHG03B8WINo8ajez3c5slV6mrLKPRum/CMUZ
yXaMtUXcUJCiMhsJcmvQd/h1uVvH4b2roC4D9sVbg3FhyJ+BBz4b1H+Bg0K8mezo4mhmSLT+Q2oz
gnL/o2rOzSVpQ3RLTikiKbd1h1Tdtjyjpa5dcjl2G+bzleEA8CyUeYzimuGUQxM8JGNjZ7Q0BmoA
CE92T2YV9hYarSkSuSISyRUpz0ON3jbP8fs00jdtsRyUNL6tMr6HcPfCqYb/NtQl8KiKehdbgH2C
9A4KzkzGdQIjUuKiwSWCASAjRZY6ISsuwNSV2lTF8iSpB+znLqEljQF0wpzrzzzj+DnyaPXpHqWS
AhTjgo2kw0RmRGFA89LIJjJUU+rh9Zt2WW/sR7u1Qk/mcD6t5Jh03IMZZEMpEgqdysValn/lsXZL
7OBKrqPfQAIuBf98LPnFmQYGxYmvcB12EpwATkzDrH1M56VKR9opuWbqtINPUi/qtHUObG0OTUTn
XdW2AB7M+OK6bKx7GBoFIkrSReKy/FEFPS2ly8HZ0XvMZWXHa8Bnnhppl1/HUUOb8xRwdgTIH8oW
qCAYA0pH1M+M0Hf2ohoW5Uj3TjfQ+ZOUf9WSsZg8auvYW1EgK/gLD4a107wyP9CNNIYwS2zWVECx
zGahUxlMHVoVZFunir+m0gYPUGFKkBwF4iDtuCphzWLVPGf1bVoAkibQUtRUbllJc12Aathp4sqT
BY9r7G1Ep/vwRnGXd24LwK/iGZUgJTDWn2mIvFedThOiZZx7HTHA+fIaXccLSrUYLYRJIt64v5mt
Wl60JQvGDD9Vm07jbXQFjV3a08BaY8O7jfYcymfhDkTGdC28HNELhrlRF7hQIytkavqEQ8C2JB+n
levM/olyQgR+DsjxBiYd6mBtOhznzP64NBpg2SjoYnt2SZOyly3/jFT/tiYcvcakwa4obxBUTygg
3/Ps/4tmj9oNLuSNs7H8yjgSA8nX/mgGO2wJ5KeGH0/q8ogF8z3og3FVOgNehIoSs0pZ4WyPWP2w
6/jpG3t8cJjGvyRpSV3TCtIjgkg2HxBFxT6SXbPKsQfIcZRI+enFn+5eoXlPnfEvDWTz4LsENOzI
p8FTafaqa8GO9hWFpZqd3rQorh4TF/euZcxoXYuDumhvfGckpS7xm28//cfWee02jq3d9oUOAeZw
K4nKkoMcyr4hHJnDWgyL5NP/Q+repzcaGygIlkPZlhm+MOeYDqfyA5m68kFmeb+3s/yRSAf0vZlY
uL3HCz98NA7QuOmOcdCGRL2v0UTYbuGlOwg2Owy3sw985whvfG0k5o90eNNkUJkb0YteMo+yWFeF
SeW9g23b4kx6zyi81kS34viIhL41nOlVlIriFWU7B0L3OwSXMdbyjeHH760kNQ2i51ZHR4ediOJt
4H2LTh5rF31qZLoENPrGd9B8p+UMzlwhnW5rbiiVfmUolCXaRRm8FBVy81QTX5rEYOGCpI9rjklz
vLdoT6Ejo5wwSeRxY1R/CaKk1aAIau6J8h09DXah5+0bS24etRTCc2lWNyvPtppI15Vm80UGnVgk
wRZObbIJCij3hQ7OTU8zf4VjxXV6UDS0B/hgkxVGypVIFQzNci7WuvnHNkm0mnR2R1Mcf3ijcTKz
ct9NkTqB6C2xtuNi7DrjCcsdab4Of2FZsr+cjWDd0EMZ7LA8j9bJqvCsTUQU4AGCeFG4X0L0j13X
6MtR/+am2YYpVQ16t8FekkrGGNE1GFJ3gEY9/NGmAWeTVGx6dm+Bs2vdYr1j/8IoN3V+E3v+Vbbp
kpYYhFTL86E0M7ZgReKvMo/CrLJc5pRefrTZieGMlWaKiKHoP/0CIm2PbXPJ4ooN3BCIB9blaCc0
YtLteSYri2EOS9DHSMd+qzVdty7oa5aNtJZ0ljOTX3MT50wqCYSjQzBLNtJaiSAeoT7Bft0xddI7
MBrAzIUPml3/iVhASZeKILYdUigrdGXI3auguYyNIw+Z/TLhENOqYbjzlJ+v6YWBT897dAQfUwAf
IZdPfURUAgHD+IZR0HbiVGUBR2ON3wGNWV/D152DclX7xbRmSQAYCddQNpXwMms8AyTluoPgIg5U
CNESjVtrdISYB+cITKs5ey8s9OdNrTGUZ726nsoMoc5Y7HSqB9Ljvq1uQLJQ7FgJvHamz/DZdUPU
5EQiM83oPPRLeKn90MpTwtTb5GSiyN8U0fQeQ5NaNpDGCp1bhnCxDyUWgil17TBLg+F0BDE46Ham
z/mKrmbpktqkwCXt9LH+GbvyQXf0dOdo81q78stStGNiYJZWNtNr7eN0jclP9EA1LtOh+S170a5U
jdLaUepUDPEJ1oO3SMr0iVQtozKfC5ykj6l8sCMH7w3+GWpj5wu5FuIt55ypjeNcEWxMYJWxFbBc
2Xb2Z7S/2LHzPPSxti25MjTLqX6WXbkqZzRhBpd2bsADhXCpW2wUUwepQHtfJvhkB5U8V06xDTTS
U/BO24SDM0oM4nmGIvoYTWi1weAxzhvYunRGyIDSP8y4AqI8rIcrEkhFD1VHQlNt9Md6Nu+DAuIq
ivfvydJ+HS3hNJnBQrocFVOf0pFY/oUlDbxubzVwg1vOMnivBUBtMwfxbFjmRWJmTulul5jr0yOr
OLnuQF+vGnZERvrWeforhnCy47E7MR7zqmKPsCpb+gzLVnlZj4B40+sEpWNect0ScIlXwthE+fRI
3b71s/SUtvXZYp8AkTdGySSeBp10OQKfF9wJI0xe/PULP/oZAkKrnUGj54yxKdLXzTBWZqffVnEy
hlXbvtq9mIjaKrYtjecKD/C3dpYCx97EK1dPxr5BCbZT4ynKk3MEsHTLBpn9ZTnLcKq4qig/WDST
wEkebfsZC4OGZKWUyLXtZhpWk6PIfNQrppWTv21r576QyZtrDWflv0RGyr6Dqy959PgcA9d8d+vx
MU9/qHaQp5pEDvZkpW9F5Tyk0maUaTk/sRFbUPr2PkY25E8pc0QNrNhsAfsf/6QRHYZxNIEjYmIf
X1qLJtmPV3EbEPo6k3CeniicnvWyZMeO8DGGH15l4pybJl4uXpKsZxBYQKJ1Ewpoj22H7OGjxkjH
Z1i5bSI55ZnNE3y3KAzGAtNo/ijlPjFtg8RXrBXRDMtCoRXPVfUFbPuI2hWLOxORCdiG0foci84K
5ayL8q86moPbLluu7ivTpUO7csqpPDFQ2XaxtgILJg/X/ax9zhDQr5JqliwuqdUY8bubsaMPM0uB
DVLTCfjkKNj79bTqxvijMK1+hXhDASmKQS450LSHYdoo1tlcjYPQRce2YPp51wsEpGUerSO73l83
aF79df1nkWQ1+cE7Yc4IKxCnG+N4FbyXPVI6/bWw+0+Uhw10nw7UBRX9FAGU8TB2VcYcFoOeLB2y
Tsg396+7MdhSjrQRm5DtrlKHCe8Urf2Uv1irSMaMDeexUK3YjTSIY7NPEdLeT1I3QhZtaObUthgw
KbgAyBYeR6HvZL9zz7HV88KFZWs8miX7aT1Fu5Pgjp8bywkjWacsZDgLcg2ddHU1XSuHvmhsxdEu
C23d2QR6l2P0kpQM0W4fS0BrYju5ftrtIfghCDnZ4yjjwlaY6GH8KQUAaJTX/zEu1pwLRHxj6qYM
qfbZ9a1/nnpCPJrW/IhGuF/+81PcPlUMB5JAMNvUbr2fs+CuzeJpLa8/ki27ep9fg8ZvT9uoUGy+
yYBT9alor7EAt/+hhmpAoFlUr5jACFzlxd8PMQwIy7gKfRvCV3Bfu3xANzEVm1x5bl97ezVuD//8
WP9631+/8//6nNtv+c9n/69Pub1PovzHiXp94f/1Obef4V/f+b8++69v/a+P3/6Lf771f336//oO
/+t97BX4eVyDMFKh2et/fwoe43J7eyeKCmR1/3zczHw8Urfntx/KZos4cxn9zy92e6ssVfD3b4t3
NmtBcP7nsPuvr//rS//1q92e6rdv8tf/r8a53N6+/q9fc7JCSCOLInYBaQxqy1ztTleGBEFB+15m
6XMM+2pTmgjSnQ71u5nmZClF97429RtcCy9szgv6TH/bN74GhOm9x0S1lCiGWFGjojB+cyagNPCo
jmYZFfuM3mq2SXFPGGAmZMev8plNJgpnxxqu5l4fzzgmWzYsB4/wRkCF0JTpehcTveLW0muqlnoV
dL2/ye3O3tYVqwekysgExhEJHf9Te/VHifxDjemvBQuG0b73k3RjfmaH8EpBfTZkSomlErnoVLyS
Kn/NW6qGslPfuakZR0+RQRTPHap1oh7i73bqrDXTmnZlkd0YmviaN3bgh0Flea+Qp2j/dbnnLmOd
Ji/6HVvV7T/iK2qmCGpYA8YXbWo/qE/UfwzmpvpOBna7S4Yq2wQYDrE41F8D+2Crn5ItQElWMMMg
zo6h1ghgHDLn6j2ksXsc1Q08UHZRua/iNc4tapWu/XQlJ22HaXdpWb2CyNKdJBnPa1/uyKwi17m6
yi6GuEf/7myN9qqKSBSeYMezQ5Kig9BwcIbx3RfSdZu1IG1qObTueDXu42P0qLtyiX5bzcErU7UJ
0Ib5GecFSNOaDQPMMxKJGb+7Y6aWcfEeNCyoepPNBmsaJqPU1UR4kAo1ZHB6gaBJcKxrv7B+xpnQ
yc6rL3NfnItE/bIPSJ8L5CmrCWwaxZ/xFVmo+jtFcKLQX+R0FweEXycJVtDIUMQwNvdiTDDk5Yxj
WY/C9E/ve6hiy6z2hmM66kvqnASJDKvj1GOb3GP+HAw61eo45HiGdT14x8P4LWztt3RJ4AMydxAe
ilDHG1kRWMpZWZGxsXFo8UIMGjJ8cy2Qh+t9zNJNUA538IdWvVtbzIA4sgwTIj5DiC+dneO+yYDf
5sSceKgtHYeBvMrZJCNoN5BhjEQVMsTjuDqPWjNgbrQ/wcbtSJb6hHg7hLDy16w2P43aMbcy04Kl
kTZ8edPT1zN1nXtGuIF/0RLfXykUlmHEVNLxaAXTAiCumEF34l/xl5PIr/pXYa5ER8tdZ1LbwtK9
ZjQE5kHL+V+7TLZk3Vw3Lz1topZvdVW+0AC/dqCwdl70yjoTXBHKjEWkYjLYwepXEYATXbMe0oTC
xZ4rvHejhjsZJ9nBgaufsOivR7gXTZcFR60pHwMSkdcQ3HDvwJiI5TuesRHTWL+p+964c9z0226d
bovFEViuC9PEiyLsJBMLnYQXF1rQV+xy7fWU9xQbds3ucoYIapEKVRKdMjoFBr/j7NL9CKZMYVnL
F29k1DXq5gueIF55+YULFhRHik5E24INQEMY+eXSk9O2SRJtPwT2fqZWIZ8tCusGXb0Gh+zV3OUl
y4cJQnGYogPreoQA7JX6LRsDcpo5ZcfY/jX8bosqoV9gpqkO/Dl5PTRvHbXoAojg7ffsKzLP+NPb
c7vy6NpX9BunKe5nBJdYOwq8aNmM5M201a4lDHqhyfKJPfQrt2/SpEaubghh+dqUzW/6HTCcK29B
7dZ8lK3erSTGyOXErMfJ/RQ7ZNww2lOMfe16VyJlWhp0yLo+HuL6zaz15x5RXCeudlmEzWZECZ6n
2gYo8l3eJ98DEFzotboMc8JppyHgFWCorrvOM0rykPG0QNSVdAvp93fClK9tG7B0nwAR6Gy+N5rt
1ssMkVJp6htrHHY0gOPJGScu5iHXCGL7CnDDwX4o1RrQrLOZ+/JDI+37SEP67LrOY68aWgSG0Is4
RARDsPrICe/ESJz8lnhsI3ceBrdBUTNurSRnvaLj/2A7FByQT4aSufHGcWy5aD70ONo7DeP5K7DU
qmcYtFr6JBu1hgXihM1YxwiHmAwRJLNkdH8ZguLFjMjxdkHcbUSOdKXsUIfq3vPAiANJF2o41Q8f
qTDj7WjI56oojq6N8tVhJzqP6sP27jPXnBGDso8hsfPgliVRy5qDz6pndlRc52OFNEKjJ1QlazLi
lXWJNEBtpcYav9WZeFdoFpxyXAtZjvtrGA+HOiptRwtzw8Z3U6kfz3DvUIjHE/k/fsoSmz/ES2OA
W7IzP1tymLvIt9notjtsjAQCQYk90H88kHtwz/EAGc3WLlLvt065nuJ2PKeuqDFad+nSZ70zGfo6
J3cVTTCtsvDxypP1ym3T1kJN871lXr1ocfoKrEFtEo80mJU32S+VSSxEA/x/DfCEub+WPYyu42xJ
2VtXiT2BicMJxiBrJQwa7Udp6tVBi7sD2U+/7LAcRFz8GLVnvb8lPZ4et+zZ7/nNTM6JPYcxFiLT
yHfos8WZhe49y8aFI5u3Xhb+3uuvHGsqls68arjH58DjBoalHdZH9YdZxTdve+SZcyMtEYfQM0YM
6fGJsLz1iFiM7ypG26ImNwJdGBmNlYYAh22E6fZQELtVzCqV9SURYZiMh3gXQalfRAJBCKgv1OQq
cR9YkFmO9azMgHVBNju7tBP+xm+YdJCokbI4ZpPS6cxhC91z7qoC4aqubZFoTQyDi6VnOu6uIfYW
WwB5bFXxCCPxy7W4zrvJ98hCf2ur8hlpJLETs9BRP7dPk2EmYbeVk+8fvEHBytXAQdgRIhm7/PES
cZST+4g10Vgn0ySpB48Sk+vJnjAakz6br2ML3QHcJBJnmoZFyUKMDiq42QkzpDZOjJ6lAStsDUTf
EJUIG8zcOxUOCKUzvvgq2WrH1XRh28JiIXU/55SRkJyZAtsWwYxCnx7ytDgW9lPiIp0hh1hzLX2p
WJmTN8OmAsIqxhH/QyPDngPyAhvhepOhy3dT7IxkT6QjlnFt7I6E6RW73qkLVrHGK+ZFR6bsh+yW
LEyHFaum5fveUXdIFaxFELEEHiW0fGJ8xhXzFLJkoP7RBQW/UIOI4DMiCKUGmYOU+sw3C2Z1zUD/
Cc7DZ7OAKJNyJNchSg0xmYCVWE/cfzmgWS+1TbqtXRt9CPvW2OnNbWAmf0z7ZXCzF7O7IMNmlKbq
+8TOAfg5LPVrw3mLZHI0Y3Tt8cQEyBkp1ec+jINP6IRyUQSpOmQBhXSM1iedxFsSzEett+BlE4YJ
fw0BX1mvnAhxkkgZOI4VCQFKW87Ke+9M803Uw5s+Y0NyHbID01Tbsv1GfSWoMDnA17lgMGU32HD1
KybLXJnWRA15jVUB2+2gbcGPWWmvV7OsO3IX1osJNHZQrAEIdhvPHB8YNpHmzFdsvCJ/KWZsklwP
GZuy+Lb6DN5LbhFl0FQnt0BTbLYOZikg9mk6k7TzMNSQRwqfAGQzIukBt9XwSRI30c+xuyuLyd67
7sDYavTFXQ7LiL1vbz/NAD8x3bTOvk+CJEQP8pMYrYt8wZchGWgI5e2RSKOoxC4YsyhWlHhrDvx9
TgANOllmChy7nUOyW9ysqx6BHrIhMrDiOHroZeAfhlpHLhbk7UehtZvAT7QXQtc2TedYqFzUcCGa
Vt5Rg+wawmcvGFfTe99KTwa32zoiwgrrvEKfobc/DUxGtrPiLb4y0EqoM5vWLOyVYTFeuz0wAtG3
wEr2umszA89QPhNEYT7bKZ4gz+40LgWZ9Vw39d9P+8QYDqD7GLZjf8V0luknQmGGV+FzoLj+azOO
8alyRzq/nB19rOvzDhlw8+AnASvlwdOwGPOUYVtDmNXcYEBJgf5c39dcH5AqmEuODItml6e3hw71
3wrVEkPz//8+UJakhObGxLbvP58nS9FiANDvDU649QCf99LmmY7GZfg0mGhg3nKm3SjFdGdrnXOx
3NRbmWnyIY2BWNtCKGRzurq7vRWM1Rt/Kn33r/f3jbsnYQHBLJGAMxi9F6gLdjix91hHYIxfZG/Y
qwr15Na4frRNlb9sHJ15Y+yR9B73dMaelZxrRDCH/upwuz4ba4/dVaQ9m8wAuZvTSeJ19x6aQrw3
dhq9KWTowGQtf09lGb9UqsM/r0XgMYx2Hcsx394+bcxDlUrxNrMi3gaxcDEMpsGa7xXRZ4v8GDU2
YCaRw9QT2AMN4Z1ixpehBtbj0ts6ZRe5BO/XWATJlOAFGPST42EW165/FCcKyCG4PqRdaYfWTAHf
4+wYlNdenCqJL1H71xNXr7pLg9gL/0tO6BBogWVbe/ZBRVFxUDHClz4n8snSEvLqk/bBMVJ7KzxD
PMfCfiHjdjq312dpjjdNRL5xvH0QEDHAA8nwjHuQve3KOIUDNLJQH3X/UMhx2FS6n9+JQROhN9jk
KRWokdOWTSC4IDrHlG1inpr3XuCOjxX2Nbpbz8XD37i0/D6qFDF/S5w2Ypx/R9c7ENOlviw6T+i7
4p1Jf4eg1RL4e3DSTkDnuANScMyiCcjnZKiMgXFgUJl7iMcqtOaW2225EpYHyxWoHAxP7CJtzI9z
Tq+oCdrHSCnvAauJ9wAcYWU73AWHilNeSG94qQl2tdLeewOH7q0935w2t6eVgZKba+W+xMCDBsps
H/ucNQSpBtn+9hTda7Dpp+G7TuRrXOTApy2L1Uit0TsUo/FUJEVD14HAs43YLuQcL0alcwUp70zm
9k86UlN+4PYX32x0mGN72kye9Qg2NzqksifLucNmzeVKnr3rQ+km8jz7Cta7h8vl9gGXxDADzQwf
gURxsBN2tWoYSf1uplUOZiO8hYINg0U+zBh2YFSOpTFTtgzVg1n42DCbUtgge3gzVcmdJCY1J0bh
nNWieUgSMnYdqKRgyn1KS0s7gJC8NmB+DczXfO4Jl/vohUADTvV1Ysbl7GqZ3RdQ9UJ6++ZQ1810
DgjdWQX4Mqlpg4p1VBqForarMO5TjAvcJxHbQUJZFCn379LQk8e6HEr+dEHzSaf8YaZGd29aAVfC
YuKuKCBI+GVu3fvBQynr/PH2MFqZs4t8lrJthvwzSJv97YENQrMnLKjZ+ywDGHusabzda/ZQcm4J
ymMwnA4kiFk0N2zHjhkJPl4eR7sJZOCx5RcCjOsvXFCfJ9NvIsQ05TqF1zXhkqto7hgPrDQMls8R
+3fWYPQTxEJiOb4bCwIqhMWm0u2+XES+L0ZBqBDVFGsHyhoduPPGCGLr2Rkqg6PTMVC+2rQHYzdv
tLqAcZWN5pE02j/5LdMjaP0Xf0RWX+NIvC85tgsXyBxkECQC5PUSgW7qp1kLki2jKfOgbF1nxCKj
nQtP7hARM8aeBVdS384bI+Y6WHnIk/lD1p9GbqNLb6IffvlLlYLHlmzHyYpL7m4PUOneOOPpMntX
e0DO4iyGqHS/1WszjSNOSsSZAmDMw1TjRqDQXzJp9nZ24HQnPH10R3J0Lzq0wYU15gZAuk4cmusD
X37oRvPVF0383AR+sHa0CUFcorQnbJ/k29KND9eLckBIdmPpxYsMGntPrt9BTtVXS9LlGSd1aq6w
iI8UC5Qt8TyeNb1RD1wgzW0uOgura6zeykI8jNDLVyzYgIKlWnvwGYjOWOxPGNH1NYxltZ8HMz53
QXbRKyN+attiw9a9v4M6VC2oFpyXKa13tJjRwUxgUpgzJi72yzCyXA/tQMmSFja1ti9rVx65FtRr
4CfaI1UQLvkU+UU75G/Z1PQXIjirRZFlxcGuUkUMjQsHVpPaU6UZzhZ/HmQx3daeGhQqRRtfjJHX
OVbYjD2OVK2Mr9MvyPxOu5cBCfHlrDsHGKa08CUnVYfy9gwi0SbfwFCr9iJrezwnWYfe8/qgK2s6
Y7G/VGY17oLmvaT9LtFsFWUDNhTq77ZVbgCTjNMLLQsaVQ7dR15PBgZDj5eIaCULS8gCxaF/lrZe
PqBp+1Z1qi1xbMb4gktasNjb51WOxe76UCMa8nU9e5hUCQqBIWqrGRxmU5zeMU+vD7WFxeX6rtsD
Bms4+2VuINVW7vH2UMxc+1LDncPb0ySWwbpEL45yMtf3cdQ83wKkGIZX97cHK0Gioepg3EpI0wdH
d+bwEnGS382S+R4TgGxTozvfuDilllNW7GJJAqGFpYZoF7c7WeBl4J1kI14SDEg2KTkh+e8JShGS
BG5vMdWh4o3xQis/Po2CE9gNrGAN1piW0sVZFFpF7oeG5c6PHuvISaNZNOdSfyxF0+/6EZjd7YNT
jkrCHQdMuWx0DqY5M5K/vTlfr0Z1n5Fw2tigtm3dPSvPznftKKytK11MX4j8WvCnAczhZFjlPpGy
BpwA4p0LFIwxkDHHahRj7MoH9nCkeuTUzSPjAGQ/ejUGhDeQH569IY8YuZvEhMVSXjIoAAvwEmqX
Rk1+mFDVLwrhEYbesybn5jH+GTunWSHjBYRo/eFCDhuyfx0zU4PCW3TL3BbneKq2mYqsUz3kuNUF
mSrgIOxTO9d/P+StXlJYkVafJnN10roSmADWpV0V0Q5oNBIpCpmtRHq0mvBoHSiG6It7Cvx5aJ+D
wCeSd57CnuE/MnU2uTYNIKrZ+jjmqfcw2iJbp4QlEgLp3kHjaMCqAki2AIvfKwH/xWxsGxzKpIyN
N2DWG65DC2pWRpKyXnM7gu/G9WhCiga9QJ9oyi2b/XiV72wslbxcTbBHJqttFIqyc5ybW8qkTxWX
AhapYIr5/1LZTbFDDhEsQ+bsKqG4RTHj0AHGB47j79Iy0BfN2Zbt8QdnlVzAdjdXsouYnWDc5G66
8SZX7rIJo7xqyRMD/0ejj62st/rTrLc7yy/lWpFtTC4l+lRqSQPF5JnxLhuNymWZ0W98gzOzntuj
HOlOLeTxLMdWreSSa8cOsXNBtsI+ANrTGksmXByhljs9t+acHelfvyqW8Gu7sPfjVNc7X5+842Ti
EamgP2+unN/WJcCKMvUyGmThEmQpll1NVdfWvMEyyYord284zRcH5ntZT6+5NoOVL9vsWPcrN//M
GxldbN8ODjVDWNpeufbVdVZsmfp+ZDjZZ81ThvexSAOm7jaqNVLt0zTYVU7nL5LEP8ZlmYXsb1Az
V8FX0lPgFZPz1Vc9UAfiA4ZM2IfaHM6J5T+3acMl7NCq02x5GpnrfhES+P1jYSjsogxfi07AepmI
i5Yn+0JH0gIyiQ04GUx9PmxzDxg/ms+1ISJrQ7bLd662yWQ9iiJBSYwIeNnFLviQlonWPOdamHle
cuo801+PI3qozLBeZ69EgNh3oItdQB+JSfUr/QezsjddDGGoK322EF32XXXqIw2O+EQBI+fstioh
Q+G4G2miKcUGe49ly0u8P9I1PJRtAVcYG1EYo+yj78QMrDwaoNqm4c9jCEKlkS/tpjnb6L43OFi/
2Q495i5SHw2UXS2DndfxlwM59Al4ZqtU8+TG7Y5yCAhEztw9Pmhu/+w7PjPRlsDksvtIHT/k9XYh
y6U4GrBVMqZCWzTr9k6Q+IV18U6d8hgOHJIyuWSEOdyTEAyX9s4XdR3S9HXWhIXZZWQ8uj6Hj51M
u6wax13Fz39UNdHnrc5NmKI10Rib1DY2F/Qio4XcwWPJuAiy/gAwe03tXd37NYVRhg6w84BFN4xn
HKOcnmyvaE6mXX0mmjh2SvUHBBCM2bT8KVWFWlYuuq429eqFiAGpqGDWNlavHYNMJ5p8LFWY5sV8
ymyk3Yy5mjADl2HX5kkLzD1IiRqaTnxnFbA5Yh0CjFeFdQLWqdSCH0Es5wL4NiaZjKxqzTTI3AKq
6vnGBpGZfT8mxeeAaH0eXIi76P9QWayrqY535hD/CfRHXOmqpLiIO3nhKnP2KrSAncnUIL9LjXYC
d6+91XX3hW8StXVqE8oGx19Y168BXOS23jPqjHpp9vrJHjMXokC/J2Yd10I46/lmGKffYcxOSpbv
PuLXnS+7N/RDCVuK9Gv8Q8fN8sMc5k1ssZWKXF6jHI0dk2zWbAZ7p1L/9FKIicLJMZxL7XVEO7OI
WxCDZfJu2tMT5glGuwYcaPhwmf/ZaDYIEZuRVd0x3vVG89JrlynKCa8NJPfrBuV9lqAWntt2UTTj
Bs1SZZhbRclEmLYTOt10b6dmuiYDAxdsFj8bpfTYNvAqqUEshGD9ZOjzvaeDNre7K3Sn4o4G2SnR
RbdmJPhG+RZzznNtvy5mvA7bQMAyf02aXoY9BavMMMBRajG4D8QT5yUuYo3g5cg4l07ynl250y1B
ACt2XSt2npQi03fTTjOX2/mhIrWtGrhta5GdhmPwWHh1HJZRjZ660QGe68XZTHFOuVRltzaY0Yf3
UZLSFhRHO2/fZsTBpKeN7xQZ+x53DLkboQkVMm1+qr7NcbMDteOGfhiu0LcyVu+RURpbdwCgkaIu
c8lPO6OrMZdl/akP0zfy5K9sMrjO+sVHsp6yBmCJz3lUT/5hlIN/UAkJ5yl2PcbW6crpHAI0UnuR
2NVvoJMxxVXjC8HdS2cWBkZpqmO2nh5UTqPKF9zS0NHkfbvspAwLiQVHsFPSA5jhpU4HK7RXoiV/
TR1HVt3dZ4q+sbsmbhhV8x7X9QNF/KupcARbGYiINjrGenM0r9NHA++/EM5PgncZcnx/iqLzaGdo
kJvtrOjjiMZdTYnehmzCEN+z0HUE6/cp/1Kl82H6TCK0Vl8SHoaDL0OdLjTxp0u1e8ZGJ8+X9Gn+
PvEy0hEesj5A7C3NR+oRZytHsYbltkc4l1AKdk9tkB19hjzU8UYSnxLhPE1RvO8SCL5ZgHWENIR9
KUskoR1gYzjs/D7sW9r0IfV8jhNw1d665E7G8Z/h9ZpatUimEinYcKYngrJREJ3p/WoJlw8RVMHK
33CF2qUeiuUUByzyfcfFBIyWrLryEk6kCjwaaB17H6m853ArSkZtClMz/oilGraNespho0Dot+Ee
DTgXmZVUln3IyL4RGQirHFEyKs5ne2BZW3v1VfyMZRUw5ZZt5dnnNGMFiidRfwxQ6BIxo/ZeGbyj
XxJLNwJZ7LO+ZmOHf0rVRwvQGYhgaONm/V10Zk4KcHSs7Jix+thzJiZWsbUz8WC3wVvRi4vIcFCX
HTuXCpPkUKG3BRS9mPVm287FR59aXPfSEk1d7N7FctlG11utTFn3ebDPvKBHTkxwXuyz/KPjdOjg
No40OJxBbOjgz2Rv/2LbNkKNmxIRtuFgFGHsY6u3OpDpRAouK1Q+O2TYTewO6M0NKi3ywOScIBDx
im8ijJeJZ4ZmBItOdjvHQtKaWfNGJuUbrl1EHFLsivS9b6KPolFWOMXDR61N2bIyNSR2hVMRGkBw
Ry92uDhAXongu63Vz7WW7LvpaXKL98bJ+5Vs0ClmWXQwjBctR7fi+NR8ug6yqeMsnYBVc4+xx5w4
Q4VyYdbljz3p0ao1iUxM7QEPdnZkCHDQY6i5GlvfkjxELqZajRWMMKLaKnemBawSPZ/OrWsXz+Qh
K2Yh3FZ1cL+SDR+hO3XYGP4PQsoGAIMJhLqmTOlMMmF884WAR5CU8eygqRxCryqtIyq/3CWsyEtk
aAoWT/nnYNlqnbNtxhaH5mJs9J1mZa8tWvEIepaGduCq1241LB6tVt/PjWWTGfBUK/xipqEumCxg
dYMYTIhW11OhXczJZIUw1X/04BLUWoMIyF9aY48PB3bl2uH7lu58SWcBCLLzQXnGRQi6oocz4rAL
HBl5Ggadom6TsMPQPCm+hga+dUI084LMh/gcCQFQrs3xLjz7pXZq3NZgIQfnlMMhjovb8FFeiy3I
/klzLjh8tT/C9BZ1XQWQvg9zZYCDDBzoOm3wIQWXx8TFTxs05pvEL7KqEwL9tOwrRUCz13wtZkQ2
sX2X1edEiaBgCvCafgYJ7bSTf1IhDHcoerk9qxBYACJr5tdax2yw3iEqLgmx7frNMOWnsnXrNRKK
dmGa1qOuJS2hIfBGZ2V9FydXkLLhEOOzrGxkqqpNz9wsFm7OH7mjaATIM4R+UqRbi8nuEsxa+acm
Qkk0w53R+w/eMPzoXM/YaV7ruw7zM3Ilu/s/xs5suXHuzLKv4vivGy7gYDgHHWVfkOBMidSc0g1C
I+Z5xtP3Qpary39VRXVHONJOS5kpksDBN+y9dvfsjKiS/FjudJturAR5EynAp1nIRq5t8JtDWbjK
Mq6pEpXGNmfa14yvPBMHhhd0vdcQ5n1tTPfKxgpuN7NFHhv6F3KQLSU2+QItWfa+Gr0gDLFwR0x+
VdzdicIYz8oC/SAD9YHfYlH9JocCux8+r2xvzlHh1YnxMqjxDssRQp6R4dKcQoeQ8jwuhXtbWu0O
dxyyKZGtm5jcA3JZAAIko76Dcoq33gKQRV6xZyv326Fn44irjvNsnYiwO1G2nJtA+/Tj9oQtcmOT
CeYX/ReahvJgOdEbAh79SOAFF0kSrjHwhgfScxlr99V+1rGHqyHd2WzIkApTaCIuuyH46QUBD5Ji
MrzKuVzF9DKEFDCFbmFF1W7ALTvzKRMVjAICakZub0f7IUiyZwfvQ6o/lAgedlWcvWoR3VJlqT1g
/2MLJHw/kmLT5C9BhnDc8GuCFUzwi11o4jCvQcpZU7mDxtwQh4FluSafIGs/c/LEaAQQFMlePDFN
q9dkbZKkAb60yzECJNBn03oipsCGR9/I28GoCBiZHnF4PRjmgEKTio0RcRqQNfiMN1CG7VGmIjxq
mvGWJvKQNgvTUEgkPaong5KNwDpq5+eJcWc2zPeVYHKYzMiPbSBZ+ULsHNolxVTlq86ZUbqLReGQ
GvGGHPMno2I1bOjt1wwulsX+QY/ay1TPjqfLYA+2cjrhRH/lONw2oGsTbZo5r1gZqFjduFaHRWzC
O10kxdZxJxYRDahKUfRbczYfi8R+dVoupD4a6Tt91/Uq5R4DA7X76AMXHRk0rM1JX0MANXZiYrMS
kumTQyRICRUh7E6DolZz42rNbR5AaHQkOL55bujbjODTrZgHhL7P5wqLyxFUMDUAgLgcaJRrljDA
WGi+9R9JBjUCMv9Q9s6PmWhojBEIqBTHQMF0j8yVWziIL4NfE11CaJYeWQlv64QLxGEJOvQoNwbu
/mTJc4lEu0HKf8pJ/1k7pmJjHDXYQgAXzL55rYjr428NaRJnvQX13vEjkE/VZpjUdaCVIUEFEEXU
efDb00Irb/xChz/o+kCsDGbOn9IowhskzNzozyNpkeSZfrSl68KcQiw5+ta7VfLAZyKNeGaxPPEh
G/FtVtv+sUPH0CddfRITYFTRYh+LgGbjrus8AGaOZzf2JnFTZPR6rLNBZ6qPrW0sOA8GnS237HxE
rxAip+GB0lJAzWHB4G+E82GTQbslEjVY1yPZWuhWij0iyxV+uMGLK4UAwy6eHFabh0ZfsLzc1weA
GJu0XYVJWO5qmlPsXvR0Lp/4JhBeVOQvodF2+1rBtwnDFIi0xYpwevFtDZYlchXWop4Jc7TP3DvX
T7JzAm40M5zrWDMaamjz7KFL7hLMtaz5Dmz273uic8qGHDzTv05ascCH6o8wmIOjQ+KzKGV3bvqU
7B8s0z0xXVuTl0iqVGGuDJvM2lx/Y08Dpk0Qptn1CAmNcqkRhNl4YVnSmcmItfN8mEqfNUNf32ek
TaRwJhm3oMg1QiSd1LYVCXuCa18PYXZ0Lgm9LC+wYDnbJvfTPY7Lh9B0SYxLzbWu8a+L3D1qUUS2
AXTQtXxlj0BwR44+UbSHQDF64nJmstTMOBRbwEPoDRqeCBoUhWhYWZo0uUf0fFvmUtIDTNW6sq2b
MoA0jq1T4fTqXgwX0ludHPp4BA9dLkOIgjVR58SXWuuJnjfF+fc/PGQUtLVj0Z8iAGHRUx7oW7gT
ceEqRA8lMDkgCRy+sMTvpzLWtrlO0WKa1ruoiKXsqIo4EHyiDQ+hHb8yFr6CwgDDKFoi4PWoXkVS
QAiYoZ4i8eLbY8Zof/zlX/7+r5/j/w6+i+sSDlbkf8m77FpEedv87Q9h//GX8t/+78PX3/5QhjJ1
XQnaaN3CuySkw9c/36FOBXy38b9QTAyJRE+xTsKqOrkAOW5jgKSuzeifFe94EwJU9IFxbcLePvsa
gzcxGwx1TWLVzJphpgvwNxrQQA417Giku+aBNLx7Oe3HLq4vfaLktXUsXmSd47E3F5lE71/+H69D
/vl1WPz4hikNyzYN3YbJr/7T61DTEJdZDuodeMtWL/tmj627X4kw66+wa2NgtFbhCbbwd1WcvECQ
QGacNTeukNptpXx3P5rlR5WM2m2otnZdBOfUiR5ipaYjcQY5mAi92mB8w3qCAVQZg/Ygndy/NaYc
BmLYSu9/fkm2+19fknBdU5iC3kuajvXnlzTwPMAK4kYbwGYxbyyb9owOgx1OdAr8VH/RA2s3UL4S
BxSaHuzPmY6ruYMhmX5HQ7UzesnRkCW3dAXmaFiX//iF1F/GAlH8VMn0wUlb9/z7lxkMxZlxfYNL
Lx2t/gLykCEwSvvHpXVaV0VpQ+YH1tT3JBANGR6zsRmbfVE267rJ2mutT8HKooJf7qb0CZkqbZaU
85FVXvpcSq4fBhDjmcfeoRVdyag5jm47g9opDcma+v1bmXPoz3aKECTNLnZmqkMWWI+/f5faXXD4
/U7/y5/ugub3XfFZ8OqjIGz/02///lhk/Odflz/zf7/nz3/i7zfRZ100xU/7P37X7ru4fc++m//8
TX/6m/nX//HTee/t+59+A52Oh+dd911P998N25B/v5uX7/z//eJfvn//LY9T+f23Pz4Bp7fL3xbw
wPjjH19a7n5h6P90SS5//z++uLyAv/3x8A2w7z39L3/i+71p//aHZhh/NW1bMdwVOje1bXK00HP+
/pL8q825IpVSkr0WN+Uff8nJ3gs5Upy/Oq7hCBeli3R13eSqb2DBL18SfzV1iXbDVo50DWIt//j3
1/6Pk+zfPrT//mQzljv+P042e7lhHJsjQQlbcsY5y+31TydbYwA013oN3UtR3hqANVm4ZGiIKUgH
DNCcZ5goGKfuW6v094mxzJeMlBl+bGMapEh0CeVBaDZCoj35Ot7ouJHG9p/e0f/m/MWjx3vx559T
8v4obnLeDg4wd/n6P/2cGKMr4FThmTvtJhLNtfUjNG1V/Dprk3bTVfGHmyLsRni4bGQoaQQjc1UE
A+zghoVeRL52FpiPRlc7+7BNv9LfYY+peKrhX6NPjVdCsYHsso3WFITsVuoHiB6UBcYdLl7MIyN0
QjHt+Bdph16K1/TRStvXrI5wBZHDN0RMmkQWIypKdpEltZU2mSe273DfoXxvCNSet/mT24MLc0R9
KRp32hUzAR3GKIHc5JQY9IuOHyVMjuiqQN0cKSKn5UmSrmGtMnfw1UPhX2FBtiddFYcE/T8GRohf
us3RdtObw/3MLplBjhUd4pB9TdsN+sbpyi/ApeKc1YsaJGBZgjVceKma75j63ZlJnO+BeH6lDtJS
pBEpHC8USVqy8GPpURAxZDfGaG06OApLBMmybazffHe4myc72LVAJU0rpuUpXHI2lQEDUP+p0/cg
5glRMuKdRCI3PcbXNTh1BMQiSIiiGy/hQDyrpCI5/v7FCWee5WSlbTPUfg3qzZ3fdmi7fVfeQjn9
lUj7mChUl+zemArYAVUlPyR+ay/S+tMwY2JGT4BpKHB+RbILl4vkswJZrw+AaQPCK4uAllwPSX8p
Gw1oEnEqlnZUGZeApYHSQ8/zhf8DJavYxo25rVl6omhB9Rta5c8UzW9mCsiTBRrMhX7Bqw1dCuat
CT+cMjcx8He5NyhcMunV8A0akLLeY/l5jdrux7D778Dqdu7s/wKZyU5YylsEDO46bvMLZvMGLgT6
py6ePiIeOMR4Au4B4a8G+41MFawL0bRWE72tbajzKEDFN4N7RVOxy/xph+67pjWpntz0pq8Ktdd9
jUu7QBoZx6BRcbdrzMexoMvFA0LBODRthnUNXVRbdDvZwa1L8OenQcHu3rKeQzKQ9Ch4DDPQTT7p
7k7R4sWdnpB/ov5j7NOHiKykW78IEWzqotfYMXMO1PkL1aFh1/kBh9faEjVhMcqKNzb6A+RA7a5R
DMNmOWTryqgPIjq2/VytzJkurijd9xxFmVdrwwPnAUSpONzkmH3XdvdSDa6AeIk6S87B3lqGF6TU
/EqEubYmYm3mSTsFWXxrafktHcN3MY33IkC4UBqNcXTa+5vlIjD04TQlkAEThkDpVH1IKk+mDtqq
7ICSW8iZNsKsfkII7A7OfuZm8IgNCT9qKrcG4dOrtBu3KhBHNycN3aArCf30O2vFOulSFnjyQ2+h
nBnG2+jqH1mLRSKeiGFCkBTgUNEgU0+F2DRJfxTpB7X9lqQvmmHQ51mY3yq/vrefIjPXNpbf/jhd
wLazfBHG+GJX0WOb9J82eCkEBURvsdq12GpF9XSUSzC97vYnuH8swPTxPNjNU+tgZOma+LUKFra5
H72kwthOOvCRvOce80fUoUT2rRNomKoZYVSUutr2LZutjmScrHWAQ/aThyeD92Gv+RwPJGQNuG/d
h6qyvns7Iow+YQvShMUa8bo4BBrWpDhlJFENBB8xh+BBlNz0qfOFEcYdknRDz/gM2S/Y0fYuERIt
1ggiwlZJ6BN/m79aiw+s7350kZe0SM2ZdBLI2rHF/rVsd25HD546XebJDM+FmVz8pj0XlXsIhnw1
t0zbSFDas9gHFsqjqWHPt1KLuEvzgZKZ8U7wrAWCg0IpMUBWsC9ln3k/Dg1wf3IRCTJaUg18iGEW
C2MLYX2V3LmSyWxREM03ULV3PAnIpc0XBEeRX2gVxiORSSd/xIPEBeVT3G3ARv+yAsIwciycDboG
R3sTrtNdgwjZBel5h0VguhIdgnfHLJtNqozvjgRNRgFbK0Ed6liEZusSLHmuj+gg7PRT2OxSp9E+
V8GVIQJ7iCJ/ty07JqEy+EL0WEGT8oFCDBcAecBFkv3ENo0jEx/fDKtnnt6VJYlwQi63Vvy9K0K+
ujX/g7CfLPjOsHD6GHIYLyK5D0SK5nvTcU3fzEbLdEO3PIyTm7oiMsqVNP0s5XDRLFYCPGS1e8/w
n8flA+Ei6daJTHg8Y4Om3Qq9Gi3bVnXwzBTM0LDPR1S705VS4jz2Uc9B4XfQAeobpJnmrndt4yjF
kwuLE/gY+6g5ackY7Ju1cAgqTWcvby1Uuk4Qr9HgxDv2cx4BNHGqb9h7y4M7Y5+HHH7m5iIqxWha
Wmof7xTTaZhEDT5cBByQa1x8GLMf7k0eGiQXUbQHCqiDmVzL1mIRANFzHQfjQ08E1wT/bBf7db9N
8Oas/KZpLpDUi01X+F++yfPSlIpm2fWfzHzcA+szChKGqri3trV0IYKCQJo7AnAgRSRe3JDXG7qp
uOCb4ubN3tyqvyJ5eMFogzPKzl+6wR03pWt4dZvjzFCQocwuMLfwhME8mXbsFbOtVtLSfk2yQAkq
cBgTXHnCaQl1m3U6Kc7YsRAJQ1JGp+No8fNcVM9JbF0tSK/7RBCc9zt3nrHpXiFsXROCQD5zhMQi
kYyuHDQet7TUH8AvLGI0HJ+RZvyctHO/JUfrW5uM+Tw14kQaLRxsP9xFWm6fAdrfDjihOt0XXoFc
jLwk837iyX7POiHYx+FCQs/JtBexxfRQ7QmRjjdIWqnimrvfv8QFftvOrbwqGi89gXwru0fSFDjV
l1KgFdPuWiko0MNHC0dwYlCad8sP1O393HIhsYOPXe7JzmWZm9UT1UhrHWbactnXu1Yr4KmPH7WP
cyjXo0s9/kzsHGx5BOh2NnUwFUPyLLCiITvbFa4qTrV7mmKNyGkffjekeqObHyMfW1/pXJCl7Yac
hZJJ6PDAHnfdT+JXzR6TPSIYBb2a9qpW40pU3FKTMh+ACUq706lZ/Qd28AnHAMz7yqCYXMVjhfN1
6pkvlPYVh0l0dZmijemmKBiMWa25GkcUfWj5A4tY0yqDWG6EN/PMH3akbXuJDK8xsuVt6Q7EoxWz
3AiRXfAle2ahyGvPxndtzFyghenVrk3ca5nmObAkMsAyy3T1V8KWTakfKYPsGHff5MYTUGFzBcxu
CiUqC8l6M+UjQZrFiMm1ejEj+dyOzXHgvjv4s/MJkPI8jgQltGbjsmpMyKTBV+HMNBxD88O0nM75
MuT9vlc8VI0Z3nGJetZUiE0L7aZQIFxHa2COReqnN2XBlSVUQBfC0WNP9R3qo4coisVeIR5ckyC3
J7NUu6gRmmw2kHtq5HC/hhjZICn126JF6AO6oArH6Yxy6KOtcupYjVBj0utCQtysEhtBAjSVuLKg
be8xGXwoBJQllPNzuaQgMRc8EhcEjTQCd95D6L1WN9USOmZPtoYxyNmkTeOSL+K+R/pIDJv1Rjag
uFE6QawDWvRNj/p7beMrZ6bEqocoji2Iq4KRum8uoeS3PsxuntPIuRDHwQOO+IlCS0dm7cOWDyN7
OdBIUO/RtsWk+HkRn8pizTKj+EHrCFfPG/Vq6O6uJhVw5yh7xyigBEs+I58LkWymohVeLv0WYYZn
wvIqRvwNRaQmuCNERJApivEx5w1qBi8lYmniT5rNks0mfIqwgDRfH7xS2ODGGtPhvQ/Z8iWcAly7
nxz6FipInScxSyvT73+NFeiq3/+3tPWvUGMZUSYX9CAx8Q6WXLShHzGx1XbRZ4+5P/4EzEZq0yD2
goI8So+Fa2srsqfK1Rwzq+/jQsPN57Yb27rPA8K5u7Lg+G/iOy31KRO1udi06eNUWCE9Gz42YkMg
+g695flhM2/iAYt91kHz0aLk02hB3BLQaKlirZz0WFa2eoF6grSVlMECPGIvjIgIX99f66EL/wgG
cz83zk6hbgyjdAPKkzVX3Z0i6NjQn6Nv8kD3A4s1OH2+8hxSaXtd+eiDW2dLH7q2HD4HjWOxtye+
aeXM9gmz55HuD6Jp8yYdDR5SGW5SAiE3v01nMaudku+iSTj2M0FrXS7jQ+xLtDtww3tf+jsJEhiX
yFO9wOYa/9BoQeURkMoilCk+ULTLGDcT202QU2XllWVkrSeE2lEoeQvyfC98+Qxjm9PMgpel3wSx
T+It9C1gStlTmI/0CWCjDk0Dx9uKnOeMrT9MDCiiAv9yVby6VZXd1iM9r0DTU8Gm3RoBqDgtaeOH
KfwhjgJeP1tjq7noSAsKGzP2aAgeOf2bGvRhZ7L0KPvohcc0LKAczNCUHUHXPpbccOuxqKDfVqwL
fCcfb3gAJkdEYc4um/L5GpAxxSrL/DSMEncX9a+IZoTj70lFNU6S2Q+WU+IxQu3OWRRncGU3IWuq
mzpjtkzyCcjVCOFpSpQBi1GEduQtE01Z/bQlxBJbpk/WTJE7dgq/Y5/ctGWZe0aDBs7cl2mOBcLA
9su6NVn7VT2uO9gda5eQzp0VHHMVTb9IhLrXrPwiNafZhM3IypLDljdUHWukggHb3RVVEK86Fk9F
i8eYpBXGLr7HpKNftfgv8FAsCPWetp9DbtoET5yqhNBqSwUn+44d3YMV928wFrxmdMSuMeIfgYzX
1RCmoO5kVPIa4dKYSuyjtCxnMS3BJm2+5ZZ57UiRRIjUFGunNVq0h+LglECFQYUfgZbKs+LIL2x9
s6iciBDH+Jz2CCvrLftiSq7iZcwM/NJlfilEgJuQRc2NYJG+ygePyw3ibaC9sV9DkB8F0ATVtHO1
mEbDp+lHvVuvsVTuFbtLco8aICWkpIdSaz08HtV2ZnFeYJ9g7sE21UxPXBLfmqM8c+ZoHcyaTp4w
bF/nn4abT0qfDXlFNyiQpt46dTWB5XkctXfxcl26VkqrN2wYzDzH1DpaZz8jGOGNVDM6MBurcChK
kK5skZwouQsw2645nBAyx3dxNhjQ22OP+mxmVRqhFfOxVXEmUl+w9+sMRh2xhml5HCw6DZgo+MCy
FagTgw5ffjEMudows2Uq240VzhD+bQGlAPVwP1geJdwtKDjUrWF2M9s+z0E/f2buhcVFDiB9KToK
GSI4k0h/eo1BB/DTt7Z1f7I8A4pI8ZovWQl1/6Ry7ZJQyFIKZZdZSzbuXAKmBh6bIR7QcmAprjPs
m4i9PDjNt8LMn3MMRmvc/EywXMKqki461FKB+Y7Jm8iZqrN1THA1sQlPixL1QBaJsx50H74EXoAU
yet4XoLCmr5bHS336IzONpbJfhTg4ONm3LkJK0Asa8duU0Ejm8oTpiQwWWh3XOZlvYXGldk6AT9H
K0Hd5PA4NFJnM7fcByHo0dZexK8dJQTB9kCzitrawt7fSVNtfc7hVdT7alVrNsBJU9sjxayvqFLg
fFjpxZnFuBcuro/gC8Y9wmOexCjOgKFo26RgFGTBEJ6pWna9gSbSHcyfsvKLVWAg/jKlAO6FUqsf
gPy4CT6VOl+zeGbkFFWw98Ano6PrSQP7wGz2ZSkQDIKKMtAL1OvIBHyN943kH6JhzjFiDbQrDzyd
+scWjj12sFWRqMewFx9aWtkrKyvcnW0OD8oKT4xL8ePXZLLWyrgvjMzT2aCQMed+kDfBdeCaZPDg
9yUTIjj5jSQrXNxiFQtWLWhqj6c7z2loY+s8t4Dtu0S+WFORejrRUevaGK9XAN/u2bBtBIUD10Hc
CUKK445MKkRdYECyMGKJMbrYLcCnhxWWUE3rH7M5rPaWFOd4jB6tcB8ynlnnRWysU1++Dnlb7AED
ozRoaxwQlPrrAP3gxGJ/naXGDH+0xnl2jgLnubTKAhwEzABNBsexs2C9ATbhUP/JR7bgoKBfHAIV
dlGVvxitsZ+N7hD39slyaAH0pD75GRS9dmixtGLfWs9KnESMsST2MEZupT+7G8z53E7O9KPZpy6K
79pRB8SAYGeNXipE4V9va1KON1HK5LBDcTj2OAWm0qBmzEYPwxnAoY5psCt4tJfCir2xgbSUXuwG
cY9WIZRtie6cpHGpUhgFbey1hv0Sio3rUBvbvP+wfcZ3/FfYism9oE2kfxOOedFJOsdu/ugL683N
CqRQof2iVXLlDAHooj4kuyokMsuiDF2yREe8zymUlYYMiJyF3Hp2Di5EmFXruE+Ok9yzxoN2anu1
jTYY6dCOz3yLdhxXCVQa6Fa/IkV11ZLqxH335YBHVjx2Op7bpQnsWPBZZIJPOsOLnMzmVY9wLndY
a0Y03ru8F56pZeltlGkmxheeog7ph+bwUhlMflo7HzcEVFCQaNMRYU6l6s9Jy+90DeOv2Zo/Vmde
RNW88yA3zhVIABSO97ZLxDSThHWT9WIzEBfNUUU8oUJ+TaOH5OxbyHEJPRlBuGCqQOVzGSqGiRkJ
q2bDLCxwbIestfBUB6V9CeGTuNqbJLXtGshFgcsRkNZPdUjxLzRabpNRKTF9iXHKTHd6IFuTVYHr
6bVueuPMUdYPYhkmWwdK+1O+oNNnkRJIJEmsnF3yrGymignr4rix3quBbA49fiLcGClFrj6LVL5l
k/HtY+IixzX/kAke58feIBQbirI2QDzIUYX7MxdPZ85MS32HEAYW/l4dvDIVAQNcTkeF7QDoNc+w
uFOYf3DFNDYoL7+un21qTD/3s12QzjMFtSvu2uxHkVozSTtbiZHh5mgvkeuBu599wFANvMWJpoIH
dEf7aRNGYDS4VlxxqZ1UO+ZwZfW5f/JHW4Petx5jhfpZN5ldjuGlY6XBuJ2hmNUgA49e2sx11gSJ
oJwgoJc78ojejAEV4Gw76RHlVztykw3SL8bQ67GzWCO7p1x3ISPUwS/fEbdYuFDkCsYn0ZLSkJAs
STwhoYGf2SRoK1vHY0rXH50OuZBmFki2uvt+GKCrVYgvHKF/jIpiaYhzsn8xLRbTrSFGEAQOd2qw
yVVO/vM8PQqruptFEuxHHd5zWyo8jnHkZSiC8aUkN8FvnTWk0Nx095ISRbSyOc3uEkZH5kkrnB2c
649uwUanZntJ5M4swzuG3fO671OcPRSHkVVbpwBh4E3mVov39dbtGND0Lge4gxOtz7LblHzOW6a2
mxED5mKNpZHqqneESShjAPvkc05DC828FuIS67LcSAdx3TirrZsizBZ2i2oLXUg3m6c6CsNdvDAo
wqn56UsGKRO8kUoUKLUkT+fOwjsnBVaC0QZNPpgXs03NW78LYp6ZyPW7kAzZYP6cJDp8xEzvYsiq
C5UQa0GiKPX+h9NWQfxeg6+xkeNbgEKaqt521cBokBzwAGnkeOoT7bO355BpPsOTBZvD4608DGg1
rVonTluzkV+SXl6aJ4P8M3Du/ktXnYMYiaIsrHOAo3OV5dNNKSBCpbbWeOxABB6x+WGe28+4QCo0
hu2BONSntvutg9obHXkFcO8uKp5ceuH0IdQcBjpQ+GZSSLqk+QznBd6LiYmShjCYNjhEKco0xUcW
t82SYvaSsHswWCdRKKYbxRhvZXfj3WJABsIF4tptvlhjoT2atWFXL4HRScNkH4PDnKIQDm2BprgQ
mG1MHz0LR1JToRbK0MtpBTi7WdEquQaV6CTwt8iyJLZh6r44IAowJgNjDDo/P6/PU57fw3ExaYSh
BTdW1+OpLnaFTnw3XFJ3j/f6s1IjS0HHnvbmaH06rWYc9UFs9M4EehRFDy5yspWBPNstvvSUCimj
EhkZ7q8Tx3r298RJknDFAJNrfPgMrkydjJOWF7CeNZ5tLm4hKs+03Dgqvh2c4bEiCxwBHuo1jcCJ
MgA8pKXmcyNJz2kG7WimZAvPKzgZ9yEQCY8J9b1Z5/7aN74K7Dr4d4iotHEGpcnA+s+8Ew1VLtA3
L3Q6ue2fKwdk9XOidTQPsxVHRH46+L8S6K4dt9+JWDLuaYCpayMOzVMjTXGKdK0/1hCo88CRxyAn
0XZdmcK9gL51LwE69d7N6hvAwMW+FzdOxLABOtn4WMS6e010fPFtMD26OJeufpieB+Y1jdYNT3Ol
yUsRkyoT1vNLwKm5nnk/Vkx8tK3MmuJ1TIntKe3pHc2y72WhHpKWFxj3kNQ+8Uhq0mDPV5SU7rl+
41gwauw2GqG2oM5iLlJ/5N0H2vBL2Fv9XTE20xVawCfQD/kLDbO1CR10/eViTQHLVZ1HfW/5mXy1
e2faMaQrEMNU4VMss2NKagkqgw9ypVNPYn2+sY2sumVNoa9LmRV7XaudnR7dJ7lsfoQN/gOM4Ytv
JGQ6mL5FXExJCJvu740qrw7WELk3Lp/DoqENH6tQou2sbNIenCk4s0nB3TjO4rlFWC8D64XRqXUZ
CoKTfE3CgGev1kt32MZdZ2N6tLJ90qOUjSLI6L4gfFz1Wv5i1i07hgSfZSHSLzEE1ROBMJOnpQOn
KqanJ31sdYhNA8CpOPMSe3CJB0nKezPbtZZCK5fX0YbDUdtIy483GaunrbLt4iHjwbjDyoASuk4/
QT7XeyvTLm7DrJxt2plB3QU0OpDmMDp2k+qPxJ0TSuATyQ1aLTDA0c890PjZNA8G0DMKYSK9EvXW
Jfw3G+vDQJl/1+CXWRS9eUtaWPNgqx9DswmSb0Nn29vxXWGqdkGFvCuqH0ZCerSzMzY0IeELK8WH
uupJ9kKE/2LOITemlvww03dXTrEsTum78UqUu9lBs6mQDsAnfTAG+gcoK4dOx2nO4rNdLHkk34CL
DKPo2jAnzoSmH+aWwydpI2ejWYaCZq2WarZ76FwK2dKIPZ2y55Dk/rzR7Ow9cOi7IO2RdVMmt3r4
WiNie8RWgxjQVI+oKbVNCFns0tgYU3TfXttjG9y6YfHEVVvskt5mvs1FvgrSpj0lHaK+pNNvRnCf
eB8huNM5nYkAnjyMcce4NUs49UxCkAxPIWhkgceIZaWdXwErfVVNcGpKnh8DQr1tVWmMjnJ5kACZ
zuD8rA7KZdwumZ4cqqnaRIgLbhIggJugVk+1au6HOKpusPCcceNjzivHJ9zkxlYaEkeSY/2yAbs5
dHS7zJqfXN+cdsY8PUm62fXgRu6uTdJ8I1IXiFlKN+W4dfxKn13U2W0TK+1zUm+WzjiJsNf4ACbl
yezybA/uJVz3ErN3a+DC8zt6REoCcNjuw4CE0Nbr7WQ2OKfSpvdqOT3MjLTrEshzCOxwh0f1sayR
0tfCfzMHo7nlOGBtlTqomys3OaeEGSGGd7tNGvTmyaniBn/fkY7jFXBEd7Aqke/g4V7FUJ2jyHCB
lQPUMTPnLGXK9oW4VjccaAU7EI4NSjU2FQbvBKpUElXjzcBQlBahZI7iMLexW9M8ZgZTsZT0tSQq
yI5sNKTafW4ywNHYy1Dp0D6tAKNXmOTIndAdCNuzg7p/WdJj/xo2gvdtQzYPE4DCp2CLN8RygXYS
0V6HEbvTmvGSG1SyTqffxxkBb9hoLlEeAtqNB1Z86bJk7FFQUGGx4r3HR8lIcOxe07E0vTTTrxzJ
YsPSF5sp4OiOgaPddGoPnA+gNZXjTZbz6DdLRNq9nzKLA17cLb+A/IMJVili2gyruWeHyEcYcGCR
+1uSQxOAp7ZCDZ9Tc66W38XKhHS9/GKw/U0oobj7NDE84Ym+cVTAYqk1BsxwvsQCqtH2uKh4DaJ3
JH4M7t62OtSLIifQv00jw9BuslpMfKAh4FvmEWhLENWEP2mEfzKEtI/RPNtHiQ8NWhpXc1fZ9dFm
ecTCfwqfReKERJU1i+Z9+Xd//+MkgdRHXfU7xX6b26TPdgaUHcsu5JE9+buLuHFb2h+tY1L658PB
mt19I+psP05Az0Cjci1oS3xqRgx9NEjjlGbylPkzL5hnDEQgApR13YDIVGLX6vr0Fk5GcfDZuQZd
Gd4kkliyUq9uurbsdoTFRnfCHAC5TtChOKrJSR42dac/6/+HvTNZjhxJk/Sr9Augxcxg2K6+u9Od
OxlkXCCxYt8MO56+P8RMtVTmlHTJ3PtQlMyqCtLDCbdFf9VPA1FfZFcH+7UDhyg/Gi1WgQi3VwHK
lOLjeGs8NZ56v8Du7dwaDi+oexhR4zWFmBEK46UedCM1kIS0viYWA9yAiO3BlfJ3F7IUolZryjnC
L3WhXqrIWOBd8uE9YEQ/JG+OtIpT6xJAoqYzifLkmgno0Bao5CpdboKOh3Wg9eyRl910kUQrL9bj
bPS20MdG/4JLbrvw3j0fMKQ1j2+JQ4FEWKEWkbrDWYKnjOYt/+C6zG9Mhg+7KYl9muWzGhwudrJp
yHW3HTO8HNNrSrRFOY2zV/oMC1Rj6h+SY6+djJIbxz9TwPIMkKEGg7tnhPfdqbLDQMz8vgvLI805
084tCVkNJBBuXi1+BzUuwNG/2hblAEHGEJNbAK/vnmqObp/plFO+1UHbLSku9LiFOSKgGKoZX3vb
Tnc6y/R5jONHbRRbOrp67hkAYOBVArJ6B84dEFjm+EiYDccsos7RmQt730Po2CnKR0r69q6WlTDf
slk3QDptpGnN3cDU40BTn9x1s7QOKa5lMhv+gO0mOg2Ot5zdwiYtGWLYkbY1IAuUPtVu7kRKVYYX
1+aO1nPgLmdGvqEMjnMYsPg9a0JFR+bdv2raiLatlyIFxW0MFUATMle5vSMFj8wM7XQXgMzcNJ0E
cNQneq/dOzeuf8124RwH07GjcQQpGXk8Udh1jfK8uR94tvD0W6cgFsicbvKUTtajzEbnEKlUPuT+
tUnT0wyD/iJ6BOu0rUjcptlbgofs0iH0rbYqKHd8sDD5YTtUVijQ3Xx42qFGfWqHi7TZnTLjPifo
jNu5iM8+7/hBdW51GxuHOil0iZkdtR56+3HG5EScd6Yy2psei9qCBwYBSQ4+HoPam7awhrhGruNG
QU1GkECCSTP74E1YytaGg2mo3wbHp4soCk9j5EBPchykHd8NL5K7OCrWfYOpBlU25BavCRpI+uQy
v35X/fjq51V+a5O3sH4apAszwxf34WO5Uq+cezXBxw5Wwcs35n7OSZJoQb7JizgE+pWKj11BoKRr
vPc2J2jaAkJkSKAcAm1+Tb4hLbc6T7+uFUrEZyRVOTTEbur4oYsj7q7SSeglYVuLLZANYojZJOng
84iGMfbwk4OYgp2V2NAZPGbfq/nRJlfK8gkxWKo7LdziELf3uBXMpYwX8mvhQvYn1Hdu9eTl4rsu
NGU8U3QMhI/XLp7EgSE0uFPPOab2/JzTtrUpUpEfUtmWt5LAOtiGLxVv/U6EP2GWTafARhBhAl/d
qg6kdlR1DwO34MOI5fDoJMm8l3N/CHyl7uueQ0IbqAP08t+5CzwjKUNY3o1/VHXKsR7CFUWrmjgu
ATDy8f2pYCwZeO2yrdKKOTyUzJhMnY21nystVp6A3zwHRnw0bUy/mpC7RC09AjgI4lYGpL1VVGDt
7O6l5numGEPgGXjeGwo3ApBXvrUDOPFRifW+DxypH0lX9lG79VJhXVvprAQzcOIFtxLb9+m5qZ6G
hhAHcRIG4AzoIE3hVuFtODeS5tqgvGXTFL8/A40qMMys2RWBdpQMubPxFkmuKf6R0ea5X8Ke3zQy
T4sNjMQdw8Qpgks1fR/Umx8A8nF8AUfTojiZewa3TxX/iFWQfo/gOMPXqyC9NPoV3pHLMiHqO6K3
rwl1bsofAzaHNtzlVQOXg7nN2M0h+d8h2cLMpQQ8gjTFsZ1R0rSBoNu/22V3XaL+6DqGzVinXz0L
hlww4p+K0Ggbqn2n2dtziN1absJkn6PJJazLtyIIf1cL6Lg0YiOk43pVebgj+HAtBWPy45DoL4nN
bElBwUqrhAFZ5n+0nZYvU4/AaTinAppAFQjptZsN17o0qJ6C3nkAcOEcBRHfh3nuapaK9MPpCIII
s2pObP+aDoDXoO4w20L20/Eabcipd5nlNtM5ukfML9axwNcW2OzchO117J8Su5XnobW+aeKaO881
Cenh+lhOFcXFLVe7iE8LKMiTSZmVLWH13lBVckv9+L4sGFe5k+dAsaVBKUkELgv0aDYN0TowroHG
RIt3H7XLh+ep6pJk9gvwFKJoHbaqVD4ZX1Snbk5+TtZVxCvazGVl6dYXwRK80E+eMoWR6uzlBZay
9cuCE2Y6/flHmk73FA7ScMz1ELkzpxOP08wpj/hZLi/1UiYGrAVLe7xeQs1WWh9DyW0CcwNVtD9C
v4EEZayG054b4rD0Hq0YFEtafxkMTlL3ezKZz7C154sj+v/7BdcJORw6AFjvfQMJht+B8cf0FFIu
uQdjCJ9VBhws1i8VBYkXkH+osS7oAQUdpN6XxqMcxo4fUO1fIanHx6YBGZ5bzGAtYS5/vvz546gA
6+hrpLl0/R8sQE0X/7//L3/+tapo0qiTiBhmVDFBCZ5xnTHHQmuygi8yxJtZRTlmlBZjUT0VX3sL
oxVQM1pGlyslad+8NGT+GBZvQTG3TB9yuvmgOBBpY7SsOFIkPyAZ4NzEBQRbTk3JpW30u99zpfC7
O7vMh0uB55Fs0sZSlADaCcwV+KNnf3i0gSQc8nw0HEbqBntHjj5TmvxqayKkCF0nYftAyBjsAb9k
25qpp1eRPM0+ngrkiu7gjeyXfptX+9A2DLDa5tUKqLNy1hZ2wIL3gzUOIIqa8WD3FARVFe3MhT1h
bmI9p/lbHOhH7o9l/xnaIyd+NwNwP6D3eOTQ3dHi5BM6N6akj20zHNzid21PzIrb6gAPhJj7CGDc
H9JzXPTm18AEIiB0sXBnOJZyeIqFs+l5oi4Q6Ppd5ZZHnD3BUSrQkMCEs/vak78Dr4hOcL6utd3a
dEcF1sXUj0PARSVUTnpkdeMEt7BUSKUkN4NZH5iz0YgeOfeO4fJKx0Y79cEuLaJlZ6f4ANsAO/jK
bwi3MwwX/7Op3eotlQ0dQesOIJ3s6mG2ewurlbrWZA4yw0SSX9bhMx0kPQNsyjO6uzaeKcbL6o8y
4cBH3eN09pP6OCe1vjkrNCotjhh13soE8TIjS5IPAbCOiFY7q/Lewlx9zMMjCUfmpDU5dB2k9C3B
9lhv/t/AsbTP1HPobV9fqrGOjiYbn2O7C/drdRvVYnQ5W9ZnnKfzZlIsjgpz/pkWq9+rYMLwbt0E
535X8mngxpn12ygtu10/Lo+Qhjh7eSw8WTk017KycEXofitWHw3YALjKQQewb6gfDa/nnhT9zglO
tevgfF4EC5yGWiXb4hAZXPRzNt5biv3UqSGMR5Y4RXz+sA1/0HvG+6+hhLnj/N71ln1J+uAapzo7
z5RilFBfUT4DmUASYZfxtMb1UjV7qAH+pmtTOtz9mr9CYW2dql0O0cTlLotnylSpF0wSlMc5i0hL
JOywYxVxYvEIuNB9FDS019cD0vaAmR1PIr+rmq6cqreO+ewvx9rMMDNpuOPKzbda/8KliyBc6kZs
HD4qGz971obbezrgRxVe51LwXnzC4tq02fyFrAIMhRmFc5N2aFJYUdPL4Ja4fbGDQGG2bkje8TGw
p5/MNelvCH+C/5p3nMThTSYdcTl1yeXkHNDz+T7qoaff50LW6gkr8Xe3WbIHG65RlQvsyrH1qGr/
E1PhQkKg+FYFdXYp4Gys0kJWlepELTmWNbf/UuBL4JIafc97r2K9kmRCKF3d1m72JDjRbTAdljcv
XoKtNX4dBvJDomffw/XuWkG1Jzp7ilE5dniHCRuP6w3Wx0JlF9caTNRZLtZLgf3BGlJ8MFPD8Cnw
Hm2BgJvlbXNXzR5R4V7sOGt+LoxkNiaZGDlJh7IKcBD2iEYXyIcC/jJDpuYaO0QuZgsCA5+X9ML8
7epOPFj9Mp+o45lww+b1AXmaZNHUPQHxuAVIUNwvO8pSclpXfZrfyZ5Rnch1LQlwiMHnEYcSntXI
JHAIvoUaHEvZY0JJKKHMTY5jbLG/BdTnhFmI/2gIfumeT/QgpjvJyQUtatT3Pmczwhr57ylZkiNT
BnsXWfg/nIKLZ+KgiVQpMHuuQmCoCzIVxEsNQMEV48xSxj4XutMhzGR5HwAkXf+Uivkb5X8QAYQp
c8lVyktICeP92rVy5MSXLg92WX61FtJMleI8zolFM+FDKO76wkJo6CEiSUqgiaEfwMLhHBq0RIqd
EJhCfLjuByGo5pI5gFK8oYp27RL3W+JYZ7ehGYqUBRSwovjSgETf5lbxVepu2GKQsbaWuFSWpa/H
yWbDwq8Pqpg22w74ccbdFBwZnvFojShk4RRdq/jZGQxvDe/8dlLdCly3X6whei7H5Bdg/+yAd3GY
kIDwip56bAP7qkfUoKN5b9fVshkV1uQpZQsqFnUOmbzBd9DJwaMRvKrspwrD+w4GeXj0dQnMtINC
03MpGKnNkfNHbAF9aJjyQiXB6xyCcYaoRT+9KrO9pswqbetgMzYXY1k0F46E7oEtPtfRy9z1NEqy
v4fwKJ/RuOp0zO686yAbA20wPBupvtg2MF5E4xIp6VeVU+86zWSrAuBmm1aI+JwzxB3GjDxzBwu/
MWQ6wzA8MlD74RvBRw9K4KEnjMqEKH2ql1Ewa46JgDeYN3208ji2X5LZvtlCPfKz6A6frnUPZ0GM
80fSQtLHqVbdBdJ/wrlkzn0E7IVZ3bNqiCP4qERgSigibVYnZhJF8hxTJ7BbAXfOQiA9SdOfmoQ4
99Lw8EeJjGOIDnFrP4livVPnjHfDWnLGS0CXgtC1jfvYo4/eBVm67+ceTl3vvIwqZl5qiiNi/nRr
VXtThf6iMSefKqG2Vq1m8g/yYQ17ua4Ew0CGUEBmw4STvUVwFrmesdU0FtbZSPnXauQeLVMSE0Um
6n0BrkUzms5nke34to8AOoID9OKB5wpvamM5r7b26P4MA5o2sU4J6p4f6SCLQa/Y18Zmj+M1RnBS
APAHzn0ueCY7m7KbMUZmBCLb8D7S5hCa0n7UQnDeUd+ifHIx9eJRmyiWpi4L+TxMDorQxY5ntkKC
pl7EC15AgjunZVgOfIS8XZvxbM1W/GaIclwQcdEEwO1uo/PEW9rzENf4UFgw7Ts859SbuiyZWYpi
43ER5wFitOK5LZcQMctzoGF2Vc0CO4xiq1HzPcDeHuPht/Rlde36hCKGOHnBVfIZ1lV/ktV+Hop5
x8qMxOd6sB025MxIAGBgMHs74kyWhzQPhTkRMLluPHOz0pMpEuUqiBiZZtGV+BaZUE5bTL7RFWv2
5bSmnhk+ARa9mD54CioWzF+eU3MGEGPA1d7lIxTg5lpq5LsJQyt328bfC0hUGO5lzCeBT5YTYrrU
q0KxsMFuQuF/lWYcYCE9wd1IDjph4dOT7Di9Aw/Ix+WzszTMQ5k/qnRUuzGpYN/f03BWXANz5V6R
nkssTmUXtYAVpreZuOUOYHZySU327s5Mblsi9NRomfq1E7caWr+Mq5vAWoG4bWeHps3uh2lcUHjR
2zjdAhfGwrBfKHBgvARLWTnUXlB/s6spZ68by+fqpzdVlyy3qlwUcdEypVxoAGbqfhU+dK2uaD4N
lpS7krwKJB0ApsHZGSWk5uar107dfvGcX3kAz62iHXlH1FOfGCARTiirKx4jFHli1Lg9s2JHb1Oz
c1PAGhjputXQ+lBFFqKRMq8uloihZxpn7uCyg9mZBnyMZEwDk6XnRiiwVO4lt0mP1HVHA9PM+TWz
5w9ifeZpsJwHSPjhtlfL6mFM77r1tIEpiZlexKeyX/CXsKtu0c7pt4kcbwcRCrM9+KJDrMFvQJw6
Vjb2n4SWu/1o4JaTpZYOQIdFQB6aZgcwibY73mO9jyA9w+EZ2mPMkBlH6UvBUOjYwg4rGE+fhR0t
l7GsTgg3EVoJOLoyDPdL1H1YPRlHt6MryC14n7q4JGpChWGij8Bp8Xm3lE15pbyLoviDVHq6iZYA
v2TnEazggMMWX+R3ksbVuz//ZGtM2uw8UL54rpqWQ00C55q1H14CSmWdFEDfG0qa+K9plo6fdRw8
pt2lkcl4DNsroSd2R7e7w27lvpGMpBERkpFjm+A0LgFYXhrqd1H5K8sJJSwutsgg8r5EEMLX2ruT
Fkt2cGT5Ov5uGV0fp3l4m9lDd5R7zTu3D35USZMziW/1tU4e3cH57hRIgxWDZUSQ+Kl15COqNeUA
Vhg/OZ0RFOvan3VkH5eGjkE39tAV6vGOZl3BURlzIcgLeck9xNzOt86xHYVXkeXvjV0/jSMRxkVb
Oxh1Prib9nvpAFypGS24FBUCtGzz24yDGr8BuhNxH8SqGCgXI1x64kRws+W1B+D1SHr3nRMshTy5
/5GgqWA3xN2bRtZjOtnmEAj7wQ318oAHH6EMnilx755eusA8xwuFcnMXfphs/SC00G0Yhr5loJ4F
Pdlb4bWcGXVyb3XmnW2Mx++8eOLViQBnR66+H8dVA8ULeQS9y19YJi7mEtbcJqmoy9EBtZLLF0F7
yw1FF480MSJPxhxrsq7eDwxdadYxuFgzmvtW7DYz2rsR8eTiR+FtlaAtdoXPspPerjFs7qrhQh93
ynqZlEpQxFnC8fEf+CO7efBeB3xRdEu6R1BWxYX8ALXumXPPJA/b+RRT4mF/EQ5JDsIHV48PUufw
B/LC+Wztiayx77xTzc2loJvVZSjQRbgyAr1b7OmcM6DLXKUuEGde3Nq+b92naDa/q9F/WQFpfOqH
MlanZbICKHyRT1KYrWO7mPpj6CEaifbbnxFg4lBFOSQhTSHjSNxhWhYGmzkC6Z//5c+XUBGbSrvp
S7ZqQlNL76xhJ4NjtP5jmuXFTscEL9TYoSDlOcGDqWWRTb1vTlO8jVhLL33KgRvrJ8Cv9Q/9+U5/
viTr9ywtIvCzz3Q/6T5NGZMxKsLLpOanlROMkz1FzLSMOdWLOgWpfm7GKUDT4HdIFbVH5MClAyJN
G/plaK4PVdkz5F7fcT8wd/gKAAJx8TvN7bcZpO/S5Q5JX/1W4kUWe8KhPKODeypXoenPl9Hr+dZ/
/pESJ8Z21V3BI8nwfYiWuz9fYFiyIuMTqHKNEuaaj9jF2NQCZ7qbDQkaViLWGBxMd8KuSbyl3bmK
AUZmeboJB+yCDaYq7RmOFej/o8A6R2Xc1u6potB4krfaW1oUbUPJZ31pau+tH+aTLqf40ACPCxeY
BbSLqwMM+2MWLAltUuG1zki5Wymd4YIu1Y1FapCn6AOHwOPEjXdrBS3l5y6Rl1YfWpEc2pzzxzD6
p4w9FdQtC6brC4UkN0BUIliI6PRLanYcoSHvO/RoGXKRPukfZmDwisrTnGDWc4rdpBBO516xiUiC
gRxGuXPRHQIvfVmjpaZOIDkyiMpqoglDUxNUGL27oNlMzTM8L2zXzLvbwTqnE2Crmk/hNpEUCUx9
9GZyZjcp+Tfuc2+L5+Ohy16LJP/MaqS9pIRbkaS7cYiJh4zpHa/tlcWHBBqtkR2p1pk6+l2+3hqD
nP+f5DIb4HX18PfGlCYyvl78fT1wI7CXet87wCcmZ3nwGvtDS5IoXTJcHbbaQyMccbK0eI+tgWYS
qqT3DRJzHZMvY070BA8Pt63+mHzzzXiGxkKPI9OSi8dlCd8mZo+QausTNzKYjyNA/SLF+IXV4YMR
+MC0LToC6xWHxFuwCWDa000BwJiZhB77TVAV7+kQIW/59RudFz8IcfzUTkeylh3fkCOQTtxsOvAF
LZaEvaEoEFWQ4bfyq7Mzla/O6Fb7yo8gq/vJa2Si9sCEH4tMnXfYUbdzxvyM/qnoXGDNkGQkML+g
b/cTk32GShZAeMko+LDaeo4mii50JSJLDy5vBiAvrp+g6X3jtm8dlKSTpRqy1QGpBZtirYWdcqYL
nNIO+6cVW8FJDxk5lbC7it6Y8xS2x0YZjifUydD1BOfafSojPzyLonl0aUZYo/b5yTGYNXBdb2uI
bbTB7aIovZ/UyLs7MpX+g2T5XxrQ67+jAUGe+W922L+gARnz7T+uv6pvfwUC8Yf+AQQS/6l8rezA
c/3Al4ENsOofQCAbtI8WvhAi0KwdGhjPP4BAMIja6g8AyP3PQCkB+IfoT4Alxvb/vwBAK7rsnwFA
tDjDF3IkrwcXaaD/hgRrQic2Svpnhe77MlTItzafCDekUmaBxQtwsz7g3rA5l1vnDKj91H33iHDu
hlZyU/eejY+V8PRPb9q/AP7IFefzt1eleBscjyiIK7VegWz/hPtxJIKsKcazN7XF2cZsQUEa9lqr
e6BwGCFWiHGT+BPKQzgnG0WifjtH2N+zcP4A1Nb8n6cdjNW/xiQp+bfX4/BSwCQJBcxJ85+/AeCk
bw3hkoPphdoA8MbQkgItIXLKF3eKDho67XZB8VdrD+jCPe9gqSsLTrDXUQpCetDPeM/+tJ2tRp6W
AB/Yb3YoajfF9JYo+e9eMM/HX95AR7jaJuENCNWRit/uX99AZpWUMyxE6NcrfuE6twQS9D7sGm7E
eXRrvJgAWU6sBNPgVhUVF4BuYtUDudcZRDMMzHDFlltSBHgRSTuhUmU/Ejoi8KlZj//zr3uFTP3z
b3t9scQWMVny4Eve5b++WIrAKmZXhLUztqCU+2SWkb8FW3yxJfboKInC3TR9/M8/VK7f9f/5qa6S
IOmkwwb+t2dMLiMfT0ee/N5jqogZsWlo26hgxjNrXD3sTfetFmiRYP7WFhb/gZMFk/rg3yDspP33
p91h2i9VoETgwNbAS/jXv/8y28oyS3lqcpCLQ7KM5zJAdxyG7OxYcXBULUDJ0rWuf74MWFEEtV2b
Mu3jXRuJ4djCSOYb7xmLS1TXYDrG1E7jIfLPjGbIWTA29/E2ea6LoVeSxGzBVm9y7JlbysUSiAfu
/ThP1X2xOo4oHoPfMO4tm1bOfjTquFjWcwY4o21n/z2w8G8Dz66wThwJOS/3xnosgt4Fhk9UOyj8
vc/5XlHgcRV+/JOItLkmWAPbdd5QDCPlsYubHbmffA25I55wA9yP2vQXDkorFcj/6tvecJTBKrf6
3QEV5iD5Wd4gfgzZUOGjj865mGIsQRYxO3EXqEVcUTUrlHos16Mi7IjoRk0cteCOrdVW4PvZklDF
zOQLzO7uMK1G2/hiqe5n5v1og3x8dguOf1K5j/zo36lpHmxZP1vJWi1f9cN5SrdBIgn3RuMz8Bvw
yDoqtmQYqD231QfNedjqJd1wiFqkxnAOcaoQ4tYDKC+iLHzIw54vnUS2njTD8hq8MEAhfCNNrx+Z
1NjHWWGB4ORvHuUaGwyr51FN+mAtXbJjYhYycQM4PUTZ8tRnZl9zOOYWOLgXZaxih/kLlmFTy2st
8dzDE30YOEigMwVwPvhgX/7Nh4iX+/ePkcStB8+BzQOaXOD+7WOkQ1dr3eVHCXqHC2F5ByuzX9tH
aetUwRrb6x6bLJqOxJFxZKUU/6mfEK8IODo10pEDbwSE6V1qhufQSmr6K4lHGr9+YVx8W2lqDhZR
lLv0JwDr5ei7K9sp2FbDt7AlbaBgpB6bAiWProg+T/rLFJO39rAo5Hcs6xeaLsaDqIaXtF5+e/GO
2/2aTKx2BDzfs74h2d7znrPhhPukHj/oFIBA1d4PVcnDL7DE0Hg21O1HWQY9QYLpvixDBpWkmrp+
U3s0mtUCecsCg6fLjKRs4P+6pW4Q7X0KguToMG+1KZsXDreioP2hBCS5oFyY+gGCBVR5z3yd8Cck
SJIVPwpXvPT2V9p+vibmdWJfJrybPPTTeLKgKdkS+FvNdxhzfXSbdSzRTxglX3khmE+ZJfpl9ua0
NSPGgnPkItyXwlI3Pr7LZhrp0Cgm65dNBqbwgp9U2UBtc6josTGwAaslq0n1E53WRDkj+pbHBQFY
vPiC2KbPDNRyby21RGDcyO9hkMGiys2KvOVJkc+IxfDWNCjujpslxGIbsF/Q05a53hsq+vb0YT0X
DjGazqXoYe16TvzgzMVJlYIsTiVOTm8u0tyMofsvnOXHktEH7i5nUKvt3s/YtqYkPqWLOo7WWh2+
5O3Br/V3Z4GHo2JG8DGgNXj4eNRv9kKNAHba+84SxExpVjKDd43V6J6V0zIITV+bJv86eKxdQTV/
ZJJyMtsrf4c+Dc2Vk4D6XYS3QX6/NH0FBMbHgowuobIXFLkMRkv0M8XF1pXqnGQp8LKJKEPSMKTH
82vD35jdI3XplPNVTGLhEM+aaZQWPIJLxDwv8t8hWJfZqt7NklISGA4INEScfAvsleL3XM0sD3N0
nGfrF9PlFzteNlYlWLPTisSveHds4NFdQHtkDlnOtDjfmbvVITN6jnAXKzafbQ8IxI34AfjySJxf
fV/ww1XBdCypLjlW0LnnkfKMOijPTjaGnjZWUOb6aKyEOIWPim3TIOVw5nIkv7aBOaW9wO6YeibL
PDej42EJFgzykxznVw6gI39oNWpKYOgt5e6CG01jxw+xvO8aN+SqpK2D1PInDjEu/0386Fjk+otC
s1K387EuS+ejJRKFB8t9xwLYXP1o2hUJKaq+N3iCZj0fuPbzYOQRdQzGv+bBLbar37YIBWarUxy2
D2kVoHbkhXVU2fxeuXSC9ZKVo4CtxXZ06FT6JYZis3Ggm+DXnb5JwaFnlBVVXRxy+1680Jb6SbHx
9BKHZb2t7SuBX3Vk5nRKsLjvjUy+LvPP9YR9cltOMDBaVp/cSsPICN+yNUJ+JFX/MrnusnHT+cHW
eXInUmhNdTZ+Zt2oAHb0w35aDEW1SzWtwPvxmnvJ71Tr6Lg43hk/jHfMrBGzepzcJpvXn/nhe+4M
fPL8YN9509nLRlY5GtvDmbiIBwDdCbAtRCU6RebhjyxL++Yasce4RWpwomTNVHLYaTkI0qvuLe3J
uTqjj0m4tbdQ0P29XHo4utZCetEGSybje53aT5SRTFCfLDwwzZpJ7cs7zMUvo8d/YxVUsESl6tFR
I++QhZjVAdV8pguWf6dMvrqMw7eKygI8PWAvI87Fc/Y9oJEUBMBqNJ4+8sgRR0sktygh4svWzTDM
qg+LsCkSI9iSN1yK8ZWhw2HjAa2L1X1bFHTTG9JARKr5+40Y6cNKvfQUfmxbHDQs0URROvuWl7xh
aAfPukKLCj1WxwxdOiqUdwVtBx1uCR7trroGBRSUgQ164yn10++jA6dMhhkZJo6gjUF5wbyom5qV
OaDmMZrsbbJQ31PzGTDzxwregCFMH6X/22UbYAZIazzQGB3/tnmW8mldF5XNwLnx8WuJ/N6Du2Ca
SAEMMpfAzb8rUR1JhZB8769a0icHnAex6KGImre+kY9OtEA0cb65gDo3+WSTpMTrvOGES9WSGt5d
2X2fjfNR47wbKgP7XI+XSA81FoKvwPPzRkEBy58BB9oHvZ/6hLy7esTlQ1UAx7l5yOodAtZ6kFgz
qYApwrSlYsCF5cI2Tox6DVoEb7kmAo4gGByL5sckFKF6Z6SVY6pQSeRKuzSnwtTf7bD5lRp3i8i8
twtkJAvLoojyK9l/4Hi1c/BN81kSokww8m61HJltlZQKs8tiH8OipFHVNlGv0araL2pQguevyens
8m5D7dALj2+C0whgquEeNk63k1Mz7b2Z+KPfAHYgiBId24JBnyVIi2fZhGWvADlAHDqKKEN2+5KA
zvJhFsynQYIbsqZMK4wczPYmQtmzP8p6TI7uPFMTGadqD18YQmVQ75t+KreOyfttN0TMY6lKq4Y5
BxeI8aPpqrcA0y6mzepZRnhp4shD7uvLPRxn+0gTNTryDEMTAavXL0WQP1sdicbaPBDD+T4nLF1Z
TZ4FQ95Rl+Sb3VE+J/hwJjAKrNQ7ELrUEqRq18/Q7WwOF5Dm6idBSynRMP/OVbO+zR6ZcZCQw6Eo
OCtQArp2Tc1QUnTxQRFVfse8ZH0crW2XyWhTJhlJV2/4LEVHX579GNXTSFsj1bMZKzQT2RDCAKA9
9UHktNmqlNHUMOafSWRPh44ql6HdTyaU+6Kanpqxf9Xc1g82XCxXRLjzJ9BvOMzzeqhOYU10Fg9s
e2Wnf0ra4XeSkgMt/KU5mJChJo282E+Y7wGDwyhM/yIL1c0aD5At6u3gpv5xhva4tQr1MZgx2lsF
wJFh6i6OnKnfjqNLJOabN+IgZm5EuwfyXblMW579W9pFv0G/WbsOHxfSHKy4kuEj6siuHb1HsDBs
Pw+y4fGK4ux3I2n2GPz+ONeUB5Tmp+45IzAQ4JQXjd/cUXe0Q/4KBqc6JSb9TaT5grpDFbpkmN0F
NteLpfjZRay0qzNM2eKFVXe8NN1PJkonf+BRZ3CvDz4vsoDwsp34eeWD2+mPjm0bebO4RTUGWCei
MxS3uQqk2lTgxM62bN5LmDhKcXDQ8JayZWu6nnGthzXGMu9NEcf7+YbBT16nJgAXGPrDzqGrsphu
ZnLveo+5risUfY4DOEx74XReUFyRG8bAeBFuMX2As64o2o765sgKwAlG5C1lJbg7ZsrCSwt6Aem/
zdza9TOvvEOmZxmx6p/46ocXDYF915JigtC43DlzpC9m9pKLa9V4KiuE8iSy6tdl7O5fFz8/eYun
n5PFam6mzH7kbXaxWok6RbM8Nk3rThP+RcKuuIGk/YkDT3L2OIhh1qUXwXWsam9blGoqjjSQYvdp
2OqjCh3aFqlTwLBLpc9laBx8tqPhEi3qMxxIkBRNAtIePQToVUVnR22g2hhdNxfXGeuz0/7qanu4
iLkfLjyBP3IGjwRVol0vSnGhb1GsHtwvfjUDNBbmtRjDxz4gIuaRdIISF7EIK2lfshbzMecq6hZd
yovM+qXJKQUMMsMNQtLkZPrmIoUDV75JOFrYmGdQrC/CccBhBYT1gIjG+z//ClIoPeukv6vKJNlF
mES3KiRxpv+LvTNJrhvpsvRWcgMIAxyObvr6no+PncQJTBQp9H3nwHJyK7Wx+kCFVYaUWRH5W05q
UBNGsBH5GsD9+r3nfKdG3xji/tkKZ9q2qc8kRBHREHHeSPXpm8/FhkeyVDuAUgZ7AaaGhkT5Zv4s
g7NBmetK+g9wbDTDUrtoyLndqh/SraKV48mr17fbVhTyyiIybUCPYFrXoMCAsSxid8TPm6EHznkn
Gg+9qYoBcDZkph4trBSr2MgetSZEUjDk7Lp4vlDQLZOeWMQu5LUgzOfy+SEYvcfQIseH0abWtmqr
tCK7fH6YRPTQp2G9otwNMOQ82bF0zqjlSGVdZWZmHjNNG3d9Ct9GM7m2Gx9AbHRzJEtWktbvnWHg
To7UAa1E4mvaPUf3xMjOoXK/9kO9bzXzChfwZkLOZE0/45prlyDJ34F+8FuwxUdVRH1PHE6Pfn4z
OeHFV2OyUm5H5L3a+zH9+onM1zoOLzhq72wOOmgm8TROCTnyDQ/VMHcRrlt0Kwp/MpnBPeEbQU7C
RnWX9gmjPlYR1bwi5j3iG2E6N/abMknHzWR7O3aspe8AJ/B8dGpuXgvSZiBu6P26yaoN/ve9pAzR
PeMliKhd/H7W688ghrn/kbOI2ZTVTmhcKRM3Wm/cJ5W4KpU9TK57J2t2MNus3soxfA11VMht+50g
kn7Z4dguM/LLjZRQX48+jaecXQt9euGSAFm7dUy/SDibaaSct4TFLpoFZ9BnMzjthH8LIKR7p/Lq
0asQ+SKuyurhLVW5BW2nQ+NWnCpDf3IqHZxFe7GhGy3MgkChpis2EMW+mO3EdcLSSkYMRLl2tJ88
8cV18n0XDaDgYJQ49pkc8GCOfNvRqmV2qlHRDGW17zCl8+apB1N6X7C+ftFj49lwgSZWiOWhnEIG
ojUIgtLSETajOV84BnO7jOYDAnwMd57+QN8TFbJubDiSdxwQuXpiREKrMCi/1mb4KO3YW3YZCI4o
Nt59vXoLTe2DSdoXw8shXLekUEYezZzSoaxr7mXF3VuPaNUMJNUz63yax9Kwpyf0wFalnwyXKW2g
4pCCGev2ZMQAgY1z35c3LCGwZ/36tbS/FBrxPGbr3NQI5KjvBqiLeHLdEh+YBwidrvHZ1TZtb6xb
fsceVSWJWMK/Nb5zX7hqo8tyh/bTPw5jzW0YTYsoobQ3Gk2RmNGffHpAKH6L+wjQoSkTPG8CLfEU
iuzk18Ww7TL3mwCaW6qgXck4IXZwMCCUYL7QYmc/AFyHd0drIcNEtqKqwnDJ0WzhDp17zloL+yaN
mqKq32gCuQuaoiP6Tfnaz3h5149r6sHokGXTq2oiJH89zqqgHSjr5T0kY6QXbdBSB6D9tGBccpfL
1ylPWAemQj4V1ZNRpfrBGUS99mvuIAkuWUqGtFVNbFThyKemY+CeyCWyTeIDQ02ugtZ5CAZxaZsO
YBHn4i7/GqcorAyhPbUJC6tWEzwVTzMBMFg7ZWRQttj6qpryG3Zxa5U2c+nPrj3U5O6V1rrKe+wb
JoN+MoueOWqOq6bUvHVWy4IVqqzmltNyXqEBRlD2ghpxF3o94pe1q1vtaPG17GPsplw8psZVQVd2
bbZiOGVHODOQBeKaYnkAQTWZMAa8PG92TWd91HqT75vEIiwTq7EXIGGNYfHsvAZPmBgk+Hx/DHYE
1x7C2kQOWHMHyJwxfJHXxMDBITHb7q6Kam9dBMl702CAfyoE/MKqR4hV+MTEdGrlVMTbCb+6kRy6
5embW5tXahvGyEbDgiU9C7EMlaaerRlR1QsG18mefpK6TgXTAgMu9pokr0U72/5Z1ObGnPXdCQJz
3WsimNXISFM5OphSsatG03fCzdax0ZCbQmTZCoUYcb2Ml41tooNpMHsUXkN3F7fqlqZThlmjPCEW
5DCAFEnUcXSOGnvdtW1xdIdrR7V60TguqIEM5AymbOfAkAFD3Q5k7yWpT2wS5pdFzOFyU/m+2hkT
/LvBdnZxC0NyAu6/62ti4M0kiM9eXHwkBGmas+RbDCwdiJlx91TJzWs5K8CJ3TJbL1bOyA2M+neY
kPvIrnvJHUDYge+xgRE/HqieiL02hYfr94+B4WZrrxFfsrS30Ia356xqvpctzzXwZ0kyB3JaM/TT
8wRiAIQcDnpoOPJKWSBY/Z1WGrex0dOH1s/esNYlazUiLiz1kRBrkT6MmqsOjNpfwp5EJlrB6a4G
VQadcp+o5DhKphFTZhTHznZfRVo/iwHLqptLtU7AGawjidTBbvRx4/TqpQVQvtbduD8Izk+LTnev
oY4TtvXTrwEwga2jVWBW2Zw3WlPy8CtSmLXC3cJ/Mg+DKO4DYQFk4cZejynxAlqXfNNMk8i8JHF2
pib6PbrGcGHgXCRKobtYEqYMsPn70NfoGtYnd5isnTUcvDAlONYqN9gEP6EGbDfjpqN2FmbqHW0r
4Aztht6ZpkhzHMlWrZPpa18iwotXaVTq2wGY6B1EG/TKMBoB3ahiLwQDNRLJOBLOxTWRvOGSxNaD
a7f1LtUxV9WdeK5k7VIkRSMm7HA1Kp5bbong7P3oq4uKXD51KqAYydrq5qtFw4DPr58DySo01zJG
R2fsslJWV7rOGl6JtWKC6gZ0BRq7dze9jhGAdsizRo29xV5DsZELsbMlN2bV1v0WG/FGD5R3KFXd
3qqeriHOgIYozxHq5SyvTeckBhrscSgwtLvTR9B0/jYvx5bATY6gMQeOrSo5oAHpJolC6BBBMM2w
98KS9CI4HcqV9n0I8YrxQXlfk9e3miBrVrm6M9DVSDBKGyd0q30Vm1BtnPA9kSJ4nZBELhoFb1yH
0KT72AqchpMIKMIDPcUOSMrxw68ad+V0gX1Meo1mVAeBtc6Mq6yQ+kvf2+gdph8CoWgNsz+5Jikt
qu/pVOKG3WbJ1zFEFZ8TTKjM3mEzRtHZsbOgUV8OcOZ41QZ7E2KIVEMnGErUFVPyAsF6rh+tGgFc
NbmXHlTX4nP4E7WXPG6ndTL408ZwOafAjMCghBpwv8vkVtl1ufn0CjQRcwNUPxzssATMYS4bwq+X
NM8O/UD+YB+ZF91T2c7B4MmN2j5J7TqS3LWkfxbe9LqINgQ1LOnSQbrRTKKj3bLeeVI7Y/fmvPWt
zwvz1FX90RzD4a5pbjg/blWcv7pg+ld1S21fsC1nIWyVDi2yZJNvEuakrr2HP61WojfsnQqGrz8N
cqFubsGltgtPWydQgnZAeHE9Gj0D+1waqzmt/aHLxbQsQ3Role7emjL9CFgd9jpFA5Zvs93YTaRW
nhbauy6s2lWi6xwkOg335I94mNob5Txc2M/A6dJjDIh1t3MVtDvXgTCncLio4ljqjrq0qZdsWezA
wcAms3so4aEVyMegUSu9RsuFjJOVeCY3IlwEFJXjltMn3oBUnTwrnPaOOX4fbEYmABB1tD7aamSZ
3yu7pNOEg+YIvsObdyji0PqRtiJZtJkZ6Q/9E08anjasrQwDxeQ5xrZzKYGz5irLqPkK8RQHKsxW
f8xL3IJlRwsocHad5rUPSRYcLc3fKtdp7mSjTo5CUtVbJFfa0YTxiy4VN+MThyNwBd/0ioZfIMfh
pPcVDCeE6Dbwk663332BQaW0SMcpSA/YY0xgrIqWW2faQRelNU+NWGuFiFeJ7aRoqUHFpN4u1zCM
pz1DiRyV8iXrPxqRNU+BVdPMitMT4DoY/iBIs0J7d+UUkZI9ARJLuA1ssLQQl9mEToZeYEFJ6+q+
8+S7qjOIXMZQrTHb07lRA8SKiY2hjvX4ESQMg6QbdY+2aMxpPYigYjMwH2pY1S1pJMs+BW5i6kG7
6zMA0OaR6wMtODkPQ44AV/mjtgBkrq1zPT+0nVuuaZBpe5qVLJ5d7xyqzCa5hsOfDT+e3MOGHZxY
Kao0iGDxLp8cnqlA8VmP4yrPErob/NYKyL2ftLDZWqKc9eIYF320IWTJT0Zg75nbnpLRSrE7uum1
qkGRjrE6pqnvbiUFyHYEHxRlU7sVQf5icrxblG2eMDLX1xKVKWte4izNSn9tAEA+1fQOKaOqH1GS
MbR2TUAYtOEm1bLh5SXTr772qbia7+A9evIZJRXVpG0lquN96CblprMNsdVUzrRDkvXpyLlPKnob
ohSNzCiasiuCcQGssBNnGODs8lxZJ6sd3mKYazCc4ZMm0DMagPqALNhFSpy3OHD2WlfeJdgoV01B
dJ0ZMvSpwKydBqaXHJy0fQT7AuiWfasK/ZlkpeQu8Q9dtvdDS9uCFLilk4CsQBhqPPpomuuhuhvx
p64aQ0wrPw0wwerS3SZWYl2LRDMvohmWWUk7wGjqfOPiPrmpuBpuIyY1Egzqu7I2ScXomfxboRYc
BunMzaXEuFXzBy1RaD+ziL1j/pQhGbkaMcQLbyKJwQ/Gad2ELK8h1c45nOpL1GTDQ7ObuoYenJsY
D8Y8C/IiKISfX+sEjINxhE/C/J9Ha5vqMUmi/KoPIxSlWj0SvaLtfUOUS2+VBmb/Ylp2f+lnBGkw
lf2LYXk2omIe9ed3s1lS49YFRVIEsav3I7ELPO/B1+ByN5zjmkp/kUOGCmRujlZFdp8hJB5hctUA
DcwxlfdoJzg5yJiVrdiZhUYgY1Ox0urT8XPc//9Vf/+k+tMRfP2N6u8balDtGn3U9ce/ffzbGbXG
R1r8miI4/4Y/JYCW/QfjUjnH2SEDROmHHupPCSDfghni2jqKPMuec0j/FABK5w9kcDr6CmcWLLlz
DuafgkBp/+GgIJIICnXb5mf+pURA8SnY+IsuyhRwnFBkITHUDcNxCRj8RXvHPM8MCSmHDVrk4ISK
4eIM0Qt/F3tQdnLIylvgvqcQxFw/FSBTyrA7ZyOzcsj89sKp9Z5RRHXWSwzJ0k6PTBUeJw05hMaJ
gyMMP9SREipzRkkiyo5TJC6TwQy7K9LXLNUB/wf9WWHhwTnBSQbwbK97jJVV/N7FYj948tkN6Tfj
dlt0wqUXxMRa1sWdF07PngFUo5DjgzFSfEI+4iZigqTmAGQit0MgY9b0nuqAuG3pKipm542//pEl
lC3BlF78mOlNk9gMtoS2Ekk0R8V0a+bU97w0FwgDrwnqEV+816GjL5RTnGMfMgyYQCbSkIWG0f0O
je4hzadipQ2mvlZ6QjrKOE07RAM01SXjJZqwTB3bayTK56x7L1yLWpS2bMIuF1jVl7Qk+kftNfgS
OciitiMsZ4j9A0aKjUGRQx5X8hba6bvvBPeWT1AT0etrMqY1kBlL+Ne+zQ9NnfpB1mxvfbi+vkzZ
QhgMBWQo3QFAQ36NExrh/eswov8C9hMG2o+mjd5D332ErmtvQWwe3DbFwMRTxrlFc4y59zggjUmx
hSP0x1IEDlUSXQU7hxO5Goi2IQN6VRrWiQiPFS5Y4qyTN8KkoHMzouaRgYpi2LUXdvDmSOselGJD
nUkPiaklxKK3YXL2k8s4t6ItrUPAWEVGZi2G6Efj25dmIqJSCPoYSNWzPL1q3vQyDQihhcVl4dAV
QWtkdd1938SrqdLX7FJgpSm14GjiLUXldiG5jBekzD5KRYoDId7FvuDMjBmo3Wj5LJyhXVYjlUzC
fD3o3sjjwEUKBXrpDOhwjJQcMbOI3lqfAQrpkPSmCCBeT+Z9KQD2qxBXPGKMV7oYFR17xlJclej+
Pyyn2DCmI7nYwPDPlfhktvk7Z/V8geqjvgBz3jNfbze54rwzZyfa/SElJ6Gl+l5xxqGvENocbSeI
zjkSjTSLH8jIodRo+Pmch9pF9dUy+ZaoPUjbvbHKKCzwJgWIaniN84o5/ilIENnUY3qzvey+sWla
6GSS+4c0SN4AioHMlTRi6kuhIAR4sF7itHwIga5GmndP/va11kuqUerJdNCsBdmNnBN/Ijeu7YdJ
OLLBdSCN/JWNDwM6JipTUL0Qp9RiRYZ/e3V0bDFEez5DvtmIKnn9yzp8/blq/TW5+Td1sylcJNK6
JEjVQuhpGb/pdu1cL2TQkS1HKY6rr7C2UOp2FsQYLtb09Pd/zPhNJfzzr5mubUnBXzW83/7a3JBA
oeWTL+DS0tW9qyU9LLnZQlb2pYu+T9g7Gz25ix36oknzLwpaf/55z8HV65IxzjP+deHOM1IIChoE
W1Ih3qDBIMBoT+C4l6gxRpaEz/cia5bgQU5unp0owzd//wr8mi9tfT4C5IAWgRlYWVwxawX/IttG
OS2zyjICuJ79WdLqDUJ7ZiORB0NClZ/8wwvu/qY9nP8emgt2P0MgoeU5//r3clNvasJtgq05sanQ
qQQCcteWrCQ1zisMpNDmOMbJpCJezhqenca4z4GGV+QQdu7ryNyPYJNj8dwxRnNd6zXrjgSzPbuF
u+lEQnezuuD130o6rcsq5RCAkM2YWOow8d/nI7LBacBdL+O3xogOQflaTMGbBZIB2xD6FuS+a9KL
X1WquYsSU+BYcaKOxumSl9kTc6iT74Y1DvfhW2V6j1kABqOpqbYlb+E6guEIw6NZZsK/gjpwqvpL
3BAGJicTh29n3Gc0Aes6PctZWuHRok3nHksxTs+ich8DF33j6D6y0nit9Thi+wMe5V4gAY6EfDr7
hh6ExhaWoiEtWNp1aaY/hej/UsX434uE/p9kS88P5/8EUv8/EhstuDn+7yXj47co/V//nr9HvxpF
5n/0s0pkevuHTRCyAyrNIwXSxZjxs0j0nD9MSXFoQ1hFMvr5nT+rRKH/IW1kRuDjXGcOm2YJ+LNK
5LdxZ4LHR16Pl8F25b9iG5G/StYd1/YEj07SPtBN08HR8uudp5ddCW9Ea3ehlnrLPIIjNPWjjiw0
KYie6y+tV90Uxs87mtDdwYHHs+gzYlkSJInPU6KdgwRuT1Lqr6p115MuiHi1+nA/aFDZQJZHuEH7
J5DkOGlbqZ/cERNgPZHsWDqIoRhZbSvNq16Th4F0qEfRZpSdbi2xrQnl7moo/yoP1RkkJuZKFR/M
UDR3UwoFWNXxQ1K31ob4NEIZmK7/5Z38LzYd8aufYX5xTFMnQ4aS0BGwBX7T81vgr/scG9wO2110
AjOvAPstVKvTegvJ7gswAx5kH4/XSMsZkRPFRqAmOCMkIAsLT9vGq1vWsiohczQmYSJ0YGRYQ+tu
fj7PGD7VygW+e66bOt02vQQpnA8lJhiFk88nMzeHKEkg0Px/De6Ov3+Gxq8LPReXpbPiytldIiBp
yd/efqfoO6fvCjWHkagtSqLyZMbhrix9bTvp0YvhyvLrlFrHQqPFAYai31mU4evar6aVNpnB2XKz
eqv1pKvkgw2Q3Qt+/MNj5Ab5i7+Dx2hzvDLZhDhRsyHp8279l82IzoYlaPTA89TKA63TRUef7IF+
0UyJMCakEMOwGUBSA03a+dX4xW386B2b/10nquxl0kt/jQyd4bDmm0doZtohnMEQf/8w/9PFwr7F
PkYnx+IGFcbvBqyEcHGRA0vH7sAQFHoSxaLqGnpxaX8qU7rPVdve2X2U4dqhq+gLI7yNWfutNnNv
U1sCS6tpOItq/lFvDK+uXXlPfUKOJkg5cLlpCrATQ61HQ2+ZAJi9tkqv9oXnqasdE7CmYfN0R3iz
sU0z4e+fnvnrFj1fKZZ0LOmyWrm24Kr59V0oE2w/o9CtLSFesCP1uDGBdpJdUMPQe2g6u0XwiVMR
AVZ9y6l4L3o+WWdrhtDnBNqsnSae9gIAJRqH/n1EFnJEaRgt6EiWF9FyYzkYL24aOnBV2MmR0sjc
Oz0HoER6wXnsY/uoEbWZbFRbeMdIJDmBu778p/dxLu7+49j8ebkhUuCO9yxO6Zgefn2iDOxNGy0Q
Is0A60xpjNYSLWi/TrWkoinHGmCHpMK0sFd4E7W4fQ3bYDfU3PKx1qtroNy3ABb74ectzsjB21aQ
Vw0OTGE1pqhDgua+I3CpyobpAT+RQlcaoOie14FGGWL992+d+H2Nd9hKbB2TBu5AE83gb+WsqIjp
bFXeb7umzU9WpI/bSkGb6SY7+z4dacliuZ+C5k4vsb5PFXIfOYvG3Cl8qHHpHpG21Uumetl9mwbh
bvIA/JILeygRf6wrVVsPjMCr/d8/bPPXKnx+I9gBaXJS93sefYHf7nuQZTWeAx1VMlCfC4MPQmQ0
FAkW8ZCcgrqD5nb1U2gPB4Eu6b4Q9nOt8ogfyN/oulWrGDDoidhzErbGkZJO71a6jd7L0oZzIYfw
CEWGCRjvRugwvLYwFRP+ZT+Lsc6+M2BFOh7sDK0z0BCQNulX/+Tu+zy2/HqtsYHbs1PO9egj/b7B
4C6fymnsiML63PZwx0SxCWjxLIbRuPGvGsJp8/xajQzxAaGOSzqfNA0DEEn9WG2r3B1IwzGe6I7+
/atvzHaf3x+aN9skOXVRpnzahf6y6uYMNCUtj3rLZg/8OUsTcrjb5hAKIkZofJvH3AYvq2F/CkZC
WG2z/KJqpyC3NgW15UYkl+OSUeXXv39gv5ns5svCopKyBa8W/+Xc8Ov9GWB/NYBqtlsYJ8VWN+Lm
vkFLRMDmJ69pghp0Ih9zzsoWxrgrYIQwbVgIBsX3hTboxzSJCH2S3vTNMRKaHsJbjTmRoorA2ZNO
WNWpFDX8C0xw667P7KOeiMsYmuoaewItRdx2q1jTOXw7qfMuJcBVsAdiUoRepvo/nMRcLobf3wnP
IW/bMaVkq7b/UxUSDpXP1s2AqG61VUe6ojMeIvhUiDNj75Az7O0t/AxlR1R7ZwMWcsZnDEMEPFfZ
3g5hkMvsSoBBD54FV5EMjX5ZClw4rZ4DHsOBK6qYlkE/PnP2/hLCMmKgzoo9VO6mqa1hmWR6vtUb
aApVJPolSaIOE6PoIRtaLCVl8CFTAAu0yxwInw6LiSgBV3gGJkhOuasGeh0jlPhcdNktSQzMOHo3
LCxE+4uor17C6DqaaL4Zl94F3C0LMJFrM4W4MMj83SrK19jpdoXw7roe7zwgvpNjFMBda91a+yUR
0DkHaYZruBxTMYYL/Eb0OLKK6J2WY1lEfutq7mQ5KXQML2J82POnrax5h4Z45+fTIeBiogn2bptF
iMr9RRsh0vSZRtTXIO+gbxko4Qw/YWIOExGFONw8O7bNrYueTmmH4GaSvDiAoyHXrEC4F/n7SGRH
XDlMGBW0jN4DxwHMcE3DcJEenIDkscnuC+yF5XyxRdu6plMaOmyEZi2O+WiSc2hTRAQ6Xgoyy1Yq
IDFkQk8W9RHzZmo16CJPjINos9k+8MCZeAi1CDYsHrqo35KdUJA2+M2vgT1HKVF6kYNeIefdi/Uz
xdxmLLQn3fLeWgN2W/FR+UG3CoQBtgJViDC6l9iGe4DveUIm631PFaIQbpgFxDhv0c+XHBGiO1Ca
Ty4sFHgaHfzgmriO3NJ/0Dt91sta7LQAbyNqWO6SoVqSNcKA3or1fcGNE445mZycXUt57PXhUQ8Z
/1bd1XYdGj0dPSkZd/iuvIOdwDexTvkc3kDILxoRqHYFne2AS9iNSG/JGQX7g9jIcb7o6WZqQfcq
GvLGbLM/Omkyazc2oCM9glsQW3K/4jYxEO3F+abBWakb2mMj0agaoJKQkplfYfpgkmpMMvngNgfh
/ThaeALw/9O1Ll5HaKtYAqJF2ARqVyQk1xk1GSCIC89C4meh8FfNdynR45tW/VKxGPldjUinBUgN
WATIyBMw7Fc8uM/1OO05iq09w8o2ZZH3TBj35DSQAUiSTqa6Fxx8xIa07g4VdLTKZy+LlXrrygOL
Xg2o1/VEMxbJ7NkZHC51E7qeT887R9rPoq2OGXEooBr9S8gjOCgIkNFkMf3SH9MAE3IPNQ2RDe34
CYmjW+AtdNt+N6IzWNInRO3GbQk5YK1H5SWGCb5F5wYD256+uGnSPtoQPCybAEm/5s1D1hF5X3It
erFILli6nOBwSnIyauzvlHpqBoKcvSK/tppfId3yxptjpLuqLKxnGam9MqZmGxUBPdjUcL5lZ2II
w7cuy4t110zOIaIGPZlkmMSKiZs2BOKubWW0N9C87cCl69eqIXGwyXXrsWmzDSUkEtMAaU491yxo
Yh6NeSFi3dAeZETbllaX866HWJLsOHqr1L1fQ16xBxUeEhO5paXfcnTxLwVO/6MrQQsRFmp/6SNF
qk+cFCff6OVzZ82mJaJzjBZObhDY3a6c59lBVBpfJw7CWheTqzSGzglfUrVUgaN/1auKG74W1SWe
NKbQvkuApkGomQPw1ffq+5FchKOrNS8NeUMnoiO+ICYzbkEn9ZuD1ZaGfdPhLoIPE4gL3sjmTrPQ
OE1p+ET9XS8+X73RGL95qRvfyUqqq5cri8N79DzNGzVzTPwjQzt8RW64tnon/T44jrYoG/IwRsBf
7KfJAVtwvYLFKe4bN11XvHfo+9pxbasa6b5vvJVo10E0Wo+DlZ0/a3e7s0yszkSHNOTR2X5dHhDx
1KeRgedJS9dmPHDuFfI2svw+wCAz15ky8dOhaCwEPM7EyRhjkP1dY5WuvSrZdJNhr0lh0h5p65mh
Lp4K19135ITuR9KuVmaje+jPohv7fPuhGc5uKBv/GEkEjw6chEvAyXYxcbGeJzMst66hcL52aX0Q
Ppf+AJMatLtvXydVER2GSQoisMMmFybZY+IaTMWN8M2KDGBAI4ELrnSSU1B4cIg1EjnrjGmS54vD
2LAyLHS0a0OpnBeOzTgBZwEO5KP7Ns8xVTKEho4v9W3L7rbp5q6/yPJvY0Pn3qX8PHiUO485zv3P
r7sN4X5x1gF4Iz12Meg4I2VaNndDRAR5McPLQ2/izU+s9ORo3rYDpnwVAoY4p2A0Tn7dXof5axX1
wEGPzBeXKfYyLQtvHVeBe0nnD5//B4w2MeVfvlBPs26KESbWOHK0i7AUm7bw47tKn/78MHnZsOYm
MZaf3zBEgve0SNW6cqfxxPU+noREHoGtxVoYURscP7/Wcvv//O5/fGplcA/ToTxr3gaZh3F10lm+
PprGtWyh4VE6t/sYqA+aigGYv9+tkhi5x2cVncUGR4cSs3BBdXBJrOrBgRc+Az2BuUYOimR0fbR2
BiLjCABDeKiKuyGMUForEd17s1+lyjIIVAUO79qo70uNPemzplXkln2e1xxsN+em1c4ITMqvWqKf
kylH/pxwIcIEJUTH8fUtL7wJSzc1VlXVrXuicV6dDs9QN2UOqZQDLKKx22mKPPNMd/MnZJBo//Or
IZ/qokHya1nTJQ7jFRVijJhFW8EjiM8/P4sJRdllVAItuM4a/iY5P5Er7L1GxFPUw+xnvGUFhxDt
iBmO1ZG7Jk03jpviESprTBV+UaGg4cPnt435Z7DtNfTBFVsem1ufGREdcni4YRJ9L/za7JYc0q9x
Z70MiNiOQxw71DT1RxbC16iKnLrbth78EQaURd7Haih56QQQyydBGzsJxuAhGdHeGdPPlYiRmrr6
QzBuckcGZ6pkeA+ZgRqyt8WTrtmbXGvSte2FCfgxE3l3UJnfJ9WvSk5ItxzW/nLMKXG9atXiYwux
CJ9E0tw6S8Q3rNAMo1XLGcarBSc5JVapypp7QzlPg41o2sm7+pjm5nCuu6fp8/jQzCNb2+zCB7OY
YYFaDnmU9O3153LjF9EH9S+9ss6wtwWAtqKE3ulO1rZI5yNlxYTMt9gi4tSMkUoO9DWTkYDzceK0
MhRVv9eb9knW7XQtWv1DGtWPHkTp3Yj0FheR9C9kU2ARazxiVxNrzubAuF14RfpgSPEaxHEBM62N
djbqqpZ4ni9aaQ4rWRu3iY7ySs2SZgLnVj//dmWY9WEoimIZ6HZOtTygNU7uoGsGhDfKnqLcRbfl
x+QA4DWiVcOnfZA9/fzngJoNuCS8ZqSGdetPQnTd2T31ZTyu07As0FNH77SR+u3nZ2gfpnWkcrkv
MO2DVATozM7lHUxQJpu2TsxVlnftDZbdTTc6+9RWsOYNLBkQgYxsT7iJParoS26/W7o/bYsitXeU
jdE1JBJ4abbrRuvCa0906ASi8VxLTA4CvMejwWPAyBYxfy99PCsKHcNna6rKvG8lcp936TOFsVOK
vq6ceQPsFpd7Fdnq1kAksef9IYZP/Ocrp2dDdBps01kKu7XvjFHHDlvseWPEywSpe9lbIPAZQMlL
27ryEua0VeYNtfcyMgu4UB975Ub73AribVkN5bNM1bXJAORLtHKMb/cs6hK6Z4KFx0BZlui7JGK+
Lp3hqdfi5lxzUy4MZxarBinpnYne3pocIVUfeqeBKh9cQkh8IR8sGV9/thMco98kPEoKdW4+K9Tv
Imb3W9kxsR8r61vsWfxj2022zNARmHZGfUSfbSfnJOr1A+PWYN9U3jtcykPYfakHM/rK2B5CWRgP
S6eq39NqBGemYn9tBW6wz/3xgZo+PacSmy1VDYk5vP+J0H+I4Vw6rXiuPWu8mDpCen9MgfrSXqaK
Mxd61wJVT6qvjhGNOyMsCYJqs5DeZz4cLAk8XoADWU14VzYBi/zKm2Gv1B0p5clg7T8//bw8P78G
ul3uCUOWTPt83FmmNq3CKcEOqKn+ZcAbjLTb+1JiCyCr/AAxGKbwUJpPBff0z0/rok3vmyCFIjoQ
0uQP6eN/9X/0VJ4sOITHzz3Y7Fxj54VVc1S87MCu7gOjOCMuh5ecKJIDKi98KO/MufgiLgqOf506
2Clb1DMZh72A4S+a/pEEHRxpyvOrLV0MbCkCDUWh4VZRGuIHDnfyaSgaknuy6M//+/wuWOd5bU4r
rBeG2fuUVia6x8+rPynBpgu0LJuwyJNtkMVlsimlRQkydx7H/mcQVETimj82nCIyfT1so4wiA8Xm
/2bpvJrjVNYo+ouogia/zgATlZOlF0qSZaBJTQ6//i507ssp2+Uja0ZM9xf2XpufZZIa10ov3yaU
3Ue8J+4NhmNs2n2+nmqzuHFTc2RdvoCzyKrh2+KuYGRHK3wD/10Nen1rNOyXhIUSR+RNffv7Z2Jo
vXMOWbFbmuMsSQMvWT7xceoTNkOkQrFN0YPfweuK63VfmWSM55nCkFY21b0NMuLYjHQhirZ531ls
Z5nDdo82chha4ukMA4Ydho+qN7cTopfRqUNHjIfp//9BvMl4YBtAU09YhL0tP78D6GpFkjo7wBSp
uJ9mzqqg7HJ50DN5ztdp+aiUTuzm7xNOz/hQ9VMfMKnxAkoB70wnjoKyfquLTLvNG+1HLyFdaLmn
3yx21uLft6sQdGN7mHWXhAlpGQge04KHo2OjMttDUE5mAstDqqPGigucQDfsJ2IcMK6n7qYGbbb0
R7I8it5fn/3CfGjyB7/r/qLody72dnXlI2hL8nfbXdLqX9NMe4jmUD83rpfeEJlhMEApwezo5JYU
XUpxMrn1lSTPCvvWNuhHHslpva4+0CO7PSzpaO8aBq63K1sIBP9QI8l+PcpBc/9Y489YVtlz5aV3
q9EIdPdtHuULvvWi77gmDa7C6L+hpaZjrfndd00esv9e6ysuppQfqLCaEIYwvXwCyGos9Atx5tUd
AQIYYxm7735rhcSt3Qh86n1rFx734JQExjROeEjE8lEQ792VxTnva/tFtnOGmqcK9N7or0U6djfq
RyeU+YvxwX4qx/6K2pR5oR2P8n7APTDFffrFJbjCrfdva/IGQ287bjSS2wK9sOZA8TySYlONlG6o
6xD/860iyn76b4UHvwbEFxodL5f3q4VW4HerU4paHGhRgUoz2gWPoIX8eMQLP84fLbHtp2oqDpSh
xtlqkbc1Joi8fJAxgmCiAf/70vq0TtcWBhgcoOXpt+rUVw/f9YqKtyTNC+oOFW3v5vKRHfK4bwWm
XVxYMvh9IGICF37fwGklcLvqfWM3GRLzV0lg53/X75oVXZj786NyF+gqJT6v9XcKLWRxyhpAVJc8
rYPcAMfP89+dJAj5G/Yer1Xd5+xB5y/d1LpHo1is66Atj7DqIYG0RPQRHdc+2IZWn8vV+zduv1sZ
QxJ10pHyzQji7Mf85Ie4PY1tp93OOro4gzncmhrzGRUaP6bfXdp/j05c4wVLFG7q3y/VkmZMJqQX
HxPLXD6I5PCD2e9r4EWz/t47WrQkiX4GCzvc2X52Nhw3JwOJdYLMqydycB7HKW0P+hCnUb4K843g
uQshLNQeGqoOYL9iKoAkDdN0scxJeyVs484p4+JhdPQl9EGi7lCj5xeMuCAXCJN7y//lS5VyIbLC
qnP51aSxPKcJOYdJTdbkvE1ef3sLRlCbgXkg4rDgFIWPYR6UeKsdmsXJwAPody387TJ5rjhRIo2F
53lx2TgnLS+rq5zzhC7x9PurCvvyadr+7PdXWk00HMlwxIHozL+afGkfZ+T/ewCL42HUAQoy1uk4
eLh/6OVKliTTkhUvmbn94+xXw0Up1r9dxigtWbvz1DvL1R9wG8KG0adXKHfGqXfGgenmZxbr6yPJ
Au2pmPEYVhxBuxpc9+n3dTplTwxrkduHtJlffpeXpp3d/15Bv/+Zcv6lvlQ3a9eGrPtMUuGd+ZB1
TGinCi4KfCLzlrxG7exUWiR+e3/XvvdrWdDF0K54KAmi1nW9a9Z55qlY1S6uOvvOJbSGiU71wbto
3mkj0tBFkL6ZpNJ510h0hi7sp9dVAhbATQLslUPe5ImIXJtxFjKE/3q+YUyL4zAXP14mmFsUZ42h
gfQioAuw3ZOUSQ+NxCtC8Spnxwuv3Ay02pX//1UCEC5X+AmVK+ZzKbU1VFxGH0B+6VHS8Uvm4p04
QJBEnvlPQ94YKZl2V13RRjGLui0L2T8whMdLk0A7WYBUTBMpsVlcQtaxKKuW8k1ZJHFkHlma3rBN
910/DTLLONdF6+DVm8sdrldZtgHzTnfv2zR3FpT2qzU9J1N7Wc3hlUOO9C/yULiGGN3o6dFuskcv
5ikHsxOBLLEY5hr93j6mVsuAE3UlGaJYPe0Z1w/JOkefKzowTBrRNEne2eYucDLI1y3NT61q5zBd
4lO+DTTMiWkhdKnv1SJXF1m+JwoZ5mzvdkWGYlEjmFIUHuQYLR0vLboTooj1ajRA98A/ocTEDu8S
VIbe2fUBEFT8bhfHxd2sLWLvMhLl9oZeBYGGMxy07p7rTKLANRi4EaPSqPhH8d2GDYyI/azLHTk9
R5zeHvHLaXapwID7fpqyFZifJlPdtYUmzwaexBiIz6w8Um/6cNGgjGmTsoOG3ZSHMDovfL4mUcoM
47bDKU9oIhneLj5AfIxLRx7bT1unsBFaApPrLxEW4jTYWdR3nXspjF0bs1GgCERw5gFCBh80xGDa
mCLk0aIfZKNKyCs+oEQL6GOVMVmR5B+USTtSbgw7nu70NP8lbsQgHwqHayaq0G3fFkHuRcwTjwur
wT98ZMLyCqEpXvVmj+iWMW6+Pg6JS80lvBf6BEI2164MvALjA5ytaBj1Gm549+IiP8DDpt1O+OMy
RMekdZL/Wq0N9GQX1WDDAi77oun9iLusPYzmZ4kvAhWBcyXKvSNIxAFvyv9H2zWG8XZbsVV7GzPB
29nNLHKqU+uXxWvDYmGnt/6fliHNgaTGL/xbrHQzhtzVmqCLM+YjqKqrsu3veenY9GX9wc89O+Di
N46FULidGPVXaXtrKr0/qAVU2paq5pEjoBy0T6lPPLGeqNeuU1GS9LedRQ4vEY2F9wq+ihwL8i12
urS0A8AMB9RUe/Dt4kjX/XdJgYbPRCWynr3aqsQptF4WsbwziCMy5L7y0zkA9k+25pK/xuXwZWTj
Emhu9ymt9MXcBueZaxMAqImwLjERuWVZRJlubCEN7xJ31MHcdIF4spA/x90BHs7NKNMvdlpPS/qz
fVYGLkQPysUuN/M/HJkx4ASJrJtQJsW4djX6f0nhshrqGgz1y+eUqZ8+mcA++jjrbVghu6EnyUok
mhbElX9Te5MZrV7GBm+WoXA50JySKErw5MOYWc/jxu+exRDarXrHF3HqV6fgfGveZEsAlJG3j1bp
n6DLy6fNJ+fa/nsT43esdf2htDBhGeM/p45c5QJbNNjtzzaB8lSgyL7r4p3kmLO1RU3Feahk7N3A
oHwiBpJMPGqdDIF+EOdZaNTxk41HGEMQF9Uy4crMftf7afnStAS0glD40EAKJRNp3x3cNkem8dEU
K7k01aeXYLc1TTZ9dWL1Wz/hBk4an4SngKsU5SP9exVCWKH4WmjPYS5UEW8PC0/XTkKLUDcuqP5g
9OU3H2+4rHlPhw5ckkEyeT8uU3d3Lk6Gbb2fepF8zkhK6IORuIGkIehEP5Xsh7wVS5nRbKMVFlR7
N/6UWTUFOKSZdNjl9yg6Unlq/U8/OQD+ULIS18TdxSIt1YghSKv8aM3uVTDFCbpMvovcyRFrV5+d
fkrNYt6TRNwxLfs7iJbc30lhse5cFmV4nXqi5kK/xwQuiP2xurE74i7eTYMZEbWD23dMLBrU7Eil
96Kfx8I0MMSVJ8BKTdixMdqtWy5Sjx6GRRIMMMKg7lLlhFWCFa2GpU6+1LadYy6Jv3R6ilkrBQVy
m3UusQt3j7PNLaosccj13N7X3MkAWqWwGNwuaF8xLK8zuSTj95hJclor4jTKprkDbNDtoc44mNnz
fatv1MVyaq+dnC2cnXZ2GBFphqZJsJ6HTeJO+ndGa/0D5L1Tw2DzzuCD1EC88s40z2Vnnuqu4Hj3
eNW0m7eeeGDrBw3Jrf/anvwALFW9z2kC8HDId8WSL+cqWZYQoi8hfhP9hkztF7Q+mGP8agM2NGBG
QGkRSxs0vhvi63jhIlmC1oC2jzM1CdruqGqlPUwtCxhMxcD9smze54X3ns2YWJpkDgl/NJEQN4Hb
yI8p7RviuTMG4LoyDn1qfRRGBRiIsC/OwwBKIbcdg1gH3U4NJGlnT1tmJT5yi9Xl1LaHVFSsOke+
Dyq7W6Wh8l4nKgrhEliYKIITZPntMIjsGpdxymote5dhNXytV/BRxI/jA046972VkKVaM8aaM4Qr
I3FW2IbG6iNn+mb+2GsfejO5KKpyctJI0z2hQ4xiB3WfoPbcW/4tKEb9mhZCAyGEVlKBRWvcuD/y
wJxWPLtt1naQYIlg2uhAOqGzatH9C7FuNxh5zbtl7g8rVyBj4+6eOduJ7x737hqLqBvrUGppHa1q
/hmMLhxHAML5VJ1oGtMg12IDNIiEKSweJDGalLrGYUzGdc8rJ0hl+ZBYAC9r4t0A49rrY54cW5La
NXOCZjgzsiuB3lCaqitAiTVK7fnowpALinQ5q6b/KDkgY5t+03QLNiP+zCy9FGey5lXgNST6TsmD
5eX4YVznUg9DGvWqvU4sFcMZ0RXuc2uPNxd51jDHgZZPf/HkT5t9SABqkJUzXCdbQkbUP9iI9gei
gWEyQTbpJIYJ0y+WU0lIm5/oMlobeT8Lf0Enrs5wQxyMiiNjDf2rLsyRUT3TubVgyypGFJVw2HZj
5792K28E2LOvqmM+YaDcy7f8YkzH0dKAN8JwuV/95oFo1Xu5LsnFj4GxphqW5M0wBHV4CYfJ+DsJ
kUb+qF99WVA8d9mPHhv3OfS+g1mzrwabJ0OrB70+AW2icnibfcoBa+FR1awQcqqFLJCSr2V1680I
LdYGDU4GoWjgASZyzgnk0HLoqoULFtaU1qzGEbSpdyhLbpXWMd5hZJy41eNjk62RnVP6K1rhcJnV
M2rpa736xt6jGtzpCaXN0HGd1rvUM4Ei9loCvWrlQBZ/E5V/egAkKGopKTzJhGihURplbRG2l8cY
n8uoo+vfpaX+qiadmCk/uyYD5Gp/JCBlHolTg71WHRw1AyX2X1ZlzI/VMxO614UwQSMCb0PdH9sP
fQpTxaGbthbBDWqNO+Qan57H+aDn3YWojSh1B/3gtUz9y/laGjrRzp54aTfojoDNsxeCoxeRJ1k2
oNi1Gn2yfdaG8o/Qymew2/u8z7WTnX6jH3qjpkcwRXipfbU27ZuVWcWDQSw0gk43fhNj1R5UsQQM
qdWus3pkYWX2vjgj2buO459rbX5IQJfqzrhBqyBLMoWqPa4cGFV62NN2BXELumVjOFf5/EmefJT5
WBdEBk+bqDL2iAO/reJ836O63ffpUAUDnQYeeH/HFXmkKKV81TsQL/FFI7W0UHd6379rzOGgJgJA
hfMM4s4WDFhoRs2trKk5bw8dWLkIKOs56f1xn7SENZVuT4HRYgrpZwbME8QJoo+YyvMcyKTLCNCU
zVF0X94qxrDu6uJy09SQfYmZTMPSRT7I0nZbkplnscWXNjI5OG5M06KwLnauPIFdfWagAkgaA8hJ
c+x3wcZ2n7MNCmYD65mv/9HNsg/7ERbpQvbqXM427x6Zb7Zj8YCMXphmXCOZCY9Opc+CS3a7bpiY
2o8Vj9KxmXggGYv+cercigj8c47Srh/b1JqYITnL3qm182g/zsIeAWmk5ZE7NEoEdEF9uZNVHmk2
GfWzM15n4mPu7Jq6juaEXEXBBGcV1T4eNuhKDa+pVu54JDJr2WsGPkJIVz1Nx3hjlszpx/aNOEse
NFRMKr34CJR3zTLBW18IoTXm16lyuRDYGK39RsROE4x2/VtvOQFUuK9M+O9lgpzExYEWI4Tfp5hj
WOdOR7vN8GVnwt4bFWlGo/k1rP4lX/uYyelCt6kV56T8w3SNvMlu5BlMWEFZvkkpYBzIq7Zu7B7G
gn+ntbE698L6ZzfPOVXrsTUshxtwM9fFzIEGZ4kaYXenqVmzPRCBzNMDN/HQMQkBorCdIk3OLsCV
joAsLbkO1fDXGhHkZJ95jVOHI2gKbGW8Co8wwLlceLzKnYybnpUiUaqGBqwIrhM3rqeFBNMRP3ay
l3wis4M9FlkGBhXGqu1QjiO88ldUXunnnMSokQVcw0YNX5pgq7ki7ssaEwGY5a37Xrf/QWo1d/Y4
LztApm6w/RFS5qOv/4DlHE+JANllODOBfbI4cr/NV9tMvra0Q7KUxTW1vjun5gOwfT2xJFAkDMOk
mDX3Du5JImyIYuokh6Rfbkoi8770BhQJCErYvYzvcdKml6m3gZXOKRsinUcAAQfTPbkfu8Z5nwv+
YlciWGjel4xMWvva9oWIYhO/ZGMnxI5r/0gEqvd+43CG6rI9E0H6R5/ZZ8ElolLp17s8t/5majaw
3TJsBpl9zInwxUdV/syS+gUYGidrPO37hRDz3JR7BEhfmu1+gIZ+teOSCHhd2dvnHOSE1AKvwqHf
TweD6K/9xL/PVQSBehs9p4JzHqJjGejgEIasoBoVth66SVZC9cXIv06Cj2v1uMilDf1KC+gQOfWb
7tr1DX87m78Nm0pzSlKCh1E3U/e9IyRt9pJpBigT8hILjdp/Zj3PCVhTrquJ7ART16JMmAxiVH3K
jD8DdBtC5jJChcwK+AUBl6QofNTd2MBzJ6ns9z8t8P2AS78P0Y/xIytm6Ng4fZxJ49FT6jhOZYnc
xcD26bJDUIy1bWf8QTAOD9AgL4bPKA+Ti6YF6gx0iekIJJhgJUjfSeZcqck4rBhtuOA3WH84gcOa
sPFhY3rr/MY0nrmOOHV41Hd1R0k6VUskOocsv5lAo4Q61ijbqJokYyEDx5wB+AxZCfsHBuzCfBoW
xVbuCAbvFQWh5jo6M+VbQll0PsslKV+yP69+y5eQVhvFxk1LbHu1Hd6VNNFRxIAKM2BPQerDcSU5
KrSLEibOJpcEP1Ptajz8iKg/6gGkidXCBK6BB3UunzuS3696qT4rAwBKyr6H4AMEtiYCL11jHEs0
vHFXe5Z/aGQWVrSYe8WnTSf7VrfX/KgV7qMu1IrmeD2YiiRjAlprSEjghIb0L0zXNuxT2M/V48qc
OGIKl+GbVmdpF6/ZUN+aMVZltJYvtm5Dnlz8R3QNNDxglBcLLWde1zETDiCxbQ3XpHWoKTzcXg+O
uRxAbRYmXbGZwlYq63+yAQvJ6tlF4vkBTYrcVN6gptUAXTdweoeSGgyTlrsvEHmjOcXTVD3L/tiw
FX9ci/gVKry1j1PUgATD2mB/dwx95d6AGxRmlevutg4Qo3BxY6z6C7vQ8SDaHtVWYh3mYoQi1bNo
HnOy33TCTuVMhGVVU1Q4SLucNZxZce1LYsIgkpP8rA0Y133vk4V0voijNIhhIFfr3i/4hbYuEmdG
fkXfyW5HQt9ZByrj9jhXVLFiHILF1p5aRex3aYl7rVVvbeJwjs5iw8vKD4I9CDkwvZNci6OK4+9O
3o5oy3dz6vHKsExgLj5kI49dUQyXQuBHxUj3UvneP5/wE3/GNwqJjUVWbWCqL46WKa5LWfbXkTvK
S6S9Z7Ti75TvfkA03ad58qSlE+QUUKbdkImHZGQYbBnLjeaRPqoRlcTwazjxhHZhnLgF0LbFDXHp
F0njHhTnYmin4sv09He4nCil9RTWdTVfUz0fDgIf3dimoXSBCc82F4xqHtpufYTWsuuarjsKk7Df
YoHG1aX2o5pq3EUxBf5kgjKYa1hKM3G8VI2zGdpewd3JtNhv4qOac/eiI/EkPelQt8OfhYnZkEwy
bJxr19iCnNQezz+36XHBN5IXkJJSnfwA2+26px931dsnFisvvmrja1J6a+BqxlFsIXVedjsg7Lo0
hv3SgfGMOspvGNFXv+slo/KsOXc0jnbpZwEyXBJG7PwEKlTfjDkqBJ3jhMYErYxWKECsUO/E5DJ1
0o3iYHIRdwnL4nqVLstNL8wzIUgQZ3Judua/dbC9PYlx1VVR6Mu8mWFyJ/dLVs2RZvE71+89Oh0R
FZbTheSQ5IfZfZgSK2UurOXnjAuX00GLcjwpkZ2+5+jMNb96Ej7anzgxCzCM3kNdicCyaeSUPzRR
LyfyOhUNEcAAA7bi3olXgSg6PVId0ndhLRpc7QjHMjmQOUHNisjnZHnsL8b8Mc46aMd9y33f9851
UtC7PC542eOc7nsDKRL52WsMDz1lVLe6SJEUIra6YEi/gHFlGxHpkH72BOcwYRIFuCiI9jL3oS3m
oHpquMYHWvvPLqG4RxzRV2N9AvRxBBARUidWwVTbxIq7CLQzqZZD4zMLH7REMZMGjDoN/n2t+hKn
QctRbsNSZUTmFF7FmGExL+hDnzRdwGzOzQfKhgsL5CEaW/utLt0VWZj3UghUtZqz0kkw4p0HaMzJ
YPwZy/KlcLgcWwKCWsdL9rKeE2I/+XZqm/GQlY0/aTMk+7Wc7jB12JcCU0HQKDKzPBs1JhBigmRa
rINrKoeT4pEnntH+XAFIX2zuxMbVFopr4x4ZFeNS6PHHcnB+dFM8+j4/oXxiI4RhJNO6C2gwnyL6
rnCnbwcZPlJO89KMw4axdq6tm5Fci1Ns1xfaFDomOPM1v48t+7F3q3lP+FEd8qoQoDXpRBFJk9yB
fMoqxTY2bWlZ2QrFwBMdomJfQHChXEl85sWglFq97DGiCvp/Z9M6+Q5SyuV+UH18mdf4LvdFZLid
w1SgEpe0dh7WYdqjTZgO9AlZ5C8kxwryiM1xKUMTnSvajTcqqPHed5ENwH265gZC+MxX6zPESPB1
7vA6jaZ/sDqkAoOpB3Uy2aGKjaM+oaX3tf4+kd85MIxHZzxKlZ7SHG4pIvQbZTPHb2Qd4jUUhwH8
7akbVnRqIAz3dcuD2mCHflp7J8pB1uzkWJ0ZVYt7qhOPDeX4aDHMxTe5Tm+ZI66r71HdVrG6jCXc
MjO5Sqs8kPTlnrI4RcKvf+VItwJJ+c7NaL7yKKX4nJPXSbLbzkw4GqnKTxOgm1DyNaafBBZIkOSp
f3QVRWruTylrhwGyxUOu1ls+qPpd4/HhtMc1uxT+Q6c3Txih6ZZazhFStz22usyBkoUcIf9paTtx
izTm5DI1zXr9HyXEzaJYmXmZYQWCznZnLYmB06Ptz6NyMIJM3skX7NBAze0HyFXHObUZ5Rip8wyo
9yWpMGav/fwnZ8Ic8dCzoe/1QNPr41JPD3FPVo/iJh5aTYPdjGooOYEw6C64DR/IDpl2bq6vpypF
GNtJ972mxDRH7WFe0rNFQRCVtUHKiOSzbXUrwpOUT06qAiSbDZzn6h9lgQ8jx39uUczTHvmvnqgS
vtYQmFrzh4RahoK9GeVbKMayQmDuiNKZkcAy+Z33zkw4hFaxYaootfscOrGGJL5NsGFZ9eOiUjLB
pXIp3LSAJj27YPPZW4EzSI8hNlXiUtqUaALnp+OvjIoH4mrWDpEwQrk9OKEvzxk16gTGoXAf3nic
P7rxnY2A9bkO92YLxyMh/vyixKebG0uEiYndk2tfGSaSSGuJbxcQ9o5tzV/yO+GRGTQI5Gc/eYY6
IoShgXKdfKdzQ45k9fqD/ccQ1q4Hi3ea8/qvyq2nigneRbO9qHeLB6uru/tuuLGQcwXsrB/KloHh
N8Tl5VrMTgBSopzbPRE3xCiZBeabLL2H2O/CbU7qs2udp9HflRmqNcey+VLZ48zilD0OS+pZjv1W
GbFHIOHUmbtPp6vNe22iL1tzwf9a0DNB+XNBcbrKCJ20+CKD/SCzkjdPaywwlbDnWzr6bsuOT9rx
Do8ljx3F88p+O1m6N8QE907ZpTvb3mBxtI9nK0FuVa0eUvARM2BGbCL+0bd6uR1UHd+XljHsHeV+
xqJAYJ191LHzgGmHA2jGO0THDVpZSbl3q/WZVWpyBlh/WLQsmFC2oBn9yhw7PxTVwGPMliHybR1z
glc8N/nnZo7aVPSmOmxbp6QvvnG6n4p+q4jKAQYo5iAn62xaBB65SZnXonGv3dibJ2AMOwLHFKOP
Lo0wrd1Kp8bx5sHSsxZvz8NsH4q+v0e3FHiqjvgujcj0puxIzR4txvyTIPcAm5fplx1vEPMi6VhI
OPOjjPsBQbqPPw+fM6bsCwR6M3SUYq5ivSunh8ys6pzJbHmgNEhI69IMwEDuYchGYopUgxYjJ+Ns
3mj8RRIVHbNh9JZfdcZaxO/VcsRF1rGiIbzdLNcTYeDs+RPuwoULbj+a2R1YicDKWH+P2pOew2Ts
tE8N6TFRWvhtJjeNvJkYH7EW9EI1cfH6MDgIy/gHygW+vlcMt/lKcm/DOndf6Xp6ssXANTQ3Z05F
nAgBKR4zWIjyqc3Ax7NwESXri7Vny+j7lyohj1BNLllAuvbIKCuNTH14MXOqe9xSN1ZXaHfOX4am
aVSNXO75dGRhwq6HwEKL9V3KbqLptvRk06//aPLRXAUP0W3r3chsYFR2Mj315DOkIKaCpxBBIZQk
jHMZ0hWKgx+oBnAdkVG4JY1bkXGZlsY57Zw/62ixZS7H0F2skU6dKhk7WJJ7N7bGpk6XXhLYcvNE
VxMTMfdT05f6nMT6ZWjdJz+HTm2p/jMujDPKs5Us07YPR/ksPAljGwPLTvPdfU6Z9Nwu2c0qy9t2
xcPSTSU/XmQyVV9p53JABc8D/q82h+4Covyl9FL7ABNjoyo7gWas8ArKNYpHnXe0+QSfw1EuLWS1
OrEevc6uO52qP9R2OX08kSxSaddt8S1M9CdM8e6Uy4KCBICz3TH6NheWepZ8ZTFGC7SO05UZ++2g
Oa9MaIqIBTp1u/HiTj8KRalTAHbdAK0DXf1h0JPbJDnaC+RqgrTImu76Hc4wxA2FhkAMHFZKygK+
xBASmccyrOclmFG6CA8tTzqcMO3SkfgrxEa3f2WtmEU5mdhEuAROgq2/gLjW9P2BU+TJTCLPSY69
Nb/QUwUL6G2MgxYnlm3863P3yhbt1myXF1sU+sGoWZpgEeSJJ0wA6tUQxnwKiUtCGoPpwkoJg2p7
+n8CYfVjx+B4bBKmHZaCrTzrT1ArPp2RzLXavS44ogkM2gkF1XrI7GdT2md3SD4N5ERnt+A01FQf
Tmtx5+fq0EsqF31kRoxA6NmRBTLOhrmJXjcHfIgWXgwJ/j20jMtAOtWhEcPVtMy3rDBuSI2exuWq
GnW/DuNyalvraK0yjFdIfNRh96oYkrAQxW06DEVYWBREhUtONwaqmeHkoGnochdEo4ZIPzr0zQ1o
FST19Phsgm6ydbwfZqs6wPhAp0taxGpD13PmuQupAHntK8LebGZe7NePECNYnlYPKPUfeml8yFep
87f1ZH1wM/cFnNtymFVzhMNRnkHrMqhGVw1LVZ6V0A6j8g85vi4ssrhxReJ9rr1QO5q6nGGe4Fv0
nkgneViI4xxhfBA1NN5kqR76+OodBK2p5t0L6ZIW4rGujZ0Uc3XOuFzTi6BqXzffcgMKZ8fMgU9A
Yz3nFqjmrCOtKM2Xt8GYrz2+nsG0iQdxBVILLvCNuL3WxP94a34CFhBwBvLxnOWptnNy+vw+dDUa
S6sElZ/KfwhEyEGBfrZHrDruG/21wZGcmu1Fq7B4IoajeJLJq9MkTJS7AVHi+N0tD6aH+p919sAe
ONcdxidkIUnCRA3m00kOXm6oUzdyyK+gbMUDC/B3XHftqynmO18Yd1UvxK4zkmWnGqyy/ibmGVE1
MXZ6+XZmXoa+NrywZYstaIgd5KAX6d/MwzmUYg1mPsezoOhE9c5/Ty2PlLkNOE+WmpUOYEVjNCkD
KJ/lLJg69gi+Ym89dKr/IwvGs9mQ/7HL9p+e3Lse6S9mnyd7oSIjJ8nAQrvk585D140v+Wy82Rni
2qktaN+yS4NYQsviP56b/FR2Y0d89M54PAkbQpDY+i91nBXHlKmLqQOUK5vYZ96Galbc6WL6rjK8
w4wxy0Z7q2euQz1m/I3QEX8+IDDdgAKUrLhoeWtMT6Zh40+QtNzLyKWMXtfYeu2cXEezfVvW7zTz
AmltBYOnyG8eUHxwDXs6A323b83z50oXSycWX+H7/m1hDQSWPl8m28miNpXflaf/MLj6kH5xYluc
htWEukHNN3FE8si/OkF5zvqddWr8yN27ocRUw5gRCVBbHazavinxm/a2OHMg73LHgdXdE0BpYPzS
ElYkvqBPdoHmyrBi22ZtzfOa47LtGe0TwXLopncgtGg0V1B3CO73ydJHLfvhYPsRmI14ScT4Msju
0yqTb3RI0Sjbu6RO/U2MfHR8ZgbK/Bf3CXPAxCQ1OH7anlLZOPfj8g9AAzKx3r9ZqYWXkZyimT6w
Gfu3WcO53lJzMF7i1uOQJM+O3wFOz5oixOH74CTM2YAC5TvHb15dmd7jHUBGg+24QurzQvAvUcVM
n11HEkGNVGlfUWIhk1n2Pq4VlkjZc+MhrmRbMXCAkNUqBNMEh+nBWpC7NpYYhJkN76Z8rAINBQ1D
cMR4RvqSGSnHuFU+jtnkhHOZLYR0/zBMeV0d529X8XcF4zRMugTfEDFe+OASluvgyh+EtR+VYJQz
z7jIhvzvys2211P/rs7cNHQafKnZ6GCc6nfJmKZ3fPE7b3IOQosLsOK0Y6bBK/gfR+exHDmuBdEv
YgS92Za3Knm3QUhqiZ4EaEDz9XM4i7d4M92jbokFXtzMPEkDXFrAvCbAqVmaqGpaeW77q7LkNPdp
hTnjIQ24AwxR/CmE/+I+uJEpHs3mOyBnup9TSDh0xR+p6243flqWlxJ+80oBtl65vm0vV5wVsx9r
EEv8zYjIO2lAuh7c8gJwO5JvGsMmGFSsCQKmABouZsLW9Y/txFmpjWsz0Rw7z5DCK/sODkGN3OC9
9R2CegQ0n2tlf+iJX/HQ1eccFeJQ3PsewXMhB0Su6gNpjdIcy0MsYPhyRpboqcNhXPpsxUXNNNvr
fTDVh8KZrBXCjUzyowbhXMmYv1M1AgqJKIaEELMZ8EePZv5PKS7EtqoNjl9vF9iPGAm8s5X04GjN
K/+CugEN719oiKdVbt4ErYDApycGaQ2wNE/OnU/bJUY72y7fIeiwGmu/rbBxaULVLAtwB6ieXiyP
69XAxwfeOnYd1MFDamabkmp03BkFnbrooZsi8n+loAjUKL5qDmv0MetpICZFlVQNSrquv5R036Pq
IBswZ2k/lJvMGz8hnQD9oVEDGBeeG8hL16lcdn+5YMyF4Hn25gCeBDpSar4HwXBoo2lXxJhiuHke
LIB+D26mv7KKeLEjkl8xZ0915riors6xKc2OfbjGxoUVe2WWe3sQ9b1BA4pV/ISdc9WOsTFL5iSA
f8YazPYeX2hwGh65b18HKoMPPJD0woAh34u43NeCWwBtpxP3LdZdEk0u0P2ptE15ICaWbvG+v9Bx
ba5bxz86ul920aeJpUzlqEvfK/cuwt+bk/beBra1k2hmc1ydLRJUHNPipKILO82olukht8tbQ+EK
hsQWjmjTfvEAkqcodsDafjyvmdiVcXmlbvdYS3btSh6GnDVs5Ot/quZtlHMBQ6Ej+KdPwWRdWY6j
v04pImhTEx+KZvCkpIHh+j4XdrbDXvRSau4dudbkpQ1eDSX014TQM6JOEB8dO32bzGO6qOtNYnqr
JXOzkmmMfGMUgLcVt9ewxdFqYI8ELhevLGu8uhz/uNHGrzSJLxYbktwJ10aLyQdqZAcVOBVr3y6C
jU05gUpOpTvEe9mTcpkcufykYRz7pn+e2p5uJ3sKUPUI9Xq9DzZyNNdko+68EGMuWwN5yodrOdVv
pm+YJyy2d0B3wL958slvs/o4AFCGXxsRNppekwDhFAPqsO1TKOHCFBSWNzFIsDHHN4avGo/qOYq9
iCLb+pjUqdgQ2BWbuk8/UhMXsxMbCSqu9zB1yDKilqdCqftZLkt1/rurznMP8JxiRAMMfGlunL28
wGmlgGp++ZV360n27fpWuvyY2pMLpgF/WHpx5w6UFIjs7RSUNzZMBjOKiVeNdcdG4gs/9AAEuIQh
D8wttbwubVeQTdBMf3AI7MOwkXQFKdyGJUmmytc7t234IJPRJH+RrOiEzzh5jRcicZxocTIAvUzp
AI2+iw6KBCbKs6PIZAJPZoVdWfsyLtZlKe64PWY7EZQjh2y9KuwloFKLPfy4M9p0t7Ki8cPOaGqE
CNfRrTDxXBK8U2vfsRKqi7uvwtK/ZlUlOw69BdI+PWdNvsWh8RWy1OInxGveVQ+WcE9zY16bjvkz
onCElHvHnE4djEc0x5xZai1e2lEiaGgf0oRF0tghO8FR3C5zhk99cCxJreY23WX+R84CgaWUidU9
O7vEYzD4RTcJxAgHhXowvDHZO5RXj5rbD6vULf6Ie1tqiCK++mzm7nEAXoh+N+I8nKetnkz+vs4V
9njM9iGTGEjYD1jd1RnDmqMRXlBjHnSZ1i99MxfbVM/zlTfp2xD2eqf9gdr6qDh7A2GNiQ/2nCTw
aUPoLJTDUguHz7x03f1MGdQ6NPiPJ3l+A65+tETB8YNJcJSkVULPnU6T5cTrWL5MRplj9YouaYBL
cgx3jVHBVg2TD4PmX2RS/jpE4mqWM0zdfLTCsnzlWH2CneysJn6UI/1h2Sz3IP9H1DfGRX5bDi5v
jjIWm+mWtl1/E4zgvqm57YIU20LgdJtsLvENMgCJkgJDX/CIsGRtVBCfs+gDrhn316ijBWPiKxRT
/2qG6GpQLvONG6P1tPd5ALctSNA0Wd7t2kYsSQw+PcD8TmMaUwqawNmZJwV3OyZTVoeXcYFjakqT
0ZX9R9ozQTwWiqlY1M/e0EuM5/GObTTfisihCs0ajpH/Q76IODt0pk2QRq8sxZe86IAjrSE9otzk
MOqQhUPRPtgpQY8wmr+txaKsVBPxPNFTNqfgzFD9IbK4yaWOrXv1ylFeMHWlNKu2D2x769sYWEx3
7JEsXlCC3QInsm/u04kPXpa+WICh1HAOJ1zbdtcQQWWUrFz/JPrv1oiGy2SFtKT4f4w+CPcUDu5a
6R9DyTdmkgSF4PC+Nol9KejY2xlLQs5sTlPyDLQuvsM/zeeGHO+YEErA3I7nSVUWUAr+b9fOpLw0
H1D6u+yrrkNAcCmhIpIv3BzhAze5fQThtIsrsqRgHe44YqOjDIOUTQp9RBkz08rPWeRS1rv0HtNM
bYTBM6zyYNWEFcpkfrX9GR3AiLdVZGcQDVrgHRxhrej/2qUjUGT+S2hgrCiwzfLFJ549DxoOMCVj
77fzk4BBGbkWk2Rxl2J42zAFlBg5uAB7tfkTYnHqRuNLm7gqw6FRG6KODLfWF+woRZmJffUrQtGy
WsIU6ONJYTABC3lEV2hzj5k8WzSk4tVf+syEwwdDTuyBRtYZGOF4H800nPnw+72agvrirKsWm209
46SP1bdRQskJh/EHHuk/dtKYohx3HXbw5GfIk6cJ/kc0m/eSGHxq1u+WpTjS551yg3+5gWEV61YN
pXBgG44DwK7LluGKWpCes1Io+kswcOv0XzEKi5FOfIdOxD8gte329AWwgL5yNpU0fYhNJ13ATXl1
h6+B+wRyZBySrJv5prUN842BmXgn6K2Rs+2TE63EehjhYJlW/ORPiX1wljxOE7YGcVJWOiIQWHXg
b64UyCUrN+M18X2EX8GNHI5bS3yW3eq8nRUG+nTrDL5/CNruKkRODaXJTJyr7tE3FCPFxBk8uPeA
h9aZSn7DMHuT0c4bB7gVqyAAA5X/a8z6KUu6glVB8ZsN7UghoXnnexl5fe/E47mPavu+r9uvjhXH
RNUAStQ45tuu7u601s/jBLM6zi7MDvdVPLzneEP73mQX6N9CbR8ne5lYVXCNqYkeVPq0hHHqgsuy
UZCQq7WPwZOa8ap/9x0CO6VRfowjBXpuEP7YhtrgpNtOKfXIuG8MVeySXG1Kc8bPQmrOaoxLYnfj
egitJ0t/q4GPWJrsUWPfc6rWcxyCNltot37RSXnEFMkcGRyrqXZOSNGbIY3rTdrQwF6UlPRYmIC4
SBvlzA0LKl9ig+ksynwTs4jlcjwCIykNQoHRzQ3Nk2dG/6zRxK8/vxmL9DE17nz0uoBSBmMvepYE
lmIGCAqWEVie9p3R8+UiiFimKosD0T3Ggr5UB+3MvxbNY9TCs9BKubshf9ljdSyDWO2nWFKMNxFS
tGiNBytvrpfLwtDO7aaiz+gQBtvAiaplUWVtxtz9jpz2IZha+Kbog3ywlHyM4V+5ZOprNnc84kxK
To2/EFMXGy0I/qrbzWPSH5jIpk3X0gHTLy6iY5DXxVEI9jbz2OqN6XbBupzJ48z2KQzCrb8Al0MX
lkumaTj3rk5PnblQT07eR5fajZ5Uz7wVhfmTVfqU7TD+5hY/em1VwEkb+4PC+RWk4W5HU3TLsj5W
2E3GnDfr9FCYbK2CCL5hCCPFLelAiyxaVF1v5WU4nWU93wWFPAWV8SJcde1Cje2FOA9rR6DotbHn
1cF5rlix0GzZrh07esipXPC0H2+t2Fjuvb99rC+x2Qzn3hwhQEVs1X4iVlUbQKTxVjc7z/UvfgzS
VUoMtuaIJmRNyTv1dyQMZptc06R2Usy/PehhxK+u2vA/jB1t8VyipPOqK/ud7aXMBom1C5yUjgKW
LBsh2YtExBWXdfYYDUQ83RGpRx86T/2yUvhqWOdfgyDdIhz+YCX6yxU0zbKO9hQ8V3X/2vpTvp3a
5hFWD8FgSkUEpKJKXaFN3XM2cdXxuIv3w6FXzTntGJplrNeEw56rFofP9M10Opxphj4lEyoN6QZ0
EFRSCJYCw751SagqWxWe99vOPi6TkuLJyPSR1ZbeELBTzLfmczIGCRi4mG53m/1QaOA2RyxlQdv+
ME6am2ERoIMGoERefLDYBJbIP0iGhI0sE0zsLei+vr0IYecr/SkSzklS2vIaFmO2KgJShWZtJrsS
1o7t88frrHf6UvM9keBVFEaaN/HJ1kQfYw55n1DMEcPIHcw1oI9xcewUs0A0VAn9mIqyAWXsQolx
LMyGjY35gBxMuJbSffMFqCG+uGO+kP7Te7/asahB4YMLgHT+nWrSjG6YpivLw0A94A2q8vZS9Ha9
Gwr31FX+DjvyFoKRiZa0cqiA3cUlmkdh62Npcc5Xcz9fhrg99YiD11wi5TKZrs0UfqvZAVvxJrLB
JGDqOr72zAfcbd7oFhw2eZsBCicmDgIwRX6cs6Oa7D11h5KNGIJBbLh0sm4cHTNOGvGnhylnKNH5
iHBscv6IusUoTlwEmXAuir0reUIq8U48iR0gH5b90Nn7oklIYJX5xLKCl14qyHxqyhtZcu+gixEl
xBFvwHFQQ/som+kY+gY0lrzdJxMsHPI9kTVgaRv9q5FEbxH3NWjWFebvzn2uUeXnHCumb5DZShsK
PRXenMXmGLTQb7KZlU8yyTcu2Du/S190RFabfco+JzAjemUfbbRb8k/89izlmOtLL0FLx0SGO6CP
GgJiheCU5VOg55FgmxfofWo/JWMlD25mvRQhXazCBwc1Vv41NWQNC853dlFUUD2Hm7LTDh9rPgBp
D97QanFAN9mxtVhwahPZnF0lxlG+Q9iyyNHlGCBm3azdPFuoWfpLeNMh7Lq3TBFfZznMtCbEpe6p
ax9donOZvRdNyaQRsK2JclwDI/gfPEzlc1Y5bKMs2h1Y/URt0e41oXeozO9OMdDY4f2UA+MyuewM
A25Q2A8jkiau2eCJHhV14JuxLVJ3V9R8FjBrjrvGiuGA8fPnJvZoWniKyrnaT2L8yoop4PbxYcU8
tN48fGK8uE6JBK06t/eBa7+4MSoB0aB/vS3YFxAKqxs2Bl0EdKwKIQdpiRqaFVvqJzYhZoodesVL
606fQcxiQ9rdY1tYKMR24q3CmJ5BILx7YSbTmnLWBNy6G69Emr1RwYYc5EJGAB/xqNlkYlDlm5AE
NNAoeLcorOe5Cy7KvlS4LrbJPLhoY4ugW80YnBn12uS+H+pbGRlXz1aL1Z8tYo1boYiDLX/VBe1p
XfyxabbScX87bud4RoHZJ0HIaQOXfBMlrGyEGm6+oHZWdCVyuXfATEK2eKmvHq0s5CaAM1H6Hncy
HJatnA95+lWPreBM5BgL+cUmrgpsSfETFC1EXBcB1AyC3yyPgwPDGm0znDl+GGF0i8IT16aVFavD
gONoz48XCvmI+Ia9aTEKFSs7m7MDgdiAhXTzmI3oAUnJXTfNMacEobd33fHOJzqPh4kQUynGnYqL
J87LeZ+1lIIPNPpGZkJJUaFP/oBJtym5FdAxm20SC7C3MjVTAGYkFByHLw8XEGUC8SCZ+5uqYol8
389b087yJW0Nxr7D9Uaoo2wil+JUx8WVWdTkMG3+tuEWQNG7ysXLmIUBfuUE65hTHQZrwj7XOOVG
W+0pr41bP/rcmcpCHWB105NEn7yEEb+Sh3SB3to+pjPLgvciWdtUAdeeTifI/BXBt8YHKZLGGxMS
p/Qblj+BPKHS7PPY9/eYfNHuvOjaxjTWG/5TFymbdTzvXk/jphUOqm+Y5I+Rbz+y8ibQk4EPcNKa
gwdfJGbTOhP3CQMgmXTVPgjJkStrW6+SuFCXMZyejCX81Y/aZq7uWVob5n7q4cYaOGcIZB0NH6ta
U9K47rdiY8X8ai5/ciGDVKuGu/eVpvRNa857KilRgZzoQWYGBJmKgJOTIforVnLiNplp/cxFOiy5
kqt8hKeGJ8iltfDEVpCNHQz2jT+Vm96oPn1z8EB/UnnL1dRzIp/Lgyx2akwhc8/9nam9D0StRwLe
NGFFKiHbxffELj6zsO6ODQGYNI//6YnwMy/MXWFxdJVJeNRTXqyzFpt2DWJvLbJLG89/ecV21mPz
v1LGEQ0fLbMS36YCFtVnIFxM/9GhQmAttb4mAh9xArtxl/I6D/C41q3Nfa308arkmLLUs2i4mgUy
4T1gImn4HlSA7FnY3RHF9WYBbMZYWiMBE/ZCC8lu1RDAdk4mSBeT4FqGdNN5lmBuy75xiMYXvEmJ
AkxftD6CHHF9iEv7PksJivufFoHerXQzSlXxuDJqRqvWp9sxzo3XOJ4oVEO1PbID3cglVW5iM1gN
AUhoc/gFGppsQ7wuQ+rcjX56dTISkABHVy5XE8bSLCTSYEf4RJ2tjD1uvWMWrRtvupYtiGFOyn/w
1F9dn87JWpPxs5r5UkkgyYnn4jQI3HcDy8g2SPK/MMAiBNxNbZU6sR1ooZJaMCGc+Bj7skG34wFy
WFPGPotVV7I1M6frkIp7B3Jck5PvRvCn7sIrL7XnAX4OnVOUAxk0F91CU4XA8Rtk7MI5K9pCy6+u
cDcm8SYS4luZl0+xTb6Eflquj+mv3VHMCZSerfaprTKcGw3FHjR2f5QuAkTn3HFKDlvsxM9zN/zY
qbXzQ2zMrgOsYPbEnay1c2hLnpsk7N4bE3yapG9iIRLkHNYYZRQkkJCAMsIi2UPpGTDJcGwYk1hP
PpnrcQDza7FnCJsW8GV/szTr0KaC2Ofl3bejYCC58qkj/7HUfWMv5hoHlAHTlEGLb1mumwYmclZU
JxdIRcmJzsheY1PmfevEf5z3uN2bvroHeLrpnfKZ8My6tI3xFOga9l6y4KtyawUGm9AcfyStQJDq
sGNFkoBTjDwIvmQ1qxgHucyCRxkSfaj6B3dgpRHlrFKsobBJ2OdctjM0IAs6n0aEbYxDGVpvEit4
nysohuTwwFFFCR+OsinR/EhyRtTkFSW+AeWDv731PkH1qMjEG0sqsKrg+yYoFQVmLiqY1xoH2ypr
2EiwNnhxadlwYg2GtyeEanhQPNmEW1EDH4Tf5MOa3CrD+MGPe0dp1c+guITiWbU3Oa5g2qN9TNjy
XEXBH94sXkdu1W9D97Ul+LJJKu+7zgXWac/ciYawSctBZmvzWubiKR/VtxdIomrtCgHxpfHuQCTj
G5d8fAhP33QOe7Sz0mjXy5Nbk0dFkFonEzyJtFR3wYR7wtTipisDT02Rna0MvF8R3qezxPUSJg8Z
f1n2oNO+WsxQ3DOhUjopLyHHXwwdB5WE2UbX8XM81ZRPuW+s0GsxnPp6ZnsQ8nqsnXmdSsJ6kARe
Smqk9/RryyP9XiQd2BpvPJF/juSCaEpnb6UJOwbBgkxNUrLOICLWLp6JO7cj7NObaw+d+kZGKWeR
xnBAerSv1L+xky0DOdKGfx1r3seDSD+7sUPe1EeDq2bfuh+h/uvYGiL+ReWWwzpIJwokl6hX4sD+
0dK65ZbxDZd7lUTE/MC7fw4kJ+cFetFR0Q2E4hD3w5kXmqsHtWntCe5hIkleTrgIu5oWGS59WCrT
+TxzvezmltZuG0CrPtlO80uu4NnDu9BP+Y8M7OU3czolochBXUTXvLcnFsLOWivx2ToEdLmI/PUx
dUFG6Nwrj5xGbWE6CtqFkaKgqkqwEHP5FFCBfPRgjK3id+HxK8Kowp0d1s8iJYJXNsUOcfPmoSo4
YDN8CREnsLNX8BHcBW8tGLeNK9xNgk+DPSCsF6eGCBQfAv7NiqCchwGA7ULv/rIa1KguBDb+Tbm6
7xmskSqsW5lLglxDfiqATpZOeR5MErVtozATqbuqZNADg7STugPqj+9GpZHJcmS6tHXybbBbK4nI
4gQ+5/azdGlAjDEaaUnwAWVyFcfio5yETR98cIllchP8QQWGDqMZMXvTCpPx/k+IlW7wUa7pwdCb
kl4SnNTZg78QIDzMsTmQl8LlUOmLnEN6tG7wGt5AnSM0xd13xVugm+VGJ+a1HZrfmQt85lMj7lkU
zWnl/0ZT9i/KSEQRl4efFLFG9sR37bR3U2TusF6eNFjXqNTvczamUIh5z1k72w/pCuwIKndTQNd1
O+FwrBoIKeN9Y8prLSu+9U3Dvrd8xBsAHEYxqiZin/McbsdsuCfOc68STsimsQwKGDwS9PQmECEN
TMzM7LNQc3guWXh7e090HJsdDdADEqC/N9wlhKbTd6ahW1WwteS19iz68CWTo7mV5iS25Ckoawqp
nzeP7vxqTf2xiMKEiwoziWmzgZ1Xk8VeJSlgCPk4FEHs3zPCPHj0urt9wKVkGo4tgL1RNUD1g7Nt
2beUAEA6Leh9p3kup+4qjeqb7fGD3Z3LqHgRqjmJIkKHZ9UDyQ0v8dvQEzEwnEOnxl2nkC46ezc3
ND/wx8CgeW1K/486XSZM8v9pOnzNUl+jHrtL524LZ36u4F+4E+Yx04Lw4Hnbis6/jhh7ZIxvAsi8
aRl8MY+LGp5vu3ocOdum/IHgx5Ht5VDWG1kvGo0On9skvRp9xxVD4IpB1TKmXdbOp77wXviOv2Ts
fEdDLtjRCp5ymb36mDqgtHB+BPJjNGhK5fULrWp24eV241vH1gNCKPfXbMZUSR5ShTTXG0QWh+jo
t+0G5+6mjMG/VXxMzRH39kxMxQO6isS+/OHMhtBqH12VCNbxzMrfjVlxhmTesjB898fgU1ACz+5l
+K2K6tvqw5HO3PRmqo8R9gHlIeuyDQ95Wzprz8YSrb33QPsETKHIubTkWJV7Bv2yQW14i3SzaewU
4eMw+PNuEsOLKOv7NBsPmqCN33k1/i/5TsoR96vzDl7qWpvxDwnO5dz19siQTLSoA9iSmg1CqFOP
n3Lm82i2VxPlh+eMXzEkaCpB/LVcp5DsPBhgRCNnnAATh5VlfEYKCOxgQ3no65q8nGp4t/nbtGi2
Jm4qzsRjG4K5wACUJMZjmcF2x1d+ysqZASW33gxj+Pj/G64RqvFjYXHNoW+4GTqBvRwXDQ4emzUU
WUFE/ZeGhioqg0VgHtL+b4bGEmf1k6sKmHurbCC1OSawdt2AtdvAEdCToeYkpht4vjRJx26GLDF1
6seMlvr/v/BQpp/5mLxoLlgr2RFA6u+S7seGmkT8Zth0Wf1qufpghmQQXCwiJiLpph9sAGZKnuyy
euzrbAsG6xDrYe2MDu9u9eRyjedGHtq70jS/BaYqXLiOv2vGbuehYl6VM15wLOERVt7AArp8qGtY
3KRJMTG4xhYICVI6GR6JS0up6V70JXHXIr4m3bCbIiAwMjJejAzBNHBdpCp8rtlDrqfpODfy5gKe
ZIrrd76Lc+L/DcfQlR+mK7ZJ4tx5AisZe70rWs839Zj8p+v3FrWp7PsAClCUwa23gBsU0zOSVha2
r7GnQekH8Wu4CEGNAweT4j0Mg/dB6u8JJC4Nz9M2ET1Zg//pci6W0PGoYv8hS6acEsC140W/ccsH
plbN0gPq/hgNjAN2BC85V5d1i9aaA2t0+mtih1RqNLi/HSe789td05CVGQPxJMHJsEPmApWIf3SW
YQI/cyumZ8VeN2o8ID9dVQnlLk0ehqIpNkY1vlXPre8fFxRU20O0kK155siGqVyXsP8ok0CWyb+M
onqofF8dguwxqKuHwaRYYd57mXt1x/B7CMHZjS4Bf/fTpNVtSzUAD6eDX5AHthqr58Ia+43VAGvJ
qQQwE7WRnfWivBIZVkKeoCvn5Bkon0kFxhffMP4d61kqazj7PqI+JMVp45QMbXy8MSbUqXNySqdn
y6o/dC+PIU5fiLDUy6D0REcbPsFsz6BNwCKvLM1gVZrun93x7YHYaV0whK7oKT43E+4YKEn+KvOc
A7yii+0MX9ivmDeT5ldOz9GYsc1nmYW5ovvz8xhMdq2RoJ86tjrrxEzaMzYRU9n/PGM84tFGExxb
hYVN/ioMkosb9m4gKIXTFXo9fw4M8hZCSbkU57GTD/9fNSdX7PnqkM7Ws92O8U6TyrSbG8cyzvqE
abH5TlDTNy2vs23H9ntNMu+znYlckeaM3Dg66JDhlAyr0KNeF724+A6MhD7kuOBeDj0i2RcF7GWK
rjKOQ3xZhfhLXB4JLIeraWSnGQ/oYyJnRe03p7xpPCBMwGMm23iauuZOe8rY8zJ/yKZ0mwTezVCN
3lI6/Dnr4gzN991j0CZdqQKu68EVjuxSugVFT+7dcLgOjkcaqWzPYugvUYhjsm3oQWdsgaiDnD4P
JoWwy0xR2N9TEvPiwPiEdaNYpUwW66rqx2NQOdda0feDsnrgJ5CbXBVdKzt1yOq4ZvDcWeAXwy61
N3N6CHy958QsVipoCDICZ0pN8RfIslvZiGl7y+Du1EzWgY57wC2tQWDbZYXlqsC/M+dz1GN5T6Z0
4zgQI3iq+Bp4mpiQqKBffGPMvx9VZv1Kxy7OpTPQM5Nka4dt/qr2iV6jlZ0m05j3TH2Ur5iSyDW2
HjdoMD9nLts/kEjYshEcrPky8s6gcKkncbtujLS8YoPEUITiBQyBlQbvGQpb1m3Y+VfG9JMKaVGI
/I4n3Bu+EtN+7jpyUU5TLKb4hU15c8iinwKbgd/0BiSZcJjJ7HX35jCOrGWCdgMB/6+dxl0dczd0
aveI0HXTgf3Eg28BE7aWVvTyCS7Id22Ze8gQLJbKYNz2vEhXbRamB6Kh6APdHTQehlETxh0prlto
3ExTLJXA1qWnmthpi7tWDhm2MYo6EbbXU460Abr0x8Ux4RqHvqXgiIwLq+Xsvut5vOYmadepF51T
k0u/HJY6L9/9c8zxxU/R57meYJlujgYB3ZVf1OZehslZT8WRWMS6tY32bhR617AFZhClf7rndIgL
zDoV02ndKra1lXDZChBMdsf6Dcqo3rdUTqFnIS3GBgaDRoYbp2pupAWe29BgJhmQUzM3abd1ck+c
Em3AxOdvOJqfugTayyONH2xFhxcOJNd7703vLphvmoQdPR4q2/TJox0s4Ci238wueusiENJJY8Et
gG/t9eominLmhTYeCYvUOAUNYz2fc4NVgciHddYBP+gKb0LjNX4wlVNc538mIGy27mIR9F0c6iWy
Qep1xTGE+kf7BJLoBAtyTVX8Yw/ZCw4ITWxZW/HreYcTMWPQ0X7wljlgP6qxdXdaJDd2J0+eCpz1
tDdV+JJikltrMJW0eipszcQWmA1w+Awq2JhRAf8G4L1QDhYHPBBN1IIvJ5Agx4E4l18kOyCAtGgs
kFbD4GgEVhyVVrY1LTLARX1XtAPu2yD4ZKNukwXNmXvcrmL5jETk1SFYIog6g3dx2j45ZPjWVgk2
2mQiEkcHVk5UXT36NoA6+i2tjKCVrIKLlBbpnYidQYSSMeTlgx2Saqs9/VXjml2ySOdpmF/Czn7o
ZwUjQ+y6Nmz3dAb+TTq+DZPmwO7fkdEfrKED3eZ1NNo71T60KfSFbgwBn89uFGcnjf9pIEwrkuax
HqI3nLQwGXXiruUazS5gMQyVBnYFppxa/yNLwGIM9d6P6MjDJOXyHBhrhrqc/1wU7dBp6QIjbjz5
cDvJLLghXM8AUT96dBWW/ISTFqO4h8g6G392qL6cgIE6FQ3mS+dg2e2L5h210W5304lgicbyf2gH
Ar2NRTIt/iUxjtMo/eoceC28G+H9xN0zY/4/FK29p7LT2A73irYuKGX5Dwod3w33NyjKW9kFCiVo
/sJbGO8MbumAzbI03UQQRR88gXLXxIciHP/Rzz7sXTN5s1K+u4nxakoFn9uL1rOGP9ZAPFs5ytA7
P6q4KJL4XS0OTuWlP63ZPVSGQxkz0ffOZ9WD4yrAKxoQLKkj4vC+/akNcW5anq4YzRMLnvPeE9WL
C/iaTo5rRqEbrlLWRThrxyd8QRB19xE3beS/duZHwwuvRWaXU8RbB2M+esvpjzvfq7FEqJXxMefj
I0cOlWgCqWZyyGuO7HBsvniBLcaPBZNJqH593/ji1QnZ1P5pZm/YdZbLp8JO9thN3ysWCKWFJasy
elgZnHHKg0/q9S9uN8MPQeYU8Ycl2mftcmULOBkIRmPtTovfVhUg6/lGNTlgMG78Lw0kGBGmny81
dPNVFOC0w5rw0aR+D58h3XblsvQZgUDFfnmU7r2SfLiaMdxXgFJZEHXsRjOOAzKByDHPZqrOXtQF
mz5ibFBlvPOdMl4HofhyJY8MnVF/PsI9P5byxFzsRHBb7YEbHYEXrjO823kk7iEnNOzqXfyzYKb6
ipuEkY/r0pmPcYiDVZdDtCtAfU3LLUixhws8+ekHA5V3geCEEGKvZ2LHGB6ZeXm5QH9mrzHPWOyT
5K7KgnLDjgW2okWL4ejm7xQy8ZOZkINlP946Ex3eC3k/Upn9Ygnkpon3yIr865/lUu3ipYTEyQes
k30TTE9+PO6THnPBNIcoUw8Jl9AdPW8YKNzsyzYRjGaZfswLU4/NHw8pDIIyzS9e0LNZ56NS4WQs
Q31EqHpqhv8YO6/d2LFsy/5K4jw365Lce9Nc3KwHhbeSQl4vhNyh955/09/SP9aDkdW3UNVAo4FE
4oRRiAqS26w155gE6ckuv4vsEvVnfnYFIlqaXzim9W+PMaw3QN1MVox41yGsi0TpY1wXXLfhtgXa
s0+/sJC8iRYbbGTPLQJ6giAYJ2/NEGiFZ8JBdpVJEZdiPMXUvHudue40+m8YEh5tcNQsHijQ+Swh
Yo82R1dYs2rCXaOru2XjtylT6y5JABp4XGX95IFKl5j1OrR91w2vQ4w5zV5KThpVQrP9TIdgVxYN
lM7C3VZWP6zgJ84gRQo5dFA41V22ICrrq01MqFlUCECHmW9xJySKj/cwNqa1U+OiKpu3PKy+3HkG
CsQkAMdOhzJ5T+hRkdHF3GhTGV6hhLrFaDuIdolyF8hHSbqMKb99YaDNcJKz5x+InCGkaproyJv1
JoKdb/AptEXUzqDKuQao/iPCXZWgzzBjSuG6qeCSNP3eaC4jFyc1Nw42urG5p9mu2ymVpomdSVDf
IVc/WBMM7tY0cDywtgyxUFDhNj9zNl7cNG1D/Sb1j3VGWHJSKxweaQosT0M+bKfDfSFgiyRSAnBp
WG75OH9LFkWwf4G2zg1Z5JMBY8kCYEuESYyThv5WRJw7ze6ReYXHwQ2sdT986QLDuxbN5U/BwtC1
NPrqirFolMlTIfq3ahpQSDvjwgl6ZFQDMewJWhM0gCwdMQbCvgtJyRgUkqW6OWZx6K9GM3vBMr60
kNYs2hc07y8ZBBD4f0OwbP3qMFo0ayB/gT8sW3DcNJ251um1lzZeAWiZuGQSxAugPTaTDdemm3dO
bAt1DxK241JzbyPov7Ett3k1rtCvJotxMNMloxW/ukKYm2MjamSxrSjasDTlooJZ1lfhKu2Li4KC
Y8T+XRDkH1EZs26rii8IWZN01Urp0TMW6umI2WyZmOxAiFCGo0JcwxghaWlVIxa6RrVd5kR8Fv5r
Rd7m7YC+3LS0S1113/jEpzW9vmbZyDOh6+myH/0PaiLPyv2eOlirvYc4ztdlR+QJ3oPB0+5sneac
wUJKiOZJ16tLrwL2e7OXzPS6t3nQkCmUwDGwH5IourX89EsL9O8J8OKNiGlo0U5qbHrqXmu21OJe
jI5CWQIm2Av7JxMj/nIox22ZlN8JKLNVJvKLXSXvrRMqiqYxzEKytpaxyl7rQVgAy+pPRVEXBZ3P
/MhKS1E9cLIXww7qpWPhYeqQeo/jEwFiA0uoeBcMHwbjcJh19/j+XpEG7r25Jl+Z+YeXcktU0nru
1MD0pDkEZLIjiZS99+sXc1aEj/lgg6OkzjS32Wh9NgvgJNExRtKtT9lL5kJvZEnymZrlPspo6poe
TSuHc6TrjrngViR7lsuUpN5Uj84xqS1UPim2dPiWVA7Knl12P4UZUnGQLlKEF+FShquN5GMIxvNQ
p9ENmXPsXSd7Nm7FK6/BpSpiZEylxZiY+/VaRtY3QUXZJsASR3j9dnSgvI41ThHq/Hg/HkMBfbHL
v2QKFyw3cGSU6MDsVl8SAQHpIuseFKwR+pDOxeub15rKPRgcG2HgQhWhzaaDKxHBf7goGz1dIVP3
hsa9oWT6uyDEM866gjgS7mwW1s1NR0cbTrng2wq/MlaFSOVzPr2qtrUNPJVmoh5lH2Zd3Vsd+R6h
9l0nUHWokKwMi1ZcXnRYCHMoQjZ2y7rvvxQUveuDPlDoRCugcEOmqJuSC+DL4k6iXgHGjA40LI65
YMsfj8xm3tS9EMa4sjoDj2tZovLl0GJA6xvW4zTrk02Roe3XhPOJpGsZ1ZSYhM12hILTAC8AixKd
QrYd9KDE9Elm5QKdFlQOt3quwCSbdf0zNXT35wOVBU40Py7eFUuE5SQZZ7XMW7m5OFU13XtU+pqj
U9LGxWzYcB5jansJun0IcajT5wPWpbPNwfFjfzD46bi4i2nRJ+Y+8Jrncf7NvlGmK1Np9tLullAI
bjpzesix9ECvoy/KRbFPQWuNWMRXZWhcAvYQGJJ3SsA3wzHr4v8RG6FI8fGLH4ud443VcwyRjQNL
FYdkxFto90tjYFZmFY6qxE0WeiGfe+TxlAj7W6eib1Kdm8F/x+MJIU6Kr458lCkD3+SlClXL0L4A
glnBFGPCpYinebXYmMRMetVMVaQ1rfvsK7WyQDsqsa96pnegsoUztQcTmWk+7Qyax8xdPSVd5K71
Qp8tDp6T3RJAQ62XPIckJl2ym4N3Qpyga6T9N/bE1pZ1kcbko46lWJi6LGjgo+T2/JxGZUSVlkai
WGu++dsV45Z6EwSBNpBrepb4suHnuDQSFdBbygkGJF/8CLUMn6kLhcey2/SZ8TiJDn1TMzyo3Fq2
XiI2buWmzL5w2wbAen6GU9QqIKeoeK9nQ7JQLGglI/oypJi5cadbS1PkhrNlB0kOaBT7wM1Aog+I
FM6yG7IYljJ7oRoxnkEFDTfV9F7lfbHGOllRs50ryPOZSpMXt0fc7zVzhxKvDl67QS4wSf2GvcvO
OBKraqC3k+dvwsl3nk6IMPPJ0m84Op/ACWpm6AZ8yCpwVynHgzZCCcnuEynnxjX2JNzB4yCACDZ8
JBaTXi11iHY3TYjD1WQYgErzJqTXLTrqzqrluzfs5iV3Eh2IN0uXyqQQYE6fhNDejtFULvVWQIim
3amVI4P08But0meQlZS9h4A4CApUTcmRuoSPEXREFNJCYpQbBn9XlvISR+TTUsskjAsnFyoNhes7
ILuqyqYPcDRqbfSEo8j+p9D7YuujIsr1Ce6MLHcUmTKudUyiGaIiNEXVZ00f68aY3GzNmN5p6OqE
35zQDEEkotNGzzkcyR9N+ubAP05UqVChQb5m7jkXxaqKcf8HspXALJi0AZEi80l9FmyH0qEgJnMc
Bl6ZarTXZrFRYnC2qd6HCHZv3Ln1RDzRo8h+N22m6FaTThQQ5YcWEDL4sMJmOa3tyqXrCp4KSpK1
aIcJTwV30oKYq34VCrYqLrMYM5S9Kb2nnsqoaEGEhE+idWoasfLBROwlumDVZgh6qMq+JGX2wL4E
NSzfAtlSw2jPrIv11bcWEXUyFjAOsDWgk22NYxigj1YDY3mhWA9bVN1Za62HyefKdO271DBWpPJS
bsN2v9BMSri68TSl+jqy0mKbCgHNqlM3TUHmOn3a8cZvDkTtovULX9qQncXk/WRmzfqhWQj8fkeK
Ly/WjPI38OXcTE3+RYX0M+9mBakJ7pqIwBQvwBoBd5ugAQ9nv1s30LBnO47Dqb4ZEzpc9CecnvvT
ZzuA1J4UbjAF+H7oDxqz1WqKNUpVUXibRDCVTRzKC5vdA9u1PoPBXhuXsje/U8kd6KQjGThTWN4J
K7G3+oQhzCpwkBu1ag6OK8o7LHIXLcI5a+X0q7LIo0NLgENbQjxPRwadkRHHGmkqY+1+opTeL7u4
czat7wKm88IP4q+eq85pH/2JdkXjmLeml3ePTRvH3F4oeFEw7tgJdi909g5tozVUuqzwIUKiayZj
x3fZw32bHDoJFcDI0jQ3uJOHdyJsi1VSUyIhhPfNm6PTeruVOwU0gIsWGiw2x0NsRfWtGmuKjd1s
sJgAKex1K3o3pjb6riL97JId9ZKN07c70FFaKcVuzEbf8ORb3Vz0ai6uM4BLTEKYqEVXVCuhNWqZ
eYBcie0Se2wJxWWinWDbdHoNJ/j04o7FFtiGC3/Yx5xh65q6t6MvRUsqIsSW1ml0zFH/HoNxfMu7
ieSDsnF2Yxa51l4TB2cOS7z+z5D+a32NsMOOi9TVavxTaEIr60cW5MHk0zNxpQJSZ2tUMvV2os32
avROjRMG6IGXUtZBkU7BxiCX0yvobUZhvgpUmm6crv/pqCZstUn4J0MDK1JJbMRJCY54fio2NW0D
4vKhJIz4UA1pfMgUBWokogl34r3nVFvPmPBxtHIjDWKjVJ7vvZKIqtGCu6VJWI2mToShXWryngFQ
3Zu26S78MDTXxLDGAOLTaiWtsTsnmdudI+CbgNw81vb9HCQYiHnFcT01rDCKDZeSvW5R7++kQeRt
WVu+oPYIG9hLcu9QwG3BhMde/xqhnPkQ8DJ+bk1aY3H2RlDOE36TRWw381sSlNkWfXSsoeGSfKTw
M7NolUs4qX996ZMpx8NVIyNsOz67BIGoMRi3RaNtr0mgVUbqdmx2+KztiG2mG5x6ZYF+n/8l5QQ8
LW4yXHUj+GkDKhI5Gs9xEDTLUuj+weiteUJKAO/aJnEAdoivmmTUrZHMiIU5sFjMOZ6cGnEMOAEb
BZOHmr2ymaHjVyamaDdY2nSvw4XchlJDKURx0zccNqgVgtwRGiL9nSh7HJXrP6aXcp7QapO4LKxS
7cukMK3ZxNJb7YvhD6VgD7k25sxUn4d4MrgSfTOID3WNOHIO2PThmS3TKpI7HZAqHA2E4g0Lr71o
UoQqWu2XdzIenxuZefvmr2s3nb0p80fFOPq2hSsffCseTjIkgc6ar1xkK9FxVJF2TobqGWn0eBel
dXiynZjuhBjDz54Oy01YoNtBBJhvu7CuDhkUO5wGfO7YgYxNsZX0LFMBRQuwGpT+WHhEwfqvex86
Ckh7Ax0SleGIYU2nbep3p78OEaqTt7rGRhqmX9xEiAXWfo4QCKT/d5qY48sIO0IvBvy3LnqYGr/I
6XohVqpCHCSNdMvd3KHyHKIdfSiKSdYE1kW2WCPz7FuLGkZ5PZCP//xX5seIVuZvjRuCpDJ/Bp+Y
ebPt6/LbDoS1SolnWhj8lS4WgiNzbUYaaVUuJgyQ26Dynb0yvmhiDKdRFOkhBY8lclXfBqb5cD1H
QG5m1zWVB1Ir8uOk6+oxthCwBYXx1tl5s0x0tpEhEkDZHLgicsyZtreLnqKukisSJDhfMiLwHBHh
jaln6nFoiPmTkGYRrXuUohpwU0FqLixc0beELVAUgbzqiHJfQTu9TVtWH45b3mNSubBQt+5yy26e
SragQVosJ6Oi36zo0MFRrY7K0ZMj4VDgi8Y10mTAn8NYPlikmZZa8Rm67vha6pZOq6Un7cJuV2Ht
U+hPhvigREkBRtbRve2WZ7Nz3ZWhe/k99U+8AcTSLv16/jbcCV+k7oPzZre7QBzVn/CRangeyCnG
oxxcqt65rzqyuoq6v0AGtHZs2RFnxX3xkg6/vWBaSVglA96LB99z1YMlHTYsKnoHfqUvIo0tsN+U
Z8fAfi8lzCfZHCG9arcZY+YcOkVPPzKB3kgjO3qFh6AWosYZVqh+52OcZuE/iRuwWZ23JnroTLmD
HYlR2gWA9q8+E8FuqDArFRZexc4nu8nCz81+FA6ebvvjO44SlrZBtckdWHBdZa/MsUq/+gSqLcgr
4ySMjESZoXzB6gcAMoIx6Cvk+REl2QcQH0QAaGn0Te9gMw7BvmoK66lEXbtooG3d9XF7P6tTV3HX
F1CesOvbeU6iZgq/5npb9GYcHr1x0o+9pg+0a4gJBNbPRdNJ9xIuNbxHINmd+EytinjJSoVHFSTk
NjoQB6uRRMJESHYfvX3IJWto/PfpvqHYshcjYprgUadMBhLZqhZT2Zc7W9nVJisg3qpM5gyUqMtA
Sm/oFartFDvOSvkEM2EgO7UGm5soMBjmMQ9GTgQpuoOomJoDQbAUBHpAf0HW3Q4oG0GoIpUJo4zi
vHTJZWVQR7yonQXGHiXiBdzsU0wg9zYhBgRhUQ5EQz92jBebpul1eJ7TrdDzntsQ3WZIs3SFhpmb
qYcE0A8TCBXXXpQVQbw1icSrwcS/ZeE2i7Tqzo5ByjtIcEEQQ2po2m2Arh2s4qUCLwFvpV/2QDSO
aLjcbcw8SsYcoSVo1Um/DPF7MKOG0ET7owOlFGB4Ei9TWlgyqQjDMVNqIhBXKeEEJNkW9tYkgTQf
Kha1qcNWqPOeWiddOZ43z07ep1al04zSoljW1qupVJdKuP7GtFx14xbmxs5qe9sk+ltmymfWESlL
18JZTA4CQdeE1Cu4NXCmAJDt4m3KxZhFvnEKBxJdRtT6NNMcBJ36gbEtZ1+GvCjTwo+UGUrV6KIc
g2V9V6cbi4tyFbWNscmTHH1M+EYfLLxhUMejhOES8vRDm2rv4Tz+jbW46xjEKayWt2NsnYKRhr4e
6NNSdPqzoFq1QJ0+a7/sGNLiEeXx8Mzh0BVErZOTfDHC7iRdSd7Z2Qhtwdqzq6EDI/nQAeLHbI6h
UoRgEFePXOM5WPqBjHcJQ26G88ZOtd+5BrfQUCUQkD5pVjkYgKFBCSrChNySzt8PXfhWsFBHHA3R
ADPD01DkcOcnAgPj6fdgpDZxlfxaZqc1PAtviWj3pJtYyWbEB/FhwS7UezyF0zq3e7bttJ0Wuhxo
4ZX2XJFZSC+qDi65z4OJsdHRy0spxIkFb85dU31XlOvtRFFVQ4lUWBpWat6mVOCQbJ3au8lwkLeW
rzL3bhuj//Z6TKR1bb27bNxiRx04o83Gk/HWGATyb3t8BoRFZGjc32pZV+7ChvDKbu5WNqlBvRZF
cEUhuFGkbUQd7gOw5QG7/frJaHJnBbc5J/6VZZdlFEfHcYJNp3TiVGmPwI1BCytoUNQipspZpEs2
9ERLzB/alMPzIDQ2yYkh+QqqnNg5QsjJ3Kyk2E5ZgWMmjzYiab4bEFkL37+k1tAch1AWS9o4R5ln
JED0NIw069DF0Lq76TZNkfhXxrgvaLtu3Lh+Hk1zfz2QeIIzQzzDzT0LF/3kZUa6lIqQR9JAGSZu
wgRzPyVZcsDr7t6O+ZY1p4JEiSYgLbt7zPjJEnv2npiiZwMYxI3owJ3jIiVEcdQfIjG+1VzEy2b2
rdgRQkaHghgSw/itbFkbzTEqKpao/YP7Mdf7NytC8JJ9RYoqYBdD3LInjMqWvou17pkEsWdrZL4M
Tw4AbEDgBVyukZw2RuJ59n2lE0BdeNZsTyGgbz07NGX0VdtQxkZjLXvsGlJzn1syyrYFgxrieVoh
JYKNoA3uo6n9lBVFLdL8kiUu4bdM2ZjEUuPOGvUnS0OGykaKik+evCN2tFbEA6qq3WWsDm7KnIJQ
blK78kC4OUohgHYoqsNzBNoWUbyN5u7wVvOqrxoniT+qDxLnIabU1+/PUQbK7LBcuwLnWc3fGhcl
BSkb/Bd9l+tNllflPT0UOB5TSrIEx+MG+i7L0DWrdNxTi/UuPrWjxgp/Cskewu38xwJWDtHl7EFk
riP2I+j11x//8ff/+o+v4T/9n/wuxxuTZ/Xf/4vHX3kxVgD2mn97+PfHPOW/68/893v+9Sf+fgq/
KtKffjf/z3dtfvLzR/pT//ub5qP570/mt//j6JYfzce/PFhlDbFK9+1PNV5+6jZprkfB3zG/8//3
xT9+rp+C9ODnz19feZs186f5YZ79+sdLu+8/fxEue/2i/vqe5s//x4vzH/Dnr4c8/V//Mwk//q8f
+fmomz9/KeNv7PeQqVmmVPhwDPfXH/3P/IrU/+Y6jsWs4djXl8xff2SQzoM/fxkGL5mmcG1TmLpS
FkdQ5+38kmb8zbJ4Tqexwb7doVP36//87f9yDv95Tv/I2vQuD7Om/vOXECafVfx1sue/zjEMh32u
pWCzOI7uCFPy+tfHBZAl7zf+h/B4gZ1XADoYqtOopmhBAEfx3vk2xWdUSrd611CroNkFfYAXOGp4
jbDizo3AbwCKgp+dX1BgSWCSeeaRdo9zsbvqCXt08V4QvVqWqGe62tP2k907T0iv12aYam+WUZbr
CoPAltWb91ali0Qa/ZvyUdAVKH9W16fhr+/Ixp0eqDogrQ2aHUccb2Tfh0+1TseC6O4vbdRoRavg
JSQ4e91xi6NfxDNrk0X3lCfZuutH+ZbVhlyZRbzMypLlStrGF70dhiN70rcKGKsRwyvJgNQuVUZ0
TD16akW/Fd22S26XLCrAHToJmrEh+n0k3HKNXKt+zjQcSkYTfaNveZQuMY0Jf/p+6oFiTDVNr9pN
7D0dpnBDnyDYWOGUvlF139v0t5fCNeKTyIaDnkbiKzKIjcypjT74A7uLqm981ISpB6uExhtBieZX
EfhnvFzFi1aF6dopIcfB7K/vOpEi26Ocgo/k06m+KgZS2KQ+ZdVQBE/4z6J16GTGwaYvDZOdzkmH
9eLZyaaX63tRnawM0+s/2MyBpKv1/i6O8MBpvmgAjgzhfTW2Z4NMuRsdV+5eYCsFglhaHFeT0GXN
FCZJb3ymR0ExGRbUXnPSZ4dbj/wrCwxt5pn3ZP4RkylTeTuEyAe1InRPGe6BTegkKbSPON55aCL2
VtUROz8/vL4w0v3eTLrpnhoJZZM1usRkbDcrCtPivo/AdeSRph5qljpYiqvgGbMK0s/BqV5VT205
zbCFqv6lmnGUeWnXF6tQxLMmlXfqCiJZJiAl+1ADOlmXknx11dZ3TcFSlhSb9IlzC+gnkih0amJQ
itz57Wkv3OL0+GmwYcSz7K92tH8Tseq/wrDErjSM1mUkkn7F78b/mpx7APsbinzmISc6cz81dbTT
Msc6AiZ21rIs3VsSOPxVj5zvQdZU+02M8i8kZSHYd8byo3Pxco+R9dNryTLSYnRJHYh3c04Kb6W/
N1XffdmD/93XTvzWCjL9mhbDHFkk2dKt8vHeQLlBhB+muKFlLyBSbVVbXM750LTol8bmvnQF4CiE
wc8JqmP0ObH4dKtpVyuBoci1t3Y++7OsuLlLPN99L8fZa6074VOclORiEEhxFyoL6nNfm4dpCsTe
sdtoW4nWPjdKZqvRSIOzPsRPKhrJxq1V+UWC4j6JTe8lqEj3NvOs3KtgvuJihFpdWfIOXa5T8sje
sG4ibjTI4GvY0y2R8jn72CjSrYXC/NzGAPmyXuWXIGEUgCkvn62CNTNrG/GRC3E2CgnIN6MDG8+4
sIYon6Cx1EXNUcSecj+TqLRfep/C45woeG+Co4e2DQg9i/riENdejnqOqAFM68GSqbx8IePod+OL
4Cdt8Y1GNqi5KSNeaRTuB24v/SZPS/0RkBF3iaq6swXMYiucMl+W9KOReWbunSVL96ZCIvnFxpW4
L7f/6G0IG5Eqx5MRtfLInUJIOXSqdxdqTzrZ1pdK52wEVNr3o0ryne8F+aYzi+DJKYx3vSRWNu7o
gUL9RQCFHhqYceScaHkm3ALm+D5VNMkDt/ZBoXX2KS0x+fzbC+wh7L9+ItLj6a+fMIv8relVts8j
jpz682doaNEb/VYyCfzY2Yqhid+sfIT+FvovtEUZAfRaAnqyYxh3vY2GwCP8ycCeJYppd30+zmGJ
YO6QaIr5NBB0J9f/oPycnXWnJlui8J2lSRN9bei+fGiSwj1KX7xdXzTndxT5eHS60D1f31A6NuqK
hgsFdvnv0Q7c10aAaakHR90yGRO6YaPdmZ8fKCKu8aOATpofiqE6Nn7cPihvoBOgXALAyFUmdlx7
UYHZc6MgMyi8yn8NYqbAApLLbUih7KkguLuWVDf4LVSfrj9R2A5ACcRRu+vDXrhbNejdQ1QN5p0c
KN7Mn9v2BR2LRhqr68M0anH5Jj36bbuUL/nz9bc1MREIEZkTtG9TY1HCbnlvy/aFLbp2cSleHCQU
h+X1+TShsS0wYtp0zNGSErwM1+3k5VOztvQsvQOLTuCs1PRLZRvenJ1cPAF08hcVoNHY9WOyQ271
uSehpxbcQj9QdzLNSIweancdDXnx1DjNezuI+q30x8trQBDxc5tbpJLGahPBRX7WXCWxDNb3OXFE
Sg8xBWiDcWfTjl6HPWGziY5FMmoH/9kn1Bd2c2LcYiskCYixgTc78PqNql6XKfa10QWyGIs8fANs
9wzoob2Bl0pEj35H+Sj6KToGLDvv4qfMId+FAiOIWJ9+SD7SZmUxpN07QAAWqvPSD+Rm20mo7neY
FjuTou2Hpoj+xhoNOdUnVcPTGAjbwlKPkZ8Xi9jr1HNbAJ6PCmW/KvYIqDB0/6MU6rWx6uIrcMpz
UI/1moBQdQgh1peONbxDPZuYRJjmfVEEJwVcezkhz3x3RmtZG7r2FfScUUF954IHd9/MU0BNO/Lg
pc2wG6tB26UOhdCyBojhkxZ96l3XgE83yNtR0PPJe/yU+YgPIYl8+1FIsiTIlzBekuvMwel9rxPm
QVk4X2FILUUHE0R5xQaxoSGbD0jQK/2CojYTqmkCH/MBcl6UZW61PHR+MNrstbKB+VypQ9W5NnKn
6WS2Qf09JP1tZvK5YzzcZ3nSfI2p/jC5qfvpkfPdunbzaWnd69il3kcXhYTdjt1HR4GYcGT/I4qm
30ZcD++Zy51JQkr4jhWC7mnRT4dipARCx6VbhkPZ4PdQ460HS2YRx9PwWbr6TllV9cJAFG0IA0Dw
2xo0BEV2a6qgWHVxGTyYpQ62121Q5SOjJDeSwwhD/SxAQlL9oeFq+HM5X6sEZTJm1qI2H+y0Ve9R
waqXJlL2LDNcsb5dRBc5hnLlW01zBjcYbBvEQLbHKogtXr0fkUrQgMk8AIaRs07J8b7VGwLNowiR
2HiNVq5q/+Jjh9Rrin0iqtufobpP/T78bmOaXF5BlWhGmizw8BMP2qt2xZnoXryJtFsiPLW9mBuQ
upNifJLU2zRW2xU99+u7qrilJ6KLZnF92OrEZIPmVfTC+AyuD7aT5VCerw9pdJZ8Ty8dSTPnLKMW
xnJhV2tF99BbmHm5gHx06131OgTVm61G887P1HgRZnS+Ph1YQ7ot8EytJOuSV9cIamACxMHrbXJu
StZVZUW8bzRSeYtNoBOM8t+j4dEgmuJnHYEoGAyauv98K4sd0BiFD42J/JkevNw3mlHkN3WoMUhZ
5DBoTPSlapOHqp7tmPNbnNIh1E1MJAN6jHQ+rD+7jIbTQBdxmaS2907pHwkYbwX0NZHk0QWXvuJk
+a2YNl1ax499UhwY+UnpyGCN4tPblZ0AxhsZLhbhpl259uwGFsyPHvSHdz04MX8nb1M6jluImsQ9
zE8Tk8IM746AQKp472VII/96HoiK0fJ7oALZhzaj23V93hq8DzEY9v2Ux+ZJqxHPTOWUvds+NSOB
uu92ylPzVhNg/RHooRfQrItvmWIblYRe4LLJn/k01o6mLVcVfKvnIMzJfTQkqYiEcDwPbLyI9inq
HWS671q301PIWmEVNnJYu8AGH1HAsu61J4eaYVI/ltQ+7yHaEaBMSclLwX24czt+1B0WbRXpj/Mj
LzchqcNibD07O7qdqe8I4tz0cdyeq75tzzVS93NE7bmv0Rlcn3fhPjl2V5PwEcI67iFkCK6Sy/V/
OebqztOyu0givADxNfH1mdGGXA2SMIYqfnA6LXoQabEwLMyR10eGIvnUKqVcurQD137SRZDXpmGr
F1T8jRKQWIudfxGXQjt4zIMvqH8w407hcx70c5DDuJ0QEOEx1pw3s0QAYhR0jAFtDfe5ln+m6Nvf
otGplvSIPJakRrdtB1a5YR4v9T6J8KlozTZAl88icorebLN5TfCC34eQ1+/GWUZ5fVvUt4wDLXeU
TydNUhu7aFe2iOZZXMDPU9IUXy0nbBHiR7urmjbfQcQj0MPzErajkNQ9vTtcj8eOWrWiZ2Jva1l1
b+QnXp/uWllvqb7BKM4i5y1xza1Bq+epnPOE6oq2hE1Xi2Y/OzRDD1tU35a/1Lx+fDZjmzR44kvX
kSpycvsck79wVPsuBsxtqlFHnabQi0USHK9niXOOHum9cQWZAaH74AY2lomKKy02XGvh+h6kHelg
KfQGUkJdWdLMori/qh1sShqeiFsOPztUqj1jwrNu7cYRx7xJTqFkG1I0iXUYSsM9YDNl6ie84sGK
GB6J4qsOHm3UZWm5n0WWqldXU7RnMks+QIwE7u4G1W0CEHbTR3DzpdZvcshKb0quOtrwr1gr3N3I
a8vaQt+a6Ik8W42xxbWE2spvL76bOb8h6l8s1i87ArTiVe/11jk0/JUr4QC28yPHRZ/fWChH3QhD
XyrZqwu/Gl81iEa565oPRvjBkBqcDEWeB80z9daZJMaGfq/xdnxruO3sjUU59NRGbr8WTeHcdqJ5
cOKuWKYx9/R1kDUH430wiv7OZKUPTbqndu7Yv91ZW1Jq8UdHtvjet2tgjVxi63oCAS9042tgy4FK
rT0yNne7YAySQ9QQwKLZ7R4FQnEiEuRo01IJzDHaS68PeIR5z0zibk9QgcHQnwPTkHJ8rTFrOqWx
iUOCMeWgvV//0TCZO1kqbgs2ndR+wpXqvZFIbpzHZen352xgo25n9mcO3WUjWdTvbTyXBx8C6cZA
8HKXg2NZlj2ZvrqenCDhTrj9qLx3FqhViDrmkDl7Peijgx4WJAgI90TIWHKX5UgAr3Wn0YewXPGL
TkOhr3RWYatQ6kz7vlnscvKvs0ADoelp9dqK+/HFcDxU6VEnj9eHBCLeZPmMn7N9SFBe/n59ui3V
tHXYH4P2I7UpkXBZHSu7eH7r75G09fE2N0G5qR4DlBkBWmY1bi0NNMs5Au/jEHTdkaze/nh9+M//
lddX04FEgTTcaHb1bZELtvMqS7+PR8s+suk/GVar3zvzU76r5uQxCBCho6JzKVKuE5N9WlHbp8B9
pwkkj9cHoq9xmYy0bBM3s+71laVMcX/9tw+9ZNslLPYKhIj3ZlYF97ERJQv0ZUyy1f9m7zyam8e2
6PqL4LrIwJQgQRLMytIEpfAJOWf8ei+wn7u7nqtc9twTFLMoErzhnL3XNuJzY3bJWe3Rb5Q6YTQZ
aGxFlppHzBPq0RaLlZz9wEc5sFan+Zxt4wklpSZk/aoPYcJ46a+Zp/WrstxUDDVmjpQ8BkyHaOoh
jWM1rHO+1nE+/nUbc/ZaHQTchDppT4KT/1ASslV3LWm7/DKOhDGYN7CWKT9dwLKQI6Es0dcIsFz7
r9gymrMyhg3S9lhfm1anvliE/uK+MNPzlFn9me34oqJXXHTgKc6r6DEs0lPGqumBSqgrq1LzAC5G
c1SUTtv7VRusI/OvHK57AhbXbdwMb9HWHCh5DCL3ut7+sAeyzbS8/BD1ex55ApbrFodVu/DPkJEB
pFTwvDwXMwpASTI3BA4i0JDCxrNF1VATlFUMAtJbSqLpymwU46cb+pWJzxRYU3ROtKK49JGfXySB
yyqeh8+ylk5W2RxGZKQuOxITU1cBKdMfxw2Olp1vAwEpxk7em7Mkn/qxepak4Jhb1nQcJhWTb4IA
MArjfZDFZeKOdexmvR4c+47glNInYXy59s9Bq0YsM4AjWY12+QHYLodazQ+WUhPMBZbHUfTavsD8
Gc42IoZaVexLNIZPbHuME/HcRNBIuFRkzrTnoZyFx0bBomFnCbdQI2S/cslqazkMc1AehIIVKmoR
ogFsbB+gkZOnNRFrnOVd+5BU1UeUtdOWxsV8iCSzBRlekQeBao3YSwpdazrY8XYUsvYU+8QuUADY
aErFWLa8TVzV9kVHEfXXrET8DaBLuTTWsVkZ76INXkctKh4q3QzPehFYuKS4PWDp5nQyU0A6Sjd5
hmDqNxhR+QkpX7J6RPPDXi+UflNd07yRkEOv8HvNs1t0Ok0sW7vJD8/wvwFvzVX7lBbITeFBDI6O
YZ3geQMFkGUkF8EnA/6sOckkH7qaH+JGFHHsBf0E7y5F4F9GS5B30ClebtDXS5fDrIMYRC5neHpM
XzWlAOFWSEheC2Y8RMtjc1J7VQVV29bu3DXzCf0WtC02mniduXo/xH7PTgEDzU5eHizaavaGLppf
LSiBWWq0u0C2cdebGm97bKd9I7L2uVetDDkaHojR1JtnVN3BxoqlfZOSeyoh0kU4pEPdlLTIWMMB
idw5MI9K1YQfBlZ2p0KIsstl9Z2eg3++H4j/G1YEk3w1LKDX2V22OQqUnGbPzpRP7VCNku/Ion1p
+ln5bkeKnlUf/iKAQxNQJY94r5Abhta7OmrmeRzn7KVDGEgRpbrdr1W9jY+NZtk8GMYJGepFtfpT
XRTUAgvtzzTw+hE+gC3tTHGeTKnZt5RAjUpa6OwgmC0Z+Sh9SGSGYBSWzASAQaUiN99StgGAR6Tm
8uPUYbZkHNFGE15hbqcpZp3RSuKzL4CM0nFqX5VvkFDJazWrBBGCUAj8uToUiv1b6ZXsiQTZFoq+
maDFBYNftNfO1oqrCVAwkknwGLOXWh0xS+qNdoi6bQgGha9bZouRy9MxYvuOfK07G3UbbxvGQrfO
0l98dtNXnM/fdmUMj7Vvf9vo21Y1eXkvyohgUVhJeLxf7TXlJabbsdEA2Whk5GT6K2bTFaus4WSY
As0p3+QJwDvhvlHwU+DR2k69tkTdKNN/7rD9LEWfp23uNylhlTmNbeuuIEaT7U7dcG6YmdtPs3Qr
c8PeTjGYB9EJrJiRIbBvls1LiXPjOQ/6ER8oNBLSvZ5hbwbbQReSY5S4hvjek53mp83lfoiVobnU
SfKfO2htV24xlq1TtlXKEgkii0SI6jUYOryKgyWT49xFxxCU7tEgwHYbZxBzMI7Gr3M0/Oql4R+X
5JAAU9lRVHpx1On+/3W431bmV3mCyBAXlBOWnTd+8DRevWdGgh66GSZkMVFFCGH6C2qO0pMdy3Dj
5Xw/ya22I886vgSSPoMlMYcX7AA01GTW/ebUL9T2ukDoz36K8T7pkNqBAzWMQXHbLHmGqwm41ISR
rukx4OiAVpMYpF80I/Khzf8APx/ppVi0hEv2j2jhfVDMqX2A1GcfatFG20VnfL8pHeptRUUL/Ame
mE41c5yFPV2vwGrphImA1UVEipRlGsi5FwCQYgfq8/3qaD0FfaSgNs2jR7jpb4Miok/aa6WjiMk6
KX0ZXwdSja1YHPx5fKxHEkzqrhuP94NGLbNbkefzms56etAGCmuDEtseoCLrodet6ihP4m0uDWyh
MmIyB0UBeb5R8xQQv0XALjanXsBDNoZdCs/gUYk/qlDuHqxE1x7nUb+wFd6paml/6tQhEnC7L5Iv
mVsTeOEWj7KFabyxYByP8/l+MELZOs41npRBolOY+whuJ/peZtgZV0vN0Mr36D8yxRoOfTrM0Ofg
Fph+FW0HBrPDpDDBhNW5jMv0ICNv3PXTigqb/ZzpcfcoWexgUF+9KLU/XGlvXGKVqrUy+u96o1on
NUMv3s9t/mJhUTsgIjJXNHLzFwNo7N5Q2FZrShtvUPzb63TwYxoGqKyRnpKsjpbgZNL2A+KMqBg9
V/Usum5nMhfd7tc47R9qA+0+yE1zXSsESurmMLCaGLtqLSe48pQsCnZ9P6QbY7TzE+Wd8oAirXPV
3g2NKjgkWC5fGp/WaNOVr0b/Wup9dUrluAaJp1enCkfoqXHvl++31rG8xUUKuMPUAmCmgeX0xC/y
fMJ1AKIQyJDwnyZ14EQxeQCqbsgoxIiqnIWvvZU2fld8sZRJW2CfveJTJgYnspn5hNySKIPeaufP
0EeARfpcS1JXmSDzmkHASPmxs6VpR64FLHgtOmQi3JRTku+bXKtvgHJhG08ayhCCCeTZCp6KmkjP
bDjUWR0B8ZMjgqE51Mhr0IoZBy3o1q0UUp9GInrpW39t1Ba+kd7sDFeVy8Chw4LjvjEoV2dGAXeo
QfEh7Ax9d4SapoERjM/3fpyZgapmHjFC9f2hqomkC9Oxe0xVZEyEKYhvfnirTLXTX6maGJgnwhsi
SnVqQ4Mz5Hv3dNu2nnqTROWqGLptbq5LhOkXyrLGxU9SFonC3NZZ9oYb2X7PZzoTaU2jk8J08VSG
6AJTnEMwgXYhSOXBn2nXyHnx0grfteymfzBW5PAGBwk31CGtWBpWDZGTYRqkAQDfOT80hMlgpRix
aZJ7SZ0QCzPO/sZrFevaGqSf9H8f5G3MfvWoCQV6WND++1AuVxt/OmKBJOJYHywP4aHlIWlbG4Kl
jVWb0a4ea/2RkoHiFWy0VkEpaY9xl9s70ZMKj7H+s1Hl+o+uU9+OdHTKo2W5UGPqbxUI7ipjnfwS
+QRiUD8TXqmoC5DSv6XJgHV9XJD7hh2d7TD7JOaXaa8NcUyUjOqVLKZNQ8l8P6XtEyOA+qFQCoD+
qlXHnsL5Q2UlH13rKx+Wzm8xTmSUTOMSAFuLXxZ4VNuG5tlAeZ2YPcDzCBZYFjbte0A/YBV2Y/lG
XRADU6ymr4xtIPWlKX4BKo6BMbQ6KLc+MXJB9qn1sf8jG+G2a4rmQ0p1UleDVj4rqlA8WtyjO7MJ
eRqiRaatx9FXRfQUqkhXmaf6FTBqtZttxSCquCg+qBq36VR86iH5HKKB4Z0xlBtamD3OXRLvSIok
ylLBc9HHyMftMtr0czMBTkRvPZomjpnWerVrST7ohVo6gszHrRAmqJylPJjYY0D9khjEDboBC6Fq
NF3ZDnUH3YymI3mt0imR0JeqBc0M8IItUtHQKU29fyFrRiZ0LvXXdiUb5KQrGxkN+WrKR+2h08iV
LoRZu2WsdG+Kzb5ugSTJ1NacptD0ozASHf47+q9ONyd4P8O6hqjxNoGt3JWULDe0k6S3Zq6/rLHR
r4JF3FWdjY/7zaz21Q1C/WankQz7zr+xiatIIG2JdNIwoW22y4tFRHM5Y0/Pp257/0ULO4JZeVX6
Ltk+zAlOu/9NKiA0HythXuzK92++9itEtmtSpKgWC79tHkEnywdMnIRT7OZFIkNe9HamP4sXUW1O
CGwlAMzpL6UChgtFZO/ZiP528j9Hue0umIukDduQ9jDUCB3jCKq6X+rkQbHQ8wmGt1sopAJzaNCi
JkH1iVSC0vI+KqNqG2g5xPjFR8TJHWxrSBOrpIw8rJKWpxEu7gw63kMl0KTHsPkmY0/bUSm31iOl
vXdJxSiJJT2+snMbVrksiTVt7Wy/lHii0Z+3uOMwdzEM/8ArZgKdJWXd5iVfbuvfcuB5JQJmsrdg
bo/GOa9BGpBcnXKCB7uxIY1bKvHPA/EdZ8K0OuT+elrC569LQKstatRKiz6KMuudWkDCjxTloevK
cpf6RHD2gda5fqrN61md6wvxATTnCiV2CEPZo5xtH+6HeFDJwyTDal/Du8IWrpbntuXkT8e8OshV
hwlD5nSLZ/WHbTK9zxyLKlG/W9KufhKNOF8pxFJBYT16wJifuBK02jY4p3E3bBvf0o7DV0QImzcw
ekkRhYPGurHpy3fWUBh8QCSXqKFMjKUavvqmrD90ga89+DPojICTdhfzhT7Mo6w7pQzilwXtMQzg
oC83W8vjFfFNI+pRHgb4JiPQHSpGS1gi8SRD/kdtEXxSOdshcH4ekF8m2YIqs/0fXeluAcFodDft
dj0O2rLNh38TRlgRkVXFJyg906ExTQJYu0R+mRU9ZoPIWzXm5lRk4FdEHn7mOu9ttOx60wYRZK4E
g2fGHLsBXKKdCFHWTvdLjE4YItOG/G0qRM4Is4SUS9GeybUWGxycUF97WGWmLbZjJ/1mSF4g7sSf
FtERciITtjEy0Q0yZOWmHOkFFXx2gQ8aKCibc22LkXquvy9TogA1TpA1dbDzrCixFxaIOVVNXqe1
Im/KbkxA3l2H1o89WQ17R2TKNaR2/JrYrqFJxFfXJV5iq/wJOu19YA3pZVM/7Nn2EFptSY/MGceg
n80tTUIgFklBSafo1Ef92jYAJeFfEfpBjazBHuqx0J9WvRL1Wy2pP2c9hygVN27XB4cBO5+t59jl
YHGzfjStxx7rEMsxm22hHT6zTK2cOo+Kl6ZLsJdlUXluwvEtIVksId0aw1f45FuS7BgEFR6tDphd
UBKc0rDHfKlLWQfJrEZvNQYwCjJBuscxk7tsKZgCK4j2SmscQ7JrVlKPNKpiDSVd89BgN5snS0EX
SW8Q8Yajon6j/fOZE75csks6R0jqVg2S7Wslo4jXToNvEkjTT56Egp/UDozKsjk8sJOw9kGS9rdo
OaTI04A/lNvJYhlaF0Zog5euT7k6vpK26W+rnS1ZuTea8pOQEuuWSRUojUCe3N6y15at+SdJVfor
GUDm1jeIpKV3hdMYr4xGDexWLmFHnB8f9EhgrAG9vA1BGN/YgbGPGIxylQ18H/OQHmefPa7ZaSjl
YbEdMR1eYMAamFgIszdG9TlRVViNfZnfeswqpGEq/fp+VRD2Bg+JphqLUb1ZyK/IERhc2llzprCw
XRUUnlYJF6BE6WSJ5JLbEd66Hb0lwstB6+0U8stOPmGMIk3TW1CqcErVqGa30iW3Pq7Gba3C4SlL
I3GmVgxbvzEp+gwJvSkTe6IiKedZG38qv089WkeztGqtwXBIob0ZmIUcuWp5UoBZhip5AwMYwNzQ
M8APylS6OGFIJmRvfzM7yGmqXTfbecZUPHXDLii0bBXWeskbARJOhS7dlHQz8nEoL/CRqlupa+Ai
lk/rfvX+WIAtCLX2sQm7s8yG6iaRLIHua3aKdFhCRABzmWoLx6ZNGmD89eDOtJACto9npPD+GbSx
g04xvRlVRw+xNy50l8ZTNA+nuMyQsmQF42H9PZaxsU81oZ7NethIZiEv1CX5ZhWGdhjwvXb1eDTu
H0nIWLUXWvUpwMcjiWTH6xOqumuDJcsEUfyc8+2VMqBoHXZLY3XTIQTFu6OYsmAuE4neHAfbSPNj
O9bnIar9I6LPXaUlf/ocR7A/1hIVXYJeGedwMAgXx9nZUlPZHUNtWvlFUNzCLIsu4dw7sSXym61L
e4Bqf6SiaLdGER/KJGmPHY6zXuvBiRsyYPuk0G858cu8VOTE/h+5D/qrYYF47wky26iE8a2maRmE
JttpEN2Syk3noJE6az+TO4GW7quvFZ1lwsmvWOqidpB3Gisb9BTjG7xxfqVmvkWO59/Mnrde9AXB
Ar1QUCXubZBbxyKVjiKWiYKcpsEb2hyNvu5/GwnQ+bryDJ9ifjQqxi2JLTrOCummmEvN2/22SvGl
BXm7rbE9r0xwHZ2oFO/+WwVerWxYumnr+1Vl+emSuUFF0mBZbBtbwOFJb0fXfmCH0ha9vZuWkSDD
ooq4N4of9GHM3EA3XPzqdFYfU+SQgBeLj9SH9GRKxqc12s+t3ZEskU2AOeLsjx7gC4oK/1eVsQzO
HVw3n8QWUy0QjGpvFi4hbBLKrS4FiFYTTgVV/AnxYJJRJ0Qsksn1UbH96CeP4kcyq7ovBsPPPteN
D3nAEdFNevHOfEbGnF5rr8ncE2/qW+WL6kuVE1qp9RRL4HIHtR0eo5GiOTmn2UNERW+NTNgmD8EQ
m3kalMvYJ7WLVmA49+Oid8nC9hTEubW1KoGRP0MToICuOEhAlvZsySrPbpqJXp/e7H27Hw++mIdd
HVfzUTM1edsqunwiD8ZyDT0xzjpiZDJnMAMGrBo4+a38ZgzoK7XcHh5aCz8T8QTmI4441TGHIn+2
8wJLddTIKIiRWiuaSN6kmBkM/aH8btOFW5VVm3/2A8rABE2yH+Q3UVfjz9jS1cMr/9sb8M/aIKS/
haOC3zTd5sjaYTjnc8fOyKfCVJRBT5AV6DZLtMdGz6v+1ypSDx+m9tMX5XUxNHwnifSaz3L3aSyR
1jWOnnejRzZbViHSFInqsKkl5gu1dDAho2if+b9Ypwl2+4trdG2WvfJQU1Fdt6HV3ICJkWowjelV
70Aw9H4knZV41N0WGcpJF9SNJKz/uC6kZicxmBxygEf7sMoVmkIZcqkuhYI6Felh5O/uZkicR4Kj
pO2QNcVpxhfLXkavz1WYdyh/Ac0BN1I3ADq0a1KCdOtg+z6k/LPrhQnz2IS9je9GVp5U7EFEPUrR
C0kp/qoxwulVBYABo9cM37tFPWWi/Pwoq/kLQG/2VYBMrlQkWmWTnhqtmP4M9GPLsKS8DK2MDsDC
aa6m178+93LVs05AL4pQivOBVb2Wr0dGSuqbXUYn0Wr/qIF6CrUIvbpiPpEwgxOa3xUxLP3HJNEa
xC9mv2kzRa9iwZRogQK107Tx7ZVwquRSGp+GiYp7I6bsUemTcV31sX2DjpdsMr8T1yYjxie31fbS
gd/A2DIVZ4HnYNvUZXoSFeHrRC1Fxyplq6RPXXRomHz2tOpjT0dc7VHyJl4uCvQDhjl0Qxkq67qK
h21FP+hUQxJgxaVGF5vh2B0sUVxRPFcbEl2GGz19ZV1MaILtoSFNdU7SJxR2M10pmLGdT0uAgoH0
ArecCCNL7d8USyqpd/TBx8RpHWCN/IyD9DViEPjGCH8pGtP+0YihK0Jd/MK12viYPtCe5azPsFPA
fl+YY8tpbxuUnfxFDCcz25utiUqNmXFQ/eiXbcWhM4bmp27tm53n8OM0/91Ee/0JkAa+QyjDb1Pm
dgVrIaDag2air7vhJbNRNrZDGT/rAnAN/VYWp2g91gw+zUNUR/Y6HOf4xrQzbmAJWRfTspl90sTr
QwkYbtyGhy5S/nNJb1tquy00139uu18yGiuD5PX3o5vlKf+655+HF9LUA578+5H/9WcaijTurMm3
v17xn+fdH3e/6uMHRifdxyzsk/BQgUk6YLT4z8H8+1IWZ3AJ6xbBZMmkPKrAYTvKT4CeDiq95Usq
5OYYDJp7v4a+2NBpR2b5AdPvUQnC7jIjyT2nEzsa27ykXYFZIebc7uLJvARxhJwZzh0o+rAJtvcb
rejYRTp74VykXgtPPWQVS+YDUJ1zNZaQLizA5sDumFaL8pZaicq0DDxXrcudoQYmjW/JvGlp8D2i
MN7AhkVzwgYtzMtnYebGcSgxityvIiI0zl2hP91ruqT5NEfObP+cWfVrGVrWc6KZwbkZh5+6N0lh
x7Z7aFXN2LcV2eZKXdWv+CnJkkSH3cpJtpeDTrxVvbmWNaVeg9Q2ds3A78rIk2LTTETeqXWlekwd
GyL6pt8MhjIt9Ib8VhQqmAFiUnU3CpE7RgvWibYDCUGp/DYix25C+upWvDWrsT4YTEnn6pqhJHbi
mapJszy+qMkSbM1nVFRYJlk97mQ2Q2wc20PfxD8EI7lahzwXWm2HDwDniTRg9LMqm1XwqMAB0sPK
kfMsQnCVniVVs8/aMuwrU0CQTM1gw1ozWCtB1Tq9GUmbSIGqUvQybecSWFxhEMMWFEybdYVVRAPk
mCmrup/ijTLWJQpMUXrVAuMKxwaBfn6OpFByO/1LlvpzMgSPwKEFYyAmaUgFjgghFdFlpXIl33Tq
B2THfeWsYzZlw43U++SHoEJLhC/vdTby3KHT/or+ChSeoS+xcsUbFScqaENOFs+40FhYrkb9hMGp
zIkSNOINv144xWmJMxVOHJmEDcHk5pvhk0vRYuZMFIvaEr2TOsd23dsD5DJU0QCaUwzOcUn6d5fl
u4QqTTdBvennKjvI1muZxKD1UcEeNEWnLjBVMBu1Fm6X3s9ooqd5F+sJ7WJK+J3eRuhP6BanYlna
N7ymCmVg0NG+JVUB03z4wP2+wXTbv8kD8RfJMykHw590yf0Im+EjmRtifW2wgSGuHZgFUGhC6r0A
0gB5j8OjWj6KRrYveEhmd4DLisaefqfQgm3RARA1mr0RdB/5PFBBb9SntPz1I+3DbGeQU+ZsbKu8
A7YDI2DO92XXFa+a2hOhIwoS2KrpAQmN/Ggp5UYyGuRqXfLe1jXhhKw+atFVnGagTghZzvg92oMT
6Hrx1SWmq2b2NtPn7IEfSONJ2uLQeBKzr76OebIe0IWaNEe+NCMkDGgqgnMZouhRibfnzJvqLyWw
N6RWNm/pYCLxaPPtECndbojQMPoAlfp2tj6CSh6waEnzus3UDDK2EA+GpnqlYe/tWG8/iSNhyYOS
+KqxkT1aOYuGzp/wSJuYZkYheaLUyLWvhYRQ2q/coUEeS3rByKKHyspM46SDjoFCag/kO38OouB8
vy8ic8CBCUiIT4FKs2spMFY1yaxCeiedm+nK7PWbWifSQbLbaq1MVfuZZ/U2UcWL0HIWXHr6jYBt
/khVQt06EJzZ4Fvvs9TtQ2gUvO1Ie54M8sP4ma9m3Y35ZvA3sfpQKNb8cvYfQln2vy20/02Qtizw
oNuZRA1Xy4TbhuWL1RvT97I4aTqpoDTY1lfTji4zoYrkMyfPMASSryDPvuzG0j+CkWW+nlIAszRr
dLNBhkQc+Zl3vzToqN4tKzIp0S/3/HP4r8f81/P+9ZT7S/xzt1wnwRbB56k1iRrNxyBYU0wpvGg5
DFoHIfaf6/dLoMAL734JRsOktNjZUzKJsxADNEv5yVPU4GBMecuyJp28XrJGL1FNsZZKG3R8odce
XCzITIA6jHUtACj2D3WqioPwAZ0BXiRJI6UoNT1q6cya2phJ+AmmiGPfpJVXxu13ovOHx6kAk1Ez
SXl6V9ezc7+YS3Lh3S/99z0d/vz//fH/uvWvi8okPZYKSea+2Y/eTAHDCyxzXwn+pbLTGGeNvvTu
lzpwMH9d+q/b/rnKsnfD9q/alctn09Th5M0TmXFdinhC9MwVLIwm4k71oqk9dTn8dV3YovYCEdce
IfM8Kp4K1kHB8EWnr/IGZOnpSr5/NvcbchkYqa264xT4exmWE/VAtfGsmFBhsaQBYUHZa0Ncb8Kh
w7XCi9//2DzZtRfOFYOj3+pAmTjDyibKvfulgjWbV5WrjnH5wDewzvtEdRt0srbG78Qk7/r+Kd0P
8vJRtbeBQh4TEiwHWw72IwwtCFBeoBWzN0vShPIKTm5gTmRv2nLrWY3JkgPkppZI9qqjNg9mKrmR
Q4uRIWUF2TZ025SevpuBDGqXk2beTlV6KBoFCJ5JDyyKhe0V5tYyCQkRoajgulY5Th0O90vtmLNp
DECwlQy1YTB0ni5pJJjdL95vBCZNgnNxM4t5paHy/sG6iam06786XYrIA6lMFhFdsrWLLNsplYkm
3yp3o2bPn2psvs9Cfq70GgVWMUTHSYLCKka/ee9V09VRzn33OXX8GnXng7wIB0ZjFwjL2MhhYt5q
lcIX6IXS11UagsStGjrASxw5aIuHbkJAGk9vqpzuiQ/KyJaVxBHaKXt/qWTBq+vQqKrMX6hR5PoK
NfjuEBi0vvapy7DUqTyuEskghTuLxiMLJ7T2cIB2ZWLiVkrJIUpJi5Y0cLp6Vr9XVm8t1ObqZGMX
uMgkzDgzfoNgqMb3lMQ9q4YjNlm9fcE6uK2jHKh1FAEdIEDTlIYX8qPJL9f8XTrVYKOg9gH9qr6J
SBQ2bT87szvWOwqmFMQ8G5H1GTkUnLH305Y+v/X/WQH/V6wAW/yfUAHb6Kv+TNvP+t+sgOUpf6EC
JP1/qKqpW7apCVNXZVO1/hcrYLnLoEBrEw6t0tMzhfo3LEA1/oeMbFIVqqWq9FMt+W9YwHKXgDEg
hKxbhi1r8v8LK8BWeaV/oQJ0UG6aygvyBg1dUwwBseDfqACEFOHiDfiVwd/t5335lD3Iby2Joiie
xlW5NjY/iZd5oTMf5R2NqWI7bJOdebAP0x/92P+0+/LanEly2kuX9Cf+wWO/S5/mcGN+Dy8tVqTP
ZgOKbD851cbewXnZBztIX4d53/+EIGfZaDtor9fVjTLjZ3jVfqkAnPSj8mlDGE9RMK6Ul/qpPbL4
cpsN8tQ1YI812JZ98qLcyuOw8W/xXnWLB8VRNngzNtUNyX/Rra0nUBs7LXBAP12K2/A8jA73NLf5
aG3HY/fS7qsH6aJ+K57mIPPbtkeCuc66S5dx3e5IxfFMFyrwL4J2j3d5Vg8kdr9kDwyx9rf1i2ga
4yp9pWDHfpyBEMd8ys/fQ9vNHyV/9mK7+k48B+OFGc6+fnWnyMt4WbKirpPHYveFj/DI//CrbHIX
rOsq8gyHWtghv5grdp9u+ug/UV3Y8gadxnnKHHOTbcqj8CD0rRmn3fBsPfle7iYbctzWZOJugQP4
LtLq8A2Eoye7AP035Iie/FsNnQ+/zIe5g7PwSFDCeGMuh5FMmiooPXZnDtLORGxyHh+emBuDr1Q+
qLkzHPR95xhO7o4HddkVH8H7ZI713j5O4OI1ZzBW+tt8zHbRrTxUCMRXOK12+tpwmNz2jI18LPE+
3Jtutiu2wQHR6xPyhnN2sq78hVfblf0VpoU9cFMyidxkG20R4j+oZJ2s2BzaDl27Q38ZttbvdKqh
H73aD6goX9VD+1hfLGMlh9sZSIzY2bxRIod24hy5NHPW5ZbKlNt9Wt7ktbmztgHdHeSL9Mj5Cfk0
zC9RtjNdeVWceP6a9uiKTIsDQh7hmnwjW+JB35sV26Nbf42WNJWVit8d8IBDR3vH9ramBfY0+m6Y
k53gklJcHnt3IOBglX3BpFlX2xDRuROcrpmz0pziIXZxq7nmLv1x2yeoU8aLkq+D+DRYfEwfBVXa
FR1+p3OajbKR2MzyLqqP7IQSzG0vWDyDbJXwEj9UIjzhjPuRXq98QcAF0PeYkOGK4t6VjbfOxOXV
/kqKuZrs39Q/LLAv2rjqblRP7er63bimg+A831VrPOjNmh63+gwf6FF/ZuNq5Ss4f9ymk37Hhoae
7jcwtNX4nG4s2dnVBXs31PsOIa5dcNCRq+ngh6gtxsgnPyVspKMDOZOoI7j2EBClVXQVb6R6JN1W
jWm0rmGIiXdLfuzopQr5YH8GxO+uG8TFzUUyR6ISXZQu5P+sdLrilxSbkorAbR09Q7RbKfKKuEOy
dFvpTwB8k9xoIFyCrGngXGv2vvUrESr6Q6StKSXaG+sobeYDEj7N9cdrPjn518B7Mnam7aTo7evD
mK2a99EZV9kG1Y9jrQN5jThKRbRG5j3NArhd5togKVl+RdfgJMVHSF8SBB9BDv43kgFXddXHbt5l
4ZUwuZbg3E3yYvCYd+1gKieMW9k+e+1eI6jKlLStXTk4cKWHrTjVluF8mMaWcnkDuJP+7QvoUFu8
sosudgvinH1ctCGwFjLR/Ib/W59p0zsJiVafpbmeHonnsXbD4/BovvCdgIB0xnP7IHqnKVeSsWLb
cEvWj+aeXn5HT8wpLHcafkLrGNg3bDHDa/MqboKwXFcolKpdkhe2neTsiNjIn6Wr9dDsfuw1C91M
rDGDlCdJ+zRP4n+Sd2a7kRtbun4iGgwGx1syR2WmMjWr6oYoSVWc55mv049yXux8lHejq1TVMnaj
bw6ON2BsG7YjScawYq31fz935+65OlPLcpuN4Q8nEdzmG3lGdD5Ci/5qdQ9dBv6pshb1ImG04o2v
MZ5RdPrijbnHvtbjm94O62lt+pNnneLVYsl3z3/nGYb8DZ5ybkG+2B3FSgEQuO7KE/le84WWexf2
/LrHqjDcs+xgI5NeeZIRjRFbrhDIBdcFMGa6VE5DhqKQaz4SDfjZjylWNBQ0SGdRiT9FuMs+i3Pd
4gS/t1om9LH5QXzoVuWrQX/y2UgOHb2rNLhtV9W6c6MzaLN+9B769Xp4zZq1GauuwCqEgrT+FMxv
/UmkrVsuDRDsM+vyREjI3uhB/R1p5dviXRXcdDhSaXSkJKaLfvnChp+75ivqgdlGoRzp6JuyJ2UV
Dqcc0sqdD+i2BGu4zre0zcVX3R6QiVe92Lf2NTCIaNWeiDSJRGm6z932lF7BjT9jDbmqXuDw7xmK
j1p65jo92uBNa3bKcm+yOetfwz11LlbZoXuRl2GnH2j2oycQInZyKUD6rarnwbiIHdT2lbbhWTHw
FBtr3PJ/Qt1Vd5hk+iETrdjk4Y65WkZe1AHE3xn22kq2VbmPoysfA/UCN9sneIHBW0c2jg5fuNHr
HO0zpuK4zVnbq/CKScZs7k+UqKladLto9c3ehaOLJa5pbwYcItuLWlylgze2qze19lR9+x7K/W/j
sf6fAl/BqoIQ9t+Br7q3//Mfxc+hrLbArf6OZaX9lw3jSTqOSssC3T5Qp/7GXmniL9BWNuBIR2iG
Yy1sq39hrzTtL7BWqnBUAk3blBrx77+wV/Zf/CUWg4gDFoiWbRn/TiS7IK3+C3ll8V+yBExTVdMp
muvCYpyf41g9UzJ1Ujr48VW/ixN7Y2f+zU/v4l+grZ/BWr9Stf4eQnccyxK6o+sUMn8dgiifjpQ6
w7qjgIm0EoWCRWVdUhWnG0ho3qDHRM2fj2n9/lgaA6o2kl5dFeaH8Jx7pYNUFpRjjLQ6GtW94EyG
3bDOgdXSzvT5aH94Qo3LhuQ6ICnML9/xl5c4l5nu0PrnjgNunyHNfOUTmYVTXBn/8Fx/Hkm3NRqp
HWnKD4QyKhTkTCKfXa46zS1GqckmAImpYVzx+SP94QVK20C24hi6ScWXq9nPjzSb4VyUdBq4Osz+
XFovqc49wUn2Sa3uqMKePh9umQO/TEPdYPY5uqWqUtWl/eENznVAzVcl3Bq0G4ES30rDdZ87tJ7R
x0gq2okOnw9o/DagqS6XSBaRxWN+vL9NEcZVeZxj51oiJbee1MnA1v2fpuHvj2Wiz5GUzenelrb4
8BbLQvAjytQCE/XQCYAJGV5ykVlDCIAW1T44wffPH+u3z8Z11GbjYNfQDWl9nPcqfEA0Pg1hvd2v
bHkDxuRAQc6zoLwJxfyHSfLb5qGby/OpFt0LzJKP877R2qYaJkIMbIJw0468tvHdzx9o2Tc/zAzG
oFFT8DiknT/OeDvUiigxHMM1h2C10LHRwYM9jhTUMeVtNmADTZccaXF1O+eGm6BgVsU9wgc3n6tz
qhc33dSvLMhfuGvifvP8+e/7bUEur4C8gmPQkGaa1ocFqYwKsoWAVxDUuDl1hltlHbgJbadJsf58
qD98WxP7RTZ8IUwOkg/7aJvUToQ/GuDPHhf7sPHYk1wUUbfAtb0yUbafD/enjyvYZAR/4iPbH7ZQ
GTb0Wqq04wW6jnyZjRuDjc+H+P3lsfZMIYWNfAUKwIchSgU6mTJT4/Q1cQ4s7RhHHZTwae806j88
zftS+3WHWcbSLXqkJUZYzoexKrh209xGlqsp07SBkvAdXnHoKZFEoJoMxbrvx4c+4kYRavl3M6dP
7fOHFb+mjDgHGXz5n2YAwNT5/r9uqQgao1QrBT4pYf04N9prAMlhDzVQ7I0s/g7S/moO6jsORSpQ
rbNGQ5fefv4bft+PLMMhWaWDt2TVLlm1n3f1Qhc6cCFeeNIA/zEr7VCP9kPYqNdJKlHazSh3tO7x
80F/32otS3OkrhqOxg7/8SvXkQFBSegmPrLqgxUoP4AOXPfVULqfj/P7+rAsTkXye2ADLe3jkaWH
juGjlzdcvXhDhgDEE5D49JxpxWqAAfP5YH/6moRtS25SOJhIyg/zSYRdkpbAGbgNck0iSfgyix52
M1hJSkXx98bXtqUaP/dCf3Zw2LZtsfv8J/zpeXmjKpuC7Wi/HWGmknQjbhO0tFQpqY/qRdNIqtg0
Ebq+bj7lTVusPh/xD+uVSaPRY6qSgRXWh+PMErDlTcGh6YsBxqFDtq0U39Sl1WkxMPx8sD+9YdK4
nC3CIRVMfPDrZM3nONDTlmYSaEKTPOg2vY9RLe80H1smhNO6GNdtTIYisR/SULv/fPg/zFpb5w/D
EibL5WOAkFdaMrH9MWvDlxJ8vcwpgzv/sAH+cRBD0GIlBNvDx/UoA1UI6pPYtuOBUlXfQCSv8qj+
H4zCoufYcEzBSvzw2RQxzCDufT6bc5lsclnfsWH+/G39YXu1VZT2tskLs6QUHz5WLOY6V5d8mSWS
o0ZTFs7hcMBNIHKnhiyOLrpxVct645AJ+nzs3zc1htbJ6ZuSuWIvVYRfNrWQOLXNsUZAfARpASOm
+a1rHTes3sqZBMv44/Pxfo9IGM+kLAGWmAKE82ETtVF2N21ssokSWA0Lc1z62168NEp+ZUfk0U1a
q6zq9vNR/7Ac2LK5CAr4AupyJn94TCC7CQ6YZCRVMI7x8KhN5qkLqLBBdLEyurH94oUCFomC5DBj
Tv/5+L9PVYZnX5WOscR6H9eDj98VYjMkhGP80OoFCoqXkGbUzwf506tlDzeF0A0OyI/rgWJogP6D
WUShftAo9kHen+I3bYxXWQqMefF4nP9pEf5h/jDectnhzUrzY1xFxdMCi4sGpsyRGiNZN+crK028
Oh6ufTT8c2T9w4L8w2pxqGEtB7ApVQpZ2q/fsgFkmTRLUNsi/6tAvydWi5jFOSR+uk4H56yz1egy
vFrMaj5/xctC/DUOAkpts0TxcDZAXn9YqFWr+UYCPMaNMuOSRRX4H3oe/+EB/ziIo7M4TEn+4uNR
jC+r39XL7QreAP5hc/YtTJrrzx/k9wnJbVtDvmLpGste/bAessAZOZyX9J8emVdoHqCmiMFQ8H6V
0b8dwixjMUUc0iW2IZeD8ScwOBkLQXMxLw0jFSzU6Uu6wWO8ugnaKA7+4d39fqzzRFxMpcaxzpT8
8FwOAG8pgprCkBHdGLOORIgcLZZ829zvfpgdyujPX+T7BP84JX4e8UNg2o5+OdE4TteTmSYIQDUN
QFqJv1AQZK3XFlFLvAyrN+/8eYPLVfRNKSc0qSmUkpBuZc8yRmzVADic5oosNFbg8r5XlOh+qHrx
+g+/dnn+j7/W5DpoEOpxpn0MJ4sgMGpcP0zXAbVhtwEqEnQKsO2giERXIkmqVZIBoTWD8gL96Onz
4TV9WZs/j7+kzDC/5gNBo+fA+fi21NiS+aTeTz0dQZHnpxZtZaAPDLXbZ0mkBD+mwgh9pNMgFbsv
KuG2s8XBzdAPZmFn4ixEUNhoXEle6RfOxpwD05Zh92OmFzvCvb2Bgz+4orMU52ESsqvLVRghg2kX
3oIOgWbkD5uGHMccTGB9PrS/BDe+pid1PWH4A/IbfjG64a/tFCNNWds5FNIvVtrp6biy0koWj0LU
0B2QjyR1haFCYmTVsxY2lYKSFlI35jywRuq29VBeBtRXylo444x6DtMzCTQkTUqwSLqeFXIT6Uls
fK8sVKeuHB2RwrEPy0li+q6UlU7NWotm6nV9MUI73QAESMpN3bcd8td0CEVEriLTHDpAs1YsCs6o
GrAPxhoNI0oIIgSjqzEpyu4LkI1Sf21xKqUbWA2hcEGco62cCVBr03xO4m6WL62Wo+JTkDMJkKVA
gYdLGY9YTXkyzExBZ2kIMeOlHwDXBJ4CGwyTubZqmuitJ+NE6Ud2oXaAW41TNNJIqJarmKsTsYWP
D6a2R5wIXdjtewsjCfj0YJHvrKYtDcRGSNLp0cxwMfQpGDaa5iqzotNuDVHanM8+bSc1FeES4PNR
K3xbgPNXovRxkDAVyHzJCGkU7T4hojUXNHVjPGn0sYqOVsRqLu8qBHDOfJ1DEkctb5W6ZX2VZgJB
Z4ViJ54baj0+SEfX4MJb0agrDDgEaibRA9HJgITFbg1wD25ZgIB8NQdcPe87PAI6ypitw4RwMzMz
0uvcCs1Uh7yTBNmhxspGHooU88BTi1s2esMEJ3p4RSZKbDqn9GFfADAT2J4JALI5b6oonMeqrP0Z
OmU3+ZjhVop2xtdatbcV1HoUJU3cYpcX+zI7VoGMs4OqQgi7BAG9xilC7bEYvk38kOaEYXyPMadB
Nmg3LZjvFD+IpHKxIS+M77gvYPTi9kbdzjCoJliIbh50yMSIh1d+2jrFd/Lwkf/ca12TvqhAH/hH
VF2UJnbzqWWO35Uum0N8DSOV9lIDE541oFNaz2hOjNvriTZ3icJ+4AsVeXhAUAcIA3uUdsRT1RZT
MXtzGOjGSsqipp4ko3ldVWQAUdUACStdcHEhwpJSNersi1JUyBGmNUJyJ9DdPAMfiIexkuX2i9JA
2A32qFKQttk4opB5ov8YFfUiYbozqzbktnRQGzlYWH1nGCqGXsah1De0IwwF22GG0rV8qqokim46
J6vtr2nf1ImNnU1r0v5qTLV59OEDO3QhFJM4NGi46OCuY9OuaOYG7rSbLOBXGxPobrApFe5oj2Vt
j3d+ZIfNvjOA7V90X9EmjGz7ZlANLwyTui9dKzVDgwwk4nZu4WGEQ/NTjY2H/YPYdrIxC7YRCi/Q
pEaIH0qvVSN7Ikk8g2rWmHBrN2ocfjY4Nlnkto1MquG9BuLZU2J4Rrdh17Sp4opSd+SbhgNrb3kZ
utHhpk8jrXgiUYhdJ17DUCvuRVpgXnwq/NjU/B2Rnp19N+Ok1eCiJGHU7zFO8IfbPpCIj7DYFRFa
SRP7KB47xccdT1fRHTHkUfC2rWalP2cp5oU0U9JcSVODrHLy/fRlt/32/aT5/7iKZhAm/vdFNK9o
8JO5jV6//VxIW/6df/WE2dpfhrnME+JXSgFkuP+zkAZQ+C8VOgc3afPvith/1tGwjyFEtMkgcEaQ
ZVySCP+qoxl/6Y69lGyIUgWJW/vfKaN9sI4hEiDhREAgpUFHGtHJEtX9FCEq2dyp6QQmGGixc1TQ
8fWZOHCTOkrQXhCKp3WZ2tTcczs8RpLKbFOb96HSBJjQDScfA++9ZlUXzFynnYy6p6maVQ+NvU00
czPidrHKp2qbTwO+C6p9DmZTebbefnrhl7+DmJ8rdeSulkj2v6KbJaIh5iRoJ4kGmVGqyw3tp+cw
i4p8NpeEdUnvsOEHiac2YlpV1BV246Bdci3Sr4JAbMPWt08tha91JcZ4PTTpc6z2iCv62uW4Cq4M
RPrSsFCgj+wyyDQST9NgdWhKdUhJRph1olLeb8BV6s7BcSLUklhlqbmFwDPoT1k4H+OiSXbSNA5q
AEE2s10HQzYXd2eaj7ra8Koe9YBF+Rxli+11pqJ5RUufrN3nLk61L1FSA5FrX0Miag+U55veGM+d
2Sk0IqO0xyW7vMUq9myn4saSAc6PRi/pLi1e9EJvnhW7fwCpy5n5jTN8FwFLcuOA7Rr9XkjRbVhX
HTQujFi92nyRiSk34WKXc6p0oW6MYIJ0J+bgOJjJAzctIMsJI8f4U3e4XgeosScfMETWFXQR2oq3
GJL6lrLFT2BaJ1j6wHO0tk4UAe01kl1VzfejmWNTnxehBx1pl+CKZTbOSNNFRe9hg28gPLp14GMA
aBcTQs2YJh+CmacWD+lViUjWpSn3W01HjuScWKE+edWV3trZ+67FyJGfc2KPFOtqaJ/CJvFsZ0pu
5VHjmO78MncjzTigJVgaD4KzdPyLj+8ve/FUeaMDgjtA57caZmdflKVwbYXGL60DuIy88mzMHSHs
NNAaE9bYr7xT3B4olB6Tee1bQCNQ2KKmGp7mgdhHA/7pqhnVB7rJ41XZcUXnsEOl30a6m9oFZ6ke
xmsHncrGhxKyZNE4LFtCuhShB3aIKToReePPiI5bf3aN0k5PgIx3SpJfQtERDypoK+ySMBfN+kpk
XbePMropgoFespBg8MowCDJgyKLtia4aaNxHAXmHqCrrzxGnKOcT0rW0jC44XGwaJanpRS7bbdHL
6ovZ0gtH5w7Eat/CdbbHqDKrN0jY8o0+z+A8zOL7oGUPCfHAY/vDCEMck+RFFsKbfBq1CLFwKWpR
22iTWqytHGkc/kVoMoTI8qs5rHraq4oeGmuXqVB4U3wLnWlVFCOw2HZ0ECZgW7OWtfEjEj6yQFVs
SXkebb7yahJXkwObAg4HhJA6sPZ5s7az6uwPEY6iEwzqOfpCWf8EawitsHjwZfvV1K6VDEscOqfh
4d6bdXqagHvJaT/0h3oOI68zzM4NY/2EvoXAekRDPk7OxurqRz/Xv5W6+tCU+Rt1TGKv8qaJ+13U
imdNKy9N1zwEbaq6oA5zL/X3aZ7TG6Q25k6mDGzxtuuQntRq2A0YNzFBybp3mb1ecMFIqPq0Zg44
NypBdE1bZtUZgvZ+7G0z82aMksrjONhaWrRvi+nYioVzqRcHWGQpO5X2pDkGXZCyuW3mbkI2l7/i
1IrC3uur/LHOFCQGX7lrEPUbckPMSe8/0iZQqJ3MpJtyq/dGrogeEc0tEpGtNQMVCFiFGCEAZwrr
rTp1BkqB2fL87DmQLNxQs1+D7GtYDtvaL0Mv1r7AvHVVzJDXKL0R5bQ5eCrrYmZm7gHJI8dR7UZ6
TLMq3jWJ/pW8xDmradBrynbt1/FWSXDe8QfcSpO43Vlmcz+iDXU7uhYtlGFq4ZnsP645Dce8G/Fu
QT5WpOVLbYbHUKsLPpj1MoyIFjmevKHMa0+z9Re1Hr5aGO0UWXyw6nTxedZw6jYTegaNWvHIo58I
5C6K312Deyg3OEuVbiRxRAG171Zd5q+DEFZRzC5UTNioB0lf7eqmtVdmvJ31MrjXmvxWwdh0PRcK
OIrlZBRkC/epDqOvABK7icuo3Y6wRGa9Ha/SCMJor2i125stjaXSavnHKtsLEiXYFBAHwUjMjDj0
dxYiBbagxgHCtWiNx5AzFRUQLN216DPLjQoaH8uyzPYBho4uF7Pwqzboz60i6ruCigsWjmwktTK/
JfHEblonIaQC39yq+aDsZouCs5bQHFlUvtyYTRDs9U5cZXGa3CRaug9gr+yxT87o/2ogD5XhmavI
pZhGlmMJZZBq0wOf7L60xYXFJI+JPy/xurxkQbjLqlLclHZXrzp2dq7hvbwKapJeii/lk2UGx6qe
oyspm2prtfox9JX2W+rbkESJTu5DB0SQEWHp3lNMXjVJOZz1soXPBabza1BDwUauPp26vpSrCCSA
1we4VQfcVs/4iskNc7g/pWmf7qw2mg+isy2obs6i1/aT2yABjGOXInxpdfA3uC/2t2WqzleZ2rTr
wDKz1ZwUylXka9c41ta3uahhIKTK/ew0+xnQ3uPkz5iCp6p9PeqLVRzyJWy8L6AB2ks04DVc6wbO
uWZcnUyQIW1fBBdskbEdycQttj0WqKaZHGD8NtuFehNxA75VuV85GPqOSuiv9LRE0FeBUqk6kApD
FdIWaUe3WkCrIXZIA70Cor6xlsirzLHxtTJ0x7N+yOekZF7ZxTmbwc/pUt1ivl0/qohSFCSFOpmO
1ajb7b4ewprtG+B+bKGUTZqbFGVxaNeHunpAvh/tyYrmLgwvDoCosddAqDZFYpMp1aAYzVmy1qz+
XhlgEtXlNRMVwSW8hNm3MdIqLE7FPpm9uG3SDUwbxAH9sQ0Vyd+h51TVSzJ1WHHZwr+rp3wXzs4u
zuIam1WF8/eai+LRDFQUnQld2IBueyvDICXKVrZ9EnbUruFsA7AtvpDepWHQXjvQQzdGN215JjTN
0tljRubyzQAKBsbFGGlatxAYOdgR5Vo/unjn1py/1kujcXkqZ9zpxYtN2sdzyrc857pq9bgWoIG9
woOW+5PRbpCGE131NLLnWrrA/95afZjdnvLOyre5FYZKRPtwgpgZwALdr/DtocB7ZqvhgZc+dqAP
Zz++A9jZYtlEKNK1eMTEi5DBn3W3a6w18s11J+pr7o7QD+g3xbDoBW/FHzB7UrdcWF6mjkKiUO4x
YiZ0tOHjjf09ad6dPpcu9Vb02PA5ZBRubXjbuUKL96SE9JXDhScZYe+C1rlt9egO0agGxRVudonF
UjDIKy2094oOehvtypvfN2+kWnNvjun+hTV3Qp/8rTRLZaFOlZ6dJAKHo68z0uI5Po/5d3LqN3VX
ot23rIdM0lkaw91f+k6CYEJuDQ1pNONXq6LruRfWPUCyZ7Rzgj7Ppe+3eEx1n9Z6NX4aFeNGYJFQ
T9XT1JSwjHzjChThN+u2EiS0pgj+cNT63/J+vAMOsq/qR62MX6OUHwO98J7rzrkppjOrto2CbZxA
Mmu6SzxwBCZkS7wI4LtnRmwQAfwvNBLOmND/PgJQ68sn6DHROizw0lb9+KaMz71aPc6kSbuUn5tX
AHWiSBOujOedIMNC2TcDO70YZxcB+0rabrklEnolBMtJrN6UTTBgbZA9Qj4iPugnjSBxQgts3MS4
be17Bxy4sTGUerGPnq+k3lwR4SH3F3BKUSVD/6Ngg9hksbxJfvg+5mwo9o86lXcv21sDwBS8kr4V
Crz2vKq5x03lng1QwIzEj0Lnn+RvRFb4ijzQ2pf4r7An3stpnC9RwqmfKVxOanhRHhkuPGdqjrZO
KJuxOUIgTG8GjHo2gk72VeP7qDN6jmjsPeynVvbYX/lxtNILTJGHbC0sZO1O7lTHRFW7G1GkJyx3
XfKO+nMaFOZ+kgCUu6aTz4kyb7Msf6LdrTwNWBhdSkM+FUc4qv5TmogAdosJC2b5S3/wxVrjYmJl
eID3Ye61eduD54JXNVn6eJ05eEssNCSfSsSVk+G2aKKbvHFmH7Jlkk9b1NT5RjXVaoVhDZ3xds6f
CIe5+0fGFrDWd9P0YfBNwTGwtO6kDLihsWfb01Dd1f33tFswSWJY7IkvgxU0dypOT/fOLYY3byrV
nuspcZQHy67uNQs2VJnYT0FlornVRv5EFw2JX9I8CwAp0AjOZ7/Qd0bWxbfvfw8u2QpXDXdMJX3o
uh5vJGbXKwd0oxPDNtS5mHsc8EeZziCKnScTb8cdrDj0NgUQkLm56XXntclq9FcZHsW5yhGJij6Y
IeRayqx+MRMyXGMQd9caIW890RFqhw74LOQenRnlR9JevWeN6CmrGTdNCRVYqZ8hfZonbDozTxuU
pyrpunXcl1w2cMfrkB+Z6rHO23EjeqtclUoMdXqJjuh8ZSPGHuUA85/T2Rgxs4JaHXbArP3mVmEa
uQokITcBT3JHxAvbLtrSCCyZo9h06P2+CXHrifPwHqxbQQVj06Lmt9J2vEx+j4ClQ1hSTfGwev9X
87zMV3H3Q6vCgHPstmhw7lAtRe5VEMdl6CCgWaK1CPA9mvmt5WuvrDu81EAAb5oOW7IgyU82Pf8g
h/MLOUIYHJilsXfmHmTVZjPhewuNbM7GVQzP+55yXhKM2z6Ps8Wym+Axq8kmow9+q8rcIuc5oVDT
wwYHJuFCkuC51Btehr1SGlIZMgQ8mZhT7HW9lm17xZR7JL2GKwMhr2tdPatCO0Mz1fct9g6raarP
UPCCk+jSDCmeTLRtoyMDKaMy33U+/T62Iq21iZ3cqo/FM81z/BM5lIY+th0IVKF0hyl7ycv6jTzv
IVRYist9NbNsPHNx07hueYtjGfnHJgrOmCOLe5EB0WJGgoiYr6YOwrg/XdLAufQaHGRf90HYVnzZ
tt6+f/p3H/CeTP7Kruq3fI7KTUZBZDsmmJpHbUgo6dfRNmIHmPXJ3HStRp255Nn//o6SYCAbLUwB
8CxZtWnnRRrmEUskHHQKKAecIzdBbV3e/zaNHw3+9ng/OABzHMn8sp2kX4l+0az55biKUmPYUtVg
UiKOGGEqG7EVb0yZ/5j6MfXy2YTZOVJf8rPxWptT55jl1WsT6cNKVe5r494gAveCalGWpCq4ONLa
f885HCSNfUt0bkjd9wq1nVcEhzD3OqpgZjm3uwHz8iVUIPdUjeHdgC7YmyfyUlnYPyqyJESo0mc9
04gGUzp9Y91fYUDcHuKJ1mkpKuvUI5EPlbnadrJt98bc+xdruRqMWf5KOlIcVSpeW0norPrN2TEJ
GAzSAcv32i9mwiDtuVLjFvtYFqF1NYh01xOke4GPaC8J7OcprXdNa4h7bBsHT9AHU1Cu3vqZ0VPs
W2h970sTMgrkHETOYH31/fuWkIVafKj9hVPbpndm9qPyHfv4vsipkx7xYEiOMYkxoy6aS6U7Tzig
76RSdndhyfqvjZBuhjEzNtMQ9qdxHlWuZBYgZL1FdRILc68o+ff332/4gtp2RJN89ky1rr6LLOoS
2KfdYQenHLtl7WQzexmcroIEmqN7ox/yO43aUwrB1ZmW2EPplw0JzkQsdet7pR+Uq7rAPFqT6imW
6gaWTXwczbugWtm9lPu6s2eAirMkDcRLzFRcZxvQDSNmNppRoyGioEE40OmHQrlLAiNYW2rTX1VY
NPcWPOLBTrltlzfSDztYDtNb2+rqEYoLFw/bK9PEvlZ1sJqtmCxPw3SwrdRoa8zmHaiUbDcuG689
rzIlFfvGL1/f3z3z7KkBeXyTztjzTBgE+rMZXbRq4PIJbNOf7FU6jhGWedN14IgfoW4XG3WZBnqX
yR0eqSo/r4HfYGc7G5PcU6qkW5UgGqDavAZYtbE5aNeamPOtQUf6tT8m9xqWA24RTd2qKUtEgFW2
FR1QFwW/h+0sxpHvrM0eMKpjGLfOhQs0N5ECoj3c3fd9Ww+Lg22HXNeMNliNfqB7kdOh9Il9w8N9
xL/VGtVN/dk/SK1pV3Hm7xObWLQdquy11Pe2vJahH+N1VAtsQmKKNSk7vKyMilVNkqxKX2Dzludi
SrdTGqB4Hgc8AUockVOgrl4OamP1vksQYJVfkh5R1GTke05A55hSoqslXrxG8FzR4bfj7gXjse/t
lQV+21MLuDlhirtBPgyFN7SJz21ZfsPorDkDKXHbWguOclJ3LfnKG8DEdqmMl/d9PW2tda2m85ZD
BhsKG6xsJAeoOMtiel8xCnF1PCS3Kp4fuHTE6Vaq8YNUyU8GdX4I1BANJufQqlwWmdE5aPxA7EMU
5GwpmOpzNKJpa5gHfXeTN4Bb8MLeGU7OOeibxkqESk4KDP7q4KuIXvHp22d5MJBMwELRzkIwTalZ
u+YCJRrwroOQjPqrEZKbL8XHdWXHwep9NWYdwOvcHKeVEud4j1Y9stCckoDIXuwJcpBIu2odJUP5
pFlXvjrVrk5N9W54Qb4erjsqp/e+/CZaA21KLJr9YOpfrKGEQ89BCuVmwi/JQI25TPBolOxfSF+3
fVC+wGYUJ+Q1OtQzUrEO+ZflFWpwN9yWu//fb1TpBuoC7dCt30MKZcE6B5PtuKMd2kwKA4+nZT3Y
Kd2ALM6zMPvmS9gChkigGq05mYLVkBbiKqbCvC4pGhwgCk3k5NTwrmL+M/2K8mocgnyv8CZd6ObF
davQYhD7nBQ4QO3HeLYPmZUKy01rE+n0wPXQN7Qf2ByNpyq3h1PhDOlmzvrO60292yVBJz1SZNu0
tpKzwl5xC037lJBq7EGFg+Ffbvhc7724VrUd04jvEzVPPt3T987eX/asQBcXHKv7kG7m0GIzISFz
jlAlXU3BfCsT0lRL8DLq5hcu6h3eO7NcqWXYY087YVZnZ3s/0LpLOGDbARSIlJnJQmcFGVhYuGkT
T6/J8H2uC8wHq1K95CZmLfQdPCZlPLveFKiYek+S7LvRgbtQy6/BkKwiBXcYDawl2TASzIDj5qv3
A18U1TYWUXiKXqTT5ddzg+vGZEGRVvQqu8pVsjNOV8aeryv5JiUVD9KFyGDpevXZ6yBVqZ5vlPU2
xDPZM8WUbkTkpKu5GvLrrF4nohJHw8jfUscSoFkSUkghUqW24bcs54a0SuzDwnSTZiNfqpF8dFoh
qG0D08Shvq6RMSqnIhLlTauAVLBiBNnJoO7VqaQ9LxEMMhgZCGnQh+TaSS5HRXjIF7vBtunO74Hn
FDvNgQIKkcBMnGcqX5s2v8ZMUYVoyzTPw8A5OkvwqOhxDdmM/Cq4QogqM0WXwAf/DuJfgez1GmNT
5dLQfiTH7z/AUr9mg4NjUHB5W8yNJpn4zyTfyein2kr2tXlN/R3b3+CCzfmM2fuIl7Gj7CPV4Tos
CufMrkq8EeCWF1bCOHDu1m41Z+EOMw8SmLY5Ezm31g3WZCQTC/O6l0/YjbQ3fpG8BQPlmUbQcvYe
YojFcsaoGIwEwOU9h9oq+R4lWo/INXe4Hwtr22XlyoLu5Wmq7NeWn99mznBUYO1sMjCbouce7VfB
0/vW3FaoqhMZZMeAxJ9bGk3Al1xXmtWcFK1EvY8It+7H6KxX+ngZxwyCJA5C6yxGWYGJ8Il6Qk9e
HBl5PEG+rsr46v2XlUagP8KPvAuG4BKQ1DxEscHNL1nr3RB476FS4thbzAWDU7vRl7mif6X2dhyb
GefLsqTKhPlL4lAMma2yvGR9gvuXzC5DQt2r/b/Uncdu5Fi7ZZ+IP+gN0KPwPkJSyKQmhNLRm8Nz
aB+nX6VfrBeVF/1X5r2NxB30oCeBVKGqMhRB8nxm773ihMbczreVPQ43lQBXlQ6bl0IIZ1tA4OEg
rbeMlc/FpL5n7oRUea63ejIQPU0kF9CN/bJKaF1leaTTsza5xnUJL3ZbWG0GBuTYZk0BF5TpvtND
ZIpIa0LYDI5gyuN65/cvLijPeMbXrSs4FIRaB85OghFaZM46Gre5IB/3s3j3WHRvBn+den20dYBb
rcwQkY2MLbpC7NPVZO5am2Q8G3WWKJNxZSdOtx2SZFlCF8QQr6/7pPU3BkPBpbLks9QYZ/D4YA06
32sEUcUrtpQh4wY32n7W8CzxSN5FRjWdRle1+yYlhMPRgNp0hvOCR5NchkI1u9Z5Z5rjPFfzbqLJ
mKuZnSf2Hc3QNjcISfcp9lo/GkhrzNqzrQt76cw3gcy6J7p9a2+I/gFZyYOWBzUB8bTxHYkZvfDM
XZKSfc9ZH+/atJnxAW+fJS60WLa548WqO7GsTCCmnw+tCjzrkRwN+WQhe/mL8NH8XUoI7wRbmTc7
D23LNHWaiN+X3RMEMyJafW9tTM5uGIzh1rA2cFw0IC5K/M9aNLKCa6aTQVf0oM4R11HuzUXM53vU
5zbN1JpoO7C/YhppHdzpONaqeOxZS/0/EYSck2+U+dVP9T9mqcm3ao77jWL1aV7+90//P5mvLUQI
/3fdyP2jnP7X/yyT32Qj5vzf/NKN2Pq/cB372DBZTPmOYyPN+A//dfAvi8ZtFnFiNEEtiZTzP/zX
mv4v/NoI7fFgm7N/mCvh/yhHNFQlXDazVAIjrj47u/472hHD+k1zgQYbp/IsZUbIgPTd/VNdHOgx
z0wIXwsdWRtSFvHcEULe1V110Xo2EEIqd6e7qltwA3+oKhhWZQWyCKToNRx//OPD+680IL8rQH69
Gx/Bqc3nNQtm/tAfiyrWhF256cJlHbXKHHjxUdA5jwydoGkE3h12KD0nO5/SLwD4NhUnHyHdQ0f0
6Fgl5artbWJLhCI/zG/bX7KoX876/+L9fRqr/q1Q4f0Fpo37AdMlb9Cx/zTyMSHPtHR+nLAGYwWA
EYuFnm2yljDfhFmNWybynEYW8Z74v8OKaQRfZLupIo/lkbSu7piI9RDTynhZPp79LHjr5noQEZdB
Hh7di1s13qmT7Nsit72KEUCsleZkkYc/KtWh5iV9eiFb4kHMjDVuA0rINbziL7+pyWX0TzHOr18V
vwWWFh1IF6bB359PvR6ldhFz4qa+AX3KHM5TUNhMq7SZLI/aIogk4aIOknBdaB1tixQ7P2Iowpn5
MibEpHeu8bU05Uc7Gf3t8wWpXEGLgYRCZ+GfjFi4FqHui0vUsHZBMOht6skZlrVpeqskKstxNUjy
D4fWq2/JrDC2pDojL3RAQaWhcYlSgoxseVch2Sd+Yjj3qdUIEBb1Q9WCVrfmSsGU7o8QvE7btheb
xP/T5LArkVVBKAbYth3Re/4xN7NjZcn410vcEGKVDrpDcRgOy7h212M7VesBHs3WjMeaOkrXTyEx
iCWS5R2Yl3FputVmpED93hXaV84i941FB0A1f+dNpbtTJsLDqAsuruW4Ny+vL7G0wlPpRgb4mR9l
D+2AiEBiEAZEw1VjxBvp98axmqMx0RjJK6CRaeu5Il0T80oiR0byoWMRYtMoe0UxFh50a8lBx2jA
NSfqMPIyyaKEWNSNDzJM4ksxuuhYBTvr1t46rN3UVNZ7kXkf+QTfOWzDm4vRZutOhjplXbWJWqhq
YnRfncExN59tGEMLwS4kMB5GvWdq6Q5HzXVH0AhWvBWqtC/mzmB9f05xoCzxKRasFez0ylMmvdYV
QTmM6mEZlfZrl2kJQ+lOXurQ8g9KEIMejjn5U6wEtwZvbRxLc5tlNnwiA31knby4Ubo2yMK8f1bc
BASzimZd/BQX3QfLIAtINXWtwwJ+Z/nx2bKdrUaS5Dl3B6JOYJhLZt9kSwKdfEk7VW/ctJFH0o7R
fXTJ0k/NreCa32G06lalbPhEG8u/FJL/QIXM4AwX3so0eRcQmOmaqON6Y7lhsXFtIgTcGeWdoO9q
bKWOXnWCxFU8zFP4ZWCvmgLkVTJ8aftgQZ7juO4aEWwngpJrzzZOo57sU7NJ70GGhtoySrEZPOdc
5/FwR74rLjQN9rVk4LBQrZKH2JhLLqNUazvpo1Nucino7bOrjGfJmOLZ62y6Pr9boy5X26RJ7rEc
C9ZRAYDssZkelet/DQ3vPI/hj/qU1quA6f26pY7idyp9HrEe0f+tECDfpvihMfXrXx75vzugfE44
zyaiJEBbgH+OnII/njOCfPq8Q+sRBDga4jKfQK2C4bJxecXG42D109aiWFqJePB2mu+Ea7ue6veE
lSrdHJuiAbUmIr3EOboKozpaZ8ta/+Vd/nkwmTwg2dgxa/V1nopzjso/pYm1W1Yke5b0H8qOriFn
OsmcFjmwOl1uBGNw6sf3wpgDm/xFJIbdkGbhLhxJ2QG3YOxhcn5JiPY8TVjY/vbe5o/on6cSXkDD
Nj3XJl/Q8wCS/f7m0kSjFp4YUto2wjhapWiRtGHwVo0IcRx9VC+G1hM8xxPlbqLkSgvDOtByRcuq
CJ014mS2VbbtZyd2lDutnx6L2DYuTFGa5zFjsBSz/++yt0+0ctrbULpw3yBXyM8wA4djyk0hBWH5
aVGR8gbU6Jmk37eQNTN4jpHk3saQC28AKJcxWtjPBFNudXmNuzogPSDRd+kMaC+V0TOZ1WBwFC0M
ttq3nmiPXsE34PSdWLoiv4bi0tjtKq2m5rE343yfKvJKRaw1j4kVVNfQi1Z5ClT186UF2XVEklgx
YdJYy7uRfHCdp9ot6lvJP9A9lT6MtVEsc568LwxEzcUQzL2mkzxPjtufO7cdzpXNQ+xXC0Mo47uD
rqrOcv88Mlc8p2M+tw0/B8iOj0OUIRfUsfnHegvRWcBOGEtavLEklhI679O0ZhNYHZksil8vbcFS
XwE23CfzL2VKxrM+xhQkBnGXL9MaiYpficOo0uJK8PVS4Ge9hhPxYASKdhsbSwZnGFPvSvn6LlQw
q5xsONtuP++Ly5GFbuKekWml6GW2TJXkhyjcI6I9xpeV8TUIhEfqQP9R5EouVOa6i55NywV5RMJa
v+v2ccZH7gxZtBoLEjBCkV+cyXdeUNHTsTnjg1OCijNyCfGAOD1uXHTDWXTXMcc0BSXLwkQvMsSR
c9EUSXe2OSC9rbVsHRN0XmOseZnI3dqX9bQIsGrcCGNfTOrdsbtxMxlussagWNwdHmgEBWCFAQni
HKyiUTvUNX8LhPlPRbFpQukkKoHsD7zL+Pt+v6FKsoNNBobQNxqDKRAq17uvcHTpcbz3OT02pQQa
7ACO3waBWwHwNMh7teL0nvU3bwre/nKHm7OC+/c73DXmRoL38/kk+sP2myoBmtUd8DfYkLWKodlZ
YyA2cWuQ10C8uWr0o9mU9QeasVWqKyS2Tr4hGh0ladEY21yO4q5b9pOl0fgHRE2s81zESJ96hebI
hHvcMmxvsuYSZS7hl8go0iZWz8Osn8AK5W5qXFSnZGTjFqT5dB+5VfgWijMR9+IIGuhUNDmFKVuu
Z86tdwZ52wRm2iCh7rDqI7IyfSS4UdwBJYi7M4zLacjY0M8/hSGkgqzs37yAMIwQAxueEgSBYdja
B1sk43lANp2aRnz8fCGlPz4GRe8u/bYrtgPSWaQVxPWUrdHdg7xbqWygPLEsRs+ezd3B2miBj6R/
T1TynMSNuYfcUq8bqKNLR+XeySj84cHM8e4lVXaswYN9TvwRcFNIUmIMph6uBu3Vk8LcpBQ919Ka
WH+Ojr4y4ya9ss1+pDCJp2JjwWRgmF2p5aBxdVQjwIYIxS/iWVUuJh0uzYR48jHOR/Q1bN8pS5x4
Bz7evjYFIIqxBAlZttx8qR8fm65HCtUG5aNhvOVSDU/p/FJnU40SLCzpkwZAul8NVFyXzLEWQ1dE
j1HEY3Fi1nVmMps8i2ITvnmQgJ+AfLNphQm5+ctVOk8s/rxIyRuacwvw+Bp/npEt20xLGESa5JBw
Biv9+ilCt1rQMG5dNUQluw/k6394TvsjM7lihRXrqM2G98QJ/SP7uW+o6f/ypv7T2WgRV+bpnF6f
h/efbYzwGPM6IiY90KVqHUwLvJrh1nsnVNrKEIXzBakKRCeCJJZwm7RdlGD2Hvxu+G+XENacxTS7
DlAQ2AQ7/P5QcT28Uj14uAX20QjT0t6e7AZl91idk6YiQS+eURlBr18q3wLHwhp5UXUux9P4gmUO
uoktO8ZlwVMY/S1c44+kI6owgugdPBf0eehM7Hka8c/6hqI91IPYbBd94pebMpV3Ppa1j30z7IP6
q96Krdv33iugn2hbz58dK7sZhtiu3CIydsLxahTi7LOzopLADqvs2RTYhp2++csHOUdz/XGlYSAn
mhnDi0kTjpd9tsn+wyiC/6lyqopk435EBxKyE9Pr4KEZ4WxTxl0Sw9/UjcxPoT80C50V9Npx98Iw
5Ro1v1jl+caWRrQRurxMreEtPWVdjQq+ea3qkxMb58ZImJuCTKWPCMu95zfJukBscuCBm6xDllNB
/aqxsEDxLlg4tZOzatlV1ch1vykLggvKgHZdldDBnMWkOWzFd05YsZ6JCnRMLFqKtLvaffjVHHrC
fMfk4rTyUWigtXmasaxhYt3mFPrYDPY5TQlLoLCdFpaEL+f47YGrONxNEn9AH7DooeqJ6/bNdfWn
jvPbBi8RMQrZY5xYDJodEClPCGsekp1f2VCHPKmDdBULnb8e5G0THctIcw5BI3CyzymUsMmYV02H
NOgJ6SHRN5wm+lgoqUk/rFD06Luki19Hw8xmFW58aqQmWOJ86bxtnJOyGZf8b4T6aV5sdlgrCnlC
Qceb4vteVLgnV0L6hBArc1x5bZXe2JLKVRQX6SojfW1D/HvMzpNOqhWWd8j0KL8gmH20w7VVETIb
ztLFdAuwhvELcKy173btUXBoB3tFz34aIwsDKvu9a55P5iF0tYunEB/0vFSJ88C0IVmiDcoCoz6k
5HdsCh7MnY0oPy4TYDOZ/jHpA1j0yONT693+JVGnOmv6V9+tO1psr1mnmID7VKFFdx1t0fbwW8bo
S9sCKGQwnm3bINkkMHaXqpbPZqjuwUCKp9+HDG37he2ig4rtNH/EJjMuRrYLZdd81TG0ogvpJWhr
0S2aE3+Up4Fq58nP23RHSgt8nggBMRyK/Wj3XORxj1zaj/Yms5iVabpET6PPWYkUfTmeziUaPNI7
/OhN9RHia80GbIIXeyk9J1lOls1iZkjOTqo9hV4lkYrPWkJMk9W3oIl/sIyajnY+or6Z88aw+pLh
Cu/XuvMXIzfRzVUTgmNtPjhiHobUDValVa7rGIG73GGQvdu+r9bd6F3tAX1V7MUwPXPOZL/Zeb1q
l9WAULWb9O5Juvkxa+JbZPmClQ8x0uOUXC0jKtGX0wKMMVBtZ7iSrQSg1e7vJYuGt7oLzF03xU8m
4r4N6KxTliaMhX72tcump1QvQ5M+GqIUj4xfNqYy1VI49VF30d0ibBoONB67tnSIAQ4gJYbSXDvR
NBAQbf9szE5sBNichQVZinoAxA7yYLszo70yo7PpOpIpmOxXra59HzSJ7xoy0bqpOKJdlSVLA5Hk
Moqy4tT275ZOxPI45dW2YFAf0BFqTls/15WmsV3PqJWj5MKueYVWMV32HRwKnPQrHdTHKm7r96BC
WOZQbBPKMpF37d6tiu0yvuKXPszw2wTVmj75q4JfBM2PqzP+5A3mBAJnDFDS+thjryOt1wMkwVbH
CIhrFtiWpqaFDOTzgeJHXso4GZYMgeOlzXNpOYgVz7N3I0dumDKIQ3D1OqYTtxDjVugLM40RYRt2
bMaCmXqbunbX1nB7vTZ60kmsOhIhmbKfgdAs43TlGaRjuW77fWowhmu5b60aOxnOvqwRJbN/pxUB
RmUZ41Nq69VKoh5NK6h0DIxeDIKFdn3nM+2xXx0redXbRy8D1tBHWUbJNGygS6YHpTu0K6i06IbC
BsxSiFB5Igg5GcZmKQvEo0bVr4NqBhUCuSxFIQ+j2184rJOd1OtTVFX2vjNWldklO2pwosNLzA1u
456LgvGl3vnxNp7t6KOvbxrNi65T8hI6qj16QdQtrHZNksRbG/XuejZi5XXZA/luOlxk4VYFXbiN
+KyrJHFWMpg/rTy4wOF2eDxLfdtLEoIRtMbomnLMZSAQ30VUPzS+V+/i0fd2AwBBS41vfeflm6iI
1AoFYrfwG2Q2elBVxCHA+fOAkVqtFuNYi6tNYCtoGuKOsxudPOnf+OPrauNYM4UKQexJyeS5Bp83
DPZ007UGk6H1w6++W6qLL6GAR9fHuY2WAT2phWp0RTL2m1FFXDOdxn3PSjpR2GgcdP8AVgJ7C3b8
kcHMtkSGvNV8JgYuM8y87Mgllo8dCMIzPTDSr6h/7lrSjfLRMfZeGeLvmJgMkY6HVrjHhye6KNyk
Y/ESOyH0VRcJMlObe5qY+xzvySJVeCF1O9sMlUFif17epO4DVi3giaF4lLuxqdJHWz5aA3a9eCKG
GLffkjpxIXXpL0Mdw1HKh8nlxLEEstrwf4CA01aeMxKCrQEkqAXRpAI/oEyhkZKxVX4BJ+u1zDk6
bHFYXLTsKNLhIRxT4jasCqtQi0bfgfrWoIl6iPV6PfkC0KqXfxkEyHlz4gszMjNcVG7tH+pCBpQp
7Q+eN3epNxscnaswdMQ3UUyvSBRAOvkDQu8OGjH9yGMjPKZm2fgi2zpcq6aQPObJibd0en4XAWiA
Zn/duHwNHtPwksvAieQVW+LGi3xOUmBZCw7uYJFDd7K6LtuovAnWSHY0SCrDD4Wik+UNy2yfExNR
QZsSNp1L191USV7jpjgWlmxWgvJwTyG2NONSu6W5Vm9T4YsljLRkRwJGt+Dh6mwDbUpXSdu5R69H
MZLTNW39litkLMzhTQ710mhpblKXry3N2v4u0TvSjKbxamTr8JGGbg25Xj3CXP0W5YW51cEFDgsr
bOUOmjsEhbr4CMtW2xt2TkBupEeYVVWxGcUcDxPycCTpAZdfbM3b73FrzG5II4zCNdBwqxItTaJm
HqcQlR6BBMUZKxeW0tAyttLtHgvCkuYWbYKAABwwQqsQ6b37htKdMBFMkNhkozuZMS5UILHXn+uA
ZABLVdc6i51jXoU5B8C+bbBeq5kR3M0vk+cc1GAFJ8Il4ofREwx86ZB61Z+dYDooe8oJcbSqt6rA
6a05Biz7MtBuzIjhtMonfLxs82aURogbYkEUDtZTwh4CqGjoZD3viGHwy8QtepiUbSH7xxcxmk5E
nUhwJEJKvua+crwzlU697FlbLQmYwKQ6m5fSgIx/px0fuESLGzIg64GoA/x5xKJsNU9UxzKpnRXo
Y33RTLbcWnRSV7sZqm3C02phlk38kPhsUio9u40Jg4XEKgQOktFaEwpT4ieKzHPcWCyBlPbW18Gs
jtDDA8xnfj/NKs8h0+xrwmqKmpYRlMmNx7/WrANq8dVgZOFa73KUolUHFyDMrYM3EuIelBHHt8qs
dSZhauCU+XCYRJnV1D1A6AofvU43NuTWgOj5/FHXhit6j2WKnGztdU28NORr3mbag5qHHL0RbQVJ
HQ9ZaF9Nv2F7atnfRyt2XnTgAB5VuRtF1pJbzaocyR4f2ojyoArUPqO3VAIJwv/Lhie/V6bbUgnn
6qXmbs61ODjYhdsT/ZAOp88//fvl85/BNCTFwxdbUy+/TZmunSo47Fco7d+bNOWJypW8qa10PJqm
2JkFR4osjbcACQrdiBc/p0SCL4baMQ6JUSXPetttszZPd77UzIM7v9Stti3LIHpPGgI1xonj1mtG
PDzuZC6McCLeAjUtEMnEwYlU6Gd4u9kqj3x/p3sEwnZOFTzFaGiWiRopjNL4UI+RyXNjNA8CI/oh
7IfiFisvuvfkJC/tsS92muTH6SBfWr11HiEq2qs+hgGshIG3FDPvjRoygxdpQ3Ix7brdFNaTFeK4
UlFSnRmSVWQW5OTdEzh0nnxPnamo73lhgx+bjyKMtWct9ui5XCtZOUaI6931vC9qyLfDaKnvVc/M
MmMlv3Dxf+xds6guEJhtUMqmwD7wJMwnvS4iWk5eQty4qFzwf/axpW6D7Ls9czwAigDvbgW0yZPv
UrvQHIZPAuhuZLXtoQzq8o740d4wFwHNgK7+lLbMwrGgA7sYpn4jTeO56c38MS4srMcWylvdybov
usBmYA3sWivVqUst63TTW/6sCXPcaz603Esi2EWRYj9OqM9HESfrurLc7+jFo3nE165zJ7eWilHA
VY6pc5XvmizomrEKXbPPF1sMBydDZ5gYAduWDWFT1gOqQvFYZihsSudDMr6Dw3xqPAhvjGaf2twJ
T8TxaKdefZCWQB9k4+2U6GdPny9YKl7j0RDHKY8uRibDc4626jHVu3rfBwyqGwz00q3DL9ZEL+Sj
Hr76pWSt2OjRQfZsK5JW2FsamfQBTnjyQAhEs7I1SM3K/UEES4tRUfUr5FEiX1J5/1SBIIm5oi/P
Cue7mIS6J2Za3sElkS0UFz1lUh7cmyo2nl0rfVVIer8xW0DljumMKq+DQ4g8kfgl1rhOeOhaCGKG
YUWXDuvxfoLsvWN6jz1sdHFygkxZTrVLENO8ZsB4UO8mByOe18n65g9WfQPLagMeYSLrhGZ2dhG9
jkZbHCce+IvYGMQmyDkanKx8NtxWf/C1p45k2QMnrXeSWCtoLI8xc5yjoR5wr4yrqPKmDYl9xp3N
uLdDN4qM1Dc/egrBp25MSZdpk49YR8BB3PoPbr7xYMW5uqjAJSLLHu/YRvRNkFbVKdcc6Jtt3LL7
rCUA4gdZG/KYNmnyBE4+3FE+Dmlq3/LOd9bANcWhIg7galYdZ13dt0ttBPgUxPUJCXx10oO2OtWc
ChuRJyljl6FA8pWVj3giqSuqdKMFY7xuiCm8qfmFXKZw51UaM7KGnO1yjKmz0SEqf3QvzfxCu9At
+j4ot3lv9cfECp+1rPf3pNz2q8FBKsdM0XzuTLaIfRBh7KFCsgaNXLg0qBatHhZL106dTS4K7zTv
eRHruv4pDXEPDqVxgbzoo6R1vV8vse+hBGfBh52lP5RdmV+DgCzzJpP6hyMMzGXS/O5PLdKEynmn
GlSPmou9gQK7uoLkXbcRk3gnrvKXUTCbpcK2j0i4MMS0hyQw/OdUs9ZsG5oHGsGraw/pJQcqfyGP
hFlF2p8+f2pqieoZF/ahK9ob7hTjLmpri3HPWhay9x4RGhXrTAvJExGSNbx7q3MDzFM8iqMxv0QF
wy456DtCLn+dSM58LMmhlVfqr3UMjPigNybikzRCe17mawV9fmf7LISV8Kb32R5qjU3xDasPCy+E
xFeWs+5x6n8SIPIgArVFz9ae2CSZ28nD8dNJ03pOQyy+TW6yrh6le3Bytl1IO4l9mtmXqkmbg0cd
XrbTQ5Jq43GcbGy9jeKFlhStybunxc2hs7rmLY6O2GibL2OLhW10mODb9YA0KR76XYYW7Sgzxqf4
gt8zn5DpKmAXllhGeCZEA9Z8PNrvMjZ/jqVLwxk3Ag2NqC44hJimz/cdJPfl2JbVLuyS7LG0e3VE
NcGZmVfdNSaBlj5Hf9N1pKCJhpy0sdRT3exHf6ThCJ2rhgbz+vknFag3LXeelZtATSyH5DkcungT
D6a2NmwZ700NMmvvkVhiwnI8NmbSrKM0Y3nWhxGUJrvZ9DrcetMcjK3KgNDazAWwhfshDapRg/1S
NDFBcDOi+Ogkxllmk72bxmKF088+d6PIiElwMSoW9bSyhExWQeI1uAbO9hIV+XB1OZmvbT0GK6Mm
RnAYUnE1WUJsWiMFvsCsk9mlyjKUYCRplAXJcEbZnc2GZwz+phhfW9OfQAog6fVZQgWmfjLY6dJl
Zf22R/2s9XW46WcSKm6KHsMWd28z01HzyV+awQt1poavlXEecW/jzcn6kgQIeIx9YSKmEmaMR+Cl
E4DtlNatex9nWV2SARikKY/2cj9R1W00dwzfXaj2rdO9Fxaiq1ZhMKMInfaiHWgbx6bZx+Pws6yd
7iNMmXE6fZTfEt8vzyIwzWXmsf40UgzjQzU9xTaOWysRWBacYF2ga/kQ1YdqjJbDKSRfJefdxdSW
X2qKUqPHijZ23nOo7KOXkNQpe3fi0gr0tcuHs3b9SmKcdm6Br5+sIHHfB99j9pXX09XSdPsSm7m/
cP2pOYMnGZb6KOHsTRrL5JpGyxZs68Ky+bC7NWSR+Guc3UcngiFLxsqe0G/3ubblfrCl9T6mkK54
Oow7PtWVyXzjJdAVoT3W8MUnEIbh3/exY58WlONptGrjIXAM5nJkGuEx/1ZrqN+pKV/KsE+R1ZT5
UlijttV1nmZa6354gzgYVTdcWBEKHiMhrifxQVOVnZ12yK5+AsnIVUn1NYwZ402OSXRL5i2D2H7J
p8LcGzmS/ljIJ7fH86QXE2LvOe5GKf0RmKq2oI41rn5qq5NeY0OqyaP6mhPowWbww07yZq14BG3S
OP8qw59Rnd2ZNbWHKmPwm/pm8UHUiFpMNNPkNhhrpNaI2gnjWYuwIzPSpB3Y44Rs34Uh5lLbLbZg
ubt3EvfQHt7bzEhucSzNp/npQOBk+/D5U1sDIchNnaEXQttTF6VvzFdxselJBh9017K3WVulhmsp
UOvAr6I7Qbssuj3z1WZXutRElq1Iw36KsT6tZo8+WUHiiq0tS+oaBTbQsLJfTQJWMO7qH+l0koxV
F6mZoaWWzTt5ihDfW05hq9a5oq0fuqqem8FM17b1rQQKeWaz4TMNV8I9kENAONCMmMt8tv4+YDg9
ehuNvNhTEMSrFK2+kX7kvvE1T2tnGdl6clKli/nLIi8iTVAuRYyZVDBB/h767DYpnzVq2/yIkQKG
lFgr14qmDeZOnJCo5p2mP8N+jo4Dp20RrCOtzk5RmaxFaWobbB1fm6Iex0WWt/rZSCWG9dq4fv5U
Y0c4DCp+BW3erUjLfBsd3CudH/16QCRaayALMG6E83j7Ry8c3WNG7xGkCsc+wTnAWV1mF27RXCEW
azfoGz8KSzO/hC1+jQrXciix+zGze4k9rJwhNSXqNvmdSXp8mYp02EIKVuvcIi4E/MJjJ60EejhY
4LS2Xo0I/21XJHLd+ekTj3GqxmB863wuHrNPf1o4m5CmhPGrKLBfZYNTHMNsiF8x2d7a2iRK1yMc
qW9duc1IukoGKkYvq2+OUV98GS7TgrdRSecxsNv2tTUwA5t2CTHOzd7zXjOuZM1ozFUauQtL4W/R
CiTsMKJ7E/izYm3deml81phOvpZzysiUMxvjq8RscU157kSxqzCpoG1pNec5iFWxK2tXrFTFpKqf
qlcjQ5FKwGN+xKJUvkq7g+Rrhg+mrK8eqWiriJOELtv/JjNu6WAMh0NjEXD++aPohpR4DrT6tYkT
wilUT+aVeJKx1e3dgDlLkNF4Zrl+C80O1yTakjG9SMSnm7SPJ0zPTnXzxvzZt/BdT2S/7rPI6nce
rp21YxFVpMZ5zTMaBJZS2plaNLxEcbjJ+qnZ92bFzKqz04feqd9q81mSRnBv/eBH2TI38/tAkAwS
jI+to19HwkxWfL3Rvh588VJWvDExgDPCfhU40fDMjH0kE0r59uvksMxOTSH2nt71e2/+EieSs16D
sON99RFBFaJIX4m/7Bd+zF1OxFO0rqYKrtsQfUzRFxQ2wQJnozpqLOVv/JUfWc4eVbiBiz6COf7n
j1GBuMltPACDQbxLQ2Fd2B8+s/NYD5GTvLqxXZ8tQNy/LrOqJH/OkuU7OhaCfpq2xAPRy8MjeVQ8
tXiMIqWso9dE6x/rbJxuhaqTo1axiOjcQ6fx7vPeFUgchlvlVtbKSMyHSR+LtZN4Np0P33g+WfXO
m39EA8iFU0t0s6hpiYVttbPlb2Y4znqMUOQ0Nd1pWqbWQ2x58Jmb5BW5wnSMmSJTKefeMbG7CFti
2G0qe+hW0sgelSTOpBj1B41Q9UnL4OA1JAh47Q+rFkxkpRYBsp43CmV/zaLo7lc2/qwAYRDdjLWo
UMpz9IKojjEBb4hIZZZDWvRQ5O3LRJ/K5eJeLarSfYL07BUH15Nf6t5NMGk8FBH/fs6xx5kBpb0R
5+R/s3cmvY0zWZf+K43a8wMZnBe1EanZluTZ6Q3hTKdJBuc5yF//PXQVurrRQAO978UrWGm/HiQy
Iu695zwHhW47GeadcGGqRrk3vI1ObuyA3867auR0TYsq5rp0XiYZWm6kn0rLvdNiGs0r7mfv3erC
7mAnxuZl8K0EPWzbvS1NDS4gsTmXgKdAy/5U0n2+Z9IclOC2mXjwC9isi/UUPdSEtOZZZJw9GHqV
oVsv3aKSaz2VjCnXy6argdK7jBmxYvpQRLnGaSkjegNaFOR+aZxYKOS7zUva5GXzIp3aviQAmKHD
TI/TMCM+drfeNKcnpedNSHBU8zwt7o6/YgLuhXcc7ED11jssTGW2cBgQy3OXEr9FGXK0i8lmbMA2
Ds223oDqohG99G9eDzOuroV+8jLsaQA3jPPAGkIWg3z0qlY9VdysP4tbvUziXHYMjbMuGd4wj8W7
LJ7KfVV1f6rFHG/re92B6LmagpNbx28pSRU/4KnyB5eA3HSgJrIWKFft0oUib5OdwHIe1bGzn6VF
N1v23vtY6m9jbT62AA9IeHXv+XMOOnzoQzm+cIbGDWfNYWFF1h7045p0ekBk2SHxCZOo/JjdVttV
y7bv7WozM6YNG0f8KVLU9sOarq7mhZz1ZUa3SrC5pRXq6KCxOvEKNqfeT7uDD7kiH3WmANqsB/UK
7NF0IiTHQvDeCnKUnaLUwlbObbnxGvMzzhVi3sW9yUESXEvmxHY0nLu69/rjaE3vXqZHO7t/iWU1
Hxdt6E6aLdLd3M4foyWsPa2Bz8xvaXOpBhEgpnI3ix6sDAdYP9N6dZcHPeNet76MwiCpYWX4aRgI
T/768PNRYmPvyIEYbXpRIyye2hPzyE6HP0coAqih7hQ7HU0T3ezC1DA7uoc8LA0Z5v95KscFXywB
tRC8mQ1n/34QSDYx2fpfZWyIQ7yI3RDH0wmLnIuxVo7hlNHjj+YGiAtG5vV7dnFNOPr6Ed5HxBt6
gjutmU9iSuYTLGtOi64bb4jI+TMN+DUTQ1fbuevRWawP0//8qPSkCzMp3df0eI5d9YBOtq/N8cQl
Mp6A4o0nNBnMLlnew7q1r1lhkecBaDzw4sqm2DXI06ZJcPLWl+3naUxlGC72Q1um/iZKxScYuzul
YhU6xoTu1nXT8F/XhFUj3nSBQGx+nv88zDSTTWuodwuTHCTl5rLpulnDiLYe5KwyPUjtbrZpF4Ga
L0JN55118pSXyn6YOry2hR/rG2pFDn2xAGUFG+XkgZw5LZeoqLuzJaffU05sNmhvzKLzAyU8g3Ev
ZX6Q/jwyE35MBuY4mocOLRGQJeO67MOfa7hdf+mf37RgQhU2LrAubVkNr27H69FUkr6D059+HspU
Dv/6yLRqbV90Fj/ILE8t1OzTz0dWB52SEERuVDFXO4nr4NQPdWiOYHPwuG9plwRu49P41kBXd221
1wx1bPGlc4PVAMP4t5O/PgCb+V8ffv6tYUsImti4T0GDkhDEezQDqIqzaT60xaKfNewaZ9MiuKzR
vaPVijcvtvedZ+LUJJlrKyyIaXRDCSC2auf08xCZfFQ30WPr9hPQSpBBFd38CUHSxrbmP4Dck1U4
8swHYakxUE/H6VkvmF12lrhhWWp2keehr4aItERZfdpGtXdE54OLp1BQ2bQa+U4bkUYukTdGiwob
JQQ6qosTN+lmSKolyIT/YTPbZOTU3yMg4LKM/V+Zqj/sOq8OeaYzpOlw5yCiRXvC6Me9Q7PTXEdh
bJVhzhc1/u39tShCNswVQ7dPo3QNQKQzs9gudQs0U8KYa4SOW0DCFBsvc748Gk71XAJiCcw5PzpD
e+A0RiMhYjCv2qrk4uakH/vlu6rBGVbJtcJpDN8R7r2pHhh6uHDa0ydlcsUa0L/o0sBpA/aRQMmx
WPy2On51lMpoDEo6QVW5IChr3wqry3Y6vlsa8wfWH1bpNt3lgvun1Ie3EswLx6D6zGiaMZIzHiNz
mMjWtsc9KI5bHBFxXtiPnT05CGNdcMGV+6v0xKWsdMhL3nRKJXRIgAgdGt4uPSBNAVTrIKwSzKs3
ToQP2UgvjYNSKAZmjsRKqEOW2W+F7/XnPFnJlJENGbGkd7bEh8q0WYXqgokpRZru2+MO/zfDHRar
O9NweRe7fjlEE2hHFbXWLk196kLLPdToN88YqWLqUySxDkjOe6W76kZB8zUWr+3gcMrVysfBm29l
XOwL+DBiirytmvi2ybg8iarFgDLTWk1maEcRNuh4euigieziKntKdLglQlvn3w3i5amjjY5r1xj7
rZgI0/ZQbUzCibZtBsowRdYbdhb583WxpzCt9m3DKm/afxi5/u7GaDt4a/ul0ZgRRic4ChvbQwVx
0XWE/XkdVwg27ikaX/IOOGAiJSyLT8gvd74GjrBD3rVZGkS3mkS+Q5jzMixvQ4byDStfppvHKe/u
zRpdOmDHBL9wucOzzPY89x9a9hrLnOIrc8Vr46bFqcB/EaRtpvagD5vdItAfjmk33FXWJ0EU/XVq
3+ijQqnKt3rlcQ/7MsgypzokGbV1Go1vJC4UQYVph4nSNZI2yei1caRVOwASdN6UV5T4c+xzkaZM
E90pcOQ8bFBRutuJfTLF6oVb70tD7BVmxCMAvPP3oK32JCa9pG1ebejIvaPau3VdFZbKT7cLwjwo
UdXe8JqYY3xa03OMu40VV8W2s/PXAuhN4ty3IxNDoAeU0+vsGSAdufC/8E086SlDo3hlAqIcoSd3
QJXxIdripaYQLVK9ftI8k/GEjnSwW6XVdvY++Go7VuZdW+kzUv7mu/bhNEYFrc8y+qTmIu0o6RAP
WO9gQpC+C01sCbb5Bo02N8WTO3Lxmm7fhUxvn83IghCYt6fatf8qFxHR2GXqiu+C3TXCe8FowlyJ
Z5xDPmy1nAziMzetMOPQrWda6gmgSNhZmyKmlMlysTMbrTg5QC8DX6pszzAB+0jJGjheImfrZWP+
zt3HZD6zeeNgmbU0l2gLiqfUZhZYOF50GJ3eu3Pr/A2BN/tYSb+0Ktyd8l37YdB6xA8eqdgiBHVM
ReiRGhFBttJgW4eNrRkHPfKHJ2gv+MsmfnTroXp05iaE4P8xtVcm7GSujIO+KRDqBzN5uzpM3BGx
+OJx+qzRsliLAC5AfDYIUTbr6sZhEHxDfmpVXB5mhbeFKzRgavASI8FbKGuJnTphFA+iFVg4K/vZ
t+s3isF8M3bkJUSuKQO+R6o3eCdn9E+a9K/uXDzqvbcfXWEjKEWW36/nvIr+FDc0Dblok5TfPqfN
g9Mz1Yc6GubWGsyqqQ853nkemi+CObLAYIkNQHkAdnKR77Evpz5Gg6Z+TX31LosTkuDPCIYKrtPk
2hcJ1Ixi0AgBidPNzBxIsOnMIFImx3gQ5seUoEopwK5tDFt7Yx1hbJ8tDDXcExy8TWXTfW4qctA7
5EKcyL/B0m573rqD1lbPhSkZIzb4pPI90BJ94ydVIM5mz+1nDs6lE9Lbp0UcBYX1GU/Lr0k3+l0r
vYepMlOkQoa3b+9shTmrr9vmiXi2byOHCoEF99kU1RXqhgvHWhHN0XraUczlewK/7d4pne0y1QPO
CgnYfYAd4FXJI6L6BVQZnJq6ZX9aAKVsfAf7S9vdmGfc9Vb2UUT5m1+iNrBl9ddrc5p38Z6O2o3f
6BxTh9O/CwsJrs92wCw3s3kheOdU26q8epT4aaRtIAR8L4p5tkJPaGJXHOimH7CGYibCMTnTcggj
Yz7ro4ao1DrpjJzov5fxRoN/A/AjMGuFkMNYOcUZ93wlhxGqAYewKJ22WVK+NDYjBmsgBsQxoEuk
iKzpm9rE66gi3URTuTVz3lLHyR2QTfNtHNEJOvcuSsQXs6vObtlsq9SNt+ThDaQip1zFoFFr810K
prOuQV0ztDh6TFRx0wWTbvTkivZMMxc3IQy5DWhaKe32Ojlib+bcOgwR+jBenrrWTOH/Ra9FXm4m
DWa3Kb9TrUWr16X3lj8fZeWEOb2iAF0Cbtl+eDENGF36rzHvzjSg0j2Szr0/juLapgtK5xzeOyYm
RFB/+sR/cIfiox3Y3ZvkYnQetJ58EHiJsjdJkbojL20ET205gPWCdqlRBURo4UbTe2Mo1G5nmm9B
PRHfY45ZdnQMdJJ5scZxTRieFdOGivnnhikqc9a2+yiLNVjNQ5DSpeq5BqGzHfP8OyVPZAM1/FHr
lvuCzfgLl/VGo/C8eIvzZ2LmQqd4wdcSywev8+7zzNIxgtsILUKGoyOgzbnfl1lyU/w4EcWgsKby
IMGwBagzEDKWZSis6TXKxBzM8o+HMtoXTBuQ6dybbo4vxPkVe/7F6tjHwHFVx7GmKYDYuGcyRMjK
vJt9eba6+Am8oNrNbgpbNSNcoHGO6OYa3FC73BjfMSSe4oURegTnivMot7bAwYD9Pd6QYQj9m372
PCe/Cq948f5UFNY+uvdoKPdceKwLVyHalxpIj2fhHMriRO4VDoS+9fq9ZiHQtto7E3nxHFf5JVnB
Ue2Qf2RLXIYREo5NMYmt1RX1Jo7lhYbBp3TyF0t2K7V62JSHZvFP+hT9zXwuLTBisVHvdXt41/OM
zV2iTJe53Naefhsj68sF+rMS0kybat1BUILvbQny2CEIAYmfjKMj42y1zYfpstJpXA23dsc/9E1/
yBh2HWMU3XE16khFzVOqD/UxKjQAVRmRvyWH5ly1gdH47g4PrkFol5WEhtKdwyicx1yT9INQxRlM
lYcvw25lULtTsqf7xbFexuZuFtGZje/FbWNrO9UuTSLnl6Z19b5xrW8f7KWt1Sa6DVXQWiDbXjDn
eCwo1DDL8Zao8lGazXbQPetKcrO1Ay1ZcUmQerB4SK5iTX/DdR3o/cyAJp+ovsc7vcLUbDlk6eC6
RBmJ8NxoaD67GogXo7VI8KHR5qp0g6bgoNv6q9M3Xz2cGET5PXvLdECspgPcas6DbjzVsXoYPOds
1wtzNQTTWqluWp76HBthIeWm3GOpeh5aQdTR/LrIgp6K0e+FPZmBcod8p6/hGTk+eGQhu9oeuOlk
f/bN2GJ9HPZeZQDO2QH8zM665Kyg4vmqT9PzmC4I0iUAyQSwdaDQte0Qwpy1mHVAzFKguK9pZQzX
Cl3vJu+Lq+aJV9TV8wZE9B6eOPJMhk1c5hp8+wI2eJE9oDQGm9oUm2HIGSzlv8FtY46hiI+qKUwj
xlTueozJ4U9LHBAtiRPKNTto07aN/DXMXOsxsTgbgRF4KaP6sV0A4Xr+Yazlk2bF7yWqYFhh9YOM
xH3nFD5vZfx76T/RltSAzdVbO5rVpqmdVzxt6SbtFidcHFUFYH+psKE0OA34QfBfWWAvrDcDpxe4
ew63lp+q089HbgKoz2WzClRctfhc6P1AFM4QuBga8PwG30KUlPLccw2ey+RtNNL5HlEkLfwYIltW
FCJMhMuluUxHKi7/CVw2cSJc8YHBgfXJTfPktLh+QUbqwn45jIcp8qtTHlOh1W5esHlb6hQJ+w32
DyOjPqrvGsfrGT1LsRWFHZ+GxYM4V5SX2Z4jNEM99C/Bleh66EtGy8Ur4DgmusKRr7OgzGdzmWyx
nkMXWkbzxpCgOrQKXhQeaG+Lh/Y9RejKBKDLbs3U3GRVTHe1m8m9aC2TWh/HSS8QzOfp/AfVmcPS
1rUsmXYMcADrVpsh4em6HSUPLd2BMI+O/sl9mhgX1RFHg1fSOndm8hYbsr1TzBFPMZhK3BPUfAxw
XydHx6vhG9MDPS71YOX6c9vrXRiRKsBxg0gH34b4YS/IEHQtqC1d3i/2k76okruzoYCigaX3jLFc
M7nkNlktcSn+SiTNV4YAAnMNsH76X1eYVUCjK3c+/3yURhbooDl/n9Dbh9oC+8g14/LstQMpFi2d
NGUs1Z3ROdwaSbzQ8NOYnMztnT7nHoRhHno1I/rxMweVHlCqBTBbmK390TpG4r0pislnG9QBCi9T
+lUI8nsk338nNet9otdx5xUDlVbl9dDgTPOsBPMr2upopqL0iFAqedDTYcV8yC1gxuxAufUMcu23
Uzk9E/Y82um1qJ6M3iJzGxQ65wT+7oLXxpeluU3QmlSLn+79OP0T637zMDXZPqPKfS19azrqTatv
MX6Ij2lh8rhYI7MvbEN0q5wNbaz6kDezx4y7BSGMaqAyDBm4urIPQhcfdkyaTCrHv5jnLoXrGlu7
5pva7GToIwzjIY+ktl9m2R6V28BDsSA8Eey1LSs//YXam2lf9qerjIS+C1jTRtd8NMPK3XkUcmHX
tteWgfufxccX2bnedy8B4015qZ0SZcRbJPvGp0NSCxf9+2AaGpBJripPzxgxTuLb0fIH02Jq0paA
uuiIPwB7XL5XP0pddynVdHRbtALpqRgWRjpOdcsExwpoxT2HCBRuirsmSCoT3q4HjU7TO0oj178W
OUIefdwvZRS9cVwBgohMLqMjUQ6F8dp1g7aLYFugorY+fcetOJ2VMuwqb7zjRZipCDr9dbAs/yDQ
j4Rm33k3pBdnw8fCL9OYcUhh4Tmo5i36AUB5ynzAeS32/YRUv1o882HML3Njwirgft5okTTOfWRE
e5J3gGw4yCA0gQy1lXRR8mkxA38+DUQ0Qq3X2mdeaoAYY0aeZVkexCjtF8xR08Evkyb8eYqtoz6Q
s/5ba/WPYRWzgmM36L2gw7AgoNaPqTPJR8fpiyeJn4JuCtFFFlKZczTQhBz1xn/QLf6PkbAqpxL+
Qxor/+qTCfDzuZ8HTUPAhdG6CRiLf5RdTiLNwlEF18JlVhhTM315QdPaD23+OZXOQ+4n1yQuh6DW
HEiBJv54B6v0NiHr4rmULT6JBJl+ZuJF1iLvMhklpxJjQok43+uo909VT24WciCbeco0X0TjvmPY
foPjFW077ZeX5ckTwY8coT3kZq4JNYBEam+H+GxHGrx8/HmI0NeUxaefziTRlqazRxjDg+1Vr+Oc
3U9p2/5O0R1vErDc23qpqMfj9Jo3HmsBo8X94ujeWZ9Wxivjaum3w41i3g/K7Ex4QnEjDJedopp3
xooWaIZ0OcUFFMq8GCj74wG/jgszSauj7I+ORkJBxg9Jz2Li3sGdn6NNvJhqXaSxMDaUb9EMySXJ
nlwCuogM6wiVEgZVN/lcZOgo5wy3mg41GseCMWrQ1vNdNMzVA54QWoEeowaUX/VghwQyQB9CRk2h
BV0Zq0ueAUhRuXNBN4W+TqbbzCkmBIz6Tu8E+rVCbcahgvCkhb7vo2ZKx9dRS7BAlsXWKoi9KLr6
UXle+lIZVEAsHUxQg3igWd/7c1BVXFFz61WIkhXw0C4wkQGgbjZ5v+2djhkFd94jEPjrkltnU9aH
THLHxojmKNAg2qj0gAQOfoNe3Hy3I/EgZ6CdrRGMTNasSfrBUIlym4/PilhBbGPGU0QMIckDHECd
MRoPhZsd8D7FJCMh4+KrHVYssl6skaDWRvyNOqlfJrSSzOQ+fR0eCVsrxfNi3YCGZofJzB9k0305
Ek1lpCDIFyRMLwu9VZnnyF+s0t51006UffogTWxjJealZfljuzNkI52mJPMp4Lx5u+MMsCUENyNx
xXhc5JhuLZsh9DRX7X71FfV8v1nEeArsigu2RpmetpR59M63xAvnWwEjgV6hC5yaM9/BkkiQo9LM
Q269W0krDpLiwFmx4LWYM5RKvYKTOVqXDofDyhw2BRDs+sJCsskStUXaNoe1027HJmp2Fth+lEw0
kYp2BNOBxokqRdO3S9ZrG9oXgJf0+alls9lU+Sf1WRv0OocbjY06mCyypYRPz79GOMjf2vhhnkCF
ndq6Og6o1B9T0dwKYKQRmRyrvno939fRqUCW33F0vV8rtrajlMNgtYlTd2E0ip6a+9EnVTIAPMke
giN/ENvIghDcMn4XjreLGmbvs7qLDHm1c/uZZp4ZxDmHNt/EI1h7n4wLvGPUmxfhKXG0wIpqWMvq
3CMgyMzglxX678Vsf/H6zhvRwmq3bDeo4n65S6ybKTz0euuSMJjjGydFFCOYqGt/Pgh0ufs8xm6l
TerPaMru2OkJ0YMT4ycmytzhsFMpzfFGl9vINwwG1hz/+xLvsetqp0ZIczMstR9qrvmQza7a635W
HUiTuCVjBanHt60toUGJHBsqQYgtVGUS0toyqnlfqRK+PvECYdSOw8NSzZ/+6JQbYr/4g7eyfsGw
NDz4tZHDTx0aNDGVd5iT5NsDWBU7lnMdS0XKEtPivVHN1WExKsyKnXiGmOMC0AmK2OXArzX7TAKt
T2aHpn39oUrySytRfxE0BhiNTWpnwYigP6o3F9SLtu7eTGb7QYemJVCjT2XT10bYuQLRSL2cxTCR
6+TJI336L7BVVNQO2vU+mQ+O9alSrTwNw3i3WMMmL1f3xtqFn+XJWQUhtp6hpKK6Dgkt2BvEmm1M
fo8b1MxNGs/ygMSf4UFNrWB6BzHA7I019ai1TbuzCsg3LV3xHQLZQPyedJqQQ+XpG2dqaDX68zM1
2zv6g93SVwW5tZx8cQS/CmZue4IYmegYYLXMXL7V7PHbLDMZwma44RDtfCDX+D3LKoQpduUkjLJK
2Jyx9fTRowPEzWHdOEXfLFpymp7aR4VPg8wxRGFaPJ/rmGmPTAwExd17rw/viW37RyZkW113H/nv
zmNwO7TN3y6BHMAa2hPliCFGt/bg5w4ayGeES+mXGNTH2OkYCzmEKu5Fv6SPmdO85xYvjqJgbmcn
LkPzArHFQi1nxYRUEfX4aEFao6cxbjTfVzvLTc+R6n+pnL4HZhA6J8k+H9RfZ8ZTpTOXnfsXuilf
Bn1EI1v+NgUgABLDOKYz/mD2iVOEQJpHFJwbUepfSfYxsV8HC4QDX60q0QUuVnKRnPkypb076guS
2KWuMX30AwfFqG6vc5XRd61tVBsOXRfufOmgrXUWuhqDnOj8ZrwQef5h6N2LwhocuA4Wq0SXn5r0
1LYx+zCSNCP8BULzGNMsFAkFhD+cldTGXdKnd7HJISyes5N0ABu7rAJMfTDYmHp0Vw3Dbqo8Aj6T
YyNwzacD5T9qWy548Zvl42vIlzfdjPGndY8mggZDPOV0BTBfi5upLw4ZEd6yzXTcc7N3sFx1XCyS
iBQcZyTz/pNjcIAk/uxM3CLCJHvsd87Q3I1DdOpXqjJajG/OXe9zScd4NJTN1sdWUaTPTEyuQ1wu
+15xcrLAQA2au0s0+loKbOVWuWDkC9uhZUvypB53x6lHFb/QpgrKOTui6ov23JdBn0wdLQFmVLbF
OBSEFhUNjTGrJRGorCSLkbDAyUXM2EumqGR98/sj7uk85y/LT/idTuhCWowASOytsErEOzl5nOLi
e8foPui0XDgFYMTvwynWf6NS2iHV4X5qXY6PvAecxK2HujWfmhmqvV98SL8Hm1lr1mZq1fvEL6np
XNRpeXT4sxm+L+OjEZ8KL/J+JxHmqMzO+/sppgCX6Vzf0e0cxnF+0hLHe7JLy8dNh1CRdHjvKRqj
6YBGmM7R+pTIWAtdF+ba9ZmeuO5jjFUSxlFQ29XwIrjWnr3ivmY0oQJ33g+ZMJ9TftRLktJYLW35
9PMMC8h+MquEDaemqBFEZ/48xKJEv5lFZ+Qb5c3Cs3nrnlQbz3cumSz5YlcXX8uqy3qYBTW/fmJZ
SHBd/y1qeubsQ845KlXu2TSld/75KJYLlW9DRvWZ3Gb37HYLPZuypTwxc85RP1/085mfr/l56mJ0
cqIZk+hKQwOlr5+TCE9JUeT3P//085FteAzFf557k8FYrZrZqSL731/zr0//5//RPUBztWXYu5+v
aeCI/vv/NtafQiKnvM+3//n6n69ySoprM2ItX/9IGWMBSLATrU+GleZKW8feaQv9hF6Ddm/XzCi1
CVGwztXgqlzdEjSSTzBGDo1Mk3eTg+UxNsaW7ZivspxKJ5/PS3E181kXUmlmubxfcXLhimjZTxzz
lNTKPJUDSWWKsGGSyc29hbJF5RylOuB8QeOTkEFEA3nrgSFibqvM4pzfp97fUqfFVNTNdBxAgkQz
MbowHeQuies2HH2yEyHkaKeR+BTW6GQ8oTTBTIj/3HcZkWJ7CW2fzpyI5q2WWOquSAK8fB1PipJx
sqLwGBY6MkB/Tl0+2qdWg0LmZ8S9jnQEjihrKk8Fvqa3J8H2he/zV5zTCRYeVk8GfKefB1NNxJRV
TIMOqT1BM+UTdu9P9AUJwAENwoA9/Ri1Bk0CLpC9RZBo0f+1I7S4OYQPFtr3Xr56TLlAzOQHxENI
AFrgeCahddYCzgt2bX4hxULuG2f5pTkkNjNzSigf7vI1h8Aw4SzgK4JYmRFKMy4D53petN5VxM+l
q5hu+rb96XeW0Rdr263mN6cuy58nybpMJgKjRcM9DzOqaZu4iQCN3nOdxSdl9hjNx+Y0Tva3WsBV
KgeLZRGRkww+qcPMF08ID6N6IKSheF6w/gVD5p/yhrNZAY/bKO5EMX5pGghrFW0Zdh4WzzmVyQA3
qNa/gbJgcEjEwzx8Lzk5qQLhw1bp8e+xgWimm+pRdE9aazQBxDG0vVa3jeZPG99AqCn3YXDcbyaM
G8I6mVk5vJ4YWO/puM/bSeqSnpC4TjQWwk5KGeRYPQirml4KxCtpche3JI7qL0YVIbmHWIsvMz5y
VnOwDuYlSur7ceB1cef06Khr01i/YW6HrD3T0UhoLBe2D3SCUorW+athVVeTV20jF9PfZip6Z/QK
kquKjrOmT5so0/sTcN1bw0FCEYZ5rph2dU1qE0LZoYF3tybzRt5eI2xKELgwugpvQAOI3BMRnweN
gkbxsGRPsc+ezfgbKlktMN4XiPDMrlC7tlAEVSXZuKN/fOOtIY7I4dCZZWVoIIncprKPOIGLE2IV
jT63st4cl1av1psHRnjWweSnNpm2AzkdluOE2sdf0fn+La+QC/VQEbCRGKydiu3DJO9so9arr2v8
k6fL1Y6F0BDxMakbUxFGgzoDBX9vp2r14wguTuPo6IZ+1HwaXhUbQcXLFjN4iXuF/0pX1ZUN3O7I
WzZyL8c7aRzxw+zhKyLo66+ev8pnXN8PCRhxVM5dVdoL/PqOUOF8DOomQfkbJy8+PT+/L0OfNYjc
mZG+3u+Gop8+BWLRYTK+Wxi657xoz6xcsArsjaSyA4S5VmqgBHpUIm4NMzFvQVsthn20x+h5Xkb/
HFvXmsveqOC/mDNc1Ekw0Z6JEM783A3Mch7OvnPU6E4d/CnHArZ3l+SAIv9OX5h+cs9jbiRqQmI7
CVWbh5j2oKMQkhHjgFpwyEzABQ6ci6r/T27/SwMAWd1c//3nP/5UQ9m38+Nf7N0l2PWfTx2//vkP
scK7/y/kdjjP/8eX/wvabvyXx3zS832Xg63tudDHpr9d/89/AGY3LGDpgNkFqi1LeDao1X9T2+Gy
s+z6XIgGwEiLRuU//kdXEZnyz384/2UYsFl9j1G57em24/w/Idt9a+Wb/Ye05wI6p5FGGLSF/cyD
E7+S+P43/llm1GbxjV6sTJPHkbHq44Led9LaMaDi1QIigvGcx4Qa0fAglQMNFWHOcMkHo2kfk4Qx
3siicUAtmWE5RrFoaA6gCTSqlz5jbZlG82r2jr1pvKzco9c3r4izMXC7Np6HpA27Iq844Y/60dA5
3bOd7DOAUqcib/PTlNknyyQokskJZxBj2bUW8+G2HcKiEelJorItxrwnBMhnDTbpiPPr7MTMCYH0
puOI8dfHD0MzRT5qVs0xIZXPDJ7GoIhuQ1vY+2HK0Ibk8sOhnbfxKiQrzCyWDQk9cA0ixmeUF17t
fhev0iODKQUhOWM+7E0suRVcXJise9jQr/grGdz1+Z4haNCojAJHhzpiUSLLrKQtQmJEkdL9GjHZ
jxr9e1QZCUwXifYFKddjg4mvItIxS1JWdyf90rzm/IHP+bc0K+dQNjbBcIn7btJEcVDR0/3Hu9h7
7MiT+5peDD06J1h0w6H0P3Xp3VeIfsFrH8eCFX1mAJd8J9LH1ZmiZNKfBsN5Hb2Z6qU8eHN/9vSY
kh3dzgy2jzNSFGZ4kahJvFcbli/dpuyhrJEIlC80+1+QzN24wtaiGgBSWkwBlGCAFWn0B4P07C/v
zrwgdSL6MbMqzKmKBHf+6ERs5UyfS1Dip17FCY/WjplNjzIjkDIW9TXyl5swMPeaPl0Akelh7dav
CsJKMbBjrPE2UANZ1YUoX4bUfXAbEIOp/M6VlcJxqBg3lJ+0iRTNzrbygCP69h7S37Dxhj/JOkF3
ozcDNYGvyYWGh/lFTPb9WHgwvSumx7XwfxXorDlOEiJaaH/6Yt6AXycEHGcroWYIIlChCMQ8XpHf
rMy4+ZARgqK3v2apBW6h1ZuEOD9OZN/o7VqYd+C/2yb9bnttV2C0lJPN2CKBSgESjsnkf7N3Xs1x
W22e/ypbcw8vwkGqmn0vGkBnUs0oSjcoNiUh54xPP79D2WtLr0feud8qm5ZMsht94hP+YbFeVdR7
/KZ1duaS3GczWm8KhzstESRZDTCrsPQfXFA7dJhAbFE6DLvhGusXkcPw7gSYjkgbuAmt7L5CpNLD
TUsypJfq6CKE7esT2nvQqk6Oxf2K18QzLMiOYvDwmM/MfJT0d2pEVtdaADqIaDHySVF1WS5JguMy
jZlzblLa0MDutuVy6ZLQjym4MGUEIG2tnZt5SO8sg6y/d9EcqwnDwRrL4yRF8Ksh0K6dc9hqD0Zi
PSPHk/t90UHOZZNlGuYG5tpBXUYg+2hL4ZBE/unPv1bh3O40GHuqpBks8ov2js+Wf8JAUDHgnffq
SK0qQu9J9XUMzfMNFOnxqMsvdRWJHWjH/dCsRE4OyD47Ew7CqbU0tOFLQ8126xQ24DwKstVtrjaf
6oZCY+ysT1mhXVJmhGbxAN0CdDVNU/w2T0IaTXZoiuwXwg0zwZ6JrKHxumYSqAjYk9/RtER9H1Gc
rAbOo8u4P0uEeWJx03SbNUgX4LiBNQ4pfAoaywBnurlAf0z+aZqJj77/qS1RuMFAvAGC7K9a9zKh
nEXXazwXRrFQ8AdRptpYU1cpTn8lyeEAPJvQNkTxltDf72CUerqmsmNzfR8ndXV8/zIT5Exjj4wb
6cIx6nt9Q6aEAjVybkf6t9oGlUIkgePIj2BtEJGkq69U4LVpBdV0+LMUDy44YEdhw0Og3KNumtZO
glJ0VCila2dJgdm1UI0AMpLrJFV4DNuIiYM8A8kUNHU9bzRpIKLoEfgjIBdSvo6lFjR6RN0ddNS2
VaZiZ094AQ/Op3rsT6OC43hKj7kfImVb54g7de3ZUZcrqkcY1g7tR+C18zHuw4k7BUXDkdrd1KRH
/SlJOtO3+rXylkXbuWjv7QtV4KIcgeB2gagce6V+oIZWb1tLnbaJ496ZqP8hYGh9SEdUcxjl2DM7
6UtVFictGs0ghJaOn5I2obVhnOk79jtTpYpS2ZD1NDroOAB3R/S4NqUvaywBtF1B5oU+tEpg3EIW
jxpdh2/b3KMt1ARtw15ue+vKhCnbTKMmSiXPS0MkRPQZuSKkFu4WSG6k3g+i1IfH1PqAWviNUwOc
L1LF8E3I3mC9vLyeXuPZmAkcQWU6BXXNUGd4W8FkrHN3Hgbo4xEiBPoEa7LK8KLowOsgd0flVZi9
7i1opoGC5poa6+Y6zdXHVe3AI1b0aFHlczYqQTUlhXA7m8jE4IBy7UH9IgkyZD4MVGhfiY3+X50v
t7gNIjTT38AHoowfkVXqONrbom2RdL4YSPj5ZY4ESzRHW/w+p71VAkpUFIgdkWLGGPtVLl7sBZPY
NZ/XmvPZMlRgKUp0QtR0Dqxu3KmUPCqF5ou+PlFw6NEoWwA7lJnxgNz9pnXRabLiqdy2ILHuhZoF
89BoW8VGqzlzSoBnQvEcHfj5Su37aLj4C+eaGvS2BBda63xTlJCiuMkQixZOfUQQiaukQpIrprk9
Aa30xniMfCPKsSFEEnxTFyoFWBXUd6R1l0TN093UgwxKdPfGjqYvkCwW7rM+3VJkfKnxdTvppl6f
BkjQaKBXiKKEh1Fv5lMrCX0GzqokZGF7O8SI81RYj9Lu4x4g249W0Zy6DqFWXVEe1nWo7zSHBp/a
ZQjSz+mLmk72XjNw52ZKwptOTSS/In7qZ155dhZQux0MRpDIGw2b2W0z9u1ed+DBw0ngThppA2BM
cOrd+mSNFo4/1YQcdpzuM7e8KQvd3mQC4qOZukhoYxNMikNOZLg7C/tUAOWK8MesNW6thPbh2Jnz
lRonJsFTv1NguGzH0O62qOS2/qAYAGziTFzsBZWOIbqHf/wNvvmImSrm0BOzeF+XLE3spKT4VgHt
rnHT2zIrVRCY0zEb+m0N3GSTZfTZFSWcuOEprwgbLIBb5ed6QpkVPOtTUbTDztVxJxVL/VTVoQUI
+U7LybOq1HEIBlRqUCh7U16bev7aZXRVFtBt6jwGQjUM7hYTXkVfUUG4d2EHHDEKa1uSd7x/AH67
U7/FpuMTFqXrfs7JAOMaRKMRK4KOQfW5bKzJj2AsbmITXn9VBihkth/7NP4UWml3X5Xc+ti8H5om
XQP6JTpOmZCCwWTd0AjyhrJWt92YfyuyiOUxZAquCnq5TTqSYS/vkQe1tRklm7KA2ArzX4MUqCv9
XaMYhxnYxyY2yhPMDmWDkYII6qRRPLMvUQ5Z9JEmozcl41FwqW0aY6D4KjlXQwreSNM7alOQIsN8
XIHy3Qmp5OgUdKvjASSuZBwaOuVZekvciFApELla7WCNmRlaviWCleC3poz6JlKLfhSKR6tCMstB
5wBc7iwHWT2m82wHFVcOuz/1ulo/l8uq7szBfHEBG94i/HRKra6/hfZ176R4zhDD1rhB3uBqWgRq
kfUIENpEe32k75HEkbo6lyhHLXhNPsUAv8pFum3Tr9iU2Io72kUY2fOaP4EPozUNUH2tDMotS1zd
Gs2yHqHhcu70hj/S//XKVkpPho6vYl+EcmM57lOjvmJ6qN6+fwF3cXb1ujmsNKMVL9Pm9MZVIm6k
ULq9mG+2Omb7Hnn92xbu+GYyGhHosJzmdqEJGYHtMpsqQk2tuNeXNg56ff6UKsOHrOO467KUA7C0
bvWRuXTERB8v61xqIzl8qUnTbherKU+jRp/cKa5wiStvqOe3ino86u4Uy7S297KFKmGWVTTJZtBA
a0RYaBewptV2Ws6auW6cGVafOU3FEUn/LQzYL7HhzJhRWi9zZFGimzkYCpypAP7cFaoWNFn3TeRA
Oi2D42Sgc5J1+B4jTu9BMwStmqUwIYbp6ETZs1DRi1XcHs6BFe27YQLS1M1BpyXrpgWDgnGgieQL
n7cETOarKs1CTdBrLfk91QYq1BQIOU+tONryC6VAdgYxoiltQkpsr5xZbObFfgZcfAGypGj0GaAn
brtVfY6jEe5VCgAtK+OCrlqdb1u2hjfH1HdT2ZVvaGuZScKRZzknww63ef82Ivx5G+JRiYkBAgDr
RgWLVOYKZoxRfa+D10TYBcGo0YB4EovHssgBLiTltiL8VGh+gx2YfRsGe9ZMHwW4+MTKXY9qwlM5
ay9aOh3bHDRxSCMOgMDkOeaEQnUFKTHTET9zyvmhHUjZeyC5Zls+IK/hkHTW6Hyo5tqikdwOXgFg
9FDmFm64MMzUVFqBKuULMvIRmuI6TtoDXozKfCWOQe+XZjB+tXkQu8gfgsh/RCfyoLXg0kKXnLmI
ALmXhbONENX2Ism4XlMzmGmIw/Sb4eQnnx2kXu6BkPWeOdYfsoWXXLSp9tuV9lHv4MIwzWecaClO
Vt3TYNZXA63cQ3pj5giWu4NMqTPYN1O7zrtlYhiT0n5RY/dZaWHLVv3NWuJCU8iNOSEyoouXEjxA
D3rdBkyL/QQAOWV6NPraU7UeZwQy3v2SNtfVDh9ySncFlD9LKT6YGjw3gU4fqqTdLkdjYsZzrVW6
nYuVXat8G7Fk98KeAwto9msbG18gCBrQe/UnKPfe+/UQx69wFPZF00DmGvyRTtnGznWvoCoMw1Oc
iTAJ0AXYk6oozoh9fUQD9FxEIAsMKN6Iza0fbCRuNpEbf2wlJa5ZCbPWtd6LQvtsTPUe3QK6ao4J
UEshwmiQbWpfQAdsp9Gughy5l7UALLG2YMbaQG91Hhp7nwHXtyRWzsVH+yGZSkKSCYZVVs1UIxxi
S5MQaUkgKgkARy4Fy5Z+rF1gB64NrFMkBvywUu9NxCLB3pBE2vVTyILxJ6Rs9Cp6cyUYOq/cXZnn
d5GB6DTSv/oReec1jrVgqQm9FjT/U2JRe9wkylpgEJOHXm8N7OJ08iJ5OYUKW3lNzkaOv+XsRiBX
VgyM89g6tLc6ChBBtK7gMKBjpMMHKAof6Gkh47VEqCzMieOvVFR8ZbG3aH1WW0OFC2m1ZDwc8uFc
5QH1WwBpcXk/Rc2OlrsP8BEgoHHCQ+HaoskEuIzXNi19O+Gcqc+UykdLfUDL7CMaI3tTm5eNuncL
k6YLlWp7BNRBOIl4ipnRz226AMsfblYrqiGaN3S3EYAocwn8X/IbRUvAC9Sb0KDx5aAmahkG9elx
YkVCx4XWCPCdMza+IoeenFGdO43VWh5K6gX70Y4uanlHi+oWuMHkG0UOxB6RnKAVUReYE4pplgEY
Gt1GSQNoMCPwVmvC1mM9izg/cORuozV8UEr1Qa2tSz8tXzIlJ8yOmkPYgQId1dqnKY9DwfpCm0Pb
EF7tSaw4C+ZHQistUOO8Y+fFz5HkxUECfQDoszWSL0ahfq5izhILknuwOO2HnmU9wynD1+GrMDEm
gbnzsmSfRGFQMCw/9ToafHmR0j9Hh1cHmowbG3348ZLU9puNfgICZLieg3iZcLxGg+kc4tJ8MwMU
EjTuAxf6dIRtKa2gLNoCqNuC+4kvpSRTlvoTDWl1ZwzrcYVuLbcGZt3ICPXho1XUCF2Gz87aXnAe
kU0+IN8D3kKbKAyveTjeAY2BLkacYeOyOulICCXYZivDZxr+qC2ZxsXNxs94+H6GZYdaLiBRC+Mn
zoO1QXofhvdlnpGKz1vxMBFAUGUh4S+iXbFifg3wWVrER5dVVzSPbvg1NtWXMYItCwKhbVZ1mw4o
wnQKUinTlB0jx3zAkOlBdNWe7gVmS5VxRbDkgj7xzdCvSNEn6xd0ASCc9CDrYy19wgiQ4qIdZRv0
EsArZqHMJB8zV3lazbbdDkWNxuHANtEHuHrwWg2FvhPDtk1bZ59TNvXcUUVdv+e8XiVQxWbgpjbN
vJDKLtC1GFn5EVTYsncK5yOSF4QoCKWnNkdNXxMmQH2wiFw35qHMOlwFjA+i0gFq6ZRQ0JY6ocrd
t5TE5sXZFXqrAEOAwTZoD2AXuJqSp3oZh40awj3DlvsLRGg2WTnssdQwN44N89nM63NKdgXPAl5N
mL0kiCsiZ4ptXozQIdHFrrJNNL2X4QP1hRVatfDLBYH6GIYNvTaDku4QPVlcmKWh62Se9TdEaPy8
Z3/OaZuTLqlI0LEew2V+te144jhIL8tSGWDzbps5TP0ZlQfCdlw/bChCitUF9hBbfi0ie98KdSul
leGRtGfwd403jPMABsW9xWsEB+rhCOK4OAxq9GBBPMXgRp3DOphzAz0aalN5Im5H3Sg9mpurnw3i
vm6eawC8pjb0gDoPJIoramQ3LZLGMJ+iV4Q15225GDv6jqG3aCBGk8mSbiEzfUyU1rJJ9H7jMjNR
iKuPFIkDLhoh6lN/yibEIhfjiwymg3LtzipmTTGeo1o7wtKn+gKzEZMH9GMTw1vc/BnnuE3OGIb7
eUke2J8P5M+fE1D4mLpFgQHT0OxQI1SkNUyWo7tbWJuqm+4Bmie7dEoPimKdUZ8jsRnc6hTFcpqI
ztDhrf1UV89Jl3zsSvNZa/RyU6t3yWpdSCjxjwLHMmQq6QhQ+1QsV8YXauoKprNAurSdbPw86EBn
sQVVCI32nDx/UmB5xNqjEWNfrkFhQ5fYgs7oqh/c1KeBcEzH7kShEPV3mhZXtyzgszYvwmF3Go2r
+kaL7U/tOF6as1T0stSxOisCbGP0fVIhes3D7QEpgYxeB1iyBfpyiAk0dXawhdKyO1btecS0bLTQ
YFIJltBcmzxoO92mVjQpTE25nNb9q1P1rmet2RdQSF44WR+wNok8M3suI7RDy9IEjQb2LbyzQvcu
cupPfTMf4glzDgV+JFxlrpP7NiOSg1N+a8Vdc8wEIL8O8UGBepKHCNImjsBoOfbwYVg4LUpJrwLP
TLQWHgC9c/m75MC5HSGl3Ldct+mzOaXRru/GG9qb9ZnkiHVBbrygBGHOfQCJOQKFX78s9KHOgBxO
YP88zQyfKfQjwJk8woqwN0YCLRxXckCzQKWARc8v8r5eh/mSQRWk+Ur9de1Nry/A0cwC+fsERXTL
ib0wWQqw4Ea7Me56KLQNizxQ2rLxJlroVd41G5OGnD+OmMbGriHAT0ZIjk7FppyjCFwEqgv1OJ5g
xZkgO2NcNhxIOI2yJ/O3i4S36NjZGpWjTYZrm7AwXxFODCbVTT626vA4gZDvFNCoJmz8GWgCJnlO
zx2Gf8bgrZ120VBbQhW/G/e1Pn0rknw3jpiXzA4Z5QTWbdcIdCk1IPWLNX5B4OlJuA1RetFAHnLQ
wGHpw7JCJXLGDh0KzqYwQKxHWn7DZk0R8byZOs25jQwZfCQJF1FIrbBQuIJR8fYGaayiQ//K0Hzp
leFFKTRlv0IFCpwGR4qpQnNTUTxrSkzUAJurUuoF8C4TkTiAVmEG+sww3jIIDzRxxlNpOBRzNLQJ
Mg5HFWcWIKhI+S+QmZChJLNKK6B//eNarq8G2ueAEJwb1MqYXzI4nEFVzwwHzkIlg4QLiSubkFMZ
kaHaWICjUBNKkHsiG9IBKEM2WXbWQuthmum1F8L127bjViy8fglfbaq2g0oRXK+6dgdN2vIBy8ab
OSu470trY6eTc4va9Ozl8fCEde9bHUE0sRv5f+0aYgubw0o5kC29DhzQJmPNScYl8jmFA+CtUDE3
2tco26M602+UqLqb8DvCVA9efKI/U0h/rZGq24xrdt+YLFUrAtVN4Lt4PTqIEo4nhlELyNZDf4Co
KQsgq04JY8iqt3FB/Bx2NJF+kAPU9FGkOVN37r2iItFeWzcNyIAlNGX4Vlh9teXAeJ2yTgeTQjdM
qRPybitDjSquzSO4aC5/QQUeRdpjVQvBRm+2o7mwSTuol2GW9IcVMtO2jboucKh82+a4SvIhAuIt
RpV5OYccP+GxQdweCo4yny0MlQQVvNnA8qWJC20T22O8c0emneLZQyt1urVpvh8ztnJeDlejVm4z
MpI8xBLDRt0tcFKp/4xUS1D2MKzd0CIuhUKAAGT2GmXYNEdr9dmALAsVSt0tRornsh2zjziaOgso
VIErGlyCaK/33Ful1gGabMilOoxgRiqpjo2Iw2pPZ70zvhqL9pkaGRmkyfXIw5MhA71CuZmMCqY6
Sb8Jcq0kL1Drz4urXmgr+TPanRJ85p6AIZ+xCFjGcC/q/Fqr1s2MjNGuwOal1rOntSJvieHjV6u4
J2e7x7f6IQSmqDfd/RpyAlYvWYgLsasEVUbDrAbK6atx92K02T0qad12Fda4KRf1MZ6Hkyg6agq9
AwFc1qnorEAc4PCMLspQmHuW/FFwiQQJ6u0++mdaZBD2pJgAF7r10Z2rp7Sk1VRwKFLCgbRTtiXi
JuFDwaa3S8sv0ynctAZfbCTqUHff0xq7m6aZ/hGHAOFWta1XLkC0rneWyE1oLfG3AjZqnGfB+i1+
UsGHoeq80A5XKJ8DcAiSklNPLUDYWX22E4LCL45tumEz2oKGIkB01pIY100/Url0Q3RhBJZnIkOp
HuCUtlknIspaZTPZ6Yl7+QDZ50TkdmgbW1xEaR2TeCh2kdLElPjz1yoBy+SM2dWmvu9NTLnXD7Pr
KXVbB/g0cjJJuk7Wf7UTgbKLoEYwt+SZcFq9jM6QjwITzdFCYXsuNtJgQ3lx6C5s/DktyiuVrZus
m77OaYiAApKipyLitIlNCxPAjoJuWMGMqTtrORl6b91RdfPHtsfmuDShnM0iDoDmlZBwl8PQj3ir
wetA7x7AXrYFdPqWNcljq3bPxOXtlnIky6khqqs7IlKXgslm7DCyKW1J+pGwcRxTSd5W+q6GXtxQ
lV2wJ1kOjZt8scGssfKzTWm6XxFxXwKxdHd5aRwMROceirDOTu8ol//9g4d996//5O9v1MtbaFv9
T3/912NV8M9/yt/5vz/z42/86yZ5a6uu+tb/8qd2X6vb1+Jr9/MP/fDKvPvvT+e/9q8//IWDAiDP
3fBVAni6Ie/fnyL6Wsmf/H/95u+Yn3+AA7k4Gv73aKBd+1q+fnn9KyBI/sJ3PJBiab8Z0lfZclXb
NaE6/okI4luOqtsaoB+L9isUiD8BQfpvpgE2x6VyKUxD00Hp/A4IAisEGAgcBFOK4zV2jv8jQJA0
Z/wTDgRrQafmiik1DBlXulz+ZE7tSA5ASU3PV9MQQkPrr/Z+BnVSx+Zei8U+RNCkwCTOch9tkfp/
GajL97f5X7A2L1VS9t3/+Q/N+Jt3N1XTgUmqWabh/GSWq1VqOQIuTDlPukC+7VSrXkihiPaUH2Ww
RMxuW+XzzhnbIBfhZgKDnGjXXz/Gjzbi38cAc0MGWgeg6IqfnmIpNbOAxgOXyOkCTs1NgQCNkU/o
4aSIj7ebCgLNr99SAsr+bdxtjYACYjkf3pWuvX+BYdW1ZiUzECUQtea+m1cvcWjQh11gKaos+9JA
VKBcgG6K3sJJ9ZoGxwE6Vsiw6MOA9CfTUiZHYiidguOoXIzx1ey5NFMNcHW4ceAkNxjWZw+GFe9L
lGqLEtECvoMC2ObXH0azpUv4z6sI5whhCLnWTUPO818+jVOKvprhCPihsd7KERupU2rxsevfrE5w
knZBBFJL15ZdbrZBpnVB3wNeJk/XrGuragiQMNFcF4vLh6OVt6jTTrcHH4lxL0Pg0SlaAC8qjmvl
jc7UcKcfbVS4Q2Tm9RY9CAx8eV/5QeW/ncp1x0uuCkwZV/WsGE0jvdtCUQus+dIBTNLIG0R7nTKI
/yQP8qcn3GcdELqIG+Y1/gwqfC57eXbyt2igGyOXR6T0NNjbjXwmOZp2pp4szCVS1GsMkysnGbZy
CuX35QPZKh+T+euNCw1zoi2xL5kIBFT8jHYgULGjheHlaINe4llJe1BNA3Q9XrqWpT6qcBa/b4uE
WmMOCU9e4jMUVfDYXpsO9yNbgmVQDlIicvC1/opBJyIWvS/XQZLwCm56VOmryr0sf1qOsxyIlKXO
7eWbUMGo/lblQHWGsYx4Y/wp3RZFyYHsuKeyyPjBQyc06bbWYvux8/6juVhOSTbvFwonCyQcZgFi
S2AuXG6FXMu8OH926SbE7sWYHPRNWCPdVo2ZZpan3pu3yNbv5L5H6ZheM01qHlGuDPn4Q4jcpzPt
0JXgAWNcR1gXctwJO8Di8bCMcdv34Kyn3cz0tfNVDtqcin1ai70erxc3pz5gmnsoQYFK9iE/5/ug
CfA09a2s6vx6P+jywPi37eCqhmrZus3R+pPl9mCpVk4Zhe3A0lNjzZNHm9zMRLKbaEFzimFFSHGz
MOwMTMdeEHMbyInRqWEBqz8KcZWHXZdrXswH+vUTan93/LgukZhuq5phcYn8sGFJ1kKMvzh+0DXY
wIhmQvBlYAI0roFFuywT81NiJyeXCvNUIy3/60fQ/+bUFRxkEHe4elTD/unMQMmtNk0Y4u+PIE8I
ebZ1K1CG+za8muhiDMZFTu+SXOVu/ONaqNZLjV1eMb5PosP+MsGtELG62bNcRnbCpYVqd+/LI7Xt
+n/wqhYSIfvT7ArLVi0JorV1Ru+nsYN5hFVjxYNTzreiO4tHaSAiyWNJp+yHfRMKe7SeoI61NFXl
PHNyaKxEs9nIw04eDiZ7FQ3gTUcL5X3hDqOMAAPaU4Yy7WzF2Ms9u3IV6JW5l/uYJAJWtuXJfaxJ
tL3xKSrmU6aZt3Nt7PGVCeTRGbUUZ8F7UkaNpguyl/90a//dzP11AH66u2JSbFNzZaPV7t9PWLm8
W04OebXImcx0MgQOwTxiU3KgxxlMM7mi6JPJieMEhnKzzcri5teL6u/WtWBFs3AMDZS1INr660W0
6si10ET+fpXL4xzHD65VpL9YyHKicIGgetkE8jEomRxRndn/+hn+5i7kEYSLpINjms77I/7lLozi
SSgDmGNfrgX5tnKzyzN/cBOEblnjwD1gNn0Pzn+Izf8aS5nW35w6MoJzbdXRca77GdmdkH/mtUMX
Az7K0eWQjYXmIQfKaKchvTdj2SlLfpxjvCtsHNSrYSuDnYpD2+q+L0p5+JhcR80y70hCj6xZA9WZ
CRxksZDVoMnDVMuQZYHkBA5mZ5OecrcV65V6/q52WcQyaOEKdrNlh7MFoCSWZcstxKIIG15bDgeL
cgZ1MLrd1hTXaIZx5T4K9jyoYD/j4BY6QhDccPIw13V09plDmRC5gqoRmgddWtwosqPYEKqhW2LY
QUnvVi6rJgMgO04njfCB3vdJjjcmnkf5cE6YHuVHkEer7U5YDL/VfNYkXXYaN4rcs4tu7GX0C7Bl
i9rOSfT8KiFoynXdcn6PmKjZpgIP7c1Gtkc1aLyPvk3xxp7wMeTikrtexi26kt9QT9nJOKBW7ocm
34J22jf8eN2pp0wnFmAg5MeWJ37RDFtRqRcZ6igg/UY/3Q0i2jriU4TJUkVdSa7WYaHsjCXhVcbF
Fp8hVsy9YLctLHdqtkChuDfxSF0lOIITUEZXjP/7TclpWOqaZ3IxF7V9Kz+nDEPkTsm5sOVnpF0A
j/f7U+upZwLd69N593512V4P+4aWZImNqktbTMZVHfUAecAxIH/MlgxzZGQkbMruHHY113oOfkiG
OnXK03+QEyBXhnzYhHBQvpB8EhkY5Uj6yFjP4lUqFMkWlAorhLCi6EG+Qcc5R5XZy5WRYiB3PfO5
TixgLgm1WnYy3KppXMXTraAKpIHToAJL2IlcOkAJ1xO85nt4wtPIu8/ixeQpLUcLq/FHxFl2cnUO
c3ZcZTjDiMjnk8HJTMwBD5veXBskSDvNLAYQ8wA89nIJyG2RoNIj/5urbDQ+yjjNO2MVt9T2tomK
cg/VHZJCb8GwajARD2iZw2gIIsI0Gf9VK2YhGIaYBZNBGWh9o6ixz1WiRn3aOdG6i6f0KN9F5Kh6
AivNac+AF4E1at7S7ZSh4xlkhmcgCUgZ7FTbrDr+Kz+kUo9b+eHkspeXrIw85U6Qc1zpy33P08oF
LAMBHR/XEfSCXJhi3JkaHy5NYWpyL3GKyHhXfnB83BFlvcrPw2aWEbBcwnJY5I61OVtYGnITm9Zd
AXcW4f5Tv7D4w3Enwx40vQDWtfjDiX1ClU2SpKoXGczKNKfnQ8sTm1oxJUjrZZzGRxkPIHl1tIpl
Z05vegfBcyTF4QSQ0SSaBjsN+w75olSAdwswK5lJyj8jDnFsVewIetyPObGIKeclhlFH2mfZu8gM
bFSuXM6JlNurMgcOy/QoQs7t8Cqiq8wJ5esuLUfDiJ6WgB+PLCprWL6lI+j+kGi0eHD1pHOOXfh0
DvlODsUDRh0yGYMvjyT5sjLMpmbkQixxHI4fIlMZR8vnlxFq0/cU6ZP3H6Nf/NIj7B2HNVKgyJnJ
eWKIZODboKTaO56Vk3ew4IwQxRlO1oI1bxEfyc8o8wF5AshcQL5VtAKE5RkJM2fCPhk3yG/LTSrf
WV6PMsyWyYeM1bNabhXUYmvcVwYfBS1kC1ggfMsgheFVqtW8lW8oX+WPLIJgnLtq3zjO2XLQKkSP
jL0p17VMRt9jywmrDwEPuilu5ICshKPjYt82WnqTSome9qnilpFH+cKK08yGrp16gtqCjvJVHqyZ
lr0SL8YWSzvDHoRwSiYPXHrUCcIJ2kiynzpJ/7vI4ZWrkvtKniEyLxBsbZnnDOtJpa0y9PNJzo88
lnGIDOTgjjq01nC54INzn7WHwsq3ctwnl3XWGnu5LCnsgjsgd+RXlOWDDlOYPjNNibMz7MrE3sti
grGmqBDNpx7v6zZ7qGZ0I+IEvDkjy6J5z4CYNDn/cvI6e/fH3UG/8kYeCHJykO70ZUwo09Uhy45z
mB3l+SaHQv6MHGT5KPk67rwblVmXWbS867WBtGckBYIcw/9qwZmrLEs7mfzDIIy9PEBkFiBPOvkO
Ml1KOW6dNjvK8S/7t2bB0KknAeNfuZTfA6f/X178h/KirDf99+VF77W4VukP5UX5C7/TDVX7N0un
JUJG+b1Q+B+/8w01Vf8N4JDrAh+yHZds5c/iovjNouDsuoL6okEJivj9j+Ki+ptQ3yuVpoaLkG3b
/5PiovixuGg7snqJGLRrGKoN/tn6iWuo2zBG0nnsAcSNiAaDPumKBlmXOT0PrUCOiAo+fXdkT2kz
dAe0u7j0kSL2RhWpxcZ09ooGYDuEHRwMCZqYbhch3DkXF1MKt82gZtHanXmhlV4vDOBxlwyU23ED
eKnmrAdQuJonSn7BImb3BHEGBp1jW1K0vd80qdV4aWUdDLtGaUgL4WekZr4TXYgYbtx/HNqKO8rU
/iGBNH8M1N+HxTYs1XAdnYqwa/6UPw2jO4B3irt9r5q3rbAabj0H0LBQIeMZQyIjG9zhhSCPnBwo
Q3KskF43T5o2JkgQNi+wHI+RisGWRpmwWiP0sPrqI8CpTddJZfUEIXLBtTwvqnbbj8iuUGxOtqEW
o1mYaXdwY0B0OAYW1UWH/nHT6F7V67ZfMI8bo45LXMgnSHrjcl0AzOIsqbyMrpJjUjeeZ1M5UAU8
RCIh7dZnvAuir6sCjiNbqwP96SfLXrNzD1r7L0v/8j3J/muSo8uh+TP3/j50pk7d1FVJ5aBA/Jjf
MSONmmIothfosiNeVM6B2lAi68uNYBo9pFwpZjl9dVjKZdyuQ+HX0L5Rh3k18kTdJnhQanafem00
PrnhFN061n7uwDOyj2hA0wVHgR9YsaKUlccXJ8D6iu6kJjCpBD74D7n0j8mi/DymcNgZQjNMKALm
T7WEXB1SfY61bm/LdwYftm+sVsFbqUp2LWqIRQQasjDzPVpg2u2vB1P7MY9/f3PTtBwXkQvT1OhA
/DiYPYXkHunift9hRo8IWKEfIbM+lnLi3xfOsr6MqbH6ZQzrVE9SgYuem/lqWGHcXC7fLCbgkOnI
4CN4dFM2QD+wYtX+IaHW/v0Y4TEN26JZYWgOCuE/PmeYzia6OjwnA6Wjy6Gshxg+XtxYG1SLYMD2
QFNsZ2GeaUxttaJ4WOCI/EPNzNCMf38QVxiqTlXP0aBR/1yysupclO6aI9Af5UcA3zQ9ZkIUnJgH
+Hrcz+UltIhB52E+UveCdrG2KPKYi59So1HM/iHKsMtJ6Z7eWKtm7bMx9Bt9ZeGl7UtpH6QFlWEv
n+MqLdB7rmVDddoWtnqolPFFmYwPfWadR5hKsI+aFDVer7B0/ZiDYYVpIuLzXD6pa2ie6jofD11t
wTztnQD2VgsiTrMPkKY/Wrj0YkYbAd2L0qcmcdstOsjTMWyzCaci/oStA0BtkmnYdBusA+q1TQJb
setbBGH9LgIkg2LPoUFxxU9tVBcMp2qIBDPjo25ieRaBwQC1ae8WPcY+E4u2TWfo5Ycqj0BwRzBn
wlhEpwkdUNg50LdDYGhL0Z2gyKd37jJFz1WI8jxXH4riACXdwbkZ1/6bIfQHYcWXlXP+kKnibrGi
CylPQVfEkZWd+lPRWoVfJvMLBBtza16nuM38xe0MDoccBWbWKo1yZQHEAiYurZDKTWK6tz32nfsY
JRqEKKoTNQhMQUQ5/hdH57XcOLJtwS9CBEzBvZIAPSVRXnpBqGVQ8L5gvn4S83IjjrsjdZNA1d5r
ZW5NYo4TCA6YrtYVsOdxocOzSTPIXGat0Y3oIh1WGEoEgOKrkcF7KlqTvoPVIBGOb0ynP3mxAShf
68UJ5084vdDBbOtfWu1lMTWhQncSzfbEN0u7Jfx2wn2ayXJpvvnkoi/Z5zrSg0RZJtV3HuUim6/9
SgbLDes+7jjsgnyjEwu1Pure5rSMDunY/urN8NW5JGlUPhzZ/lEUrmu6Ey3Dgj5aiU5GfFfpVYKg
TLwlzd4ykbyla7HK9elIGWZ7py01hoVCe2LDg/eiZXzNzUFYxotpdC9LbV+mvEYZ9g/28lfhY4Qa
jFoGsTTPZqTuWv/YFvK+sOeDsh2Ajj11D2foVl+CCIWTnznWJ9eU8rZnTe4+0p1PjUDKvLqkeuom
i/WARO8qtfZjWemXupYg0BnLF7seh30ah/T8LrWd5NsUmgbKks9hrp/jKgG2Ufu0UjPxSMA8JWul
itCplw5glit35QJ4Ui3Rlf+z6gnkTqTapz4CsdZNQruR7OSDSqXYR5bNQMTK6ZT4rXGK5Pg50si7
TyUvaQf100Ck6RAnBvXZbv6cE0vtyAnxhyRhbpqp/dAM89k1fhTvUfYWq6Nqca9U1yjGVP5AZoTO
OlLqfAfPqD3ALom2wuo3sdfZ9zHR2HCWLpKoldoJGtp28v6ik8HDHUI80jRobZvz67QmXSatukYF
P5dfxCt+05SbunHf8PzywcwYHPmqX6lmD+XoqDt44MRMc5xhHlhC5d5HsWZtB7/VtvowHauy/6dh
g9p1aQ1pNWZsQW5viI/FPG3tuKK5lUTtAdILGLRXOWfJTqj6O5XVb5fG05PBoyqXI2kofXm3qY2K
pC/Q5mILrB1bfWpo76pD1kXDkUsPqBgG1+vM8mMyaEJYcfoKIOUPLt+8VcTVDoPXHeALGKeRWzk/
1Oq+A7wTRVH7lukIvlNlQszDTFgUDjB3ddW46lhSLyh9GdoWm0p95y/LxzrDAXhG67KROdl0/eaU
NKZTZYAJFMObqpkmacsaNenMa0RPIfNAY7tpe2lbPjf9OykL4rS9JnZg+Exm3rR3B0Mx7NBYnllK
AICoiJBxjC0HU97M/M6fDXW2SqScdC+wI3L3ysMC4CfWINaP8wJBtoUGuluM6NC77Hrnki6u1amf
KgJOUej6Pq/cz6k4Fqn13s3wYAkuVcxrARf2mMLr+JZY5SPRmBcXBVWX/Ma5E2S51u4V+VA2C+3W
VBQqTb29zXPJQtOOwEQAe+ffa5OaDqBdrbObfPdc5cpl4CvJ/Cz5rszhDOkFKcAGMldFiLRPyF71
pIxG7daXBGhMbR11pTTZNQzvU7yWh1r3mkOF2EUVEkl7ro+8Kyn0U23vMjKzkSn4lvrDXepWMQOn
NSmer1/k0Q5kSunCS4Iys0XQevHb5LOBTeLmPQ511U6nOYzwZe811bL+rOUhW7inRnSkeoezih6/
pCYa4yF/1V33ya2JQvnRV9PexcTpDtHifNJCPPolxFbeDWGnui4w4nXWCSFk61JRlfcomPhi1vOP
V8MbAY36kc/JV9dP5KlVzXwQNS+pYjAGRolMM+0F3GTMGmLI9ghqsuPKTRis/FLgbj08MEazbr7H
hw1j4GjwwmPKAISL7DRvHj/O7y3XL7dNbRZ06fpn2+mvMsKphojivXErZpcW88deP7t9uBBXRNNp
73OeADgizKPR2M+9VgicfoJu5lgeNeU+CWsed3BdHrL5G9yg+77YxRxg1wGe3S209LloLFQ3UrjE
rrlgO44ks8SJSZYrH6tmaoG1BvDApp3dlS0OeWNE+SZBN/AN27b2zOyWcuaWqC741E9pE8QUNPNY
f3j7flUBsP+tIN7GbDKnSS4vqptZ66dvGOF4Z9pOezTyGEmVj+HS53QX8AHoj5XByhFlwb6dKvOc
AvgCgeqsD9H9qEzSqWkOl9wYrtOSxpdRwRa1sbEcolX4ZoKGP2MnFpdhLj+Tmj6RhEN8yeuOOgA8
AXq7EdM4E0HcYB15rn/7eFbBj0b7QucTW8aec/Z7Tk3jVH/nLq5dGGAbPTtVpvGnyYXY97rAbYV7
nOFQIT8ZXjxaHlvPJWdtL1FJhiWLA32w4W1X6aHJbD6Pa+/OTTt3O4m/dOIFlznOp5XmcOvWtHEy
ssIoSGbC8L65GLmvNQkzvoHckOvxb26MB8/kUVXnBMbdT2Ma7gpNOw8xKVkEJ/Q2CTeSg473mDjt
E92c7hVW0Wcn6RqLWLskqbY8QFJHkETbGnjKrkIV4fjZF5R7tKJck4noypfWhDvG9vqn5tsz2ib8
u/oRMqq+mevys9Xy0C8mIDoMrurp7Ob6o5i68WBH+JtsO/7wYfnhmw96PXoucpoUAwPGtuUrCZ8I
mG3pOUh/UC3GyXGRsx2UboUHZzBfiUQDyDHkzYMTY4r5PeWgAqrG7+s/T1lvrTPA5htcqnTUGl0L
G4pjPDR6cy898zMd/Y/Gq56r5Cfzh19DRB89/V9eWRgOFz1pTk2t/ywQjiShQ5mX1absSsGy9D1y
6HebEQWBzCSn2qroTyvab33oPzJpTZv/3xGzRCqajpTI5RwiTJhCJF9nyLfMI6fxDq8wEotGzZRM
Oaw28t4v5G+03GNvvy9IxhZaEwXaQPnAWEGeWJxodI+Ce38BELVMX4EcSlW+9ChfO1EKKAv5N3f+
2bNvfb5oXDQIZEOm3IB7QKHNeIezGoHVdmMamn6MYMTQQt/7OvA6Oih4d5VDq79surO9ZPd6A3pp
rOASArtO6/axNyqqOdnw1CSUdjTzZ1FYQe3x5DvDiz5H7xNRcVwSds1pkSo8HY6dzREDUoyv7bN4
erC9ZafX1OIL4bmkNNH3VuSKeVvfJbH/YPgFcivgCGDB7Qda32ckBZe5mf9FuhUmk/6Ui5HIinFS
IFO2sG5PTRFx2XDsk8EVeFPBGAKCpDCizHSIp2nFP4Lg3VLbDuIhRdg47YbBv7iWxxjfenB8QkFV
xWuU78AfZ1KI20NzzQATaw6b6EUDs1tml8FPvU2Zj/extooiPfcDMYi3gqpJKiUreNpEv9PTttRn
PCGxMl8G0WRhp/twiGKs6oVST6Rm64E/4JovD4dL2ZUrRbui2m50j4MYr37HwnACV0GJigapOfJ3
15uoFDtLAnzLDk7H0xrmuEdWm9/WbZnliMCA8bNNSloynVEOoe9/s023DuXPjENFtWw76Ez+whXg
mjQ6+4LvzgZHW8mWigpwK5GFmpRj8m660s8hzDFlgeU4m4TXXpdSe3JmjFRjbGJ41HMeYh7yNpfe
2OxS96oVYOAllHqgyZr8bIyL1LMjZyfGjC2AZWwHPvfonNkyCPcvdzEXqMzjS5Cz+C61R72ul0PL
9cCKh6c5bt6yWt6lPF8BpXj0Ast3c34WdDV2Xt6fTMXBSK/SnwQ2r5P+NJGyN60taSzUCKTXMjq7
9ibUhuHq0307Ec3YV5HKL7kFfL5OahLX6xpCnHzYRNsqv4vp2W/aJVtzROlq8lj+VfwDmJvSI9af
4iGiVmKMZx6NoeEt/P/OHHvruGvhyaZQVxq4UfXstcdSwJIBJnvugbQvHQVLZpx3rpk+eNPy1pPR
pP1Aa3KE0ZTVCNNPDlMwvyUOHmPFAfNf874BfkgNoGos92gs/bzxepvjMpS1msfXQnnarJAnlcN0
p2GwOamZU7xwAOcmRp9v84YxfVHmZ5CLP2kElYO/wqNj4YrLxotmNy826I/Mf7LsqkYJe3VZrgZF
DJk0YU6QSYanqrzqLdpUo+NRa40PXLUfI9dddolth7lpA2nSagy4ZsyiYJ09JF0zPdJrmh6RViB5
JrKvynxlZEyw3ezu6NOO2vX5lAFGSrc+Ia2g1akVJoVTs37vai7ALb4BoZWHOu/qh6li99XG0Yka
FWYbhCT1qCEdcZw1rBPAVJMP2bgOFZaOIFA2Bd5irdm8GqR5SvzaLZYD/i7sfTomYGBf/Kmi8Gyd
KN1aC93q/1Gdg+D9NljONYLRxxdiqg/eYH23q4gwM/p6R4/tWuh9dyBdfh2h4e5H+T8gLnsslIT9
M3o8xgnbtMvJZbDAzdc072udzWP1XvkyuhUFnVEELuNpKWDwtBGL10QPHGuOaRkl+3Hy4kCYyn20
DP2ie+uUDVBcMttX0yKMPiRUuEp3PAwjl3+eKP4WaQCTmlbtGNQAQRs5Ctez8eZMPP8mXkADo0FY
19GDGTHj7n1jz6x8pkDl0fZJjhoL/Y2dmDF//cBTI4bJfl1tNNH+oK6PggI8a2vRyjQaFqLTN7WA
baaxPZ4pgAfPLMFBEeVuz7uQbZFnAmlqlz/ROpc26fAxWAV/urxSCK3RfRE1O0SLEztGmU9Tb25M
pFlO1qhAi46KN06jcst369mMIVMiO8ylZDK7nCImZRsDLDeo12iXDMWxJnbMtBmGUtzUL3igSiKQ
MiUwhzkU1ytvmeiTXWUwehSizMTdgvT/4BtJmyiiO26NME4Kt032uqbgW9kvbTFS0NXpGzPnee5d
58xNhqdpz6QMjgRhEjZmXY1UUbgI+px0pCqY80fMw55jLIPizdSIXVeiZMLZZ4Wg0V59JUzWp8h9
+nKoQjmwzpDa+LTEKWzX7JooJD+L4njFdY3XiXXM9WyN2/TUpKzlatQZw77cFRgzmvsShbHCOIIC
t9P3URWxeDPyu6z9Rb9mH+gts1zlR5hRAUksemzSt/HoumDl6i/rW+h8OvJ0BCRSnqZk7vh1LR6/
2rq8TAs9kK3zIYEAnIw4+1RmDZu9AlbuMpuRXHqOHFU1sBhNfxwm4hVd5oUmH4YLTczhIOOmx7er
Qq1uMnC50QUzRbHv6cLAWExO+HNh1NQfjZ9lpGTpcFSnodajsCyZCuRFhOfozh9ydjImB16zXb6G
nsJdU1AIn6buyLMBgKNwn4tJC/pYfSV5kYUsDroN9yVELqYCU2OWfyYmbL7A1q3gJhQwLKNEX/jf
YLiHjc1Glt2QXm6n2tvN+BdTOkhG+x4LfdjSbH+Vi8VD4hHX1rxRmglXpkmOwqUIVOvmi9FT7zdm
8V3o5lOZd5BWYPfZ1bli2xvP03W04nkrjJgevVYg8IB7pDjlhZ7mY3WZn/rcgVik2SdLr0uSrUzi
eP9ihGezWuc+Xqv4xLf3ThqNe+kr/Z/XUgJC5xZoMb+fY/Om8jlkBHNq0QXHDC25CDa9J+6yGT9G
tqwzVVSxEgdfqvBPj4YMm6L4zhXuNEeLaKqVvcCn2WGVa3dlsR5hcyhrTneYGveqLT3sx7WLx3y1
rCJef4dI0ln1al4jZc1QWJHPtSsFLNAO/XoiLNHc0NkTJzL5DNaa+dzg4jQbcT8t2e8K9uKPkv/Y
eIwo6m6MBDksFMeBM0wSGoP7LETGOLhwDyD+957Z/euAhxOmfHelHR10c1d03I97LAFhMy4UEG26
hovjBdZMGq1ZvBeRZhUEMB/kjjTvFou/ZsKq/r2a03+YdLixOj7R3qnK+IfO+MzlTldkGTJR3PIl
v01MgjYSP99U32WOPrLZchOIClqzwUVLSnnCfRLNjK1WCs9Cmtt25bNt2ZxD4H54hdIOsjVwxFUU
e1HvYkTuODxRG+NKBhuJm1IGrW7r99AEOkmZyOv1Dz47NmvOKOYJw1Tu4FlZfqjxvKwAHxCv2cai
qb6NS2qzRmkFVj8fO+SohEV5zWiZxS2JgV3lEJqq3NS95e54RXm73C0zkvKu4XZJ359GOh/WLSKn
RzVqReg2GCi6LsYEl9NjB4AWLGP+FUvClnYfXZgCwHqpxGPh2C8mtzZsaDNzfTnAHvbdgCyJVq3n
UWeNhcw1J5HO5QgDnmpsHW4JSbSvcUVuGSvQ82dXldipeeLh+Fga5AEc63c2sjtvUhdtkvtCcUvp
tZu1VFSTFvUEP8rZDpbFn3eTfc8xacLkTKB1MDiI4a7vZXrn2P0vk4VqaxvzwI0SodFgnuv1Kr8I
Tl2Lw6dz8FJuPBxqfX6kjQsS/sL4Ki+CtBzZg6BUhfa1gHc2xY+zStV7HNGG7a4hQiUC21WX2bBe
XHRuvqtoX0GmrKeD8I5Tu+JLUaXthc4dJ6+ibttG9FwjiNqcaFZe+q9DlNPPq9+Ek9m+lV2+AZzX
ikevoxgqJBCeSp/wQ8OE6m8K8gKtLo41hpMFavAYDFjlHgxcxUu35n6o30hbqSPNNH0zepAVPYW+
x1rqYzdA2HFanYmkezOi+VFrE2zbI/aJPhumQ7PKoEe1b5PeDkaWi8EwchUHkBZT6rYG71yBV435
BJrw6M/psifON18H3eNvTn+pIEgFtdbX4EsIr8U4QNIWhAlV8VgwVNJKjiqaIitZIi0x2V5AwetD
nqUTPdCwI7EdA3KAWcBHl3DfQXfam5VwrTHNej6a5SNjW3YLWQNGm0+TosDPzoFPfuS3zmbpwf+r
dHhuW986tZ5cWJ5wX0z4eZspT0jjpbd5WeygzZybkbi/bW/eV17MeXR0PtJ2Cq1+VAcLuFtf5gz2
o7WOTv5bZ7VlNM5jJJI36O44eb3z4qv0DDyLa10/HOnFmQdvah5T7FhspDhcV1p31+kqTCuI7kkE
p92jJB+aeqG2nOmHlugQDzK15ZvR40CIE/YDPqZ6jZmmW85B5ariLFOUSTwjJpuhCNMsdmQTYhI4
QC+5QYkl/bEzzycJaNVB7tOJnrVcZ2tXQGOEBbhVK6uINSdboDkibVTK44H9wqfy0/nJThHSefVB
pfkEdJVcX96aZwffDbna+dXS/Xs+5IAnWp7NjoMrCAkKDNsczGxXZpueLw4cyBQngmtSniFi4fpU
zjlWCp6CkVwKsOU8/Z1IP4Jb2CkDXtMwkfmxBJ/gooCLZjpHAs8PuvR+OYXMO2/G/xX1kDpZqRiB
5pHuHTIOv4ZDSBSWB6+OhAerh7BhwfTDcOrZ4ipDOpKTOopYEtiE2pW1y0b9fjBeSzrQ2A9SooSp
ESxROpx8grKiEQxc+CC4TvneTz+5UYJI1ORbmQ0P9VD8TVOrv/XlaEMxiF+XqoGRUcIR4vOxh9fe
nPLMeDL99pYCuhIT5K3Kh5LknAZP6Sed6bcrRo3cSPxcGWlgD80vR2Gx6dyQDmr1kFgswPB1gJhP
R6b8A8yCYbROsDtImYvCCd0Zp8W4nKCqaAd9ZBLQ23iYRhe5r77AEuK8fyxqxiCaj85WNhlkbXJw
ZeK9tLQ1MaJtR/nkTajGVVa5/M7obozxiahDUPrdrWNqSSaV+RVTfK1iSoBc8+a0rBvwndHPcVcd
u20G8zLtEplRKcbQ0nGEnl173EnDZPLq8WE2tAcBoYTQrNp3yx1gUziLYALhbkBr1RvmrxE0p6hi
3FmkD3HLRaI19pbeR6/Mks5U0ekOk7Df9gJuKiYjX8NcY6bml27M17nK3x2reyNlxukVloXrmCwG
anzOM4c8wBtFxc/Pz50B3KQeXFZv64nOjHjjjUN7jR7sml9IJhLjdfkyZigayuLZhkm9b5LmaYQ4
zlscocDgqLAY/Oe8G1uK0D0OlTLkO8cXpRoHyh/OubcwxoDV2BkGzWlazhxEkwi7dmnz7WVmUxKT
a9VcfWjywyf9vBF+9p5n2OwKFwsnaMar74MmSNYfo7bNhSMRgdtBk+9evXzjQmR+V3AB83ho1cZr
gRORtCH8qvl9HCDImWP7o2vxBbSevsNi6G6qQu04W2tnWC4sftiBOP4R7zN3k5FjMUaDXcEAfoet
iGABWm/qVEt+6KMnWIR/DDvrkz/fG1gr2rIWV9p2+yVegU9OPJIjV5tRKOsqi/dEwxUL4jbIFxwO
amFCqKx/Jm6YKDEZc7DtgV0yHpLcJ7JYxmgRU//Im9qCteJ/OJ33z7bcoOv6N8GARO9BgTQ27Jc0
IottTK/+rG3nWudmSsQMaiqyekaQcwQgWrVvAhhsnKtr1Qv2mCYQWYDSM7P0RR0m6HqI5/nMDgte
LgxNaPdMWCFONYTgRvR7QBiX2BmrK6Z7TurzfWXzkud8q7kkYYzSYDjVPzamf+qVA65WCmZguPoE
bJSDW2Vi53hAgFYrVhv32cHvSTWP2X7g4AZWXntqkL4YczdubKP2QvYlgIBivj7FZIfNzDZsUNO9
YRWwTvR3IE/TpluzpQhmIZq01kdmpt6xGHDdC6vjfpmShJD11nWjNcnK8c5iYCKldVo6DnQoaaC0
aCnd8JrtfyjYkJ2Z2ylEdF/F6PJkhxIfCg3VDOZddB+FF7hdlzGkRYQTGd0OMnCxBYoJw95NTsxs
gZoaCkFOPznbWIqECZ3+KxmabIdi7EEKz+TJouZjiu5Amn3Uo3fGRfnoekyPzYbgyTjSZGglrMuh
pB0HrrKC2mRz+2Je1oyhlaASTX3+JVKZnTsNXwto+6Hi7DDgqA0IsOthLCAMN9VGytXo7ShQgTbi
TW26OY7jnxZHsR0vkg8+BdbWdqHtNWDhLFW2+2Xw3jz+/PmVzQ5eHJNermzWhfx1ItobAIs3R37n
faZhiWINqhXPqVe9ywhxfL0r4ihwxPpoNTOfbR8GdJWs19hFfylYrG/7xRsvurzzp1LfZzPkBz3r
zj4IxzaKvxQbkE0iZgTHzvw4SGs/RfZtSvgtppAdyFX48jV9VMAxH+X0knjdsHVmn+U1r9+NXeP1
qfiioVCQuAbGcmu402tvsmT3VMEhAfrbmFYCVCRqu67oAllzyqNekG8qS34t5Q8x5TEYez71icfJ
2CfICLQy6zT+a0lJ1UFbuzuFdWna8hm7nB86Gb9umyy7XpgRolB57Bzjo2TyEE7waffcIYyDVhB7
GjUMxRJKE3tDO4hEc7cA2+PxLu79KYmOecttwlNEBctOHBNNhHQ097O/vv0a/S2eDIbuQD+SVXGf
miX0INVreyMyHsgK/kZwKzdkxS5x4sudGo0f8McsQxBTkpqA+x5FDJaWOQYVMz1oXnXLetSOFYwP
m4vGrkvKAMcYC/KcL74V/8vsmG+KdF8XjrwWXKyDzl6GsyP4ozqnCG4k+j+6uDR0UufgldWJEBQX
egIaNfxsZMHpjprtdOxcJg5u6e1KwXunNbt+35HIqGC4ge8aLgUjvSpmZwO+LR36H32YoqCeMJ+1
i9jOPaszro78eS71JU4BglqFfeaKkoeV8dA5mKkST6uCStdP9v8Jp4q4dDF7ZBAQnZFN/yzkfPJK
TkaJPR2GvlpIlVSXwUpZGEwrm1mMrBz4NGUx2xPpMwIsnavm9OqcZZ9zyiOjBVVPacPV99wagtbV
b5pIYWkzIDJHaGsiY7NLaJS7TxuW0/Br0eDYdUMZQlc1d7FrDHwcBzZeSfegCT7nnB7mAU5iXa51
pNY/d0l9mLJxr09MfSySLmeLHNo0pcc5s/oDUAJkjpF68h0ovs1Y6JdquaOxBmF4LB8cAmeh68W4
xZds11n+X84OGMDHL1/DzTJP7PRj0MM1qCg+uHsFlmKNAnzEHq/QpsjDPI9fS24ZjtTnrb4gs5u5
HdhD+u3FtcNKmDdKCUQkt7GUjnx+I6jkvMmygq1vsx8T0JJe953zud+DRSFLhVUDvd0TKYUcw2LJ
+K1hdoFfiiTHp9skxp43ks89q2Si4sSfFmQ6XrtwjHH9NB47586wP/TZB0knBz0Ui50SfPCjm0Xu
A+IPgsvW2owdPwcA9pfEIcBkwkOgU8b+UavDKMYetPCl47P3ArwWV2cJPXmJWk7IjstSC+YxOUUA
etwtPoxOfupZ8bNEY3fo2ptXlnftCC8ZjTPn+846oiZ6bgsXo50NFsSXhX3MgEhPk/FXzvedXjqE
f5m2QnR2w0jO5ILbHiAPNbZLqfjnAN+lKlWjV9d8gh99dc+srNu4Azok91OzWHTOwpw3uhqfOb5f
WShYmw8OsYK0HWz8ycZGAb11nooga0BjS641HgNPPnDIHzUevGWCPKqIwW/z9xZ2WnofDSsQiz+w
7dwiJG+Rq2yGFpJd9L/hUBn77DjmyQvv+0PfmdY11dnpVTwWXEkdn5PSQeuRDk7eqo4QeWh1Zr3t
O/dzHmn94jvghSO+VYrAkNUqUJfuyKr7CyxfdvKW+MPK0WbabBiTMjtwFmMavpSvdU48gFtBKGfg
w7qDw5AhB5no4jvuuaNmSTlS1//qXSPnRcUBQ2csFRZEOOPumHqINgbVsjkl24J9Mf46wLz6sFDf
HTM3vWcMzTpb9QMDYVpHyRhvbJF+r1QM/Fl4OIkihmvWZDPOS7nLEm1ET80JyIfvEg4pWwccEiwH
PKIQhRuwrMLFVmPEzboVt1TmX1w1j3Yqo0ObJ2cNWSwpUkJO1ky6gW0B054X6cTdbRoh4fmrvpQW
akYfLnrCQxqy6V4CFqzxlvDbBlnkEyc57+pnoeWhS15mA71G/hGl1JpHm3cKj5HhxEUxDokE6eov
FxVaSF2/OT4jYaK6H6w8A1fF6ZNV+Ec9ax/RdrPwcZu3bnHykIneUbSw6IQKWYPi2oXC9swxNyCA
QqGntsgKTymY0ORaeqO148/nasQaw6P1UCO8eiKAAMtIUkCBDVD8Jgqrrl8dWQMQzXabP7+iqVLJ
fdLh004dHQGvlb27kUZ0gcw8Wy+e57+MWp/aMfoiEwK33+r2JKHJ5c3LazJF8742IH/rBlWygpxT
QZrN1cxQuna0MyOuKomQL27dfE1WDWVrARhRJa86HpV94UsIxJZ2j1q+KccP01nOoi7ehrm5TBMc
zEkyqEGry96QvHq9b12Dba7ObTN3JDf/jhet59iv3gHpveB70d7paKs9E+v8bMS7ai0mgpc9GaaJ
vLwzdm3W91RuGSlWPAqQf29i1RkHj3xaMCX9fpzJ9FS2/T2L+MIIczoUJUoGy06GUPDO7eboX+NN
5h6y2Htd2gg7/CJ/jUrYr/SRhgSE0zSnb77iMMBFT6GFRVjGnHuLv4qFaUqkT+M/G6wvv0sIllXN
p5H8mwTPW5kxhVuak5UXVigl/0Mc2RtI59qdkzJpUt1LT7ED4lxR7tzc2dPa4LvqZUlQmN5LHyPU
1rPlUbC641nKwgNXTtsZr+gHrLJDrkCnasL5zNjtbUwQjg8z+zwaDju+xqkjjyCq1kcE1yDIU9uU
jkdcs/lI6Mux8EwpS/b71NKz3dAMq5Wo3ztOHQ6N2W6bqGMyB+02SZH4GXJn15l5tL/MGa2Mz4CO
y0vyNbuMdBttYrNq4vZbiNVENtfIGigkGMgyzNQamJZ7xmo2hZfJ3fBvEh8yg7Ql+TElzOa19KSs
+h79y5PnS3kp9JlzMZae1Gg9MAf5YVyFRPqI0qUAJlXX0W+yJDPgXePOt1GRLzXTXn1Mc6pujJWV
Xno8mmZz60f5/VLz0nd8VnZxxU3EVVvomZxMO3hjS0kWoZSEkbQrQxR1RpvHUHw14ibsRol1YcEy
14oviOpZlCczzr/NMS83abesM7DoCCd0Ct1F/5rQuTgKTmUcxx+61RuBx08b9E4SH3J74o6xYBoe
6R/GyHW3KA5sg49RyRTbd3neRwwDRZM8tro8KE4MZGkhcFeD8zVbwyu5vjNVXKs10wusc7KRgrC7
k0IbIzIAc4jkRuuExEVPnS8kvb604FHBuKkSck1sFG86afqAVR+aiMhCb8oawbYAb/K3ubq+8jIk
U0VMjMFghFQWsYDIqIhWPJxE/FTBWgSY6xNbUf5925BUbvR6J/KOM9jIlIaMV3RmWf63wDr/vzji
N9P9RIXoPhcUwzViZyHr+nFF0gIer3qMPvGhMuUeuqJ5669xMRh3bvL3v3N2dKlUKvNZqyz7nE6Y
rYU3EAhIzIQw4RHtub3B+FBcW6t+bhII2uVoNvs+rrhcZ739POAn8rMTf81v9sKLKfbIPpkWlWcw
euUgq+v//93/f9KIhebZlOSYlGCPlvDNILC0iWESHtmKjKQ17SwgMrc1hokshSQx0I9XsyMR3kzT
eFQ+Kg4+exdvxdh2roa/cGEVSEdJIEvbkNnWz/7KYBz6R3Tg2//rWC7RBoDmMj3VsccDSXbH1ph/
Ym4SJyw/O024ZYi3WAfmLwCar32tSfIy8c34zVln38kwidAHSB4WGVMtMskcyme3A6HeBOCSCdo4
hLiIOlTxM/8rAeGbK6mu0uWpLcrre0ZJ5U7JtGQLkuM96RPqvLXOrx0zbgWxSTA8vel58lgMCVwa
12VRyeyR6B5Hma6IxIVsG7xWVgTVPAG0IfIZpAxJV3Xag9EbL74jXty0yPfAAywkS9c5kqB8x5QK
sUHX1BRduZtU0QTs781trd4NvjgPpCvtXTem3xN12aGx5FOeLZ8a968zzYijXqRPWUWzo0gz+5YU
SxE0ff5Qt9jQa7evT/AGCRIk+h1EGv9UiVrsYz0+AoLIj00Z+Sw/xdFuanEXgZsatAGJM+FSjTsJ
CE86E//33kpBQoP/+rXMvcDvUVdRj0X0S7oIkmmQ9jyDatO4VCW/ttPa5bHwxp22yoL+o+5MlitH
su36K2WaIw2NO9wx0IS379i3MYExSAb6vsfvvJEG+or6MS0wM2VZpSepavjKymA3khnMS17A/fg5
e6+dd+RTBsKLdzbiulNum6hzFx68CWXfQqRRMDbsUPejH8qNbTgxSsNJup58JiP88rzbKavfidWt
SYZ9lLXJ50HB04pmPtSz5Elt2jX7kXNttS1pDqZ7NCQx7A7fZbvEg6RgtiiAAImCvxwBHixrv+PH
WyP2G0TEtIM5UAYnyZDwqmidr7nqM7SIQ0GGKJ6/STJSa21xgIuKGMVw3M3kjeVbLdHxEsXUrSqW
z6bvCgTriIB5fDn6yU0OSHaDj9eG6szXJlk62zzqf3x7urzFn2jEwbGZ2WFi4Qf3XZ2AwRqiQ+WA
Lq7xZq5V1ZWH2LxlvUQUI1l9C6vBQmDJj+9vPNY0T4jawqNvleOmxcJG0Jw37aKcTbId0o/EpZSc
YrbIrEQAls1DzUyIJyISfkYK9bhPMV5ehUt0yULgrDiPd8bsngvggn3E9NGia3RAcamuSrcfN7K0
jgTo4Zxf7JFzXKKRmwgwymWmDwH5vPQ67vuYurmK3rEuJvcSFKcxctwkrY+woKoeb3Olz2zlaH5F
fe8VTPu/LYw+o2UakQFkS9Zj3WbbcXnW/abl/r4hq8LcTGNRrcgGK/ZGVZ5N9uGVdKr+lHmiognn
4S4MQNShT44JvIIrDfOHoI7p7LvDdnYjJphpAl1aZCsZjsDUR2Pa5HVvXQv6o0Vgd9dux/g+SsQ1
rd6Nlbrqjvv4GCxdvKlHYjXGkvdUxZ9krFrrbLm7Zq8BJdz77pI11B3Apr636XCbxWZ0HVgBTbIU
SXhJbOv3zViNAmE08YefBjfdqeuK3VTMnJxH714uUcoqei5ilxvEILfPKCr2WIjuqpH2WZDFAseT
9uyABJGYWXlMh+oUxYwfEaU1K+Fxh8DsH/Z1HAILEONN5KCyaHUmtrqaHp2p+VmQwbYe/LeEqfTv
hrh/y6/9r7EeIUby/38mPf4DQvK/EA7SXvB2/3fD9sPf/6P4Gz/u3//H377+dlv//X/mH1H59Vc8
5Pc3+MIo8N//m/pN4MR2PPqhSmjz29v4e2Csy1cwumLCxrgKycgCZfRnXOxvil4hBm5tw5RUluT9
/GHgJmYWnhfebf5nO/xN7YCV/BON+YfD9nemJ6jM/8Rxa5n/5BJ1+A/hUQVBYDmmNs1/dl862p1d
WlZ0ZLJoJev06Mj4BK/7FhHOkwbzysGuPwiSLCnxp1sm9SFa6fBxoocFngdZFwF2d44Ygk0Suju6
ciCiFa09RhibwEX4aSf9hyjg+aTYjusZWydP3qoLhHPscn1fls01ve95Q3cKhYxHCcV8rqRXrwfv
jgD1hvOLUS/e7nm4zz18Dxpn5fAji0gsz1ymBMO0xkDqc0zmfBd2YHJJ+NuZjJVkTJVa2xVhh4F6
SfO03LJ1gqJBrT+WjLEDI94YslhmbSYsnrB+wqxgrMq8mMDarPkMH8rJT+kwMgx2vOvMc2/H0CBH
qYSWUMXVRyVqvR6b5FfXVVtmgc1VncPmhsV0pSdaSMksgCWlXwQFsBtI74B9tKef26Ipr60HzRC5
LwmJpAECpZp+51zcuPDsPTbYYijIWXWTd1mR/GhpaMmamTp9J0DmKsISWzXBDfNkhrPVIU2YPxCY
Cnsb3Xw8TIRn2tb/x6Ntqf/jjsFZznRIcQNq1zYX5OlfIVwTYVS0vN7cLHmeCsbOLXm96wi4/AaR
3bZWNpb+YPpVxC0xkZOL/ECRquozshiTklSsDNmdnozn0tDxLiMRxSR2ntM0v9QaaNIKBlSPeA4v
sAyN21Toc1s5mGDsKiRqt31KZ/I4xyY6FBO+LFLtpk1nIWFgR2Sy0U+fBAi+JKo8SzkYTNvBSI90
nYvGIsuAzyk3c7J6q5Y0zZ4YOdOfEGJT6gG/bMm5s96EoKhLa28X0+pf2/qVBK2UAyIEqInzSQcz
x26Dbdss4TdtesyW4AzSnjZ5RrPJ44TpZwyyKho3/rBkFRBbJs5THqFSccIzvqAlsEPRbxpHVEND
aa+IRVr7o/+VEaNUWAxvyOGMiWSzD1Uz9Ts4CTgvv+UWPEy+HD+I9jjlc34KzfbAqPhHh32FuC5S
lxp8KyFpxQhk1A0BbBcg79nK1oGxCp3gveR8vioj54eTTL/KACyQApGEQvkYdjzjXQXCqhclqVX2
tO7D7p6PBEY6gX/arbyNU36Oje9RpnYxkZ7y3RfCW7U6wtnidBMfeEAfJYp+0YTC5Qeou29QTZXK
+FFbQbfyce/juaU+L9Fn0Ka+5r12QJ8JMkrs/sM0eQyGPtXE04XpGk3Bq+XyaEeo5Va0T2j5cJ90
Fd06RTwTXutw1UYpCb3peE92ClyXpjoYzXTSWV7vA4NN1Myzl9hys70zkqsy1u2XLdoAlPnyXHcl
ICrX2ndZ1+9c0/xsTEy0IqQfnMhSr60GBicjXXTpPhLNIbmKObxeceD64ZFhva3Y+qH2hBzYaB1v
dGC/ukN+/MsW858t0/9oTdcmoEls/CA2hPTYNfTy9b9Q55weT0+g30bOOEHctghf1YvjqotJNp0z
FSWmY+OBhYKpUB/++n54vt/Bv1UN/Av7/L9WMPxXqgb+3/iWp+A9/0c4NGS+P/EtjvzNBATC7qo9
yzWtBf/w++5ve7+BF7ChCFoAGugR83n+sfuL32ywKjaYXekIyoYFHfzn7m/9Jsh0F+TIu1AK2Lj/
na2f1Pt/uqtAQvCNJIIOtgE4EdY/kUoUIUcijf17t5uRZQx9fZhn61wX2ZdRmOGGSIFyC7YdAXTn
fagFXUKMwoute/nszvrEmOXBiMu9nKs3O5AnPTG0cPRPhCz7sQv8K8vQ0Fc8Z2nMdMDO1aPTH6O5
fKpQvhOlmL0PKE0mG9WUkd3ZVfoIAylHtd0JsqAipCz6PXQ9NJ11tTVN+1cyE1Tp1R2ZWfRxq480
i57LXGTr0Opd5JDWZZiQH7isUn1/oPn1k27lT5RN7O8xXXkX+sMVKQIfeW1gRipsmLuteT/U4Z1L
6txVzSA1nWmV0Ce6tzNvFeHBwyiETwI589YptqJrfxYN2bGBneL9EZofK7iLs0q8curdUEMRwouM
h37ytkQkUnQo0MPIIH5LhfCbSTxO5dNQ16+V5libGl8Vf/eKQRbJBrTDM53G12SZhGsGcsfU7Jke
m8wqYlHuJEXQVRM1B9kGmD4KPRNC45GLGpDYFVnhD7ubPwgQuh1Q669MVyO/WdrsQ3vXJW2NaJye
HNxxMnva5pP5Vs5G4a2tEWiem/SPRvxTjI0ihzJoMAqZG5pDrG06v1UivQlL/A3K/JK58wooQ/Ov
kUfnpw9MZUMTWZSV1Nd97q+M3HmYops0P1fWMkIOS3p49FmG/muwnOm6oyaJvEUkr84jP8gUOBx+
0/kyokBfWR6u8XgsfxDd/Qaw0d5p4i1EHNk7pCs/2pADlkToTbjCtWtpe+MUkBVEFmxDWFerNKeu
qlPat56evZ1NvXXpJ/onEdZItA3+xo8lLUZH3GqLhHvXmh6Vjvl1Qz4xZvOxH5vw2HbWRwGdAq0U
YEqlugss1OFMAtKDPU8uaQ1/XjSpeZi5YpchcxthciJsz6zcHZ3Nl6wBj5BkpO8ZpcnTos1T4TkT
HtZk7y8Z55HDrl1J+1Kyja/gcdTH2I7/evn+Z/7yhWgszQ1qUA6VyXwom7rY0cPc5EXmQwnD5B14
YjPn2ddYV9A/8vJooYtAAJHsi9lbCB19UBydJR78+5U9yS07O8OKxm2PWYQg7/vV9yWvkPEx68VR
MI3hacITgkdviQVtJjyWouQSqgplMSCHYCmvfU29681htpqp0kMd0YOJv6+lmu2tK0y6boYFq4Kk
Omf6aVdTcxpv1OwXoFZ4t2TaFkej96u1zYzrKiDOlrCXO5kyZPBNrz6SzJShwOwEB+lLVPbRvpyD
S91Mxsy97syAdIBnwDIot6PVvHy/0+/LAuZIr77f9PefqfOitbQGBr4jARJeNp9Zkt/7JGPkmd7T
pMQNGPvZEQd0fvS+bazLHxNBik+VpxgpM2HvvEKRHynmNY1OFO4TUdJdyfrWLBc/uIm7u1QTr9TU
VLk6VruxaYsjTa7i+P3q+xLAQqAUygIyIN2PXinkV2FInntRTUcVzNOxa5NfpPE1G7MK2mMdlAS4
La9ml06aP1Xbop4eGQRD4awkWWtBMByZFWxnBZrPG4Ivn6jNTVG37fH7EjMXOVpYMxFyH0LLaY7f
F1pJ7e+vvv+YmMhdiwLglGtWzXE2wuZo0hSlw1eRJi+7imkK3SIvjqHfoH0+hsvl+9X3rT064HAd
WiukNZryLuxtoIWgB67cxL8jWBJ6pSuqfcwH27bTe5z4Ahes+cOXdrSdlkBhIyqmg+U+kcfkbxkx
vkK6Id2m0efKj+0NWlLrqp3VbUDAK+FgznsFAJRGbpYb6yKFCkVPcebWwXZOqkdDIjzqzLH3kpMs
EAR4UbP/voe/7wkESOOhEdlDGWJtFgQ0HL9fBSAoNi26A5ShNa1nmxFObp7dWXa40sQ5cZoA2uj3
leH1cMxTn39g5eO2NtDS88GRwSL7QR8DG1SLt8yG+T3CYIGRSD4NUh0nyE85ysgTTgd5TKy9Sy72
yhfchio9Q3Qktm+M+m3CnIdWY3XpqdPNkuq4BYGzmpasqGG5KHIRN0YYwMnq8+u27WGEKCwruQnd
qrwl6llcK9feyaBzaGNO9Zm7zDw49PJFW96mfqIPJSibNX3raI29qIXkgfMuJ6rakgQo4EJVdEr5
8HSDDifCdsUzL+ODy0soMO6zLgy4H8ufkiTSe89WF6Ta8d1sOb8C5NzHuX1IY3YMQ/uYCUW+Q1WH
ud30ybBVwFppSyJYWsTt8F3eifguV1NxivTA7wh6YzjPhx7/EkM4I0dsygfTiDJ68x1EdWku5kPe
YX8xsMWSORiqwV4PUA8a9JXXhkCKAAwUvQGnzT7eWBP03sZSzw75kUi+mCClrsSWN1MJLd5nhHjG
iXRxxs+WcVewgpMMZvxAzUbYsT0la+nekMk1HlI3+az99MkZfbWuqw6rllVzB84oMjDdgbEspgiB
r7oJRNKgrtD2ue3l2oD+2SYp3WDEBY2CFcScDjxBiGLTlhIDHHoUa3Op2kozm7JxRUUyuhlytR9m
JKZuIZGgpju7djZTO/ChzYp0M8fQL1RIKN0JrqJTiDqbWbkfdCcAEKMbnhq2IJSH7IqO/dxnDqKO
zkO36xHOFfT3A177TRXQk86SvaiqcV8Q72AKpEtWtqRIAQoys2bcx7G6UY0qTvh/zIawqqHwog1h
XevYRH4jmeZEJsc/FaAqgJpdQWi2aBJT3om+2WsdXmqZ2utZWh82U6tL+z3Moswhgcxs3QDhI4L3
2uQsmfvKOZFUzdkrxj481peorbJH2/BI4W4PWZ9X1yy9CBBEo9GYdZ9lP0CXd4rD2Mqdibz+xsaU
vi37loVeKmJJBg+vY7bCR8E9krdYOeq+OIStPHuxf9RdpZ6QQZM6OpIp3XFvks5s/0LT52ycoECp
gVi518i/GqVJS/ZhF9BOIBCh6GjwDhNkGUYsVeWGW9gd6NTgDW7dzrvxK2S9dHtgVQX5sOrNgV1u
wiU61uC2cOlkK0RrHirTe6/RX5YPVQGac7+CefOR+MWXG86fKpfOFnRVezI8i6Fc0jAQ1rE4Rtiz
WAGdq9ghi7xq3b2s3mqPZywX+DtyShzcv9ON2fSMuqaOpgzy6BlblVsUl9hwCOWMEMoFynxLR/0E
s6i8twcgJthn8rIjIrjDAIciQpwjF2ksFAE0Z372SxgjmWONIE7cTy+inm4I3HouwnpgxCnPSeKj
oabRgfsRkbmNPJHctCLPz0nY7v3eeXaXvGHHTT7oGgE21tl2pqxHc9RrpGaiusXu8J3aG234znR8
euI1AyRXsk3Phhd+qQb7lhEQJNxX4Vm2zqk3QjjBdGBXubaqjc7WvtFFD4mHvM0vjx1a7e2UyM/O
DJm8vvIrkDdjS7hbp4fnumwFBV36Ihry7QMhxBr1wWJxSZvL9yWI+j9eff/Rj73+MCikrv/7nzsq
pyi0a+TaOIoR9Bs/A6nUps+aXxMDgftsiDAay13doumx0+aO0i06sGG8xn39GHnYe/yqPNpWrDau
1dwydfw5LGqhSsp7G1HfAeOYeUmWi10W8BI8rCdh1mh1zLyGBX1Gv2YFaVrt6gE1pxfgt1G28aE1
/VGN6GCVtB+dOzgvfdJ89VNT3tQ2GCJYG2YyOpdUU89JN7/RQqPMo7PixAqFcw3MGsvCdcYY6sqx
xrPkARwSm34M/U4erCA5F3SQGDZnoHeBKGfhISki5Fos0jj91E9SDH8ied9ByLonFfVldOObBIYn
uJk7VS6OOWUtulH7R6U4ZUxshbdd4CXXnQFQQiex/cPPUP87cbTczCG/6lmMx++LofrxiBH4F7t0
D1DXHc4yxuTtVlvZxMhQ0GeigrdJ8koIXKj6z6HSd37cmke+D3f7U2BijPDc9k5XdNOS6W1oa2OP
1JHk0RKFQtaIbmXY2S4pl5OYnqmBYv+Adf25cFdIvnC3Ke82VIl/Ab3GOovskyPrJXTj/pLFeQsE
7VPh1NkhUdpM2fw+p3VznSiIqV2Q3peBH60LY7HsZKjV50TjCSBllT5dwS/JZ58wd3RQ73oSksM+
fPIasnCn2mNyl6dfg2O9GbaOj3JB6ID2Msng7Ohb2hzt8GXHzY2K3XrtWRLvLX3xdc+Y4MrhEGRU
dK6HyhmPReN8xAjcBRNqQrtTn68JPmdqLXp5DWnV8aJ6aZIHhU75xlbQHSJ8OH6dmpuhcZtjBHZq
tSAT5jqMrpM8WmjtYl/V5Ylb98MugMPlnDCvuhTMhB6LJwuE0iot0aPj5Fm5REofgbl72AT9rWWr
et0kwd415p9CYg1GQ32uGh/xBwusvRQSeAS2rdkWp7oyHIJO0NDIbNgMoLL2FT/eqTJRK6aygqyk
Se2F8hhFcJxzr17ToEXLN6dnlDgupUoz7Y3Rs05keZ6Ya68S1Dw+TmFbh8ZqhMd8SNAAYEy66vLZ
WaEjVavA6zoY8PqCWBmakO1ia3HXZlQc+S2mV21VEl/qO/23SN6cWqyIKpwQM3XGNU2V2xrHykiO
n4yji9uYh0M9mCOPnjiUgdccVCeLTWMjriq6iTYDirCVMWqYz+goa3ce8WV5h0oFX4yc90Et7jpH
bWtmLYkdPAylXqXaZK4yUh8WuUNl60T7xgEHFbCCM485FaDkr+I8VyQHYrUfTfvOsdWPGWIbyXt4
6NMp30IIX00UgFOJBrZr1TUYuvsgK5GnMILQrOz0+6eAmY3cj1oGa9pn6qqPp0taG6zZrUm40C2i
2oVyiGkIqai9UjmH7oEvBU2DfClMy52Ttm8+h1t+fmdtlwphfrSfu8I59uguV3mCj1yZpNSLVFyZ
84TWZCLw0wfZYlr0Y3jW04ZUQlXJkzdhxzYk4rvAiaB1RK+MLKZ3/gJlW34/0gl+7kIQTFX0lZue
Ole0xvim/nWqPspDUsEiB+soz1LYDuOxhDpNNSTbq+fWx5gq4g5smw1iiKjguZwVkS2AViRAp4jI
w8onhr2wKOFZL3xUVnrUIfesuKpqbN/CaJ5Ml7daub8i1Co3fY8PHHMyHZ8KiFyUOM5xCI1nq08+
jW5wn9FbPxX0Rg4jpRbB89pAgdFlTzbuV88ezvjZozMoF+TmoBSY2fWryq6Gk51ghwxx8RllOf2K
gvxO4lZ/NweTZFCycJ/caUt8LF4a6Up4TaWxGdvGu+A+7/e5dEf8L9lwlMYLZ00mUGm5kIQIeqqx
FFt+cqfmHPVEQEWYOSOdp6671vHQraVHJrEiT70SA5hP3Y+nXlNkOrXXnab2dZ4Svc+NReHQM5cx
pwm1vTv9kG6EOqho99YwISrLyQZJg8Badw11Fwt4hjGMqqpHH2OpHNNfwFEtmFW2KgY05zbZ3vnY
zzhQYEuOw5nwB3n6vgSV9ccrWQGkq3o86+lcDKt60MRpTOU5T7Nf+QwPv+WEbtbNrk/bj3ZoolMU
bNrEzI+FSjdkMVun74vKWc3LkOXDMyErKs4myNuSCwPh8qTjHFd42awrx8QmidU0A2X3NCcefFaa
I3nksVrowbhhXhWQnTI7a8FE8idglqkOtwjM6CcRFoY16gESx971i/ikStXcwSF7ltUsX/3IaLZN
VBEfMKby1fW6M8UtbMK+tHZNTWi3LpJkYyDxxZ+59npnvKnKCDfWcpG5/6qtyCfYNj+Eo1h3Zv8m
HF8eVE88S13wgQPxxDwbUj/bmXoflQ/9owN5UbL8bcCw9IdoLrbtsABqBo+cDlvhc67bcNUnbD4D
+c+bSdk9bjkMEo0rlptl/OWptD/eojOk06sRp2OaB86Jk2vtMBR7mGcbSUocPJV5ZFynHQmZNU/r
q9ULAvBopezKCu0SZwMCu0X3rowpv60jOTwENjrYsE9fTbejLCYmukG1vxYmOhXSqhBOspAOi8Up
SaoP1Sy1fdUCf20/Ve2Wlzr7iEIXyBqbFTWnc+eqAeaJ1Gfbvc91C6XOvkZrVl9mqp3dXKXvbeeW
a6MLfmWFf23bL0WiAXgkAl3R1skT82jn0UnXuMJo43GcQ51Yo1ORo7MaFwpYHgALbae6PoTpXZtl
5baL/WQzhd1h0IIBnB+9lZ3LU8zZtUsgew5e/s5BvzwO/YuLKYWNftj6vrGvPU0+SfqpiYBd00sE
cuibMUStOr4AXPmEgYsHOOOoC8R9bSn96CWtQ1Zpkr30cXUXQbh4HRL3PLtkFQJg6coCDAPEoBtR
4aOlJiYKQb5PhbjTwZcNtf5iOfssMJ4zo81XWCBgWHgzZNjyPi+bkzG4dOuCqwT67FhEF818FpEo
LLX8Y8ltkLLZiMVR1+FCPfcFGt86o4MTSZCOfXubdEOywsQoJj85WfJVBADDepfF2Vu2RgEQq/WI
B1f+iJnFqw+x7DZFxoxSOx+WFzzJgok/E144mbiYlhArUxYllk3lrJPJf5uS+DHKVb+zPKqImg4b
JieX/T4+tINHQnKI4Sjx8oY7J6+OAiD8SkTujPsBdJATwGy1HeKKTNA2s+IAOLcvcGpgl8Q4zLFk
sycFtAtcTfd2KPq9LbJxXQpVH8AuyhdIxrRrtL6LbEPem404Nip8KKUtL2PsYvWQ2FQks9pjuTRk
v199XxCW3PtTvRdNQtsX7MqV4Y83Tco+Og6IxzRmk4LO1m0xSHZ/vlVhSxCxjKt22AD3cTU/18g0
UkYUqNYacqLyddwzHejdF1NxNMOk3tC3QHph7XniKz/yn5x4j0Is22fJUqVn7nWSNMUO0MVzlL2V
4FD3Xj8HRxm2d8pR86ZUxQXiIdYpb8xo1JNPJAxSZILZW4/IL9OKACBLi58uXeoNbcubWOhbTVul
6wPOiHOL5B5+a5ShCjHFQ+aUGxLjiZJmdLZu4+GiPBQeNimcp2GI9f3gcDO5APE2Decc7VFjlhqn
VNAcmgqipe7C+yy2io0YhodmGNlqfLkqwhlZuh8dRqcZNgRO5SupS+iCaGPOcWPoR7dgE1dQ5Qg8
A9o6A0+YhD8+9IH8DNCj8WOveVbIg7ca2iawSjyysW/NLZgcuq+Ec2NhZJ4CZ2TGWbXnCZc4HN19
kHtrtxqDdT1i0UF6EPiW2gaOgVYuzfFWUe3CUwvHTehVhB1SXtUyUidikbnhs/riFMN0UyZaIE+N
SE8S4WKkaJ8suDwHulKu5B3ZY2oc8vS2DSzrwpr6LFsKsTuzZZfWPjmSY/uWtuGnU9JFd8KAswKr
4Xbs1qj+5jObFrTAgJInCvtn0y/fDKu27jjdNHQ7IbdNHs+2yIkkd21QqfLFJWOFHn7tb8qlDo/S
d6tN9GoeyWISHc0FDuzXpCaZHA8epZNV162nNrhjyMbWnFZLazoidN+NmC+oiZLhxnCSDc8Bv5+m
uoPcdTK9ZRI+G3LLd1a335d6ooiZST4ZXNdctyNO+ZFp4ck16Ps7RxVbr2XDlp9GaJrCifusHUAY
1sjMT6KJYUi0qAc6YT9Ys13eAu3Z2lO1rKUMR3zsG8hdO+KExn3bi2OctT8MdXDi5p33eYxn+6sz
JQ5LxewG6yhn4huv7Hd53aTnWng/9Ax9I7fC7FxQaq6GuMHb58D09OaBCKK5o7mX24+5ZZGC7dns
TxntNtV7jDwlx+3Jfyzd6A7xwrGyqj2A73GVhgRQTwM0AwzIjhO2dJNh17bdoy8NawcpETeUKZgf
eacRiM4pTvK3MLIfLTxMz4ZbYxRWc8YJdQgublrdIo5NVo1F6OokA6xha6PFPO+PMqL5FcFiq6hN
6+y61DUwZ8YiWQXwzOnrS5EYxoYcWcJ+WirALiJ1hlsVIHnu4hmrjHfP58AUuzMxANmdARC6MMhF
r1wmxnSjVug3qZBH8qUMt/OPSGGzPc/+vq3jauPb8ylzcKSlTaD2RpvEr3Ddrvy47n90M/E9ODIA
zxjkG6W9dYqnVUh1B3miAANpAHnoyri7iW1QOqkASkraKmp76eT7yBHttUyIFKtV/DNh1femEBZJ
2G8tk+i11q6iVUG+wTZWYXBrGxRWyeSmDxVAqVVg+OYz9Gb8YJW8q6p8fHlTRlp+QirPoGiN3W1t
OPLQdgKlUtjJR+2oT1xa9acV9ocGeVIgG32XQGSEZ6A2gz6YQkYPGKgxopiR8xnwniOTEWhfkz7U
W/PSNCRtXjnizELVnh1MERuGZ8ULKJuHtqn8z8pyTpGIxgunDoxKvf1eA4ljaYiN0zx49sZvvYnu
LTO1PixWIDKwMiIa4o2Xqssw7rjtLWQodYi09LZjWLaPuluJZYEDGdM9ysbz6Py69RljNiTpDLBV
41kzCrEsf7FqeTdrMX3W6XhrBtgQ2tqxzjKcDBRBoN11g7prcoJ4J6NGHxLT0DeRxr1pNXK86XKf
PRudwJDF6gtX7Zufav85UrVaCWkeO1zVsd4O6PRLVsdVYM03SBLo3VpwvqzFwYqH+QULdrNqs5nx
eclj6zGKnYEyxn6d3TuZODc2tiJa+YgNCz6sqUQL2Ql3WoOqgKljOOxcSI3qMYCYrH/RRVyPFX1b
1wVP6Ng0Aypsi1eyCF/xm1NbY+oLRWVTwhnsOv0hSDFIMCwbmRh8DrSZ6QxiICp6f9NDjl2nbf/F
AtG68znjE6zhmlFxw7rgU+W02W3L5VsmZVWuhTH8jGPvvRDZdQ6SFTeZew5q+1a5ol6JGbaRw9jc
CsCwx/ZHnxkBCjrzi7b1vWl1e8vjpwEtgoMS5ExT/GhcJ8KER3ENoe+K8QgncMDmoKXOgdNt+3cR
onejKwsUcJi/OJXvp2x4dnUGuCRkZ6MeVRHn0onySPMh+A1hc8I3Lm4YHQjQdOHYOcVVVTqfraXO
c5be68z5GpVzcYDHszHhe9f+XeIxUi5rbL50tQrJOGgsmgfR25iOQ7b3arDA0d0xBHxoNeZPmK6b
3BlwAJbzL6TZN078Whv6rQtkuVoCS1P6K7lKX5uIoA15ZVTeHQzg00B+XOFaWwc6s4CpR/+NYoNZ
ktkdS9dlTI8nGqSPoGvWVq+zmzCYTFn8o8/WRxra13Sp8KQ/B7l9mzq8CTP+YBhznCwOp5E5Nmvh
U5dioDiJBMNJoq10W9affhwUtwG0gVlhdJex95PV+FxbrX8yu3lbdkVzMzY4mrr0VDdSbxn36thG
85+N7Fu+82CABjj2ZbQSU9BTkJpvbeDRZIydS9djuBv8+JXQAP3Vc9ZP2Mpv+GRo3GHnhPKM9XUO
6nsjzcQe75HYxZZ3U1bRhEXEcfZzGzzBGN1ptzSvuXfOfqVB97jBdK3Q61ENB8kmclBCKquQV42O
f9Q1lQm2rL6UxrZq4wLPmvM8uFGIJwk/W5j4lIwWK4xSlPoBXD2ZJxgHK9+nM30Dch8ORxfHqwhr
7C6THOD1BH7EBIdfDgLneDuwtVjYy7vwpyeyim/gm+vEG0iFhsMiy1NY65eujhi/dY3DHBX+VyVO
GeEbPj+ybdBw8qf+5+BDlmrCJtla00B/EzzA7E3vAcKZ9QzAn2BXehptt09898GjN8Akj+mjYEJ8
ZcvSPzFbgHQvafAzuYmvBYDF3y8acy2NzF7ufv9Ck4IgwXVMQF7ZGNwvf/7b318G0jht7GzgZx4J
3Ial8QTNKp+uSgHndrRql2KKFmqXhb9mZoWIOOMtStRFY+ytG41MyAwHKsQuezNKL2e6DBPUtsND
3JELi5RYedG71vTBWoQf1AIJcYq+Q2dwKEBDUeoF69lm0q7yKANpgzsOXOODTeMEUGuEnMYkUQ4o
LQ2JZIUDDujXjDWmg3RNmnVIoy6Q0xURFx/x3ARrxQICP1xuiMg6SNoxWFl9lq22ApMomLh6d6WJ
lxkbzG3EGXNdDVDQGiTSOaHeV5bIP8tFGAUlcvu/2DuPJcmRNru+Cl8AY+5wyG1okRGRGalrA8vM
qoLWcKinn4MacjE0o9G456Z+67+7q7MiAPdP3HtukeLIamf3qYytkEE7zK5JQjmUNQ1YoFlvjYq1
rrfA/0Shtp2/xBwOXrMbhH70Yn22JtDaEaS3osu+xOgVp8KEPdA2dzsungfEG3t0JAeTPespysp6
R4opC+lQ+cfcCLhgBw7ZMfF89p9D9gD+wTuONRHDArWOncJIUU1d7vLaxz7CinCT5fJjrJegVvnp
y+L3PPqXPEaPECkwFAV/uUpddmA2CrJtGy8spwYQQnYrIvNNJvGPstPqMgmOyCKOnxXmONAz5JwQ
CnAfuirhGGgvgQ0acA5MZM3QkMCRPKAv/xBR/qW86VJV1YtNvCEUNEzEqHzg7CVfLFL+ipmlFssM
8xYZ2d30w9+FxXemAp61nNDAHOXbXLMwS0ufvWTkZ2ftZn+rsSh2VYQWKcJvZpF7VIRi3hHck54z
P2S+GBFz7zObZ4CFUr00E+gJmBbBjVY5kBPRuwD/c46hgBpbtipYO/Z4Rxh/T8z41VXTh6THxPqf
pVunqCgtE5Vdm5yb47kc5ksymH9EMe8G1aFBITiAfQ8TosjMX5MS3JdpfvYe3qlYYzyFrwUF1ofV
3bGVQaZ5GkX8OeOAGxodbNX8IoqY0EdXrVppxI9FSQppbm/UgP02QV+y6lwe2f+voy26uJv+LymI
5pKz/n921UCJAMLw9T92X21b/jczzfLv/ZeZxvwPS9jWYo1xCQsjC5ugsP+S0xr2f9gIWCWZhxYH
i/SW0Pb/5aZBhPsviE9aPqey8LEz/E89rc9vCA3Ad3DAwJ52hfp/0dNawvvvzgjbtT0Xt47vEbbE
vsRz/zc9bWJmvZGm+ARt/2eMDWTthY32LY/DdVd5NEINyTGRC3wxLMVD0W1TLeWr11GwtSpCLh84
NsMkJ9zUwjmIrmdcDNFHjNZ5kCZSF/yxhCa0vxl2f9MZM5v0mmnDELWg1Qh95uW9t679MT27zb/f
/aQbuGB+7uIjQImgW1NuQlu/Y7FADCNr0uYx1K3w+xqPI8tDBdJlhS4n3CPn+j0l0l7byj0A2mNC
C5iyN+3nimYLq4QkqL5mY9NQBhUyfkmVvcARI0aizUg+MFcnccvJLq0gOE75FJzn6YyjY7pWL5LE
bWDyHFwWU/4xGPJD3zHUaTO/XReUQANzIX4UXJAwF/cx+SOZ6xGjPfgHbzr1Inq3oB1uGZ19JUH2
Fjv8KZ3+WsYcOZFqb1Er8V8Xw6keg+oC2euekOMyzo19hQmJADZ1sqOTvqE2wsEXy9c+iikes3qB
qgRUnIZH+HhlnANc6xuHqfVKTE0M51Bd9TAOuAsQEovJucTAiLU7fbZwt9n5pdxP0y4qRx8KhAs4
AyELJb23dxDF1KGi/u0dtEKYM4O7HxftJoVpvhbjhcQ3FrQDoUAAKVfSKVzGoy1qEVigEfGYD6lb
/GEELLejpxC4BICn7axyDkP41/EmgdZTH0w0DNX8nBcdTseIDwNfTnQFwfVO2vqMGZXhhOFs+mDc
mh0UJd8xv31HXjrLYK8I6KWOrZXkcViH1DqwoJxDnNhYPsqHTuYQQVz1gvc73tuq+o4HMR2SHkbe
RM7ahnndY2rMFCFk4K6LpsjWcYABvbRAsieD/zeoCDjzFKtRVh+z4AmanHyGWoABptCNv6kb83Nm
qV5QkZ2i4GVaiHlyJuYOIGu0qVOIpq2Fm0WSwfPhYDmhIoahN6JNyIo318wPdstAEsf+lPXRU9kh
Ks6MLRGXLm4ODGtO13wAFA/XVZ59VjkxLmXk/fiqmpEhj686oVCJKu89EcaD7Cdn5VLaAFTRVJjF
F7TG/Jiq/ITUu4IpGpNKQt6261t/TbunGoVMsx+yyIcNW3dbw73zR0VRFakRqp61ydHl7Uo/WDYb
JT83jmtnAAODK2hjqew+IAFnHyxfhGw2rt00+2oYOiAHyVpPapvpWpAxjAqMTuLTTurPIc9AMhTR
6wzMazWPyln1+OU22Zg9E586rbpAvEP2erCq9I/uEwu0Q/sVtLwJyFWN+dwRYnJymlrtJ6t+70lb
W7eL/LYt0WR7cbsLi7Q55DOmstylRGhLKCqkGLGRuhl+rvaV3TyORhzv+xEN3irTFq9SSEYAARvC
QdwaAuFd5UnU7btSXw2YFS3Ktl0VGO9FTBBfk780Lpgmv92XeWae/v3S2mxAtdV+sm+E7uOCHgdA
wGw8oa3kzocp2ZtkZzubzmVfb/bEoSlwzjtsiE9zzhCgt6KBBy2DntBNB7cGs8ahvWmyaDcN+ksH
0Ahj7b8bXohwKnK3Lpx2kfnDVsY52bPTo+7qBLbX1B781L62jhxOIBkXlbKCNYNqhPX4v/+3C1x0
a/iTR+ZvSTQ9aNP2sFGi+YTc1p5ydUyiEWL9QA8eW+y6KOD/JTK29N+bOmETlUJTP/WxZoy/WMss
I//oGjzDkKb4iRqQYjXAqXW1yH81X1Jl29EGmj+s/aF5V5OTUI/Gew2djM8gdVcoxR/JPWG+5EnQ
VWYYg1gEd92WYg9kBeAGFgAtqxdI5nwsJaUYu+Jvstdgogt+QHNcx2BAZk+8FW57+6eS/aehTkr7
Ihzca07hvUcxHodm6MHLeu4PfDvqKgpmtlfaYgvtsGrUxS+uNShBVV8/sBzwt6bD4+3kyZ+ijMId
r9b8JJZmetIVe1warhKE0BR2D2hfBG1k8rfwwed1VqNP0N74xSq6Hfat18gNkwdp5yiRrO6hEwZT
+hCSlvuC2gwhosIg6DrCPaJ2P6VF8xcyMFl37TAdfZc4ixisMhCTbth2bfHHWXazQz+fTB95r3A+
pRzCQy21zU6zqrdJYiPzb+uNpXPvUCVQFf2UPYFpsjpKAGr3o/oZGkccbJXdiLKDy2uRcj55gb+G
8T7n5NiGSfonNe2nEqIr6z/wz16Kvro+FXNT7MORAQOjX+apyrf2RauALCApCXPvXRk25D3y5yX5
aLo4iaq56YnTQI4EL5V4NkKScrc2y1HMCMTLeDVcRqcjRdFB+uzNxbsAM2n2NwbnKFA89TjYZ5ts
ydQGLK/NccEE/ZpaYMMxbRRlzkselL/GgsaYkVPmzMNqUA/OQmYnKek4tKW7DWPW27rpHjwXKbEn
mEhZ8xl6Bxd4Vp1mEHQZ5UlnkPbsT9fMsMm1YKspJ9LhTD3l57zqfmYRPOPrHM5OiO1nVhDih6Tm
yCemomviN3Blco8N4ldsQMV2yPjaksKyzxdGWJuxpzSS+RGexHywHetCjfiL7MVy7aD0n3ly6kV1
HXmfHbuwEajRBmsQoy0HVuHIa+xOOt+ZvOvbijPTBv5Ms9XMe+RUP5m/MOvcKNoBRdzR/LjSA4FX
fkCXgktaT7u5m7xtiiwpGtgJlzBkrUWEXPGKTEWTXgB9uQ9ZWlyZhzw4Qu3RP0LvafSnUYCV7Rnu
QA9BSSIh7mKnvEKci1dIUtdNOS8hTPkXTw6kE+9hbt3HweV91c0rcqCjjMwdqQEE/cRety0hskX6
ObftjzmX5AzRPYrac9Y9i41VPyGBzs2tNjNkKTxCKE0euwbkL/yXaeN0i7ikaX/X9niWPIV4dp5L
N/iS0KFsVT6QHZD605khyH4okQZPEzi80LaNVSUJmm6nu1fnzaOfctRNfIIMxrONaSuELkyr91b8
YjKrXQdC+jtbW/rg9fTNeB7NFXqKZ3fEXsJ6jSXxMD04OUoObmRGjqPAcrlEBCUTAEJfwk0YAcmx
TPBXXTX+YFUp19LLv7UcdqNTF4ywpbySoGFs2xT7JwBohvX9CA+2cK4NTJlt0hb8YQ19szPxKZFU
bB2mvuyxw4Mxt/SHEwAuCde/V7W1RS0DFi6ro6sj+vTgNfYP5P0SYU24SeSYXNilEzXgmRUuLyd5
KMtIXP/9ElMluTCRDnPPYcFSmWFKw7i4ALwqHLybaIfPWGHIBxgBd0ylKq7wxYujtty1Yb1Aen9T
8Sgfk3sX0c66kkyJsPe2U/xppHr5wtRj4Pmv3WTJQ40kgCiAAJUlvMIt5qvxMnKZp7XakRVyV5nq
rnQV58iJvSsH9sfM4bhvKvMBNSQiGZQECujA1u8cgdWEpEUMz/WNomlXZi72UKhXiMW2cogwppRD
sZkwGKMWm10C9GA8TVosUjKUssNi4XAjlIalh1pegZrEzcPcbQaw5ZMQKJngBiHjnsXA5DARWZcV
mmhgA9yvsHeYLQ6Y93e+5SHI84O1UqAzbN/CSOhuGos6w+jljeXdhlRXOEKcM9XBL83foMYppDsQ
yBi1o6IxmRQz79AtQgifbX7kPPQafJlu31PEUMDPJZ0TnJXIMJfwJmjQjvdDwUH4gh00+6ik8ENK
5WcnAjyJf44DxMtD8gurcYaPRt4ayl9Y6PxFUvwiomEvoExCSQBuiudlayFDQBBXw1FvmkPEigPq
o8sf0gKfTOLIBx7vDSsLqIpTQraB9cy+eWNhVF71TEAZfpIsNZp3qy+eg4Dg8pwd1LqwOcRTQ23a
URx6HZ57BQIubWI+RJdvxrGfIwdQJGDqZ7tuJKNfc4Pr/G7lyxA7Je5G17/9AQoS6Q/EKgMIo/bb
MZkstonP5NAIz7EB2zyQ4ANraHRtUJO2MNjbORavbGqT3TQvO07QOInlniM+BbKPn0sZbrqof0qJ
OYcHBVO/r5lU+l5/TIrsO40hyBKewazazm+Sbw65zL0hu2Y7s101c/FriPDRWyznJoA3BrXq8oEV
B0H8ZTTOj3GP8XpoZgjD9WHkPXHIWlmN2hvhEPhPQQsdL7Dfm7E41sJ/ZCD5W5O6OcbplSMMbTr3
B7vKkFc5uNkzmdd2Ur5PIj8zE3N4IUhzo0iA48ZBxEyMVO16ldOh7DG4rVyvuJsZ8REWG3sTIU0Q
A0BL6cLRjOm7pkoxY3ZoeaPXfTf8ihUfycRjFTITQDjenKtp5BxlxDpwd7ZtdtCAgadmesVddkjH
4CPCt+VDOgQKzbqpAJCVogOSw0A03Gvfj99GwtwA6qTRUVK0InzijLob9EZcXPV6zvprU1Us4xAK
UwA89OwWgHtwJ4QBuSnWnzleQIkp1cj0bYAN2LTL7G82GywAWXkRZEOCYEjuNhKQlZW+GdUn8RrT
fIldeY4sXHpTX36jkrOK+ZsJGhmTKt+XGeW+9WHI+B01zr6sRupTHyvUtBMJa0WjaO1V4EzJ2tTR
ldPwuSPuJW0ARlbOl6YX9OWrGurfugQWmJBI0aZxeyDGep484iZ8395g9j/NY73OQEKtkhkWlzf9
CgdkgPDwtn7PLldaz+6gTxzdf1GLX21PHJJO/bAueh3pXQqwaSs1YfRRCVm2c1jCBZznm2/M5oPI
nqFf/naWSeUiMSFzHnqRHj3kmrDrDR5mQAHPJCVZCKbtxrpLVIFbYFSwDvNfwipR7/anHqVqArLh
LCxgT87AMnoaH3tj/sVJzbHt2c+xlN22KgtCirjuXWhiTkk/2mTdPRq5zbv8MDKKXqXmbCANrS4p
IKRVQ5YEy+v4KUZ3E1rlxR3yeedPJqEe0zYhl2yV8PlmCdDwxOzvcYA81kxPTJ0+OXLxDUXBg1Va
OKjgbnczQwTfC57BZiNiqCEFcvCe7epWlOOJudmPnNJLHJE8ITrzl99JsuIQWIXynA0grGEVUK7m
w1HM+r0xILAkGcMdmONe4/wyLZCdgUbKOf0dw/iVmMEj2hAOH7r5FfLj1fITOvZU7gPoicIZ75FD
JovyAhdqiDozfUUSugRb5NfRCOJTz5C6D5+nQsRQFOcvCTErFbW6TeNP0wXqgT5zNfp/eaKrMymM
G1t/5m6P6yydDqk3XJve4ZIgunqtFddnY1uv2u9p68b+UmrAWUUIkbUfBgwfE6rqOF4T0RXunEYK
slRjOJ1e8jHkfnlNGmS5mUC4nMXWq2GBcDe7WF8piT4G4MTEZ2CosaTOdipSj5bFZWf6BVI+glI4
XuLLPLmPvoyflsWENzTDwTKfrLJ3rprUC3xYqrkNpb51IcOyACXB+8w3NarmjgHdOBic3LXpvqXF
j+yHgxu5e41VM+v0Jchqtt0T5NeyLQ5DPUNYhbYLpiJAPdVYrL2ho3UjizHLgwxm/+kHmW8FIpyB
4nhS6uoE0XWAadW4ZbsaEhSVzDWAYIf1eZRMGWiQc9bF7Vg/143+7uaA9CTV/W2M/AJX9hoLPK0I
Ut6Zt+8Sb7r3ofPYyeZWduZfk741L+iazNAf9wCwKpjSWzfFlx8Or1YCuBKYPwI3rdZ4URBlTisf
R3Jsij/mVL45xFp2QQMLTIbbqiufJdF5eW+ruyc+ysK2dmjkN6YW4lAijAJAtySyNRRHGSkDMe2C
BTL24JA0qZRskH8OFUo6WtO8mtIzlP7wJgSTKmuyrW9R3g2eFo5vrCCFAXaWsBVE7KlvP85xiDyu
I9ydnavJM9Ocm7KNrhUapo2f8Z/0vDB5qXPSyehIr3XYoqfW/W90cRVOxr5fR9z1lVEdCymK79Kn
Xm3G64S59jAUJAz1oYvp1ivvLWD+I3L8ea/JcmJp+YcB44Ps2GwW34u9v9NtvJmkc0+0+2Q516rz
/856PBvdiDu3JWEw8h9LX+ycIYdVM5yZwTx3abXJBzt+8MPplJHDONKAi5xYg7D5i0caTU9TAh7V
4wZU1e9SypuPxHMrbQur0kj+jI/uJ5HNVruzj0DHIyYs+NGp+2v0OOk0E9sywn4emsMTnrT0WBl3
wpeLQH67nU3tL/pDmuJdZxJWrAzXwzvi9HfcCwR/p+0G+3W1TubuaCvNap5OPZXxlhkNEwJHrFB0
PUEgFHD4lQUFZfwk5mW+1ikoP08zPtTmUB14PG+ts2Sz5CcRPOReh9O173dJqZqDU4ZHfop6bfaS
OV1vA3sKSOVY2PTmRJZWn5EbvtwDqGIs3lRfHrMQyVOFRoBsRjh2I/g60RoY7+NGrLBcmTQv+LMm
h5ZumVzN1TDezTh9bycoGqRC0Yy0TA8H9apHQObQt9mSw/KtZhLUJ0DqsdntA0gXbuHDsRU9wYw5
XCC0FOj2Bgv9MBw7hn0Vks0jUisSHqKKG1FRxPcjJotR9nyUQ/RYO7w6QUq7FFdAs0vjLzrAR0ew
+A6SAa8VpsVE3GpiID8UOcV71C/jjrz39uKE8xH00B4Y7GMt889Qg9UmPMVo0nCfi/CCD6rfexYS
PDtt+I/D2011fHSTMD1InBtI8tiUs/ouTzMB8WE6tus5IR8VseK25fsgxQBsAqKM+9QFyd5Ydo1+
j7llFeTUP3Xj80Kr77m0XhLfkDfZ1yMfEkZhoB0b3h80t21dMVMqXwov++qtxLt5BZFKdSvkBZxk
dPayATmxsn+YpVt3xbCkDvCZ8vfQ6Fb+pwYxEO0ymIl31+H1hpiKQSrKFDoGPuisssJDlVf2IWU2
PtZMy78hERkbI31ivz89uZ177O3sK8jCj8705zcfl4cy8Br18S/Pa2BuY768Fp7312raaJtNPMke
qbx5PIEPKNt5ayqupTz7UxIOelr4MFiLGeBob98kOv5D/NJZByL91I03gEXwgT8t4XVN/RzMBt9A
5He7Do3GkRHcTBouVhbJI6V7Ft+TCUZB6OmUlBNJQw2r17aw/8BEF5ACyEpJRcs/jqoKInrzkRg1
ZgZiHE6BVdr7wEaCYZbQHcoiImN4plRFbIiNCdX/IWBQ45ghVG0lnQ0JQJLirJC8uUJyGPQGk3BE
GIypmu1Uk7LU1x0HiEZgTdceWLUAZfhsVE6zqyyaxT5kvxFuvJm/m/F0rpjymBhlmQGksKRMjfva
E4Q9hbiEnIqhFdsH1x2Onj3ttZXfEgH+wo+bga+N7DgLJG/StG82IdoEBJCKxSaiVOuMaDtzRPQr
Q2yMuWZLzpzljnbrdwQ+Htb9xi1C6sII037N8DFj7bya1DAc7Tg8jRkppUQX4f6DYU/sPTmpWDFr
ob+GyXuP06rB30BEkMM0IXJHsZBbKQeZwvY2NyRuQHczCXHzRFed7D3lPOZQK6QAXljTVQyuFNki
MtUl8SNAbgdVBRB4BmrO07zOZUiQi0O+RYn2dUUSx7DNDM5PZH7NU4tVQ8/Tp4+DjE7+0M/VNYiI
Oqg5ORtUBLcBcGgvWT5lNkK3zvmbsFgs2oEBekk2x9RITkMXhYXbVEfYQU+SoR5bvvLQAL8k2Hbp
MQOw0iZhGENMmaYcva+njkumJBGzKD4i3gCw6PZr4PXBZc6HP34mB4CmBAVB7UK5m5qb3qt2uGq8
PcYkIOuo+eeg/UytLScAPXYeO2vPQrrh2H877WcH8rOYnC6zbxJUUXsjbiMdqlxHqr5wF2E2a3Ay
Vwkf/eyxHnX85gnZN7rJBUdN03Me/ItlwDNmhPGkiY/bRXZanmIbM7/ILIUeDIMZ5RWA/WzcZ7ED
ZreyIKN79Ulk6hs+abALFI9fRZKUitgfzmF4tcOkeVJd1CFjZiylMgk83/1oOGcgZlA7RMNJ9/1f
KGTPsuNrHsccbjvukLlr+41u5WvYxvY6TtqrHTDtGBJ80ISDEu0VGz9Y054kgq7NnGOITaZuE5Bs
u846K9+lEppgL+8IplYaOwdps3AUY1jdxABXNzrJxFqaXG6EvCTdVpFM3dUMRwfAcqrEZUn1Y25S
+wUjWcVPWvtruw6GtU/WQxe3YpsmmujIlErRRhlh9vxvxMzRaa0//QFbw7ksA58FDmQ62T7YAW4B
Vl4/wHAJtIZ8iGNw4kX2cRkVfYo1Z1bbXuTAFFT46Eg3vXCcYjEWEXGdXEvTwPAHGTLJiXnxE3Xm
cnN32TlmWFWNVG8hpS0D8ohUaaPcp4P+TfXFJqFBEA46+dSh6mOEIcC4Yn4GT6Weu5krJfFmVH6Z
fkU9BOMYmTXg6PQaCOKiDYlNHTlTGkAtgSaxdlLXPw3Mapxkw7y8OQQqLjd994fPFlMykVK7nJXW
IevFT9Tkj+RF+Vsb9sFR2D3GyG5fQwf5BtnGgUl6xAvbrZcKPQJ4Km4DAHLLc8tnbCmiz/vJfrYi
NIRRrlFP9fnSHaDRiqv2NsSnqYqWzEpc7S5nx7WALYJuD8FdKZJyFU7Muck5Srce1Ish0OlDszwF
WCMGppfWhJiVX3QdBzvPD36PNvgWkxoItkPNqqj5dqT4SrPpnDUh2MWedmvhIxR0IOXoWMQreQdl
ogC0svdOPpokqUDqaCntBOEpSKrdXdsSx2lPcthyNpHa1f8CW96fKSn5hZb47Guqyw7YMEMtekqY
Amsz4egwiTiHMwKjwEVf5UbBVxUDU3C0rVmZTTzlHnLhSiN664pgJdwGdkxW+WsBC2qHcvW7X5A0
bQJiAK7VhiXNnyGdPzoloPoXBrKlABee5ZjrWpNimJMf0XlIL0W6n1SviDkHYl/URY83XLz37uTd
E6GoRYv+vbFVvDPWlgMksm/bfM/XYLbpiy6nYCvsJ2vSf1WqCGTOIPIrl13nyPtMMsa6I4n0MuTj
dG/sptwZNRtVNcQXpRj6YFZf1IFevZl7wPZp+VPy5JMinOcXpt7g1IJ1peFSV2BBKaDZubkDReM/
/5rtmZcBe/w2sJl0DsjN5piUyZC64Jpy14RC0dATCWzEUhyDCp1UUubv0CTZ23DXbSNFzFvSXTEr
E9czxD/kXo2nnnPJmEAe1QH2aahgB5d94z4aq7MrFgROupCipt+mh9nb9g1yBlS0k9gljnXorSoo
DxvTc49NI/WiFKZophYHINRrWjAzvRU+8M2o3xDjpZ86L32H724ydPTYNk4msaQMeklrB0iJAUZp
xnt++y8/lPX54InFjMB+nPx6ugoa9LZnDpvEaXQcB1KWXfy667md23c2CDyd6pNc1fYwm4qhYUuR
C7Xl0BVE7lSI9E8Dpe9Udf2tdBLWU+SHcQESrx21Fa2OCVsNbMO898WLdOW899zwEPh8LuZYQ8HO
F1H0sHMik9mFcH7qdowu/TquIu/Bclz/ofbs90JXxipVDFptBC+bUQ3WGuwGwkMpuOlYVW4thV7G
IDWjC5nCxw9R3dunJD4uFewJxgZmGKevoSaYxSHsnGcRGcuQlIuiNaLtWHU8m15ebUXA5iJf3Nnm
CCiG+UlR62hXlY+9mybP/35p6okwNfbCdthaGzD9DyLvQBgN6uyIhGypOfvdgwCHW46dORrG7snM
bGdnC0IYVSr3hUXKntFjIU+hNiVRCZGDjS2LNrmTg8VegzVvV8ztOa6DvV6o1WaOP8B06+wpEXV/
rVt/Y/d1eiEd5xjN/Mt1Yg2LxDc9An/rV/6vSiJCrTyvYmEZ5Th2+MUgm466WM2ROJOayIwKZ6ot
C81CxDibxUCgjxHXu0CTzpjFZbN2yISgje0fS2Joj6hE8IZFZF1GMNUzQoxYz/s3vzeS51gBTU0W
NGkRauLwVF5hYBe0nH3+FDrDS2qxJZxi8Kn52KRIz+EFjvSOKh3h+qo3OUs0OMs0jegR/+rE2YNH
JeZ03DpYWfUrwpktjo5PcL3eORvtiixgfXJT38EnVl+dvC32JVCGVcez0KC33ybVTMJm0dn7uQKZ
RVDqs1DxcBADq12r83KaaI2Yx+ivslbhkzEkKTZyI96bsl/Q6w99aMRMiPyf1Ijbky2kzfClZkdl
8V3phv4pJRadfcPISEAGpLrr7if2CkhakVE9WdIFnaydK7GMaoHY9HseHKTkOR6LVrk03z4CbHB9
5Frmx5mlw1oLfmtv3HkSCX6eJWprWuF3xQ/0oPUM8CIz7z1wuptrlOdxCvHxx9La2aq7B8TDLWgm
uoVUTfexGYxjVsUH3x0eRzk6t5pokbkSRF/DOedH95ABEWmK0bnYDsnIgCCLW8pE7sfEx+sUj864
CXFH8tloHT2OTPX9Qu5aV8YbrOvEyy0K6B6zDmdc/Rx5ZfPa1I91j7jVGb0dM+FPKHKQg5uYjFwW
ykdwyywOWKv3JHxvpyLcC9M2Dm4K2YEEOPTSfnq3Wpr9KUmdbVufutJLL5xsqyqAzlBqjC5OL94q
hy1KaWQzBEwe+ZDaF+LEyszbhnVVTg3qpYuSu2x3QTh0F4Ol5qalW1nl9PB95p+Z5kBd0HtvESQQ
q86Sreof8FNFDLBoVgpL1XvKCpRFg/yo5/KrjKZpYyWQ0vyq9c4eYnICBtS3SOoGnFM2XFlJrgaf
PXlLQFDOTHeTzmpdC0JWPGthJbvGi8Z3vuEAA7szJR+do+WOqOaZ9ddaqIarJqOvdbR6TusCCY39
3brDGzp4bxtJljkmAT5ry3RWNsmfq7KlFIgs928e158xdysmuqDY0FGtrRTrHGFVkBMAqc3mXB5w
qp5VlCS70p3gq7koApsx2veFcZduxczY9HhLg5pJtN1TkM7HHEG2lUU3Kwc5IAuej4aup7Q9dcmJ
1HNB3G3zmR2Il0XGTmL8XMHzXcaYwqPwlPD/5j+KhPtjXBHy7Q+I5NNmK5EHw/MzfYZHDBKo/lYq
cyXODep1EJBw8VB6ml3z2CYL03gsP+Rk+/sQg5ewgrPlhPXaqATeOeHWZ0mVO6WLER+lMqO/kPl1
MOptIYzzCN5rR/ryIv8Z8yo6A0i5Ird/CwKPXJcgInATEIyVN4eZb4zyNjuilw8usX7OMjaxVYOa
BxyDWFmahwRQmguXh8TGoqQujB4Js+ELm5N3OaY7Oy+/Y8dkdGeTbkDJ5KrgO/On9jAgrjigWKV7
b2rzIJLkixL+1Rmn8Ybl5EK0+wZYAP2tA5JZCPnGHgIpdbozaSReLP8tD+eOEIxkeCwLMsCNArIM
W2IWFol5sBC+sA5zkDpmpIGqkHEWw/cqbH3Wa5LJHx8ftaM26vATzdiCcJr6XWGy/xyW327yvWMj
2vye8dL5/IZJ4W37OQoQp2qYq8gVCNtc5rZ12B/ilDldQC8ErnsobzW3CG4+dHvEUg3D0G47hxEg
jrx9J81bExLrwbqzgKGkkfAQz5TEyVV1KcMKH91qiF27IWmOVfw9Cqy3tsGIOpecsBHnEXWLxmZj
5vc8nOBqgx4Fw0sUTz2UrKdxoUyJsxPYceIuiB5C1tJZ3d+pAxUqmAQLJ6gmeCldtnZ7+2vtD3De
EdZf+QdoxWw5Hr3YZ4TTfeRBB8TOy3BnNd9AxXLGqvGp6dw3b4kqShiGwknhF5XaJOGBXI1a8u3M
ducP1u+49csDwAdeWaJavXBc205KtMRydzbHqWR/C/c33GU4pPdmtBl945W5wpcbY4Pwc+fPaGHS
hHSTRYjGLMqnLimSfejw5SPF2I+A/YOxQjoADs5vdXLgpXr3+rZi+i4g4KkpeSFodE8JdSaQ76XI
+MnGsfsqlfdSJpAWkpY3kAuVfT5KTo7GAfkqWt3GXcFCgRpY8FX2nb2tfGmdI7C8Dal+5wwnGBaW
jJz2YB43srTkSqi31GK24BOQ6E8NXNOU96emmeeFvk2Gmz6DQOQk/vTikb1OOZFglGS/Zozfq6pi
mB9jLVnnbjcfggpLuARVsW07sqd5drfef7J3Hju2I+l2fhXhzlmgiyAJqDXY3qX3Z0LkSUPvgiZI
Po7meor7Yvp4unFRVS2VbgsaCuhO1HG5M3eSwd+s9a3RHT6gQQCnd5ONCabz3niLm+i1TckH7AHW
YpMsGRelBRcrzxX8ufxl0b25RV6cEdBtiAyu2McO9YKzO2h3xtsIzRMqX85lbWFYSkPpgd+QYuNS
C64nuFlbdDKk+LLa31az/RAQ3OCUdkWAXBGuBiA5S8NMdo0/HKIeTAzFkea5BFu5wLQBxI1McBdQ
WPKoG0z8sZXg1kps+ZTgmWKotRl6FxMjtKptOM870RJdWfB4YuLPpA5r59mo4bJ5WQf5yvbWs3yE
pffamVDWusHedE4I86sqf+aS5SJ35lCc0Fc9ttl4NmPFEF9zOKrKo7LOOax7bhPm/TWcYz9/HlH8
YTJv0I75VH/5Ag3wflRFdG4k/BUVkc3C7gUmMtNC7CbuGj7lcJj8FePQZR2EUSsIHkLNVrpPFTmJ
I/sF7bMYmDsyw5y8adlhqXMyj/s5bxGRuA45o0xzbjCUIwDQH21E+cmmKER+YfCASJpb1wuecPPy
/aflhbqGcVVVuRvrqa3RbqoYqYFTIpXofXJ5e8PIzxjKOIsAkeR2QA0fNYfcuSe/4rpOkiWAx0Lg
vMAXR19+YR0FuWnixFYjuN8mNZlFVjFa9c7cdxHyc2BSjCt2lgMOB7tPtAHMmHG2FNF+5n6ePKKq
GOBuEOkuiChhY41qsLnp+D7ws2Yb1AtnQdSoT8h0dyR5sclAOm431v0dYavboptZSwsmwFLU7Kq4
W5m0fMsp+mYkv6QoEE8c5+lu0HAb65+DnUJIVmIVVzHZXjBhUIgZ+8mG4BGRwWC03WdG8geAOoL2
eoHApnXWValvXFb3qyLOj26RhpxpaKgF1DMAzCSij+QJl++2M0PlESmQHknyAjivLUhE/ITsBVeU
NRXRzPGbTKyPWqZ6C2aaSFe0V0zIum2j9LE0r9qCCqJmL0+vWKinkXRc5TjPtoqnnZD6Opi86UBt
t+kt5e39jhTnnHhVKTOwIiVbRAf/+Yi7ofRRInvs6UM2UT0ZmpwD9MraWtb5tH4TsJEpEZepyT+7
kWzRMoVEbt2NeGgJsRrmPXrltduP+hSlpUsbQovPkpYBa5AzvelPc1oA+w9xZWrxoBogpyVojElh
TS6s+gdT5QpUpnVsErAeHoU3BYy/KD2OVdcNO7N0703ixdaYL9FCxfKExvA+NIsnQfVvQekGobpL
svfayF76mDWrJZMHRi+kiTYp/JtheTpO/hnrS7v2ZvhS5iw5hDFX5tb9HJQPZgFeDHIThd90i4Rs
Ix3uXEPYKD0QEA11iDg6e5p0NpKMWqzeNXqN2NW3wGptrGk8tLRiEVFKLMHXkW3flpbQ67BDcTqQ
+Lzm0CadpjO4NwODGHoSNJ1FgS7KPS7ArV0Un1AqDuPAspze2ojtfN0SKte11juaMZwAZJbL/EXW
E7zqZt1WSE9G846SeF8qfM/CUEdg4dd+DB4jMGeQIlRBbdWufaT4A/t7H0BqxhRXDPFJ8ARw3IZg
U2qwvutcirY+3cHMWOj0X5NoVgAhGAFVEQaKKfjiRstXpsEpMCcPM/QqRiPExwxAjaiQ48n9mMb5
jjrqGXLvhU5qVWbR6zxzo/sgBOKKBEEhjr5kfsTRASQB3aTkORPeRV7/rEgqK6+6un0yYQSBZsgz
+8Lc/t6W4megLUQqKRHfRvOYKAYuLBZklH163kgxx5SftKyrKgR2UZvyOQFb1M0sC22MjoIVyGxA
7stuKvZNI3BNyMQ1Iy3MfybpK7a8JHlW87PGrD5+0RRnm9SYDhTg8bYcCN1UsllTMkbr7DMexB1j
R64SzlyZMhOJ4miDce+Iahe6XAFbw8TdiqI6sK5FLF8RkrL4CUBPNaj3RJIcwPVfdC1IeUv8W6QP
1tabpi+WZY+JLqNLM0w7ckf7Zbj2IPSCOTMUT3Vc9Bn9grLGZ2lMx9Bqbh0euDsfpQKohg3g9AGD
oX1usOJDSXoeSkaZAwvNXcgn0VVG5LKctkClPzvI8rs8do9j4bxUqXslnOie0c2iJrVPxALUub51
gmZapYLpeABvjSlIydN82zKkmFWzhV3GczqJIHqNOfAn3NSK0T3LtZrhJJl2M26UTTLynbdscEMA
HJw0HuGrFoanovEPQoNEnkbY4j7PU8zgL1L1JnB+hgMV8bO1Tgj8JOBA2xZBltARNnAHmlurgPYy
NUdS5ZO909nmrozca5sEO5q1JVrbw3Md9oUNCB81qdszZ2a/lcqsPkkBwNy4haMQPLLmA1kT4V23
TYKeyvjWbNLgFGZK3dRmoWn0aKu6GP9m16KoYv4htMADl7gvTV21Kw4zaBHJkJ9bjR4w9X+0Y99R
A5L1Sgoq9lDDve9j90cCBBZS7wNFRncYgGb72aM1yethTJNDab0CQc43SmBqM1yN4W0osrXwLRM3
KNIOm+C9qJ53FH9EyBvlFerRGy6kXZzTOta9+TD2M2PR7g13d7fhc+116V+ZTEhlM/nkJ8IhdGVz
RRQbghXC+zZvbeP9XBC1ypT5TjlMZ7reucQVfpUQzs9sY25Feno1WaRSRKp9wSNGFLvtFOdfH/A5
EVSRZvm66uhm0pQyy4zgHOcTFcyLcNqDbVG/BHBLU/GjGyv+zMgf4a9uoWQPtAHtlaqmlywDCdxm
SFdZsLElokhi3YwS2blYU6pu3JK2LxyAFpBTv1VJQbM0mVdpo3+o0kTJJtiKxfEhS+AEW3Z9GiUB
7FhQPkNn3Eu1H1KeQUXAhCFhzAxqOlz7VQ92jtaBQvezYoOPPWA1GcmnThZ1dcZ2we5a6IL2yQA2
sJdR9DAMokT3pD8dN2cWTV/DYfxJuMJbTSRokMzX1O07BhZsitmGW1Z+H7BEUKl4ZzNOnHt8MIAx
+sp6yHF7rKO2yMkh7kjLCy4JURWIjsOHurHXOHSWrd18SOe+5f5tuCwRXYc0fqURIU0NWG+BX4KN
1Fn7usVpqHPa/cVIZyvW7TUQgnlh1oERBAeZE3+Iib6t+BkZ2PMjX158qMYV6JVaRbtJzNvAHEFs
eWQCyHDRcgoGrjZyx7CQe8ZmuBHCN/xX1+gTLx3aQV96oA142vf3fldf/Iodc1RHL6FsXg0/eabt
Jd5x79vjnTO3j93cHKt4eNQmcAYmK6DNcpS/VsV5LalItcoOpiovJQAQhETsVRpB0aNOWYE8UJI0
4pGgqq2fA7r1AeUKEJcP0/R+dGwMkBpCsk0C0B7MSE2gvUQJ1du4ta9Vnr4nyUS0ZqYH6g/iI7Xt
MFFlgyCayb0J4+KDUMMW3NXL3CD9aMz5vogRVmIzD027J7+F9320cpjPTMFRvHMARoiEUK4hpcCT
kKQoFMFJJnYbMVXJ8WhjiK8qzqC+UK/dQGY7bOB1ni9CvdgVxELShmQdfokBghM3sbdlI/+T6+dg
2/1TPwQv/eADhZPGrp+H8GS6r4o9qC0NSpm63BkFbgThT2gLvOnKJPWxDRScFBr7ISvRQhOEEhdo
EVyrvkuQNufFxHjGL4YVm75nwOluPV2AOp5dlaQrxXVezRZ7rBL/GErTIVSsh9jS8+Cfjm2MxiB9
CKrqtaubK9GhIV0Kv6quPiGWb/tO3iyXetin7hoHChh3Yb3weAwD490fEK+jil/1AYCEJLkFyf5O
SXMV1jmZZVZyk/DFdimcjVJ1r2mg+Se6hEF7aXi4IA01ko3NERHrhX/BGr8MAbhMA8dXyFlk+SQP
jNnP5uzcRIO7ieYDHefHKPUbmuO4R5k+NkG0CWu40sry6Vw4TkkoWOFDY/WrWFE1byVr3owYLJzJ
nJ1VBR0guPVb+yFOxyeFvI6pw3UREoEWT/rGQ7sSjWeNTYaLgsllVDPh29SCE98xUnPnFvOz0PTb
0fgwE46CPhSfRo4mm+DZeauR7FZuS2NEPOtK+d29Fwzc0mohYTJ0K+qeFC6G3etEcl7HPEvb6No1
0600QLFKfBVUMp8RTEtKA0rEwkiPThHdCS+6HhmJGXIgiw/VGpydp65Wp7Id3xe/Z5Vh36pHx2Pz
+NPJ224dKPKN6pkkg2CaXw3FIyGBhY3bPN9KGkCCsgn7xknYFotHeESpkn7JefHwIZBATLIvcDuR
25GtOcnFlnj7bYqhBGsnrKE5oi+VB66Qo6Is8Ouw27aWxuJJoUBljb7qzsWuBy8vWkkPyZJAcpks
xi8N+qWTL5aoKAXTEWqu2obUyZKijJp+5bVqhmiUHYqyeSB45eg1GLGiUuFTjuP3XDM/MywmqNlJ
jN1LL9kjq4Zbrr537eFUK8SaNNOj5q9l2xSdMARG4ODhYLyHjvcWMhXb2Kbzhjv0QFxLfTDM4ZLP
zjtEqx8yxsPDyg5MRHQVlFh5bZvVpU9GuptAPAvH5LGA83jxXZbsoa/3niqfw5kqzv+WgcHs2C/3
7lK2x6Zz0/XTxelNrA8oCSf1nEKlk6i6YCYdavD7kWMCqhyR7oRBfF3yLhaaBYYYHsYxuzCQPzrx
8G0Oybzi0YnsFg++jg/emF6LHCtYWoXn0koRgOMOT+PouvGSQ0iUA9PGKzu3HqjHvgKjeiSf+ixS
BjIy7A6YHFCe8LXGvQGMmYinKHswOrKiLPtZmMObBgaYFHWz98wuOpjxlYKEgo+JBbEabgg7RPFK
Y5fazMMNIR48BsUsuay1awEvSzt9SqLmOybwBo1Hcs+Y4puzWhaDuWVB84FXhHQHiMFbw66z3UxV
nQD7XfXLpU199RlxZ9S85qos8ZzPKdIkb0DzTVBh50xsiiDiBcuwvgqdnxa4lLWOGW/HyODXsdLj
LlQ/scdeDI/g0M6xXzzK/ZUZGFTsBkj2eAua0L50AnlHG8wH4DYkWzF4XWn2WhmM5MFMJa+OTifI
gx8my7WWPOiZ699xs5NDhmDS9j+jLP92bedo98iccWyvw2pTjON2jr6IB5Nv+FVgxkjjnpv4SnBU
nbLcohEW4TJS1TxQWL50NiXd1L65CtVSWw6Y5RFHs2NZd4rOPklmEkbQjgIzWEtVxxQr0wtXvFpC
D18NTx1slX2RlvU+RDaqrRb1fsR5NOzagrjHxh5YldnTSST9imXTwRXzoxsR0Vt+hjo5Z+lLCsQ5
5+fp6/onR9QTStcXn1leHw4PUaG/q5IyErs35QMSWtD8+V4moNh6ld/OfvMWBP3eq8PiaLkNeD7E
Frpm4Q0ZbMKGnC6thgQA6L3H40s4Z19sm5JzR/b1zETQaeaz48EKTJvS3LjoFbedgVnfeffoakWu
H604va1IXlrD0WsuPKqCJWvzOKFp9ap8IDuI3psHAgKiyOIdzpnuVa3eJIjcRtJfVo5sntVyzUgb
oW+aoLoOg4Mz6WOmt9Go25XVnLIqviJi9mi2IB66eT6Y/Y+ZPOcm9k9hDMinr0GbaZjWrber3Ghr
LzZmggwQyLBxWLlBBh099TBaWWOLt77Y+Bg41+kgYWdJ5kVVTcURUIytHWP+Hsjj3lTjaK8xgZfr
dMTk51pdvW4RIkNwJEVazPHZNsEbdiHFNTbXPkVA5Ne1d4S8kK6uvCrxjyKLm3UKGIEnX5DgyAak
KX3qWi32m1EC3jGaln1vnMLiq6KL1sFN7yU3zYTENKi+hhQ3kQc7lCkdDkd2T+u+nca9m7nPrCOZ
80dU1MEowUlzfSu8wl1rM+gpRszLjoZu3iB4A/cxQA9jTJ2ROLxGA26umazjkAon1qILipntretT
1roWoRpFgyp1YoKY5hWXchoXBO3ha01BLxMw4DF1GxDq9fFBS/JIG2JkVoZGnap89VHI6M7m9sTg
Emcn5k4729G7mvUotRlPGTJGDGxDqwarOLZ95xa6q9twRobDd5KJFyN02PR8ixQMevFcYwZeF7nF
pCfouQDajC8R/H1FBlwsvY48rdygjSMQu4P+x1jtVTos8UOGmWjyfkRF9t5IG32aP+wn8SbDmckh
6CUObT5LP9GU5IBxm+dGZdbWbsqnFkrX1vJ89NxegDeLHsxRABgGRu+w5O+VRI1WzJzO1XtPnZaT
A3qIuZbD2L4HUxfswtI4wZu412U3bA3OLV2FxDcsAxbicQ6y5E7lbN4XvWlvNZsDcCVXoIqBHZSk
pteu8yHtPNsw+PoE1nWgyMz2mlEBdDImojk2hZ1Tk8Zus6LlO3xTIKWpbLJgX6XTU8dA89g6xvU4
+zd11340gf8Is1KfM4/I0rLCRzDMKAb7Xryw87VppeenGNfaPRKHvnz1wyJ6zUMbJ8Yc76GbbBky
kyAMRNOzmqcq4ytBQIb9nSBFfBxWth/6stnRL+F1o9JSYUEH1WXmUXca1G4cnfwQRR+MaLHjOb0y
XEUyTs0qzyeLa6tnNotJxoPNYXdssU0bjaHcmrJ5cb2SyeoUfyD62/pd8/ILFfT/s0n/T0wlQfTy
/56pdP1e/Pv/+Jm8/wGntPyTf+CUxG+2tMn+NIXjUZcSJP4PnJJl/eYRM8o0xLUtAsA9+z9oSoYl
fws400RgWi7rMTR5/4FTIkaEP+PzkGpueQuNyf5XeEpwnuoqn6KqPH7+7d98i6kNXxnEADcgQN1b
vrzfR94anQI3L3vAjyyq5sdR5esh//zdG/K/yNWFGPXn1+A78eSSgGq6Nl/wH14jFJqxewEYr6wJ
BfclE4uEPr/emO4J8MkWUIa3KmkI//plbSJh//i6juMIsDASnBW5qz64qt9/b66cTLsV1ndD/mDn
vMjkNfGI8GxfUwbWHVuFsH5KrXTfAIpsdLCZqhKjyY/aOTvVlXBh7J4TBP+cI3/9hS2Aqj+8547j
EugteO+lg2TiT9HefYr6PDXs78ilAk+pc1NBGc5KFu2CR/AWEX9//YL/9ENeXpB1rE3lCi/31xv1
u1zjMYYkqELnO/TrCt3L+O2jRMPQSiH+r76QcExPcF2iFnCQrP/xHfeSMkuo9xYBSHYtKzADPNDt
yH3665dx/umKcjCSiEDCI/NMxzL/9JPtZkLHMEQDlbG+rRyEA9qdenxJ6mIbgc7mWb/1PfQwKPQY
Tb6zkTLQA9s7RiyYDYbngacJSSU7MdtbG0mFlfbPtX6f4RLV6FKM8jtlud2V/VE58PWnfcf8X4k3
j3G9FCAaclJOUY3bOU/jtmJgTmJeAnhm9PrNX3+v//yzEy6zVKJA+F9gij+9paSsBKrEe8zTgilg
Xu1thmwdBP1/9WU85GlsUyyXLRPXyh9/ciCZdGeny6YNAK+Jnc8Orzxc1/8Xr8IQ23JoKIQUyx37
uwtRtnWHzx1q4QSGUbJjat6cQW//+kUc68+Jy8IXFqRMX1oWZGT3z++Zi7AvNxCQUyhFJV2zp+dQ
XYeJ6zORt2qenK42eWiHQavlVRu4Zn1GnRJAA4YiQiRVgMaEPgBm8a4gWTk/F0ZpRxeO60bT61TV
NJjdAyHArmtRAA0qmB7KxjIXBbfEj5h6m0CSshp+tLKeQn3qgt6f34nbqPpdOFeSaNp0YtPZsWko
CWUAvoRLwCXFMvIa7IqGy6Jvm1BJBKAdQNtcSKssw30I7NgnudA2X9xQES1ICKlL8krdRp9jh/hk
hW/PSu9y38E+bZqoc0xskdWDHggi3DawJXARubwqjXZssxWBw4Xcys6Nc5PVpPh5gZRLNmiDWDST
liJ80p+YhJAORgOEHY2h5Ib54uRuluQXpjiNqcsD8jgUw8gI+/nANwOPPAJ44Jw7Fig0QIU5zHhR
nEEenFJq/lvoDNlym1O379zUwaFe5XwSBFNu4zw7raBLHUWQeM9MQQoiUuZsgQdrNuQlDA4v8xko
Mx8svPErgmRGdCBfZezWKy/uWPk0okJ5npJxNWKmwtorQtd5hAA+4oiSLIIPnWlN/XUnM2t86qoo
ZpIkoOKxTy3DbReTIbrzOFD9b+U1RrFNwAgG6yZo+qUzFLV3MeI0904F16FxJ03t5z+9JFEu+6Gx
bI33tojC5rHvaSU/sMA3X7NyiQHKBwWyfJzbUS5avJDiHohnXngzi28BYwvpZsb3aCjG1hs2THh0
hiEhOHPrZIlFVe12Fl51q+7iZ3ZdHbK6Gp/uKTSxtfIcqGvkUlXOjwb1B0aHlehHyYoMQWcUsXqb
dPyI7nzJZAtsfKKA7E26+MZCD5lkGRNSZYs++CpL8sSfXctfpHQeW0u1TsN2GgiaER5KhlVKOo/9
6I7aEMfBaRFSrWrix8VZi86uPpo6TEYE2UGh2vepNYt2n3mTnh6sqNXpXSlmkTwMeT5BRFKDr8jo
cSpJFMwA0mNxqumG/aTuQmKKCGqo3mduWtIBE3Rzn2M5QFyGWqSmEG+N1Hb62nZp66Crx+JXrcu0
C5Mn9OyRfQSNo5JXM4+51OdcCyIie5aeEiFBQ8uGmyiKkptKS2nfmwmrrQs+giZ4Qfdso9BpZmck
5Teqg70II0ZYOJpQg0WVTt8heRlvg038+6HOiB2b8Txzq5hsnlkqSpsR0ILPKyAqNGWJLJuo+jW3
iQJSG5ndYyI7bvqp8q27rg5BoqxIUC+dc12YQXXnjKk3bgddxHINiKpExBYmnXXlC16rYWnq4Gyp
woikCNMyCtoOgUs3OfUA0BCx+iNONp1pkwInLjR7GuiTcw+b0sjdU8CsmmY383CZzvGYfrPvs1hk
CVHUBK4i79vUYYY4aZaePzz6dsiKsUCy4x/ioCy8vYngJNrmJVZBqBky2U7acIurUsUIIgfXVvq2
BahjYev1nWtUiiPJm7OTgFI2YCqQg+QHJ7eoREVYJio/+j7gBKoq6pYJ34BIUEo2fhAF/R9TUfoN
INoZRjvJDXJleVUa7wusRTgGzQqFCtvZgJVuG6X7wdMCh6NSyc+CpYx5FxdZNL3MRkfKQ8vIvDmj
CzHLm9AeffAxDjdvQBs+Wpj7nNqc0TpTuXnOHgqHQ0XRBiMQuV4VzXujcwtPfZ/YwyXEoGSeRGvX
w3ayTI2WzlWIAYidEnjTbDgLx4nkyA8NcybbhJOFUi2OptrCeswkcyWHaGa6Eg55vJmR2ICFy+bG
2zoqDt4N2x68oxcPkf4hzGiGzdFn0AItKkv/DJ3Qt7/9XPThtSAuyoHylzDZmh0xPyeG2eDQ6rM6
f0JfoPnZesy/ezTLn00aTvmlSIrJfg4T0bc7s8E0cVVziwaPnhlMOYb+cbCecChEwUThQz4OVQHC
JGNrDUhGb349sf9ft5b7r4pu66v9r8sn/qhqUKBR3P23P/6y/fuvo69q8969/+EX218I3bv+S033
X22f80/5RP/4m//ZP/wvX/8pEK90fle0LF/JP/7d8g387d9+/Pt/L/7cMy7/4u89o+P8htVHBrR2
vKc0TDQQf0fw2tZv/K4jfSB5EuH7Uhj/g8Br+L/ZNmrzQFi2YweWaVEUt1XfxX/7N8PyfzOXRiig
BfMoi5x/icErggUC/IcWhsOR6pu2inAlYFXuUoH9rpDLSducYO6jP9AIdBRZ1WFAOlPJ5nKIfXMX
RfGdaufhaFqLYVLgb3BmyfQa9M9RGheVNtz0Eysp5er7UBL51hSNsZPpS1CV+w6q9gYDKY/SQX8b
PLZSgSEN2/kWecvR30tpfYvM605uBRprzrIrOZEpNJuszga2A/ik4Nw4BlNsuJMXHTQ/MoPRlO/j
BSjM/gs2wWZuMAA+R3k8boyqR2Phq0fPmXddK53z0NjvpEog6p5tG+NzSC5f0Y2skMRdWd/4Qty4
nUaFQbON8m6ctnCv2W603UUh8zilY1NsVehZeGSzlStYrzoz+U8NPMm96VXDw4SNFFF0/MUYJyRK
sf2ikvg1ad1iqMTWjDlj7XfWAIISJRpqbYvRsXYXgNm8H6ta75yq+Gm6fnzOIBCYjkw2HQLh/TjM
RFA06WdsIjNG7jJfK20+lWak7j073dWpzUkO4qYlG5po0A6FWgCizmcScd0iBljX6T0NOsJwIgD9
yNOIW+ndfUv7t0nPZhfqKXuLd2kWgBkB4CEnGX/UEfOr2f6oM7tHUeVH1x38BnImrRPQsxmEX/SB
qdS/6k2BSLdh32syUW3Eoi4s77sZuPmUEhxhdu1TXPjewd/7ihdn24ieMoT9EhjgtXrvAZuNvSpN
M9/nPnVU1STVHkUuprG0N9BTFN7J8d0dk1ziv0nxQFhRqqsI9vrWFxD1SunD96OiXMs5OfTJ2F/I
Ujw6hrHDFu7jV/EAYFZEY6uBKIciboyrIpD9ep4Q+YIEsW90S7ZPluMuD4OPiIH+3q2UtXY6sB46
CME5xuGxGdJyZSbyS44p7JGyf5+dOd3kMSlBcOVTwHsurJqe8GW7qW+HBiuUlRASAtoI+OPah7q5
n4O9lTTeps1k/xgHCIB71pZh2N7WgVyi2QvrbCYwbyzk1GsXfXBkoK9M1bMTmMUjznOc4XFy0zdx
+ejdWAAH0FpCwqm9AbaH1wYnUd4ou+JZ24c1LbT/hoKF5V4TPGEebC+Tqj5tYU/s37sSUvYItH72
kzsyd5o9QRPGqaGUukRl0+zINBP3vUbgVgdJ8uoQtBDbz6hBxN2vD0m1BIo4Jp5qtmKiuXPaIL1j
jZ8iz9P29VikYFf4VeEYiEKL7FQkjrptlt/69ft4pw5d1qurv/+FwI3fse1Yp19/SBZtv7YU0JyB
9SRb+wi1bFq4N7X3y0cVeWcse/krbnk3iX/YpA8fU4syLWV4Ak2SVbPdET7YiB20JbzpbvQgASAS
FRwcgad9BXbrHUhJL9Y/GhxsKw4xZgk62yeFSWY7IFjORESTmSD8Y8bqaE6obrroGjoYMdtIyVdD
7t04NWE9kxb4F1hh9mX5wWzqAyCcz7lH5AYyAZc9Gh701CHZzsweybl5l8pExiyevcGjBJHN1u6c
EtYdroJkTt/QgDmb8BvJD3pXx6LLUizECqtCFu30ayzcG2F1106chJsIMR/Bs/bF7yfFmhrPqdXB
35bdvP1ZDi3oAD+2jhqKIPBFe+XWfXAEpvDll0RSqAE3bpGCxUnPsYlsPu98VN7WzRChAxVJinQ9
uBvISACsBbHNJYE0jHdlHj9njDRwOYgvVqzlFiPDQdu0zf3Ck0ZhdzOp+hb8D6jTpruzkUdjVye3
146nfo1McsflKg9pD4WlEKAjx+kV2+szxhmEWvngbcYo22GjB9LSGm/FBAeWDPlN6qOSFKK/xZ65
sFxJA6V6PfQeUv4wIGwTL3rZ2+66DglxB96HYg+0YYm+z3Zjd5f4WKPTki1YTYgo0qxAUiPrG9NC
jtVXxo+kB+03luJ5LitKMQNq6Tg1B7rcuynt2BmB2qwxKD5zcm2HUr6gb2v3M9BOcDaEt+bumNMY
tKSQ1fWDKnq5s0nH6FCYXyuMeaaF1llViVxpDUWRp2x0bSzqTSCPlzomZMywYr0qe/0IFekZxys+
vhjmlVd1w4qde7zyCqxxKbYbdrMHCPYN0y/YXngiItwI4zkKQnRAsX5OA9QqdbMLWN4hDEkm+CR6
YzUY4V01gMXwlys9nTd+gBsZf/UHRDDr1AtOPRkU9hqbCpQ4N3whC+lCqdKT8s0QdmZthnSiZb0H
Y4AO/xTcQsaHaUG7s6rSGXW8aMWGjC10K1Mmd2nsxLcBKSOwJbZuRcZkOhCqTuaF3FfU3VeZsJ8L
z4DcMTZHI8PqmBK4TEaRe7ZygIaxHR7LWl1Q1pM+0hOM6fXO0VnlPAV2s9EXrMZltRcB6Rku7VAn
L672Ltr1uEoGdvJqR0r9Pca1U+WZ5blDtQ80Pfjhdsl5iifkh0mPZUNM2Lo5r3beYF2SgKQ9KLCU
Rw47qzgfqq0236bKgFDpOHLbJB1bv9Z3N0ZOIdRYjwUTqu0wIOqOJ99CMFFtacT2blPwcrqa1yam
hq3Z2t6qwS6KmR2dJkF25zkIoBCKlMcwGmoS73AuKM9+klP1acbVQ6+8cRcoZC4B0jkTPu2KZnM/
4wIAH2nF6E3TW4T0IcMHoHMzEgKky8RCERIJboV+yBKsoxCGZa5KEQi0V32aYAkPx3QHTPgkKxOv
UGJ/EQNf3ba5eesGKN70neis/tVJxUuB6LfxG0KuNGwLGCCygyQGnCM9KdglB3T946bNSVnsNDaM
asGqFdVT5Xn1XVyjqwpNNNZE1BUALCILPV3LZpQQRjjGxznhYi6HHi3xUMu9G2MvKQr31pmx5kuN
yVCr8NjlwYlwYFj2IyjAsp6f+zCrryif4h4zi9NweBQIRM0+4sICv7guiiB5c9qek3yfLc0QD5U9
zCzN+XszFgrWFtDkwVm3SaQ3jZj4oBF7TrisCBwn7zz/ScDTMtbCRmeo4TELIyqf6tjy/zGp5lM/
P/ZZe00GPeowXB0g/F866TUHMhfiBqwfTfa5ZcoHQONdDFQAMyyH1SDseZ3RJRA9P/bAQZmYhMmw
iefIOXXlAOO4t9s9uUxbj3nhpWor9OSo34ZiIdc2iyoqPRZTPx8D2X6ZrrN1mo4YYUVyKdztGBHf
Q8vQbWVWaXR0Ina2anYfq2F5DJukjbYAuQCHjW2m7ylKyse4AfSK22cFoYWpeptepUjIbkuek4QF
YlJRdOWYGgrzHlNIH1UbrI8DLtMlgxQ0o7DSAy8NM82abhk2+LuhY0o8u8YVLhqk/nZ0/+tDVRoF
9UD3NqOrmX2dPvz6gGouWSFcVJCGTNpvjsKbdvlg+RgK0glntem2dy7F2cmMPEwgKCAVT8aExTwl
+9//q6Huv8k8b75a6BdEQxzjLhLMCwBlJOZVbcJ4BynsdGm4EcmwIwG4QaPUzrs4G9o7cL/d/yTs
zJbj1rks/USIIAkSJG9znpSpWbJuGJZkc57B8enro/7oPt0nKqpuFJYs2SkmCWzsvda3Lii8bsOk
2gc3XgznjcZsDvWBUp4ubcgeZbbeYxf67k2pybuFTYQTrqLKUQg0am/T44O/61tasLNZSFwFvbwS
NC3xQrbeXVbcfj5pAeSh27KnfYIM/4rcNZQ9GLiEIlCU9iNJTyYwbQbLnfWoKrlTIOaQyxyoNG3C
9PSCVQ0LTjDJ50g38ZXS8N6PuORS4WOZ4cyuGEyGryEI8AwEyMbsYAk4oTAIRQTlXSIk9Sp1l4fS
v8Kkc9mMaVUjQYB28opztLgOOKWvsV2367RgVTEb7oA0A/tgsXTtEamMd4in0NWMdfSKAja5FHgL
/vOpbDgXgGpXu0iICxLRikLtHrvLH47H5oGe+nRNDGkceQ7JFHA2vh/l58mCV+247TMpMPgt/o6l
/9IRiEgAFBC+XeLMD2zQzxle7ARTZl8TjmYHSQVyIu6hX7veve/fcU7s1wtPkIfW0tefD9M4DPs+
6DXY9V0MKhe7IYUa3W6qjNjZEaRDpARDv0tkWwhHSzbP0TD6a+J7xjnjvR+ltaqX+j3Iou65aMSN
bBjv6rpJQ+ZknpB8iFajzXNnX8UiAO1VyieP0JoHfMokkJbXaE64FMoeHhrA237GVhdJOM3AOz4N
xy/wuOV/zHkIHmpHI3xxLL04/QoOKqSQT758LBzKfTduXgN6yttF7/Iw1KU+2g4s+iFtYeZ0lMP5
7ESPVV7I+7585uz9PcYXNUiBoTg/ZBGVgOx1s6XbVT7mDpjnoJruTDssHyu/lnecly4/nxURLfmY
+y1OJdQ6Lu86EpDcNXcJJtYO4mBFy2pL9NZJqGh4iABJLR6qCCUpkhICOvkpOzxNqoZumsNQ9bNo
T9zm2YnTS4VVqgqj986nlmOCym0Lz+wsCbT1wDxEOeiBiWy2rRk2W/Lz0pVbG+pUIU5Fm1j/6hwr
xc2fPxYojyLLjI5DYl0zthJ664EDErvONnEw70LVZ5vA6PYmITs4QIVmAyHSh44guqq+W9MTXhcc
CenqR/Uqo6+LeZEo1zwhxqOkp1dTDZV1M64HfAvjjJvA0x++l591Yr9g6BSncS4Rmtdoz/EOsgRb
2bnAboPe3UFl03/krXmO/REea9z/Dia6+f6S0pbzHq5GOxw4Yn3S82T9M7svmjZnd2T7Qwyz7YBI
nXJyZvil5/ew7tp9EnrrJi222OD9VdvQc03jVQYyDaNr/5LnpOBZ3nvTdMiUsr8I3o1Lb5B2xwgM
gr1DPJ0Vtq/PvDcEHxTJb4JbrC2s4L4GbjzebJ+BgQyJFeo8+BMV9qgNuHUExaEHNKGGN43C/Vy1
R4eFOOqnp9nSxpYVOaQH2h0I6cQ3D0dmlYQBG7rc4S2HmHcbB4SLcK9+GynWHzegDjQBlFk9kxNM
vuQi+uZdPOKtZX43bIzxahBCvxk7Kv50BEjU15zItcLASozpjqDXURPs1Pgw7A0zu/mzuqlRQ4+T
IfVnW3/YcgD5VONlriblHJpabiDFoJfS1h87j56lSWb0GMWcLGbOMWb15UTjgfZusja88DkgEYpx
MajABC91GJXVedIN02b6RHXL2NqsC8wc2P2yatqUbZCtI9fnbcBamlvefRd3w3aoSLijyMAt62Ev
HDkThz0/g0GegZHbX4lG/aZZzhWU7S/wQn9zf3xsT0OBr6ZjgLXu5fDoK6TgXWBhW8SzXufwrNoc
ZsfcBepGxoeTpe+kVrr4PCbEGUD+QYM2J/B0v3y7s48hW+U+6+1Xr6leZpcVzZbqI7CRnBpyXBvN
/MZ6UB8dowAclvqUZJyCbGqFBk+59C6p4LkzO/NuEtxoaT2iDreje3JYtkYKiaid4e1EKE1LbVu7
OehfnMV20jsDlgrj2w+QTqF83hEs8QRUON4XER+4wtbKCw9mW4kDQwxJekL4noY+5UBEuGpempiA
l3eJCvcQWkjAhxeVhsbRafAesSsfoNJhBy2mDBYwJQI4XxJZgX6aShw5v9/pPvwmoW9xFmJhTQlY
1VX4q5TEbnYE+lSZefJleE4y/YGdKT3FU3YHfVS01qekZDQo6NB8G+9ZF97GEj87vfSlxhyPI6dL
pIK5+RRiufAjvLBG8ko+vEaYUJ942g5CwatvAosTq+2f/vMhw1Xo0sqi+izuaM6W2DlwY+YpfQaS
BisiPJdGIBXiEfXhqpzS5Foi8cQuq7dSjb+ZNvHCi2AktgTjbqOt7TTbn30zvDX4XRofaFMgkmrR
U+qNryNE/yxcxN84a+GT6ES1RTHJkVOz7PSAKqjP07k6Uu4sqlM0liODtjRrGPrE3w025zqYcf8Z
83Pp1TESR/xDyrgYQ/3QOXI6RgV8JkZOxFfm+ziwNpVV9Gtz0H9rkLsNm/vVzt84jR9sF2csyDdv
S2zWcxaiUgZAVwXqhCOT4yvgIKQLAWU5fK77sNafRexcO6v7g0Lp99gy7QOEgHsmQOPZGPTLZIx3
MAhzMIJgV8eU2j+y0+cx3YzGvFxWcZGx1PuELZWWidOk/aZ0xYvl+p+9yPQGw0JwEA6ZvKn16ON4
RkqKnB8YWL/tg+M4IHmuY2XedaZ6bLum3YQmUuQBEr1ORg9YQ/Bs+u4nvvRjlACWGaPhJbQNks5m
rwDDRKOUNuiLIXGy2X95sx+nZAZqzkohZ7JWyPaeNg7hZlFeXCVNaD+MeApHSD7MpwpyH9BlJgZ1
mPA3tpfnG6AwgPKFpsdJzVdl0amTHWPDQh+zLuaxJmdpDpivpcXFlyN4kyWoEe7gTwgm7eEROjX2
KoAIzGh25khDYCa/QlUeUIUQ50chgouHr2TXVQMZMCaumDYDQTjp+Zwtol0xuPU+mwgoLxsMDrT6
y2yQR3ZEuXaMR4X9c4U6nZaD9n/H1fjC8a5YI3pINlMK/TitsdHXwAEcMordxfEZ21f0ngUSZ8Ec
VHPKlg4ZEDXD16IeP3HxEVjWNO0edRBAjubQxhBrJ//V+Wxg4ZF2EUTMDC9JSfJ0iPRgm3p4pE2b
fjACkbIx9AMCpz/KNac79Rfg7wrOHkKHHD6S78DakKo4D5LHn247SjIMLN5AHIajPpiaUwswe3DJ
krsN47CDRCO3DtLeVW8jzM8SRWhsrc4kdRNfosRf2bI749nDDMeQBLDGMoNfmRLxsgrkm7A2U9PV
VNPWrRfI2n2MZWl6G7VdcMqNiK2bSRXguFFtzIZz8MxmCv8suYlaCQauA3Z960MVWFBoJ4qTgkwg
prMlKhDMC929JOw3NDBBlyO6qLx+8WnsoWUXmNxYN9myHgJqOpu6nhTYB6AYv/Pc/arpuSAxX3m5
xQjcMZ5n1zB23Kd3AbDvw8CzCpvQ7whGAyjj2PBSlvt3lPKDqFK4HfJXRBLeaqiSco+icglWzXAS
AYv1RvkdI+adK/RXpc075J7DjilJH6mvUktCrdrmlji02sy5jI5lnXACtPZCduU67rK3tBisdVPJ
h0LNH4l5tiaQxSr6mlL3d4LK6k6EI0YAa2CRxtRclcN36/KsusjCmDPHEScimKaHsvAbigiWENOA
nj6U3iYy6C0SLkhM8U4mHLT9HmEZBz2SVCwWWcFROAG81uH8cC0NH4S2Xea/Blh2J2P+1KSzycFX
D3V2IsBueQiA+zLtc3fzUCSwt2rAXTQqVkRgvADNerA1IUjay75d7iV4eIgVO7FWowlpt3uUMY6X
2JfXFinUnrLx6JaYguPYYSrkvYcNzoUKMwVJtQkcC4eDdPUJGxZvpFPKbVoZD3ndczSydmkH/6UL
MKTnzpMyiJMvJvuXlUBVEIX3YnaQqUCzkX4s3HWa0UuxMeyjPUXQiK8K757cMtCzyE/CO+DkNCC7
prkeYx8fAMsjXp/p0Srb9GQ7NgFqZUMmQcFUT32S7LWmWIOTI7DPmc0buDT7OGUtEblp/FzNKbJV
4X+MM7l6WUn+jDG+kRlWr2lSAbcWr4S8vPWtW14MjTerpCoGvh2unSy5ahunTgiLej0ovWt6le6K
iX2nAi4aptEB/8ITICtIJXb/ACeniYNn1FT+ATK9vZrgOoJH2vh1YJyLliOc4doPrQW2rFHTUzuY
2X0/IErKMOT0EbifKJtWo8UipAlW4aCW79EAHZOErKLEMT8jkwqCYPNV0lhH1IlcAWsaD3BODxZ2
NY9zYLREClcQ7zeG376MVnvrq+HT7rjhO835rTRIcuE4CQPDxbzZZ7a7F516o/P/bIZ5fPW1d0fn
hQY+MDjuJLjbbmms6PqqXatt4uL9l1xbj0Gi5ltFvAdWaVRapkvgZzUTm0oiIES5Hw6kdSRZE0KI
9VC1eUk1hxYu6DDgR2UdbR3Vvjfe6NzNtXnEwbRrDegvI6UMaV3lLhvpZI7tUx/Mr1kIyS2L8M2b
Tv0chuON7SXZpG7P2U+8uvBNCsBSy0gxxZxETLU/QkVtyaoBv+HS1Bz0Lh0wf8TupW4z+8FmuLHu
mm7rk9ayZwxFikfTE+KIBmU1xcZHFQGkHTvwu3xlSzgS7bxUgA2DaKq2nkjFSRIT4imreiUHjfRp
1mi7TolGB5NpudVbhLBwi9Ez3oR5TY9FIB/z3GeP8C3LiP2nkXwEWuQDmT/V38DOmOfKItsMJEig
wdJkyt1XYVjvIltax4ZnJh6jfk0QYbOPEeOA5mBu0qPkH/wBw3bmPGEmVa/92H4EfXvJzaJ8K5z8
cRp+0cqKdg6XlbzH0NpNVnapA8DFOcGsgCJ/xmE8dgJhIywHspWyAniwIdpHjgCQTWy7fAiAZIEs
YuOu2SsM4dzKqYgf0M6Zp5oNrIQEW8roKcuDV7PTaj8gSTKrgdU7Y7F3OnFT0RJmmiqxiljQEXiz
tTXOK9sg6qNAnmLfTnY+cHs2lIp0Ch/qS2fcJ7Rk6Q5pc5PUIGNUCX6kUjR9GCfPZPFu+ry4Gdgc
87lfy6IOz2qODiQrEdlpSqhCybAaM/VN3gjLxAHrtrrW5aTWNvTYjT0nL15Rb0PMVm/5Yg5vIgEJ
ubLuQlvf2sTOzv3UPKeViZPeZkXlrbbWLRTHpCsp9xYdcVzPoF6zFxBq4iQiUMM0rpytqRFwVo39
kJNyUfqPDTcTjcH6b2a/mwZrfJ7eD7Nxc4g+kj25d2lMo5gs77HelYaoAaelX00ssIQIRMvDFqjz
nyHMqW89DdA8DrA2xVRHXgJfxKlO1uxg/LHuMgO+cYNwZEOIAZCpUt0TbnXiNUs9uTs2sk/PJ6q0
6NF75wNMnqwUV3wAGMJFe1bkFq4How52IVSufU1UJ14zogf1M+FShMfN+VFaYDqSqbsPp/xdEINR
mpIzV70hyrR8c4i/qKF6tyz42nYnjgWUBlBt7urE/cVcj4zvpESNKAUT0rH+UxPNk3SJ3lQF5bGg
mQBw+88YF852wiPM2Arfdg+Jf0cnZDiXneh5m/f+QomcQ+aW3es0o3cA/bcng/HVL+kQMevNz9Bo
dpPbvadyeI4x0m36khtvNDTApk8DISDxn8MOcDUVrUoIfPH6R9lhw5rxWFDEnFoXd3CCLuFg0kK1
W2XfA7GCPR2A5R/I0FVGamzdEkZ17MKlp2WZFzybtAlxWY6XKRbFybUXg9PBVxgWnZbfBY/bt+9h
fO6GkbkxGbCowTBKpxDoeyM9t7P0YY0B8VeGez/JFbOh+srpmZFclyY7k9exqqzqmxQe9svqQzcW
e4CdjBvPqvY5cfebvm+InKkJnbaeDYiFW6ucykNE8COEjRHKn7LxvkPlmKPob+SW/Lr9jFC+USRG
GEn3kFYvguc0945Bj0TQKKff/FZ8nYcO6H1OXnRRT0imxV4j8sBM8leLgok//EE521vt0oVPkuze
q/zi0NbGuA89+QCxDjOFECz1/iRO1QQ9NqAPL3yaESaZecFc2aQ2+pemjc1NOWQbbUQTMrykPYbj
+JWHxbiRyk4gs/rTobaiZGMMaEz7t7COfDScVr2LbRZQPV8wZa9l08X7zljYobL55eYGlUwKmSbz
okNSq33YuDdGyRYJpebV9B33iL/794jtvYzw9reTI9dmYD0LM7nNI+rPGq0rrp7dT56NsMH/0eKK
VyMEklMQQKXCUIulN7xFMVExE0oiEsYmNiG6A5lGAzkT1d1PAYZMzox5PqsLslT+zfq+n6R+HJuq
POYRktosr4lkLsZ4J/3Y2o/2HFE1Ji6VzJLq6YLmtmfy3G22eGN6SvKQ40wG7MH2bANBH/KrPMWt
H3rYI4dF89CQBrl0L7cjIdk0PnpmssEK9em1ltalpJO00hhX7WvrV9FhTtFM5lwJzydMtqSNuyId
5F5AKiWvzSekmCYIbUeiwiQ5YmuNRmJL4AMpPjGYRsuo0g1AjscZY922y5jPs0mOU9nsHQd/iZH0
iy4UihU6zA29zq22mmbnLiRfg/JDO24AMMr68rqi3KVEKCK/e9AD5lSse9hgU3QY1ngoph4gtMBC
TXj0Oq3b71FmD/QZ0oM1W/eJT6oDPVq6NFnzGzkv/ZfEuAIs+eP0et0Ybb3vYSmt8wB6gcjhsHVD
cnDp6R9gnYEeAXuwSvCaTzXXIu+f+e4CoE7CU2rTakZwDo/JBa7itq+zkd83ICOJ140OC+ZEWDiz
2wRn42wXByIOzjKebnbMeCzPniZt73yXlFi7JmkE/mwNAq5mAs0Bg3Nvh8Qy6rApjCa89bB+wC61
wpEbv1hV8WiXXrtt2iLfDkvYUdy/gtcjnFNsBhwoIKcwHZut9TEUxi5T+HjpyMZbK/EPU6auObrz
TWMJc2ODDJeuy9RZEO/tlAAN9fTOTrPyHMwYUVE+iGm4WJpqdJ6YDyTg8xgwqrOIpLnpLcTvYwub
3fPwG2JYfUKQArWYpFLMiNMpQiT9VHCeImmVTmUZ308F1FvUd5uwDtKvFi8bkWZ4dnLg6AsAxFzx
1BIDvOQvsWHvbNcE0t7p/L5Mz76GjpX6TXc/z9kr8csm0hTDOxtwm2h7e8h4kWwD3dU4pFkSMLf6
7ClN8zmQpYYlpHwlQ03to0KqfRBP9cNc5L9p3aM1SR5/PhRhRJo7gfeerJI14vjoNIywMvjd3Etg
a/fy86efD2GdwcFKGLX+6y/+9enPN2NKlR7tz39+/OdP//rWKgffGXORNv/6i399M5oofWqgXvzz
baHzf17cP1/7+am+5rBKVw00zv//+v/1bwZ9qvem7n7/d98mB/n//uppDKFD0Rn67773n68JERAu
13MM+udrP//rv/7rn08hOA6siP/jaywhngBMKIP/5fo0ZtkdB4GB+v++b/9cn3++Vljtg28hFdDa
ueAWcIDA9SBnfj6fAi2JZa7+87cLKuTy83UL57m3G7KmXnPuNzYo0tQ2tQHGuUQeveDnIRBMm+Hh
59OJk5RlI1QRXY1cpi/9TeVl+QUR1hJ4EfwN4kc4efTjjeLdYqp8cDuicvrhxW3H7L4zB5IPFP4J
WRGPPSCJsecUpgjR8+/CaHaNM6efTQlbknRw8y7yMnnVBA/gvEZIFdbixdWVuRqpo6/AEoonyFpX
uF08hWNeH90JZjydEw/7NYW6tNRrxBlqg0GJ57gZKo7lCcPTsj3bI1GTcfidMAwhNeRCGjJ8OsD0
4FnMwziBRreaDzeALMKq7pHRvI7NT0FT/OyGZUTp7YAUrOZ9bcj4CK5LvR7whEC6srCw9+z1LGtL
ZyfrXunaou+sV36irbVWQJfi2HocXVitYBtY64tlV6z1vsj1N7UPOe81NQHSG3BcSC/GSLxHqvya
TRA04DuB+WPMASEzceRKiuNC03GLhNF6HgugL3jcQAHurKH/FDXg2oQ8JmHtmxkx8lIEN0j0lzhE
hL4OzSEj3aL7DJbwGpTwsUXHrRHrzh3IK1FHW85/dA9gNDCM95gj4MhDDeUKBJzb7Th9rYE1huyc
xARE2BAIDN/APwA+Ty5j6T1jgTLqCFHCTHuDdim6vK8EM9A6sQ25azpza4zswW7gdIeaQn1bIy5g
T09Woh8UGaOKf47RD1K0eWUFQ0iqDi3udmjfpeqWpJ6fvFsyjhonRM/bZfOWuTfETv8diCUjy5aE
WDjiTvYZSys5h6rgcAWAUcRHS7pHksC3mNwTKO5wjinLAokmaLTPgs7TgcTfg7DMD1QfZAaU3Ybe
EXqnmVDuTjzUCcx4U6mjZr/dpUxqjEG9TeS53OGGd3ax08ON0c395KIE6ZYklqYra+wcMExUCDVs
YldPfGordjo2mbXOwmFnBvN7nFn7odLNHnTec48siIPiAT14tkIE9GeqFv1GjKwtqgTRUGCDV/7Q
lEAZ9XD2SWNb0rekaT0D6bPZsTTtCZ8Alhy1kJ2QNRmaB2rxFUk68ExrN1t1LRrINHb+ujZkKDRK
BK+XgCGK0VhR5BoQFWe0VkSeFFXxVdlTeYQ4B2+W3wfyI5h3y75RQWQFOysowIKQZAB8pr1t49zc
KNvao4WeoOOU1K3MZDH/yQcC9sSOphmCwf6vhmexpsxDQVFD/vONKjtZgkemABSdZEAKgNHt4gxw
fC6e5RBAeqisbBcbnNLCong2q8XeUprXNpEcI5q53qKwSTamoA+WpIO/m1qegLD0Vk2b6/uqE1fu
7QIUY33QQ8sEXZZvmGNg1PnVNXPg2DeKoodch3rbdTCDra4j78Le2syi3Ap2XSGTT8yzm14MDd2y
kSE7R1dYh5s6hOiU0C5xI+ovTzWPlaANY0ScHaVRbzBuWet9bVL+9AiqgDYkn13XfEHapVEkeboJ
Wku2OgEtY7Pylj5j+mmChVi47y6yDLgVgTzMTM2Jy0KfD3/oq+u0se+OQei6dwR/bGuF4Lb3XPKH
ct2eg/RRLYzAjl7NhlafWqfhPcAyLF+VPR962/7utf6FWxDMDCVYAj2ElWbcdH7j7CcdH7M+g86W
jeXWie8M5NFH1KevYuzeUiJNiBqUu94Ur4PsvzgsfmW9GlE+pQSe+tiJIVF6AxJ0bwAmJEIayYW3
U2PnbUt1o/xmQDjncClEQZJU2h9tZXIwyowNzkoBMHxbOq6k9geR1EGGW//cZeWApTdQosTg3v5Z
Xkqnije7mT/MIiwWQQNtU5OxMp408LmPcUoUUpMBduJ/JkOwkl91DFnViwOwznT6msjbzkm8kdVj
5M3l1gq7pwK8q7EQj3gGQXEGzkfnfI7Zn9CAn2WgozczlkdkSXha16SB0B8uGHVZxBKvXY02lAwE
kovjEMBjvdN1Uh9Cab5NmZGj89ItdCNkPj1BHZshQUcdadrcKnnu/eixVwrxas0yWSpEBUZ730Mh
nVIsap5hM4GN7xi9RO9pjeBGyrVr9fqODCnyNdMtJj1nbURjt68UcRv1nD3JEsdXZlpvLVTutUBk
peWXOzQfrciXkTKmgXAM9swSYDT24TNsTkZBpF1vss77Yr5Gf8lRh37pTcGdxxNJ57afbukEaDPy
JOBpQCjbdUKIAQ3I8dzkfrgNi+QIXbs7NFm3rVv5An6ObCb2uI2FiDSjR89nDiWG0f61GlD9zL4z
UoZP44TuwncZACD6ApGqL2lYmwdzPNEEHldtb9IhAx9dewQndSZnQotr6YmGBo1fbmvtPHkYK5i4
VOmxmTlp1UtjMin/cLrg5N0gGfP6aONG/l0WAa/Rkod0DAQ+vj6jpZgke+0WL+bQe4c0sS9+We/j
diDPpkOShxCVriNyWq/q8Me5XN/uWNic2iuIYKURDeu0rLaN4bn7edL5Oq2at5wnfGNIzuHGPBxC
GkY6sv37BNM4E/eAUwhosZGTGWc12CgNIzk8Ery/nUOYj31D3siRPg2KsxdHLyJ+1VMAjtuOWJeH
ZmnNFvNGSLTIWZUKknIYhaAS+/CySO7BijFPq2g/h719kS3y6zZxUc8EAiCn8VlnVnCmfG+BEzop
ojrMcRz6MES/lE38IDPnY1njZ7onO2BF4oA0C9OsvubKeWKq0q8b6SGWbJl4x3jHDwEDtjENSuLd
IF/jojyVwN0OwLRexcAgoOpB6Iua7CILmVFN/DEqeIK1CSFlsLYmXG9aafYYe7F4U81pJ907KjSo
OTqfgah+LQKb2HZw183ZbmB8TcS3b8ZspM3Z0/+izO7WTaePdTFcU6yFIM+8kQPrWyY54I9TiwY1
x0cwd8vSwovoy+mAX+PI/g5ZP6t/5Tn8QoKVvmAqv3shaUk01Y6jeySWgojkpiaxrzuUDqL2ITJ/
c0ugpnMfTNUCbhgIZS19lIVZOH0nTOho2/nTc4LSvbJlTKiIrrc6Mo4jB8OtE/G+WyJ/ovG9FQkY
HZdx374xGEUWqr6OadydoV5Oa9rQI7qrTka0n0RQgV6lHBw07wcgq3uMEu8GnnIwURbInpGuQlZt
seM3W7cb2aMUARJobOzXY/YUqZZbZgakl3TWH6u37xHawOu1CKdsemeP7e6XpsUvZgWE2Gl9+rpu
uHezHL1Lm+DyIdbJvyIEFGGe3del/xCr/r2cpXXqc0ospek++1l+GttALtwjAfY1hxjm2/dnXWeS
/I/IWeXdX8sd70Uzuxe4EeXB1bpi0trd5sIJ91bWn3ljxNEzwDiFzT2tRiTw0HZdQhPIz0hwQ6+Z
ThmEjsUM1KBCzQ0dJLxENm7+UJMKaKxo09SYqOsJiPbvCnM3nTv1aqXqXmKCgI5HJGNeBtsiSX8x
tBhPvWh2LVPFQ8BukOv+GOUO6aQlC4fd6PKUeoQih016k+h/T3FclaefP1mkeR09htfLl6VQ11B7
cueGAmiebSZ66bXTDWyj/kQI5+RTuTmZx1miKyP6tUx8tyomtomdZKsJ1tw2BZ5ld7DcQ1TQXzOt
+vTzAa87gDQicU8UFpSx+SnoV7Kz/ha6IyCzrjZQvpa2CcA/x4XZ1LdZfbKpbU7mNDXbwpr/iKxR
W0IWP9J2MGh+TQ9JjHw4i2kGexMCn+VHqtSo/vMhySC7W4pptUa3ezId9wWXMJSmzuMGDN2FHEdk
zsxrp6Z2aUHpeSIKEtl5FAY37gy9tGk4hywXxw/K8TALLCgcSKZ1saTH0idClFyykDpRYpwqFx15
7FlfE6zpTRB3lMy0ViZy7JcZ46lJBwAzhNUcwQ/Sn/WYY2vPiTdBYLCUpksKdKmZnLo+wU0mk5nR
Z2UM/MV8HLgCJRttIZQ6n+NAI5yMWYXSeBiBTXOeiyB/bAPLQfMQsI45VDsbaQ8oTFpF88jJGX/i
sEsRnySKI3CGhj2Ks68kZ1irTfVl+PqmYlARmfTxb/f9k2/26DzVBPrBZoFFSHW0xpGpBKW31x2w
iWqGTMfWnC8GG3/usyaGWXJJZBse4pAE46j5smT0SEfqCwGioNBt3iCqrrFrGtSpIwtrn70SGwlE
LHnPj1qKfdzlLRVJQcR5ya7ud9+q5kBki++Oe207KHSTMYj62fNdmvpJuUkgfKB3xN5ElG2Lpws9
Y++tUqbuWzyAMUapmUTQ3KFspX9v+HdTHddnvyBzBh8T/qpA3gK7Z4rMnUKwI8PWCQGI/HHw24/D
VLRwJcZ2Y4u8XWc00cuJbSfWOAE7Huhuzl+LAabDTKycV071epkyGjpBGtRlz1Fof7XWhUzqBZaW
vPcuLguAFNe4pHZWymG37bIn4bmvJjk2ZK6E3GDWKxJ/WApyOJVDSvNMywNz4NfA7AUgIWIWlvhF
tEihXYLBQ2qYIiEsIuI55h6hlmMwJ6/57aoGf36JmpHFFNQgSsO9ESHPN91s57jdnw6B8Qb06j4R
bbUleTnYhtAmXUG0jMi6ej3p6a4/ZJNMtq5lfJHPgqg0KNPjTIVXkvkZokN5NmnUVqNay9K4U46C
AtQy1yBy95RMNuk/Fb+m8tx3bXrFSgKp5b/bDS0pU2QNI7iDBGwUhJeplVcvFd6YPeqB27GPyWuH
ppeuO8gbWQS4k9bImvO22FaeA8LKmu/Cuj1iBOAqTcSrVznOTXVxXP02WgNTpoa0xdpmitLRh/SR
gfbLuNOuyqsASbsyJ986oTSqTEVUcqM1/7q6LDHRxzA7m3VI9rl0yz0lD2ohaq6dl9bcSCbtlrm1
Carj2IPoWVHQRK+9Ad21FI9ZORIMniaX1mv+oDZ6ckHQ0N/9y4AMQnzD6ZL0wsbKPtDBM2eKnY9q
YcKGcAZpv6h3JnR4FI0G1Eafk2XupUhQVXKz/B5vJpE3697LkaI06caOYXeoxoc3TY+Fi4TlICeH
mExYFL4QWAX+3LgLWgof69BF4Gyqcd63ZnWLfLxOiacnArCCK2ct7yDowoHL2DMRk2ufcGgUMAvW
nGkvN/5GBiw6Zln+wnwONbjX7lGMl76gT7xIXdk/uKYj6SqbZDelnb+VtckElMKeBTffjerDJV1q
C8Oj2duKQ7D0qu+W3JRJUVCpVJLdVyJ6LBUAkDZlZpJlbYCNkEq0JckyGZke1Oj5yP7oLDM/dz6l
rm0ix5tHAZovAkvuNeN9FKVrVEUM1qf+7KHJW2mZnCJB6VcSDriSGgIsKitaiJwSbp2K/F1FA+RY
IaPqGv8g5ug4S1Hth4487ClHiMI5aYLxbGe70aEItYb4TzgEEHt7Er2I9CSpbqjdu7ZAQV95DPxV
07g7b06TvTDhZrs+4gu3IU9MOWxr1pPJhMNvPGQ/86T2FOzj6JknzcUcE6inOX6vFHE/NVdp7NJ2
ukVp7q/bRSrc3IOI/0tFd+skSwVIERtESzycbCvtd53ZfgaMrndz7b2I/6LuvJJcR7JsOyKkwQGH
+qWWwdDqBxYSWjg0MJseS0+sF+JW1c1Ke2Wvy7o/3jOruhkMwWCQoPvxc/Zeuy30a8/QbsPmWFKj
LbXYRvdqVsXKGIS7E8bwPDuuo7bDPMkmrQU8L55XkSpa5c+WNM9x0KFtjsw9EM1Xxb79QF8H4mWj
TxebGF7MjnOSXrxCg+juLa18dPMB85wiQaefhjsCxoeDrqVrnRJqjdfn2k2KZ9+fdsXwZFdS3zvM
nCg5OGhTn7LneCjyUaboBTtole98XvkrkM1kcLgO2WTmtOqn4jshaJV6P72lddHzNuLshyuUAKtm
b0oSWGR37bnyAqS9WgIULmlzhNZ6guuUZjQRsU8VpGDvEGTtMGhiLU0ujQpR9sG07EbF2yCoEK0W
+Av6eCI/RKGCCxC5ewPreNGIFysis6Vw5drljkHJtPu6de6w9l+1A1uh7hIiMekjymrZg4VnH+IH
0CM2ydKJwpPRT3djLLdIoswVAb09auQlsFh9SXbhWlkJw2tlxKe+jSlVypKu7qC9+ySALjSbWTwd
m1taljwqlR1DnvO17NRHW1q7tkUFahri2jDxIPsBG26F1GlBORZvrZout4ecuE2Mz1IFr0gTIGb2
wLKLEfMqgfH1sMWwTCVpS0Ra1G2oePxgRZvh1A7gDaph+iQmFyeBR9p3TrY95LnxrIynMXb9lQ3K
wHSv4og0JhL5BsK/zc/5JWsjmKh+ysEKPgCe8Sa6tT1rbxiSkImSzT0yURolKUJzZLVoex8rNNQg
i7N1HJDhHjfluSUxdmk5lb7ajhGczkCMxo4DC+TiV4L7CCXmEl2mCFfHsIquUpcrqQRhiv1CPghZ
V4ugnsRhMLOnIp8z56qYTkYi4fsO8TEZ0ktQmJ9Gm/F3qPEztXneEhfUr+G5HCIFyLrG2YpydDct
sk+JjDoB/bXFnPnW6LLYFhN9Mku57gYRXwLEnFZxrWa1SIgKdSJ1onDWXsd5LiztYYOpSDKUwAvt
BuRSuD0XHX17c2MQVLNsEFeKQptwRHvVNq70977rHRSdGgIQbbxkSg2g8QyA/Ci8OUCzXnde5G7z
6DLVfnbuHW/jehhAMXFWCNq2Sau2Ih1ALKGy3GRFmpMPgghNdQdjLvh//vGt8e83RxqYSK73NDpI
KyumtykbcA2E4p2XPb40kai30UDpPk4tmG+DqAnqR078tAhTrVx3dvuVQ7ChknLeLA1wDlk9u4K3
1RKNH3oLNhWXIwWSm03JgrgJ8tkTR/J7kzGyyDNOZXRI7craTWnwY6khrpETAk1lg+ztHi2BHSJI
ibXrxu5JCMo/aTFfnMREPt7L10qvzoUkFYDM9RIekA+X4K02aPDpPhGIsm0Z86OHcRttXXRjuBC9
catK7akzbA81hDajXqvTGDDF1rOQxXhoDzZSHAjR2rpjsyQdMCCWKohWKb4kru0zCMyVU5rmKrQy
aIyaIEWQQSiODzU3V940Ja4hjJzDQX6IanyJvOlhsAJ/I+P0FLt4t6JuzhM3eNd1ct6lfNTEMEx3
tLzArbAJGH7sQ24jukO16DQMukNTM+5zwmmwRmMIj5SxL3TwKaTuLdl9HieHCkwwvHeTPfgZGJht
VGMCUTdSt74b9JQ7IPkPdV7TnjaS+9Z7y4mFBQWCUIf4bSyvnU20AFJtGuGPIaklRJmRqMWb6uAY
B9fBK9MNQF7w+Z4yuyYrftA28sORSDFVqxFQbd5rPu2mjMQOIBrgxsNyxZCd+VhOZIFeU+nbYaMt
6t4cN1WIxpp+1KK3BjoUWrkxIH0HICI9yQkpgxcC05MkIUk3bii9mwGZ+7oJOuYqtNfDFuWhm5ne
FtQJZzXM3NOE+ajPb0kYnat+Rk7YWAe0ng7pNJZzjLvRWeVGRjghHGoc2VEKO6qegAOW12FVJoeg
8jY0y9KrsFY7a5a2hhWZfwbGgKJrd4ZdkZybB09Ng4O1ZT62sbv+qZTtZ6y/5SYrPB4zl732JiwI
V7KSm0CfPfApC3pWvo5kOh4rzXyJskY/1F1vEWQyJqToEMWIZpIyKT/HnZGsc3rF/TiwVf6owm5r
rW/3mC5OAZEuVKs1GgHZBEc29eAIyDCbQWjOohpt5zBgTBJ13B7IebhJRF7DGLSPoxt0vGd18j+y
dCV0XJQE3myVPTJdxFkUZRfFsG1RDSo6hAQbRK5/b8bK2vZdybt5HINtkGO9STXHIewQtnJMUN6C
dxBCzD7aJ5Z1a1o11qqSA3k7oEWOun4+Hg7P7McPsS9uMgPB4xQcepQ51L8RLk6zPGELsdanwHDI
+22jjRy169x8tbQs3SvH43rnFKaKkK6yYT1UOQ0aL3WjlUTZtIQ4w1JLATK/wzEGwmBxDczmAlPG
gCWJvBUbTfcsuGjtT6JmHxJPFujC/EVmkehRB0s/YpoVGT3cmeBdR9PUx3CzA9U/Ae1nDOKma2aA
2tLsIcerst+bTfmENuo76/x8X/l3ABn9ZUOijvBrjegRztCeSdQD7jnv7IcL3TFu0CpjK5IYf/WB
pprewuD3zBEK4rrOwKFihUTcmUOXpP5ihh5te0NbOLUqN11kl/CBWBlUCb3NHOmSjtgoc1PsY5cG
QTCYOyto2LnH/tyW9pXB68cokWTeoqASsjq0ZjlkvoU+MOmzxuiQ5HiVsiG+1GnAiawJUJKQkTnY
RKGbU7JiRmzCcKAJk+YGHnXWmCxGNJhLY0kyF1Itl3JTz9NgYw0f4+wR7f15Bs5MMioSBqMlyhkt
CD8dCeUCb9QKn2y1hL6oViw5cIHpKwuoSopIIr+qXofMUrsIkk0OHn/TJuNDNxrPsAgPmROQVF56
z42pWngAKj1KmZ4bwnCPMH3wViBSFCMjzgb71AJ74AuGuV1aJITWdd4ZQ0uwKXi7LGFRrXRSrPDz
aGtNlFtKDGjwSGcoNXEYxHl3smrHAtC3jRkwUndSW6Ue6q4h4ACGz7SzSfvJ+2mEz+W90ZPkesfz
rQb3CQGoDZaD0WBonqKS4KSMoRs53E3EJTSyc2l+rZCZ0rqxWDqV0b0C6rqNR2OdF/mVLzgm0Ie6
SvQdsUxk4OQsGzihGVrEZ5HY59oY850Uw87PGUO0Ft6gxgjPwJrgqIcmyYM5wSNYOmlhZch4QYMG
6UpazYxkpj7VmKBrHR80YbXG0xSwHEO+7LgWZ5DfQU46neEYLZcxXimfQeFAgNWa+F1kkeLkoGhb
14b9XldVtSVVRoV+e2jFHQ55jCWTf6gFpxiIetTkXnTKFDmaSVitDDfcR617O7YN790ovB4xEbKq
5tgoeDPIAdZHarHxphO2MLod81mMjdAvHzm5mUu3jvO1412NzC0XfcCXZKvEptMKLj/QWKlGEMZI
u6sXX0ASn1jUFviPoVtZXQbiy1sh7cBxEXfDmskbwoC2HVYF3X2Gdc64mqeLY1edzBA4jle413oG
p6XGp4u2HhelQN0diegmr+vXxEsBbxGsXij/qDutvvFJ8kIWXaJ69+p1n3AwhCC57FAz72iWP5Ri
8jZgd8Z9D1Iiu4CJ/LRoVdJGQIgfh/kdoZGkUJcTgQ35eHG52Naanj3b050/iJqh+dcUh6/pfLH6
OtTZkpOSniVMhwN5U7kO3NZixijIVW+ExCf42NJtvEp2TbvICX3ODuhBQp3oqgmW0kqN4ZtlAJ2o
zInIRLENJ0hcY+ueYAZ9xqV6bDS5S3N93HcUcKoLtkhGsQo0uJFDmTK7dh+TkYZFYAiB9GL2SRMt
vfID8ZA4/R4IV370i/sxStVRTvlN3Qg8B1A8F35zMVwUuD4aoJUx0rlU3S3T40ffIbOrikdO2OAu
kkoCyclMvB+cHea31H2WVQJ7XPBECTWca4yfgwWraIg/jGpAPUkuNgFWmXmR0t9A/2VXoSrUvQ1B
TY9mYidbT1cU9eXIlhG33TtHCLWCqjQi9Ac4JdCms8hmJpPuRI9rxr/Frp6iVe07cpk1lb/ORELy
QGRv8YYw3vFSBmGocuH3jJuOpNedVuPF8rAnGboW7GhORsgX/Jsmb5aTYVs0PPeiUeXR9+etV8Wr
0G7eHc29if3oVKP42gl4lEHAqJG2ybG37WkfS7LfpvHSi/6WHIzDlJFwQUKVvpVkllhReuU28ZKY
Gm1nUBFyzrOzlY0zcazwGKqqTneBVi6Kqel2qgFomUCxBD6Dv5slIESa71VHxKSHmNoYC4m17SgQ
CT/hVxnxOWgcny6EuTAAgZV+zdESd4j00UEOnGnZWEy4Zggh7QpT56RPS87TGiFgtbXhcLsMlVFi
K/kq4R6t0jrCFieLb8+IOkQ/vMPI/t2HFp3PTLHtWjUDGRenydJ4ZzZ57+vabItgwOhIFzQbD8yY
/H2tiPAj+AnD2hjtPEhXIKRBDzUrl8v2173oST8usCHQGc2o7gP4uMvQHvCP6DzvwSWHKrLn5Ina
Hdsrdn2eZmBj8Klp6EnBm5XxE3JrS2XPwlcCX4qN9TqS+66b7qKSNryy/XdP4llqVYu4DEVrHcL4
lg0sINkx4s+F24DQcBHemSPHG7qWaz2lJvBg2mAm8dkNA3ToemsfgWXNktoXBgf6zrHZBZwIbirH
PLqs6N30/lJ57qWN4fOIsbn0Tl9cG+PElU4fC+wZWUWraiK+svVN6hb26bUJw9HX5ni86QKQYqlq
plEYP59cJq7cqlm3GxTsnrYdSsvC8Bhe0YSk36Wg5pUl9RvoAkZ9FHd570NziOQuLyzmNp/8HfHS
0DAUJp4fLoe3QJ172nQUrTK9kfRC8jzvtn3R017XcKQ3osRHVaAjN1WJx2myObwyjSAgckVm3HCK
E+9aQzWSJ+37OPoEJdU2QlRyf+x0vMkASivG9/haa958qb/pIegc4qh5sNPqnhFfuaC/Mm7Y+gjb
jpKnkUFSSUMltEinaxNBFQunm1CpT45QXAMqQsaEcnJRBWgpBjdS+FLZ5NMcjfkooVlQCZc9Yx99
p8+2TAMNzW4gN9CrtGLbNCM+dxMGEkPrbVezqfU6Ehf8mYQzBam5hlPBCbdJUXiZPSMSYkQ5mXTG
LnIjHOO1usJQTX8w4jxZWcds0i2CStKLCip9vhaaY5K1u1BP4oMB9ocHZmUUo7LaTnT+QJPKPWhn
1Dqgp0SNQqhhZdV1VmKp40+cgNWJ1pEHy6N+jQkyK6OYcQL9Q64nWiehjv7WavDNSbrXs/U/CQk5
nBwK8spMaIvU/pFwKZgo/rXhQcLwwFjXngfDQ//g0HbM9elUO+IrIxZ2GVT+wfVsfizQiE0e6kvq
hWoVSHtY9GlarIEgQvNTj3pGKwpoXs/a2rz2lfFZiGsWS0R1pPW5H9hhjxMORIvU9V2JQN9wkDEW
/rbODUQQ2oBf2SNLSskRMQmEzmU6oY9R+5547UXbmc/Izr6Fn3NEHGn0mqQ8aTVDjsRfV16Du6wk
YZlBYRUirplwVZD6UjNHhqi8UoxEFPKbZQMCaJNMpkkdjiYKYeiibLNXx03ivW+Rbxtjb1hETl8e
C9qhI1d8iAqIpy8YmDELNhXmASKdmabBVWk29cFLqu+Y128RVmO6ULVfLSPivGqb7cDr78O6R4aX
p8NGpd0LukVmn+ISDZramjCSsBfWS5pAKDcNpgkG7aAEZ/LGNmiFTeJBa14jB+6CPqEcIJmagNxp
XGvG8N5lztoukpjeWoBv/VuLnG4h6dczoCDwXNKODkumO9oxQW+1zALXPBvWfKrK5cko2L1kym5q
lcRSJtWt0GjBdjVPoF4w/KFNuWzy7K4fifT2Np7JcUhZ1WEIior6sP/bR0QB/vnm72/5/X1/+Zaf
L/w3vu8vP/bzK38+pxU+Esb/8d383MGv+/qXv+r3H/H7182WdUbQ//fn4v/4iP/yq37fDdG0Mh3d
PXZHepBa0TG2tiQD5sgl6iRImVYipJJCbcAJbab567rI8oPM07mrPt82euRK5Gny2Y6oOWSC84f0
4keIfvM3/Prev34WCx3a2vlbQ7IKMnaov9/+dVdWl1bPvz85R5sBi0n3P6P1HhA62ZQM2auAIDvG
iHz419sx/IPp1yj+R1RKm5fbPx9qCJr+9lM/t0d7HhL89Q5+bpf/uOufmz/f/vMRkRx/v/tfd/f7
S7/u7vft3z/5+4H//tzPR7/+mfR27Qb9u3Cj8gAcrtKZJdvFgSgFK98FJR8KWyEq/vlsAyvzb7f/
9KWfzzJLjok56+vDQBba1taa4ohg/gXZ8nMQaRhze6c7+HSNSG/eh+PEyzD/08gEqOH8kWe5B2Ai
TMzdhLOF12GJL7AxZQV4CbvH+FzKk+a7b0VPXZW043AmEtOsoMHF5TeaJbZBBgYssTiFx5x2euEz
mO7QFWh2/TlOJh3umU+sMpKvmRLlqwAz+zpP88+pne5QJx7RGAHRq5i1MxoZyYQsehhTeE0xcr1j
dNIXqln2gWvgFkpvAiiv/Do0H6bBCA/eWVS2GJU4ta9IlF9LB3RBVOP8S/0rHMUC8f/CDfNmoZSU
nCIvWe68QnJYpVVeXKo0feUXXnsDsepaYyZoUxByhfEGYIv+QGsI8k8Mq0tftXNbnohFKkKV5PNQ
s4SMikh59I1LiJ57sIS1qYbgFjGXycAteonFVK2KvP+JEuxWQOpBPD7kMrEZjfUoQsYIn2+Nb1Za
Z31CbjhMcbqsfebgRT3oS1OMX5lVk++cYD6yTRohcaDd96mz7bK6efHdhkojo24NeuchnMtaUiwr
CuHGJHPPGD5r4oCOyB3DnRLTWrX+fsRihBc4+0ZiXCzatsfgTRXpt+U5HHEAIaIWy94nztbzQYrU
Uw9a6oyGGtMAB6wD9KoBziDGZdUimi9HPL1WwZwZgXv+knnarV4JMt4QV25yZ8AQVbU9+dOJsfBc
rdjYCChQpWhrZi0v0Hyzl1A9WJUv7hhV8P8U03MC+4GB54JW1nvSGoilrchcoeGfmHNK830cQn8N
M5+DW6WtQ+lceR0ZntpMIsuFWukGoUS5ks7Kz4rg1a87Lm4s4LZmselmaGZNXT43GbZf34nOtKEf
XEhepTeBIpTxeewMCA11xiZ94NQgjsIqnyNJWF83RyMk47XROEhiykmSppkne1JKiYKlA1fiMjRC
PzsFYUqqFVP1kCEwCh0aCD0n696mnwz17C4RYlh7ZoGoLGdcT0oHqqfs1pLa99QRIawB+1hSTPhw
Lo2bMfWvI2dbVwgYOH+954ImNSjqYVEBes5g2l3rkeQppY/Z6T3idByMDd15Kr9suEY0ANbp0YlS
2Io15UY81BpGmhnS2GwQGVY2zlDVfg95dUq1/MYzw3SVxN2DrJ5IPYlXHlW5ntbFRqaMizO514sK
pRMCvBmtMSuDZM1MNtslQfWW44xdFmJItw1zEWIQKbWp3HZuBglHSgY3jTjiuSYTxYzu0UvQsTdp
hPt18l4K+OIZ2q6Z3JEo65kUBo5DkSHoBRQYDgpxyzVNNmTHCNDa6Q2IsEnaB70qEakbvNLagBE4
F6uh441WgxGw+EnolznmY9Rd7kPkutvEOufCo6QTHfKTLvrqmf3AN+ccPmUeYhJci4qsmqlh5iVE
xmMeHCbEXUbWM7JrUiX17IiJbFfPfPwgBrU2ONI2VjIETZvgep1+bta8tFej6Uwnv53ILpowB0nb
RuE3f/jzT0XbGSDCnz7980MNa2KRCHKFxaw7/vW5+Ye0qdohyfcPKquKaStkC1pT9fuf77A5zNWU
96exxC5kwGfwB+0ZuA/6F6M91rqJcT+BBivaUzdlNy7k511tmOeglns6NqyUQaiv4PFOfu6hgwNW
mQ5QYDH+QSaJcAVeJZ17NHPsSFNBi5KOIRNmLwF4YRj8NnuflVW/woXzimbnBvl1tNVmjaQZVuYx
zUCwmgpRhMBq27opPhXv0NHsXpdRcm30kvxrDsMU1dB4Qg9tV3hXjjovrOHMYZwE/JjU6SgsbYfr
ahiojPvgkATRK9gyf/a7f7Q2zPsATB+HWfRMvMFBOJE4PAWItsRGFyhNDFrJmgMhYmS+wPGCL4Cl
WySVvaWBMJAnLa6JTxgAnMgbhR53Bd8B7SM4Z941e2XbX5ZGwqtdoDlREzmwVvWsjAzdnd3suNMW
GZ2F/NDjrPKI/9tYBUl25jl4bTvnnsezCUzryxCkpzv52epkv24jMEZEbWdjulMxD1BIb+WV6YWk
tLcmsthyxgIeTkgovDedIQaZh669dxUUNhuqkT126K36cj0WzYNeZwggkB2HPSlZElGv9I9mNWlY
4M9eS2/DqgzaAUTpmBFNQer9ps7wT4XelUOnfx5RYgYyb3vV1Wtdghd0W55EGaY3PlO/JRTvYOW0
toEjnIwFsrG2eUMPoDULMJYuDZKoA9aMRpiTh2eC2ku+7cNkIuApTE3hjkLf2XBIaUzSIrTQv1UB
+pzBzk6ddV857rvnU6amVrh36I6MEsG/bvJQiJ5ALRycRNvueed89wV0m7ZPPnRDbGYoYKPXH4Xd
BpDz28c4q25krp/c1H9DGgq3qkQlp/vuiYPRkiMzEkQysJeE2dDfq7p9FxQ3TZB0a+UZj0inipXt
Z8+jzSViUCquq/FepDZ25PoMG/++oC5o7fPoh68oGA4VLsBF6JAtH3TASBFgvjZZdhyiNOKyFf7R
roarprE9Eiucpz5KOTVatUuNNHelyHaImreqzx/MMdo7pvWdZ/EbQ0tzmzbVcax5cWNhH20H6Gv1
bKc06DUdYgxE2mxqH4ENdgcyU81FrtefjbZLbYLlNY9SmIS5RdqFKBwiBcPFyAtE5Vvih7geSPhJ
7lI6KQuzU/sph9Lcu+XeEaAp6QTKpRqcsztwTQvaFeuJ9sjKz3O5lGX8NShQW0IG0HhDTGnYbtCg
EaDrhBySAQBRe7VyNRGKs/TVE8uVsQ87cn9Q0C390H0YQ7fftK280yTRT+EtelpwJXBAmI4hXS/j
PSMR5HKhO3Dkp4M1Gi4HlkzN3o6rFiLIpmvlWaYSE551AMSJ3N8dq+3s2DIlzu3c3ie9Nq28gN2r
KL6xzi9a2Libsr3RRwKcyUp7H+FydrLFPk94L2sKuluzi1ZZ79xycoBPJ851MIZYz/M1fyR0BGgM
S9t1v1uBxcXnZc+j2NiFRbDSwg52uXcqC/ruRezTq84Y/gy2z+y2Cq41+IN5CrVWaAHWam0ukSxE
RRWBWcva6g/j9DFNZD6j/wT7AS6yDYto4Qn4IGFUruqSopJam1HjOiYBgszE9lY3yOoY2Vk6/Awu
EsawEjwb0mCttckF9p6k5n9Zvh/w7iwfp6JlZNyW32ZSnbNpRiVTfE4lNsJsoCddO7fkNzB6McXW
w0WwtuvvAJKQztyFaUTXreJBnBEywg9xym3I9J/qvlu0DsyvhnOEGUUn2RTRunDyj7ojCxyEzxpn
ydVIPPC6IpwrGA/JkCGhpvdPQEJNQIuBb9cKcEvWwlXruCpOnvS2rfczHTuFNuV0ICOYly6rgAzO
Q014ndG8SbZ7GJLNlvEytT+gJPCn6tCZzGKhQ25ZNIAP1jTo8zC/aCZy59IfoNpnN+zeJeJBUu4F
642OHS1HxGFTvlFzR6u+Vt9di9PGs2YwKFVBCwRqCUgCBDmhUqsaszxcMiRBxXA/CdrnRlE+EUq5
tMf2sQ7kC8upt+wqlpwgOQrkcnRdfZe3UGGjGjMn5v2P/PlXZQy6ZxjDTxe3zUzQIWwQ0vEMUtcK
7btN3fJSmeEu0+X11BkfDoOK5RB+RIbxOnUokxgns0BUNIKbwNtXKfJJZoIHoSpnm1mlts2d+raY
tDcQjgwZZ14ByytbOIhtntkssm+CEtLZFDDExcyxjlr0kZGdrCKJyj33v6p+SDamYoSkN0IwNHwr
e/y+mjPQuvMzGj25xxkpP/EypL8yZf+3k6rO0UfFyfm7+edsqp+8qd/BVf8f5VkJiEK24xE++q+T
kE9vZRO+pX8OQv79Y7+SrVz9D2JimBx5pi4cYo3JjfqVbOV4f3gmoZaOSwgp/xG/k61M/Q/XdVBa
GjbQatu0icP6W7AVX7Icx4bYwhfIvdKtfycLWVhzbuzvZF6cytKRBG+JObH3T3FWdIjBxSiFhVII
2MU1lesAypU0W5wz4K3KIXzpa+YKsbUghulF2GxErnbbZv1JDeW+wT7DgvyBIR7ynFm8CBEc62x4
qTSqENd4jeSd2VGGAt0xKlQpnci+/Wy614zxOZz6+0bEOWrSaTXpYFxkA186oF+5rM3wiunsHvIJ
tKg43HgNGw5E7wUb6hZhIcdJJ084BRM9F3bVgerxNCH8yAXtgSn99njEOFBPfje+po1AnBiSyivu
jdrGQEbmEfsH8/uGcUfcsdwy3BTVc1jbH4AkX0Y9+mq98DgaraKRYjzF3bRrkTuCa3oHSIjuc4yh
VGGD0lvngl5lVSsCQsrwblA8itpFNtrNXHMnoTVS3RapAPAGEHq0qq8aLnE5KrTxaUK1HLk0DHIa
6moKNqPXZfAWm5ZBmLNgTmxvkMFe6YKzmpsRbROBJ4giYGrECKIH0Ai7magsfaURnAWhO5syamWG
Xp3d3OBSZexjX3kkhOwRd2813QmR1kxUiN5L5Vs9thWxSJ3qCg+1S+mfJMgAknAz4ijeFdTTaDQG
PCPNvcNMmtMGHtJliTpzq5wJ0SFNrFNoNdFO1TB/u6xdkTPTXaagsj4JSCFqx/wIB+XuDE/idEDN
jwxGYxTomyt0R2hEkUbXkAVKo4k48AToI0eVr+P5uSl8Q+1kgjdx0ST2dzinG8Wjd/Xzbv231rb/
3sJ1X2T8769r2z+l8v2/EsNHjvG/XrFeo+z9P//jvf3685rFKvOnID7d4rzK6kNQN3qRfyxXhvUH
9APd1HXizEnVc4htBuX+K2zP+gMSjcsL6fEPS+CfgvgM4w8pHMckyc2l5NHtfyu83TTdv8ZDE3Fu
CHJEbZLkXZ17/eeVq/AKaRIKxzQXQ+faliWR1WidrnSSyfAt7JAyUfrnAFZDh9yiGi04DcM23mk+
TXcy4vB2JWrtIlQmDBM3TqLX6kL1UGyG2MwuPqfzRZ7UT9is1M7tOvSu0UL2Tsx6M97V9hzJ42cM
0+IUvt4gsdWY0dqKR1pbDdlaVo8Zcrp0IfATtxPUKkSIntPSvNGJrll6Lc7IIOqROIBLWmY1URVM
UZu01demy2c663Psy/ihSfCMD7myF14tCdzOQw5DTlhekik7STr1WhPStbPNad+KlOOpUT7lqV7f
Mf/8aE3jAZtvuW/t1iD9RGwsC+EOsR8zmjAzrkqH7iSNyeUw5MepTVParYN+xtI9ZD6TVE0Fyyka
Bma80YPjv7nZt5v5b0ob41cGsHYJZIDz/XI0cE0k47as6w6aKe10MVR4Xdp2N7nZg59o9OHyRB4R
8nz3dlC8GoJzV2kzV85G3zsW/eQu9A7Gi9mNLYT8OWdlVfmjdWeVbkUPV8S30qWMBfZKHZh0cjMw
Yd4YQ6WOVq7j8ERq0eIJOSfMwmG66F8hL8dhEtlXUEAe5dSMNhSf6amlkb0D1ie2DGEfFG6HrWqI
J2zdHlq4I3K8UeVXYfT6nj4PipievravuLKySutWTjAGs0GPmAQBGdacwhPiDJZtuzXve2dA7Q8t
7IHMODB41bsqYvU0phOnXfbkNfzBAgCkuQYazFgSlCtd5PBVl+OTQzbmgkOds4rp0UG5uydMhU3J
wxoJJn0BxPDJ0kFJ5QI3bo3B0YlegkKD3hVEGW60mlO8BG9hzB04s6eh7NG6l9XRQFK6BszDIYyU
1awPmjXC41dmIJJhbXZoA6K7UcZcRfqQr9j+AJ6F8atNTb1EcTy3kB2fo3+6t8gtxmuLm2GaOZG4
FbBnjMUpMwhKdKIWwEHfEx/OSaSMsmUEuXc9QIlY1Jr1NRgjuA67KB4xFAGt8+Vnjlt8NyCoW+Sp
s2lRWIVF5l4z13JmhwXtEdYAWLoRFNNGuRc4ZFdFFt7YZVpf8f4J7/2iuQnRmA9RDX4l62PGqWRE
NGRUVTbVAIGdNca+5J7I3Bhdm37gT8iuqvSSd/6T8gX7no31oEmJ2UyKpjlkvsUwWfqQWo3iNNq6
2hVlvoujUr+xEcqFUQg9R2tQKlWoQwArtUGNx6ZGgeOzMMiEWXyXWyev9SHLzOEDYeotp7L57nXi
0prTIDL9FE+udQaKuKRuhPdiVreI7joG5W617ZV7jBDfLHTdux41aoSyABDhZM3bEGAHk8A10Mug
uPexwA6cFpVWH3LLi2cfds5VH46g7WAdcyA85lMYP0k7u2Q0RZF4AssQKSuVrmGah20xcjEFiwgH
xksn1VGlwFhJC7q3m/TKZ42ZehuUSYnC3iYmD2fMFcD5d8aa7wESHHyx9S3hQPd6FrVXvR9dYlt8
yLbTl1WmK7TxPJG6e5o8IqtVUqqtPmJEd0x86QEHXLDaolt0rSlhaBnotOn+2kmxZdyvN7D2HEbZ
Q+7fNxMU4LQBSA2FaFPr44g210y2jgNMuD3yE+HoHTI9uC8aLduko5NtrTK51B61XxO68bWIrXrn
5uk5YSGHcTKjPodDyHlO2YyW4urLj5K72LnuLILacs5TCVCexTCjOotWfY96RS4eF/lKzIiQ1BBk
iWqKMMkMxbamik2kygcmvTckEttsMwlCyAxQY+OlswOHSVhCGpFA00rZCa1bC+50R4d0YSHtDLOt
BxkgFMM2xreuTfneG0F14V1eGQYSfFKHEGY6iX9FZ4OYgoKZB5OnVYJIwSk7Drhpe9cFglFhotmH
1vORY8niErBErdC05Kv6yo2Dx8m2roJu5hXKAtxLo65hpTAmhLWmi4EkOXI8wuhFQbleZ62n0Vfu
0wUiSazi5X+RdGbNcSJrEP1FRLAXvPa+S63Nkl8IbWYt9qKAX38Pcx9GYY/HGnU3UFX5ZZ50zxwT
bkS4AiLIeXdoJ+Hu4WX4W+rid3AmFCBGluX8k6g9CgQ2CC7cUQf+a91k9zTE+cN32kZUwK8aG99P
C6OJF6k/kin/pBWGpHlCoUnM/r4KH7RpItRZ3sDLJPoo6CKB/siG0fUvVDHZGxmPb1j7SJ6mVFJw
+08NmM251r+WHNlH++1zMpg18oSS5L2hYf/3q5CoI7MOmqlgC2Klw2HOvbTWWfCPOOWNisjmUvf1
gVF0iHzRPyTIZquUAT6S0BitHO03KNfgy8MKw5ks6p/BgAZrZo6xihR++xQSUSoH6+SjLbFXsMDe
Df4ugr8+1wSWDPBomkB8bVJlZxvBTtIBvJKgbnaxJ4k0BdlXhsWwtJ6dkBqgSVa/Ht0DzQAi1cms
bcBAhVOO/pdn9SuMqT3vWf3hGniOMAz6lIPsVTurLfmcy9CXZwHoQjTYbhILb5TbMPFsnC1uygjg
+oz9lGOHGuh388Pa2AgsY1zqgAvjgIUq9eUh61T7UDdVu1EjgyqqmvvNxExxHUSAj3J/OMMeNCGf
YIOUA+SKyn5sGZLv+q85ivuVnlKktlH8CmEvTCcP/8uCtxLVM0dNTUkNHE2jvto8cA7Cb9/heA8D
Wf2gccJN32UnUw/ZCVvxOUnb4JiEeKCHCspAd/NkYO0ifUKlQ6i0/F0YYdmxcfdG2c8wVc1W9sV7
VXkJm6+JT9IpP1CdWBE6bVyLH+zNHwacMG4r+zOqLYeOSPPBTTjGeYTCbmYvPkoOQYfUjPfJcPN0
mT9NfXIVYUJisg/HfUeKFe2Sm7zL+0fPaH5SkixOa694+OiNCPozUCu6s+IU9kkJSEDoGbNw6BZA
ffDVlmrcBdnimAoj6AV708EsC1h0eQM4dKZew0wcNkicsjYNTvnLp0MdPDnLMuCBkb4ujPcrRkcY
OiRb66WBY1mNrdBY55FNFj3BRM5eYWMlTrgiywkxQsoOscmnVyUoo6PJUx+nxCpG4ToKEvyX8plD
mlrLWU9/RTl8sxSTPauf6W5rtmQokUd4/GtlbzSRI40/bJWOdz9170br/8xdX+6j5rcE3BEtFquZ
w747bGLKmZndOZfKexa9F2LFJXGFdQmia/iZzRifQrveqrn+IRLzE71Omcu226M1LGx2ZNjuifeN
WoYj206cq/ycCt62ODn6pNVjTaC0mq1HyeGgVF1+BjRbrAy323H/F1tKXGrwTcQGp2pbs9naiBE0
WFTbCATYRKxIPFTUVD9cS+pggja0t2GREkQljUC6mtpmSq6HPinW5GoejMztWamCb+nRJBx5X7Uc
qrX0U0a8AQVAuFoFMf0dPcnzCaUe9T9eh0PgbUi3QrhukaY1Jk0uiHRnBhu6IfH1FlO0B86K/9gD
Y0Q1+jYqiGsSD7I4U+yjOqMmb9ERbfWFG2ZY+a7zYfIZM4RgB5oi6BDdYZA00KQAunAFwYH3VviM
B6xwm1i3FHVgE+DgoNbVPzlNmDw3qZQ713BjtAwqYAJy2maZ8cGmz+GA29dh8r7tclqoPPN1zLzo
4LpSrWaGuJhYH90k77eQVL/x6pFcZS/eaI+4Wmoxee4jwh7OY+03194y35BVP2C20K9j1EjnXf4B
y+7oWdGD7/3hLDHvIikfiFTDeLEQWmLb30NAB44XaG7JwHlSC8TctzWgCtO+RIT5gVv9dC1RMSdH
eIkABMNc02Sbe5KclbEPPROSMvMgGRg9U8Buqyb9aHqM18vsjQYrmLo8WvmWSUwicWZQ0RTxkh/5
TQcKugV9q57x3BBjhxKQVAseFx9x2t0s8qyItPQp2HFtHWJ//hliwzn0qn30Jvnr+DMviMj+xojV
jZgYp512XjY6BSaMJTADwXHPyAsbz5KGtpvkhwIQsdEWU415WU3SBidoIT/LsjYRwg0wAZHnwRfR
LsXaQK5JVu1FQh2dyYfXc9UfByHftCKWH7bya8y9YzYo6nENrgbFdN+A65fIcNiVcOzpHSQlMpCX
1DwfnDC2nkk63boEVd7CfEJRQLmkud6BfIijSMPu2OQGqB0od8zR+vug4s/Cem1bvPURfg+cLZgs
ZfjkLlbcUQCK6smzw9AZOkwZ83Po6YnphTDPYcpjEJyYt7NNix0cvAfqVRVgM5lSVEU1URwbLnG5
wjgahbepGTjfHSYSL2ro/zS4hHSl+OkDAJFx0Wxht0iUKy7hykFj0sBuozzoDgyuD3Qs9O/JQAJO
BurdDIAssz4CGBhOZWOAnBjfRp8+J9tr6q07QUTPMvHZi/QuKItfYel6qId6mxYuXDbI+mtnjD+W
DrMNthYqJRy5qVroKQ5BOa3cLzdwv5wxOMzOOO5w+Gq2yXo+5hTAJOET3HGcsAaHwDEsZzCl0Vs3
BoCM2NZ5gf9cQfgZG6qi6shjihiLeBNlDgM6ltIrJdABKIeek6HfcPByyj3sa1pHo4pTKnw7gCjd
t6mcU0lBPQaa6JGEaQyow6UTgXgnAPF16mEhLwx/uJQaYlBAlF5WiJA5suqaIFAz0Q9uMcLk3BGs
XWHzStpqLUaT/WtsPhfkxaCy42FgXqtCcFso2kcXLXdFL5B7jnz7m/Y76wBzBE+K3/ZUZcWaabc6
RAnoD0GakRTw1i31dariYaMDGm1k/xqpKDkLq1s+AYTPrPtg92dRgmt81IQAV4XrenuzjefXAL0Y
F0PR7dk9sBl01LUvWrmrrOJi++OfeeiegTAm244tCxqrzh5wE52D2DbZtgjvXzt637hVWAid5z5W
4g4sal1MGSfSScGpI3THEDS6lTB+BJGBhzIzzYtFyUbjZSPu3/ob4E1haUxvfJB784NNe3fIAhNJ
dujoH+/cW9goHsc0OqSFSTjct+1T1oq1dJvHGJ16C7PUP/U+eC/MLjvQCtYp2k29SU09FAPOzS1l
17zDp/9/MZ1iW4vqt8V7YYgS+iA5ha1rcLMITbsjYKKgLynPdqASQLHU62TEdWR4ghbjWiQPVIOT
Ty3aIzNb9+hT4bGKuuzZMGE06hLheHJ/I91S8gIjiTuUvcduDLzqIFud4YN4G1yK5SyVrhz63RfX
/CMMv0cRS2bnk7keOoYAauZhprKXBAQ9CC/3UfnDbV6cahqIJOXFCrd2DsmkYJlEupj8/MkK7zrB
Zl5zYFx1ZnhJGzDsNqUrg+0f5oFGCC4qSULzmZQoDSK08smogucOrEJbTDSjlLObAfEEmJDXnZJG
Auvpy7+p0cGsxdAIQ6XJLuZkf0OuIoIvx5de4tGfTAKs6FdFTSMQXWkuSCwgrNj+py1n9uGKf2xY
pTpv9r2HF0H5PrG1yqURyTFvUCirk2LuSPrI5NrBXVH2mLGrnFiWLJ4UuGZ2MxZz1qJB7voCxlbj
4uuMlYkhdWVau4wF9xjCAuHkPvzQnwYZgHNs3s/lIW1eKSV8W7TRo4oAeeia5XDm/JlV+bgHKEBw
S/mA2iYMoDoho5VkwT6wcEtmBp45W9vkXWUyrCadt1v4Cf9CKZku1NNRqqNhtN6ODfLZced/QYIz
MzqHg09IZbZIcdEiXspOrArun91oP4Q6wpTZl19dRQWLM/6lpOjHt5hkeCEiy2i906g3Y83MfjmK
T/epqvS2KADmSn5dRju7o7SdfR3lYYKSUNoHXTPrecaAt4jqljoS8IIwH9gLeDiNJtenv2PiBITT
F0JXMxMVKGP26e6CyMX3rwb43rV+AwPQXlKIBICQpk2Z8BH5AJsbjnLM2CFpWLjm0s75qYemPwNF
wsEAdGY6d0uxZknDE1dnWcOi5svS4tsNIwa/3GVUM9RvMUrbrk+T5vTflxYeD/bx5fc2BIhTsfz9
uKmhl+a/PQyvrQJ5SGJWcUO3zcXwpmJPn29/UhxJdg2ZxmVStPZq/wfZOaY9rbl2bpS+5REGEFMX
5zrFUxU2gDrLpaUcpyGZ/4hRHP3lE0XmXqqSfdli4qspObeWtvNh6T2PWnicLU3oFpXoDZ1Z9aDs
14i0xYqcRLHj0ZBtTarU6YvkbIIqQ3dPy0JrCyIphPXTpYOdaBWXNagiMJLbdOlp1wOjnchyYdBV
L3NaVHT72O7GT+jpivVIB11km0ctPwqeCluPnOg6kyxy2dIQT8Lr0sJg3c0wLBcUJ7KCgWeKxe2c
UjGvlq75WtA6b2fWaaKG3ttyi5UEV+j99aipVwCmCOz7IW65aOmxx8ghSYrTbd9jI8B13XOxdt6k
4FvXl3rq6SMkjZQPnnMupTzOrSKqltXHCN0XF5H55tqpjfsw8PYl4wYcQazslbv1yibYGsA/Hxu2
5VQj49Zo6pItSDaD7KnBuBiRr/bRY+NhxlaTue80dE2z6+BBIzB5aBB8ss6l7oI/RUbtJ4M7OHyR
W26dMoc2VFbfUBiI6RkIXnFkQ9xgvsmaS1Bb4F5uxLj3YhtkaJQ2NHU9jIk5vOkkWntqOFtiPU6s
zgBaOKTAZ7cOApTO2unJyJpqabbGn2k4ul3NpI02mW28zqV6yai0IvLg06vVXcDhYGIWDDVuFaBW
QviRt8ptGBBDwOsghHCVI3KBVDRTF+WzZUu19SbE2rRl6mHUBk5MyweOIpw/SWVtC2k3b66LAabG
pVVl8z0PmuaQh8OWhkSQIYH9lo5Ao8zEj/6aKtw5hXrwmsl/6J0WX8uIUTDlxAG3w8fUnbMJVbCw
HDwbt36oPthNQe9FvDQWTrJgt9RYBCvR+FctE0hgWN2jM9pYqJkCb8op/8074yPJAxO49tKtUbO1
zjRgs958E5l+tw1mLj4S/zBA+PCdbBfNvIWtrDn65py88qa9t7PTXdK+fEyH7kGN5KUqtwsOiTUd
DCoY6eZ0fruUPCPO4LcsQrdyyS4uhwqVyE85iXuRhuk2Y/1xmwciQnRimkTRgd5waRCxdcyNKJN5
C+vgV4siPCYBtRWU/tAB6Jl8q8pbvc6LCOvXXPvSbk90OreHQZuXymIZtYlr4ajpbxnlQQAVSF1b
1Q5mTbVyHMbHBVHutfwZJbijKU8+iFKynvto8Iq0WUmWbZN0b74NWKOOpk/U6ZfUoYq0nPpNkVYu
SzSAZKMJBIO17rsvy++YA8Fq1N5untHWgHU9sGkmgdlTqFjb164iMG2zMdikoVku3sW9ZyEap/kg
N7nO93KygHR2sDdvswMkuMYwhJ0q4iQXHP3Y0LfajJ7yrhz3jco82qUu/ZxipE1MwHsFT+coarKj
SxKxBX/nz/m7pv3iHI5YJRMEyIe2ZDrT+txCCHflNo9zPk5bZnfpYtSqS+Mvhzbu91piyHLM8PDf
H6bLf4Fbun20Bc3Py3/w37/vmxRKbGHf/vtdm0zZ3aBJDNnDr5QELAfSlDiMd//vS1i9sWE8WI2V
vOOHp3OQcs+nys4aogyI413sY26NIAfn1Zjec9G561IV5TFy9AQMnQDn2HWXIhGvA8/iQ6W9j3AC
eEuuy9gW4S2IsPGyrYfO3sMSGBMinMbVDk35Ql1T8pCb7hUqr3yhLOCNXau+uRGSN2E88qCgl3TI
+ct36CiAmWoP3sESoTznVq9ekjFfSCx7k3rqvVeEAKAhaXv/uAD1i+zKx8Kjd0G3uj1Cf2DuMnB7
UDqZbUTm9Z8NNpKgdn5hR5SreAlCZV65nUf2mbHFEq/rtNkHlfgeGlr3qgwwq6Fhf5mMXuVgc98J
I7qWgIwfNB3c62GeFNEZDFQzCQTK4o5AQNWloc2ndE1wmS0Ho5wRKjqjyyXVhM1VaKHWpGNc2mCc
HUonPtgcr4Q0JhKP+OP2XqIw4M19sR8N0KByeE4mHJCtKyW4Kga0NGDqAyUzlSkOZAa7V78Mb3Ui
xIbD+xNi9zZpEec7C6leSeed85i4Gm74Fbuc+UtlWScPC2HPt731NqvBgMT33Xs7qw31X7sgN2PG
+OHemYL1MPjp7ORFBI95RKexWfE/h3OZHFyUKIvpsQXZIigGccOJhZl6TFMGHHNylgibVq3lFufc
rhVm8+SU06uNO/jGdshaKzP+KYyelctr073pgnvMJ+PB9Pi7rZV9FdhHd74xzHvJUf2Gk9fajgZ8
lCDXgDsK6kY5HRBeG3xeMflwETe/ncs2jqLun6mL2b6SQX72DegQLWXDiPctY7B2ib5xvzOpIYBE
yvak7PaC4od1b4Zdq+AWLFUBet0FzsMc3ZrZuVtFSUrDi9DTZtsG2sqADCzIJ4ct52yM0y60apYw
Vgoc/OPmEZegvAJ+I1bS/gaKTwIvCjppX/01KhEzetLbpmI7ziCrZzVkXfSdoVoquCGiF8HKp0Th
5MfzP3PXt/WRofzWmEqugAKXtt3/y2hSW9UF/P6EMc3E6lVnxs7wE7XpXP1UTSjqhsFIJbUvpged
RtTImVFGoWlgc2tg9RwIAhqPbWOZO7FEsmujPjksoZ7DWGhcPHvlYt5bXHzJ4udzF2dfg8XPLT+D
CQ8TZm98oosLsIp++Qlnxg/4AzOummhxDOIfYm6DibDETJgtrkIPe6FYfIbz4jh0oWxiQKwwIpaL
I5GRktgLTIrd4lY0Ft9ijoGxWZyMdEti/MXcOCXfweJ1NAf72zbtR07ah2FxQ+JW/MdBM6BKLNh4
i2MSY8jjhIWSFvpxa1oNEfXXevFYGovbclh8l/biwGzJabSmf8lxmq97TJoCs+aIaVOG8g/9GoQL
sHPai69zaUOCtWJxCMLzSXsNR7u+R3dbHKEw/LbxXP4Ti1cUWdGjIu9osVOIFjeph600pjGMn03e
u4pgAUyA73yy5cNE3XrBRouu5xDJAHBC10E77vBnicgJb1p2e435bieNv73C4hA7F8CFglkLEjYB
PcL5qX/pscZiF91jarsELvAvakfpA82ycFMsjloCz3g1AX6iS09899W8uG9tbLiKiPO2G4xNJYtv
b3Hqulh2FdOfSFv2vkKNoVVwWjph90FLCLp052vNiG9jekO/SjADiw4jHd5ggUm4Hbg4HWzDzeIf
7lp67ErqDF0IUy4rWjzU/8zFc1xiPkYEio+uDH7t4Y9Y3Mmc74ABsQ6GGJcJSNDPwkzfwtIsGv1E
SzgI1MXsjOkZAMoaPXYTLW7oYfFFzwNzqbJ02IEvpumZxxrM18VLLRdXNQFkQByL07paPNdxNh5J
fzxOixt7KD3YlCavtFm82l14iVO82ylyJw3D9oFIMKwlDN4Co7e5OL7TxfvdYQLvFzd4hy1cYQ8v
sYnzP0vZXvSraXGQ68VLPmMqj3vCaYvLvFF3hRi8a/yUP/0dQw4sAVWvfESGdyR8HQCHhPjWkqMg
SOJ4WOjwtLeWfbW1kDurETe1+N4zGLfkPKZ9vnji8f2BxxXJ0c5sOEGUUszKs0+tfW9T8yJr+9nv
LCqvsdpjNmI/i/feXlz4RvPHXFz5CL8UAiJyBItjf6C/bRXm0cAjIzvYi69/Whz+2E1+ec67vOWG
yeObo024JAIYpOECJyMQLGmBkdiAueQH5qQ+jn6MMuA+eaH3NyBoAGE4WnIHyZJAkANZhJEzgwiw
PUifnIIyDhWxBb3kF7RDkgEx+K0Iow3FMir87itd7syeRycNUsC7JcO/2iHlU7sByFluMlI1oPUG
WnwZZk3MpvoLPdbmxhroWw6n4joU4RctvGJf1yM/HpVBahLvNabUFVmgTe9OLi/5lXXG3qU++Aiz
T4dDzYK1kuEi+cb6UgUgYEBp2U9KiEsx4vB3FvpbHweczBgnixB0YJC+jGbZPVK4OiTwLJE+l1iV
xU/l9Ri+reibBid3rQ0Ccek4/PAUP6R1Pr+VXu7Bm4v/lpi11wgY3noGPXAE2ymAIgOs7DBiLGD9
qGXoZgO2OJHDYMVo/bMcRoZmlNxhQfoAfZ4d+gCfRCTOlBi+WW4zZWvFr/QYR0hTgI6KDCBcY+cw
CVwTGWvmGd2CY3g3DAOUY0P0dA45WjQBaW9KrIjXyGW0HnfjfZYTAR2f1SWil7BYBLkWYFLt0ara
cL9ZJIRAdUM4A7YyuszFpqYfNhG18CvfezBDxollk/h7oSjstZdWurTyiqN0KLWOZgDmdqEu5FJI
E4w5A0VMOktRg4/la+XI6ccb8xsX9qafMvNFRc1nmZErwNGyp9MS6bezWh7OXDFTPo/7PnH+4Ps0
103LWVmCbEy4LqqoY1wqv+a8DMjG9c9KIYtxWCm5FNb4W/ydMoNo5fo16I2sVTunRSkLTEm4zT47
A97V0LPerIJHV+9GF0Xx6VZlOV7ZHKSgl0Pj9PEvc1tgGEB7oRrDfwN91J249vVK5ZQqypnPUiuQ
ajKFX9UwgBh7INhDZ67roPpnxehlgsw16uMOUNhXx+BgrzwLO5g//gNokx76juhiYHw2tdR4lSvO
EmGGEZF3LDLIj4pnzkZ4rmBC3zrm1PNr8zhlI8dPFHrcHnSs+Jj+GOsyNkvLYu/azgadzjuMssIp
hj1Zw0uOWZ9XdaPvNmexbSfabOva87YtXAKnvUw29ghxHlngFo/Ap2IP5VCZ+XcFTlcVvdrUNY1F
jS+fDIcHqlC63HbhMLHSsynnxPYixTyf5sZ6MnimUSL0FI02VSJAWZAqUZ+rO4sNK10dv0irgoni
wvOcJn0eWy+5WkVFgb3t91dAIDEZ9RPw4RnABrdmO+ZHunlgagAJj2bjPKln6pFpTYaLxD1MCtt0
IISmoyIbV+VXztH5FXWTKJ+Z/AnRTrfB8BiChXqomuZOlMjelG1w95s/cVf+FT07Ft233FIZNAeX
aN4kqnHrI2gRRvqjyX/v6C6Hh6YgwjDoQkBpOwbPY/pgkZY6tS05WvwnP9j4GVCl72xWm+dCgVFi
XrQTaGjHwXgiEvYQu19MlPHZJeY7rM4ImEi5URy6OL0ON7xpu8lCiYpa+83kKUp9wtUbTXeHHbDE
HLUxI/nXqZbaJyt9pKD+ju0bkBwbgMGeigc/SPZwSKKj77frGQAc+w72HFHU3nDCHbUwL2bh3wkE
MtsXISUSfuaDiXHEzpgwU/u5x6jGSsc9ETkR0CnFwFL5wtjp3PixsiVc5qXNKbagA1B2ojDTbgbH
wtdECvDEkydF+dmOsFoufsVgnWqQ36JnEiR7BXb+P8nCPxpD/R6mWPpA3866QLh07BeCULBFwarT
7ZR86cxfWj4ZQwBhKnfwD/e+Lc9pYFLfUjxKq0t3BvWNGz6v6CRZOmaTacOoFPKg+ZvJFEdEA5k9
t8wWm136iHYlxMQgy78FfkhPS3GJx8o4GMlvRgAo6RzaND3/CYnqTrxvn8/WTmYwXOcRTGDADhTu
FHMCzrDXSU5v9XgWYd3i6qx8TAjVKutIbCY5nJ4pEreyPTaMOSjggF6F2ES4NP8Ca54m5rcrwK+b
LeEvyANbYUL1CRZZvTJg/A1iJDk3/k4ORKG6XnB208w7FCdUvo28RDKsRlGcxCTNTVmiyLodXhMJ
fW0/9AFe5Bgc/8LoGjEqRwtOyidNWwMya3NnQjZph50V/ytt46Ov26sye2fTFfVnHy4TuR59sKvT
fmt102fS9EeEXXZuAS781Hyq6jC4am/+qOwxPwjQTWnksLf2WSymiRFe5NJypC3sWBmNDpxRpwHT
hlWWh8Ct9OsSqu37IuMxyLwRDMVq6Nv5TF6FpxKJZ26M9ahHfeYwRVAW2Z3CFvLcUcAfRf05DtRO
Z1GwCgKCYR7h452r2/tkRN4BP+7WBhhAMVzykQlkfVoWqCxzhu/EwcwwptdYQQiqcwj5gzzZNCHv
AxJxWa3IsqXovH6KRtTEeyd28ET5VKN8TCwyxBlxBsj5OGFjwzzhA1+NYfswKjz4dvRtK7KHWVn+
CHvGThrCCYYbv8loIdlTVHZTlk38xU1pjCzke1PGHrFY4xx5MbReBOVOkWgoWYy3Pzpj2miY7UcV
91dzmKaHspibncMki2Zh/ELgO47BWJydYqpW/mwmJ1nlbx4BjK1yht/WTBhRyupad903k/Wn1qV8
2kV7g+HB2XBiokMfreHa3YOE9Jp14wuLe310wxeIC2hiVZLuh8yidCtJlhz8uMOBi3W4q08QDdIk
ZzAQfZVzjC/B0d9dlN7xil4tIoWrIkMvT+ji03ith2gk+5iJg+UI+kJQWPH1gb4qjwSGbgaOlI1C
+1inCH8khCl7BhCiyrteyLy2XYLWk1g+7ZHbS8JxTzC+wLn8mQC6YYAixBILCj+KGYCmX/0pKLPZ
cJH8qeu+Z3mHSTFTmEyLHan1IvmMKb4J/QG/y9wQaB/4W47zUQXsRQrXF2uwBS951bU738HEM8ff
LY9Gz5/jPbWb5sbXBT3QJbSMcUj3XW1Ckoho0mzjtyBhx22Ybnss8/rLMqarJWK0e05OXTq47LXP
TijOaF7jyq2hmcoRJZ+94etgjubWmqqPMmwxperU4x43oW4N9rGz54/CZL4VBk20Elm4b1tZHapM
v4YtfEp7ZIEb2KNDVgwx0PvoaHBV1w0JIStmT+W72O+azOHSm0bm0A6GG+CB96QfHQYqnJcgbBob
SCpXHvNb3icucKXXlWy3iEbbjhQwWop4RiCG4maXd0WlzY7HwWFCTTjIJn1Jh0fKZuyDQYH3SYwd
5gmtngbNPsDRxsHiYcYAh+Fq2oVPdpc/G0v4aPmnjp0H6O8USWSKZrdbwplg46IvHFw7OdmpFdJ4
0m06q3nLDQfiwbK3jO0tCO3wbdb5o5G9wXAl5sSOiYujeoq6O2fDcg1L/b12DFiL7APCZDpUDe1e
DafVwi6fu9h6oZiSvUvamecx6Y7M8V9sq+TEorN/bPrfSdQ+g93k0+ubVw1y0Wun19zjri/JvgPa
rTDqGUDeepAt5oAvK8JroPwCejZ3J1uoFwFRxM9qGLmR/5SZAL/j8KQVu0ZDCUw2Exuo0uLSSvEA
Won9UgkICwxN/s0uQnzTuKwcacVWJJnrXT4R4ORIexZiwbvmzJtpdKZ7y7+1g/DPrn3MfJuhUxZz
KsTWRdIUZ1SMCZW4OmnxbN6w32FMd2jdzuVcjpTrMqoBRf9rxEzcW5mDXqEopcLYMKbAH7Ul5CXz
07eWafZayIBEjFU99RJM41CUmIAm8jEBid6xH17jSj66WXuY/MS8AJn4ckebzyyWj7WrkqPVfwh6
kZfAwlvSjHTy4QEkRd8fosJgdh9NDxndodgRb6DAmz1NhSCEIrzDTgJi2tXObVj2xovSDC1vbeYu
olK/hwDwgbdbKoYTE/hzd2EijDH0NGZeB4/Zx96Lyl+FVhTkiD1JZHRbL+fdZOa3Zwq4q33jEd8a
it70o2zbOg5F9ViypSiYAh4za9hF61Akw3ProH45cX8Wnn4bRlCzvUUHGq3zat25ob5Cb2HeO/bB
ol5gxOXZRA+ICYYQJkzYYF/JnQqYtafe29jFNjVk/4oYrMvcIg3M8ttKFtoOZ1Sn3iVCU2HQq9fM
10/G7EFsSMB+aooH0JcuLX3yeA/cI9Gb7ybECzyWjJLzXO+w92nswQLxNz8VBpXdkBSZRpLlhu4/
8jnuKkCWvo2JsS5DcS2r19JOzgqI3paWnnoX1FG5iTwqkuJlXzrXfwhsxOjzLxjTun2UZXeIe91G
4pGBm7lPIRYAuaHLB0LtNFsFo0M+OkfVRzZZyXFM8xOvsT9AccUBcGlrOoI9g72OA/UGF2s/H+j1
JCLtoXCZ/mdV5ZB5kjg5THlHsWdZ78UY1yeXMhkuwo4zdTzfRL6U6SAQS+JmF1+gW9gmjLuCRuEQ
YS3H1NKzhtEvY24p3Ptt4G3C1m0eCY1H1/C5cwvniTPyycA109RgQfO0j0gpIGNxaYJvcqNDOFs9
j6eQOb1K271nFxd2NZTQp+rRcZFcI/JZ23IwGdZbyYjUcHc6qfZF3+TrUixU3cRoMIC29OZO5m6Y
e/DCCccEPD0ROtFo9s8hGdDJxWjMHIJ/AjLueASFB4BAVjNUCciCrTVercbgcOf/JRaFg1+I1zHJ
Jnis8OUl13sGaX8E2XTQbLtXVYNyqBfyVjiXW2yIdPUUB9xXmiHzIDauRD7u0j9BwP1WBOzpfSya
lOFBX1/PQ68JeOQ/A+zzVuuQpaY5JW5Pg5WkJzA0H22wCJvYYZATdGBINfL+6r8vueTMMQt+KPBF
r1lsD0w7DZBJpXzDQIG+SQUgPnt2NDqsM4QTTojMVk7wKdTKZT+6kRYdNg5eR7JK4D9Ibl1CekvW
BYFURptIixYJLfC0z63Bvjbqp3OGZr6BFsL8uQA9xL3NYaGmHC/d+bW+2Bnd0NUwf6YBDcPk+2ik
GT4GDLHsoBm7w9q99UZ18gMP0bGJ7pNpxzyH9K5XVXr2w7MDDPxUzd07nZMbsTy7jVgfKhvpJi/Q
cIBx3bhen2XBzdZRIWymO7vi/GQZoLRGAhU70rpHLPwsyMN4CaYOS6Vl7quBvlG6qDPgL0ZN8skq
qczj3AOcJ1MiOtRcclCiPeuYTJousazlqMq7zaYds5Lh8253H+DFFoYAwm/OhnwgQ2N0ZrBmoD6t
B6uQO0ljJQNPDwOW250nl8rWkHSH4oDhuuW8MnPvbjqI1kGmHkhigsXniLeuQLowyYiuLRBUdz4G
jqYBRS4gT5oa14FPQdAomC+2xXhm3HshuDVsu0CncL7yoxtPb7aojVVg6pazU4s7NsYqhTi95zTP
qR87Oi4Wiku7on2gRNWiDfdJG3h1VWb8OCH6O/74tayLG7tFxkoUUG7MoLjO6QLj8lpKp7z+bojo
HOF2CwA3HHUod0Yc3jCT5OvmE0trfiRTsHCOOkihXCBSQmEb6U8paNeAsNobHMNdHGoUcwVKrCOv
vkzRouBOw7Hvra//sXdmO5IjZ5Z+FaHvWSCNi5ED9AAd4XvsS643RERmFvd959sM5i3mVi/WH7Mk
lQeVdG8FMBcNtCCphISS5iTNjGb2n/Od0o0a4iM75r7oofI59qgMbwIq3bQePNKmcvboc+79pMx3
nr/JOx03IIgjyi2britYqxPE2AgyJBwOEC+HgNEW5TH+JwR2cTO8cExK5FJdsTfr2IB691Esg4PX
5xTfXWRUWtg8JuMjkPJrr2bykC3UU7fJth5aQF20dxTMt2LI1K1q4bwvE3sfZdYL652atQAb1aaQ
X01YcyRzcXpC/guOlyoW9z//yw3E41DWxGMjTLyw1qbEmxLXeHgQnqbIyXBTJcnOJicEPNcO7TnB
nSSmohTLNkWWNjfsK/nsOmg1dRUBle+WF0ZWbexex/AR5XLndpyVsyBeJSEnA7mU1DQser2drX6a
kv8lY/avLdff+v/1Lcv5IZ5f/+//mnf7vxF0Qkic08vu7afm+1//b/aX79lfnpo31Imff+8P4IRu
/uYYEpqEKdmSGJYKVuIP4IQwftNMKQ1gDxR2TH3ydv/Nwa2J34TQTdshvVFj04xJ+x/Aid+QKZuW
SnXZ1qRuC/tfAU4YU/NHwAmp0yxGKQdvuW6q/BZaOgZPeH4a6GKq+gnV1Z9GfYxJBOp/Li17SVAc
Ih3Hidk7harFMqBvRv0TLkPkOUEXEFsZ1KX9JWz9weVDimroW2UKhDWDXbbVLterMEPxRtX8JgyI
z+G4jaCCyyGPPYRVrU2Cu0vMglnUv1fobpQvaWkE7P0IY2p0dgYKztx8XRvo/c2vo0KUwbrzzKyH
jeCPfI9vhCvTAnVAS8mGSEREzRP3KMdoSWRkscFnPuZbxCTGdeCYjnguI2EXX+qWhc9ONsWoclDp
Iy1oyFTUL0nkVruHzCqJIL0osEOQgk4VAQsimAxMG4pXu+WKY3VpQYITgfKq2+ywtuz/NPb7mb21
vCAjT00oPlozJ1f8l56iJEmmJESSa2y6HcViJK0ZxB4UU3nwaJQmcAfhDSYoyVDDbqhmFE3YLAZg
PdWhdLzbuBJdvSrjmmAqCEgqRlAKvy17eCGIBC0b3ApbYhud/lKEtSs+KrGtNhh6mmqkmGk3JM6a
pe2s7SbXi8eGApt3rUcec27edrF1F2gAI2+iHq0E/k6Ssau08/xHzYKOsSrcxFRfo2ocAHbZreXt
MI059Y5cKQQhULTi7AYZAul8jq50+SWpQc+RVXMo6yVRxxYzGz7A70D5o46tDA9R64doON3cYQXv
xtGHzG7j6LLyS5+qeci6iCL9gMBQLaysRiTss8SLiwozhEQI3m2QYMpxM+0Wn1pit3Ds2orR3BgF
q5/7qZzc39VCqvk1mRaSLYQCQmldI6onlahL8mDtBab13IkiwEFsuxS2Ci/qIAC3CL0uMZBXzpVl
Z61x61UynTCSQWlyXpOV1k3j2UaLGYDAQj7sRudljw7EzeEe9c+gvyqREgzb0m0541ILVrH3dmmZ
xAq5FmJagIIORjmjISuRWBg7Jz+AqAO+2Cs3syVBmxmiIR9+ZpVq104inKRf4yTDGLlqtRLng+a6
FQsJEaXwD5IyctKQs7UweQRirCavKKj43AcwCQcAfPwYg8VaEPUIdaQucQYacF6Q9HuNUH4vp1MT
dNHdWCB+qP3WRcWBcUMj24Katx9TlmHZID5wipqD1y18tIvXnmGhTwBQyF1vIscReO49XwT1ihV5
G+S3EUYWDy9nrUTUbsTYcYRtaYUabO24MeJ+pWS5RmW/Tgfq4H7S4jeAf7LPzVGCyfPS0VGu68bK
5YXPVBZau0En/mdd9fnQK2g5JXd1XbssxK78niRgFp6WkkffFZ3ZBXFu5Fn0tdCSWfC1ZL+ePGi6
LttvbesW2YNap372Qt3RN/YKzrl81RC/N1xoGDdIPoCV7l1aOpXXC2V0e04WShfOee6Qv2mqKgIi
hvIKcEynIiavg2rP2sGdgogNSq5pqNWPToWqYG1m7D5XBes2k6BopxpuUydCSYCDy2ZNCpjtBZE0
SDA/VtiqJpb+aDaGGXOs67fMsWSmis9Cazrtzk9137xq7D5RoIoJsLeVhawXpwryM/6oU6gXIBOy
dYIrAL9e2dAcYOoYbW99TKu+5CdImYG2UwmkJEOnDwHsaV5hre1QRV0R5X2dbBq9lNq92vSGfitM
y8LYiMGcOchF5Vzmnelsitrzh4MTl/YPW0MQydI4c8cPHoHHpB4PJTuBxhVEcIt8irfEEZWYW+nV
pfZ9aEQ1cTNJTLl1B6/66maqle7tUBskdtYiZTHeUtpdueiE2IyRuKSyxB4cThJcmdsg+QwrXFNK
hWbkkd0OXD7lFjeD4eXVtncryWGuyjyxUX06+WVd90htcd2GAM8mZP1lNnh6eyiMrqNAzOnmsGpL
G1mPLZnrSXh3xu46jzwVLIc1nYHZblBWd8A5WwxQeinCDSgfy7pTvNxVrggvTPO15vRsqBpl0NHE
qjJrd15XTvultuH4shaxUeydqk6Mg2xUbR30iNNZnY8tizkJ+rsz2s+5q5NaQ6JWTE01BffAtzXG
10jyl5ttEiviN+pRimy3p+iL1MYNcaeZrVBxUcZ99D0mk0C7y2XBwAuTHhNkoymo8mxLaaJVYhOT
sKZ50b5aFn1BU4rXGllR810yA+DQlqlOsMOQu9FN5EZh8Bxxt9E2VNSBokPeGBU6Mrijm04NtUeH
LO8I2r2ffIqIDAOImCq5th9YrUhicf2I0kQwJRpyOuin9BxPG/ZqG2bVrZVEnMUoEnsi6gZp1dss
tJOCxCSRZNvBDlkMKwHTPshO8q63bTak9U2pcCJ6pRpj5H4te0WqLwa+UJhUEi4SWoLeRfYaF4TT
UCCosRUBOszXVpk23R2FRY4tyqojx0UfpcACIiG3bawoTszbBlv/eIeDLMHlMfp+CS8ugS0b2i1z
nKqoRI+mvtJg6YGe0h+6DKXotvYoqu44mPGp7CJJIKPMlnWNtacizwwGrcXRRGAQKT6kme7+INHe
Qb5JsPqIQnF0dNiVDMud5hnFdzMdJlk58I143fSRLzcDn39jO/h8YTZ4wFNzfbRIvf+DJvaXtEnu
syCtq3//t59ruj8hY1I3TMMWfABxkCGV16fV5fGaT0HPMdiphC3KeMs/hbEdE7ZsDcw+D4GLCu/J
VKRZ79tkIgO0EsEDqqafKy2lEKPrbpO+U2yXjZJppIf/2WsQP1cPz0P+49//7VvWpHU5PP5gIZi+
oT5pJ9l2Ty9p/fKX67/+v2/Byz/9tT+2Goql/maz8hI2PDoWnmwo/77XUCztN1U6qqNqmm1gpVT1
Pzcb7EM0laM+9hVCmrZki1BlzUSS0vTf6CUq0SAm5BPq1/Jf2WxobGiO9hom62sdKhXGUc0wdEub
fsNxv+tEbcELQY83djiuCfSNws9Z+6h8Jo4WtVuNh5av0rpmVX66x7+l6v1zw/C1jht2e5OZCEon
Kp47I/wU1sDtlA9Wa1+eaUdMQ+fPofWzJSJd5HSH7Pj499uWwt4MNGu6xWZAVGfaqDfKQ6h7H3Mb
MJMYtwr86L5SnvI8vbca/9G2mn0/KaIQmudmeo3BE/cX5fNORdvWx7+7FtpXqFVc9iJCR9hK5znI
nccCKAHyEqeiSgEtA8QHKbftxoJSn0Q4OGpvmyocKPfhoaIw4ZXjqu2Uj0Xrf2bhjpYo2Frt19YE
igrskxIt6thPeTqSoxh+Yal5YO2/NVmLd/iv4RndNiK5VkJx09UwLAB4OHxJTLe6yqTyMXIaojWV
awrBB5wRu9AxdmqUXHfusCoTf102Puwm59HqoHJH5cYnIjDUjUOTxQ+6Ka+H2IIc21wWOqbYpGhu
zQqUquleh3KEKUHCTuc9VQ6LpdJZlR6KrRQ1GmIA0oVff6ylNx6AAW40m5m7AjQSPqgVUC7beYzM
YaV0MUpJY2eVLZIA+fB5EhBb66gCIxhFOz5ql34FTJ16gNmj8o28HUUSGEQKWKtcoTDBZwxx+yG1
7efGay4pEq9Dq13b+QZx+rq10os4QS/UP3g+lnoMTWOyC8iezCxxk6QxNgbvS6dGu60RNWuj7aCw
cI4tnyAqX5IKui6S4o6I+VWbZdcW+xyjc57hcF23tsfbBawzPLFGX6EMJj7MZRthXYWAyOrohYCv
3yPd/6KkV3WU7yujfKF4vs549YAjHorAB8CvXBM6BpNIuQ48kyxLlGfG1skaHhz0KiV8YGVFMugA
kwoFeGMcOgzjBeb9ArKWbV7iAL+adOSJBBolmn2kZveu4VwLpJe+QRZY0K0tt92YmGy2fmg9dHm/
Lr2Ozbq/RR/Wx8CYdTQC3i6jtyGvv4pj66CCT8GVdcv5I1G/chcr3prUCLI7OcUku6/1kwf+uWrt
ep+zgGZ7hl9or+RIax2yAtkhUIzLQotE8+F2+puU4C6nfgup8SrjmKxPRlTH+iFJ3etRMrKGFm8w
QcTEFiHHuta97IIvMmKb6m7qcqx3XzrH2lWkCERRzw4Wb31tHPpYAY31hA16jet0rVv+A6SoFQbT
tQkYJO+SXRsRDMSJede1AE8MIkfAJPWfJYlH1hB84VD2WlfLu4RApOn/WjfKGsbWagDh0TjX2QgZ
uvKfSUpbof8/WAo5WJW3NTnTi7XgUWnMXReZB6Gi2AvMXTLKpxIKnawAR6KCxfZ7ESXonVjAc1bc
Xk0jzyz8tWfSEdDiOfbD1FQaMo4055qQAraJ8CQNyvdaR4ZpvMv4HRJ8dT3dvMi3rGgzb1iBud8I
MkClT6cPvJui0r/9fLecJ1C7bjYi77cldTmVcNNmyrzrPYp9xoRv32de9FAq8U7R2hXIvVXrdbcs
w7e9Ze6mexo0zK5BdVer9V63sOQ1MWJBlTTRKTGj2usd5eQJpB0iyC97nJXBKrM/dCJAjHRP5RSd
jO63eNVIpeS4lsyhaziEW6KbDoHXfZHJU+55m8LoSbLWdaYHjNbdA0XkVe+GX8jXZYHqyg8s3D7V
GSpTKEIWiQ3T9IkI44X9/10gqOmV+o3hyO8gog5F7j3mifwQJTX67ezeU9xPfFgvUkFnCsgW7+xb
2/Mu1SuvZYrE3aw30EMEp8YgebziixkydXDKrkQxeWUMuUZz1z3/LL1nNXIeTaZ8vbMhEDk55k7X
xwIcPnjC/51asAJLbizb19IC+w/nYh+ztygiHPXM6upEHapufaaQgPQNHHCMSbp/Xr5gSb+bAudj
qKgElayxuO8K17nG8H+Xey3lJnRthTikDJVIa678GpZVFTrPYaxDffpuZMonq+lvE0+BM8pwsqzr
suHp2DGue+6mLZynOqz2Wphcx1S9Or+50oLxVkUCRLTgay0rkiHaDaX4DQ/jaZTRzsQtR+hSr7Br
ci7yBCNtqTxYnnHQECmZhbvWCqYXKW6cmlx4Gd/nQXerpMN26pXBXeEHD57NTSkEebsNYNr0XqY/
OIrdGb7/Jc34/HAChJsQanX+1DrxSh95Dnn4MAjlQXHsp8r0r0c7fhRliFUju8fYdmPWwysJ40m5
bfPqlWT5W/BQH2D0+RflD83BWpPSdXknTfy1KI2bwru1DbEd0T74jnxunRwlhnkz9tYljwg6LS5k
3Alxvuek6ynX7JVm1q+eE35VIwX+CHLjIkd9MhbGIar6Ww76LviIX/VVvHP7cTtIjw4zroLOXTtQ
WrMXtiw3krCIvq+uI9felLzpQXUpyNkfwAqsReCv7ZrwbPeHNVrfWQF8d8xgDwB2q4HTR8T3Bets
2pQYcCGexS8qG0WZDVulJdgB2X1Y6btpbVK4xiEr5WMnL6iIXvpDclHrz/0k7vA4CrWVVUHQWeN5
W4r+uybzKcmMWxg9B5gwGBtHdubjNh5bBLsZTkF842Pw1e+yVVkVezfLX5qQALzchzQR2fkXljTx
AKHnzmMLH7CAajkgCghOi75N78FXvDsx0FlfXJxere+wWOYA/38qHWd2H+wCj5a6qxf2Gj9+7lpu
XxJ2LdhO/vL8grTleOvx8+/8rcphTNsL4NUAYm1LajZ7mT+qHLpOlQMqLLV1KhmCzec/Nh5C/Kby
r2m7oooJVsti+m8bD6H9JoXhGJC4QWpblqH9SxuPaWPx56oc4w1FZvi0uj5tfQyKLrNVOXt9Y1QH
/cJvOUl6LU0TPuKF1o0Tlt6q1Zyqo/9Fx9Y/oJVuuGB+2SUqgfcc3QVYEFUE3pQw9V6S2pRhvH/8
/9LtPgVRkP/4Hrz8NyAfm+rJHvUfaf3X/4O/7Pub3ezPv/RHl9Js9e99SPn5v/9ON2aXa05dCSss
21LKVn/uVxUbiDv/UlVqY9hPVMf4V/rN1C3+7DZ/wNin3e+0nTyCsXeGsHD76c22FR8zSEOm8SFD
U63lMAWH66NxdP/H1Y4PY97W3/5sY8IqH7XRU/Ujh5o2wDx64Te9eChsuJLDUzY8Ymrw4s+n29F4
er+8mdne1wirlG+mgZR/IO8Up1uLlKkTGXbiTSOJ7MGKqT/qODJPNzhd91cPb7bJL3OVE2S8VdAb
nkIYJX1zbje/9FqmvffRIwszMRSBqmBbAYqUtrd988Pj+cE7i76f/u1vmdZ/vpTpAOOoBX9orTas
vXarSYSElBIxsgl3c/riSw9mekFHF+/KuqQmxcUHdBv0XFhe4sz5w8Kl7amTHV1a9TDtW4In0zWO
/+KAZP5UFZACT//wieT9izdqz547LqYCs2YwnbGn0tqnbiOg2eW6HHLB2Tm45xDpj5Wrz0NoFSNq
dctzoz+OBdEPeD+yX4yThVciZ+PESYlMdBJ4UokCf6FDJ7jpS3AzI7qc07e38PDk9OdHD0+3qwxg
lQU4oi2zPUgR9zDYlv50+uri7eHXP/rU9GU8vrwZ2ykVUl5743/2OcUud3764rTbstm7+X0Zwi4b
04tR3ApxmYSvdrnTw62tPFRonK0vpfFkaaybwjM3uzCG7OnPj262ssZOsM9qtxW1Ph0yYSM/Buom
GOG0uKvTt7zUxmz6dBpj1KsGuDD5cA6MyzqhEFTaj35pKZ8rxUj2Nfp8433zzU8+/dEdtWqhxl3c
FVvZDp91vukXOcvGMxdf6H32rG+ENZAvt6knTjLWSLXnXM1QiJDL4vR9s4I9my5txYWEA7N1WxUV
3pvG/OqOhlyffhPTE//VyJ3NZ0YC4xSqZLnNIPE+qC4r89RT5bMmylTf6eShu39EOCwO04VBNH27
j/tVYBd6GmJa2SpseNB39lVtbDiECv8mRVpsYKFTTYfUxw1EKYF+1HKhXwDy3zZSlReiwh7veS1i
eL3X1ux9+zPPbamx+ZhtAUnqxIdwokrEX6CEwLTrWr11KF/tI0+6xNQN9vb0S1qYXueLU08pLE0n
Pns79vK1o6R73QiO44QOUUqvJ9JfX8iPWWLoZ+5uqcHZ+GyhzeRVwvjU1QJNMNg9WBqPk5ne3eEo
kKiMWyMF8kjlU/sAjdQZWMT9Qyb1X5/Mrel5H41VKzSkk7qKhcU58aAUKP4VasCWkpl0Xk83sXRz
s/EUD1YphCjFLvf74WMYwjhS9uZoqVa4H2DxNmtgx20xoXs4QeH4KE2K3emmF0abnH0na7/m0Ab+
wk73nKK/0+y+03bkZtrxxxhHsfd51DxN3J9ubGHAydnQDryasBeBOMJDt+WSO2U3t4FpDuaZmW/p
+rMBjdWxrUXbcoqXZb627+D7+k/8fhuw4rvuwJqNaAQiHA5WKnhpQk6+BR0+2HUS5Xp2ZtmycAfz
YJKKtQKGFNPahaRq7gTmtIMI9erq9K9fmCKmUttxVzbl6BdGUcV7FcHbJZp2TuW8LP4EOKe87Ir2
1Y8hcJx5VNpSa9P36WjgjBXkVtAr+Z47ShFZ9HrtIKTO6pGwMqvIfAhl5IWM+oUedkhnL5I+KsOv
mWu6KI5Ne2gyagl1k8Bmq3w7ue00dHjV3rWkEVlbn/eKYsbLRljxXY9b/vRDmn7eL74/U67Nm5+N
liavSs7QIyXC+QL22e/iH8DNBzTh8EfxgZ95QkstzYa9ZqBjEX7T79Gk1ess6XuOmsN6bRgI8U7f
zFJ/Em9vxujMGOZE1e8rE8jH2KrETNlJfObqSzcwG89Qj8Yyz0oyEfVxuNSMjPzFlEDZ3Mf+evoG
lpqYDemslo1v5V6/l1361UT5jSAGj0TmKdWZFhYe0bQzP37falE55qAT7IjksACI4IhN6bT5mfl1
4feb05R/NAjQqdqOF4zNPglw978oBsnO7oVGKpW8BNagGA+nn9PSXcy+UprTlZk+tMPesPMyvLTM
qsB7ifr0XGddamA2d7D3M/XA1tu9gYeLtOXAQl20gjKi6dn69D0sPavpz4+elY0QFl4VlBfkWRlE
DC9/9cc2fkwy6T6ebmLpLqY/P2qi4CxNeszXcN7riXlPelV/sDOHQJzTDWhLN6G/bWFMW0XJimbc
uzIp9WIq+AXeD4QMrVdcZHVfqvqqzMyITAPLHcuXuCgszvIK0PrjJy9U6monR7cIvvZolfLkBsSe
Vj7mKYXSuz7A9r05/UMXPvzmbGaQQ1D7Tu6gJxzTPNvGFX5e1MglLtZHgSUMP0aB4rk4M6suNTeb
KgynSXxRB5gvHDcm9KJB4LnDTOJ1h7TuC/UDYCHz3Hdu6R3MJg0YiGiSMhvXAnGdFMddj729Cssq
tDj/B5Zku1/f9RSN2eSByqqJUZeH+0JoOpHm/If4ocRzDaKpfGkP+gfHMyJtWJ1ub+HOjNl0gj69
hU5exnsuPU20sN3EqnVUo76it3XqmV681MxsNtGh4Fe4oSmat74UF5Wtsl6QnQUGi7BQZVi/725m
c4ouI8KBa8vd4yfJKbdnFTGTZPyEOjbxQmaecWbhqS10P2O60aNxr43DwBDMHeyF8ExD39+Eobby
UodqXAOCDgaiEt8QszA90gP/93Rd1g6Z8vUXzyqhGiQPjSHOHA8trYyM2SyEF1axhxZSpFpl37FJ
rhuJ5Jn4h1xtHuKk3wFc/L1RsdSDLySd1iLXq4Z7RJaiBt/JoE6bDCiQiJw+/SIWpkVjNmn18FvA
9FCARJ75oYrdfJ0M/bmDvqUp0ZhNNayZgZSpQbxHFMCWFGOdERM6WVdqRBBYiHbSaVf1SKT6LWrW
ZnhWgxpwB1obJ3zI+SY4mxBCt/lZVUuOUg/SDyTMj6JS3eEGjEwpzpxvz8SG/zj3ooLzppv0OGHN
hNG7Ewq0jUHj9CuUKgit7HHw29sMh1tTio2hxa+elpFGDEhA2HV7ZtgtvYbZvEWytC7d0gEwDBbk
u0o6iFgVploZZ2aPhVGgz2YrjjtDfRgKkFSRP+4KzxmvfL8Ldpo1Ha03tXNmXC/chz6fpfCYReho
wz3x8fWLAsA9vDDiSnvft0SfzU4O5Wd47XG0TzQcJd3llCUK54kkqXYiQlWNU6IotkRcv++9TGXH
49kj0vRGS0WsEaOAT4iGELxtC1dNyjMvZmG+1WfTk6FEBcFkerLv/AQsLb3bHjfoAgwV03CBPeLm
9Dhfamd6YUfToKmEvtARyO+tzIJQl8SYMEk+6H0oKhH2iXc+r9l0kqCPV4pKsi9oTeMBg2T36EW9
cmYyX+pds+mktcoYcOaI7Dn0x2uUJoBOIa+jWTj9kJauP5sEPDxSQ68q5d4e0hSHkp0ifm9dnOrv
u/5slAd5U0clIXn7Rh069zZwG8167OMhVs58XxZuQMyGeacXdZnIuiQIYJJN+GWUVpu0Hkl6P30H
C90IO9+bbsQWGP0aMxUAFeAuHCMQLO/jsTUjBBGnm1i6h9kY17HoKXWoufsu97XnwjTib6OneJv3
XX02oAs/9OIg9GsA0a35MXTy/DvTuPp4+upL5UsxG85oimu3Ql66rwoOVszCCu8T1rsEKnju8Jpq
fDBiVPkBFJHERyyF3e6ya/p3dmAxPdOjUY6Br1dDB2i9a5nND5uwETgpphdUZ2aRpXczG96qAEjq
m63cF4EHCBDVav2CJTQ883Kml/CLA5ifcuWjn08alV1iiWj3LbKmCxxAzQarYnyXW9EHO8Paf/ot
TaPhV83MhnlU9hW1EUYJ7AbyZi7dYkya7zYAH6qBtmkDuIfSV5CWkFTZJs+6WL9NqxBzw5lZcukH
zOYB0ni0mFBBuScAsLSJBYmCBHhXJFQipprASPuE1F5k1XdwMeyRCDO8LU+1l9TZ/vQjWHiRU3r8
cUfJTLMDcKI4e1vNZbVPu1ZNHwecH+d2w9No/cUzntwCxw1USdQHHVkDe831y7WsNH9FxiihsCTb
XmRyIlvomOLfdzezKSMn73WI84YQukzHgx7CVDZhT56++PSLf3UnsxmjJsJZ9TuYegZZnXsnAOTB
gYu8GAac+DDTco5CjG9xDGn6dIMLc+zPxfTRKACKWOcT7PxQxGFvf+NkNCWAE2thdD90WWecORJe
6gLTnx81Y/UsbQrL8A95WcJTHnKl2JVxh6XtfbcxmyvSxM4rXS/8g5Y37Ybfb2+NOA8JGUjL7ekm
lm5BvL0FTiHtSBihd9CI6a33MQuCcpuzJ1bPNLDwKtTZQNWkKODqWckhgc5MBBMkXJJWP3Sa/r7D
NRJT3t5CGjcQwn2RHPIID/oqwYfYrQ2CC859Thdu4afL5eg1+0TAGVpNIsRYQAa8cOpKPPQmiQUX
BgG0n973ImbPCf9ZrbRD2+9dGyllQ799NIkNOLPqX3jNP6EAx7eg2wkurh79Jdrq57E0zB8CQ+vz
6d++8IDU2UxldmnsmAlw4Zg8SDhLUd/t8kKkPeDXsHw93cjCl02dzVDCrXJ2wEFwGJ3oAP+PPMsY
M7WdvRaKc3+6jaUbmU1URVSEXpFWwQGMu23siDoyIsI9UgIO1Dz58r5GpsaP3oXDaYQKJpARQZBO
SX6U0T+xvpzc9K0Znmlk6YVPf37UiFL3uJ/MpNzHPlbpjwI/c/wpTc1COXcysfSsZpMTLWBtIY3m
kGWuindaycpX0zeG73ps6++8i9nsJJQyLJiSwkMWxWlwqRAbmV8ETpi8b7GvzpYxSUNFFRmTdyjD
PnbhewNxvsLYiQL09Lv+9WtQndnI6LFOFBVU5IOC6+62Sx1OAlszXp+++q+HhIpZ781LJmU7zPTp
FaT2+AhFYTK8UtZzB/0ObeyZWxDT1f75663OxZEh+Ff06n23d+xglPdNaoZxt/Eif0hvsHT3ugPd
ayiSJ4/+VVmrRFWSdu86LSfGMDX8ztu5SmKIG+qCdbwPy9a0viEqJhZRZWc4kXGlsJpHTckC60Up
clV5pm9ZJVhdqx/Uu9Sj+vmp9YLeuMtDIEIdHAbHSK6lTboRBhmpfdAsajbvWqJjmn37WB2MVo6n
5PBhI3LR04ajfT8T2pmX9utxg0/47dWBqnYmOBSAbmrjPfOz7WBnY+jHm9yZ7cfTPWOp302NHw3/
RKESUQMK2md+E7VARdpC3yGjG85VLxdO+ybd7ZsW0nDIozZkJDpdocG3koFMFLGyCxGKZzGFHP1Q
xq4l0apIx7j9vVU0tb0fK0cCXnN7sHL70G0nhFts14U4M2EsPFxnNikNOXlD3kBOta1V9mXewL7L
otLZdQPxD+97tLM5KS+IkQIBGB68sNtFPinIJHSem1SX3ttsQlLMpgljktwOalp2eyvpM3J//OJd
nze8wW/fmTTKWFXbHB0i5/mpvTEFus617DO3MHbENZGXeHH6IS28h7k+ddSEaybCMvbUcEVMVnfV
KZ+JgK3C+57DIAD6p9tZeF727IOt9Walk0MYH4STjzdtMjpfETIl8ZnLL93G9OdHw4iIGJyzhR8d
+sQxST422vZ3QnAharSxcm4oLd3DbCS1QoRGDvPh4AR+AmbaLuA/xnHXPb/vGc3GBHLGEpdklh/q
MEMnGWeR+SwAApw59196RrPxoGcVtWarSw+9yz+2RJ6m1aoktw5fXlP2xvp9dzEbGbpbhqHRW9nB
bqlkYExtEu/OMe24259uQEyj4BffubmiMYp4PtRLKhC1hEAQ4FjUavwZEbfj+9eW7cTFjaJnRU7o
dREnCFmiovLEXRhirruTekR8JeKbfnwqSXnSJl92avxejnAwvztpz7WJAEe+86PW8jrGNRWxofvo
GJgmta0WKJr/rkWNOlelGVlXtkR6OHscdDCoCSKK8OQGHs7i009qocPOlWjEE3Dy4xPAEdceWoPe
yUWz8TusomeG3VIDztthJ4je0MJ8yA/q6MPTa0LAV4c6luq5L/xCn5WzL3yvaM2gjUl1qCqrag9+
ClemWsWDkAFoT4ZJUr7zVmZf+yr00ApYmbunpBK+1nnoPJI4MtydfhNL9zGb/irUNzVsJPyeRpA+
k4FUToejMrrXTJ3c2NONLL2NqfGjSTDpHYrX0CL2ZWI4G2B1GrmpSvL5fVefWj26eukTNV3kwt6r
YoxfrAaRAeEV5JS+89fPZj/HtRTHR5R2sC012+WBMTSXxuAE71Ojq3L2TdV1xOdO4tp7Dn/CK1kY
/ldpafGndz2duWQSbloB4s6wWDVXXs/Wh6CmCysoyZN5XwOzkaDkBJyQMchYHoqxutT6Lv+kamih
zlx/oYfOBcAu6TZmTwIa4PtUe40jr/2IMr37TsqA/HH6FpaamA0CAEs9KcI6WhgCb58DtiQfNbUh
WMQAF3e6iYUhYM2GAKRYMBEdICw9ztWCkJ6ySi+F47QP77v+bBCEvdFVXUr8Sym0MWbLMdSHwVe9
/MwstPSIZoPAE0bea2MloesHlXEtPUcnGk0hdr0lQCPoiXR+342It6OZxXc4ag2x7AZROnfUlPG4
q5XnnruRpRcxWwU4KmegNblw8BnkcAsiXt4pPqGZ7/z5s8Hso/YHNAiOt1PJmIELMuIadRQinN71
eOZySb3KalMtA+NQR5p4CACPFZzkA9J93+//J8Gkg9hvhP15cKyUBFYS5Hz1wk48/VxxeuEsYE67
UTVoeEpXQeno27S8LSN4ntmmtIae1LvCbKPiQS0pS3TbiMM0rOOnn9tSs7Mhjm5FM3KIyQeBF21t
pW231ohtuzSqaiDLSy+fYxU+8+nGFgaLORvs5qijqQsriAQ1pygXZhgVP9wAEkFq5P77Fs3mbMCz
0ijAo4bmQQZuom0kiXTBpajCuv9AdnGvn3luC8PFnI17GFVNMRj+eKiUWA8AoweKs1UUM32fmQkh
29vxroo0V2O3VA9+TbzRhdcX6AmCuI3j1emXsXQHswHvolUgOLfWDwDq2IehwEloRmhBtntfA7Mh
/5+cXdlynDy3fSKqAAkhbuluT+3YjhNnuqESJ0FiRkJiePqzOufGn37TVPWtK0GtaUvaew0EEn5d
FRc+dMm96WR9VwcvCjq4W/CX00H6zqvCBTkmg+xglgn3zkTD04ml9QilcBiVSWheK9gWh8w7uYkb
KF/e2KmAvuoMRc5NIsHKYnYxj7yGd1nLenKnCYwqBJcBRExHQR8IGbx4Y5mtNeJcclksJSgdAbur
orx9JLEC7NFvoPsHZzH1en6e1tpwQkA9TF7EB90+cjLH7BOBOxXlEMOu4QwGU9EY7nXnG1pZcf+D
dkyqcaDxwu4M7+r8kOSsPlk0gRt22fdP7b658AbwPA2hlU6eFigYto9inoruroNqV7sRv1YQFIhR
/21BzTWXkPdJ7sD/MMrfVdA59762sPJD9UrVBbwM5o6101UzcQkVfS8B5hfF2PLksYv3EDUbL9G1
OXOiA+gAUPX3I3qnWSdgUSb8zIOOSyb5lS8JhLguG1EnRpTQd0yKKozvSA2b73RiPXsG9rb5ctnn
nQiRd11RClYRGOpBuB8iEnWr9mHSt3/Of39llFxgIaIOtJUDnAVBkekDKCfAttQVma4XPVdbFfGV
Ve2iCk1XKaDIKb9blgg+0O1kim9WV6V4Ot+Jte87IUCUhvcMyjh3g56KTy0fEpiJNAG/MCXgogjh
tyvhd5vFdwB6VHrftImZD0AM5Gx/WQdOs/NmW46TAcqo92OIO7U+CIoFh6SvMHBKOf/9tVl2tn03
jUzXqkiewKtrP4fUF/4uCD0OJ54c0I6N4HUa7ndOG+JsfXj68n4Mg+QJ7qHwFa3JDGcL6KNn+wyy
ojB+a8ihgmTWr/OdWpt1Z4OHwidiKROA9hWoLGB+izK4nTTKUofzDayNmrO19QgLowEWpXfeJPHE
rk3wVw/E5OlQIa2yMWinI+S9QXM2eKMjuKMImjwRv8JMJMhc9nOicadUcIJYyvmyupILLVQdHN5J
O/InC40DHzZxNSxj/QQ68xtreGX2XWghZMmEhEiDeFpsCwkTWFT5y7DrwfIbv4FrkStySKBwoSEA
0i15eWES/l/h8M3WQdGlw/1SlMe2FqLclwC4PVjN8i0a28oqC52jn5eeRZWwLY7NAku/ax0vkf2B
myeKf+dX2coCcCGHNtBEQnzGfAOWsduPTfi5LIr495IV5FbkbbO1O1dWs4stJAyZqMD4yx2gYhpO
Utk8XQfJEoPZjjTu58s644SAbGzmaOkSCUFAeNjBuiynqn/guP+jNDzbqOWHSgBkuVFxW5scJwSA
4a0W3bXRs98u8dEvukVDGtO2xcbmXBszJwLAY6ZmXguztTY+2d+U1OM/oVQn4ehcUdgZXDZoTgjI
G5WA8z+WR4jmw5GsHGnxYeSTr+4gzD21N5kF4vt8UysD5uIGA8h3q8kExbFosDkp6JNHL5Tq22Vf
Pz1D3uxFWiNz6sMH4JiZBB63kJCvkAdgxbx1EK/slX+0nDcN8B62o9XA6LOs5y7a9VPLwDaMgLqE
TjFAl3aEBdX+fGfW2nI2/gnWXRcokzzV7RR/yioIKN20LAqGz1lEoVcOlZSsNlsvtbXWTivwTc/C
MsmCYCHRcz8S8ZKPDPZ3hA63UkixFzW0Ms/3amVFB6eF8aadMkFZFzW+6PcIg6H5S1uQrIWbYwbf
iG/UlnTYAp+sNeREAugZDSVfRv9OjYBgpmUoIxg2DTEMQ2N6Mrs8359TVead4/MfQuBNf8ZeBWCU
zPFvVN6T63rpYAA3NC1Np5EOf2A3Fqc+qCzfh3YhhxY6IRvJtLXuOZHB2gACArBxemBY6/Yzn6sR
nq++x+xxgb7PVob83z38vf45saGCUSeypXnxAssLLQOYhvhR8lh7UTI/RiQy2StQVQ284xKvYnsl
RMBDlPrKCHa/yOxWB8iTsuDQKzju7EZYbsx7OLHB15YlKtLX4diXDO4yOtAeNJGDsfGvRNRxmJzU
0Ik+UN8GKAgniRGgf4UwTRmhz0iDkzwZKks3MtOFfys9/Lh9y6w/3HWFRK1vhFra/InWkT0JZ3We
+VQnrYUvLLSarLzv4zmWxQGXqRCUKSFgam5qllQwKg8Kaf6cXxsrc+TiDqECOnVtovRD09Ye+GoA
KY1y2vl9x+RnHZRT+Hq+oZXN60IQJ7h65rXVyw0cefMllQFsoR/FZAFUv4YUIIVR3zLAXHsLGbAS
xV00oojgB2toUR27YAw+V5iuL8PclH/P92bt607g61Rv2wwE32OERK7eJ3Fm7K5RhmwAl9dG6zRd
b7YsyJw1qMSl/JPBmDi7HXhUdlcGlEH9OhnArT4DsBXbr5d1xol3i5wYY2NWHXVT1q9dNcHCfO51
9+v859fSHa7IPIXdDHy8x/Yo5lDjLmVycM5AgaWwxNnVS0Dia+jcQwcvT7Jily+V1/yEWRSFfwb0
HS8C2ELj8r8jmjcTaQtP9ceyFxReTlrG+THKPbX1Pl3JI7pQRcbh8gQL0P4h82DfdajgKhl8lsTM
VKfCi/XArhIYgpKnMm7KdripYGG3bAzx2nJ0IuBQ4M1KG+Ldqh7mYB88eGyh7gL29FbZ6L3OxSc9
x/+OXjnLueyhcX9DIg6zyjk7TkVewi+sg6b+OFQ4vFhcfoaThrxgvk4tOvekcIAYEEqe8Q0FvvRX
OFoJq/IAiik351fle0N2+v7pifZmh+HobSdro/wOAT8a900/4Abmw6/qEiLcqQEnREDSpYbn7NAf
+8xO/DHiSzw9SsgRNBvH61oPnBgRUw61jSBSRxNFUARIQ9SWHngGQ4Cf54foXQjhqQtOYPDqYIEP
BSlhl6D6JeWTNbsGJcPkFmJyy7MnkukGohP6JLRNygMMSfMqDZTJHpO29vsd6eHrsnGJWVuBzl0p
MmxGnoGWd4DGj1903f7pJ0/ncEId9K9siV/DatZPYu6zC4fXCRg6R14x01l4k+dtAZQphVXVvkWa
++r86K5Nn3M7Ug1YsHDd0cfaaNV9Qdq5KY9BpmFwd76B95INmD1XJJL2EGLLEzndQAWrglNSRgP+
hYcVQQo2Vkb2xw4XzkGmMoMS8MY0rfXKiUQBHf0xrufhmIQLqjWthbssCUErv+z7Lm4RhlpZa7ts
uqmGWQH1XyrkzwstxEbYee/gPQ2aE3b8WnoQvLDDET5Ws00bxfrrsIsohFPVdBUTKGufn52VgXJR
xrY0C/TzMAlQZwlgrNgXpWHNjhuhzNNlTTgRaChwL50ROY9VO4Z7g4vmvtX+Bbmy00C50ccroRwF
9/djn2coWY1JMb5C3otvXIDWhuf09zfhefKIMEiC2GMwnoxFLNbRjtvAboWT08HlvhlOP98JJ1Xh
Q5VK5uGfvhzqjwuMoJKPIcA17S4w2OM/yxo+zPc406f6EWXBmj5MeM6M387PzHu37lPrzt6HR4uA
zHaW3fnd0KjvEFqrRJDqpUj8G2/GJfjPZe04u7GIwmzpFAmOUPkjz22x+C9+XA3PBeQ+vpxvYmWi
XBVIeBoA5AFd/mOCYnz3iy85bF6qHJJN+/MNrIyVCwVso8xUPK+nI4FwMigmIMjciIIEwY6ysti4
DThuQf+vjYEZcSUfkZFr50JDnj+bg7LVMEHp8W5Ie0uK5btuhB++iKGLhg+Ss77/aruuofDD4Hgt
w1o88jt2hGe2r3L41gzB9IIgGFQq9adh7FmKHFxFv3oj7hrkxjKju+YKNbFwiHZl3o4tdP9jK/2T
xUBgotsqH3PLD5eNn7MGpsDvhIQV4bErK4YskCgrOX9YfAZvD1sFod2oJa4sBBcJNzfSL3tbIfLn
mYJVChzBoWU79Or3+X6sfd+JzDSG9+sAWM4xUu38bVqiWqSimbZUld59pZxWgBMt1Vh2XSvx+0Ne
LX9z0QXtdIjgwW7uoOKoxjSgBMayQZxRdZuHQz1c1SchghrmoUkD5aWLuumqKwO9Br0YSfpj3YOS
C+BBmfT7eqgvot6e+nka3zeRlU/Q+xC+nY9BPSBwt3lvXv2pSmDwA2esSyiZp1ac+ErjuFzYZBfM
lrJdGlWj/QZPUQgnl7iXXJKqPbXi3NEq1UhIYXfiaLW2Epf4bIGli22hgn3ZbDiBGtpldQxRxB62
67OX3bCij5YfSkujNwLP2qp2niG5nycVr/3hmC08H27r1o7dcVKZzzZ6sBI+XVVMEWe+7ikSE30c
JJ/hZDW36bB45uOoiNw4A05b5J3D1EVfgvmXccg+iF8NHGDlvhxh0PRY9qSLrgtTtM3OAI689ZBf
65Czftsy5gYpivkIWS1bpD1EXeETDFOqZ2SeS3PZ9Yw561cHfUcX3bT3I4ef5DXOZHQmoUH5ctHC
cg0fGSh2WZRb/9gkPd7RCka0r3BPg+vv+e+vTYmzcEc4dtZ1nNvHqTUi+F5VBXy5JvwBNrFS0hrG
WQA1bCSQVi5TzDliqrKaZCbD8NqLoWKNGnYoXkovUfd1fBLfCUDTe15qUT3OglPEHcGuzvdyZS24
cE0Ou1618HE6LgI+uUh9wDqhlMZeS0urrdLTWiPOwaMgWEg5y32Unjz/i1+IqN6xMNB3QLqVFwYa
F7eZDVrEeDvR49KqTkIDnsBWT0OM8sJ0RHRaKG/C/hgJUB2WPDraLqjA6YO8fgGTtjror8/Pxcpz
00VlxmMEMwghMb++bQ+wmTdkB5nC5BCefJHzLBw+LqoNf59vbW1SnCgwwtu81NIPQG4pyR+ggmEb
x0wXP2dm4uNlQcBFZ9awFxkyqFHfByNRn1hfwpiJLrGJNzbpWiec4wtK2ENZJ56+72pewdrLNLBq
67z8ZxyL4XB+oE6r9J3YHDmBoB7h1sDtNNzD223s7ruZ10O5Y4Yw/oHPrZgeYrj1FmI3w1rQ/7ZY
7rf5xpJ4V5gQ53PkBAY+QyhrgTL8Ne5PX3TWxX+6iorUVA2ExsKg9X/JKkC5ux3ZfTGpjqejKouv
05QFJ/9gSW79Io5wM/F5fd2F9SL3bCA12QgfK3HLhX6KmvuJaYBZirNEtR+pv2RQ/BmYHnmQ5qTT
fQVZzUDPcEMFO7bq96B6SGp2hMDDZWuVrawCFwGad7hk1B2Pj4staJMKZM0eeJScgHLKo5/OL4O1
Rk679s3253QuUQ6J4UvHQd2maQyeaUFSKHKEsN4u/MbyraNzLW1InVBDWTRNw0L5vQ0hWK738RjY
IobDYzlTuc8mSDWEaZDnI72OpMZj5yEhssEzqeqGUD0ubF4qnioQ4qx/BaBCJrd09tdG4fT3N6NQ
DKOMQTm29yyHdmoBF9faT24ZDCRalnqm7rON7MhaQ054ipZExB1i1D08tSzcBJus/QUKifxZQgn0
woPJhZHGDTe6mXt1HzPNXzU07uWVIEENr1iVhRt7+PSL34kfrrxlGcM/MjBsuW8pcEQwqcVBWPJm
ExC39n0nPi1d3HmkiJY/RVfVuCkWndJXZRLz5nB+5a814MQgVksKpehivDeECP7g51lOw1QkUUnj
/fkmVmbbBYiC6pohlcTGe9mddNDGiurfUZZFEzznm4u4IwimLkI0xvOzgp2z+EtMkZlHJWUjf6mA
2C21irVuODGCAXEGwQZZ5qn0exToPDMv9sb3oR4O31TNNhLra8044QHo7bCooEMBOpgaOBIS4B8l
KhUB9OOgPAAp2zHfmJi1A8iVnhStZ/TUk/JDhkuIX33p4BVr+htv8LxkzwwHaPXQk1EkSL0MFsIl
u7zkMGichtn/siTGHx+yrrHD34yCknVVKQs1iLTVZUDlDlZ5sX4gdQ53440bx9rYnBbxmwAFccNE
+/Bxusuj2TCxG/ByC6ClXtAoskgOTz29hHd5Wk7OC2ch8AMKy4nd8wKCFzujocjwYGeWb83zysYj
zu2mTqrKi2jvPXna0BvVnVyn4ZwMd+bLdp0TObg2A+Bzcwb0TJ8XT7buhHhSUDAbknTMMVDjZdc0
4kSQXOsaWGOl7lmTAaIXTEP0BOE+GaflJLbY7Suj5WJPxzDvKhQR0Uic5xLLUOV8L7RUmyXclduO
Cz4d5yhvsqRWH6e5hyP9V0s6AOfypeiy+hA0eW9vsjxs2p/NWPD+GkzorOz3LXQbCptqqhdY1Ppl
nvVp7SsW9tfcn43s4GWsZinSDi8jT6SehGnCV4+WPivTupmB2bqf2RhyjsuTR3J5H1TSb7u9motk
vDUxjChGhJqcm2aXBx0MM7pMscWkKFWFkM9ruo6zEGqutc3IjieDnUpUfFB/OITQkYvbFBryuaWw
hZtAQCNTHxUf2NAx/FBPlmr8IRPIbd6FWd/HB+CGBazc2wwoK7Ebq1w29+UQzZnAmvEpQJ/16ap0
VzA1eTvNJWIi7vySys95BY0Bc93RsIKXHq9aeHBfz0AyqBsaat+7S6bEm79DF6KZ7xOp9VPL4Rg+
wqYZ2vC/zaTmod/5GY6e38LafnpgBJAXOM+1A+CLKdGQqxPpBFGU6sU0QcaxwGjT6PuWyUjctBbe
yDc2VgGqdTJjPJh2WeYTdqcgQdx8COGVp0e4wEJXii1QGlJZ9wqJBMH0DtxVM6OexeCU0TU7AJL6
+rtXMyDndoa2U2H2DBKAuU4xl14NdRYAWl6ZBlxZp3K2WkSwVSm8RH4qUZ7ItgDRK/HORSYnNWTg
crCunpCwiD+FnfJfwhx2xnM+b2EjTqfXOxcYF5wMRG/oJ4tlT15N2FOF/7Jnfm1e+qqhVxmP6t8J
bLg2yodr/Tn9/U38XuahgYF8Uh7BoaHqqm5F7AHiMvPgl0wCL9x4uKw14xwT4TTCVAam3GAR5M3n
gCk93XhVTIMxjSO6VK/nI+zK2zF0jgi7AEUFmHj8kQ6lGT53pGDmMPPCYh1iNxTQ1V5qWMZeqY5V
pTp0OQqa6nC+8bU+OsdHb4K8DQo//5jQcWjlw0K8cK5Tyayx40MxMF9sjOZa6HUOkonMyp+bZf44
JHER3pIKhPsltTA20FvlxuBfHH9vGTqHSCKTCAyfNriv2FiTXydlJUCyac2RsgoyuBF6KSj3dTyn
i7AdQZaOcu+Ad2Az/wAfkePZrARKUgKasbSHw2ZhF6jFEjFLGFdOiJXxD0Igj/ElhJIn/TrwivM0
g/wRQfBEjIcccIcbsARQEUSaIK1Kaaefveo6AtH6cQjCL6C/LNOd6aKi/jn7WMf5fiaR6ODupqZo
kim0GUAh2Q8BhWh82nVxPNf7yY4QF0v7fsmllxbatzAgAV+y/jZIvCp1mmQRUeUBpvMjmw8kgz1I
dlPXi5YknQL4vAd7bjKQuHfz1FvW7gxZoKwKFiksxf/itCqmT4qa2q8Awp11P96EWkkl4KyUTeKh
ggET9FdLPJapv5/rf2kUL8yD4qOaiaW/C6+bYDY/Aw/B6g9jlYWQBrJI6kVhWvQQEqM7DzEOmcqx
ZKUBfTUJ4OOxS0aB/7BvRVTMP3OSwODydqwrOc27DL7kk8WIhu34ucgH1tc7QXjXJXs+wdGlutUa
pJ7sdmICuhN7QH0hJngYTYNQegUDGClOyuF51tzVU5gXz6yf/OS+DpDSjB+qvpkogeG8QuF+F0Ye
jpdTFK7ZS9tnrByv6rKw7X0m/N68QN9N4djJgyWKdnmo4TQAHYreD+EsxXBzQWEZvcmDq0AQIiE1
aGIFNWY1SVTVDwUvl+VLzZHnmnZMVHEwHhRKXAZmVkhD5X8oCKqjv+dq1N394i9xG+46WN+BqxQu
jf8ngwJzg9AtovgJxnQTDuSuZJCzuSl7Q6lNVZ9M4VdG/QDm6HpqyghL0AOVdgeJWcH9g9AGN6x9
OARgWmcwbVuKNFdwjxYCzjG4wcNz3gsXinIqxISTCJTPaErEAYoJlRzxY1CkId8uijou+D9BcTQI
9Rg9oTDva1jaVP6BtqH+oiq5VfNZiWyubvBIx7aOtY2ebJZI/ptQyoBaRu7aKw9TCdjRFjx/rSHn
QTcHJuNTTKuPiA4evZIlCSugL8HCvK2hs7xR+F05YP+9vd6ceeXU1bbr4xD59ypDmjGOfwNHQV+Y
6OnVglsehjGcyg1FnbXsUnDq7JvmGlTIkSIX/mPCY++Oh5DRwQ3CB3l1ib5nSVvYHfJ39cnNPurK
3dAGHdQj2/oRArHdN6NZX20c9msdd05hC+C8n7c9eZqbPvghiS+vUO+vD1BJrJ7m1oZ3UYfdfn5h
rhxSgXMWG+z+CuFo/ppXwcTTEEKbJSJEzv6e//7aWnGO2wr+iKVHsubjieP+2UOuFmjSvBnZzoSh
319ArcCj01XqzSDZT4qKmSdW48K/R204+DV7xoqDVJAX2nhFs/evfP9K/G+WCGKEjaDaYJ9YSMFB
H+fG3op5jl4m3qEWUcTiEq44+uPC5+OaTXk8hdNXf/KoAQi2Gvr96V19iez3qQGn+GSziSgoECxP
bSxisW+ScgYjIcSlfmOsVubdxckjj21I4xv71ExMmx181iuTVti0v6fTPev84lpZvCcf+rd7NgFU
DLXZJXjKqm6c9qZXFo+Qctjy+Vz7vhMTijKudJNY8tSrJR73BVbAcG3CMtqy0VsbJWerI9cQeSRq
/CcKLNIXXSAApTqj5gVU1/DH+UFauW27MPm4DrvKBOX8VCVM/sW5bZEbiy1gmsA13AuoZH4FdiN5
MKQPb843uRZMXVQ8HUfb+2VcPEkZseknPKvmIU/hfTtGeQo0HwBNB5R1svmWjBYJ2hRieoV5mWO/
0EeK6z6tdiLzsugTZli9nP9Va7Pp3MctKyagjNvgyVN4dgeASJBdEtbIPp///kp4cBXPmcxIhwfm
/JRBGuxjbvsygQmSgax+3VvvEU6VyCCdb+r9rnAXN488iifHuaifeiRWyc6jSP8jHTJHl6G7oAr6
352lm0zJpdT0KSqiOEFVRSJr0PiFaQ5UMFpdX9YP5yYBCbKp0kvkP5nC6M+gULHvoMlelmDjLlSe
ZUlXw4W4+dgCP2JPmYtkgLpCQsz4AUq8sYj257vx75z531cYT5xA4Q+lXmaIzT0tGZDiyQGoLxFC
GOn0ov4DZnYNzF9FaBVU+470qAfeQLV4ksWVnXMPPiAMyElkTEiAYvrGEvl3cXnvNzmxBXHdB/ZQ
Fg/wRJtEed81M/LgUxGVdm8tOGfxAYZ1Kh5TKX0e3uYalaX5iMfxKCHYX9WdfezHturCg7Qlbsop
NaWBySrqcCWrdxJeLO3Wgv5HhX7n17p4ItMGWSeqnnxpKOtD/wkpj3qgB2RYIkWeOlD8wuEOZAoo
2sRmaE8InS5XZjjGYTN8RwKBd9Mu7Hu8X/bzMs1xBVuAOSq6e7iSyab7FFe1L9TOZIZ68zVka+L5
LgIAVDW7hMXL+OAzZMXzFMYFbPyKlF2o95kl/WzSWJvRg4TK+cXyfsznrlQx/Gu5jaa2/6pJS3KY
4+bdV+Kx6HX28m7jYFxrI/zv9k0K1mnOdP6h66Ayk6ddQBT5GXnwy4IbzBSEG7fmtTjkhNRxiWsa
hYt8mKKZ4skUzXl4HZkcagDnB+v9mMpd5eKAE1WHxmTPfouS7y2Ypn4Up0jgerram2YagNFrEhSr
NvDhK+25PIDQeFnbI9/6wYZl3xaHUI3RGO+wSuBnvMsjNasfoSgBethYDe+fzijt/Hem+iyvbNEu
6kPFhaj++kk0+cG+WAhTjzzCrSlKBS+REID4oAyLD5VOem+jYrYyey5XIJyAGG5hrvTsJ5b/CH05
//RJ6307P3Ura9CVaEaaGDmgpF2eDajod1VVxkMax0F7ixev2SKjrM2XE3hhD5xRPQj/uaY9/Zg1
bfuJibk7iMCIq1nP7Ol8Z9amyQmmAKNrmHwvPpJDRM7NK114XH3iAD9E3yUf5uEhrC2vkh1Si5T9
oLSbycY7+F194hjUEeeJFgxw7gOPwH6AOllQffOsIdXHztYEeKsGJivjD2TK9BClRvRxVO0yy2sO
D0RbcFRD8Y8hvZ72RTJH3Q707Ca+6okssyE1deWRKyjeyNHsggrXT5xS9cCKX0XTznw5yFyCGP81
qRgSsBs7emVZuMKgALs3fqY87xmKKOG3JkI69pYQ0IUf2TK1l8Ull6MEBz3F2NLDvRtsnrK9A0NU
ep85baNqY1bWFp4T+eAFaeO+qcqvHciev3pTRR+RUdIKhC4v4TvQQLz4cH7trW1TJ8Xrn2wJ7LCQ
ZzGMHA7rIov+RoJQc3X++ysz4lItYOumxmoQzafZN9kLX4ryL1Nq/CQgbX3hoeeyLeoMD0yRT/S5
kxIPQWCG+uc2n8KPQQnw0GX9cC6ToLpELaok3Sc/6Zdgb41qm7SrBB0hEGbtJX6g2I4uoH82HSCV
oiXPjamXW1gS6q+wK0luAt4Fh240xWXR2UXsUxVHi0Y1/VNBPVTmdJiJLrUZqzaOun9ghXeuXC5i
HxKhuulCWn8NcdZlR/CtWjwNRzBhRL8LYH2U73FRqbtyX8/c94/55LEuBRm5CeQeyTlKr5GbokEB
axNoqJPd4E1cfE9GLUq2swqH9Pel0JCg3wFQm5vP0pz8Aq8ymH3Hv0cCgZVoL3zfhBRFxkQMJlUn
h22VGguARZROjU3In2wGgeAhhipL9NCFdsiWXUFH1JB3syK+5fvGByFR/OimLFTdzkrwVocUn436
/op5LEPt8vwCW9nzLiyYKB8at3Omvje4KCK7z8I4R+n1VMMAxLADmqm7CmYQlX6db+/9RCB3yQ7g
ujJulCDPfjAO38e+n/dzJbL7go/skZdtfsjqeivduhJlXM6DmYkfShh6PAs5Ts86mXy+qzuWb4nH
rwyeKx5fjEqJQZTJM9Lwy5R63A+eQk1xA57bcLwSOml+nx+2tZ448ZKxuQ2SZC6/j20gh/3YA6f6
N5K+v1zWgEtJ6nXGTF8s2TOZIB2U9j7svVMorM4bGZsVzhBnzqUQtusJRKHH6CWRbRTza9A2cByn
XVxLclUgFW7ETRLQskIlv5zAwftI5wrb5Hoy0mT+LvT6cPRuzg/n2q9xxYVVA5Okdqb5d6RPPF6m
8ZIUzQvupDT+skBher6zFel48THM67EDUYaP0IvvhmGI7yEaFAfd8/lfsjKxLh9kbkg7wbgpfq60
gNpUjFBg08XaLdnKlSXKTu2+ye8mPI+B6krYi8rACPN3zVB27Z2KK9hL7mEuh9IGCrPllqP5yvZ2
uSCG63CqgIF8VgIo3VY0eHYrRfhjA5uJD2DVeTolc0cvuxO51JAZMhXFZOPomVJ4xF7xIOIUFVxI
ae8umx7nShR4ud+CHhE9A6NadfuJ+8CWxbXSny/7vrOvUWSuingeo2dVSvqbtBAv2QX5aOxGeH8f
yMRdrgQAin4YAZv9rWFIDuwqq+ykdlIDmPJME1jyBLfUr9uF7nM9zPwTzjy6qJuRL0P+8XwXV/fa
aWm+WYLCq6OohGfLTyAJh9clidR1IzxagbPBvR++J5q/iVgE6G55MB9BhsyjVA/JZiZrZYu5bAug
4GNVak8hDyIa1n6LPCbKm9gkZgv4u3LbdBWwdQE40lD79a85KUvw9qDFoudfZYsc2ZOOStZsLPfV
oXSeTTpXcZ+rDimdUUY/FQCbQHSZzwO48YaqO9N7H8Gfzfest88q8z6dn8G17oX/nUCPwEOhZ1gR
KfRpqAXuVBTNIy47I2QsG6KXq/PtrAQPl38R6qqvUVijvyCf4pcPcFLDsthh9Q5Zsc+WXPVDKutJ
82Jfg1O8bKU61xaIswlBxWXFmAFtlgbQ1mmOrAzr5Msc+ER9v6hnLnsiGrM8mYK2ex2nUrKvoVW0
uANm2ANhlZdVDliKL2RH7qq4BIj4sseDy5bw66UNAYYdXxN/SdoP8yKX8U8553KPOgQqEhsxcuWI
oc4bJWdjAuNnf36F0qAtD2WHo/KPgcmcn6S+h+TlEZpweM3vz4/lWnNOOEG1ZYEZ0Mxe86ivi2tw
zHIvSP2a5vEjQ5I6vq8ACVleL2vttCfeBC8AboQOpmV4RTbQ7z9Lu5Q033shMiYnGZkJAhvQIE9g
qbURsVc2AT0t0jcNimquQUNU6reOCfXETtSyPmFwRvAGiwMEyMZwhvxBXZY/wyzw6Barbq1dJ7Qk
sIsIIjknrw3JSttfNw0U1J4HuJzx6aYuG5MnO5uj9yem/jSR7ML+OsElG+ZFLIsCghKSDom+Uk1L
gJcFEyGIDjbAKoJ2QNkP5e/Jx9+uz0/rWm+dc31iEvJCRuW/OzCWJm8PbwwZP1BPBrDUGQk/EbEw
4Lq+AgsmKrYY6yuRlDqRJgQig/lyIa9FhdLZrYVMYl6ChqkXu588VBe3hN9XGnJpFjMlSPD7IMpC
9wcpXwqPIHqlJDBFaaOieYvIuJJCdHkWIF+DLrLI6vfCdAhs8lA3Mar6YQLwfXKV+wRc5/s+k2X1
gYQxBQjyRGyavZfzs7gSCshpdt/slWqw2YhzV/35P86ubMdSHNt+ERIYg+EVOFPMQ0ZkRr6gnMpg
Bhs8gP31d516aqU6O6X70lKVqiPiHIz33muvYSijvHxFtpPt86qIiyx+w1rbYYAVUymKvxzVP9SJ
3327mS6UYcXe/xQ7N3NF2Q5eJbIPkGP+vz/Pn57a9d//x+cpuimiKerpD9b7lR+zMiWm0llnyHEw
RdT/5XP86Wv77YoZ9DTuCUw7fkA/0kvQqRKayQtH95l/GSYQMk49MzDC/cuv+9PX9tvNggmLw/Rj
Hn6FHuTC+zLrEoSCzGyk6m+uzX/64n67REqxRjMRfPyVc+zhPw9bFLpqKDtr73O1mPbwv5/PH26N
9LdbYxB6cU6J8edUpnMRw/S4QD5tHccI3dgaPxfjVyrHGOkkK6iAf5Ne/um3/nZpxCOdIOBl7qdw
K4INqnxGVS9vXeIjER17ZFDSBRRcbXh0RNRmknz535/2D8/td5nFuiUrNhH5+AuD8rY9rzKXGhp8
Nf3t6v9TO/u7zMLtHlRFvbQ/inJeu/Ek27aHqDHBumFoYBRCdXbPc+4Y5BEC/PDPCwuxuQPWnsVZ
Q7uoZe4vr96fPuxvVwn3ZC7bXg8/r53g9ETjAa5sVStyw5/+f1/nb31LlKyRJxMzP5li3p66LSYb
JrJ0XHn8lzftTxvn382/sWwWTG5IzK1YN8RRuPpHLnl8bzrPhy/7REiW3fdlWor9AZItlDwEmDJx
Q5nNbXRYF5CR/RGhZsKscFW9dhuHbsf821VuhNjqHRzqiZpqg/CD8QagpIUWVeVGJ4e14Hy2VVBo
Vfa623wygsUhjRV5U0IJsZxkiRvzL3jSv5qE/4L0/u4/nsBXZMkGjaThgdNx+OFZgPDm1mValY8J
HPzT6JCaAjZYN4QhL+KSKp5HBknrOZOuYRxrQl5N+yyzR4lQHrHeIbwPxjznESBuEP8IALHONGHo
h1lXaMqi8LJJsyrEEsZyXdkJGvewP+djMVv5pHjJd38qbcRHW68D/vnzoOJ2yb9kmWbZ8pc76A+X
9+9Cg41GGR7irMAwbznGTmh/UN0RUOGhn1UHuqhySGrRFTKo0/8+uX+o8v8aQf1HWdIIKDJdanGq
IMyY4/FEF7MxcAx2bJWnA7KM0DTZLPP5A+INtHkcd0HKv+Vl/cv1/W9P+rdbFwr4GR2n9vcwB7b9
F22uoquPECMLcX2NyDTQ45JhqcCeFyrykvSV7qVaTgz5pwz0aOJmut9vQOXb7gbiI8TT1VBp7Lpv
9qxrc+aqicGqytZjFK9M3oFNk63DE4v8Jqa/yRX/tPL899//x7foLC3l9XvjVQFHwW177zFYdG1T
hNT3HxNF/ERRQUa64O+C1Hcaw4P0Mdj1F9jgrzM/ajmHeT6rzek+vKSwQ0j6O85UGetGg3/Wd+dV
x2b6DoIaoUkz0wzhrw8goFPYjFTwe+b7/K4hTsvcXw4joX+6cn5ngQOXlhEub6sqDpEXQfJsomqB
DdJIttcUOg2Fj+VjtQysIViF9ERVIgQsUU40meEUd0JutpNxpbKN7ifWZ26NGloqlilRIRIp8+IA
Zme6JZerEsxtdQ8/K7o2LraJSyopBe9k3fZyHQ8Q6ffb7VimE9gF/VJk+1l0HOzuWtMS7XeNHYf1
69FvZrffaZGEBfK6VrZ9XDFbZO1aGdiaWeDNoy80qwGfJjS5jCYrYzheR9dFvO0Hq5+TPM9YctOt
SefSapsyk201HkJhusrMaD5Pbsp0+0FZTjittzLZyMeO0Q6SxSyzrj1wsPF330BBADxKTUOBTIA8
yHHFuw3V3dSf0xlnY6o0svU88i7K2O8QkUS7KMSZb2HkdVykovxn7/QWh2O6r2w4TmwT60FGcM1T
tZ7ylE2HFCfdg3Nt+6yFfB8pwEIfM3iW7o9Ll8C0634qVhcv92aH4M3f5NkoKfwdJPjMt1BSz/Kr
2yFbeIT+VSxZNUGZB+EGJdw+jbEo5ps02lmByiChf0suBB7d0fOeO4SPNfgFc5JUPmFu9M/jFoxK
Ltgy+OKHj1vcLXXvIsPfKUBi0Bej0cHmW2qUkRTBIj33n8nUIVS6kTD/U68gixT8kmYMRIWzFtDa
t9UeOp9BGmnE9q31EFeJKpU5yg2+XQEFcj3sSdHdR5xgZQuBRs78E3QvA6y0+QT6aFJvgGHYHRQo
dry1JYys3uEXMPVjnY2x6c+0iwXkIQVtfUYrs8+2gL/5vLC3Mcfm905qY1V+REp0shwMZjw51Sns
cPZmM2XChxpFWePnyATkzLZxvoWTBVQpw2ZqWQ4qj6pyTCEoCbAWGSbAsZsl7gJtyRAgMunILCrQ
8+PiMEhqyXeqx3Y8R0z1/KuA7LP81C7iSnWmA/L3HuGph4T6qEzBTqlyIQtQEQothxc6lZN7bBM8
2ZciUzv7hkthg1k7h3Nf+8PBs7hdj8E40D7hFQUjOQhKLUVBHarUdEX2vC++j/0JNbKnAPd3v87i
pCcNsB+1SOehuIjYwkzttmy7SHyzk/fzft5LOUzLBaSzMm4ctssjheY0i2CQ260wxOQh01z/mPps
gUlV0S29O6LxAGUT+dhjiKoOi5igqslucLSF9FOrApJbEvX9/W6IistDmvwrApoSpuK8WWwoAIuC
0DeuxxFZi+J5g2tlnDZj6qICroIwmk7WyhnkYb2XyBLQXZ1PeO3NMYOjIQDp8WptBctCP6GxUeMV
xK7AjIHtfYOJs1BHT9BVzPXG2n474rqAlrfGLkvvUZWHYfYA93BlsYPexAxrzn4LZbg3o4zlgx7I
jFNalO22fhroSFu42WMy40902pFDqXqsnNYmFpT2RZV76HcflOBY01UTdFtEIDo3pv4t0q3DXrnl
2vqT2nk6vJrVAExBekUGr5oh8nZ+o/Cy8cc83Td7EBa3J6ldZHtuarbDKfpT4vUIQGtGPo2phMFL
rI7EIgXjJ+u2gXf4A1JmcTkqhnyMpZ5ytaf/cBPbxdV8XAirjAEcZkFh3DJofRVW1bpRpKOwmMKW
BrrRG46vqahDUkBoZjx8IT/yjMOivZrTzS5LLdJ9DE+w4FUsrz3UoejuCRPJejO0FIYD1cQJtlh1
sug0PsM5PILisSN0ecyQRzBCMj8SPv9UOxDBU4kgP7hDLbmyYq3aGB64L3hD2zVUc+dzgzX9Bq/4
z1jSj+xhgypNXQRsRR1kxSzJ4i8a69X+mYgpYhkQ/ZnODZ9ZtD6XPdSJsP2XFofM95nCcQ1+GX6M
CmYQb7BxG2QLjRKiL3/mSMaET78sFjJ/EzBE7JYj7leYgOejSuczvKVI0sT9OLG3ZW0zf8xiJE8c
V9PJGdv4FpgGsOF+XfvyAOTbdGcUuoQ+DEyyvjhFadwWXwOgwglqxXWMo2+GQLQUn/JNFmK+TlGs
ays4YsRxh0ePAnoszUKSHzoUGh6X3GF7UeHCQuhgCz9PG6rWY2V3ngoHk/vbzHT5cD8gXjf97HyG
NdIBSik8Kujc6QKBGkC5jcPthGG4v82jNfW3yqKH/oyHauUvCQoe6nLhp+U+VWrrIWUDOfddRZ1r
/UFCdbVdgsxLNTacmMGcMHWsSVzFLEJlA6WYZ1/6XPHtzmGdRZ+FkLR8RZubqrFK4d7SYX1L8xRq
FdzqoBVVu1vctlQqtUN3G0mZzedY4mV6BSbd+zdj9KARQQBzqmFtQEMAxllluemEqHug1xlpMlKs
CMmZNoRrH5IC767G+RZs5FXkSGBwHYPd6SXYKUoPTGuv3zjfBUyJN3hhX2V9maH8DTWUrA/YNuHi
qfBw4VV6084h25IjbXOSnxa4Amc3QUoZsQYk8fE5qBgfa4ZPoK5IZx0akRaSsPcZwsZBoyGAVyqA
h+DnLD2YbIp6VaFEgL7cOOrXjh2lhcF4eRtlVzfy2YwWh3UaxtAzyLxYMv/sSWvNOyqL6cdDcv3p
tzIkk/gecTG2ohLpNC3jcR6Isf0pDGrCu0lSmbDy2Ic4ZS9hWFN8FdhBjcM/XEK5deOpBQofIeHB
QK4ylrAQaabJDuQjwbHGeaerXu2tSZYV0W37iOp8YAvq/c+9DxEF96+4GlmJscyyS7I4OAE3+YT1
+GEGiljewr6np5/GJYuWX55lVpyNwJYmP04mEvStzLRdTtteLmVFRuw47iwey3zMcU/rj0VlC39y
wcJpr2JcwL8LxP+c+q1C1y3X+xXua/oWb9s/m16j7KlNYOmwHAPNBvF91om/g1ev3875tib8II3i
5F7Dessfkgz7y9seKXEK5J02naRpvPXaHie4HyTqucVbhANh8YzVQ0nhhRXOps20n6sUuaIJzBiY
j0Yo81qoi1+u7CP4yWBEpfpjSrhYvqy2SLQ7FF3ix7bytJzlWKfd1CY/idunJD/ALxBZzNUye1AR
63jzjucISoogLj0Ab04lcNdEl8DYd8LkLzXgGspPQgxi8LewTQ1O1WSIkLtymKiDrPMeaW6j56e5
3Cm/H7suQ7OhUMNcqBD3JsJyShLd7eS8JquLlkdqC58vDeS9Us2VUHvk3wcP6dI37CtgldNY6PrZ
Vm+rB+HqMOlWYJ1okz3eOrxmuJ4xXXKazULVNEYIJsop/jf9BbI8FfZmKwsa7vYQsfhToGYVgHlT
QfSLQAqM2V5Egrrc1RlYoqU+R12bxO/dHhaLHDc0G+PBLsOWJpdWD2UiD30hCUIS4IgxReG4gXS1
/9xiCHpkDSvOfTSv2A0k3Jwp6q5oYbbhZRyeDGaznF4KM46ZeikXCqv/I8Q+k1vRv6dJfGMjAZpK
FYGYr4szcnUkbLmg0MBx7YXfG6dBU3V14PFs0au5LqPtYcKnHj93gazp12SXxqQVXaRMzp3MSbxV
ForUzYMYZdaEVWXol/1Ninki8Q1c1uepPxqaz2mKyBzMP1C+qc6ZsdqEz1JeW+tomR+KHNmvqjbM
FxnCcpUzECA3tJhSZA+CfRUX8PDeAjJ2qkzP2EI1WzzNDsLoctapP06g7EVzFVqIFvjFAv+YKzap
bUI0iEhFqhvjfc9DvV3Zow3yzPZZncYWTRuphja7GreiWxs1vwOSCG7vI8T5dv3wIkC4gdsaZOoV
nxyyDBAAbj1m1+3cAk7Nv/IUfq8PBYHkKIN8Px6LssL0C+/kLxgjbdZ9wvVG0BvGq2XuGUHRCBNq
pGTUjI893tscQ9ZIxohdpAZwlUOCweLMfojSufYYrcDj3ne4f9AbLLbL7TlnY7wfioWj8686ShMG
LIkHpRa0fznM2U4ZKk77VeVJADa5g8WIoCN4nsNnDDYDWJWF13K1yuVNCxeRcThLbacE5gIJuo0e
0iMRke+LGXP+I0IHnX/Dfm2I4hptCbK6wfTEQ4YT9u66J7gedNl5V2Qs3zA146RUos225WHR2UI/
oZOZyhM+Pa6gWlIcYdzVvNszeY0dibabPOLJ1lgYQIrGqNL49JdGNCia+37oOnNMg1zIU2Y7yYsH
iBDwmG+VI0qvL+tOE0mqJR8hfay5dguZ7uGSq+EHFSfF0texVf8SJ0vAhvI+YD0S/aNs7P0hi7Y1
bmgeiF6qFa4MIT5trnXyecJNZPGWqxwRIg0AyjXNa3gdUqZrYDN0xLwJKi0ggISHx3TVzn5eMjbg
ywcZOdvS2qIbY5/RBQ3gyeBXjDQ7thFZ5htJVG/vCkiLAfzPwXV3mhTxvFcWR4LF5xn70gTvk5pg
/xGiNIUT8sZ6tfyUWbmv94ruV1/7UkDytlSx3k37a7TljqwOmCYvIED4Mc2Te+Axq/+BIwojH3g2
FKhcuW9nZNTBcmcZD2QpIBStAVfJwjcqzqb1Brxb6syBDzFaWOz6ux0pLVM+yw6yfIa94FklAUzl
GpysoL5z5Zk+kjks7gHQwwbgP9UFum8MQmiP6jxeE73frVsnfF+jdvApexRxus3Lp40AjEhqrxFl
OjyiznMksqP7lvl8sEmSsfgGub9zZI8JgUNPVg2FQzZhVDnpA5CjsexcV1Y+A/1f13s+WY/pE1v3
tD+Br92l5SEKULAMjSWQWKKjXpFbkZ7timhBUeMzAa+Bc47M/M8yMSBKvyFbPVKIIxzGlqbkEZcS
b8V9SbqdyooLzD23EQ4BAemw2ydYHEjjVUKaQKadvcpYAEXu4bwd/QyxLXCRWQIF3MGJKQ2fJLwu
coAAZMNbWmU2pvtY76t05QPkO1GLle600O0WvCq2fURrEt4z8P6mQ8RROuGbhC7SnsCKAgPaQ8ht
gQroAkx74BZl/LEQyDs+stjn17kz6uetHkyewtCWexPm5W6RrVAvQNwzc3GG5es7YRFyK580Okbz
kQgCNmEztrMOqikYrqDDDDvFaTz1xARA0zZScC0KFmK1AAeAHOLHZlUZ6G21TAzG2A0zTbw3yG4O
c3qD3FWk7DnN4A5X931uyXm2pKWXHSEyyw2HsIxgZFuNMMPJ+JYt480Ido1cnnIfOfbaiwK2PiuW
KWienWXt8pFZuVNfYX2UMFpnuDT1QzFMu7NNkeJVPEbxkvnv6byglNbSJIZjbBXK0manCPnaG73i
zgOOJ+K9RedZbJE7MrjGAe9SJPL+V8Fw6kgd1g2ObTUgxvzaT4MYM7FzUAl8raoQsEb+3mF+zz1O
YxKzpEmTqAgYMNYWUsJLVnI6twfntlHOGAbw0hgA8nOL95bA/IbHB5/TLb+0jBl4OKiwIhUOFG/B
5umMGIS0y6ptF536iDvFcBPhbVuz7xssEkZ/DcwFXLhXkBCT6c4QIiL+1SalnMWFT8Myhm+baJMw
vZcyh87zHPeKp64uUQ9w0+VsWlJzhD9xWnYnbHYKZP3AHIcjvMCJjVSYxqNH+G7pMTktPHP6vedT
6nUtx3Fksik9m+mNL7bNg46Qk+xbRIbWoTdKnbqdVD+7LwXek3DafRfLqYIn6EgC/n+gShwGPnar
bjCx2P21TBEw+gEc1k3InEposSKmcxudPURuCvQ+x75XyiMpGDxHq3aGN1+NoWARSw2DpMJ8Sfcp
N3DH2uQiX/oiasdfup28/ijgozJ8gk826ZHkJoXWVZE7ET51wJ9LOFNyUOzfISmTdqoUyMpdA5YF
dnfVEmXXWN15hUjxYkpCh/nGRajU+uDRJ5fZMUoKE8yRZ/jpyUl2Aa6QSOLcOU3Gt0U5JD6fce8S
kZ6QPCmS/aCdsJJ+gncKWIuHdQeL5Dt0QbiQjzGudfZG0OemQx2CSYfbJc4gDjqizCX9P3LcU/7c
opXc6zVLR4RZlLKcnvnICTX13LOEfPN7vLqqXHouwPWxcHDHYD4MOkWyNiZl/DC3QIiKZ+Q7Rd19
6mB995UWV94o5gNSpHezw3/fnZbBbtmJU7srdtWNidKeWKn6TQPo9qW4TrAOF72jeAhAa1F/nD9c
j1v5sMRtP97QPjHAouQMTx91IJByTG9WOwwGzY5pqA2wRMJQAIAvKaZPiPVLonsl0cpOh2Ayxe+5
tH2UYdOBeas8hiyZ8dALNyh72jhaFXbYgAqiBCahW3iNrq+zKRCnBKyKG2Naq44Ck976OePwZ71r
x8LY8ZDmI6CwBrY0JWGvOBFz+32DZc4c6iGGo+tUFW0OnP7oaYFE8gr9r6d5tZE04vWIVN+usSPG
KuhSbT6WJ1hqljiT3Wz7FrMT6cfu0cPm08SVpDyUNSLWrnubfEhAVVKblcUlGBTLL1JrhHPVUzd7
fw9Od475Ihr2IXuEsrKdL4i3KT3CLBW+GsSxZW3pPlAyGVyeMp+sGT3oYg1mq0ony/mGegEov7Jw
4fM/k6XT0VSHDh404RwC4CxzXNt2ibfa5nB02WtsWrIpPwKr3FZzBt8Og1zt1WSX6VTkaVLA9QlL
h32Fym1bZ3dK95IgXDodtKdtnet9DuKyFm5JwlOG71vOzWoWCFc+3NojZyPDvkMlsTr3kG1coQAP
Ujofvg1pRl+6Bfaw+8nA8GtQl1KEfJ0uiLvTJnrqWZm44aXHsVvpLXd7a4sLjj/ZAbBmeVY6xCsl
njlRp+g2UiIrD8lU4HcZwoU2QasVorsyTPhukVhhmmmJ1iBruSMDJMK9xvOR1N4RwskBSbqlGY7w
MUpU/kXgjowA35lBgukFKH1yZbhpt0Aic4qxXx2KE/EkY+OdW6DfgXdiv00dqTbEvQCABVSCpM07
3haBdfdeb7RLGrgimRwJgmSLTftlnQuve2QIFgpmV0gGaVPR2NwtkM2wLqChOMQdIN5/RthUtbTq
Wp6MPzE94xhXM9oPuKquTstoq3MXCfyMgcNb8jFpI0lsg4gjhrzZeEdI0K1blZ74ibs11/dsLSxt
b320r5E+kP6KbNz4zMTkxEKKNqoCCbi9NhRbMXLM/IxKngMJ5qBg122B4A/YmO1wZYTFchB0hMix
ZNgyN4Xw3mSXnc2jHcE5n9oFdlPYduJdxg5vde5uaBMy+9rBzhFvBt8SB/hm5avG9Nd2gOkQ/5zB
Nf1Tu5qMvKQljJw9jJo6Hl2AI4kNYd104ktxH0TsWgQtL6bUiCIGy3YdajXPavqB/YvNPxuqoRQ+
inyR+aPBVgn3HTPbpkFQ8nli9HHJdb4tzRAAC+yAzgFqXLPZ52y+KD9qtqIGDUuG/wKXBPxTkRCA
x1mBnq2HzxlQS6lOqBEBI2tPoVjYmwyal+EFEvo0NQDJVpf9CtEIrXeTQA6Prp5e3eDUzSAiHT7F
cjY6PXWFEPouclRiZg0W4bnVBqKMLc4udXssD6FPtv611NLabxJU/rHFiAyvMX6gLppzOJybTrf+
B/zmUS++xHbqNnKjO5icJ/cGlkJr+zJtWAYFj5PTk3j4usatWuUTiXLjtnvCwQTankyJ/nV4BH0l
1QDQdxhrsqbosCqFXNjDzgxIKGY4R2vdCbRquHjnIQ53o8Yqrn1a241p+0vk/WrdseAgS7UHTKJw
a4KR4Zw/hZ0Lde9TOmT8RYLZAeOxsuh68YbrMLF3mBiAnNV2nyOpcHtuGe1e4xXAE32TiHQcZZ1S
ZaU5bIqA3lntC3hF6wFlGDqpanJ8b28Wsa5mCmC6kjha3oqYSjLfrlj9lGnVdRycirv56r3WNWmu
o/QBeBuGhgb7SxjT3fZ5V4Qvep7W/o1jV4AVAweTvBzPMNof4u5mMxpyvZcIM4lC3kKxylRHhylr
lxlZbFEGCF25JSw3yZLjI95blvfyNSzL3k8AyXWanuGxaCaKQYHn/VNql17IKoEslqTnjgwjquQ6
e+CzMHEDuBR3Saa21yUKC/nIrbPjd9h2g/1ZAWrv17dtS1FbD7IUFJ5vNSvpsIMnYtDHEnfNQEab
/eJSY8b5K06h3/tf81DSKYIFcmk3bPNGLFGKBQUNe8h9WOBLmts5XFiU6WCaXsNAsX0Ghrwm6E6j
zOMIBthyCS39uWBgOW2f2hii2OgCDkcOQjpq8bhf/SvQNm+qPIDyyE3U6FHMA8emVimKhRiTAzK1
HpGsep1WlV3Dftmjqet5pQs3jwx/2AqTwONmkXlaPiU8wdsTH9A18X6EwrHX25xgx2dzIRj6zQUq
qNphlwVf1JriJU1hKdl1kNL6Ux8MtlL1lTQ8FDVs8YeRIOJpQHLKrx6Gc9arhoP1LZY7CZLoXiOA
pgvy1EnEHAxHmF2BtNYQuJm33YaRFOyH/CnHSreVL6FU4CSdsdwnefum5BC2Z6CmVLmnzjKoeo/U
uFTq8463TWEmhyaBYaWC1g2+YvKGB0gVkKcxLZYAwocXkT0KsLipfXEOAA27Z84FsZzTHG5780sC
GAYJ9gmww634scaocv5TFwE8SB86dNC0HDC0I0CzODNHdCSOo4niyR+6CaFxwMc2qFmmBjG6HZdw
6HYx++XAzdE9lK1w28PWhfUd5J6gOSDjHfjzFvZvLVZ5+NvRyqND23BwSkhSFxCQLto4nUOig54r
r5Zp3Fj8MPbGG1aDtQzy8DljU87XN4ZSt6YNtDMDCku7ZTK9YL0NLzmczCgNS62xKcVg3edAbOca
iCIDDtDNWCN/Q0JcHnUXhxkJWWocHAcuzyTalRpuum2RdDlilJ9V+METY7FNnPaQ9E/BpuigqkKv
bjXYdufzCMzO5LsatteMAcEFDwRvfXjcRGKG99hjlQzbErwb2OfCM5kWaS27ZIi2w+LmRW5fwRTr
0vmDrDCl4w3IyXLYAbhiTsMVc/2nLXzuuQRsPFUpCQbphtmU9DHykIHgTy2IZz1oXqeUw3ySH/I1
y2X0lasWK8o3pTc+F2hZdW5Brh4BXkz+0sdTB+aN2RSKS7M6Psfv8A7DPqzZHDYt5SMUrwsEsVUC
c+Fx/wF3wBxqpXNBonUmdylgRqwdDlApEWoBrrsW0vihhv/zupKfI8P6aHijsFUAv2IASspv58yU
SAMGsQZOjb1PiwL5aK2DZSlYDS4m/tOS2FIvN45swJOqNevLtgregbWE1RFD8bqPscgn6QvEewVl
Z03RwYEwFMW2hJ/yhLSnd5F6MfCajQg/b2uoZ9DzwHm7R3d6whoKC5OLzouBkBrundx9worQeNak
XBN5nGeweAaAP8NW3mHC8uNYAzGBPS9KopjT+RDj2vU3BuUJi17qE9gR1NsyoRKn5ZQVn7O5IGUO
ckhSJg/obZZ+apLgJv0aY8JS/bvYY1Hedm26YMHXp9hG3GONH0dZI9FMYQhEN1nCn5fYQnGQmjQS
ywAvFK7bjw4bfPdCnOSsqDIxgxhUIZggIgWvxkDb+AKuCNrWE4yRotRWEZID3Q9G0dalh4El3XLZ
0cd1CmgB0nXOqE+Ln8JBIzRxWfQBu7YwqXoH9Fs8D+0KhkXFTRft0+2CXcQIVRyHUDJ+QNBQ1rrX
FmMz2oFaI6Eycs9pSlRhH3Ay3IrfRwB0q/MWJFZu5w6YEilqVUbwDsexBfj86AxgXFgx2lGvADeo
zJNPU7/GsFMKIx6UvAEfhLKxmdsc2zmg+VPqiodIS8UfcBtMSZTWwvRT2sF4HIu0+Ss4EQjrvGvT
JEUBh68oPPkZEHssQMgzLJKG4g6oE3OPoU9xm3/FMuNKbOjSGPSOesVQE/OPfkz7oqgdkKjhdQQt
p5D46xScB5s85ElSVrjmiX8T4C4tI6j+UD4T8D/Q3N8IURT6G5mpSL/bEQHbPxfka4yXfKftMN4i
SmCNaNXDmo3T4zhEFLdSF8MDeq4SwEv9a4zOGcMwopD4+M5yRIHfYQ8X6QveSq6/dr3Lhvd1X2zO
KjgjJEbgFYn69H4D+qFOkrQx+vms3xakpyiUC31QsxTqoQtrEg0wRQX19f8YO7PluJEsTb9KWd6j
GptjaeuqiwBiDwZJkRQl3cC0UNj3zYHHmVeZF5sPYHZR4vRUTloaLBxAhMggAPdz/u2TqRFWRNfR
yMrkUtYuBsNeBvU1OJhpV02XVvZqcxrqTKEijzVyBT6nXJ+msrX7UZXuJknjylT2Yyz5fseEn0d6
BTRDpH8K7Qdjq3RJ0r8MsQzrlySXXJj71NRBp2GbBHm2gyWFgbGHN3CePGF7lrKWzKqysm5rodVU
zclU6Wrvy7hJ8rOmy6Q4zcUQOZ+0ys3MB1w7AXv3If3QWd+mc24YHyij49GBrovGEzpcy3r9KZNW
anyQcTZraHgy07l1hanIFgihtauvg2qqrNUjF3MjvrY+4L7wzBmnxg2GEDK8I14RA16vxo549EGD
FLJpagzIxNLBHtRwCxChGM4+V1ij7Wet0ONPc0xH6TvtZbqTnovVcIpzARpu85yCirn9NkziBtt0
O2jcXUlJPF2AWzv3nrWEmWsgrRrsB2qAytG22OSbanKswD+inxJpaObA5Jur6AXy9xzvS/C5QnoK
VaMx4LhnT+IBUVaCW75QVMxheJhXxSnJjFTFwTgcUHMh3CA64mJNtcuKhGy3kNKUUjAbPBOT/sD2
MfTIDd9M264nkwvG3nRkqYNvfJsPcn7Mst7o9y3LHtkd4Ri2ExkUiUV4X2JXXTx77iAt95OdGXX4
QZYzKo5TTib2MOxTHr7kJWlh212hvkzxVgGrYaW6LHb6DV5QWXdJbX1GVTBpHX+OKm+6AWrGME/m
9zAC+7Z94ThW+m3M5rG6Y/WicF2NWVSm9yr+gpbE1JVF7BnLinJst60cXWyO+8rMihdyz8fhS6az
qPapxmwn35mGS+ObWbDRc1rdeh3xrwmAtwXGzwXcQSuMuqfOiKGOKDyzu3yTzlKVu5YAA2ys6ajA
lN6QqROSzEX3i+bHhsys1rzFumfIGz/GJRCSSdarVXoeXMJj8Yrr0pOGuTPRsHaa4Ap1oYmuqHeu
UgNy5rWqWyww6f2OT246m+5Ti+9yEHn8oVv6RKC5ODVvNOJdpvthYTdB3qoNOnEbbpewdzcAGbRC
Ox6VpTdMNiS5Yxnhyp+ALNPa6TedNqXZyD+liOG2gPy4TCROEzuhX2msV4468TeG3EWJ7KS2BUDW
Ciya44xZezNjcqztik7A3uUZhPHHbcRM1lKBDML+NpYFk/lGS2Uz3NEZrdUf5P21fE2WU5ssqEtr
rHJ9y/NkdHc1ADxevA6r0/SJdwzteTIslsEbZaZbsqOYorlgMLHFEPUU7IyEnzmKIqPtMPVawbIT
0zLlakY0yVDM0i8sblxFjVh8pjkte3vX1/0knzWLho+9iTpyXgKvcLOS9jdZDXgqQ/4o+y90OZ1I
UiqYcXJQTQHoqGPL3R3L1KFU2yqq089HVkGyjPwqTbNJHEpD6N2jrgM2bRUFV1eHhS9efB+Y9OIJ
+yVIFFqHZTuqzBvpmlnwGOR4nTx1VLXtceq467sN3L06OHTLVK9ugqaHULgLbTXrQh/H7Ra6LHY7
3EjlUoP1myCw82Q72bVWPKtEbkcPUR2V2c7VlZCbZ6LBxfpM9CPE5MmBBHBwR5pSXhQttrYitLTm
wY7IdmDuVbMirY+12zfmc1hFlrMt2hhfctaqanyE9x9iSoE3SaqGBx6UZCOAKrS5fdPEpQLQog+J
HoKzpEX0TTMWsolXF7bRbpNC6P2umPQek60F2qwiL0vTlKvTmQOw8Q3dPtCHjVygMqo2umDTDayj
sN8ZTTZlt/rA13oGcWvrZ+G0U3R1cDGcDgL2rHINse1KcelqLf25jIPC+Lqstua7JHXs7mwGMKhv
MqJfjG9ZZY/qYbCGQX0clKqMlqpYmM9jj23xN0LtSn4p8OLA2hWjY0020pfaAehRrTaRhDuPcrB+
6tokxM6wCte9w3g+Sr8oQcJjY2Oxgg8NkIIsh8E6uPlobLBejoYTHUThPorIshPXj4N0yj16LdOc
QC8oq/hxnDHlvx+xsUweJ9tIKmU7G3Ziq5tCz5rxRY5dn352pZH2D0GOWeIhRvUrCr82MBwkiqin
cTCgd5hHdZkmFGPy5iIpy6MeG1H9PZ6bJbDEsmI9FxAE0xRK1Yh8Vlg7o5RKcwe1w3UKzzLlqIF8
wKAeem9SFF1esbGTECFKFlct3cimSUk6ypReu+1qoW8pP/RnAemhfLKqmHIQXpZeEnrUKboAQ6oM
J6chN4AD5KRWB/Wn1EYvFm7KDDv2F0JKivm7FdkW+OQ0gW/LIldUFKd0zv0CnrD8WvXB6Jdx1+/V
ruoeEijy+qdGmWR324/WnToSq30irUPmBUlUgfKylDbjbjaaSfMtwCI396hah9HyRz0BkhIB3vv7
pDJLjdWF3QqIUm4dDaR4U3b8qMvZcdNNkEF1pRiyKJhNgMR5Co485MtCbKVjWPqp6gzRPmD7Hk4H
hb723PrFHNJRBkx0rFt3AXE+2yN5gKYPiUIPS89pNUN2Xs9XUtw1BgENmYfRdDeHGxiGsG6gRNb5
c8hD9mPVO8a3JspFdDPQiRybQzh06nxts54mrc9iT2l1PzLbJHps4inG8iDhng5AQQxS++4aVdJ6
3akDxbQ4J31Dk8TvRGjnH8yCRVu/AeFBHuB3c4xGgswX2J6NBzV9Hr+XLSCpp6MduYMJG7MwLva2
42QN9vMLvSsXCdW7Fxn0ZBbSVahaIN8hYSJ7giKC/IczRYr61CVtZH3CyDHLYdwPOaxFUNpUgy+c
YVN8pB/fl59ZMWft5NPCh562MyKat3etFipq8NEB4F5si2Dh9uUFfqLWVLtKhXRH6ltMMmm17QpZ
Gh8HNQaR2QbGNKYv9hhThW6iOAZRYV1DH6Xz0kwLmHQKWNAhTEY9t7RDF3ZUMidNdzKrujezmeab
p8H1yG40VD7qLb+lO2v8G2JQ74YybqczCZN5PB/GTGHi3aBGcKEjh2lR1qYXdHXZZrewYy39JzrW
CM4AjM0Yeiz+63YS3aSshw3QQT0PhuQ2sGDZN5sZr/nizm0SsGoPEd4YXRErYO/fmfAWqq2TqlBK
N5L+U1ZtgHPsZC+qWVhXldtFBbyHSqZ81F1admehtJ36FQvDpI0/h9YscGPWLe4z5cPUmxDU7DCr
5I2FpDtqnwiJgFr4cdABBRAFZMBRYMgqHD8PBJ3lq987adDfz3OQJz09+9GoyKeYFEx6jjCZ6rg9
IxLq0hd3JDFN7motrrptTtBRMB8qOOFmBYZFNYfvfS3Gzu9MVRkU3xWYV3MoNebqI5VxpwwbtWsi
6+TMNSQsHztXN/9RAR22ft5IqdYblDWN/Sm242J+sE1ThLonunQc6q9xGWTAcsJJlHxGzEJKx3Wk
z5BdsZdBiwp7p1vsyqsif24jxxCfp9gOqkumVK58oZTo2iMQfBmWvg3rP7rkNdTJ77HD7GZvBmGF
450GpMetYEEzboJN2CP1U/ymycKcf8rRI/XHxMrZUFlPB7JouN5Vwe+xKFaYxVKXfgSYCsm2hjT3
at2mkGzD2LXm/CGAQcEaxwng33/KNIXkl80sdNhJlxnF7fhEorCZp77quIgFUitIrdK3EC2k9aWj
bZV03wu4PxqmW30SkoIlp7g0fupFA1fZd5NKGNFFIT1j+NhOHS43hEyhOIAnWQClxt8VOrGD61dd
E/8w4qogDBk9gikhgdKguoce1avFqR8SzZo80RYOj1ojT9uxRdCIYuVzVg1RJqBQw72pLrU+Q+uE
fQLr8YtRUuTW16QxCPndj1HmwnFooRfRtwaez1DCS02mT04SZdEH0qps41kZOyowFuzJOIzmxozo
39f3CUmGqFngu4C9ew6cggEhgFHnXUhB5DQ80szKssKfLgsY5AcjVaUZXgCxCELcqjCYjRuTlLm2
P/PkHXTjCP/Ipi1uqHK+p3EV9O5OdzPlG06DIv7mNBFO6lJok/MlbWhwqN5g8o1+VsAh9a3W0sKD
wBhR/bUbGel6p2w0NKTyixCVIfxcg4Ph+EFfLrd8Y2lTde6cdi6njdm65XCWBZSt1I872lnCm5Fy
WjqdzT7vnxNCWlQcxvnRcCg2hxx8ZCMNq1MPbTQKpN0WBIPyFhVkaeN6PWfao6bJuL5PE6gumgfg
QA1NZQQS5hFF3I9IZdw+ClOflCTMO0gfSMbcE7WU1zpcVgbEqjRpDgaidNrnfBRNd1M2YUmXNxp0
+cRzooTvpofAfE9jvgg8yh5G1aIIimWMgLbtgnQzKdwft/ws6gjuwOPT+iJNVgk1Goky75KLqgMk
j74KtymG29PQPS0B/Agyq70irdz4BbegiodqVE34sW4sKu4SnwjVkITDWn2aHEybpxzfBz4o2bRD
VRTDGeIScLr9MItYbGtbUgWb4DaipsyuUI/d9F0bxqz5LNOFUd6VDjczzSzg3P0E99bs9kmGfiXB
IWpqZQpqadFdHf1WC4JmIYcMLb+rVdlJ8qgQlxSedNRXiXpbE7BEBmMf5nmIQyLhcokefXK5zeZi
N8eIByCQqYARQOoFoGw1e3TZIrow5MSVunsmPEksut0pc6DfsHByovGA5clS/vW91B3LhzBRWMEW
QdoMHU2Zxay+0BlN0nQ/WXAwv6lYGlS5pyg02j+qZQSuzKMH8RULuYb25GGm49o/wDAnAHSIyrx9
qfCoaDIeNEQKPapmoyD3SZQOhAp4IbYj1VOTbJbWRs1aMS/m4nI8zLawFFLjNMmac8N021hw9Wsl
6Y7O2IT2Fq2+wTyAEtoJxx1oWsnKT29kMD7GAdGnj4FZZ+ajGsAbBGPh+8yP2LpMWuSFVlmBy4+l
pUpP6GPLHRDlEtId0YC5nbRblMgxuG0RTBmzy6QHdJzp+Tf5LQKuurqIhvT1eoGs4hLmWVmgfkqQ
f0yoTFyhfUtbqLM7C0+/+Bk/LAHb2ygzeDkPTFtGdOjqviifwxzA+WduCGFOD6qdSRdUwYxikPEo
TEIav2oJmZs1oiLw59v2DfaNSMcbQ899uxh0O9i0EeBqhpmopP3zQ2r1mCZHChpHZb6vYAHnmy6n
x5ZstEITctw3jpUpoGBA6uGPDmaePPFF9XPxHOeTUc77tHNp7nzgGw1mdZu4hKEihKzMYpY3aGrd
/hSGcGt0FqP1bJX3Cs0W/dSbqq1+7VCAqsaFBnBhXNyxUUgsi3VB65bQFp4pZokh/D4QuCU94egK
e36ji0ZpvrgZbFOAwdxV4e4uLVfcSuEYtjbgRcnjieDFvmzVI9ohrbA3quLOBgvkGekAIuyy28c9
DgcUVpOj61+DKs2d+ex2yEAIL2LZ4zkYugJXKiRYGs6uj1EQIQGtU8uSeNeT7zVuJp7j/KFlbksa
0iXiqTT7nmU07CGo4vfvpl6cKVL53ICmZddq1qqM4irUFMghWhnn9YMhyrYpNyW60IJ+VTI3NQO8
R4FjHUet3OGEOhb7n50LUD+7h7FQIjjTFtrM4gwsUAbCEzMqk12VEDZ3RFPZoW9UOplHlh8hAGp6
uMBdMn1udLcrP8W5q7tELEzciTYQPwr98paMBce+oNq0DeYneIaQw9KaThUgt2n0EkIjasaOTtSE
qRMgsJBd60GC7pnU47ZuSnuPiJU0yiNadyfYuySZhB3B2Ogs94maTIoLmciKumwbjEHWdhfBWk6Q
QQ5cw9cs047bm8ZmHrrnjFYhy3ergR1wSNqsUEsv6otOdt/xLGgK+Rg1tt60WyYhZTIhPuoFGot+
5DsV1w6fpiTwq3JAl3MNZhZtKKwrJwi8kZbDpEFgB6IYPBHBkK88rRvzWV57+G76+NOkO5KXN/hd
Q6HY1l0VK8q0gRzGUn9nLdyZAA5Y0OpYXUyq2fvTOIRDqNyxIjdwfUPURyPf+JhWSuaON4ad2bU8
I+wUve3h8j+Mrg8cTNl4Hhezh9jjwpuNe2koAT/TOFVpkZ2IaSfcbJfTmFbi/dA0vaF7eSPqOd+U
PPryikecU8EQZSakfL+DCznV5lM4q44zFp7CSow48G2EDHEJ0Ov6MHGqD5Ky2gBPhx8LRrgoeGnb
I8419MgOBSJIRSWWdDuOKA9+JiP4EaznAypGtRGw0tNRTeLPNkx2u/No4BTmF5fFZIib5AyxId3M
pITQcsC5NyvOWlJF4eBrYgReTBTHTJVth+urUuwgpTpNZXkJfc6osLfAukCIBbLJImipluce9Hif
wmNlTbCB0K5MDURqCsjpkaZ1dArgLY/RSedZEdwpk2bPBRLNBCDxpXFrp33pMcumwHlYXRb+47v8
z/ClvHt1NGj/+V+MvzPZk80ede+G/7yJvzdlW/7s/mt5279O+/1N/3wsc/5/f8pv7+CD//yH/a/d
198G26IDNb7vX5rpw0vbZ9366fyIy5n/vwf/9rJ+yuNUvfzjj+8l98fyaWFcFn/8eej44x9/LHkQ
//Hrx/957Po15237pnwpsv/9v1CefX3/rpevbfePPxRN+7upgY26DmEBtmpoGPyML+shW/+7bajI
DSw4IrpuCYwyCvgr0T/+cIy/C9uwVVtgy2lZcAj++Bu0nuWQcP9uO3AgCVCBiGnY4o///vF++wO9
/cH+hvP1XRlDIeLX+d1dU+iabUHBXz4IRpuuWe8MlUqrm1xopeONM38G96vPU2VU51lPhi3M7pwl
Ql3Qhlx2rht1gqgGLZAxFMfq/Paedd/4rxPf3sLafqe33QiVdKgOpSrpIkkU6hA2HPX8+rLNZxWK
L3GTaVhP29ehUqkUqVh+QTHl8C8vX9+EHQr9Dwg3fkzSyA72JWRedbJRUbARgvjd1zF8CuQWOsFG
IEnTOUtRMZ80JAkXJXZ6jyt99Nf31J0xlfC/Nf2oR9bh/edg3wEJLJbWZ6q/CROVmHQTft5FkNxc
YnjfoxO7sIIZrRu9w4dl83q0qvpuM6HlvCxk7fVEdRlxr3NgPUfAnO27Xp5FNU3XWbcucNtuVELn
PXgM1Rcmr9spjaNHGTrW2abu9bGvKb9Yvfxil0nygR50s5dKMJIsPeRnBbeREyWKG+f5ed2Tirn4
C4tGLma8vd7cTZZryDaFrXH5qJrlQAT43fvLFiJpXdPWbnCflLvcCLpTumxa5JzZJotofZOz2J/W
I+twfRXn8+S7Kl0d7oLqtG50rHpOWRqW2evOX16ux12Axg0+ZrQqQqleRbqLixCl1LJhfstuS8if
o1M5R4QkzgmGbyq8JL7kY2jvXaFgsBjiVUxuiW/m/dGRqviSNHKjxZr6qaEJdWgzVezgTBRPlj7v
krH/SpfE3EfJkhpPO9/XWQpdhDM4l0AVzuVtuO6Ddyj2ZqU/r6O3g2/nKkJnmRbEoY/XxbGwEbcL
tZ9ONLOmkyowV9i8jbV+zOmWLMdfD61nBajaTkPV/fepLOdIz/nXh6yvfjmnc/Ps2MWIsRXLvG3b
Ib/JWsfnrjdvu4LCc9NbiJeT2dGhvDvymAw0/TOpw1zGdtNqtOa+w17am2aU/gCz1vltw/re/mVo
25XjxRRi3nrKOBsYfEVVTseZEo82XvcFwl7KzToEJxx7g9OwbJAJNh5VAfUxE/HWLuz0Ppoy7FNC
QDKBRtN34lT5C7MpczFX++3KdQxTt3g4ExBIWfA+7gVSpR2AYdI21LlvrTFs9yINzmiBtpad4hdr
J1/CsZoe0mpWsK9h4W2EATpdS/FpqX2tM728CnScpK8uL+eyzQ/0I3687nMrTGEa7UHT7kM6vVBJ
CuFP0GK8wNJcSjiiZ09zl/JS1oa2BYiXG9mIDzXV9Y0RygglQvipzfJrYY7DTmpIT/e5jbAVlDc9
kk5/s464QH+Zxv6cJ36dF1Z35fffjK3ZzAvqMkW9nxeMqS4n6NHZzTA1h8BV6GiRB2CkBYbi6xZa
SnUZGqW6vI7XlxBGnwGJgPeNKt0mJbmtNoIgCDdxf62T/luKEs2Tk/pDlhaPMaU9jzAlbsG93Dv8
JrzMnZQTYk/l1EB2BiNZXkqsQAQuJLxsA7zYN+tZry9/OcEoIEPok9w0cgZXd7oGF6KkuUJL6jQU
Vgm9mlice5zwdqgP+ltNFJbAxiJ8KsLBPUTuS1rLgJ5QYhaXqEox/F5fxugALlqltogySFauaK78
RajEGpz069cNWcFyHV0YDsgk3/jiX/WLwxJ94AR+2eie1BHThBzC6Oltg/7sz6FEGYos5V/j9Zxh
3fnu9Ncz150GeBHEleLwdsr66t3HTH1pvP6jLT/sr/9K1dgtTV7D2FLqdpe2Sxt4JDXenBCP2s3Y
i/QyauCKGy3PKcga2lNK26b+eoQKkiPCibM/T5JKURwhwx5e963vXjb4f3V/vuftCOhCfFBgl0Tr
x9jrxyxnYyDobvFawnCIVCNmc73N4fmH82kdW8vOdcgtqe94vMNpRJ3zpGflKRDd2aonMtQwjmw2
dhaLI9KGwieNXH9eX637+mr+6JDbDBgw3faWQb2TuGiAR/OgjsntOoKq4VzWV22czH9h6ee+n1q5
LhwmV2jllm4Yqrs8wH65LqQrwmBM6FKhPgeIm0f9LhxIrwuzFh/wsDDu1n3arI07w+hnOsMzSUIh
EAbcGMmCR9TVFYU7/kAKi6tlhIQfych6oDTL6IIY1y8Gws7GVK/2cxn+zPtewZE7DM/rqwypifCq
1uDW/P3IYA7cpIlA/AJJllZ8OFKlkJThRzpJdq4D2cdrmtY5NViinKye9Qh6A04aymdXb9xTms/u
GYKke25p2G0Qran+OnzbNBDrXk9528fawT03MTYWRxX95wVidHWq6draNAcuWWlAklhfAm2TiVwF
7a2cy55HOFzLk1hOAgFM95VmfqHHlezxcnwWlRuc02AOznkQWs3mbSyJEXw98rYviaTm2cLdiMyZ
aYtqOUAhUKBbBfm9MProAaHKAOoFTaQx9WM16Dx46nqs/H//rF6zQH59eAgLUjjQJWwVhPos5H+/
SDKMtkYZGPaxt9qsnPwMp67tFDXuHicq9EuIkolgRyQP1ZWWezlfO8N2P85aL85IzAOe6AwTG6i2
A0CnCl2OFnXhq0SPH6VLWE/szg1MR6f5MNcUlmNXXNcRqb48G93q4zqSadl+QMAWbvUq0rfrvnVD
bbOdynK62nBTIw+eStPk7h28rOH/NWoLs7lHPtTcc/bCXQMyNvxhmt2PSFggyEXfYpooW/oTxdkJ
U+1eA/bZwMKPvjnq+CMbO+VDrhePJDlcLKxSbvIk3bu0Te/WTUCdfufkYL1B1Z3e9uNRKrY2ymPf
Air8C7c5453po0AKpDqacEkRsQ1yXN8vljtDmRtd1eZjleLHFrhINZGv84BdXyroOqG4dWFxEdAi
MM2mJIqW4brv/elOolvtpnaq4qK7cbEpw4jc+Xefub5z/QzEeTaLwJaJcKk8zFk10IKlF20tU9Z9
6yYf47FjdcI5VhS3F9Bq4xBX+eXtlHW/8fa+dfz6juVTJZ+6joq5QdKSD8kJnTd6wLa95oW+UGsa
l8ftwL22DtcjluWmN1P2cx3UsKWu7bJZh7SLzGMqxjtDjbrXXW8HU3TAu1yOw+Zt39v7KR41H+ON
yF+PrgfWz1yHk44JG/zvdLceKAdL3ZhhMpxKoCYfEqiDwnccnqfY+VwOOHQ2nWY/hcXPda+NevwG
GT6a/OUkuofRvsJcZ7cOGxNsCY5o6k+D6ZzyUbfvCCFV4GDV6h5laK9sUnuwt7EoM58ENvtuPadq
zWIjiuhkmcBEDsJXdCxEoh+VUb99Ha5HOjS3N82ymTuDxhB6Zbh4/TYoXMi0y8ZZNrAZ0OeKvk8x
+3MsNAUEowXpeM71oL6hfdjczEuryx9zM/ZQGGBzshxZN13Jan6zvpTwpveitL+87sNXqzloeGps
sliN7vXJ3s1apD/OOCs+DiL2HSbgD+uosmrkXbXaX9ZhptS5H9RReFiHkPHbvda1qr8O9f4zgrHs
FmLxVWjGeOZOoUlXNSal1dxrKBWi4m5QlWVnZ76ek2ttcbce+OW8Pr4qudvc4U4dXAifGKH7OMpH
6qUM9XMbbdehO0TAJCzMDusQ/1UWnsJEZrycTH3va+owHl2iEDbZMj2sm3p9niNTiM9K9NhrKBbp
zY8fDPpm80di1bZTJrL+GNeaOIOvwjojCwvS7eBo0DTVbxB/2sNQ2A2V6/jnBig4hR5x+243fWNV
1vpV/n62rJ71mrJjfT8811OkdN1p0hP7Bh65fZNopwQNyE1mAszCYmPXehCz28kH4LG9yO7sPw+X
EajFhrdAbc5ez/tz13LOlCj36LOhV6byBgrD+LoJLYZAG+Pe5r6Ft3SouR6O8azxm4M8wmBhSor8
TLNjX6/mO1rAZACkmvph3aiyJUipGefjOgxGs77tmSbhWKq5F2D2t0V6BbleuNCvZGjt6kaXR9Me
rE2ZPsadGbwUffciTGolCJfN1pZNfBMkWnFOGmfa6aKcH1CLf+rTwjPorN+uG6wO2lvNMnovgtS3
Xffxx6MSWTZvB9Z969H1gFnSLnp7R1no4cl1lZJAA1R5Xt1aUMkg6osdCKTOCgS3gn2maieENl+J
9WUVNkXlVbWb8gqxwG9VaZ3N0qgMv1rqx2XfjEzxXMYa+pj15GVfv5y3jqblrev7seb6q7jfd9lz
VB8W4g1h8x8bjGDelSFc6kpTwQreWfiCfa/M+cNEB+SkLptmaeGsw1De2kNvHFMMcdBYbdWp0/dz
iBqUgrLYhx0rnlLP3JsIX80baQ/uzTrE7iA6K7axG3TVOBdS93VW4bsSeqknu6LZ1sSObyFNz4+x
LR+iHjwnBhe+pJNF87xCUVCBP3rOX6yyV/PzXxZQr7+2I+jAwu2lEKPn++squ3PKkERCo9+1bTHs
rNkcHxCux5fEbl5ME4JZsdgG2ukex07LoxjWTuvGXl5hAWYfVf0ZHe94Yxa5vIky9ZsWzBBDwnk6
FcGgHTvQ4Kc56hcxUnGKBNlVHbYlFy3NikseWl9xgUr22B1Ml3U9iwborzJOzN9tl1//uDarDxUv
AmGK93lddqGjsONn2NVSU/ZGZsZXsWzqabD3Y+1+a4K0v0xpVOxCuJubdajB+shLx7hWZaMiAnLD
c6gqkwf58n7Ux/4KIUQ55AhKNrDI1KM7j/ittJ1zu24oRM4COvx5HVXE9R3tCkp3vPDlMGzw46Zz
r0bv6hBnKSOiuUYE6kzadVZvW7wOYvdrxwLhY0R0zpZ5sPDSGBGyhnD+2uTcMlC+6R4af9EZ+p8u
CdZmGheEYWuwcN+tqUtM4khXG7vdGNIGy4uwet3oQbaIH8pqV/TOcKrGqN1gHmIh3fH00rYRbYTW
WZWmuoGcBt2FSC+YfYNzR1y3c8dBGijthdZOsI8Nrb5DOdbcJTzUaPzwVyHOwKvU/pOD1sMQ06VP
23JrDBl3yF/ZOb/vfi2XvStAJcyltOTKf9e31WpJt8+pEMO5rr2nSsCBLTLr0aNxKzzMEZrLuklC
eMddz+/8tg8Kk0asKrr5cMyzM14A2tZBAwqTqWlvhIYhJ+ZLFM7Bvs6vdPIENYTV6BvyfOKbSurc
APG8C2JZXWxkqBgqQFTPSiyDECHXfhDi7lCEY3ppUCf40u67bWq5le/WXX/QB0t/isLsUKb1lbi/
baKA8/77sup/ul+AWDAfEFRVKl/Q70+FErJzISdyXeTINzF0k36Beppu21oDiLS121mpWZu4WE5k
thVewXz1AxqZ59SGhAHRqkcHbuQU1/V8awpWdIhFQPG6bBCn2En9FtDvPodI8Sjkd6Q+9oOkPzFG
00kr6+k0E+MJsK49tWkoz4oTdQdHU45B1G7rxTVjLpyKunvQ7opRfk5qsXXiLvuONTUiHcd8GdLy
WuuJ9QVXx5PSfQ5BDexN9lfBq2tUybunpwt7xKXxb1qUou9uFdS//FbR2O4cCbSD++x0Mk1TntTl
l1hfrfvmEas+Mx7dbZ+erNBNHvo+v6A9c/3bOZyjbZvO86EAgz1DqcCpk+mmIjrrpnCukFKUk6HW
+nkeug4Sp3mCz2Ofq4noBbMsHsU8WSdkVXcaJFJqCxuujlIddMedb5sSW9wAsb4Hzyk//PurRP89
2mJ5qoKfuaquY6fk2P9X/uyMfVrVLLzWIdTdDeZz9s5uJ0gHCOhLBLMPVVDfL9R7vyZE5tjkZXRS
DPUHX05PARQENJWkeTFbRzmOpdwH5RBdI1xDrhW1khr2P2E/i0vR9sMh4i/oQXccvTkb1a0lc+Xq
iLnZ/fvfaZ0Jfv+LQgsxQHKYJ3RBC+r3K5/VW9zoc4XNdtiaXmc6W+R/Oe00YVzasnROKJs9iXD0
0qFuuJC2/OfGzaTjGSI6AmxG8KUVeUelM/0fys5ruW2ka9dXhCrkcMqcRYmKPkHZ8hg5Z1z9ftD0
iLbG38z+D6YHHUnRJNC91hvOZRWoR4k0DNDbAKemw62wG2PJ1hmQZ6vsZefQAZffA3vpD0EJjmYm
LhFh7w/dVIxduQ77oF/LAGfAcWlHKZO8QwdYCWWDmKwIcLTAa45GqxkbyZWafYWCA2pfmTE3Sz1j
37lK85JDLyKNS0cFp5ilGNYrKKb7LpgG/lQEYqcQKx4dCTAyDTo7VMUTyAUEkQo2wcAQvbNKSu5a
lI3/rsj9fznCaNO24/M/g0rqmMivbfO/T/8MDYnBHNTDBJkOEGCMElJBZSm5d3lcatv2XR3bV98q
pVNXqxICneRRpMY+wIbX9n7THyHvoC3Dw36LAsg3MEL6QRT9x1VTJ+WskAtraahauBtBGU4U+0M3
FWE5PKapFh5hjDfHwAIFW6fKmn/ebGaD6/yPL90f/lqyh8hiWexPyIZ/uo3oaLM0MDfLVaeNUDo9
6NhIcXfQee1o5e2HFGHi0El+APO9H9K1AYL0ECLDpwx8EyQU8bZh2WwQqeiPpTWJdSen0TTbVQ0E
fUtwcYmCH1KAidmsNUtz9mHXv1hhzL4aDBRO7GU5x7zUWSPAHy4CyyR/0crRPp4KFQTnXCviAXaO
RDB2KpoWnyikjB8xIsqPosi8IT/aeYFf3QCZC2LASuvq4U4bEPRoy+jBA1FudXZ7xjfL3IAAQhje
DJK56YCwRnLoWVFTCXxHlu8IGbZbEw4v2NQsOGU52o/g9YgXINj2H7sdffKh+PRNU/i586Gbus5B
91OYGdHNkU2vi2xsp27c3vT3MlK/G5/MPRSTeO7g97C2zJDbe5+/4yTV3gWaNs9NG7QYT7wUCeZF
kSkl8Rfra66RSWB7i1BtKx+lkSQwslI2YqXu3EFbewaVZAlPYNi2BPXQpIJe62y1QQm3/gCyymzk
ZkeqbF60GZIBUq/NC7RwNMMhhki8CzYZHw0qDEVpphvE/d//719F7nqWxTkPFUHzc9QdKWcUvmEv
rnRT4Q1Ur2mZNF8jvWiXkjpEu1i2kfTxQjR2gOyavW2v0S8JL2bVNocSjUlPTjeFDquxzgt/g+bB
FEw2zQMCT81yHNMc2AL8i9zMnoyxR7EHSdBFL7fIdA/fUHtUN2IbEPKV21nyegADil5qdu+QnDZn
aQ6oOHMqfQsO+zx0jYKWSuZfAAtU66LCaq+CHCjhv33dXSKJ9MXtODtDazJ27VQU8MnXei8dg7zX
dpznpaUPpxCpMEldSJCl1lmXN0sgVeBA0F19KE3XfhjhpcnxjAODCup1KI8ZsL//2HYJx9FP30UD
zQaFQPZ03/u87XLycDAKqJQr1c+3AOmSB8srvye9Ee8DmKAzZEbUld7Z5VFHSmGrufK+jPVmU1kG
eNNmDM5G2T4mRXggGLfOIfKvYuKwG7kzQedGiDwiaf5q1AZ6AYY2Aud4I/emXVDdWmG38i3JjOCI
+eyZIG6wGOy4wajReymb2Nq1uGURR8mbZO4V/srJ9Q2HZG8nFTYKWB5kRSv5pvdRPyumuKeFfN7B
HoDswYC++J6vHJywXFihrq51N4nguVGoEkIklqXp81FtzP9AZ4iP69PHiaCrrNkkNWyLG9Xvz3IQ
wwh4GSM/7drkON0Z/rLBnaRpinEuRZzCgkL6Czm6t6xTQs4fqGVlSGusijhs18gLH9XOeQwinVsy
aquLNHv24nDdJGN7X+JKslKYf9HdMt/oCJCx3124Zem+JhyrgOIVbMMC8MbYxfC05pse1D1M8ag6
1lrrHUukrPZBm79DFt//+49Y+GD/9odb7MsUzdAcHfCJbH36w/k1ZXnf8j2CS7NS0qHZ912hbYsm
PtZFgPAwOhFzYijtfJLZPWjT75OQkTwfuiBaFH2Nf0ada5doeBx7W18Xcp7APNLONTg/hJkcwEVd
3B8JDJmbAvfclen6q96K47siLfMTea5VaBC40L3AWA2o+2xl7qcIcON5ZnP7WeOK/s4Lqi9w7xZl
D86DT+e9Kq17GRQ5VLsBun0UtFDJu/SCurE6QTxS20h2emIBH3FWQNURwir8pdtnHDn7EtBvGk4y
bA7QwjJ7LH1D3zVJp+/qgmjtv3/GtvH5ucHZ2LTEz9U0uPV8OkGqw1iFrWTGK88h2oH01TEnQQ9J
ia2V25X5XFTZmSjjTCdhe4RyrB/Ve9EshzUqN+JSFCiLx3NfSrvltc3mSJmze8Q0J0zvU1W25gC3
YZrFbXov2sjtyQskHlEYBzJ/bIDl+gtJRxYkzOp6O4kXnSO8c9ACdOV33dsZWSMThm71MwoVaCJ5
uIMZHMVnci2D2+pISIqrph/vItsMoS7+3a5qrppexw1m9UNt9e5u4BEyS7MkuficI1d1Ijm72vXq
o2/48TI1xvY59ZpvGar92xIsln/mCMHzKyjxu8Cucwnu2XoeWoRKEWRyNmXiWs8jCnqzCLmeI3zi
7JANxrNdytraQ2F8jhB0v0tHjE1c4qpHWzd2uWMrBFXa7BjZI7wC/pUQOnTcmlh37SPebyXKf9xU
lH+e+UApA1u0DHkCfCH58vtdRc/TXNJM5LuHQfePnm6t2rrAN6FJyk0PmWEFC8Z9M4sn3IzKr46J
WAnPC3eLTu74KAXuGfmr8quOeehcs1X5qCbjCQqssXFDHzeUrHIe+gKfLgXPlDdOjo+YSkZE3wv+
pePJhyoaT16rGF/IO9nQR2FCeHVM9FdycvSQ6gWBuvzih/oR2ldxEjVgktkaTd944XQZ8XaH+33T
+vDHyXqgP5rK8xy1xBNuO/CNJdNbhshcQTDwHgl7aU9TjeNSdFQqskGFFDy2SvTN7k37cK11SsMh
1uVDmTqlvnX2slZCrZmqnU3ErEiQxEoH7ewAI0Icx/5qNH5754GHY3eLACBSsQ70oVwyd2iFywfQ
yfLBILS/dPwQiatukA+xQ4Bohpy9PTbqCqFb+77SOrAzltF+QQl/D/nQ+NFI7sKMJPsbSn7KrLaJ
LiB2Ki1JlQ2H2iUuhwhPsLZ0JGN+n55EnS6m+2Hj4NZTwhRKENFPKlNCijkA+hSl3rlEvXcFb9I9
mE7qbVUC7LsOV6Y993RrHTo9iB/C9Euj0tV7fuvxQqua/Ck2CjQSmiF7Q6Xr3Qf6/k7ufMvXIfVn
DW8eHiQI7C5G5KE0/3LN4qEaFBKRWvMtqXwwnL0T9Dvi4/1OXEUfV71Xyf+xG1HMf5zvwdoSApI5
BzsK+pufjiUpglCtpcvusingMyNons76QLPW0Ojck96NpoZnW4RBDbskviwEwhaw3CWSKg9iCAru
/rYo7MeqIOh9K4qpiuBKtXMHhAg/On0s3PYG6ljXsaKqqoELCHYaI+q30V2OTw4eCzhVTfNuHVAj
gPV5KvxcG6eE9qPQIXb8UhUdoi3GYWqXN48tEZgCv5qAfwFD/Rq7argp8yBateHALiGvzzBC3AfJ
isuTqVfyTLQbRDvnWqIMpLq8/gQFrJh5qdKaq6wcvnettgOBpAKu4jv17mtethaHcFF0jYmui7hM
pr1TXqnVMp7O6NBH811Qsbea4uo16LN5Qr5mEalWaexQqKjnbeQRCuuyaMBfgsPDwAmvWuHlp2As
NDzD00oPLVoMD26dScder8G09PWDaKoVVGeAd/K8yBV13Q66c/A6bYOCv/oFhdRhHsmFQqYxqjYV
4QWIQIVyB3sLG22ZGw2Itq9+mlSbIpCf5dYyORliF4sCXW7uepPnc1wHGEp6gTKvgyh5T8pHaDf6
17ousPfqam/TAixdhlpGNJPtKVAgrePnhaRiX5LdtLW62otClsDKoR/Vw2yw1GqvTIXosdJ6OmxO
dej6uy7ws43oUCBVzZoEyCHv05nnvibNtd7UkBTCo/pQLKDjpM6q1njsmmh7EERHK1TCvQZSzCxH
wmh/vVT8Lt2GDdndJKTHjIjni+5fxojLiUOOmmJPMqDXvWIpGo0+/C+j738+fmxFUxUIf7ZmmSYb
298fPzwrA7Xy8M0yDHlcKnBi75SxreD7995CThGsCiuir/hYpWcwR8lZXHUk+lRXXcWF1iBDYbt7
UUTSEK0jSWLDEORESkeXrbG41DwPB6Rc7QlWt162E43iCjVO7sDo2cR6DJlHrg6iwK/nwCfsXeQQ
cwXfNdRnGaDLwjTa/qwg6PYfME1Fl+3pbP7LPlfntmSBYeXEpLADIxj5+2fBKa/XOgc7eewNULfJ
SbGNyjevDIz7a6F0CsLNbMZCXYtCCLiKtIh0INS208Qhur8Ge01PTzbXfqJBzxUk8v1tCYRlZh0W
qHeiCVc6eAGc3DZKnt2FlaLvNF+t7oypgOtU3WHCc5f02EFkhldfmz7aobBM7XFvcEP7OVa0DVq7
adpA2QaK795BY3PuYC9DCtILbSmqt45BilYTHf0Adc+5w/bZ2Hp5e5FbjRjiVLSap+6rLg29hbic
rEcRqRiaM2KI41q0RTLRwvAsta73ho7fsIzcVN6IapY4c4nfxTN/dXFI1YrYEE+CN0cdsMphb3bw
9D54brNwAc/Kf1P7fNjkvS+jT85qqLMdLPO7PPg1Lp91femhc7eq2p99jZptSv2SR45M5pQRqpfU
Z9/Il6JTNMFF9OZ536Rb0QaVMd9HJTIrovdaJP49zCzrKF4Aq4BkjRoSkK1pSdfUi8tEqG9lQltI
xy0MNSjWYrHAD7Xj0Bn3YiS746WZl/rZNqQvI9AngJWycZHTsFt5IPIWXeWZF7PXy7tY6Xcl2hol
DPHg65/GiqmaWn4bcczhqNhOh4JEfUaI+0Eem/A7Uc4nHRLns4fQ2QoLKOJcSCidYZNnczGCvxFO
nv4uJwstMok8oX98HnHs21Rorm1ENdAywOLpEH/DnnJRdXb9l6uE33p8654zsx1xKDDhVUwFb2Rc
ig4t8L9BtIMYgM7+okQ/YjvpI858rFIjvNaKFv3fNuYe10QPLuoPD+zEXlL8NfeipiCreW5Avnre
5LiYLCM02+/lxkgu4Fi2Uq1rL2QpCEqnowW/kKocEbVFoLPYJp5/giJR7PWW28vZbiV5h+9MEf7o
eZPKqLaX2GyyOdEGcyOqdVRV+zwIkQCGOIoZZpqfes8qTxwkCSUQ0F3lCJxg2ERVjQqOJkmB3eb0
kxI/RNuXlLXV6w3fekB2y891H1jsGk2PZnb73aJ6ry1Lw9YXdmLsa7cwzjzB1aepZgLRPxs4Wj15
rnLtQ4dHE3054JlrHx4t/4d5Yk15WuXf5k2vLl7h4/XEOwONk9/JZvN1NB7sJs2/gR9HgLDMjGMA
YwMAN0JonOX1LzXuTWRAlXcvIAHWoltyrpHe27mBgrCnbGrPRlSexYiqz75bWlE+wqbX1yhfDOib
+cFFhY48EyMyKKeo3MSvuj4aSy0vn2D1FSADWnJ0Ja7mMjcyJAshq+dQDl/1sX7mAYJg6qtrZ5U3
kw3pyUSS6JVUqzxHQ62/DyXDWUlOMu7FMmZjo/8/LVMgF35bBigpyxxvy2TIP8w7uXT2Cfp082yw
/2Utp0x+rmVL2fP0G2KtSuKYkITsG3CS1I6xY158vEAu4pdM9pgcp1mCN0mNixoiD+dabI2Q4Y46
DJUd/4BksfZUcrRBn1T+WRW9olpZvT2hvtotkmLedhg1YhjGIMcQ6VvUaVBT3+RFVj+IQh/nWkf4
zAEDYmjGBY5vvTOxKZl5uaRfSogRFxkIFgrp2UOH5fmlDJK3EFO7r8gyQWhOIjTYSl8lBBv5C9ER
dQFHORWJ4zZINpmJ/xFQMOe1cXgcTjN1jDwXRcchhuP18Qr3UbBjtQp5iuz8hAt9tLMlkbl54mky
E6ggItAzA9r1HE3VdAMcnTu5FAIzg4LwVZKxFGrT7EFyUHtE5gk8NV+WS4RpnyN30ZM0FfBIQXBq
6cV0Q2pGcbQd1b0TAxD39qGkh95RdGZD4c9dNLZ3ooqpVYk20jrK4KlU6pnnF+kBTzbfJRwRdV9T
vqZpny8kOsEgF6a+iHOj/BLW/SI1I/Pd4MwLuqPV7n21LOFG47mSY5j7pIbpmxhh+v2DliAogUkG
Hk4oMmPCoH7BQPXnlWdIP0TTx4UY5Rud+uWj6XpxF+mVeTcmtv/U60StMHJ6QTG/O9YpQX19quIz
qK1RHcS6HXLhS91YBMUKD+0UfYkal3aaWJxLGKzELttiwlaV2iyNWhAFCKlsozjMEdfB13R8Bn+V
gMSsy2OihD+LPMyUra/U+1t7rPGBixG3NoxgD6act9s2sSfo48d8pP2ldR7JP7ituATeKTgsKctO
bsqFZNQ/23DtkTZ4NJbQ/RgiOrBKSI5y7G9vTeIqRwwRCv4diTbnOhK9iOciLjz4ldZLS5Bv57jq
KzJx5k5veHjkceaeA+ww56kM+bkngSrNUPA3lnWIDo7oFgNj1YIiVLQQ/3Ndl2aJLVVHdMyQ6rad
6zIAGNj2xQg1uPZJdtrmnApENjV1qsW/1dQw6fj+2SfHiJqzrITVPTmbCg3Dkz2yyYwk1WofzMh2
7pAzTM84gxmwzs1+HapRehYFnmLm3jWcgzzK8zLX4HxbyqMXmtWD0SNlNtWwtlG4AScbCz3+s6h5
fsiZoix4Jk6d2BKaqP3G8VpUVSvONjLknEWqFG+uxxmqMJJo7UVV/5ir0g/8BMvvWURsSm2rN4I5
JtnUUTo4VWIcIokTZOKl0RsWrOSVGFo66V+NlBiPdmtJK5jS5tYOihqFxwmIk3rp93SN3mK40BVN
RXsm6nZWpa5xi+ZYKqqFislLSi4Sb+/+KK78fuCQ+jG40OTK2Cl4le4knjViCJCclV4M1h4XJPeU
T4WLBNQyk2GDi3CCaBNXuBnZUGaDayTi1i46Ecx/7iO53yJ+YnCum4IVt5UG1CRPou3aQfbgttLQ
oHBb+Ia6Irf/Ncl6969BSWcc7Yz3kY+Ou38SXkgrW+TRfXuXp1bLuRrkXtsX4/PHpBptx5ov5zsi
FNMjg0k2lNtVA7hhyR3pu1bK6jNyd8hvlsNrEIfZTibxtsh0fXh1cnbAAQImhz8MU6dhye/Dut7X
OO2D3J3ard5Md0njvRgKQl3+qFfPowb2hghr916EKLJAICCbidGviwbY996FHxSil//CTTtYNOgA
nfPRDteWbIx7MIMxqj+wNg10YezFkNjNOSziczCFguW8WhRebX4bVdeYYSEQXnpVGlbwoNq9LifN
Qc0LDvmlVj6CEgDkFvnVdz/Dfk0tqh+mV73Ifqa+dFncLNok8O/CUJdWJuIvoUFkKS3U4YttvMuk
HclbKdkG/YYeYFo2fAnz76LZ9Z1PzX2PCdjYj/VDgavQUjK7aqO4cvpaxvLJlbySsJqJXVAfPOWq
kaB7E3JMVFtvJarwafJZy0Hl1CZt8WSO/kLMbj3x9FGCRVWk6auTyJNmbJjt20hLH6qAsI+u9Pqu
D3PtJdO79WhV8gWKZ3JfS92DQSbpJQANuw3yRluEVvqkgHkjbkJuMUmJUKAR1GIsqijhHfbX2ibV
1b9EDd32Rp+lbdweNYI7ou1WwDmJ7iTfgFhGpke0W1OTaCcuQphKWhXyzBqKeodnwvCa+989btTP
WtUPhyKucdCdmhvPR/cmG2uSfd3wGg3v/3PU6Fo/1wqGd03xpedU9YmxlJW3mSwb7z3L9tfYjfAQ
Q8synOeozKLtbODSLeoK8ji4SqjBTupH677AG/A+GMoVqBTl5ExNrYZiY1c3c9GXjiDH8RlBE2zM
1wp7/X1ttvU+7bRszQN0ONd+A9CIX+mzqxhEIIrMeTe7AGCdy9edE+Qy70rrHVtyzll48g5B8lSG
vbQI5Cw7ZYkno6tf5ZuR/drZHJtwYSRdjLaZ/AzhQP8R5ncGR+5JuQ4tyhQ0aKoq9VbK5H9cDR+9
/3McVievkDWrS1A0Lw2S7A9tEqpHRFv8ea8O0lsawtysk1g/FWMe3aPp8VdE0udtwCxggUrMsEdZ
3XsaFGcrxpu2bi61yjb55ejZW01iyvI8AHBk4b2UIydoDvvSZN0J4s4SFZnoeRgDCW+qoFxU2CK9
ZXL9HsZBea8rkcEj0cFETPXtt65BNgToRnzEKym5sBe+L6bxPPGSJW913OLYlr6qxTvCYvobUeos
sE99XPPPgRbvotE0C3rw1DYVrhagmOQiPD3VRKdpVD+vKsS0UI0x4o1ou/K3Yowr1gkicNeVb/PE
ZBUJaRUCWh6DQdTzodrfCu45KKp+tH2qKrVV7cepEEOyMDa2Y5cuEyd4t7tOPvJf/GQbcMMh50X7
YaqWqW7OkZixN6LX64d0GYyYf4teA2Lfqiz1dCmqqh5iPyDZ5tzHc+GJTz6E9BNp7I6mlafXqDPv
/Voruga2RrQXQwcDJLY3ZVCmkXHqJ08RuWtPzXHNxMRrofdNeeEsocwlbucbUS2qDNEwI3sWNbS+
yktsgF1qG0feizbHr+JtisfZ3B3hhc0NrVqVJJjO1xlF46/I7sdLqNvqzHAi+S6QzQdc7p3XpHNQ
CuPLf7aSFDFSjOgREGvUI/p8Odq7Wf5kRajPpPhFfdc4M4pfDVi7X6azGRvPUGF+TsdeCmxcPeZL
QwnAJiFDhIuRbxzAM0BiBFj2jBpNt/WCSJobUxU4lr7ykONciV6tNPpJQ3TciN5WR/qwjBV1L3rz
qn7NUr+8U7Edeu5hQuV6Bb690JxHNqWzTuYEiDhtsUF8Kj15JW9acJeUQlfWCX51S5O94EtYWMUc
yFyxF72jn288FDUuUVKWDyohAdEcBIqy8yNOmmISWovpcpQkSPETOyqDIIrBTbv04j5+iEKfjJE0
eW9PISdRjONLkxb9g6igDNvPk9juNuIA6uXDz/GB4SflPEte+kDtH4zIv3S+itI7dBZ/6zj4KAYp
1obo7Rj6qQPGdUjB7f/SJvEYOpE1rOditM4HelKnQnSUYKQOlWbMRbvSFvIe16pdhxbPY18bp6ap
7VOp1emjlycBLgeDsxadhYwDWtwTLRS9Q5QY29a0/ZnedOE+UE1rhQfgZUR+bi+apCb9eSXablXX
sZH5v43505QOY6MNSXa+2uWjGnTKW4kHABjhDPuyqeop7b4NzfzR71P5kMe4TaZ+oLw1ngz4aJCH
U5G77n2cSS9iuuLgPYrxdsUZiqA1bg3dPK/DeB+N6hTNwnU6V+NHsi7aeYjGJ/Ewt4ZA3ShRRkx5
GiUm2ZUZ7UXvPyeJUQng7mBiDNcf8IRmgiXdquJKgBfEFQY10cZUFIAnQBmMAk3P2W3wv8/9tNQV
DDG97m15i6fKMk+QPXda0DoGkurl9dJGEw2IJIxWtP/UrcnTMFi4ovHa9csEzDDDeVq0KPhNq4hi
7PQxO14XBO3brdPMfshzaUHi0/OGpQF5f1bhSIBKm9PJp8S3x5PtFGtulT1hr+Rnk2ivdIyWTC97
v7Vfp/oNv/kO3e6VhuWVucibvDt1O0VUxFTMfLJVO0CxbvENVHGM+3tlMgNf0XQFyTQ1XdfTVPRA
Bk99CCKPO3nN9wV3LPS6TTges4kvjl/88VoTHaIo62KLS4i2C6axt3ZLVqJT0urfyd4iAinWuA0x
+XDnRVDYRFQ/XkJcVo3bLtCLDWAf/73gdTZnGlCxWq3ioTy9I/EKbVzEpyo1Hzozx/cQMM1SZPlE
vi+qHFSBLfQsplygZhXeUde9+1suEPhbvhSTEEhTENhrrDsC0MmnCfU0XaxhdjoqxpZdLW+LfLyK
GbKZCbmtDtk2VGR9FeJffSxi9zUAN7251rK0OWpqoPe4ztMbWHx9sohVq6lHtIkiQZKnn42Y7i49
WU3mWtr/2i1GF9MUhDXsdRBKX66rijaxghgS+Hax91HYE+2/DBG9lT5oM9D51rIelLmuWaitTu8K
WwYZEAnREZCtFMYw/MgHvh4Ocg1HTbf1diF6gTXa8xpsHRQNekSbaSUQW0QdMZAJBQVD+9oo+n8u
HsCQGzn6ioGdFz0jlwUuFzTtBYXgw0iKA0+eOL/UqV+sUTsLF1KaAD1s88dxBFd77ewtyBnYqKzg
P2WX2kgR/2XHLDrFYhjtNqhVdiiaTKvZke8hpBI9i04xyZXQYpHK19qvsdmZEloOnnLGDNrY21CZ
7fZTRqutkCSe2sXYW/T9Y/wva9R/j70NE1cf7bdAvGhPbOu6tqhd34eaY7uT3E1C8gc2YeW9iMJ0
ZnX/h6bRtgPSOW11L4bWFnrQU5OoicgNx9c/TRRriZU/JiYtfLg/rCWW+Rh1W14MNYziuvzva4GX
DQ6/N4mJYq2PP6gdtS92Me0ppxjTR7MYKWoff8Ef1vtfn8Yf1vrDH/W/PqC2l5O9Y/pfzTZbG7Wl
30k1sj6ukyYr09OxYZx2m1JrOPdR+pfoEy1GJuG763cWkFsGtFGZHbF/eRS1kTzVpUyRHM89v7nu
UAvCfsuk9n3Mrqq5S3TvmBNM72eSXPftQkUNtIr41okewbi6dmAZkszZtvIwE8PjWvl7Jjpb44q0
EU5iU2M6FXYPaGxUWrgQpnyMFXOHqbdzb/n4GhC+tDdSUqiQmv9u62P29HmuJEsxRHQAwcbP2wfO
fp02zUWBZZ87+XAUTb5NtLBAgFCtVfteTFJrThLwYr/dmnoovivUgUw0fhkmZjY4Vczxg7VXt7ZR
f3A9sH62l6KiTDpKH4dHUROpqo+a6JOq7tonUkdTrUAL8+73kdcUVxs/YETaJ8FjhZDwl8BGfryQ
RnuvAGvnjBE8Yp7yazvOzGg2jNERAFt4qhI5hRkKf8TD6vskCjnyo+uVV+NVCS82xx2O3l86pmpe
Buy+Df3rp3ZRBd4HfBjj6T+uO013KnVetfykxBu5DvPido+QLLE0R54kMR15N1bgALlHD+YStuvf
l6I1DBEtxkycUUEtjeZSXF5bxQAPB3N1Dl5gw19or/tpqUC0WZ7N47cK9UULTmMviiqOnf0AWLVZ
3RrxhyDekjUrt63lbosWPPuqJgnYTnmjk4GWlDsQQ1PrtU+scr3Efp5MeN1tak4LJ5QxOWcm6r7Q
Skyd8KBs1o2PRR5K0Za5jizk5zmub67dPS46O8mXj22GIPO691B/ReTYWV676yJyj2O5zxG/QQZV
rF84+hL3HIsfJPzDTO2ClWu1MZhpdIdEG9Tdn1eSrg64fsnRaxR2xqYsFX+jTubmHrLSSKBDfbuD
HAcmFgLerQmZD/+uKPtHjJSMrRiFTC4TWiw2gWRMjCVv6ecmFqceaqIy3JaTV/EcNDSvuRaYIqHI
DruFRP1vHWKwjTljZOK7rWqdrsxEm6Nm+lEatmIN0XJbrTJMaFu2/txZIJUjX36SKhl21VR4meQO
s9wavqmB5K5/aROX5YCMB0bVeFkx2PmYJqpSZoN/qTJp3lRsoC1i0oLVB4HUO0a64wEZhuR3K8Qw
NUQg5fd2C1HwJXfZZm5i40fKcK0IzZ0E2b+lzHZtCUTQv4jOrv/ZyScwzCyv+opTxfyav1BRcbub
qtdUh6gaKDj/UsUW+tfqp7kuvQp6jZhC+9GO3N6IJ6uuzoukwXhI88eLqibK3uIZPRO9oq2LK1zE
Ku9ONHmjqS9lDCGXcM7Gi+9rzV3bFdvb+AT/4VkTyhkYUpbsdKcGHMsRqW7fDAL4SJoT8DklhZWd
TNeJF4DOCB97PdVbx3QlemMPkLE5ki9biO7WC5MFpmI0TmM+z/t9wYh81NxX+xE76UDSVooeOza4
ghqMed9Ey2vdM4rhbsyx9zaS87UJrOnPISL5g8mit9R6TZkrls8Js5Cqd7+z7VWBp8UhHLTyWnha
Fs5AUA0wniZTDdXARMIs9JcxTa1VpNrdCmip9uJCg5zpGLkc7QAPHdsOS2ywiAZhaqSTvo2NU0bw
ATBYGXzzJqWdLCf1PdrRJvCkat2pevTouO//H+jIPw1ptL7Dkcv7KpvSrAGlZFQcfj7vENURecpc
u2KkxFZOFCSff2knq5AsRhTvdmnmHEPTzr96IclZ7KajJwW9nAUgFJPvTtGv1aFEdxUB6T3BvmFd
V6p2pySuusAGx39qW0+ZNaWWfCUbffJD9VFGr/++KRU4aJh+rURk3nR10iJN6x4Vq+9erPP1tI7e
07EzoxYcGWd5MafmZ7cKpuptTpZL3Yt9IiI2zpQ2d09hnIwHA48UgrVt+9hkbXWRifhPlWuhFRcp
8Kopm0A/xgXzQS0h5RAW35Ue/IfIye89W6vvW7WvSZFnG/FGQ0LdEHt9Yy7ekt4jElO1erwVVcMp
r5MCzOcuuZZvRDNysT8nKZy5D02IY4kUq8be1/oXH++uB3w2/IfCaMdVgRLrQrSJIoiVEAUcLdrc
2hCe2GlObx/FrNC2PLLz8vK2EMZE0kb1fBWpJhYXhWrj9F7mPGhubXUs/8BiihShl6OM2GKHXiSI
aBC3Q0YAApx3EHUC7+ZSwrYENn0aIPA0DbL0pBonltzPQVoeQJXLIL//Mkj2vYwfxzRejPSxh99n
bC6cRdJ/qbS82Xd62/lLJ4j2oorUJucbvXmCWwLaPSnSsyjcVEnPiZYsCeZ0R9E0lka98/ruPjeC
wjiaaWasfHBuNk7Ki6hSNoGBKl3il+oKqtDwxbKfskqL3zAmiTYEKX82p+FTYzXc/UrkASyZyGii
PCBRgDPeKLtbc6q2jYRh6BBtxIi6vatLqC81TpnWvOlb3vunInTtDT6hyy711piOW1al/WV2zzX3
fmKcY3rnpmX6xUy9ZE5U9yBLfbrslb/kXiuPopDYw16vfMcLFoaC+R9B4HrfxSDhkHX69YZbOsTL
0Y1dhWUbws1254OFyondHdioxtA/gCKv0xTjgSJqPbze6Mx1DdCv/P8YO68luZGdWz8RI+jNbXnb
1S217A1DI82m955Pfz6ielQabe0T/01GAolkz5SqSCawsFakdSfPmeGBx6cE9tIyE9EHg4hMdnE6
b8N7kPm1c2tjjcYu/6V6HbyjGvOjCBTzKxp0yN6RoLjaWQ5gAK23lWyIVZTZ0CxEo7UzQWsFrQrp
rXdNByReaE17M6cmoISfNmitLquxrIpplcqb+TM4ojT5EqAXf9YC6KbVyIPNbhEAcCvttfPN8DzF
+bzyW0N7dVFtePZU5yiLQYcraLpVObb2O3FlSfSjMvLkKpbbwm/FlnOeqtHG4U5KccwO1F2I9NPF
6Zs83ciUjsZZTY3zfRVaLlhoI5UHQ8Ije6xjm+6IJAdhU32T93MdsN+6X/x1D/FTCrI6zY2BzwGt
ilUuY9iSGor9MkIskKXcgYOd11f0632AJfz2uiOi6fXz4GfN2u4z7y9K/itI/+0fXgMpKFx8BSWr
iuLmz9i8qhvQ1YYrsQCMzQ+lSpIyh8o/X2roAJmOJFD6rxQPgGr5U/+MpCQdibnrH+zYt2+NSYE6
HfL+BcVmipygslaCrzJsvb/qeUT/td8bH8SU1TbT9bvpK3RPjI1RXaMepESlJ/VOiWzYIrpBe5lJ
B0KsG+XfC785WYZvfPpTRBZa3lMx9zn1B/Lj6fCJD2Dp28eQQfLhlp4F8NKBKP9tQRLoo/ZRNvGS
FBr36yAb/bbBiqh3tnasrCYpD9c8fS0Y6huaF973+bxLl+eMSWsMLbaQacaLqYz0cyFI5VD2XmrK
/2wyjMx737TqL5tG+DqVtL6V9C2+WE3ZvHg2yKEEeYFNaMX8EKqg/m9bSZt+I3sGnwcKSVJkcBdf
t5jie1wHdrSAnlFCki5IQX815hM6Nf4JjY7x5jkoYKyqAOGGoRiuSonvvqCUxlM6Xu6b/MEdboPh
hJcRQZQorO1oO42Ndmy88EtLByD6Jpoy7uuE/m8Jvu+zoU/cIqdEvWu5Mig1/ppLpW1DP0y4zeJp
vEm4DEGnfRyz+QBCIKOLmY9D/idVNUITkjoPbJh8TvI/aaDnsELDKbv7JFjixCcfgQRrP+Pun6fY
xrLv8Vk99skWuVb+F63RCu230cVEyucSdpp9CVAO7Gmp+seWmV7YSGa4EyLuy8IYZNVbTISSyIj2
LJpnRzAe71WjonZkgq1/spchVUIFpV9KC5OsiFOGBtANVK+esa/zZHiqu75/uu82nC+l1zRryLXh
41PRAK6750ZtPACStXqdWz5/cc8UobdNWbn3KLL4H7okVSgDzso7NUjPEtXHZX6cdXVa1bVbIi+C
6M9s28azHWbmc994Gu3AHL0XF+qo5t1fe9l+QB/wKn4ZSuhe1h4ivXuqwrSpRt28gwqw49ZdJzC8
j3y1YWR4efiSMWtesmUQX9PQ1CAhMiRpgkhr4kNI5AaV/bSwp79WUavCzNao12IY9bMRjtbWi4vh
45SaH6vCsH+UKe1JUJR/+Z+h5WB/VOBR/sERlBxu+xYaGDT1Pa6aBU7/cQktlqvW/33Vsh086PaL
tQXqAbUOU984dZ9vK2SynsVXTFF7KFPERh4+aBOa6wSzu7HskjAZomqkDRQtucr2nWcjC4PzWCTv
xtlwdnGCnkFK1/g1Q4X72lQVAtYy9abBWxtIq21q5KTfnBnUQFcJn2Iwj+QCxr1Ei++X3d3CBBB7
2rmZqKwBxF6umy4N3b2m76jqaGeblNIbdtSxLoUDXdYY9CfVtfN3tPzk74yh8ilraN5aTFnQdHVe
dUZZHsXHO07+LtXOHA+bF2cxYIYYTjGkgUjKY0pUGnjaRu9SZSshspCpyjtN9bgFLX/KK3L/KbOH
3eOvI2Ex7bUxGe5/XTb5Jj1ERdBOh8dfVxdBUa2OT6oXvoaDPl9lqE3wMqsKcC/SZGTvlwWdD4F/
Cmdhz42gTRdzGgP1viVGTObgzeF7NCHUa2NDrk8r4cXrDCiaIUmaQ4RnZLA7b3yKCuoEqAmQDvuX
366CrRolDszr5CIlnZfHZn+mbdBYSeYv8rv+7Gc8u40gTi+jEtoXfbm90Ixl/WIiFuZtnAiqfwn5
U9zDV1Nu0OeFhma5nAz9MnPplIJq2n6CA3FYWSSpIPOww/fhEBWXthq/3vMUS7JiXiICXhRO4vsZ
QRt3+N4LvPYYhRlkelANP5u5ka28MJu/Vi0wYF3T06e0bZRD1SutSzMpmfEVCE00EAzHvTre32I0
Iw3pMnNtO73NKmVAVN0vD5fM5iL+T1+FxuE3vztUHXI5xgtN5mC3acqhLllyvxyGXSnNN0DDDhN6
n3tEMat1DZXEDtlk6xntRevZg5hrZ2Zete7IACC4bSJ96FfeRUJkAEgYw0E67PU0oBnHgFdQLznD
Crd+tNAlGnFE50VvHLtUr4yNJhSIBItPwkKQkpsuqdy1pNL6trYRJ2tef8+4RdXXWeVbHjuT8Q6w
Rrmqm1n/iO4G4keosLx4Wl/s4sLMrzS/wtbkN8FeVWt6fmYO6Jlp/Zi4ny6vHO3lMWRp0F1A+iGB
FDc31zfUsyzyfoomrg6lR+Nqp34ZAnQZMqBXTO1pfnNmWarfTf6jWZ6gvtg5afbRGQzeKkn/n5sa
UoEVinD229Srv1D1tU9QXFmosLjBPqoG+Dn5vLS+ST66XWDv3cjwaAtyvQ+ult6cOuj/QmRRX2VN
Mj4j+amdfTfhG0/n8V/BVtYDyOw2ztxa54KCA9WmYNqBUhhoorT6S9F+yfupP3sDuW6ejLh6u3lb
fIT5ykhHapg0awl5LNCQXc5qd0qVKD676POdQRXG54cpPntZkJkMmT8DhgBCTHo0MtpNIfZvQegw
v/hZnZ9JpQTv/DT6W508n3w21ryc9umkQJ93fhHP0PfqOYq9z7J0D4o56MVTk24eeyIjD9fI45HU
Wq4jQ6w1R2rm0ZNYqu3ZT75WIBjI3xAXRQnnAHnwp8xp9i2VzFu9DDKzlhc66lnmfcEdfbqh5+Qz
2DedRF1t3yIzdG4wVbdHmpWg2vnX9gleYJTqJuQ0ltj7dtcwnkMT7YC3qzlw1EcxGBAjQMCiiqDd
3hRNle78hQtYmeY3amDFzbRfTApKryNUh1EO8S3y5vMmV3+YsapdMopJ15kc57xBfVHbWDzItgLJ
8RrLf8rn6a1pbGkTcX330xz66TXhCL7nvrf0edAPnXQFL4lNgTYylgypA0vmSqaT34MO08PLlLtv
q484ZBmRglbmYatriDhUc/PZVFrrfUrH9VS7xou9WCiZOmvIIICBLWbdKhZKEhzv+rFZw+ZT7TJe
IWLw6yhI8OTzjrVlYTeZApDZ7p8is3VexiBybhX313uwxyHs7CbJ90QWk8h54RCSQoJcve/96GPi
wGy7UpFFv8Xa+MkL0+Q0LVaYx97NbXLtkvMtoJ8izyi7eEiMg3Xb3LdJTBaqf9xmTvXeQXbyXFr6
sfJ1j4NuC2zer3WoNpepbiqg9HPr8KtPliXc0bgde7mnbyRahkVgt77b8NaRj1lUyR7LDq0yICeo
X0AefYqcLrm6tJscnAkI3GIZSpKAU2AWLMNEBYPn10j1B73HBnIAnI/AnvTqL2YMAxYt6bEDKPNf
cbIjh+qKJx13v8rxrbNSLIzFM6IotCjRWGQiF2qOF4ScxouuhXzjfpp5mCuIqnsIzwKP7O+B3rIs
MVaaZx1w4X/2WL5pbdMJNchWhdJ2JZdMAQf7VXFr59m7tbr6akPecbK1wrvJMDUxPJV6cgSRyD+4
+Hozgye747nwi7Px9Fc0X/sTjFp/3gv2dqNA5JBET3GjlpuZ3owPTphDlQH5sW+h0kpP7bXvrPm5
LHPeW6bIB66VQZ1JC6U9oMltd2nzAo1JfazGodh3Tqy91qX+QyJoPTxTRss+h5nXbxWtMM52FjZk
GmzHPNS+1xz+SGtyZzjpFxKUmppivnJAjv9CiiIrv9Cg2A5armno8fz4d+CMlO228mJoDajj7OPW
+ktZ2EpkcBemkocps77p6FZAOuc3/yPWoyd7j5DPX+KKyLFTCxcGlJ+X0/UByCcEj+LP/eGpGTv0
ZZpSe27pCd40hY9232LSgqY9Zw6SETBsfXu4ZFaPE+pMvB2jB70oUhSoYMLAZu3LzFefJQS+Dm4B
nO7WYsqCmvFIcBVjIxc3pmyfoaMCzC9XjlEcP1uLpJe3vMZWbg7ybhm4sSUbJFO0jVq1pb6SZQk0
pvKEQLp7Cp3g6xQm1V44xzPHrQ6qN5GpgoZ8WlQpKqEhz9AlpzNpge6NoTVeujL83FBVulqgY199
lAY3xjxkhyqe+9donOx9gVjqRlbzzsiveup/k8WK2+NFU6JvGow1N12x45u5DAOHMm7/dgmt0D8L
MhvrKT/EE79tMb0Z+nKZhaNiX2aep3IRtIOA78ulujncKw7KI6ALrGsXfy7zKTi78Lqc7WWQ2Z98
fwoZ047Ownje/P+3jh28Drmub9MObZN20TYhN62cHqbMOhE0kWWxJUaGbIl+bLn71LpHlEWD6erf
14rVCd40F7rncETCdEXnRnEM+wI0GzzSqArPGe9sVqwcurnKzpCqZmeZzctKr3LYd8Bwe5rdbDS1
6zeVA3X8JkeQ/YlOsyUhl9WJcym7EO7yMn83adOrQgHxS+JoxnZIlr7VAZNk/KpLvYpGuz44w4WT
bMZm9N7ls7Vv4Qs618sQZ/lUHsW2BhX6oU4fdtGgR0dHTAnSQtuHAXiJv0/rJv9o2Ml01LSKcmBa
+tThh8QBbqByFBHKharJELKw/PO4UDGI6xEnptVZ6Vqx+/JcZu6xKa3uI4DF/qBES4NRY/Zf0A7k
3BCr3wZQoNtWrZWFEsR4x+f+3Uu1+VvWFjwrwjF9pta0UvMmfJ4dn0Z7Vc/zNZQc8yYI4su9atou
FVIpd8YFr/8jrF9iiT/giLaiZ6lYN4ajrQ0biuEg8af3hdrMZ/p14e9Wvc9xNCY3IB3WeUL+Z9UH
dfuR5EJE+TbIqMFiJtCx7Gq6QMDAp+bacidjl0oXlopkZ5Fn7SGbQv9JfDLLMu1TYHoISYSAip3l
0WMtQ2V67s3yx49pNuSnhx82/+Gi+O5eAmCZHY697sYrs1a8l8AHVBibSU2iMBhWbjPA67801bZR
mBygtv5CQ/kNSi7T2cxlZF80JCGoMvjzjgdGuNGXtu8SheaVGtLAZM2t/mHywWaI+Vjte7e9iCmr
Yqot3TZdYSfxf+ihQNV5yP2DpejzRpo6XTcboM3IY1j8afksIuOvMXKRHs+75FN/GIe5+GRrprJV
eU3m0fp9dsAPCfME4FT6kcx596CmaCkGIEcDrnyYAtgtSm8q91ROKa95rXVnwEiDAeK6IEZ/RBgw
wrq2eO0c5oNcx0q5/wWh+TzGXkg7Lt3igVVGH8BrQbS7+JCiH+Hf/mdVZuIrfIUOCIfWx0QvfD5m
fVhP44yMdl/CV0pesDvW4RytkKzGdn/0ZpEhpzLXFyqf+rHttJ3vm2hEii+jd6mF/cmr7zHi1CzU
KHsCf/MPtQPTY8aPHoU9BDX2xkIjUDbzC/ydUDf6mXpQMye8Ah5KtgFKWWslSKOr3ShUzREqjU5t
EpFgzOt+l2dq+n7OC0TDqU/85SGw7UMe9h/PMa7t6MXgDEyTRwh/oXJpOqc22R5iiojXWC/Sdd+G
+QbJLVQlygQBxInKjsmL8mlKIxBk9vLsc/lGnOhsR3zInZ4GN8sPaIkm87Cih2fglGUqt7htldvo
hJ+jPE5OYok/zBP7hF6ujrxDgVaCZ8XvADMkMFKi36UhGn+ckXVDT9p9NeCwea7z/ilQLe0QVqhv
JFbN4Vmmvwxh8Sn3ODc/XOgbWkgJ5c7S2nBGQGi+oQdObS5Whr2lRl28Dd3ppYEL4hQvqxLC2YoE
nxqCSejAObeuc0wC8tSGPqkUx0KV1o35FW4iimntjpul8mIGiv/iFVA8JLr2VSzxZ1Vkwrjq+Ouw
mf17mNWP/Vqt8n4vcX3V+Lee3mZu5u570wqyYxxm2s6c/PJzPHW7ggr7X6GCfoAdmfOT4nn1le5h
ZS3H+6R3Vwnfxi/NQlZvBHN26tKsO9N78jlQdBg0zdH4VsTqsZHSaTpDAA0z5I82SqlO+VXwUYtN
bTMB67klndUd5r40j5MRwZc8Gh8a04TGS7MXWacwjk8tSI/VvVbgTWTCfrf7ZV0xl9pMkpAHk/1g
k+1tOfsZimLUoyMtfXI5lZxzLeHBYne+vq9rykudE8FN5o7B6V5uQr3tvU0n8rGtOtvZ2FAy7Y3K
jmBgG4DuaUO26TJLuXa8kJFlbAsAm7rx2YyN46Bk8Y/eIMnVBlnyWivBtA8AZB6zeA42pcXhQtQe
TBLMvIlnlnoSW2Y59dQ3p9gyIG8Tb8Hz3CoazqfCdOs7cMos1WKjaHG8yceFn2tyb9As+ZBD9i2o
iDGZT8MyyEwGz0BMxo7DflUgHWutKo2kZeeEW3PRMxno3brJrG24kefOwlsHccEoLAU/fY+wR+xy
DaACLlDBblcurzCi76aqsDDCwoUtw90O7cbdKkn7XbjWK3gh8pW+cF7dudd5HTnpfIBvTj56++RX
PZ/d1Lhr0C7okiH9sDGRqb/1dTPcZIbEBid/o1O24gsqFXWHXJ0muKajYf8IlGgvLL7nTZIff/OT
abpWZm/uA29+Luzya6PlLYfjwPjglPnXYkyilat1/q6uvOYcxMG4h1xTv1EdszZKGBmv4AlAQcBv
tR96Td0FXYzAPPWFrzLLaSS/zx6+8uEzGijtLCXmTlZqL14yPiEf13zyfGr9vROYYM4xIWMptmES
Q6eWWc0nQBQLN2jWP4lp+ICiEvej12bljQTeD9lTGzb3sNq1NxIEHWO8CXxud2I2Wvc+A3Af6qXy
1KJw+RxPagZMovkslgx5k/sgAQ3zECi9d8pd0zuly+BRU+TB0u9pUqCAT5pr58XlAjzRtFdzap2j
a6TJWlbzULWe8kB9Eeu+4Sl1m/419LJi6+Yg2UxVs547IDm7jG7nyQ9vgIyuihp7+xpk/61cBn2O
wgOEe0ja22jzrsiBljdDjcdj06ufRWdDXFXuecdUM77aVYrIshlBbJlVFfA+dXhKNe3SUMB/L67e
n6ARdd3w5LVpBJzkQt9Iom9dtWpOMkBzb+85S0OTkscnty4/DbXa70AJNXeSepgFIKmfsg95qXnQ
pcJbLwMPrm4bwILPfeMfX1lnxqVM9KNsmpedsliyfcj8/9pOuaTekIvkmBzH07qNjeosA+rSdbmq
UIFaZfyDQ9/ACqi3Bo7wLmDpHiBuh+xmr4OflH6Czkp4ssB4wSGUFgXBk/220Af0SrtQ1w9ZEym0
TnHCmJuo6i9y+JBzxmxULnciu19NLXm1MktWkZVPz5VT0/SX6yS8bRqHV7mdhlerzA/t5ERoMfn9
p3rmjeheSixmmoatVDE+2by8hGZpfchpA79NuvK3uNWZRCBwCWM7m+O01fIw3qhLDj+H7etAs+gX
hJqA14Q/pZFkwU67LxImfpFHkpkswsr8Raxf9JCW7bIIDco6mNpDZxTDidbo4dQGwdtM68ZfTa8f
yNDH0Tu3nh0PvQCgRciUfA7rqTqmfj89l/0rNawexaPljc6OgIfN1czjd3J5mtnNa1Pm0FCTeKyP
cRVQiiyMYdcByuHJZMYn2lSP4A+C8wCT6Kod/OG56PzPLo2Wn0FKTnuaUvjhtV4El7/erlCKCGlN
TNqPFZAO6qbRZ7fwpvMYhi3AZXZ58BRsehcg7RSFrwaaFptJH/vzPBbUvJaZugwP38NM69wrVw+b
/a6Z66uZl/0mb2+JUpY87qvsezPGa92cxq8ks+JtYbmAbdSEFzt+8mmHpKbvAziIm6B/TVqQdV0G
I959tUEDMrO9lSyKSxuipyS1sicfEFNPxjGuqz1N7nn9gkxvu9INyALdgRKpDA64wrWKdhRKwdV/
YpCq3wGuvTZqO3woCmA3Y+y0e0c36pO/8GyV8Y/ZtRMULL2Ax9684GQq45Mxd8M+M3Jv22pxtPUg
sNv0sxM818WmQTTvZjdeQsnMnrRdorT5upuy8NnpcpxqH3+qRqUgjccGGbTUVE4ICrws/5D5No95
ltV1fvLW4OmU8B00jMV+yNpvASCjs1ab+8ZdvtZSwpLh58Is3/7S/6fKFfOCdZ7ZIaWtOVXrQ+9a
P+5P+7Ipv/N3kuOggVGjsePfZpWTzTAbyBtzupodpbau1jLILHFD64pymrqBfsZap8OczitxPgJ7
NzvUIShL8f8S4kH9vAc7+UONdQtyYS71S0ivwclf22jrPlYCkwrKOHOLbdO5W5F8hrx2LA9jYc9H
sYx+covNfcFAy483qeLQgOg6csOPL5O6b+uquGYzeOpMA9Ds0yU8rsQJ8xRTmJ7Gyxhd7pYsROb0
CZIMoFvQd/Gan3R/F8nZsav6R+jUJJ1iZ3yHBuKw9/3IOk6mW9x8bl4bKIvDr4bTHGVPGlcvSVnx
e4NuN/WTv6tu6imU+/27xHB/5ORSzuKyyK4+ubZ7FGtChOKdb0MD1KB5uK3GJn7R7b/A4aovet37
W4367EZMm7fKlWKg3B11uv8SXXlBt16SZT4OuXLWWnOvjP42M+ro0xDPzslqBn71Zd+tvUCzTtSM
EWUxxxBOO4U31a5CMiWpzr1WU39N3JsPpcTJK/r8VLb1zoK5++hnCEyoml8eNcgH10U/zmQFI2Q9
oHSdvENjRx8n06m32VLUBD/bXmbfdTa1C9cJyBof4ablECXDvJyQHubDFzS3qUzC+5q2RP3P0N+2
Vx41zTJc8inh2VOcJ8dTXO7gJMCS7RQjxR3PYXGRWV4Y1PDFBl9WXDhbz2cnR5aOML/1QA0+Fu97
YaQ/apbybaCDvg+S7xpi4ID7p+QWVG50rkNYRNvMzj8BtrzJKQCavc8OX7UPUZwDcA1i/wgRQXup
0anaaOnUf5oC7u4wzVVXf1L6T7kVrLp+sD/0UPXdun76IlGG2XiH2IGFTkyLQ/XGpZ3nKGafAB5y
tPJlclq6GCfvHkW5td7ZbYhSGIRlMVnHo92a8VNeBdFWmQvrAy9lYD7LMf97rF555ln/cePpQ4U0
7+c6gvdMKbP0vlsdVeNI+iZ+4jXzbXetRyn36aBYdmcplB6RvTLn8lOSZ/Erzcrh0cpia1dbPJCy
GVZRepf/Kjua/52qt540OCevCRTZAOpYaPhFqnlQfJ0t1YSls6xPjlt7h3FM6I5KdX1TTWZ/S7te
2S/stSQAkvJiJ4W68wCIvGSeb6wtS/c/OUn9HRRW9XcI7P3OzjOq1LY6IzoZwbTQqhS8I9v1NJz7
0RnOCicoCsHzUSwL7BaMw0EZV6tHzN2+r2VGMp5lqdE0qGdCCALEvAfJVfwSfoRmQPHE760QxiQG
fk3hkw3Yzo3yqxgPdwg04SmcYZdoMlff/7YgwWi/6ZvRQ3jXXa7mWFWmUo2KwmOdxH1LgaGNjDVP
k2sau9bHoIibSxTQsTORh/yYGlV1sI0eotll1YPSa1vGs7eX1ait3VXAfeIsq43jIkjk6s+Nh/Bp
FBbJIXH40pQVXMmNHkIov2stSHmABoXO1mvpJs2TvL8EZX31ILgK1p1R6jffAwpSRS+dpkUkOxgS
WDJi2C2f7lG5Vb6QHHTOUd7QvD0r0GIqjREfJVj2cgiCuL81zd3jKgZFrO3Q6/bGRuIj4FYU5nu0
Jso1FcD2Sq0V/NGSYpqH1N3GqEJtfYgM3jvx2D5PQb+lfA9v32RRAUsHVz9KsMJR72SosOiV0Bde
/JIGavgyfrROFR7l1VgGeVNe/KbNZ/9wyeynPxu6+uzF7sFE8eIsw9yElHH+YAZmrHPocbPVPc5q
DciPlsD5Mf1l48MZu6W+BW2XreTiagF7S4WaBcrd/xQnOFbZ63iMs7WUFmSY5Vz+qEv82ZZQqVbc
ixliq5l5pPvePRZRQNkXic/VsIhnWV3j1ftpdNqVNgBW0ajlXv1Eo91LphKUrMYg10EW1+nZ5qBH
G/gboV7wUQdf9F/8ebDCjzTsWIj2QMG2exDoPXaKj4b9eVeM/HBloVZrVBC9QjsWvO3eusj5IOit
Oml4PFjm3ZK1n5asLZEC+4I19R4p3Z8/I+sos7cgLLyt9OQi+HSYmmi8Sf+tkQ7VzjNCbyOLdpZl
7yDFkrX7wI8L5UvoUqVV1/b7/urb0XtZlD2Jg8RR7pn5Gb24r9xc33eJoQDsb94GXu1IkjdXceeK
b6vkozV1Fftts4jTK1e9MKAaknXYhoddC5CAVyfIyvlG/JKQ+d3+JUEjS2LnS+qml1LWL+sypd3D
f+NIt1ooxkhFVfBVQhxPXSq2OM5Emg25TJ+d0bYimyJTL8ooUKnTAs2l/O20dgvbChV3ZFlrfaEf
/0kgJFRCD9NceIcelEOKBpgqTUJnLSESDJrNBzPoTxtp6zbQWns2zO+5cA+KpZbfH13aUt8Jih93
bkLrLVpatv+1/zcP17j3/8kVKSt0mgsNhtq7u8hpHaANhgNYgVmXRO61R08wD9Ls9PAPlYVA8qB3
w85Qk3H1CH5cQFuusuwlf5KBoPjnwrnXuStTJcuZOZn/hGxAuaaaRZP3YubtCBhzmWXepB5qO/mb
TjeUBMSXwnoPVjhESTaIhgTFlDB4CjpTfZeiu7XiEA9vf5Vo7+plIVSrS71YEuGak75Jcx8irGWD
DJQ0VmVHLbsfU3ddp/14T4LYjf4hCQznVJQhkuhVpvdbtTKqjauqHH3B6sCV6NVHihSkeAt93PV+
BTBLuGnuUz6b+M5sI9Q1v7PYiPM3phvhvLFpZloXHY1q7Too6ceCF7LlxlIYC0fiP9bszvawcQKa
CEIqjvf7StqYW46W1kluIX+i8/TiqV23ADI3ctP57R4kvpkS08FHy00sQssDkuQp9Qwn1JPVLzyg
snueng0QSxeJ/tNFYbrVVsnUe/d7ZSM3RAlMFjJRsPsnGI6uSOrSk+ckTw+A/eIqFtc9h76YoTIk
T2oGoaQfxS3t8Ul7mdrmx72+p+XzodN06yblPZNnyQZWQs7iOThnyijebV7wSNkETi3XPojn4bbN
zlvk4EPYkQiVIWunb7OquHsB4CfLv72KpsdWTAHuy0yGOzw/DSqy/1q9+cWHeOOHWjE13geD8gnm
MF4ElqqAmGGR7u5J/5/mvUbg0A67D9QRMsaWf7XJVOJ3Mlih2cAugkpDugjpic+mUcf06uRJrNBA
y5je4yONFD5vbWPMb4WGcl6BhXiTx756NgxasuRL9dN00s7f9JBBrRtFC28yGFMQ3ZKAlHDh6Nbu
t4U8DbNdaFD3+m1hgP2EFAZVjJ9XUuheWnkjgl+SrpKElt20Jwru80msTPIAksdyWYgpwByL4Xuq
+9VVBjIr9X0mZqB23wsFOMxvfjEzU62ups+70jCA3P7T/noq4vWUkNEBNhSsl9eQ746PqMuYTl8y
tGa2mg7nE83X6bPm5P/nCNdHcKawhucycBH9M8GnoP3T7/qmHU6+rq7KvKXXKx5TSuw1HKPmwpsg
g1VbxrlurY1Kd8PdJX7IYnv20Vlea0p5uZuPbXZpffY7gwaXf2/TFt4FeOMTAJ+Wun1seMQVZlBu
B6oZa1mVhUZzn12Ak8cHZWsx2FSps/h0Z3ZdTKvyo9P9TiSUrcHC78qx9b6QSYOZ+GTV90xof8u1
h4IGKMYKTdFQv9Z2q13rrDWm1VzBLgYH7hqpC3zLgg736rQSW+u1cJ+NiHFXPcnjjazLJUxVNda1
G9NRuGyUYSzSaFrobj6Hc1HzGOFisnC/4t0u1xovMFujGr2j1o7BO9v1X91ySL8UJgKL+jgWIKii
9MuE7LJGsYU8ZBRfuBdSo0UoYJepZbqviqBZF+2onJF1sT/NEKAv5Jkw4yrQFRsfOzN/GR2AqXoU
oy2QVvPRzatoJT4Z/FBtn02oaVsoBe5+zfa/ewNFQgnQpnbjWq5FAwppJFdySUVIo9Yijf7wyYzE
P7kkAbSKbS2Bvmu9Bf6GdP1tswTLVXWShUe0CfeSrssfCbop+zb0Y0yzNGlrWZQUnpj/rN2zfY+I
VPs2VkDbJfzhlo2syfUea/99vUHNqSUY+V4z3bfEqGRHxUxUJwo2MvVbZ+c3fngcgaJWu0ca9U/7
HquW6v66zRoTTi+y3NYGLW4y9c1o3LrUP1Zl7ZLdpzW1vkzLAP9BfYnKEqfYZkJeARxmsZMYWX4E
inkfbAXBs9DYjeRMSWoz6EER3WdQi/+X7/8aF4LoginD3svlgtb9MTuWuwPRkl27hheHlUxlMAES
FlqGCJvtZdeHX2bim2uf9+8sOIjr9/0S0kY29P2ULynI8Tcee2U2yJ/kdWqVxqZ6tjhzUAqDu86d
5k1lpBwVgAZCYcIM4IpXrGQqA1UFOFYgDy6W1Yf/j8FyGW8p78jy46r/06cHRrhSI7Bwj2DZKzsK
Q8tOVv+dl1BVWUN5M5+RkVtxEu1PukDA0LGfz2mpzeVRphKj85TfWBUInHpAXIEW3FQ935cRBlvR
QFtsl6bskzP4xqnStV+H4t+mrP7me2yTq0jIb760Q2zRijPYiZa/ofp0kq/+9Dcfl1bcutjCXTCs
nIUFw1KMQ5DBuF61bv4EymOhUljwYtWs3xd+9S0xXWMdmmZ0IQFdwhaXXElmy6IWjkh9IJrUJ6SA
ht4jMZ3YbbQw0SbnKtabt2kajDNU2OVSazRCekj/H2XXtSQprm2/iAiEQMAr6V1V25qefiFm5szg
rfBff5c21aXsPNUT574otI0EZTIR26wlwbbbmYAXN40Z8P1xZTCU7ZQuXrenaT4Inv8JlGlYeIuT
sqOGV08ZG2gqitvduobsrl0C2Vkh5tH9Gcki0NbTCcDM/PeNkxXoiALAoPiJaLBnhTlio7AC9fyw
rLL+ifWOj5bcSIsgRT3wHojV3aWVLuBoR7B80yytDasOSF6npF1EateB9gfv4386J833ZCX96kJy
O4KMYrNO1e7oV+guk5ee5nlKzmCRjraRFzbbSYU8hslHE6FBMY6WWSAaRiKPLH07ANRQRUBIBFrj
fPJyHMWVvkrQTQLkzF3DRueiByd0UK0+ZL+hGCY6POh/KaLE3bnQUnLxsT5GAdu6XusN3wV+hIUu
2XHJAIud2AP+B1ynPbTtgHJaKwbzFfre/W2C3+D2TsmQejjmNkDGyQfkUekzV4OF3OItmhq8firW
LKUShmdeoqw8rN/nXuMgX4SM00Z/bQOOS67f+aRbnwY09dFKuZ1TI908PByWCi9zrBqaLbG3c1wA
eACNCHxkhc8Ai5pwqFgm5HxA6+7gvFhuSUZVgRdUfZbuUmUm3Z2Z3Cczqg95On0naylRvVIDTZSw
mUoF2kQz1HWCVw7QPEBoWkA/ubEStM/gKVllODWh1ScgNxoI0Qm9ZOXGs614mxsMlaDoCAFlBzOi
C80Wy4ouyG8p8FJluZtWXpmizJdW0QIjsmUgTbRrpy6aHWzVOKHgZtYZ6ZYiCc8T2swf9LFaoFfV
Ey/QRJYDN/5nA7notTNyI8gLDPVOX2x06vSIJuTvVPMjTZWGE+M3qg9Co8sIDi6lM6vlG3ksVDP0
5vdLHW0QqyojxHTv9qQFcw50j5ml4LgCHBqOfcuXzpxHgBaa/1CXNBhSwv2QjcvejOvkWwgEh6Bm
iC4j8FCieCDeyjJLvxlRZJ/jXgrEAlLj61D95ueKiQAvD2qMcTwK1YA+hL9NmfMdSauPi7yisyGF
HgQtJBmJ/tfV2ky6dXPtY2Sht15G61LgMRwMNPOTymk7Fu7Wy4L00iyDdU7G3OiH4wzaX6N2QUAW
+T27cBUiphkNYPv5DgaeZU/6UVQ//O6W/Nf0bdHqT0udn/fVl7nzoSt2vvMdqSqU0arbudv73SXr
6qmPIrQofrZcFF8ZxvSlbK3oFiNHt/EKq/4duDlIoAvmXO2pFF/QZH0kfRka6Ff3Jm8Lwh7UAn0f
QWuCrmEUVrt4YVfIKvXvYep9aDwA4wLOQT6ZDdiCSS9kD87fehwvjvycuzzbGmVqnmnwQPZ5Topp
LIJHmUzaU5szgHy8rtE+6x5aJneXJ9Prxnq53jLS171zb7LI28ToYNhE1uSCrSX10O/Jy20kpAPU
cuhoqGfhnkev6cEUqZQk06xVFprFDJxWj2vIQoPd9YDp0PKvtyQfMLOgmshEuESv01fV29xdlW7l
wWc1L8IfTki8gSO0t865sKyzjVctvqFpZ1qiAFtg5RarA3mVyovsWqRZYxrWmWY0rOvIO2TT1u4l
P9IyUkkAbuBV+G0JKV3ptKiyA6+hiSJM34gRclIDzagSk2aV07CzFlfvmgo39ZqQ9lhtj756P9pK
i3q5u/BDM7QR6q5RH6rdIksgi+/aw2ZGOU0VjIiWIhU3yuQSpkYNoO+BJRehBlKyZGqqAKi3QNkn
hYVo8r60h+93K/Ua1OnwV8d1/7uda3QpXlCawlHiMn3rIqS2pNt8wMe5uqGnGKUWLR6TgZZLfEgR
N0yMvdbd+dAOYOtZdyAXn0o0aErDEqJYFt8qIRhQcIFc9n8X/dwcvE7mN2T10CikmgBJHNiydFsk
HfMbb/G0n4oTCUxpZtfD8Zb8zDwq0IvIDSAg1zOOyTCbKKsC2qblBV1lVrcpQah6dCZno2+cZuvd
072o8IWX86u+2bubD0uUUqZJ52zulLNsmn5bFod5nK2rBZIfWU5jU+/RRxtukf2cL0XbgzCXpjSg
IHq+VFpJMlmCOuXTRTs9rCFxXQhM7Hl1JCXnUd0Ed8vvtA+brOsj1iMkYw7fLEA3Hrjq6ckW1GjQ
YKuiQQcwQKuhJjLOFgBGd0py7JTuwaB15KL3j3O26xZ0FdSuV6JYAoNol9cBvcgRCMmVjFD/gqYl
UFiHTVGtPnMxoHRDuwOoctp2gmUbi85p757W0M8X4dt8RsONOufRMa7vf4Lo1CKa4ZwTgvfCPo4l
KC5apHDArh1m+F8QWE3TaOxwNBxqwJyWbb76IIaZgWb0hzfN1iU24L1loLxlnr56P+6YFE0Nbmi0
XJKPlxUNOv7UlgCantCE1331RY/GsJKhJDZpASQcDe4CetHaj5+Wvl82Vo4O05gDTTXIimq5DnPk
OHtEWjoEam00V0QC3PMTGOeuRR/Dy2w7pCrH4WXdhCxd6fTnkk8KJRIb0zXIUBe/20DbAWCY2iVR
LH1z3pxSMQHgQA2DzzNUxqFyW4JkoQtIeTdlsmfQhuicYSai82pNVVWvqzO8iQEYcHBAJ6CUfHrC
cY9dyI2Mr+vVMn1RG7xpxy7KLrRoXU/eD9sPHTCiwW6wR6EgsunFUltnUODiifLzgGSCdW4dEFyT
oSm8H97/voSsqICy8dShNeuctrvbadVOmX0R7sAOXH2RV3mHL3apvuNJppketM6lJwBZ1jXa5KiN
Zr/2UANUBFr/3jak+x9c7i733jZeDpTVsc/+IeOd8/vT97Z4XGnS04y07ZiD537sc/wz/fjF/PoX
dXfJsUWnbOnVblDmQFxB53N/dkCokQO5EHAS4m1AHwqUWibPeUDYJKApLSdzYgHef92OZDLTTF9C
73O378MVyedB93Ap1tfu3mmB8KDuU9/CLy9JLusN0pK7q+vLrT//w6UkMvXAGDClHSUBN+zmCJJi
cREq3rCY03ASzgjwCEh64AlDexTJ5Ny9rTCHBJaf163e5oIw/H61rxrycvmw7h5ZZdUGeElADUjI
kt36rxwxnH5oSkOlDieNGiz6HyF5oSOStqPOLt5ZOYjHH/eoukTGe9K2rHLERi+i2boTbXq3/4AC
GAEWrA1vXNQSpshO0dAI9jr7dx1rYgBvkg+fwv9pyf+69YPfg/j/usuHtQ+i3soEh98mSUxzK9Jo
j0A3mpzNAeBYhYOnBcCpK8C0lQEqgIGg7afojacp+WTApjouo/9lyQB6FQxzjpS2WkyDcEAmLCVg
n7Ru3RW56AFMVZa3pb2MyLVAYERXkOU/CEmV2zIB2YM6PdIg1flurQTGMaxFHY71N+l6ZWhSnHm2
jvMnjs3OJeUJGnIR09SNvkLFdttlCJFFAkaEMpKHSQFeCQyTq4CB3MhAM0JWplU/b7m2Eb8Zxr5c
Dnws/gI+CgK6amCZKfdSim+A/QcPjlEisEuGuhyHZE9NBquWG3G+riF72FzCBiRHfcPjz4i3GqfJ
GGYFLQz0qNhxDxlQLQ4ATCquPQJW18hoEJPMiwDFdvhfJh1Z0VX36kK61Ty6frYLR2EF5OPPBmhX
9Wa0Rou0cFnqP2WWe3vSZyaCUD1HkfeYuqhQ5H7ePzlIl/X1Ul9MgK4/eagkeyJ9JMfhagCt+0FP
RtPxQMiWgH5KL2jdwWEKqtXaSjScbFdHtanrOGczioEI/HPOSKeLHvJIJHo2UG5R8wVgXuSXtK9O
Nz1s5xTlM7gIu0M81A3QAaLmYvQ/ZpOIgBYFMqQvoinCPVnJT7vc6Tocgz3QCPOJ2ehnlcbesoZw
Fc0ucp7JICpZAEm8nPckagNv7NOYW9FVq0w3Xa4eKB2RFg2yinlnCoDRjAYKVPkqWkUzbXjwi2xv
AcCnciSfhyV6G70rDigxEoBxjSYDaifnnlHviY95BHTWrRYMAEYjiOGtEIAUKLt77hsrR8ShHPdG
79vnrEGBjlWh/SqgKQ3g6EBd6ttAjqhGetXpdVULYpm2neIN6UoDWbFAm/Ve6K3+YaF9UH9Qnevk
1OIRcKEhVGUJwstfRdJZ3Gr31Tj/w2butIBRgwsZtN97urdl/+67XhFhbzxg1XVBXddvfZl4e4J1
j4q6u9Zl9BdJhP6OrpRnATw/IFQC973A2yPexM14BYrP0ITwAd3u62ryjxiqR03Dmc60oGnS5NSk
HbBJMrF8zhfw2rl5fQCFXfYxRD/tcxJaiIejQ+l34NXyjYwkbgt8Ol+9FtAAY8l+zzJv3g82UKrI
DW8GQVVN7W+27HrUWW2ZM4Bu+61fhxLNVTIjcEnKMeY/csl3aWXUC0dbszCbDTndWf5rivecUyhF
dHJAtHKlgb/NLCaTLkDBNDhcI5RdKAMbrS4HLtXb1C06EA7UnrnpgGXSBVGLV807O01j9EOcQeq+
iS0n7gLSNdGC0ym5mw0efqRc0KEeWD2rATyAfVYfs8+XkzO2DercwUx48xsflSiJhf9VhXBVDiLZ
o8pHrABXpFsBrzInD69oG9AAVw+gV+gSScG3i/bXO4Ss/8+mHhLI5rZj8R+DX6B8yx7Hr2WXV5cm
9GOQE6opDa3Ap/pOzoa+uiBn1m3AeYyq9DdHMpBYh4BoytGvsPaLiHz00SeoukZQcJSi/a35w3Aa
xz/VChSvayaO/q4lBFtonSarY6kss2O5aMdGY9eVVtPgofO0QXX+YSG8PXKkfVJgTe4Z6EqDlYpk
ITITNawMJ0suEfwjXpPaRfcY0MZLtAPBTlwlq5nklfuE3F+X0i5vDCnkD0iNH7Qp/+IvXOD85Q6w
eVg7nWmwncFHe4lErTUKM7MCvyplE9J8ddCupANBAjy1zyorkkk2Atlr3Q71ea+rfcfi9m51+uWe
D5fQ4npDADCczgDENMGUMp5KemVWr8c0o2Gkl2ktZ29mqV6hW3oT1maa5WofmgGVCC/Xc/4HILb4
uj8tI6Pe6mEVidolXUCtYFQ9mEb9DsE1VXJgWvVyoWIDmrlJgqiWsJl/EGZ/e3DJZjG8li/wwhqN
zbpRp+oZln62A5kCGS3lsYMPNRt6YGgo070vXWX83ZtUqppug1xoC30b81wIwOKoxaScU0CIJnaC
4m7anJQPN8edwtq1DZAPWqeM+a5OUoDC2+DSeC6k6M6hnybjf0iLNiHUlnMHXZK2yKctKMQ7K3om
G+qy+jOzB/80GzIeCpRRAfXmHNYNvyUogbh1NaByajRGrwQuBqojAb2FAaBlwJ61rJWsJSF6l9Wn
j3kMWlV8bY2RAw7qJD0DHzlwEEKuA+5a8gKOBnlhaqbFRzP5JCyfwOjEE5TRmsjsPX7PpOnwWxa5
ILhWXzP6G+bum6mg7yPLiepA231efwVufXEAVnp0BZJ2dKXZg5jkeOamXb/s8iQEvYL2oVk4Ise4
1Wt8FLja8wzUD2y6ruhx5sE6vXrEUe5Sz8euG80zMn0mQBo64yB9+0AS6Yc3o9bR7D0RcVoAu2nz
ez4POtpf34Fe+++69bZYD04HbqLAFGUoYJqkaC4FcinMi3IjIIKYT6ShgWLFaXlBp+yyqnUAGJt4
IIV5GqoW9QKsPdNbgpsnaIUEzXZg0BuGfhfRLxcP7xodMoFBXuJQefcic/fmol9sWi/mF8/ck4YG
K8uBVwY8NzfBi9hDMDxOi/ZUNhm6dX8ReKcFFKHHt4tCXgV8EP3guVN9DSeAt9HPazcjkuVN3K46
/fsh65sv6fXv9E2vVWATbQ9WD4IogOmbFysHXe9mnTZm1JxoOnb5NQaczXFy2wk9RcpzchvH2ABj
H6UaTfhDG9ZqCqgMseFzNa47xQIAtJMqwKKV4ChOmhMik4rhfgmPeNtPP4Gv2AA2ct4fJ1VjTbqe
d7usavNnkjLpJLfcCJ9IAvV2fYsH9M77s3tD97R7o5lt8PkMembs6rs3sB2/6r18QLMEyyswKJsb
96PPTaR2FAVx0aO6dTTm7sqUiG/cT7bl5h8ssCG9MMcM8lb0X5g1hZ+j2ASnApzyLgfHjTF9pSX5
6EZXli0cL1Qwor4HeKvj1G7JaofL0evR718B2XEImPTcK5AU3KtI8UaapGhngEBqR4ju3oMsParA
gCwTDju9lAx6Hc0sx6iOReZ8IkmoTbXbgy/LXJD6WN7xYUs7YefMBklXQ0dGtzRuSwIkGKdBZ1YM
cNRSqWgYGUjvOYoD9uQLKFP0C9EUUMNIT3USyCvTnvO0e/YSF3ARftx8BIttHPbxpjPAm+2YzR9Z
tDBQS3wswB7mHLzY6/ZFDoRDdBbMTzTkQFICE1qGmHdvSXYw5n6+jBU7A3fdeRFVe4rMsPoErBl8
GHpQsSfixctj57lf2Av5GCgDvBhzDML0gTkvk+fXh862UDqldgD/KQp7OyM8mo75PEVLdipVQoQG
4FVlwBNjVxPP0SOpRsrPPLighv91BRliZ7nWrtuD8+1NbyUDMJ0FApCOObToY6xK5+YJfMRaAFAM
uS23KwAAdfd3VncUoTVeCQRAKiSAvCm944zeJeAyKkwAUhYeQM5tD53xGhmAl4t7qxgHz1RlHlAO
CMLypEJNN/ofsgsNtZqFedtYoHABBasojGjTTSiEav6aXQcIr8gBed5i4UDpWxd0TfXRlqapkmlG
ZunGHigcyanCq2SWMyO4U5KTXuM0A4jxHuXSjr5IXlYHve/Dtfo29U9NwTdzl1Xz3k7HeTdnPg4h
+YQuaHwvIh+0JkJHg504+MAK1BIhl4/3REyXvuLnR3k1kfZuwd2UTLTUYXO7AwZCHNztd7deAhD+
9YI83zmgCkDReLjcDVI9nifXGgoUl8PyKr/n80P37y42WHrW/f/dzw8d1KSs1wT8wNa3wJHz3i3Q
hhUD8izPw89cuvk+Twp+FIh37bzEcTYmXoRRmOc91YnzCikcqzadIS8ZmpmAhdUN8THP7QJe6Nij
Nj2agVwaPUA0zTKOVrb04CjA+cTrPjZoD7mRxJohOeGJhLoxZXzz4JX992SPyxZd3PFFI3HSjHQW
qnkA4fNmHpr+c1rbeG8cuvniVdl8WTrb2fThMZKIXKE5qesDmrIuuXn24BwByRwlZ7DSdOjtLqtt
q1ir5kT2Z4v7AUl6sBXv1S9FMuB/EBCZ+YAKw0T1RAGHAiCHE5haJUcX/eheRFlMN2voojM6ni8D
To7PZl1Ez3kzWQd7NPES8KajmeEkJUivrw/q0vLiHcsBjkQ9lWunZdWNYlNM6NhdZWrHBNMZKghV
Dyd5TpHcxz7O6ACm7k+hg5pw5KRvFgoTgWerpquMy96c73fqTFExJ2oghxwHe7ewnJNWkQcZSWfV
Rg3Cyoqh8uzHtmTomi6+tnn0ItI/EO9CZ5gX+c98YeHWCPHm7fezCxzb0dxkY97t3LzrOfrqfffJ
rNHlNdX+lSTyS4YkPQJEy98Cls4/dNOwnBs7xwWOhdEhWSCXxsSTD2ennDnejimeh1xRapBhZF24
cewQjC1xzC5p3bALzQRaS/Atayc7rSNDklf4K2U0kqJwp0NX22fbngT4pySg0A9G5IsP0QJuhMCr
8pcw9qIL6cCoIFBohg5WBLC2rjDZbiBQFVcgQGGFgqFtagQdmkC+CLiAroMPEXoc8UmcAb1wa70D
ks3g6F6W+Tdwuf0yUXSXIyKfOzmbwHa9eVgJzM5sm1c8AssdYC1QglxeDSur9mhTzlC58UNHhhZY
EB0K8uFDg5O01ZWzCJU2U34cxzBsAh4CBHqmKVNTu+ZAX58AaqhqtqRc8IpOUz1kqkQLEVTUaSkf
EvkMsIDeR4GQN4x2MHpxju+EKN3gzMg3VR7hz/02cEBXIU/+JtOM+9VyBjYADonS+mGuwbiT1Nw5
xozLs2FiyFDTDmAKo5fnGT/emWarkuzkScrYS9D1uk4flpNTQjtpf9oOn3Jsry8XxXuzQpA+bLPx
TMkxmtGfhWbxW15QG36pI5fKG+LXvODDEi2+66gv/645kp6/aezGQ3Gvz46GiwqVCDyeG/oz2XZT
uTuaNlR5p/+gd170xyRLSyV078pI/uG/gkwFleupfwNEcxq+0bKIUVyCc9Np9SbD6vOwsMz2Mkzd
yygKCbYP8C5EPDqiRnniv72JRhYl3SeD2d+tsEWzjmOmCDp6qAhzuY/4AobBRLfEKkdlHK7KObEA
TTtlCOGEEo9B7V4C36JdZaNN4USLVn9rSO29NzZ/lG246eYedNfocB8CrtD012nTgTxBAJMoB57h
iSQDyarr7GVsAPs2pqRMhzrbuP4YbqfQaPaAacx75DDH0NhQUye1c9KsxJ9v70zgwtMG3QqqrRrg
DPQs9XFw3Rr4w6BPnaa+2cWmN30omB8ijo+WwDK0gDYm5t8IOXiUoYNGOgUnzADqw9DCcm2r+ocO
38zobe3RD0Jgwzy2//K6tt6jonc8TwoebVADzUj3IGoXw8Le6IjBOkvhqOkdtC6S+XVolxcQIfdX
oM2ATlIxjshxSv5Miu7LPNjTFwF0v30/pO4GiO0V8G6M30c8ay8AZkRBQFqh+jFVDCEk64F85jdH
GzS7gFZJp03TVPHHg4nHy0eauuYSf0THwQmd70gQK6uvVEkr/4Mnf9G11QGHeO5/6oQH6jfE0WTF
LRQ7pa27B5p9tmtiRK3xqAHU5vq+nYbRNpYF2onp9ZrezHFIAqH66/u5elVfbf4FDfjtCqZJJwB6
+OtjgC3NA7fy5vigX3EetN/D6YFgHR6WkK5PDmXHAUfn8tLa8KqZz8AdqXGKjJYZMBJlg2i00pIs
lHK1k1IPRQJ0mtVztZOrS+vd2Z6OWetsSUcbzehMAQWp2o5k2ujuHshiOq29mU3QFyN438kF1QYq
eylUcXTXyteZ1oV20W89ZphIDeN9HtBf8AGSp2FvaM2dluTVRF7MTrEgLHDoxPHC2HGPfReenx6s
xmuvqD3YWAYag5H4Rg1OE51KlB2Q1LquAcSGBqinNO2Mcm+waLp4oLHJUDBwxVuPB/R+HI1oSDlT
7G6TuSUxLJOBB2lr+5ckQ1m9Oi2tByekqlCjWs3uJkPtTSFQ4oqMSfOBhtzzk/1UAh5c68oK1bnl
hDJi03omtVX/NsR+f50kAETEEnm7BPweKIsd5Q1RUHkjA81Ih0zGhBpyD58qeDy4Wd00TSB2GA6j
kT+BQVEcItXGkVAvh4KTnWXxCQe/Flu8ry8Jg5YrXyDa4wOE/3SSaKCN1B6kB2/dsClkb2+lEUZX
YNCzBQ22PnIPzvyJdCgEM+SNpmElwHmelWfZg/HILhBnpoHEtgRUCg5hf66ZgtJFLZ/KSzSiQ014
t1b0KQWlGO5kUEZb51VefWkZ7TKWM56jwGtctoMR/pXb4lvRZ+wFCO71pTHtZBPX3HwZzMk7LG6T
7jKv/24Dx/pa9kD8m9hXPqJpnIQa4G7I14dfSZIA0vqUpfWyd7sRYWblTrpoMgxAxaTyGJnVF4Gq
F1DPzyCdzFgRhCAIPJFIbIpA5yqCMmGvOgKJADfVq05jRsyV86nK3AHIBgzFL0XUXnqFJToofDhB
UKJaJjNZ3tP5Vd/U6xaZMTL03VvDxiegUr1m3fLXMllqcD27VnSyrREsBNLIgFZsRruhSeV2lRvX
TUBwzQUog5XdM9DVNmbPluMh6pqGzzGaQNBKEGf8nNLUUQ2kJNOwiq1CYLqTlTuJd8uZYYkjWlC3
2g9EtujKacNPoWGbO9Yjl7Tm6n+uDnhPZ1M6v0wNcycL2QRUAfDoKKplu7SAAfEdG+yTyLyXOG2C
D2VDU19h9KF9BgwlJCceL8+e4fFld+c6e6O99YEWs+lSBu6WzBy3TV3aLwJhqN2M17d9C2CsDxHC
fh9BcREFuY+iaN7K9CMNxbgYQRMK+6B1RhPXWw6aqV05x+4W9aU+iD2c8NlJjAYt7vGuE5nxTCoa
gBHV7QARALy1MfLA76CcZ5t9qDxA9pGz45fD0Ra+G0xDYwYArxmutYr2ydy4skL0H1ntVi8Loq8q
JNgtI/B2Y/OjIMkt87Nfhl+LSOxs7szXrlIHprtpFIUt6p/7MGg9LzyDkXC5Mt5Ah1PecvXVQO4k
tqPx++T2ANx+09/tuO6V9oDgAQUxSqJp74d9Vn8X+BO7dEwQ8tO3tfqTgq67GAb+NDla+7SPvpe7
C1tPwCZDTpx+OH1ruciKQwacTcQbx1s7u/O2NycLDSMZ4G5IqS1g+bE2DsUxRhx8x87ieyBNdh8Q
jehOUrA4AEY681EDB6UYx3NZ8O6a+FX3AS/f3QdZ4ImEmvJqSzoaeJEsT3XsrotqhoNmMI0Ag49Q
/X3Qft1sgsQ4GuMgAWDqB23Q13nTu0X503WUwShR09QCGAMN1yOi+mX4dwlG48+pweajiLPpsPB4
+Dp39hdg8BR/Fb37rkMK3GbHA6qlWW7yaRD/iRKk64FaGX0R9pwc4iUC8HEzsmc3BO2bnLgZxDkg
IZxExbI9RKf6Nu72SSH/JEnrSaQhDmv0XNAUwfVqW4sQQEkK1yuc3XHbxoWxMcwWQXqN8+WD3v7s
2Q4a4+Gn9TQj3WLNz5ZVzSe7KqsNzhjpngLJFFxGdw5KdByQLi1AnSVVFSfN2UrFC6l0cBrdyOWG
eRypMBWrJmtUheazHDdruHpygXig4nA/Q3aS2Czt76qVG+nZH8ieBMOpRZo9LNU6tb7NARSmVVPi
hofYQGpWkSYX1uIont3tCvozFaHzNI79o7iC/oTg/CVnevTZ6dJdWMI/UTaiVaS+dYYD1GOGIkn5
5zHn4ymx0Q60JjC6PEeC1sChZgZmiAACzBoBLMs42+WTV6EMAJ+xDIhQ23LIZ/AqoMbHUkPIgaWC
Izxgj5Woi39IpDIgR6aHQTTpFRWA5nPsALhQNoBZJXF2F/ZMs3IAhY2D0KYb1ezZV0NZSx81SO0s
/U0SJwAjRvVrjRoE9CXz6iIlyiHRKv3FLFn0xSin7ClmzSd87caramyrU1aBmQ4BrnaTDJXYgWh+
vE4C3IvErhhnOSi0ctRiKq5G0tOQoQoB7Gc4zwIl/cyLsQ94Yo+Xaahe/j1hTInlWTWyNXUXb8yq
kts7nBXNIzi7IAT1imLZEkgLoavQkAF5+IDT6beoako0RCBMvRQxUsw/i3c6A/DEkVHyLeloyMYx
2/veCFB0dXAe01ydnttx56DHF00lOC6TAZk4/9k3N4OIAeTvywwwUmCi0kOXtDs/FkC7fNM7Boit
Gq7IoSdQWD8YWqm4q3qUc5DBzePuUBruGPjt2DzbgIPeCRelUqGVNQCyT9zmOa1ztk+G0lh9yNFz
ZbNDN/KMR99sflrKvNs0fbvsWvUQa+vIvLKkRd+OlmnWT6hJlgPoNxcyC9OC+9saq47/Gmde7ul1
0atsBgqFIunR1IscG44MziZTcWfbspFJoNfEue39Y2zOWwfR0nMUj9OZv81IJAPpxqRD8ZKWyayX
6B20jmZdBh4i0/z7Qa39H65ojvG83gqt0Mv0CiAi/7iVBx8S37tH0lleL05m+8wzHz+oGsyhbwMw
MYsQL6GTuWHM7DZgt0TCGNwGn+OywlfvxNqgjs3lM+la2wJQlZGh31Gan8cF0MvSnes9Gc2ozIN2
8ICpbZj554zJ76xL5z88HLgCCdCjZ2DzmSjDudqFZaKgs/5zsXvjyNkYA43hxzCGVo+uM3SyaR3N
Yj6Io2WHf2l9VLvxs117/hOiByAXOyqiBUDwJOEHw+nCD904GEAJMRkywhbHtHXrHZ6xbFtHnW2g
JaQYj6IqgICh3GkhqETna1sm15JcSKcY5wp81MbU+1qmRX6kULOORCdvMWnHw1fwYAF/SEWkSU9u
aZ0Bq5nkolKwzU7kOTjeASt26vIQvYIoJ47MuPxAQwdg3zPP5Ys/W8WqIr2tXkhsxOqPIR5yAFEE
bAGYZsqXnMnyQy7S6TyW+A2jwwcNhu7UnvGNinJ5dJtf8tn/M53rotrYA4pAtbWaQUnWu97ODRsc
W0HeDFwnog7Wg2+HCVKaiMVpXax++6P6SqhKI90+GGSJp5G0wxfSjxOP93aToQDi7dShTxegkcmA
aSxzsc0b1L2TT22503o8mQVb9kuY/N7PcXGZG9BlgVWjTYMptuZdRKRyZJqI3qFTLHKDGvBxugKi
ElXvqfrCBjT8k6sKD0rXjoDbnMQ3sMH10UEZGidEgpulXXTQZi8Hn63Mn2sLsBOAYZ/Flot6uixx
fXCi1gdvXI+TlG87zVYgJQpURWEtT9VSH8sZ75tzzyexNZEuOLojigBJLKvYfGIjoEdBLFvuu3EZ
QEKs1tFgn3rXGZ7u1CmCmyj3HjecVfkJf4X5GZ/deAtoTsAFmM5tZlX4dzRK3P8kvodeNW3SwcGD
A+xiwR0cOE0JKzzvALwcOmAaeNdMSgIPHwYE+cIo2/Oy2Lrzd8+ul5esCT2k0or65FSG+cmxakBQ
LMCDm+O82rgyUf2s/dyjrApg4J1tXif0hF27JGEIe1jA3vdz/L2HxgNgVoxClE7YUTABE2Pv98Vw
bTwPNbHKsPq4SkmWXnTV2fM5Qk1QaT2teE8HrjjAyTXAIvgfnOmS+DrYzlPcnB9uRV+CZkaPWlfP
av9mcgDxYCyML4k5BRyIhZd0qoovHFhuO1+W5s5C/eyXxY+S61QynHKsWgC+cQ4E4mufxbNtBkni
WkfDiLJvaWOgoBgETQL5oz0odu/0YCMeUSTll6gct/P6t6XoQForY8AIgmjjgIB7e8Q78ssqMq8r
L3IBa3q6FH+BZSaIFIWMjbIsFfv2L24yAPGo5gs404APuZ+k21/6KRsuKNoY1pnWtb5ZhchHAGnB
ssA+rC2LO7vHlMsm/SefgP5uGqDQ4p0TfnZS8QGcZvP30WLNlvSO0iPcuerBmPuqD3lugMHGOoZt
c2gN2d+EysL3nZGcpAVQPGKNJ10aTh/Jg1SWStvj3ccIyEhD5A8fbTxHHveYwb9sC/CEzip8WLnR
CAQ9N5eBiMNhb6YdEDqbPi13i49uawSr5M1XA18DhWo6JIB46UV4iXmI1WJs5WHIm38KjjIlGjI1
K5Ok3qNVagjQtwX8Z22mmb+U8a3yH9W5wkOVvUJ+Bs1YFfimx/akrJ2hud1tlav9c7U/7Uc+NFtX
R/0U3zrncf8pi2OUVYBjZ21QeADFc6YMrQrpFB+AOBABHVs1MTz2M6xOD/0OJIKX6NDUoFGiJWWR
oXQ39k5eA7wuAHJd8YLGbpERW7ee0B7l0rcnRLue8za2AbGtzK/TMIoQIQNORKLc79aQU6LKu0Kn
jQ4kokENzBgFyrffSmdnqpIV9SJ3rAPimq6X1T40o4EKax9cHvzWDbXPe1vTNg/rSIyG/2Psy5bj
xoFlv4gR4AIur83e99ZiS35h2J4xF3Dfia8/iaLH1NHMjXNfEKxCgZLbahKoqswsv0FuuNx6mdAh
eDpa6Wm+TKIuQzar9HCWLpnj92pqvmzUu+6D167MAAlyFWANfXoqC9nvclZcF9e/bk9TDd15vlT3
HKGCjW4VdaP5x0FgNZG6DpmCf+6dxQ73w7Cp/SnQ2lMK6F65ipKyO+muk+Zb8qKYEAa+15fHEiDF
fTGOvFzRDA0f7DmSvIm6SUL3gzil9LGZl/5sL/Of13+4ldOB/svSQABSskQDeyfEC0TQNFcNvTJX
Ay98fRVEoltxI4x2y0ysYsgUg3mrJXcOtKIuzd9raVJn72UHFCXNLas9qdkn5Pc3i2v+UVqT6Xuc
R78tE/STAg6wVYQ6f2ygi1oRGp1S6y0r0TQlXQdpCDWMf64q6OFVqzkMrcfViubJpqt4BJlANMa3
Zclymw9h6oeNaY8s7DK9/AZmW4u1cMvMp9k5kKbJpvvMv8mypuND6qMFCy84CZSwp6ODnNSaZ2Fm
KHgaSLtFazuomzP5ZvFmBkjFvs2SH4nJy10gKv1iDVa4nZzAOdi1mz+bofkT3Eb5D60eVE+/jb5b
k+vHPkhAmIUE2XczAQMcAqD6jH2h0PVTUeZgtPfQk5+xn5JP/CVFR+LTwON102j8hVyl0axZBC5X
soRkSCWa6YUsR46jb7q9ONRabeOdXGsbTWu8TaeWY+OUH8JK81ts/Y/0EhciTzcs6sDcW0X5S5/E
NtCXNvpx1Dudg1nzifM3Mig+zoafhpXbZ3rnj3WUbqQOdTWKQEYZAoG9Ma7oZnifQsvW8VaogJdf
TTdHRkiD3h0Kj3wfA6d56MsiuFqFiWQCG+wvDWd/FdM4/PLuhRisX11vf7fBdDyvhVxLeUu00P6w
VndHuXYcb16LP8pghY4QZCxV13OM4vNmCLJws3Q9Wza6HnC4zgADNyAhWjUby8umBy1oR+DOk5p/
1/tEonuu+AaisugHlHFAhuqN8QMHcgPPl8gEgwcm6vAtaWrtBdSKpq9LVj+D8sM7haX1dzYoFY0x
ad7yqbDOLrrmn5kJ7ewIic/fscpntO4q64bqkTZu9ayFEtkD8GBtaIGO3cM9EfWGB63wCxYEG17K
7uyoYVBgqkJtJOmKfIGd6/6koFc0kbgeVBmscLTb1XxNUah7H6ZsLA/LfehquTeL+HSIUTfEb1yC
+BXF0R5PnzhAqiyNcfSiyz7tRQv19LE8k81VsGnk4SrpGjQnK5N8/1pDU0CTYpfFkWL5sFqt6cYe
Km2tsSfePeLhA3olPNEV+RaWPt3qSkj7OW+f/BT7X0s/+az0Xe1STy2IvAck0y2kjdD9vhpEhROU
5YXQavBiqI2AIXu2lxjy6VGKIz/6rf4vZjWiX+s67wvqpcEWmvIxWgcZCN8thk7NbBLHMHEgzqfO
szRohfYN/ZHZOTXdEO2atjiCIfR3hKOlO2YXlfjOoJezKtA3CuHEMsHuqrb3y2nESE0kfsn+M0vH
FGhXQwIiMl38/eObDrnWrYEi6J2+uaHWInk66gUY1zGZDKa1C0WaovEPDwkjGPQrumhuPbqwG//P
UorN8ffui7YtDvMzAN/jnSaqdF3oNkQPtfZYxEbGL9gzbJK6d3aFK3ee43p3GphZg7irDd7ZNP52
meh4u6VWv6IAyIIhsaH17c6zNHBxq5UUO0IaBprMXnEoIGM4320KRAoabcNF8QvUBJkbdxsCMxFk
iRBNHucVdoJsvbjoisIcAkKRzfAYndFQLMEjrLdDcM+EDRTogmSDHHKC0zf4k8hH6Br5Z2KGkxC2
xrasZFPbUK6Ohtyv7Cq/eSLMb2CwyG/DAJmDNgQPvekknrUq1LRZgqM8z5MfFIcMLSa0rDZOWhse
lrV0lSl8jnB3i3u+EbSJ1xmX/Ex3XH6qpmXPMcTvIA6K32HxTzJvVqbO0R/6ZyLqA7HTMqga6ibT
TpkovU0o2gywkloD0z58NEHmMpCPZslHZqeVk2+FneeTDxAsrZ5vQ3YNnaTf9rKwAmS7bqtm+1+3
BrtStykzHXztAk3kVmm3b4bLYj+Q6fTSxl6HXH8YP0xsALd27bkXSGXn0HqX4CIBiGUf6PWt0ANn
VZp9fo90nt3Bx5Lf7cY+mTi6n8nP8bDdQA0JglykZucplvLQZAAcQ/FzMztFy5tNzdAwRs0RHYAy
V/FP5yne9u4VgKkJZKroKVZW6WzQ3+nMGitQb93Eg/xOOiqLZsoH85P+Cs00EvkY/KuhvQKEeYHO
Gemu4zifQBclkInsy7HxTY5ic2/U7Eo+Giw1i1+nd2wxuykgBxPyFdQAICIFQ8hq8c13U/eoIiQK
BVQzKRZNi7HvoOqBTBDY0GiQlSfKbXNMJjpqW0m57QucAFy7TEEn3FlXoJuQlQqD73oC6mQtFtZ1
8csA3Y/CjH+SiyYpnq5aGf4w1aLFRWFFaW4dx4asgkp9ZSoJVkd9OF+RD/85u0KAApgmaVhiyfRK
46tR9H/hRZQfZJcVkOYz1wVLxDOoto6gD7DPIepcZ2Rq+32j63dyLX660sYJ+3iKkxmUPRMbnEA0
M4RZhSZEdZtljROa/d5h5v91r6YSQJGC4Xataflp7qeUHOAle0reagslrnAMkDbtEze7j+B7NgKw
tEwiz+8dKC7vwnGKLcWVkqGgTHFFx+c40CLwdaBNKhf3DxPGwo6BJx44MT6xYFRDWW2CIIAQo6LR
WNYRPQZofZ9EAOzWl1CgeTI0mpsRjpW5jljBISeqdwcbj5SDC+EJwJl060aDVJwZtYmya4VS4PrT
hGa63w0WTgfyO3pl3YoMWNoO397J/D4ITdtVFnaw+uA2T+gGbJ+YJWp0nvNgRz4aQu11EqF4gF9Q
gAhtRx8FfVJR2IPs1YkO5KLPjfzVEMRow5X/igW/4Bw7ANCGvnrhQQbDyTZ1FzZ7u47Nr47O3qCy
Xtxrw9FfoIqKrExvfs3rXNsBTA/pk+neDRC94ETsjez2ZWbzBkFDekHLQLiTLWRSZudM/E2hNGRR
gIr3CPW3eV6TQ3es8+ZkcDM6ZwKKkBHwgG9F4PF1FApxKIo4fqukahovnSdmDPGj7cUrRaETKNgl
OiSVyTSrQoKqrhsuvRjxTtLS4ODouYXGllLs5n222myjdegSYSN7ob22a5nuNWurrTCCDqrSZVvs
qzC/5t5wBXs0qM/tCrQWy16yrivJtrQRFBB23erMy1fLDrIVWlw+rfjEIANJoWi1W+WhzQ//T4YX
InwhJpglZIJmgjZUbCaXWfz/FUu+Htp0QQm6czCvl7p1clqkeM0RFOO8QRcgEj3OtTdN58ohRLOC
TGm3m4rYvdIEDVUrxB6ppmQOXla0ahm4NwHCsJWkLu5EA60PQu+K45NsDJ+h5RKDEW+AGQCAsRSQ
ULNIAdFR+ohxNeqQEyd3N0IrkbyzDTnIrdNN8YF8VVb+np3XUDQ5GRR1N0jLIU+vsnueHSeHus5u
YKOT7Ei+Pk8OjiGj44cs3XxpKBrOAdWcNQU6RYysK3OfDRzi1sLR6gPYfsyvXufdxqLXH32vi2cn
KWd35bDmOFgjmDRUVDqVHxdlo3Pz6sx4BG05Lwq1Il5BgCBLvR14lHwdafV3ANe6ld1YLsgOh/Ip
SaKXRrLyHcJafGMj37yXKoxP3QryuewRosg4YXc7mu1VOHI7oGvzWwAG4s3gcB1S5O3wJden334H
5FUA8bJ1E3Hr2Kmhz6DuMF+5Ef9oqon+k++T+Sfk063+P25PIajWNviRO54M1o0GptnWrW2xOxM4
Vu0/TYTmX2VX9dfFDaGk6jjWzgu5OmRDb3a1/yThIVJR7uqcvy188DNn/BJX10ooJEdv0M5Mgjfi
iP9AF0+20fZ9u6JLChx0Zw5s1beq0fpuJ7U2euDT51dL6n6Mt/djVC66isGtHiLpcVtcrhk/8J6C
JOWfUMEs1GSEi8yC8tEwxZbn4yhTbMmkn1JNg7spOjNDUaFPQx/o1nrf2YDbWs2x6e1Tn3TFzh3c
8LIMTpVFyJR3OCLK2PorzPRiR77CtnE4pMC6EF+pfEmlSqprJg2aSlktInQnoPJJE6OGTg6nTYGr
hatjGl7DTYm9alLVETRFVdXTntCEDMKUA74MmA4kIpd7oTZVX9rQWOsic8+eQilYbu+eo7jsIAI8
PHVFsc9tO7shjZrf6Goa0/T21+IM0yGbZ5j0drJBL/PiojB0gfx0eIC+aXUnGihibFFyBp0QiBzU
xLIqDqNxDV2Lab346BcQ6TRs67YP/eVWqVrLbCPYBw3/OWQcJXQKRmORfYLYyP7TTeZ/gNV1QLKN
06FRyD2p0Hyu4WjXvhKAuxdetTdF7+5Lq3npI3SG0hDGnsQmm3pKe+oftVRn6RIwGYfRjoqUITGk
AwtgFeIxQH1uD7UGnDoTJh7ks41Uqc5Ub56etkchrJ+FCgUEZbyIQOx54yWPJpqSRx863b2t9xBd
7UL0HcKfOQG6whPhZ02PnBk61nprAqV6VFwXMAiBRoT5ey4wH1lcf7Er136UPHbulbxbadcmaGXA
3z76WV5ncwgqe1ebee5TbB3kzqOuQ3MdlL25IZMmgJwdUS5104MJsmU0X6fFuug6/WbaoAduu6aF
FANMreD6LSoxuEMn142emmueQ1RHb0DsUSvsRBaEJsqYtotOFmVjD5XtI3N4Qu+ue4hdWUGiSaSZ
sarisDmht2nc62O919KyOYHfBB0+hjqwkE0DxbXuOJbzkv+aXnwZe5QZoAgppEC6AHn9ABWzS6i6
y/NW/30VxumIic7XMlDMAJCKWfTl4ZJiagjz4bTtHIwGLYbQyHoHNDR6LmPxNZSec/TUlotLAXQA
cHJyNOsLd8xuXNGlruyh0kPfNUWzASgJM+RETRJVLjWA1UnbQgNMABr5j6+x1P8C2RFDlSyPfDLQ
aInO+D9hZCZWhCJ6PKU4FSJxUEL4fiX1qD9nRd2f6WoZFh9o9fJtLDIAItESmBvpL/QfYGMSNvw0
qIGuNLtTSr4legJzM+ZADQprw5Hgwb6KpaDzVM55IHte3kaYokuaavHZgN+hKzeEDwy1ZJfniu6v
GgAuIZ/OAwBHCBXoKWggXVmsm44JvqdGBtz90vHiilhuIXqIBjrVfUETqm9+A8ntZK1XMvWTMjb2
2OFHzzjcBRf0Il8Jy9zo0NdE5QTcXcG0B+9WgrbT2D55OfhPy5G3G2mbUMJVPivT0JeeX+i97xmA
cPder98Nx8BBOAKFAhjTp2804UCZFGpL8a5tXNDcCUXZEyG5Dsisuixi3jvPNfqiV9LsQhzmIw3s
s0gYHJdhijsX9JgKSkVOHBvjVa7rPQouZXEq3fDj0FoxeLoW56eYTC2RveOivx19LkCjyWPKnekY
Va0ERw3MxQftDnwiZBeiuLURoCL/Fbf4RF2Zh8L9XuZOd2mLvLuwccJxiuw6QYLdrkF9nI+oPqsB
b+b8AvpZ9NQnEyDqITp06ghDNF5yEshL0SlzCUyH70a7eDRxv3W9CRIPsdY899gtQHAyGQ7kQ5e4
dkSVugDArdykEDq9iFaDQJIZQzfb69CE7wnO4k0gsPseodZYZ2N9RQcWmv+6Pl21ppPumR4grTg9
LekOSlMAOVcfbWlePmVAyKxUA9A4sv3kIpdTgQ4F1eVsKG7A2gzrporYepgc/Ad7Y8I3eO8Pfl3Y
wPlpVn5IM40/8dwN10ERp8gw1PYTT0LjIfsXMiggQWP3RqD1YlP3FV7wHlj/VLtukvEM3yl1GakO
XRd7hJ1ltvfFlfEa1LwpdHgPOIttiT+UhkiAF3e2m9J9yb1QHBMjS9BAAMwTFMQbRRvy+7UkcheN
C279Qi8p8ut5NO1jD5pNLBxwiKkC6Agh6y0mPJroqk2N79xsrAOaDryN6YGv1eg18YCkKd6LRWb4
Rjh8Q962RBuKGB+6bQ0Ph+cmyB/Ta6t75h64wMHPmZ1t3YZl6EYIB30Hlvfg4GnBMasn5tuW9+I5
Wa+a2H+4lsPe8goUCb2h6TuIe6ZPQSxO0BPW1zn4cNZKlOUWqWGKmv4GYQcg4fRaR5sKfIlmlieh
AT/QJ/oh04LsbZJoMXIiW1xYnKWPJnTEKjKwZwahCVAruXUuKmZ+GFpoeZwDfOjccurTMkmxeqgH
3SobnAq6D+GGnqmeK3+xNEDxWD1h6eFIz9aJnpjLY/bztIquhX21erGGVqm+M0I3ucoiE1e6ogEn
XUBJRB9umJo1hxpdrDbPdyhGjZdiyAbsc9Gd1dKXUKgvHMlS1jWgcKbeBbcyz1R5VwYnGtwRjUMH
uoRGM/jm2eyPVUSwTAKFHJyqEPvTbkzeWla+EKy0wXYbYncC2qtTEexE1+sngqTSQP4qMD3fBSZ0
Q75cxdIEsKnmwbLrF/KPjTl46wE3ydRNKGK503KTyu3XFfPaJ17oAHkOECCEPqz2GqHD+hznxbTK
lAkUsnfMNdCHNjyRKGuAYgetGaMa6MpC5zaIwpJss/hilqfnAigMMGX+CSRnNtrpubKmB/Y4zo4m
Fz9dWQyPS60GlBl5uc4Hcr5fg4SDn0UCwCsDQWJeejX4bjAQOpqu8N3/5bqavv3kx1/z0K6wE8BI
U1nSvbvCyHfL2mVJbJubUQeymRAj4dTjBJMXe3SyjRdyfRhAmXShiNLN9rMfPVVrVOzr9fKqxR8W
CsbhVEKYGa9fTUsza8UsAH86ZpwGKFRbKAwMv1/MmpNsBtVkvbiGbPzGx7g+8BE6T4E+dPsFKUgg
Q8j9/p6gBDnN0gStwNXvFTPykJxeUPzrNjThOlmKVoDegwqTYtsxF/ZlejqORMzjVsgxokcfJB62
g2evKXBW0LvmAB108xRJzzzRFc5adr0tkVkFG1e9J58NPol6y/EnO8f0eYwPDYkNn4CYaClnG6Q/
nNWMtfyEzizzErrgAvwkQRkH17HyNsgH8iNUg/BnQmhNwm1msSVXaYMWUuyankLDKPdmP6GihzZ+
qKFGDfoNY8fc1kDWHqjsELiZfp5nSQ2VbJr533EfKhU0u+7VxqZyxgPwMwzfniw75l97YG+3nZsX
2aZF00qJCv1FV0LSpCaduGZ6gH4ZWh0pJDDD3mcCrZ0UkzoQWVtNFpLPeG3+57qq9sR6qMFmSXiR
1LHaS9rqhxkRQiYeRYcZPkImNuiHWTMazar/ClZr6U7ovV2BF3clVYrbTqf8zlBcq6RTXMlFQ1ZU
7oa13PHJRHNedqeroUw/xJI/KUwIW4GpyVHFHfrI5s9b/UfQh5zUqIaX2k/68JePncw5VP3X2A0Y
ehyOOpcX/Iigq3iZpkJ/mSq054eaI/dkOtCogkaNjDdk6kEdoNloRDYX3SAvXGPiPgwt1MNhUYSs
cmhFBjed18if1/GPNC39Am+od9mXwzZM0/SA/1z5EujpCwWAAAVnMKPyblZ+5T04cpciCxVTaAjR
o2ml2G0tFZUxz9CJJAJt41pjdE6aIgIUxkIz4WJHASjJm+4vmtS0Cu92uvxsF7QuKdLcHxlfoY8T
PM1cDnegEUs/StL0pzTedTzK/nLwQFsVQQXCSa6FaKn2omepW+gUwAZlQwe0JA31s+dphcCzNQUs
RDVS94TzwpYqSjW+I4uGkIBdi22p9mwyIzaA8x5YIZ8KP3qP3XnrWThE/LtuRL4lbMCDd6kbjbEX
7kCgDbBNrzXnLpDP0x8pcyAPenA+ZWC5H9pB+IAPGkiY1ZBeUTGkb458BIQIxUNnRXoeVIndlWnl
s0Zkh06ZplE4Oz30EvCkox4fF5xfo6y5kWXo7zw23F0ixHQzQytal6Zevo+te3G0UPs7d+u9dHPn
W1HHo48kqbb1oE6N+4HvsgS98X4EVA+P0Dge9y7So6tq4sAPktORAB8xbCemLEAMFJzsdayn7pp3
XXtHF2l3rwycEXJA2zK92TQaqgWqdPph6MRuZIF2Lo0e2Sz3a6knXyE4mbwlbdyj8FInW7xd4rdY
og4s0UJz5VmbfYlQ1EQfevymuOFPGdq5fApL06lb6y7A0zSbeOO+D7UTT11rrcv4gXO5fgYLon5G
AzCyEDa1a5MjTONqr2LAbYFH6jxP8QGIoVMclqB440GFS4qzJ1JIoKaDEV9BmqRZf1mmfmssI7zb
BZqcXdbmF+hmmq9lidw+mTxnH02aXYKZCl7MKDDFDjtHuS7Hun0q2TgAsyDZgZla8+QNAPUG1jea
Azdg8ySGMABpXFjZVztDHiqOig0YSvsXHpjdKezR9Epm1GneY8hsn6y45v1LXIGqQAKZhkJX/zKa
cep3eOjsf1eduW7jj+1P5Zau9ApUejHIJDbALE0nKDoBHgngJtIJ6PnSIHznTpvcC9pVBEXXCw2l
XVUXpAJ6PwJd45p8DL/wZVLDYvJcdw65qR3ITxE0+ckENOcdCroBdJtxX4pY7kGxLbjUtrLBB/dp
gswgK0HiCXG2EX2kbZn4Yc7zaxh3xlrTE/k1iyLUJXnwt2NDyA+ntR9eHCJblxfdbRLxt8GqXib1
EiQWNqauClHmkCSfig35lgkwWx/wlMrPs5+xjUgH/QBeDf0keYuuY7qc7SYyTiaz0QItU0XNgRDl
CislGvl5yefVQwVIdlClR1pj6WG6URBvv2hAPYEmh28NenK2Ap0ZezJDFPH74D1sjGqvMa3YpkYX
fxN2uE2GqPgCqovpCOJfnKuUv+DyJZy06hrLaVfzRL9XAZoPKwfFRaZ1+l1Lbf3OwRtwmHIucPr9
x0dXOCl3ELC600pmWzgbFgxgDlGu2zqExHHS6kdFuPId+yYkzsAB92yC9m6ro13xDOLG8FRCGnZn
ClE+stBhfq7n/ZoBBujTB4Pt4V3UGSq8DhTHKqPDfmVy8cpTFuRm0rWnZMYkKYxlYZ9twAkHTA4J
klEUzbf4bwIeOMrWbmK16y4zw2uXsvpUB0G4RQUl/FJ11rvdGPZfdiWxo3bN97H2foemcV1Dry3F
dk2F8kB/r0XZrN2qbTatIoFLFRhPZxE4RrLGhMqKGjqrDz7akuYp1DB4tkMD8o0ClyU0OcfxEWrr
WRK9epr3d6r1+dMoY/00djgYuZ5ovo9Nux09p/wKSpBiH3qjkl21rHdZf6P53gSOEvcCD1bcty9h
HTycTjbfJfQDfFHLXZLzFsAb+dMGx+UxHbPmQWSasTB+ToGNHFxds53FBxfJ8xi6EomXu0eyo5K9
GUbSr0HpeRBNHd2k03fB2pv2skEH8mxNLVozpzxr8aeJxwfeTvWlmOQXg4ngqR3z/FxAj9vXDFO/
Nq78SdkQGrjI8GdqIJO1JEzi1GzXJQqo+ODR8K+EgANS/6XLVmnD0RWe9MVpKp/JKMs+PQzcfG0L
3XqdUg0c870R/xq+tjxufiUd+1VByeILCrYRnm+Te+k7nh7bVspdDSW9R9Th09JFbHwbejTkqUVA
gOwl5Ci+4/Mo/KoP7YcZRMDt5QbKt6UGsVrLbQBZcoFCl+1Y32lw+9g85VDcLryg81bkA9AoRta0
qg7N4P6OA/V7De40UCQsPgpOggxyv9I5L/68HBi4xnUwL1RZfaeJoWA/ZF2iLQz8AQfeo285AeHq
s9cAuMB5poj6WFutUSV97WpurEo09OLkEWW3pBIKTCa1Pdo0oltWC1R3mBN86Vvrp2kV7Jf0c7fQ
vkSdDnZ2sEIjI9Q0D9mmaAafspPGw+ZBfsPOP7iAOStRaAE3NZUZmklfe30K0cdEGLdADSLSprOO
BJ/HC8teURhoDpHYs1FNpDjyzUOKonGUchvfZ6ydg1Me4V869LtiAJLOswTOxGK4Vl2PhLENBBpY
GPRDkcdPyKT8di2TNYMmtQMqEV+alQYy3j8xeo8UOUOacNfxDATLgfib3tK8w8+qMiBN6Q1Og4D2
J7rD7PhIZg/ayDszzBVZtKqCoMcOOI6Pq8oMNK4aEgjgWo7dHWDgzq7URX4YUVBaOTZvnmiQqMz4
RYXeio6l7ewb6n3ipMaDAlBVzw6GxBPQBsQw9bOJp35rpL8XpFPyd1JCdN6wIkUGpyjgPlyWih5w
tu2aAftqvoO/Vz5lrYXzrsPSn9EQ+wAKAJvH2rcI+wi8mtK7EUG5CHxwpYFEeQvpcWXGKMP5eJ1b
/vylJKXHTH1pKzfbpDkI2CBOjx4K+uLqNF0moAcdc9MvxyAAlCv/i3XYa+I/W79Odqpf8eeuX5FB
6LaBLXEGVb45No/Zq+NWd7fRoXGIBwUgmCiglYVzL6NyQvXVAEXyHx8XZbqrvfBhuLLdDUgqf7Va
kEJ2TvTDBL7PtyJmXcAgbV7DsgEppNlEP0pXO1Wg0vWjtvWOWsVwnGBNfAsMDd8xeUj6NN7ggWMJ
H2ooUD+yR7Bg4cT9lBXInQblo1YGeSCfVYMxWwCpW7HSh6IAezJ/ScOa/k5MkAeIyB5ewJwdbz18
ufzAmrLhqjs52IELs9u22pAdGm0acDawXmTM0JxeGjqyEv0A/Eb8NmdTYg7GkJADXjszYSIDGq30
YPq3jX/IU8DRKGMnjnW2VYJUNiXgWHk7WmcD7GiZF5jHUlkOjr3lmmIoOnGxLXTkd46vLtIzRlkd
J6PPD20KnJij4Rha1cWGGSPYopRZdUD50BUNLB2xvyra3jdFVVz1wATXt6wBwLXdaY+MUr7WvdB8
hcLkR7ONQCuyzEaAf2+Sbvre9XW/GhzTvOtxYt0zMYa3EcwDi8tU/qriz0h0jfs2de2LbpvRa5Vt
K+Yar/Eg4tci2zbKgHyqfBr716bJT7Ym3DuXrfEqtWK2jN42XnOefrD+zGnCFC8TUBAFuqdqU/tS
TqVzswfkX5gIv/Z91B1dvUeiV00ORVKA7CW2tkAV/zA6116jzVJ7ANP9kznh9I1bmspCDeGF/HYl
fore++iXHlB/w+gNeJCheKY+tDzMtSc0m6+NiBmvU+gEZAG8iZOLmvsTSXPKMrB/fWVIgZ3l5O76
0dH91sUGKEQf2hvb13Xbvskun04l2IAxNU5vVit00B7wBn31MFHwEKJ/k0Y8nkQupB+mYnozNBxZ
XD0Md2aj4YAH1Q3gq9AhdCJb4u/jVEKEGkoUav6D3RrRS4q3H5R76nczFsVlGRj6PT6YAES8t2GE
h+j/9uNEFeNlAa1CemEhAdcDTSxN5Of+eYktvuUtJkcQGzv56FvgA3mvPaU5YdTfB/A3brq4q4+Q
qNeeI1680JYrqobCZ7adXkFgXaPBO7RXNGFE2g8oyrInG5/riQVA7AdqDwe99E0SmPdWoqewRary
MnT896ADcn9JapxoAQeZtmldatDno5GCilMxhWxeQEtrE1sgrennRyo9dntDJucTXS4bpA/P3Q+X
lfAQmk7Z723UEs/BB+MwCxotofuexUN/KRIUurLISgBMYuG+UqY3NiHQLshZ0Kwdux3KrdE3mkz0
JL9YE8PmyM9lAi0xB+pXqkRAQ08cl7JG1jeXOH0OqNyuaCZoIfVkxUm0IbPoWwc9hhoQVRYb/cHq
k31o9Olz4ebR1crZFTC69NlDVfA5EK2zivG6PJCPy6g9y1B8QzFgzZvIfRo8tC/mPQQLtMozv9pZ
UG8d/Ct2ZAKKD8BqOKFfw0rewFkcQ8XErc4x8/a2Xng35tnMwWOlrzboY4TAsXIuAxCtr6FmWOs4
ATu/qZnOJXZaBw0JsTtfpblkIL4RznqoOPQUaJoC0yF5y8Bx7CeZTM8NiPZOXWhYWyDrmycOGlA/
5Tz5zm3z4FiF9SvI+m1tVMWPSUnJ5tXIAIE2e7AuU8MJDcJk+qHn/X1hL126Ubqk4PtB63/ZYZEn
YjUyqGX3jVvbVzSDJIBpIt0GyHL/CKRq4pFlxY/Slo9Ox5aoCL10X0kJfgCFZgnwIBN6at0IyKJ5
XrObJpCyLlAXvYDsGX77W6TAMBSRm1ngz3QOf9bPd7OMZvdp1klsAPhQJPOXNl5NR1GsyMx6Sy28
84Tk/SUcy83S2ktXFShm5lgytahr9+i96H3ogwE+g93iKh5i9mwjjX8f9P7gdslpsIryS+fIZh+E
abQb3MB6cz3Hr0abf7fDtltj3xGeJShkH6FT1ytQEIVbGxm6daOyU5SRosHNkkNURf1hSV21ilSA
Jsm3mCo2RUrjsLgojG451PqvOsPxD6VshesoY0jPQcvFWQUOIA4cQDC+iryw2jVcMOx/lO2Jur5B
ytXaQYeznU1XhdNEoWX5voWG0Yp8Di2JJ93Awc4OP97CFSw74HH2gwLpB9Id2sY2Dki7fl1uSv7c
tPIjl+HzfE/y9VMCLovhhqRI9i0qkbxA09BfnYV9RM8D/szbbtxhH5Aexn4qHqj/eCu9iuu/WHvU
O179RKauA+wu5zcTfKVHDQw6wJKx/tXJ6m+huhkOduch+x/GvnTJbVzN8lVu1O/hbQAEAbCj60aM
RO1S7nY6/Ydhu7II7hu4vs48yrzYHEK20/atrp5wBEJYSCtFEgS+7yxz/SG8dbZWu8SqlsxK1XuD
GPmb6skP0tt2CObfAsgbhOdWGqjq1eBCpPJat12A8tXrafa9fZ1NjwZ/w4M0OryUI9bL0pnJCxSV
srVTyPziqWl81FAYte0TAzxEtznfQwGMvmAJUNICS9BG3DYtguZ2fu+WN8F11rd1CNN8jDWetLdX
xPVtUKY+PfVUXQ+7tolSbCuPhOeqWdYEjtOvrWacVXWjpYSuUuBNgteIJvlmrZ0Sv5uVlpvnxjsC
c/LOCsrZ8WGRxWdHg7W54Iveijc7ANv2S/WtbWwSDbxo9k6FO4ggrnPPtOROVGV2g6Uk/OAkBFpw
nbD4+/5pmKK1AEfv/Et7nbHypsygjrB02vFZFUZ0ZT96EuJMvtdfOxo+OpucC7oGlj29iUPv3LsZ
K9ZpbRiwczXbjV7tPzSSYheTkeDaW0FWLii9osUchd4MurkPkwR1EZVrSzXyTakavXE+WWmXYUlG
2OJaHSGWexWX+6XbjpGu14L+4Jeb3oEdN97/J72IykJhRN44jgJKnEIdypHAGNq2fNGntZ/iKOtg
g+TjjlyOsINth60WpbOWEJc5p7ULuIzt6JykCBIVu6CQ4My8y24nI9S5qnMCVFH1hecDfYg6Th5S
ApVRlUi5s9VIN+Jeg2O09NnCBTp7CweZLABQhz4QH1revYbOruZzczYaGqlIlOZL6tu22CIMOTbw
Wk7vIqTYKHQwCXStwqTqT06IdZ79BG/HZTHIYCLpQ5F4bRvVMuaqpfZWF5R9pqwC7MymbRh8f8CP
K/cDLKsP8EkDlAV4YLjqIKnzVti278N0AnwDH2m9gRLfvCYdkhx+S77ap70Zqdm2BoZUJAHKwLZb
5zXrwWarykixn3v1+NZOKgM8OSA4DskjaGXO080Am8r3IyALlAzhk4LEzsOIeOG0NOcMjE+skaAx
tlQr0Lp3alT9xqkAjYpDZzg0C78YnjNnMET548RateWZS4J6bLzHoRicW6HlztbA+vIefx6vJRx+
7XjbGTUixCrFv463By3j0+X8tvY2Xs5pvM37ElY3S0S+8LtqXAEw+AVjyc625ZxAxmPp5Rwcg1XH
AKaCeBBd9YShbrveCjGASPV1GVh6R1MUHAmgZPoazrPr1B/q16gA+MwQLV2G2v7rknUG5CdFYh56
qAa6MgDVlAfBIQ4feUmvsaP6uW4GXR0wSzcrQwX638aHfYwFtuuIvbtEB1oaxZeIQwhoqY0ZrtNq
CdZkPjhyNpxQi1DeZQk4/nMOUU7bZgf7Jh8DMo5mY9tGRS8lYHp3xuD1Vqp3+IGK+xEoCyz2nPcd
qYFVHXEj2iqZIPOdiSkEtxS9OhsFZN0GfZxyDgDtZKqvCvMNxBCx7D+/6c3ndvrrI+DjfIjI/YIu
tmu8pdPLa3LuQ5btgFxFZH5MIMY+tJBlXz7ZIgQs+to2FmTcxYO+vHX+t2P/aojyy3GruzQHQMbH
2r2rQHaJSbuvYoooFwQgzwMpmm1aVfqh48Bq5X7RfNANbEtGw175wgaqczgiA4F8mFtFd1y37OgP
CiIyZHqpewUXbig5QznRbZ/ipn5HojT+nBh4jLmFX9+VYV+fs8RpAtsRYuVQknx6cWH0sG1dUYLd
kpi3IxWnBBaLiJo1LamPjrfYN5Mo/1hU5tbIqI1gHPIOTFm45xTFHy0j5rn1RRLosGzvGm7obhwd
csR+AEpy2jlGuY+EYlIw6AhrckoGsCF5CwPwKDbDoYpgNVUtbLU4JSg8t8ZbClw222aLrH0yBeYR
8H2QhuvMPUSlo00TTw3UsGIswAuI02wQ5P1Wf+ufPQFEmEjHCxmAlpEUs0rNhhFumKLYcaS0PiSs
epjKMbyvoJGMG1q92Oa3UQbSjx8Ybx6cOQvvRTzd6KQmXxpo5d0Kl/h33voxDJvoPYSS6gvzsde1
u3+K2ECA5Ix3IIM7BBkZ5pMZyKsG//ORhxNCLq0/7hKHmHfC8cHXTfMvfzEgF3wxSiWIoSPOd54y
BfbtgFBG0YdQPViqtsMdJnLOcv/ZIQlM8cJx2hCs4MFWJt5j3ufyAn35h3aW/HGWhfco6v7OJbgf
K6sURWDUtYcprobzjUrbFbTkNPBjKDhN9Jk1oYIg7siDXzps1Q6xg3uvA1TC1qHvUR4jF4DRWkAt
GaSaUaZ66w9F8WSQRz9FDHG8NJX5Uy1y/pjQte2zLXnCoPLtJ9nZtjlETxuWNxopPox/O/x6tkm4
jzPsLtwuf6JJ1z/GyQbrxvTc63YLabHpkC8betxs6dm22yogCZhy8xEMYfBv+lW9RPXGlvUB5slu
DXsefqYOcOfXHrmEBK/1Vrn3AInVe9tmj5tsmFAuEUNbz/wyPnpAddvT2CY9LkJ4sG0IqrkAGKx2
Qkj4VUCos7BERkBn95MBerPDNvEPt4B8XT98kaQz62ICkCXiAC3NcUi3kabNu9lNPznASP1Rte0J
4c/+gxjrfAPJrOaMfKOB1EByFwpsOGdOAUatU/MCrbcMGiwvHvGT/VQhc2arcau3CaJ67/vWcABT
wV9LlmFQx/wwxDID+HDyLsoz0dqOB82ULX5r840DOtk9kP5/2PamgttowgqypTTBZr8YAZNp5/4A
r4uvn7ylDfKI/QGqgP9Tr7eMs2chHr9kNYNIyxLPagt4YiTJCOW871EwsOQ1ZNre6sNnAw7m2bZ0
CYA+haiic25Kd+VXmbkrpeEn7GpEkKSi+/wiZdh+NiRXAXY6DEvREqjcDGRy281bH+DUxnkHkUu1
y5gBTHs2CFQm6lRM5nZCjPzOFp7O+Z1K64BKUyFe/60dT5mL5eqg929tCCHX0H3t+bpv2KXKphdL
68uy6DkphXfPkFO89R0KFd2F1ucPXQUSec+OeT97zxl7sc08b+U+Y2LY2OpydC4zcY9dWHNbg7n/
w9ES3//o10NzTtn84lW0fZfJfgu0dv0yVgksE9KebZ3Mr16GwpwgjhBBppoD795E0J9Y2pOWmrV0
kbm2h4PajFAtDq8T1f1wOHD0JwgvRE8zbbEqRuCgdCQ0S0i6Syc3elGNf+KZRx7bnFU3RVyDkby0
951bBq0bjkdHDvxD+9m25nLKjz4CAIGtxqEEBcCv3ZsZ9zWUVKApZiOacNRUl6SaIMmLn3qNNYu6
5NO8e4tl2hGNJDtvnsB4oHxVl6qCTiS7E1AKOgHb8yxrvpAhkr46Kd48twVv7guvbe5tU4imemma
ZRWuwPgBjKkDOUEOU3nyPQ0Wg/2YzSEmbdq+/NBmB/5Qv360rV6eNmqtJlmevHZelRyECn8W7Ivu
AjJM8ZfErdU6Rsb9JoI80jnMQQggbe69tBSC+l3DvpShnFY+kn73IjcGQKFW70C+cp6MWMPmqwFY
2EvugZaLsAMEnCjLjPcph4jiFEfeh5QgnpMgkQeAht51Ps3fMRI/QBGv+uwrKN6H2p/uirIWp1RA
htJ24G7RAN5+kmPWgG228IewRr1PDH4FOyBL2YvkUj3iizSHGA/lNml754Oh3fUMediKddjn0wUO
0BCQDesGnNjmRmLm3QGGD+K8B4uz3VQhqSjyKoOvzFL3IqQLr/UJWdSdu9Svq0D4mwGQPoKZ19UK
/K1wnm8Hkme34E5RrCCRRnjrAFQiu03Cjq6arP/awdNqvs2Wjl+OsB1RKNFRNRQCdMg82FOp2NCg
gebEIWP03eQ44oUCQx9A9QYBKSRtnjlQNm7cyZduqJpdMpTxLs6VfOknxARh3fa+gUDysTE+CWw7
r8cPlQmjh7YushuQD8SqqSbw0hxn2BOXO3sQ3qb1oGr65EifXXiYvthaaLzxkQAOtXTZonL9M35+
cusYlz4VEN1flYkPVzC8JA8dU9MyO44X2kv/JBQg7kvtqjcJygAMqcBruFZ/Hsc9Z7jA4vS5nWZz
Mw4x38cLT4WAzPOB4hZe5U0/nNlSRRosND5kJuDVCnJ/CIT10gyIRbtBqKre2+o4qHstZLOFS1u/
yy2TxmL6obi6xtZ9OPU5HcpdXIJ+KKA5CvQZthphdSoI8EAE4bmHAdwryP/L8oKtOT1gK833XR22
N5iDqw3Qm9mTJ+AHK9w5/NgmzkX6gCavmmmXVVV7l00IgYICCGJkHzZ3ua+q81ClbTC7U/w5FBLr
m3h+cRT9uvaO2sS9W36FKQJfqtQU6BD8Lm9FlNTTufKAvytH/L7jCEK9yHD3Lh+Fq3DrDVmDpHNh
VpR1zr1hIz+EPhikPoAFz0wAha4a93MCld8caBqopvOnDur8GwaPhXPjRPm5Y7O/SXQun/ysLFbj
Ih775wgZ5Ve/0eWKOQI7ew0A1lg577ModN6D+9cfyww3ka3CuQZahkPibm01dTtov8ddvUXcJFsz
kg0bx1fxS+KoT3mdhHdJ7893Min+cBlPXhJj6o1EjG2PtwaqyBLJPk+eGW5k+NrPfG2P9odKraAS
Nlw6WXRPo/w63jSu2Y1VSrb2cEqy2xovncdiaBhEU5A0Ew8TAo4Puu/5Qw9jGadvxdnW6qgETWaG
SLStOh1GjIorvLB6fbBHjYOEnjlXmBa+nQPrdT9wDCTOp1by68lHuDU0eb1lWkMqjs8fknmYPpK4
8NZClP0ZCoLkIfvWPi3t6nv7Mj5U4fRxBNp9PZrp6/gOT3IGb6QjFutNMPYGvmRcQXPbHZz3Cd4i
a+1xfSqWawJ3vgek/ee7rqmn9xVWXEtrCZGk2ylU1+s2Tv0NLfAMe1CPee4USUFAY8AAEDq9LxJo
sDL3mdEmPCddDELSUo2rENgvaObA+RvVxgcd4L85qHPDRc8Zp7YHeZ0o8Rap/uogpDzEY0jlvlCT
s+s9Df2rJHdu+zpy1wNegB8rybbxmHSvUD59V3Vj/twlMUQX0jS75GU8n5KMJ9s2ZfE7f6zjlYtE
/2vqZquucpyNV2ikSBzpQb0ahWd6cQa4C6Q0UEzWE8vE2Y+aug5sN1nqDpGA8gNwF3Mmtj7iWw9z
M4BPCoDnZz6NGwLYCRRt05sGSMSXxoE1VZcP413lFdnedb0RGPuW3gzlwFZ+mNyrrGhuc+lGByja
032JSOotlLF1oCvBPqQUVlJkav8cKBK8Mi+/TAkODBnrHpHiwgyBIPKKdtAimtpI6bXMxvWMuQkm
VEs1ldDAqzuYWwz9vcea8h66f8Tr7uM06+9dmLDeFWGErddSW9oTAjsdtzZYpIk9J6p5AlOveWq5
2UM8pr67Ns3AdzuAdB1sp1bw5wPISga2l8sCG0kS/Wk7BXgvT3/YDpi1NjhBfgpNeICKqHmvaTHs
WyeRi7YLTI6GFmwIM38q4GsLhRAaHrGx4A8cO2Lb7s853A3GKANekacHgCyg3GPGp2u8iRBOTjmZ
v1Yr01+r12iVVsjULYM9BXWbcRgC1wvDY0Ymek6Y8TcpG51HI7AS4TUFTz9ngXAhmFj5eNB403z0
FZwjqC5fYT9drlqFnbPmLiQuKH12esd9WKguZ9tedtX0cerEs19wbyvbIQ+mzMfmJxEfO3g3wK4s
TLHn7/3tABeTE5a/DYTf8RC5RE2Pvon4ijuEPYwJgd174UPBm5n+RKH1BVLJ8tEscstTDnq5yZxu
1Zfhi81ZvaWwfsBo256UEBOAsNqtbfVt9C8ZMlvNl8EuS34c/EOGjbU1dCeTdm3ZbpbQVvVQVV4y
6AiKO60TjOA9Xvlvtjsqhw6e7Av1rVjGqGXMQHMYDosxXSMq484rrYV/sUVt4A3spHLcYG8dXhLS
oNt+7KhsDxDMvvuh7frR8OEBUfn08OvJsKDloDkU0dqeO6um4dInG2fR73chtANn1frVivbbYjZw
cm+UBpHB9a8C/7a9VvGmjJPi5m3ooGHlUxWJONiT2QNyF9FcmXnV1raxliOImkNKHvx+Ae7j8hPg
oQqxDsJOU7q1/5U0aHt45sxx8Nb/w0FQYvbWpWo5uIGdi/V1G54qovM77nNvBWpJ/1nQ6uJC9eK9
I5B4mSCTtedN577zqvTODjCgda4UJu67sMghXKNCJ2j7PyPasg1zU7UdG4Y0X0Jg8CzmIwFI7Wir
nuZqTf3kz6qe0lUVJ+67kRTpxVZDPDJPdLxH2AdUWVhrBTQu9Msche0KilDiRroDFBhjehOCM/Yy
NJXYGkbyna2m/YAsCVY+JIQ96fXHhRdKlJbt9ae2PysvQJZCdCw8xHPiLXoZiq9nfzEhsnV8d49C
q2+cKHjLRZTBtiKUa5FSYPqXNltQWWe3UZJOWz364eqtwx6BpW16xA70wbaHpvBWXVNM2x47nhvh
eUcQR+hxXGq2yX6aczgV5WVgK3E+mpsYgdMbWx3yxDlUyAfZ9uuI7534ZdgWPoqQcv/eZj/ZwZjr
0sAvICz/1mY/ZS3sXB18kQDWAMVKQJx1Z5GUJIS08QphOcAwZbHyhR9fLPjy2gHGKjsg/Xi/kCq9
wPbgNOnG4wkgtT40T377x3/867++jP8ZvZZ3JTLrZfGPosvvSjiMt7//BiWu3/6BhOLSfvjj9988
6DNA0ZC7PpbKHgHRn6P/y6eHuIiW4f/L8RJAdJC22Y6ZnlauItVzGYFGrE350LXg+IfxvElyUT6n
UGQ4yyZ0V+1YVM+FEdEOEmbpVvcaRhqw7oG2NwwTgbN8BqOAHyCaNcGm5lub35T8oBfDRdsE1kkL
gZXsOfYzZ4u337XPNn8/xp5nMPLrMd/bkR/lh7eh39uX18HB1ly3nfaZA8ENB2kDROJMtiIkLx9U
Cgy5D7XeYMrHdGurtsOT411PsVFylSgeKoa7BCrDe1uzo+Aqli5ocThlfz/RrJddYB7lBzskLNIn
QpXYET+tT7awRoEmgmtEByLzOh+8PLAd2DTUJ9WGGjr3y+hci/ngDAABLmgQrmIQ2FqoMln4B8ct
jNTi9P6KDRknSIxQPYJLuAyGcqizZaCWw13RYOKOAZhrvTq897rUDyo6TxvblnQM6PekW/gWtXew
VdsBu48AaYrm1h6VQ1XtpuR8L/Eoboc+r4J+Mbzqmq4+I+l7e32bf6/aTrOMyJR7HXF9oyffqtDY
a+7tMNukZnbL26q9H2HIgrRzeiQDcurIO/gAPZa+WgOvDVkFS+m9drXIal27bGODXXu5s43tMD/1
ZP6YJZOoYF2KuRvLpGgWSLLCT6Pd/f0j46pfnxiuPAm0suCSMsop+/mJqTw3nrqS9dsO4qJbD38L
5uhvhZ6dS+fH+phHrg9hswFRaRndtgDSr/MsEw8Q7S22EXzgoHPqIrVixle3T+P3eMxX8PcYIMli
cmyZO/BLA7aor/pVCvypcvnZh6ht4ORqO4QQq0OCnz5DIO2PdJS3kGKO90r0470tougTMsHVHQLN
3arA3br/+x/B/7dpg/u+JMRjjDKXIaX484/g4RtILIuarQtCiBM0ai7W06D7oxa8A+o71sj5wrM0
Kfl8FEPu7nVJNnIk3aWv4H3ViHEnM3C4mXbFcZTq0sjcvRIYfbzwV0AZ9bsu1wfPm9XG6QXExMdw
gH61GSAZDCU+pJXCtSjTd+noT4eZRa+RCAdsIUv/jBn7BYbH2SbSsn9IVFutygk+2rJVD5QG8dhr
xOgq9wxkNd+3GvsDBvBI1Li30K9/4IXDbj3mqANk8T/gjebesoJig9KOR2wVyzsK61Ow3LMz/LJM
0I4Vu610mR9AgvhY9+N8kYOcL95ShHVlsIkz6YqVyH0Xbeg8Q8AFFxeJsWONzNEH3o67vsNc604a
7IcUeb2leWg4hYUyWLz2oMbFE0JaNiKg6RTPULbJxeBgOwXTFhcR/r7yokdTzyunK1eZ67CXLJPw
v+TAEP/91Wfil0dACShTUbhqMdflLkQJf776UmVt2YaT2U4JybfDIng/fS9E0ar1nPjdOmNRtkpY
m6zLeGg2wjo6jrKAcsOqFo5EePlbwbTEpRv9L1XNK7iFVumqcMP3JoWJHUym9M0cOtGNcml00/Ak
W/39HySW2/XHt6ASeKIVbCWYxKvQ9ZY/+Ie3oMlcbCCR9Nk28wg9tZwlF1voOIJ0BuD/K9xoYmvb
xrSLTj4RG3D+isda6CaodRdum3rMH4E27ECBifek9fPFEGU4TwV06RVUYtZILPtQqPXlRfBSXow/
yUuzFCJP/vQoxKioAxFa7LB4fMn6P+Z4gm4uUerGfupg94QoqELKfemwBWRB4Ggy+RLaWsuhOoGP
KrR0MU8Mnr4ZvrQ8gRlvJ6Y7mLKpEy5JdD/4XbmFSFa6qvu8fgT8G3he3DQ97cG8dcv8XIaTSAP7
0Ra9z+EZCP+AH9qWFQX0kgvowvz91ZDy366GIvBR5ZjAhIfY8C9XIwQUDnYOGayQBfFvkX9Kluxd
viBzbYH9XrMpZ16sK+Sj73ujfIjDj8d8+ePIBJ6HnEm5EQ6HXFHYtu6eqwkCeyIoNFg8bODqpEzc
wtlQ4IEO42Gjq/BEYGW8J3nsr0CzXPeuB3WaJHBALgvUmOW7xBvlU5JE004boMAQEqf7qPWdVbXM
9WUl5V5T89lEjute22yH16ig97sO6UcMcxCWC1IkPNcqgn5WBK7HpkwZu2RO1W8kgTdjjFcduHwg
jc8OQOfYXK0Qe4vXDYV0WpEDJZenw8MI16gVRGfcoINDC/jTffdgKig1Sw3zMZLm+zk3bNMsiBFD
Q4DqJ4FXTIzX5SrTLFr52H0jFdOpOUiWezKbnJe/v5B/8VgpimUHY/D/JcLzlwv9w2NF4ek1IIDZ
bCNV7wDi9U80EqzBAlL50P9B3eRNs8M881T3SbUf0gSaaUOTAe8AkRk49Xz7qFnSHG1jpaBOA2Xb
KXASuDmVHDwL+8kWrePLLQREL5EWQE9eO4z2dn61Lyde7bSo2D5q8KqdOAzagH8cbxsAh5G1nTYd
8sJnW4xU5uehhD0syP+Ag5NDzMTncTLgeJSLCpkjSH/WEoWtimZjYCN29KnKT2/FHLrAXUcgPmCm
K1eh25uDj0S3HEL3WDO6UElCgKdxwQcGBiesFec9dDC8/+F9LX99XysBRUCGF7bCPKc8+suV4MDV
OvUc1YjFsfjYRTN8z7wQrN4OCk+eo6L70FX9KqEe/Ad80cIqBfKNHgSyOaiDN04b4mmJdL2BkBTB
23lpBCM6uynzBhnUoffW2OnMa89z+j3BVgF+Hm2LEAxV7zJCPXjXFVWMfAN+UaoKse0XKUPYD0S3
MqfVDakP0BMuL4h6lpd8Bve6YAjYYl8WwMlweGIQsHxyZXzEzgZ7zE4UV8bpDwzTK1/UUkdta53h
ZnJFfLLkZD41O9Ui7lXF3ldus68zbIXp+LzIE8uVHTaaMgr6zMWMUCT+7dvg78dLrBhWMPWYdpAL
KO/yhFz+/qn5t7UVrpVHFPFwvZAhct1fFpja513CfLEEJ0A/g990uKUTH566co4O4EkN63mpJlF0
gd/F3r5BMFWwjTNBU1005coKrI6L/CpzAZABdCY/jj7ScMoHQcpsoPfoPAooke37hIdHW4AX7hxH
NwdnTSDgCIqv/+B6UMiE8cxnTeJDCxXiA1QEgdeGmXaLTC5YLVAe537z3sNlwYLGBJnjzHvRu/Ko
tNNC36Prj77MfiyK1PjIbH5vtGNCAz1ssNB28bJ+HJeV5LwUtvrWBjsomUGK7duYt+7MpH/qtuoO
ekwUclV4pwH4AYCDD/fSNgcZiHGYf3WG9uXWjwO6WKnKOC2CEtuqjUI85WAyo1d2l4LtZbhVcTmt
a4GVHiUIH0lShDeQm/qQecAmY2EiD6RS9EGkcFUvi49/fxdQ8RePLDYY3JeCKymY/8tt0DVTNkmj
um2eFOFaxp27NxLMvE3tqhMsawFJzaoSzhmCrxM6a+Cr4OKT9PUXu0YuVdwsmZsn+GUPR1rqEdMe
oqJ5Oz2AmgLd16k+wiNAHzVEnJZZ1BYxK7utrNMXLc14Yyr8hCm0SQB7nC8qm3PMXcuVG0h8hMdr
xw24G2yMVr0Y5zM47V8LW83dAXHtGQqZ7dCeJ5G3Z7xU77QTxzsxFlBKHLLsYaTwdoCwVryaHJce
M+rDxnhmn5EIHTe0WdcLeQeqCAFyRv4hwqp0j2IzA/SACyH2CjNYVmfiKJb9BNIM0TGaEf4fkU0v
074/ujnpL+Dz71hXzccISZggCmmOhI7fbcY+hn1SAeaS1iVySJDEalySnq/tM+12lIfROsyTJuji
ZXG27HNp7JwVafKDSc2YB7CKbmFkCKJ2AS2znShrd20IaxCVcouTMa1TQtcK+dUiYuceQqh1CYXq
KYT0Le7HQx754bGIIGDQa6JBDsuLI75ggSsT5kfqTwDXYkUS46134mkEEGQjTXNKl3ovJ/fQGIQ9
Pdk+6dr56IRltUAu26dmZk0AYad5FyFsBwQ+8LEOrvJpaFS6GlpswddJ20D6k5gLoaJ5nFsIz0FC
Uq2hpg4nHzU8EjAmmjGqHyMBRXWj2/ngQ6VpC0hPAP2C+uguRYx9ytFW/SG/R2Sxv0xu9gmhStBV
U2mejH5fLD6/uFGB6f5uWY9lvUTmFs6bWsCULsoZlggoygQKPPaJ+o+fgl2tDX59KaupgfKu+aX6
rycYNJb5fy3HfB/z8xH/2r2WN5/y1/ZvB13iL03Zln+aX0f9dGb871+/XfDJfPqpsilMbKb77rWZ
Hl7bLjPfgnbLyP/fzn+82rM8TdXr7799KbsC/rEPr1FcFr997VpifO4PE89y9q9dyx/5+2//+8/X
6BO0Asz//T/lLwe9fmrN779J/k8lXcQ5JKMCjlIK4ZDhdekR5J/cA+nEJ8xT8JshWKZjx280/kv1
T7je4J+HyQszG0VXW3ZLF/P/6Uqs6QkaucQan/327U//Gq+8XrO/jl9y9fMsCcEajreW6yr8lT8u
LVPauDVUTMJNrgb1im08YwGtBxbtWDNCUWpdILkS3wLtqxHCJzXLnQRoSQqP4nuvFV0HeIpnBIWI
05g2n3wsnft3JaVdD0PcKIdVowOH2XnNQ4fgbTHhYdmGPuLYJIAEU4bZalYGCbKkowZIqLCbwXTy
MBmDjQcrygPsJjMBKUkvArVRx6UOQtpVGmoI0NU/dDkHMd+LieeAIYFFv2vWEZAD/jr0aDlt2ykk
LxBqqmFCi5UPgaHH3NF7lXoqA6Aqk8VmBENpPIsBip/HeCgnKCh4EoBfCKTArp1EXRODXDnn4QkS
cVP2VGkPtqwRsC/zXVZLiofbqd35DHVX7w7YgCHZpLwO52BCEoVCZisp0o90Ys6zoybAJnwoR9AV
VBE6f+Oks+M/9Dof9G0J628s0pSa2w/wyYHhxZQBiPk6k7Hl953ruvMaC1zKAq8vM8hkaOGNDwm4
BOUxccOkDmbPgS4tKcDYRepl0AykBrDJNsmsYh+KV9qDvgpYbgjrSJHXp6Qtsu5Ak3pmh85HFuVZ
80KLfTYq2J1mpQfUx4pC8NgNeBvROVkcExTiU3gZVEHSSMzOo1ckVTCRca7f+yUhyM6yNkbaBLtw
CHDWcLzFrktyMD0cDbzJM/fHYjwk4dQrYLKdLPUvFHzg+F2fzm26kZkPr2C3YUDbDYp5zfuOSVF9
EIwCZNC3BOFbXIFkOPnjXEGPeAASN4jAT4HaGPgfYjdzVyCLFhdcXypp3HxX4+caDrqRxSJnOhZQ
LfBIFYJhafJ4k2RwY08Axi7TS1NXXDyCJ67fYT+k2Ksb4ivuoVcOL4qSRqB0O7ru0gA+7YU8qzmK
QeGq0rLC66wGkEbrYoJ00hxrva4Tr9f3fhaDwyBcH9olc6KiqlvNTQOmsO46hpQjhw79uzGDyNSq
bfIGgW1FyxmE30olXyLqgBOWSzY+jwZPGTCUNURy0i4WY7AEP6NtlcCM+z0kSwVCb43DyLGCWXS1
8gop+50PIwgeJJINeBwNpXXxFPkVhIxW5VDM2Q7AoabCDkB2eSBKBZpsDJyY/uCYpA0PUIdr27N2
AAZ56bLadJfUCJIF0BOsYWmcJo0j1hNmvWklNekY1CSnztkJn1WyWSHr4g072Y7Q9VJiUpCeaAn/
s2UcUHg8JkbvKz2XBndSbdxDDm8MeOthgzdCTSqtx3unoARWdhNMlbDJDgnyxg5A9liFzia5iMHz
I8RcCMymZo8Dmw7IeP9JUEmQFS1h1QAG5/9j7sySHEeurL2V3gBkmIfHBjgzSAYZc7zAYnTM8+DA
knob/8b+j1VlrcosqUp6aZMeZJJlZgQHh7vfe8/5jr6H6lF3S1OWV/Jc2pGKTeYo4nsqj462Z1OE
0o+QlCbomarr7uKVvFuSgD1jBySsmbdDE3rVKxXYHPuZTiM3IFE9cY+TM4g8iGVHlIiu1Er6xOWK
ayA9xyw5oEjTsqU1jK19sMPJKRboGUe0Uqky5GtvGERxVDvDjEsoZVSQM69owuinoX2wtoWldFTW
JB1GgZ5YVfNStY7a0Q+klndgkRvl3O6RkYt447naZNyrIwRz2mvpOCp+1KKkX5dQL7TbDAFKcc4H
Rq4bmEXckFSpqkSq1wo72xymin3Uq66KFp4xx8UKpl6W79S86ImwsewsgygztHlOmw4DgN/FOLBW
ceVF1Q1kFXZovtkcV3unewa9AEt3/TrJwicNEVe566LcTk4FLoYAzQCeBNjzIphlozKVEGxmdTTa
6ikxYw8Nx5CDsIrmTP3IXcVQFopDeFrQV27ZrjKHEHi/mfNcw3vQst+rKtGN6zJLsHl1tWo6QWFy
vi6SoiIpEY1BprHxGsm0bN3M6Rdk4On3RURat18hPEnXecc9b5XmDLXQp6om3VdQcPEKY5n8DLG4
DgEnm/skWqV7QmjHiKqtS+epMMrW/i5LuyWtWq0jHVGMyhmnWCiLF17o6DluGxQwi4oUkPRZE+iH
qgCpoeheYzHhK8pHHtglFBg0wEVjT+rb7OU9z+UYZiJ7BB6X0NzXE2mBmWviJMhNPOWm3kzaDjk3
e7Hbl6nly2GIn4cMhRBfn+oQimKVs7VQKiN+19Su00vMbx5+d0NA3TqO4G6jraooon3tBHGlJ9xq
BqNfTsfB54obkrssMwW3zjXY5UVkVmssPRFbcjMXRmrBg1Bkd4jqWk4B1bTgkfViN16XpRFruwRY
u8t3auv9jQWgtp4CtwqzbisJEE0GgvfgAqIzri2MFwQJFrTSkquW/b4BOqLiz4ja5GIUWk8+4VQ2
/bvh0VQBYNI21AxhzQXawQwmhNTYR02ZvAm+C+VjYGn3PRM7RKSfoTNbFjYVPPfFMWR0U674n221
E5zd/U3e5BpFagr0DpVyXYUPZaoUCFqN3kL6l5JF3M1Mw/VqOqU4e1wEXkItggRV0q1CVpv22A1h
3Nx5tq3EJMhIKHw6MEXvKNkT42UXwROr6pjpJ8pAzVlpQkIvM4aQeDm7pol6iMyuy3lSOt0iKtF0
xvjoIjLo7zMaa+ORO+GIlVmklYV2U+vEvgurpH4stahq0sAWpKf7PIPGuc7t4UmWJrQfoWLGW46F
WdZHq1PgLcISy8zlIA0vD5y5u27BUYVJWzOYyPlGqcbewnBkj6qZ/oa2ROUJ7SSb01pdZy6uH4am
Vo91nzB7ii2nEmRQtaExEQ+Q6uqynXq6gLk9DclJw/k7vkyF0XzrhEnJfWwnivPWWOYUfTatF/XQ
76OYWVaHRh3jVeQC3QnQUI0IKiKoURfaTfr4bmW11gZR0SXpUqYWzCZpSINQ0nBKGUyS0huOxzny
YE45ljGMeJZQcxg0YpNRkeAq3CohMqFjjqm8D6WbtKTs6lF15CpmTHKvjUydPggVoF3dwe5Pdlxg
a4jJjGOG9rbHht3A+7Do76LtUm6ZDqWzuQ9tW0Y5s4fIdtVdFGeuFM9Jzo988IgPGuW+nSbC2T5i
qxQFvZGMPKvV/2np9R9YVFl/WlTNX837W5z8VFPxb36tqSyVGshzDFXXmUBA4eBPfq2pTPNvFEeq
RtfP8EgLu/7JbzWVqf1NtdFneLrnXgsrlYrnt5qKcovxL8ALPMMc5Azn/p2ayvixpHKuQhBEagj+
LIvcb17hj6XV1DfS0Vsggm5aQUSDpWAY061ZIzlg9uauiPwh8mPAcnHN5t3R3AFam5wqbqHbCdbL
ApFshuFN5stISWkx0FuauxsDK2JA4jjhdPmwLGpn01l2hCGJeMleCZpBSW7VtIbTlyEjGm2al5Cx
/mLSp/046bu+OeZ8qqtplByIXvTrdP93Iwn6O0ralABwXMV5cWrcfI7uq5jIO9d+083+znOTx7DM
I26lzgcjHmLPqsA2+hdv9r5+tyr+gfrG4Nv83dgRgzujU9bAL9MR1/N+Ft8k4Msqjyxq6APJM4XU
S+uW59ipbtre6oPE3IBlXevc85ctLdFdVIHgSgYCKOxvkep4Lp3wXTWY90St7UPirxi5EiwxJhHI
FxvMbedxzuWBGrufWuQ+Ga6LMY7bsmUuOG/TZanq/cJuEvAsVndWZmaLCUPGEVnOn7/V68f69wEr
7xRarscgyKSlrSJX/2lizDWOqFTQ20sNoMVeH4W5NtVHe6JHnOOcAPuG/V8Vf/Ft/+Hzvf5Wj3rP
NJnpEpPw45edTFlitkXBhq+55yQivCAhjWGacZj8+dv7cWL5y9vjqbVtFQkV1Yb606pyykznztup
RJwOGy7K9XJUYrkbtGvKh5YQDC/D5b/9K1Ff2Cq/zWag9LMCw85zCwtNqS3rOSFQaGrUIO+cs5fH
xOx4VDAyYeL0579T+2lruH6NTPFcC8eg4fGh/jSZ1SrDG+OxlUvDNOG5h7tStx+GqdjDFN/PhjyV
Ns1GjZixsre1v5Ad/IM1ZBs2pxSOCIZM+k/7koMSPhnDAgV3Tv5SJSWhJR7O4hR7MVrH0lYAzhS/
Hl0/NA1/r5D7R7+UXhZbomlqmm7/tHCVUIbM9biLW0jbhH5vWbzZYcR9a77IoUlwV9p/+TFfW/s/
PS02y9WxEdjwWZs/LScPaQXhSum0tM36VYnRPAj9WIJcXIQ2SPmWNHoMajeulqULJha2ssmLNP6L
Nf0PHh5HtVW6fxAs1D9oIirdQS5jZ3zXsdwUCblCVCNnbK1ff76orp/gT2/W4Re5BiWux0Tpp6/V
1eFyzhOh6C5QdDyQy9SJ9uawua7malB9LaHa0t/+/Jda5h8+Y5P/sAPrbAyGwcL6cW8QfeJMkVkn
y9h0+pVbRmdBMPQ+1U6dHYa+ZllXQYSz1aL0lEo8LqpKuoYZ1czQu3clP/OJ08xIK2NNa4ahafiQ
NwlBS8JYwuH9JLTmQSc/r0jTeevi+R965SaaSFsuBfaGWVEf7LehN25bKxIA4LxPrdJvgYCi9VfW
Mr0HivbRaCmkt/yp1ObnMReveOhOrrXonfRe1NboOzkQaKPSg26QCy6dfpu5wncaCA9Zpr05qExM
J1oVhnikz/ldxkNDcFkOvQ96boqzUAkk9j9cPc+6koE+is+1DI8VOM0RIq2WbzyKINznF7zz96E6
7bpa35TcVhVxzf9ujmY8E+fjnhx+RjDr7V1jQNAO1Y1ZA2uLbnpXbDWdoR3KHbPxanhKzaEy833m
oq5A/Bvr92OTR2TxMrm36SQtM7N+N93e2sGtuZ86ZlZWl9xKwpc/o7ERKxfTw57PMPUnba/XMXgv
4lu49FreNguZRNcV8MK6vync7Iygt9zHhot/SUl8EO3T2sSiw5fQxze1qlIBGtb3aEAXr9JNrlSv
YyskPD/FCVpyAMsIrFplPlJFu741ivGms4194hktKXbhdyoz0HYI+RyvLOE1hkv6h5HPttj70qDP
EuaaDKD9GvtGWXROhNXXHK0F/j2EBIdoDp2jSAZ30drhQzpCLZ3bxXV0tBxVhS6RPqLFKRfAPKjj
8OCsFFMNd1alPDuiX1tMUndMzhinwg8Ky5HRThqLVQTdB4x5C9u0CWEinwbBcGtO7YujIuLFQ43K
gMYbxfLgW9bQ387S2/KWiXwO1XFZZ3JPvkb8ZITE/tninNb6EqZHvO6jdjlLs9wiUl/EZXqpvPHO
0B9gPnR3it1t9OhTuLCFKCvDpaLLF3M2px25SOqabNs4MIxM3dMPhz13HPrSXUA+0hb1YH/XhRNQ
uJBeJGXyUXmUslfTqRJ5wynWVowhwg08rSPxK4+9MogFyCl7oSlGjWzfIT9IjxegvB7AF3+avfeI
RETb5ClmxpiMIZonfMPGOou7ImhnHrnWdLpNzwfVOcO4090QS75hZetE1RgHWOT0ltlMW9Y+Sd+p
EuNMv18EolH8hhb2uq7aYpVx01nRfgPN26rzpszk5PcqMgnNa8bFPOVrrjgJ8VxiWpoT+jUE7ey3
0yGmHWdAaHspKv0SOqW9qJN0JkeL3pbqDe6KrBqFNUv8XZ+zRp262vwy7Ka9aq+mKT6nrmbvizC9
JXLbXA/qaNKcVJk7ulVxg+DCL7BkHpoY4aHr1fBPhfZCSjq3zK1O7+VqHCbKq9HXOGcof9EoluY5
GxSIvNasr7vD2DXxbhiGrwgl8cJu21dtHC16pVW/afVoWKLxq1eS52NhRdrFgzCK0t399GT5Rhfp
lE8Bo2mCEpOu8ftMvBzdTJ+X7aAcZgEyU1ioFbB8+GOqftCs3UOFFcvSKy5tR3tC1btjn2TWIvOi
OUh7NyAB61sPp3w5tNYlsxme6spedGzLapd5PraPNiiVDqiLKNc2WNq8q6ygVXUPObHy6lTZrTsi
pqI7VfJL8wP7F3Ice2lN5rPMswPh550fPuM5QxAXOnhkGQcF4D5Lqnyf7q0LzsCb7ifULUiPg4Fk
gGAA+B0Inf54J2W+qkx3HWv1O8kQ30NbJbdNNO31uX2NXk1dPwtxZN0Rr5lW9x3KuQlHe+jt9bxG
QOTq0xo7x9opR1JDJa8KtqTqj4RQAONxw4ud4y0S7PmiyNrAUXEb1wrJNWg6XnlBxTaN8XjBt6sD
oIy9H03IIPRa1qB9IsJAKRMCOK94zyJU7Eo4yxWNXsJgZLaKLRvpT6it0zTCfTfNysVDf7xJRBOI
vlLXQxeLvT5RoE2qP9QwI0Y472Bqy4VjxtXCfSqA+QVFpYllT9LTBkDD5OPeivzUcB910aEU1Z5C
jdGAwnbnO5k6BxACiQPUnS9QoXstLB6mljgVzxDRMsaPHdhF8apdlUUEl3nG5IdAIRdj6mRLNqrE
Nz1o4tTE40IprxSlyu8++rg9SP3TiEk5LuYS45v14RjVvIq64diL/BbyDFrgfL50SfU0DlfZZXSX
ZspnlchAgxl8LMY7QtiL5QzSIminam92WODcaLiHD07/P3OeWlygmKiJbbWNt3qaTb7T8hrwgTam
zrPAymno1xD8f+Hv6rg9ZuMOnoq8kaCO/Zg4ikXrhNPKqdi/B3WgnzZyKCQkvLX8bWG2r2aLYq5r
HwxNq1gmi9Yk/nFM7POArYecDTpimfiEca5MWIlqRb0QV/LijLjXSic5oS3JzlbIKVsnyG+zzIUk
QhBNErnXBxr7N6KZ2Bk2ptHuqTLe02xezje5kqsY0JJ3G1DEzhDetohjfOZDjRTXZsmo01c05gyB
egyMrYU1t0j1e0UXfyVb+0lrT11lIVnj3o3QmHLD+bmu8hwvZueIUCxJ4okxM5wzuxtWuPJMNBwZ
nbl+yHdNw/1CKgJkRMU9qG6wNPXZdAMR560sqIIy1pyPPSpIgPNtGPVOWyexr9eU4sZVwj7Q22dY
vu0dgvP3XM2WXlhduqygI4zELZmmLxtn8q4vwhvhOG8zyQkr8lhE4JSKXIRdvY2dRjnWz79cUn/T
BNz+egn+SaLw0//9VxQL/1SM8IPK4Z/pGv4Dm2u6RW/rf21Mf9AsBPHn2+fXf32W//X41sUfb8UP
yoVf/vGvfTZNR6Hg4lTwVOpjR7e54//aZ7v+iYnAzqMfZCOuop7/e5vNY64LsdShBNMw2P5vm40O
nEfZeRVjuXTokKP9O222X+qa39U9umZ5kMstNOu2QaX3s8q5q3hgRlS8kLzwyGL4NUl7fwuBXDho
3ovNpK4dMA4MT73NiWntxYtPuoHrNmKUjntbyauVIWyCwLhUN/dF/WhUCPEeovFBnY9RfdvTaU7W
HidsItc2kAn3bJcf0A+FvAGAbWl3//5y/dfW4r8gw/mnP+g/cL2yev75av3vJv9//1PE1Ke/qnWu
khz+wa8r1LT/Rv+GphEVsAco2aNd+Vsn2GCFsgjRwKsm9bf5wxIFUuzSQtavO6Pl/H2J/tIJpmlA
hrjnskAxJ/0b6ppfmqG/W6LX6phOs63TDaaJ9oeOiysJpzciM1+mSN1TzmVXK8pHtZw/qy5KVwy9
qNhzOzpb0brIrHgvZncNQ0lZOq6JgpOr5aKyu7NVYoKm+l+OgPj7Xk1W4UCmRqNCI9Acy6+sfDz8
8l/ZVZ5eNyas/1Y//e5z/203/X0rh+butaj/4Q1di36HYh81uuli5Pqx6I9GiRqy6in6S+s5LfNn
G2fwOux6WO3PfVJFfqs03rqRGTKO8pqr7m4iyBf0uZqVBDFZkMKwUnqPyK+83UspkChqNj2E+G4S
w6cqidGqEfwrsjcDGg9+k8/tnWSE7ve5QtyHpx1SHfjZMKevHgdLOkKp4e1HC0LLuMpgLmLCd2hL
T5LcpIaLokpeI93e61p3ZkiYb8qRUEETlFjhDkYQufAEcNkrgDPjw1hG11iGL6tBlYhvZkW/bg4I
IfrUhvipYdLmt5bXL5y5fnA7BAcqycDyTEvv1mzKB+SPsHW/lTY/JpHfwXYFWuByT6lxI1Sqsx2j
CH1E8mg1GvIOdTM34mSBlZFzcstwORDaa9Eu1D47WKL50KPurMfjs1HF22oEr8tQr0vic/vA/GmT
2iCkM2KORLIvDPNipOV33Fm7fq43s4qFQuQGue1D9IpofNGXyR3YFbIdGv2iklXVT9HFUMetknEJ
TaMANM567M391DClLOUNz9ux2ihTdVOlzYmcCSXIlWGlNdbagThRR2DERuyc4b5L1UtdIG9to3tD
X6TRlm127Sn4kIR2kkb6QhLaMSJSI0d35GbTzovNe1u/y0r3yHTzrM7ZwomsjYcYAWzNRq10X5/f
eqMNCDHBwhUf4s672En3RJL3iQZ4bxLNST5PmgzLmrHdFB1EVSGxdgLPEomvptXx+mZ0R9mWYmd3
zg5GDcoIsQEtdIOw4Oy20Gvn6iAbbiBa1Sx04nNcNQfPTzxq1dA3GwnbDpeq4ayK9KTGTWB2xocS
Zy946l7wPNz1wNCQOjN7nbYdpaY7KMdeg1xgmwdgYKtEoXA2hg03PzeaDzIhCbyqjTdhac/QxZSg
sxAcGCVmRjVdNRVFKdkgkXFAH7az9PjJLiqySFIlGKR7EyE6JcPwkKbhTYttX0+V99SQxCtGyzJy
3shJYOrSKbkPZgGfVPhSK86rEW3yPD/kcUYaj7KpKknvZ9pUWnRjsZFkubLtaq79qbuVYrgd+gC8
5YMSOm9JQRk5AsH0R2a4Q9u8F656D9vvxpXdR+oCqIlnZssDZ+wAZBPYjXcu8V46ZXWn6Y9Onxyz
hNXfPCTgIUAVL5HmB9KNN6UVvaDa/giz5BhBo4xIV7MNeYzz9lEgkaRjZXzL2UQVojmHlRfJX9dT
Zx2uf8XVa+HLJseHnC6aVMVipl10p39mCH4GhPzglZs6t17x8W/cRl3Y0fyGkest8qy7/lC3+r05
DBs3HO6qUjt4DWy6vjjMMtrGnob1qLlBMZXBG6gf5hbjs5HMJzX3NhED+dGpNoUwl61RXkRJ08PI
xy8iOfbVPN7UY9rzaZFnYQ5gbAf5NbDrh6J5j/v+ucLfwtymbz9dVX6IhGqv99TZHxR525SgePvQ
+raYdUdwyXPoLH6Xa0jqtKv0xXoSon7uAUB1FKXXRiYcjq++Vm9byciq1O8zj2p/jOtnt0Jv4Bbv
COD3Wt9syOTaiDJ/lVVyj+L7qQi7OyR/y9DSF65iHyaeFi78h1hiVCa/xjLrsyb121LPzpUX3+s6
JHhNpJssxveUOMtea3JfRhNeH+8c4Vi4foRM1l/1+XXIUuHXas49y9A3lUWN6xbshjFNoe7OIOJY
h2iIcpLKKDooOKXtJD93SsE4/2Q37mPdufdR6D4LZbpUYbwuvGLtzNNdK/qTIq8OM29jpemdzj9n
D3hqlUvVjkqg8OYYoyJ0EJtwBMCptOj6gVeIRgYynZgHmltnbFdTPZ1C+n05zC+1de6zEGu7VcE6
KUMEgclT1CqnjPDSyCEWwqa3HSt+QUuvpcchTGWfA5QuiIwoS3afPt/Lhl6qVk031w2sG/u1O24n
NT0UsfdtysxbXJu8Tb0m1wZhqXfwuuJk1RJKn34sLC6sLvskmIpNra/6Ib2AW3xWrPlpcKd3G3dB
23VR4KkVwLfiKJtpgi4E07YulXNWu7sk3dqZOLiefosghN1ZPPahcleSv1U08YZlsdDTcOfIZCe1
e1S9N+QgTSjmh/5FKe2zZgGsCR9JvbwDK3praPGDtVKG6Y6XdmjsjsaY4SzK+eHalvYQ5ZCt86hY
2lmvzaXHxlWNzrHRwme9JKzIeStv3LF8DpVwmyTJqnOdG7gd1wPRMrKHJm1Ai2EKRfLSlhtoRcc0
87bSGTdj0YM4k2LdGNGZJITn1q4f3YRdD88wO9Q0rRE21bDzGyfolqh7y8UI9nlB3Mt5LOft6OUI
pmInD3Q5Ptk08fUxJheboTn6qvpRdMYuxujfNEejSF/CJP5S7eh9UPuLGV/hd9ZwKvhup7DcXCuD
Ie1PTR1dkjZ/tUjIq6/A8yL79obonly9dWS8jpgnkKG8ypJIOMsct2UqbqAxk3O8huoLNEOeBtO5
DJn5WOIfnTWV9Lfl9bwX2rQT6YQipYRS1UMqofNPexf4HQ8aP84ti/ccDSbXO1riHbQadwwfotqA
rhZGS4JwbqNiyn2HHtgc9+dZ7x+GwvnyrqkR9lw81kW+0bKFSimPfhhFYHTx8vbOnMpLo2egfeqn
r4Q9bvj1xaeLuHJX18fZGKxFrIpdqk4rZKnrnJ9icUBrsYklaQ2xek2m87q0tHu7L1BkJflBFmIv
7f5im8qLks0Pjd5y9libe0NtXxmmb0wCdst1mLjSB3Vzh+fitm/bjVPGr8kg/E6IU2FxYTJUpnHq
a5/FQNickmaXzv2jBMkWWs6M+m8Ut6pCE84kSsXOdqHXT4fuSmsoNEthu7C/Slw+Dmf/UYCiWFZC
mYGk4K2n165gayP+Zsctr9nm3XietCq6lW0RHkiyC2LD3NG4MtdMrdo07IKu0EBIOMuwa5sN0YO3
puLpK9UcH4mZQpbphoFuA/Bm0OcFahgna4t071MxfI5yNDe1U9x2WtfvjVLbwotP+Bl0WNVIPqQa
5E0MIytLYk7BC1yCMavu0nF6oNzhtjdLBNghqvs2fUsF2MbJMzaZq8yrVIle2w5U8SQaxsXhx5i2
9aowOYUcdIdW29C0noFf6wSUzEyVfG50eGpLpBJ8HcbeE1x0URMvy6t/sR4YJtVlfPSGyq91/bEJ
iQJx1dCCkcEYT0YXAL8lsvWOTFQTax/PZGijrIXTdlHH/OR5M/x68RFX4CuGZAGbVzlIN0PJ1c/f
XE7u4QruyhiBZDnwughe8U1g9L7RkfPUHGxpouaFGrqcJ+fNoJBYoi6EAlbhEzbzR9fjqOg747oa
l202lr6Ic32Zt7EfY0Re2IotAr24ayXYl0GHJFldLQwy/I4z9ZhH6bcyE3w7QrzC1UeQnizeub4a
K976zYzb1y+VYth0zLf82hGev4pVRhEEUrl+LtLHSmlJPIv1xZwo4QZyLTtdFRRUYUGeJNDzG4Es
uq1Q4c+4c6XxZkUT6ZgSlPu446JB7IcSQzGqcMQJ8noifO+rvBiIqqVwaUzfYVdPG6COVx/pIjS9
SznO9Rr/Gg1oO18gBr2xI7VdplFjBXNHe9KQ2qqNUrmjTS18haPs5EoDlgU6djTP7ntbg9HRe/Ia
G7dqlpNtxsvI0YrlkOXayozI8w3b+mCMDLosqlRmlSXyFiBSCSLIY8p+GsBQagI7TItN1KvcDeuq
DebG+C41bGBZiIOL2fc1n2AzlNG8hX3EuLHEAKFIusvaPD6MUJW4IDe3lQ2RFU/mZ1tFB4bWxMDM
Row+OKFNne2i/FUDQBdUtBaXugq9ogp5ivtdzbPihvoZSE4IAB5XHxnvZOPOKg3cytMw7Dsy9QUS
jjUJRI6PprXA327f6xbyqgyhuFPXR5TQo+9acOvYZnzGuajL2d1xfaCp7MPoouUeQ644Y1AltCeS
6Vc1YN0KmXIj8gh1vzxkhsVtqn3LHGvYZ8IKEkP7sJT5Qmz2RbSdve/41ZkFIj1uByb+44BzjbtC
UOmWetPoYbUECTHRjhpXVhMbT2rpwZSam7UWYw9ThzC597iOh91lGpt4LaRdLqD25T4x2CHHHafB
qI3BMOt+BpBu7VjjZoBOP6KdzDruqqMsL6klnzDsmEFtdnulc4oAJ0i3kCQh+OZtVGvdSieiiUfc
8hurg9pHbYPAcUP6zdntow3hexTOTs04qSwCr+8KJk35kegBEZTlW1RXI0uBoraRX1WWlcwiUFGN
DcPzjqFx6GZL2X0Xs7eeiKt2BVypAQ/HVvOKO/gvAUjcW6stXhV7eDetF2MYtBubHCbOQjPoYjdf
WXUrGWNwYBfjTTUqz7Guq4z5i2KlOtBUmdypTMVcg13Vyy+xu9WLkYjmiYagdPBVG/Ut42S8zu5Y
k3cXOou00GokCUywYoUyx4L272fm+JyIQ6WMLjc32A9pxGciyleZ1jtvKtdzgbjADJ/SoiF2YC84
Q5jrI0DIauVtopgYTSp4+WzXDxEBioRfTGlAiMyCAVhQecRFolglmVFtUPo33sIq7FOS4sEeOq72
GHHImOQv9bbd7y1r0/cSVdezBcQO9RkZm82g+FcZpK9b7mvWdLdQObmfruO4NmkIjLyQkQG9XSnL
IrcwgsZEp81qti+17yTCU8F0AO/HfPEkpO0oZ0CiaSXeSROoMUNd3AOMj8HFIQ7mVZnSvBNhb9w3
afuUX6ENVDikFh3kjGw5qohJKpsSNsx0MUrnU2P+2SoFlWDoIoTjUbrB/GzC7oIgD+B800TjwpuT
EEVv+2X21ZMCEAyR05cRjY9xe4XUW69ZPny6UvkGEsutyWTuXinud2YZZPyUXBesqySCTNXXvBnx
rePCRxAuA92sP1unv21j02/TzDyGTb5Rr1dkBa60qNTY52MZCVyqegrmbDdI1dgwz7iVXu6gxmGI
NY63hHzcmj32NLdlw4mQ8eI2kNMyr2ln1XbyaLjmFvPmlyTbXIquRRqYDvB1ee/F+J0kdrqkNflR
xDjHowJsXc4Ve0qaQwxCHmEDnJdwMgFcqi+Nl57JfCYRrkvYfoACONfDlZh7nz73IhNcy7CxKf7g
5Esnvvaye6Va1Qn4ioQDOspaGHLlARnXjmclDjKTSiNq1r2uLPsove2T5IItjRMWGFU0mNZ66uF4
FxWWrm7qiAgwjQeBSl8k1o1mEnOljU3QRiDY0Lt75Y3EAuhXjX5QHCwq6nObagenHb5G6AJ+pbZ1
EDe6XNaiGxaWFqPGcXhyhMYGVXfIURSeFyt0xoWr1ReUm7taszDhV9wUERgEKrIaX7inBDsYTQ2v
Wya5SQfRbe81fTo5FQZbJCFD8oRozKLqjJlF0aEbjLK7mZoTwLySir8dfT0jiQyljg8T+dCoosUl
Zm5Bb21nD4Aopf8Fm93joPeksGnX7bu4SkCGJ6HLT1Mp1jJe8cQKP2N78+de+ZS2jDGqTM6mRHxg
EyZEHUHSKRPyIxExB9jAezhxiFt4GivhLHpSSQLLsZalqZyETa7ZpAJAckaYp/M2I8R3MUdElBYI
Wmz9bKqJhPQkyNCW61LNPtPQ1inp6HunD0lJko8EYlWZMNcKw0jWqTN8aK+ZwKU2ZjigIeIYgdPm
ctkWVNVjp26q8DrVo18yk/MLjYZlYpoE28+lgqs65ug2ULYqkTHfZ2O/qluP67QSDtsZT/rS7fvv
mhfmlSQdh/FnzpTbxy74Lh1ezJgylZNfAFofNCoef/YWJSyXQ4NOZBrlE0NQD9x6eKuJQVs1KUdp
5IoHpzIuHfxoYrIOmlMkxKSboY8sIfHThx5rjZtDW4nUDbL7fVu0DAlVWOEDaKcqffeukPJiYgov
LK4NkbIfrfqRWmFDQvOuHbyj4VoX2RL+bmk5RwFlTNjHd+VILovW3ZnGV5+H/5+981iOm1nS9g0d
nAAKftsOTSORokSK1AYhC+89rn6e4pz5PwpDdMf0+l9KCgGNMllZma9xN4Egveher41VhHoIWxMB
82TPkSmui7J4aFXqgXVQ75HN6oGMQZgxbX87ZrOPCS/JmLQkjwfkZJzRUbdJo17f5hy0e6SixoMC
R2RH9eeFExGrMBM+Q6UUB4g7pNXi49wY1baKEK7q20G9htaGJ6Fu7hBcId8gOwDF5So7rF1ux3kw
NiU51HZUY4RefK76rZZdk6YVT4B+r8Z+EHujTLpt+IBxnF+D9k00EXrhlGVbJTKv/QTRw9zUDqKI
H7l0UBITebGjenObw7b3Gsu+x2qw2OhYvESaSuYEZYEOekb4Udx9PkHqcwoX3LJgmi1T5cQPDQAh
DWVZzNZgkzBrBbM4oDDM3bS+LvKE2yCJE3SMcKdbSEYqeE/CM0LPwM++A5w292Wr+LtI4EI9d7+D
OYdW1etf4+4Jvb1rBDrugQd8QEqD8oPitpu6j3YJftN7bhRk8wpiZab7XKcqasqYne/KodzOg/Vx
DIpPQc9hVbvUoraVAokxmNPfU0Z8C0bDazps/cr52Wq7etfPXIYM8g07bX4GRIGdO3bPTa5iGyQ1
oowi26jI9/mOzb7JycddXfzggsY6DINnxR0esp4/BEijb6K6/2XUXbOjH4PNh3KNHhZNiazZq3F1
r3Sk5oMell5SCNAaXUL2CS2v9SEe9mgWoKM63kHpR+cAdZbNhI1opdcdHipILdhVu4XVem+0trod
SwPYyGyExCE0frFnF2gckqzVfH58bYdoiU4VPwTdErG1s/ZLRY90q5YGttfBtoW49zHXo99ppKVP
WHMY6LMlwhMFV0o32jL4v1HUuYPXWByiX1YSTdtCn9p9MJhflfQpT/rPWjz/5vqjNcUNMgyYomlf
oCt+yyusA3Pxq0S2YmPMw69ERQOK5bUrim92hugrhqg/EpGXyNVh06K6WrELR0H3wPnWJeFvu/F/
jW1leO2E83fmjAhT/EKPmM9oFa57KPdBmcpu6wHjlND1AouMIQWkOCsePRIqRKOHNne57dUq2cVz
KjazbVKAS024QHpMzwMN2tCAYq418e0AS+4waNNtUKsa16w707rudGSRM3CJbaeC9kyyfT1Vf2Aa
f/Jz47pRO/yyO3PvQhzdRl1THlvY4VHuA/zXsAkuW8wzjBxZGUV8GIv2egQXZkUfFZHeQw0+ZED1
d7OgfRQqPzOLU16wfK1Un3ajwQh6SBhVuAdyE4va7INmdqy1ITtoPfOUOfqN1VNogm+fSqKU9Olu
1J3SzwFyvSoJnD7dhMOMVI3xJ9cUTAB7zJkMi0uz/QSUZyTvZGQHlZu6IpBhifel1kZfVYUVpHcZ
Ss1N1Hrp8KHWUOvJffdhmnJE5gD0bYLmxmq176bxAhvu2SnUr+NQv1iJ/mdKhm9JI/jdzk0FwfVI
1cbdkJSHUCo610uL8ioOni1gJJm+J8Mo6UFNnfp1wJMHoBx3mvplYByh1M29wzUxbj0bI16gaybu
Ja2ggoj0MTRFsY9ksTND2iNCl6W2ZMhT6g2+Fs6PLIo7anjWYYYCujdVAhudOuMKIzeUFFzgf+nR
Lqt9lg1PKrtxM9kjRjtI0uWouMhjUypcdUAxo+95b/+xa5Rty9He0M2ZdmpRbVRLS3A1RVAFQjMn
KPbCkGG2VK3gT8cQ/4BTaVHCuY803yALos74KwkhK0wVwKom6X8J5J/MlENKjbJdqIHn9+f+kERk
MEYJTLeMdmORT/tAsbyxd3/blq8edCdE2N297h2FXph2jZiUucuC6rGLk++BQeJA1nhty/Pedv/4
etShcKmG1PCbm9KgCliPZb/19WetoOElPmVNpW3DjuIt0KDvXU/ssx6sT6AZAcXV7casSMbAEw4e
HKQvoVAmz5onPsnAMqXRUCkygzTd5QpadjE+mbvUwavFQAAGSGTBmZPl+6w2tY3T5gfknrg4TerH
EFOenZXQitKGez1HuF3vbA2jzd+ITqs7Y5wsL3H7z6JwXlor+xRkwYFiwUGhbImIg3Ul0DbgF7cC
iRW4nZYWg0Kkyh+2g7WtZ5RYoCHfxUEU78oEd+VsJGChKUdHZ0A8ya2O1gxzVkTKvLHMT7i7dLd+
xE0XNdUXLVKv1MQ2aCDPVCjCUV59++raycXIsael6IWqf4DGxSjXIpTYFdesT82ho9ZXxnNnAvyz
Jru/7ZP8Z1M65b5u2dxKpNIIqT8hJ0ALkvJjVlmA3RpU8xq45xL5avVd5pn5dMQnpvCcHgm8si20
rZmUkLiM5wb9TwB4ZbIfGp4q4qdpwmLIdK7A3H2Imqi/7uf2zjfnbZ99nqkibG0fEDn3bZyrSBcd
gmykJGjiUXSmCf6cxzPImNilsmRyKAxC3RXqF6Qin0ZirB+HTw2aBAenpf4Ibe628Y0bGKsYlVHX
MevybqBxu63DyN1jCUop8o5xUNHn1vfYx+FzaqQZkjuNsnXdpzEEdAdgU9kU6Dko0cDdkvz+Q9gA
HavnHEU+U6ewpBnkIMLwZie7TzLFurGm5JNGjevA9/fXRj+VR7+Nva7h46IkDHaNKZwDt/sImWjq
gX6DiisZ1kPcD+MLkiWQ4vzpg4M5Omnmx0ZihU2JGoaWCWaaVJ4EvtrTwEGu4BVlLPHGySvyWGKQ
YS2bHjx+YENyliRSeSC8W3fEl9lzJJI5kpBmiW3m+yGRJzl4Z/Jt+Lvt0TH8PyFargAWgUfz2kTC
pVNw07EEUBum8sTB86uu6kcsRNA9L1wvTN1qp3R4ZwlHBYidZk+D238EQeIjgXjAJ6hH2w3wdiFR
3BLOPUpgN8nrtgTpnUnIdyfB3wZeRmDBhQSFU+8l+5dAcV1CxuuM62ZuAyK3gZNr4S8fdDks7vaz
EI8FlfAQ9HkNCn2ScHR0ifbOYESeA+87tKNPcdM+m10Qf4WyjRse5lhJH+JeFyoUcazuPkLCjp2H
rWXOpuNcnm7zwnmoo6q4gS3cKJN/RDZn42ILsZHZ2oHkqLwZc9OjaE/VIsCNzQKDb4DF9yUoH4Nz
/RBJoH4OYl+X0P0eDD/443qvSVh/jIcpKH8FiXDyPYD/tGx1EJ+dJAQ0khpQKTuD/vpNJw/BQdIH
ckkkEJJSoMItsCTJoNFnxCMVKVVi/+mp638IEUyCXdjfCid3Nmn9RK02/ZyMyjHExnbbS0ID8pLf
mOHk2OskVuafUlIfckmC0CUdguvX5GmSIhHClRgkaSJjY4aSRlGWj4mkVYySYBFIqoUmSRejdkPC
kGxAbULHkMSMbDYpqfThfVVw2UZS9YsuaRwJfA5TEjvC0cJHQpI9TFgf8NO25GcFXBAbTkgQW9Vm
xAVNNdJN1ivHJLzV4ZCENO0qCijos3y2XkkmsE10GpIluaQPCyWHjdLASnFhp+hUfsZ2enBgrcR1
egSkXQz1sYTT4sBt0eC4OHBdBjgvAdwXO/lpwISpYMTkkhoTwZHJ4MrocGZA0H5I4NBYkkxTp1QG
B8mvAV8aSMKNBQpbKaHgtHBxbPrWNLR7GDo5TB0BY6eCucNaoLPxJYTP48LrARZyj8TtL8f3/8S9
dl+9KGJ6zCUbKJC8oA6CkA1RKJOMIQ3qUAOFKIVKhG/pPq3hFqGC8ThANlJYah5VLZAf8JCgI9WS
lyQkQymGqqTS/JGJyDjT0Rw5mhkfwMAiw7RauZ8SrTuksfnw6iOrgZPa/esfWqwPy9WG7WrAenVh
v4rQ/5mlVJLGLHvS4Mc28GRttDdS6MBKP1BlN1/+9Q+TdYQ6mkAhDVTJJTXbT7Zkl5aq5JlKxqnF
HoSAakgmqoCSmlj+L5Ap6RjAWCEvHfzERvO/dzZlZpQ41FrgpqnNBlBdlRjOKwXIPzkZWwAZtpas
WE3yYxOIsphP1ZI3W6V0cO3sU9FUL7EfPP/rH0azLhnFI9RiRXKMNck2Jn+I73vAQa88ZMlIjnXn
aJUNBAe7frD1aNjm+i2doetAspkV7uF7XzKcR8l1LiTrWdC3D6BBg9dCpkQyoyvJkcYZ3cZqFCH3
2RjuM8c6JE7c/zcr8v+DhM/ImknM7jrq8sP0Pc++129Bl/I//AcXrGr/1iSs0YXobtloU/0P6tIV
/IOAeE9lXgN5Lume/wEGC+ffqHE6lsO/WwB2XbCD/+Hfu/8GT6ghxKmCuwRRDOzw/4C6/Juh/h9F
M0ns/RubOM/5WOtVVx5riwU8F0n2XOq58X+jdf7z+AX0EbmroErAlR2NIC5vFS65A26e2JTu+tzV
2jNMYcb2DdDyn7fIj3tDrw9JH/uyAWJkAkfjBY3TPodZYSbbssESCRs2czbv20gJkjN01bVhAzr+
9o1ijE1sJufiGCqub5AkauVNmHb5/N/7bJUIrEmy+D/Y0X8+SRJJ33xS1cZ1aKRTcUQnzqXH2mmA
AUxjLl+UXqEQpAXm8BthkuCLkg7tsz6jO0p3NYzLKxXhm6c3y/gdEOvaZy6o7LhUKUBbuwqZ964O
t2ZcVOnejickjE6/QK6D9z5zQcMN+9as09aWyBG9x3XNof8COgcUa6AU52QY3n+J6S7Y1AC4ciu0
wvKIyAzNHixvnbuEQgnVlXqYD6e/5P2hArj894S1beeMOJFVpOFaf+fQ64Pvmoub009f+wS58t8s
h4KqaN/WSgEwLzIekymbaTLl6GhwT5814Z1+y9o3LIIBKCswvw44nlSRfJdKmoakefRw2dMXsSCO
kShDPA5JbALOp0orqwEtiRoR69PP19YGSX7Wm0HSclxCJqUoj1YyjcMdOkyTeoVLoa/vMRWu8OQb
MEyt6xgtb+JwZFEuDUPrGkR8pN6YWUOn309Vykn5nMHGa5XWoRSgJlZw5if+zT7/n11tuouwMUUF
yok2gcqfHQWtrkJtQgQQMVk+BIniFt8ghwcw0/wclwhKScm4L41IzJ9Oj5Ccx/+920x3EVSw+xt6
Jwm46he1cz3Qzvw0OzCdy8kqb5S8c3+cfs/aOlqEjS6d8WQe4gr8ZJA/UMKkcRhqRelcFH3NVy3r
NxMdRKj2YdhSHhFFLlP6XXn2aGehcybqrawjZxEvKJh0SCiF1XGoSdeT3ow/K2Ed/xwmJA1Pj9Da
KxbRotMCKvR2Uh0VF5HPTarwZJrdg6TJ2fZl29lZBI10rrF6Dp3yGEeCniM291TUUUtW0jPzsPYV
i3jBYYv7pc/xYBQKuoXzQPeXzlWDfn6CfdrXy8ZKvv3NbHPBMCagI+UxrMwG0K7Sac4N7imIwY8N
9hRnjiI59O9sDmcRPTo6zraPQOIRfTH65KZmJO1nG70y+0M+uQpGGmLM64NSaIi59ukEx/Oy71sE
BdSXK00vfcJWH+Vf7EijG2G3Y+VugIejW3z6LXJO3vu8xd7XubW0oz4UR8Qj8oByv9ALBcEYG5+l
LNWiCSFkq53OCIqvRABnEQGoxZbCH6vqSB/AATNdNga2B12YP57+mrXnL/KGsUSpyigEaWtCYr2L
y6b4ZaRq4JwZrZXn24sQoMTY1eb0IlHYcGnXIca4Q54o3Z/+9SvHgKRSvV3RxdiIrFbj4jhoDAkd
YK5r4546Sms/prMxW8ckakyILaRzzg2iezSMNz6kmjPnwMq+fbVCebOjchH0AFyYHZir7rOf6eLX
oM4jcqooUJx5x9oILmKDpSi2VdWUJc1aEstxtDWuB9+2/1w2hIugkKd9otp6Vh3xh0sor3eN4e6D
FMsIcEhRGm70JpKIMN/RaGknU/Ji+5b+8/TLV/aSLb/5zfiFY5RMFV5RRwz0RLYzrCYMabVrE6Qm
sDPKZxsju+Lh9MvWBnIRHiRh07dhgB0jI5t/IMcRPKr1OPtnYrg8DN6JC/YiLliVUKKKzuKxxYpl
B9jnazahsRaCGMmr4jG1ojOn0dqiW4SEDJh/N8lD2zH7pN3rY9+BfCmqQoA0Ued2d3q41l6ziAyT
SQ/BqHuGSwXn2tnVY+s4NRXV9LIXLLWZ9NSPm6pi8lu31fCHVrXR3+hun4Ue6vXJj9OfsTIt1iJE
iGoGD4pd7HEw0yx/1EI8nvbQURy0NhSURw4zZi7lZswNVTnzYSsLzZI/5c2qzvD+K3SN/FyNtfxB
j1Ot26m9xDuc/qSVmZG86LfPd0vUDBqVO0wJADuBJ6DZyC+VAhzx3IyGeX/6NWufsYgMQUqhtPW1
Ejx+gchQYyELgwLzhR8h3/pmkMCvZaUrd2Pu5/pNjiXkDru79ksxhdFldz1rseHpOESJ6nBdBVMM
QjlWqr3ZgsGn/Xy4bIgWez7UDKdSRFtSop7iTY025KGuAu3M09fmebHRgWyIDFM7JqDR4ZYSTVDc
Dbd6Qd/rst+/2OP05ysXZX32eBJW3wEOgBfOlCh/uujx5uLwd6qi4dY7kjdnU3FXmMq0r1xxNhNb
2drmYmtb+GuVggvmMZqGP5AOi20FfTWNULLBePgDJt9nKMgLAb3/d900Fzt6yiEJ0WRjnvFnn0X0
TNPlIJz6vkmAB6NhUYbiD4coZm4aHNvLRs/6e4fE6uhTb4FLOMbRtRsrP1DNfjj96JWVZS62dms0
rY/eMlU3G9JD4BYgCkpFA44bKWf2t/yV7xyH5mJ/d2Of+gKFw2PTDR5S1/OuBQx4JQSOpujivZz+
kJUYZS62eFsofRqpjBE2MsAoR9AAUZFVu9NPX/uGxfa2Xdxl9JJUv6iimxhizW5q6WEw2dkmcmf/
6vRr1mZjsc9zK+j7kXrLEXOHKkRzeyjvKm4YCLNoapdcuJwWe13pkUDUJrM4ag4cuKFDZYbs/7LZ
NhY7vdJLxw4bwTwEdxjW3uSTvkH1RtpHnpmLlZleiioizGz0rjWUx8ypIeYDlByhQWZWPRxPz8JK
pZhuwd/7zTGruByquoCoPCNoG8H9qOl8bbIqpw+XivRBF3Z45yAdtAffZ0mtPDAqXTN+Pf0L1j5x
seHNcTK1Oi/YMm05EfSL5qEDXn3GNHolWhqLPa8huI2DB4tZ6Bl44biTUPK8gA3U9ehZbaO2MF5K
DMKyyxbcUuJ0CjFg0UOVFyYaiuzz2MQlWB126+H0eK3sG2Ox+c3aDmYsX6BxWq2C5JdZ4B7farcm
vp3e6VesTckiAoR5E2ElQntCd2h9TnXmbpo2D85s/LUpWWz8FtP4GlOQnA+Y48/ZBDKsRVJZqzoP
EPKPpMbP4vR3rESypUontHtbHRQYryKcCMeD5BpiGX/bgut6xKUi259+jzx634n6+iIOFIYauikc
oKMufHFsa6ig3FWecUW5Ru3w01xN7TGpWvPMjllZAa8CVG+SyKzpdcx4S86xqASPMI0attP56AyP
SgXs9bJFoMvpe/OWWemTPg4YPEwIHECumKOjsWufiTsrS2ypZIoUXQg0nCXG3rcPZVl0V9iOJJft
kVcN6ze/Xa39XndzAnPQpQU+PDW+9LMZAn9H7e70nK9NgvywN68QSmF2OiY7R4xM4VHRH7gvSleN
N2lenBMRXhukxVYXdhtr+gS0smlQFQm45u5xIm7OfIGmykPwvXW72OeY7lgNmr35UaRu/qkHeHhs
4i45Zqoz34qka7zOxAnJnbuSJBP4mpM30BFHO/o+KiGYeNfJ7WhX2TXW2UkNIn3jZKiiNGGVxKA2
HTvecZkavoAHx6/CgWmEM0Vybc9l95hGs7Xx1R7zAghhu8BuxM9uQLeir4fABAymC2AUqCrCWXFj
devEPrbBGHf3CFGGpgoVDwgyUM0eTTOHhOg67wzQxgndLsDG6XwtfKe404wmBScRdc9zjhrzVsWI
6LnKRv0OA+1ZisMpf9Kh8vFMQRXo0yQwI5DQ//QaEghUlrFqn7p5LMTeDIR1lwxz+hhM5rc6HtUf
BRjua94df8smcCGizZSt2pgBxuHUJfDaKGEXjiSBpuuDPhzUY5jUrUeDSb0pLBWLZSt1TK7kU37Q
4Qw/AKhyftWaVT5a2GlWm0gZB2pUOPHCp6CVu5kzPcZKFrLyl0iSdSwLKyfcn6FPltvGbq0/flmD
Q81iLIJSBbIMQhq+dT8YhXNITakY7IdAnyfkZZ8yC7DSFWKlhYntRub/LtooPFcPWNkgEsnwdoNg
pGU4s1Fmx5a+807JbfRwSjfY60rTnsm/1pKXV8/vN5swdxMs/xo1PQaRrpjXdgtgCu61nVaeimsJ
zbEWI7Yr0Rm17+FiVgdIKijDeAynYmTN6rju6md+jAz2722mxbFWNojuiCzLj2Uwt1/aXEQfKWB+
9wdIiHGkItBRDhn4I8By6HbUJebwl0WiRYo7UToANx0URzQ9kF+jQXcoInWCJJ02Z6L12lwuDjgz
H4YUkd7iODdtZW/tQEw7nU7ni9OEsXHZd7wKe72ZzKZWHbxWID1HjpagV6G3vwI3y8FYKs65Ls1K
RBXyA9+8I8VBVemFkR5nq1NRoNbtTt3anVO+nJ6LtecvTgU0iqPeCCZAfKqTeKrhIGaA8faZEVpZ
YmJxHkx+Pwz2JJKj65tffREW23YA1AqUGPWNFCkrehjdoZF/TKH4nVnYa9+0OCV8Q4naAa7nsVT7
4BD3mBKbCD6cOYVkOHhn24jFtumGWbEqrQOdktnzuO2GuP2FELb2Cc0Nw6utARouei/WcGYM15by
YrcosFhTHW3bozEmKmyPsgK2Z0QoK9FPz9Kni9aBttgwmgkU26AKfkSvzbzxUzu911yn/HH66db7
Y6bJPPTNKkaSbDRRZ2hR+gnAJfY4p/kb0M9ik6AQj98GRnXdmdlfqwJpiziemxYCNXGqeGoMMtPV
S9pxPidzGn4f0/CxacfDGEFD6ch20YL9dPoTVxadNON8+4mz1sUN+hk+V4IU4iYy914VIe12+ukr
i+AVAvJmABOzcSM/F/VRxfAx27hA7s2942eusc0y3y/OvGZ17JbhoCxtvJzL+mgA374Z8Niovg8J
ZLUbBz81/3qQFeBDCs0sp4IXGvrVWOE1e9+FYz2f+RErl5PX5O/Nt5ZWnnU05opjDu38WzTj+Lax
qzDAg4Mqd6a3FUBUqz3E1HXHM5v6/fHFP+Xv2Uv1KogH+EZeMKDCG7iYQQz2HxHEH0/P3/sbwFAX
45o4Rjmbk+Z7BgjtHsfJTVFm8ybp+08dJfbd6be8vwYNaV70dg0mPVoGKJe7nq0pNnSOsdirkVmd
mZe1py/Cao+aCCJjpu9N41jClQrUz75qVw+nf/v7YZW89+/fDtkNGkIJQywx4q2poLoQBdAXR0S9
NlFpe40WPJ1+09p3LAKq7QSYPYyq49mAVr+rEZLZogz9z5c8HWOcv7+jM4pBAd7KdwTOk2mW413n
O+GX0w9/fxnh9fP3w8veSNRM613PCsXNhOaFrosbNJDoNKOTffod7w+P7i7CJ355BV60respnNwH
G0ADsg6d+XjZ0+WXvdncdPVQ6Ign13N1A4/FOCw3Zem7+9NPf38b6xI9/Pbp49wrplF2vhf5fftV
B0H4Xcwdaom4Z5/LadbeIcftzRcoEZoxzeA63pjW6VWRoeUzmkWHNbh5WdMNmPTfr0gyf8qL3HSQ
e0mvTTT4DC19sfE7Oj1KazO82MiDgXHBgCeWl86Wjb99m175ZaJenX762hpdbGSHw72yktz37Dgx
rkcwrh8Geu5XmTYhPJPmuuudftHaRCz28RCj+GErGUSpoPmeDdmzoqq3pC/amY3wfvKqL2FxHZRy
yfEkmpZlXmxnc/RhT1SmnXuIELjulgtUZF4xP7DE/aoy8A/OS6QgTn/eyiwt++6WP2NGB1/OK0Sg
7d1sUm4z9KruL3v6IpJUSBsmcWjYHtahiECgigtJPNGOp5++sgYk9P/tHnHx9ulQFeM4VYJokzW4
PKAGmm9Ma/wy6sqZlbYyQku8H5az6Alip+ahEFB/H9oJ2ce5n64v+4ZFpMpGbYww6XI8Q0mvgngM
t5YN4zYlpwyMUJyZ5bWRWkSsqVdEZiDHg7NKflcP7qObVR9LX3zp0i6+6OBGiObv2VBCq3dFHZF8
ZC5iTZVvebVb12dSm7VZWASrGZ0eiPYNwaoKxqPeorgWWtHT6UlYe/giVKEICEtOtLbXD1mTbCcE
auMNxoHNuYr72gsW0SoY+inrjc7xwh7zuDBqKi/MkvbLZT9/EaJKJa3R4Kocr5sacWsmc763sLs6
EwBXfvsStBckwRgkeBp7Q1hEhzjqU0jBY3bZqlmC9ma/bvB9Z17Nuk48qymFJxG7Z3r1K+t+Cclr
cvgkqNw4mO4493qqwS6s3Q+GjYLJZLkvFw2/vdzCRkO2kVa2V/lN/BUJR0i7XVmeCXIr54+92Lq1
boOKii2L6qgyfrJFWO+UWYOfZrn1hTMsZ/5NriHUTh1KNSTCNY7ebNAJDZ+sLAIDftkALfYuIo+V
3Ri6hRbt2AX7sa4jCJdmWJ9Z/2tDtNi+uo8wsxFUXIqhqL6gomIcpwSvsnKcgzP37rVXLDZwGyAS
0oqIo4az9zOS3/6+KCpcO2GBn/mKtX222MWFjRgKXomO5wt0H+KhaeAql5eBk2DK/T3HPZoeTSNP
AD2w91wcvqEBOJ2Z35VdtoSgGTgap/Fo+96QtZ2UwhGIV2t95xVji0IFUtBngsXKLFiLvdAHXTKr
JR8xBUzxaO+nsnpBierHRevUWuyDxMc4qk1mrp5AQZ+y3HmVDBZ1euasl3nJ/67p4VP49xw0MHMH
JfYdD2/gnaIYt4Mz/kRF/kXEAjHVyatc7cLEa7ElNJyeTEiqNtxdPck2ulLDc5/yUFUvnIrFhrAV
aLPIBzheNUolwzDzJs3Zj751WVC1FrvBGPUc7XKb3TBmkbFDuNDNt0C2jcu4hvoSjtYlNcTy2iHx
snvkynBE2IZudw7usLJSl2i0RG+R44U37ZUKfgadkzxj1vTVphh4ZvxX9twShNboOFxUI7mvbhsP
Y970hxzOVdGijqRM6pmzZyUk4UX918FQJS2dgZZ6VTuj5G/UqHiqPjTC09vttWj5zn5YAs/8YbLS
zB9geyduGAB4MunSj4E9lQit0IO9wRS1uA30GUJemjv0CxB8sp7K0lXqP4Exi+dgKAHz+oaD3E9p
jz8No3axkHeHzN6d/pErQ7DESoz8vtaBs+c5yjBfu5mBBiRqyih9XPT8JUZiSgwLCdsYIws7obji
qJP50qVapu5PP39tIS5iWpV16FfNo+PlRZXNO5v5w90O4n2HuDAc0TNHwMowLaF3JjCvUQykoGPe
N4++LvqXDH20p8s+YhHNnLocsyAQ7NUqRKwAfQXuxDhPtg+nn7/26xfBDAU6BZGA3PGQJ7fo4ljZ
UwNU4kzYX3v6IpRh7ANEQYktNNorw0WfJg6GLTr1s3vZGlri7aLOEmlJ+xTlmND9TWI4fXFyvX88
PTgrK2iJtUtje5hBCrpeOTnltT5U6r6Ps+Sq8R3rsiv2Emzn0zg1Yhd9NddPAnS/4nFWN1USmc5l
y9NYBLJJ2Oj/FByHBT0uzx7h6uVZdK6fsTZC8u/f5M9BZbuJ36m+V6DRlgQ6l4x+04bn4JQyRXsn
TC6hc66ais5WEavR8BWwfJyVw1R4dl0hU90EO/yILktylxA6PcxxXfGRxk9DPMczVMhh0RrqHbaA
1YWLabGTsyFW5iitOdaHtH/EyhPh4TSqEO0lgCjPp1esuzJgi+2cNrOth+GAj2yZm1fDpBu/RVs3
KoJF9h51x5tiRnKo05AHLLL4cPqlK7t8iT6DlWeFkcNLVRsJPl1HQVFXyvpMDFn5pCXqrDIqYxRZ
4nut9uSnM83/9uiGlLZ7Yw9ZZWdzta21UT2zX1ZW9BKGlk4inpqC1xkGnD30obHLCpTazsC/2saZ
qL42YottM3c1rOlRcT2jSPtD5GBqYJZi+HZ6PrBJe3fb6PK1b3alAzjD6B3H8oqp23SmiqZXtm3S
71Pabnof/zM8mVpRXs11g4N0fUtb6zIGr67rf786m7nGDbEtXz1pdAl0dwMnEVhCU/sXLrfFRrIQ
rSlrx7A8KFIlpUL9l5+4l/WBkU/5+/dHrV4VeqsZXpelFer5TrOte5xpOFTO3E/W1vPiTCwxh5la
euiebvqbKkgPvq6Wm8KMjzEqjkk2fnRnZxchp3TZahDyh7xZDSSObR3W1CSpXyWWlyZqXuzjLirL
jT4j+beNsLDyN0kZuzP0qboYt5M/6/POUrPicUhE3G7UQfWnD6d/0MriX6J6Ui77mVLNlBytQfHi
GKg/V89zKMy1py9u+6gHO0muhpZXDfWBg+4pMZozJbW1Ry+O0jgw3H42qZViHzuhq46vb9MM0Zll
/YpveeewWyKRLDWvJmMmFet1y0EWekqy4AUUVwOYETx3tekiRbu3ggjvbt82fP8KejdquQiPq/ZG
sRRV2aK+oGEaMzcCLegQ5VQviYTZXtfzNP5QdcfeKcK6N/12DjYzWWqxHQANWvvTM7sSO8Ui7tRR
1rpK5GAwU1dHzU+fohEvtEIgPX76BWszsIguUWHj7xsb8gXdT41pRo0sOodrWfv1i7iSyFJdgO6y
59sNiDPnZzYHn13N+XnZb19EltRudWQQudb3jtnc5AGKiEqqnlOwkGvwvcWziCpUAYWGcqflQfRr
7ygOofw5AhLeFYBm9lMWuGeW6coULHFMZtTENgJ5ZEq9IX5UdB+R5dYD1uTpYXp90DtfsoQyGQKB
zqmfLS8QiBbtFTPv0q1Wt8kXLfCdj8iMTsZNmrV5+1WpozjYp7PIP8YWkWsHDxTEsulOYoIDP+E9
3wZdLV0zHGxA1DLEPUGPSYkx7YzRZMO+c9DOXEVWZmCJilJCEUSGb5q4Y0VPcvHL5WMHPeZ5cX8m
F1obfPnuN6F8RLZwjhCt9hKMIGcY/JbotoZQ2nNstbUXLBKTQu/dJtCpVzetATSbjOcqDYV+5uhb
e7r8+zc/3016dMFN1UR1FKRVBiD/GgQ1lmSnl87a4xfRYQKtxVEnb5tqHPwcypqaFrVk9Rz1aiVA
vKZbb36+zVJqETs1ObMMezNUEj+Q2i5GbOqFPaFXWPObV0AXCKLJai3PD8lD8MwI8pew9JPLWomv
qLQ3j59stFSSpmUC0DO+whes3dpWm5/hGa+Mv7pINNBK79WxbUzPHfT2eh7b9MiEX4a9Io38e/Gg
JZLm0BAMr9TQY0eq3tw5s3rhRVZdpA1OA8u4zVk7emeKEO5BnAUbUeQR9mtmZ/05vUJXVtBSHG+c
2rlqBvplnaj6z0Zgqw+2mKKfUxMH+f70O1ZK7UukHdg+c04TAnRd299J5hBmT9QC9Dd+cQaZXWj+
7twgeu7sQevPvHNt5hcbGzAcbXbOZm9ww7DaZhqcDlLm2vh9+ptWYusSd6f0Vc5dn04gKjaVs0H6
HxFjY57dX5ZdGF8mQApPp9+0NkOLJMDoYu5KeHuBmo/aj5hBtd8s/EEe/MTKL9uESyBegpW7X5Xi
vzg7ryY5eW4L/yKqQIFwC52mJ8/YM/Z7QzkKEUSQEIhff1Z/VzbHPV3VV66yXdBC2kp77fUgJ+iF
4w3HnR5Sa7A6v64Bq42AijvtGp+gAdOJ41fYKX/wqYj/i7HXvzDR/nuIkbUETzIjQ/hAcXR3eWIi
hmL5XbSEMaDEOnDBxCLq/H4a8EPSBdKkS+Z+/x4GZK3Oq+OSYmA5TF+CPYZd+2DqaLNgUcR+uBQX
1vF/j2WylufB8CVOQLvCnVMYJI+0Gdmuqzm7KlJIcmraHzNwwliDkYwd7DIC/RszERzGgldXPZ0H
qxXQQ3WYD0lHcRBQS30KQOYscUy5EBr//vqAqv/90wEjpCia7ItDDwPkrGpzs3ExlVuQb16ll7xf
M375egXkWo7gCVFxqBao2jOKYomvgJ5NDN79Dbuwj/p3lINN/3dTYoNJHrW4uH+RIJ3RvqZZXc3A
/zWs3Xzcjn8PI75eDIOpcU1vWLKHqM2+hZR69zm4PV8/fvqZvlgvhsjNkIh5uKXKo4B/sbjfNaiu
IwZMdSTn7Y7CxqC70JIzH2u9NCaw0AcQGwm9XskQ0ArUmHneArB5Qu3u4+acVtn/v+fn63UxoDAM
M90kDjNol/JXZGFRdQzaDmhzz1edAV08IePNjH3Fz+veeGrsH3GogZMs+8RCyOqBzqA0ZzyFWTK8
uSwlqPzw6wp0TZqE9pJV47kBcfr7P94IdHiBy+XS2+sKtnmZiS2AdA04oJfklOdesAr+Yphzf65Q
FjEoP4Y3Ndweq00zI/d1Ydo/NxBWE0BJFjKALJAjV8HMrkqq5CCKcb6FG/SlMoFzbVgdknsOeNLs
GnykHl7+2rpgU8bkkk3av5/O1usWB1449BNPHeK5fre2RBlJOKkLvgLnHr7any52lhNhTh08342P
3E3JTjfJdVlGGIj+PXoqeKqEVY7CXC8qh1ub+MnBmCDYfhwNZ5xOUXvy9+MTUTfczxuyH0XYfIHq
l2Wkg19uUsHzuOhRcQV8CxxEKZDmoMgR5BHq5BiVwG+bWA4HOVfxDtdj74NwF+aEf09xYNT9/ZNo
z7FtUXFzQJF+guCM8uk7dEjiGcTe8JcVsgovrPj/HtcsOfXoH5EZ127SyenioGM9yQrcMtxHfsBu
wBHOLxyNzr1iFZtKeIkHszoUUkMNnMJiy9zVk08+CbHo3x/34blXrKITpc+w9MLMeWATyp1NFCoY
7tb+wY3JeKFLzg3xVXTmZPJj2IqXIE/NdtyB5cEaWNorcZ1Yl619WBsY3/fdjBf4IEq+cVjsH3BT
HGTdUPHHum0vWcedachaeV7KhWCSyee9qQZQeHiLBD6uu8cluvClznTGWp/dktyNYaHLAy6yQkCJ
fHYHoFYAv4RGhVdNx2ytzkYVeReGdS4PuSvVbvSZX2+8yXEwxNow/HbVqIIn/F+xEQ0iQuF8jh4B
tQnuZ6EqATOOoIDKcKgA0+jj15zrkNN3/CMEGa5eUQwwg/YzdmzLJkizJz+Kr+yN01v/eHoVslq0
81AeODj2d8Yu7SOqMYPnuuzDL9c1YBXgxCZzBf50eZgH8q0vUJ4senZVwoTFq8iuxWRCEjXlQWnd
PQGEaFOftfq6qWntrDrN8AcF20tiLe+jJStaNkRp6by8TE+AtOuu7lm82nIjebL0XefJQ+gXKFOp
4liITHk0vnQ7dxqR/38PydZibdgiREXJ4+IA8u23RAMTOFTlHZvnh8kCyfRxN/87eQeQwt8jqQOI
EVjvsEAr6AO0yL8mxaIsyMdNHwfvGpcgkHC8Mu+SMvbMPLJWcXeVRYloQeVhtCFEycjc01ufCfOf
D7bIhTadib21iDvyOakHaJIPM9hF2ZIjMxcM8XLz8Rc79/RVZM8QeM7BJOSBtIF3CBROdrB3op8+
fvq5/lhFtvCiQIS1gI/L0if1tp1Dw46yGNl3cJ0JsgWskM/9XCT/uQbITdCoYlhiHD5++bnOWcW8
qbwJHCicWmxA5hsCRvSzsVYit1NGnz9+xWlc/WtQr0I/oIPlFQz8YFBntkMc/VJzceLsmG8JcwDd
lvCMYMBxX1hSznXWaoEPQwXrOJQ+H+A3Mm29YBrfE1dddMQ+9/jVHNDWHvWjGiPAg+bplkPeCKh6
3l5Iz/77EPk/6Mmfs/yc91z0XStAHgqehrl54tpZAEPpl2KJ3pVmF95zptvXTqpdOBtmCtyDtB6o
8NoA4eeDArgFxae/0A/nXrHa7TejA33dh6wqV/BBS8OkyR+K3gNSKm9HTa98y2ptHxhybd2gcdXi
+/0hcidiXAmKqs5GV+sLG4gzfb4WrgOQ2SGf7bw9igkdfFn7Ozq567x52Vq2HsE0SkZqBJHU402a
9/KxBsd6U7r8Qvyd+/WrEO8t5t0yxguIbosNC/zhRs9zv/84us89fRXdQ91NNighAypkL+8opH83
vacu2eOee/oqmJtZ1AsQCcl+NE24i7gLYat2bSn8WqUum5DDj0UJFKS1v+O2brM4DC45FJz56WuF
OiktMAae9vYqrIt9l0sFPpuVF07qZ6JrrVCn/RCAyLwk+0FTD76G0TiDA9gUONtCugi691W9u9ap
w4JnmeBVj7uMkJKDtZMAqXQar9sUrgXqI8g5NCmhTY3KstzmJhGoQSHqqgtSttang6RqFpPnmICG
HpsCbkszZ1HcW5IWCsvChU90ridO/f/HxlwshNjCYJ4Dy/O3sE0Fontw3wXedSlhthZno2c13I+k
OAxlBdSgmUAbyuPrxG6Mr+JXAuDWe6DywZQmmL5USB5tB5506VJQ83TdIFoFcbSYuJYlRYERsgYp
qFTv2oGv/fHDz33+9Xrc8VkNCx7eB+JzEHe3rMnfGBx2r3r8Wpydjy3sApNaHDo49t5oOIfeYg+2
HGbrLjkSn2nBWqGduBbVJorkSNsuz4VTR9/1N3XXXoJcnJmI1vJsEw9VSCXKrhKQEe9gKeLqFNKL
7trnr5bgngoL83esjn018zdtJH8xyBBvP+6Ac7/+9NX+CC/F2JTMBexKimERd1Hj+kMxwrj346ef
OXCtxdlN7CYYlWBt9BQos7DhQ1IIlShZ2R2VCNoLM9G5NqxWYKIImwLZYYwCFgZ/6a4EBF66i3rf
c89fxTCpCgWPtgErvKrkTS6r+2mRlzR95z7RKnrljK9NciwBgaQT4OIaLoZ5+GwxI2UA2F24ezgX
BKswJl1cosYCXPa+8s3Xtgtqfa+bgsR3HEefS1yHMx9qXa5T1h2104gi9xqzRTbxkeOqNJovdPOZ
zftaQx4m1jE46+NLccNuuBrocy891L0BsKmauPrcA/p7YQN/5lC1VpTzhpHERfD/K0opNyhTG44J
3AJvItyCb8NATTfgKrptCSuNC4F4ZhysReVOYSpkpoGonIcvnCLXZGqx803/JBN2XaU9W1ucgvUI
avlJKE9i2W/lGMhNzcdL1/Hnuv/093/MJVRiK1aywttb4+im1Em0obWhF7Zk556+ivJ2ynsKrDae
PsCKKA+BV7A1ra9SXMAm9O/fDhu5oYt7pN6oEnze40ZZTRngTFF54ZLjf4njf5zT17JxAdRbEeUY
UjS3X8c2eTfJ0m8Tb7mtJ3dgDVjs3UQ+OVce/Xz+/fEEfC5mVnHfTz3A1EXuoRRCtAOMYGGOfzRw
LQCkuSngk+J4RP1MOj6TCw09M9WsteSQ93KjJGTbBbHmKUnsdPCZ178EzXDJBf5MrKzl4dRIgLMB
GttLV3dJyg1ppqzJdfiVoDkPk1qGC9/vXNZrbUjaxzBRKRfsHlofJSwvvSNDtYWTduOeOr9vnnKP
dcFNW6luAWo06ppUk7Cf01gCr7UXDXJgWwe1uX0BgZqZTY06GH8DN7fwkjfhmbhYm97lxpmpjXgC
xrUZ0iaYhxRr+aXK+DO9uTa9gxxt4Egq4iBExzvPFLe+HI/OiuuOKGsv1kE7XJYKhvEJe+3/oOAF
F8KPTPv28fA/c/e31ssnQSuCoJ2TvRH+li3s+xB5SFCUn8qlyVMe5M9GOfioSXvdTfla3s66GqcV
BrMFTdXrUswPYdI/TH3VpR836Exnr808KfLoTQcJ/V4kcPMnkPHtPS/RF55+prPJahLsoZ2EtBea
l3npM2nj57D2nnGyvnTBf+75q70OuLh8chGs0/K+fhmD5sazasfz/kKwnnv8arKbpIGRdAwGOclH
mB3Zttz49Tikc99dp9Bga2l7OFk5mxYtiAP9QxIMpPBSEduZX78WtRtLuT+OmGm8PKZb+JrkB8uU
2kqXiAuj88y8udaftxbU59yHLdgwFdEnPvnyQCMveUL95/ewopeS5WcWnWC9D2jzWqsOaiDhwzVr
7i2Ior1F2R+RZktKcFOIGC+tq2ciYq1ni4si79nQ4fKwK4KvhEbN917m0YVNx7lOWUVEmWvk6Qh8
uDmARRu/nZcMd4ntfgnrSxu/cw1YBUUSCYViPPhedCzsPjEoSR993ApduD881xermCAhU5PyMKqG
pQcSrxtVcpjFoHGLK+ym4qSq095Fl0ozzjRmLWlrPDJWjUUIijB0+2HuMAPWrN1+PPv9Lxb+sYda
a9qkRRJ4EjXmc7/Vv/g01/yG+XL+tVTIGexK4Z6I321DF8inBMU64oYUufOyGeUexR7oiB/RmFTD
Xdm1/C7xgjBOm5CNZrMsA/8ktY4viTjPDJy1Iq6sZz6iLj/eI00q36e+TF5hGKtxUa9ndV1yaS2J
m2dvbCoJZxl4gIy7hI08nRnKknvvoqbo38OHrBU2hW5mq1RA905FYzZCAXkMWRLsgM8et4NJ8l0S
5+WF1frf34ysRTaUhaVTMGWH0VhXu6woZDtvoJCUMNiFidclVNG516wOEtA/jDCvF3QfQ7p9ygi8
0qquMznHV50lyBp5XDPBl1JYuh+4dDddKTtAcNgl3ci/Q4wkq/kir/M5GAPF9n5bdbvKYnhHk9/v
Pg6xc09fzRcdfPfB6q3Z/nSY61MibfBpBuz40hbjzPPXspqqgwzVE3h+QV/YEjUPbInbqzaTZK2o
QX5aB4UoUZQ02BA+deyXPoGOr/owaykN5LPITQ6oi5nkUt4GlZS45WvDCz/9TJytNTS2nedAWbgY
+LptlqzMqyWG12G7IBgYc3wX+SZ5Lywx3z9uzpmplMSn6PjjsJ7noRyXIKb7apRtDBfkEXfGKMn3
bHqqbr4f27gBfoAA0ag3HR2BwIBeFLigTStHZlMGGoHekgKVdWkykdBlZQjDcpSRDEDJ5qWPHDTO
s/QYN6b49fGPPjN4onXkykEhUQj0PLYvZutyn2/qpr8uGQOE799fpCiRAwavle6nCLYw6dypyqRh
W7rrMg0kXv18XcPUpPEnTDymHDZ9oFnmKTVvrvo4awkQKZnXLhwDZpmIPeC41jzzproOjkPWEqB6
iiNktH2yR9at3wDOYY5qgdlGVZeXZCD/vnMja/nP1KFEtG8ZQdF39ehGBktCIu/DQX/KFRwnG2bJ
rrvo3nRmFVhrgegI07owUnSPVB+9mUaPZHPOmkOMVl3Ye/17u03WSiBbwmdjgGM8rGqTJsqYqrr3
xM/bPqOqhLSJ+aG+tKide9dpYvkjnDWSe3psaLBXvB43sd/wzG+Iu6fAIHyPLXUXRtm5z3Z6/x/v
CYXJyzmPyF4vi4HhBXIeJo0TXdCsM7W21822a19HAOON1afhNsEQ6AD2Rr4p4ER2oRGniP7/20iU
QfzdiGb0sTXU1N97TRxnBQujDfrmktXrua5YnRlqPQsdwvBpD/yVQqrDPWvfThvQImCrc6k85VwT
VruA2qsjDawPQZnmzD7jXrHNopy2n6+aS6LVLsDFRcWa1g/24VDazx2ry/tqbi6R4s4sdmtXZavi
al5aHezjZJDp0hnUpBvt5WPqaeF/8oveWlydefmFQ9yZb7VW40hKuCvthPdNEwys2NhkMCUyF+47
z3T32jty4gwUytIE+8rIegsBym1f893EC5dGEb1y37R2kXRGxHE9d8G+90T/6sA1fuR6unRsOxPV
awXO0EYocmvQBlc7eT9LL77128A1KTzor9Pv4uD5d9At8OieQbUh2HYL9iIGU993ISHfrhqxa/fI
Yoxth32Lvweivd41qIzeBEV1qVLr3PdZhTTFoh1EYezvZ62WXZ0ktU7t4PIjYCOw1L6uCeuQdjFU
E8Ho76c6yDch+Gm3C7PXsfPIWowT8UFoeEkF4FKw7l14i/oMuMPFwvozX2gtx4mnlre2zRFjfBrA
JuN6MwEGB2RE6V84Vv37MpesNTkRL1EGqSZ0sddFn1vsSbPZ9iINvcneepIqINf86qg7W30eqbvk
S3quZauVNfJq0ckGc6FEhSFJh77n3xMXmCKbAa+btx93/plZZK3VKZj2BIQJWJIcdTdBMMmtB6/z
3bSIYausGa9KopK1ameRZYDjhOfvgwqIxsPSAHSLKy01Vtt8jFS/xY1pSSBVPm1RP27amel3jTeu
oNmxnVL+XoKoiUJj6AzMWAy7656+2lQvUWRjX5zKkmYtHlvtBW+1c9OFMXfut68Cf5SNgEJFkn0Q
jcO258V3YDmXCx/mXJ+vAp73PdGgxSBm2qjbz76XHBpVLaBYRPED0tvXlbLAuvjvmbdX8K0mjSD7
oWGotu5deyrSuGSLQPn/DjD/2E+tVTxerPwGCmOyn6kQv302cVTgx8aV9Yhr+FpXj7LHdcINnys7
p/PgHI64vSeX11zp2m5ckQ/+I5+ihGRuUI3dQl06wwwSJ+I8Q64G9Wyl5r1+T0D58NPQlcxufG8s
0xmXvqYo/IzF7BUcsK96cLd5lDe3U0Lz55iO7hksJZ2pIbJZa4s5HeK+wsLWBakXd1MKA/fjLPXX
oPfnVCWiyqrC9lnI3Y+u8oBQHNh0DJekhXiuvce9zrxJYHqyyav8MLGxSL3K69OwaXPg1CKyVQko
jq2rsxberVar95b73q6qup+WTjOKcCoQLDzxLKfll+rzExgveONu+AXK5Ts3/mdDpjCryLik1jdT
FvgszFoz3SlNIBAJWLPzgMvhBPxbmMKqTJT8aFvvKSzosFE2fAJx1aRDOTyMffBSBfxz3SELwgk2
oXUX8myIesCYQ3/KROu+L2Luj54/f4kB1NhGCWCdJlCf47p6K5Lq0eLft8CtDpuZzHbfGZVkfe2o
Sis3AlTnVW1K5eTehNFkLxhWlFKM93POX3M5ezcFVNZwfKAplqTnMhnrFOUDnxVQqFm7xAIePH2/
iSPupdoO3q4V7kc7Qrcumd+mox8a+J2J45jMMpURpCuafi95PqHwhPxqc/bss4Y/eO2IrDYqakxN
YRUm6S+feD2yP3W9Nza5zbv5WI/JEWTvH7xefnqa3QxVQ/czM3EqwxqE73whmxkb0xRO+C2a2Nps
KKpvQxkHm9Eyl/Y59DOoqC5vmggVHbCB4AeUijbHYtbFJpBy3lJafY1kcaeVjtPQBDzlHAWCjBS/
p4JVaUlq8TyK7gVp6xKOlVAkVybq0xaWRWlU9j+RO3Yb09V2G9X+5y6yc4ZumwHarMbUJe18mPWY
w05Gxxs61vUmwNEuNaV5I3x87fPhkXsBDGAN7mgRRzGcf2CvNcbFqwDjEWZGutrwBWp9H7LlvVjM
awDBQ9oO0NG0xdKjhjIwd8wN9wiqX1HnHyIRxdlwAkJZFJSnPk3I1tPKpkSZTzVrcH4Kuh8j59/g
9I9roZG3GWSaUEIT9OIo4q9WNXqr/CrYdriiyCQr2pRN1X89ScCL9UbctPRLqoPGIOjUL9binAfP
2YeBBc+2jgHctMuNE1ZlSVTdcZbskMaqbpeBiIxT3Ezm1rt1Rb0chkU/Vrp4WTz2soQIG6Tp1b71
MOH5vfoZiJHCYFYNu1bH2Nu2POORSXZeWIybwCuXbKrhddd1wsvCevlhiK1SkDtQLxRVT6b3P8so
ee6IM9sG3Mm0wPSUjT4sxiZtolQLw3Zh3v7Uw1RCJjzASa2THNw0ZrMa+Zd0GZXIiAPnJSaOHGgn
i03rWLEzbnRZgOKnmz4IB5A/nZ95DXtowqJI6zD60brwzfQ5vMpRQoCRMo6pRdprHzDIVZN4lq+4
TuLHbvS0TAcfRuMdTfz3AF6r70Negloa5AEyI0M/yOcE1EeW8U6TL5LXpYa3ngnvnY6HoxxpudMw
HnsZesw2o28am0UMd9hZBC16kVovFDuEv3AZ9a33VlrguCNBB4FuIMO+DmZ26KB5Pfp96x80iih3
lpYMK06IX5Ev43Ks5hMrPg8wgc4w3LoJGTOv3FXDkCU5yAQEhpq4eetce+d3A+4apeCSpXSCo10K
3Wzy4I+q+r0UBb81HRy+Ut1G7b4FYHLD8FqZjiEtbvlI5MEaEo1pgCP5k0dZ8LUprL6Fy3PzOyl6
8TzEHX8NRFwuYGEHwbNItHtQFLvZLOZd88xi4f1kbrKfhJoi9G7sPfJFVvsJBaICaxwvb7WD4W+q
OuXuo6HS7X0HqwAUCfOw8VJDKL1LIjMdNJVzvROepodkMe5ARr18snEyfjbAH995DgilFNDHMkwb
MeebgZyq7DrHl2Y7kLj/FaEGY0wLOXeo6nGQP81j/uqdaCmYIR6Kif/oDQzLml43WVAnZdqZ7ofL
++ml6mYYiFM9psT3h6cOLhNHZDDvweVwKSXzPg7Je17T1xgDKIUsacDihTbBw0FturF/84gkGyTf
cOetMf54rL4shfdjwUC6ZUI/j6WCzx7k5p8qP8cgCSN5RHVgnqJIl2w7P/DTxsFaG9P4C6+iY87J
Gzgd4y5uoOOWTrmj1FGX9hMvM90Dr1v3cHAC+mfGtCuHJ7jtsg2HI2qGJe+bLuVj5eHWOhyiLoOt
bHDr2ADkZxwuGeXtc9kCaNm0PWwIFJJVovcfeEharOUI1h6cy5s2qh8MsKRw/s4/zYY3AFaTLcMV
/8aMHccCboeMLNKlRKsfWiSAo7iwRNmLtZjUG4P1H4eQ2tP7hrYya8PeSwFSfagXI7K8qr0MBkte
uiSgGTQt/Sxrp7PFx/aiHefmpi36b/ARQqm8iIq0we4kddTspxAb/z7WSyY5j7MJ1gwbuNt+6hzK
Xct6gaLBr7/F0gIZ3Rqx7crgDfLUKi2CoIYTrWKbiU8Kl6WJzRpv+M/kwU+ApkSqK+c2yeAdQt7F
IM1X5caUMJmAYuqtQdY2bWvy4ge0PcKGG2ajhrv7sKljrLS0dEhjqncRmQZNG6JdMdNp17Vd9crg
hpouZt43Qvk7i/UNjmT5vYWH6a95WoYUi7x/gI1VsfNIF+76oeaHvCAe7vDhgJ6EcVNnse6infAN
3GJQ4ys2YGzLErO8K7vntvIQF72ckKJrUOVU3fOWquEQg3K0k8spXHAuPJHOneBPdPb7Dg7T0Lll
vNLRCwaZ3RCi4xuaBKeju1Q/7dKXN2GhlgN8S93WTWL45odFl0VtPD7FltEjyWV8cHJpb/qEL68+
JexRk7l9ycHpLVNiuPc9l7p9mQOWP0AxGO68pC++KJBVDqBl5i+g7pqNwX3HY54U6hfIWMW2Kfrl
Pk6ouYUYTIA/2cOcSOVNl+V+mdTpQCbMEF28vLaUQWMSq+bWOjtpLMvAiE+Ln9z6Ivf3wEBO2wmy
8Gfn5LQZk3phmBn78R5jnXzRotKfRIf9TVeX2ImXdALIwXUI4bB4K4OhfDVLTbaNdTFYKrTO0CvY
95UKt2KDbult7C18ZyoeYMi6+V7oLt+MNFSfbSDjY93yQqYxL+B4jpX8rhWyk7uFttVGlCLOaJST
DDiPcgN1g9ghTc13UEaNW7JU9KZJSLeVhfnW5V7+Q43z/KOeBL6ToGQbAk77PQmn5DHBjSBGxlh9
NqikfRmaatjFSd5uq0QVe2mqbnPq53sFcwHsLCIFO9HcO+i56A91P4J5wAZAGWk4HcG7qbHZWWB4
CkulbQG8aYYtz7wZuoa9UX8Jby1idxNr2j501vQb6ZkJeYgmeDJDBGPkk1RmrKYIrpIh2YxR6D0n
EQ8PtUEWKl1UgilT5Dl509Ik/QH4RlDfTWimLaC+tYTHUtRVaVJo/z00YF+mC3Aj92UZecfGL2sw
Kjp/SkluxVO5TPwZGeTxJ5uN/zYFnN7Wc5B/m0kevBPpJ8Gb5KLFha+rCWqTtJPef1GFj7nrA5er
zPO0If+VSVC7jZyT4nsRtLa7l0HXddvWgSkBzTT0RpksuPcFmNe8xvlEVO+SVh5cswUubY6B5V69
lWJUeYrNOmUbWolxPmKY1/0RgDMYxJNBFdxPO5qXvxms3DCVexX4FHURSXeAMY7PUp3wodhoBz4T
9qmk67dTkMAvu2oLkY1s7MkBdVWguo1gOqtfpAL7/BauLmV+qHMbeKm00v4XwYnpsYoMB1mot2V4
K5gLl90we0GZSuz7inRwrLPPdmFk/GpwNz5n8B/DPqlV2pQ3sWqTIJ28qNEw9iRYsxTsHWCBI0+Y
hz6OKpArhMARCbz5zt+4OZ8x/Cp0wYuHZQja2WJA3RcgSonaB7qIftYo9ZgyoDeC9s7BiSzf5KxI
miMbq1gdW8/EXaoaLzBZ0i398sDygFaAhbTJXRv02BjKeRjZM6spuCeoP8aRYUm4waoZGek3W2/Q
JZKxtbe8Jr1qUMHFKfLaMWXLuJMeDdjOhvP8AsCTR7/DwxQpacJ78LCB52XltsH2vd11bPaq59Lr
kUdRc5nnm3YIQgnUfV/2mSU2HPZt0NH2u1+OxscOE47XOHos0h9fIOeh5bEaOon0Tg8p7DEegwDb
uAmS21dX1XN8HDwRNPve6R6dUDaynG9UUrPgJq87Ez/gGiCSQVrriSTZlEyeTkeKbkvhOhfCQsaV
bYHjZzP8LLrIqXvHuVkeSKiAEE8Xvyjcd6poWWS5F2NC8NQQxMdKqDFOEz7CkAtZ/7IHPRHT+5bM
BicDH9C0Kq28oj70JBewMcY2AQY0UzNi7oImOt/WxIPHKFZCRKWQFuuwnZD5e10E9b0vJ0w23Y0k
wGbar0qKY6/r2NOYjxTKbaQvUj55cX5PHSP1plCYNw6tXiabIineVBjt5YRBJUUSbt1Qag+3HVy1
NzGMa/3vOQpQ73nV+Dql8CvDxinmpkCbOtArlzpI3M5HvTrBoT9QEsN7SXqbhv2YTIjeDmQ2zPy2
2+nAmN9acvvdDNB4byaIafNDqWAi/BC2HomPhEB3lMH7ebYptnF0voMzwRJsPN0V6l7ahhvwxuK6
uVEmb4LtOFuqYO8wdONbVLqAfiaaYg7Daj65zGoR+zD5qSNxDDmF8Jp5+GOboyyD3InCb591lSCv
ieNmrndYlXHuo3SsyvvSc150HLHhKgHAqkACRwhG9gZMhfFTruvw3ZPCFripIZpn1s+RjMhQXSj0
Difpzv1YbEHZA5KnRfcLJYzB+AvlIPh5LRwdtiT2EvmDLLX6FnCcDzewzTc05bNb7EPvgzbw2Mzw
hsx0GMfeE4zJBr2JczlKbKl8hWQ5ODYOiwFhWBfgFYwbprkt4Ug/aSU2DnsZTAWjLOQTaGrV8EX4
QP4dpRLd97lMpHxmivTwV+GDabatUrXJYpe37rjEpgrQUUNVAwsiHU0dmejysOTd5Pa2Uc471qGr
3nshjXi202BpOo7T1N1g7NAudYtMig0qLfm8DZapnfakr4LftCv8X9rG+H9NgE3iHmc7Hd0NkQ5q
nL4nzEVLM478vrdw9b4ZuWn9Y0eX/+PoPJYjVbIw/EREJB62mHKqkpeuWhuiLUniE8/Tz1ezmcVM
9EiqgsxzfrvuZ0eXej4IJzOaG0+M6b5COUxgVzQLOfHkeouTelZfTEm5CHZ5m1f9mwysYfsrBOGw
7xJR0x4BH5fOMbC9kAZtf8JDMleVJxA6iQFldSlr/eCMTbAnpjn6ReotazdcXW/ai9j2HCM4V1bt
CUqU28A6dubMMhAC3rB5GMOyHySBI3+8oVraxOla7XAHTbK6wnGP9mVYu5F3eOe+SiajKt0083cZ
puPYttMRYG7iqM/ckqceIaqMZDesThooHa4pAeE9SwIVYEYEoyB0NFXAsA9MBo685iUrRaz0Mu+J
mAzHSYmsNB7nviqKY5ijvI7aYpcwlYRWDtHQCE89MDV344m10BmOs93KLak48dnE/DUvHorG2cvE
KFZrBy1rsn/CNowl9VRvNUnRltWPylX5J9UurRnLrbX++RKFWlTPkxqTXvp2n8hpsV9IvO7/3v9L
5l6Sb/LUldIoE89p8y8fzasZESTk/hgdUerzakmvS/TWz5y9sjLMLnarwf5HB9TipjMcnGaNz0DV
LFsyHYEL5s3DSqlVffDHSanjMLhdcaGR0+NLIQhpsuIpa8fi0Pqh9PZI8RrJdB6odXy9OwjlWed0
bXLkerl+mUJs5TGkkOnd9rUlgz7fhtVA9LAKm7jtsa5m68Ii7PqJ9vl7DwNCW0bwoNbsTwU9nTyA
GDcRuff7ZzcrSYwkG78XGYWzut+6pBfj2aa4ej04lBqWbySamn4OVEZTVqyLcXr1VYsMyXVpunyv
lKv0qcoJzk/nsKrUWff0nf8x3TwwLyHyZ2LyzbpUX4TwVfWB89kDctSNhUmGF7JNjVwJJ1HL1OZP
XGAE2inDCNomQuiJ44UBBML/mhFyusQbhjtejFCF/e+mtb32tK9+sRKD3u7tA5Xbq30/CTdZxx7X
l4641LsiCpk2ubhVq5YX1k2L/yFTkDOHGjDxiYmuzQ8aiGmMpnFtt6T3SFM+S6ZF8+IYjd9fWpBV
51JbhXkiGW+4Vohkm3NbNZw9k2XvrJ89vR+p3ZhYnvvOtSEdWjdrTqMeSp/03NZ9W7a9Y06v2tID
YHFH4I5yzrJIKascE890XKDWpdL6z+hOwkj4NIvshUwNoMKmddy3lgKnlisElDNFZ5GbB4jTkVOR
pgGV0FZbDJcl6LKvgutU3kqythyW06L3I7Tbe/johkVPVPBmdlPUhcGc2Lm1POD0W+pobJf21A+h
+QdEXDwDbvtfVr21Hpfn0qdr2c/4bKp+f7kPuW20yQahUuGBSvvNGL7IflvaKOt8wOPCKYlMcuVr
6Ho2enWx/fabIP/iWpkfFGkd75lhCkbcoumP3b73zJNq2DMWaEqvVW3mB8uQfurRmnoTC4GnEacS
b6/DmU+Wwmg8aHNR4o4/ljLVVaZ+qX4BIym30b/Kln7AuJgMF/gwW0VaZ2IauGNDkVKXM33WptVM
LEXa/awGsItsRvSZKq2M1B8HfSn5XiEfAi14eLIQxn5QpGOV7uofendd2K2xD5OQP0xPm231H1lZ
7wcXjKK5lFmOhcScJpAlx7C+wnzam8PQ1xXMgxwCi6VgBRe2AmvamHiC7eTtrGIvnVP3F8wz7MWt
UO8GqaupZxTqOWtG47waFo9hGDS3vFxcbIxeQAHGsPgzZ15jPToFDEI+m+InfvXpuMwI6+9H9odS
q5vskN8P7t6qq8XP5azp5Jvfr/YLLsjsW+j2X9MFMp4XZ52iEMfKqd9mYUdcgAv47xJySBg+2m6b
SwoO7aPcHThiKbyJUth+vu7K8n9pT3PglJ17CHNn+FWNzfA99U1+GR05/qn8ACR+DayR3hM2oGgN
mvXms6T8xM1scWaui64O21DTWkMBfW7Hlj92W5LvhPoztPaTE22za+1Rv5lSnqciqIK00dm6nFsS
OJcD6/xvtRcfqnB0SiuD/Wh6exXEJsn9aUcMM5Mg+9rB79pRpDuFGX7E+2aBD2/LW7Dn5ddq21US
jhSW5sEs31CzN/86OJjfwT5af5pqZ3hdK1FyJbk6Ef1QsSNVsz7LRbyOgQHJW9i/LS7qG+IxOOfC
2f6zy0LHQocDLVrOlFS23eEHr8PYXIzsw/aLey5Xue2p3iY6piXlpbBGc7QbIEt+5XWnqrJDgAVC
wfh1ncPKopaGTfbdiS2DDFyCwyr2AvCoqA7cv+MX0fXMLyRAP+Z7dvJXV6RklHaRa+xlNNcTVU6V
P3+LMjeuMx9bOYrloRLbcpqmRk8p+dIGTBE5HX/vEsFfFnaHdKCAIh0G0hbGoHUPnmGIPnKbwP9N
t4wXkoqk2wNnjJNqw5muE7bec++34WEsepQjje/E8JD866wqL2XhGRdvCoYz7Jt52mqKW1cmLToZ
Vy+xqiD78LpwOofC9HgtXZZyzw1/k+7X+BF37/5VGvZOZgWmQf7x/sduOKzM5p4mDMERhfnCV1UM
OxPDaCQ708RRSJbT0e6GZ0846jxM+4A1deVtNErnqcHyXsGzBd2RaIM1qulhrxFCtPsrI7ybkMJr
pNMyS8nWbhjPTd/PD0GY21+TnKYHyZIVr7WhoqUcWaAt1ay/92BfTg2O2qthGb9qU/mf85yt782Q
vwSOmKiAgvpqi7VgB8KlXvA7vYnKzc+b2/VxoOv+0PV99wW6Hzxvrmy/IH0GJwlml3uFaJ/E06NX
p707D+K9VTXPkph1dQx8O0gpa5MJEu6Gjnc30CnDlJPORm+/jpUbJhR9NBeppp2ZMywi1fgmfYR3
PCMbeqgcZ0263bIfxy6fkrpaykdAyeYozcZMzHD9mTMV3MjUlM97OdsJPoPpJLW1pnXDatOYRhj7
vfyVbfajHHp2GLO0CbBey7jC0p4KEJejY2V1okdVTuQp+iDFTQawCKa+wWwIK2ShMxa+xsRxpPt7
6Q15C6vSuoyZt1jAznfQf7Gyg4W0OCkg5PjVisyL50mrP9qTe+TZY/m5aItzCYbpbPtj9lcqc3ig
+qu79PLOwJEP7nz622rDE82s8rHf5bJjJTf323rPFnPXCt0Ia+eraGzny3X9bmKX1Ixxvo0nbi2s
d1O1b7XL0BwHoEWA3EU/Y2lX8C7+yvESdU1osxrbVL9GZtdPFKhVTnncplz/wUS2P1izKpN+bb0J
pm8gIBPg5awDOyNTb7cOcq7OgZjGN4M43U9zy4dfhYJrI+9aJAEFm8dlJ8M3XAp9aydeRjotmofa
MfxzPSnJQ0L0MXmJef7mhHbFb2iQwFPxf43GQ/dpVnnQe0E7pLmVv9HiGR4WY3U2iMDAvzQyDAEj
DGWnQWW1361j0pJLbEDsglRSaOYbj7zoOvKB8n/vjiHe+sb2To7BQaiXJbzMONQOI4v8w24b/g3Y
b7i12wDJZJUnoqTy2Dey/SfonEzFNKtnYVcfdW1Wl1X1JVz5sHzrvnqhVQmWq9PY+NHaHNvGmM9M
ZJuKcnP3Dmp3PlrOhUjZfXbSEwfWFM7WD1nV5sdWLsZbJrryy3NUdWwq02QyhtVAgLb9zISw/wkv
+DuWTQZz0fd+cm/igtUJ4dZDVR+mRgy3ynSXg4t7Pg7d2n6cOOG5ndpcnJQaqgTBDOH4Veh1x+Du
8W2Eah922n/PSETy7xCQ62UuPHEt+6n8Xu1xPjazu70Fi9dddnM0UtUU3VPYDUaytYJamzJMyqHY
U78tkBmF6gsXdBYh9CiSwOBltYoVYFgyV1u28p+QGK6HTC75rcrCX75nNy9+eweZQqtfHozc9x7K
qYT4A7d5cYpuOcxqBuMvhF3HLSN3KvOOb9ar3IY5jHMQjA5EjYj+IaUIa/hDgr71aIShcZi8okpU
uCJZZiK+hK7pYZny908Tdo5tjuhP2c3OZyeDlpwwI7XJZUhqK6yvlkk3Fj/Ezn83QbD/Z2j756y6
5rFdqpdabM6TsnDNarCmK3SBm+p6kSfHzdxP3N/ht7sP2eNWQk7WRd+e18rab4TpyQvKSzMVokmR
mPjPilkwNYx2PpoNt2NkaYpjRAOt0k7Zj9oPAQ/ntf3TaoCW1VFgLk2pgRJnme5OY6aLhv5r5Dgd
2IuzKxunfxpAGA+8F9z9AFHnXi7b37WfqNrWu/uw1NDYquE+F7mDKKCfvLNbbQ2MSXGY+6066Frb
BwfR1lcxjABPKvh0PKK9sR2tjyjpw2QvtYr6Cd0NKgVYGzrUg8OM4pC5cZtvAJHtY2mr4WQEefkA
TiGjYao61uiu4n2ge7dFzRwP4Qzj4O15UhPG8KPXUCO6aKvEyhiAqK8y42UDU5DcLlfPDD8q128Q
4Az6akAkvOUkduekzpvT1ZKhuq7d/tPX0qD+L/vnb2baart6NW1zp6AVrsOwhBvVu1kfUH+A0u/M
YVIOh7XI1pP25p99F/bAeYMVw1ktx5083UdcFgY4WDlXp711jFTv3m9eGpXeqdlrOIjpxP61MEqU
1RF02XkzoKPO9hxCH1T+V+kSQJTRdMTqQMjLbNFQs4lNn83qTmxs0CbrujRgGu4UZaz673VtDZHH
aHoOWWPjCezgF9gRdLEo2P2Jof/c7k1GUlDel5WD8cDKEZxdZuKXZc7Ns+ZgOpAahJrGYNG8zWOo
XirKUb78dSqeK6JuOd9RXGV535yhw6tbofsnM5zxO/X7fz2DQArCmce1do3TmIWPg7eFB6Qyv6fC
XxKRV/LTYOp4Kl2mqFLDZa5+NV9WKIJTIZ2v3OTVz4ZptkhRLusE0rtLgsDmHiLs9S/CK32ULhyV
EYzjaTMWrgnqL/KMARfBwP5naivPpihL+ZciCJto2ZX6u3dwYMQON+niUFvrWWN1MKEzmUSU4nRn
M8Dvl5+FjQKqAohRLLGyeVo8G2g69+YY9dYATmf7cWE23bXJXH3VqsrO2zqvRzEHzbFpJB47+mSu
GO26KHDI1zQ9a43n3DCPbCLieQ+wNi+u53WRD4jwtSjoaL9qjGSVzX/7ZpW/fbFSoRjOTv4g+iUA
GxleULX40T2gOfEz96+9UrzpWf5+HPJiTdTIMVcFFUNpMw6HXaz64GThjy5AkaRVuMQGuxZQVjc9
Tfe/dC2a/4KiFYeAutDXoM7C27B7OvbGEcKt2N1LuIkfLqsS2OgAwJDVZ7H2fTwYxSNt40yYZjcm
dr0AjJbZynTWfNUB4+y063cN5pisCygW4v09yZqi/knjdPsUdHkW7cG8fqpSEgxr28Wl3Iz2XAXl
X4t2BAZv70OFrpX69mqjQQn6xO5AcgarFanVocRrKEm8rtl0MubdemnIx0i8UCuuLF61ReQbEg4O
k3mmjtCToc2fw5oBu1rGXjfLU1haJreLVV5tYwVmMbnHhTApuXXV38E05thVQf5qCs5P6k3R1mWr
Px12fGTJ0Go4UgIokh1p0rlGxxADtXpRU9XtZbj3kw7dip4PziUCaW7OzVJNx0a5XTzoDqNNQxug
FPKV9l4D3UijH1bXEddxnfNvywr5p3MP3Kb3hjraPDsspZd9TjVumSyT9Ka74/gycY1fcqP+7kO4
3XHc8V0UFW/WTmZ317seBExQPVSG9ctb3f9sD7ZnzV0zMi2UqQgO0jDMkKwhf+auMDpaPBtzvgjH
9p7oWvJvpMRaN6IqZVyM4mVQ3nx2UBkmRRi2yaad5mEUABXOtKoIU+lEEOcMzpGjRXfK2uKerLwo
hEZDICGaM9guSiGTQmrbZEXN/WFOhYOqoCHDiMqE70yhQ0DrJqIc6UmUo5CIZuwRsUFbEoNknd8o
cgmvikvwSXmle5JrtnyJllJL2A6zfbrnU0WTrmePw6kGyOzcaf/wRcGGls9WCgoi9BXhXfiMeAwR
hmlp6qWz5bTzel8g8LZnetckyklxQMugb02e/ZuVmb8jxXETf+IynC1TPUgM4RCNtBLn46pfC0rC
46ErFlRcxnoA28yukJZm5LjwaoVp/MoHAL95adnq17xpKbBs1hq5lO9ECDF+Tfyxr9Bo/VlOeRG7
cnwpNF+YEvVHuYzOURWo5DkKqnsL80/4CxV7nvEQ1GxT0P8UMzm4qtbv4i7dmLx5PJImW8V8ahW0
r+sg+lS/7oxrTAimzVXvfQdL/8uBa30kfb9mAO0ePN98nDRdnm63RlXZfWz2/rKPjMLWgsTFDvTB
N8b/Bl989GImonZlzNh247nbdoxLVQORHTbTI4+UDTNg27Hben8b3RdHHRhm7NgA4SS2jFGDLPKo
Bnmr1+I/f2E12ueuj3zHa/8KIlauzL4k9KDDeLSDvmb5RdT7FWByfW/WahQoXUPWs5IaqJk77T9z
GIdj0M/9ya2KMIVRcUlND4O4NBBhINhEUh7v5V78aYvORIAiFyN24BuPxghEuut8Mh/FCFuq2Xj+
Qat3t75mKmiE7ZVRZixdEv5fLmajrpLjrIk8KTWUk+MlyMYs8A83B1Pt/PE7FAF88DixHmzN/CpQ
Ef6kDbn6qXN9v+pn70HnoG4IADPjsrW1zXCzoc2czcH5GzZd+a/NW1IJWlTBXGDe/GnWGDA4ZAxi
Mo1hsgQhx117yGhNgdafKeWyjWb9OevFPwWkGdAy7G9nR87odLx9WF/Gzush6pf+sDhlecz2XMTM
ldUVqNO6qXUpTtuia0bsckDVXG9GczDtzPuHwqE4jyVEl/I6/UGbzXRSho8MpeFo1WVov7SM8pd1
wOG5DO2SOHs9v3uL2IAo+VlJ4PKqGqj6P7W7yT+wixTHqToUAJnrnv8HZdN8EH/TfQrphqk9kbY7
tcbyIIToqCBayj3q8m74M4d7pyNvFJt5sLcCyRhRVfueDqhUqakti57miCbzT3g7ht8GGU9txNdZ
skSzjDFJyBurmfFgkFBzBZOsEKyp0ULWvYfWzy0MUFwKWy1UfpbFU+ZBKXLrdMgsGDgfZTBax5rm
m9e8H4SfuPbugygpcA62XSsKZFN9okbqG7h5f2QZ3yhHvm57K8IYiKcNkWuUzXKCSGt/rrmoPttQ
TLcCpQHL3Y40lg5y0NQYGhI9ttfX/pLW7hZChbh+T5DmyNYCeWfmkehHCasjBQHlUlX5GPd172yf
YmHmjcLVzP14A7RJy61mKJS8amPsdKUNqOsq52BayzyxnJTtb5Stfp8GWLJZAzp/krFYlqlJSYQn
irpsxiLdmQOBfqqRTYGheDr1ztQ+Z4PrpzCN9mNbw2GdCXkP/bhDmODdJgEwzWhKJfSh9RoRRnoI
y0vY5DzAqw0rkHrNDBhmE5aiGJgXeGteWOOHAgCsX8tMgprqhi8lHsB95qSvOrdNsC3OwWEh1mg6
3Ce958FsnTDtta2fEbqH53HI/TZpVr3XMcoXI0yUaUARW3NR2YyTY/HTCbWm+4UBvEm3KlgXxC37
hoVAeUN49ovC8/cowLjKB1J1WZ9xvOnQ/o20dCxfCuCxLULGYzkPW9B6VozEzJnTLFBZHc++At8a
21FNsHy6Rv4G9Ls/FlPZagJjmZkJ3J/4nDLO8TXxvNbOPsbWGrK3tQm29odU9WzXiBSWSh3ITreM
LzjWdTr6BcPQSCbm1qtjs5NEn2RzU3yqvOqfiSzt34tG+lVkgNo/aqPgt+RcZVSiv8Cvk9psgbXt
ftWf8ER2kYB66v08DysrU72N8mtQppXFvdnn86VfpN4SUa8+1Ha4DOo3NK/jvPimL7onOxNZdVzQ
gVHgNRgV/IHnIdkk7uZOlCwkLVyybL3LuTemdnJ8uv3DWTfxa2nL4iiN3klMq7eiqhhfy1ryl+RC
nbKwqRNKGcd3H3loMpr9Cwv3+uApOHvtrAMDx/CiaIlDmB7kK8YAtzmskxJRg9Y1IXcNFJZfNAY/
bh/31WSgKOutQAMaQsG5nblFTGxgzvDGKYz2+sPd5hcuxPJUWLP9PjjuenHmPHgaxinHvNejaNqz
/ph3LkfuZI8fOxAbhPT6PQkEYHmJMLmRi0wC6FdkmasRycBSx5Kaz/uMSENw2bZv8FCMm85cvqwm
JWroEeZD4Ms9WavWuC0Oyfitixl7mbFTGiuyE6aJ9iCUyoij8h1mV19b2+PIfvGUh+OypGHvmz+g
KgUnbAuNZWVd/zWqbT53qEGoETf6/opO0tBxg7LaihnQ6e6bhiA1AjYCnDAcdlHVZ/k3Ek99LUq2
PhRF5vJIEUCP8H6d9N9CAJmbKCvNeAqDwsTsUmEoqArS8Mn4XbkmwmE52INrPYWwGeCUPFDws/Nb
7g5jOrdzxQ/sHLT/lXq3pj4/a2+rz3rr3D9lazEUWk331Gyyu2Zosd48V3gPlpy5NRaLzPhZs7BE
5ux08tAWTkf/sjUfyCFkYUNGR4zeru/jPzzc9+pbJWtV0O4Pep33b0cDaUXutoVr5PpomRQ03pnL
cEjZVT5dy8v6RHtTF6EoCH/pEklO143mm8PkyX40+Ym5ukMU+Cip3VwEnz6o/NEqpuxInv5rFhrf
xJ+UUHKlPDht9Vi3zB/7tvtnZ0Y/ysl49pG9JZR/Z6kAuWTLa/ny2idfq6s9NyJVhHYmqlkQsIli
fGCTwBZh+i4bq/2zLQpk/a1VHdt56CLlDM+h007J3imVePNE4M0U3PaGibmncuuiAt+L+9HbEmMc
fEw83WMwWTeEQ2lX2c1pH8uTlkuifIR/LWnlj+SUPDcNYmojLz4rWTvxULXmf/VS/9zg+iNn7oLY
mCUKKd99h+ekxYH69ZRUyJ8Ii27esB/dqfHPrtFdR9f7CBC20tG5aqgeeeN538CgG7xEOrfIqjX1
yQZjyqYpTwJbpe5SvU9G+YvWJKYzCJGwBtfP5dly5TUbEFzhRbvBP/v035jiHHQbYW0cdWMER+gn
5JI4EFdOSmHCyKhnPN91qOjeecXwJdt9f546Kd8Lr32093GKiegqY9POFfNJ+5KtmL3aXMKH8s1H
K1gr9Mgg60j1TpE6PbK+nhsOWiu3D8NwP33cUhQ3JpyftVOAm3GrpLB3Myq0wQeJZk+zy87gtgJ+
d7L50mjn1rXLz4DU4SQPtx8hKkEJcQo3ndvnItxB+RbfPTRSY+DoO3ALp+jjDVb4DAlvp3sg63Qa
MWPZS+f/CRuILX/F+9O6yn6gG7V72ddgfPdyBdpFb1xC/suUyMXZUKmGN9VuOy+7k4efU+h+dnZl
/H9pmg6oZ66zMLsPw69uwVbToLNOISlynvixeUv3Swb5wlTWmDfo60pd8U5wFkJJX/3WBRk2GBU3
+qIOVoa4f8QGsA3Vf0PYr8/4fiCP0S7Eq5e7l9WezZMd2tv3wun/DomWJ6oHtw8L62nCVQUNtoho
dPweWrqwEFh2OIh6+ZMBGyNYPsjiVRvCxJGG5H9ofLnGS4Os+QFIAbZQT79GNIsXBzvfODvBIVMW
Ais9vSikF1xzwQezK3IRAyF6VfCu+zD9ubdNNJz1w59GW/ups/IzPrebw95yMi1ZPSoEJejBfqi2
/BBZ96Ns84cGidAxRFV80zNVPeDRcxJM7faDD8887gzUxP+Pd79ONxqXvpzaKRKba91a8p9iWfKW
Ep6NgA/Ng7ziF+eVHHusjaODKNu3rWSrQvdUGot77QO/vcJsM+XLafztdyI/G4PX/ttdng+P+rRH
nxMpxjJlHpBey7icDQc8cuqohJv2v4U/KB0t9F0z2isPiUOYyUvgqOJ7bsicIEvYwUpqt1+14kD0
/BLWzP2HdyF/oKTP+gf1v15amVWnhm0R2WSurzbV2adxlWXsrnXxOEBP8iMD91wY2BYxZuRVNBiu
c/XnjGVHFLXzPVs7M4fMPQJ5xyFQtxoXSxWTkij+1bsP2ubUSz+9rqU2EY6oMPxc68H98PtcFVHf
dtutNer5FMI0FseyBw+CPhfFs+WEzS8enLx68Fvbf839fPVQGroY6TJafSdvwbJxz095yNbeuxJC
Zr4IlPtt3NTrSjBRIZbEDZseA4Fn/Go9A1ccBoqNfSt3qe3Udv1cVLX8HtmpT/M873+HfemvdFaq
KWFjD/6bi70TRyW3DZBBoYmdhf9s8dAO0aIm8LEZawLzsEmPLnJIN26b3USWBv3HrCZ7F7xA948W
Krv30gB4sYeuuuJTGM5gNajH8E7d+swybnu5BEdNxUeG2U0368HMpJd0whg0n7lvvTJ0eoTKirD4
4aKcfqgcMZyLxt2OVnmPMlVjYN8Q8dYv9hQ0SdAvmBvG1r4Z2jevjKjoEug8ClCvII5Z8Epizw+H
94YBN5HmHdUTIuieO/SKZbx0s5cM01jFu2VBLoyknXfu9sOx2P+GtR8/CxkYB3dTd9/UErwoNl9W
HBuyZMEuf6/9+6e8vnipQsy7UIpZ91eZHdPEgJqeaZ5sjFz0N9Nyiosrq/Xi9tolVsjBVZe16822
duPAM1KmrhcgU953O6Fuov5U1dYiJQvXJ4joN9ccCso0EcsjyxtMWmqcGfcqMDyq7N/CaQBZJOvY
7lZLTCAoFiGMGJFZeW8C837UzT1+vwX0pbet/B1hj3suqZx4I7BlToceBby5zCNB0ybkkXTwJzAO
4U7uthStnM2yxueggRfuSgXgvJ6/jK2c/YHj+n22RZ3INkPulqNkZzZvGXm8/GxCsXJoAKjalmWd
MxTdp9rbxjhDrPqsTXfdIoQm5h+uofUwVIT6uZMGxKROKCb3b2WvqJ7BfIMDi9mAxh3wQm4LoovQ
uxYDoFsvZfi76Ko7Kpat11DLOfKtDGa2XsWBnBWmdA/qW+7TY71vBWJej+GBaJ9kqX3FXh5CsBZm
9oReY4n55uVxkuKaK/0E4ayAQ1FgqWFg5PcC+825E3pVXfybWW+iZi23tJolvbn1UBy3ubYjgWkl
HgXSJpTSZppjQOQ/Mu+xa60ayWToP9K490FitE89oRqeFz6+b7Qf/+y7RaXJWe3MQjzPbiMPvo/U
D1wI6JONJTL7QNAFSxOvQrTJwhAYICX+9uTRn96qHQ0txsz+btYYzGWPDEC0SAsee6cCm6vUfGOe
qCOdL0ezWk7eihQtd5HnmX140mvJP7NZRB33Hp+5OrexMou4mzF6Oj1F85nTcX10/j8OAidm0ar/
1m4wH53d+8M8rJ96u+Dj3AFacFuMD3OOu1mX4lmFMjiNbdCfiyIro6Bre9Zda+CqR+4V2EhvsDsx
EMHiNEaV8Xi5g/lYoQE8KvS8cbluMHiVXKJiIceIxsevcqpdmuMZIevGeR9ZAXlAPHVcwiKEwEGH
u7MiX/5H3pktx41lWfZXwuIdKlzgYiqrzAf4PNCd8/QCIykR8zzjd/pT+sd6gRGdJbFKocp8arPO
TIuUgqTTHdM9d5+91xGD8wih0FmwuB2QoFs+uZ8tMSekK0sEDmRhxLEOqsqNYguWTUyPL0GrWCFV
SmMcdKsvr0E0KmeW5nEbVm3FDrdscDH6Bg+DHvtWhjG4Ya++Ibt3Bas1OSiGnaDUJ5LiN2T7h/K6
S/suux6wV7W+arBL4hnhNCiy7ST1hUkWwqU+CuFzGdgTyNFtLDtQuHsdVX8w1TFd0OvgTs/ygW49
sYGiUDMkuMl67phNtu2T0TxNGJavh6Rrl0oi0pM5WNlas9TIJVUhkBKSmj8OZkfWKsXb7QXjQsoo
Pg3q4FO4RdlSs4cJZkqjbyEY3bRTLZbq4Mx8gty4kATmFjia0Y01cmxs64N9GaYXeKfORlwk67D2
/U3iiTNzei8U3GwLXZCMs4echRFxZler2LvG0G4eNKJxNBrSGjsYIx0HBli5neWN58jLI1KfGWVh
37ohDk6ebGq34ql90Wez+I+ztq4wzmRpbB2aydJum4BtQ8IsXLcJC1pD4xyYjnOk7SpDUI6UdoNK
1WwqXFmXmQnhJJJN50aiPeMuflB6RV3Viae4WNHqC53jvrRkus/14AHXe71QB9zXhUE5Uo3NCdFt
uqltqzjWMB4LrX4eIGCvY8K9yG5Fha6I+unLEp+nRvXh8dAwJnxi5EKuBx6hCzUa7vqhfTVCVnEz
GIo1tpdulYGV3ehJcOFJqa9a27gx/LZj5+FszVgmqyl21LXq5z6no7yTFl8vLPoVafZQxbgye0Mb
VxVagWERmCuh1K90XCmMNItDPLZxugP1W99Znf44VVOMn4HeQyYbzJed81U4pkcpJ7KFtLjwxikm
306+l3R4wiPC8QsGAzvoYWF4ow9D9RLJbG9q4fhCUCs+eLHm74UW2UvShN5Fn1cvBbMH2bgZFd3W
UT+nYd69VkMerye2mE9RoneHjMzDOieYeJNUJOaMClO2z6zzQ6obGmkMeYYTQIvbofNHE55J5CXG
yIS0oGzFQjP1M3uLFO4CKmGnVmuySVvTk5dgT6l3hk2hale+0qx5Mu6xhd9XdXAUEWsc3rlwURfY
ji2OOta6ZkW+/c0fsphFNJ1Xqs61RVwvWVdPRHNxnarRSQN2wUaOB2vhqYRkB8bZT92y8JuVE3Qk
TVrllGDmWrVdjSjbaIQn/Y05RTjxkvbdZAUGxGENq5Faczlw37vDRLvYsaOvJKfY2CfgaIkdwgdJ
YpGvRDPGl2HInOTU5gqQXFW+woEgq/pcTtodz8Jng07q2msdMnyBIpe12eLEYnuL5TQN16zjE/3O
2F/5vuNGdaGfHD2gEciwI8IW3CRJOx3s2LzRi7Hf+ON4JXDaAXSAzj1M9BynOE7YshM/L0qRHajd
mBNGmZcjOXrdfdhqI21OTARCm3BtD+WTHdbv4ETIyWLBtJUWh0Pi+cfJIwCKO2laEH4k+1MWxdbS
uEdkZg6L1k/BT08UMGlCMEVMOfYmjEKunqshva36LvCnCCVvOrENm0unLlp4eNFXBslpV631Y9L4
TAaI6WGao1IsMoIQTD5MbvNcF27jaZdxnmI9SdAcY0OSwkGiW/hp8OTTfWdWLQ9QvOqlsgjZd61s
prOuMagz+CtNv3n5dD85ZrI2/XBu+CRnGWrMC0wKrHYxPtbQIETqeCVtXG1aCzkNZycezUVA2XRf
6VO7KJTO4+4a/aVe0u61KqaFw0ApDnTWNJccvrkuKgL0NHmJEDraYfQr64CzoKdRFoRrFV8gT6X+
tQSmTdBsSDa6bO67OLkskRPdDlFsTuOHW00rX3JbvQsYTO82fTAtgHImXNW0skd15mbUd3ZjVStL
dkR9ZqN+obGvTlOKpHS6txlOuGKHl7k8FunQG2q1mXBaLcoiQmKWXUqNVhWT3CRpjQeYfKCjL5WR
asEd4ombRBFJeA4slZMY6GbyRuqyfkbJyipa7oYPOHW0DmSGeAKSjxRvIc/0blnpsko3SlsqYjmi
T+UbrVSx/fidAnHGrpyG3pWRRd6u94MWlCxs6ACPzlByHhW9cjaG0ebOSfa+MRyEqLr73uPyvY3N
DruJlniN6eam7rVr+uRhTcfBmbjV0M9N9GYV0xfuj3D413Bnn+dyeS0jXjWLzbWplNjEHUcdX21y
VO9/zYX6CbZLfsJ2jco0DINqkJUWU4o/auiO6Haey3EbF3/9K8RMgfrvuEcz2Ok7GKbPsAdyu7jc
QiZriy1FdSS46hC5FiMGPrA9eVg1NLHM8IViv3irmnI00fQ8Lb2YRJsWG3Atw9Vfv52f4KTkfCS+
eze97nNLoz1tvDyn/nJKFjajf0vN7mnSx19w9n7CbpQzKOu7X6JQUsQ2bfhNmcmU8tHz7jXEmtBN
fEk2t4hi7nFR4j3/6w/1EwCX/IT3mgdOx1hRpw0xN8QLJZmWray0m3/t1T/hvYSq97Rnq2mTtaW5
ZMsjt6qah7/ge/3sEvzE96IaUH0tMjlWHQ0yPKcqeSLETsvy4l9g4352eD6hvZLKyVUbY8kmF05a
uD45FI2aMAp+waX+yTX1eaKXkomMQBxZxaC8CrR2G8tiOVKO9Yr+rwHpPk/1oomSwOdKJ/ht+lvp
0RMUJ+Ve19ZlWOX/2kX0eZoX9uUWH4TNQILYRIMYDWWl0RX4BYb/J7fE58ldA2wOo1CjieJsbnUb
db4ZAVVscEyMS6MSHmiRsvjFCf/ZL/t0k8f4JUOj4YTUneExBoGsC0MAqv3o++HaLtIM6arz/6Df
/dvb8O/+t/zyj0dZ/ff/4O9vaG5V6AfNp7/+/TZP+d9/zD/zj+/58Sf+vvmWn17Sb/Xnb/rhZ3jd
P3/v8qV5+eEvK5rPzXjVfqvG628IwM3H6/MO5+/8n37xt28fr3I7Ft/+9juosKyZX41HX/b7n1/a
ff3b7zo30L99//J/fm1+/3/73W2b//2/8s/f/+2lbv72u6N9QZViyIEqwc8IsDG//9Z/m79i218s
w1Y1U2g6TDaYZb//luVVE/ztd83+gpBj66qG6cxhQ8kP1Xn78SXzi+nY839NW5ggn7Xf/+/7+uHE
/OeJ+i1r08s8xPPHC3+gef+btUj//KD0CMzDsdG2DDMdsd6oYDAXoVKmWyaYVPsO1QdzYTu7g22D
KTlok4zocEM9FQ1wGiykdqBatHvr3HhvSKveeyOJPnwYegs9r+0NtPi0S+iPWx1C08TLIh2qifM0
iCKgBVCZ16i/Knb+uEJtT53oEgSFjwmaOToqHRrGzbl6q/jvMbo8vRKBdn9UJFgTKh5LFK6asMdy
LXLjxsLPQmktpyQqZq6P5o3s9YgPuyhs2CWh0/XUwvSEvWOloOytLOLZdwIWHtwEugArZRqjjMT3
2BhLNuFYKUlK4zRiXMxQL3UIrtsQWN5Gn8zsIhBD8tyZ/rhHgoRK1kOOSkd6a1TsE2k+gTj02seJ
c6ZByT4gSPrGFWC4HLex2QeVjASuXIHFwHdLkebfUkAYR0gPFZvlAlxUEir5FvOR81xnSv2NrIF/
YZJEO/m57lxbIknuvE7DPFb2eEUkvnjGZdpWdp4MpFy3h/iz0U3sD6ndlQ9Nohr7MokqZKnEjK6T
fCqf8T+313gXhlvVd3AqQBWwkO3N8hW0jflVygTcUiHsCmd8TjtCJSBCvdsK10fGuiSJi0HN0WRJ
uDWRS0uxVRrHIet5hitox+6KwDM77MHEkFYZb5oZYVYaoebTpEcbyy0d0E/PcPUgcsZVPQmxs0wc
NYSwlSxaClugrrM52CMygosyUoUPqRjULeimtsdggcxkGg04hiE8Al1IhqXKem8unIFCGcy18R6P
FfyOsOxVbRvEmofbT5rNA49BI97SPfFGKCyJkIspKPUz/k8wkR2UG0zaPKJfmgRIO3ngCL8ECk1/
yIJUXDiZmoQsyngF5imAYA28AquM7YeJtcYBpjzhJ5K3oWMq0wbJCc0oyYd6LxThvyvVhByyhP+h
NWuFRHGzqIlZgJIqNRLLFucQyRQFv4uLQiETFyQ4cvT5Sm77UsUcoCVXiRFa1/TEbFQWev21GxpC
7iVN6h0AC1A2flPKbRao4a6ksF20uRZ8S3U+HSBrv3urWqt/0G0n7XBahcaqp/verHSn6R49vR3g
PuVCVx9TvtncIJOxEzLVvHnBAsQWNhCjbQEXUXDWjR4IwdKw8SQB851lvKDQ4o1itcMbyl+yM+2J
5FndKMmlnUztjpGoOKqC3KfJrRae/6TB3zqzM1aupNHpWwWOmM+uzydJD6AV5DNTwd026ulXQpFr
t07W67uOxWxJcxRXRaj74rmxo7xZ9OkUzvQwQy/xPKio7Zk2HrsYNoNL6re5sFWoOoskEEilaSOc
VY5RwcBbUPhLv/NIMOS6dtkk0XjhmaWWAGuZN7tt4MXXMNmIeVlDL3Fdpg0tFz01jpECY2oBQ99e
l1M2XgYRCsDCVov8mTG5bM20krkKhF1NeEImb6bPkrWjEnvFY1whIWR2eKgH3Tqp9hie4YN0Hfmz
gB5d6I3Xea3daf5FY9feI6Hr+q6wuT+71AT/2Ayx2OCz7799LF3/Py/eFEN/sXjjAfkW/rZ8qdq6
fkle0h/WcX70j3VcCOOLbjjYn7nb5mWc1fqPdVwI+UWdnU+2yfbTceYxeH+u48YXFYuv6vAFKZgQ
Mk9T+XMd52e49W22qf+oC/6JdfxjauN/LuP8Xp2QkAZrRzrUDfbnfdZUKGogRQ+ZxXqJIJr7YnxN
CdhifnFumxBI5KCCPlNBW2pWchjwg6ito26SxOM+DzImWhUnojjP3x3KP+uN7+uLH/cBf74tihVE
Q4PNufy0paHPEKeeFzK5r84Ojp4ddNQw5pljuoyKX2yb5jPw3bb6j1+mq46mSw1LFEf+x71mWUe6
GqRtumP8+0MgkSgG7QhnFwBobC2bwLzSRrHsYbt6PWaDAo8aByQ5pnH9ZkZqveIBXdEzoyUFWVfj
HhRsaNzaVL5W9jtwYY81Fq2p1PR7omjeL3Ybn2SBj/dPzGleEajrqAvnQSff7ZUtR8lHB17fLhbO
m0mHGW7c+Jp0qbYkC1dtYXjt5lpsWVlojoSHNmTQV//0CfvhPcww9e/egwLXQoxkuHZMggWvGWtH
OdhXaLf6Qtj2L5SHHzcl/+UDfx4b0QoorHT6k10Q9K9DUZ6yWnkJsh19r69JaN799UczPsa9/XiT
4IWQmmk6OsUFl8qPH65QmsHHY6xsfUfNd7mOs62B/1s2lb50cCAOhoH+PBbpKh1XHtdPUe9iKERL
MkrjqvOz4pT28Yo5AfS8w+HSAJR6KJ0MUww9G17CAVQc9yyf8bhMq4msL3egrofpOrI7f5nxyzoy
6G5YDlct0V8K6QhoT+1f+wNJWN02IL0NkeYatC2uZNczDW8PzaDc9ZZe43DC+ulrMwOvPHWDGt+H
0jlnGq8oVO/K8C3E72I3VMTsGEb0NNgmvcKTrNEpMAkfWwB47phODxIVeJd3Rs+QGaQXiNLlIRdB
TjNkIAw74kESWnHZT8wAbjGGrPO+WvoJleUY1vEqmxij58CnpIM5E5m7zWDYx6IdR/rdxUsA68q1
kCiZXbPtKEi3pki/SnyR69IrnqeAXl5LiG7RBG4GVOKa7E9OgV+NRnKURvY1xlCwlmaFt66o1yiu
Ax27OcJFHpVQa3CMQyU4OvETpBp8w1m9VjGEupouSGuSuSmK4DwwPG+RAel1bS27kbh6lhTlErN3
uZcxmBgteVKzaWf7cJtCuVLGJNjQK3yk7KxcLhP6eUZ1iHUZ4WWgc9YaxrQerC3R4Xo1QCxcs1os
PKu4s/OhXagiuBjsVCwShRaZ7sjqWkWcz3R8rmrjLRvcOPdWSz9xCml41xYE3FSxiUL6swTTzX2T
ayOw6QMAwpmMFpJzdcxaxzuUefyEnXEBBb2xbO8+68P3Ks95GJnY6csTWxM1UYeF9VCWTb8e1f45
SGOG+2FKvTCSjo6No7gDYACqnmswWZhmZg8yxQh9f4KsGLJB4xGf4tNaG8vrV0XdgMmcgXRGz0+V
zAiyomFlm+EDgddx0WTElVvSg/nYPEa5aDlizlc+00iFjoMjQ9te4EgwIQbot/27BbFsmdJD2KSR
tg8db6DKCa/MJJDLVLa3cV1c2ZDhlhLcgRnl2QqLOrYxiWuaPGmzb2vsxHnebYWa2W4HWIF7C5OK
YdnYRp3zvOaVvn4s8/415dGhp9pxmIw7JgmssjoOFvUdfBrB1Z8+k4x85CF3smEi+Qr990KvxWw3
cGAv06FMnBZkcvhS+slDJOgQFGqBFfzWD6YUZgdgDtRnrTmo2bGrPPjvRWizsUCLIvvgHbLeOMNI
sun42fUKftIraK30SMq6uGjL/vaIAiyB6j70YZDcoNefwoIYq6eWJGob7SXTnQeZagr0C6p+B4w4
cBBgQ3b8bGbyjnYjHevAIWTJ4qTXNju75AY8qFjSy04xxPmPc9rDCqrlyFWox+0ZSEyxDKB5EFrE
9+hEtHdENLLTGhbYRB+GpCLYjZk0rzy5gwJNzJFx9WTj1cdRflXrR9AUxpOwdGXddZhsslqsotwb
nvQBEE+Q8lgKs1tfZNc0XsivAXE8hXFB1E1Y69aCIsL+Jtr6XRy7k4xM4D1dsw/xfrhUT2DPGZeh
iPQZlh8TvKYdeAzx1CcZ9BccgVNYBBe2MrOZOK/YGDUUWLIjG4zUkl0U1bPptZuGBDjpBb+8w3es
46Zs2vDEtiTDHDE2a4xa7J8Vf1sntBvR4tVdE6bp9RQV3oqG7cIrQP4yMKS4DPK8wdjTv02ZUZ5o
Oufreb3XRffu6L56sH1tHQqZuzEAzjqD4OuI0NnadrCvOAB7P+SGg7VrLojDyaXJMHCGbBM4har7
TqmBFcTX5SqKDVgUik4UiGV37lcSfCpYabXedtW+hBKvKyu8/OnaQBlZG2UcLrUZPG6m5RX+wQGY
oGOvkjJ6TyU0BU8hlwIEVrfTcRmNns7wPeVCj7KtmV54WlReYylXL8AivJhefWPTKcvGsTvqNFTS
+QE4+RNo88ZaJclBxwvMNt+883nkAcTEp1nZhDA9jDcC87GGm5AZBC783isPmzfPGzBPFUnUpC6J
o5rNPCsr3iqFdp8pvr3BnmbjWQZygtLF8kN30u9OTiiNfTsqBz126mXbIEVgVLuiGX5tkghfm7Vb
5dNjNpiFG4MgWEFeuC5r79x5+PmbQXttbKtziVfWsDeaGwwBbiaIPhcARYrizLLlbECqE9/zTBhN
wy7XLLLT4gxHJVvqdQqeR36MflhrRCgvVaI6pabiJ/WK4iggYuENwTOUwIHJ5gazbindSg9Iksee
cBaVpMuclwxE8LJHIyc716TFPq9hEXLWmTuzDC12griseA3qnG46StnEi7YETGRNj7UZgdqkCmoK
Fgxf4vJSMuxVJBZrmzldTWk9FP77BHpnZQzOS0pyhJ87e31n7NQKuwCgWhn9uQ/8QcP9vnTXxX+t
pyUOQQtgrAaXz/mot7+rBYuyJOLd5jF3AqINrM+O1cK7DiOx9pJMu4ISWLsNrglhazG2XfvRVmH1
49Q4WaZ2xtucggUidtUyFxmnWbvoA56UKUNLTkZpr6Qpnmoz0C5Lad14XOmax5QRzR7rYzc6B2us
CleCXl0NsM1gi/h0iAVN+0J38MUp3ZrQDWPegmwxKfDPM9VnQ++vuVBWMCx6wrLWTYZnI6/Hg+Bm
YhDnLvWsfqvrdNmtsH6wakqWoC2/WvmjF40aJj0McJOuhgeanMcRv88eaxM1SKnc+jg27ZnAPFC2
MhcAQwsZYGBVr3ige9dvgmLJ4+oSq/oNY2C2nmmAZquQgOxvSU0Mi6cmi261SrXk0ehaYJddempT
glh9fK1r2dkZum6nqc6LrSVAzlJ5LCNJCRgwwQE/3ULW/aUCwkZ6e6eNlR0qz0QjLYrxctlvZWxY
Z8UqesYYbJmNeNHMK3GY0zpOJ8TEMIKZi9FAUYfdXIcZPe1EP9u0Sjmsx4HhYNAuV30+WwWUcKHg
QCfWIt/NvroOCJeuhBgPfu5FLnFErAB1saVevcwjVZmHCxDRomcP2g1uHEZe25hDByUGogG9jh5q
T2rMRc6WqDnKqiSo6D3h5X2ef01cyENnwDOChWBaVNl0OgtmjTq6A22F551nRM91GT/3TcncNLZA
6Tlt8QKlyHe01SmbBJ9g2UVQ/P1HyGhbowlPZeE/6pN67Gr8RqS3SOME+8yIv5IbdGlP7W1BArQy
H7KwPEErZbQ1szlokFsYUU2GEaR32GoBVF5qxowmV6k6KmlcNVa3ccjWwuwYX/uR4jAmO+aKPln2
yKyuruDzS5F2XHC1zxMgJDdODohE2MfrV9TmaC0y9VWzshNtGBtKGyYKbu8tzB8Gkys2winT7dqy
O8fOvmArkLd4tEjrsSu1QJED1mf9e9Xb6KsfEOQYApOzjR8wnXB0ET2CxQrZkOY+pBb5LTJMKnoS
g4YxMqBmgFosxVvMyfNp65/wF90qU4ue3sGpJ8C3MwFDZROoQqx1zbpJL6VpVsvO19VFUNdXRoff
NOsZ71KSClfLKLlT/AcKAA1V/cg+fMtU2n5Fh8NfmAAocpP4YeJrxgJUwCWlqclZ5o32fnTyaxPI
VUlyUCOuRRDuHkarh+BuXnhOdBpqPlVIx3gB1emR9tX1FJBp1gJw/zFfqiwTQ4dd3yR2fU3l3h4T
FFL+dX+wRyOEzqw8A/+CYKAxPSd81+sMlILPzVRE2VNMWDluYu5IxgrEsoIBUIgLq7kAYBqs21DF
8jKGhTukDrn1Iny1UrCZstAvMzQUScKiZlsydObtlEXhUlfZ/OGSUx25Z/scrr2uYDOT7RVZsG9o
rgtCBZgAGxLvXfxWW/3GwOH1xxb+nxLwLsK3Kq/z9+Zzb+2Hdtz/oEf30xea384/Gnv/bzTpJMLb
z3W+myr87fiSxRgX/mj5zX29+Uf+0Pds8cW2EF++E/Ys54spabapmm0wU4Q23D+EPecLqFrLUlXD
Mi0bzzXSxp/CnvEFBdAwHEu3heEIQq//VINu7sN9p1lIBB0qYOQgyAuaZPP3o2aRYKExIIEMKzr3
B4ZpVFutC+SuNnCEtR2kbMeOwb7Uwa3tjfayG/xlYpGBzOLOXMUKbJUydogyEip3WuMgi3OJYXD+
e5tX2qIKtGoPmw5eVnH53eH9b7S/D8vMp7c+W3KQW5iCrGqfNUlyFCMZUwkzDefZYsSRzNTos99y
n+tlCfE/9ZlCwOxz0BHyEJUtfkfh32MOnVZxW5Qb8n+3Vew7G81hgBBh2XarshdzCxBCG8/7VpB0
ugyVMAMOZm8+Pr/WliN+VYKyWVoucx7qyyom+mEDbl/oUx+tO1Mz3TDOi7WZWBzSG2/igQnaejay
F6wsyvCcpv6N1rDrbgMaUfPxnivkLO0vRW0SsCY2vvjrg6V9Ukrn8yxgyTrAf+lukpf98TzXRKUY
UdUOqxo0IYOXrBt2HNGur5rbHmrrgdAnXmjH3jR+ri0KJzz12ghCfn4rrNnMy/o4pIF1R57p3Rla
5BUFBq+BcXIhGuU9t598IeW2n9q3hsDuoksFTAvAFr/QMbUfBy5aHx/F4a3wH4HAbcyy33d1YxzR
CFYavV8R9zAOk7W3KqO57lQIqDDcOFGa3bmwMPFNUpOwJFqbrEi7qwo5x1VSgwoKPmgW080NzWVV
KhLTfKYz+bW+GmKAIUG0ox2nbdMOjl6erNUAiJ5QYmq/2ll1ltUdgtb71Rjuzxr7/LkAcdF3lA6t
d/744+cCjWCbTYU6YhK+JLC3jDFrfVx1QcHvr3USa1I7inKMjwp7C8SyIt8AtNtWUh1X7Xw6GmBk
G8TA9V9fPoInDL/9h7vNNFHYBVYDkweW5syWn++OugCHWptalCNcjubaSNs9G9OR0A9hbAbm1r2f
3A/WBB+iEMuojp4Dpq7DNUvLna8n4jWjTNmWYXghA6goVpY4m6oKrUUFIi7DrFyXVX2uI+MwjLl9
NlvWXREauIAbe2kULfzrOLhOI0DzZu/vU2LzjEc4tYXOCK6+vkrmIK7mn3VDsZYlhtdlY6GYaFT6
oMZMf09Lskj718w0bUIHkdwZuadta6Ofk2sjmm0f5q5lhyFIEFiuWTVHJrrMFXo3Udh27KNKZxOT
3gTMCdCe7p1IX7uQDHaSOAL23Dt9T30Ht/yAtZUkC1Cj1WSGcsFYAgobXfbLQEIuK9pMhztNArQp
GN3VaDV9WRjKZlKMWzMkmVbiayNj4L/6rbnsK35vTm62B2i9I+sJrErUbEoGGG1lWVy2on1h0t9l
nSikj4r0Gz4AhUC/zair6ipiiwThMEsvsiEE74z1ISMpSOQjKBdl6j36rdC2kH5umAYz4u6vXLu1
DB4I2poFSOVZoB8QF52z7nR/nABZVDca9fmqR1JUKlaFpD/3Nu81QlckPkBMXSHmvuRSCva8iAL3
o9iZxQAeav5+zyQVZDbXuZ3LTTMqchNPCM2DtyET5hEitvN1CXrajYu6g0ujqEzvwLevJPDRPX0I
L0TRX+cAKEZLymMkA3svzQQ0E8lBYjCPvVF1J1qwiB7z9eOXp95/BIwQXokuuzAA0h+G3cetxTMv
Q6EvQBh4SIqMv9yPBtjewemgsMnbKUzRJuFYrs2SV9aGyx5K0EaCKHBTUE84dkmqB3r7lACgMjMQ
9TRq2YzNn1MpLz6+G0WOiKCMTpHlo48Bw2YbNSykr3hXcVFtMPhYtIn08o/bnbQlx6/1WVCaYlsX
FR+jMhWcYsp0UBSmmmEGYRM14SOwrG9agV1txLZ/EUMFBX+svta6AFVTMrDMrqq9xVS2+wjCCL6A
gdm0zhugi34fl/VM18KXA8q/PzK7w4H9GgF79avqpjbUdwiblhKOu7G1nJ2XJhifG1I1IZ0HMTCi
1WBS4QkrLrqDB/4tVOpl0UzDRQobyh2TrkLNG9xQNZWLloEA67Ei9xYWwHRQLPN138WgDDoQfrFk
oCFnVyGMqugrmUb+BoL2kRM7XOJieS5SMR2Eh0wyWuOLTKVBkD2+Hf3waax8uVNajhkY4nafaw3j
smR7iESZHsNM2MAEy35R623pEp7k8je6hyFS+jWZeXJtBBTP0/BVAoQltajtqMrNhRaNbx/XKy93
68i2WX5cLeE4P3/m65igmb3MEfqqpoFTl3NtsG7yjOCuYLwNMw6JirSrLjDFLndYcnNrvhAnjDpq
Vd+GEW/aZ1cd9d78/+T1IzCZTYW6NCAvka0c/cveXhEgItCheruuSa8Es5g2jMO4VTtdHBrGpuXw
E465Fxymoro1HLbcZJeYnOQzsOXjHU9+i6aas0GN227f9jUYnSC/l61TnkOnOIvAB/kGB4YRpMOd
ahrBhWldwmr0kWWcN96ZCQA3F8uhBRIXDpkEONCXS69Jb5jg0K9FhdRvqFF36InfpJzmi8BsYcQp
xYZ/pG4HgmGMjLO0+2bdwZFdsdG961EV9LLXnpEN17GhlgdhaPouzuJnCNYBa3Nvz1yoYt3PC3uE
xbBPGeP3cdyTEsICoDAuNwPusDqM+0AARQTeUTDSLoRJ6EOJmU9BURqALlLv1LRlsR6InG3gIEVr
WBRW1tlL1fMgQSb2so2ch9jLxdaHmOdaoI/YtnmAmAym8pjt4+hRpiFdXykFIy61nsSOoupXHwfZ
DvQ3j3kznC1qQeai28sRltuRVdQhKmU7Lj4kSlCr2zVJOYd2xTW8YWiwXu5ssEMtfEp91x/y5pTn
7IsxeWkk62RxMUbhPJ91gCccxTCaBJPkMr3StjIHoQqwsVoV/TKdWn/t1RMABgy4yLoMvcSvfyIj
89rMMytbLc1evPCrwSjnzZiJdIta1SysCpG0jhOVTMoUXwd+fBaNDB9zPdm1plGuGMk2B2tbRuCk
UOoiT6y0OhkZTNNR2ZbxGpPeDhDKeA1ztGNzzOAv6GxEDp32GthkQZK2u2b2zbahgD8L4r4ubvOZ
GVsHC585ImjC5Vdb5zImdA9NIEDP6Yrlx00WZjE5QjtU7jOtv7CiGHJkXN0mTTM/gHR12U4U9fjo
GFVkB+1RH7uHwAjNpzgMLhCkXEOW1dc8beCCJcpG0czhAfTCSk+m/rZvsA06SvmC6Bfecx71VZGH
t76dhRvDG/tzPU8hJRxsn+gjqIvEfNZGJXqjywS7dm7R9lNNS7ng6WMAzWkrjpc1FPpab+RTOEDy
jdL0IoLiNrRdeivjSWy1yss2tu+8MHrMOIAAYLqtajr3hHGY9Tm4uJPie9OoAE7l6QWTPwWBEyYj
aJi1WmiImyDL4o3DCrEEqINW2cqjbApnU1cILMzzlIcU35y0uYaJXXpXfmcgY8EFhC+fWDsvBEhl
plV+CFh/myZVtt5kbFo/D09NCXTZlw33p0lmPi1OyvTk0yk5eAyQ5enKhxyygq2iRvQV4xT8R9ld
tkm7Zx5TUsXp8eNeHbT2BSo1EH5nDicy7crvlWUe0w0FeQLEfhqVhQL9fOlX2RV6bLPL7QFqWmtf
sXCt87jkS33B1AxJapDu6a7GejhGM5wy4FHOKmwcilC5ZNidTm6JaEjDrZ5oRbGMg+K+mgzqF6O9
qP4PdeeV5LiSZdsRoQwO5cAvtRbBkPkDy0gBrTVm1ON4E3sLiNt1q251d1nb+3o/NJIRGRlBEu7H
z9l7bY+pec1ZxFDwj6q2/FagWkR24F/gx6crjylZbSD4UrLOXyohKRBTsZUm5lNWZum+aAyYX32R
PzXtxDtjn6rlPS3RwZi8mpwpp5o8ytYmqtRHZ1afipOdsN6HT2gKF5Zemo94G/kW1AA53pHtZaQg
FuW6H2Fauna3IXxMvaeJEGu64b+zoZgmSv4RINCm4eJ9ZL55tZs4XSUAZVbz+mYOKrT0IZfnpo8+
YDiJDWNOf+PgB7zbRXlNpx8ekszEOyqKi0IiC7bzcDGYmf1ihogtI9N2l6mLj9eRQ3ttQKy4dS6X
CODEFoLK1WqJXshkMi4LuCGLsdboalUBpvXUkOvMT4g/FduEJgUM+tI8Wll/sGDD7uIWUxUUqPoJ
Mmy5QiFa5jbZrLK4Ae+eBtwx0LxkiYHohkzUZMANelLtUuLpjMNQWxdPpWNAT5rhl8wqRoyYzZuh
+kn5wdBxZG0ZRQHCNANikNW/OtV5Ks3eOKAvjtem9IItPlxWXvGB8FLfgw+nPNFUidpCAZEDQMIB
E7lCIMjHRosEQ7pGuWdAHF3De3XLgiXEaN5VAxNTrpLPxK5z0iNQULGp4Ahk5ES+a55uTfgaOy3L
Vir5xIvJzMxL1w6LaCQCxu8NdQkSK5gQZmeH2eILk0XFc9d+oXrnXiujZc0xeWeMeLbGygTcn/KP
YxcVAD1H7HJS100+COq5mhImsHrjhOWzS0AAFaaPY7UV+yIuxSKa/k7aEWtmizY1+VI1Oc3OF4GH
u39X2i3xZtMHm9wdfakHROU5ZeNdLSfdGwRoPsIM7+vYS0BUZMSqegT2J9UT5CsannFbuZNZByHO
/sxavJpZVj302j0PkZrcau2MYYJkiensYzhErDpdiGw5Zg5q6QdrIClKps1noMXBpe+8VWV3ck94
7SKP8kunZgbjd9veKsFzjRh8a0+bMnCmF2ZH9s7lNzto0NgtHXaxaeV7XyRPSS3f1Kp66fsivLjM
oTEh/KJeMNcabMAgdtU7Us13Ush+Sz2Kz6JApuFCGl7PP8Ik8WzhkJt09BjuLBjl6lgDkcaElvsD
4CuaXKO6lrotT53zG/UFQJgMq1/W6MREpdHHSPzAIYGqhNMP00NfQnjtAIjMXZ/5CJnZcplqoYo8
xSmhdSVUJFpqn7m2to11QJ6avtPJB60ToCdRx3hpCif/bLH8uzgHcQC71oNp1t0zIA8h0co2rQHI
pYmw+Qfqj1IY/UeLSgWIneixFRPS5pj4SFhK+mXspHIZoYhn1aDo6bI+X1qlVi6Ze3yb+zhBaGBQ
tSsCAbJ15aNnaRvWK7+mUsFOcBLskKe5KVJ5HHlEb+0IErBPgg8xW07Bqk167Winu7S3P4omVuFw
mK9uMJQ0VAx1FxHMO6V4EkrUOBqq9JbrwrI2GQCdLeD9uxobT2aSymtjrcsedr/S2ozVC4KhXML7
EEExYGkMroMeLOnJaDUX0ZAOMSkCjEwJ4/Jxq3Ukd0W5I0QsXebugKjbbW+DFq6NdCTpIYK4hL04
WFrzuR6ekR030bJyE+tQcaxkozSgnbuVe4/rMSLSLND28JPbRdc5G8L0nG1nMvwVdpwftMLHLJts
MtpLG5L9UG7XlFAMzW8YWPONg6iY2YmBJZygrFGtdrZSxwjuNbGeq9kMyioziaza9W6Rf7jT98c1
HIU6b9bR6N3qJNX2IN8mqF79KMvyZiekxM+lkOZ2+UatvSeXOdeSCWKHJblRFwCaXuZCV0YfON+s
w1dBmsW4Ur07w5t8DdGOYGqL6tEdHXMBZoP6jH4O0GhWdOp6Z2E24W9w0Mf5tJpb4o3pe3RlHXnF
c5Es59o3RTqw4IOXMZtymWIxF1wpoWo+1LQcUR5E5B1qw3dVOkzqCWqGvkd8Um2ecrXJN1C1N0nd
Znu6P4Q6GsR88PcLCD/hSXjAG3Hdf+at0yFfJl4htdsjfw4RzB622tZvfxXOV/3uwyjEoRE5467z
Qx3grfOjJzFkWzQPQquxOyca9ma62ouvddSa9v7EVtIH+BrrWBU5qchFqG4TKNZBXL6NTdQ/SYaf
TxGsylXuc2TEI3DUamIFIfPU/rYOOCDFvtOsmcO0S6fphouVlpMwLaE73nvhTc9EsoXWTjxpikMl
E5IjSjdEZ2+6qVAHLSoWDvKAyOjuKsBZYVS3S0tTKF7htW5stffy5agBG41KXT35ni9Okl0/snT1
nNAGuKkAJ3yjzrZpl5EfExXuxUZJcPFDCNgdJ0hSmMd4Q3+nXgy2hrjJtZ6THpLSgqTTRQNSZd9n
SnMkkHSN+NveBtOxaX6DWiNI1pVrxki6poC8zLq11fira2L3RmnRbEPNI4y7ACDRQjoAIFefum7j
Kn5wkYJFe9BGuYwLbOzztZtaKUFPslrOCw7cM2253Ee9fXV7NnPX/kUv8beu8Q8r+u2LLPeLjWo4
dNJR981/mtHdXM9MfpP6s8v1Nr0BHqQH4wQWOd13gVMvXvZOhf7Nc41lotLdTRFR3Bq6vUvPN+JT
2C8Lr24B+bCA9VWQP7Aj7OwcEHcWItE1Ea7d7Cz37pwvV0WKgp+GhoJY8k4P3t9SoFyijt9uqHIV
LgkNVk/RbsxSAINNG346mA2jb3mgg6OwFAwpeEQ+7UYlFez58a9s7I5xI8WGc1FnF+LZaGRIm0wh
pUzDjhBW7iY0omE5RAZiaqnkH7F16Xo1PUd++QSUL1nERJVPcIFu0Zq12Mz/QS+Qy8Eu7k+60kIN
5dwr3ebgB9T98dTdzEFZF0kLD7YwgIIKmiyxEv5GJAJIUMnvZm6SpY7qZedVDJizBFpq39RgkRAC
ha6Cxq7So8NgxER/k36BIWbia3OyjcbCWZLuBJpbXljiGRn0RrO1q51hxvkmrLM9QXbDGz1Is1Xh
wlLhbMxeu+iFnx+B+bvYzht/R0CrsS1oz8N20D24DJi7kYZmF01+zOd0Di03jSgataNhTB61u0Z0
C4YMxuQKwiYQu4AeW0nU1aJxZUlCs34ENJCsg2nviFyJANP2V2rIxuC62Pm9UMcaL1uPEhJOikOf
YG6T/69Go/8vQ89/nHn+/2RfFIJx0n8/Gt2nP7P0//xHFfzTbHT+R3+YHwzxN7Y1GiEsy9Jm+vCf
5gfH/BtXk0bNIw0V5f3kx/27+cGycaihaGePNhiQ8Y/+mJEqQv2bo07OCH6Wo0muvv/NkNSchmN/
zj4YilJr2/BvmLxqpqY5fzEzWqaTaMBe0kMYkRTSGslrp2XGb0MjetxFomzZGUxiLfqe5xEeJdst
nm0pWU5blNJQZMUOWQsYQnIGpt4Q+/XwTkD9SJGe27R4nORKiuLKghV3tvvoG6R/f1emdnc2hILJ
KSeTgegVUwHIY2BUbLL3LiExB+RMtpGa2X+bnndVT0ePMehkJ7q/KrfVXziF6mfYDL8rYOd/PlLc
SC6ttKsOZTfax7EFOsOhzXzMN3DnNyIhoesf3vP/Yl7LGOtfXkbeRKli17IZJf2LW6MMhYpIkXN1
X9WkZdCWMK0fIhP9uU/9/pz3eCtRcJZrfwxje6/4NHjHDpxcRkgT/BP5MINRoWuEhk9w2t2wA4ur
3kIRzXx9eO90VF99BIOzGL3XpBPFrmnMzywQCPDnpWV+zgnsT5krv8VoJz6zokIp16RvQ80Ks+6U
JFsy2bzzfBNNsei96XLiE/KpcYt3o4dir7dtcaj9GiF3VvZnxTefCVFleDL9GXGt+GSh2mCBUtvd
CHKktzgx7S1x6s26idR7RmbxTzXIYNUoyTsnGqAZCjFFSoW7sdQD/4FvckRkFtdrzRA55rBNipkN
q1h1dTDvn9FEvjpKTuJLUhkHUrFX0fQ754DXzwPzpZ1Q6B7uYMQ7teSlJIn+05KI7CN3OKWW2i2K
IMVyYKNopKIYy9N8owO9JSXSbt2N7+IpGxqL5L84L6NT+vcbHxowLy0lwvyxHAvlu94jRfW1rrp6
llToAiISSPXuHPQDAzPNBdhWmcQYq75qtk/ggp1b2n56rAR3Ny/9Bypn0uVq+9CCX7wwl2Bml1u4
gZk/HVP4hCUgpDclrqqDWkmqs+lhqbgt3R2sKiV41TvnSoWs6DA8MfF/6QykNMgJAcasOO6/thlM
fQ2LCcIyP73NNzFTtFvlVEevqh6aZeKmHLTk62v99P3j4E2qq9Y7B6r/D1/0e6YLdFRO848xGyji
//OlIpGJ/POCYwvV0fF8MXB1hP1Xq5FHwLhhhm6/z0V3JoTIfM2k6A9loWOxzDPz1coNuWFMA3lu
+mpsDsHKVJt2P39V7dGamcyMzoEGQNPhOL43B+2brDTrp6X7tCHxSbc9HZqWeGe4RuhMk+nlIDYk
vdlFatHFVpz1/JBu+x8fCi+Y5IFl+kYrU//IQDNOD+DcVZ/THT037w1wnlVSO8WBJTW5Fj5FIWOb
6jssaayd9Mg7kkeRViYCPDGI81WJoQbN3rhTu72O++JuQNujnzAkb3i2pbGLhsHfhpFMnkdsCpvW
A5sN4TR5jigFKXLUH8x2kufcRzVGE1bZGiBz92PhvkTS1S/zjWqNxtc907Z3//O7NTMh/nl7ID9K
RY8DBtRwzL/6ftJIo0TvVTTBChZYBIYjkonBEZs2TFPUL2l9IVQclYmnv/TO6NzzONoahBa/jDu9
Hv2tZ3sh8v8wWeSZbv1klrbsqnjkxUR9oGSxsW+0MN5FpR3fZE73ilyk6p3e9gtEPVLXOAK64zXI
3P28yqm09S/zPasb14OjdSuS2EilEZJjZ3Qv0uLffGCF8y+fWKyJCHlNzHG4DjXtL/oSWxvDaGAz
3sMstjCyadaDPyojFFJ0H/T6E6QAg3uxQrHIOgU/AomBrKuoKoKt1E+9KvI71t7xnPXpKWyzYFsB
4t4STK4tbXhiFxpYuD2mV0UpxAPMVvCmplG/HlV8BnqubPWh6uADDHHA8UovkCjo0ZVISmORTV8m
wplWCw31A9rV4V0p77ickG1SFd9Hn74FFvz4wsze2oxu+xEEprnyDGDCtakf+yAKXoB2UKZPI2j8
4uOpHI6laXXPavyWWci97dZJGDNExQd8LWbGtWwYfmgEX0ak0pMGUl3xQTx5Jt1Z9jKb04nKOWS6
5//9XpYVEdoq/Wm+8txpPapCb1KwhkzryY2bP0SdLKsd8sOtaTc/uX7CboFBR1k7BuduXQlspqol
2Hzn99DbrMBOWbo0yWwU7NOy7M+bVuieiFaScJnwX5MaAqCMc/sJebATq7/U6YlUxvpGVUYMHoq1
9vzS/bqnuBOHE/7BGvb+Wx60yaGdHvmE912NpmOiHNgb9k52w+k/rLXCI1GNHduD3Rt6YfJDS/Bp
s4kUjZpdEqmkl7DUmAFieceKn8eH2FfSg6syFI1wV+pjWpywbWUXO/I+HX65m4Lpm8TpOD3TMnPE
0fNg9vuN47yEJRwwH8H2sdek/SkakZ2NTnr7wNGCNQNmSe7R9CkNjUQ/6wpJlHx8gx9D+EOjwb0g
Yuw3YzBz39cNimrAtFePpQgf0xDfv35FnBUg7oOUV74g4HljhYPzqXRlT2LXK/Lc5Lk3tAoj0QB7
yesbTnrZcDUFLS6mfBdLS7KL6XOZAy47RszJp2eJI/6eI5079qS2P7oAV50eE7wzsjMpUXaJR5O/
n86J4TXbljf2+OcNpPDhiPOgP/pVKw7a/EL2bWYdlaFT/k0pZ/5rKedojiOwdE2lt2Sn+mc1UNO6
OF3q2D+Yg2wJICHF5quc4gDdrG1EbmtvSNtbZQNMIBUAGiwnO8wtcC/8Nt9CB8mJECMKIxTM6r5e
ydK3sM+bZHrr2GozIuaa9Dg/brmYQX+k7NxeIDZSz4slM2p6dCbmPWF4wYN2qr0cE6qDpMnfWjWe
JGHcmNZnHnfB3UT4tiB+RRwrjs1LS48MUulPNVCx58FEce5knvLLBIZZpzRA2xjfVuEHB6bRgC+n
pVuXNUOJ0LFfIiZRPeUp1AhSpKdNVTIBlolavVhssylRywdjaIyLEkTGJQ+wmZmcF0jEXg5c4Gcg
+voBb36FKLgpll5W99/DtAXn37u/HHLkU/Rpcue5bUninGM+DDPA64EA/JiMCJZ48fxj7Uf6toK8
t5q/ZQRfQpcHDnjR5foLIrmdK7DIWARMbdpK09kr4h3WVXJQ3faNHOdfDNrad3e6lnIU3/M/G+pS
O1kRrlHZ9MZWRLSCUhqQZ8NUunOevA6u6YNslOXdVq16M5p46losWXMdZ5dRdQYzfg4N0ydFjWpN
tS9pwgjbiyMKdGF8zFeKZSLWtgZrz4pRnZWwre5FWb/kpH0d//60FhJZuYxUZUvUWuEJ49U3TWuj
OkMP1T/dB9MyNhfg6cS8zedtxUDWtTSng1QxnZ90s9oqhgLENjJ8/iNd33aff2w99LoBLj7AsBHL
bWKxY7C38zwaXxgEGfxGw4XWDOGpdgRfUhmYNRQVexYOG0y9rTZd9kFOlBgVT2c1nAPMqD9jEMxc
Sy4JObMPdg2UYkGZI1ZfVySMc/ajQhu+ASUBnqg4D5/B+FkTXDB6oK6MwsSbWjj+Y6xosrrZC/k0
z2Jaje1Cy69xSsJ5CREVFI3DwMAmBatTSJ/MJDjiMBTtSu2NttkAF4fzHMlPHQjkS0qltXFGJTgk
Ib28Igj1l6KpQiSShblzJHIzm6kiHHmYLQ16rUTVPzvfXDraoB5CpUXtMOh0ghsl34cVOQrG9BqX
CDfOQi2cT+FsxrHiVDQdO6efZwiPqtBr9zhYDIJLp805iSxjY1ljvqcx39lkJic+VB2H0/EJmLrz
CTMk2zeF7j/qzL82PhWmHZX7eKrjkNYYF6+AGVuxqjlqUe6VoH3+OiZPv0waY5JQaU9tCLe/NKPp
HLpaVleKMIWl0YJbaoWnLI5bIJY4IqTSTFNTp2EIl6PSUWzSsnn057cpTkiXX8vag2KF+q11vJMJ
zSUkyfpXBjixx8OHoxrwal8xV5h3GydjzlOQ8nvBg3Dr8qjmwIXVPu6GG3a76ikaFbkjGZOWFwDJ
z6E+ACeyOO2F4d7xGntbuRlFg1El+ylwa0Xw6o/cVsLnEuXpSijDuqjtFK4mOwYczqWiDeVRNiPD
BW9gDfFxHGP55tIJw/JXLlh+g+Hd4/qljekGl5alwCO3Zod/sNhgLEv2XUjYL5FBCadsbDH5QB53
RRzBqSKt8ibpPcLXV/1PYKRbqxnYolsUlrv594g7gyi1tk82KWknlwGFbOc65d1KUNHUA5Weqick
5FWxfP36t6TOfB+trttWqcEyUsrsUDTFR5Q79bliPCxQsfkauWb7dPrlUgh4zObN+jU1GLBnzd5L
oXQOWvWfT8/f0NFNzWT49PXt5Fg98so5kT13MfXGf8w3apoxekY3Y5M7Rr5wbe74DNgLWXlb2eg1
k7byZxPW1jpuMugIbvukeh9zU0TJFOPB+iQWXBX6qq2zcqGZNQU93IxlJrN02wZZFy4bH0p8hxf4
ECJvZdKv5QCR3E2ZOZj/c49pfdH7Dy8p1C2HmL0O6vma+ZW17GPZrCv9OiJo+V6G5jcx1O2zBsUH
ARIGEZsRpd3W6jS1ItKtDU2SG7tyLaZyn4A2PgpVINZ6NO5EYzM5G+LhpGvxsBQ+8fNMmKqr/9qH
hfISBskWNkByDLDU8X7BdvbCugRNOjT7sO+7LVEheHWmOZXn/1Sn7a9WimJRD6TnDUyKLBI3qk2h
lv3WIDoeV7hGhZjq/Y4QUVbgvEHVYRIIaCq1+eh0HyXEpkLPxy/plyeyr7MjQ/6Hx7C8aL36GEwF
AinaOQ3blpw6jbQA0W3SvkUa11h7QjU41MiqP0ryMoh8FIsYnPY3iUCfSsEbdnP3Y76xiIo8fb0G
BsNTUt2sBlO1qYDYICzi6BkR7KcIau5CAoiymH4hgo0Oc3FNo5E3mcaxMbBA5d1Q3ucbQwfuMz/X
TJ9vifmXzkhynF9XWcRcXk6ff5SeO4BTSEKy1JpibwOvfUC4LfdlVoAxbgndgMT8YYT+TjDi+z3d
0QW1S293+jGMY3WrZ7i7W1pka3XM5aohFQDOOuU0U4uX2PEV/O/sICKBSe4q4y5xIvXVcfWtHXjW
z1zm3wfM00ecVml2JT8FZJZqkXoT+vljvpcW3nuWqE+s6+PRMESyTnU7+6b43dLUnvOxwAxfOrBk
e2tLQ6DdoQKsD4JJ+fZrpjYYxUmavrOxXZ/aX7erq5WBK7AwzR4VWDernHjGrJbmi8Lh/NwalNVy
BPaGeCCP1q1hp8cKJlv0bw6i7Jr/ehIFUCNtVWC1US35V3tA1WZN26eBu//6rxiN8CqhdrvXWKQO
BB4xAKnQFvdprG+9JIluWHF+JihQ39UqQO0/cu6cHyaxeoF/Fl2crFPXfzaHmLTla29sEB6o/Wdi
5N0hmz8mAsdVUmEYzVhHV1pDg6rDi3yyOJbNJX8rgjtQ9+Qc2VZ6H3Vl2RMA9UCNmTzKal1hhEWd
hQxrLl3r1mcdrb7qWKwwDCOjQDtUegc+WvfrA55Yc92CVV4BQTWZxRsBAVlac1LrhExztaSf6vfZ
zjNpV5H6SnLpAMh+17BbrRS37pepJEFKENS3nC/RXE2KRxet4hbHPrpyumfQF4KlHva0W3Qu8XAS
RladkzxrlWMd/dhjmbd92PoCiXo0131BZXy3VeOdQ5W266Zmt8jkNid486lloip0Ulo00eW7EsHa
jbI+XNG6jt/9bnylZWc9MVR8F4Vd4nXgxpUY1+d7ChlAa6Oz+QSx1BprhsdIkhSCDGWBhJrQOSwH
Ca6EuQMyRiBnHS8wt14JpiE33N8uANFbWgD+a/Ik2Q/EFN2o4cq1JcgeYwqRnVvZFfsKg+xIdufZ
VYYSx3qheGutCMBUj63VrcqgAN+rvU9dGbqUtUJJ16gJgcB5hJxgmpEaOEQOTR7d50d/3lh6S66n
0EnossfsGDbCWcS6SKtVbRjPpjKOF5QsZ4Ga6mk0R/1JE8rBjBX9rdK2WW3W166uyWFPG4InzdK5
5rqGdL4Ik6utHwZE5tdcw4e0bMOeM9KgPzmRG9/Rc4gHugSaULHx5iSmt8lHTa7QMjA0YOGaumMG
2eK56FdKwLnMSlMIcsKkfUDpXa3VeUtJM6FeFT4d9GZl+4D8V2H9gKiAZNkjeG8zt69ThS5i6lqk
eKLOL4z0luT060ygbSah018fLJuUhC0ugvqipcW3ehpQpMb49WiuT+evxcaL0E+p4jy3ikvzMtSY
y6f2u+fooD0kpLVKJiAuhLsx83x4T4EI7CTZjQulbC5zbT9BjzZh3+rr+aFbcoKcH/aBTiJRYz4p
tnLWkOi98LZUu7hQ462oU/+9IxAryC84WWjKmc0vEsSjl7AjXY/WNavwwLzaaTv9kjZKsDLsWP8G
xItrhATiPKaoGERY3al5afRnC30Yul3D0fg239R6iTRo9P3lWBbDrYGcjxB/GkmEPhZTJ0XGNt/I
6V5iJxXrCIE5S1n77puH3evoY0UCIzOkZ4tmyFdru8gOMXTp69zdjlvbXammINopQhGS5EFzTGgK
XGU6vAxNePPSofwUCrbS6eiJzPO5ELH95nIGHQhJPeeyTA51C6uqkT4ZgxXnlHmtU62hun1trrC/
Bo+rQpj1R1YxhPlkJg84sN/GY1+cvyQ/0z1nei6zXbk03JF93jVgV/ayOP/5zUobIm8VU5bIH9//
5zeYQC+pKpV635OakUgi5XJU7ESCyXvl2K9ZVBYf2LDpCRJVuWsx7SzrTDoH3TG3FMnJDyNUNAyN
iPo83WwPdegp69pH36cBwwDTQLNGZR+4uF3sniEaDcsGCuVnHMDzGTVrG+VJucvq6t2LTPfXIINl
U9bxD74H7IDLGCeys3Y7Lz7gs34OWZVQDi2kO9a/NPWTJm300/VxKpEQWT0GholL8t/uBpbmj6R6
Q5U8fENvIjalhyKvIbPDbHO09MJi+VaZQaDn8i/z61+HJBy1btzvckP7IctW3/+5QcF9XLlqMizI
SFGvWpSF+7Koql2oFuLmAL1d1k3K3qTjcibJgM5TGd9pDQx7jNWMmUgkIGNKVxY47M0z+9Gi7Bk9
9cW49iLrRKKEToAJCaJhb5i3TM3yC01Ict5pC5gqpiNTFso5qithbUtnKXPjbf4BhqF1JoycStsn
mvUWk6b49YbaA+YCxOUIOJQW6xFARhyjYP7TACYqvbr84NNNXgXTUcZF0L7Eg6qdIiqN1xhpa9zo
4QMX2RN8fHeFQEy9z/fSZFTvA3WbEjfaoYxGVDBl7g1Htc1p386P4UWEa0lE5ddP/91nZveOQWZY
mnPtiOqnXLopiI0ybodvbeuc0KqKczmdXtQq7g66FD/BgKRLPErDg89O+csBNknwQ1yCt5+2q86z
iCjCYrZPmCWs4JIN71GHlzSojfvgJVZF0obCzHckd1RX1EedUxj3oFGPDBbpXIi4QnedfYMQgSoQ
l0aLrPfJDNT+KR51gges7kVJOTVuuqBFO1VjdSwc/U3yXkIvTYgHtgrjrR50AiklifBz7zJlorHP
u/KzVA3/ZBAjDu1It9fJaDjPXoxSy03jHEtwgJWNzvdK6nF06DnLvhc2hpuc2CDFSPLnLk7ekHjW
9ECzN1Rh1XdDp6xVfhPtMjzQ6Ikd6sKJoZO+jGUEO6EYIJvmBJ0onpNehBoAppysB6Rnrgdm08/e
qAxXJ/CnVmzwjmdB2SBR7Sd1ffAuSMCcDY/dmDwzu9QW/iS4bzk+Q9Nq333HUNZDBoPBJ7DuzkD5
96TUsmXEQmXk6bXJg/Kq9wnHY81u6GiV/a7II3dH0DJg9/kdiXW5SirbWDuhoS50WeJGsAW4shgN
DoIjixgn1CVo6+r8EY7ts5E3PQlA7qHWtOt8mCiLhArHThfqvLIbiswiYEB0nBngr+RgiRfSOvqz
iEmkyn19xDPH8VObLkrivVFbmm1L1xwJoef8TlAu3SwnyHaKb9EAgxBwteMAQVEw0kaRrTx4Ouas
RBjhuRy07LXnVe7RuSgtVMCt3pecmqq6vdlC73acV10OwI28Tt6vpVEa7jIg/IoaCNm7lqnvhSjr
naUWDSLdDI+kYJqoq82wzfLEXc1/4fwwdBgwzKdEukglOXVIhXxrE4+a/lYaJXPyxMADZozjlUDC
Q5eRdzwM9j0PteCcEh+EXJW1j7H3zSpG9ZjrUZms2rYBpjZfP7Qsra1LT/IlIPyNbnz+Qfd5gK7h
jhvdzdWbDL3klPcoz0EJgyMjTHanTv2W+blq15JR9TQ/kUWZtZNBbwNrs5yzklZsuVqU3liPGH4q
FgnvdW2BCWrMBQ5J9VSDoT2EuMMW9TRpLCMcAUFLlOT0CKfe5uuXtIZyM9fz+O1pxJiFsooImIEc
gCS6Hjgkl5mxHEQNMYvm+UFmlrMxsSufhow/z8Yvs+rJqfzOKoy8mzStMSDOKi8H9MqF6zxrJQJv
mMzpKa34aI829UCCYIGmuHWe7/lR9ce9UDArLlPCP3IM+XGuDBf+tfZSx8mH1+rKEZXbjskEQigo
Jw8C1t1lZo/OY37O6zGzRGlMF0FtdSwXusVP8jBVLz14Hndu2kWfh8N7GMTcq3osOyHuBchVuq5Y
35QyThG9kaYVSjV5qRz/WrU2XCgmbEvDIVYHc33BVj8VmAGusFXVQNfNSO57RVeA2M4Yn0t2rSci
dvf8hsor0Votia24ENs6qDaYqNhdI89bsvrHN6iS0ZHpDVHHnd196H5I05E9/y/fgZAIoTyxfmqb
fAtiuSiGQHzWbWcuEc/J83xTuzTA5i9Y+PI76PnfDA7m69KirdM0eXfniI5jJ2tO7XxIMjK7XAfu
WFGzR+4ZAt9x7vXVg+mda1JXF7nCpReYvrWdP2Xz540/I1t7XbXrQivcBUVU7YlHya9DMMQr1xzc
97gqr00Rfu97o38IBY9jruTiOW+aAbHymJ4rFsFDE9OF6dzXWLkU01vc1iDGCmGzYbvnIvHP8aBE
zwxeWTUZOQUk++haIo++02G702krFU6snGmKLgsEmWAlHY2kwXnF0gku2ahm76+dqbEUTVd0rHSv
iZTDreWtXiidpa2DJiFSojQhl+DQWwfTPW96br43P+eBKr96GOyHpKlJ+KGH0k43hLpE+/m5ubDB
4MM7B6pp5weYrJRiaG9OW3g0oSt9QzdJfWmC8j0SdfizyeNbByIdq1ytHZ2p/KiVDhsgp6EA8Oeq
Io7+0Bv2E/SNEQuslm5qqEsHvezE1WS8h8WolD/S57oRcpnY7ri34iFFiT3WW1eljf01dArf/Nhx
X6Rgu6DD/C1SM28TidHdQZ8NAU2qcoMcxoOnR9PwJK5IIssT7Mfu5E43JI7ztbCmeeyHrg0wNmD+
k7u0F3X7Th/kUkySFtBrrDiqiJeywDxudY34oLfzFGmO9eR1icUYkwU9bz3xQc4VhzzZlGfNQaTj
RnT+lVJXXsnY5LYUIrvhu3/u1Mh7q7oGd00MnSePpUXynpHsbHhsIYfO39hqN1UJZn/kTjw9838p
O6/luJFt234RIuDNa3lLU6RISi8IWXifsF9/R2Zpb3X3OdEn7ks1AEotklVIrFxrzjHllzJAc2sR
LOMlTXhmxlANL004Gk+NZsIjM/z4G3nkz4X2Yo1e/Awgz7/1wQzYqks/qjbPj0S4OQRPa8nH0i9Q
1zw/ugT2yIxAh4/VxtC9lr6sXgODwXBcVNZZC7v5Yhq2sdW1p7lOkouPY+WZFMRPyxS9sOkydqJt
qmtHzXlVR39e2t4vj/lgXxEyH++lG93N4s0xvUePwf9PEIo7d4nbrzR0u3VaP3oy+MSsiuRC8V5d
YwKKMPMYxlNd1SfDZg+hY7wEfoXPG3tBfKgnOgreEGtf0pRQyNpIfwyBIHgVCM8NF7p98Cj09kwh
hwcNaDv4Uf9Dqwh0VcMoEg5k9PjyGsyMH+qmgtgjXyyheWsMvNk+5BP4AGp5t+S+fpmRFdxf/Cll
1Qwbcsq6/lYsZvhIng/GPH+i6SI1B3FO5jodj/JhHKnYqGzkxMZ2nwU7Iztxms+d3BnpcmfEHtN5
Sci5XejnJ1nWvRmhYx9TATOskzVuM0Z/uW6k+c8xd1/pITrjZsF3jaZLpiOk9ZV8yJ/l5NT7ogjt
fW96H3+6sD6JaZBtm3faWxszN7L3EgPKEQCGtSX+YVx7tFF2mlQCBWpOJqzhpwgKYs48xvma/ZYM
gfWklfPvl6n+Tkeqf2zNyr5fjkanWZFmLNZuL/qjavJDdMIyU4TVdpmwt6zh62LfmW90iOKX1Amt
+xcZ8/YbYtZg1M4Vw8qIuN59M/W8wXI4X3upAaX9IFK/QFGuZ9epGBH0cOblWnis4+VNjcCUaFOb
uviaeb+HYnLwqC67evHdIM6ZEaSJP74AXHIp0SPtG2N5mmIr26F3I60u9FB1Ommz7YWtX9xkYGg4
A+gKF/PcVkN4ruWLOlIvVhRXZ2MmPOIlkr2JuURM4dl5cKMQswguRm5z35tTMZlbh0bkWoMz9gWK
wJ44x/BnEjQPWUUiaJhTpymdSeTl0Kn1gVR5qQSjXH90c187ELNZHZzJYBxV9OPj6LbJpqnm8DnW
gz27iOBRvQQUNzvbs3rm9P3va61bi/O95sXz+SOOm7c5rS0WU58ZhWDDrE4FebMgt2aa/bFGgiAq
j7zricrW+lAc2aXyr0bY/bA5fZtK634w/OdAfil22Idg7vryv/+5OKnDz4ZoNzq5gLR+3B9L6zxP
GA/e7aZvt22ZdRfwA8Gl60Mof25Rfhh9/jDG3FQ24p/HQWjThglddSp0e/jI80Mu7zojyPxDASiC
qnGDbbB6TwvMy6JzxVH0df0+ZsXnWgscemZ6uxWth0HffjNhPbwnY+Lga0IwrE5TyrpV1OuU1kFL
qkA0nF3jpZAnvwWaQb4HvppNz6STpLeqB6U2It0HHwVGt2uf1UuPa+ZEchrPdLk/nTHVEivBZ0Uk
HuVWNM0vA8nud6FZbR8GH2WW3fnYHJlKlcNg7nQzeqLwmjcDO75zSED1g1ik4bgf7Rsj1z2wNqaL
HkqXJppgGE9F9zzVIxth3edzmA3WZ4hMhMca8bdpsGEn9GV5CfqmOooMM3rH9JNuGMWZwO4bJ8N4
mZtK29hx9Kp8063n/7Iy4e/8MSs3sKfz8zITOSeGHrinU+knEiWAojJ6OU56UNyYZldUdo90J0hd
+PtRLHBdqmupOqLluamNpTtws53V588eOu2Y4MjeqFMQtgfmXF/gvdRf+Sf2sez2dK79mLiZx7PN
PZR9bq3L2IkOKTDp97FlXEjZGVwXYVTv1oThnkb2a9m/VFI8gTNvvC6gkBA0oZmI/NuIUgr78XhN
Z/aVCAGW8OxILMns5xrSDvsUupN2ioOle8zsaK9Df7yk8syqAFUUZZCSMdoCtg78VhK+eUP+nKeE
PuF5xpVhLC/k3TZP6j0imKLe37e2HQgLvHKnyHXGn/KgIxJRHYyRF16A6TL/RK5/bouSZ5Y8Ui/L
EtAOqKOLuo5+5Mgsobuqx1gWIgHLHeiJCbkqt2JO8m3o6vlm0JhZWmnX/ww7GWFjdt+LNIkwMtbe
8zBHKDaRfB2tGn3ZiO1kPWd6tB8HQ9/llv2LBHbrSzd5v8a6+H2QwGjVkvYpwiVPojVzHdX8dcuf
oyPCtyFdlouIypQ5JD3hoMMm3pbeD2SxyFWkMEcUIX1vdehPj/DadzU0AwYCYXbBfJVhfhSs2GR0
DptUq6NtGXds63GRrJQWKP/vaQjn5HnusRbLMawz+8u5XGBcKNF50RPLKPoFqQKYGTUvRpndvaiz
WDc/ESbHCofDcXoeB0DiYR3gAcPT+aTXYNlruvtbOwnZqdrhOZAv6kjYA5+a1JhHHISyy+YHwy8E
h88LjNzLXThj7jNsNXG6FN8Tss/XGCejJ69EIGZAuDiTIJ/g8u8kYtUqd4PqBxEEbKxI0TOO9axh
SjID/4qQf5ExpPRGoyz5ZhbiPBQ1dUnE3F4+lzScEZuKju4azKF2/wbVF4Lq2SFC7SqkVEEp3Ma6
MdZulMbb2EVluE8tDHltPJPBlerVJtKGB083vb2d2cb5z8vCoB1beY3SIBgWf52F3C5st8KzOlIv
iHPTA6GlD60xSQkltvFEKtLVfD2SR6boP5U1O8/7r8ytwmGVgBje0oPHUCil/kr0H1hDvU6UACFv
rReAC4BW287low58osTp3/ti+cqmK2XAYlgAnIMOm71ZrpMBW6iAVvoAsf+bq/XpbUHmfqkWd14P
PqMoZncjKCuekHadnn279s+zPIvlg1RYkXcqCJIgSrnZzGp+25gRcFzsamfHs52tkQpiwQUs4139
cf/gGDmWcNWNJII127YNI338nd2zutYZBtMyvedZq67RYxBaax/JdxnOvSmGcydf1JG6Nnkm1xKf
3nMEMtQTjz3U7pOaWUxyUrEEMg9aM7uDGlzwG6RatGFj9wu/TKqaHlguzx7Dr8WVB85e1eh6NoDb
XUICuGUF/+dF1fKBF2TnYurOZugeLdqY1/tDxnTSPQLfPo7L73od/lhS32NFM97vy5iAH/3NQiUU
LaBc+9EFo9knFgqpfN6KbMHWbo3HYMHzuuldInr1Euq43b6GrpsfDLTY+wjl/6vTWh/qTmHk+9Xu
ZnQBYa5f+kZWU5purRNSG6p1S4hDS2PsMU5Ge58aZIAEYfgSMO/5FPZ1vyd/2zgkOV1gI0jh0pp9
9oXNw27O2OHIO1EUEUIzp5meap1uXRDiYAUoA8WIP6HPyw+yYfMbv6ZgUxlzfyK0qftkzdPJijML
x0VnbmzqN1JhkdKvkmh8qavIOBS2Xn64PFVhpS9fQMCUO27+Y6+Pxm5ml32zvATBU+qMj7+b2oyp
V+w9CMfiuyJFxaCBKuZLa4JKVc3xERO2VgX1MXFIPUhbTEVx95ksXH3TMJ04uQ1t8pRZMmqPbGq0
b0sz/hy6PH6bk6Dddi16u36R8rRcJEe1N08nM2T/rc/rHE8j+D7citzlRrshr6TZNw3KnMiNumez
79pzU2D4tUakeLk5We+6DNplWMfGNQPzgvZ3ot02S6VsbOvxi8+9u/Yj503Twmk7Udy98mj92mmB
eM57/cORVX3n5N+0eOgOBvFUa6KimnNdBF/hG7o/0kTse7S67yO6zEFq0NDpTUcUGKABg9w9WJS4
9wq9k2W6M8w7xwzDY06+7d5O23E/zFDBWim/JCkBbpMzPqt/VgmlolHeGIae7Rt7bF+T3n0YbPMR
tFa0jrUc19bsTR91ZezZreYPeb6AcXfIfENDaX4iOiK7qtMZi+25J45yzRMi2jqh3pyWydTXi5Sf
xGaVwnC0JG0yDddKWe3in1eN5yUmCs8h//exgUH4KEk2e6sMHQRFo+GtrDziHwtDPkVhz2iqsQDa
dDQNysXaRRlWbx613bOF3XvxSuclSNPodP8/g7sYNlUUfEkT3/wqD7qerAF5oI9O+uHm1cnNqp0p
hYxLDxZfnjmARVBrZyuih+OnkEf3Clco5Ai5fKhyVl1re6hb0tip3uhRVOETvpa1jw5pf98j0BL3
Hqrh1V1m4PFyPVWbkBBe0yGbEMAQf2I8kpK39D9tcsn3trKeVIRkbQty7FYu7JRoiapjkgTeldGK
dxXs0u9HRmVn2xQa5VpISGEbGdYBYlYeb5x+B2CXRd7ALNNanbHxljy7qWtjBibUzXoTps6cPNF3
uRXW4K6bUKedgElk3hV2RhwEhIwMHfDjGMTZThCtdz9q5VEW2jwwxWC/QZl4KJhYf2Jp6w8IV9N9
WmZsQtU7y7zgq7dkq7hE/Ow6wGFCbNCMNJfqvZhmbU+npcFMhsgpnLVIIkL8B+Ybqwnr45MJD+JJ
HaWLdovLhfmQvG4tdnXwJgz13/S5oXvCjII96U0N+VO7xkw/lFtd0/DiSuOQtvDiVEK7tqQiACFd
8jU1ZwA7qcHm4TrdTQDQWFW2o9+qhqqhKcfvJYZKjBiGs2up9NZNDkOwHOGloz+a9/z9HlsvOuqQ
WRJ6zczjp6yp3t7v74GVAhH803VgpfY28yxgnOiv6eJBG49LWl6GRjY1IM0OYQDTItmMBKdjbol4
KZ/UUVX05dPki0M6wgtRggTGGvPeqjFBI0O1CKsDwHFVa07OzEIEiXHR8XyrJoHqDQgvQaPgSBQt
yceEilJOyc+MbZNCYKTad0+qxQnW61qn/UF5T46DToI66rZ0G9VoDC2D4ZDvDt6BnqXzMjsE99x/
UFopDFfKZW/qhX+5g0qqXiOkrwlm9l6VeLVmsVfLSGsiJVafjFIJrlqbQEiLYcl9sxkWFsCBeEno
RrO2gpMB603KCkZs9AejxhQnlGLmyOXFgtx2+H2bG/xvcC42Vz9oQZzILmDmutvAT5Dv4PjfsyU9
tF2ygPyxHW9DvGR5RLz+HmSjvnbDeIL2wSi5s1Nu/wS80l1HLFsmnWdEl6Ga6JNSNZNW4e/uzaYg
9h/mNnaOSiPYi6Q9Tlq1xZT70dDse6ozbb5FXfhQ6d1wZeUlq0fpWri1kL6F+VUJXFxhhVuer7hQ
0nLeo2AlzUR2oE2HWRFqJoN+sc9eMZ2sR3U0avkMMN9GHR00vwZ7MD/pc2ZeJbqAYWlyuf++uuaV
ptNwQH1tPc8hOnymds6Prd+JX/ffm159Xoze/WGTcSB4KtPGoCUTIKbbunYAjE1OntiNFIcJ1uRK
neKM2t1H6HrPAla7yUa9tUALuKt6s7tMlZBHUuo5LrOPVhuq4roLtLXeLb+yRq+vNpSKy8jef131
NWLJenkPJmTEWZv2m0yiwli5vRO/U3HDDjA9Io8GUSTMh/vEkESY7R8aRWY0xqUatOmc1t/S0LlB
YRneS1TjOKuq/jNNDtnzpHvVKy2sAD9+shHEEpaQjGCd5m5fl5BiVgX35X28NIVw+7qmOmB66S7q
KKqJaIjltUVei6L5P1/NgnB9n7gYi4uiTf5MQQYybCDUqp6BH9gVLPQeTe4DaONqm9eNx3PKjtZh
p7mfc2t6tctJ/2WSWlfn2kvOUr8WIGOD3szfrSJi/VH3QBxNF0N9iHq7GsCbuOwbQt96AMwIpjTR
SawVpf3gQGa90LNc9+Rxmqsm71hS1N7hVKZxd0lmq73U/z2qBlM/9iH62vpWSxH+ErsTwTa3Tuqf
ukmoE/UVfxjNlbtUzUGD3rq3LU4t6SIjUx0hbxWNSBWlXAj+bUbUkVbu47mZtnaj92/NoIHnNGJr
n/bx8JbozbCOPVyZ6qsimMoVwIXuupRl/5ba4mHKY/8pFK2DlDAA68zEf51qlAta7k/PIsx+6RE4
3rv8U4uNHWwo9nqkyG31sQjeCLV+LfPZveg8y3d2vvORTyNczuE3DtAk2EONTRIwJBTBwaDEuo0m
bVpPNI/qrBv18VBFuKSn4tsfIYkWMrhI2vhbLptM2OtRoOhmTccyee/web5HWUAAjuEkD21Ykyuc
jyN6qvCriafklqHUxRln+d9qSDftNIY/Y0krN5EuSOlfYWRMu5aiuVjku+6syP4BK6fa4hAc1r3s
Q6LwX9aa1VjbOl2Mo10XP9TfnORfR4L+9a5fSWb4vZhvfANG7ZBAF6P80xYruqoXX8TxdSbHYOVO
YXoa2gSIiAPKQw3k/GJ5JA8At1DjfqJemE9CLpE1Vr52CB/UepkUBMI7Ya+vrSI0zz2w2pWSFudy
wJx3NLUXOmJ9ZheP1TRpm2BkkxA1VvEa9tl88hgbrnDlouKEqaZN2ZMbDsvaN/HwZG2GLhq4Eoi7
AppB77JcmDgv7x/4+wfb2Gb6YjzMLPKQZ0GEXf2MhHdRiukqPLSriZkmn+x+adB3xt0PFBIrv4yi
y6g13sarmwWqV8GARj5vukx7ahIxPEMdxwAsSIbjcVFjqo7EBkISE4jZeyyKNntV13N5vdDm4VhG
BuFBQbJQ+Q/xEUOd/WrV1Us3TgkeZIDvxDSfBYpmNQlNwooZamXc56JFqb3cRdH3TVDFjXMxDKs/
d2X55jPXOP95wRn/11P1hbmyspVToJMsQ3znIsmK790AfAAl8VwvqCLvXXd3NAMEmCm9PmSDh7kM
oHahjuTJWNEINflIywX/vsxPDklpiEXV4qqgP+OL5ywDj0JgQpbdxbsBSsqjuveldPJAp6kkXyT2
D7lMvlGkB6NMYiQ+5nBVi8efU/VVdKq/v2rOJTD+IWa+SzZwYibRex/WxUNb2wChwoGcjRDO5lDL
YGP51SEHIaWN57uaGvsFzKamV2LbyMa6O/OtBITgRJCenMrpHo26+gW1Vpc5LPaOBjYSAlmR/2lz
wNFDDdmZ48FvXGdHEyhYIzvRn3tDbsrxGqizkTNTNsnUGe28Q8Dgwkj7i3JDUtfEx6Yt8Bhns3U2
gyHfqAcCuWi3MdKmF3WdUVu+qSvdO5tY4Olhlc0zu/9Hy07q96QDHTtKKLAjT1Oiu7ap121sQR6J
V5oEdEBP43vnG16sUDwo/lES9f1mMMIIimmwwpAdf0Pp26FfYiVpSOZ48m2gyFNuk3nTaq0rtuOc
j6wKVFOZlWm7pumLVYMwZ2QLwQOkLl9ifJvHySPjOGpAIhRzX2KgsAjsy8LXpJ7DC+tb/GKkjr62
rfJGMHh88lGIn9RRFK7w6c1guGsGzVJMA2kDJggr4APJ4N6jqKGg5vxgr7bbnEt5G8Iw+9xVefpU
g6dARQUVkc/nuY4Lse5Tr71YRuHiePSr96SZ/F1SUbSpKYdWDSCWiF/H6A3dBChWtweCy0+H3GBl
MJqGKsGmHOnxILOOGXHbPFlUq7L3E3FkdxvyhtQYSWTXW52qlzBwV95bRm/cca4Y63/fJc7YkdM3
U2iwb/5a1ZpOzV7bJzisJKyLCaK8giaGmZ8/YGVrzhmmQO5MlIsFxbETJABhxcl17O+FfJRY3SDD
xMits9Ppoxub4jsb/a8O8OD9/aP+u4RpaRiGcl+jYA+215QHLYvB2fXO93/nCPwvzoXAdhwanBBm
HLZA//DQo7DS6NvRW+nKF1wt1f7PiBj6Ho8hL31SrXVbE8sOnmxMql9LE4YNrZobqAnCP2YJVlAu
uzt3vI3B8CUECSIx72J8btWvWtqvldpMXb/rzkCytQxvTvVScZ8vS3TuJgq5gWb8w5itcqfIXuGj
Etzo5dMptnDhMUP1t7XH4twXw/BaJzK7Pg3YF8qvCtE8aZNzWvDLXxuTEFC2WXu1w/BxnjB2xVA/
IvZstc2E6nCtngGdzdigHvo1EwbjkAYs7q2ZUOFalTQ0ip3X+d0+mCbuIsS+D1M4jCERoER9DiEl
I+Rnl7hI+klua2DYiYZx/+/vmIxz+Rung3hlMjWswHMCx/C8f75jZpH4ve0DQG0ZNb8m6LSSvu4i
OvPNNS9s88skaFQYfZO9VCl9wGZyvIvfYUEZJ0LO73YJMXRkaBbL5/vcVWMQ4g+PaiardtU8LRm4
67QbRrs6qfGgiB2YYrD8SVqWP3Q5Yk3IoleNDv13dcBmcOia/BZhDMFgbKRPlhk7BzsDHS26Ovxp
wbQe0rjd2x25F/FsW6t//+W4MhHir1gMDOKmTZCS5Xn8F1bePzzijo9Tq/XwXhrBoazFRzkK0ADT
gr7BGPuZTb48Lzs2RVpPalgS+WDoe/HGZLg/ZwlMI6XYjxJbnEXDEEedtvKr6tTwaQ+4xheMs5ii
yZh70q1aXKaeR4Fvp/pX2Cy7LLXb93As4T+nYbOPRnaoDGHA42h+6a6mBgZJYKQ49KRAwHei4cl+
GrajhSvEiXjilPQqKF0+ioqY0jT2CImFXXFMW8dc95bxfTBt/VkbgBLVY6p9zelT1rLUzPiLcR0G
52A2sh21h6p9/LYGWuILm7wHXB0WJp8dmVPkuKGH+fd3gIDu//EWmIZuWTodwkA3dfMfK0paG2Ul
Wi26zDbfXo51YTN4fn7JCHF9mrIc+33XJt/4/b5pvqQnM3jYql6tVTriBMnzpzpT48MIuxsDNf2s
3gVbd48UReVz6/ruKU1oG45DuIFzaP8qg+xSm82ZmOHqa61dq7iXdeVsXSBH1F/HkEYSE6z+dSj9
bIuUW7sg1QFKWVNnN7jjRCCr8bn4vgTspn2tnp6IvZXqVrRRTdFpm9lAWK/qjU4Wy5asPMw+B/4m
V3kThmsqsDKQRpZozEtG4xBbiGP8Wj/CxO2etTHydyIF6+fJxWGZsNEBqHtGp4Wmy5qeaVZBFlSb
6/+0zNf8NvNdzXjiE2jir8oWki4mU3navmSm8FxHxGFva9fMz+FQgMB0gtuIX2Rr0H9fx/2YH3HS
keQgdeyag3TIy+xnk/amcuhbFkO7CUV4I3vIeKNJemAURf6yOVr1zdNnnngs91s1Wj+CQ+0+3yUB
c+r5B9VpgojP/lobQZ57aCADG/N6nk0PQwfuC4KSuOtbcHrifmvQCeAPDFYdyDD8iDjhW78/Tkjs
N3kzYcWYjfLozb0J/tEIby4gJpQq/IWAB0670kxaPtYUELpT+pGM/QufiOSgqymxXQyLzSd/OsPa
dn9MI9429Qcy/wZlEBHRkIXTWq8qe9MnwS3nnbqbKe3Y7B6DmEbh0gXiUBs6UT6egx6nwHnDDv+X
A8jSLqvsa9B12ToWXndr3fKQTAu407QHnBE74qWeUgbxNreacmaKfHxqHTweky7pLyVYUJJ1sS6h
NH+wSqLTCLx6cksgFKMxrgBN4gSRBBa1CpezAeW0LfWrbvXZLtITVLz/PfL99haY7UNXTvVq8HT2
nmPYH4e+tXeor9CQMjqYS7a3UvpB1uQPd8nmR3Txwycf/pFj5Qyh7JOqfqVDdm/ASdoaJMvVBaAz
mlgnNQcwB4dBbFHiupTtqJKw+zW29pKevUMCQI5lTb4wcoerC/SX6K7/XFNHdttDch7So6Fp1TX1
Z8ZzUDPP91bCv68//wOMRKgnCZ86swS4foD6/vEEIEC6W1yxBOdJ78qt0kIHbmSdLGjmK6WUVtc8
QcyYd+xg8z6qu1m9CGqtQ6bbiFXlzU09+IoJMHBPHn21cyLpqIxn9cvkfPJr37xfqYX30Yddf3Kl
6bvBAR4tonwA9Y8dYMrIixxxDtSJLlaq7UC1jmC8Bla8aNg+h8IuD9h+Dcf9P9bi4O/5Sb4MOKVG
CHzXcl24Xv4/luIMTz1hRV54Zj/xDBqF4Efmo8fKxndqeMsmaQzxKSw0m9VSh+srr09m7ZL7MItj
USHODRSZzWn8I0OD5UCqBtRhOfCbXHPVanb94bWsYx4OZJmEOcE+dqbHFJ/SzsCZ8NiFsTTpcC0q
DJqLPnFAntd9Kll25q4sXvywCG51rh86qV2CeuyeF50ChkGDeauZtQLjKipxVqCLeDG3qS60E1FJ
JS3RnAmi/yuWk3ZbetrbVGauj4yjSswzT0Pipsgj2AgXWfykLqkXW1T11nPoA/y5pv5InhhHEr6q
i7qu1zgwxqC/uj3Rq3BJpi9ZhjpLpICK+yrXH8PQjUg15pLcloekm8PdLt/1zmHkTCNCh9a0ztwU
QY18seWHKjWLj8Cf9KOZ9vmRsy8yolzfJB6jTPZlAJNNIL+Z7q9qmHtbp2m1q5Y0p3+/UQwJuPxL
reT5PkW/R4fZ8aBeeJAm/14rlYPgHRJi2lVRgytyFvle91P/Wk1a9vsIsAM3MwlASjtuW8iDxLjc
1FnRLhb1PDZjzQ79TdoEHkfZ/BQ7vGjBRDKxpT/cHfCL8bVJTehW5jzTIouxEMIl/4Dv9S3l//pD
z8x10PllTFM32ExR1/zog/6XZQjn3Qizbx3uqqych2crIxxE69vpPOjQ1ENvCHZdwbPTZFi41tPa
/XCi+I0mX4alpwpbEniJmstdo9jIYdkZoojxIjICQuSGNbNH8s9xj58XIule9Bh4z4wH7A4krOv8
nWE+HjBsezvlMlNtQnWtrsxfSFR0Sq34Qe081ZAmQhrxe6YBdC7eKv7LHxKMZrfJnQnz59r9KMKm
3NT4oyeccDtmOfMXKBypbQYfAIfoRsvLnRldyOVkRYo6VMKZnV+hROj7SB4Ru/37SF2b84w1juSo
S+48BemQvWCLx0kSGgMh1Q07LHnaFTrpSqARtgZyoVlEw1uZzNmKRKHoizpCbK99/stRNr154rMS
uiiNi1K7iAYRvO6V3lZdy/3q8n98Xn0ZC/mntpefV0+nie7YXuCbFsX93z+vepu0Aj0387jETg6F
gfHFDaPPSwb2srUmgH5M6M6RqD9lOvHIasutowrfuMVEx6/XuvPYmN1ZyCOcyHiiSyTV6guYOGaQ
Uum8uZdf3InfigzNf/2qbPnRVDd77BvhHqabdi0Dq9/wGyLQHWUeiQggucIofE7mkd5Y0CW3EFEk
CkDcgdlgHpewt06xU/w+UtcmeS2V1yKErtjsES26jQzj8Btn0zZZ+z4X4n3E3PFF85rLsZ/C7HtN
1u+mR51+nfpivoa5mW56aDDfb//4sk5407Znvoj5sManH/rdEfwwuspGa7aiJo2GsIqFxknTfmsq
ax+L5Emz8/lz7zn7aQnsr25qkxjuWsGtQEmz6yjyDn0FF1panBgV9RtyC7udOlUvtUEoTDqf7h3J
zDV8wJiM2xNzJcukTQqm41gX6XCaY/rytvdNUIhn14xlAza4Xb+G6RcrADSlJWRoW7DR4Nf/TGzj
Z19mxfs0gZRo/ViO31JpsccgOZodzw5Nr9aqA7UYIl65wVA/lwJDidNZP/Le9h5BfP+iUT9/tB2w
aT5eq4SA6SOWouE4U2aeytEajpqN4q40CUhAN0cbDPP7ixtoH0qFhtl+WDG/DJ4m1x4OrixGkXtf
IzkbUQMS1S71/UpDHBFc/wxOqvpYLh5c/qGm6x1l3HtGx9RFLpRVU4hHjVSFMCcz3cMUtFXfpx7D
GGGH4m01J18OYd4wEWmsd5N5wNHyS32jTv3IX4dDU+4J18iQkNQjQqw+GaDQQo9T31oadONWyKTG
VHjFw+zE0zE/VY6RrpVDmcH2pkb++NoGPMST3ofOwnZpFUlGq3rJpSLYmUZ3/e/3tC2RbX+7pQ2D
HaJvBTQn4e8r5NtfAh7F4leGwWxvNxaGdihCPzsVRUDCeTeegVX+8rUOk1GBE75MvhlLqX+iyVrs
0P3OJ1BVasE12OlPgxk/qjU475pfiwL4ZtAu1PaaDULxTNj3StVnlmZDyUjdBzbw7NhT9A9K9cF6
Zj5V9jyhTGjNJ1jC3ZPQcTtIqwBCLHLY2bl7FrpxWIy44/O+P4dwepFY95CXVKvO+1EDZX+8H+eB
9X9FYrr6335hVHS2yf3Gptr2GN979j8qOouRTTdhezhp2JeP+pTYZ2gYa3pZ0zXxJ6J+mt6mdw+E
btHcbOMzX7qf6kminaK5Lul7oMoS3Se1peakaKPuU/Fmdlp3TRU9t8eHPKQfnt03+1bwpGZu7+8m
WzQ3K6uefKhzz6bVFi89JA8tmzKq5OqkET2GYGlwHmhgEbg4xOMnvZO8yzIcvwdjsAkYKL9UfdEC
7kWND06M0tQOk90iS0XHiYGalZ3xYsmjSSvlNmPwyQNy3xSkVCA76vK6/Ezh6CDbmQnq6PWLhHwf
AzyySiPVS6FUqIfvTMXFqq267jmbSboYlh85LLdHDNFsIqFh0NmTFMvSs6MriVO7mkStSyprSS30
TzlxY2dVVI5s9e7lJUvsybTYZBcV0IbPDLKu5piiHIlCa31H5ozynUDW+ZtCmYUtOd2Eh2ZukW/V
JlOxe9RLlMgfOPaejRKSj/qbCl15/+tKjQLHWBrUY5p3WnwKaoajk62lNyTthK8ZRJRmJsO2tSP6
flXlxXIctHw/WYj0UDdiaezmHH6Yn6OGWptAMM/LVJSXOdLDFWga51qUQr+1dvXqBrX9OZq0ZMvc
0jpWUa2T5zkRM/Nfzeuih9Wud5A6/LnWZ/go9NKEVAC8TtsrP93MFh7gzWKvbRLddq0pkg0lif0y
jc51nECKKr5V5w7SJexTa4zZNSkMY0+tkV25Q6suz+lc1tkngFQ/lVaubL0tpvz+/9gk/TPa1/f5
MNqWTv1r6w63tbzl/rIGeX0XNFHdmnu1fbHN+j2rw+5b1vf3A3lFH8kQGxvI6v/9On3896l1UY6o
fE3R0/NQBpy7fgQrvbdJrS5Y0QL4KWSvfzDyT2YKr3GOp7d2BLBwM+bpVTn8M7eNoGqQTvD/u8K6
4Jx9EjlcVlrHMf7x0wmv7jISyxgwCI8wqK7vrxGfCaDwS/I92ipHRF1Cw7EnQLhdZ/egTbtmPVPA
g0s3hWZd1TM8FtUPe45Ji1UI7tGWsGsiUy5lgzxTi+gVqSNoXs1NG3k+qaNSF1/vdbjX9g4qk9JZ
FwpoY6U/Y7OYNjqrOKwYJtBGbW9yh6AzvDHpR+HWZ6scwltue9pTBUFuievkowOQvU94R7f/j7Az
WXIb2bbsv9S4YAbA0Q5qQrBvggpGp9AEFurQ9z2+vhaceqmXSrPMwaWRDN0MiQTcj5+z99qdqkef
owHkRJo48ebfPzjnH6cjWzfpIiJ44mgEW/iPPoLWayq3dpAscSXVOcun8Wxb9nh/lmdxTWarsf79
VqnnrHQYwj3swTUH6pKQicXYNhvBz5TodXD732VXx+xEsB/0CC/VImBzYxDatdF/SAWgnwfWBfbF
IgT8rQbEzQ9KPEDpIhcj9kPXSu5rklywTOtRiUrz0ARlC5DHFaonn2ZIO9MVC/haqPoZNIr4IDzA
G9LZ/e4nFBgTqtjn0I7E1uGzPlZurjzgy1U8NF7WlyiAd6TH7ndgxd9tZLqrHGj2GtufdRprdYSm
l96yTLFOyfJQ0+mHe7ZI5kuclhtkxdPeAQWDT2X65bx1ane8v6e2n8ISaENeOmSBAD/7HPlJ47UE
TD+FM5mmWu4GAKZbY5ehPD2FLNRHMtjc/7hFrL9HBHCusHWbnhHaME7ChvvnuSLO3IDJRh3tNL3D
qrY0JAlhJpBrOdhjeZxOEqRMqYKZCxPmWr5UZrSECrXUpmhF+alsnmXXusq68XCnIRkMXrZ1R3GI
rZ5/A14ndFqnzkHVyAKsvizyKma00+c2ET/jWrGAU/jD1S0EQUvR1LyScsZBDDn7d/xRABZDxjxW
EBz1g1xp6kXBJh/iwfpM+lS3BS3UrclFq9aDY00PMjTI7v1SXxWqelGynMu2IBtIJYnmPsVy9Rbi
3Ux6j6ba6B874XYgm+se7Ou3KCeNTEsGZCci+yj0gGhMUstei7KMwJtiSjdMI9vis+kvog7cvU0M
yn+gzv8x08GZL3TD5qChWbZwLP3vC7SFnIGQKXdctvfpjqko3QzNR9Lluw750BawATSHNHqaZrf6
pBeV+WoNewx2watptjpGMeuU9wKi/ZDp565xRmZ8vNR1kJRBNmtrpUwOReN2b8MiGTQD5gnBkrmA
fsueoJzG2NIe8c63O9jf3Oc+GmypsLYXiTfRD2TOfJ0qygsr0z/Vi8rqr1dSZvXXq7Fq3vsgaD9l
MRNG8A31RnJqhY7iLtGyn4HIhhObNH2ZVlhndLLzIczD7MAKX3HYqLH+VbZ4NEd1SSWILeS4Fc4p
1GJfzaxH8TlN/3H2lmOz33U6q6Brg3XTDWtJj6VXtNTx/2uPZJJlESeKejgt3B+woMKLfGBV+vWM
62NLqMA+yi3o+T20T1/j3k/U/kZkEtlmShZ/zzSuTdLivkw2friwpXzK+4hKugoxpuEHJoA0iVdI
t/p2NZpTDfXHCk4D+h534bEluU5giR52Gym0MRL/FUWO/SCb1LZpvy6zYyymbnp2BrqpC+fKCCcr
XDlV4A1Ws7Lg+QBD1m7V8qDrPZRzOCvbAHMoVXT02tIxfVSoIG+YReI9hqTaa5gZ/sfBhwv3j0Le
RFZsY+a3NR0KCjvM3z/RrgRSnQUVxVFxzSHZv6F/9+zJhF8si6mpKZQdgG/iWzBvHWRzVLj+O+HU
4logsnvNiL9ymLCZFidVw1UbaJsLzwQbm9+mzWtvWsbh9/thq2ynriYLjT5X70DKCHTClqI+h9Sv
j+mhQfjbWeWTHKaD7sLqkZvDOdTt/jkZpnldZVm1s9KaRNSA3KoozQBw4ywGxjQ7F/4RWGIYDO+h
pGnr0IjTXW3S0ygKy3yKgaR8Yofc8vUXntLWpCouU/q+svAiNfpV/lbcg4mHtFo/3F9aTJU0/Bqj
2o03e6ZbIWNMcBKFDNpPA+ey9W9Sn8T1OcuFkuEiYBbXup9C2BLofNz6Npbj2a04PzhTSL/WsAlf
HQoC3WaTa5EMsr30CSDG7clnmeIVmL0emmxirnMcep4lT36jnkRnMjLlkRGcDv3KkZjcWX5nSe+V
kQ7FK/K/yUlJn7qf/G5sDlljf5PXrPz5X6/i1HA2luXD1LYC/Yq9baCJFU1f/Brh5aBN0bUZwPqY
tdvzFdvlOnDIqxka8niHabBfCEKjG19q7xZdoq1RQ8bDS6m+jxwsCHP/rPRTeR24LE5WAF1GSWHY
uH6lrsJGrx6myRJ7Gtrg3crmk1gM+2afJlvWungv/2wEPCIyp+BWx9YBNuF09DOoP7LTMmbpaazK
7MUxs1szp6SEiCx5b4ZXWdEWLlgWfxySvTKr8m3mHJhyVIH+2CnFvjLsEoYHQ0mt50SmpjSLYWVX
z74Do1kv+7d/r+j+MQ1xDNsUlmpbqmAoYvw5GaoRiSldWWWHu9oWiEezKvMougZm3Wzzv545IAru
77UM33Ei1i94ZaA6xv6LiinsyhwIdDvtvF8ULYLMOOMhKZoRH2yMeQTTi2uXUIHlzT5wtMMk8Kup
DiPlvvqkDtQUOfYUsISjHmxUoyI40qBVp5YkNL1qzMkXBRi6dB7SZD6QaPFV8hzl+4STiIsVul8c
fvOTTSbK1ujV6gxbtjjVlnC2sZZnN01PERFEr4YJRsSZ7IwDBs+GgODKIeviS5uBK0navZRsyoeI
3JpVUCPDki9pnaMANbINud/tXVsaqv8jMNVD7bWigr30KiclHDdYi5gOtrwinphDHdeFl3Hv/1Kc
YtapDLN9rBeQZ4t/ybOat4Jok62mNcbDvDz4aWQ8EMHFv9hOnrtO/3y3ElAgqFu1ZqCPCJozez2n
/n+UGYSG/LEkIx1x5fSQaZmKuOaPTa7DeJfRNBZHpdAMWmB5vjamF7sp4y3pgywamvUzXVrE0mkI
nOdBF256CieRf5k0uqsROAGJg8DxET8So4zZ92baN1sLJxMNvrKfm0nb9Dn4fy3RLvNk/LQb2DOe
LxRoEFaNfEG4zabWG/+za4D51/ZpHhaf/b6LyVTNq2NSJ6954xQbOa53RELmduXMkGJr2n2hzlzE
8jcSXAxTuQL9wi47V0QMIUz+NvIEmirplfKdXVeGQAqSVuMu16nauzjwkqlEoJwMYB7dpGu2seEA
kBqG5hTTD8aubo3IqFISs3QO7PWI7VvAaDyRVCXeFJeORhM4z3yYJA2oTQj3nQDQQOtY7MPqoVXZ
hifLUa6NQ7jyGPRX2ZZLDH2bKYV6bYO425YlbD49nvNro4GJXsQToyCkxRC26cnjqN70xHADrThJ
BcHkEz+siK4FleRCayx0ItcBZxDP1Or2U2GQbh4ca82od6PWowNwMuIrSUEq32ffJtUscdttobr+
g3xGkD1mSBv6bSZQpkPsaA+Wkjif2sp5sMwsfosRVUluQKVAppm0FwhfyZeRFKUVIlH3YJgEp4t2
JfdkYQdnA44TESXRePYtRT0mAbHXWTLXn3wgTGt6b82bLprv7Wz0u0ADCQoPpbYtJ+YAsHNrpXwa
AOehUts5+AveCJXslp/89UfSzuxBPnUkr8svUPqihpn81ALVq3e384BKkK2IaoT23bj1sx2ab+WY
xk9RO9grLZqgD/t98mlO6dt1BGFvnII2plnV6n5MEZhK80oWkaVok77jyQ4sUVqEfQaDdTBzJPwZ
TZ+tPJbqDUp3qLnru2HEDKp+kzr+g6yctdo1zw558pIlLm02WRB5lNI9maDBjwmvPdIPOt6cXw4a
1ME1GBDxlimqzeUKCLxS43vvVu7GRBOznitzepAUiiKCXBq1uQt9Gw1r76OcGogpIN6Hl1mxiNbL
ci9NlyTbbppYwcA6g5qa6UW4mmLeTMI/b4paP3SaSD0kYEuaC8c5WytHDz7bcxWiNBsXjARru/1l
JF3P7Q99Hnc3uQ7kYHvQ+sxoLYzsOzJLwsW1ikHAfQei1A5Xw2g3W9Otw00x1uaTrw/ZNU6LE3kC
xnYybBLSl8m26xfdPhZEjZhFSCyNP1V7fKjVOdTKcGNH5pZKTDyAfMRHXFn1FuMR3hAOc+5+gDPu
TSrpmh2+R5j8eUYTHY3mtKlDksYq2QdtCgokqbBRA4XWVDhr+7FDBsgd/91k1PjWU02RdtNPF/k5
hT98YSGSHEOTTwNPE70JnRwEKNxuW3Vnaxi/pGY1H8PKmbbMYt1nQU8/0m0aFQ3WQJrNwbpCqb7P
VKc9hbg4vBDILkHylr4DxM/XpgFUrVzAIGVe/JAnKcUCPLe8KgmH3Q9TL3ZRBONmCbgLu+TZaHq4
baZ+HZQAnl+o6fevVSMWATymZl1ghwbPDdcDCGIKOAKmt7Kj7/6Fv4Vm+9ZUwmCcD7W7NeL8ovbl
sNYDw6Zi5AqdeyW4k8n6qflaNbpxLZk1ZYhMD5LKUPoUAErNZxyazjegmv6+G/tk/e9FjSnldP/7
aEZ7j3oGBa9qm7pw/oxtA1JQNnNdzscgir9PXYhqXp1nT4YTijpUyawRnymp/I3WW+jaBV7GzoEh
Pyqxcrbp3rQHPcrDY7nkR4zFXJ76VLskrpZ8LEJ3KYnDXkFQh3G974OIuec1yK0Qqy+9898PEF5f
AXDu77QH103HrYxFEUtUBuFzxcYSExHvDkBmBgzdZSGjP08hdIfJLt+nuuObgBK5yftxq3OYR0oX
Nicn7s3Xeco95h3Vu1/DBoqLKNiyLJOTPXTzzmoivB9dhDdSoLFaF0wcdRM8AN2Y9s4y77MeqnRW
Y81v4DlR5h8LTenWatHrt9/PAvK3iYeogHu4v1APYDssarnldW5xvy0kC0ym4xINJFFtFdEL+5D2
y53cZi00t26hNk0REhazYhwY6+4GM5O9a5BYrRy6f1/Ap+CzLh/imatLCpMCVOobMn6CLSra7KnK
wK3wOxLH+MjRPB3kb/QLAzePY7xKuHvAaKEPXO0I2iJakwnKgcaf3O1Cnjy05JViKGOPmyzynOYg
Dzd5VzuoJub4Qf4g0RinrOWQq9CxKMk3iyXPU+Kwo0Spd4HSaJs8MP0HYPowZwxUQhTaM0ztdD9q
jrrGvErjbLFNMGXi7Le8JF3iYYmb96TKsE40oFdqbh4qWnuPRZOQqkTqTTDSKBb2RQKYZNXSSwsU
MBgvRF4EFZb8KfkDADexH9uMoWmqWgpU+Tz5QroDkgdRpjsZzMDbmBLFqukJe+ntxNob5ZA/ptnE
tVor/TcwhD3+AigZ/fVuio4chAOwjQTe4oNU6WSBghuW+LGNPoFtAYr4Zg1qTvILhmD50JhjgD8f
63sQES8ud5TKnvRtq9PiUOObmis97WITNiMei1NhW9+qsGtuok5gqxA7gy52dDdpj/DGCIiGG5L+
HOlBjSMWZbdvuOWxXajddja5K5Epw64L1fHTtLAwaJA2u6rdSONJMwFqUF1zXNegGCRnitigYhUI
y3hSOxJfjEDJ3zgB17vGLLBpwq/YEdCQPChrpW/UQ2sMxU7pqtBrmLOczVIHFuVjmLaHr4yrk4sR
d8PxvoNjYJk3fT8QGjiF+kHuu4pqdod7eREyqx9B4kaG8Ox0Sr+YLhzcljl5PJbmY7EM1m1FIB+p
7KNDMM+zmSnnX/i3SVsvbLj7f+kONy1ZmjEOsWzJIk8WfriMERTrer5H6L2K4gwWrjNwJvDzvjnc
/5qaXgyUj8t22zAzRBGW1dtm2erGvjfXwvCRri9LV9Db7L0umGUJUCgVc+uaNWk3C/5gjjNray8v
WYD3JJm4F6ht4clHR3p3jOV6+KDg49gUumF4VNglxZZTvheTWjLm938U3TgtlTfv627m2X0GN6Ez
rI3iT4IGbEoWfQ0tFfDPRlZAU1OTv9o6/iE6ytmMX3fRmq0r9DhGVus0UNTvc5sgG5QQ0D4K2ePG
+SQ/RARUL1EztetmIgTbXET2MkZERwvhJXU7rwZ9/iJ/kUwLCop2azE4eMyq5BmRYnGVeN08iZ6V
Cm8AEsqt/NOyRMtL2mnS3x2QZ/nbQ62FV78R+hkeC82MJaKFsjW/deFRdxr1HRe7AzagdLekwmqb
2lQ4RABzW/ERdFdZaMaSyjHypR/ksoNtscWpnZTHNC39HUyL2rs7+yOCuLDBkGN1/5swv+kg8Pr0
PQhXwJs0EVBk4qq26l67aLRHvcbuHv2wis7yap1azb0MWoVFNH7u3Dy6yLtXz1Wxy9TYkyue/EvY
uYiB67n7SnXjR3qXw9qZA3WbAF86pXbeYcbt1G1fl3ipaSCtRdoP4P6HYtM27nCGlmucc3bZTTkS
n4k8TfCgPxdN534tJuu5SDAD5yY8izkIiA5xVNBYuLV00QXkk7vJIdX68JzGQDmkjF8bZygjA2tG
o40fv0z2KRcOdt/fD50fd/usqh6y2UF3MsUM+sP+6xhMK6Fn9neMWeWqgQ6IA6EOds2yaWIPYf/s
OeRtHOlpCgC/lUK116EUBJSwFDb0m6t1kanqqTKTn9HitbKimtNc6UyfkuGHa5TKVxyCLJ51La5t
S54Mk/O4Dpa7B85HXtZAwmcukJxD2oqZ2FlucMWscuLk+2bR4fCUbBxbdddxra3zmOBKX0TpRVc+
ywJFxvkVpCidCo6gTgQdCTOFubdN7vPOF68NQh8jHLNrSeZWotn6UdYn9nlwe+dMTTEe3UE9Tkxk
wfKn2yJF5D1FCfPrVCk8XFZ1qb4gYZ8/CzSR8AaGN4Xj5M6xRnA2w1hvJv5Bg5sY69qAbFQN/UZK
caywKE7gkgG8VgWyT7PAqwGTfzX5FX8L7iqP/gMRv71BZ2G5OdW5ZR8Jm/zYGtikWFL/a4ypmX9X
zaEYQTdsmOh/Dc3Ulv793xvNYaoV7LgGOccNLXFnYrGL0AF8y6z+iV25OXY55qe6FEtonSv2Ktbz
p6out2GgHvbW3LXPTjmYkG5fufxaBL3xk0Frw8zUm19q+nPqj/D7lBFwkBHG19J3Nr5TDB80kPMq
Gb7HXUN+3VwJJElL+EwaP6e9GV3kBQTDAAxW1H0lwQy5bD63296Ie/DanHmIhwAG4yJasBwaGUCD
qmT0PQs906oOckG6EHyYuoAa5Od6sJUvCcnMvXp2n+WldS/SsHgVVj5fqvuFxvltS9QGSQtLkWZ3
ZupBzNM9om6BgoyLbBJXpvsclPrkUe4492fh8t4sxsmDDrDqxwA4CebJrSQkNO70MyJKanfXvlGV
tl4T5Y2X5HN4CUKVvgCu5m1gahU9htrezu2iZVt+IybulbRf531XrR0tJImpd7ZGWMcfhkpyWNzM
IePICo5yZb13iW6jnfkbrFWQKbYufaoUmEQDPA7Tvp/NRfJ0pyoYujihoYs2gBHbR6MNIqzWODNw
+PXrUUa2hrDmdmxzpI6yxm3LpkASWdkJixHllNyHnQDaXpi8CKXNXupxTWRVZzk8XfbP0PUUN3zo
izZ+G/2Wo2+qsuwu7QUGyC+CLAfPT239WgaEN7S+805M3uDlpo03Rptrjua+dqzmGG4hEWNtzxho
HoAay4fCmdSdU+hf5LVRT1F3mXo+0NqxaCPb/jWfyD5jFFj/h0LE/Gdj0LbJ68BSwOGDpcj6+y2U
+ajbizFTjq4TqpsBGmZj5eq35Ynw9fsTM66zN6MrPxyjA9yn9Q+prs+HLigRwWghIpzc96TVsWIZ
PMQhQl9hqmfH4NQlO2BTWXakp7s/7hUQa/ZGKo5rnBvARIqI+6T0mE/VT/KrUMpi8VLXT7VNVQHb
BKpeOb0Oejx+rf/nSaL0r2GlgpCO0UXKT07qc5tk3qb20JzlW/JBLtYV7xNV0JwdWGL/IakwnX+o
1zTWI9twXex5+MPkJP7bxy0iTv3//R/t/+ZzgMgxsdNTXI+/4meDRjvD4VtllV0g1ZdU3HRZmjuz
LCjR52g7ilqDjejqMCrhcLNdTaGdb+uI9axGsPBIQptzqSMFNafjP4p58B/zGc+4M7UMS5b35EOA
9Ho1FsWxVqb5MmsWGcvwNDdVVoysbTXBfSNXXVteZW/VnuLneXlVor5lGbDJZXdiAI2mTsqmr2er
DLzW2WlFdMZuLhHF8qDrZyCx5CkxKU31MZtwdFu5bT72rtbtoxIlcZ6yMBRTfMqCrHqYR2xwTM8T
GN8tP+u3XDvTUToe5IOFVXIVA0y6R3fBaV1rqhk+9kuQFx2TeI1hDd/doQoFDg4MSUFnJy+z4x6r
NkkP6VypnkwAddTyozG1/Na2mO0LpX2RRpe8TZIHJmdeayleEkJsXoHt9VoR8yzRibuXz5afisz+
6hQhNHTevv+B5Y8aRmOAbBPVFV08Hf2s+6jtpvbyNIfIGPvKzm4H/FNT96kijUp+wr2f5asCLRnk
+OwB2Fb3fXkyh4wO8RLl7JQF3zO8j51kaiodAVZW6cE/dy62IN+L9lS3sfKf+lGp+XTiyey9yCAL
NmqoBsq+3dclIl/T6Dx/yUAZE3EyZzB3Pb7eECkSXoHM80nbisXJUOcfsBMa1H3Jz3EMD/agfMv1
yvBSgP+IOb7MXZVvRN45sLvcTQBHLy2zjzmCo2SigdJRaxS1jpLSOsSVhsQ43GNDgVuqfAsYcmCZ
ZeyaWeGS97gqqwSwZz+5R25d/IIBYBwRbaNKYI8d+S+WLlWKHu1qBqIoNo16Y9QJ/3o1IH+t29kG
CZ5Fa3VI6NTjMJESSyJmsrah/bVb/ICEv1Tpy9C6TxGDg30SnJMIJrPZxCeVi2xp9NPetcstRCSh
VbvW7h/KINhOGeYxkJ/1JhleQM+r66Sr83PX1FwHVN6xo3P+TH3UKkCkUm06p25As79pghtna/RF
GaeZeTpOWXnz8yzYDnNzbhgVrsag0A+mCY+7ds92LVwk1rHBduMe8YmPxy7JxyMqlWfL0qEDcrpe
G4M1e0sScYClEdPZuCbSYaVlbNLdUBzKpvlcUfuxts7nEuQoaWh7DJHfZ4Om7qx+MbRP8EOSlU6w
T0/WTGY3BMRPw25q7e9d7nKlx127d8hJJg18pmswP6VuXLK1Kfu81wykkBOQnQABJRHx3fNcmMcp
r6hMLP2i5cr3WtMISAlXE0kwV9XvcGFbJxS2swdz+Fz13M8tZT4aiJzPD5N627UnV4l0T6tjTkyi
22EHNVdLihj7LgyTkYxCZ3QIXuW+darmwsDkyRz0zexmj03+U8WQ7gu4BL3+Pk+JtWHi2Fdh/uyS
eQhERjR7Bv/Zs2iXflAXnh21fvtDX9pCKhC1sscDZG+Fk+qvDeHD9Me+RfXk0nRSsZ06s7qjaOqf
4nw4DhF9EdyH7UZbomLoysWIoikZ7b59mTSYh6FflI/t0L66+fCQamNw/M1Imyui55q5JVw5LR/C
ZY1HotTvqjWmwOwh77N83c7Zjp+Qa0UoifiSCTjV+IXx3a9tZJlas4aQuUae4fVoAXy+spGPK5sq
7nwIFPxv6p84wq7CgZJz6m4kcT34yNF86xWzFUmiM4t2yrHCoMHzKYq+lMKFy0j+aHtu4GSH5Q9D
nAeSMYz8qlr7xtkHqFd6wiMydTuOMEqiVRp8njtrZwPacZ9wSKTR56FDpUzagqGOBFkQOrZxErKT
aJHFBGRHx0ndZvVRQzqBvgA8nQJk6RUNl+sF6hvoja85C8/VSW4S+dJ1ueZVhg8+qFRuLkibk9/R
yfMBUDhmQDCtlZ60nEiHTpxFelRHp17PxZif8pF6ajCyH0FnIrf2jfCqoc/NsasP8BAIjh7i9ODr
/rAKYUl6ZOYF0LiS/q1GwTTbun/rfd8LnQx3BXSTY9K/OyY0is7xn+vGzzZ0e94mTfWgdlRbTMov
/ZDAHegUWLmOfeLuw+wcqujGl+HGNBdsEqrQ1ng19r5uxqeOPAt1ZhnBAZkeRgvydF51MAxHrnTk
DEFYFxdrMq4YB/zHCnJMl3wrMAXjWnFb7cM2JgLtAWisUiYy2440jqk+BMlsHKA4fCTuW+sXKnzx
9huoO0ieiwhD9nOqsN+1DvswOo0B9+/J0Jtyjzu7Yto97i0rCc+qb+O2wrJCP7VYmU6me6S6WDA8
+nw/Jy5aL7zAm3jQ81tWlLDx5kalpai5ntUFZJMKjMiFOQiwnzXT4ALnvkBJsgUctQB6eU/+NOiU
Ys28z0wug4ifR2U4K2icTq6VVw+2PIIDTKDYbgASFFEzvAHJpHlWaTsZkHv/v2Zu0+01rXId0kjY
GUhIAlqHm75xQzg3sObmhWxjlEjWmGb6e1R2a6ss7TM6zsnTiXfbUEWpRCqQrCWna22jTFs3c4xt
hEt/zVcmGJ8EzXXqtIAgEnPeSss3QWkhpvU4Wd2xiRZZGSEW0Z05Rvs8iNqL/MwZHnIMXF4WScMo
CybmRhI5jAEOS13oq0bPrc29l/HvoxFNqtL+PhrBB6yqlulaDjLeP4WdOlWwpXKVnVqTA5v0SDhO
a60TOpheEdjh6T6Hk7U7oJd9w3L/Wrfqewlok89umrcD4KrL4A7r1GAZ7NX2CSePssdIULGBgm/u
ZPNxCON3szHXXdznr2OpXe7HVVF818KbLF7CYWAuRubJyQUffyKNIVlFGfx94j79p0wng7AsdZr8
jUs3I+mOdysGml8kioby3I7cRMIUH6FZ0jQA+v0sYnXe2kqMHwGMJOsSGXVlQ8dKnie4lKd1YLvf
hhmdKc2p+WlUtQhpPTscrkdhVtWbYi8z3cxOLmFnMPosUFZV9kMa9Q2aT4yPy6k7reLYS3qHz6fP
H5PRVhkId9Z6WMrPwRfOg0A6Xo07ElFhuILadi8MvnZBniNadquLbKvXafUBIoA894WfW7KrbF1S
ChnAhJVnoQ+7dEELdLB3GgJMo+40RRyE8wX32NWX0gbFlKoUUjGlLIhXpubhWfIvHZxPV7t7sUfR
PNzbooIgxUuCc/46TtFJ8socBpC3zOwPLcK7b1PVZEDYRuOWpsXmjlT8j8vP+EfnBfSVhWMH+arL
6UD9w18rArXXBfEyR22ScE4x3aYOf/3Sz677eOAiyk++3hLnSjjNa9yazb5KULRZWfUelNF7kDTv
41QEX5cnKLuzTZ3q9Vp6RPKW/VLJinCdjWKRYTD4l/dpMRgjawkafD9rTiPhB1ddgxpOeIiy6SvV
hr5Lfad2bnAjmKTcV5o679tuCZ3JDcVLtXwTGGL6EulwgPMR53PB79qZJj6IshtY7ZDq0pWE0BSa
tOjQqz7PA7xplfPr7Jrua6H8kPnvs2N+KhJm5X5lBE/wCPt7BERjvjWwTJnyYzSpcSOAZkGJFqhV
9BkVr0feVHk2rV7b9lPYPXRj/AWEwXhAHOag01pIUUVl76SPXjrq3fHD1AzzABDeZC09kU0202/R
GYUK1p9OuWHLXhGzpX7Wnardq/Cj3enlToQodMo7KNUKVVR3U5Ba3URJ8kanIpnvSPVG793TpZmd
RtnMFqcVVQk+AlWZPtNm7FZmrt0KvQpe7dJ5ZBiQfRuHZ5X8mtifqTFMK30gBDz0pCpu6im2dZQg
btlFV5phIP3kQ4No4BRbHLwHJ7jc+ZW1Gs4bs2DSppAp9UmZzHeZr9i7TrH3w7bcqOOc70bLGTyL
EQKt2CVLICPV56xWX4kgMA+SQqHQmM7x+W/B3CUPUYiF+vezYe5Tb2JnWcm59WQTKWCzrv5HFwW7
yZ/6KrwUrgrJ0dVVgdfmD0fF0GrpAPvQJVp4+TxJKo/OCkU4onz7ooWtu1YSzdiG06R42jKvkh3C
UKNBYDYVsZ1zsO6xQO3qyS83Jh37l8qNfr2Usn2UWCBI7glyAaeE0bChGC1bYIoGF54sJE97jB6r
OAfHuyxtVh/tu/DCNlF85BhNVqlv6ddGUZxzObD/RRT/t2xciuU0SA6kMarPDZEhaqSGX7kYUFh0
xXid/edJwYMiAb4Mzuod+D0gZNzIioiSk/Sk1RlkK1JhIm80cK25CuXg3f+qm+k95od2MUotRFHb
iS6+Nw/IUoGvUAKbTf2YJX11zJL2ZxDo1ZVYD6Ji7e4Jbhbd5iXuWr7siXI7M+T8cn/FWOxJhNNr
N0O2Soew2BlzBjwro+eAXMDYWctLMLLFvjYz35M/1dWablWexiAIyGTQyIdEmCXsQ1WO6S4kb37f
qAl3lrAwANlhfU+o6Nx2OBPTg6Zn+dDLVuz7GhSa7MCXQ4Q+xxyLbRbSD7e4HKVIxsGxeEEReY1Q
7BAesuBFCRK7DVowvmAFP8gbh1ZLsEH/UIGV1A//vlRLjcTfCgUTHqe+5LZrqmGIP5V/wsrUKLbF
cKL7Pxa5f+rCyXlz6q3cuVUbeDtTn5Ww+f6RBCN/L4wjjvvmbLs9NTypbIzFRbEeKyd5wiGAyhzI
HbGG7a9nBaqLwsnzS20yZR9mGFH3mZqG4H1oiBT3I7t+bCs9POJIi1b31t/gABeaY4Xwo6ZBOckR
Gib7Ez0JZa+6fkAHCI+jvmRkjLH9zgya+B4mv4eAw/i2fPn3z8lZ7tDfn9PilFE1lx6oBS2OE7j9
h0KyVaYoJtoh2t3v4DxcUIF4yl40CE2xy2y6pD/54hblEwa/7Mrs0n1c0hAEX6qnp2q3ac1huITL
mEs+q1HWrXASkZjXfZ5Uo4YghtPLQbpMtPcuixVIYsj6PZsKf6u26WfELcVBqgKUJkvPQh8uHFnW
cv6ZWJPYHEJ71HfCbMXLIHRrzbf3JGtmNQ5PHWjLqxKbNGj6bqTRUlS3QIH31FTG/A01wSqP02Uc
QFSxUxZMUmX+7mxdS8NlRmowQ51zaKj0W1wG2qHHrh09W4kZPVd29a0La471csZFlqLYYiPvdkq5
ZD4v8sjSYEivcnoAtEl+85wk1cF2mxy5HImq1kKFilJNJ8KGqXCu2e3RrpiZS1CDwinvFvcosBJy
zcOAftK/f732Py1vAisU825hLG3aP79e5A2E3Sd9siuY66yrhSFesC4c4s7+iJczgHyQ78cENYyv
LOY3TuPirRsDUpGcHqrS8s9ESkKgs1uv5KcXwW2sLKG8uQEggkAdE679gAKD9+fSeYjcJDmyhkBM
nTHd2ImuPmRV4a5IEay38gfyPflTMx91siVvdT+r/5+w81puG+u67ROhaiMDt8yZCrRk6QYlt9XI
OePpz8Cmv5bbf1Wfi0YTICVLFLjDWnOOubdFcat931kZRobjyaSwYGvD7GrPD5RLPHjv2k+5gtTp
SC+SoVcf20i99dmYrVN6DVKqIxtF8tBP2c4rbO1G2oPLED45Gzn4mOqxx5qw6qvB2YqZfoDUXFk6
meJt5GlEIPoeKns4w/D3MsC7aKEIlkqUXcpaKy5VXNMQav1x+99/NNm/+/dnUnegrTlAadniMMX+
uzlBzBy3HKy9bZq18aWdMyRcWgaI+BNcTtqEujgSqI0y3biLUSuXSDtwibMlT6o5y7TQl7He6Ru9
ieF6GMaZT0l/8Az4YQr96VXNNvBoq+zWZnTbI2rfZu+BieoFjk3J+2dnXK9ENmLrmNMAwJi89/RR
r2avUnUt8KSHIboYYhBo32d+Q+YBp/Iwsujv8rRD65I07J1ddf1VNRphJZy3udMfnYYEZ7mSn9SS
u5OO+0Yx2+SpZxzY2napzbnuybeqqV+8Ada0otnptQzJBaaJyZDF7f2qJVBsgWvXF6mekvlApS4e
qixX9/JMXo90j48f6v9tBqL9waLrJQ3L0sOMDPs9zPJ011P8Ujc13dOaCeApLq0PBjJypeXcp+sf
LupkmL3md/GDnaLx4VZ9u9YmBX5laQ9PLsaR/74Z9D/xhw7QKxsVOzYHXWdK+2PLYWM+o94e+we9
n+sLLttTTzHeRRoGYAPTFMBN4W/akNQ5PVSKgwhMyD8ZWsuJWsvkTxvFUPPVFwM0aevPlOL9PfIC
DYS97YV+GNyyIZ52XsahIjxmaeL8DCd1T5of/JR4lTVdtCp5N8jcbGDoxELswhRbY8a99v+RQKoM
Hv+al2YDN+OW7TL9Izk3/48GMrYNxpeByhP6p/AQTnH9NEyUVsN+WABZKza5XgdHecDpNOvPZzAQ
wmt/3bfZeJj0lDzr2YqSaSh9myrSmBqqZuGYdb9JrLR6y4diqc/zrJWGxcom9/oE4iV+4I04V6wN
re+Oek2ZerCrEbRQYgYePPxxMPr+l2PGD55vNd37KY2igrocn4v0OihDDQswjXcYmAD7sGjFWX0n
XwXWaK/8wT1FUBg+hzLYs3uc6ICCZu0qZBc4FexN4hUPzRRD5JeBEy0hUxt57pIlBqCtbsFYZWwV
w1I1WYtGRbByYkIcwpwSldKYzzVO50Xt9OFJnhZ56W8npR5WReFCA6uM8kDrYY/QZripQL/PUyVo
C0+ieLPSOltOpBefgPBH+zs4yfHyZCHUNvwIPIDdMxwr8wl1iazocOdgdoM5baV3NbVZEsawOH+L
ZXCR7vUrHMqLyVLHh0R3qC4ZdDiMror2d9F5IJqzrYjHaJxjkkpT/dezVR6czcxSFygYnQcsaONB
VywHmbdaHOGRaTEZtqq6To0g20+0yBHr1+6TRPkgx9Je7r9INA3vhBSluwkB0ImFXrrLY8NYTxVJ
EUXcH+2A4BJpypasCHmQ1/OkvuMj5CWPlmpZlEqF/p1xOdPRLLCeRhGiAoEBae7hJSeyZetM9t9V
kYBfVscR4L0xHWI7ci8doOMZxB3AiS63keviGkbJg+HXdTfy1tWU8RlpprMPpWRHVglSP/t1swuq
d2xyzCfHhQApbXSmcR2jZPirTXKy4sfBZ7Vf54cmif2F4qjtozGzz/JeL5eS+CafEGocHPTSQJqo
KTaOup6wkijvuds13HoyLrBzgNKmtdhUs6I9QiCwMZRUrEhFN5+HmHT60DC3VTRYdDh809ilVO/A
FWItV7vaX4eDB0vTMHvzSkht47LdCoTZPQXBgi4CIqp0doyjCcfOG/10/ZYu346iW/jc64H53IBi
RrIAqlzezCmasVUQImuO+3qL9heNy+S0z52tQ/P0RmvrO6TFfasTb9NZY0agqOu96tq4l1ylQBhb
v6MAlYApo9khP4kdYZQLNBDTN0Ebdy2K0d8QyvBdTqpVi1TA04p3eSbiUKMhFZtL2W6ZSjBrcWBG
LxS0SdVEclSW6XQUbezuUUK3S1NR4scRQf+XL4I9nI9++rNQMWvJH1av0Mp5Hf82FtnmbQ7aiQel
Ovm1Fg7fNDEIVmJI8uWPEAqrQKwrEHrH+GBsKjEbKQ6UT+htTRzg/OKkbvRF3E0J7dZxvJRONl5Y
CYHBD4eKtAp3IJSTneVK2A0bdqs6+GTKLyEJJmcZKuqFnXGSUrWmein55GHDtiwEeZ9F3p9HKVmZ
D+KfR3o/ihMVPTxh1SXi90dLTHebxQ5BLixMKJChoWEpzWyCJFOjpA+gzVtJvYk8E6OyksYz1c2F
fK5nLFiGSPK2ndJWJ3nQpJgEk49zjLx1aKHfsTJwg7jZqVbneB6zba1F5nF0jXdZPpXoIHXCWU3q
aZ5GzW2iJ7ocdK2+SbnnND8a5mvyWb8o/o5Bp1y7USufK9rUUqXhtWX5rNGhMgnvUYCdPMjRq2Uz
sqLAlG+tAiNTKTmH/mgjl3ZIAVgIqwXHmYVQMEaaT71IkLfDktxKOGih1eYRwcFZAiSIZWvPhq/h
S3P6Ow9AIdhxAa5YWVORDfdx6z59DU9iTMpjPdq/DU9PZLZkl9YnM3Hu5W7ZKLNOcisiLej1/vYO
yofjrMmx+VtNd0gIt1a5l5/8mrrm8T67NjN+Rvp3KpcPJoT/x4Zt+LMwqdjMth4bLC+gd085Jbqv
nBD+pQt/EsN1TMghl4Jf9EOf2kwgcYvpHCVRgqITWUzd5/qqhZ9CXhjJ8AZVGGBqmGIarXy17Uc5
OupwXHEr6R4yLCtYSc6CRdLzMu2M8uQSgs4MZ8ETh+i3JpE42Wsw1s+1Vv9QdYXZO7TyWzU37PtK
AStXVsNptANt7Zjx9HiHvhD79lC7oXLpG7/dmF2jXEhp1BdZJq44CevHkHbd0Q8g+w2IWB/ykDjs
aX40BB7d6X+u+UP769kBavFaakW/XiwfDWHqLEPCcjEPYcZwRPC9gfa/C4G3byS7nN32koKkvbkX
lVLCYa5VsZZDgBwM9HTwr51aIXjYCa0UZznCTHPBL0jtc25VAfq0SN3lrXCOX4/QxtBTz7uRAv+A
PFkcnXLs71+tarWyuc+VSZCWOymrllJrrQrzlWfqxpIyebgjQe6TN7Z+Cu3Bf8yVnwRATclSLwjK
qsfOJ0GlWvg9GuBVHivbRvFXX9Jj+TP6zKF9iQi6tToFHQ01KczO7tK23OmtGob7IqlkO+haZynh
bYtMubJrunquZ21NS7HuvSyirfNtBKn6XjKXdfMBlfu6s8f6bNIRmfTkOzoH/ejVDkk8nmi38UQK
qPz1IFYH56bwxz2BkQd5SfVAs8iFWz6p8dmncbsWNVK3WFGVNVTn0IhCNqczLKJxsgt8ZcAT9Ta1
2NW0/Vg8M+Ecac2N31mGKRtjnmFFrD83bJxBM7bOi+BjfigizP73m+8uE6OP0CzlMCAPqcugrA3F
6T4yeObRIW33MUl6OjGwrXmn9QUzD8KUQvmQb3Do9DFdJKx65mhSq/6hGVTOi4HoMYt8keVQpOIo
uvFD/vXYBzVPFdvD1cgnlnm9bc4iqv6Sv2evJdrVmLDmYO/C3ijz6iiAJmf5LzlpdQ5KJzoQ2BUv
AOIOOyOy7VMKzkwugxzsohapr6twCrvvTNILZHIuOCAsZfI2BnrNDGVVb12lrsvMy/aitNyN0fTj
S+JH1xIy5o5sRHUlOZ1eT6OjpO+YN3RkM2F+j6T0FZD2oCThodTIgqZmu5CTS5Q36nPFmeRJhEGg
PtM0laESe3LAVda7tvE8RvWTF9TeWcYR+khrGY9CAfbSeNJbDZRB6GEjuAdtwN1+5pNP8T3yb0Va
kjmS0yGrCbjey7uuKK1zJNya/nb4nrrITZkT3lmf4v3J1Omo6HW+yWKXpKn54LSjYDc1n/qJeHUs
Iul0j3XMHcnvD3G/0ouU3FeY+2+Zml7TzND/rlF2leOg/xUUEWoGIDqPqojKRYZGpXea0NlOjd0y
uiDciTvTJfGNnMsGL+XJUytC0YuABNcSR7C0c5XzPJOwvwKsdZbCPStPlr5mN6evPTRLqvyiI75Y
/YLkQUtYO9TUsXAT5ZTDec1XFDSqdVeQTLErleIHizzz5BoMBpILkFcQDxxKKIdaEP9YBOpxkJHB
bPjokejeOU4hM/i6YZ67jF38jF2xtc4/pIa/KYlAPoY6oV/lDNmXtWZWjpdRphdEbNqwg7nYunXP
9c/EHc44JFPFspv4gOVkvHWqt8qmEvbA1krgPM0qNHM2dt15MQJbUtvl4fROEAv6Mq1y73GaSq2z
xcbjrXM3Lv0mTBHzpMnWofB8NuBd3h/1YSt+dR4p+FN4lxsxtgjnSq9fdJJoqqWrj+eScBNZFKeH
YTy0JJutET4ZR4OO9ZUmwuP9WQ8/3cEJanT83jjRXpjNjARxIRyGywAQvB2PnUPcUKB36CBG+0Ge
fV3/OkU3KRbJhM6sIfIM2o08Suab7+jiWGVLBMaol2tWOXd3nHwSxZp3HAhtvEckj12ZbsKOYb0e
9fGCLyBhZ3uRh9qamBRpRGHJVLVmez+PGsQpuOfOTV4+l41iHsmRpSo+H/w4f7b80ToqY2o9xPlO
pIWxH3ML7snMyg1Cb1MAbnuR1w0UothqzPfSMZXDmCjjzU61cyXMJ2wwNUZlHInyPpaSzSYeWMUB
YAJGFV/HcIaC0rPc5WBhHp1qqljk9lime29mxrJJnzL/gUZVWK9J+I6T8sEDYfrgTubw4KspOTzK
3mq7iWZWkF+kcUE+kh02sKrTQj6L6crbo1AIrO8k724GDUbqpJf9Mc1y53lkkeqmAENrsA5CH7OL
l3nEKMzbXUXl1gtiq/whkZVVL3bytxmlDBVVKct8RPy/hN1/PpV2fQGJh0+xqCamywLkU2fb+Vmp
afmgAqd3Mxp0cSA3HmQXLonNvcHMdTHKjLGuRu8imzr3CO+pJMkjHIdpjXRzERV9d7IS22i2OMOA
lKdnwiLtc6qYj8g0i8eQTe1QZeW3sDef7xIM4g+TTTRUPZAnJ7xbniFyErIwGwG+nvi6Vpf2U4uD
ex/M6amq2x4marwHGwEdBZj53zPnRFXNsfvFOFLlhwez+u2v5PgC2U98kH+zxOvw1bEZPelRc9XB
5VlWX17lmOH5VINsozWWE4Er+RLx8bYb7PLKBBgSampqu2oc1d00r0ephs8po8CFRoIcFzmxnAd5
TTPK4IKR6CSfNMPUPYJn/wvuVbW04WftxzGfC9PQnUJaq2t56thVdGhEBvtrflYD0HV1VO0axKrK
2jQOF2nPXnMwzb87XYMm3CKZkoeKsBWTmzGYrwBD8s+QBy46irtoqSrA/7W0FJuV2QlKdPJOwGj1
rdJgzWIMZ+TwLMxQoGG8e5Muaan0Cs9E8zVD7uPC6R7zIVr8eoem+uH+uUhT4NnG5H/gPS3vlVCj
t9+L2rpVCHAI3PFSr3yp7Tm1RhPfa1yd96/saACvZVq9Q57T2nSmdisrqfKU6bzdmoHRHqeo9RHE
dHA3fOUso4n0SstO1jC+yLol4Tn9Bkx9u7i7GuRvpwYv1ThVq6Ac+pWcD0pTM89hVl0V+DunNKyu
93tZ3tbyoCjF2qmU76qqd9BqmENUrZyO09j+LcCvbrWx7UEkQj1sV1ZsRPvCM4NtSB/spWREIBFb
X/ya+wjihV8XuVeMXvaeLIg3YoxIP5bXqNbby7YHbc/+HlpoUAX75PSVph5OFhbWk6SOyKtF2mWP
yGvVqKa71qw9PQlPXup8k++XpTbOIa97e0m6gPISDsmNSpz1083yU1SJ6ZsxR1uQlgQX1vZ2+hTq
r02pIxbW4KGL3N9AtvPX99Elc4H+SnqfNCzJR2WgAGZtsI7hu7sYeRrPHRdcn7A/HKMlELGDZiBH
2MxJnVkKbNzvscDFE2+zPjkKu263rt2AHp/LrvPkX5jpuGqJocCHMyOaOlpiB8tPX6vurFVK/1pM
fnryAxfbw/w1XtWtQy8rDt0Urf4YYuVgG9Qt7pM6WalY8dcFcVHrYabttfWxGsLpNa6G+GTlzsWz
mkd2O3x8u2RAldS7LPQ72pbYBie0pErI3p9ZeK7r+2YS40qfsb8ZoIGD4wyPlWcHp/s3oMTGmtZ3
b9SMjTMN8E8DTNnO503aZs5kgjF5lbfSQP11p/iAf/h/hkAmIt5+B38aoXDW75S8sj4DH43ZP+EB
rTkxIctlipKZzU7eo3IlBOAzXQ2xMBFBm8r2XkBmw50deo/28n/3GDTz321CWW2n/KJhJrNoA+sy
V+A3F4fvmoUT9oa+h9/r/oifOiV/J7GbPE/onqcOqMJGJ/F2YeHXSY3QgnjdkW/JUv/s9/Db2ANp
JNEWWhNRkEJJHFYVA2lmjbvc5bbFIJLuhV+ctS7vHuQlaoHFRjXLt3okdljpE+eh64QKz210f+BI
+Cm/q5oP/skm41sx85aOIgsvKbayZilRJoz1oImWqkcD9a2Hb6LymSGct3FWZgnDwogBUgE161eV
vZN6EhQr/tIuBAmYmTk9xF7x0ZWO+qiGerQ0++Sn4ljBPhK+PS+q04c8M3aibaO/mVR4YA07qtIO
jgGzOWSKMmyVGSUny0tBbrwpmVXu5R6cdLEFGUmI6Ishfjbp7yw0Pag2ltCwTQbpePOq2YdH6p/i
0YZrjMziYwb6VJuZKYbtz9RaGO1JMakb2ZEjN8+D9eEtEDrO2fNz0zLrioexSZdKNSqnrEcgHuDZ
p7P51CrueCVoMFiXMR2FSIdma7D/Pch86KaBeJGP46czxu/yB+6Vwt4oZQkzKLffRy80j02LQ2ne
GevUtbcoQwluAvJEq2x8VwwnXPepWFe25pBoMcsE7YIgYZv0cdkdSMSHEg721rEyxtAcE9WU5lib
Ixx6KY2GZSbvpKFyrScnIA80V/NzoVTfLXZgl3KsXTZMQYaGmFO71BGWT8hS5LPJTEYxPNJgNCU5
aZHH0Keow90gjbjA2ZARTdCO0b9ZLbMEO0xfrJvetdd5J4yFLKWr2yDSPiXFM2ep/CjMcJtbwVtn
VgZVZQq01RBkRzPx/gr7HAxFrFyI3uC7JWamH6SsK8/cYv4xSbsX1Z6oqP7VjnplNiXlOHKQDdHV
hlfn8IdVqqZ5cuA83+UdCcAuQifJTdYIbl+w0yFhUvjtexKNm5Sa8EkVQKYKPyZaTBHK0qNQTFgQ
f3ZYSoJa6gBBqoPJ5ja1WEqzV6xa6snLu7VcZBk5eWYDazQ3htlixbCCZNNzjOOtCgBsZ9UQchRL
ZLc4aGpAMLr24MxYjrrzF0VkZu++E0ebNkrUPfWC6cEnkTSiLUEpX59uVUUiAtjt8DKNU7mHh8Sn
rBy9DYuZT3MwmcK10F2Sd3UM6Vg/IxwtFkpulG+Z4wKIVToVFUgdEyE/d4OKCu0JvHrf1OxvbkYY
N2PhJY4BzrWVvbeV0b74PWyd2M7GpVwEyMNIJaiujv89KOp/atsc+jR08kh+MzXxf7nsqe+1hDh1
5h6f15sL0XY/dWH43E4wPigcLSSkURYYcypTKzdy1B37zIMqfOuS5CC7Ck+Ppq2fJtqGX386Iyn9
e878VjSwnvOaqxtjB8b68ANx4iKYMQuKM/xQtMDYGTaTEuRURGtWpiySMguf//sXhIc7uxy/hAa4
o2ZA9hwW4wr+0/8ME9L7MvB7M7LOWtbiEYwiwoRCMBX0+Q/dfJCnXwd5zaGKuhxT/Pv+SIIqJrYi
P6jZPGCiHfv9otH6+QGGig+veH742+vluTyUuXltzX7cyO/zdX2y9QzICvSa5dcz9Oj+9y/ev1nW
WtE+xLinaUV5QHZW3A9NGJQHv9HxGsiLQBXKg7woTyFY4XFB750lbDDCccrAEvzv0YDXYamVTbH8
uiZf0htEWbMp+t+r//jiP07l6+S1r2/jWy0bYyQVvWKVB6Ucfx0Gs0ampBnhuqzDbF79p4epq+wY
ZioPSW22CMxUyuzXw99e0CiRsRVetG1xGfNezS8ycXhNaxD5vIPqK/rKfWppJ9eGfOoFzie3QwKs
hyhVDJpMtXujSq5mWJV0/rtrgmR10WCbGR1jWBbmuE0Le4UYynSKVZ6F11SjnFqjIKJ7Hp6IEfnE
ewYm1kXoGTmQOtu1YXlHdn3pZsyVYuGaZY0li3lSqRtk50x9dpwuWTCu9MbU14OdnareWHclcEYx
5dsyI5/b1oDnjrm5cKbwbUy0VZyDVu1RPBbTizPMFDR0e8uC7J88aYCtKmxAAs1aa2hJdD84DQqR
0U5OMGJeRadaHUE8/MCAFm5weq4To/uRNdl7RRccMCjFiK6EA+UesII+1m73SNgTenfMP2JW/Qz+
e+EH4Xo29buiixde16kL8tRuaaaSBHw0WjNfjZVHbWXvvlomOXCBV57rvNt7LiAKZ4m79SVu8k9U
D4fQPtk2n4uw0W5oBQnYDW4VWecAA2AUdn30QBLNqQAps6A9dYzUpRIqnwYoct0NzFWXBt+y5FGb
gyTNHfaTU5s+xwz3h7gxnutgJEXRFz2egk+rHJ/yxIH24j8YuBptEQAHJZjO89FbW1GBzxO8hdAW
rkfwHG+rkgjgHuYyCqyLY9f9vk90fI6zNbNEUmB0T0YwlYt8gjuyNNXirQ3LU+aLpVtFT7mHfyWy
h03qVe8NHpSVSPF6tvmpr9Ry2UzeDlIIeS6kEq0Mtd5VJT3nzjUvceU+8LkU3Jk2VfyMXPqoEKu6
74aFaNStq0UX7YM05Qsq8Yd2ADLgE9g7JMkPw4uAWs6tc9CTAIMPqQOrrA1wpmFdW4i+/Iulx9Lq
4icvCp8JWliTOPpIjW5A33nzXDj4hXo1aI7F7i6Oj4J0TQKjrBeHMN8sK/ctW95lghdvMWnqi52L
VRp09SbVixdYOz+6iQmBLC2maPM5tW5hD8VKKcFGdPlG7+ji8LkGYVXry0DHtVbV6bCM4nAfdu2t
tMPPtL+Z3Na2N7xZtaaty9F/rszhKcrUD7+k7hspD0rDHqYXb6RrYOdvNGehB2BrqHO8gD4sF6Ke
SAcJc+jGGr5GG0K8a7zlmY5hKtVXIz7+RLcOlKQzcLjhhVBRcgSbtzyEituK/hTxI2LCX6Ca+MyU
6qcxuO26TkeUKaNbQN8mrNwufNZVfcomjaZtfnD8aacMyrglWRlFieEUh7EYKMR+nbtd+DjmXbuR
Y5M8yLFRjk/y0dcTcryUp3ruqCu2SjRr5yFRjou+6jAkynFQXpQHORYiZ3Zw6s6v/O0hxNGllwp9
F1ruyI6VnyIDls4hYBPMrZywNQESAPRYTfnKecqRj+Rr/jz95yX3Z+dT+Si9f4cGjI3TsG2TP/7X
L5KlgEUIu2dclof7vPB1Ma0D0EzyqdJX+C3k+/L1UnnaGORM0+tjEx8K3gMitbODE3rpfa6Qj76u
yVObHwEu2T+vkU/fv/rr5W1m/jDUpF0XNY2OI4a3/ABnW/x6KCdhTyPTYBeGIGY1Q9uZVZPfZ8uA
lg7YJVAKHsM/EhRFYUgL5vVA0BF0xZjIt5PnfhO/svOmBwuMaWHU5G4iCDDoWRTdQqRNsNI8Y1zJ
Rlqc5/YvyT82dFQj6h7A/nQu5pDp1rebhUtt5xCPPsNf1RS7amJMZyUwEDpTT1SSxm4pNzle2atP
7vjEYtV8llfYeOmMJkl8kNes8l04eXUxQ5cci3A6y5Z6MFcpQxiVC9yv7Tod05g+cbLuaP/tydPD
leGYjrVVAsiMcZ1MK+jvxLb0SXLQjTwj+oHKUtgQrsAOq9zL3WHaYQxUaUChW7IPk+Mj8p6rD2RQ
hs3wLTGb7Js/LAN8uSSmLvJvua+aF4/C4YJYKu/oTcbsrut+HeQ1l+0xfgberhI0q6qgtb3Hsprz
jty3auPk969UpXTUIdmuLPx0n6ZW95yYwju4rc5qvAiJ/nRC9VgGk30Z2IScjTH6G90wpuoo7R6Z
HvCzC+rivEvxB7OjXfndD8WOauhJw3gSodtei2nEbVjid6eXdUvbWlyQVz/LM6GkyAVyJGvzc/eD
h9esU9xHYffujT3GR47F/hQZV0HL8pZgh1mGtQPKrFbMWwPQfz15ypxvy6mqwpru48pcylPyl9VT
0KLUNSDOOiAIAEbozaPpRxuja1L4AbiOXSMynuR3s5zqTUX+epb/1BRYP6sgECt3DB5BKPHHLWYI
RDYfciVs19SHkAKF3bs/1ObH/GBKbPNjGOr33Cqsj4kHA3bTN8BMi4j+0iKJQmtuXHqXEInvQnLs
jDllSj5Rz08YaJYaUsUay8YdnnnWugnBYEhXifSSBHl3HHUSNfLooSeh7iUsgvRBm9QXWQvoxkzf
j0Ih5SWDFzwN3XWwdf3BdijZt7Ffrqi1GQ/yWqcV9oGizYs8a2eXmernt7zsLqoaKo8sN+wnfWgO
CgWmp7CktmBNxgVAsnbohvIkN9vykp05464PWEEMbfiOY3J4DZnWVx1M3CsEDKi7dpDvbWb4Q5S1
pzKJo23fCtzOmjHBpJq8dWJl7nM636pGadpkN5k3150addUEKoB/m78aG9gAJm9J1yUIk4CfxMJF
7BjW/ZQ8quDSt/rBtLvuHHhg/Uo1NVZB24gEr7z6atQtoX2eq2z7hsJSnpEtYcRd9THpIevR3PAf
W/BSp3JS6dLNTyA1O6Zt4X6zjSzbVTjxIY3APYxM86YprX8cI10slJBTKFnc72l/yfvavGWNrd7G
jXymTt1sD68MxZczXFWWpJcmttpb4WpkDdFl3Etnjhu13mYIoAGM6D93qZb5K83EPJsk06+D57rh
3tGZoOfrejwFyzyzHuEBW+cBV/HdesYWPkJDJIJHa6qss6WjdB1sPnp3He/gYJ5EWsKeFfJYj7l+
wSA5bNw4izcDY/NZHoiTfgOPSc4fkKv7JXm9jkhMITILjyJpzg2mbd1es96rFuOsFuqs7l1MyNcA
5yj0sZVGPYf9qx+BVDSaEh7srMhzCWzoXUucu6GbnmrTvdFLtd4Sa3RXFRh69MrB+NpiiWb4tN8a
UTdb7seIxV3zlJPYtjCHpnjWHIXyT551e0iexuHOpPPrMNnlsjxi+CD/e8CueZMN25oExPPXI13g
C/m6ZiZ9uo6bWkU/UgN3RK/iH9OmQ3zYFuM7hZFzY8XTVYQNMpgYFXzszZZJRIALQ0uU1R+hzQKA
wj3IOTdMYpjSIlpUBFCtJN/xDnk0i+bs6BPKBAiQnQ/Fsg8tnRUl2gRHa7MbQTndumo840ytFBVK
64vd5OjKhSR0czWy18h7Y9prfDRuToWLto5jZSNPy6qJ95SVAJu1andzUWYv7u5rwv/G+/tqRs5b
SxDvI22b8lICG71fD0CXLFPhjedUh2yKCoK1K3+HyCpV2PLK0poC84S6BAZtmNSboMbZbBDqgMwy
JczJzar1NDhH2ssOMXDhcI5bzV1MM9WV/AMECAQXouhIEMyF6QY+avg9q/py0RdDebG60X9p2OMU
YGC/62FdHntUVEsB0/9JUaaPYUqeVNnp8LRzn03l96nTlJXVsLUhCmZtRLWDpdTN/jKsur+LjyXF
UJ6GZv73l4Bu8pxhdwdnRbUIl/yg3mNggYZPkkc6V2CGRrxuZmg9yqfckKExcOkKUceG7WNpf1Ek
H04y/KKPKdWl5bNUp/afkUFpzfYSVN1xjwbRrVZa75c3I26suc19xqqcP+mpZZQ/HKct9iinL5aF
jsMFUqZ1zvCXwk5rMWL/Zx+Y/2iUntQUsop9wjKRXwJLKfP2Npo4bczMsI/jxI3r69My6e3SPJhp
DBw5KvZl+gJ02YrPbR+Uq3siAZDvdonWWmyo6NEU1fL4quYgF6ru1o9Qep1Q0ddCJdrJ7ovyLcbm
Ay6lfB2Gfkf3gj1uoP0EWxQ/OHlZPKC+/s3SOmmKtfWEKdrP2Iu9mz+F1kJJ2+px4urRb/UfLZAQ
rAuJ8YofWFlWLJIO0lVUTXjjYAHFsEcPvfDqqwxiGuhgXSN1YaZDsrZNMwZMT2TJ6Ezaij4jRJE5
aATlnbNzpmYkepBn+6o21lpIZCa5SM6SSlr+0VTTypgJiZZPtyfzB3GjLY2Hi7XRgRp8fPWzhuxE
xdlYRli8dknbrLjfsr0xn7pR+uEhY7/GiNkvgeW+RVpwMCjjnyXA3p7dXfMlW63QQbWmTz5OhcpK
V9D9IMpQT19Qt6CmvIMf4CMtGP37BytIjYcJVsyDMT/S+uxNbSLKtP9cL0F9r5QxcjEdhb3y7GXm
YxB71k/FD/e+oU1vdol4EF2YYDdvNRjgvGo5JsL7MeZ/41izv7MsJ2wUa54+8LkyyMtaydOEWVpD
J3+QZ/KQMksssHeM67GvZvAczTPqGdoWrbzDZpX7euyp/KSWZZ6Yr/PXlDl3FFVy03zIJUWJEYea
NnRs+o+nUaUnyFKh2vg2xY3IDtuFNiD81Qr1RNE8uxVJ12H7RtRdz/kRlToQLKJTYLaGZlOpCm1C
PQRtmFviSXRhf8hz0a3dIUtelErZV1KwM02UyQedwnYPri7V9JM9wVWzazMDhoXXASsn4P9BnXzW
Zt7IIo7+SzA/muZrX4/8viYC/Z/XUeKg/Bjt/nhBbvVIs4YM4qShHmu8fCtNpNUqshv7HMwH+WjU
aI3lynuelOIYdtSpSqG77M47VoH8lXkbUSzu0PV/VJSVzvFsAESFgiupGwCSzqfoJ9KFlbTl3ox6
4yoPjDcfwtDFb5dUCndXMJ76/yPsPJbkRrIs+kUwg3KIbWidEamYyQ2MLBahtcbXz4GDU6yqaevZ
oOGIyK5kZADu/t69585vsgfmW98rnD0Z7Om60+p0aRRJkd9MPYkU/xi4iruufaM62Wg2iESq9JuF
YWprYZV7KQlDWYdeb32W2vBaur7609XfWpds9MKKH13kVvdc0TBbsH35ayTdmXY92DsfXeRG19Hp
SXGFZ9vDJokQw/DnRGfgauFjflXuiuROCVDjr3fIa/IdWc3+XEEvZUN6Oso9A72Ri84e+C73DLqB
An4o6JLIF+OQe35S7OkgX00qeiMldO4tW9J6n/W16lL8nJqvvjX2F7+i0zg2mvJeF5W1L0yz2Mph
SkzaxpoxNmrROFcBYmHVgkWBKpV9lh1cfv4M7SVHj4V6v2dp0LnuV7Oiw2OFDlshJms1nu0gfZM/
u2lKmVnBj8ACR3tpe50Nee2FP4iTPmANyXfCYylA8ENBIsZoPHOnKdsYZNZV7239OHYeRgMqRjeu
5du2MPn3oEagw5kpVzsunyq/nY6j1und3kXks4GvoaBo5dUm+VmiMuKf8L+6f+EJl8ZXnu+mJCyp
983q/2xyMWSGRI06TRkeefzvpq4YzzVa2OVgGH6BrjAyhnNTiqdQTbOz7wYOCMf+Yi94kHmYxc1l
MsYNMeToKlk9r0HWINwxSeu4LqdKclNXhFBUYXOpmtk4iJM+v8oDi538SuZQv7Fboa5DFINjYCpP
EglBaUvbiikOthIOYTSqtbYqFjHouMxHl2l7SfjxU8N8jDh4I+0bXthNg0f7LHWqSadZuwZu8K7T
g2eFhfaTdBioZvSc1jjVpzlnjL7+e68qD/m6FJAOvNud3x0R+1D2rXi1lGttKuq7qUzTjY0piiB0
Hg9hdmLLJudLm5v5QSrQJisV/UbTO+2UyNWm3mRPSVJvlxberLrNB7JU7bai8TK39YiA3LhK0jy3
ifeDzA37WllJscLzFm4GmVejlsb74tQOFR+cqAkkEYXk6Hnck1G0TQDZlJ6rPjRNSV7aKD5Kk2QI
hfUEmOnTn/Q3RaNeQQeXrAq+gGpM+PL8u8jfQOMrkiZFc7cyzTjbefOn7mI5MFBF76RYIi3GX8Og
+hqrRfZQM3N8+DVyNv4F8kAPuVwvgAcndTc6KCINOsVg7BsCYlDD6PUTIcL1EyJg9RjU+Ucu/IZQ
q6vKJDVFJQjBZNBojtv9QxEleCEWgesSyYe8ZE+x9lrDlMN0lWG/LOHSFrmq7Ku+pjwIohGHna0C
Y3fokBdZugWynl6EGJ1rS1924/PI/FZmGXIa3EaOn6mrFpI68u1Q32U5O3IxqpS89Di7F0aX3a1q
vDttf/2tJJJnqut328wpqcuWzRNPmvjHP04oCCTLlT6lI6363UEZ+SLppQGlTWpPOmR9WolOJEq6
8EIc0E9rvmHloVUBZFpWs1Pl/SqvNYYz3ooKFqKWK0+abUZbvEnD3eox1fmUPc7gDh/LpS7Ojotx
fUE0JxC75/1tB+JPN8+BM8UfJjPTTJhsApi8bPjNdcD6c9fBbNsPYdCxAQiz8xAVxpeUnlLbi/wV
mT9Bp0iiD/C1UBEMobXOlIRe9STccAcWvd1G1J0vgsjfjWOb4XcTLhqWX/8TTby/Xb7BaBMOhfDa
tRRmqHHlHOWQ+JD8VuvsDGaR6JQ61RZVkYU1bPwlHJXXHM24tkb8MJ38LK3eCzWrrUoXtKJO6yk6
+2AqV1I5tAiQpFhTJd6EZEP9j1Cn246TZhiPhSuwMluudbOJLremJH6Wl8gnZwINgO1EApJATBIZ
bsuwIXtu/O4ool9Gcd7AwLASbSPR4ybZDie9mIpVZpHmFMdVd5KyB4+N9TkYiudxToH4VeQcSpb3
WgQ2DSHKFd7NcJcHZdafUhu4544DDT7sMNUBsdpoyM8xVqK1LmulPYbzyoyA2s+Zw/oEgG54x+/v
8lg4jBqpHNp8XwZt+Sch2dlZjrokjZ4UJdwpzx3ulm+V3uibZAw6FMhR9EwsSrCSLxDq0KyMojPv
kYlexIwa3I7QH5Y47N/4QXcy2KCyK0cmVJTnVlSHHgDLZwYuNGjt4PuoqLN5mQgF1MPJrW77FR8K
jQSLbokJ+m85+32tLxoi/UZrUyV28GwbFpCyqfBJAW/is94b+b5ufAUdiYbQTqTTqVBBQpu2ss7n
Tbxu4wmL2hh3LV6lR4CrBhtKvKrGyL5b+aRc9byLuG0RyKW5/pLj9AcwZyYbWYGz5DpNTQmK6kRG
yJdZXkzV0z7COLRZG6f5la1FSPVUUbZuasa71A1R83Q2M6UIuz/BTzATo7QURr2ZIAGew9moKw+/
h6XddidmDmXsV9j/dng9y2/gQ/6QJ07n/+2kdJPXmGqRhijnCXvUQpfOahyaE+FcS8XHaN3g4lIB
QBcSq0dLF+lxufcFxN4bBboeJFLeb3HQFLdm5h3mivlCG+lklmn1JNUhPXu0jXD690S3IC/MeqKi
991tpejtMglk8zDwzWBnJVcb1dSnZlS3gcrJn2PjH8Z08r46ljJzNXzC5lT77itWdoh1kR11P++e
WsUBxFMnIRvyGDiVYmBqnUuo8kzxzeGTLSmG//ksQ5+ymmtI6zjUYPu4mXoeBbBlGbJqtYW+zqe+
JDNiGD/A+ld+/+x2o7XwhMKgwJPW6dpFMdX4WnlsH1U3fW61EuVv5/rIqQgbOSZzNlFQh4IGx/TS
qtUTxUrKiZrA4W/mIcuvyFEevr6W74zb+QupYxAPC+O40MaW2zMF2hsgFF/o2oaimecBsqo7Rc5Z
nddMauN2lzRKgEvKcdoozTZR2FoNfvbr5cK3X/FZdUcjKeonf46oyndU0IonJSlAsSpoTmNSF2gW
Wj/8UrCRmQBl6SQ0WBY3Vz0Lvqeyd3dJz6ZJpiw5BJ/t+h7mKtHU6zRkNoJnjd3EngVWiQcbTjfZ
MLusfvtm+kHShflEjkpwVHoox1jGxntTc6tOaL+3QmmHrZwFo1khJlOnNCEoj8y4/1aYq4l1zTfD
o8IKNMd/UqGYn1zF+MoqSl/XapDc+tHxdv/pLE/0v7+af0MmrKwWsNpQ9uEpoCfLNkW75CC+gfRM
zVVPE/smN4X0MN9ULEpPSVhxt6Ld2oYavcupxcuENSY8UgivkWom2j332+9OpT/7dhi/OQWsTXmW
iWrWwU1ApbvmGlp+/ejtkI8vHSfiv9j2ywKAvKYrtKDCPxYJsoZHPJw5mUba8fCJauT/rlXvUa5N
R1P3kzt1gHZdl6xKmkmJt6XtUUZS1t3sc5aGkSEZ3F8FvIOcAqVjomIjeHCaAmzVPA8WZtld7aHM
gg1kaQ+WcfiT/+Kw7612uDq6VhzUwtCO/Rw4ic6OpMgK+7ZDHCS+7Pmiiu5h9PpTihr9Kv/rFaL3
TYxzkzUQIY8IxOMLljx6QfAE5CFImj1Pv/ZYKo1yaUrHOnR2DXglSsoP65qY2G7M6AUSfYyrAZQi
tY76IHxA5nCqaJ6BO9orYWW9lGqXr7oeBCfO8urQdir5UUnkXVj1dgTd9ivElg/fS0EPgeqJFX7a
scN0PwSm9UIbYoPH6NUJfevHhLOcjWD2XWjmuE7xfa7R5eoIzZgns9woCXvgLGSF8aUHUoDKxZiz
UzqomvNk6/Kzty72N/hKsGZodY33KCTjbs23yQHLnzabBEjKd4KxyStytc8etiGJzXm300bCfyhq
wsZpAmvbV8azkdHpGMo62CrY6T8Acp0spaigRhp/OPAp3rQJOaaDl/rYWiGxUrZerFvcnH9ga/Ax
aewMQyNz1ERZH2hJ8yHPer3axQ2GEbnUEXHo7BoqRetxitNLg2h2ZfN/iX4rAdVhFQM4qz44q/H0
rLa2sgvNpH0vVZhHhqscxRTgiRfacB0dmNhyD2fNw6CMAH4guFAcUGRU36rPtr1LYE41pNBZJiLS
5GVN/MfLfXt3KBo9MjV/7ZIqfCYLoqE+lWBo1FEQWBSVrNS8DKivH24XRZTOEDmXolXeiXJUtrgn
g70cFhmrrq4tu7Pws0NnusG9RZW9or9n/UhQYMSIw76ZiSA/z6P82Tklkty6N3aR7aivv9+rp9qG
yTr/5iaE3anUas/DzKvMhFfvqCvpG/IcMvqNNH1cQGb7KSmclRsyx6FL6xZhpdRTBmM03NDFTnP/
wwpCABBLZ2QaQyyN3U0uHAMTkW2mzWiDuuwwsw1ltR1SMlcpfIKo7d2RXWNvu8VZMRWKtG2KLax3
urM/MmeW6HBOciKujKrm64feYgY5qLZifY1F+ZwrjvsGB7jYJ1VvHxLdL+in0f4cxOBt0glUVj9q
7Z3SxkouYpeVLHPIsY1Kiu3zWldAnaGGTvjNEgeDjIt0zYgaUEyw7WcQFBcKEsNL0aMK6mxQHnaT
BJ9Jphcb/O88yYPc+rDvbiSSU0Ze6VpN9f5ZuGyqLIUthstGV4tH9QHXlJ6ZTiyKO032pZ47uF0U
62hlWjKl8uin/GzlQWpYBbRnd1SD27KnMBz3a2noCssH/TTGmGP+NmvFEWmmFqpggaD4QO+re6W4
DHFfTZH2zMNw7g6HuvNTjvzBXFeDOdzq1AB9rlk25u/5ri8NgqT1tP4aDem0GVM0USU66Htpefad
GO9BmHcxTPZyaCzxVthWeP59KW2mcyzSfWyo8Y+K53puWD+yCZ9wnVjEyQwkzFg4UDduKsgq0eY7
oUgcukTG3NeetzoKrJ9zW7fkKzGhD8nUY4KixlY7HmrcRME0IUCgsdz79erv98m31EnRL2+RL/iW
m69iA/YrtKlx40BH28m1Sx8N8SNDCCFHeTFluyXcgAbasI/ElyFvGrrpebmexqj6GVbk3hW0vKMC
rEhuV+qXJkHMNWmD9TIOidgEWVHfnSySSRM5admheXCCNP01jQ2NGm/zucSyKezxWgurOw02oE3D
KltQkFitQktPNnKtmSojfCfL4Lkh0pfKG9dy9ZKIIXvRYwDXtWBx2bN6byCmrqvAxmUzF0GoMxvr
ZR3cwz4yy9gnvJsXAKRZJ7fMiWBKdf3NVvpfQw/U3gsBmmv3r0vyB+Q7fv+8H2Q8XqHo4aMS4kyH
P93zfXmL8hSBtbymW227B/0MYFqAB2bN/VbGVflZ0sLf9k2lL+HbCY1NA7uSEE37TYn5ND24OC++
N9WHxuxxJ1a28ZIUkO15EFp/FF11rk0/+BjGCq8D2OmzQkJsBx50b+mFep9GG1/BbNUh3Y4cPVf5
CHz6IGEytDsrnZMgmZ5aZicc6tKrjqyZMIHO+Mz7oSb1pD/JWPCyjpINUmzvlOta8yVUWHzLaHE0
IHQoo+6QKDb5EslqqShEJwRa3YtvqNWja8yH15jGFwR78VHrrXnzk0Ur00ItsJQ5sO1vEmajg/wT
+/MQsMg+pyazFbMUuslpW8cBJNF5JA+Gz0IJbmu+W7YwhmV0KyfRii+2GDfgwg2WPhMTdEklIDPE
nxIwYcSBQR/a+VPtg/EsjPG7LGX+x6KmfEUE9g2MO+YVYJbyfjbm+5yQHBZ+jQn9eh799Sxgc7Ox
Wq24yUtqg1u5nPCaen3k7ENfU4+ujb6j5KsN3LnuP8IoO6bDTxN+17tRDt3JzONpLYelkha7FlPG
Tg5ZsBVrpBvigJa7Xim43HF7xBep5gksPAZCi/QNVDgqh3Hx2vkR0cOTXj9reqVd7WqfNy4KILI+
TpLToySlfoh7t1l7Y+BdfLt/l9SI2AzHVR371gFqDc+hcB6bRhGvVQesdjaOQBKS6iz97PJgzjW7
1Ov/dt3UlashwgCBFxKNvKuB/pBhKUdSoUFXIflfAQfByQVaDSnskO8ISweyoE3npHQJRipiUobD
1PDYKCngYa1aPYWda9yVbDTuTUs4TGyYPxN7aNe51uZvSExbsreCX2fyWoPnEn1ogTiypC40oASY
+PedLJOCul8n47YTjvaKmxBHuFI4f+havLaBv/9sbePJRoT/iUpwWiux3W8dPSO11lSGGyovlH3E
138CdnHXOFyrs6b24h3n0srcuXqLttSM0wRxpIVNZg4jNhw1wywhNm43sUIvWSbyrBhvcNoKyBEj
fuown07ymjwA4q9uHnZ1xax2uIsIedUs5qWYRd7Na6LNGBh4P32MD44fDCQJmn+MUMBfmrhJTnQ9
ja1P9sS3vj5G/ElXoRIoe6ZOwfPDSKtVOtGLleO26dMdJE5jX7BxuKVx7fFkQJrX5f5EfjXD3y+E
Atsef4g/gnoa1/9iKxYtSmSdFVlS+MjxWO5Da55NM21xLjRj7aMbvPeG3176WjvKkdswDSZRCx9Q
OsBL72iGLu1U+T1UhHJEYdBsFLK81gsY4PcWU545bUbdSyeCSQ4DhOaNknqnCnGFR+A8oSQUlpfq
MjGym1DpspWPAo3k8zL8TvuDRoWdvVPSSw7kzgPGEVlBwIKfDI8m6A4VQkTmHo1qn+E25SFthl8G
98XlnsbJnKOWr5aHUg1jsQ7C7rmn0bL5T2d56SUIhwbtQDO1SDdu6Kr7pszeKFTMde4wQDtz910H
LQ8nkQGrbqWp93rwafz6ln0cTSV6hnT5JdBbpBbzyM7U4R5OVE3m0WDrf7ptN0JkLM2LE9sq2Th0
OEfb/lrbVfFsVL55qWhboOen3rLs0cvU9naapCi5hWKfKk1fsrmIAzu6TTK8xGjFdwZ0+YOtxc6X
2q0XS2k6XyfQnOBkiDOJIAZh/tQ7w6o3RTuKjaznQ7oTq1+djxJbnPz8yMD4Xg2K9etzlp9u03nG
NlOrZu3nw0/f0fWnPhLR0dFZ28sJ2eDPtQzLCGMNxhV9j9Uvx8HmJYunWA6TAQO1IOt2XURe92H2
HYWsioVLNgdtopm9+JZi3+s5/aOk9/Kta40fgqnrGfKDcSJCNcOmzA8Ibd7Fh2+Q8C5JVYHjccvy
GFMzfCuC4akisOab7bZ02ws3uhW0XYkxmhRmf1rcod2RftKTA5Faxo/5RAHYIE/G+UpvhtdMLcwf
IyfQ0gRN0fgzaDXAW37kn4XUHkAuQilqPyarzV+jETrL3HMvPY+oB0G8FsGtxRc9TamEFvQ65A+F
wdCwvu3SVcdx3/JnPVqJGRwbIoOvpdYQktl1xcNKm2TTU997I9kcY1qeeF/zXH+M5IP+bNidgFrb
YLED8FqQsVSZ7nSO/GG8t+qorbK0677HVfXkRrrzBnaFxNuyFPsE1btQp/pNCPVJ1438oXdq+hYD
feko6Hzxq9C/WQ4+Ujnsott/dzRpxj9j3WaasWPS2LE0XXcs29Zmfv/ffKyQrfqBGRMmYxK07NBJ
EKwGhPBKNxbP8lA100+lnXD+zOFMDdGrynynhH6GVinX02skbIOmg7by/eDkn22klzepPO5MJUGE
ymNUr7sGqEHzbSqD4hYnlEOmmALxzDWwM0FHUOHB0bC6Xy0VmrwZOyQfuYKtC6R4Oxcq25iF1QJz
rVDoa2mZ3b1My+7yTCf6ZW06yOIQVQEY4C9KLjSLtvmMVBzjEzX1zhyqblkdDNqoHIYq/Ihm7XLg
Nua1rJ2jnvXVktqRNsTcsKv/1XOYoFXtMHR+yC5njLp+y5LaWs+XNHCgu2y0EghqlPplld/XrLtj
A/InlDG7IUYnR8QAkSNB9wYA/8vgmc4Kbg08tXnbVRkUVTy7fJUjeVCHC56I4cVPMBhlqebtFZrk
m2zGamc9U8Iv7UymPupJdCfPGtxrOAcHAQiNv5T58OGDIgXtqZA4Eg5Pbms7H2Co000+DvnT6Dj1
sdORvip99j10qvTqN4W6l2eZ3qv7Pj+ERkdC70w0JvjvVZ0M526jLH4ZqxqNrz/nWcWYoia4maFB
mpe8y7xM1XYRy9GdHEZqfbAzMoHK0f5eU4WNyjy+/PfvsvNPMLdjCWyHum7rmg1UQBA48c+vchUM
hupZXr5fHtY5Rgv8HqzCsHYpp3yuGeSpU1/9ghvdj/vmmqMu+XWW4ztFQf7X67/P5Dv9QTzLfKhu
KDaU1pxPllTVuqDtfPXaobu0DubpeuZkJzQ9NHjgG0HZ7lL74VmbkamFCTBA8brhpkWdckWCPncK
wpXaCfUZgy2NIB0LllZE+QUMl7N1Q6U/xKmRblgnDNfFf+s7zn7ZpAhjRmaO9vCRJhEolCR+b7rW
RKapfRsyPdmCs3WuiWY6R5Xl7QHFdHXP3BikPatSyljlh4SaxHGEpmgqk4OkmiwkkmCCky9fztP0
SLnUhxeu2Ztez62DUgQ5fctCeyS+l537ASh9LUKqfSWCWGR9Cgl3b4oZHjMUpR///a8sZrz63xyY
lrBN6bknu4t2u+H+C7+epoQTKK46wUOuMT1UKbjpOcTAD9vnGpDIKSNdgqCKwb42auPsyibCXw5V
5tly6YpY8IZdvEFHIQv50hpt9366oUWpExNur3zd8Z/pK9LiUg54Z1HRydtzSN7sIo9ucpT6p6jr
+kcJF+kpMHCpBpX9zCPgFeWjOGV+B1zMYevde4wce6Ij8I8zmTpO63F2mFfBWpYp6pIcGtaweN/i
9CYLWnRjw11eQLYk9Ua8WKUwDkRCWav8XKLzefJEV5/++ydsWP/3I8bnqgth8uUgolKShv82J1Sl
Cuuqjuy9G9j+jaAerOah77xLTgFLV7GhSIc7b3aXhMY+V4GptrJkqeuttlKxGh5l17SZu6a+pHHG
vaocamSDRMchh5jj3iue1seM0BSsRcW6ntVoZoB6bkROu8EHJ8aVAEnPMkkPVXZ4pu+vzAohtpGp
GdoGoh02CG0Oulq0ZxlJ79eVQYYAVK4hK4xd4YYanxsFoIHHBhLGQtsyHefbjoffJvGQjhNPgn78
n4fasVhsmwVlCKv3Nq4PIFGXHhbpcPjbadrip+HOXzOrFA8fhCbWB3W7kADt0Vzbc7OpBknuYNH5
GAqwhnZvujQcc3RNOSboHsf2o26Zo+RTwsy8P5VAEzDuh/oUDrBN4xwm5EJCHusoP3SDB1IpTs2t
xPvJIfFH5HFpZAzz1CsPOP+pkicjiRht626jWZXhCXoTC0qJmSTZe7NGx7OSZykDTGZFT+FmdHVI
RKMUYs/K2upcWToJiHnifnoQn+GpFZCYzfaqlQBP7Db1rpiA3HuYjTFzJcuCZKAQB2Zo/68X06lH
KP7XT/Wg8i2YLo9kqN4L6sogVALUB71agbaN4DrFnX3++5nI6Ar3QKGXf0MyFfgfQgwg/DokyMr2
Mwx4Y7vQdLU24b1Rh/JSyfx4r2OwOJpN7b9MVfTuSnZJo5Yv0fx7FX30jdjV/Jl9m3mhHKwCf3NJ
F2nwxuzyltjuIRgH4lJRxpFZQK/Aquu9H+S/znI1OQa0arvBYHtEkeEKeL/eG/PZMF+rjf4yAvzY
ya9j5kAmnVAxnOth5Csj05BddeMHRgE4aeSsz3+thGrVd6l62+T6yUY74Xf9IfTR/fridQSV8Jx6
KnuOoUdkBrLiRrxMtUFqbuNCntz9JYjdHgJYqW8NuHO/USqRbX0t2qZZWW5IClHm3up8epfVJro9
0851xFNa6O1DNcRBLnryf4wQvLePKrYPAjk6KbD+G0s1Wnmeo67lvFR3KrTXr47iZocUZiciMzRu
7NgYj6VODhYsdrLQdkSamj9VT9kFqN1XiRPlZ1kSYNoCI1r20zH2tAYd6wycqUx8szIAV4a2V+jm
d1lVQ2qdvww5T5w930NtRXX5rRO01gJUXpcg+NnqgkC6+XFSiXLcLfgaNeg2bgVqlYjP6asX0UnR
SsBzsWce5XVMox0PDaXfySYiK+kNu1AdJwstRb9ledi7GT4Cbo19SPrNFaLI2hZTqz+JvBNX4s9l
LzoaPZfy4oCkV4q7ktwcQFUNa8KVDJqb1DT1CcuWT2IPZGYQ13yDhtPYhO1mVIAkSNzPHEoaFn13
WDCbelpABFT8F3WIvQ0aH4xAcy0Fv8vrAkNUOmgAil8N1Pfrct5VAcbLs6e8GYjULulvSsmWPAya
EgPGSHe1ZY2XuovLlfw2yHpkY4bTjX3J029oXKn6Dop43YQw2xZEQfb10mmVhYpWaRFHQCvtetcn
ELykYzPq6T1SgYjVWeXvEq2m4jNXPPi0LqEFrKrnefnW5eKroSNBbxKFyaD3PlvvczBnIHzAB36U
cyUEIgtPZ+4eiQPwVyqMQyo2HcD0Xp/eEEYoKwIMxkvqvPh5xV04r6FUwN2bEN3hpoZ7+kT9V/5K
8neQh1hL/h9SkGb/m8sPqEa4qjYvS+msq+Jf2fMFHTyExXFw8K1S3xUeaykALm/anID210gGOamU
C06gq7dgE5ptbyfmsXTN8XXM712YktFKWwSeu0rkUxoFmI65v5anodLpP+x8tK6ZyJ8CE3Ie4VE4
XLAmUxM1byGJXK/JkB7kxMtG31i1kqNuZDaoiSoECsY+/1mexeQyLmdOqkHnTtQDQS97WxsegFr/
kK192ctXs2ID0ce+RXZRHFyXyrRdZF9Jd21uUupcWsVXXETNTSJ25pGY5c4ZDpeNYo/TtuLh9j4M
Hd0u/t5D754TAPfQYRIaGsbs/+O5pMJxTR5t0BWHvu/SjZZaET0gDwuVXL41I86PqtSCg7TdZZOD
zzsCWLUy/U6Hc40UoQP/tg6jN2fOHvRiCpXyESUUQhB7EepnvSxjWmIaPrM8QDkhD/Uw6e8q+JSU
sNpKZY4zk9Tc2SCCrs4cUSYPMfjrVebQQ5Bt5GSQidPW1hRKf40IE14RLP1HXCYpIAuaxMbMGjfa
mZLqqsYMWU6+xGMZvCWdae4LPDssO9FN63IKo0zvLRVS0/Rp/iY4eQyziw5daM5ZSyHq4M5Ub+Rr
Vq8oh/axW0cvNXvvkOlPuckHvpQ+tYN3JgUTV0fb7JQIe0BWF+5xOfOwyYzYkuAkTTujHcd90Pfl
p+57WyyO0xu60+xSwCYlaJnrVaxgbg3SHWbBePUbeGrkVIqXr1Yjf4XayfqXIFGP3tS1X50s1tYB
htB72rK7weLjHZqkvysK7oqxiT120Ul6U3p4/tTe98tj7r+vbyl5/RtUY2mqqhqmLjSdoB/V/FeW
/cQ6FEtKjFeQSWPuPuBCRReyczvmWnlwBof67u+xCcI1tJtvYC6/y2WXEjvJLR3C72Fg2U8axaLP
2DFjlBvW9wzF5nNG5/8iDERXZm0CPHYSdiVOqZ2nvIs3TduKsxnQD2pZhOAFHenYOjwY+KthofUu
beZrTzS9nGVdaITeXS4VU9xAMjrDV0tvm6f7kNY4vTZhWjsMcfTjffUNptY7zYl86R1lIWw+fR4u
nSWLvSmaehQiqX7EE8A3FbH5W65OwGBjgSLtOyFrKCO0Wn9Umr3TDL36Jhq/XpuRmzwEnIiDwPFk
ZQRzyIlQPvFN3XS4mYxumSqZt1ssnKZJFZcuJrFDz9Pcm/1rJH+beWSpoCLlU/2v1+TEk5H6lFH0
CejT6ytf0bynfMSgMDkB8eVOjaa0H3uCek3vBluCQA520HjEq4D6kuEzhzatSz9vcofi0yx060NH
1C3VEGS+vVtG1p1aWp0bGfKWz+3nsk03iai6b/zkRw9QfYUg2dtZs54ny7rk4ivDz1x4zsMa/QuL
wnj9WzCQqsz2k9aR2S5lDCqyDcsP6F5ogX0VIiKc0Wrg6+TkmNlM+b96r7rbmhsr6evTGFHoka28
FMvZatHUtJ629dPGBRZNa9b2NQSxXbsNkRFe5eIddCYNaydn6wp7hJJc+crsi2ZYMb6Isc6h3RKp
EJcV5V0HqZlCfnaZErbrmLeoL1iYDZb5iblAu48KhLDWgNxKLzp8t5Pg0LKR2C0/6IfQ7GYU5dWZ
FOWIL+iACsOnovJ9ueeZgpqV4jbdfujs8U2z8Sw1irIbaLBsiB1y6TTZVneGVallOx/HxK8/kbPP
oXEQwrzK8QpRQeR/Myf7WVtYkdIxV4h88/uAJYRLosFAVLyUlOnWl+U/LLA6Yowl1NhPC+ar2rde
yDaITgnmtVVFekFdaf0JfEVPmFb2U8myIka04Gjr5f9AR7sHIjUZ7nGh0POj3BU43nDQwy7cjr5S
7QOk2Vu780DccCdS3eErMXpt9FCicgM2m6iuBBlxbM4NIOCurFf8W+TQXF0RQvAOCaY8kq4YX4bQ
38tf0LG1bl2Zw+zAycTLZJiAcHFs62qFGI7qpixsygPT2ysRDVCbgrw6do46ooyMq93kBuFr5vLQ
VRCwPJbiad995lWePjQETidB63LXF4irJi+3dkEB4NcXQ/olb2mEo1pz6VDqn9JFqASNvxNGr6+E
5Yt6p0UKOMiR0m4P0PBGjKZ5g7rw61DoZNql676N6jOe4uapHloaSfPBEd25Iz6O6lZVngm8Uomt
c7RblmagOBob2kng+n9KGXuSU1jS7FTfu6WSfVEMnP3CI8qsU/F1yIOaTD9GNDRnps5qPXhhs7dM
uEZcr+H4dN1r6Re0eT013cuhjaHhgC1hXDeisKlUmNleLlnKr8tH5AysBUo1vcQJdUsrF5iIRG5A
lsnYeE25c1jCnvLWr96qL3LXlk72i9v2/hbaQfGFMNcgiccPDd3NWj7/K5Zj8nbQajGtqnCwtnJY
YDencziHkC1giaEg8j5q2oJHV2u8kb2KmYm6lBf3AYQ4YuUs02InMt/uw6SB37Cr9pw4ubNuCLrd
kqgUXAvbMS4wbH3V8K9tU5yXf9g4Gk91ZpJjwoI7EFq2jIK42SCJmt7zttzHfmGe6hLy097AebaW
ayx5cObVVpNq6ulXhDDhPHJpFr14yTD+MJFjYUMDUhuQnlN/wvhJ0Jv/D2HnteS2km3bL0IEvHml
t+X9C0LSluCR8O7rz8ikutWtG/ecFwbAqlBRJIHMtdacY8bNBcgvvG893BNChqmR2G6IRJlLPpLU
QFs2jRgpi449tFaM6H7mGV97h6/kERuacSeC2OY678e3oQt/1YQwXeeocFGbAUlU77OAWELPznuJ
5ig7V7Gkk6f9rlxm4mDgMX/kQXmL2nOb7ufN7p4JvuJNBM5ZASXosDwTPXmfR7F976bBcPb6DNpl
xt5wyPXmHEbWUaUCaZX+rou6eSMeCItiizeW3kaolW9GU7/aydiCYrTnj6xs34eA0Tk3brgiLJjr
IOZ8O/RFghFEdw+6K+o9fCbvNWFcaZah/pK2jXPXuAPe3vZzZHTNuAIpdZbMP7JMpk+b9r5TupuK
uSRRadNx5CXSJSofkAa656SKvgbpqVAPtbFYuEJBhn1yg8ZQaoi1clmbdVI9M1tUtyodJAH63L7H
GhLDp1Qxnk3mXNt5Yngpb+OafOi1qL1MxWNntsU1FmyNWvk9rN2E4QCX+WpumMLmuUUmJZaprUrd
CDJ7reWu8T5mfA8InKRXJDXOpQejXj0EXfbd7sv21JkpMi7ylw6qRage/GpVTagY8wbJutJbOKVX
3ac5+HJZZztt1T6aib9sbl+7AVHxqsfBqQJNAK8MR2Ho9sbO5U6HTLcDOmHiBCx2OsFYli945JO7
LjGelU0UnJEg8sSeTwHLQSyz+hpXVJfCS7yVwojqoU9KxozsLLU8Eq9ocUVk8oERxZGtjqKR9HAY
h/UpbEtjk1fUNSraSY81wJfa8JOWAHFEffFm2C3J6UXmXrKiH+FQ1AF4Xd5qNx3qFWkqDdpW1lSa
rpvI6Gv8GEP8qIOW2P450hvLONyWqgU11YpssBclI1dDffUQBc0HkcvNlR4neb5x+cM3sM32bv8N
LBo50PM0QmYukpPHJXyXFsOyIf4NZV9ZJ+uYFdoAJUAslR4/2/1MuwJjyG+lJ4PIDRFS44NhR8kz
2qpg58009EbDeFDxFHpZV1s1/wgLa68t7NA8DQAp3Bz7jl4zl+BiWu9T69Z7iqwYsAHSUlkjnOKo
EKcZez5rfG89RvE/QdTUL27/qYpIdZI0X86i/yMomi+qnUkql3txDaYhKHaut93eYvxiAAObTro+
lGeupo653XkZhoRrgybKTTwVdFp9jS3jR2200496uR9nQphHy5RUyZmYKqXJN4y2OkvulV/byaPC
nhb0R3eeYU0bddoPk3e43alGe6UhzV2pIHm1gXDHY2cWPhom0d+1zmYUPnK7Ka8vmtu4T45dv6t3
jOEka1TsV5fBgitTdOL2fMDggNc8fZhGP+/U+1dr9Xo03fJViNi5xz/+fcZtswo90T70EXiRNgXB
Rs7ZNmx1A9R/n52S8ThNKJo9fMVPDdZZIh9IPJshaGrcEF7cxCVR1yG1ia2gWEOg9r/cXMixypbs
XfGi4+V/sET21sjIIsIc2WC59mvILm7XuOx+Gtm7TzCxHdBVI88Fisjr1pLDLaSO8kTrzKdqNjcO
0YNXpY8qEVuyoyUUU50mQUp8RDc37NEYuyRR+h7ribG3A8vbT3lkvfVVc5oGSCH6RDWusqCpm3yk
GeRy3Wi6jReum7kLj/2UDecJNPeKbVe7mbCxnrWo4z7TmZ38Cef2rF2jon8PJoI1ucNEK/XdVl//
yEzA2VSjc1K6Z/IQp7Mlf0X9lNiR/oG7KBvp5rXS7PahS/EJVtN7y9zh3YWYfDcLbGx5HBf3AHB+
9pDOmdthyVLWQc+PPsO4DFAnBbAzivLZqQi9YQ36+7fsWQ+v6cIgcUIbSCYS/J/l30di1H8/9+co
imNW57L//XsizKqrJcEWllXuvYqpwpC18d1iUPcQxlK/O8YATabIgP5ZbOzrrj9pLsDwqGvLjxv9
o9SqR5p1GLoK8a6Tv4Kxhtpxmn/wbH9VUkk0qe+gZl1c2oINcM5/Zk2JGu1UqlqSs8dpmY3t1am6
qw9Rw7Coek3rwD/7WdVwXyle1BVRhx3j8tAtV0FV2Wfs2cg7ZZEcOX25zqpKXvIEV06FubB16hBi
60X+OA14RNSRei6Wzy3yOXWU+tEuikNjRRYBhRFjS2YZfnFSp51ZYzjMrI07RbAJpH2ImLX2nmEr
9Ms8bqEiTO0ZkdOJYFVcynrhb/x5aLgcF0zBdQA0KOfudLtHz6i6kd4Pzwoehojxq9FpqsZxPzzr
du/u0dK4a/XD2SpQqmgocGpGQ6soxmDrLh+0oAeGxrO3XoRp3nUocM5DPxjbRgT2Oq8MY9/bCzzQ
Rm8firxmolPONl/kmVRuuMt7O5zy+8FjOOv4ZvuiBwYU5jxY+bqZPFreSLzRmFqbQU5utfzDzoPk
k4niaEzOc9dn8w7nM//FzLGfzUIPzm6uv+n2sB21eD79Cac148HAam00h8VhwF7riyzXGxC0mYUV
2fzVyIiNuUH1xe2cljLCnssCLDlObPcbEoX1KO0JWBvzVV+TM6i3IWVK2mLNrrtxo+726qF3qvsx
D2klzd3uVrdW1ej/LuAgXaCz8ZIvn8XulMuR122hIINss9jJLQowHjruGB4hCL3Sk6fyHCIoujKf
NUpPSLQ3k5m/7/jvczFyyWTwHphUAseVCedRBOB0SUXzEY+MuiPH916JB0QY3kcby5iK8+jPMa4Z
e2UnTv3pUBgdljTxt5rQo3VW5siwLeTcx0ZrH1SUL4EvznOzhE+6Zk+XxvimFCm0MupVEkTRQcH1
1HO53SC3sMzy3sJfvM7stpO3Fxf3kbSQLZiQ1vyZbEN8t3M2ZHtJzrjGyhtIhpqYZyVPao7gGKLa
Y7Uad06GvGZiwndyhnzjTPhvMPVauxFkzkHH7PJaFlKrzKezlCYVQ2fZdyLVXsBTsrXhrg0bVrSn
cPG1e3bmLE8aX2BGDSYj0aJGruJnNelQtMoWG4hGp5FgZ85+e1/5jbayGsfaZBHJpMGiNStdx5fC
lZk8sXS9emNVf9L1MLbtQC9IQ/O6HlV6QTzvjThoXiq30zZ6Uuob5i4var8wLp64l2edY0antg30
rTNPfGikNXwLk/Yx9UfzVw8RlOvQJRgpI37AnEmkBcza5Wb/yVsYghBwxcOo8wWUt4E8dn167Ra2
lNDEEGXAwh3QnO6YJ1GDFUH1qSWUm7NXx5cMlMkrQuUtPaLk2DMb2BkD1V7RDNpjg1kEv4yVnjX8
8RcNf/Iut2Kx9bFy7Cl8LkOVzF+oIOxNnrWAb63JOPE9I1PGYMkWUlMBwYuNijX07+jK2pC+QTZ6
+sXFr3eBTE2XRQrca9u5GghZ3hq0r/DWsD6TskP9VdMmQx1pXdpiOlDob0QUHCOnM3/+90Ece5eQ
hJWNpslq0ii6a1DSe4miNDnlTvLl8ifOSl0ddmF3V5UlKff1sDctdoNhAjKoQle2Q5LefixufmBr
kf8oAnbSscZNLY7ibcqCg0Wt78lF0HtcfxzF8jl1pJ4DK7xsdBxhm34IMIzjT/4kE/ikpuuOc621
kP8iCIYeCfZTlgscg8ZwTYVdMJrCJmJYuoydYQRr+ctD4bwDSR0IKwM969ekAzhQdL/QYt77Qe5F
q7pmCInvfEXh+UzLIdz42ASOQU4uzZCGuJKmxnkeM1Iz6JzSQnBgw3Fjn3sjPzeNNaxJXrHeSTnW
uCUw6UoH6ymwiuSiWg584sG2jx3/Bd1/gUczqY6lZbhr4AsLjczxPyqjViDmd+1qWFtIKuuqb3/Y
HVhWaRx2evuz693gLa68n71joHMup3njSjuAUaK8QE6y9/P89tvJUH6f3H56C5Yu23LdEJcpYQ+a
h2phDoJNVqBSSQTeKXUZdf68HBvXWDAUDC8Q4GZg9AsBHU5bPFH8uqfCR0rRIm/7Mp13y3odIzP7
xCCTHbw5NneqZOZp5J75Z21X2UFQgYDJCZOj+8+NMYLG8WJ5y0mLAUg1Iz5nC1s4nUIt/wy06m4k
VOzaIn7YjLr+a0iM8RFsDbPziP40Nxs8tm5GU1YeLeoIUMX+1ruQgxMGhhJwyGzmVzl1yRmVrXjy
Blc7qsYpJhKMhOiwT14GsNXJKxqXkSBLLyiXW+npd2aFHAcesdqmGnPtH29LfGz41uFmBaO7hqO6
7tlvrAhQpcTmtvYcJCPNaDreIsAfaWTVT4VcabsmRHiIu9aUI8Aw/Wr9xkAL2cClrv0npfaKTcZG
sZdXa5GM8TEi0hKcHEfCdLtD5yxbFVClx4eKq/8FZQ5iI7I76J6WDcm66GZUeydPu1PUQkmtzdk+
gmMllXBEUlToY7BKXVKIxy72z0WCSZ9kj/w7MOQw14zvCG0GlkxkC0GLUjAYRfH7B7rHF9KuzyTL
gBu25uia6TJhM+lwIsiyNi2Z6eXxcgLClqBT7z+iqT0ABxW/hFv9dYBh8pAGmnSxFsFKwf7sBq1C
4bvZJkC5Fq4KlpXr0JDESAaUYZbLtVNTfPlghFZ1boisjWyf3AvC2/eq5li8eNyZg4MxTRoXVVpC
5GPhcDBpTGENaGGQMrHZ9Sba5iUKH/lJWandntUptbJxQtdJDJd8Lu0bGzEhHSyzjLtzbeNVHNGV
TI/6rHvrKP1SX4/KQf+y8ge7PLds1ymAV4piUS34YldewodekOGc2j59qQU9gnoIEwCQbYVSnaIf
LmI6bayWSF0PXf9tmzLwpTndLlUr6yzIQ5AYZG/lT5fFCSeiK2yjP3opk1V3xBqqeh9NYo/nxCVU
6db8YLs3VYF30baTFgbPemlEZFlMMx7njr7fHMcvAMTEfpHdE/VTBtjJfZ5pF8/yh/sobgmjM4xj
3S7lQUA7eZjI/N3ocGI+5jJ9iyOh3SU1xrOizD/MVg+elzoFuhSjLyioI78cI0PMUlW4mWx/H1HV
n2r6sDfwhuoI1cy7N24GS8MPSVws/Wx8t7zq3LJSvhEEyiaqNjIsUZU4q5uhT4K9mWf5F20niCxG
DKGkK+7VN6UyCmdrmfl8u4aVMwdo6qUeHPMySmcYW+XlEMYZjgM1p6s0687U+CNh4jWPiTkR4VcQ
brt0JvKEVl+lpuOtfa2fN1PX0Ush10sycqqvzgx3hUn86u3T8pTtLoA2tQqgnrHgFuM7LsVEYDK8
bahIdPRubIqmqtKtjkVnVTX9MfXig1In+aVZbqc+1I5sU+I3+fywtGuTEMb3CrPm1hk6bmimdvtZ
z0h4zaYw2TvcLHhji10oeXaAVdCutCOlYGI/uNZo/yKvYxXGZvrPnJNlYvGSX5o2NDe3V20QxLww
brpX3nZ823QSc2npq9D7prmGUZRthTDpxivjmz25u2RMqlfoPP2lYuawDoXzrpEE9aSRLa4BhPkO
V+zvg1qcgYmsUIN5P3ELruw6ZUjdsC1L2f/8o03ld0HY8YfppILx2tw9A/JDEBkQhFaGBEcVACqi
rHWvSa7l+5L/9ZWIh99HkXwukT/9+/cAih9YLF9Tdl67EPzJQ5WE+PXqMX4lQQR5SdzqnwIoSwxE
6p/CM7YoSdDAh+3ZCTGirkY7uqSFNuwclD2HKTAp+mpqTi9pugO7C+cQM5d6GEMmoe4Y2N/K1Kbm
TPuf7MK/6mZGHFRhIGWvHN6PTflhyQwjbN/TkYC1kgRwTtOaNIWkqtd0J6en1mIkHNZT+iNx8nXX
VugFtepDnqBPrq6dBAPWIWPR1qncg4k596VF+wx4iFIJuCBCD8P8Zmo0QeIWk2ycPeK3cz5rgXkV
6ULzBIC32uVUNVX0Uhv9ay+BN4traYAFy/he+TeUk0N5Otpwvh96kaw95Z2k7r/FFf62Isc/tNBF
lIaR5Gb/qQUaOnZ68dmxoHgNMzRNbbK71YBC+S5s/frxxgYZouJZlyQepgLBtYK3rc4UeYtt4DWv
tXMv8IqsabC+DsQRXQxQ408CGNxDVADTs03mElH8K2Q4fm9lye+INrwgG9NvtU/LgpTF/KY7W6F4
ye2EwWpQ6ytPRkyVhvGq93nz4vUIiIeSvHVaOnf1OFQU7yzvTVKaZ1+OadWpNbTIPR17bUn+CHCG
9l4dpa1JWVOKYDtnKNW6FovPnx+QMuQzK80/pmUY77R2dA+tK/yNwkehq50Jdq2jszGQqwf22xkp
A7ze1y5qeE6UIYEYyxOdiuoMy6h4wZ0zbvGvJTt1mvvkvHmE6a2Iz7si1hNgicLlDEtYrKOeNog1
LkAMS+opJwf8ZjUXorRrMqf8OD06c3+kcHPPRqfjNyJx7+bdVQbe3Gvcszri4xcrrSTZSgtDq14t
gwUcfWj/dahz2axc5BzTEJLHUphwOFjRtjEhwS9z3PLq8lD8YwgIMP3wz+h59pvXR0+zFy+fuHrJ
7U274smodezYg5Fe0McNyEXqYTvJbgUaeePsVaACB3kq7aGrue6h6MqvD53sdZfl2r365sTlrAHk
YP6mueZN35YULJAoRzmVWuHEy8fzhEF/FTF7Yh/TPbtJGh7bEVF+lvTWlyWexoT3rrM0yK/FUQ3s
1YPrhct6MMtgr04Dp4jumyE/NtLaH5XiiUQU/akNoq0SODTyrAq0jfo0NT0sdk0BlRHqE3zdZP6w
prjZ1+PInMtlx1G2rX4tE4NJdW4K9AmUtSWBJB9axPRaGxPrYOSBswWy9mVp8fArnfcgi7jMe6N4
SjAjfpoT0ywI2cbRHBZt64sbxseW/asscO+7aDoqSYd60DUxrosqSvZdYx1+zzAXZC5IO61j00by
DornJBt0cwv0P3xy3KBeO33nfMRJ/TXD9P0JNBJPDoipiR7B1mj6e25k1q1p7Fiu2FSmRdDNRMtp
MBwcYXKVDWcJwqrEY8mHcplTugJKAPDvUwqo8JD35rxugs69xENJpqU5aa8Cd4M/xSttitMXRfWR
Z1h60xc/L4+3ta2E2DzQqTyKpAk2ioPUQOan0e8aq4pe2CaXnmE/n4szHJqfimDmZAQ/DTK4kdyC
LREx0TZR8glPhDv4Gvk6t+Zkp35XPfBhHMcmre6chqYi3Fw6s6jjH1rHONo0GxG2cZZJxHDbug0J
KQQsZVl918i7uF64811cjw+VsXjteizTnfBd68B6+sMmAXlcKflZ09Pg6qLeI/3w9qrV3569pZOF
WEqB04zX2z01yi3jITAM2DZe0FJx8WciE9EYgAt8RWWVPEcoHAvWt+BrsOP7P+oenJ39pZ5A2yMa
kr6tRPqmoDtrJmJkkzb9XYZSB+RT8TB0Omg8z+3xZ7AzNCOr/GTARxOT5QqRxAEETn21Kva3fGzp
NvKakTQB1KFKE5rEhO2YxBVsWuWIkDtzWgs0LM0Jg4Q8ZRppHitE0gYOw23KnozOdSB7dPxnctZk
PEoAM/oWLVzgt3tYBOnW9OFGKHxXousJGm7jg3awd7y9N+Niard9GCO8+EQBja9b2MODlo7T9s8R
IvzxIYIwvZ2xfwdhRWaB7DaWWXyHOkk/p7mY6ZaSmsmOx0e1iSnIhZ+4cu1ePFCZD3e05AY0YXXs
UhToYldDj9qXXphtswKuf633xVcEPi6QtEXNpnOr+YP3tBAbyw4VwF67tM8DTKuzz65zbQ8zmFaH
3IEiYlcX4YvofO0jH60fjmAz7BQgrHmJisyYj8HCV4WEzWQMD2MZROfSNLrjLI80mxUlyhB2qlP1
A/Ur89B1R3ZQ8XmUR39+Ktuat3/g9nv98mYAS6JPELWPoTWBnE1j6laaemsn4aNIQRhBD/Hn/uDg
bl919BwO9CODlWJN2LO705MlesIxPD7/bmxOjJwD7wGwQH/3H0soT2nVk9lk3c8kqtnHAA+wBzAC
UwtQIC4QDGmkiu4gwj+rG7JKH9VhgLdxvVNXfTKK6GgEWEaGQYwHIh/TDTm76CcG/TmgXYURvKP3
MUbtL4Vrs/sHJx+Wf4zAHlfs/X/3XrtZvGfjDHRM9tMGhifvToerwOEDAQZrz5F3DQ20KBlGHlIg
/R7tBXZUmMjjKqFfe1V2VDoBlBVkd2C/WfZur7eHRrbsBkx4r6bfv3WLW/yIF//HOLozEKoWUots
dRdDs+uZh60bc6DUVE/qZbk1WmO8ZvJXAvrRXPZFck3n4RyESfEzKqYzV3jxsw27c8aHdmOBoHHd
NF5s30CJdVO/DVpfPmBpTd9qokLk656q6c0bmgKhSPT0G5YW6RBJw0emuObGZTp4SitcG2bAAtHN
dCbjxCm2TpB5H0aHiEn2iXMuNTZqxVlL4+pZw/EFc5wZe5nl4KgiVFjlNcNqCsScOHL1l/WUFrXP
HEwLkunNmtk9Z+kTXVb4FTqRVbJnHOYUyOzN0mvkl+RFjcbRwDDyyOX+MsFqJE1GUEHJer6q4+Tk
j2wy1I0lgfhPzAqTPnVnh0VbcAWP5tGVCDP0qPU+BXC4eQ77wHyPzcS94lfoyAvntRYglDYNmWeB
nRHsgZrhWTjTL0UbkVvMovOmVzQ0w35mQkMggIn4Wq68sdan56VFYMy4xdg4yVTuZx9QSGznR7WG
qTOX9as3F/PqhYNG8McMK9Ch05j52Xepbf/l59c+RFsGEsJ6aNLQvwNSCBeDVIiNE7Bt9Ds9IQGb
ebMKTyT1s2rM9juWqe72C1NBNmVSM3j+f38BGjUD7ck+/vVLmrHL8rz7//8r//oF9Tpaq4iunR+f
KbfTy0ineFVDovycbBOUnBFLube+PNs9ak/5fOoa+bawCG+BlWK/9xnkMPk8oaHlvgVJuGco3K0n
KCzb2TOCx2nJ9+obmSRL+3vhEwxcRmRvlI6yTpyES98f2syia7RNEUtcMq+BNDS7xtlOErbdoZ9f
aMyqj11zhmFFVBOeJfktwBz5XXMIanPrqbjPcgRgjZxvTGZzF5eeRYsA0KNlDSDdo/C2ufN8Y96X
VfH7tMiDeU+46bc5Cb0VSasJGhU/WpvuNHzqfvCe9PH007bEug5pla4KhjpZzWaKgPkvq9escysh
aLPDIlkbwsfPmYRUw+hCS6cI3gfduVa1A0Ot9951Iopfg85od8gMaZNwMd5nCZPTjNyq9QR76FTD
KlzXvV8+OYEz7srJyy4xQsVzHEqjU+g7D32WEb8t0DCp2ULDe+8tX0Y8HMKgu6gtwa3m81yuZw/n
hw7Byqns7s3qJ1ImUzjCVMHtXbdQZKmRklVbJEoES3RGb5htezmL9LFg1o4NQdSotkPpTTBr+Yey
oKfcT7DMIbUv0PLn8Zs6otSPfh9RcbP7h0vWUL1rCzLeGInvogrdBY9hZ9rtP+aABBe2UfmGnQxc
U/WljwIvLYrr4aoD7tXEFpAULAiGkXWrXcAI+g/qoQ38jdo/+NYo7gtjOUVT2a3aie6cWl/AIGnU
RP53TP8gTtRPXYoFjbA+t1uudZBZt+/KQhsVIqD9nhDwM2t8TSiQcPz5RX5vT4O/ztK++gbsYaOA
lcDLkhXoYv0lsjJ7B7ByXfiRwDsmaTT2xP8kx+uzDihnd0UNLkeJhTs8r0d1CmOJhIfeglcyVc8q
bhgvE8YZNhybWWZrDUAgT6HjNbcboetWyWnprd+njlcjrxpomSa69k1Ls+xRd3jB2twwvxJsnXu8
1lgIYhdBrCCTfqzesXqGJxBpQInkmiFaZqSZk9z+QByYP3zGd1dVdYX18ingBDHnesRWaBCpRaiu
2jtVOogKVKz9qikX51hRZB2TRW92+kRn9vaiQsQm2URnVN3EdaIGz8l/n+aCBqMm2m1UxclXGSF4
0NIl/n0kgiur0PDIhLPeEGQ73DtBahxAlJTHrjRp1Mq+mI2CIK21+CEzK41ewfIRSJaQ2m8LUmHX
XGmIhfEKWIO3/d9tC9Z/R89KUoPteCyAuIjwLQSuTCT/D1euGRma6ZAburcWsLRB+7UQFUTqSDPe
paGRLW+5Tp1DMJR40ASbT3sCYAGBIT4zRrd2hZjq5zZgA724rbW1SCpgkXeRaRaAd3TN4i2GRWkK
ObZoSTxBT9Db7U6bovb3Blcr612lV9O6Ndzk0vnpiM45J0dcKrs6D8kGGQLpSfUu5i6FB/L5v78H
hv7fHn+Fq9Ad3bMN1/Rty3X+8vh7pH7OYw9xMLZH4ESy3J+s0r3YhUsSBWdpE+og+w0k2L8hk2T7
hKM5H256LXRmm8ZfGA7Y0fpmytB9ezw47jIh0cex0zYa0kap9pukz2BJ4u5JiJI9szxS3oNoMgC1
ddSGHrbvuzFhiiwtt2jwm/uaW/tNFWnVP5w2/lDjBs0GFLAQkJclaGIMrxF3dlrR4mzRyfxRU2AM
HjdNV09rXQAUQ3FdyTZVBbGEXnMZIchTIwMuETC0aI8eaz0g2WtAcuNMDdyOCGfYEgRX5icAZbsG
ZuEUzLvKq/27Uj7M5bXMzG9pXWNkaqtLntb6+Sagm5LeOSqLJEHbKkw52ultT4SDkRtr5fJhjkQX
WN4HLE2mdoXhurXSMl6JNFynOCMhjAHBlWcLEYTsRApc+movFbPXvQsyH5mh/5y28/xCly7b1E2/
3IVpQ8Rfwd09lWQtJDXJRplKVAEKIqb4Py4n468oZ75Kvq3L9HYLDrIDAuUvXx7dvkh0mIEPHtu2
Tec17YWv1gqXj3e1NMu7GvJBHannJniaGDZWyqiuhc7nUFgD/UCkb1g4PxtRp+c8SA9K2r+kwK18
uKB7Je2vS6M9BxP0odGu9c3NzR37cHgX9Cf4CQQOY6lE6RkqraIp2Io2+teRT8chboZkXyIpiCbR
fw70hrYehM7znLXgIn2byaazAB5Bvyrbj3+CgdocCkbmF/BFQzIru8LZo+4S7/3iNnTbiLFidFG9
13DH3C4u2Lp4ztnLm/3SE546h350V9pVfDUlym7Ju+FgS9Zq5Bev+jA43+UBjuPgsIQVy2U1AoHu
h6dqiaqHtFp+gM3RLpnOdlxni3Bw0YPu1FQj0D/EPCafaW7lh9aQKL5i3IYsus9c+WKlHKAklTJA
Y1J+s3+SLnRuNa/cjw0KbJdE4zM8z1eV2ObMRBY6RJkewwoLLC0uwksT850USFYL9t3MOWrIa2a0
za3J/z9snqb/NzQBe6OhG45F3gNuT8MP/vv2PCTTkDW0eC8wMey1kvmRnvPLcYTPUJvWTMmgbVsG
zbsHrPWSMuhesdjY7xSsrKy8+CgR7bNv6kjv5NEI+nAtbKit7tA8Y4v8/fyf3/hzxGi1ctFUKfOF
QG1/ERlCflT428zux8fm30f2Yv9+LnKqbxVx66dJ9iIW1ojT7cLWO/G52Auw1GUwrj7c830qj5z6
RTmp3PwRwXD4aebdWXV00hydxxIUX8tsz1gv9ZUpx7IAc9gLwQFlGC1d1xYpQ7fROTJG/6bVH8Jw
44x99l50c3UM3aHc3iRSAr3ahlJa7BEyW9cFT8ZehL6JoRpWe6FruFbCJ800dNKBOlu/ZBYY/QY0
wggGF71ROn32c7YlfUHczfpMMhMilL3dY3ZX1+yCemqfo0xZ05aTJjFnjrdNkz33ZsLWbea21Wbz
uzZW033t+Av68/pDCX1oZRBxOYwaggZhbAy60Qi3lwKaX2Hscr1MnobWtF5zULFhGiHM0zWiUNC+
I1nynkxiSR/FPGCRpdB1iZTY/vakFGaOBpD7iWPG/RaprwZgR1hPwtT3YgzdB96AZstt6/eRaA0+
MraDDXaRZzelkI1wqnOHMi9T1Y7ERBjDpqpF96Qeksn5ljXTcs5RfwDh18WeV4wj3KK6Z8Q63zku
06Wm57/cCjw6iq/QUdKITWgSlF4YlzkpWfYN1qRD0GrpwYZkgUUhr7dqyLjwv9/4CCR3LROHUzz1
ZHcUmfUum+8oDPTxGFQ5K0IyNcd4ctMTjtB45eATejS5QtidVf7ayGryLBwQS3WX6OuxMD7xfek7
z0xp0SF/f1mGYXnEx8Agp6c3ahCvKYf6fmVUV13L+dzrKCXny/mWt8arKvRdtuprq+sp5T2t+kzQ
Mu5UPQFQf37+66hEyYGaT7/w/j+o+0vPB3BqzfKbtmC4SW1XW/lGUm596abIQDhvFnZw69BwqCW0
tpkPi2e+WVb4RIK5AzqGeyr/KiiFmDdzih6NcvksY+ZgyvBQ0lwGZaiJw0Lhc0pFSCzm2F6TgSBW
r/uhduyV6b2xzRye+kTCtksaFQfQoYOUxJHyVZyzqmb4XYpzlJRXI4za194pXs1oLn4EDWR+BJ3q
5WNDxLwsX3lNN3Vnztg8EGMRCisf0n8fuWAPMle73P5Xi+OOV/XA0HfZM4//6QIJAXZGuNCM+ZLY
ca0T19thVIWn0k2MY4xXYROr5JCcHl4A4mMgTPKgcngsYV5NQidUNzmSLWUXR13NrE4VMDHEgwOK
nHRVFURqFJX/9H9sKf2//Pke7W5gUZ7FDsD2PN/868bdJnGZ1L1mnm93v4gwqjUAORDpeRB3d3bk
rhC0+2KLLj/e2KOmb7tkKh6ssrV2WcGnPURlvjN6JsMJBd7FhaV58eg/X0oa4Erw2U/9fCdqezwC
eNX2pteKR5DvZHXNjs5yC5lT6UeUXKFr+Ds93PdtSSgaIc7kdEoVGzVfyKKPr5MUilL0D8o23IRO
s/GLkZk0MKLt3JskFw/5gEbKiY6e7Ff4SdMfIiI/EBeLR4Az5g+MPH8OwBI2uxbiCrLXID0FnWeu
PUYxb2nVTfQMygblmXDe3CJD6kJy3XGm7/UG3YEpyxyXUufd7K3OcE5Z6Hc7DJAFAUv+P/7cAd9v
62Kre3DwI+AyV1G70cbGI+NS7G/93Or2uuzod2kQb5FGdXulxKkt61vjCXHoivqnMaX2DoqCKDax
p62yaszODHfZ9v/7QTC+XccpatA/z6mjzpjv24yYEstEuyB8CBi23OabGk5SYOUkEflYh/Bqde9Y
sN+yzg5/htjLLDTxJxTtxsGh06u2I/9D2JntyG1sUfZf+p0AyeD40C85z5k1l+qFkCWL8zzz63sx
UrCuymgZuMhLZsm2KpMMnjhn77XZL5aL2grUpyStvxQK2iEbifO7aCna5w5QC8R81deGe8qdPN1b
bmfBtEnZVASQYpkELfoBcHGtRf5SmqHrGiGdPJUbV0DE2Bgz8P211/7Nlo1xSfyiIfD43gbYvMum
+QKtz7hPfuT4x5slV5kBqtkeNWVjaqRiVOMAVVgOw6s8fkQotCzwHN7kW63J7Lc0a1xqXqF9TXyH
+Bur/UEWT/IjQZQeowzp0SdMpBDSfYYVIeEZIVPccwwKJ0VjvgeWusMQTfMBz1W/0i1HX+dBsafr
z2M0iajy5281VBINNSgTbfnrOjHCjT/fwOanfbGrU8KbqmVi6GeDrH4GgvlVaWS4R9sDwCe7eYoU
DYl97ZhHc36Ot1PHwLwy15HbAGuSGxF5TkubJ6WwLug+51ZNa6/1qHeucR1vKq12jm6csKnqsI94
XvZXkAfEOA3Dh1Qbzd6ZgQjWb7ZuGXROHHI+KDYofcmoVovuiUcWLeSZS1bTORyD9EOFMEB7gySW
QRU6u9b4UbE85cXq6vuafA/O7Z0cxALxr1u5/uFmGZddrGh7k5qVsAR3J9UGSAOdDVWjupKnCazz
a/n2509WfnJ5MvrkrX//v//H5pO1HM3QNM21dT5g8WmzbU6iYM3s9IMjVUzEh+tgt6BV0B95d3Nf
+bt2CRyIdMAOMsQzLmY3hm2voGURRfHPkVEQw+mFb/eIzDIR8cpRu2SjmD8cwo0O0qvVGpTsASIS
JMEa4YBEQEJwVH8eBbzHtDzmmS6zWgeyGgMzZwWZcvUDjP+igXHyjZTOculDO7o2XWJj16iY/TtM
oywNZtiUTxRjLRZiU+yswMBAO78EpMKd4LJgwhKuT/IiLncsvrSLLIJcrWw4yUg9MYzqWbeis0zU
I+liladhcisJkV9oyDGPg08GgA0MZTGh415Wox0/FFiUCI0BwEcsbLPLU81aSQSkfCm65AcSOHrT
So3hig3eTvI6hgYnE7/8a6Xk/ilINH9VFE27IQ8NukITU2+ajXK04+JVHQgnIgRXvKYxxikzKx97
xe3RW8Tuwqy4akytUK9UykAlKnrchBK4X/98pZifnqGWq+PDEjxKHVd1VNX69AzlrnQ0mvX1Qeji
GAdpuWysQH+RRw4GqctEKg5zNc18bkqTRlqCoV5ogfWcNEhP2O2PK20+ReiRHeG5jAs1by1YcQF2
3SY9y3/UjmC15rHW6NfRymFB5ViatyqGpT7rxHvZjrc7gcUizUMu8lVZJdue5wZi3gbtiMMg2deG
42S23rL3bfULHYgculpoXqO+0m4VsPiFGxTalyRkZI8dBGSPREl46NrfeoSLkhOh2AWCuTKsn0Se
jas/f5ziX3tJHVCLYeqqUJHS6p9Lkj5AsRMUY34oAnGLgpHEa1qC0GBbMBiliK75hDHbJkOGG8bk
efKP8V7kJrv/xKd69btoXdntRZnFf/KlR/59BrMEWrytLKb/hrkoNEvZRG03HggZecyVYaLVGa7v
CScBtPF9Wwi68aUzTbeMB902AP2wkrXbr1M5bmEmnS///ElY7nzl/FqDHK4sm9XddV3DgZ7kGp+u
LJCf3OlO0h9CW4SHgQCZoBwvftg/+GMUfiOmQBqmOoFS12oQ2yGHcfcwIEzsRq13y3FC+UObLaIo
nL7IozxUx/tR8M978qdDTR7vrz/HGPzbBBLoaLv5eBp0k4jGeWbU9syVKzPLz9SCDlhyr14ANF/T
NlZeE7wmNI3iEiQap13uTjtLo3csT1FnudhVwu8Qq1ElpWQrNIweV0GkVzvp9+/kaceYUZu+J9gw
Pbp8c/ekjLJtOMtF5EtcQw9B1ewtejEbruZ4IqSH7rWbj8qaPVEch9VG/sC1aQdnrq5B8sT0htrP
34lZGEjj099HVc6+aD5F1f9FqxjHs7+vkVs51cnD5X+SR7Bs61NFJ42N6RytDPvuoM/uP3jvsjPY
N6iqXFIdljLLEwQqMJQC9j+z6XivSvMQTWzK6tTqnsoA55DOEgn0DusEj9nmgT3uImJxKZae6J8s
F9b8VPvYpbJ0OJezjSxFFLC86wg1B9F2VhrJZjSs+BhMIr94cJNWtpu02y4L9HWd1t66LelQyy6i
MbvIAzf5+R60aiCHwmcqRgPkDL7/f1+agOxNr8mxd/N+VBmgaAbgYwHwoG0LjmUN/7h4S3SyeJA2
FIceId0b29VHNSXXIkwQNM3BzIFXHRWsCK8uCk3ZPkhCKyfWhxi8ViE1Jy17oMC2EDdwB9GREuSZ
nEGjWeNinqUHyVV1QmelVyV1giW8Y9u13lEe6WmgHPWJGBV05b6ZGz+RgZgGUcbnCUBY1cSZRWKT
TEbUMrdfO5ZWrFg/yA7Rc20tfzq1hX1ySOQBJz9rM7pYP3EJE5G5jKZp+BrYxbBuY6cBp1KLR9ur
fsR1ArOtwXg11N5DafX1e07nccU6YV9oz+h7XemrdTDW73VSJxsJESCdJ2UumiQbu44H8KIzGZFK
eWE2bnaB6hq/kflT2p14M0jcWtQuFHq6eOJMyUAuuYjKL7ijQPi06gYxirGa/skVkkfyRdUGuqlW
tMDsheu96StuQ5oBPdyqwap9EkXtdBPUdE8wFamrJLDZ5PjNWxUPHmq7qdom2oiSpKaVwcjta9uq
04qMP0L0mDDVlG5sA5ESkBRnExgkyR5jn6YnncSBBSjzic9C84BzEX4gkuw1dgvaVCoV9glINM05
L1t5taI9hX1trVQWhZ00jOv59DQmjnMaJfvirnPHS+QfnKjOkGO0h3rudUkQZJqlSBgi18GDY1QP
3hBrQG7qYU24T7BnBNIufv1gKFOwcmACrjQlF30ZxFdHpQNMBhCtkDFKV3ZbOAc81v0bCOJF3Oou
dS1Qd89xowcjTg7q7FYZzcraoJag6aaC39W01vq+LszO/E4/TGMZJPEA6pBTZfUy8NT6eG/+IJ4F
WV+eqh6DeTb0IZD5RHyowsLS7IFINbXTHEzU6sbMea2O9hyw10jGW9KR86gifLpP+pg9TUdH2KQY
2L0Rn3Nlwmg9tNbRFrq+821hHXvm8jtXWXcUry+uPW4HPTYfpEvdG8nribG15SYGFUR+wRKxQcnH
sPo0Ekta28BSWXVrXUvULzVLFd3CAat53W7YP9O8zxrXXrcjsm/ZgaN/XlyDkgusYJlK/L55hgdQ
zFypBjn7ItWQb7q1RU+WLfIi6Glr0GrJGVUxSXI69ndz94+gU+cozHyEUaF78HMrh/FSfpa0HN/V
aH2q+msN0kmPpMTJ0NIr2a2LlJrESPLiidpUfxEVprHQyZ8ATjI6NdtoCeN0/u/WI1kMbfAhu5TC
aN57i1ssV56USiivZVdskKBXT37hTE/0UdetGvtvLrSsc9m65QJnpvtk9XRJ1MQ5e0U+QI3Tub9s
+5xXPjmOeVYHx0o6kJw8fku0UiMTQNCkzX1uhFFxGLAVgmAHG+rLzD5B0NKchnE4YRO6IMxrv0dl
ej/Ai7JpXA8zpJ7cpAUnrK2LGlXJLcswhN7bt63XIaZvCU4VVszoknKpi71yi48m3UGAjZAAGsMy
mSwPIYUbgJcZ81NS02hNGf/jjtRnMxmsLkOMHzU33UZNzGlXZvwx1s2GbpA+0KZKzrKMGlurOVqK
Yd0NPtLlk1s2Ww5nOgFGJlN8GgkCKeryjgUPyFQjnFz9O0dbVtjcY7ZyS4AuLkxmeU9TOj7OF9uX
HM8szWIvfFTKZtoUteOfXHWMjv34psPanedr4q2sUoWkCIPx3Xw63+wY80he60R1NTQlJ36lqb7I
Iw2l9v1IvtfrcAwi9YNnWvfQTVrDnsYul2yExg/VNn7YmM0WZeJXe1gODv7iOYI9Jcula7j6U1Hl
B1S9A8EssgeZ2uRMJ8ETwGzSQX3HvjLDuhX4fO6DmALJ2Vn0yUIXpD2dDbxF14n7bt10vXbrYzrR
/WASTO0oTBbnPnCne/rNRPNWjd7BMP3vfqyaT76q9WQkKza7bNt4YlgfYfWYbc9lxPA6bBOC4DyV
hkTT1SG0SqdbStCaFo3f/CTVlwzFppXCLgFZKfMIueks0w54sGVrYIjINsEK1qjHopoWvwT8Pkk6
uqMfIGXa30sir4m5++YUs8AMEgu0OEclagaBDIFTX2QrdiKQGx1avR0n0ewK3ySQa/4740xtHmuf
K9S295FXTCvMTSlmw6C8DnMYyn2nMUzpR+DZr/qMAPu1V6yBLzCrd3m03VSQPCfg0OMp8exsrdSI
z5Ssvs34uqEU6dlLQuPSJni1NZ9ywSjQDleWe3L7ft2Fo8Et759kTwuZ7bNZduXuPsdgumzCW5j+
8kZQZSYcwPsLYWPxSb7niAG/rpthCiynb55H4KNcZy3XoBHfUDFv8lbc+tRlmvf/+XdUIdy10Rwv
JSyku6DI74wTDb9HZYbHZ3X0leA6/et84Ku6thy4svdyIlznK1v3XXLmzHqt+MXA5vkIQBJv6shB
rtcPd403KMN0bVksxWMFRLbg87l7XpoWhkYW/GhG5y9dIZlPr6oCSRDls+oHysaBNbeUp0nquPya
/KDH8riI54KbbKDiYnskJSWpe5aVpTrgZGfxAc5giK+yMOwGP937DhY6aeKJLaGtWnhUOyMyAZeZ
nnnBYvlee31503J0PS1R2FI5QTTpHQCMVqg8wjVDdRZMG/wtI9K0djzKo18vWZnpK3QRP/689aL3
/6+tFzEKhlCFY9D7YRP2+0Szwc3MFtXtDhjUkIT34IpQJUTaBmFYuvO6HvqsXANQ1mAqn+tzlPMH
6gBs94ZRrcQIfMqomldLE80x68Xx3kiicAPK7WbHJrPffk35g5y3vMl980x/BJWXkeCRKcBcOveb
jGcfqnK8TfMLqt11rScWmZ0dLs0wvOa1MqyVrgpPJRRw0EoWMwf1ovdTckcGRBmRY4bSqccOwPsq
CmiWk79N2CR02defR3/f7X/z/u0JO+yHGdTDswXVF9M55vmoNF/DJJ594eN7RKzNvs0hkGnqeQrF
D9nGLuazgTPZxaZdGi7VwCcBJdBmyEwNEqE0V5EKO4INr7tB64EFg87KY+cpj1Ft+7ROfOYM856n
zooh3w5enpFMADwHMHiiIFySFmGZMmIgDzxUnfWIICvem9ZgryMG4RuHtijNdVVdmj0bNKH1wwmb
10PYEDJiEQ2xnwKmVVghwQSXdXdgC0PQtRCngjHZEbzAV4recqX5fI+oRHaQaqoDbeLh7FqjtjXn
EVrrmCnGFJotTuoVbCBoeZbRyD3Xl1c7NjcsENN1YjB9xp/ygQGTuUKqFke5StpfkKaW2z9ftbr6
r6tW2KijDGEb9PMFu5nfr9pK70Vrwws/FLgpV7UYjzmaFWyhhUUAbqEehNXatzJLnv0Bq6bC1NjS
0/wCXytb3bFPbFDsc8dmpp+hUINFFgZXT/IMShvUxLDmdu1Zgjlidkm4s4c4RrKDqjTR2akl2AmR
aDNRC92zRxd9EatZ/WSPvbF1YjhUdWAyi8DB0i3oD0AQEONGpUG8y9EErdVuclZiygVYmGl6u2c4
F2Ks155O2wfmn8NO4CJBjL+QjI6SPGZa1cN96W5zvTQahvoo66X5rHFq9VFek/MZnfStE5lb0Efi
KG3oahOgm6KGiqmsndzAWjsGWBTwGREyGEPfYV8XKyJeRAq07jsP1GHZReCClmk0+3fue2M3hJc7
DLcalsx8mZXNTQ4+JkSLkAH0lMlPZRTf5V+sM3D2zWc6kiDMW+1s+g3rYKvEkbN13Szc+1bg3tB+
J8sBHufCADoPIkUfaCCb0U7+W+RpHIwboBchhMMSunuvpSu1sWtoLAMWBLWCsbgIYjyNcGdy/BOq
dpE1G6sJyUSAXulj41yZhO5s7ouA2UwxY58WP12sj/t0MLRXAKUbxDrjh0n9Jh+V9z3aEIGALhE/
viV+tpcUmRDf5rKc+uQShaXY9cSnbCYMe7chjTq4BFSqUe+91/gBnwojtZdu5HfKE9KtBVlbGuJQ
UgtkXnvZaE/CS52NZ9HvZyup7pRoIIeFOSEpaIq1tDzhfCnypTrY+98VGd7QCkq7vrhx2b8DBE0P
Xu8fZYypcNX6olj9K4SX94RN3TGvQncZe5mzMwmVWTNf9vfyXs0JPEXsTLexETc52GlSdWXYkfEo
1ZvkgjNfE+GKkUG7g0DSn3yUJj/1m7n7PhIx9jipcX8SrWEsVdun2NSV98xzrVur8bBv3WtYp+Vu
tLANQhxzr7ENLnORtpW/NChw16MItlIQqurq98IKov9ouzq/iwvpNQqbYo1eNql+LCHap3kHUvCp
hNxn80TxuHvjZvZVWQ07FBvDc+YHPLDci6gg/zZQxVdyYYkD/yUMvfTJnN+v/nk/5X1VROG+0FP1
Xv+5PKkXwu3SwzTzXiGSDDsj1Rjr1skTgIyvNQfLbnKdTS6BATH7uBM3NQUWHf0imdLHDmrWwhzH
6EtvRNXCF175LIZmL89qnBD39xO7EA+m4WFRCbPXbtCcfd+YPRNWTjPaKlvSBS7EXYh7XmSZg8xz
g5hCen4vnl9KJSkuGorDQm0UcjcIhF4UaheCnMjH1RhPZIFEkAuCrECLKGWJFUYll01XUtl/9Rki
XiubvjvEZP9+MLXT/R2NA1vQSEC+rqz6ll+VRkx+UoymIm1ejf5DpvUv1Z+rCxtGqWZq2GzUedz/
++OhH61JM8dQO+RDEFzjwmo3hLa6qOnsZhkrqqCjIJSXxlWSC87xAKwHT4+g8OkMV616G2M64EqY
b4o+bW+tIASKyNjgm1d9S1U2YGqjObsxDccb32N+yCr3Q6ua8SbmF5o32u4u9oFNxdfe4LZNsze/
m3d6bsGUL23PcdsZh/uqXzkEcVvV91k6D56oIBGmyR/wSJNKVvrKLgBqvJ3HZYOVuxevQNyajwKx
WFo9DuyVLhgt2zueKB7h+BQk2OzJOIlQBZXtdph1UUmavBlNkW3KyfvBxWYiVEQqSE3r7jRqg2Xh
QKtIR4VVc240jeNYnKekvQZBvS8mS31xYBAe6BGEd9nr/P44bsxKMb4xxpjVqc13mhqXGnDsk2Pz
UdYVVOQyFjrKMiLJFn3RuqByWAJCEhzimuh4h5KcTCF8HrQ3iDJFOeQQmrT0k3A6NhXzm9Z1nHNY
TNNPA58ZxAUpjC3bOKwzEQh/sixU9VsjBV2l3n3P63D4j0VD02fd9f9OKFBXGvzPsHmeqrblfILJ
e1RIRoPjYJukobccteJri1WYzDbP3TcMxvhQCv1jGp4mPzc2WjOnaFqY3PQSHGfR+dqXIVCXdpy6
r17VGIcJWT0+iVb7Eo3sxseQ5HOPLrI3mi1qvHIGSXiXIR4Gd6V7iNrjdMp3I5mbClb23a/OcG+2
U0gZAAhBtPFCtqhyu0xuo6PcKUHWjAoKO0jYA9Swba9UVNaqfUlGx1qHE9wpSCHh9id4pGB2b8X+
tNaLwdiZs88q9v/OyBd+c4raPMB2xnWR1Bsx26g1M1e3JfGxGMAQAmBxecB/w/cX0sory1K73Xfv
UQSSgEVNrAr0SIe4Vs4uOc8X7ATNoo9xTqiOE7Efz8InW1fmEWeYbKvBjF81L3vQE/LSGPqmmEeQ
h9Rk411NUI/7mobXLh+ckIjG9OO+UdFBkC+0qX2XivVcQ4rhhOAB5SlemBLRUctXmARvLfFC+A6a
lySxjHN1HpbDFPVkvWXrRlpc55cesCewvRnp9tOoCDIS4HCW1Sv6Q/s0iz/oU5B9PWvwalVvH4by
ch8fR0qNM4V8Z5y8CwDj9k261elnW3sV0NOiC4AB/Lk61uzfxRIOV6euWQwLDf4PCbvxuTp2bWje
hmvtFVQPSzXig6NOKsDGlWBs1AzVd+WawUkWl2FfKej/aazIMjPp4/iia2BTi9kAm7xJwLzQeIrB
LIjWoZ/UF3RW9ZoMCW9tRoBfsgmDQTLW3l8T+ZjSDZmrjy4f07FkBEEHBUUZa8NNvqhqX22Msnn1
KcEZZrj9t7S4EdRgfe9nNCsjihq/Eto43ayYdTU7B03NtRC6e5Xv+O4Q7ujn8ekVFPn+dJG4OB+O
EK24zL/aTiGQbUbqkjBtgU61j7a/+HoYVww0ReIYjW7yDnQEYJDX/TwqHHOj0d+4aTFpj5PfMO2O
w+RK9uu09Bi/RaEPZQLxu6FjGjEaosGml9RtmofGTcsH7Dqvo8U9BRBaW9wbpbXtposGg9u2JXXz
LBuqeVUT+iUdHTWthmuXpd4pCyMyTOvqAaUhqYaGETIjsOhid8ETU2HjaqcwDPEDqxajsrn9C3DZ
vUzd+CrP0iDZexiMVhCr29cpr4+yAiVWNl8yMJ0oBdp4Y0zm/3R7yCEbSSOQLaCmfL6bYTEjlxcl
H9n46agsRvd5LEtjp44hjbh5Ohq49V+toQUPlqqEN78h0EKfFAQLYYjyutMCWJlNdyp0JT7WWUo0
e2L4j7hnsGcRN7cNkrLahTyA4qHja1e0H8rgec+22j9z83lLD+YH2g21fiPGZTP1Tf3VqBXs4645
HW1tKB5NA+ec4lVfDXqSdPQS7Som/1s4pWe1cbvT4Gf9iZ70sEfzsVOnvj8xSfdbqOUGr/LPtFjG
TVF/Qed8yMYwf7Ergxl0zEXsGZ3z0yj7H3envPv+91ECWdFS6UiZts5f1/ysIY8yYYxGDojDr9vy
RTWZfuHq9F/lUW6Uyv09eeS7oMGd4Ks2j2XaMoDzUTnGQp4y36mP6WQYi2B0fnJXqOOBC/l9u4iC
Ut/+svC3QxMfUhE+6WNrXGSOnjEfuYxjeaYR7yJgc24ThDZkR01Mn1wsNQBEhrU94+Ld+aVd5JrT
XpB3O4dgRE4IgKt6qUbnmw/izsHekAUhT7pwtKBs2AGgl2B81Ir6Wb6v+kqGiz9s9zHdFiyyOQph
dzvWw/CErL586OvgUc4FwRpE+zbUcGp5ZOcWYHNDoxILwaP97GSCx60Mpr4LzUX4jJB950+0CKNZ
XDr0NJvZws4RO9mlsjVqzV5pX7MKyAfu0krVLTS/0DuHtN7cGWGpCbFv1TtmtbVizT2UZXShcUKu
6OTX1zHJ6y2ZYfEqpU0pqgBBqJp6w0aLvZMk49pze6HLOntVEj++cGv84F7pirdcDZ3NmLXdRoKV
DV/0CwbKq6wMUAPMtZYsuDpnfDNpWC7vA69EtT9sG5JA7gyEd2fkNEu6ZgjJPx15SiphcxNKr57L
SQVLJ+rgL7UKt7kIxVthzjT6yvroQ7eAQb/xS8wSbaS253s/fwhxHahjpy1xtzTsh8thp3u2y6au
cK5AKbXlvZH/52tf/EtBZLk2TRtVUx1LRfPy6cHkkDwF/4RLv0md4dsE8BAMLH42jSMj6Pm+rR66
EhxoR3PilyxIxNaaelTEVWgv7992n2vmqcAx4YyztTHjqKjppsmj+3vzTzP53u9/jqY+DQiFMOs0
Q7En9SxRQWJiXHfXP/+qxuf0IX5Rgmo1RC0qpQviut+3IIHaGVYOSe2oOswBUnvcODr6kWVaq4yL
B7InUZ7SCiJfIEUkUcSOeOZh2p/UfFAurenAAXOB4MgtcxaxUcaIe2ipOcvQpISe3wr9/IZOgpsx
6rLzaJjcdn5FWkXHUokLMkTTLG6ephD9R3bBCU5wfyp70hDA+6s0Ze2bg1esN7zxXeFTxh2Q/Rid
BuFCFj7/+QORCWi/LXu2qdNjNnWcjcyaPi97mmmlHgvfcCzIIVqQ34OJZJase/awH7JBeatc56Me
+g85HsV3uIub5HGEX/sQmZV2sAv3hxQ6E6UQ7gdICNLK+MtVJ4/SLEKprDXEuVi2VUJNE8hgRntc
YCain/2PTMLRO+LmJ9deyPcIHpmOVaaa+6Es9Beuy068yMOdn1X5InLz4NTRa7pzr/x23Id1KI5S
0c6WjIRXP5wOvWmfLOLtvhP3/URLIHpL7aGnaKr/o3HvGJ82JK5t2q6r01S3LVohnz2S7BUUAdpe
OdyLXqNRPVrxGnLyOK93yrzyaJF4B5aW36YS6u9dvGkZZrIbyYBY1ZNTbPC/F08BCQ/XIM43gT8W
T9H8AhaHBd16U9DpnAoRH/KqIsdaIytmBXYcjigr54NHHE+C5PLsKy2iBVtvFsa8VvPnvWlQ3+Is
9Jn2DwfJ2qg601yFCKqVeFsV7vAeBvXjEGbeg1lH3zuyojc8Dsxtnw3eCTa1dT+q5iMM/cXOjKG1
0nAo7635ylT4fg2k25lnTCQPZNXa09xX1x0ShrPEyhhgkdgch2CqPP/cD8gAbEEaD33H/M3OGmsN
barapvNpaVAHWhr5UmAlsoXtOeNaJw9BrTLx4vuJ/zSfyek8X4l/gYpkrdlywTGdR9tZqznH++L6
5/uGsON/fdOWpquag92Gvob92RLMvNzpiVcJjvyhfM9COD2imkVsH7sb2uD1xpnhFeBnKrd/UaMp
ezNCD+FSN77VffOtQNaWiprN5Oycrf04XbsJuUyKw/N+7EG/SkNGqasB2Sw6O2o5bzWIFlQm+mKy
NWKZ2pX1OX3uRzU/2l30WKjeUzJ7ieULdNXg7FUJaln5TzcN1mIXS/xGh7e+lHX/MO8AMIUd721l
3KUII9g1LCXGmPKUrhII/Cow9IW80VtHJ1VvqnmOTvHGCYqvIIKTQ5V3HhMkg4Gnr+/HpEa3SNt2
f2/oqlnPZnDGgTIJuQmv77fZYP4F0Npbh07jLe/qp1BQQms4OuTd3xri1lpwuYfQ+56oRXAcDIXf
kYS8B7Dzse618TLXrMP9EaQ7U32QUd1oWpXjJDAfmwJDOINpf4OOW1lnyYFiU3kMmPQjVc4ueZN3
z3bgQsTTVVJkCuG9Efm89ObMmYqWAzUsdAZ9nMITJPzs4Ll5wYaYy1i+eOSkLV3TOjIJpHYQxVbJ
xVZrfIRBagEwd7yMMLhep9SFSxToBOroof+mKWq09WmikFfcBo+RW3zNp2EjdQANBqZVg19vJFPp
FQcYYMfeou6aR/4YJ7iI5moqqxxzLT2BflZgf/OMNynznyLP/A8lqP15VTNVXaclq2s64dSa+Tnd
vSVHDDttxMgms5xVVVGgzJCGGrIO6WS+h8oSO105qDhpeD+LzJ/vZ7EfrbGvdFuLzfGCK0fspeYk
tVLCRETwRkA1j1/509aAH2zgZwRMNr1ze23lJdgjsljkiclLVXtHi4JpAVQ7/Fbn6iqdoUuDp55y
oy0/4MCzRy09sU2wZK1CE714l3c3uQ0z++QsfjsbPD873LNaiT6k5450ZaUooOLkEV10UomHUINv
ruSP/nwUzslRiWsPPMgV42liZw2PdDT30goQtpm7M2LC5pHq7QL8+Tdm8u51yOjm2HX3LF/Salh5
qqs+dPNbBqiMRV2HGSCnrPyvnqv+Wc6MMVbXHZPCzsJLj0v294Kng13VjiSDbOmFMHPD096d/DmV
My7GrRck/Xtm6JDdxzngLyEwjAY1jqNSQT/IvT9biJ9I/WWP0cXud7M4tJIj5sUYB6csukaG+W1Q
QGCMYMu+FnCzpEmjD4fHMANK29YujAslexhDdbj60fjXfV3JzLeggp7cmp21NR0z34EOTJ8DmOq5
Z01AVF3qgnn6jyGx2pJriht51tcqYT1PJnqzXwAbdbZjOrBCBkV2zhOPlFxRPtNmTo5TLDqizZh1
RIF/JXllPZKHeb4nyJsx+aX4kQ/ylEGzAXYkUWDYzF+SGjSHiaAsRuDgP++CAIIXcET0xMcY4d8Z
0W1PnQhMxGv5LgmwrjA6UdelyyK4aQItuhQpuC0di++iUTJlY+lezLaCMX3VJrSp8Hmt5Slj3D0m
7+pJidyvmZoM8D1+HmD0/UvBD7FREawv+aDRj1VhMgDkj59inVQAe4ZlTml/U/q8fIFDoe8Si2HV
EDbTexmbKy0lLS/GHnOyGGqvJ3xyBx5D7ovuNXfAba+zK3VN95G5qHti+m+R7+UrayPK65cONTtj
OBXEF9eCT9H2rWsKnNF4Gx4KK0t2LZk2+zr1+v9wFtmfR8kmpiJKKNW0CCjSHSnT/x/iRlNVtVBU
XLJDNKg7aaEdEzuERY5iVJ4igjVxYDILd0sdgUCL/bJh/HWtsM8eWkSUm7iPvwu0cGvEbqCEi1y/
hdoudVWGA3WMUFUZ6od65Fngjn4ECTPOzpZSuHcx2+R267JOynd7svxtawXnANHGeXI1dwWaR3/w
B9tdRfNRTrSBVeUZGQpq/TUa/m4Zdnzc55P6lFnPtP4WsrpqDTRcTduckEX1z9pgkJAj+oFAdnbA
QTJcVLzEZx4i6UKM3le5cehpTG4iy262QR76SxIts10ztPXV6ArQAZm6LVTAkmlpIbtm4qsowDrl
aeaY5XHMRLLqbf0a0hF/qJv0QbJG5YvTKggqC5428pQUOeU/vknj8zfJ4oNfnH3l7KdgEZp7+P/z
TbYwW9LQGru9yd7rcpdNVs5WpCK4Ga1OEq+hjfH2jgwJRVislSF6lwoxxWzZRpLMsQKcBzJEmkHK
IsJXI9WUKTzf4/3hf4+LN4cBP4BWftPoae3MefPv60pxisz50UTHoAKpQt6V+2x2YPdBiqHINVst
X/fFcx1H06NMBRnstF+CyR13Mh8ko8Qk4yHdDImooQRa+Vsx+NYygxVwCOdTrU8e7ZoBszWU1tOf
S81/O1IMnRhcx2bC4dKe+rxnHcOKRzJJuoeyS0+yx2SKXtkwmmmphamDW6ugV6z7P0/9GKeWhvRG
NPYxd51dryldsP7ntGQk7lu6ushSnbgdu7HPwfwijyg17XMNoOaM+Vm+PZndj9YhPdTi/ngMDE+c
SC58+BW9agy6wHeKfkC+pxSRcv7zRyDnOL/tUg1DzFKo/0fYmS03qmXR9ouIoN3AKyDJkmVZ7u18
IbKl79l0X38H6NzKuuc+VEWFQkZ2HluCzdprzTkmRYiJWOrfHifie/uOppN7yuPc2dUlnOB0qn63
FldtE3b2q5a37b406WsiwEeaBCUiqCxn+mxneWHWW/0WffdQTCps1HqYgyQp44ttFwOLetWcDCPz
x8aIXyj2p2s6YOhcDdpiQFM+Ry0ll4rxnCqZjMtNKVEnxP2a0Tjox9TCAN9lOS+PclcRM3xF3eIP
dRF5TtscdWnnAPdke/77oGmtGQw4SoACNvlj1ZLACWGt84ZRy1EdM0TwIgi192bHj63H5tIpjo4x
QC6z5/ZxVrTfG/Zu1nrzsGhS3wFSND9gawF8TeGqzjV5Q2FvIggnSRdVMum//89Plk1hHkJKvx2G
pvJQNDPQf2HkwIiMoHKL9lLHdoykHgLm9sHqDetUoWXD7UzYjsWkAQalZdBZhnr/P0YmrPP/3mRZ
lmWsSji6NpbQ3PX1/1o7mraP+4UErfsiBpm06GN/DwhBL6DA2uwGV4M1MEVIWlW7t8oUPTLgg2bR
tDdBF3tsf1IO9H+i3D3gwAluHx0n8JU8ZfE8avA2+9W5yGDfk2YUkAC0tu9lNcxvzmnreERxRBBl
b63EPHuX13p1lnhOzhQk8T4OIaqpsnI9F0lcWz0lqqi9W27XbTuFqSs7UnNBHFrKhnSaeQdCwgnc
sIpPwrXUj4TCwgAs8KV3FfG2ffpOTjz2CyezH/tOPgloIvsCfs9z12UXFj/tDh5hcxsiNtV+igf5
nJtdh6ZZb+5gAYY7hrgwuGhBPZDaMwZDh36yNvGv6gLcmz6RVNKtW1NNCR9SgVn6tklLyvF465o2
Y4vzf/yxraBbD3U7novhz+2mRhL0vzIQMOpmd7d5nEHchGc4fRRIGtTfAKowlaL7YsbiT7wvw9oh
/mpunzZnPaqNp840gRhRpp4xyQ+7uKnV6/YsXZ9VYf3JwD0+pmp3jNW4vCLmh6lpW/lFB0eHCE7D
Y5hou4krLN6RPf4HfScOHvo+nuJAznD7fJEeHdB0d2vkAqScgbuk3SOaQNIqk4yI+sgE2BSrvIDA
0tvStzKVlXaaQ+5AW1KUqVg7aSQQ2yoR+2mUFj9rMfN3LvL+llq7hNi8biAgejB3ihISdrThsMxJ
q31nDElBifhAoG5ibjX4PWdVDA8p4QUbLKJIM4uwsPibEyYQABqT/kha/LHduT1gkEMN2pY5Tq5B
E/txYuBuF3VO2Ix8TYxwPpdjiIMzrGm93oJYgX8IqFwM+2hRWrvKjYVnlnl/svXhdovcPuAkstpd
G+qDn9uhcRGrCWTCDE2EKJmy6yFN1KbvOr2AdMy/lg7D6DeNS5XZNslBq3UmXHNI0gndiFNc6P88
63JCqMGi3wTm9ZRzQaQq4RJrTTbWMSzRwgQBI8aHTeMohvgrRPg/xra8tmNb3DtL+nl7H7Yvp3g8
LHMEUxIxWGL1ccD9MLwHF12/NMP4Chr1JZqi+S5W5o5ZWKl+DRYndJKp4Iec6IUIi/q5zT/K0KEd
gU98oOT1dCCJLx28804LT5MbdldA2663JLV7vOEpQmUGlM6tcfPkG3GqnFfdf/lra7uZA+io3mmS
m2ap0RJ+xTh7dyb9Pes6GhB2/yZf8lWzSfXgeNIYtd0m4bSK4ROf5XRxbPaYOHrVYx2lFdohFqi1
0GvXh+10TXHlEtY8SM8hZwM+iSVsn38Itp678D24kfeweGFA2gxbQhHcJC+j0JLzVgVvD3oojoVk
VIu8UGN7Gmf7HGRpYC2FwYwJjYpgmLstgDXZOqfbYgZDFxW8tcaMp7gCNtjWCLgZYoz+ZJGNtRLx
mjub030P55Zom7Duz2qClwcfq/I82hhFy25qX5UUHi697ZH2e4hNvKsoqQWAxG2nPqxf9o2l7XKL
ENlVkRAWOcS5xbx3Zyveh+2oHZJN+jTDuI61dj5vwzOrti6x0gFq20i8y5ypzFIwvuVSYo1hgXzI
YnQoSQN11DVi/arl0Nu3fdQQDmcwjrBGJ+N7WVjftidKFX4r1cF40kD1QeBn3iY0eDNNOp1GFCm8
hXmqwHxBWLjVZgmthHOpKtIzB0RiOWiqN6Z3XW73mYffKCV0C1MHr2xP/vMSLg0r714p6iTMXDKb
427sjqR9RR+V1qAsztAfaml+CkkbOWzTtio25s9yaPZW7b4ZlWRIuubHFlMv7ucWMtG1V6CT2mhE
41VQyn2xpuad0mA7V7q2wvCXOudQ6dfBpBpEdjefjUwbL8yKNT/tm8cBpt0BFRF7z1G7ADYymh+p
UzqXfsWi1OloXfNqr4wYQlWaOgckrMYF4eqavD6wthGCMcHesZ5vxbucIx2NimER2AgaoA07smzW
RIepQE0jmi48WItr+aA0imBL1t0eTPef9qSVo3Znk+1vyXDbMkubonuUIKh2Tju9tTp96HUKsz2Y
NXpKZ22f/j2W2l3+cLPEKkP5zqVIbACBarRuVzHt+lBsEdp/X6lXJS51n34fVcWDoijYX2j1/PMs
Ua9LGonT5nrHHB89gKS3VoAFlNbsJTJjKOERcJebeLMH0r99CQykDPLF0vZEF8rHZiAeDLtoaGbz
dXtmxJwm6LnXFlr3RmvEfF7Y0jxTO2ZaBftlsbDn9dM0YACDOoQauj2FyjAQZMb3wgUe963QV4wk
ObEbCt2Jn3CdOy+dWIb7v8djfIZ/jzc9Vl6uTpzJ7QTbKi/3odJk++33N9cv3TnL9pv6NMTxuevH
pxCt76Hstepb+nv7T+lggw9aZk0HVHbrUWIz4X0NinHOE3IBMxwFJ7Np/1fH69/7TeT6BiN8mBmc
I0z7/k3OaCar75Ustu9lMYvDTcw5K8Nqe1SXnTKnzNFkEjOJFkN2RQ0eYVc0qGdwJr3eBtiuMf1O
VTO5wzMd3QnRqK/oiF8zi4oaTQWj8c6neTftt0JkK0mSRksDN0u+tTl8kr9Vih3jNll/KF7kytSP
iXEcnLo+boFQDQk3HovIeL+RtcAgRPs57pZdW6g/qyGyWQCsPGDaGJE8v67oIg/rHbEPZdDWlX1t
BdPCvPdqwUmzHRHTYl+JSvvQw9I9/T2UJurHXIjJj0oWMgD7or5skB6z1c/w207dWB5LNyMSIlyi
h78PCnb+mwotJTNgE+xE6IAeWxY9G8mVaus/bkVVY8VfRe22QD2Wfx6kHlb7ZRJkTomo2RUri8dc
EwxQfvDXoCx8SQUum4WCIClJ+WWKn+hBb8U421oB+E1mn3Ee/mY0qnyfp8SjF8LSPy1/EJodovXJ
zBEaYP2lWAeKW5SBhfWj6LT6kq+VIgmbTXBzrqtCPlIoZGTTjNmZsDXjVKpM/v9ziKbmE1MI42mo
CuSlOAguLQr5SykgZG+M5JBSvkHu78rztgUinpr2H8Q31YoJxDFTI7xDKsjSp32/IYLlkiV3YrWP
bYYb223Y1G3tfOKArF2bsmnVrPdpjaGpRF54myYOTtzwPxr5hqP/u5XvsJG2XNgWugEx5P/rxnT9
NPdSKtGxE5Sy2tS4r+jAnb1sYRKpueG+JnbnHmk5gCxbX9XYGJLVHH7fXsTaJ54amd1+cvuGDsHI
AmVnb5EtHmyHFnywcyOMy+1n3NLwBGmNp+1FDDzITC1HP2yv/v2vb6/2NRMuc6B9IR1mossoXaJI
svE5J+t70sqX7aEVmQyA2NtAjzmWTihC0qi+Awde3b5Dlw4YM93+56dqJjjnrA0///4b44DOLdGp
L9H7Vi92NKanNmPcuH3LJFNatVV5saV4SfQme9jurSax08dGzWyvXGC9+bI2XzBFi8AhlWY3FArE
qtS178e41OE88GxajxECtQbMESNPUXAUvQbPjpFjfmVLIw6xtLDkre2HWFJODaFT32mtyqi3UUna
2IyVhPUSPK+0+pFM3e6p0dynYUjlkYR5bEH8bh5BOel+88eC2fGpoZRPc/xu2eH4HQe7EURs2CAE
tfOJ/LN30qG7e/ZD3VO7iV307lSoj9FqRCU6MPQ2ilOs23eNYChCerb2gdLrbWvuI60P5FDNP8jU
Q8PsojyvwthghrdO24yc9BgSDKtdq6Ajdmq3Omwun6LvcnDmsHBml5DBdXKz5O5JssB8Uweype08
zIieGHBmzWSm50WJjdw5URTjSAEvmQRdGAPstLv3UsCKKVUJc7cM//uZMqCx+Nex//q+rvRkV/Wv
c1+Wb0nBt46QCW+zESGS+04gJtrkHzlQdJ873niuGsu9dPZqeAeBwfU6YR3YdnRaOnIqV/TBSfGl
C0G62NMyxsMDDPN/rMd6TQs9F+ITqF0RbJqpPkdFoo64Zcu5OYaTtdJ0YDWGhgUrRyNKpDKa5sOI
0DHjdVOV6HsKAKutnWQvU/oYbGT+oUpWTvjJ+xveb4fMxZ8RDh47R2JjXu3sYzQrx2XA1Tx0uvFW
TrVyLOul99O5/XWj+aA0s/xKL+hxRZB4/j6LanIp+0YdTuqAzM2SCk4kdTZOjc18dC2E8WwweCMG
YD8A8/T+HrPjbt8V6vdu6IzDQlvzq1l2g6XCu05dlNnRhChrfUgjlP8VZPLIqeb7Npnn++3Z3we1
RYiiOP3tO/4eFz4XiHLW25i7BbjKW8Nu69oxW1GDgZIscKzZvvRuHWzuv63nEA8xdS58TGTMsHdp
/ynlB5zp+rGvqp9bb9eVaXyMGVcFDQIzn0kwljDGzwercToSVebmCyF9zmkyhciInf4j08vb8RpK
6G6idN22Amr4gQKJmn59//LpAyhgfpFRTarNgHxGmeZDlRSrzvD/XobGQIjmdizr7eGO2OAGUBcM
oRGfumeMtCq2K3xq2q/BLeCFpBqSkKpGvNElIn+33eRp0er8C3rYOkOzsAJwOS5Yra6bj1PGvUPy
5QQuQpluh4AdsRlzme1sZb4S4keQ0Wx6t3M+s8zhwBxNe1ZK8Wdh8vojm8H4z2GqPG3BbQhc850O
ceV2LqcK1v2hkaiMV5gIiN3BbebXGnfZVQvDD6LucdBxLJCEB2Z5Rs502sOkShWLjF/e3lpXwUql
5evUqfVDpoB0A9+n1IJbstK+YlZdnm9b0GzkL6Fzx2WjkhLGKV/FyT+XwXYF5JP4yPDRoOyk3tim
Chn5NPbQwP7brOimsu+r2iaisKv3pTPEAbz7f/6UGZywQsCAGxfLN0UOYbCASwkszS3vxlxA+spq
C+Y/HqXIrOUat20fwXUdsqIZ/qxP4oSe2fpEif95sr0Uj0qgI5lpx5/mQMW0WU7F6jvNZGYf86HW
vbAt2h1vX+rrKrmiXiddVld9iGh12lRiMhtpTED8SIv4Ubax8xQyZnzuWyIlIEf0jXAu225/zor6
hEEuYktqq9ek6vetAaZqWfc6m9XQBSJ5up1QQAKuETOXF0zC9h0TYRbzdYMmLD16KZS7tsH0VhrT
eJR6ChaxopWB7ss9jWpByWZdNRsF3W19HLSq80ikrI4917enwfAAeZQmL9wsu3O49F/uRi7YXqUT
reyMQpjND4TO1W2VE4hXcGDRmNtmfttDKJvIH1NIMJM9fa//I0AnhE6/F0Vz3uTof4+7owW5AVEy
taXOxox3TM2cmEK7aA/bl9jSINaEuXXpo1Ls3BjSvyQHSNb1RxZNhK6jk/bk9iXY4buqhKq6vVrQ
m8K0wAi7srLD9rdNeplfpyXehVO07El8pg+my84T5B//trsd1pPw97ikTC400b2VpfGZp62xCtf8
7YwUgP2PQw/gc6svxcWgir7NW8q+MulNkZN9KzbdHs5P1SoIMurlpEr5i85efNxIZMLlnjLlaXif
lh4hn3QdovX/rb1Pikny600W55PjQeSO2arSc14JoNaKBt2gvXL9slnRoPEA4jAdnMftO7ZD217Q
Xgmi2w+IRC7nbtTE8Fz2er6DDbFm7DTtpdeId50JDt7qjH6ezECOot9ta2BTqDHKIaQhkaIvr0Wl
UnRl9UO7DdJ1Rs93W+nQ6Eb7EIVXuhH4AgeT/VSGmvFYu329khGsIK/m5ntOG9l0aq/E3+CDS6pY
h5tBUJlab3h/zMsSg4GvcyN6hBHpvmSYloq4mWBMtBa2eIQYWq18s7IshO04y9NNCHETISNn++iq
9khoVPO0+WrWr4xp7cUajXVsLSKPhENirtWDha2NPNr9w7F0NawVhBrUZSp2Q5prRwf+8ovZmZ+b
fHiw0IBMAh9KpNGDX5WhWd/kOzy87keTTI/Vyr+wqwKKqOsCQGj/tJ1o9trSwoirivp1cqL3nk/u
Rz0jugMlJK8T9rNgieP60Bd4pIcmvvzdrvYlO82a3oNXW91x++dHetKRnao/mioeKJ2b7DrY7kfM
1uiQgBC+WfmzlNCesiO1MXRjOxi7ilt9YmaeqNThlxrlPjZ6QpAKfHQVgqzvoZxtNr+N/lKPubnL
lH5COr4o9KBZ7bQt/kVl9hWME4lMjqLrfpyY4rsNcnebGmzHp4p5CXJ1mxuz6Pdm1jlH1y3EE+oM
6cEaoaybXrdt9/agUJ1fk9h9GJRGu2doSeZztijnJCcN2FZT42l2GvAGgti3qZ3J12J218EVgmXZ
x+7Jmpq3ciPAmUW3nDKl0L2KZil0ceITrV5Lnx1kWv9MlJbdVpTHWVo9qiVGrPWWjX2+Z6pNfM6t
KDfBMRsbh2WOOfUwjYZ+kfT4Lxfu7rTDVzu2iF/Eagybe3hC1Wz3J2Ui9XdR5NFSeutFafshaIws
PXAXtV7iuSYLpdbvcK89brAjJS13go77tw75qN9ZVcitNkFrKufdtKbMcbH1x6gmOG57Bnq9XHfa
ZE679Y/ttC7dPL804eS1ikLkTOJmj62tLGBSzILhulwHvewqHtKoj15avrKSWrlUKh9flHUlnN+p
fvzXM8DpfgGL77A2je4Fs6IVVMQduYjc1fyhayi/CE/AWwh12Uwf3dB43/xDqh6LvRwLZZ/pg/tW
kdazMtkpVsc/G5zdjKc/UcbojP8dRwmlvbFm7U4zOjBrq/1NGtHF0XPT12Ipj6bs+ufeIvkKrHl3
FTUdFZxGmcu+oproBEKW7Zkn1Vr6K5khnYZuip67tXJWA2fe4yN23pCYv3ctlb3SQxB9ttNsZpyr
LQwb6N6ubVlurfEhwszs48yP78q2AN2MawdwJQR1DV1gkvb/PCyjMV/oBl+WLC1P2/HoPy/Oeqee
Su079sTDVsGatdGfzW5oPS1qLpuayugn9uC6MT7LLAEiL9rolK3bREms2cGswARthcA6EYxwvvvR
yhPephjbgwow25epxJqadd/h5Bpv4KVohuryO5ukjO6KVwGUPjXrCVrKxbmPAVkPblmSoVY5D0tr
L0dokmCWVh661SDZ01r8ktPSaXsMyOYbuwk/ITvjk12hemxq41k35M9oHedtDzBBmoudQ1ZaWzaj
ZtOTtml/e2arIN6w2WyH5Ag9Qh7R75WYxCoi1DtfRmHu1wsTB9t0rLshNOJzmzPXd3WlgwaQXzZ2
8vZnFsQXBWOJP1ao2Hs0XS6Pqdqq95kyFDu9mN9vgNuIpU9rX/p1NGxJnCVZbg8Xt6ggRdSp3En9
BWZeR7ByrV3loiFuQ3G7na1ME51Dl3YEvJt45yML7xiuYDBKvPXtjHIoYRQbi/Jz0kb9vrEyQC5R
qD6luXgaFBHt2qEeDpuLM1RDBXnG+h6E0XCS1Gi3qe+2QtSlRtFOv5xxMmystfHv5Nl7EbrWWdUG
Fo1YIRB59cowmIJkqYb6XtbGWS9M28dOiMm0Ur2mVNw7Ene5a1HQeuUoHs3shyt78lgjS98l7rM7
oIN0xvROrJTwsnpJNPfcV/PTZNe6T4SdQP+wPE+kVwmYm0FbNPdoMzk1IiKMNeKplUHMO2PkniSn
xdPGs6kQvFsnJIWNNdJIvCaMrVEpSMMltsFkoAeAMUVnT3PU3WshvzEYjxU/yeVthvIFhicUaAP0
1tw/LuhnAjtts70as6/K9DtM5iuDlBTSXs7mKSH2VE7OhN0ylOcp47/rFNnehbFGWBiZOI2LxTQK
llA17/JRWn7WKx9a5T5leZkFw5TZOzHWwlOj8ldl0RCVswya2L1j4wX7rU0JjknQG4sZ1HjZs3WK
5xfL7QFpFP0ZX7WOyMo+jaYxHVeKX1OXCDnQZfmqazzF2YgTEcmXD1818icmXhC7xtdiSUjlq7of
jHYIL/om9W9Y3ss6pfdegvgw7TN5L0mA4BXNNiGlnkZHl/jHilRj+9skzDuQLx/r+6Vy1WMDc+lD
M9+WBd0Wi8JsV5DyEXT0MY52yI+amf1ktfmDqWKMAqf6OttqvXMr5Ilt/7PRgB8btD1F+VOU3MEX
BBQhN4phssu7ymlPiJu/Oa24dJ0J5gy/71icLUMpTmmmLL6yjN9pm3l1yuCyK3CqzRaIINA0xFpZ
cDyT2b7SDfg59uVHlWAi7awFP3l0b2i5jt67JXnNZjSPbuLqtsqJKC7lATnPMaJJQvGsYcubh4+B
jTL4D/uk1sVvq+ZSHw0j0IT5Q5b1C5kDjKylti+W8BWAYR2YzvpLGQI9h4VpcUKvaebJS1lr/sxC
T5M4Yt6fNLzRBJTV5Hhb8FwbZFLcy1JG0Wz+4aVSaJaT6/p2OOO4AEzjIchF2e60L3kGm0WypHUJ
+6YeEjRBoa0nldCAiQL/dGY3ZACH1My3cmgN32mJiYR5mpH73iG8Z3fhmVX8ZSmmeXYMH/yo7akz
mKYyDrl2tQRHAfm0GamiYZ0Uu1yLT3rckWmD34h7tgmPuPlox+WrKBg1Gi39gdBA55kQCoXWs0Wc
za08UeU3I0cAGdMiGJIVVtsOj5pFIdDDVy2NuXxwuvQzVMq9OjuzL5JmhtOwdhF/koAY+0sy83fg
eUsX7XNKzLNc2t9UMgPCpejJZObimTa9L92If+LGyz3pkG4fVsBqx7qTp760MGfNNVSI/iRnmo86
AZBoqeNdbiuuj0ewHymqpln5rTVL7VMDXS0Il5dEyIvj0uGDTU40l20EdEgbLx+XX32v/uobPurB
WVVZ3XKMGp00ESga09hfZ6EwtQ9jFXoa6kw1e2dhftRmOft2QqujcHbMaKhgGAa7RdcdU+aFHpi+
hXM5j4I+K/vdqCZsRRgmjpRahC59pHQvCAM2KGgt1F3to23nT4qmfyliCdkOJu+SMVVQxRJYeN7b
+7SYW2+YjTe7ylPYxulBSFwkslOw6SuCLmz5hp0pg5WIoQNIKAY367C09TsOANqzERRGJfqFWChl
I4ttAPBIYdI7Mh9kS/ZTqJefzCcfTamkqGaK3wALu12cgeHQ6+aQhcuh7rvsbESffWjvFrTj/tJU
rl+hBcRMTQNasrtaRH5flSY3w0lJPSvh97Cndgck4NHtu0/cvV3QKmiVHM7+jJGatrytGIG4+W0Q
CXDQCCYIMsbbvqym3060omu6axxb33ln26yu3pcF+6YlfNscia9QMm4s/QuM/hc+S3mC60tGbrRM
3G6K772m8z4Nh6ant57HTyP/ATlpT1Xkak9hkhNEH867ro+/yppJz6QaX6Y1k/Mehp99ZNeHmoxx
XzFo9yHiCwxrwLyJfk6YKmsPkxhviqQg9wLoDL6LClgiXQTFdqJASYzRn5HdHxKSUhY19bMKU6m2
qJ4zNNy1oaVmLe4o4Y4vGSSDMR32bqi9G7UuvYJKKTBCrYfGp+xVBMD7JpYDGbwyeczK+D53VG9U
GP+ZaL3vluZamyFJ71Fn+7kCt6VAnFin7Z8lzZ6WvHtqhwG6Re9lQ1wFlhAPAvlYlVl3KV5y367E
JwmTAy3Y75pCOnE9yiqI+4RJjRmvFodXPdU/cdkQswbPr9Mwtbutm/lpiL4Ss5pH2gWkAXc8yYFq
fGYTPjTzcIYnzIIix6+Y0SSZKgReLERfM1pJTmi3XsLQw7al7xN6h16d4UIDNX4GYvp70qPnUjXH
HRMJ08vVAZFBZyxBg0zNN43mORsH2Mfi6rBfYQHi08q6J6XXsJn2Vf6A2vnI/jW677paD4Y51r0+
VX4Ka3kuFv06qoSEMyN7l0pZnC60VH9WJc5Lm4lWzeeHVuZ7ifPs0Jj1riPoTVOid7DAB32esTeE
/GJicaAL0kR8SK2vSFfv20bmO2GxV550h9tCc3bgZi2a7acle7nRQvqkT/VehfWmag2pLsQf8l6y
vq5pQl16diqu9zpE7Gk1wObAIn2VaWoHRdatq6LzKrLwyVbpXGtoOQeDjSBjw8LvomsmmYNlUACz
lgYZLsFwN7BZo0SOfO4nd5RPNoxMIKdaA7xGIkOlfvljd8mLTMLS74BjeOOiwDFJtMkHI36Nmq+m
HFFwJBl0hEkdvBoKjZ3DVTAjDahiVHOdImffRWke5AlaeUIWFc81Yc2m+vJQ1MVXIQnngyNaFZ3z
ZPVAwr6isGiDUadIbEgASPpxlw0PmA2oeBx28ilJiYbSDncp4muP3B/qj/HTGNMM6EFiP2RTd20m
iVBSl+80r4ZggfPlkRML4adTK8p7SvtowDk8t44R0HM/ZTYUX6AXiWeI0d3RDsx8EAj5Xl/bTeQ1
7ZywhBJkEw/i1kUOQ5SBZVNW+zFERKbXBVBz3HFBoeU/elpyTDnIjhNK9Q0trq8p9auZKDDiekt6
Yi1xwrA4qKbFVhLT5y6LMekDkMKfgcOzs3+aBae+saAemPyxm8XOVuKMlStCB1pTC9TGn6RwHfpu
Fnc4OpITE4VgNLFv0qmkFqcvb/V88hVvYWPAJRmJ7FVTeV9xD+b06UYUZrvMTq9mmXQI7+o9UTMV
RXPXP07k7jC0ZndkIno2FRnYNbWaTuKSTwCkP4bL+9R054h4oN04c7UPuvg2ONFJoet+Tt3kN9sa
EjCWuvZMl3fOleYLRqxXN55K3/wxVVnjA1NPA2CKV6fowaN2oJCZ5z30Vcmduc+DBOwkBC4j8bpB
r+CzKC7XuPwYqMbx25PdREqibzu/sQ+/56A2vFYn4nsywSw1fUF5FIOfQ9wOj2aqGFAeddcAYMW8
KWPr5U2Zk9Ksb4JecqNFhNiz7JaNrxarjdF+bU1C2ZxiGbwW2AgXZpcaCdgNk6D6Jr4meVN8iNwv
U/tNEuxJF66y7qrhYb1aBv48REzMQokJVaK3qKg+0WHtKz7WVMeNoYfawY6dfcOowXeR+uL8i68I
mj/QM1MukOTnq4M1ByC0L2wfGsu4R4lSsV+aHW8hOjKri19OyoRKz7tfNDBwqxq/LKWqPBs6dUBn
7Z6CavRHs7wQqrZCxwpKmqi19rWZXbDdXtgUE22pdtphZOQ1GmAOHNLofZfBDymzLPGRN4/2PWlH
HQdd5RJN8S/hImRC9TJYifqkSELUW6V+UAq5X9R59BbCTAIm8D/kqtkrZs7ScP5lNuWx41JYccye
VXEJCx2fgPpS5s/cChgGUBa6Bq6IgWE6lMbOr4r8xSCpIRpk4rX2oNN2Gd9zehdVtZfiDtbPjzAS
sMtoqu+dxLQx2Lzq3aIHUKMI9UUg0wr1KgWI1o7Cod9Zif2G+RoIlWDvYi/uQUdnBNrCCli/OBvX
CxnI5y+48Hc4pNy7sR/2hUj0sy2ZWtYRA6JiKf38abYO9pTl3zojPtnpQjYeNc8O/2zrjdEFMJt6
HVrm5FZ51JnF7sD4stOrenHM6GM9o/XazUgxs4WN1VJyt+kGSOz6bFPDlgTHhZCVuhB+NHu+ucVh
F/X8txfGGVlTfiBqfnEbV4BGZWw4I3X1BX4FzvQB4L7T38tY+ZiZbqLIp+1nqC2hvzZh1EVRGWsz
yT4ZXVXsRRJ/iZEWFIkeVzciOxTjXL3rtRPiORSbdRlDbwjfyPn46sr+U+nAl9c1CYRW8hbmjeIP
ZO94RFN8E4S8ISRofJpxUzDVRb0nUP3cq/TLSmV5qFHnUpRQ+Malne5dPIteH7L+Q+3bK8TixFl3
KeqIc1S9y+Y03PXG2AITA69RO0bvu3RXdxDq430Wsg0vSnmn5hD/UnLMdi4lV0mXlc/RKIlesqSv
ha7uZZPBtpTFy7VMitW++exitIXIj5gLM866G8rpWiXh7GXzMH3azS8WUm6yBQtWx87MdiaFK9sZ
z6OIAU0P5JCBafHQZubHcWpZzp3xtZf9dQUlYIyzvwibKcis2fW5es1ipaAe+tUuA3N1tydVKiKj
UC24KNJiekl7+TyXaXtSBLdPvOeVBtQ70aCiqPG7M1WFtxg1g2Fi682CyBxrDZ4PCeKjPwZQLZu7
977ODthauiQrfJjU6g5Ox046bGu5U7G3tN0XsuYnsMYWCQGF83PCbcLoJu6fnClFU6V8wdbpfdOs
KHL76FjU6k57wICMQBnJq7e0hWDKU37k7DXQ/SKEWO/jxRx+2cl60qqWSjyKvC/InIOgFXou68XC
bTCo9TI9EB7LBBIsI8p3kwI0e3JxjRlWtjrNgK/Yaci/QWUhlAEijNEEbr6yoCLpHunB9CfMPX+0
wjrVUn6fZMTYlG2vX+bkoyiLtsfRLxDUAx6b1DI+mnS7PSdO7VWWgF+y/VPO4U8ttClVNfMKYy4/
MTY4j41gYDs09s51iWVhJm0eCGPaRd0yn+qVHy7d7o9m3bPBdI5x2H8kefrcKnG3S836Gv0fxs4s
OXIky7JbKYl/ZGEeWirzw2DzwNFId/IHQqfTMQMKxYzt9FJ6Y30Ai8rIiBLJbhEXCs04OGkEVJ++
d++5/Jx2NOALrCp9pZVW4ce5/EwzTh+DppKxZ1tbo2qSLZvtj5phWidJUXCSaIP7y6Bd/Kuoe2dN
GR/69lR94jPZOBEBXC070XwMtiShr3arfctj+nFWGHhrHKBne1Rfpt5ZJYb7aIdOSmkYUALnylVm
7csQlxDB9PG7XtXcEhZsL6XMTh4WP/q00yNYpFNHRuezsNJfgibriWD2letZObWgWh/bIEbrE4XD
xhs94qKZZCBhUCCIZZC87PF91PucXFPMA7pxLpD3bAeoqrZuqxulCnEG68FpGMRjpkQ4kXr12g1E
trlc6SsLKhnjV8aFYUpaTGx9of49Zu1r7CUe+aNp4DcxfzvFCHxMtMU6MThCo1vh9ejV566ujK0j
hgRp8LpRe2L+1Ks1WNV2so4s9+R7pDlLajeoKxIP/EJhbF+z2VrNNhw6Y1NVzbur/oLXTTeo75pV
O8JJIt1i8tNIetuEyrpqh6+yqwufCK/iSNAAusLIgao/RSxGdLuBE1NEojcy12OdUaGUAzDhcOJI
Ayw1TSwKhQkS0ZRgPlTb4UXR08+YpmnaJQ2kdUhm7BYwpc9BTgcyacMjxyBnk8s+9r0h/MhQ4Pl6
K7mcO2TtSrQKvB6ziSbZPUXkx5Z2bWLOO4Wyg2/xoodIqRSNm8hUzJdohAaaJ+pTkUw/om4icDkn
gzppWKrJLwWWST+G2OmV2in8/ZVspThWtBojJdpgDVMp1ULGXPaH2Xgj05rq6BB44RMMz87j2T1q
zOHa08blGPLpdcJaDV7drS3p6iTvbkGcfIrUbDiAP9LfYYodajsN8ehe2hngB4OI996uHMaLXJB8
Bt0rTOQaW17e0xNgOuExnJ+8VWoTZkPF4BFcfQSUcWKUDdJuvjGC3jirXTaciMFF6B9WZ1MNAWYG
Trkaab+TRr0WSXJH14Ico2maVuaIa6Gxvnv59JCkoboRnkE+MK2xQSa4wyAuOYEHWW6IntAAnAD9
3Bt5T+aH7n3YTvtcO9VDBoJZCRjSGUmp+mav0kemhIg01suuVD9bfcLsLhzh0zmkLCmi94HgAzoB
dIUnsmzaPqX3wxG7Utr9VEI1zJxI2Whd9+ww01s1VWusM2pplE+26ht1snObBOj/mHMcscYVhM+P
pG7lo9nuTAlWcyRAsqBRR9dE7za2y0zAztEnZP0B7V/t+2RZpmA4EO9X4t4oOA24NHXP9N9BxUj0
a9IWvpJ6j5MxIdvvA0hXKed4HPtRMq2Hga3VAHVIX+UT8XG3UuMX4rc2CqZCtFFzglERv+SjiPZe
YK0qSdFFmF2xCchNXzs+lqbElzZ/ndiLr5rWHhhK08pQh0fm6FQYLlU9AJqXThgMKsKwR2OI98pO
sdwMDnjn2VOdc+Se5UkTe6eX69OOc3AfF83L5IDMEFV1DjvdoQVZ35eD/GEpsVhhp8VcNwTCd9jC
NScyIYBn712tfKiD91JnJAXqfZWuslgESKBkwG+Q/BwVKz65ubGvZitxmo3bUsnecHThLrCjO2Lo
0jXq4BiXyAoWLQ74TtLm6o9d2WbbMoFWZOicWTvm9L5GZbpyi2StV02xMUaP2lozHxsnY8ewUrnF
uvCeyeCtcprHxOPgEJf6xkleR5wUqzilWBqnaCvcNgQoWJ0HXhGFG3dDT6XwPaodvWQGq2rpBbmr
r9bxiye5qF2LsyQxWj06/3IXm2RNhy1YeFf5yqf8IRK9fogN1j7dSg9uMNFP9kIMm2ptbsVMRYAw
S8FV2l8A5wSRvz2uanQsRgjrCmAC9EvWHDRQv3LXWYVU/VCz1r3WKMckGLc0I7+sgVShOpD3wTBW
Jy0FGtMrbkojbKckoNZRAbarwXVG4hBXteVlmz6tc3Dh6Q7ZHLWE/i2V8A7I08SJlCl+BrB4b1Ro
XmW40Ueb6qHlV21UfjHY1DIzXmuvOFip+xpbnGRqLcp9p5htNhZSIi/4XkzGW8WLteowJbPHvaSZ
a8H5NxNfEJW8lw3JJtNwV8wpVHZnabus+iL27VD01d5qG+UpALmzK8x6M+HzW82R2nGYb4ysGY5U
AW/hOFh+HiK/cBuBZIi/YTHR6xLKGgMwD2r7gx/3ZJfDHvs1XmsPwJ1J7hXHJJT48aHRw/dmlvvD
zvqlCnsv0XQWrf6zGdw9KXC4mA3fHIf+OBGnaEtdrN3ETLY6GdAjtSnmnpoXCU1Fn31KnUw2RMiY
ZXLWeTMb1w4hOn4aCwDTOj6Apv1q1wKL2q5zrGDnltpcMNnnssCr6vYfGBkgGI/ZCYTjW4C1xZ96
sBBTYT4AlGxAlJfTKnCGjagZSNHY+BHZuiD+zeWkJ8wtgQQBoNCOFdHEtkcEHRPdh6Ax0HaKMNhM
CYTJlHFGFyHrmNTgYrnhN7bjaKh+dUXmrIuYFoIoJj8rTY2Sp6TLEUxPVUoXo61bezvYVOm6hWbK
9tJVFbKXSdmZs73h02UMiiSko33CSVarB7EiBrg6CKZyqAeZjvSGiqWGuolCM/p0+7wDjh0qrHIk
fAGp+Ugj0ewafq1ekOaEgMNJxQsdebI73F2s9u0OoaeF0hPBMXFwRAehWaMWJ7bBeyFTjPwaXvZW
KtYe2RGT2J7Krw+KrTgVGR3tFlFiwozumjOMWpUt1yxn313EftXWXMVtG5ToVZsfqhtyFvDctxmL
QrkZ7mO8x35Zs1hiHH1w0GudaS1wOuqovp2NYQvJLecYm6DSSJKMi20Cl26Uk2BEGL00NkVKiP2T
i3a+Jz1vE8fdIzrUDqZLbqztMfkuqCxj9BDHTtPI+yybg16kpzQZTiOCGHUHugk2emui+i5T/D7b
fEifl2Bxojapag2mY2FztuE5HfBt7AsLPTbtfpqrIKRWVV9tSbF9tUT4Atw1SSaCEBLjy8zZ8cS4
75qBAII+YgJAFqMwNDJIkaSZul5tEN0/FQLhAfaw+9FhoKTglRB0z33h6AGONNe36iLj4hiDdYDZ
EaKYRlvBqE5Gjq8LnY8PfYhOesO5o6MPO+Cb2wdux1BlQOSo9x3+fmRfJK0Vvl66e9OtXkdt/BLf
qqgL9p1BILRIdQcHqFcgVS8gpznyOEnV2TRzSagWZ62mgzuFGSRyHdEUQT0hikRUqBx7xUiqoWeh
SiAKbduAsBfD95wu/EpHA62a7qfT3FkyJgLZrT6gJXwiC9mWOBJWgxA7d8jtfaYHTHAHa2M7eb5G
U7nT7eCq1eM+aFQTUiSTvrS6tBM+C3z/M2s0OADMfFc8jv6k1sk2nmhU9ZqvVtZLmsuJTPXmc0Ch
KeLMoXbq4TKb+Rp3MVvAQHWAJGbcYMnWY+8zaVnhTJ3yPs2VO6OipVpYxXvVhBwr0B5vY9Eepvau
LJ+CFGmwGm5pgXPouR9aCAIlNLSV11jflHD81VYMrYh8JprJ7s6mRzljiV5bVQkSzFy8SC+I1rRW
3iss3yv00DRJLSIGWaoI9H62R0jqGIShPtfIWrz6WXIjUTnoVEpGRshS+2W52wwA6wveFL8pUxxc
zvjNrFBZNh1XJCBHwSw8W3cRlI9QQV3WJeZLiiAlkvp3ZgwfpawkjRNlg9DBdIrdhHEItBMHlovM
ihe7Rpft9eYGDbXfuPF7WcSfM4iIkqbxEbNOiFno/w8DOH7dJvvWMtZR/tgXnF16GIBbbcxPRkk0
RSvMCa2FTXKcy4klYUgj3R2S9nyX2+quszOJ1JehOa0qZvcsQyYDO8hoJJHRfPS8LN1Qbq7iiJvC
LLnrEszZVFAI0g391DU0j/WMxbhhbh3TwqexKcWs8N8SZjndewaJWkkTneJeIW9Nn7ZxGf2smRJj
152XeKIFvIlWKlFfxkZFnGNAmDkNDDtCnclOoukXLROtn3v2EVxavykY1Smp/ZH3sIDoZn1XJJeT
5nLRoDx02M0peNJiHer6p9KROspW/VLOMwy0ddmq0qtkz3H3ACQr3BXINeDY0MLvvTcNUtQ2J3zr
wQW2vy7nPScWzdYxlA/dKT+IGPhVmB9GSn9T74n/5HDxTJL3WiEQlP2/ZSiuypNkkAPZQRW71pbP
gadWh0pRNwR5dHsZnlqBBx2NEG1ORVp08N2SLwt+xikxRriaL1LF+j605FXjfS+ZiQSSF8KyofqN
eXNtVMXcxkrLrRVsSFT9CLgjN2OKPTOBL0tBc3B1LfSj2r2S5lVW7g+m1fbFMz8AcsCx6dsnOzFy
OEbjA/EsDOhJfVPtVWl091kAhQPuBtfnKiGEkOOiASea24Sepj7uzNjeOTOF3hW15ZsUg+nUZNvE
Ko80nh/xbiYoKtRXtVW+xDwprVJMehxFMj/Imd6gJHDWWFjPEqU7EecG7S4T8dYg33XD6M6lY1bP
1R35OdZJOna+sjRSE+2GvorVhNZDAj+DsJOoeINP8FggOvxVJqSfRrZ1x3AZL0vNgkRaNg71MO9/
OJW7NqNSO0SDcVjYoD3xCTd/oedyMxlVwlDEsYGVaygKKTBKmFWj+10PhwqtJSc1i8FGm6DMlovC
n6zQbVHBiUTsnD1pdbNGLoTHmeRWPx0NbIaOUtwlUj+1ddbuYTfWT22IHs9TKBlvD2eCn8jRRPdF
ilXbUdR9KQJlVwtVP//xnhtkb7Zao4WY7VlFN4V39I7uVDrKs/QUxUToFfKk1fp4yQDheRFpYL4D
V3YoXDwvzXy7ALD7Ng7gSZy4Cm+hgS4RFLblxsiPZyuKYEpb4VihGtJ1bMUoGeNeoJIArbM3x0S9
5KgOW565FC4MLwZmJqNBFKALiiy172mKGeiLHEYYKTlTu0r093LGefY4Q7lg3GLbGaY8ZKxya/yz
A1d83N9zbi/v4V4zaZ5pCssHdBvvX4pn4GHIR3Twgbw6qTXdpRbyBGTJKpjn+f8hgMi+EAuhbHpN
GvdAIGeff8hrwuRNP0UUd4udf9Ti+Ep2/e0RbS5+wfkrEwY2SuLG5K/CDwsIUdoSliz8xZye1S+/
v76x0h0wFnP7lPHXLfFGyNujRYS+aNIhxb/GFaTGiEngZ5EAsamx8ItIeb19m54spI/cIEBB06Yf
IgEnaLBFPbdILXC7uPUZxEJxQki4gTN2yjg1MXoETagLSi0bh90OqCdYTQhCBrqRJScjdTQ8aVHv
nCV253tU0Zx5FTfAVR8izNbCn9ITzmMxmAkLOqiIshXj+/w8fvWHelS/YdQEHTNTba2OlHQFS8+G
qbZOgig1cG+kbyBMtXvFzOYtONTvuXMT9vlphLtKPuCS8jeJbvgdFg9xgZPm8kforO7c0La76+pR
PjhBw5nei49BR+8ydkW5WdhRSODzXaz0j1XSnsNBf1/igSZYJX4Q9ZbfQsXwF4d+6OX5RnQSRumC
PjTVnPOq/k3Y/Vu9SPLVIWdG7UXTKayUWUqLFBSekoaO28RmqyUzXwGyd2opm5vCX3re9DBRScQE
PPwcDaZ6uuFkLxKBLnLsWL0YSZ4e2QIhcAUuuL5/uvPx0/HSV9vGHcbvkwM9mjGqvWeuOH5vEpIF
SAWvQY/RFZUlQ9c5FwKrMVqRidJCKS1AfYphHGmeqhfEutFmGoX16urUVDnhjkZsegymkae60NGD
5CEZheuiuVLmXj9b4ZKUl4TmeokhpFlzUlWvOelp7+3Sopzv4EF5KInw9BWovheGcuFaZVBFE7pg
1K2qe0I2fUz4c6UTkmveVWixKILFJnHwUBidU6x7b3B9tMPhnRWJCCJVXq+tioAzJi/BWgjR79My
+mCxKO8c3R52HDjQJhBV92DBoeydKL+DbJg/LE/lo/FVdLDlwEnpazeGwNI28auiE1vX4WU6CpnZ
+Pyn7lqq6E6twG6v3uJQbPpI7io0hTd3Mp6vCNJhgBkb4fE31PTJShucdJf2oGGXGzM0kns9VpOH
yS1Jp6yQ00UzeVIbs24rYHz4tzXO+OdjVDP8xqoKeHtKN8vypdl6eQB95zFIk9X59tL30htOesm4
bZboJorglMII/9KS8slYRj656YxfSBu32Id9/WtZUZwUkbPjcZfhgSZvrVDLrUkACG1thC2Xpu/a
Y1+TcU9QGWrBlpgVDRSfPbXNNeheO5wZ97eXgiSMX8wzmfcQrHDEJsB7ieP50g2bfTOjWhZeizDp
FEGm0Te35zC6rfkpvV05MPPIa0/eo9kyNk5Z0UcfKGCayUZxTK4ua/z4bqjfHU78TdKrq9Jqkp+e
+XMxDxFJ+UkmR0W29Vhs+iTLGDYxlFmE28Zgvemx7O5uaLjIfbN0wqobz+YktVDz7CBO5rRxgl3m
O1Rxi8ehFtlTThH94FTlR+O91qGhPdC1MV5QY6+RJiqH26Lf9/H4SF+9z4mjA8dY6jb+xQaVgdTy
uzGKbJ+WY/45ZkeIn7OIpBkPi62pKVz7KOzpgbWcnS1SXOXQkCS2wmkzHbzQQbwDVu2Z626/GODd
2QZYlmAdl4eZihZrhMwUAEkOf0BLnj4MKZ7JIqiv6BssbKLwjZbn47tEiOYjwZiwUTJ9PJQjwxq4
FPJgzUd7D97/0e1HqFlMeTL6RP3Zzsbfo1AWLjKSOHsFoqenx6Dt2LXQ2mjJeFsLOd21T6r7tpBM
MtDchy4cM0rYa9FBj3HpSBBQHQznPiQ4r6EQ2i9+18XMJBHton8bYK6QyJGoKdZCRBIO0sXNzV7h
NpqBvD2Rdwqd5cjUTBoQ3Sd4KO9QjULdIeiyHwtZgRsYrexHGXkMwrv2sY9bY5XAPPcFu8i5CQL7
FePfKuna4dttW7BitrEgSxJ6LaLeyRyzxRBZ97GeEh1sdMVD3XWfoLpwpC1PkS5CqTK1+r2H1GVT
k+xBTPDcjCVHbQlTC2oD/UBVOMe6Y/Y80O8Xg2yellCdFlx+k7B9L4+ACMtzQq+oqK6TCZgrBXI6
Rmj4W0TedwZUq8sSJ02PC5/plOzEHJ2gMqe7xUnHcMpf569cPmH5ysJDChY1/aofhvipc5TLYjxV
alM9JDnDzAW7LtHorInfvVNw3a0bzrTGamEG6S3SyzgW89ye6A1Nj9HbUrPtp0i/tLOnykg55zjx
rG8cZXfB7275kpiDV9KH9lLLziVrxxOeS/lETtx5WRAdmTkHMnzytUs7YFO1RGFHEvkgM7TgjvVd
eYbQsLeEGDmPyn5PAlK3AZszfif+rFxZUoYXF7g7eSLFtWqYz2dtDofbaIoreO52U3DhbskRzK8F
r8ApZgSQmO47A0ZoOjNUXIxU+1M6PHbzo0ilqpt7oubk1Sit2/L7GF7UIa7eirRO+Vn7ahNBuH3T
VPWtqDKYoTR77giLPS7OosoMXvROqq9DaxmbiUU6sIKPqBKI/0qrvq/nha8EPQACX25RFol7q8za
tV6U4ptnOh853b9f1WthApS0jOKqM+v+lnOuX6uG119Kzt4nS82NjYaQeHNz+d2KtzGyH0JFje8k
vdJZjj5dg8QdVy3R5T9yskGmOsJzNmZiE+uR/CR6jtR6izk7UFWsbuZ2asS0XZaRbrDbVWQr6oUZ
S8l8H/KBoRNFbiAS2C6eYWt+WCmVQn+b3hdKh/Do0cHAJ2L2vmem0/eceF4/NS0G6F7imHtbaOdl
GzFpetepvD1YnilSGoq330Mnj9RfMF5m2CWQAIPkBqFbnlMtRTt2ntbvkzIkkEGhWP9vUsnkJuQB
da0Xb6EuU31ATqEiTdi3mHV+10fXZRgnsosUIjvT+HsLEvt9+Kft2wHYszeKSEUHwKHzjw/gSkxr
5tyiHT4rjMSoRubVuSdtk9NLGG2GGrrJsuoaGamaVjkld9ATzbXNsepb1UTf0sYMviTeKWtAcw8N
waK3XAn+jKV3MMllfW097ZYeuTwP6/SQTfhomPJYz7JLmOqFtN+WKnOpLW1zB1ueWMO4/BhZLX1T
D+IH4ILaQbMoQ8ogc/2xnRV4k9WGO0MAV4dYc/UcJtm9WqoHYJjdo9fYv1rDngHj2ApQMBX9LX5T
dop1dKeA2d0cE+AKE6/C2PaYculp0TnsVAzXxuxQBE5XrP89ztSegw7LbAzL4vDz77+5mEB1DzmS
5liqY9qa9pcUEq2rHcHQvDjaQV+eRWXF18FEtmU09YPeZpytbl7sctCc0+9MA3Ck0NBykqQY2Gew
dG62wTZrgQKRPscce64h80iMsKxpvtWgKjT29PNiFxpStqQxSrvtkOML1Ztq2DEq0Q6dHEZ/8ckt
D5v5YTQjq1QFIKA6dwIjOcZPy3uhlsdPsMop57ToQYgw2wWCEBuXgdqDOnue3Qyf4XK5yLYz/TZm
RE55hYXaLvl/QCidxTDCUJ/qn/gPvGfSMtt9XuUo6XomQKHDpdWYenQXlZDZlureLsi3GOvx/wWZ
Nv/6d/BIeWGFpDZSLVfT9L/EB7YCvYNhB9WRpJNvI6Fe/bo3THNdZBDjMvgfC+LOTnRAB/PUdN7x
btyBSv2InUc9GZytmsK9V/Ao3d0wImGF4OsvcEyqY2D95OyAbwAmzMmmeKvUhIjsKPiyCdOt28h7
78nZmrQwoc9PmexFrndMveF9eRS177fi0wL+7Hgyut1QWrl1elpt//4CNdX/+crwnKkx6+AAapn6
X/LHVVmmNhQkClvmbbtSb01OqYmJ6becLnE/q4sLJvLE5sbnsIJsxAwdS8x8QzN2DQ9yxK2V20dg
io/Lmmp26HVT0f5YHnUF4kXF7X8USXDlyF6+1SqckhgbPu/QZx0/y9b5Vic9Eh03o3eJaA+HgRn5
FKbx1oasF2W6i8eqr2C1Q02veV3jJlSPi/0SbllRKPqW/gs49C7FIUcEz2aOyBgD4ZxVo9/dugea
o6xEXVt7lY36Hl2gb1oO0g5XJ3Rm3jibhjDOwhOVHwjDOQ6WxWx0ggTRl+UjzqnimnRKjC8lVA+m
DrQCMSKCLd1o/sXQlwAjW6VaUV8sDxsQfltkco2rXrVyWlv0BQ1bfWrmPoCakNoIjv8JjadBsL2C
/HpG7eld9Gm4IC5VkjlXueZIaAyDvpV0/k/C9bDnzWVRx5ENu6j+DLeJUo4j9WXitnKrnCSQJZ/T
LEr6xD0yYZgFHFWcBLheFMHym0Jih0l5SXRbnlPScTakFSlH3aRRg6Euf0jmgjAf0PimJlzbOI5i
v0PRR18jKi85VlAEAh7RSVYKOBOHMktWKLccsrAeKpPyWDQevVx1QE1JozDuHISf2I6UU9u1wUmx
jeDUY8mG7MOrQJcovxS0eXe399RZolPoCCtw5KZ7lJNylyNMXvUo6C4yd98xZcqLihdiWNkilpfb
Y68pGEQjhp6fWt7gp5g/ZbgoQppny1L6i4yH3VB1wxETzq/FpOxgj3y0yc1e/ixF2Vrb0sbTRgoA
Xb/I0J9LlV7XgEj296yy2NMvOpUZeiGGP2U4UrKZylcgktfIrcy3KQWKkKZhdGBPYNivNa+OOek/
FeFunVYiK0EhLZDmMPdG153pdvcV6O5T78I2qDijoQFJum/YspFF0dDdp5X7PqZJfLKSOj4t7+kE
SdTIC/e4dLSzAYr1PGIkwXXghOtbUGYlvG6HjfbNim0iMJfjLggqE7uyA122sHQSTkwYGwPMqQ3n
lhjJpGahYZ+acNflTrav46xf31id80MgJd26Q3p/F1vmm1l50XPZUp/1iCUOqpr3G1OFYDeUvXqJ
AWstLdjlDU0MbSNUPEStlb8sPF1sxkIO2Q9nQsphJCdr/nYC6RLgCzRot8AQTNHvTmYbs2UTre3M
1hRF/mYZanNeSFojfmnoD+2eYlU+MLP+XEptTklia5O5qCpV+YCCzR8HxWONsfJzMyL7NQWhR51T
vQR2AFM6IcardZKKEK5e40ZN/bDP+8ugMn0ZmKWgJE88X5FhfdQpOb7ldXsogzB57iV9UuK0opZZ
QHkImyw5Arm5Li53zb7Ho2PvFz/38iZXojcZQ8RE+/sQ5oBm1KYhtXV+L2xDxJpK49xFNulJttHf
azP2nRnnUz9PJ0aP+j8nj2YH1M47kiJgnHMzxbQGh/PKHJUBkIli+8axUNJBnmsk7IUYsx+xZMWz
p9G6R+e7B7GaPml2iPVhDJrD0gBoaDXcHvZ9Qq1+63qPdEXdmZEeqykKimxyjBVB4X5YJ/qpL/N2
bw5UotjmgAp6xnG5CAUS4jNQOK5H4lOx+GRdzgIQZtN66ezbZccspBmrW4ymk4/Mzs3MPI45VANb
sP9E4ddSsql1DQXV7ol/hfI7v5SZvga9Zh9DLto2I5I5JZ57cZwLojN20AsMjE2WdXLr/t10/VoW
5U9BeJUPDUU+kseA8pe15xa0YzR99gZVK/LHEWXcLMlGHkmewPImsklDEuDhfLtFREkTWb1vkia9
Z4qurQi/K77bWIiW43Q0r5zCtrNjiNmGKJXmQO/jx9Kxo6Nf3t0id8Fa8vl6vU0CEa6tsPB2Sa7T
aTFj+sJz17cIx/T07zd6ku/+Uop6rJek+pD8YBK8bv41+2+AqS6RXcXMDrA5PcaM3KiT1fLSNvrN
Pe4t3EnHvW/zAWWvUOKfwtqEbev87CIXB0ZVoeMmEeSwvDQWvJ+9NZD/K40b5GUBv6iakRM8oz5U
WX0xovDK2Ne5WxKENU+CiEoiF3v3ZNVklFY52/wUPMRN7Iezs124bL83CDPmSUx3KDfPuZAp52E1
PSM0QXUTBHszjag5uPLqt9u1NRoxqoAK6dwfyAPicrAsRqQnWLVFVxhbo6tefk/Iqg6S8NZ6yyDW
OjVlYp/aEvnlRHDOmxUwyI/7rD7hr3+9sR2Nqa1PTSAfyD3STIgbbqO/OI0+XHIytqGP1yapVYwa
Fyc+e7rEaW7H26Ultrxx328vPd9z4lidbIlIj78jGs92uNDrPQh3G6lwQqCs5iCqHmi7MvLN7RHX
RjnjNh3TYf1sPaU5GEpwbglD8DN4m8zHOMDIOXUGbTTFbdugmnfwuLMHifXCa1veuDPNTRuMcNst
eA+zKwm8kAKxt0JuwZz+sKny4Wi07nMDCYBWyzzDww5ND35BmmZDwAF0gbmYeqZsl//ETk/Ld3ag
OZRrPd5VPP2gK/JLapZG0C+eVNWwUA4YdnHLhcoG9XKDjWKMfxdpTq55YBFFoPMK+GaKKIbheutP
bYWlY+nICxrTDPXmlSAmUHOTBRMw8PnNOFbkRQnv94dWPMCEl1mww06BiGhAx7iUVguHfnkuq5r2
0DTOO93u4KANmnkfOJo8WuN0NeZHKiPQ++W9SbfIArEYoi4Pg0BBsbukleoRGuA/XnpUfs0uxl97
g+xzwz20iWXvADIBlLAKoayaOOzXS4PesBNMh0j+10vTXq1DjEtOIyDpMuFkYkYIRFpek3JTpkbx
L/v7st2HSg81Q1b2aYh0iTghTB/o7WucTPBaaPTJjrfbAjvsszBbim0debAyHZZl5T8/h/8VfhFu
uhxl63/8F48/SzFKdILNXx7+41rm/Puv+Wv++Tl//op/XOJPWdblr+bfftbuq7z7yL/qv37Sn74z
//vvP936o/n404NN0cTN+Nh+yfHpq26zZvkp+D3mz/z//eB/fC3f5TqKr7//xtmjaObvhrek+O33
D80ne81gef3Pf/3+v39w/gX+/ttjG6PQjOvm//zv8n982ddH3dAbUP+mu5w6XdXQWZmtuXXQf80f
sb2/6bbH7WAYnmFZ5pyBUpQEYPz9N9PgQySLO5rpkC2+JMTUZTt/yPD+pjmehfGHBBXXdGz7t//+
8f70Z/zjz/ofRZvjlSmaev597D8ncig6/4XpYuv6S8sCVvxQA32HZOPQZFeRtgLcH+jAaJTIRKFg
qLwOOGu3iRaKa9fEEqtPFhwaMRj37uQ2H5Nn9ldznIWVudED9Kjm9CSNTJuqiucFDHnZEVE4nc7S
U+S+dEoMI4gMnjLHmssEUCFoa2Tc7Lwps38GTisQp+ZVciFetEPPNNoaIV1ZO0Ii7EPbXkX9NJ0B
tiFrDMO2RM6V5/HVbaGEWR6bDHJstLYRhdNUJ+G2zNXkfdSoxhFANj8D2ywPXZTnj+BKNAX9pcDF
GpruSwFCDE2OUqAN08ouWTkV5jCNBJJ9S6bsazjJaZ87YXPfkizjoDrzvO9lg2ouqEqL+bgnaYFo
WCyznTJ1OLUjS7zbSdek20Jqnrol2LjLT8ITtYfbq9Dxo2tm9L10FesHjRXk61k1Azl1TKJrwQiB
nDGsXd6dqSrGaSTz4k1p8Oj6LbNwMlk1aqzVlGv6e4w17OdMxX4A3UCvpwUp9smZSWzzXCsOVNFM
o+KyzT9yM8TTm7lUyM+ARAekh9pIxpUdaxNRKEmnfdjJgEzVRSQPMbjIwciZTfs8mub4lIhGf+aa
zOk6DXk1KwI9A7tyk+W+DCLmU64sOCWmpqxWRZxb7V5YZKHoAFkPNokoR9yV1WfcaP2Dk7p9sQO1
F9w3nJwvopUqFnDPcH70Hvb9LaZKZEbmNAakAZTmFM60L4aOSp12r06Y0793FZO0ctwk3Vo3I4JS
YCjGm8w16sqPsJ184mqzeDks1/yEeQ9pAnINZMk8lRgu+txOs32RajFErC5naMjJs77GQ1KCh7Aa
bHZaL2B3Bob5E2MsuVA01k5AeugdcETZmoS8hb5SxTktRr3KRk5XEvh/SjddWxmmTf/PrKxpn9Vd
cnWoz68KQQx7t3bMYdtNHTt5ZwfjfLmigHWyooPJgBqWyoKDS7LJRZwS7JFJq/FJZqt77LNISlZt
Qo25HU1HletS7SP1KIM+6NcuvXMy3fKEH9XGwAvgqSBFjHlbdFI8BBdP8GbZ9wna4w9U6c3/pe48
kmPHsi07lbRqJ74BuMAF0HXtpJMEtejAyCegtcaMahw1sVqI/Fmf4Z/utHpWnepkWLx4CeXAFefs
vbZ5h5jAMABYFaSROa35lqWOcCcEBTe6H6CGUukx6vuhKkaQP0COzbU3Fs6qLPz60esbIHGJ6qkX
MXFUdz5ZYasMm0u2iZl0lZ3KELKlhBheakluvxV6mL/aRuz7i7LTEXYAfPfuhlSt7/gEsYoVQa0d
pJL4H7Kx0NFbvinltq3ERMK31rQdpf3JfK14vUhP6HIf8xOhISSPKjUiA2xZi2jU2EPXXrZG4O3/
QAgwuMSYZS+RnSewhBLIeArZFMs+DAE4WL1AvDCI6cJPSa9twqR+tpS+vxIKWsS5LgCZodcj8RqE
YXXR67YN+7xKu4dKxd1Mu2B2whDGgyCeSKJpUzlq9tjoTq5ssafPkGx1orup25FWLNOyRx4Uesjs
8e3E4cEO05aqF2mNIB95o8tV4msOiEffV6ZVGobxXWsM6r0hpXjqHBAN0EH6VxVT1E/JPhLbWheJ
FhtmqO4S+rZ7JNbq5WQLdddJdJ5THo+b+VScu9Wu0q5z3odctR6jCLstzKzIb1cMKihATJaYT1qs
Fu9h1UYv5Gul2fUI3f1SnyLwkUnsXPdjE2KYd9hSaUbF0KlXI2Nu5hhBu+s9b3rMzXbuvYqIr6fU
DBTbKULRm7a0ip8JmI0DBGisMpYVdKRlKMoFAT75Sjo5IupKtQBtyd50NVagK1t35ASwVmBoMBLn
Cci9vmEI0i7L1gYmocQFJhit0sUzTXqsX2OTFuYSz2BBGo30f4/IukLyYr15OOhj7VD7qrHWxmx0
+9ohSqvCpX2ZVLXNDqDUbgE40wHL6hHF8Fj48EToK75PksYwmAX6+JAubMPYNwytKHWtgdhCwCfV
rsl5OeE3tWJcVpOKbaDV7SBbNfTzkPh6YYzDv8+vOsEYjPWy6d81rfRVqHfNuBFJMaw0XtJXxSxK
17FTqolNE6vbgU4aYpfYrH4XbUeAtq0SWbKPiCcDylNI8cuRuR6TJm0DHeLDQiJp+HV3J9pO+A+G
jVaOB8irPNv0JFKJIWCF2DMNbwZ8KQYuvACOmBNPAqhDBZaizAbmPpO0M7qEgPSgqYeyWU6TU4yb
FhVaw/gi9HCFORmUA/CrmiWnnUIcC6nnKBtHAr4LKxwvS7Oy2muvRTa4EdA+cZWUfhhsDT0fja0D
8nRdSpMBGzATt4kGHiMfqh/KfZHVhxempuJAQbYd50tcJQk8k6ziraE7Bqyzqo12aXUYFJexaRJg
JAcEtwuIHaVcNRNlBJwUSrEZjAwvkKYXLXBcvyjfp7Jg+iabr7m0VZmh2jD63l959L+9FQ6X1MWo
jCHf0UF9WaIftpqnsZGvVYgfr7xR/nMx2k76VARZ9VFotOC5an/46eV5vyNWV0UbTRR3tFaNNl+r
zGWXCbPJhqQdv7qq63oOcithBcSpmm5hhYhtCaiN/pyCNJmtQmJc2jlW5oiyASrP+ras0KIWCRun
NtDSm7pRMHoHddrdNL3f7+BpW49W3PmHHjnoZVWUWbmmFTBfQTzinw20SxFFEbGnSLr1SmCat5v2
Si+b/srIuwpYYqMouPv6bGXn4jnppEbCoOCzCT2Q25ld3yABugsqs91Yg6a9Zt6IZG0s47s+chCU
tEN5M44FjJRIMsvi4mfxMAUXVKJ4PFHv45fXGIFWUZGKjZMmYGurUPMRTSu1gt+gHtJs6XemYA01
dfmLB3T1VaMBPm7Dtq/iFZi28VIj7sYqFkFMguiaBWny0tKvvZgKEaACdLTgV9mTzcNCWCcCMon2
GsVLzC5lfd0kFUwghmiUUq1EG7ocekhheJRT/RfpTPl734WgKoSSlUQlSRZAoMzScN/FvvO7cGzv
UDTCuS5pUK/xU/fvdJracTeq7fQLIo9+8Ej1wpSBnHV2PkhwD6Msx1sZtxIHVyb82zoZQAtnbSJ2
fWhZOtVTqpGMg5GB5p3PjxlbEneAEpE8kp3t1djY4yngWHKUxsgvNIrmVTelCG9rlW3wKpcRgrQi
QBSXVTUZJkWhofxU0zZ5LQvkj8tK4KR+7Nj93Fc16nCYY61fzhrvEnCLCp1zq/vWdJGxG4C8kpJD
p4xM7KtyymBK4QRtf5app7Ea7fr4OpadtiqSoWlIp6rTHzFQxDtHZ/cPVAiRHgnNBCVgwqTf0Atg
AWkkMyhsIhIQCjsL3AVYAITUZVjeW6nTA72bRktbizYebjqzlo9IUmBckB42jBhrEIcsRwcJ3bJV
EjhkWW+E9cbpMKiNZjNdN+lgbquSBcRqam18+aLR9XXET+osQpkr92aZy/cmQZS3oODvucjcZH4F
rs+5z/upwIxuTT80Sy3fSoDF17Rvizdo3IlANJ+SKOuLbkgXJJbyjjGz2peYZuUH06GGspG+52uU
0gTkra1wGEamnQIrc9RHy6TwxcAzWXfEUuDgn3w9INRS4IXNqrh8US1+310clRWMXNs2qz07Ekte
hAGWz01kewZD41BPYtHJALBDoULSEVPTM0SgwM8oRAWFWIaJH5VIG6r8jg0QoRFlVLLZgG4d4c/E
VBnIwN8FQWm+h3bud+xp8vjNYg5ncEdNYe0olE+/9TxpoIjFyQ9VS9J00afhULB0NqN8q5DNgTk+
jdDXmJNnpbhDtYbXhsRKP9fyA0nlxaWu+MnB0rOGJL2qivZeME7majRK6yny7OahZnze51pc/PRZ
UNkzn0H2l4YdstCyidlZEV0NOq2KUCRUlbJEfj4c0IBUF1aYyp/DoMqVUqfqypNC7MdOeI9k6pZs
psw63frF/G7ToJmTprBto112un5pEKf7OzAMqyXmRzddoPNkUI+ZzkYywaUBdLja6F1joLKPJ0Sj
CgxO06hZMPrR9DaKVJASEtVr8BwKakDKqtusZEhAmZJie7aSKtsmNOzfCvpi6VJ49fDQDsi8sMxE
pHgm4UFrueyVToLOTzLPEImFhaHuPIM9raZXOrTtsnuBrAVDqGvuLN6xC13HkaI3q3xgpag1/b3Z
j96FCY6KjpOJbAoE0qSyLSjROSFDf9Q023r0mk571T1T2RYMBTQPFTwmbCJGaHZYTSlEgcAa8dTZ
cQv9xBiVtd712hOKveBGs0tqgEYd3UflHLIENhQrr99geWqk9YrvXbOuvSQAFxbgyehyppBFohTQ
WSI/F66DmytGFFNLdNFW+IvHWb9LneCR5Zgl/Sss1elFDnnx1JOzw5xZl2Gz8kRBKc+cwwYVVuk4
qKzrbIocpimtfS3QOf4c1Ik0CYqfbAE7x8a4q/KNQlfASHxNhz/eBXxeu8CQpWuMdnMoLVPbdTlW
gHWHx37te+z8PAqVJHwhfAtIeXrJrLzFKdjiP8CIuQyoOfvbJswHIC2e/DkhPF4OldHeKoFNZS40
0ugHC9D0o0BG+Rx39ntHY+1G6yhqwzo2B1YqaQRzEtpUtfXYj81p5Az0hRby1+gC/6hDlMrY4FR2
+JF2kdR1Q0AVzli6tBWZnT35gX3Ys/PFYw66mTiuMSozJJ1xnCwNJso9u1eHgVELHpM5X5BCCxtv
cyahGkxG2FmVclopEUSItW230UVPg2QJ04IebmlnrMhzeKHrIAsUvHV28c4WD0rkMBjFDZBh/6cR
eDBdTEmyIVgFDKYG3fu8xohUJ0igFm3qqzd2SC88yXxn1wW9vsWhwwRugEuuF4Hm9Sma5wHEhy1Y
jsVFUPiLOCPZJfGT7q0IJYiZtE6S315XaHeejU8/9+PheSrm8iYmQu0ADctbjCYEUSMu03sTCCKl
ayPa+8ykCGEn5M91SDYcWk8FD+CAqDPOqp2wOrHpRi+4nLfnsLanJLswRVhv0dbR0CYf4afPSLPR
kybfYmBKupXTDBWspzhxLeF791Wm+699Dny+FcpIhmozxMuhjodtMgpzJShNLWu2a+FW6ZhzEJlm
4VvjIA86QLXF7mMkgNQxiE8NuZoZJhqEY/7LZPAZdZRcX4xCm1J21ZlxZ8oRf65uKQ+GsNQ55j5A
3Qpza4FRJyXBMI+ta2fs+g/Gp+kGniUhLUpuNQddp07TTFaBUgd3ZinKbpfXcQMmgZ4NoacTKx3f
gUihRgb7kiR5i7tqOrRmqT6BsIRi0ajhrZysnjIRjoC+082Djaf4dkwa+KAGT6F2Yv26RG0XrQJA
gz9I1RRriBLllfS0iq6gTLCaSyRP14WtsFy3cPSb3VhjRw2VCzVGnadRfDyUsVbf+akKiCDUWteg
oXfrwbC7jn2p/RCp37GD7HE25JXTpdvEyWAd+Omkup6Xd7/o7tOR7DrAt45q3ibWWKPczGra9rka
AthmN83mOyoyVvXphAXZYxmkT6N+rehF+EMfFJKgKUt47/HgDM2VaNAwLsoy1wAfTg3VT6KL5FTl
G3NIPNoQYnxQarSnhRFEe8Td4kVokgTBRistZB5UrCjoAUY3SwLO0giWSdIqh0gY+ZujF91BqVKH
mYFilLpsUhWziG2xLmI5iFAwmBhPfVqCGdg5B2Xf0ocEjRk3ivGxdPVrodEvq6I42o8GxQGJy/aB
2jIJtmpL71AvWNFSDBoOreO0F6EyxmtbtNaqxA/4EtBdeleSLMchH9hA+rspe2cpZr6OWgaGCCF2
uCazuX7Wm0Z+WB0yl0sN//94AQ2T3J1+SnObvZQyDDcThMaLmhhM8GiADN/NQU/BZFDdOMDk0bgb
B14IBI9pL5I4dttCWttSpvUis9TsTtBlefUdM3rSm7h8DAc9/qnGHQwdKmHRRVGY/bJqwumCyrHc
a4ajb6fEJ7Z9qII3MuWNK12W3kuMsMZaDEVp7Arh0UxOco9NjhJ5G4d4LIa2ud3dy0ge2IB494oG
HmTh6Tk/DJXFCc5bODkbSFLDZvKV4FA2ejAHSqIrGibifCkBB7/82LKvNVGRcZknHUujKHOCbWsG
DUpgIt2A2s8R61auXrGs6A7gNJ23QqTaD51uNr5vWM1r3ZIwnBXLC3amiRRxgR1dPs3LTbdoAxuK
pIUSaiR+Ke006jKOXb0I3KdXYa44d+mol/sm98F+WGbrmn2boacaiCbRTGcLnwXJBUswYnXFBet2
gLal7Hd5btB5zGMU8GpSewevLiicgVZfB6pdr03fDqoVlfyGEBlgVJ1qhteg++J1lIb4aJMRihxo
iJcEy8OPbGCdFKhFsq7k5KwIeev2SWzDpc+GyLlC6kpRslOHAw93ju2WkQoLx9E/JhuaiZyyeKvX
oXlV8oV1y0hM9XVRhdHdwIBxB4UHL9Bk2tV1OfZkWImuRiwGuCyJ8+YdP1Z4MCoFEVfRe1fVlNm/
koTYNMXwvaWK+32B3YolEwMqMieSKaawNfZ5bsWvelSCw8G58RDpQ3drE7hKx3sOhY0CatOF7UMC
FUn/pIoAmmrWW2OwFE6gJNuwou6w8DOtf4WinFULi54IDlXs+dQIsnVXdenLYCn2r8KonIc2QxY+
jH1235Llc0mmJ/MbSqdybchEX2Y5Pd6VV3od45KJ+yOa8pnnYtzLaBygaUHq6RamVXYXIjSzrYF6
Ld/CQM73Y1qGeGsayMm1RQSiNWUwboHJokURsXKnwYEGZaSSH6GqZXrZpIp9wy6y3g52qBzYRfMz
OfSNyb5TiNMgggxz2jB2lwlroRyLUpRt/KkxHzQfJAkeXeVl8HOEJCnWlI20ZIGES5r7qAP2TsiC
9dsQjnGo4C4MG6Q8U7TCqiV2ldHXL1QkstuaGuTStowAwnfifACZUpeVL6OUSk/WqLuoUGW+hPKZ
7eppatOF3g7VW2dKdZ+nJkFKdR08zfLwbZchm/ZaB+DvQLiHwI4LM4NKBTSA1kM95IX6Ba1SVq2Z
af4EZ2ajHU6RYxFsoN5xuuEHC7J8S456vM2dInlS5Gjs04oG1D8j9IORaQ5QBSmvLg1HEsVkVxPV
x6AbLqNG1TaSX/I5Z/X2jry03OjCGB4cUfvbyTO1x9BT1W4Z2jou2IEJU1VUdcMCvYaLkrwC9Ncf
8w6j4cEMyjFdebohXyKyifWDGYX9tYnVkwA55En/NCtlDOGW+DvA4sXbWDnmJTMp1B1KS2x9CbNE
xGjAdUiUNxz+FeItNb3s2gIEcTnY+VtWDgQO+EYJf9+EXEVlBKNcFIk7TNZwaJCvsD1RuiB7ForB
otJB5J1DqUtzdCAeYxnSfIfFIC6S8SVEsL6GctLuoDg5P7o+Bd7TyRERSNcEP8PGe8pUp8fSg8p8
zXIt/O3VpgqByCD/kG2G+ZwYxAF6egTcmdloX+hDCvdbZZ3zT3a+dd0KDKH1mPcrNQnbW5qN5ZL+
dyqW9HziD33Q67u6m+CBtpFjcI68wnLY0STs4XrNVKokXOasA5x/ZWf+v+5p/3/VrdbOdauXefW/
/mf4/o+f+T+u6TP/+nvHmv/rvzrW9Lz/QzqWJR1NmipqakTU/+pYa7pB85kuh2Op+DtoUX/uWKv8
mY7yaxZfS938H//4d8fa+g+GD83mv9IHt/jf/5uO9d/jTv/drjbniyp+vN+FmT+3tXmVMPT0/uDf
KWPU48mzjW2PT+z60wP5z/745374fJR/iR/mbv9/HZ2r/3x0S/KF116p3OZzK0zYB3votsRbQmBL
ps35c8zH+uoc8519uoNaa21VZ8F7F6vFoyVHusj4a1nMhh/nT3DqEYm/nwAJTFOmeufd1jmp55gC
tV3m5936z44+C8w/XT7TNYh8j8u3dRRYtj1ehR575/MHP/VseBk/H9wxJ4PaeeLfGeju122v5O/M
4sy/9iB2508x6xq+evyzbu7T9fecQZlYYhL4FLTb2OyZp0CDjqHpbNKgu6XU9c3NfH0mOq1/P5Nd
OPHgU8G7JdMbpHCxi7VkhbDuw9HBcyvQCc7f0dcvreHMyo5Pd4TJnKgK0pxuLTB3i0KSdBEZ1RJh
OiRsog/On+Xrn8ZwjnQiTT4MUyYN+9a3igmMt48ZzQybG2nW+tP5U5y6kfnPP90ILXsxoCKwb6O2
vVYLdZkkUFwJJkook33zsL7+OAxnvr1P5yBBOcsyaEO3qi/flKRLGC3N5/PXr81f2H9/twzn6NOO
7aporbrtbutSW+slEjeEALa315sne3pMkOvHZL7HEOIsOmPSugP69c3LNg+wX557vqZPN8ZGtjYm
WXe3rVci0W/2Skpb5koCBDPFxwBNblCQC+v7zn7BWbLIpEBqUl546iEFVfef/ygRH/B3Uo2QA8pg
A+FASv5bwNz95hGdev5Hw4dqVx4Eu667FQpxhuKjDN8M1KeeGC5pP2v9iCoGJGJlr0KcvFZC+cfo
9j1REucvQP+7PvbfQ7zhHA0xiZNGhC2P6a2KcaPpEWbzvKi3bDXJo5nwd+x7+8UrbmEjweVFV4hr
v6qW+IQXFkQjL5ulUaS8b4K+/ubHs+a7/+rFORqUyDePw1Ypwtug638GZnbVD+oLzoJlLKJiAap4
2Vc51erR2fR+A2qrBZPXD53rsbG2dED1voE9AUcfENkfaJJv9FG5wlT4MtQ+XUHljW7cZtQGjPAk
OwXjpa0p7OTYRA1BvVe99n5wol/0IleTQ9MxNClV2QDXkKePyxABbmVHF8E0XctmuGdhwO7D26IU
JrCLLs5IqwCtxHXdtVufcn7TBhcM4JdhRp2ozZ8dv90KvdwBYyQ3NbkNibBclIpNZme4ynRKzskA
FmBuaDcwx/RkuDA7hhbKsajGvZ3QsrsEIRPZ3c6CqMynsZTfDGtHeun/8z7YR6O01rOnNylNuNEk
b0n3hD1QjhQ5AxD1jZ9TA0z09IrhNUMw3nUbvwPxfP5dPPEt2McD9zCZlglK2x2rYlMhCsjKdHv+
0CdGA/totI56nSJxqheu0acvrYTf1aR70OCv5w9/YqS2j0ZqI09jWxaidIErF4vELPYjdUg9px0I
j+r8OU7dwtFI3dEuiQrLLF2NEgaaBEsRt1WdGDdRCeP+m5/g1EmORmxB7pFl+GPtEnwMAKi4HFXl
BvL0H/4MR4OyVdWaU5fAafEct4spAbKmwY/yR33/Zw/paDhVzMEGt+PXLj2Rnpz2GPt+jWgkboC3
/dkpjgbMwUQkXkqtchtldCdFGRaior2Ciuqb3+DUZ3A0+LWONDPisSuXeiaxb1jENvT6v/sJThzd
Ovq+CYeLattIateYwntJRV1K/9f5JzN/TF+M2tbR95s6ASSMoK1cJ/J+e1joKTdNrhcQZxuYP3tb
/WZXcuoWjj5mC4DS3HUv3cQDGMF35yGk7Z7P38Spgx99yhFSh9xwmtKlLv6jQXK8GPPpm2FCm9+R
r57Q0TecoAxDAxY2bqPi2GxWKVlYTbf3uqssaFaK7n34Mbxl1FULUqA+/uyO5jv9tBIS2VjD2+Gk
uuOBo8HL1QOkX/3ZwY++aF+gkQXzx3RRasOeQHmUgZ0hv/kU5pfyq+d19DmnCFDNHp2567RItEzK
hl0S35cxvmNVPqsKWbWpPV6nWW3e/Nn9HH3dtZTjpMY8LFal15NW3/cG1Kbzxz4xS1hHH7aDM5GO
XVO5NYCbNiNLqLJ+Vq22zg3jm93cqeXcLJ7//GM3Oh1LYDAFK6EqeoltpfyRqWO6y9vam4MFR5qU
pX5t46z2KHYhloxN7Q7ybAJDa8wZigHdqsiSnmWaTZStIo0g54GVV++LjTYl+i06C/nN23Piifwl
wv/0ajZxag2DojZun/ebQikvPTHdhEV21fJxnH/o8+DzxSskjwYLj6ybikQ33n6WfTsfVgFNKGXX
CutJNdDOeniqZRg2F+dPN39UX53uaPhAiJI6mVI2YKjUhUYljwVbEHzzAp06+NHwYemGl1XoJtzE
Ih68jusSlSFUxfOXPh/lq0ufz/rpx9AEfXI8BWSD2AHRHqR888zo0bFtDzfnT3HqBo5GC+xAUHVk
XLmIXUiuJUWQOC8cy+ePfuoGjkYLj+SoJhzs2rWaEWK5yF5SD0lNYumH8yc49boeDQ5wU0bkxxUT
Dw2QCxoYzgc1YnVn20F8VRt1cXf+PKdu5GigIKUcbJ6ssPNO4iEZqm1TNS4Eots/Orx5NEbkCuWQ
Km0aV8TUd5RgmxHksFDr7uc3xz/xnMyjhUDvDaL17LByo3xo9xrKGVjYGRi0QoPyaGTitfMr6Ixl
GSway8/WjR4jG+tA02siKJcKUPGlaUpkcYaTXCLgSS8ppMLnAyJ7SEPb2/SkFLNDGpWlQjjZ0hCI
G3OlHLd9TZgvCYjONgnMh7Lz0pU29cj3QIyuo7ZCSUNAMHvIul45Qy82sWVWGz9N1QNkfebjwEAA
VajmAbkQ7W5y5xAKefGV0EZrXQVesHHyyAEdHN+WuRptdZH7Gy/ux4uuadrHSijRHj5RtiL2xl8X
HbBbvbDIn2+ADH/zqZ56wEdvet0j+huHvHTbfE41UQndC9MP5JPreV9z/lc8sZozj152GRS20cVd
4VY0//ZOSohXZgpo0jMvsPArHOKlIb75dE/d0NEb74B9bKpkLFzbENcTWGnKMdfVmF+S1vvNMzvx
URlHb31YTHWDY5MtYOE5F01Lt4vUN+uyaljjnX9kJ05hHs01XRUYqOll4abEs24bCgaoj0qyylqi
rf7sFPMD/DRIA81JYmmrhRtq9XVg2EwydvIAm+Hx/PFP/RDzrX06ftNoNbZxgx+CuX4ZOCQRWyXB
11XoBVtJ1Mk3C5VTj2qeIT6dZ0DnXRBQWLt1Ud44MGXqIboapffNy3vq8EcTzQBxC5ZEX7pmZXpv
waDEbgSUdu0n4XcMmRNPyjga5Ejhiy11bKSrh6pzACn8bk0d44yFE0yZjP7P5hzj6J1qldYaq3Em
b5f6fszCu9yryVwfHyPnT09x9E5NlizDruAUqaVsh6m6a6PqSkk8mCTd8vxrdeL3MI5eq3jsW1/S
OXMjCPdI4iLEhd98EfMb88WyxTh6k7DMKSO8CumGU0fXOvrlC8f9s6s+eov0YZBlhaScJNXIXvZK
th1blA1Rj+rv/BlODLJ/gZs+fQaEFE4evgnTVRJU7QBr3F5TH9KGnFIn3o1kW58/z4lVsHE0mGPY
6EoTgrdr+co69234VdMvL9AunIxUEjA6q5G4oPPnOvVhHI3l1YCWqK0Lfuu4aAg5tEZIx1W4y5PQ
XrW1iP7snRJHA7oqbGamTpisUkGDTdnw4amVduhHvdqev5MTb604+sQVB7UfaW6m2xcYd5T6KssI
/9OdX+cPf+LNFUefth9yqUU1mtCL0B/4cZCuB6gS3/wMpy7++KvGP4GZtTVdDACHpDQPednc27n6
zbM5VSgWx590AG1ehJIyFXIzHJ0b30B+3W/ACS2z2ian+kqhkl2Q1HP+cf2F6vjiSxdHX7o0LXLy
TFu6Q3TI5KOfFyvVRnU7oOZ8oMy0qourDI287V0P6S9dfCQANY3pUsg9S5jF/G/lBbHiG1K3v7mk
+Z3+6pKORggjIBYhjlLLtdEIy2EgSuH35DwYvrFoqnynegd6I0Z7Y5XRPu6ukegscw+zmVHDeqUF
hY28nHsnpcy+eUraic9P6H+fWUH75RMQlty1kb0gk1QAfvpogoJ0nyE8mhOnQTRlUPdL75Xqw1ao
qGUJ1yrSC8Mbvvk454/wqwdzNOBkRoOe38tyV3a3M9hQExPJ3LTXZt8L8a16+2IW6eb8z/DXvX11
tqMhJ8C2QSq9nbpNh7mmQo1+YQ4ZDNC6Ml6KSZAGXJrjfgiLj8DrHnrHxukLQPCmqXzcwmVHX8XM
f5NNe5f6iAaLhARSvG3eUqrgRcp0ehgADS3MArh9HLHlHsitWZUd+bK4jxfkmcVLFf428VwE7toe
Yt2BJJRFQajwN0/0xGhxTKob0DGYyOsyV1GD3/qs1nRsjM3nn+CJl0Y/GunQt0qiprTU1ccAvqgp
WMKW+WoQTrXU/f6bVdmpsxwNeINeBCo79MQVZnnttO0vWe5k/yQn+5sX4dQzmk/8aTqdrBrvi9Kl
kKUGOM7ojz2orecfEbqcL1/pvzrNnw4eNsFUBhNX3+oGaKNh0u4l+q+9RTbHskhCn01SDaG7U2wC
xMeJZwg+4RDBdLgwBiXcBkVbLCJm+tuJYsHlWFc6QcBwskkbny6JLikxTbcQm6iGyVXQi2F3/tJP
PZajgRMkAkS8rEtcj9ignEAm9hCrPzv00QAYTlMmkgr8it9rOyNrHswmeTl/6Pnd++Kj/ut3+PS8
LRstSp80sZsU9kL0BJPjiRImZqDSOHTAMIb49c/OdDRYqT34UbWl3jW11c8gx12SjQRb2PIqJOSN
TLmXQKm/mTdP/RZHQ5VIkiwwRB+6eY2xS/MhTIYl0Jrzd/LX7PvFQ9OOFkUC7kMxaUPIWn7TmeUK
of+iN2+zdi+bTUq0rWINF374y7G0rTcU+1ibVgEg2yaAryCfbCPYmDSF8EksPCiruXYPjng5BQ+x
h+m6eLaaDWt5cpr1e6+DN+BF255/J7P0X6fQfOvPxjvtaEjqqe5HRBslLnr0jzgXy1oFEn/+MZ34
EY65tBGPCNBuHrsyBeJWD/h3m2+GoFPror/m5U+vbejg4FDiLGYEdVP1xiDES/XcMiIWZHIj0A2e
vCnab0bUUzdytAgTxIoFMTmTrOsh++Jj2BaD8U0r5MQCUpvP+elGcFbHwWhK8hXkHmBgTLbQdxKt
U5d9NGogB0daDk/HjTB0rR2e/g7UifXNT3Dq6PMA/unCKdYRTqW0sSvy8irTQtdX/R9/9uIcjRRZ
XqZxWhkpUdlJsRJ656zliLH8/NFPjHh/vVKfLjwwc1sOnc6IZ6ePVGJIZTX8p1YMV1YkDrGMfxSY
Ls+f68RDUo8GigIuhiLLNnKtIH8IOxKyw4Ai7J8d/Ojb9abeFmRTZvC3+3HdBe82Bt8/+3XVo0VE
bKio+7QydsEK1WuwtwFock/fnb/yEy/9sZ52oiqFAStMXaMEchllH4aZrAPQ7t88GSaQr6c1dT7z
px/Z84sY83sWuqquAIrrDwwGpnwi49Qs7b2K/TZM9/Ww5z+thqlZB82z5CHqo74c/QnrsLpyUuV2
BBWjyYNoBdEGOJPrnyJ+4CAI6heC3G2dA0kS3IVsdw02SEIK913/PCrsPAQJv2SmkI8lWcqKWIWs
UUEhdxnnQVhshLnP232nbuahvbbYxFHn5k+mFilar+6ZW0iJYjvx1knz0rOMQ5kaF1Vzxd/RCWyy
9GrVFQlRaZ62MIwbNukHJg7baz9C7c4iyJz5AqP2ws7lspwjxoGJtsTsBcaWSyBe9p6YZHSo+yod
L83qPUr3qAOtlDD5sViMZb4BcLLgkHO+rUKSL8sB/o4NyYRLMDWyv/m7PEdc9ZB6n9VKbIuoIFql
JmwO5uF1NOOoy7WlPTHrdWpx4SXGqg1VWvK46avygg69A+aBW53nQrz4i7RLbnKtvaTA8ezhI2zj
q1i7myMZ9ZJ/A2IMNHzt6/KZa/AB1thBjZgfuIT2UtGekJn5mgO9z41+C7OYrQVRPL4GZgJP16Gm
hpGxE4ROsvRVbQ2wEtlfu5sfoQZ4m31iq27I18QshPtV3YTibb5JtR9phtcrLgVby7JMARC2L3ZM
7hSsI3VSV9zw+W/j1JAx//mnNzcgTLV3LDNyYYiBL/XMN/j438z28sRXcTQjxGngO0PGBqQznCfK
5yOPPRGrfIRbGWfES5+/hRMj7F848E+3YOeVrBBPR5TP5VbU2aJgNTwR31LWJBS2oDo87ZuR5NTT
OpoqyhikStbWrDEgYOztHJmcAUzkmxs5NU4dLSNJMXBAGbG/RiR4H/jUndtyFzfp1fnndEK6K47F
2iVtebArInQzvodgCJZa1V/wwQWtSerc/ybsTJbjxrUA+0WMAGdyyyRzkpSp1CxvGLJlc57AEfz6
Pnyrbne9V5uqCJfLVjJB4OIO5+y3mKkvbrPYJ465b0zxqA9v//uv3vbx/z+CNf9u3waiQd8TceUj
KhHnM/b79qW1qpntCcwt82H+xRvVv/W7/dfP+ddpIv1S0+XiZI+enYm72bftm9Clh3RgZAStcchd
5h2dGoxhwcUFWXdaZb5GVek7oEx0PByN7/3Livlvn3x7N/6vxek6XA4kKKhHkTftAwMj5UVLVvGs
CouJUoiC0ZiX/9Zj+88vnPl347eH4gMacl4/Itb+rnr51nuQOzFNiib9lzX63z7PX/tFOZhrhbon
f9QTbGDYEDAL5Ja96+dePBozd1xDN5p/ScVtccs/LZu/NhAAPCr2FkbWR/TDjdVfZn9BCzFdmZ+G
PjdkgV3EQRXP+/+9TP/59Tb9v4JMz4XCYJeqfCzm5rOu268KSe3//qP/+d02/27JNlPZa541lo+t
PtxBheCcn354zvAvy+yf90AGmf7fZabAKQ45AP/HQbceksraDtDTUCZXuyMZuBrQ5dXwb+HOP0c7
5t/txE3eSyhkekl15tis56o7pTT48q9WPRgM2sPfgkX7L9/Jf+5v/7AI/u4g1mNvm7m0ssdcS91n
G+zGLyevxR+t9qolqvO6tQhgzIzJFsNCW6rbmxIdWogXw+RzCgOdjSRdOjXrfpqbKQTTOQy7frCy
f7mw/Se5/08/4t8bTq+Ai7R++jguNa53DvyEqcfCC5b6RuyjWng6RGHyy4LJuIVmtn1K8PbmWyK/
ABACM0Hs+/Wx5UaZc7sv8+LAr3BTH5wqKtwK3c57Kq1oiy+aJCOGAk0DMw+691ZhH6ZvMX5M47+c
FP9lsf7d+uxUrmjtnM9DZQ/YMEAtvf+XxWNBdv3nt9r7K1hGnigBnPb5Y+pV3QMylwIWlwdQbjSO
jqm5NwsH69Fwis/C7Me95/syKsDBRfpcJgc0Jk/w8yBQpD5AMd2DQga8AhdaptGQIRofb5aNhKqD
c/9WGGBABm1KXpoc84NWA9yoe73CN5RjymJUeZ8K5Z0tHZa5As4V5HbRHYYGuJGv678aZRd3pg4p
vGvt4eg3/c90JmbzjKU+57NjHKSUMEsJC3aLpa3nQV/Ny4RoaG+s/Uef1zj56M88026nvVr9Uh4R
tEnayVOG9leml9yyJWu/ppKYohkPmvDzcM586hwD4A8bMHOOt2pPx3CyF0Y77ZQFZasw8U44rhpD
RJpgo3Ci84xy+VNB0n9qhFU9AHvIW+YgpuQmSiN/ckT8niQGCIoKxmJeadyBdOZ65xXt0KLRk9Gn
pUZMsPSRFaNBttcZJbRW7lYKmkFsmaeharKoMc2bnYI100ZkunZqjSHqbvfY+0l9pk3R7XZFAr2g
bswzIwXJoei6L/Lb30U7ZycjK+mNzA39pWuW8oqL1rz3KeufC1BpJ1HlINxrc56uNZLbwzws45H6
2fPieH2Yqji+pJpUe2vUnHMRr/VdrrV5SF27e+MOhvDY91rnK08HXPGtO+0zwIIHa8AAozxEBCl1
lKhQo35lFNq/nzM4mjRlUV0ahrBO0LS0c/6ued1PF8Ns4BbMZvUopvuqhDNSP4jNgQWBKgTafEq9
6WhM7jODLYcxy3/MS1shUmZTShJoRksJ9svMz0hIsbG5TtAbGLELM3tPpgkgBid/2d2J1CTz5jdR
F9ehU07fvVtErQto3efelMVHvXIjL4OwoB7y2t77Q/w00RKVTP4lVsOdvgzarkjXb7q/rIMiaFvj
fWJ+CQoVKJyWwDL3plnuYclTzKt2RHYg+iOJlHipVZh3FwBBx753AskAglmjBocUmPI726I5CL8M
xPi+xM6uXj6HkZyiYKOdZASskD6qz3F1DxpX6QCuXFgZFlJVamNNHxJHPc1Gd7FYxU7nHDtzpj+z
iu+w5D0ZZMEdv57CDKfdKZlaBNWK+hnwxvE+xm+2y2xUNotx5FN7OmaWykzPEH13Y/Nl5eWnwave
tU608pxXOrrs+kX0ephqA1GdtnNs/2uaMpyJaMJVE9mxtT2/SeebzNRx+60syEOZrDtklyHPpCeE
SYorO1NQ+h3SqP7QEpAqRr0tuQQYT05d/lnpLYP2VETt/oHU2TzJR4W5oS8N+AUQkPi/1w5Z7Lrz
AZpoJNgWAESD+zzofBvmFGTLvsXb1c/TzunXG//FTp+H/qcvjR00XiSYL0P1Lr30TlS/QZMMDLSl
O9vct8bvAkxXSNoOkhLe9f4e1sppGpS9/fi2pEd71XEwp8WVb98wQE6qBx0Y2vZ/G2CsIGmtUVLF
x1HzA5cFtTgAibPOCBYeYNmdBPOHjUOn6PaNOcaDx2A9bF8EyUvLl1CcMeFAKQYuCYtJrENACMfk
mPtjgrIvawWXtazDVsdzkaN5byeGTjPvIbVYLVS2qOciFC3lPqvB8Djl1QXmsk9ZbGCHj8qbQ3QX
D5D42YH0Y17Q/jayiSbWPs9kWDbln6EozvycLfYZGbfRInn7cWknxil14OLH2zLkQzf9nW/ModkN
N76joonP3GqNHS/sYvjbL7laf+FfcY42aWrbpxjCErDye12023orSdxnFurSuR+3L8yz4Nu7GH6H
JP6zwfdmndlQ87tbBmYgXAAS8m7O2BZYbMnI+5Npp7SKo3Z6W8spDrylDcuhPfLVbVFK4nPzEOpz
6IyDDkgPZeMuK65pdtrWzLzMPckAcKDp6v52rP5gIJOFGbszE6jLhratgFlat3a4zeujW7ds4vO5
Xdi91cnAzWDyxBI3f9UII0SJEDp+zrCd+vTvp+CjtzebtdVvuiRGwKb6V9KNpzmD8kMWiYpXAOM1
8Ps0rBc9gC8SbO9au3wulX23iPm15igZTJqUU/G1LfhufZ3sBU89aSl22FJ888db63thvDLyFTYV
84WTuPD4O9bL9rptP8r2lxQdwZG2+co4yrVjwWV6cW1a0+xjX72bnvuB1nbHV4xZ9qflxuFYTaec
qUCn+HaEFUDPDCDXbc8dh1Ggt/nTWL6kznqjRRhEtnFqQMVtX5EHTU4z1y9DR/hlt85uVisis9S/
mWwFuS+izIO2aRdGhplrOY5O/qzFJNUoSmXmoCIrrT/qWUPvm18B/12lnu/pvHmj1EPq31t2yKUo
TqJvD3VrOFtqOg215dEA12tP3cISrQvMZ8XMzmKv4RQ74kGfJuwvMVwZho0jT4f4WqTTG2YyH2K3
bwVdYY+AyNhoYeiWL3ZCRihl/Rmrf9SqxAmzbDT2SaofZn26gyofepN3Z1jjsxTL+9T0T6up0akr
ERILrpm8vqgzHud54V3HSDhbrySkPktfvfZpci759VFNqK+Bcd63jvdLVeoik3hf1fonc5L4aLqc
Vge4Z1arCLXKyF5gFtOl4V4gsTKHD7qLCc32yW77N87N+oWM63HEAbPM/n0OEfJUz5w+gMzyfYEF
EtWFvx6Im5Jflqlbh4WpfrhErd7turmsos536S1zRiAmmeyh7CtjD+4ZWKdJ+EId0Qk8u+WQMmU7
04QWI8v27elAK/oQ6cNqIMqB1s/chH1uZ7cGjAmDeM8skHWeXQD5cmLZjg26xE4Ho/thd+bON1Lo
0niyqgXsEHj/9Vkn7wYxLK3PNVzVz15k5oNOD04V6AotOe0ZNl0Ys14/J7JKDmL2eupog1u96aCx
723NwvuYTRY9IXCIgNeUJp1aVvrulmn2MTMxcbYbqslFNSzxrq3J8dI6W13S1C9ixEa1sz3vpYCF
A0o6EGBzTsKs7GsZw2qNNEv7VdcjUFUATkVQMbj6OtDkhkKub5xn1vVy9PWqwOvVZToazYbBZAyx
ZPw6mFLPyl+d3dLN63dvrwuJ1rJVsIXtRag9cTNjfZ5X6RYgS42risH5fjOdNhmDJlsGFNYurREd
yNy30S+gChdy/tNKzVT0Zuvw59HJjTePi1tkJYk/RxmU62i0ulnDXi3Bv9qA2+jAExUvcCZPqmkU
XRcFoLLOYy1aLlRJvamHh9jGKq7DPKb5B7ART0c7+O1aHyZVDCUUeDFEeZ5xZRrmAqrTPN4ERSgs
J5vTyVqbVzpK6tdE0qlYuM1vb6lJ0VYoTzLzaxisNNCa2v61pHVx6su+hBtoDveQm4zQ1TgGFPzu
ndV4VhjHLWS0eHIM6NduNX7bnWbveyMxnuIBnh38UtshHbzdI0bGgSpDcyLVKiOsLG8B8jiLY5Li
3c6mEiCxI6oQkILPRwL+2aZ8GAD2AK0gcg7ORe8bY4cnbcDtMozv87jO9wiNur1mduY1k1mR7xnY
0p5Nw7C+DQv9LkTB9a6SBmBsJESA1zRtVruazNBOKzkuNH+DeWWO/sW9yfgxlna86+1Fv4d8CDBS
el402oZ+cVxp049s0QDbCnG/LCbbt4JE/3Ny6hgFTu6cUjnVh7FojLOSYGMxii3sO6Z6rtKxe2I8
h9lqg9RpwEcwwXxyIqpBMy9xrNRtwu20A/mfocvKRvGhu9oQ9b02nbxy6N+cJUa0kzbZNcnFDz3L
f4nKvaImkBEftr/Hy7sGbLgEOvo48zuZzFnNodhV2GICD5x5OIFmC+2tX9sBJQ3CbaCs2vtXRkmf
cm8KMSrs7Rlogbe+CAOotQmi30s3MH2lPybS8QFoctLxFim/ePCtZj+uxNelU99yG3X6YuDG4CrV
G/I5H62H1IkjhBEvvg+ducRB3q4OI76EHYt/7AnuhQmWrPOfsFahOBppTkrmGwHMjxpK9c7ktwEn
cw+GIQ6pK28eBNXAnoj3dJ0O/fUyAcPKNXHIU7WPFYjt2U+3tA9lHm/Id6aQMB908TtprR+u0LBs
9LN6hFtL6mR6L9kI/EI8TV62t9ytN6jymaSf4mFbRE9Vue4qhlVCaJ9QoAaPTw3K2vPf/K4kWu8j
kLk2oxBuNNXs6/D1eIQ6HVNW/tCv7VVb0weIYndDW7z0c7MvDIjuy9TooRAeKgwLG5wCE33Ia2e5
NonwTmz81K6s2BQBTizzYNhoyYIh1vRzXYv2xaRcUmGuHK+ly5VBYTT+NXmmdRlNiF8VxtW2iC9O
kz4xigT51OB8SWdgUnkZ1Lb24CyrApuf3dFh+umZ2a+6aNrIznRA7HX13Y32VS3ZQ9HbeycjvW/E
SwCzHgKr1dzmqmWw2cXxsXUhDs7O74po4Swc1Pim+APlNP6aATVHduPKIK9ILSRIBSB6VX+KCXpm
CVUuaGNCf4wmf6bOYRHND7ZQx60RCyUKwLvstyH4fzIp7zJRn0YzZZV27mH73r0SU4nrxoRKrfBe
eh/WbL7CEM7Nia5i92OWfD6HIyWAnn+AhXUAtrAn6/2U4wrZx401RARKf3p6QYxmrYNtFN933C+/
8PbbpxZGe6tq9bk6zXmoWL9pLeQTg1352XJb548rjPwo0ip/adnOAyepgZRq88lR3taxObwknUBG
6Z+1QR61YoZDPR28aTw7gA5Uuk5RB3J5i+mz/RCXejha2W7Rk+9yHGFe1eYxbjQ2BA0NCyhnz6Av
YVD08dGvAAphKn6MsvTuHCZ7wthvodTD+5IzKmUuNru63QLYJb/T+L4oiy4dJcomCdxVv5cC/Vwy
VJ9TNZwgpN956YrDPD1mk/1zqZiUsuqDKcGo9kl54TPt/RHBPNYvQvYV+HryC8zJRtaPNTDY2o8y
be4E3ZegNFPk3G2dBqPXs5maWzoHUwr3eduKhsKzA81ZXlpqDejr+GHcw1r35wEUSTeVd4W/fiXk
R/pU0pzUJFdv4FZlt80UuIl787rx3vXr+1Kqi6nHV6/piRVZfZaxXCtDPyd6vU1XfC1+dqxW2LDu
5H/mzLFzflMtHW2untV4V9A7sUn+borEzuLo4SS9e0QeNyOxz4IJrGDQcFpr/oe7rtd2FvdWsvzJ
dedl3uSLaTGerY1JwaAI1rr5tUm6e3OyH+gRa4FokBoq3fKUGcvNGvyDKLo/XkPqUyTDI/maH/Qe
MtrgXvty/EQfe7c9iUz5L5VrH3G4QomEUbIofeJrS14WsLtgUo8Zxu8pky09mZ480H9ps2zNyF1U
RwpFPjvSvQ4E8UGW6w/e1P+052I52r617urB6o8Vqaoj9Waxo5uXQKHrIIOk52EgMF7iAys6o27Q
gyW2ahhMhCqOBhbDWeyfJu9x5Rgaa4lkK+A+0kN1nNz3jT+estGu743G6nbV0MknDa0xnlnV0zil
ljLwnbZ9NMa8fs48O42UlX+rYnobl6x8sOuNBLsYxl29daDxKVnr2oKjQIxwWetR13lHVH0pzcVE
gNSoj1nP6Kf0VXkmUee/dbNunBJDlWHvtOMPt7JytVvxcIlAAQz+Ocu52JkV66e1ytkNSHEVGLNj
mzSYNaEz5rh0OgQ/GFGn8ZFvtfsCYk6HayHgRAaoW7r9oOriakvimKIn9kTjKCicofBY9XoFG9EP
u5FG4KiDlc1gHX6SYDQ86PTAbm5Yp1rsQqOVfBA2TM+Ai2symeh1DLarnZl5X4QX7tNoJPJDjCt8
ntnTyy6YpRHn8KHtDrCPbcIbZ+itPHNP4fZbunNUwmbi2JQjpHOnyQ+ZXtPK1o1YW8zWQZwsVXtu
sVSd/tNoOdtlelGmoSMFNrwQVUhx6Sp/3OtTS309c2UIxFpc1rF1d0KfwDmSV3ry18r7lc3iMY1X
pXaNly87pWV+hixvmEyiM0PufSmsgYhFTw8eNzafxG8bobtNuCoLdZ8CZjzqekyVscbvK5dZRJqO
XKxJHHpF7Xxyj0kxZq+SoZYD3ZAKKUSmHeWK6sGDkh9CFtXCxgWarHdMpXDp0e8LfdFCa7BKWP1l
CbmIMbf3tE/0Twenxv04V8Zbbs6AerV8KW6a28S7Jq+6i5LLTxO39UI/39Ter8JMwp7Zh09gC32o
TfMIcD/u7wd7sI+LoVsXKZPqQtO1fc4LTDnjZFqvshna+6VHdSuTMg7sTfiRMDiLipKTRQxdGVpF
bZIcpgt7RX1Esp4ZNhKXbNBdTPbUZTbPNkbjzUM1hZjLEff13NeRl2AAVxkNKY6SGLL7prwTTJtc
Z1nTQ2/BDrd4hcNaEp1XXTMdscR0u1y5gjSly9XEmcxT6newv4nz5G9alEA/qSHGLdMLLh24ALw3
rbTpNOxrhQMLZvl6tapY0ATTy8IIjFTWy6bp8LOdbzbtrzyZG9rbpbejbVqGqsEB1hd4cvOStHAp
rCVyG3OKegHKdidRcXyZI2N1otYoC0i6ugKzkusSxpg1nmuoPx/CcfU9R5F+la1GPcrtttovfc0A
9sd1OnSr/z3HaRZVesoqoQQQOrrZRMBNcdr7SXMj8Y4GbbAV+YC2DZ2CJ1rnw7gj3bHFRhnm49Hl
dt0uzc53uANQNZGfykDwDfd+4W+bs1DxHPd9hidOGisG7ti1+U6T/sGdXCjhNLhf/JJkhiY8JzI1
XFBQ5qFBN7lHCs90ftjzQmkxF0VkdkSKSNK6x7Zv0gjeAHLxfh6hp0Crp27UxzKM+4wnpHPaewxE
7Addt/ZTrCR7cl0Hrta67+hrcL21DdnZCSxynOKLr1SCj8ZSK1dcewSgRAA1SWcJBOXzQJDoSlUt
w2JlZrUqnd9alfdnU2mEonH8MPftn4QrbFZXD3Uln1xff+g74yWjHBhVa4EvfDlzhXsYs+oPmscB
a5T+aaKk5tqJG6brEsKIFib8XOZ1qNlGC5i9s0DEM1rF4+LQs8QLF6lnpWl3fYpLHLzTz9LrmPdJ
+5c1Njg2vFQP4qX5VRA/N75kkiaObMc4wn1PA71EbyDULy2xowIkNHq2a+Wra93ZZE5jP5o5gqs5
PS6tRU2EviNrWt892phk3h6pjJ9iQcZTbnG5m73IktEI5BJvTK1s8U753BLjiJKbfTbp/NBDeh+v
g9ptBXwucD13qPKtapNXbbQuSdm+lbb3Z+7Mk+0V7wBJyRbFyGMSh8KxXPGQ4U15z2sC6m6qSUw5
xcO47cEkENrAN5QEj1Uj7rHdZyjBQygwLw9O+4bJ5gKn76cq5h9NsnyMaj3J2TwOK2nJTrlPU51f
mCX7kyzakzHZZMazfSsb59XdDg4iZ7XLvex3p6NkMrN2vxLVko2kYuKRqlgJC/Ddv8LRph9N+xgo
o1IKPFZxt9fz+M03YSWblF9i3ziyqiiwmm23w+bA9a4tExxMxseiue9mn79bbjIzSeM5Qcs5T17/
bErzPp7IvGRrl9zT5leFblPtYZ7/VPWgWAadHSJkYmbXcqkydTSRATynXpYTYqh+uMsnbqRVZe/A
AX/2qXYRQuQ7P0XguuTTsOecM0CQ2U8zA/ZUAajxeIDF0+GBP+clWdNrxf4Bm78Gcp27B9O1/tQ+
+fnWCJdGXJaWZIHfOtcCZRtpY+91aLPXzlMi6gp/DNds+bF1IKbZfJ0m88Ctg+4TO4l8fgXrVH1A
AH6sjPFZS2Jutsq7ZV6OKXGmw3BoRMtWVj9YJDWwnZki5H06D/UUzQXFFk27IPVRcP7UwdOM0Gnq
H6tBGtWZJXn3VoQkoFAyQsYPLHQ5kdf5ZxvSZeSr5Anh1sfaiZKEaLwl3LP54KecmYME8z41YjuB
05e+bk++Oz50GeFlW925rPako9+udv84bXpOjPWVat1F0OgPeB8Xgx6XAE78m1XqTz0zkjujHH/E
meUGTpnd+K9yl6M0b3XvC2tDuoNAQAAmqyc5WVenII1dG+JSemCE8WB+kyljrnx1PleRuCesO/TR
ow/Y22mc7VoXNc3WgF8VRBFZY3BiT9xP75Zc91kFyZsm17fKQpMVL9AR06aTnLjchUqPJkSnGIqL
VVTOHvR2uq9aHjqZdzdKY4oXnetFc1b8EZXxQdyEE9IvymjtVPZrboBNN2k6XECtOqE5TP2+FT0O
znHUQPb7vxJzlkcjM1/ZkCSXqbm/Jjq9GU2uUexatiEBJ1vDMUnX18HmtpAW5hrNVte/GPr4zQQx
+HvXNQI5ZX1EE515Hl2tDkFn01hMt+MFddS14VtDFh6bqAkkuSuHrMghNdHvEIn6HDLSOFPdL3b6
YLikuBu73q9F54ecTfjzZr16EbZaglR2v/M04VyeYjz1pjwTuS9XjnD3e1C9/exWGg0/MhYqgDhW
hDLz2jsH/Sq6TK089gxVR17JM0oMkkGC8uCJW1a8s0ntP5qV9tnNFJKqJC1eMpgHUYOWaNe3vgpJ
esx3Xlyio1qMZN8v0n1o5tLaxUb3PS3Mfld9UnEfSVGXDojXAgO/uiba5aKP+p96rhpqsw2V7hkP
uGe1Lb0ZHZT8yRQkc4o7NZGsnGzWFxUNVjdbN26GIDVTYhSbK1k+WfJIkwvZHJ+eWSTVZWCDOtyN
A7opNvQ6Eg2Fc1JcaZSmBls97DgErlWl7QcnXqKucadd4gE31ImZnsSghlBSxqO0jSnJXcwllCum
8LlnBWDfsUHBu+18qcFgHmabXi5rWD6angaWVk/8W+drXOENcsuSWiP9GqgPWIFHT07ObnIpcRLH
6RQBU/8xtornBQ9TFOdjjyPGbE7gx5ErCKu7ZvyDVgH7TOvNwt5aE/Uo+HBGnn6ioSp2md6JMxU8
h1sK4stE49SFd2TtuL6xjaKoC8a2nJ9wEW1XGrI7lmPnUQ2lLWyt2QoWT//TSQ1zFQ3Eu3ygPWZ1
iROHVVDv9sUlQxi84zB7SuzJDITZ8ODo/NgtjnZBMKsCUnE0Klf2HPhZK/YVn5FTfHzjlvmVz3RG
WGPm7+nWfoSvnx1UnwG1b966dP5KEtKPrUhxXmYtN2Uf4yYBDInIqV8RqjcsfN1dDskyf+sGwYNf
k29H0MylcjIjnDsT1VCQdlNLuVVWYrm6GAiCYeI71s1ZD5TJA1Gab+3yOl64L499ZMpm3vVJUvHV
2UnYucuXmQk7ck3cNOD94sPQawu+QfFa+J59psWjDpNqXMOu5wPEhXZzOoO0AzwTbCC5l+6UwFdb
e9MBksZMtK04vfyMVm5Cu5B0ySeR8gcZIuKmBUp5lhi/dG1TgCUbTUoUFO/JSAaGyZ44ZFZ9HKT7
Pqkh3Rn9eE+XTI7Ap2h3fcPH4dZDCh3xQjHp/DH9XW2g2Ru87EFr+mfN3k7pdj5aTUraaqUU05Lk
524wjdAexFtRNiqqPVGHfpfcubkhzkJp5Yk7S3OTlenQeOU8+baWR+aQo2y2xbXF7DIMJgFTDrwf
tQdnJVIb+lrAxq4NJPemmfgQemKSjsipBim/3Bs2SZy4KvWrIUBNuPmWQjRyM8rWMg1QAyefma+1
ZNNNkjqt+p3bxCxpqd5TVBQkfxsqUrQJh6QnmrA27fbOikvSbZNucGpoVtigW8PYRWs8+YXlzbbk
D60S+q2J4ySyhri6VZPFaR8b44Pupv0BQ2oZuo4zHLo5pRNy9tagoINkPy/r9EyiWl4zoH0Hra+N
V5fULYUPqULHgjWhJbic59zxYFjSOj+S63yQsECiQa/MU1sWVYQUbr1j1nnr3Dcqsli5CpNG8MLO
xIBJMz7PXVadh7nO92Mh4p0BXJ9NT+sjMm0FxbvE36Q2MnRbzuK+76177ofLVaRGQRjaTXI38LRe
ltbpbvUshrPmTxoGJCOhecPtTkk8+B/GAIfULnoLUWxaH5oV2+GKY2ZfJF6xn5rUvMVC36RWnn31
W8M8+Rq5NS1WfpgCBscaz8+RYxf9k8rYCQw1dj8mygg4RPv2edNQwyBqRxzDcUcbhyopUJujwb5b
zf8RJS3Ugqb+IKotkahp3k/hp5ir/Vp/aXoYRZsUOJyxUN9Th8i/3Dinaa0z0nCp6+mxKMQdPRGX
OPVJb7nLrcPCAW9g4pHg3rzn9qJ+JYPtX1VFAbuJVX/Cv64RCo3lT2riXnJ2emP23pXUC7Y1l3xq
S5PheKpxknzKxHfuyI2a064gDS0DIR0zFI1j3pIBtJuedzJ0fPrgsqVJTg6XqAgnNLelyeu6h16P
4TQRTVOhx0BJFDP7F2cxvteEd8zWwRX71PpCVEtQEpocdpgsyL/pGUBhwQltSppNSi0jd7vM+mmC
2hiq2ZuCRdTzLjal3LS2XYgap933LZ2Zs7bMkVtY3l5JahRLihsn0Ivavl+nej04g8Om7g8ezpNV
Lg+9QUdeLlL7sV/W/lAnxfCWS39LU8XmeKwxGr6gc6vvWy553/oqmhefG9MH457eDdlOGhFFvpUz
33BhFNVhRGV0MEp7vWdR+e8ql6QslNUdFlcuIdu2c/IWtEe9pbJIiQKbSd+NN9zcOLn8kcw8etX2
Oafi9lR1voenE2mkPuIdE4jKDrpjmV/Kqo09rYVplOhLvnM0jbtvDQytp/D0ZWOwDico7HjkqvSn
19X9kVubHZZm2r42fi6jmRQcrOp8es6XbI5mpaWfAtvXNRkr50Nl/Xhp/GamjUU2XK1NFkmla9FS
lfajO07uzawb8dL2qfvTqkz5Fa+ue2/SfHDD1ml9Kl8vripzaDWr0EqtVeK/xM3Qf1p2sh5oamyO
vmcQbKAD2tM9Nr1gj5wju6JqCE1LeeFirNk9/h1cwKWlh3Js+o+GGZ+9HG0o3HHeH3TbLt9mIfqT
GZNrZaTXuFTUdCNYd+NvC733yXfIvcROV31UK8VXMXZLKKbZfJLFQKIstZNda84WPTq4NBIrZZtE
sHZHt0TBeNNI8kOayUfu2jH71WzquJp6+4INkaoE0wR3sA+Hs+c6CdJIf36ZhbsJU5yEd3rWxBvl
9xW3WFpft2YzSDAGpx2OxwYEr9czwB3T/5Rbrr2v4ZtQ5h10FRWtWxydnhHBeSgl9fpGe5gmu8Wk
yuf8NGrU1GGMVpxc5/+h7kyWY0eyM/0qsloLKUwOB9pUtYhAzAySEZy5gZG8JOZ59hfqB+kX6w9Z
JZWy1GaSlr1IS+MlIxgEHO7n/Ocf6uGrSNyeMOZmOGD4zSiHKGH9gJ1dfcssAhkY9bP1guNZdKOL
cqR9tDCPZIivyfXMPuRb0Tzez6OlDoFtzC4xhONIwI5qz4OVqDu9CukR0kI7kxv/yuM9gAQoxYNP
TN1eERd8G1ToLNZF7FR4PFbDT0vODlaRc90/Td2UHCxRet+uNVt+mETRqXeAv0BumPBj5DucZxFF
BAUycEjh+xMP5PCIEy2fs8l2xn3U2d6TCKh11mIuuUi6cpE3JUnYfhQ5dDoitJuzXRfxTVQV1YmI
M0nx1fb9rzGizq/NtLLXilFNuTKdEmJgZA0viZbq973H9loqwz0i4qg+bXe0PkM6xE1lheLBTqT7
S1ljtxEd6YKyDDFjW54TI8SmEYCMfN2I9MFbiW8m0I0R7Fo3zq4Zm9J7MQ/uLheu9TL1Y3uOIrva
k5lnnnQC+zBIxkk6d9XwHg7kM9IdiGpbWc689exWPWE0SWywHqqL9NiCXWaKBPUKvSOOzSBwOPHM
YJNAaSkYzBHj7GCUT1QreFIVt9NR01OBA2cUbjM7ZmZtzt0dGKPui0ZBxyjJ7krBfu7qQst3AsM0
H2uzEk6eHe1mkwO1nCwIppX73TkQekqq4nPdVd5nlHm7mU1zlc26eUcI4rgiSEmszb4vbxmk6sQZ
UeBmudbDaWEcWTHCojvRoe1MU7oNA0bzrVmlOxdfdhiarIO0bT+DTFrvbc0wHH8qSPaDI7FDyOFZ
iJTc1sIAMKbR2ZCbBGlHy+eNN5CaF4EcXOIyHi9Oa5FP1QwoH8EkOnUo1CAfkhQ6KTkR1hoTj8kn
w8986rzppU5gc9LBQAUp+CUwWynM8qHc2dwhIKgSBmomr5Eqn+M8Nq+abhHNZbnWbgqjyI/LMfeJ
XTokAOarPAMFo3f5ZZX5YwTHGQuHRGhEFYJTA8rhZFO6pvnuOOAn+En345fm0sBLcoP8mUyinR57
zn7Q5Higs0TW3xeqh7AGc9KLFYW84VrDJ86qcAfmKLub5tw8GmXfHQtCO8eVa7XOMVMFafFDSViU
yEgYt+TK8DD4oOWm1qy91liRkZz7sTuhVMSl+JIETv/NxVHviSsgzGjOsK4E1jNeVug+6ElJOvAw
HFK7/sR8kHHYJIaPUXkCMWTw0s/iV1CoL4+bRmfiFivhpM6VTPUjOr/HuUTi7+Q/HoXOOkqD7azM
MzYuyZKft7S1eU0Fb+GrM0vtNq9s95rmRgs9Ps0+w75kNqwLIs2lIryR+EIwal3h7Yi9/XqsGxLo
WpO8abwoqXLic9jhBSKWMUP5mZnFroKlbtSxter1PltXnr7vpHngZNOogCFvU1TuyNtemzVbf2Q9
txEp0oYxfbOJH5oETpVbqF+Tqn08THZp4d0QtY0IaJHzQhW0CKyO+b9MmmMB3wHPyuOgBw+l2d9p
rdP4RSoiv6khYYZMH9A4HGUyWWTzYTrsWrnEgSiCB9jq7KYenL+D1yESFpk8o4RbtjK+NXbrZGhJ
qFO8yOnp0T2a/pHR+WAH0cZLdD5E4R7zPLqzOnmHx8JOD+wn5cxnaUQscO9ot8Y+jlq/r+LbtODf
lLUKTegHZV2uQWyz9dTHO5NPPGXmXYr1fFHG+6poDrQB0Dg12Oz1NidoGuuyjbkMMxUyYlWa6Er7
5hYOxHbkcVPBeGdMhL17MPDNZF41UIp4esceGN0Lb92Zrqy07FPEHBK4YHyCboWyazxLB43DwEXX
2hWOvvoqnBeSHKm1Ozknb7VuPjdsRxDvFOYIK2Tb25HMQkgKw0waK3RqPwH4XAU1M1o5129ayT7s
TdHJsSJuOabuT1UQuVTfwU0UhHdKNMR1Re7FymsGHLnz0naVRuNdTdcucQQrkohGKaD41mrLMXsV
cwiUV9UruJvaXk8R8cbdpjFmmACqPlhzTKkYqUsRxhulOU+JaBn31e+JNX9kZkQCXUtofT0i2YCC
a1Imrxq9O1Ul8aFWFm5K0W1M9isCejPfaHXf6m1f0r2Bw4cPJAw/ZwWfpHFo4uVTnpP61kxlv060
4aSRBLfqcoJdXVMesZF/CctCo4Ksddjpqd5FPuWe/lw0JH7C1UagTh4fcyAydOYbw4Vs7ZjmWpna
kXTnR+HGn3NiXt1heGf+8c4huq2M5mnCmp0mvyjYSZnR5Bob3NBM1Z1lhddOVduhjt9S7dPGEpbr
WCjXZ8K8qSjJobqeDfBzZWi+GUYvLX1no4isrOq3Qs33lqcx8U150H5q+01Vsz8mDaTeeZciRk9H
AewmxMdop1+k/HwGqYIjaL81tbWNExzvomo3cWuJBbzOqnzPuU8iAOpo55/awtYV6/60zB4cXgMe
fu1DdmHF3Dvuo5shTegBxMbtSNUe9avAoW3xDW27gKFSY2xVO9yKMAJaH8aVNGqmR3PxUQJvQOna
0qjcmFLHxMEhcV2uMOh6F3l2XUZ1shfrChJV1Iw+8fD3pQXhxxIbR6hvSQIoogPaZ1rUabbeteLV
Nfu1iaac2vHayeQBUX88JTupw9rRjDWq1m0eD0e7mLcJLB6Ib1eliOaErpcm0aUf4lMN2pw7E2Je
866YTBQcjxOipF4y76pJrA4kiUlddugm5VPU+cJAtUHeHZRvrHyNYLrJYSzCfJry+Dlj1J2k3t6M
EKonzSWRcrvcqnied8z5Ti6ZO03UU2orX69BlRprVdvDqUvFIc+CQw6EGov+MIuQY43SVSPKtbZO
CpX7shyyZNiQW7laQgRiHcXCPIWMOl1amXydWwpG6kODk+SilYf74Fcsp5IPvdwe02ovhI36IjJe
8A0IUeR7/FgoyltXANNVjJm4X8qaP4dWMjRTm+W6hW29M4P8FovtcFU7te8UHJosgXbUvpfPmGbO
LtTC3RwmG72QT5ItJbXjBPMYsNtovNed/Gjl7S8EQCcShHeem+2XF7bZAFg1Py/bLTjxlv1m7YWV
jxk8CcFyNZu01E25SzG88ZxkX7QzXNt+3esV9NTsCID/pQJ7P405CUG2WJWlfo9h/TpjN06naUco
YbpKTOh3WAnMHNKzHvn1VJ8IJcpZWcvVLntqtn44VDFTPYjy7RCcOTkbPn3jG8zIsrB5Titxqabg
TuGqZtkWg9wKNLW6IADvgAcfI2lfZ9E9oaLR2RWS7dCZz2NS7yfCisFYlqtU6jdD3JNCYOuYT8nd
DPmNtFYGT3mffUF0CldBjEpn1mpfKM1j0tlCZNdNYtksH6xsV0RoWApvPxKHzV5ftmsnaXwlo4sV
uvskDp6pye6CkOk1f8AnJILbMMm2WU2qphtEzV50nrEe4UntqpSqwIFg3ScLtTJZYW0bb9oydjda
Lq5FM5xyvSM+1XquLHKQxrHaNLP5TWb7U6EKrlh9kw3xk5Vnp6GePxjvPjdV+WSEmbUKVP9M9sGe
Dfym7JANaLjAKzs40pf8kMz9Qy7Po66Nl4ner7a7W011uyxxtllmnoElQfmaoT6hPzubhkuWqaZ2
5C+2uCOhNxzhXSwfG5AaFuhg3zpaDe0uotAIlkUVN0hWppCObB6RF/VGA1O6fIRY81AJdV97hLhW
Exq9eOp3SazdMjXT9lRWtxMbHFo5QiErYrNPw1Qepgx8xSNRw8PFq+Z5i5rmWo8epxyOGpzKazjt
cGBrnkTNYepshrsmj7bTzOzIzRBzBKZBzDbjdaaGW3fMjmlPbPNgPcL73CuONx1oC7EMM7mwNmbI
GUxx9Z5EOxan23uQRdPh6OjTtTZ6JslAr3QWnN7QZesitfgLrZOt6beDAqhMGu3ZQw+a9dnRS5sn
Bjv4jpQQ6Qw2cDChh1pvdqI1P2o0RmxJ1riKs8hE3hV/tJrG6IUzymyBF2kab4KM57wP9bPemFfL
LjiHR3sbt9l3QElksedErujXapazXwTkgvbpuNXw6+jDUQEeOxYvaApoXA3Hh2rfgrzb57n5zgzG
IBcYrc3yHJYkflVBvk8r2DWdtBZoO1yiTpnjufeWXf/kzJKCNqQqo7KvjfFMEYZaxRiOY19j+dRd
gjx91rQM9UX/lfBKIcoTtgY+tm7noYqwaRln+qxG22jx8NMYDMGcxDsYSfu8DN1qoXVwyLPFB+67
jFz4hI12ykd1NGdjIUt/QxrepVG1kId3ZmfvC1FcgLr2qE2XdWcULVmiRDXF45Hh+INg17c5UZfr
nZOLoxOCrcPdr7QHJ331Bo67cFu23tpjHXD1KTahTg3jOiN9CgOSm8WMZCknybHcWnNw8XL7jEbh
aJb9ozFFGyE9X8AlgxWDeET6WkNeczH6I3qraal4j5YWvAbwTGHS2fleDt2DLm71scD0JH+DEbCZ
myVzwDmX9KagrK+8dNCKxdFm0e63Oba+6BCL8RhBUQmc+LgQYeAiBR2wdBY8VLTW6B99Lzjg6JLi
r5KVzfOcGgerT95xVNgH8JoKmBVFl98U4DW1vASGQJ752SXnSBDuVaCgbRkDTjXT6TY8pbO3xlnG
QZY0KfdupJSiZN1iXuPF1k7K7sx3l2VWLoufi8+Wux9AMvOaAx+OFk7KN6HVfjbU5GjjiseBIzIa
yjM/G+om+rmFE3oDSL7oPHzTAAzUDuVQLgtalyt4nbkfxu5am5qOKWiHtSRruWph9IQ7r6iGVRYU
cPiKamXzBAiOct46kflbaKL24/yxo34f9fM5xMMDcvWLF+n3oT3yPQCcUZ4g9vmyqx+X/9t6vsvZ
2OGH+BODCALXf7DTP6UtBHr+NCi02mkCG+1kthtc/VTb9p5EYb+VkNRL7SEzuZ9LZJ7z0i+cUPRX
S3vhPC6/TVBjFUN5ZDYPB2T0zca6jQf3GFSo8kWgv1VFvrV6z68KsXeDaaemHA9hbR/xCElKZgeq
rR4kDxkby+TSZWPRw1ygDbtFSHfbyEtpv+XDLaQQeFbmSpkvZhictTTYjQ40lWEdFC9OB2hGl60F
h9o6y+6H2cm6AMzl4ytUfeDga5jgfhH9YALqI0B/cpger1SyxBp7m6ajgQyKtUXn5Vn1QcXd7/4o
TvfTVXfLoT5WgU9lHBlQR4BUSY/jSZ3nVxMnOEMVh9btTkFq4C3ArhFVHbSt1NtUYcq+tUBx1szQ
m8GXk7rGDegJcLF842+dnMclGgUxOeFiUOBqZg3LE+Vwhyce2o5tLGgobDth7QLYZz7aq5IAKZi7
zJ+gg7bJOiB9Mct2fGVKq95k+vgzLHxmLkei2w82y4rkTg7mZBvy5ILjQZG4Cix0Yf/R+TOQoVhb
zxpR4MEQwjDRNxn06gDidMZDh9JojdNgPMPahs7vwT7dNWk9Mj8q9VUzs5lJjFpXKKWwLvBgHsRQ
06iydnFS4kGL3Ryt4XObO7CF0AksW5mHjTCREjtpOih2xE6EyfNkWnd5Yd7xh0wUQk5U3S8uNVGW
buNeOy4bEA+XYIrd9vFWZ3ZBag1KagQzdDS9Sfvv9P0l1MUjDrUZiTau+SsDBIbNfwwZ+adsrcsq
NUihXvZwxBAIl+P1vMhexvEaOgNgHDhBWYI6Nt+5vTCzKbdrZqDLhhfcck2NSqq103T54nglrabw
g9SCTQbp3NO7jyzL1d4cEzaFXKJ2qVGv6UH4XjVdwMzdvfdymLD6S5nhAIU12XkOa95iil91dmyy
RybIi3DcksGy0DgWJxGKa66jznbkNbVgH3ha/yPT/GouLO9Yf5mVfciKp8Z9FeavdMhZLOlmsPzW
GpKDTZkGDq0PjwPQ70Zj/vAYK4wFifLuv9wZJDLXFCy/uWJ+PMO8zRynfQzqItk1IxptM+qejRm+
3GST70pS4BcjLRtiZDfsCN7NPlRdqacSRiiS+2qm3gjBfZ3JfneURFtipN2HUYf1u2a3EKvMVIdK
FvY6wIo31PeOPQIjVE3P1KWjUoEFVm/0ee5PRGuMq3mpTFiAPaM2kimSOQv3ik++m9IqhnFbu8ld
yIh73+VTQDdu9Ay7S7owgdVtwGx143rKxKBB2W+ktpvJrg1L60tZg8r8ppjAdxNJamNvdjd20ovH
heXBGTTDcTFCqlAl22htZw2qR8v9GGK2zoY8RSIUYNFBQQ2LhKiT/p1M3S83CPFZaKhLV30fYgnt
VOOPbhK4uKoShxh4jSRBW8TFKpceYhBWrLXLS5EcMjdk0Gz1uGStzDC06nXhpfKhlrZxyrKSE1yE
6R7iHwzKqIamqsh/Z1+LS6JTZmOHPg/5L0wDvP4HcRu7/XTHOQnwKOPm0lZKPNTTEDPJKijYcWE9
uF4j9lZKouXyitYnCCc88Z3Ih0CRbe1xBAyYgjI6z5oodz27VDhlr/RN+aotp3tcYI4TYEUBZr4W
aYPm0+TRqAD41ElvymfbDk6L8m0KqlNBBaxAaMyGSljCP/WMu8I1IhJakdYMsroAcQAruO6znJCo
DtlheT6NQrxaNSpdbdgi/duR3OYL3d0tLtgNIj0sOtoT/fh+HMRN4IQnzXFf3UbfeGGyI4r+pKXh
vVM6KwOlSlSbD40jn1Hf7C3buLW6bG852sGhZFOD9rGsuwUi8CAzr0wTMB7iWlN0d1lESm8UviPG
QS3kcbB5CTmgdUR1Stu4aifZcyg1wPW6OJtD392Zo3lLIs0ReUS268J622bNiSWOQlPUb0OsbQ2o
rKoPQfUi74BwA2KRDEu/jeyHzI1wzzMBRwVWA8RnOJl21xkJPalxl9tYoNdwHWJeO4isO+oEGhw4
K+lF7P5XMmOHMhSPxBpdse3Fhca+pAlYvjudyLl/yrMJJ3PKGZjRt4OHBgpzk7Wtt7soay/wVSCm
Is7N22Sn3GGLS463rmfRrBASbn6vwCzrHBqcVegsDphy3/8OKXCy5x26iqxhKhOfvCJ/8vTqbSgz
bhjPe5wTLZPMd+5yTkx1vy1i9xqk/e1SCDW9Pa/F1PnJaJSbSeofy1+d1saTNWOll4k3bcq2ul08
y3bZ/qLuJg9Q1ndSw/3J0I9eXf4KRH0/1uFxTOQ9oDDElExCIWN9zPZdXUEsM4AV6PqpTDAwF98z
VyiTzUvENJt28x6c+jx0Azx8c9/ONZwOW0NdEb9ytQpsYUwUvN0uGE2/U8lTwomOE8E+Z3EsRoIW
zj45rAL6qwFhp/XupvND4maHvoufgrj4gZVXst1nhwxDwJluEDbbIZV02zK7Nzq4/+hREIZ6yEbo
jEyv+qrryfBFy+ePEgWmkxRrBqIH3BzXi7e7jFKItIRYOAacG0w5jqOeAcvQSXpxeyOha/QuJzIn
wmfl9kzgp0UJhQZ8ZYzsmu38OszyBv7xfugxIwzHjeVqd3rXvRg8qyEdJvU44yDta4FgnBTvGg2u
Wlccmpl8py5wIXb1r2MXXvMAewLoN5dKw0fHml0ant7aAw1Buq/LjwL6Ac406SmBxHwszPK+q1Cm
TqnBADcloTeP7i1mZIbsXmHdUTbX5YWLv4XoEm2a1E3vF/vmlnENd1yrVpWKkFlXsGqRAyGfjKEb
RjTmKvruhHvfRYDPCme3piiO7Wi8wBjflU1+XzsflBjLIk3XE4SyaY6Zo8jjaGi/UMk9LfcTlehV
Y2+D4tbvGwGzJ0/lxW7yW5dL3y/OgsudJklFXFtZnuNmepENbbjmROZFaP1TbmEDWjj+sg+FMZnP
4DwGovy8cd+iSKGu95K9oUOAr5vmYo7hW9ektxBpHrO6fHXZuZavKy4THLYbCyvKxdC/6kvmDsV0
E0yej7jkFCgbBbD9WloxHiULAs44fu1W2ndYejuZOjTGuBjk1UmrOxZCYdzh7vKG/CDfeCW6qCZq
jjH53IGKeJzyzl6FhYYHkta6yDH6W/iuzP6ajebNl8iad1XV3lThtPZUu8S9B9U6mIwv3Xa8hQaE
ZUcAt9xBzLc0LrPrfuCT854j0uvi/tB17jEzxLU0eKhhW69EwuZvt9DgNE/dg/JvPaNI+fzRvvO4
wLayd00Xw4e2EUJTETPVhrgqtqkeYWmn7yvkJMu7OlVxBbDdaiGwS67D6JU4N5SIFbCVZTJtmAhI
bQxVx/aKhRxkXtHf1VH0LcbmXuJXKqvUn4xxXUTBzRJY1NFpFI2z0+fkMKTqV2g7b97S2vfWsS5H
Dp4p+TSowPOCx8+MKNk4spQ3HGD9MQuFHGxaxToJ4r2bSiDkjIln5J3k3B1C4Hpu3KWIEqAK6VJI
lO6P5Rb9e9oUw6NqA/giokdJGR+k2Q9bpw4B0sqjMdfZujXhFZbGdBercTXBVtm5s0q/XaO9Metw
yy73beX0On1t3lXw1VcQ+GsYDP1uxGqhKa2rGlz454j1jgVmDg9FW8oLdE1GwHK+dAbCobxYghWK
4EN1SbjOZUidMwb0l72BsITKSMjyasfD5/IZsKXZxZq8iQxYNkysvyKUcFTeI+uomUM/JvFateat
6bYG2m9E8m00+XMYHRxHPbbsF4zVa7Q8cMkgriAS8t5joV2zfDzgeLTKS8m007oN+Tddm65NxACx
EZTdUfEkkxg5Hv3OnGPi0i1BIUxjcPIII9jvsb2BsypBU81fyFI2YRyfh6Y/tvFnBZ+yLRHNVtjg
WrZ2u+yoiu3IgmaRsm/Lsd92hrd3RpjNstAumRnscBAAjTKTJ1vL3hBXPxVDzraK8Ndo9nREdygj
jnoOyOQ0r7iBnMe4e3NyBk2Lpf7OzVhXoz1hXl281wG0x8SB1t6/6VnQbeKovu9rTA57AI4uTI5u
aFl0wZncJW2qb80WgDxxbFID01MtIaePA6dp0FORBPNyjsbeQ2CFTz1MYybKKBkKdW4qiwA2tyIj
oMGKTGlbrZhfozl61iIX/43Bn0bvBEn/Me3V02i6ADOKY9iyq3ofFEHPEMxcOzjXrUrieXnEFgL5
jVvgdqeD3jUNnFqoeMWDNjT1dmDw7g8CO59eaNNuKDHMUt1AXnpTYe0VeKWzDbWabJ+gUscAhe2i
HcFZC9opel1dBFup51gWaQPw1EwQvSO5NozBMxTCHG+KnnqNFhGh26A+ZQPsMcAzuGKEod7CzoM+
ZAtMhqdRcmAH4thAe/suhTV+eH0R+7bTjM8NncoFm4J575RpexyaEQRNJlItwOCxJ4pzH7VK7NHz
gQcGTEG3jsgD34jq9GgKoAKR9lBeh2Cs9rGOExlxLN3go8rBF2xmWFH0Ceo4OrX6Le2oAumQberJ
FkepY4UGiJ5xQK1vxPHGG0N95/aRfvIgHlAP5AOEnSY8VOBgr4yZfw3O0J6kqrp1GWvBKUkxkikN
QA9lhPFDV/TjzdSjw67yDu5dzjAexBhexwiZijpkvInZbI56AQ7POP+NaHHvlvap2ygptTumktYx
dMMMP2rDODh189iIieAYL+3eIBVUa1VCFtSpN+4QIBKg0OiX2aoYOvfwCWtGI6tyxJyLT07TGzjl
hmUG8V533HVggJpFIaY39Vglt2NmYYVcWtmLrrkJlXRnfZaG1Ln1bhvh6NDEm6lNfnSe2xUTsemR
zgh75Agkz/Uw9NcFHIISucEaFKKFMBOBpOZuglDXxb1tGe+YYxmue7dnOK0zh5sqjMQjKFlwwUF+
g8rCjsZwnQ8oeTz6dTLuQ3w81pMK4qPA3GNXx2N6KBY8PVbe9GNWCrRSZ5uk2Ihcf15UVJVHKgia
OJR2ZYNCSmsHCAxtgq9SHKl2D2F5OJYinF+oqeVaE8GrYdjNZqhT6xC4bocec8K0y0hsb2M79bsA
sPMh5SUbHIzyaGV7Dtz2OZcSMTNuh0mjR7CT8eEwI2iEyRijXBd41cOo7Vd1Yub7LDWv+iDsi2dg
6aUpugEZ39q2RziIEX5ghfVIk4E8PBTP7QwQA6EPjkrlJlubLx8yLXlM0+xtMHR7nzRLenVXX9PR
/hBD3rMzIjdDPoinXFg9W5OZ4GuhF9fULEjXULH+OhNSvHIrWbDcJ9hipbBJGbRrd/3PDR2p1tpV
f29WxiVShu8K67BgOKCC+zCvzlmM7kRF9wqJhB2g3GZqRt8c1SGm5un6nyurraIwRbhsGNZ5AYbq
SXz3gK+Nl7+7QK2qS5mdU5XOC/7KCkAPN26mHPVbrzX1XZdAzkOb+pwuzmOWfLaQNK86u2l9NBmZ
H5rg56KqnqIK/4QFK/La2znPcSAsdkVcPQqvxL4TklKWrTF838D7fUq7fnEHQwMGtSRM/BTyNfYI
3buMGA5iyXD53UD2X76m/xV+l/d/tRNt//KvfP1VViDkYdT9w5d/OcdfiBLLn+5fl5f9+4/98UV/
eYTZVOb/+CN/eAVv/Ldf7H90H3/4gtOS4uzSfzfz9bvts+73d+cjLj/53/3mP33//i44nH7/+U9f
Zc8JzLuFOD/96W/fOvz6859AJf+Die7y/n/75u1HzuvWffPxf/73R/mfXvL90XZ//hM9/W8Ojree
YXuGg6XKko8yfv/1W95vhmM4pqF7lsRnFBu3LvrznwzzN+xXdMuTumU5vBAf7xZq1vIt4zdPStfw
bNuUtqeb1p/+7Q//w735+736p6LP70skJC1/ye+e2n+3hBUCNr5l6g7/8TFsdrw/GvMWkzMlDgRT
n671NUuHNU/3VYvoBZmcx+CuFIlXIj8grRTy0bIXGke9S4fhnLxJWPxN1b3CAl8wynArEzu+Tjqp
ZzVjM9WuI9tysOQhNmBMKz9yw4+KOKmzI+Gxe1nSr4KMeqVzEIUsc4/AXthRxYAg3kW+kMzU+rMz
rlOX/DXXfdQT57Zzlp+Z0l9mO/JU+e2wzXr9p2xebDE9TwneIZOO2xBUdMDPtNp0LxxOmaExtwOk
32OpaSeet3Wn4AmwnSrf0qfNbPUNZAQciZSl0elOu3jCHS4xsmrdq/RdReVDmjCNRLWLq4TBUVnX
Qb6NpyPT+H3SDxNCx2WOKIdwjYE8HqIekPRC2Yi9stoJ51jEWbWBm276QIlV+xZGXEn4ia9VjTio
Xmj2AwJdkCR4wL1XscdaWPinizOycSphO+9MvS/w0lHOqh6THxFHBzwYW85FLeH8iupNK6v3Skse
wq5bYo6T1p8Qq5/K0HwU5kdjnJsOxq/j2UAnSD9mps6IeuwShdf4PtvGmkjIZZYXfCmluM44nLQY
02KxioIojfRnJ7EueQMfWE6Nu0sWvBBiHpq62xYLBYZR+ApotjjnmLWuEAue7VE9t2ZqbzvBTZ+y
HTviXcXovQ+SX+CHBFlXD9UQHPOAUwXGF5OlZdWZ7lFkCAGrYj7SuL+XaXZjtXTpMcN6ZqbnddUk
LBRvylEnTCBg0UmTMeiSedFsbEkGQIdWGPeNnuG4XLevQ09WcZxQy1ck1eHF5HXmoydA04Rd2f7U
9eZCBlnHMrxxQUQ8j7konnqF1NCZao/SMG+DAXsCswv2WCe8694mMLyPkRu/GgugeGwHzrOc8DaS
X7kRnqqhea0xY9s3BQrZyMYhoJMstE46Rz3uPxGgP04pb29GGDqy0p/Lpryvde8xifrXqnUekwL3
lsIUt26XfSqbprRGQkjDABRR5nt2j60R689mDR+6lcwEnVXZdRer1WB0p+4jlhIA9Vq3wlBlj/3G
LyAphH0mT5cr0by2BctoJmtHZDdJ4/oU5F0MS1kY+U1cqos3cVIjSn70OtUsWNF7HJjYBtjq6IUu
9Dvc6EVXw1nuat2PJ+2jjK01sh0mhx6PTEN/T492Str8XdkWyt3oYY5NwImYyfsiIERIi6Bwkt/Q
Md5rA/P7qTK/yijbBqY6xaN9E0EzGnoqcsrDAkuvOZWvwvb2lKRUWuk7pykRGgJ9Xs1qLmu6yAiO
nuWOBHw4r4lWP1jwvdZk8T7EHf59VbJpbNw+x5c5S43/wjj6HzKY/rqj2oZg12ZztYXxD2bb1mDb
Y94VwHB49elGeAQKT/0iCb+nGdKFDB5bI70pqsX21ZhO//PT9/99rv7hIP7vHdC773I54dr/H45o
LPL/5d8Owv90Qq++s1h9/+F85uf/djy78jfOUct1PMd0ca9bMvb+djy73m+mKSQaTNv0HOz1/35C
u7yIl3mm6zCbXI7hfz+hxW8uz47tuYaObwPn6v/khOZXVP/xfObNPZdfY2JjLz1d/sP53JsxmmgL
+LvDEjEYxw0DiSMWa/+Fe/0fvc4Fjwu/xnB0T7i2EO7vURX/IQZiVjWFi5rbXY9dRJ+llKHRlmgU
zDX+L2lntts4lm3bLyJAcpOb5Kv6xpJly004XoiwI8y+7/n1ZzDy4sJWGBZwDgqZhazKTErUbtea
c8yNgRgM0NKQGFd49H/jI//5cqbKE3E08Dov8hMivprGLK/WFmqRWdxyt6iaH07V702cIArkSmyE
Hmr0Ytew1OcC6ZyJSM8/8QuoHESGuRM2j3qr3OqJ/gtUIatO8JNS9q07wI/L3wAjPzs1dHW65oob
zmmN77CePn0YTf/vWPXxGPU3BfafL0KVQjPx0gnNukid0NAW673TV+vODv/oVrMwHb5QrcOG9dct
nQfikagiS5s/gWxfuI2401D7AJYNbowmpbCEKgP5gmchrxrOhW6scpbz0NjDjwBj0M1Qajb5sCx7
8w7CLcTs6TXoJSZryv1oozMK4GoyI1h+ceXLTb/C5ZdzNMryXIg5IF4mzPsGtPhIFjg7Y+tYZ92t
m+1Rca+EBLYWizs7C39HtnUUvOMsxs0adjQqrHUr2XYMiNS2XJWWswyUfAPogBu/XDC0boy0OVDn
2Hb2TpM0e2SMY88sXoLeAFzU77uBRmHf3fpO+IJq5/j912IafvG1OGIziVUUA/IiK0cxLYFtgt9M
Tzm2hS6+vgryfSTJyK215qiYUJNMrpSi4fYfi4OeiFMtdqHrH4WhavMa6zyihXb5/Qebxso/r1uq
nMUtQgl0OU3VD1NRpVAiIzev1nEZrFOKvZAeX75/xOcUDmabqqKbnGadFEB6jMtHDKGTRSKs1kG6
TFR73wzVRs8fKi7CMYycSL22KYrLZezvE4VuCJWZbqv2xQSR+HfJfcEdbHY8Un8YR/XFMqNzmYT3
nT+utEF98bS7pta5gJTImO5w+ezFKLZKFiOGCc5uWW/wtS5gTaMzz0CDxycz1gj4TYCdhvdOYm6d
7CYajLVZNLvO9laO5+w1ZXiiwBXS1o6o+zU/3KB4+/5tUnu5+Mmmb6ex4rAlqNLgP59/MhPSRxxH
Sok+iRJohViPM9v4E2f8c6oN1rZr3JvALenAcYyDYOHQT+/slQ+vlpt9dtMlZ6XfZwiaT+DIyQUO
naU+OddIf90O6ogrMzJ+umMQACkO61k2mUNBGCEJpqHgq6mYpxrJEdQwkZNrJShwnyYa8zG1PUQ9
aXNv9/YLVTpok6VrL8syPY6WduNjFAxd58F3TFQnSLNmte8de4sbg4R+EWbBGpvbz3aw/8QuarZe
x0RgFhQn7MccsqjTBvdZiobdTUHKJNWvEKE/ISCTAAU7xzBdV+A0PZl+saAbSXEzuekkarjgvSnp
7kBP5hoQzttE/owUWS3atFIW6oAOK2x/RYlfz0V9T92uWsRW288K8LBwFCHZQkPBarCOkuiQUq00
MzpCStOf7A45RBVYbya3SNUdx5meuRSbbCNcjEjIYXKjrlkUIf+PX1XoCqzgd9iEP2psoy1yozhA
TuEA9yw0bpPKT+5xhwroZMqNfFZOa1rc54+dD1Gt+009RubuWZYQ+mMa0SKmuE1aFWK42+gkfRie
Qc6TQqukz5Xn6gyPHcCaeUWtZ60pZ6OQIxK4nsEQdYeiD/WZ1nqoRoNmnzQwOAwA0P7AyVdU4Ovi
9Ekq9sLNEto6fQVGiVZ+0i8Mhd5r33GVGdV6HYb5vnYnRRUI6T4vCLwQ0l61+WOqPOPi1Vc6A0yW
zUGhNDYPnXQztD06GzV6JRqiWhQuKca8gcbcDIO1SrLsV986b1HiHDK13joU3TUddJ+u3VIu8Oa2
tSQ2QkhkLXTjoPbSupuGF5c5rqt6cU+R9Ur0izMtzx+XyWnOmQYHFsPSNMkB5vOcy5LGjlsypNZx
ga2JntefqJNgLzB+0N7iD+Pk5fd5r27VgghaahX3acyd1J7o/5aVLwvf22SpjsspMub4A35o4A5I
naWAgPic3J5DQit8jsFK9Cm6Vls9j31zAoUACNiwXwAHgMGYxJacz2ZZSkdSxC992KzMxNMQ8bfZ
wmv5XdTA3ae1/tg1wpkBOP1FgZSbV8W2QjUAhCS4vE5kGysIX1KlXqHnfgNqPyWUYHTyoj9N2AEx
zOlSKvpL2fFOh3g8a6QbBVHw7oywYbse8fCsNO4bKdHIAzRyb7V+w2fdgAY/RrI9lJ37YiY0zQd/
hfPTm/cllqm8hOzgxPHbGIT3UcDEC7x7wMpwBfPmMQSARt/YiPV1xzY9VqONXI7XiZTg8coq+jmx
679NybRMGp0Gv60uLiOiPLUnPCku14WRPyfdcB+Fyryw91qF2BRJJpLmbsQ3Ye8q3rXuHLoIsi7O
2ZnVmTtiaCdztLkpmvjP95/s75P/GWqOSUVO5w/jb6zShx2509AiUZ0r1w0c2dKuZhkgofnWnBjE
SH5KesQuLIh5h4KAMj3kDMvZBiUBHgV2k4TsCaBm4S41YoSU9aYVya0TyR+uQIeVZtFCS2l/jR7h
Nmr7ozEcd1lFUrJwRjs1xCAzoRyv3VK/2pCljo6IzVhYbMmfpw+QGSpkdV6u9RGDv5+rG5oF/bzp
IsoTiDWVcVih8lu4HJIAqGZER2bRTyCsxaRdbTBuDn57JfT3ixFg6CplT9vgVPLPZ3LHCkWQSirW
mFons6Gnk8fGmVgB+prGKXDz39//sP9c1RlnUlexnmm6Skn1Ml1dcyi81c5Yrj01e8sMui+VwA5X
KXeNTuNBRI9Q1CGV01UW6fr7h3/xZXk2MT0WFo5pYH3+AeDIhDEIBQaVMhCW2j4q/AbItW7AkIEj
Nfr0f/GTY8rjF6dLqekc+z4/0ewUfJaAGda6lf+hx03LyD+VYbfE7IFMFR9D2FtHDgwU7vrxiDKs
Epg2hfmn1vgHkujKuenLNyBo7xiOpVt4iz9/HlnYLb5vhmBb0fs7Kgknw9SaG5VznLjh379uTeff
djGJKXAbwMZsx2DgX3x7p4llDeC6XOem+gIwYxl2GeQJG0GU8nukI21p8XPXJc826Iu6R/jmwQb9
/kOI6Uf950OAo9SlBOslzWlWflhJyMkAulkqFNCRrnKQwfTSNu3vyAcllGvou6FlRrG+LaRxhqiy
aarwCVnVr1RpCSHTUYy3IYYqFXaHNahEzeTOomi1M4KAZ4Nynm468LAxUXggcVA+H+RIPXWM65MI
BrSXXryqA8FCGVNZFwrbymRf+f5Lal8sLVJ3dEoppm79e6uXjZLbqeczq3LjbPlsZISsngshqdXf
IB7An9+BaTFy/81Q6ZYp2oMcGPLwhGrQ15mGpPv7jzSdBf557Y4Uhm6qmmXLaWx8eO2oWEOz7JyC
20d4Xzvd2nSqU+Hq2zDKXmhCz3rUibAc6ivPncbU5XOFZdtcelhiad9+fu4gFY9DjFms49HZoRgD
IdBeecQXVzmaSzrnH8pUOv2lz4/wZNjERF8XgK2Vo51pHhDeNp0XvlUvKgmmPWA6x8CTvn+jxuds
xb+79cfnWhf7B+K7lICjoVh7afQL+REGcTt7tmH0z0HY1O0QLSqVjnAg0XSFzVspzWMVaEhVTPhb
QhcrmXXNsvOD21bgAsoMgAMZXtQleE8wg6IG06zcgY2vZqFbLEg4C+fsoFuSZX5WVvgWQDgHol5j
S3FvUZQ86TVHv3xuZ8NdpNkEWPbVoUjY19yMQDY/fvn+DXw1yg1NcPSU2lSduygfDJWWqmnbMJUV
5ig5CR3oFIJx775/zFdD9+NjLoZu1DS+lE1brCnN3CdpWJBpcu7Hp6aNl0GfLjERB7OuAfn4/XO/
Glcfn3sxdLO4hCLR8/XMtj2lFJ56d9kOiF/ycOumpBLa5ZUX+uW68Xf/t+DwO9rf3frDLO0sdWqD
4LbNQHnqZrXLamxrAzdce63tkeRz201vq7LFupv96DuxjqJ809rYoCzTu//+++tf3C8k7m7uqqZh
0te8eAFdHwSdmjPAE4sWYOvVXLg5DXeHkjrfrLGHdUNanEIjMCYMiHCJyaCp2pymBwEKfFrZ6ojr
bz2mf/KwxNCe7Kfpn1fV4/cf9atV5uMnvdjZsjrodd9TCwhCLdw7bTl48ZWA238qtdNJyTYcXgTb
p0m7+vMyk8pG78fcytetYW4mC1hVq1QMouJIWMmdVOQ9CoWNFYLJ6bAKmlxrhg4PccQNwz4UmE1y
EEqZL9GD0dB1wIkIozhDljkPFRO59I3jWBjPCUZSdqq3aSIVargvjdP3L+ufst/fb2Kx7KqIWrlt
XNRqwn6gitFPnddc+8mC82wqeCz0FO4aJpux2DSK/5ZW7hJgzTwyh5+DUxYzT0zmb0u9ERJSbaVf
eb//VYgvtgpqkA79cMlHk/JiPcV4bADMTvO1kfOyukTe+h716r6rEOdU1i2h9De2lek0PMeTInLW
AMJAbfRVcA2697AM1GUJocfEwU6+DlyloiVNzRdkpRQr0K9cgduKWG2DcoCWUSnurfzJq2Q4V0P0
423Zzk03+6k01TkNgXd1Jf+rZ6gkJ6iwr6ibAGVSZ47w5nVk/LLy4JetGW8hNC6hu5uOTrCowdxr
P00zmfIi+JtzpGJYKIAlTuZ0BFxxk21xBsWzFiFOMSgrstERjRGRigRrK1vCGpIwP8qQkldUrkh6
OcQemVqJYu9JxFy2bAMLJJnRynQBHWspWQWJvuiQ7a2dmqiRJnlxm3qdN+kDmnSTsNuOHFPJmywy
hFRJQf5knx9USXUORWzfdhtorOfccJjeJYcjw1+QBo6fOl6ZZj2j23kjFHtdWrzSrICypkyW+Lx6
90yTOBUgjWXxG6RuBCRab6IjkTGvlkamu9/yWzWbWPHvoVBzg2CRngUNQDHZzjSfLxhI/nXNIOiu
tzGod6vZsg7BluULAy0GftkhEVI7MHSjq83KwtnKgP9PNC0F9Psuzt5xIeNIo/df6q+WqXgLkkhW
Lrk4j3aDAwJr70icRWIVL6i8+Tll8tS60RGb5574QFqiBu7CDsHxKKy9qCAEIIY6JnQXKld59Vr5
2ncxLmTElbimskVmNy84Qd8RAr97lXfUce8HVXQUKKGobdK1/xGj/KQSYqhLgMMvBQqweSAxjlj+
zPJ/a0ZYIIENjxo0oytblvbFQmirgulDVw49jXqxV/aOi2a1EPk6MGzSH/XlECoc9/C59uO9RqCv
mrQHgYncc862GZ5+QY6hU8MUurLGTA+6mMy2ykVLs1D2cPy7WJHdMBUONLp8naGfRJ9s7bkG7rPy
Li/Nvdv4O619mfAFA6LpvMfJ0f+48gm+OJ4x+0imkpx5p/v05/Xasi28FH6Rr/XOvAPi+jOzvWNe
Gw9aWxCd464i/C3gFX93dXrlpmV8ca+zdVsXwhQc/2mCf362UYIXjSiZAsXE09xHXJ8pMpWzplVP
atO/eCJ/z0jIKfXqPQgwHhTOPpYUwapfcA0JNS3mxote1dFatphUY99s6SN1gIEM735o5XuIUWPR
m+V9hodqRikDFKL2GOvFjTbomMLj5t1W8rM6xmLvSqS3Kt4To5oASyH579K7KQtKq5pibhlI60AF
4wsZDdzmsC5C4yCUIQE6SxN0qope+WW+ejuT2kqwidLW+ntP/XDKGewEpRMy0HWVJzdDHv4uQe60
wqRIXGU/Ebf+SMzirJv0Aofxx+jJneIBp/FxROR4ycAxwCt4jXlpV24SX30wU+Uoa1EfoJ9xcR03
QOtbNdSXdUIGM8YtZDLNMYSd3au3He7UKy/ii/OzLdVpA3Z4G7SeP48SxJI5Zt0+WyvoSEYtRicq
V5YjrrX5pnPa5VxkS+XubxtI3C7vfjXJG01YQmmbXMJeE+wzLXqMwvAcRcoObvYjOqdDIwA3RaNx
SMqtVep7YK/XdvivZqSczk+qacJ8++cEFYWxI3o1g+iiQWwMQAb15SkwdmaVnAAwngBYATGsWbbD
9kqx/KtCl81FxTanK7mU1sVvS0aRTWNAyxDqg6/zvX4P0vAIzG9JYtttZpCs7MTvcP3OhttdefgX
Nxgb7YKgm4nC4p/qaTPQOeptJ1/HpjwpYQMfu0mmjsQ+t7K9YlhnUchz6Ks/r8y0r944iglp61Kz
OMVfjDCzo/+iGFq+tgjk1Az1KYjBH5JsIQEpGNCUYUmBLB+QpZVR9Pz90/+2/C/GHd1A03ZsG12l
o07j/8M8jziqVGYKZsrpzCeKYIT25gOUZvXUlvQLjIokJ7V6lNXZ8X54erOpcoDCmHMGk05er7QB
/aw7slKseW29VVJFyR5X+qIVwEvdIibgbTyhwTbnQHHI/VlVgojbUDO3Ra6DCG2rF8vgQGb4BQlz
1qtPxX1GgQnoc+jiG9TnQa49J33KyeR3Xo5PRHps8tpbQXX6pVXl2YrM178KexXtWm0P72fdUlic
bkWEGCvo4K/kSZgtFuOE8cyQEs70NoXBEdm7tnn0LGOrqou8XxOPy2GvzXJMYqZJd48PlOIQg734
3Nbub1MFVz1AoGoRaH3/K4gvBt9U7UM3Q/UFwey0U3/4FcwYU4ODS5hbnKdRWqufqsJQVn6FGawF
5Wvk8FKVMIF+4K6zrtQXeWxuwzxp52C/X2oKdpixbPCbNXkppbI1a8R+mmq+lqR6jqRgHVC/rpBb
mjO1Qdrnd85tYJYbaUW33Jd+9RgBgWfo9cqmxRMYr4DqMOK1MMZxoMUYEduUITGZJRqrtK6s6V/d
dhzqXbYtqHgKtD2fv3/toRGNABOtRZC8NoG+A/LQYup7pPMEqram2VuQTGEMP3M7Ir5NyvtchXhX
0tsVR71EjlfB8L/ysb7oqGhoSRDMOFJKVM4XxZM47k29HLFth8SswU0Xx6ZnoKOqPw0VhVBPM16L
ziN92kQUqjMa047gSZsG0TIZ3PcxEgczyZ7ajo728ODzt499dQ4NbSVtCSq94VWqkb1GJEwqBqys
tq1f4NzATn8qhibHMQ/04/vB9kUBYzrtobmkwivQ/10sOGh4vMJqSOuLyhqIa0NMfJYBVyNZLCoD
Eh+78FnGWTEDe3dEWUxnFzLPJDZ5rmPxFBjJOKeocOVlf7H449zgFEoCJlpy5C6fxwAayKJ2bNCV
DXW2ySWmBRwoNJOFxSdoPlS3XoZQYMASiyn1yjuZJtinZRDjp61aBl0dw2H3nepMHyYgWi7fNNsg
W+OtBCdJCviwxBHd4aiB3w4NV26rwrxJTPGIshtIVHelqfRPIeviA1x8e6LLNB9mawYRpNkFmjKR
srDEs/gnLhgTAv4M98qX/udo8/mRl51Mu0VeaxURB2AHmTxqpihlw82qKwftyTfw77vV8AGwy7C8
yYtrhqcmshEh77Ymi8U2WLJ6oOea2uywti0TA76I2z/bnfkQ1sNTEoS/6tbYGIjmw2LtKN1yjLNH
k7CEVLlvjeTlyk//5ZvXbVVDY6VzIbi4B+ij3UhbCzl5xcrOVuRNVRLYU3LyhUwQu8pSDZRl6zin
sURRj9mU6MySAAQQGnsfvrlRQRaswLm8XvlgX/4+nMF0y9K4ovwVK30Yk3nc1qgtvGxd5MoubQRh
9dZqDOTC74vtRLfLy92QmnOQcA9FXWydKnzJqrteRo8lFdErn+afW+s0Wj58movXRF52AG+aT+OR
iGo6HIRlf6CAjlNtl5ERJqR4pFJwQra4w4+z8oOM0O98XfwnHUb3+7UX5MvRZGgWkjBaU/S6P89U
7B392MHfQMT06kMobiqxqTXoicdYwzWl0NVG8PD9l5++2z+rw4dnis/PrLU0sTqMaevCaQH/A/tq
AamY+oy0nP/joy4mi6u6BbUrOyXTLKUBxV2AAD6tvdevNsAm7e8X38rUMAjAKqKK/PlbCaCwhUQE
M8GkuD7ZgCPKflfWyFsLclC0WyMbD9gWjQQ6o3+jJCSbFMM+UgAauJKqV/Kitt7vHl6YGF84XGP9
9B4g4+yrurh2IdWns/8/v8HU0GEZIejYvtiLk5KDHqLDdI2QhIBFuKijtVUi0poqdT8tIl0BxUCq
QHjXZPBtc99dDlgqtESf53X6d9rGvnsK0/bZa+aCOTWYKMlGZn3c+bgilHCluCRONxTamubKrvvl
KvPh418MW6vDcacnDCEQqcdJ0AIVMtL2bZtuUjIAvXq8Mk++eOAkoJwMWBr2rMuzix+SfgwoMqNt
jZc6MpcA+TEAzgJuzETYrkzwAd/Pki9nJmu8IXAXoM2+GLrhQOMvDl1SRgZlNymgc9s4lm61y4W4
QZMMNJ3eGRHr3z9W+6cFMq1MNKppUarUki7HcYU6DBUZrxZECXQnmSz9ETZVczO6KljmbBFPB3zz
ByX1OVzc7ZXHf7FMTw9GB6JNV3drei0flmkjk11YW7zozmtWDj4UF+sknIEZYTRrv5rguXLV6snJ
hrTTtd19AJfEivpl2b6O0LSufJxpIF3Mk48f51IxkyWlmwY12xmn9n1ecOsqqMJH6RHq77bRYaw4
U5VBxdDiqLhM105ebb7/DF8Pvf//Ri6nKpFJSkniIm+kK26FC3blxZ4I5D2BMDr1577eff/AL9Zn
vjNrAhUUG2XORd2ghyPf5yl7E578ZVy7S5d57JUpuXfNlXPal4/SNBTVlMZsbs6ff21PzzQ5hny3
opIIN02qBAKTe7SMYDd8/63+PahPF00qk39Fuzrey8/PMii5qdBh0vVAtrePK4sDezynXbRAibUV
BScqcjIbhbDmdICzk9wUPjluHvivtLbOcVteqVJ9OdQ/fKCLGd7gP+vUnr23CIjDjCWHtGqFRvj+
yhf/cgyblMLoV6NL0C9uKDFqUxn0zOg2wkrmQCFSoXstIAQcA8uE2YSX3aaHYuvZjzE56kWKb929
NpO+WFcmt43AckL6kTm5Wz9ObHSWMnEHLqVe694QkzeP7WGWEVM/+HOCD3YE/5IXkS9BRuKzC689
ntrfv1OZXqbNFZRbsUZx8PMHwD0HMCOkKtBXCV8YgDr9qtteocdXm3B0KwRUyLi1tUgMKD38qbUm
6BIgv8LceEbxoAgStctg1Q3ts5ab9qKsaHPlmthjZzEmqwqsb02SElFsO6nfYpG71Ud3AYoBlc5Y
dUhwJhYM/BHG+ba1/Ecl9hZtbx4MaFGbSIUKi717Pgki6+GcRtZSFXG6ygQpDmZ5i2rt0fd7ztY2
8TzhMW/0tVUb+0C4d/iuqbOz8ebariogZ3tNTEAXoefQtuBNYO+JSs4ZZfBgAPib+bl/TAz1V6Lr
T72f+WtdM6g+eWIre/U1D/c9Ha31kBGaIBobU3x1zCDbuAPy/GawzwNi4GWupjcdbOJ5ZwlBnNyB
YNrhEFX+YezqfO978axpYn/HG/+N7RZxvn9OREaQ9iCCTdxI9RCP/R+51vTwp1BM/64t7mLAbRAK
/1iydmAs+tl8CEowdfGbbcJj00gJRALCkZmoZqSKeIVaY5m6yS8LY32tUEiz+gwzcClOuW/YCxGX
r0Cr9EXhg7BrCjymZb01K025TZTsOXB7prxO4b9CSCN7jbBBMg4yEsqH6LnojFeCgc4CyPOmEOEL
3sg5wixtXnG7njlD9T5ym6/S+USh0pwBO6/Rz0k8S+eI2wnbVJZ1aBTLvnH+1I35XjT3lmIvm2gq
0fV1S1wDIWxjbyzbDI5UkZHEVEMfaMZ+0xrytdaepoAe+q/x2u25qze2cwxcNCHBSAhz3hXAyBAx
MgZeCblC+/juKj1RVUJ9dRISBrh/pYOxg/T1J4/cKUP7V+wWr8pGG9oTKRNklMifVhC8+N2DTztw
ZqY8zgvYzyxrmIyXO8vVto0VMVZ4LH7UYhb21QMBCA9Bxl+okT9T0voMBuRoBomxyPP2RSOnY9YE
hLwNDYpqkMw7FmBk5cghRE77K+c3clxkj0KUrLBGhLZioOUYoTFIRqJXUR1QK+joQHqGfz8UxjmC
3S9JfbM9rVuA9d4SY17B4qmNnUoVDoHuzMzqU1RGb9yQAcZpjJciQfqlthpLbPDimtqNWgWIdOEr
EFuK9rqiKV4zWwB1aT6qYximb/nkIWhjc64UZK8maFAIbUq7csFfi5lJ1xloqjg3rk90GchaBykZ
4hn0RwrgVyUE/hV1TzBQTgMhTeoQPaSBKpfWmGKZZ/h3TlXPwP932yJwwYXb507096nQzoMB1OmI
s9wD9LwITVj1YYZDqbPM2y5P31KLCpJiua9QPckmjN7SNNvJApjjQHllMabVI3Fr69p8a+JkKehy
aUVC37/pICWiPBQuTXgvpRbUVJODI3rzSzKeChPFr1Z3P5D/IgguEm0uy7vW+5FPYCmv6DemZ++o
uz8G1b0B0gKQnT330wFnRswQIHLnTGIegWk8g4LLkTsNuoEYp38Z+beZZu8soCF5q6YHEaR7jfPE
Qh/Ufg7M50Q6SCkT4rX0NKQiSqSMiqA9GRiWSMrsRNirMYZy1oZQ7VVvOBQKRT0HmOEcMe1EmV5V
mqFAUD/poVHP2wexkQ1O3KSp9p5dkfB20yTxr7jvvEVvkycD7BaYjYpHI9FWVpzceeasR/O9oKim
zTJo0nZ0k3VMYqJxTqQxy1mXKcfOZAgVf/pWOzD7gA4UbAD4KNv/Fg/di35lLKBw5xbqmD/z388K
y+dM0csW5ad4pUW40QLWYlG+tItUaq/03m/loCylkTtb3dWeRN1Hh85ZWoX6kNlVvMopUFiOfCsd
+z6hsMVtR7DCDPww+LasAJ9MJAlcGoylhWpsoVeEw+YIQmdV1Z5IeYIaOQQkduvjkmibGYydabVy
Zo0fvUSWT1XMLNsVkLBF3kgucrZD2kWAcGFaZfreKGYkKAMhcbgEmjTZ/QAus/1YFUO3sDWdva21
FhTDvTk2JqUAreVl/H1Fnu1Hqxk2edcfAy2Z62LomO3Rm+d5RLHAekbK0q27RJuwq0ZDGoUBioqQ
+qWeTTCJivtyVmsaRRlH3SmB0c2wOjKIE45v1QCQe0giZRnFlsO64dm3jUM6azcywd2J1e5Gvj65
6YqVpOEzj8OgXxaiIwLcCg8au8oOlvmcaKZ34ru7dZWgG0kIrdqQsKHPamH9LpWY7cdiZlFrp4HT
PoWu8TNT4ucsQqwtzAFsKoRpqRNXyfDzeH/QV98Sr3nMJX9HzFqkJ0w+kf+BXW73kwWKPFUI7XPh
9Ic81Qhf9EqCZwjgtsBFLMDfOqvKmKYb0VGSSI3qVGnDASTDjU6kCVirO8cckiWZXgSs6SDWsynG
hwBNqYCWxVpKeJm18PCC4JII0FRWWK6qXxnxQcuU5hutr3slMp5yGgObUPjLqM3/kCRJkVpjQdaa
Za41zbzW9W3M5gS94i5oGOQeeyVH5+DdUpDZ+CJnhcngTkUA9rI6+oU5B1TaKLSVJqCZtwbXIxtC
I7aIWQehYtM52k9Sf+19UFeM6TdU+j5uI0fhxBkjsHOqYY2G5rW1emJZ4rIF5uOKbReMe5w3w40k
7K8G4D1Sfl7R1UZJXZZ3IbmAIsSwHCd8GNh2Nx3/ENfzx2GoqeiV9h8/CbZC+BMybobrddphAaDD
wTafMls5yQ5CoQ0/oB54cER0dTRhmEuhviQg/vHCkOtryehWFkyJJs7v1CqMFoMAuzh21XNZl081
uPnAS29aN3lSAlaRKkv2Wlc9eBWHq6gH5Dq4i7gzAexBRjSJw1uVLox5xwofrCZ775gsc9UcyhtS
wZp1osLUDsZgmYLwWyNkunGV+MYyE3U3Nnst9YddaRvblH7n3EydPxIOmc0PgZkJyHCNMKcc2gef
/DnknGt8rGzUBpHeagyWkaPwJJo15kaaIwoXSg+5M3t3kv4cjy7w/CEJ5j37uZEnG27+gohwDVxg
06+qMdfWATbYZWnlN6M2bSNy8JbuCJuaesG8EzWRjO9WXtdHTHzIz9wo2hgB884q4h1+rdHnt26C
rTKwiVkaOWhK1czlGL+U+VtcReSYBpDpdb3fayA9ZlMzJWvjk2HjCGfNBT4T15wyIgpOXrU3bcJi
yUHFFam3nDLknQwSsYjG+LdTwHdjm343zbRdNeq+Zm8j0WY4mWHF7LRigjRxvyO9IGZH9g30t/Ad
giHIMvXdzKV/jNPkUKsWcTn1XMXmvB2bgNYmhZ8wzrVZV8sGNZ6zaMO/XU8Y9WTsCsrNHLuaI83F
RsZQ/JCKzsY01ha9AyBQcA2wYXGFfX4MEhRfY1XyyDg/NZlbb2wOvPUYOSxe6T5A/wY0Kj1IeJh6
Zb0LhxSCltx6Gf5WuwpKL1SZuef3A7q7nVNGuy4hMsEkscPzlEfELSG2M+ScFFLgIJ3KjWqcyF5U
yCUI90m0GMeF6c2wCOjNrIdFkj+k7vPAmip+C6alC6tLZE+Dc5t0Z0++jkDmrISE6vxN74mI0k0M
nRFdX2+hYbv0QnrOHdH2N7gpJRnf6YhvfLSW5L4c7CbdDmm9DSx/60lrHavbsKoOmEMJlyxRr9l7
dvkjmPkZ5ohd5pDJo+s3Sp9CYH+Mxvw21uuddJWtH0TrWDZA9cxbL2apq1HLoGLp73qCErzaX4VG
SFNEJ0vOP2ixtgFqc6Noylow2BCD0CsEDq2cmha6LdFmFrcuKotcjK1drA/bVIM+ou5yzdlX2bDL
DHJwo3e2U66tysooSZ9gR7XrjlNhvzSCaJWnGWFP47LM8He63j4R4YYDHRomeQ6I7Y3TepFwzqGk
tIF9zOXFWDXttOytdHILo8G/cb3qoXbOVlO8K62LMYyUVdM71+140MCnwmQkUa7d22O8Mwr/HFnh
ETThdO1ZDm43BwzGamwenGG4p/1wU+usXkrSwfLRH4Vo902p/3bq+iV12jNHmwMu4bytDsJ3t4kf
I6KL4PQ298Df9ugYVr6hHwPwOLm3rZlkICzv4HJvbMGNWJLDB00y1M0fJF1sLTvfeYb7MpbJj5jJ
qiXeo2KLZxXLs/6YVIeJiRvgPMqmuG5f2cTsma6uPuHB2qlq94AMCc4UpxgH9PhovTuuugV0uy6i
8c6FNl5XzZTABQM2YzWyAURReKYv4gb6W67aizwUy0a3j4MzLobAOwyNvx8D/466NVsZAFHrts+4
bpNWJBVlJRJYoCNMNV/AoMqXbYJN6H+YO7PkuJF0S2/lbgDXHIBjeumHiEAMDDI4iKKkfIFpSGF0
zPOOeh29sf4QmV0SQyyFZd2XLsuSSaJIIACHw/3/z/mOOa8q5sKRgEMQl8dK0axqW7A5DlKifF1j
kTSc3hdkN9QWcybsUyH/tAyoeuR42YQXxBW932SfzdpOr/lXrD5lK8nq1N6Lbg3z0scXgvxs8dMx
WbumP+gGUrTqSJjsxJI5fxe58qEvndOsyBmXd12kHQaiiKbEISwIBo+AWzRNz9KjYTXuAnjZqiPk
3EFth9k0cKaVa3+B378jeuWm4tRVZ/iNlh4iPLwEwBHLBJwzxqDoaJucwhCt7Y0FKwvo41r2NtMo
qa+8NLIivKkJ8wrc5tDyQqhpRMhIY+G48RaAcO2cdD25sWFZQJY9JAUY+hRgUH3jRfq20eo9Hb9d
4ORPpuk8w8fER+4dhkbbuxNHZDXWhiFvO7T2MvEH7NJmDh08nu7tkqUkL1t0JqTs6YJ6O2YTZrGA
d2RV2pQE2oOddnubsMASiLbVmNsJW3VJUHKoR5uuv+m8fdfBxcPuFdD+dbXPYv6zU5QA2FRga1jX
g0WKTesnc0EqikKgDgGzqTYDJSm3NvZ2Um2hifri1o2Wbay2MQfSZtNhp1A2ra1ovqlrNjayvKEp
hPFZI0xHX/X914jFQcpxudB+DJxDID9pNfa15admoFbshv7chr4Vzz6NuQd+ytYwiQ8AE0b2yEYb
1G0iPy0JMQE3PRYGS+xw75Dc4FKogOzpF5yRijdadBdlIIJ5uRvhp8nVN8rZO429q8thW7J8Dsxg
5bbaWukAqownIpIoyTTawQWLNRnqBWT5riM+sG9RU/TTjcomNC0tN4R5gxK7XCJbXW2tuUsOG75p
FqgzeXpp5a4SkF0N0xkE2w30gyh5topwO6+JAr7pMXJqtvCrzg/wCrX5joS4jT5z5WPASERxaA4E
YGX4GnEDyL0/I2Xzc7fza1VxzZwd8r1PStUPpMxMtHTEiYmGmk+7qdWMjMjyu5ykkZa9ZJduMHWy
3IG4UpCjhdiii6iQh4r40YMZcyYuCruFYCz0DQ7ETeflRxczjcexSl56WmXTxknXddGyNGzYcpOF
WRZbV8u2xB4Hc7Wwv1c10FmJ9pRI1+DrZLbLeOB1R10Pj3kwPen5Z3fUQdds+hCDcEBaQ3LsTY9T
9TbiDMJ4wlGesVXtyVFJv6kuIsHE2tc5C6KCqgtYbxGrbTSWm1RBknLYgPLR0NaS0zggd5ebCuhB
BuKOUbATJdnCWes7SNpn2W5CM94aUCpJbr0pG80vBLS9sX7KGmJC+x66cCo2EVnEI/LbtIpvU3KD
48rYGVB0OtnvrDR+1okKMQ1ovwTPdOX4aXbt+wHZbNwWqxJ2HsNgqyHabyRL2xitr9hVutgKUdLJ
xrjcLTiyxA9aQIG6sxomF01EDoaWNRKfzybLMpuzvW3qqwpQhQMRflZEKmWbTJJzxVF0LyBxVFtW
mbd6r62lzmzpkeRdEFayiPWRkQfp7VyF/gJgHx0T5M6W6LMbEfw5ut0To5OVBaHu5ObKsfRZKm7U
wKPZxZvesfyQed0v3dgnPhg2+ifMaDe6Sval4Ryaer5t0vioaEKFHfO9XPgQ07rr8aJp8Sbf2gmV
jLnaGlGF+D2F1Fu8G0Z2XWkqsLxkSw7G98yhYJyMJ4rIx4q0Yx3AmtJGUh5iBPt/lJF7SrthE1Fp
J0aaTJx8nxEpGcTokwfpZwY8UhgLxh4QDzReUpVFdCxJDWGP85A0+sF11b5vvyukR2Wv7rXUemSh
e4gpR/d97EPZ3sAW3gdwRLNyG7DGSJ3qmKXToUzEyf6aVMOJzE/Ax9p2KNGF0FAKnOieTbbwRhZL
05aw2IwXSu8n4R21/S9NNTzP7bhuMfHlzbAjj9A3CcCVLvi1TKKjJvmIN5WehCjfnrSJtBF29F3X
7Hoz9o222LZtuU2wiZrFcEom9u3J0D01dVlvm6Eub378UqeivHFF+q7Xi2qL6bC5ib2I9ufyux9/
jCI1Usj/d18+f+HiW84/Zsrnv3/gZIgBPdm//nz+8o/vu/Ll8z90ACsUEqIeBbL+6IXpcDz/7scv
F39XBjGesfOX65aig57UM1z+//d9ch6o0v3487/9ORf/RBrzwcVEt7/4+58Od/Gj/jrS+S/P3xNn
lThMCBR//NX5d3/9O+rgbRG2SGgy3nZ2dFtJ60UfrG4HtbG9NTpSXUy85lWZjmTbtcRZ9M8GUQyr
37e03uqcLdgdx6Cwwnth+frPTWIRVcCF6MoOln1w9X4dplClNOuKyuAsy7/o/rqgrxZAHFo6+mev
jyMgZhhl1ha7oFY+CvyVLXqwVdmHxBq2Tj6/xB09y7lGz0dEM5FuLg+57Vwz8b8hBeDoGCtcaXqc
ztLZ+unj5qyD8hwey04YhLUMLTu+qvI+ixp8Y5e/60jxNt35Yyai4sqF/tUQaQoXxwLCIANviziT
ZH869FQ2PUxUeqPZmPmd1RKeCBE9BKu/dm09ZMLYkPHJfi+z9k26KLyhhOqpSw9l2SH3U/lunltW
VWznlUweOtjpJdnAu1mBaQ/a6IpOY+mZXt6xH+eri4teZ6nl6DcIsd05jXtYJOeBK69ot97oWS+q
DEaF50EWuBwU4WxXGdyUYmdN7TG32QudTE1uLKruvx/lb2h0sF1iC4T7a0jnLDb/6dor26ujYOAt
5KY1dXgYUsTmFPSOKhIDWeNdkV68eThggDbaYWgclzqDmRVenUo0k8C11mN2NxX5xpves4oOUTP+
/qO9cQ09Awc7FBIpEetfPMB1nM2TEdH3L2Ze3XPAHg8gK9hnSz7+/khvDAjPQC2JHhGEFwqA18/O
SBy2KHkwdmMMGEEtUfKt+/w/O8ZFZxlCN0QuD8FEgjMuoyKMxcz//SGW07wY13wMBBkWzhlESBdT
AIYvXtHEVO5aT7y4RfytL+U+EpO48sC/eWNoky8uJRuQw8Xl6mmOjMLmOLkzv/Qq+YK85rTw/QCJ
/Ecf6cehLq6aI8O+skrkDyVhj6s57TcDtOdKhf98SuCS/TjOMu5/eoy0YTJHp+IjCWk9Csd81FR0
TdL45iizYMCZMGw8y7i4bN1k17YXLJIZ4v460P54M/+TO4Orz0PDAAv8Ur5SupNLm56PUQ0kCkki
unNrq09fWdVfERy98bpBtI1fCLAlLPxLJbPoiWNjgkB5Nmffo6nfzBi4ZXSE0qkc+13VqNvZu2ba
eHPgOciZTXQq+i+yZh3Uvc14yGEQle+qmYbfYs4yMz/p+yvepLcOhSXLhFfC9XSM5Wb+NCCmzADC
k9oMvNk7eRq7xVBH4QjdKSnsKxqfN8Rb3qJlA7roAP5xLp/boc3g84t8N2QvqtOPxBw8OXP4kIZX
5E1vTRASnZkDfBgv7C9CNZ343dDqF7kgobOj9rVgg6Sc+Iq/6q3D4G4CfovLlXt18X6lXq7ckOL8
znSgKxbjuqrDtW3W1+wLb41B5iAdVyKLL0y1r+9RlY9MdjnHaZrFgkONiWPZwbsiG044Q0CEZcdQ
kJ5OHc1uKmoi9p/s3Xpp7oxO7V3yGVrdOQ5Wv4GDcuVRPPsXLmdjTzrIQRFnAv29mFLmpp3dIGOw
dpQXZ1iLYelrkDWd0tpq1G/QT4J4tNCY2BS9wag1n1IaxVpCmKWNlISghtZdSRK8Z8PbpUW5QWh4
0xE9MpohAUizrzkEK9I4Xsperiy3v3+b/OoOwYr48we4WNg2UWO5zYK3CslZVSxs6V4ZO2l8G02M
Qqax0AR8adRXXvvLdfnluln4P4WJxxaV6eu7qhmKcNaKJ8+M3JU7U3cBr6HRdhyL7w7q7N9/yrfG
Kuunfx3t4gWjSMDLSLjMdxLGe8JjHnXOiuv/+6O8/ZlMCnwskjFAX4zUPErbxh25lKM1rRZ61Cii
XShv4TqsC9u5MvTemrsAcvzraBfzSY8uJCkLjmZZ3ycafg75Z5b2EhlXPtXb1w4Hj7FYR8HMvL5T
QU9lW5WUFlxt8rX8URAykoLE+P21e/vT/DjKxXOU9bNoHNvI0Z59wgG5khMx06Pl6/J/+HEuxnuJ
3b+fTA7UI2B21dfM+GRVxpXx9uZIwOBmssUWeDuXOe2n9wovbbdnjl8WNM1OG76bNlQbjS6RPqIj
8q5M+G9eux9Hu2QxYR6JOzIEeYRl44+hh/QH9qprMMrdK7fp7Q/GegBXDxLSy8FgV6I0hT0x3Zmf
ugjGxofoZXmWlHvNuvjmsFtWHn8f6WJAQMd0RU+vbzcRTkKmvFt0G0R7Vz7Pm5cOgCjraV7KAFhe
36gmN+Mg7xgNbfG4vF9gofhm9RI16j86kMRiQS4Am/eLjxPKyclth7d/Fg6bsnAp6dCii1hNqStb
kF9vEWxnnRrBYvukWX0xszYJGzroDoQEa852YXI3sMVbrJLBpnbyf7xA5GDQxwTT3RmQ+fr69UYZ
6Z3BxLocDNXES5+Vu0iPTloa7ZR5aywZcu2Va/nr0OCgFH1sISwDlMXFjJTOXoYhCv9tkc6+cD5A
6z2pZrjyDL9R8uEwFm8nW7AGZqv1+rN5OjpAh8SrHSmcVuurApkNAOr4D3FL1z/wDiNLjJROg5M1
V3T3b35CygSAIoRgbBqvD13BFLPCises1RY8KN553HpqGP3fT7pvHmbJ/sGc6eIruZgLB1loYUgb
fkfA2Hqg+THTD9CgK//+MG9eSQsUiWdSOIKgenEl09QIvKDPeNkbLXoOGj4E48JkKeq73NyJPtrM
1M2c74SOV//8I5IGBpKfC+nhzr04dGIUWRolk2IxDFq80G6504CN8ytT8Fk5/3o9g46c5qi0eCfj
d1wu9U8zvpil1sSpq3ZVqARyGbnO+pL23Vjca4JuNOanOznP5R4HRw+WiIqYjEmTLEokwkZioPrE
R97G89fYxKOfuvem137IiBSjuXLNwvTrrMfJsvIkSYopHNjH65MN8z6LW0+qXZcYT/JRWuWG0u2D
EcRX9jzL1b28KojsDXq6cnEQXUyv9PjI03NMBZIaIbdr8YFjzbryRv91g6ATAm3yfwlqgeXk60/T
ugmC/nYm3NObeEo/TJVFB/8PJdAukihv0NDPZf7l92N6+aEXn+zVQS8+GeUWhGXILdiDA8yHfWBa
A1pB2vdsQ7wq3tRF8+n3h3xjYsdTyLPKeIbff0lMQd0ljN7uOWRZr4kL2QXWvIty2mwxDVjStn5/
uDfsXzpWEd4jNnwWqiYXo2TymmiohVK7YSZSXXe2KA1WAty3NVc+ptW1Qz7DNO27yQE0fW3f99an
/fnoF1NgZ5fpTN0RSro5rMsYRXY/El3YrUKE9amy/5on/k6Pe/jr1l3k1F388X/9u7yb/yA65+0M
nuVs/pWG9/9Htt3ZTfjvk3PWRf1//nf8+b++Ff/1rst+TtA5f+NfETq6Kf4biI+Dn4olL7QppoG/
EnR0Q/43lVbQOzgJz82TfyXomKTi8WVWyCzwlnwdBsDfGXem+d+899iXOvBydPTM3j9J0DlX4X88
qg4+b7Ek59gSKAPpPpeNACvV7XDG2/MwoupbWXWS+FXgzP5YNOjfTYraRXNnEGjvNw6+lwXIJRD5
GxkYeb1v4/WQIMFnCXBKoUJuDbecMHvCXHfJovWmez5VjLtXi6js8PV2DL9rZdvdRXG0MeuR7PHS
3hdenPp0htodEoS+NFFJ9OC9+4fAc6Jdmy6wdm9Wd9FVANLrmer88YEeU1uH6sQK83ItQUcKa2Vb
hw/CSOHB6jU2i1C0a3vxGk93RV+7vj5rchWlMX4hHf1uTgYAetn6kwlt3UyM42iI+3AgqEyUNvOs
hmj1ymTz+pW0nCVleYIWAQWxFoGSdDGJV0XUSlI0HtIiRvwMD2IrPUSdtT5ATq/i91aBUAQYoLYJ
dITPnoKn0aPWFpHmR8P8mdDYeo+BwYCuYSdX1mNnTsrrMcTAMUhz4lf+u1zBRPHYVKHRFA8jvp5T
ZvWF74zDF2ZpfQOPMLx1tSBkW4yDg4tzb7f0fgMd5QUuDJgH0xoVXwiyxDZOk0GqRhZv+6Robuey
DJ95e20qAgxkM5G/qMbvdkamA0OaXIBkVDuvd2/qxKuOGqJ70X6RlBnuRCCsI/T48gn1WbOKY3wa
QEBIbLWc8bHuSEG3JwcusEQ1oXv0mAkMto5DGua+N4flPjTd71du4us38XITDQ+zrsGigvcFvI/X
N1FBtIetkmcPed3rJyeIPjtNX6BnalKo93DdiGLFPVNnam8h0cNu5BQvnl2g2U7xto0e5MuuXfqm
uJOGGLVLAnd079raUzgmyf73p3vulFzcVIq+wLhZlbrAC8zXp9uIOmEp1+QPBUa0A0/OZoBS0XZR
v50nsi0Vhi1LENqopsY8EhzZecGzSoPvKEiLfee+R8jufhjbDG8Ds0sC4NK2h3g3LtfY7r0PrEuv
uRcv6HpcY2BGpMxYLN1sg7X0xUJzThyvtNoifnDM/APMdMxMqGRptss/a4LYn5WmISuEl5n6uf4k
OkKawPw/m3WWn9AffbJA3vvnb3H5K98Ki3JfBTp1R48yiMzrl2hW8+ehxZ8xOc9ZWca7YZK3Gg4P
PbSio1rurYnEJZyL4i4hUhlwv3NLcu+4BteMfjgJNjlBkKu6TNRzQ8YQUNFbUdnTY+XAux+pTNg1
XESi6A8uiZ3QBdL6yrr/Ys+xXCc29UuKqmETBga89vXNBTqAqLBr3fuqFKSg6KO++N38xpuFP0yh
s9X1nlsMV+igEqM/haX9oSBO+2hUV8tB+i+zm+lazMAuBXlitHjZvT6Zdiykx9rFukc/bx17C9Gz
JAWLBz7e2kGKT2rG1FP0wdEq1X25nLEIodFZMYR2szPXnpiSE7rigxPO6ZVLda49vHoOTJ4C+olL
b9kDTXexgO66ssB6LeMH0mnjXYHEfzO7relrGYf3JnA9owN+zHaKalPHw7sqj/ax3hhr9KUvRmwP
d11lRu9KW/9gBG5wU9uPWCaHDT4e7bYpEccKDCNiieGBVXzPoYiD5RFpeGAaELuPGlzlVWHtFO+I
x9Rrv3oNKSwz+0YK/ak/xM4u1nGekuD4D4UdyzhZFiaSSQBlPnbgi3GSWYPUxrJNHprBtY4AnJ9z
OwtWTG7oO80g20Wie+/WYYTQ2giQNmNcylLpPYTJFQf8X5KEixuxELGo2yyTknEZSRYl7SDnxoge
JHjdXVip7lCqOwQGpPGmubk1u5FWALFQ6ezcN7mOnFFRgPGn+G4s3WZjJGSl2jrTqZDNJl6SotpP
Qe4JMuYey66Kd401brpKvGSlTZSgmyfwsvhlNvtyp7cqIoDPSPyxjZ9y6cYbp+/nW13rXUS2ZFz3
UZKj2caj0BVxs0tL89m0J/3ULHFJsz3dlCXOsS7uF8XjSDCV094SAwX2UN84Y9ndaSlriVZsDGt+
UZH5x/nxy+30cxbn8SYmnzZrCv0UhWpjVvCzvLwxgTZmhCd1R0cvPnd9q586LV3MaBMPCbGpRKd/
9HCdbJGnhFj59HGVRsp+HAfnJbfddewm92E7qm/Q4++1MPWdKGjwVuS3KYvQxxCl3TgJ/ZSQcvEJ
e+6GTnRwnOtOBxMzh3TO3KewJ4Ad0qmBSn3OkK903Jlk0tEWl/HNXMnvlqh5pQZtSJDyN/yh1pUC
wxvzGdoj1sJQWmgvyEumrFrmSDkyTr1ysI668rBs21QZIuObK0YCcdIpJfV4mg5eUumn8xzidk19
6O1r7fozCvRinHoWKRa8gQx7gZK8ns5CL5tNOQzxw4jbhLTgyQaWQGelHMQNb9p+fz6FIBiLw5/G
GIhd14H9rVP94Kn5ecyEh1++3QbpiJBWx4D5+xe7/suSl90vhVZXkqwN5+DyxY4twcSha6UPKEhZ
BRHrqxqSk5TSV11Z1VCRAz8adWKMeIHvTRSoc4Rur5TxzFSFb6l0zS9R2zGEl1iOLokOTp+I7ZXT
XNYXry/jIqaix03vmVrf5cYEzqrWTFbQ3IcletxwGOAG1POhEw3U7cGPrSDgieJdMCVocActfIlt
rQb63XdbR3O+/vPTWd6VbJPgovOyunxJObrqSFwe7icjZ2nmaXeBFpH/rEGArnVkr3Y54rJdJv6e
JDI/D3mJawqfn8fvKFUyAn5/Suf++8UVYk1J5YjX5rJPXIoEP1XVgmp0Q9JERlLOpqeyE8WJ6NMb
Z2XgLtxpoC13boNr2wXjYda9c+sVLc/wsh5KUE22acXua/ZW+mQhkxrSfNMURDpb27aPN1npyLXb
JuOq1WaxhxJnXdvULOvdi9MHXLO8V5lJlp7g69MnxCosWxS/986yLJSu5mtwrWATZJgUAuUnWRWv
9QCFFSpJpnfXNwRx3kHcP1+5kMuq8PJMoM+67F2QcxmXqyHdop1SYD65B/yQ3FqyH9chJW8ckH1y
SnHP7eNGYJkwQiLQ6fXJqFfbosSyUdrWulByuE+xerTJcAJL3O+1pODijS5GElWQcReNBy2ZTxox
4Rsjtsy9GSfyIYuu9dvfmHoYmiDP0IVQlufpfn1JK9F40VAZ8t5p7WTnxfDS5jb9NpODjlVgVNsw
7bGRFvU703yuKrs+hQGGJIsw93nK1fvcxMkwhJYFHQOUgeFGw+bKtf51sWcul9kkA5gTpfLx+hSF
naW8FGN5z1ls6iBUK9V6xH5V1ilPFQCO4AsO3eJwXm3NUQm1oMzvwim7r8v5U13L6XEciYgvBtOv
mwFGL57OXTUX5W0UUnJQlbuYvFisxxrKiyzHCpgakR/CwPj9R1nWPhej5tUnuagAdm6l+nSI5L1S
9scwim90L/n++0OYb14tVmHUJ6D0/jIymcyS2g1d495A2f5QRKHty8UGlSVSbVI9qLe9DFBHRNWX
IQ8/pgTsnv/W06pyBSQgw+2YKEwU2PZGbWj2IqyBYqTduhl6b6urcpcQ+BgqkzRaj/BzKt3FoQTN
ujy4+z4Wp0om6iiTut6yld7TQP3YmuaDLugWVE6AuUnl9lpp5pWH8oJXvyw9KVovgERyXp0lWvf1
QGkSEzuvnZj3KJTa94nwyPTjpQRXBnvmTMlTiFZsa8cUa2zhX8IyIH8XKJZfeJPE5IXxYs5reWUZ
ar4xVxDSiu5L5z8q6svXf5p0Nasdjdzt5X3uuLfVUJrv22IJL8Z0cyxdkMS2cTSxHqxi1+YVm2K7
ogKnVgO9HKmV5Kt3UrsJOymeTL5tmfrMdP6CQTN5CJoas0vp1tAC8sx3e31VLpuOIeatIvSAzVFd
QStYShWJA2VD1iYanmXRbdp5uSqc0HtJXLasrXq4MhLfGO1UMAm9QW30xo5xprMDerDR740M/0M8
le6WZIpbgu35AH3crjqIQHYzD6tZRu7WCfGQI1PwfL2gEK4VHvZe0haiwSIO02juvaBkOREbE3Cy
CDuibhx1OXtkewb5voM+2BjZ/Nf7NMF0VIYDFpe8/Hq+YqR0HpWj5ScU34/2klEiiYu9svM7d6Uu
HnAqomCBl9Y3xNqLB3x2Z90JUj6yKl+SfonT9kS3n5xIOwVzoS3NmnzbB4W51Yrxj7hzv86a6G4p
c65KGZlsTZyvsebg3y+iY5gN77Naun4/VwU3k+11L4ZVzYoe7kn1OUYk3pWle0XUeQETPj9GtrTo
iQgE8dzBZYb5abxmpUfzrdKN+/Oo4W5JIgQ0dRyJzfRJiWKZt+zysSjma5KC60Mtns5rU+tJk+n0
0NaZuxJ1oJPAaTuHHODxRuvBtQIqe+o7YNdQExK/TePklinxs90Oa/a7BJYnRrsnhbdfTcSy7bMo
cVY5td7fj8u3pgmb9tZCeKWL5l029D2qzqE2Jvp9aH+Myi7eov0vtxMpnO1cu4/RsiBjftWPohs+
zHn6Uied99g1Bntq1T1G1fWFzS+FPiDH57o+4kmHK38xc1kjPb8KB/u958y7MJmHI+HdmJ+V8VXv
XRdDgLMBd67+engs5WxEm/0xzTzGY9+T7ISFsAj6D1PrAsjsrOguW7b+WmFaV0bHG/smLpvJydI1
W+qTFzXJ3gbAnXgDp3reN7UyezDSjLg32WRHvOreBmwF91J57yYNRHoqwviURfsKFNu1c1kuy+Xj
hnNjya0Fe/1LrcHr9C6r8SWwHtTYq43dYRRWttZT6xCQreuMMtyeb2co03mfGnWyiWJb+lNDB07M
jbevU0yF45wHuwSHtKPkuNM7kV070V9fAfRddFo8S+/G+wWQ5nR155ijMd+bWgNUniTMXRWU3q4W
BL3Q9qi2egTQas495aexpLQmlH46F3V0DTZoXBGeFM4xbsLB7Le/fyAu4raXB56zQ/iOQphTJFbg
9QPvDCSXOrkU9yrDxayGStt4uSg/9X3o4DnMTJyzZoUDsbNBihdfyUKGdT1QqVSuwtDfBMcxNIJt
2+FAQ0Hn+cpJt4OZ0zceRnNj9VqzBe5CQT39YGqUBc4Fgri5jYt6vBPmeF+ZGl7EGv6Y2QzDHrmt
vS0mwQuqcctP59+FI8m5vWlAG0mq2g/T2mFx+jWiIL/Fd1kcqTjuHaXbW5nWd7qds+08b/Yi40GD
MLTR+N9irF1gRjSuJMamiouzba2baQ6e4+Y56PR+L+ZOEHwUA02nuHOe6ip9SB/iKHn0+gGmUYnX
GEpAdNvn5nOhD+a6L8/QNJAlugSxAdCsgcI1JHutalaTFs+HsLe0zVTon0mwcTaVYe4maBrb8y12
I6lWiWZIXw+8TRITkNZYdXjlNpNH/+vacKnLMe/BUkdPf9kUyvK+SsNu+Htmn8sxOlVify6OWdUf
jSXSVeeU5QFpFe/PdjI3tQZDvU/Lj+6oYGJk5ROMED9IQucUmtZHGfBSP5cqkItQx3ML/EpQgTdE
tjW+rhzTn3KMtOMg7XVF9Jw/3cRSRO/cBScBrP1+jr0/iVCpfNaf3crMK9ju7kK96/Ti0JTVZ022
xdFg91kYdyVrmYdOs+67WlJmDpQ6TMbYH8M224dpdWqTuX/U4tB3hqqkSeNmNL1wu2dJr6OoUsNW
8xo2aSmavihIurt0qsqDJAMeohJ1gcwhFTmKAw0CbOH4Wm23DIc0uR1rTMF1AW+QTBsWbdWXmLbM
emgwE9dO9g1kF7HJBFev4ZAgSk4BWCUEc61Jcfvz/Bo1xDR8lUgL+feW2MZxBSHH+2J5+UOmLYxK
Y8Tu6/nksNunnBpAbYmYLASIQWsVquqEKASSiJXutMYNt3mXP4SEtPuFC2Por5NXgNjcUeM7p+/l
oIFakvHXNu+Hu9Fy/9QAa0xBnr/PWnHT2vxkbKgFW1FaNdmSBVla9mopl62NccFMjcOd7Wg8qkb2
DR669SCr8IMjendF4I3+cK5dGB7pH50A44WTF0NqJJ5Vf2rdcfpoBN3L0AGCBCf8p+uxJM3lTD9o
+grCITzYg/zWOR7RpbQY/YlrCwRjCbqSwQS4Wyv9pNESfxb1uHXFfCjH5hDJub5VUJpSquFHN030
k95QUOEdlaxtNfN3o0YFEUZ0h3HwwVKbvBrb94NIYyKQmVr7mWqn6+Hnn9RXB0N9X/SbUeY9d4z6
+flZF1k87xpPWxtWme4GbGpr015ik3Q2C8suUSvKhh9MsuaSXG6zgTpVGTinMR8/225PhFpYjixD
mT+Jvd1R/H6c6nHc9VltrTSC0UELN8U6RPPkky6W1QNYgc7huqId28n0lpRoVy+bx45elMigLrW6
uDuX8seK9K8WN8faHWLpR4lY56NuHc17uk6kcAhGYaSCG0NoKc8vBZxO9DPFJvVSWfMMXyooDubc
+9Lzar/LhtqfKUSBOfG6FYSeVWY5zUoPQN5QBJDUvzWBLaoa1ssy1JyDgCAjYB5ELIwfzAfXUxFt
vjalMhR9MVViPY1tEx20xdVEWstWddKiAyPuqDtQ5BK8jpGPpdsoXcrpehn6+B1N+D9LU8wTdK4c
q93XvEdWWtNaxxiEDaOUsLcqmbea7FIfh8aHPJE1ZW+398+jsJTTgFsh+moEnEqap4RCeoS8URES
T3ObPJnReDIpEO1mW/c2wbKsRKAX7Gu3rfY0CaZTOWS39Jn1U+/dcyictbr8NjZuuhrs+bnyiLf3
Dv2cNb7mMcaXjxU1rQYdSCaQ6kaaxCcr8LoPKQWQtbl0vLw4CW/Sdm9GZbwNR/ujUyfTephLc8sj
dR+E2t15eSY53MqezWnTzd4xp4a+D2cIActQS3RJigrY8DiY211CS4wmhLBWpl45h1D9UXQfPUq+
oQtA87zLMUQttmkbHYpl4FtZqmWrc/fU0YEFwRD77laV3+o2AKEiuQE3SWtqaaGdF3PndgRciGDX
lDrpkoHxEjE1uVr3EvHca2TQxZ7XHggbgVXNvEepoAtgAaU70TLrDlB0zpPdeYunRLgrIS7caI06
1Sq/G2rnfVpV5d042PApRicgpTDuaWc/pkj8ssxgrEx/3dPzo4i8j+y8WNtVjuk8VuggH5su/3D+
Gs0lJJZND81jisTGVvGfFQS3Bcd0HEvxZbQAiZVku/Ye1yBPUyJPoPCs+8GU9ybZh5vzmeadZoLG
YKM292oTAOq7O0+mgCzhdmTq5vyvgjS/rXJ3uHOQiK3TqbOO0ig/CGKQH9PU+1YNAfW8BAooyTfU
KGcCeWKx7o06fpojyz/fgkyEX5RdkIbgqfJEiM4SWkTR8lzLZNMOsi+ES+AEd7UrJoaOvjcYSVuF
/6bEvnUnCkB7Fuo74dR/Lw6jSL8LizR9yLt2m7tS+efz9aK53LW0N9a10l/Ow3UomoeSer1etNVH
a3aau7hxqC3OBi/SaXovcrv0R9XdGbBX1m4MVqmzAvumB6ICbEV8yCLxopKpPM49qjyoKy3MVNLh
OgN+BVXbcBWLh8IhEiXSdP3oVlHLk5Eh0Fe5Md1IZqR5FtM+acevRdFRf0jUTPiC+kLtk6d/2U3I
qgU4n8lgex6Kc/pZr9z6No/kcerbJ3q1gNmIF4lhKN44IfryicbqCrUNMQSdiXfbg9ADM6fejrlA
JJJq72pPhVBOG7p5sAJn2biPmjaSk9XWey4RL88R4ZDV69W60KMPdgENdxX9X8LOrElKrO2iv4gI
5uE2k5yHmtRSb4jSUmYOh+kAv/5bUDdf2x2vN0ZrdGglCYdn2HttLiUYM3GrPOd3WzrGeS2SIrIV
QsLsxoNZCKhZ2hcbZsx6NPNwC8A+bfPk8VdwbKCy7+KnvEjcyyRs+xZF1FSlyoqzmTZcVwIpYtsB
nyhmxFCaJjB5F9qudvJ+17d4Qpa/OhNOsm+UBv9qgNQCQu+1iqz4OW/Kk9HCaWJeeior+VzEsXVM
Jbel9AHS1FDE8uZH1DTBza68awqjbTs4MxU7oRgDevYD/pDsZP7mnvJwnY/RVqQ1uA2CAAH4Hdrc
d7aKdvcoaodcdLh3llPVH9+Ll4l+H4sXQhlBMzJr4412ksYU34mfj7YZO0vXQpFcy1Q9plmjfnaE
pUP8wzZnqadZlMmWsfl0LgSPU29Eoab7R7u/GcGYXpJSmZs4TxsSEapHlvjkdC3I2mVXWpr9U1U3
+XUULvE7FDHo4HoCP4O+fLLL9G19zeuyhlQ12ne/+8lZwF4dYczT+lzT/cBG06NwHdmvjx6QYP9R
m+9YCvbDGGztqGDW9HEM8dJbftfzxzVhSjfHES4zZNBDhp6qBw1S4KZR46+10VgfvdlDUpm0dbNL
2yI9IhUngEN9dxO6HX/9xcmsjVETGmmU4Zzq6XE9LZOUKAiz0Z8CSZNFgtvdqPNTrg+QpmOCkFXi
s7iFlaYouXlXI5izSVtjlOAdZz837pM03otAEECk7GRf8WWmvTtxKzWc5FYT7dygw0IXQ2mp3yaN
t6ufiGbHYvxzVKG3gtuzX19ccrDjA9BZVntWvi27mDhUMF+cRXs0d6Bu2BiteiS96wgA8gW2rNFA
Aqiyy4SCv0+XDdLyOBfZIuSbm83Iz3XSyHxmX8OUE3/1eq0MW/EKGWrQKYEtj1AeP3cL5lnnCD24
8ZjsRB2Xl7IdrHAo5553jpFfK2ZHsaHGWxp/cywN7csUqJDjCXyQ03+jnvxpA8IMo2WJFqXRcYpK
59hpD1GbfMr9llxe1IGPeQ1HLQVXHtW1douLc102/dHM41+zM9an1i7L3QgKHVwlD0XtJ902J94w
jOC/oe3pq/N6Q8FbBI45D/k2zuSSaX3slDLuMYhudDsyZEp7xE02PKtY55tS5NJK0T0H/rFDFNHU
+WuaGUPoy5owBhuOo23Xzyyny1tlR+m+ihpqlTn/IbXX2UDpHqFQuiuNhyLVfBpQ/5j0GnZe8N/n
WNlPuuUCqGkHrmJMAb0WSMz/tX3rksmzqHaoRcydSDW6+mX/qMcgqRJS4Hcw7t+dSrOOcS9BSRBQ
vTfnM3L06mnoXuSga6Eq1a+Ie+iQSEntDpH6HJTBu2CdmiDBOOmqbz9aN7aEbs4GrEMLtbPRGYaD
Y75QUQHBE4F7pDLvcUUyp1cGt2FLsO4e2PZmYIGyq6s+Albq68daLwUVtwJO3DnjxQkAE3ZK7LKM
oXCa693zDN9zO9uzZKoIbxOBX0JeGDFmtWUGD5kffF73QoYF1tLPSnVeZw8u8E/8SfajDuIrs2AX
lJNJCrdkR82J8TIX8/eySynAHZFsRete1W3tOOb0Oe0zBdouhmmkm4c4zuPTkE2/tCn5VUxlcMrH
kpPKIGqYeJwQcjfRJhrcPAJ2P3ZUfhaQlkdTugwxJAbV4RznUFhZ73OVv8W4F7LYfpX8RPfeHn95
tvcpZXd47ihj9m0V3O2gqDeZpeuXqHRf5Vj6B4ZhSDUtu+ZCC2snrekRCtO0BDSm91TkHXEfv3S7
7hGz1Dp0VvHFcL42AUl9jouLIiZdzTKfvSge9vCv6s9a+jkZDpVfpq+J1VaEQlfFS8d6DW6cfF6r
xpbV2UbZwRVCdHeIc9wus6kRF7esIJxFyZLnfiilyD869sTKHp2usu968pQGQ3bRGCTuakBoG/YA
ANHTHkI7caxYrrJDlaPzbFTANjc2zC0bq3ova5XsCttQp/Xe8bC2b03RO1unMW2QijazmEjGB6lb
P2G6DvvYKfH0x/kT2VzWKRU8CV1lfqVu7SkjWGyPvvfuTMnOLTDQzOy6PNsQjwsctrGHmZ580R46
+Vs6KrX1tRwI3zJ88FQPJjXNeeQFd0KJH3w72VV1xX9b3Llo20T371o95k+soBJf0x850GEdN9qe
esuioWvtHbpEqoYkL0LEF8y5kk5uleSadWkNZrSsf5hOEzwIJ3rPbdJF185XlfqLyNALOdKO77Tm
1ibzewbT9bkj9W9fVEZ7LCPfO0RZ+lJr8RtxP9O9p6/a5FNbcQGYEq9fYK+c7waF61P8DEss2mta
h5SOmcF9/QrjFrzjVE1Xb3hk2x+hQCNDCSjctwHvCe6BrNsqG35BTBTiDnojg7ja4/tB00ObKY7d
LJBKVWwD5dg8pPldav57kfn5i9lX3zDbR1t76qB3AlKVU2rc9TR4Q+MNid8Q3xMHIYkbv7FzyD/5
ijhOQ+6gyXb0AvpG5wLetc69fLw/8YpnPXTCpJmMF/KhkCsUwbmrWpNBiQEJs/2BvS1+MhllICeO
7kNZTjvbUZxFRcvAIzfSN7LrCFQwp+0ItvmpRdzkDrr7Q9mKGslcEt274TPzb76vQc1PPgKpqdOb
MHCS9CbdwjtJMJLHHK/ZiY/9Epsd1g4VdS8BkUrbvUrG6EEW3sbJB+fizu176u+81nTfgcS/QdMO
bTsvvuv613YeDriR3XfSPt+aKPCfBLoj34vkUc+0dF/yUO1weQ0MvoqvjD6DE+hUgGf8Dh1+fuSs
7yGgcpOl5l7YY35RBGHtu6zrw1IrrV1u2MU+cEt1sSb743FqW23YjyBwFsnlPpnSOURhWp7zCqyH
GJ/q3EnehTFacIf3rZHkpw6xyUOGxnxT6so66Y6kq6G/+aTr1fucOceZE/FKZvihKrmiNt5W8ifG
CTpn2jDpgGOVxnyuaNKZTnVvchlHdX57YpMrr4A0FUpu6LNZEnjnvGHGNIzFfTat39E01seiQw3g
F0ERJkX84KnM2KWkYly9NACmN7ntpu2n8V2vNUomz92YQxMclTIPuLDDArUD65PS5C75PcMHnjLn
86KItJMq30ZlR6wrwl1p5eAWU4ChpvaDC8NbgpHGpq6olqcfHggEjSpBi8VxAgu7c9PoTDoXkFOE
gCET4k2r7OcOfcNDl/V7kJJfe1FYB5bFCmk9uNguq2BvlvqN19O8Nae9I1Jj45ZGA1OwY1KZ4cq0
qhj6SSs3fkbzXI7ZbTKaZ7uNx90gCcOVojg3jvklK8mHtyM3jEr1MMemyWGcfpZm+bkpbeYPfT6F
VoSQi2FUb9GtFAz79PQ+6DlVBE7kTd946d4CvtmCO99hE0A1oULFPHmbVWzpZgumaAK7XeQBOcee
/To5RRlCwUzChr22gwRrqzEKDqeCvsnWiFkoTEJpxu/tzKOtunrgwqY3LbF+YzWlmg31UZIdGwX7
ASA6AQ+oJ6tp/kSq7aMntF9NK5OtabQCqmFJzooRkfLqAASeWTw16FFPpc7WnzstGJyXkWnxVhtN
Y8vknXs3RhrNtDWNJ+M8mMFrARjCL2Nrg+5BJ1GB1nVq5d7PdCiGiQ9ka9LvwUT7arm/bDUM4H9h
S8Px3UQFKyQ/GPduwjurNg20OhRlmW+cl216QdOFjqChscmtbZ0kr1gLjnrD3kTj6An6pt4yO6lC
3VOnSAPYijHht0zmYlsP0RBqpNbW0+RdUEC+5LViiOdV1bbwWP/pWnmLBBMppN7lYXDGUzKWD7F/
apIE7bq3Cbq8CTuYQiqN512lAns3ZqTORn7oC/Wp9IPfTAkZWbVfXeR+2yIXLr5I59SOJgtYZQGG
LLOLkBECNENS6frRK1+P2AMv/eSk+dvsjcGmDPiOe214iCns6Vb3FbfONtAi+JIBnE9db0Pely9t
a//OveYtiY2XeGi3SefKMNHTr9nEQCELHk3+T3DPsblLLePTgM9h07oV4WtNAi3X+ep2TrObdNPC
JNP4Rz/J800C/X1b2FzB59hLPF451aOM0nSTOcDRc704dKYWhdNXKolhXxtecWhJZEb0/BLPOnkS
yQT3eQGcV1RlgLM1yInGJrmnFKYEMEQqTB37sxh1yPtTlrIpan8B5Tx1IwnDetv9dpcgvNEbblpA
voHKxHl0xWeSQ+dwLvlQXtfj/PXzfTcZT36ZP3hWWp/GUWzbikybnHp+NLEM+XZ+ilKYl9osiaac
s0Nk8wMaDIjPQnN/Gkk2nLkV3myMrk6zgYeeHTwWRYdegagIBhLjBnHWO8LymIID8G1Dnn8zxEzU
H7Z4ffQwC8aTSQO7i00X+KorenKqnWYb+LF3yfhUdX3vctM+Rbwdj6yXN8zY9q5Glmyt14xZRnJm
Sif5NvJohZHtXjQizbdlBPsyC160UdH6tIUPqcYLMYRQK7QnzUwfBp2GnYtJGIRKr0PiPLgx2pOi
mi5u2V+m4DR72Q+ZmD+DwmAxh6K1bd2fwIV/VWxrXI2pfBkHn2SBsd90CsKTIfBssiwtngpChiZj
+JZbZn5XApQR1hdo5kKxv60FC7g+uPSOOGdMKIIe0ErqdtGjmXbqcUklEEz2iBs0F+b1eJ+16JYt
3vqiEBxYNXcx10Lth7IDOyuNeAdCGyVrXBi8vK33ZByikwwSKoQ6u9JntefW1F4c1ZEoYnJ6itw0
b/MQn11L+kfNTtGRTYV/jSr1Y9REeTf0bzJyf3aazG/ttCexxDx7xlDso7KWYcA8C1gpaouazj/3
opdZ6MVp6u0ErbmTHJXd4H0TauNbLBe8QQiEMwBv4aN5j4mfoP8ZdQbdzTfDmsmy43EuFh+djhXF
95/WX+qF1d0ntr4njDD4+DOjsn+5s+6c1z8imq8L02Gewtisnev6i0fPfu3gXWKLiry9CqQ8F3bw
PWtFcmUcS2ASQ5HQHdnsVbatGBh1Gl0cQW/pQqAZpilj5B0zF2pMFnOwRZUnME8to4J0jhhw0yez
2Rh+JHY/fGLbFqj8OS6Edln1sbkxqd2oBc8xAV6oK0+Lg2wzxC45XFTkSit/x27LACnmTAuIIZg7
87MvxremQZNWxzVbSRqyyVLqppkvBpFEBzTZxXad/K82nFbvgqNFy6IxmM37uaCPSl8bimoI5aa0
fAjaTr2VObIkv+1+EIK0Aw9VH/ymrlBzeuPN5m3OjNlgfEokHBvPkiiRL/6E2ceGLa2m5qkn5X39
Fxg1vgQ1Ek/f0VAdkri5cch88Np82ous3cK1wAzUUdmaqn0wm/ZH7zTDeSjbTdGZuIMcgr4rdSpr
Riu2Iz6t2q+a4Hm3MNkyL59iVNovz9eanT4EBPNFnB5J5H9aZcfow6ybrqcIgJlRXAIT52TjvpXa
oDHVn86Rbj5iPJgunapIVlpaoYrQsNsSEPmhQ2OV0iVO/TLhTdrwN6Uf8744ZRs85eP3io1VGDD6
OVdFl7DUW5BggcXUBdDw1Q34a3PGutuWDjXMJ4K5SBUwAIoTPp7P4sR/FCCQLW1Pw8VangVZP3sX
p2dZxdCP8MqmE8UW4SZuKtuSZxUoNvliPuns7KzF9uHW9U5WzWsgS+YBRv7Ye/28dSU6MtfvuG/W
1V/n1Ke4N9yrQwaYgtO/SaumoTcV1OkuGGyUNYTSDLqzldwTqHNx9WjCfqKqLvbrtobE968t8j+s
65bzogmNd3h7sf2IurOz9XNVUcG7te8c+ok9uUpwYpbTXkWueGBodCY93r8UQ7qZ06WSqYKPmWc8
QtWOCiiOcenn90b20waTULRXxK5bRj+ccNOxj3HVC7kXVFztoKGjWwaVy8oipoWHGhJl9XDxrJs/
iz10B3k2hAkiGazxHiWHuCWe/OTziLhWn7wYY7XXlGdfYSA9cEUDnuAAjnQCpHu08l920jX7Lhbm
h+8o9sxuM/elcxgTO376uHoJyIWqbB/1mVasTjPrszPmR/JrK4aW9j3Zk/Bg8qJx5DUleesbu/fk
QgbYCeZtfRlzphmdreDB2619jDoEALY1Q4Ytca1HLv1z8THRrYlK2ujRZ1moL0rrA3Z59MPLvVM1
4sGqx1/ToI9XU6JLz6Lv62kzzxU5OZNEAxTFWxllgsGCdxF4VLAhRgOT2rYkIrW9spsvb3oDMbiL
uyenjpHDdsmDD7J19WTkRHCQ5hEk5fyd0JfPWc7XVmnxCEwZ8dM6KjCpx586I9pR+y4HXjwXJrOz
IL9PNg0tjx5D8FQo8rnIt9uhwUGlqRMgsjhxB5fBSqsRDXudGOfs11XY5AnrYmTF67h4XzkGnEvL
Jdo08C22vl6yj1xEuSkBRYnSh3B9Vo1MOpfZIfA6QqwiSdlVfuqfEnrwyEOqOKLTe0kI9RGVym+o
YeOtlXh8sY6LgqCMeDGj4tu1nefzMM/WYZ3IM0ooj0y8NutSSkqQI05C1uayZFXUBptZVEa4PmMM
e/wwYvACiLAz2b+N2SHVx5+ZJr64pfXVNZp0JzuX/smrzyZj3tHwx49NKNxZlg/RQjDvU2NHMFrx
SpO94W7dUUPMb1ZRg35DdhO40j2Y3tQc1k+dlSRWrf88aFx19OLoO7AUiPncIL1hL3FlQX2lcSx3
rAzqbx6xCmFMjERPyfIyOSgzp/7Zots85hmZZWPSQPef0h8dV/FC7hdf26gTsTqUw/DJoDdblXde
ajRhrzcPooqS3boD4T51EXdZ9P8ZOxobkzFBfUup6z56Q/O+DrTsuZxI0hYjMHbC7Mxaj7YEMvVb
Z9FiwP3Fo2URwFMajx5zrG0Uz8ne7GL2AssxNmXWMkb9VLWNE5oNHsmNL9ELz7LZr067xJrKvVOW
8Z5LyVKb2wOdTNyiHB7Hi3AXcjAQInSdBXZKg2WvwSyaaeEojtoAzJuPcyHf8cjSWLFJKJkWOXrI
kQp1LjICBrngeh/JghXAupX5SSvra+QMp/VHX7halK3JdMAbK3ZDmaITaLC/mk6Ko01+5v1lvDgx
G/PEiU8Og1JKqKnaDeB66kWhE8+4wgfTOGZmEG00kqCWmx85wk+3AQ3TMVhdlzqpYX7XGC+QAye5
ET1RQG/XyICcyJGZUv++/rOBn73O0qRAZmyMTqsazliQryZKBbA9pLfhzYj2DLVJ/2EtfqoYNOLS
2fRV/UImWsGmFtK+Hcjuc9TmDy1To0vQ+tnR08Rjn+jjY2Hbj77Y5JkvXvt6/m1YLfON0lU/h2r8
SWhlfmVFRPoBn4J0FzQ7ufw5urm9pIePjxlC3atTs6I1CjrVaM/BlZ8CN31LJLoPra6woSubPUdO
evjHhqvOOL/iG1qvjVU3LuLqLNpKr5/OUhE3kLYphddyswymrQPpYvdaNvJT0+PYZHNRVBfGZO1D
U8GAbPDndZzEkSf0a8FrE+6Q3MwYKQ+N07v7Pu+WMCG2EK7WttveHPj6eSseiEtVP/mO6Mz8OToW
ZExgMvzu5i1WxrY94Gs/itFKL35LCCWN2N2MvG4rkn44kI699yK3OECk9PcoJuc9MnOykhSbT2ka
P73SbEP+3vhUsPfbpnnrHcuEcZw//c7ioHzUG+avjumyxkqnR1WbP5RfpMCzEJZUMtKvxJtQaaxS
FlEWzwjVBLKczEFkoqz5OAdKvxvLL1bXkdnyHEOKuft5clEZL4w4DoZdvyjsx0jW36Z5QR83s/9p
prM1/D57ZYlBYM6IOMTgkSWEoZEvSTOC7Alo+1qe3iz5StJWH7YuGYPrSTVKMm2miBAQT+MCdWWL
uEdOB7gY9VFI52DVxD8UlLgnTAY7ZMTihGzkOHb8WyW6nVUXkbU/S9WLo+zZkhSsLE5ecZZoxo5O
nDnh6LfGzrPQycREe24LUZdhzIslLEm82/iJ7RzMmY2LI+hTay/YRiO1KErAi2+SapTg57bMjPSM
2mf0OeNn1uzmrg3tl/VVZEKl2s5x4Z6MbDpW8+jfiNPwgpF9if4ltWvWHFF7UjW+znipaY3OuYnM
iDdiIAMiEUukmDDfKpfyFpurOPfNdB/n4WKLwv444xCGseS00nctHfwnt+rnTZFo7d2N/DdHVQ9D
7PgscdPXKbHGR1Sol8myL5mIHvmghFVyotZ9a9wZLtobj5KPTTtrKJpd0mqyQ01U0lPH59/OuUGp
5LinSkPnkJcdsY2LNrzlHrwHsnYujWyBtccMRGKoB70wGLY6AmNflZ9Y9yGb0rzP3Kz5gYUkWbqi
Xio5Skh8amyJy3YM4e3jBJfWS2dp+snsrVC42b2sNO3gdgxIhtyQ8C/Nn7OMkPuLsyy9mj2G/LLu
YBPLTra1Z5P3WoIQyCryZ8aUV6FEtHl2KXe3TE3pK1d5BYCYC0DXUo7Ji504ZJjNh6oVAT3sfPaN
4NXSB/2yvsCGSqe2Fs2JXMCPf2otpgOCEhENyUNdJsSoLirl5ZtlZ4+yRuuOxtyzJDFPVeTaF3yp
KHyS/u59Xxs4YKxaUdoH1nbZ0rxwgBEbvZT925jUE6zWDW0zp7w9mF8GAa4ClwjNWAQbKfGm8lgI
Ava8SizNyZNc7P1urH0n0mRAElUNnx0zJvikt6OjVAbdRg14uC95WFIHzvL6AQjJHa80QB/a4Aiu
+WH0TLktUG8dNeFZBB/YHh44sZWCiBq3LJoQ3kbHE0lHWjhLmh5xYQ98e+FkuzwPi9or87X05KLc
X1RS2j7Wh9d26b7WIll6s360nNvCRkSs1ZkIOYDB9gHJTFnBRI6iC7RYuiscSUBOXJ+EJS3Kk+G5
kSbhT71CzzKwbySCR6gvnRG7x9ZPpp3H8adE111VTydXyG7e1ElU7pUs4hu3kE0+BKox5xqN0YkN
mbrOI1KlgZDk5YBu4yqjN3GCsPWSbaEF2bkOTPyqVJW2MZJeGiGUVjrJAnNqZ08pYYUcgN2Br/cA
COfspDK+JFn2TpDmCFitGx+QqMQ5KyHhJj/j2i9CQdt8TkZ4dLmlnzPZMuStmyUy96oNUEmBgHyL
DIPJyDhhbxqqNzcZ32dzgOUYqHMxeTxiETN6p71Hnk5otr7kmcv4m+vN+bV18zAmYupYztzZQHCP
No/aB1QjRmZNf8a8WiIdlBr5KexkUXogJNXrQ4m5ilTlHFWE/UgKhP+89nFwunY9QEQ66kVik9Rf
4iLxLqtB3vUVSzbjOQLfsbUG5aB8SwyqDLyoJgXEMTXZr6BOua4KiGjUSrIFeNkaiMmOgYqaMJbO
xE+VuVTFKDwtYbCQs5jl5GkARKh/4Z2DRBl8CoOJwj4W2SlLF9N/9L2yCNlJTdoVsyZZ3mqJyGx2
KhY8N/PY7V2zIJzbrB/oXQOmHQYOduLHx965YIL+Hskk+ouj8T8cT9hVwK86vgGw8l+SctlR2UwE
yT6sisM8i6MH3ciwUZ6HArFpRwLZxtcZSJBjdK7MOD6uqgOjyb2DXzB4VlFpoIkmGrt1LnyhG9uL
61dM5q+EB2rPnZ4aeMcqBjFszDKK9Nz6izvjvz4DlmjdsxzQkJb3pyGoHxsmPeDRHnSTKEViwcgh
SkV9iyXdz9wB44ay0wNv20X1IG5tlvW7oUkEzcpoH60oNvdTZ43fWkttTuSvsXrytOh372UPEXSm
N01z642jjcnrNAgdOmH2F2m/sfjK/mmEgcgFJ4xYAe8/DPppE6ihjzT/w7JVWRExpU1Eb2p4iMiq
IKBDRuWJZ4HsbQswT9R09ia36786zP/twfcA2cJ/h6sX6Kb3h594IBc5q8tYe1i7Q62ymy8Vi6HJ
qoZQVpVEwjFVW33siCnPqQJKY2SiQrt68b2RrcWI4NRYXqExUu2m+V6kTMdyd1yUQaRPL5IvSDQk
IHv2EUB1+/K/vTDWf/78DvxV1zAM0zIXU+P/M7/RqzPn6WbtobaIBeT8fIhqCSjcHJ3jWnAw2wkT
5MNMITg8g0TTdmuXb2AA3TAIP2uO8x7X+m6sWvtVbyhhzDAJqvq1gtqwr8CrNkOzn1Q0bSBnpDvY
LHkY1ZxSFXHkqAmNaqdQ7p5ikRH7zFY9bLKOrqXy/0KT/DewCX4+wxaMEBjiINz+4eVaOOuu8shh
ZwNEz4fK+K4ImJuXRnit9dYvMYK1xuDAOOWSxMUgrcc9aqFVaVexP971aj5ZIskuVYDpIkc5qqrk
l+u8r/2I3vni9Jcv6d8cAJ+fWvcMWDPc8n+i8plkmkUHQfehgRKwk2TkeQLbPDrTF4vdDeE3qKkd
KzjEpuz3WZm1O1LWxlORIh2b3C+r8GPifz1VJntKx86TjY3R6hQf1maucVD4tIu2xIn07YdnZG0r
W4NsVi812f4Y0ZWCB2TY0r86XqPt6Dn/6n3/z08KrkEnmgJR/p8MCWGzek9KFigth/zWSRFTTfX8
bmYSbsVAwoux2EIzFe38oCGf1yae1RhJ43NEuTEJrz/oo2LMwqGHLtaT5FIyEl3FrEx57TDIEW0V
7Cl7diB/+Zb+fSjxLTngETC0uHyCP+4uCHW1W2n4qfFsX3WRMmQknYYUF+BYZCUyqukJY8wt3o4d
AXi7OPO2gd3SqFNkxzF86kxv0j3SGeeaEbPtl9S1EXs3lIkFvUthPc+l/a2u5W+kVQ67Oix8FR7s
PSZ/a7PefdLGLyZw3rQqOK9F6P/+kMa/nZu+7pjYDx0dcAucgX+eFwvhQ8VaaiL/7pi2zLL/ZhQ5
4XkumcbabEcXm9j4+AwHyH+MF8N9QuAy6zsiQGrklX3enJvOcUKlp59j4hjDqkThXPVk2P7lR/2v
78PFIA+/EVO2p//BUdD0wWATgvsrLXiE855LhhmOBLrEjzac2vVZs3nbmXIi0dNkGR44VRHGShd/
wZAY/7ZD+rjzAWRBKABQ6P9hk1amNGdtKPChGYjnkjH93QWtdbP2dWvpoVMYPj60uSVfkiH2gpHK
eSHL8rQe/27rE5OKY+gvvmDz30e/vyRycbeaS4TDnzxYHFk4PCpOlcFj4FsuMmOEysaYzkek9+5m
fdSMygvR7NtUnkqC9LB5uhx2vlPSvIseiyP+vjwUWg96QZJs61vjzWxQTArd/41lHbsIdchfKpj/
uqDQrxy+VYuWw9X/eGtR5Alniat+WPT+yHbPg478Pqjxua1Pkz/QGUgc1+ydg1+CbbBRp/bHaLVo
+xexeOUL8Vciz3/cchzTHg6spTDBL/zPpwMvt2aXY+48rA+j6dXYWTzj9zjbwdbq8G3YC9ak1iSr
8UWuu874jIrm/3/f+//1puN97gCs5iACUfbnvd8QwLasXh6KOZsOFhTwKLNOGUUZK3dwGHRo075m
fT3OuTitJaqgmgvYnG9Rynk7vzQBk2MXvyWxNhyyyDEx4de3dVLhSMVLRHg3uwV79Jcf/T8eloUu
7TmuAe7AcP/4bi0gsdQirvvg2tK8eFK9FpUICN7VG0xA1Bhg+1hFJeXPinyMS+RjzmmVyQwBk76G
puGpUomBC4PfzpNtw0Ut1AHRpH3M+6+lKWxMWZHatdJ4AW2mEbPS6+fF2/aXD/If7zIuvGNzf5qc
lX+WVrVtlVpM+NtDogcaHDxt+NS37vNaPVVJ+ar85CFRoGjsyTywfvD2ub7w0W5CYShZO+kPTpIY
jmDVbQLrceaNd3XxMLeoMY+e//dP/MFr+GddHSwkBxPuDFwRy//Dlz8NUTAIFRePiatdWSAScr78
4hnTY6u7KBv4+STRqbvEbrRLwqIO0a7cmvYgtk0weTcsHTidjGmnF123DXrgjeujsIqQ15JCAwyx
cQZM3jraHWdqMRgXvfnqzcq+WZgxnhxginmgh8Ks3V3sTtbGnVK5Car0SxmUPnl1zXtQWb8MvsGD
bjX5rn50hxeLpeOujub4Vrjmp9Gi0FGgn0LA6sjzhpybvoU2NtG2Fpsm1TDwNLZ/stDObQ2EdScI
ckXa1ye3776sGsvaxpukyZg17MCaSGafDcHYOcdLh9CtqW+NQ8SdFagTD7OxFVkx0O11iO/rOrow
avmFvzc5NNko9mw3mJ8lbnNLCEvFU8lFGDvxLEwkRGaQQbyscZpJRK8OGTA31dLJaIBaH3vme/D7
p3o/w/wLF9vKWHTHqn5sdHc8+ygaw0xWVyUQfhUZ1pQ5kNmmV9N8t8v80nRdfxySIdvb/BObbPSM
13VcUA+5faudxyGttH3qte3JcKbvRYueZlz8vWXddpumzBkcpNhpjDGxzn4TPE16dZ4yBgxTIZ/W
sdaorG+62TPyLuJP0/w66xGAhDy4dNGAzYjDb2TLcqJ/Oay2MsEaNpQMlZUp1C525glDoa2zn45r
5mvR2U9j991MUT7MfyMFm/8+o2kdDSCzPoCqpQH+5xkdK2GzpSjEY5xozDys3L7oJikMg30dmWid
u0Q6G3+y2bLE5oOIyUCuRYBE13bjfSoIXxJNbh6qkRjlUnsJ5mjL7HM+pIw9yFrAF62YI/8fe2e6
GzuWZedXadRvM8F5ALoaMMlgzJMUCg1/CElX4jzPfC0/gl/MXyizu+re6qp0wWm4DVwgkXWzUopI
Rhwenr33Wt/6nTvzbzdFoDIiRwgZzg9O2R8eLHqbVnMqxNWJ2p1s5qrcVRAitpM0oVuRYC5riCyc
Ko+YPKFTU0sRjTLYQ9RHMIvqB1lrlYcpCh/+8X+X8jfHQZppsDxMoKSWDHryhw0jRP1DjFcXnwFa
IUgwG5uohtrTG2HD1ILpvdWdhKSwv+6nPqnpbctYYm4n3i9QhZGWK10tH1P2EU+8eeo5kEg0WoNm
+/VTTO2zFbyckFHQDRbh31LxEgYNaYbtI1A9RmgRnXkZq3RU3+m9ihtWZ+Dsp5XXwmVg/Dh9iRSl
gz5rAEh9ClEJbsbvbPfSV2zIX2+eKo1SA/Y0Z07KNM7d3y8sg4lOqXVTd/wqkb62+ZJAbk5uzqgN
/cKsJssT2uKpa5kOOhQ45i4o6Wh+2SLzjBlbY0TnrrYr6dyy61qRfg3D9NeSa6ZY3hANefwqZkT1
qVDbdvW1uYY+HXmpYh/w40Z1h1xHH2do46YFM+Oits72xevgC9sv516vhbRhjRpVnSnAwczDEcsV
cj+NMfum9bM9sKhlR3P0HjYorpcY1tjUEvaOUN44pjxu1bxdoVvSD/2gB24+B++DPI33k2xcv/z1
k/gy9O0O1YflZFrHNCMtnmVFfVc0XB1AqgpXJHpFLoLO+5L4x0bLkVcZkeb2wD+zTsspcQvXMuiO
h4p5qQPEKQpCEWcyJ6ZSprJs8sGxyo0kyA6PevHha31kVpV7HLIeYgY6SW9J6yhSK5QOLJKvlpCu
CmuZ1tv+63wwjTWz1q7eGdRjSTnRWA6NM+3gdMUFRF7VRbTlqr1ooBFs6klZFGn0IRiXQFE2DSND
iBqKcf6aCxRNRqWpLvIWKJ+eG2SMV0noGXgfmO408NssBJzKiIcvLJ0hGJRj0wTQb3TkEEmfeObN
yf/1KpVctgwM6ur4dVGTD4Y0yAcB7WmBa5/V37dydR8BgbkNBSQUCABO5xJ56/iKir1cBC1zU7nO
LBsYtIPAMlp/DdBUM7jNyFNTPBRNxbOGQQlqLMaW45TuiB2yVmIU3o9GKK2hW4M0kE+y1KlLo27v
uq5efZ1IQk2/yJDFL330wWxO9MxMV9eYgdBN59zPQbcT1AI60pgfczDPWNnTXY6rYZvLv1cK3E6y
3991ECclaOFgeiTibX846WrWkE+xVItHvxvCVWMAuJsTdCuNFibcd7jHlLA51BI0Kh5RZGykzW8R
tP9U9sM+gq/cFJ/tv34X0vBv//rXkQ3/diky/vqHP/J3X+i71/0vEv5wy/T4++EPd/998S/71/fX
7rvch9vv/Jb7ICmkO9CysvQbiId0uP/IfeDf8FxB503Zzpd7i8LLuUnDP/9Jln+RwbmAFxUVGnkE
8v5H7gP/SqLOVkUqL5LmLDowX59/8FGcfl0yvyZ2/OWf/yXvslMR5W3z5z99tTL+emXxBtQgKsxc
uPcyPNjv9/NRl7KwNa1uK9ynJ3+DhGxFiv2BudYmP4yHfJPvpVP2e+v5R8bT17tyZVy7SlFu/PCu
8mSkM+bXbisdxY2/0a/oPpfhMdkzYjlqm/TANH8lP5oH5fJX381v1//d9f4n76wz1SCohXdWyDn+
/nrjsYbnlHC9+a67Vof6NN7jSboPltoiPtSH7Hm6zxf1nhDf37lmSosfbmIu+ru3/uF4Y1hQTOIg
7LdJBNLqI9be0uhFUhbqlGLCeNZG9GrvufRpjIf+XdJXYeDOw0mEDW2NWBdOg1U7RnoQnqM3/im7
6ZJRNcg7Sd7tW4EZ8r2RPCQYquoM/AKNMRCeTt4Ei3FTvFSfCRm4iN/BSKyaVb7PXxCYM9LxRLfy
6uW0IjbBLd1m0S1Gd3YFW9vNdmQDh1uYLghbh5nuIj8K9htBdjb8VYT7u3iHrYqKpPAf4UQ6huzJ
6UUeDmO4iqu1Lz3r5SFNH/Jxk4koFB6SCsUpaPn0EVO4nTT0pDhLTpqbQqLsj2LpgcHBGDylmxdS
24tNUtladCTfqboTFMdoVvpkIxdrC09rRM/3D+3EFH9EVEkM5zmZOAiBuHAMfZXWF94QZE9bS67U
6Hi9vbjeqNVuyA5qe63yTTIxwF1JHM7ClaSuxv5UdUcz2DCcF/u10n/Tiwnpvd31q6zgGe4lEyOf
6S4E22+hwmY0uRIpx95Ct3tolKWW3IXzXtunmqeCv16klqvdEbnGVA8MQ+m0V0Hd67DC6GSr9ZEj
JH+hcg9dCT11NVZ29DwAFGAc0r+q7+J7pyBvdHIDYS4suCYWbIQNvBoLRrobDQRdLc5jRye89mi+
qWH6DDKBD5asc2FcDffR0yi3XmVJjxxhcK4ewKVMzQWHpzNLOIOGCgNA6CR87cI+6lyp2JLcAMb8
lfwvKXDqZaq5fE7hYgSRgFZfZ96OK2ulGNs8d5XrzN+shRx7mTtp62i6dlNkK8lB1zetdW16r/Jk
r1/Q9Fukm/TBWskbzbM8zRMXlqujgkM38JZHvzMC+Ru09Y932g/Vzx93k//n7yzfgv50jm1AS7/f
Xv64je3vbC/MajUIxsx/xJ/by8/t5ef28kdsL7ft4y9nJqi/NFRIwyAnihhX2s8/oBWDZDTLyqqQ
3vfqwrcOSaE83LpZAfjb4eRrC3nwqai8YduSn2Apz79zhvmd97d+qAb+8Pf/9Qp/+ARkWgC3KTMw
GgY+329zfTp0UCe0DkhZVTnIRRUeOkDGHq1DtBnX+ia9gLBCa5tdp420rlb6YvaSFc/FTe11G/4/
DwHWutnkO+td8fpdfWqPpRdt81OEyDP10mYV+vsWK69k46ej6gvcClXu4NFKxF0YQKjPnQgSKUCg
1qHICxnI+zYZG/LeQm/4JuXOcI5Gly6J1SERdiHKxAtpgXbWgFrm7A6FdzYacoi8blprraM9lTvI
DyIP4l3bn0VybiuPKDJAClKzCQ7WsPXxDkS2QZhgZU+fU+4KXPY1IUf4c4Su1oH2sfVPvXBCMkeW
2VncA1/EzGa+VnfVwdpemqWS2VhONAnAgZPs2xX21z61u6cav+ppoq/sZbSONKfjLde8wZFGMkO7
BdEQpltqS5W4TAmeiJ0hKW1XXeCZ8rLKNl31Yd18buWn9ZQ072n53CpXOf8MxHVtrFAvj+/yftgK
z5AstZgulhsvM31DDdkRXPAhvsV7SAqfjWarqVu/B2/zM967PnZhD2Zv40k8X6NbOwcTx0vfkRXh
1ooj6Cv+0NFpvrloV6J++0PZMvm1m08DM897dJgW0SpYVVelOmNe5XCpOHxJ1qrZTlvcycOjfife
ied0HV6Up26R2MjEKTrSPeFRTs0hvXW/1Y7s6h6SsCPWYUA7A2cmD+VIUDl47FLZxdeIKrldK27q
Jct8pe2B4NmqA+zkPICWdmD+2NUiORSVQ6dzhyHes47iZ3jaBm5s1w68bZthM29Prto6fQJdeeyu
esrisyUXuI+6wHWzMNdIiTwGbhsusVxbduhM2KUjl+N8aJeP0xEUywvS0NY6Bxiipiv8Dzu45Ogq
i7SwkS5O+Zv4YW2ru/K5fmYRQIGukoUa4/hw62ZlwipasDy1RZ3ZmhN8il6eL6KHdKsLAt2TNZnF
7QWQqBMeJbwSxYNG/tvs8gJ67kDgIs5quoeRqZzFk4mjML/T0FvfiWvhXL/GB+1cPUnn6WjuhAXH
tgXpwwsix5zJpWvuzvZFd4IVXY0nw9N2tw9TcELH37y0a4ufjr3Kyd3cC71kj6vZfpYc9OIX3SOx
bzGtKu95dN7HhelNu+RbTODac/sandKDf9899bWDo0RDDXhKNjjDb6+m2tKGqArHd0NnaGz1NVGW
Lb7H3AkrVx6dZlhIbxL6bldcJLqNWbW38E9P6oJqQKwcFbTajRV0x7obOZhHhJiCV7Qx73gwuSGw
2+q3mLC+J5EmUc64YsAn2jtSPjtlautec1/udQYdE1pmO3OFZbHjTpyXGVPiBYENdrLTFsIhOEfC
tXgxvHaHlWuE3pm5w+dQwSRcTyx8tCP9slE8EUYkKEDLk82FRrvqRV0EK3WjeDElFPrpR+lRWamL
do2hjHkHwwivOxBmcqgO+ia7Ctv5NJz7d4b4Y72CXwFIhjuymeyQlVw5Aq7097h0szOT6wCZdkF7
flmZboATQnQgKUS9G1k7M9l2lT0gRB/PxEzUzXZuT3iuZ9GpcFe2mm2kUOJOPjLsaTEvIT0NmJse
8/tkG2zbXZNsivIqS8+l8WYlL7rwaDwRqfXcQDtCPudHIj3Mwm4uwfRJukJOq/UBE+/YXpo8fUPL
i0TWubl8xdtOOazi/RjbVK1grMGzE5Ca9ja2k/Cb8NRf+pP1SCB2xuypeinkhpawp5fAFxI542L4
4jGhf2Qf5rNxJ5/E03TMmJdgEryZed/b1+C5vevPwRMU2XRol6LeL+Sxwsrr4pttC3nRVRVMCZRQ
L0G6pFcGTgixCRZH6GgPar2GeJGC9KGuqu9weTntvfnRflMBp/ZMz5yk33WH9qg+6/dUPt30pAr6
2miJHB7lNe4mLCYsCcOeXiNM0v0y6NeWjDnCU++Kb7G/xVqux3Z5b17F/i1pvk1Qs56ya/sE14kV
12tgHuAJpxv6n9ab3LnY/gs+H27xAtoxSvD+OnceEQsEaksVnyElaekTOzXuSurjQA/2VvNNsUBg
uZCCSkKwGwepcfhQpv2iAPvUPqquscfbMxPKybbNJos+DxeldZdJ4Ki2SnuqJK9Ujp2wFMRFvaWk
bqAS7BgnH6t73wMfEF610OkwfFcMXJwcZzD4p8xuS+q/BXa9Es8U1WmwUPutCEEAjSywAsgqGSss
csRnnm5cmr9DoHT234NvYWNrNS9b5qcpe9ZpPoedl06OMK171cN6jCqD0nMImH86qoQyFregnX1A
MQvh5Eh3s3XWWial2Itv32n8CSArOcm79jyx9kqCLl8VZZv6u0x9s1SYYK6urRtzU+hHqX6I6twp
MwQVwyppAVkwCnTj0UFlqUlbJd6O6Rt+fRv5rY1w2CbdIkyuGQYvffwW+RcemwYHmNYTjtOVvfGM
q67hrhe2SnfQukNyRqF+l7xqx/JJKV7SJ1wQxWN0j33xgfmtLbVgPWxwyO54J72c2JMWrVM+REir
F2VF+wWuZUgoXLHKmf3ydArot8O0cFWLsQSuGsXGfu5O0mMX59tAkmymCo64nnjqLedFcqrxE0+r
6S0ozvK9Br4bnFlIz2LIL919yKu1tvko7cVLhY/eJoVhnha0IhhP0HEaz8O7giqOeUhpV9GiT9dz
5NRO57Egk/digXqrc9RH42J6zQmSXEwkngtKFsJGct++ID6KcPbKICC3hnqpS5IhnZuPC2WhmzQr
4Epu9QYhO33AUWFuu/v8nH4IDJH2rPDAtPHS8ofiLfoE1PwcJrjBbf0h3CWP/gFBpaDYSEylgBAt
e/5WPVqcyQJnIqIbwK28wh6WKiAGbQHmsife8TWD/JVF579Fk1lhG8HTFfkxslM2I7FTVroZn4Un
3VEfQtPmCZB86LFrdY4kHuJmLzBruiX2MR5prjCdNU453o3XFvbkNlYuI71lWWPQFZ6l6hUZHAmd
2T5VpwU9Nkt6GpjrjMXn75QBv38M/2Ew+fMY/vMY/vMY/vMY/vMY/vMY/vMY/vMY/vMY/vMY/vMY
/n96DL+ZQf62F44+x7AUQ0YJ/X0v/I9RUHyJ7H94V0Vkpq6jCTLgyP6gYxBDtUFvVfTbfvLmbpNK
9+JQHPLgQQrNlYh5+ai19aufUvMGOk7gcYXujdK+U+8qYGT8gAjjTZ8/RJFuCEG11lQ6FMYDDGLy
UVaE1S3N5LnDap4H206d7Wl8+8cFzO9eww8Ty/+H1/B/QRV1eEVi/Fn8KIv6Lyl4Ymr99wVPe4yx
//N/pNHr94InfuffBU/WL5aMjw9tE5gT6ebMHT6a9s9/Mo1fDF3GO4IfReJ/LX7nN8GThqoJVSmy
35vYCWkpv9QU3U0LpUq/aLqhM9S2DJwSeE7+GcHTr/lxf7lzAI2p6FfJyfphalfnHWKqCOXnpGhk
aq8sC+S0SncdquR4BAYUmcFdXWiBcnNzg0VittQqmdsLUSRMDlK7rgS4JxmWDGDBHODd4uAM+g+g
IZMKlDPTJ923NXSIOa3auUgNFKCp33dwFBU16B05wK9IQPwsVTJ92sqsavULpSK9Kn6E9NlVxcyv
XgGCi9Vd3I8yzWaTmHR97auWb/ZODqe+/tb2WTeH0IakQaC510mVT7ptl01INKaws9BVwrksphHn
WptMBCGlYUBveB5FoKRBZpiJgsui7krGEXWn5MiRJj89ZnWcqx2pxFYNB00Ho5XITquhVUZFI+h+
K9maWPSKBwxEY+4XxeHQ9c6YTwLd0lKZzAFyDQLnam/2hhI8JAYfxcssyGWJN0dW0uSqksigvgRG
70unYPa1/GhCJoD1W8kiOEebMBZNOktlMQYXK7fS8BRNGqDrOMunKkcaHSJ4ycwmFN4TMxO+if4w
hcQ0xW1/kETBnM6dkYwT0t7RAFOtyCkCV7mQkq2S4EUBwYvDUr6bS3MOzyYMFzKFAnNQ4z1cE/wc
jpVDd3IzuHp1ZYsmWWmnYp6i9C2KgsZflHWdYO/tM4tWYYCBk+jOPJcu86ypbebIqYGumW9CCRZ1
GdGA63p0XychaONyFSd9We/6NNMyA8lXUgsiTdccpI7TdBqZZI7f5x2JAz5APmlwNLx7QejOYujn
DDA7aPRQwASr6EFGqGkyvqkTnFmmKE1CoADi3SgRmOdIpYbtThw16UWMiyakn06sZET0vDIpKw1E
Nf4bAGZ4J9LEmmlgDUUe7VVE6o18mKRUpVfYGENGlEMxcN8s9KwajPtYIO0FGqeoQi7rolYU3oOx
ayBcT5VCEtsqxMNaRa7VTsFgbgutTfTHsonIjVnxH91Hl9jou+FeivooIigbqF2fu3xJZcd4ExEx
iCwTc4clElVmgqtlvEfYWsE0JBWkN1zUU35tOuY/GsqtIDc+Q0wcLZyyHAPA1kilKVk3mS6REDPF
AgM4QGbEIVRxVL+IemXODfM66PuC3UjNGBCSm2jtblZ0oagwa/pNdFEzcWoOUqGWA5NjpMM6yVj9
WJRrXgtswVzGoXSHoVzz11gPB3+dCEMWqmuC6bp6C6VQiV4tbKD1FRA7uZpOOXLXyqSENUl3u10x
qr11Q6ILrsbnZSBoLuMiq0D2xKGyzBSdvi64OT027gGpWpWXIGdMDkEjBuUuUkUg6yFMmZhkQ9wH
H6mYlOZzJ2oloNQwgcj5Qt5x1ACgSsRJ3Gp+NTReXfbjcOCnGgRmI0sS1qIpJ0ZhD1JEPoIgsMNA
DyD1EysryW9Yk8KwRkQHx0Jm/JyXxlkQMSm8iXDxze2E1Nraj4Y2VwuiuzJ1W8SQF5mB19YskvUl
hGm/L7qghbKB6Ft4GxvyYl97X4unbWVkYbjChAI5FNsd8GNBiskPxvWcVMOwlpucKInmRlF/kNVK
q7/FE0PUQ16U4fCiDH007CVlwhxkp1FTK9tGaNvG0fGPGW6bp0Sah1EQkLkgAPq66fuzydTsemrq
sOaDIWL+gD0yTCDGY2c4mKS7D4x75K6psegIkjjiO5HU/BXg0FDvCD7KQFLGYt4TIhkneqjt2bFi
cYVdPGUYZWA/7x1fMhVM98S9qNGuDUCJOOMI1/FezYaE/dgHjtKBfSlmnfnJ0OArtRVRLMJDaIwz
Mjy1HE2LLDy1nU7qUIflwe91cT4PDaA9RBCQ7YcrXofKcrsySypXyQkowE0FLMIjmmUw0S4Y5Cen
s3VDGeC6UEaohnXYnyul6npSSdQkGLwhy6JMJeurTqxPUWGTgtiYpR1AwMRA32JXKoujs4HHw5US
/Rl8dqWaKaICE9bzhyJEcYw7KB4lhKQzI++5NsToUiObD05Ao9vgAG1gkDahr8/xDiVNEm+VJu7N
DfHJo7hpErGsHtkWNaY2WT1UC+KhA2MJeUxSP4MBICwBmi20vnNjdeq0r1pT+gzqPPE/Kx4c7b7U
h6nZ1jmRefdTUHdDa4flRM4dXPlSigB2QG9aksDbiYu5T6PgpMMFbB+axlLDp1gfK6lxwAszuZhN
+TnKxE+rZOyTqrDayoWAQzE/xa0sV2T6qZNAVkwQEDNEcNdtLiiURrwJC6PtPa1XI8stlVkk3wl+
u16+ZVGTN0c/bXsG17Mw1NEWRiPBc4RjhtG2SbUwO0E6U8IdpEGRBMFabWLjsZiUKd0O8DA60mSm
TnB1Oe4VUnjlRHiKY7Uj13Eoq9B68ockTlYiB4B4EUViq7RuYg1V+9jHqdEs1LrPJ0BnQRYQdWfG
uJxXfX2L8sjDXinuFJYXsOkpz8G7iGJj3JmWNYILjfWQNApDn2VpF3TWzQw9F8zZq1xUpr0/N1Xb
25z8SCFUYKwMyFKnMMG9mJpmepOPDHU/v+AT0tXnJjNb7SUdolnaquoM2JDwDSOLMMMzhbkUpd8O
WyuPTfESyolcrZM4KwUQZVqUps9xIHaIpQvfkDco1eX+XTPy0tqXFbywW/rAwKhF5KXWSR1J+RHu
jhwA8AgqXXpuYMvVz2kf+MrUM0FPy9nLcb8hmJCnNswbz0oboVQ9JR67+dQURdikbtyIUroDD470
C9B6UPbRIjEmed5GsqZA6GpVvz2P7Qwvxkq6PkBtoFbEdTEAZaknrjXWotWShEZAJhEmjSj7os1d
neVvMySV3PeKSpY5ieDBH9PujcNYqKSHPrHUnumYn9TAnWd2EFIGCgkSgedHOQwBL2sIBAIVIel5
3q8bOYtMaQEgSbBat2gNFV9720RUjRgkWyWqXD7CIWKH6jAfEHxNZqv2SbDeWLRAbuNZOn+VAf9U
LfS/4f1YfhSH1+yj+f+iEqKO+Ue10LrtOCV/Xwh9/cpvpZBq/kLoLaUQtjlJ/IqI/rUUklT9F/NW
vuu4HfH3K4zufiuFVO0XDeiEgan9Jq2zdAqVfy+F1F9uWb80GnjiW5YuWv9MKQT65qbT+0stxOto
CpAQDaUyJnpV/rEmgg4PT1dI9Ydak751c7HXYu2ii3VDPEGmun7En8jKaB3OO3tZjz/DKvfXojAB
QzNoG2yksQByHpJhLjKQjsaA0KONKrazV/TWudFl8pHJU+iEYt7X88HwS2kJJMyNblBAIIdnvTFu
tDLTXAshBuEMTAWGY80h9SvE8SgsM9U07b7OKq/I5xWYRdHuQcUzz4Wst6xkrAZNaBxypVyOQTPt
uF5kEclFnbNd06PqMdKxcZu4OxqqypkHYqBlTdtUyLeDhixdVM4Gd6473XK2SOkK4WvJRfKm+cqW
M8dSobYyI+s0SVHgjIJv2pZZ3mdTQIip+Sz1yhnn2F3SSZIr6w0RcFK3wk9M8sUUnrqhJLFWOYO2
fSMg5GU2lE1fzCfgjLFjpuFaaZDtELAIh4LAryD237WmREs3i3YehXs2eDDJwUKcZTfG0a3r+TKe
MBVWwYPAUUuJn4oA265Rmms5E15DyVjzgPiMmyfdGthM8vsYLnM0B54sKPVaGAgbkdaK3DwC98b/
IeKdLFV948tUBEVEUEOVvJH/dqGkBb/J9Duc7inM0HY0+sFXMTYGRAobrfas5CVSPFCnjbSsBO21
CpoXQcUhGyrRpzWGn2IevoDqPBrFMZJmCOXyANIAtlkXcnmxZIz2OAKQnBLbkOaXNENUoacgOWbL
RXz76QfmcxgpT1Wefvoy8VaRmV7q3mni8KWISdSb2E6dTG/fM2kf6oDZs1IcmNqztarxtyBSgRkm
D6nIJytWUXmUWLajdWyT7M03wBbXWn4CWCzaxP2gYYzHQ6hWoneL24h76hyVc13A8QyYX7UsAgWu
sA73NS5xAMf6VG8avbyr/EMXkR8whcSBmTkxeYSuJCySCTmdjnSJ0Hq3q0bfFofonQQPtJ1yehZD
DvmmIp+JNDzzHMCgOEcvTW8eKigvq1IAgdzONaZ7hFYC+qQQd0jbkpWr8woERTH6bpFrqIPyWGRL
sPTTEjWyACPYbkW8GwLeemiw0Yaj1Sq64dh92JOoM+GLK+E9BmoQpSLAzVQ9W4awCaY7DvQ5OAz8
p0IRfuZC+FlX0Ue3iiiFHFJB3I6QYtoKIBoyPu0mkO/SMV8HBhxXE7CSLd0SZVvEV2lIyGOUTIup
nd8Gjdg07pzIaSWJjyeqdmaUftJHOWuekZCg0YjEkwaidRykYD3NtQJjO7bs6lpIVroZ/RhKQDiu
MkkD54F/NOn7fZvCzwvzXHWluDnCQYtjkUyM6doDPF32hWByV0xPqEqbMoSaLhDBa3LT5WiT9CDH
IxTeWQXqm4EfTydkcUGYvmS9cSk4j1NzD1eyxnA3ueKtBodmco5WjerjghnzC6XMkqS8b1RLbIV4
hDUTwRVA1jnm+FmG0J/NVziWDYXc7Whg1rQZSsDyukkCQCmv6Z+dkyL+1gNsAQcRV4G4gvVyh8ne
WAnilLE9IAUyrjIf/mKaxV2sNsu2BbKhGwlpBRJJJ/lF13t5UU/VloN4szB03qaMilM4bf2ONFjt
ZsZO85MZw4irSyn3xoGlXtXRwWinRTlJV04dAKAD/+JX8VtC6ITRN0sSdHGXxXwRRmEin7wFI94W
jCiiRK7VK4+6swCc067MFuFVBUM3KU/i0O954jhKYjhf/ud21J458+792AfJMuRr35JxLOfsPE3L
HqCN2pKz351CGrTRdRsArxisJHbjou0+Gp3TeZ0BtM7MtWgWJ1prKH+K/EQ5PoDoMO0JE9wYFrtK
7Z/mWD/ILFyKvPJppbQIDIUe0qVSaKuiLe7HSUVrTUyaM8744Zr5auiWl4ziYRLlKynToT0Necfe
RsohkVIOTvAdrSfk2zqnNZDn4e1BRfVHvwW0uCPQWIf2Seer4YifmU4NwdUN1eyBVkhAGg2xdQMc
7bGjJAkeG+rMW3QZKFUd3KgwJvaYWjacsEVKkkMj7uWZvPVa7PZQqHd0qDTHmKxLI5cnSRptaKcP
WdB9Ey3jUNGHYT+hsCWOg5BKsbsRnhJE5eQsKGMOi0tzAfj3qBc1YLHFSQByQ/JK4ypykDkVrUWK
WZ+w61qInMAoDuGEgKpAUmRDxoLeTOPFro0idjFrY0nLkJMNwFmg2x+nINKdmmYbynS1Lq4CYEcn
guk3hXro9vX8EDXSHZyy0qFA8bRgJEz9FsIKEM3hRGEMaJ8zcycNBxUsZzO2L1l4W2a9cV8NFNGk
Nuc4wB10hx12axEyBzka9YmgP1T5AgRdQ6k/cWGtM4Fse6k2LtUgGCx9hGJiNw2rQG48sl2t9Rjf
t3I9rkvApmDS2FH47SYtIID7WBLaDZlBKH8twu2Mqn7KpfpJGtp3XZ5do+O/NVI6btocRdyU34OQ
qm6FBLZItT8aIYvBIrrMztPHPEMIHk1wpDTd08RRXghRZrpN33ij2HpGr96bpGZAPbz4PUclcebx
Z+T1UwVaNGHphqX/qurhp6+BmixUs3Zj6Rz2xZtR9u0iNAD7pqG2HXV9Ld+WtThra1rLFx+w92Ki
j9o0KZY+UkVHpdlLMY+tTOXDka1XupS9TabuUp952RCQn90OypKc26sfxZ9zHb70xBxoxlM5+mQV
5Agae+IBqtmRYvrgQ8CeOySZadM4KMJ0x1LbgczpbU6YBw6z2wRpp8+vzrVF8goR45rhQol86iy5
WVqtuQ3KbEXQ5VUU5mvZ6LQiez52MW0wccyHRBIvk1b5q1H1fAlOud4RgyoWxlqQkDmDuumWvsha
pPVAcC3YOdqEbUwuduNxTga4TBawnWGbXmlJtCrjQVo3AehyqynXlYaocTTTlVr2y9SffaKKQlvy
A4ICFb4EfNgHC97+VMDm1smnlUNtEdE5swcen87II1kpOSSSe5cEwoYmHLl/+Qst/XNn0hjzO3gG
iGzhDTpJZQWsGzpRgep/qKADpYHnHq1d1U1S/SD6kuYK+DZ4iCKQJP6X54yyJJ6OUmEitiouHRn4
pChztspl7b4K1oGFPDPUlc8kTT6JB1lDiViWErGqVQdTy9IYIggRKXA6pt/ST1/KT2Xwbyhuciei
UlgV0VS7ehW7WjJnrsQM09Et5oRB7bSzek60b40KUDaSfWWlIJZPm7uOPSLo2atygbcYaCyMvn5J
FAip3VHluT6mJUtK4lQI6ZrD46olrGfu8/v/Rd2Z9baNdHn/E/EB9+VWolbLsR07ieMbIokT7vvO
Tz+/Sg9eRJReEZ3BXAzQCBropcSqU1Wnzvkvk54/Dkb8VsCFJ4Xd4/pru5ERfvdH/ncV+i0yQmVR
OX7G5ZE0q7uP0EN34afgVcBIoGhJ85B+xikbR7XvlfnqJckxnfCLwnEhWjW29FMuK4rjiF4nvnWg
SfBm9NVrFz31ef3dwlfVSR2MQoN3Hj3vvoZwTJz0CDvXCRIezV0e9qwt5oOumddolIVsam/IHpN4
/Dyqw661o22TxOtGlklwu3ba1CPAZWSOupVRa7z3TemnkUcHG3UL7yFN1HdJluDZprzYkzR9Y/Ou
e0ywUbeFJfzSB/675HPgsrovnmS9GUWQ40QDjLsf6tehx2UnTl+b1HtTWPvJIAhk32QjWePnIU4e
fYZwsVc/5krKw0eNXo06f8faDqnL+qMU++YqU3x8VoTipVH96IiSnWl04HqB+nMK1ghIrwwjfk8G
/9c4+Num8d9xJuDzUqDkypOacCYg+/srDeiH4G23xxO2XJUmxYTDF33wHsW+8nhpoNLBgRAGDpcD
Box1NpWrfW5537sJ0Y8SR4uVVhK8yXgseqgufq+73U8P0woXaZ9fvycbC1dg2FguKD1paRGus9b6
1CLWjwbeVzgDkbOOw+SA+RUVmFR6aQ2Rnsv151CO0CwVy2CSdrQRxxKSdxDC0p6jiUsiEzZ0sknn
xi+Gl37MPmGmmbtVCYC3M4HttpocbeWRlkH2OVH1aV+0KNSpPQwGed8h8nLUg45HpxK9QRSf4h7V
P1KuqLRs8P6g1Um3h5GK6MTxFVpFvAu53XERkbBIl7Jp5wUhUHjHecYozanvEIjByNd3Gyl5JCHQ
yaCUdaVVHQRykm1NGj7HIVyNSQ3vWkv5UGTqsKoctFewbLCDtyY0gHEX3b1KFsOkvCeN/kMv761W
20wlwuakTCk3eUoTq4YH0pBgo3z61Ch4qBRyC1vA13/UZT9uxO2/buvhsxES34gqbXMb5eo8Lk5V
h93WlNSvlLFerYDE2I4++xFb0ahIGcvy16i4uc2TrvXyNUkBM63sWv9boXLHkS7jOZg7L3SK1laY
yxzH2yiiLBiF3WspvLhQltmoSXIyy+mz0R7yMTbcqMvfosF7GR1Msah37OIYW3WZXLvL/Hf8H16z
gXzPNh1EscFxF+XwsVQRECh9HuEZitmrnF7h2hgRR1PrJ9S0zBV3hrY1wuLz6A0muH2yt7AjsZE0
GyH9jj9K2ZxWvA2EVVmkJ9bGwvBkJznPtGmwBiyLZtUZ8pMcWVvPtF4RNepRWo3f+nx8NaCcmJk3
wrMqHju8k1cjOqurpHruHftbOCGo3uFLCdpiFQbijtbC75OFk6uUnZK0RiGsMSRsVof1hCzbym4A
vPuKyQpbwXNqV7/S0Nphu/x1rDgIGh0aAG6yqsjYTM1/z4v4DZODe9rSPys67C419Q6vFd92+8R6
snziBWNCaCOQ+iO4ElNyH2ROiN8DWZQwCJusBoXWwvnsm1m+0kPtkPkJErTdbvpO0ljRSlmhcoRM
koncd0+xHG8r5JFqu3Ena6zXeoEthtSjZU7S6yaeTmYlbvLMz4Hf58En31OPSNv+MpXhGHVKBylJ
LSmJDztK+Z+padpk8CSU/UBmkGDBhViPtLYnSV+nHf+iX33NuSDheI7Cptj/4lDM3/oZyeZYKKcC
CIvVcsUHyRO+zs+8h45I8r0oifLQTPFeV0jkYs8tQ1NHVH3IOTcVfAY4CCx/oP/wAG0AG+9N6ZAP
hfITppnHTtJt93+lFvr/1cE5E9T5EsZh8fM9/PZ/oWRqgty4AR75lryH3bf6rGQq/pN/CqaWBkJE
VjTaZIajCRDIP+VSS/0PgnDYJTjo8p6XS63/KFTiUVGWLVQIVcOikvrf5VJJ/o/FSxTdV0OlAquY
aFT+q4LpTMFFQLxQY0faQVU5dn5L+fypI06fq0ykNJRdzZ52Tf6U1a3b5s9oo2NQ3m6o1NCLxYKm
3f4xR9dUa84xZqQsDKzJikJR00IzR5kxvjNacmXWNXgy6a+U1jaynJ6MwFjREKCegscYZmIF/Qrx
PA1qiIERBCMLNMiA8m7j72LnuPCLrk0FKhPIl6JQawDpOUe9ZTKy+lVdyi6rw+3VAE1BVDVANYgu
st1Lrpoa63oIjunj7ZHVqyPrqq4gTgf0TRVz9YeYOxlEXSBpLLugOnaxemxTC7sc4dSQf8Nb6JMn
/bIV4x5nxntgJuiH60fThLhXNHeF6r9adBJH6jpy4TaDC8//n53PhryuqCRgRH+U1H8vlY72B30W
G/tke/bzJM3paFTTPrfp7A/Pmjy4Kdricim58YjokBRuJohQtyfldwDMRzVk1kMIBaMBMgM3ie61
NXmMijjauoK72uBwnI9YVb3mJBuB021rai3esKBqtDTwXF/ZdCQn7OROdosO2hlAjpWZNA+J9Woa
CHWG+OYWwwdZt18GJ9jc/uiLTYGOE5OsmEDMVIBlMxECHDMSFJGpuuJigsN2tG5yWJ5TA8NX2v7P
hppFu9mUKg9OhkLVe4UE6UbFcdurMNRU+oWl5Iw7jx++ij1Dm8e2afVYs5XsCrwVUaejbBRiMdbF
+waucaIlp9tfNHeX0K3zcebiyXbXak5o+LI7USYvSBIiI9mHU3s3kcD6ZKEZmkz4oq1bSKO67jzf
Hv9im4jhVQ14nmUYJnoa57vY0EE6IM/INlF2NmUhLGJW+YhSoInBBexwDlFgXvr+9qiKgJSe7ZPZ
sLPZDVD2c5SIFFUFMgvqxZpczAfRyazQ6m1kHdooeZGi8yqx1u3SZhEfdTG6RmdcSIdomjE7xs1I
k+g5sbYefGqU+3ix75sRsWNV2viKtCloxEjZNzt9i376JlWCetrZWn2w2L66lewlpUUyeekov7oU
gCId0+Dtr8zlRJCtk4uwIRLq+ntXCV51sLEkfV9jhEVB6VgOB0WmyiFp4Xoix3J0/dhqPIESUQNP
HzvbuI92UqjcpdqnhfW6+tuEujcXuIm+9Gy98GT2/S7gxhUrpX1N8y9Zn7rA2XYqtn0h9uJGsfNw
qUa9GPHaBl1vIF44KTtMWQg6crRwtXivVHXh8FGvRZIKkFWIXpN+zK/kVkoGy9a4hkbdXqH8u5Et
OjDTZx/7lRxlu1x1Tig1vRDUH/NxvIfdrPJskipeftCkU2M/qtmJbfpJvRub7mGaklP6b+8iol2T
VZTGeT8JDfzzTWaX3oTHbyq7wOc2Vg0s1O62jSOgiciNMEtWrN5r+lJAAeO9CHOdZIzKmf07ATsf
1gTg5Y+gA12/cjCi5zpIvWdwhJu2xiIsz04qqsh+HRxbCwWEckJhlZ/heJ+jpdi+Fj6mBQxZNmiL
ITU4+yW94RngDicEQioqTPVOYHwBst4BnfgRht9i7CYZdyFoLzIUpt10cEAwda4mbCrOR01lLQYD
10wu6L017yyt8F4cTtWUm9Hze1RjqFtI3Taom4eFoa9FpSVbJAEYOGF7MPvgLunA0SkOeiBT8Nq1
w109vkxRsLFHThfLOXRgtvAaNIHSil+gj97Cvrh6wgq7ItMGTkC2PDvYSzPGSDzwRC8UgSQbono6
7vCP/6ibCF3Q6x/uKtr3YvT4YXSk14UZuBZ8lspxJiNLBOZiNgNJGKAlYTP+hLdccxg/q1Wyb3Jn
BYRzY6XDB8ceHgRzfsjaNeZ9p5BGOlbSSytxLQgoyvP4cIB/mPPQ04OyU6Iswg3B83dai60aR6o1
SSdbCT5KuXeqqYdgMXwaKn9pDs4FonguEIAcPgp7XlMRuZzt+8KShd8yt5yU2+sSGB3+lpqwLNHb
uxjZBserDobVblR0pgflTjWLQzRIC5Fwbe9R/9cxEBOKdPNQxNilkrOchYh6RBzScFPY6jH0E5Dn
I0WOFvPJlZ4tGaLMEC2/P52noIqsKSQDe87GkTG17R2JTA2gykbkpKosIaWT7MVbpJfChcRwbtLx
z3hsdZ6FzLlizMI9iJRATSSNJNRv1mENiC/dW9SYgXkZkv3SBVvcE3aZsu+zYs39dlJ95wWx8Eet
WPopgvIzzy6wbAN3C9CIV6p5fuxkSAAbuaNM7qBTh3PSVZg+1oV6b9f+R2TuH+R++NDGL3GbnUYv
Oizsu2sxB20DWwWZ+1CVZ6MrySQNSW5Obgo+IADJq5n6wU5/THn6BErnh6/HJ68a6bVNJ9mWvo1R
911q3YVfcWXXsfVtXvq4UugYYJ3PQWRH7QASf6BfD4wxdQ2n3WLx4MYNKAMVySxSTXkcdhkV04Wh
xQfOpv9s6NnBU8XNWI8p6WuD/Y5IaaM82ARmuzO9Rz3V6O4aRyqb96ESHqvhe9G0L40z7opQuwfs
8Kwri1WDKzuQqcAYyOIgoBs6u4diW818uY//+4E0RMfaifdVpeNvMrlAlZ/p7N6bjn+0EEDpwvow
WTEQB2nr0Ur2jHanT9FTpvDbOt72/WIyfm2xbGAe7B1+pmnOfl8kRd2EeP3kUp/eCnh22yQugQSK
Nfhl+huzewxV4I/t4iVxdWSbIdFQlhXuyvMw8UfN97MqI1ir4KOJg07ceFtFqu/i0TxaDuq2lCB/
DVX943aQXMsacfxyWBbdQqlTn32yGoRmiDPD6EoprzvaiwCzt32BwZcBxCoy95IRPRnc30YZrcER
04V7qEfsI/RoH8riEf+rENYaagOYVPqo7SZsrCOeBbd/57Vb3KAOx2bWKK7xd+cTBNicF2/rjUzQ
SquqaZWhuyWXypsjx1/jyQpp/zC4Mr70tHB1q12rw1L8XglfIJCWEKXGyIJfcf4bprqY4kQnjWp0
5kNO90McPnWZtwcVjSFjityMeszscCl9FWsw28goG4oBIbKoFze3koCvL0ySxjIMdmpgbuVvtaIf
EwcMsqmvGw2nc/piE9V5Z/SgPy1mcVfOUkpqIn3EG4irZfblWl33nhEUbNIKT/cWnf40fnJK6ZT0
yX7s71Tq+wTXqjK1fcY7YxzCj5LfLhzpc+8scbfx9CJzxoEKA0h9dqSr+aQEjm1woZSYL2O3Yiqo
ZCvIjHWBMVC0Hz9ZJXBM+iZ4hH6rNR/YqEVLrruzaaC1vr9T6hZoeumCvsA4+F3KgKCpoHTW4+is
xnIh5bh2G4tyr0KpmGIpVL/zkDEozmYY0hIumv9cOv2pNoyN0ZTtqujNdzMe76XpUwSjFdRQ6KyU
ZBfQgYz19C7SPiSSuV7YRlfuBENRsDfG6U94ec1+T0TXtFccQgms1LqvRrpZ6UMSx+qqU8oBUl35
zW9RQc+0+98QFHvI3oJxdM2E12ui3zeZTx2o/psIJ7owjBNsyIu7uo9Knoy+T2oWetqKNqi8CvV4
j9P5dpTIWEp2fcOPnPziKUMZCzfsvS+nvxZmx7iy0YTuPY8lbgEMRc5XK85BMJU4H4JtTPellp5s
rXi0MufF9Lpt8hxN6ENhKfehc4pvUWw/R/V0win2AKSfvtzSmSdGm297lcI+bweIoPr8Nkra0FOd
mNvHCqtHM6KxNtnvQWNB20yxykGvKpcXroNrQ2q8kUUxm2rxfEiMj6w+VqfR7XWK5Zbsiqpt2qPM
qOyAD6/5RUtLfyVJNISdnHAVIE/+XRb8o3peFU6htf7ABaRYr0Egb7Bq3ftNsKsL3ul+9eCV0pOv
gALomX269EtbVIT8fJo17kDDsDE9oJ1xvuilbU9KU/ED6syG+hb7X4YS8TPxWo6lk2XQwzPDp1wH
jacLEGK7a4Vjiqk8DV9vx9+1+4W2EK6FouB6sTlpDKrdOEijmyVAMh1wRd1dZtFXtFHb3w+y7VJU
2t4e81rZFUCUCXWMh5lY9fPPV0PhzGVxsQKyxlapflAa/SCtgQKU1i/hUWKQB8ngQxJv2C2Mfe00
MmUA8IJLbZoXT3MHR064n6BtbLRUf/WG/Zw33V0NA6ezjH0gGXuLTgkdEzKxYNM15UPQ6PtcAv2m
2XeF9Ljwg64Fo6AfGDxZ8e+7SMMcswIQrVBK76Kj3AUfJ7V+0FUfa67qwQTWC9cHmcEUR9d4rwAU
uz3+ZQDwTKSTJJqGmHDYs2QMiII8FHAGwNmiaEscTMkRQiLQjeDrt1hGwq7Y3x7xSl7FkBhtcO7i
+3rxxYkZ4KwdqaitQoVEvwGCnX9wMvMO2x0eakejAKlvwzSztDuqwqdQXcx9L9MbXgTsPi5JFR7J
vH9mUwJqgVRhQQDeS5y82vClTxtXlMmSnIIz8z7o8XaiQK0bn6M+cRcm4TK9EW8SfNxsWqhcQrNb
cfK1KrEL6hBU43Yi2bX65vBPXTdGeMIQKIP9dMyK9xKQR2pqqyAYV7d/xGWdAJ4OHWbaRhYH0bxG
l4GznmQnH9wuBb6D4l/ux08hvK26QLWPY/j2cJdbD/tR2nKUsaHt4D9yvu3buFdqUm2kA/lcGy/f
EkRE2QOZpzzxPxpKnyWPwCYhdRYMpUYs4MRlUjw2GQKcRr90mF1bSAdjIixy8Y415vXlXNNTA4Yu
bVSvJWyrJ3u0tl0F7zoruT0oichrGT6L5NMLjXDCcnPjLarMD5Lvvd3+6mt72TGYYYofBoavs3OV
akJKXmjRPArzU+bUh2qyXwJbvQ8+Ft2bhSypHC/W+K5sJZInVNBJ0Xlizw+QOgfpA61wcOuw3zYd
gQTtX6slgUffTK23xZFr30lfCsJXLjJEU71Ptz/7MoPgKKE5grGMOEchhJ01w3Ne6UqTGoPbbswh
30XkjEH82qtfGq4ve1z84isrrnJrk69RWwUBYZyPp9dQB7ISWXU4X25mBUcr9571iErbz4CWhqRr
29HKtrGDm5lpQ27OPqq4Wt/+6CtrzVfzHuGDaaXNWy9W3Zlan0u9a5VAZTX/Y9L1uK9F+N9CLBDw
wDH8Sm/t/vawV44MDkzFFp0okqd5Mp8Btx20SLjCUg7R6BOWBXB2rd1koEjNxv+Lr6Quwh3BjOOT
JILvj0ytyx1vrJ0BiVeYICEPToB5m9Y03Bhp+yy9w8B9rZTx0g11eSerIgNWuJcxOiAzOh92ygpK
FBF4sY6eUTu8mEO0nqJ4R7KWWStZRp1V/piFFPLrvzgkVd696JxSdnDMeb3KgXLY1Jgvu2ZItq0m
px5/m7YN1noQL7S/r4WQwTEssAO8z+Z9xUyFAj6mHqaiGRBdLXGhQd3LcniAD7ZFH3YT9Oa+DYaF
jON33eQ8+1UBK2AQjfkVXznvClSwXZTcsWCp6T+9DiJyHW/LstwEQf4W0gzIrW8aGt6J5e+C1Hnu
FfAssPFuB/K1QwPEhDizaExcJCFTWYe+jucksuHBDpNpAI/afWgj7A27bnJAHppLRZWr860DaRA7
VuzZ86hSI70cspTv7kl9fXqzhZBHb58i3XfBDOMN5RZJu3ATXkm2caikuojej20TWrMt1JuB1tOI
B4XvpK7d4dfqK/XeQ2M7lnaxqM3DpPJ955R0ZAChWh/+/UTjj6GS8xFiqiD5/rmF286qTcxD2cJe
t8d3gGsJFYtt1viueTf02sLevXZACXYwmRXYiotzcdKMuqnslgOqDDZl0MK+Ue8t+VOQUpSh4XL7
4y6hP1SUkR9DS4mrj6a/yHn+OKBMI7BloNlsV/R27BJp+J/KZH6jhtuOw3aMSXIcuDPqwk1/Eb1Y
jhhc9YSuI5u/mdN/DtuGOW2rHMRRpSiImJvrDB3nUW/u8LUFAtRv6Hv92y/9PaSt27i/EsTz3oaB
s0urlaPsAosoBBdqJ+XDnZMnH1J6DIVtnjzocS4kT6yXhyWojHKxrgzPaci7XTT2uHvOJxruqhyY
PeUBSS7XvRp9xUvEgZ5VchmvCzMF0l9/d2z70bZ3cSp98eT4XS+h1GnC/GQ07sJk+KLiB3d7Wn4/
z84OM/G7SD0csJUg3ubli1oy455zBAyP6rwHifQstbuxbfZG4CGUJVUw7VSszpSwQEvfRjcILzM1
esgs0OZfgmTnJJ+TLjnZffCkOvIPS/ZgpinNfWRp+5AWnidz002O1qFFj4lCNO0Czzpmqb/hvlzq
31ybZHzBWWTqMIrizE6o1o/0HjtvUDBRj1UpqJF0crO6h76VuAai+rcn7+qiivKHSCBF+Wu2exq9
MkdZrmQ3avR7+CzbcPqWB8+iWy6apJmCaVqHAWPykoTRBv0IhPB7t6oTpOp9eJ/258RUFjKcy/op
K0rujBGkQTsTS+7zSPPDsbbagUmI5ReYbjJGFlGKIYN6F0K2Uftdg5mtnmtH09Pus34zlO1GAWO5
XpicizRT/A6NBj6PcyCN84MbU4QRVizN8yJUoAmqoM3Te8+rv3OYbjz4QpPZ3TlG+LVu7U9dDdIm
wcYwXTi+hVLdea1K/Ayd65oyAWiO+b7XmrbrcTkiwLXkzs5h9OTRyRi3hexnK1XxP7W9/xG1tGPj
FxtkS54Kk3ubQrw3dpsGvSWJB0gLc920nI8dr/5BNj/2/nj/LZo8NBdoo3T2QmajitfzbFcK7AN3
LNN3iT4xhrQoEOcB4mZLdz4xhIOi8SnQwy9VXVNqjTP4nkg64JaOJwmd8TDCMMnQ60NATt9IwAIG
+6QV6ZvBP6zy9nvSDrjGS9ammjw8NxLp0em4PKmqLyy7OMhmP526BJUJNgXQznlhwNeKwkaRDPSK
na7TEscPZSMpxb3RYDzYxF/zTD0Ufb52cFtC8Oal0hexO5c/wZKB7wroAOUJHhjnO2AsY8eA8yzq
c9InteHCTiE9tdUh7fvvdWKv2vjUa6chC+9ofcRNsFSgFQOczwF5GWUCjlOMfi+6T/C5JS3V6BCG
I5RR0HYTLGSv/xD3X9Cn29Q5ueqA3Y/5fnvyL69VxmXzk6ApItjn51Fg1brc8eGBqt/XDZ3IQDrF
5vfG8HlIpi6qRAuReplAcGkIUBYlWM28hKk0SH11+DzT4AvUH406nOxSftK9DPp6/hWtxXzqH3pD
34+mEiyE2uVpb6mMaRpU/FXqF2IT/ZG76Hgmd2EyDm7J+82bwk3TTjslMo6QbeF1LSWCl3U/8al8
JtHNHWPMr3DPL7wRKOLkqr733nBV6nK9zssYqQQTkBg46bZVD1EQP2k9l3bTvPP2/nZ7ha/PN6kw
B4NFZM1ju4zitrdTZ3QLrEZNz9qUXnIaG+ejce8F7aaOm0N+ZxTxx9vjisiZRzR3KlgcuKUO4Nnz
uR4lRTI0z0LAsOLQpovZqNYmtb6BPNjeHunqFwJ9Ae/I04rxZgn3OHhlAkeNhooHdtWqgZtYTvE9
0x9yYRyLm0knuXYefGX1v94e+0pEoV5Kok+OSGTNC/u+FzeIQrFvfSNxR42WfUMWo8BSb3immwup
vriIL+YUPVTOKoWLev6OlAzVQbCPGwXa8E6wH0oq5Gnd3jmDdxKdQzLJ+3YJ03btjOB4pIVACF8+
HFGqHCZl4oyIoAEmlvIjk9RvtiDEGp+hkbp1sY36+hVRxr05SK4/eJsG+x5t6MjnnlSlfoDDghE8
Zlz/fvLRQ6KUzMwryu+4+GM7x1KdtXrcA1egn9H3zUPfY8FUfjBI1zF0X5iHa5MPiIO71aRWQVJ+
HtCIp43hkNG2s/L+ANCIV8F94RXb3JH2YKNWsRwckHZdSs6uXE30kHmAqAIxTwfhfNiBaJZliQgz
9eg4hc0BsQt3GIW1liG4JvaXIfL2eog/cjmVj3IT0z4IFzbztS0GYIbsjJxI7LTZx6e0BEuvkelg
VMGzkfo/K/8N+Tc0T6Mt3EtEfzbIGeBxbKo/bi+ycmXeKToijWXROADgKCboj1UeI+pCdRQR9HB+
+87fasOww18P6boPvqPtE3P4HifeFwGt99LkLS+bn4gvuGbjsEbTKaijAzThkzk8CjbQwq+7KJwJ
zAG1JNASiqPxNj3/dTkwpylziEHwZvsKFe0u/tlxoa5GACKDVRzTUFqpJmZhRobkkeyE7u1fcOUE
Aiyi8SantwcEcnaDy5Vaj2be0llN5Q9IdL73Me38acu1voknaSEQrpzqJArUVUCZygD0Z9FYdt6A
fALNM183PxlGc0CO9oMUKW9qpCxVza5FvgrSBMI9acIFjDsAT90j2ErMKY8FgokC1+kjbVSk9G2g
dnMmIVhirYPqEyhPO15Kyq4FHvQ7h3MdriFYtfOljZDUSWufp2xd6vuAqvpQ6bsJiQBvLHGzGj7g
R67R1ri9nldGVUHQUymkeAWedbbTBtsObQkVX3dI6wdDcXvjWZP8reP3d4P61UOafZicv8jJflPr
aKLw10UQSX4NjLFsBzeI/PtW8U5+IL1IqIFU6bFRsHT/aCZAK7MwW/3F18IWoNLN+e3Ys/e3mfVd
V0GadrVhxEr1dSiOU6a40Nf3BeIEAaSJv0tBqXbDxoHHQbo/Txg8vdUmSWNlkXGU4ung1cFL13Yb
BV/A+FB5X9pJwg+9Odz+2CsXqUodCZAZAc0lMtuqvVI1WpHlHOU9EqKadtQopheT/axM7crB8FDS
jYX5vXZwqzoVB0TFECMEd3MexIqJ4ms1dKMbq9HRk/0d472EiBRpQA+rBuJehBRm+I4c5dNffO0f
I8++dtDkVCrQakVbs3aj6YtNhw4jViRQdwMyK7m3BDK5chJS7SWK4IjS4Z1nRwMCo57Z0+I2up4q
Sns0coRipmobmdwU2kJefeUkpKZvAyIAVAFkcrZPUVdRQtkSiBbDWKNbvi3BdA7So1e3u9sT+Tsc
Z2kfZUAbZqBts5DznlA4BEamwiZyGzncycE4raHYTbjHRruhClFKqsajhwQq9LnhZFgDMlPqsTQM
GKBVt1fa4tdQTCujyO1NPCLMkk//uklGUgpiELQbbyveV7NroTOUODNGJiNCjYaEeAf6fOdRLoEb
vIUr+hfPZVUgiWjLgSK25odkF03oxAo4kR/529BIT5OcvUV99qZUJ+wo6zDYovQ1DTyqbq/FtS1M
t5nLgKeUClD2fDupdlpaeRCScqJSIsrQA8dGOAFmMIWScb+t4VndHvLahWAwv0AxYYMbzizQusnW
e8+Beap1/UodgcQUOyujDzu+DUNBwWTap5A1bw967TtNaOdQNRVKvfO6gF8G5WgAWnE1tO4VZJSQ
Rn5INNnNVG9tt8MHiwW+PeTVo0oAlagCmfplCasqEX3HgoEwRxJ/wAMUu9Wj1FKMGb4gD7UahNih
VRHI9sLQ16YYcBa4X+rsPHRmqzplbeTrE4pS0RTvzAacqiHaY/oqwAGli14nTCk9Y6Gjce0AoYcC
Xw5ZAYqN8/OxqDsrChm0K8KjKPyS7iCoorl/0WIlfHg6QD39TVqc1z2GqY3aRGOoHsUnFURVZkxo
5eCNWXsLp/7VqWQgXvxQJEEcnm+QpOr7aBjZIAIqIMMbLdr+TjwNR7lZM/msnv86akt56bVSi8or
8P+Nq56Pi9IYLhcSrwQtOiX5Vwmf01G20WN+GHW2TQq0NLsbofumD4J/eDt0r+4Wjeq5DLzqkn3W
ROgL2TIF6rJLT07Ub+rGOcVRfgraj+pEY4FO6+0Rr28WoeHLk/QKLKHrYm/qWm7XboTVie75DkUo
NCmqh6T3D4GlHWDob2ove9OKv0oXKV6DFxDvAE6l88me4lqVrK6iatjDoY5QhzN3BTJI8SG1k3Vb
9KvoHqLpwlvrkkYhwphuDcBheE4XhWINBak2yECQFZq6sjteo+NkTRtPy1ytvJcQ2cIPRb03UvWH
QbfCD9rDkKSu6FyMbVat6tHboR1+3w+Ba/domfJ4qdaFhZCppnhbvV1i4l6LC3hJFFYJCzgvs3kK
ynJUE4hHrmVNu8KXUVTHWWZCWqjKHg3LVdUlIubVEekaCly1Jdrg5yvjg2Z3nFZFG6/1t8rkbTLY
9A2ZgNG9oY0MTmqJtnAt66JijmA1XCNu49nVX2tD7SHDy9kJ81Kv5A9KnboW4jxBqOy9xSC4+oHo
osigvkARzntEtq5Nfa/31MJD49g27cGpMrxVygcDk+9445vlQp539fvYYYxFawz+zvmMVs3kWGHC
91XOfeU5axUbbCHOkE0PybQEkrx2epJQom8iVG8uIPpUkyOoQARMEMBfVJpDxTkWmd/qWgWK8yCn
1tZQli7ea4OK4BSNbhpI89vB85ok8tuKFTSgpav+x6AKXTmWUUuUN3nmrNJKxQRkCRR9dVjKd6zi
Pw5Q5xNreLQd64Bh0zHchGWMtCzYvX7cCZZ8FidvEEvM1Fs4qq9eFEDZOErotdDkm1270xj5Rqww
bNgib1xvIv97Mj0rKoxBWOqQF+l6dAmO5SZCicNfpFUOCZWuUzzhfT/bnlmZxVEmcxEXP/rJ2Pa6
z1HgUDQGOxn362xYYuVfm+TfUvSUMQA+zatDRZroKtYFfC2g20oi14j2FHfuS1k7ptKnIbZw1P6r
9JzakMyriLgy59kj8A140D6wTGVsDpGKOBco4zSHAhokaCy3hyhJ3hT7J/qO/76HTKb8x9BiO/9R
LYzTupHGjhme4APF46pmq44jKuTeJkEaO/LNjY5ODnmQ5uPh428iqHcLd7PIcebvNRoRoL1o+xgX
glG20akI2ml8vjwxjHY0vPTAc9t6iwXDgsy2+tRM/qO0yL6+mhZQERf0IyFVNU8qR71qoImBDM2t
D3Heom4yfK5a+UtZlQcAGUd8z9ZO7nSowBlfFj5bnPQXnw2mnm6idg0ZVCgkBpMP9GP0nrMxexTs
IpH64Z7ySSm+0M99iIK1p70PuMqzPd/HsIaPUC3EwJUrgpNaYK9+19Dm2clYB0bsNQNQaIO2QE2n
JM1OaF3vS2RqQ3r0RbmEwbqSyzMkKZFodkGdFD/pj6iTHRUDLGkiwSbfGGLv5LSYp32Isnq/MMni
uplNMtVIKCSiBSRfCC0kOLM4aUWlTraginoJj/8JoT0kA5E88aVipw6layJukLTRwrxewhjJu1DT
5UMF4fxCZCF0JMhZhcJX6t66TI0j0DPsHI59If9Ea/fFGd/z0D8kdvARtNRT0xVbz/5+ewKuzjRF
EIGKEhons/3tmJEyUeUCfK0ErwjqOMl93sUfdEn7dXugq1EkmqboaujcjbN7okltRRpMzrBc97qV
REFW7pwEz5vYrZuIEouFXK0JgPD2sPMDW8AgRHrDnwJrPe92JJWi2t6IUaAUyjtR3fBMcC9Jt9Gt
eF0o0W5EuEkmxbo97MW1+M+4Fl15C1mnC5GiVDZaW49k1CKacOMLvnwYrP0yXOklQCg02cfyRdrV
wPpDSNJBbSwF1/z0ED8AbxQCDOgm1/Msj6zkHl5kp3Wuib5rnX/IfWFPFmJEiphd9GIeMpR/MYfb
TDEnuhKv7OTJBEVwex7mq/77V/ALQG8SYBeltiqUVckOEc0ozX4jgRJOuCIQoT3UdX9QSmNbUnm5
PeTFmf17TIgxtslTihfV7Mt7LaqdvLI7N4rDo8Csjoibx/4djZ11Iu/t6BPrglnGv03A/hnXoYzF
NpLhcpwfWtOIX1yjMuMDQhbaFGymhhejpuDG6H0QYn42IlS8lXa3v3e+g38PC/OKIDcpov3u9/1x
VvZeiYUfiE1XrYyjkDNsccxq6u9Bqy61NcQX/HlYiqEoRMDsZKTLEosahblWJiOqL2rqOgqmc0gk
I7vwIiinufqe9/JdGqPapFcPWl+f4nKxdjs/r//5CRD/FWKbk2Q2yVITV5U29r2bvftxvxcDVxjw
wQB6UdtntUAGNtfvteDz7Um+OKt/j0uJEpCLRk5vzI4vwlQP/4uz89qNG2nX9RURYA6nbHZQS5Yt
WZZtnRCOzDnz6vdT+rHXr2ZziWsGgxkMYMDVJKu++sIb8hpUcIApTZxk7pBWTM7SO7n9PsfOkXHB
TkbA0WCgbdY90t7qjvpg41SvRTMqw//5FYtonah2H8ZqM7yS6l/ZDNV8LJLhpkDWPQAjIUT7BHRu
4+lX3zrtCVJBcu2r4J3A+S61sR48ET0TgKhCN6wedXA37aHIkltmXG4ojUc5zTc23cojYw4j0NFM
Ia57I3IpNUNiANrEDsCthdNAtMOpUjs55pMRYyahbfWCxEtc7HJWFDguIFyA2BbJx2xhRKEY4eCl
E6CqWf8wdNRUSIpbzt6KtsLV6mooDJk4+oJDWRbgHcmf5JdMHYQo4jggcKaj2ZHfVfJz6WyRV1df
JmhQ9MwIjBBwLkNUF6llGASExk7tbkQJU2GLNFrRDlQA8p/InfrVNxv3ivf3zxIByuEhnSNxx/oO
FbFlFq0U+H4blcQtAEI3UYybplD4cN3G6ViL/AAqROMZrAxiSYvhXCwprTXLZu9hznh4pWWgoFNZ
0TmJKUwNoFpGuxOi0KMlbdw6q28WmSbcN+DDXPGM/CmeEZZ2/hP8/e5FCESlRXYHZy3jYRMbHkG0
Jai5crsyweCWR9iD/t1y7io5gdQD/hs8wXqHl3xuoyfL7G7gNQnsrPOvsgohiUadj1of3KZFOzoj
my38GkH3Vuv3BmLzAp9V4ZUTj3etfixD5ShEPbHa21lJR4KFCGVxyitrY2K1+uRvfsfiGhjtEF8k
Fb8nwZrI82/a+BwqwSFun8fcG+LNsa+2FhNexwoGUg9XfcAYL9hSMTmlRjzeij5gD3BAQLmTnaQY
nwoJ18AwOyKF7glZKr9OvySmurW/V+5f4NzMnYXMwTVyrC+HwIAr0nttHB1zo9/7uNuEublXC8mb
Ue73Y2kfkV0jXFxBRMKH9P2DvLbLoanYdEPBVFAOLuIH59gxe9I5C5ZIIA0IcFB8NztZ+RohGZuS
w+Pp/S8WFVB64DiiobaMHnYZ6FU+d72nKe1OFIQhFYN9nDRWzwAPf0iGeSOnuhoRi4iFnyAYKQN1
SjLJywed1aqR455bh/Hkp6mgFqtPVYz9cDS4fv801p9p5+9StPBS6wYVPlc2xyOaEFjM4O9Sf7Dr
2YOktLHrr6hYrz8LhirZNDBY8GOXP8vOMnCRkdF7+Fu7oX1TqR+7+Fbve7csoa5S0cgvgtEoNJHe
//JrB07778pLPjS2MUpqRiS3YmoqSO5V8MePfobqS0CDT6o365eVlIMPwOjbYUZvXN3CYa6g5z6M
1C+RftKGW6E71g2UTwOWbuGjP31F68Xtsi365Np9TK9JF3JJpmALXb5iPQ2ioc5w+A07ENxIagmQ
R0RKVfvto5L4h/ff6+pypo5CEyda1EmXy/ldPKrD2GJkz1HWpG5XILsmPN3y1C27rX746mpQfg3w
naTyS+xyEtSZ2iHl6WVxeMQ6Zjcb6hn9KdC8JB+K8/j+w62FC7FXwdCK/yzDhTVVhTplbJq8Z/oM
8VbMMqb2O4QBXMVwzDJQFyy3+u+rpwTwvwhTBEnixuU7jbumloxB6cF6HQLtyUf4JPzthAZlrrTn
VkJh7yjrx7FxNqAFqwmIwfwOsg206qt5Q+c7NQp0nM9Bpu+u6KfYRw+ObsMc+3fay9jUnt7qu8re
EhFYOZ6k5fTLAHUiei0vMh/yG13LG5QAAxX7KkPCwjA8N3IFwEFx20Y/CwbA+x93ZS/xTWmCUxII
iW1xZb6pO+2qjWy1gmZrKNWugzmk1vE+bO8SyfR8fevuW9lKoJK5ecGXAVpdBuQ80MemzY3OyyWG
cCHAcJFexOZO6GRp2Hlmu05JNx5xdVF0bSi40FUhSb98RKtLsskB7eV9sKx2r0Y0S1A2Cijlawww
Yqk6/H7/na5tIEZir7MMBnJ0Ei5XrC0MgMhsejBFN735U2BwQ64SLSwQ43qK5afOGo6gvf7NsoC9
GKMA/L8Ktn6g99oYcGLkngjEFFyAGvwhvRvjr1J6y7DKFaNHy/zHvX1uNPQeGSApwjr3St/Uwe1e
am0ikoJXnNDNrn1PHfoj7YObKb6zcV1yvrd9dWyTLfT/Wpyg7hCy99zy8lXsRTnannOZzyuUa0Qy
2ycGZclXR8r2MOzhpmE+kz/FoAhRJ/3ngV+nkUI71FIBey2RmlKrjWqtJ4RijHcULT9zw94iptyr
QGSSLZGe1Y1F99WG5yCYkstrzU4CJx7DkvoERnEZ4KEXAKGGEaXMH+PkN0wLJZqO87DJb14Ob8QH
ZmJviRvHEHzjyx1tTP0QwPGFjV9IeyfAbWMWTho4qkJ5YGYv9LyFEKAIUhYqbv9iZ4PBBQcF+Irn
X9wF9CxGU6prdrZm7MSNFw0gvkjgjfArGBMk9wwUI4M9ZMktSImIDos+AraT/11axOw3AVIVNngl
kFRPCIWGdbtz7O8DZrhGg6xyW51H+cYEZWcXh44MR+tudTh7G48vspXr38AsGpeRFRHxyemqStcz
dhlyVCYSAZh/HvvooCOirUcRuB4vzM4CYWLG5tmsbBzE/Bu72BrUrkVSIaSN6geteDqVl+9CgY/V
l3rReWncPxRWf7CpG8fpZDvzTsg3RxWmE1K59fgrSSQ4dzoB0Ovp2i0L5FHTkjR38IY0U/Us7yK5
g/f7F786T3cwW+HYy2F7MydbYVxkbYvXzlan+W8I4QJaH5ePC7QpAafWdV7cGadWg8kAgbQyPweB
eYoit2XP/8ByGeO/9JTJWx3htcN+sfxi52ltoVSxia0ODmFnuQQcDa/DAYIn1wdn+Dh1XGJdg8/c
vHWRrOw3VhaTJNEf1pYInaR0rHJoaJhFAA/KHLInF+UMeaPCVheSbIJOqyQdAK1hqvg0fM6kB2ne
YoWLzbR8+2LWQzMcFgneRZdvP8U+bK5jv/PG+Idt/w1Tc5dlNCQ2o4t4j1cLqUIinS4MQ8TFe7ax
QEwcaew8ic8sxOF9Pzo3CDSpVuiKQ2VwzDZO9NrWUmAvqWCXOU1LVLaU1zIZSdx7DobMxmi4QloG
Bvipn+yn4duI2S9GYro7xPGJ/O3zxvIrJwrJFY06nJrFuTLmsRO0fdOUg5xIwx6992ByHouigeFc
IU6FPrRd8z+SJpw0NxdfiSIAXMgWIDhQli/riRphtTTpWbzqw29h0x86Kf4+RvmDVTmPAj3cJvm+
nzEJl/JPvtPeZplzh6+tG8z4BbITp6K9DR293mndI6J9W+HmOiWmBwfJBDKCqOiu9kMV6ENf+1iC
8xlsfWehV5o04dHHL6ELQ3fWjc94J79g8nrfmvZnrIz4s19lOt+3gfQswi8jlo2i5HqTkjYLsSVG
RHD7ljWfDNU7GzW18erie0cQGMLhgCJRkL2oVnKOs2QrBqwuCHYUnIpoSi4pEsPEHnWUsRHyB5Hy
3frcNwaWjwaMrYde3QmJOpIPDyttminMgFHAEgPhHqPDUxcApeB+3Ni112FJlA7//UnL64dxduQP
uJeWjQ5L13R1taP2RX6gMlwbf6usqW4o/R8DjCbMb3GIIgightTMThu/5Pr8ABoWzXDuAEZ2V4DC
ZFZKs1VqxDDwQEe+uim7XZzzKxo0VyIkfYrypvGjPUH0sLH2dSom1tbAuIpihn8v42Kbz6bUtmrt
pflHQ/7U9XcoEij2oY4UcgPE1cK7PPojOVs08etjiwI1vRwST2jqVw28APS3ns5t7TlO7FrIkdYF
3bGa5+8/VsIxKKCUGx42nvZ6G7Iq4zquI8YOV95qYMBMpdGz2rOj/3irtRlIV2Dhg3ZItJPhz9hX
4sXDLvj/pIMBQQfNwVu8J5xXEBGCcK+1W9fTCjaA9oCgsQPcAnW5hEDqeG/bmh/UnkTyWWU0k8Ph
1TZp7IOzKHxMwrpY1yqS0+uUxvq+8XKuDwQFDGgqaNaEqau5/NRKxqRGDqxbYF1RC8/iHCNTUryI
n5Ihe9ErCZIzhuvTyRd5koB2SfmmTtp1jmwAc8V+jsBEcm4sEiUnqduhqTRsumXGqs1Tnf5A8JoB
a+W2QhQ8cFtC1uc42evOd3bP+6/hOl6zOhFRSEUQIJbIJlXuUr9MhJu3CbCMxiZqomN9b2n4nQKV
eH+xV9zBZbbAasiAc4EB6QJudHn8UjkJyimKsFCu61c+RqEziQK9ZgfTscU1y1HO0oc6oK1Ro6ad
nhQrvUNHfSsYXqdHBuREAVKgKceMc/E7bGPSi2KCf/gSJvMnCZ5tgaRCbQFsRrFTOA0JFIEDP0qk
MBYazr0v7fuUYVbn/d14KSIXW7wUfgX9I+YZNHeWmbKdG1niJ0HlacK/d+AT3CvARLP02Q7+4Azs
FlXlplSLOHZ3iOh3rurGm6Yf10kVr+TNrxCx5E2pNvQS9+9E/dF0d1OagNB96adHdubnGknd/KG2
gXpKmI7rsZf1zcY2XImPgvoGgAO7FRQpxGF9s/qU+8rcK1YJxbreiZaPHuLMxRgti3CeR9OZhO/g
q1/ef/Wrq+oM8Uxkp+ioiXfyZtVsCuK8aI3SC6NjOqK0w8cXImDC0aeG4CghWVubG9P8FRwF7RYa
Wywo5lhLWJJd9hL4BGKfbX2rTsHPKPGi8Oz0kxvVJcJjv6fylMyPCaZjnWJtvOi1IwgajFYE9xFM
5GV5wv1jBJJWcvvaIMCoS8YnQ38RV4CoB7E296QSm5P0ZWAQP5nIvQolc4q291/96ltgrwP6Iwpf
3wADoPFIi9P6FUgjhnhtv8u5heGd7IR6sACJiQtSDPLQkfdKNDLjeqtR/tpNXB4++DUMknRupCuB
qNhJc9MZI+yrFR0Lr3MJgAUgc/6pjD9asOtN/2QNv4pEcsFpokb7nCTNLpvu2xdT2g2a5VbRU5mO
AF+2vtTK5U0qLfw9QP0SpEQa9WZzjnqWSjYUas9hMNHML+pxthXGnC+krTUKaBvfY+UiEAmiIASS
p3AVXS7HCF0aSqWovKGvPibOzHhCBlqc1tZPddJ/zbOBmeN/7miRI2TcRI2aU26Meymx7rJiIqny
6ZoMytZPW0kYX8nNvENKC6qKy5+W220pZ6NaebU2H4cBN0nOqGh8SxEN0yJw9RYSDm7y5haX/ErH
DDKSGIKiHQY8VpjQXS6tdJU1j+pc0dlv3fkpLiDwldwEdGlx7KbIgVaoC1m5eOfQ0RCbNW7Q1wuD
m7x83PhEK+9BtGlFngDYgfr38seMzgTSsjJLbwrG/ZB+npvRTRX1bOvTfRfQ2wN9FFX5nWlsEUav
eFK8BzFxQJ9ZqCZc0Y7qYsISqiU+q1bqwUdGEfKc4oQUYoAB1ECYpsoY02Ix4gnwDo1u3N3B1YyP
mpnsTZJMC63q7qcUmF6W9rd1Nbh0j7aCysq9TkQRvChSSqGLfvmGSG8bFaJc6TmQXZhxuVozuGEA
IsD+1HbSftJxvpEKfOXve7O+mSYI8xGNUDxCYyZGk65tdUBXssyLXySuoDen2IxGdMEnmysGRq9D
7wfLEjs9586LSfXTQqMSAU+8K471ZL40JJ9K8W/2MSQg8ILguSi7l/u4luNM8yNu97b+NpcPUusl
/YvQwGuIJGPf7sROFl9NQHErKcUahzwopI2hbJVga9+IrhQSJ+xjoEqLIyUPfpbEclh5rZ5w6zpf
apLeOM3vi+4jHjQ38hh9Fb9k6o1dF70IHI3t569WBoJzGWz2x8WxWVwBUGa5iwm0ZKdLI4nJiIZw
LhLOOALBbbTLbFgsqeozBzkiDIfsN3K65t/edCK3xJlmo0pbifO0yKnOCL2UIctuVkf6rQwpp1oo
CPe6zkjYcCuoHkjd7vVE88JNntTa5cvFgjwdbWEdAqSoSd7sykY3TWnWtPLV8dixflhBsxOQ3QGj
qLI2d3aZorFwN4TFwVaqG97mrq43yMorABM46LQAQApjun4VW/tsrtEgdQqvlCG9x8ewi73KnWZC
KfC7xnyqYdgwFNglJmmZ3u0FgFhoPPgxppPR7zLrbhS/3bptVk4sP0swTnA1udbabZhtQjwNOLF5
e9NaX+g2nhHYx+eE29Chu0eXoi0jb+y+9Lr6SntinuNuB921ryRwN2xKgSC4YszXKMWMUlKXHiao
O61td5KVHZvjVCenQm/3ZfdYArXJcfVKsJSKmLVveZCv1en8BMaTbBY8zrTFRlHnYiTZT0tPV3u3
zrOTyNRmTGrHCnEoOGZmJFGXSoeo7u6F3XIJkeH9a28lXtDmhIVJni7mCeLP3+xVp6DdWeZR6cmF
QKJ0r770o9Ts1GkL47ZyFC+WWiQaWtFbvpWylNN9rYPggwDcCPljZwj2eUBAnL/+02fDw4HJJ8cA
SCE9sctnS9TOmqBuFp5ogwkaqKpIB1TEMdfbOG3Xb1GsJOI/1GEBtLlcKep1Oesto3i1qQCcKeZ/
sL13Urx1gFZXelVdp5iDcrLcMlKZJEXbFV5OEAlV9TzN4P7pzuvDVvNiZcrDU4kOEvMtRLOWJp2p
Xuppk0+FN6CtST7WjMHRNtJzCRzN59IQA11m+W5hSe77X25z6cW2NMcIyZluKLymqV8ZvHNB870G
Hyf/MEbdbbTULRRnFxAyNpYW2/DywuKpYbQIXzLct4zFG65KI1b6qixwHK+aQzvRrrIqNxuBM99a
sbNX7PuhPSZ1f29ghi5wTXaUnbKMbiNOkhvX10qIYJ4pYNvcYUDUl04OsgS+acCg1QOs0Y7oSrfZ
nRQdO1TJRUWpl5KXGsiqCHhVhXH15jhINGuWr4NmskCqQSfgOF1u7aRIW9vvfA7R+NmheV1NnFhu
kDh50qMUKCzDIeiJJdFq6LbUW9Z2O/5X4ioV23AJyjFCvSgzNKm9OuEE66TE1Kl0E12ZA7bx3cV3
XT4oqHUSJwGWZ5y/eNAkdAYVNCZ61pTL7HqpOQs+U4PxN10ZkUj6KD7XCtHK3ilURGO8ASa4elxV
Aw9IHSYYMJSnizAycQVAqgKKk/TBPuQli8YBI3yFAuD9p73qiomVEADAHgOWvLZs0Zmp1RVabOZe
Y8hHrEk+6QHePuoWROGqBcQyQi0FVIiCztCyHSKPDOvGjGXGkVllmN9Epr1LUa7qZedOgGIqtMO0
eAvzeF1YinXpA6Hyiav41d0+NEEZVo2Ve5mkn819UTZMiLtdZEr7kNRbou2u4uhTpfEOGabzEHa3
ZPD7UO1w4t6all/de+LHwJpHjhP8Jfo8lxtLCqGRmZKUe3nwyYEllhOsgxwVcTfLHv4PKdbat327
3uLa6zMKlcDxefjmEQVM1+Z4gpjwKn86yglPzVG1mtZ1sv1rXSsGY2G0d5K9Vmxss+ski2en/Q06
Av4Au2Bx51daUSC4Shw3Yt0VZix5zupaGz8o01zgX5aerCk9zSnUkLJXPk19eJvK6OUX8Zb46Nrh
MojpNGLZ9+yMy89Qx3VOO4qbM6ZibfJoL2xsQ856X+gbj72x1LLtD/Zl0lHRLdjauHQ08a5jACV6
3fFmPqCsr8UICsVgGinLAqfKEXeKm7qgd4A+XIYZDBurzfMf8oQggp5/jpLqkcCCla32nFqtvfO/
JdP0LQPdP4fSzjLDjf7/1QUqvjmurHQKBDrJXtwYoeI7xpxzZcmSsRPQpK6Lv0+d9XsusFbH4un9
ULa+x5h6iE6n0BlZrNeFTR53fcwloXLMu2hftigk49CGpsG+4uIYCrrc7D3H+Zx3wb430Rfago9e
X9Q8NQJcdG9A+pFuLq6PCAKO6ZukDZL0IphWfn1oxtkVUdxGaMhETcnPcjcw7owReQXl88ZbuGpf
IePG8BVqEpq/1x6mTRIVBjaVBRjk7qZEiWRsLN+dixgQnn+v+x87hmC1r3lBOD+/v/Z1mxdcJRI2
aFWxOONQsUffFBEqYxSp6P3Ma+pfuMbQuiSzBy0xBcNBlfpDLLhCcndIISkJhhTNGKD3e0FlzPsO
NBjTIA4i3a9TX71kgekWw5/3f+M1FvP1N6J5B3xabMzFDCShQT3mGAJ4osUppMRlB6YheBKpoRMv
6Tth5ip4u7qRYHmzFRLW9gda5ojuCfirOB+X7yidi8puWt7RGH3BGsoVTU5h/RbP3SGB3aAivof6
+DHww6NsP0h1dnj/DYhjcJHf8AIYApFFUqkQBLXLH9CGyZSUhsUP0KodM8kHHetEDfum95dZfdC3
6yxetDpFgdyKdegxlPOAUhOkmoHxwuDTNEx2jYNHduQ6KUFetBuUrft29VOL1gcjUBNf6iUJUQPx
EIalzpyF8V61L9J9px1adP5am3SOZnKY/R7M2TWzLSfhlWDMpAuKNERSXvMShVi1ht4beOpR1yoH
eQhPaWJ4LXlIXicbvc+VrIL5OvrKQkGTqcLizKE+PZmEJOJ6JH8ULfuAzgkVGsed6552RpRvrPh6
WS93kE03SUDf0ABSF1929ufJCiusdNSq2CEsTNc12Vk9wjRoK8ZAX1Vaq2LOrCt4Fgc+jZPoLCDl
oJ7FiD/SERrXN+q1lRST9/DfH7WI/rMeFhRAbDefLlIzdrtmego50iO+MK+wU+TrnWpj0ev6lMP0
dtXF29eSMjNm8SoKOXcNG8AR5fj8Vcm+Jf7kwoF147l07XZDa3h9XTJJNHroGF2he5I8UbAFRnKg
kl9yxTiZlKCCLqAPmMIymPD1594O4bxsYUpWYzx8FyQXaf6D6Fi8Z7PWOzOQWHlmhh7wgnMssjFE
8MmlHQVWMUG8HdqdNaHWI1NM1MqujW9MKFWvZRM84D7UTwbQhybqEWClK87g4v3gc+WFbovv8uZX
Lr6LqrdxomuSMD38wVSvkE/qqNIlQE8tAgfBEMk3VK+9UafCzRKZmefzLhhDZIb8vW9JArw6Sn+L
7FbsWcFTnuON7GgtYeMn6qhV0CNmRiwO9pvLspygPXZGlHulsHHjZc6gZe1E/WBiAirK6QikSpem
ngAKCa8XgWCaRk6WxsljQJRH0kbd+b+8NiFtSY+BefHitWV6hrOdneSe/QWD7aNuMrYAejmQUYKk
Ej9QHG1Z6w+Yecl+5aXw/2aZ69oMjzQWXcHRCypzVxv3lZF8b22alYPs79V24+SJX3IZgyzMn9j9
GP6ItsAiBsmlVlmJqUWkGne0lz1dLw669lt3tqg51/GVhRC5hu6kCKX2xWeqpHwccYGNPCuVkeXt
PBnHvTBGF7NmaDDvBt/a2LwrO0NI0zM+otXC0y3Jl0Zs2h2TEkx8zOxDBGwvUk2vD6tjUE2R61v+
c1zq93bUfU7q/MGhHdLmw0muwp30NOUKvj9bdL6VkC8af1jc0BRBZWZJIlHzJhzDJOMnWQzzJnmf
lOFxmstnu9cf0lE6mXJySkPkmhDaUVS3Ueoffhh8DlT5V6C6/kSLzt7KtVc+De0E1Dm49sAZLSe1
FZI7xaANEXzdyA2xC+zkbKeMj23Veka216WtBVe/jMC4UsTyecCeX57ZrrfGLu7jyCO4wPib3czG
YZO+H5ZfZgyaKPZpcYTHHpxTaxl7XbRHTaP/DYKcxkegHZTggzX0W7nWdU6H8qCBArwQJUC+dRGU
O0oJSTWkENmM8iw3+tdYkX/11dc2yPdF3D5FVXWQs+KM82kwDX/A4353UEbC9OAXUsHvx961lyTM
G4WJo0BULFHxIIEaFD8pJ+WZnRnW95nUHNnQrZthcByWO720uReTZGcqX79UcXEzq7HsNjHThtDO
jxSOW8DQlcAG9QlxbRowSF3SC1p8OCYsA/rByIcW/U0qozEr1Psq9WudIOTSJgFnO6sBjbaqG053
ej9/0x3saAol30txdzPU/sdGv2k0+9mknK5lwNSSRl0N+4GeZ6KCdt4C4K9sb/DdkJqEVzPAgMVH
7Xt5lPvA5jeX2l2Hx31fzV8mxT8PKoD0SPtVTdZZybS/jh4+pFV60h6Q7rxt65xh/PS7bep0V0xD
CNPNOG5845UNx28D4ASRj2LmNUt4c3lFXdtmCeIIXu8rd0WkfnisZPU+CcYvkFS+ag7UJ9Sg8Frz
1BHvhTj6nuk3g1z9QTp5qzV+1ZmmvyckiRDUZXQGuu3y26bIYEZSg2zcnDpfoiZ8RKHzWRikNc1H
q9bu5DhFRB8xP9l/FFCrjVch/vrFTfS6r8DUAXG9SsBVI3XkvIxxQpAzD1EiJJGYMKvYXjA8TKK/
Fso5UcitqcSHqQqoe5K72m5/dka4xdq/rv15E3QRLYO6gwJk0fGjuQqDpA2QrUU1AR3nu95ubxoz
fIzn/JOs0wJwwns7pPOWT9LzxnsQf/nVe3CYEQmMKwnEoq4MgFLJTChQ70MeysIiXiBOGxV3iKQ7
kImFmHFM9VNkHHNN2/gIK0cF1LcOvlC4ulxN97HcjE0ps3r4wFR1QXo3F4Pr5BipxNN+gIjYbFrE
r1SXVPD0EWDT09PVl31EutylXKAc7400DYQuSpLjBYkBtBpMbuXAY7UOopvBrjxl0sYDr1TXrA5A
SSS5FvY6i7Sk0zPzP26uDg4rru2XNSwHq3f7DjHfbsKorDOR2sWbQpGrH3ImxCJy5v/TRiS4LrtE
HwNPc3pNAm2yCKx9E4+SkZmDZ/vFJ6AuD0PYerKf7wO7Pqt034B5Avg36o1b5horxalncME4QUBc
KHEvTz0dHK2WJXt4BTrNNilmUuzL7ENCVzfAogNEy98mjD6rHVmp6Ty2M2qmBsObsP2Tl+pOCtJd
3qgRR6HHHzZ+rtL+p6GN90JU6/2jsbY7HewJhcykkAtaBHJFqrrZlhx8jWtqIqLDEMXnHkGJFKNV
dD2NONmIidetV17OmxUXeQpwFK0GdoGMlg7Al85bx6qB+csGFC7S8X/8fNydADlop0EyXrb9zNaU
xihDaDHG7bBQ9XOh45+ZuXC8j4rp3OnE4vdXXNv+r8hyJtoUK1euwm2czYPSotsZND81xJD6ROFq
j6B39ufsRQlIu1L1o1UWt71ePDI3+/v+DxAvcBHsgHEzGka1BZcFWXyAN/efLcHnVnMUNeciOpOb
3QYG4B2rPKVWcXh/qZXdQ5EIcgrGF5ji5aQ/q/JmTieUwa0i3gnFBTyj9p0peUldfcJ5oI62UMMr
NT4EWtzSyN3oEpLrXj6drI5z2I+8XQfGUspIyKpu8sTOd32ApiOq7EpgnIriZ5AkLSmG9DwizbbD
ucVlh7sj3d65xMEjMjVaq53rZ7qxr4ugdQP7zz9/OQj2kIiIlurVgC/Mp65E2WXwLKwt2Cgnpdc+
VLQegiY5W/TaM+cfm1GK6R3pP4UZigLq1YA46J1MkkwiT6nPR0rmu6rVz+WYuImfHkJ9Swl6ZYjJ
ekBzROHFkktmeSi3WPzmPQmG9pzH1iFX25tBbQ8aylDF1N9HN8bwxcx2RS7vUnytFUl2p4jCGwb6
RtRdu/ReidV0zoXo59K/pS1tGb3rdESaOUaHurhPtecmSB9G+wZLCtCp6r7SraMjtT8xlvnnNT/Z
Ddmm+drsXBIJMJwygsIiwyiU+CxkOWYJv976Rm+2iBJX3nXiG7/qUYPLIvu2FkPCcuyjohFSxFaS
f3Kq8bY29X1t119Es0Oy+4PqxI+xEp20MbxRi/5D2QYfDW5YPTkUafFkNf59AwGtjX+XcrqBMlqJ
7m9/nL24c4F2hnnuD0jpDtE+tLuDH0WgaiUQ8yj45/FGWimup2Wss4WDILLFJNhLXmdZFPSpKrRm
Mil+xYv6lr6DdL7RfFoLqbQ7wFwgIgtlaJHRxHVaVs2IZCBdt8nSmcW0zEuBYDCefT9obK20+LjI
N4RZ3JItCq6oYIE5Ji7KBtLWxsarW4vdb55pOQBOAmqCoWSlvoCPjqLYoCDKq/WAOeiswcmfUG59
/+FWxqA4V4hGlSi/4d0tgreelUwmE7TbBH5FdPAKNd4ZSneIVedYwSGw/47Tq75kPgGi4W6utmRe
VncM/REhxUt7c6mLNETkbE6MHJOIwAGQ9FHp9ttuUmvnAEDr/yyz2DFdV+Qt3ssw1Ok7d+GfLnkG
D0UP9RBtDpNW8lyhLQK1FHVSANWLM1dnQdi3Fno5YsYhwPgWQ6O0kg6S9qFtJ+a5PqIj/1wPlThE
0oi0iQKf9oo75XRoDIw9qjVR1t/qmMeKt9lN3a0W5S9S1HpOkO+kXj+rvf20sZFWXi/QceIfQAn+
WWYBUOD92o9MHlmISsAlYEgpKK59il1m9wWdpMe4/Fsn6UPjDF8zS++g6bhDNP6RpOmWjtRzqCff
QtXeqH1WPgVpJt0lAYVDrl8c7ze5FzrXVpWPFNwpA7bcmR5s6S5FdqGKjSdst63Yd5uq37h7rre0
AE+TUivITVBfLxK+xO/owsSIUKlOf9CtZ5VYP+X/fG7IMAm2GnUhjDV0TC4fzYjl0Zd0vQPu+NgN
j06L7KD8NdE3JnjXX5ZlQMKyn0T9umzzT5IG2ldVOg9EgttItVsWvxjFluOHqtx6pJVRlWgDEnNM
UaYCart8psJWysGeK1Syp/heTmvyw+5udHxEDX93Fo2zwnHb6FkFuPH+Br4O8yxM5x5xAFq1KJZd
LpxrVjX6PYJAXem7pgTManZcPT2km+3FlfcpXMkdUhOWUZYz/V7O1aBXESMplJt49AEEfmuKBwZj
dZZt7MPrGwWzHiRRgQeKsd8Si1sXOdjw2aHGThzYPr+1DKPsQXLt7hRlFbZZW0orawviBo7AAp0V
oCWL00aDXW3mhAXH5MUOPo7m9yD0ICoKf5v4+f0vtrZXVMSJeaxX+pW8gMhpzqxj/GS3aBR/e6n9
B6f7nbXnJDlUuKciydZ9f3/B61DChqRrQUSHFIIM5+UWCaWU1BswlKdXv6PxsUOqSsYrwD/5Obzw
8G/jbyQ5KztFEA3EQdBEYSV+0JvYFRt9m2ZmgFRT3DCZR9h8FFgl/6jNN7BR33+6lVQA7QV0+enS
WjpJ8+LoVZPklGWN9JeCr3HuJMfcjJBSr09mRlEXH/yRjrth7GfDvs2i7n780Ouf/s1vgHBNVifQ
rMtY02aynakBMjJh9Di0d/3oH8NMPlqRfzTUzJ2d5CCX1kGektvaZYajbgEkVsIAlEvmhKJLhRLB
YgPrEn3IOo47r85zt0p/tuVzWD3OzDTff9K1Tys2E/cE1RGzsstPm+u1plT+jPJUbe+CJruptS+K
mRyyvDgUzef3F1spUIAu8lFBttB/vIKZ+WMejUamoVBTWzsVqmCgPIz+6M7Ng1l9ymYNhe3vhU1T
IvgO8zifs/2QD3vV/qXyBYbT4HzX1Wgj4q6Uh/wqoi6SQYJjvsySksHIuwSzN280fivF8Ajt4pAF
v+3EuvWdEZ3R5naGBSzZzxOduPdfyUqgulh78f6HYGpKZSIIp7kYR7ZHq2+YT39R2vIwwvQI0i30
x/qKaI7SnmFAvOR3+dZcVp3PSBgHVbdmWkT97kYFurH9ndHgqV7IGy94fUVQtMh6oH21TKy1Wrd7
B2Kop4fDkQ88d19wlT32CCRnyGr445/33+lKfOSd/ne9RQCZ4rhuzBp5sTklUvTaDjM5IHozOszx
vvgd0tkf8x/vr7l2CdBOxmATWR+FFGURI1uS3hkqLOFexU9M+5mV2o3sJzuj/iVp2mEw0UycAY+o
p42FxQ65LHQRcRWpthCoFDjayxOsp0D/JVQiPZUUUgZCNJYy1Ku/6cDUvURoKu0Z+BKiUguXzK3u
xtq31V77iaJqusKMqU3axLSJWb2MXTN9zpUvofMVGGub3sfa1t5d6SrxsDQUIZUgWASK4vJh87q3
rVzNO68vPzpogQwU943yEmr7tLjJxqOf87BmuFP7bzVd/KOW3E/azcYbX9tffGt05RHkJEFcvPEh
0WIZZkfnWeOnWlV2URPhPAzf7TlRfaywdE8uH00TseveTX1Z/CAYOAqyY6VrnuyudgMYctm0se3X
rgykxxhp8NuYvC7eTYofaeCXpCGR8iQqiyTumFUr4FW3JMdXIybUd8SDScXJ/Bd1pRJKQd4zwsTh
9Vf0V8D0kdqOE5iZdNMZ2BWtl8mP47BR3K20ePn85ATgdeljol98+fmdSG2iMeBWDPtdV+BvSfCA
QXRSh5vcPHffu18G+LXiKMkvtBiL6ECe4jw5TPDlc2h6WzXdq5/d1dkjTxciPSRjyxlCHSWGmesR
lU98znvFVYJPUOwwEnoa/OdGvQPk6KYaDiinvv0yDy+BdOiqb37xAYPOTn4ou4fnvsjccTyY2VEu
W1eL7vVpsy+4ekhpOIM3QUqWxOrytUmQhiR0RjtPzW7HwENeuitm3AfCu//H2XktyY2def5VFH0P
DbyZGOkCiTTlfdHcIMgmCe893mafZV9sf6ekUVciswsrRagVwSiyDnBwzGf+Js3lQ2Tdq1CjGue7
6cy7HpZzal81SLP5WAQiSlru7FW0hRjxZOKoUSpQWMmIl7lHS36lIy5EeCN6y4N2bY7V9chxjatb
4+ZxdiHLt4HyUoOTiY3MjaXsMk1T15ydlQv4bLjJEhZ5K5In6CcfT04TqmZKysLkBChOBo0nBwN9
uMckzNy8aFysmj1DSjY2V2Wn1K52WQYrO/ckCKNKiZ4xd7EQvCXrPH4E/NZpDGVT69m6Du6BcXNO
DD3ZyHQIVrLo0/cVgyHmRC2CwwK3k+PBpqBtggq9MS8PPYkimvLJaX5W/qUzuUq6bcCmha6FNbRO
K0xemey3q/7ouy8G144HVzGXDzAh4U2Vyy56eLYSVxC8a28In2brZg43lGw3NbMt7VAgiOSbwd6W
qaulD7K9mQ+TGuM1+6WNh40VuJZKguWjW1ts8u9qEm4iO4bhqBwgd+zU8L6c76r2OXEeOjl1Ox3t
5kp1++JZ1jIXp44NJs6bPEw32lxulOlBybaBtU3tL3onuxWhtoEG4qC5AVZz2AlUrhnuIHwH/Q+M
rFwjsVB+Qo3H7WJ6h4c2u2tAB31815xcNcwXZ6wgnMNEOilD4CqQSVHetlhavAgmlFAJzicPLAGt
crQhOOcyc/vxmKdtSsjGhBI06omhYBwsVkgqSV0cS8gBigqlQPsL0SUQGm4JfpN6WZF8jREzmYIv
obGSeJ15X3pTvDG9cTQ0ncXQeZY4k1PYb+KIihYIpr/u/JI03bU29Cy6ZA2uJG6qxYI8GnCxIOW8
JnGPnMYriCQiGORmix0aFOGcPwcSjhZsCyy9hQjfyjSfnIFimtEIFfUeogh5cYk6aZBzj/KupRG5
VnCVFaaLMO1GALKFtpys/kqZfMNMPWVAhU8IT43DtlqLZ87O+bvnWKQgtTyWTqHxHP4MrBcTTw2p
t3Lot5OMuJA04ms6e+XKkfeGXVtOPCAQkYA4XJ7LM29qNLnKI7P1+upL2zzVzqFNnv10M+lPkr23
u5894SvZV9xGnrFvfNevtsq4S6o9MG1BELPWilSntzkfhKKKAOZSM+KmXBxOTjk7qG1QNBp3Sn2w
rIMzXZk1Mhefy4M0c8m7SeBChaRinrWeZt/WsldErv2p0K6NvTUgTrWpfhjDxvEftfTi4/Xyloae
zNgfj/eWgbyrwhQ1HgZ9RNknDr1q3hrZDp+1+j5ON/VdPaHLsRurbWyzL6+zaxkMTaOzY6/m4jDn
F9d54yaai5p7K29DBQTA5gAAwBkeFGvl/HiD1Z48KGcVuoHAquBPHs9jFsepPyvMozLpW5tZCxGL
gjHzipfijziAc2+P2YUjYwFoKR79ye04qBep0xVQberPyN252Ju4nf+rjpP9XH5CV2tb9UT6hnSX
mL8MGaKCdUhpo5o3ZVTRw/ci2T7YQ3EwUlTpUcwjE8DyQHV2uZ8fABBdWMYDMcBGUr+2/Uwv5DNa
ik35klT6fSTLO+BuCdamUZceWkn5hump0LZXhUvha5x41WRehd1LnD+b5kUcEsYZN3q2R7vdTaTr
UKq2Hbh3X74P5F+ddh+xkMF3JFhpp+JFqsuCxKSw5pewSHapVl9oKUAehJe5kD5eJua5Y0V5C5KB
XlDRWByhhuMH41ioXBniKXfNt+CqejCGXYk2FLfjVdwdZrC+UOnUg2ICa6Mzsx3GjR4g8bKBkVGp
l0qzcbr7C9xP5DhxQwV9q/wHC3xrGLuIoLu+YPdpD8pN+zXbTS1n09bhev5lXvvXknQLhyceN7WO
DopHsUc19mV8VbZ3vr1DGS19VG6rnXMflqCMu1e46n28X5mEk4hXbGUA30S2At+43Ct6JQ2BVumt
N3XFNv/c5fc2WonfgzvpS8Mu6SwsVb/5VJZGFtVDZl8p9YWib/X0UIEF6W6t9sIwX8Pic+rsqqiF
27ZpGk8fS7ekeV3tpXw7BeqmziljtEA4LpzwToWqPSse8cys72BMY5DwGho7q9FcBHODJ7Alxp0V
/xiGq7y7DZxN9pKVX1Rn2CRKtauCW8PHrirhCKQVBGLlTvP3I6p/ahB4RfcDAON1FKy1G85NFOgM
gKhIEVM+WNQZJ1ktfFsdiAYhY1GRY0sGW2FC4ObNVzDEK5feueFogxFr048iaVpkIkmmKbFk5ZSu
w3HL5V505kFYHCTWLy2mL5asgd+NM/c7aCdobbS/aEouonunT0JpkNPWKyHzTeVXIdcilG4/Xm9r
oyxOvBH/jorOI1WQkNNHd67n8euk1GvBykmGz6omMoKnSqHltPCQodEXlKmAKnYvJex/B+7PzDE6
UppWkvEqm5+d4K4XBHSucWWCtDQOt4A8tnpNIteudczPRYrUc4kQEbmA1bJU9HagyMZGjng2WTiH
y6DalxIqqLn9PY0/h73qkVQGvuJVjrLx24ePJ/205Ib2A9cMjQnBOuGsO75nfIJmM4w1ag5D5YrY
TaAUBTFf9X/5gCTSEFk14ARF/fTxyGciJuo/QMkx3kSgZ7mousHJ+jimUGtHhMGIDKroyyRavjEh
pxY/HM/o1jq5Z1+WJhM7h69MoXGxxJKpy4ij4gbqEHau4YtghQm/EBGrCq1DUe5iC2C/1q4s7nNf
mcoBRXsOVNmg1Xs8z5FdzDIOAbxu8qk0fqSSOzUvYp6t+Flu7+wQVpcEhhJnNSlZKx6fyY3fQLoA
Q1AIOHHAMSfDHCnQI0Ls+G7S36WiyoRCoNF/Naxq7VXPpAPQbqkw4ZD5Jv58/Kolys92EkMAiIHe
W3V2UKudoczYQt8Jgl3ToKJowU5Ff/XjJXXu+wqTH0JPXAvoli6i8DSxnKFzrNpDaWpj9l+FKrwl
MODhK4fJm1KO8lUI5ayMK8KBRbB2NO4iXMCLWO1gTJKBIzU/1D9a/VoZ9o7xFetV15/xzGXeo2wj
eHwBVhEfD3/m4BTSVvSfOM/oty9yoHZQ6qGgIkoP2rxoJ/1QDl/8MVp7SbFCly+JFhLJtC54Rksi
WJ5EOadIy0mhv07do0FFNCGDDePc6/Vuh/fPzkQ+WW3vhLZ4HgS7drRdU378+G3P1F4AYrCH6N2S
dVI5PV5eqQQxRZnQ8zMpK8TI8+ioSxr1p4Jo3W4eRNGtN9za0d3RJg8zJG9Yk449Pbt4BFwiBOeD
yGjZijf8orBSWy89waTSEE0UJIAqgwwZEfehedGV0eWcrlB/T3fx8aiLMAPH4DqJhDxpWmYHDAyQ
K0BXXT+AU76uyvx+ZZ5Pt7FgeQNGoQzO5fBWv36XKil2kmVhAtPTx1YeU2K3rpVN38DwS218FDZ1
g4sU7sgh4dXK0NrJUiPaFDgVaM60KpYqSEY3NpxWtAtn59JEVSsGeIVuQqdm13mJWrIwvwZXprME
YxCZQkfcnNdck0/DrKOHWG6rpIzKMDbC2pPlACtKlHAj4yBD51HxXfdn8F9rXoannRl4FEjTYJ+A
aAp1TLHT30151VdtrilT5VVKsU0CQIOm7MVae2FV0laIX5VCmFfC5sLQ3UKVvG7I79s0PYQYSGpr
POUzubxgfqLyykoXbc7FsUbcMyR1OFZeb4T0Iwq37WPvewq6N0frLGgAGZIeB8hoG/1OOD+Je1To
BZtY2eH842XZ3QCsqEM32B7RfjA1gJZ3RYfNW+mCZPWoE328dN7E3I9PKR4VrDRS+6g6Uu87nsJs
sO1JmVrUT8d4C0cPhQ0I6xQehAC9Y0PO1AO3RpJGtbttMHduKt8Lv4joIu++6fNtx5Vht89jj4Vi
dxkHKIFAbRDVmzoML80EV0C1upDseu14FcfWyYPTjBNoCfKIpWp5haOk2luopObJV59o3kTjbkAI
GolWIVxhNvsZ5c6B50q7tZj4zFandm7LZHtCKmt5b6KG35mSVrHuOMdEECjkW5LZ2JTlXs1QdtCw
Jcy7ndmsHGnnDvOjkRdLDC/CjnZuXXnRhIUOmgJCEEUIx4jRLf3Sznh7olD+FGHGo0Lht358vGRO
G3GieyIAswD7z6gVdaZWS23dl542QB0T6QAgz9wZdkWXHGSKiTq19DaZ9gnqFcbzyuinc8/o+IcB
kxFQ6yXJo0+KvLBilVNdMnfNfDDupVn4acabOLnp/AO2evum7HcfD3t6uB2PKi77dydN2kDMNCel
pIfAV+5ump9sEcVoLtIi8TprBbZ+Jvo9Hm5xsAELHrVS4yVnNXSBy7hTiDgKnvDo4fZI8rLOhP5n
kPCZ/ReBW/r4dc9/47ewBR67CTLq+H2rOJ8x0ZaReiV3beJnNdjJSealqb2Bzx0a6Zs9ba/41zJV
45XBxWQeb23e/t3gixyrjaYYduLMAqPbooCmQF8h024cn952JlEl4TQXnxnfgMu00Q9hhuY4lpx5
tXY8nomQeRTgYHAcgBBpy/KsFeB43LeTkMtONqDDu/mlmHuk8fLDEAmr9ecwazgK1yBSp1k3cA4V
nXc4U/R4l+ax9FoANc4ogs1Bta/nn3PouBWgTHhCKyXeMyub1E6k02gainj1+EuHVoE4atyiBYbd
kBrVm6nSsSmn61XuKWxeJvP3lc97enJzQSIzRF+YYAUZsuMRzdIKKiwKCkgF484gDoGguR/72xE/
XHOqXWOkDkYjPdwVvf3y8eBn3lZga6k5EQ6fStZnta9kgBZyD7OfQ5l2N6HvorAU4ls9FNGvsf75
8XhnljItJT4k7XqYUMveUqaraaBldu7JRL/yhLRRUK9c4W9faLFdgAvCwUFGF/TgCTSEKyG2c/Ts
JH3cTRpq0LFxE+bGDaS+3ZR+QgXlgKQ39Fb7RYizmpn9FI0Ntcniu6P3P6okmGk9mbrnJ6YXOLiD
2beBnXxJDIQIunk3hc6zP/TfO4xhNk0VHwyjr10bSUYPHM4uiqUA4Q31oQ9//3j2TgUSNDqCovZE
oIcQ5JI8qGFUDYUMiTYJUNHcZofQD57qKro0h/6qTu+moXdtBdXgMbsWDBhxKEJT2Tdme1WSX1hq
szLbp34l4pGAt7Mv0XalpHi8emO0uAHmoVo3BSxXStfpSKQ95a42cAujjgbpCz0HulhxDsS/cIVg
Yjap+0BetXU7cxcePcsitfP1UA0VWEdoeBDnjgRsRfilQdXADNNr02+vAk7FCGd4O1iF45xb2YKx
wg7m/wH2Hc8DYStSA2lUeC3yYFMW7PR82A0Y8ZTSQXSMhZOS/qUIDKJc7e2IzsdyN8vB2gcRIc9y
+dPQA0qpUGsyjcVdWYxweOdpykFGQWI0rmhxUjpPULYy3lTUSrN3Z1OmnoCFCKJF43hYWaXnnoCz
TEfNUGApluDhYE6VeWwKhPLkO4tcXkHzSYjnT2jRIu+x8bFZMMZgm1rBXj0Y+D18/ABnLgtOFph+
gl4OclJ8qnfBiZLpkaElBrsxpHmswanH+zImV2jjcmWos8ufRBPVRqEMeiIKGEpx3llDlmMRZCLj
1W9V57osaawRZ9PJEBlNo7ebVo7ohKXuaNyDvXUH9du/+8qUcICv6Og8v9Esj195qKWyRVUp93xV
vrDscO8gxq41AbfYyvo6rV0giEvlRGhWQCtd1kDnUo6tNoY/4+uym072LZSyG8f6kfpXDeqUshbf
D3327wNmGJXr31Cw8UF7cHFHcl3TbmsVtOpsuMX6uJ/D6oomUiZddll06eT1Jnf6fZxnW7+NbjTJ
uIi6YeXVzxy/rCYg+EIKBjrXMr8uksDK+xmqpDQqXpf/iBvjgnQI73Nplxs1nUR2+/RoK+mFNidb
5J4kRd539owQ2HwoouzTx1/9TDgGf5kdBlePBhL4gePPnqP5LeUy6iFO010SZHho4sBJ1N8q0k2N
YxJiaZaBQtgk7z8e+3STMbSwaBTCIdxEi7M2murCKmcVmATLe1CIUpx7qwqRaovuPx7p3Ipjc8Hv
RH0HDzRx3Lzbzk2pBThd0hqLwuYCPYRPuTX9wjLZ65peclvLjrbDXKz1cM/P7bthteNh6dSFciI0
IMHDVFQpystMTW4Hu06AH9Re7zTXvhxcDbbOcht3H7/zqWwWBxftFCJQgdE/SedjQ41Vo0avrWwv
qra8yKbiO8D9neTnv4f9dDBY5PFNooZfFBzZKOxd1UV9PZuKO7lp+bUrssePn+g0UhRUeVuEHgjl
cN8fT0ecNrUyRZzk4VhfKtOV0yEPlOKGQmm6lwuuGGPlbD373d+NKH7+7rsXQ2OYVQkQR61uUYd9
lqz0Vap/H3wg1ml8E9REPtZ/tKP+GHRZtesm0F7FzGs2phdBh4+yaT8lNH+nYC9Z5aaPol0bhze2
E6y87vlPzkLnzqRZyvV1/L59khiW34fgf9JxbxbQLpr2uspAmUQ2Pj/mZZLlu1StN01ZYEpqu5Y1
eVr5CmbjB+71t2QtT1phrBy9b5qcx/GEUEZmm9Nc5AhebnTbGBNf8uHYjYZ0HUR96CagU33zPiid
clPmTb6fI6AiBer2hH9R5VxU/nUN18tRA2+ug09RYGJv7hct6Wvx0sydiZtTeoHa1485ljaT2txB
Ifp4uZ65mN8EnWnVCTIALgzHs2lXiY6RPL16B4j0aL+Undva+wDcrZXR3Bm+l2N7ayloNl4lmFvG
NGjT0Pm+8hSnud3xUyzurTBpC6io5Fcwt7Z8L/dz8+AbYJUTaFVoy1rRvI319FYO4rUT5NwBLSoV
8HDpaKDnfDwBiTXaaVVgBVC5TVHv08D41ckTDcqguAu69GLQnN0g21s5aChajJ982dmFykFqXhQN
Clu+cn6cPU/F1YnxtJD0XlaDRyVvAOmjZFunwO0YLE2AOatZuK8CTi+nfE5r537o7JCmS/jvsudE
aQwVAqRQbKxclznhpEeOGXaEhIE87Wtblly9bC5no905SXOr2UW4EiucOy7RIlAoIwvbzKVsnCoP
llbbGr2tUbvDqGtXmN2Tbxg3eAYepGl6bIL84uPFJjKM5UZ9P+TiRgYvolkTVX70Vdl7cbjrlGwT
5NYWJZMdqkcrU3qmKCfKjfCphUGvQ8pzvMBofI9l4yhU4QPjAlFvd0bAV+6Vq5DAHvRY7SVN4eIO
86vG4jiZUkBo4bCW7uunSR+S7XQYoM+y0k/6iq02DZmKc4lnoHmZat3ekuKbvgBEPZjRIdVIAruM
uCx97droEJfhl0nrPlFOxT+S7l8oKb9XMsXyiHaYX+uVl1Qp8Hd7frXSamdprY2vQPQ5Nj6PKkii
stv10/A510b4yJkNFlSfrksLIJrVhM9pGmuglHI6PmN9Hcf6Ps2GjVamB6M07lE1Ht2PP/qpmhUM
HFHw52bm1jgRkfNxAxyGMRUJSPj1JpqtVzvO9mbjIIEu251r+cDb7OlL3LdXSjAckk7d9mpw0YTp
DO5bbzbxY9lmiMAQVflKtTlkQ3CQx2ElXhTHzdHqBL2ACAjnEQgGAaE4Xi09isZVVCGGq6mv+hzg
Jta6UtFsP56O01NGDEMlHGEnYUn19vN3QUNjDIqBQ1TiTVZzmbQtgD+QMdA5tLR/zLHgilWYK3Ny
0yjK08rYJycuY9M44gXZ8GQqixCpDlu5yiaQiqGGQW48XcVqcjmm1ucoV+4MI7uxYTgQNF9Nhb2R
BKRYS26qsb8jmTmElk8jLOxWpv30HuShZMFEYn+wOZZRhR/NpSolSuxN2rRv5AYxr+RxDrW7NK9h
fcvN5/y7pFTbMEt+BVP13dSCbxMOV3O05qlyciSKJ0GQgtuYVIXc4XgFRGnX6nbJk1iD41V1d9Fq
6h1y1K7cVZtqTi4b318JXsSvXC46QaolmiJ5JBQ4HlL1/bDvcyv2fCg3pGF+Ue+yvt0ldnwwnbUl
fu4FAQYJDi9qknAcjkeLVXvOo16OvUT5mtF3HquWZu+r097134b253+y2uj3UUbFJIPo7Hg0tc+C
WmrCxEvj9DJqbifAFHKPGmlnb2MfPtbcXeR+dT3pjutIg5s6VEKn8T6VZ8glUwlyzVoRrTltk4gd
AMKPuSZZ4749fiarydLQlCQcqOVmG5v1taSOe1ujKxCa9zPMU8uXN+Tx6PbPVyhQrVUATw8Z6soo
nkHDpKDNZXg8fl4qBqliGXsjDeZiLreSf28M8sohc7rP4QwIFj7BDHxLbTHKODlGqY70suXytSsf
S5ssdL7BEGe38olPrjbKGuAYOIUBzQDNWRwoci3pIaqEEVaHhVvTZc6k13rwXRsrEijv7da6b/1w
ZdTTVcygQhzZ4E4XTlbHc1gofWwUshV5uQlIvGmECqYrS9kBZbCrTLdc2V+JlU53KSPCrAEZCsn+
pIY25VokF0HEwVDNF6J5K6nlg+rPu8yMbrLeX7kyz9wRgJ2IO0hoOKhPGPANWoaFkfoxsHeRkqA0
b8pXeKTdV4O1ndhCrVNtHb0OwEgYryvfVGyB4yNJ8BuAhLNFhPznIsubUZ/sktqM0R/0vQzQuu7L
d3JC97qar0NbBcLc7HRtvorUxJ2rDiRll6zs05PMmnUl1Abg97C2TujKctTnQS7zDOFUuTUn72R3
T3Zq3lqRvcXt53vijA9JvRIwnhsV8hyZiMDPMvjxwkprfiDXHMZQj+DbzG41qp8wg3tqQ9srQ/k+
y+bX3v/18YSfHdUgQMLN1j416Sw6VQs5M2KvyX8Zfr2N8vFVUceHOLPx+x0fsUO+DVfpF2c+MphY
jgYCkVPKWAgG1bB9Jrir7Z2SOt7Yz682iWgm8WH17sWKv3/8mqdICCIPoWIL6MqEy7O8DkInIeyu
APFQu71MOucGXedYBBQoO+gXWts/T3KzH6D4BMmvXuYyVMLhIa//gzsAPXWFlzdp0/JEi7QAKcss
bGM4ghmaTro8PtSz+cMskhtJGx7CXsbKWL9lsb+MSvxtdNZMus7cQYxvCiQ9ZVpqo4vTWbUbLuiB
MGNOyo1hzBujOCB9s+vdyvf3ZYnjJPLCJu5gIF1XjpZTcjRfAVAyilskJKf8b1UK03rElcJrouFS
Kv1f6MyCcso+95lZb41h+tpps6uO5mVtZ7vWHzdtaG4zpM2DtjuI/7QEv/K0Uk2B4KGVQIOmwGhG
Wqs2ic+wOIcIx4WzKa2708ZF5jhxDdGXYIVAeUjGhzK5drCrjMz0Rgm0OyWyd5kaem1nbTlBbmS/
cVEM2UnhqvaHuFFOHoWiAPNFkn5ibGRIRmmFxUSIKk8H1BHzMjxQILtVkUWuteYi6WQAhPY2zKvr
oHBeZ2DPJXntxzvo7LezgIWyX1EE58Y9Pp+aEJ37IBTK5HO91dLpHkM/r0S9UbgKJ9F0aLL5KfHN
L1plg3/uq11tXpX2RqsCTy8wBJF/N1L5q67meAoY2ibhV3TzvHKKvsEBlrNFPAtbWphKcE8fP+ZU
RRkqc37omZVzV0XGQ5QN941q3vbBeBuCr0wGNQB3H3pGrshYihqBq9OycQun/t1uZPAzxRX5C46k
ZXPXS+XtEJWPcZbf5E6zw/9nO4187Tun9R8lpfipd77lTlN2pZiIxdhgdLNQfzaJDrZSl9zmakVJ
jWafHTlr5n9nQhE6yijv09wAeL58VYUKcGm2mCYIxGoxAIAOKjYRHMwa0YHIbYFHf7wIzoQiBASw
Y9Ctc+DILCKuAG+DPLepHXTFz6lIHkzO0KqOH0lo74fZWqnYnDaUOC4sCOC4MEHzRW/s+Fum+pAk
kHuxCAm0hz5tvlnO6LVzdyi0HksBuHJxp+9byCQBZnvFlD+PrQrPolLgUiPimrAya1w9Pp6EM1cm
9X2eRvB1iJEWkxAVfhHbFsYliSKxfr4mWXkpZfW2q9Ap6+utD82xXqOLaeL6X65riqWUcDg9T3Uc
hrxtQgqHkddPt7I13Nv0pp3Yrzf+pMhXWvqVCuaLXbXNTVv5sChr52WyEMSsDdg3nQNNNZDQkU1K
z3Kex7kLt2En+QBbIv6ODPOosOCJRxo8Kwmd+dwWQpd4MCS+ll06cww9sp1/WNm0m3L1UFSfPp7U
c2vZgVYg5IYB2i+ZxlWU1ArayKws3i3kwPWMZP6kZ9lr0hVXML25LAdz9/Gg50JdeoN/jLpISbFv
r7SmGCMPajvmWvcIz1+C1PPHcjM46HLg7GiVKyfUuZvl/ZjiQ78rwcTSHKM+hWjEJKc3USJRSghW
AlixL07WikE+L8JYIp7FUY2efFPZAa+loLESqMrXos02tp8/+m29di2cORJEjxUNALTzEJhdjJU3
dZdIEznlPNXXUzg+TL50VQ95Aos3tbdzOd/bamXvqlr+pgfOnYbqi2a4SZrsumI8OFr5qGFOgp+U
qm0x3ngIrSraVIXTb+VC3ddN8Vpf9mgpxB5uUZoerrzA8cITLBYNuXFkxaiGiZb9YjcX+TRNVUsS
GXF8P0XSE85QcNyVDRfyxo4t7+MlZxzf5qfjidPl3efvc98oR9un/Jo1UFDnFxDU10NQUi4FVaZK
FSDO+Uqeo9x1fMDeedE/miXEch9SeYRbVSAHj70cPmhk8kjd7uPgZegmb0RvRqj1x3imdSGwrTAE
VDN5uLVZc7/1tf7KLvGPiMGNzypQJ/spGD9NVv3JHMMv8W3byl4nDfsoSL8Menubma3iFQ3qF6bc
P/eD7mNHTs7X5PW3Dqh+V2M/mZmXGWlv3/C0fbemWqiffBuksIk1MBoEgMcltzj/Z2RA4G47kefk
zq6swp0VDR6AfASMNrl1x0Rtx7mH+VxflaFyHWr67XMLrqEbyrtBxlQ8t7oXQ55w4s0exgBTdZLz
KiaZDDWor+ZTGUx3MWahUe3qOxybN51CKZS+wDT+mrhLM+kqlPKbsK2vFD+/0TARmybnCu8dT6lk
rymtfVVc9EjTw/I7DJOym9TDqE0rFYDj/cyaEQ7Pgj9IPg6SY1m30cdY7xyJNRPMgC0DJOimh0z+
YXc/Pl6ci2r5Pwaiv/rWFRQ6TYvzUMN0qk9USg1zAwnjUlesTYjPjZU3u1KOHp3pelLtuxbPj9p2
nkwp+epAPv462rdS76VZigGDdln5tuYWGuIlgwLEbs2CYVGy/d+HJAThmESeYVm1rJJWN+cxIT0H
ty3H7SezqZ6ylLLdiF6w7kNGMFNX724nBCCB+ebJzpfLW1+qVoD9i5D4n08i/FgRxgFZtDxn60LN
ANXnInn2CTiGmyyvn2ap/lTFw81QzNdqZ12OgXMp2eV9P1SPhqLeaWqxmbQnUAquOqg7LD0uMru8
iXX1Wh3DS0WBC/TxZ11cc/98TufNRoKCBiiR4zPHNFLJot9LMjPdRPqlYn+v68vKuuiMnx2gJILl
sH/+eMw3Z6w/7qDTMRdxuFYG0tiJMeWcGDEqb/PC2Du/p0Wxk6X+Bnwyjlqlml+lHOlRWoEFKm/D
+XFWbkbABGqKx42v7JIC3nB0U6Ne0+i/jERF53C8h67x8eO+1ZUWj0t1jeAKTWbKA8u6E1iwIC98
PmVVjfeSXu0aer1G+TTo5c9MNq5KR7/V8+DCgj0wTZorKByQu/baYF9knXbTtV/T+bUYarQGrFtt
Uj5hFdNN6kbpu8teb1HUUq+IqInNW8j3HdpACZ3Ir3JhfFG17l5Ogo0ZZBttdCBnBHs7mA5qbd7q
UerOBLuV5BX2l3rYNBKkVkXaGh3eCEl5aUypJ/4Mqn2rZK+SLeE6rWzVgXphsNPqEjmvzlOQOwMo
tNea5EGu68eqqx4Eu2werC/q3N8HQ/glmNKnIkY0QRu+Ov1aLH9y70F+Fg1mXLeENeOyxWzriV9P
JuuhGmbs0K8daTMDex26rVZdR1Chi/k+zhCoeJYLRHTyfxyh//X7+N/Bz+L+H5+y+fv/8Offi3Kq
oyBsF3/8+030e100xa/2f8Q/+9dfO/5Hf9//LG6/ZT+bD//Sc5Hxv+VfOfq1jP7Pp/O+td+O/rDN
26idHrqf9fT4s+nS9u0ReA/xN/9/f/iXn2+/5Xkqf/7tt9+LLm/FbwuiIv/tnz+6+PG334hp3u0E
8fv/+UPxjn/77eZb+n//TxN9O/knP781Lf9acf4KpEUTnVO0vyhP/vaX4af4ieP8lbI7+wTAtUaD
WwCe8qJuw7/9Zv1VlCmozJMlEVQpohbXFJ34kfxXejHU4TB2EdAxAc377X/f/egb/vFN/5J32X2B
gFTzt9+MozhXAlEq6JMnRiFZnkUZBfpmT/j+QITp6ax84oiVNXsc2v7r15uLEK1BoBAuRdjuRxPU
O/pGtSZfKs6zLMc7x89WgnWm8F2w/scoy8BTDqmtwhYBHmTs0RPchalz/+5b/nO+3s/Pcfz0x68W
L/YuxkxwqtNx4W73jfrsd8q2SX6m3b1ZjlezdSt3wcr98iefYZmeW/oUNKFZtXuTOfIzmqTzDNdl
LcU4jn7+eAsx7Lu3cELKtaHGr/er2LXREErlG2dAgLBgOf/XYlm9n6Y/e37xZd4PYKa6rmdFu3fm
ypOAH+MAzyCd9/Gv/7PnX9yAU6j7lt2WrNIe8jY4zRiZLjvYRQ56QJZF5vfxOAso2h8Ttbje+5l2
SunUlK834UWskr97+Y/8S7KNtqOre8CqN921/3uHEL2JZJdL5dIL3cG1vDVdtj+byUXcmJU+msd1
0+yrEItMqfliIRRGsWbllv6zmVw0hUInyiEuVM3e0NsaVnRwV5lEds2ofO6SbmXT/MkgxmLXh0OX
TpCbmr3s9JsAqQp/lt1ApS+R/GevsQRANEEYDH3fNfs+lLdTFcI7CQ5DLgPTDrYfr4U33MIf8cy/
1sKyvC9ltjbmBVNVtpJqufUUBAdjju3C1UbLv+orRf2VhLF+R4kgPjQVjra9IkceFYn5sqHl3AFN
CozPnT3aXwKl6zbDjI2zU2byZdxkwbhJotL6Ng2T8+Sgw7yT8Gd9kZui3ThR46YGFNtRIXyYtVby
AkMzdnWVpKSVUkQb3g6aTS+l6gXg5ArKLfBNEJQtNWw01EZpzjA9zqnZhnV/F2hOeBkM4/gjSg0b
dozddLEbl6r1LMGKuNb8Jr5pRqnCgz40m1fqXvN9len568dz+WcLYrF/q8ZQ83kkw1aNwk1se9MO
L3FhuVXzb1WE/vhWi33baZOVWGqKh6tS1BulSai2TdkK0lMs23MLYbEl57LzIRzkzR6F3B9OFP4M
8/mmqKOfiWR965vmxVeave6UL//ZZIlJfHeWyn2C8WvPGQTabROOP8f2p4aBsblWgf6zjyFOnne/
Hwv6PAwbTpja/44v4j73b0O53NAC/0egeBQnvr8M/uQ6NhaXQZMp/4+zM+uVU4e29S9Com9eoaqo
bvV9XqysZAXb2IDBGPCvv6Oiq3Ny6+5KSXnb0k5CYePp6ekxvyH7gGBxwuXnMWbNDQCT1xblhak4
C19DbNNsNtgI7AjQt+MVmbcV3TUKzYWROXc+oLZJm5FixadeBQ2tzbGr5YkCoMuRV17gwtj8rtP8
Mfjz0HM7Go7QqIg6tBVhGwciqCvL4Oxq8n/WwXlvmO803ShUhU/V2njdNjF0hElMUApWMDkf27Yw
mbvsY3TyHTzTB2XIhgR3DuqaP9/pI/qPtXJufFMvcT9z0g4wUEArZKK3EOKtbZv9W55xrrVGpw26
rXCbVMqIoAe9fesp+eFS94qa69LsnH25fOiaMBHLUFZxuzYjrj5ScWVRXMiEw7MQCC2RtTqaECg4
LeDHjmvxE6HQB2jOJtd6BC/9/rMwKIe596IacXY2Kq/jY8+vDMyllXEWAol061Gc/uG48Q+6/pDz
XFYcaKjgSuZ1aXjOFnY3B6FcAjmUYAocm0jvWlM9ztb5NormGNLkygK5MEDntvWwk7QRVfg8lYT9
0lz1z7Sd2n9L4s9FVF7lYLdO6qGsh/gGxuJPc69x6lHNldhxYRLO1WACXuA8XDBGuJw8Jv54ID2F
jbNc7qa+fvr75nNh/Z63iIuWi5Fm2EhJ+6lwi2XnD5wcrgzQpRc4PfSP4MeCrptaFxupl0E5WPkn
z+n7BXkSpPFX7OYvTfDZCu4MXAeHEcsMCQ2q7UXjLVdG/9LInC3gJeW+SiQ2B59Bc+sdMNf5aPmV
obn0u89WLsRMAuANDE1/Uq+nuoGwOv759zk9q0n/z64QnK1e2FD2kHbjp+uphuW5GwFDZFo47GmK
XkJn9nEFMgjxScRQb+teulv0r04rB3XabWiteQJ60/2+pKY6aD4AKmuqeG+ruILlWypLMP/MwYaV
fxwibvcsg2/Q33/5pQ/mLCosDG0tcYRwPzQeSnL9mrvNd7Og2uZr/W+h7dzKY+yn3ieL1WWzvDnx
d+rZ9eRmudTplQ/nwkucm0bW/uzbJJ106RCR1/1tXJ16FPg65dcuNy58mr9RQ3+sq2ZGayAP8Apk
Yul7o1tvr+Mme0SvQvXr7zNx4fs8vymYR9/1iMQjNDW4HohClX0PsukayurSGJ3e7M83yFIRenDq
LafkYLxTHzXMAVCgaHi9+bcXOAsMQzz1npg5LHf84Ul20Yq711A1l378WWToOfQb1KLIFTsqV/I2
Jk1hPSyOJbyyDi5N8Hl0GL2pAhgWn9CAmjklK+wsUNVd00dd2Hx/X878Mfpp0zaTaZguVf/pTXO+
6I9glnAzeZ+S578P/6U3OFvJA3wQB9N1qKPN7ioeh7Xk7b0N1dPf//kLZbpzqxDrMBMMWuqyrqfl
jcja25K+zl5BHefbDlbcOZrWvWOVtebKRnNh0s+707lvmElbgky7op9xBZBHTGBdUcN9Winv2o55
YWbOryu9kQbwp8IdTdN7J+gp+PDf4y6DSwZQxvOVV7mwtn9rh/6YfpJVqV38DHmF3y95r5tvGVQH
Vza2S+N0trK7hgmpNMaJta8mfDUD2c7jN3sVxnLp3z9b13MLKgMk1kgcKfCVbtiUfj/cEcF2ypv+
LTn9rYj9Y4AgjW5D0pxmQb/72J4X3HuP7v1gf8FU8coSvzQJZ0s8FhXRnYtnoAjf5REbP2lyrZP+
wuL7fVr84/cHdnLi6fT7eXtH46yolqXI3Pe/L71Ln+jZyqbNFMswQ2wCWnLXgQY2ea8pxAUsiosq
ePmnh5zToAQ3XjxlKGBHSVcGTVem0n72cw8glGm+Tzb4xxz+nGaPfqoZGD1/KJeJrFLKYNAiVn5y
Tb57YZbPsTqJbmY7uLhugVjyCE/4XeuTKx/phUk+B4ehHEqXVqMSpR3oS4COUFG/7mS4+vsMXCot
nHf5OiYzKnBdnI1rzd+NEWrFRZ+ABqf8p7DCHW5v4TFHZ57de4IPe8kxPQFYIVdWyIUynHu20p3O
ZB0DfroMYJH6HR3pNVh/sgzBKIKJ3jUEx6UZCv7fTGShrHNgRKDLMGnTvT+abDWSyb8yipcm6WyV
R1M8Codi/uepOUge/6ob50kl4+PfJ+nSjz9L9DP4JsZ6sajuV/7thEP7SnVLfOW3X1jo57pCiH+j
JYtRHEk5xDnBO/aNvKU4vPkjoJnXbKz+M55DCHd2d+BNo58tXaqgRa3JOsZRei3g27yFgaz+qSpz
VZ5+mtD/r1L1/2tP7ST8hVumShqpXQspvO9AE764hwW+XXyO1hkTbwlcIiRue0zNczv275m6EtB+
I4L+6/GnUf4jJtfhJKxfW1W6ulZAtvg1D3K3N3SdtRn0VTRsQzi/yyq6CcIuo3njwx9TRR3EZyCz
vos0AifMddJfBJLpAr42/v0I19I7qRYJMxdX7/Ep4ygpBdLFutKwRDLfTBioHWfM+bXw3uE5g+H6
2rH9/Ao5X5Cb2LgbeIfFr5UPY5N0yuxrp3xauosk1+z9/jNXw8CfZv6PN2/6iFkKWGuJi2H8grZ/
WZplT6BgbJb63k7zTUfbfznc4VmndfjHszrIzhTaFfuSMR2v/dj5BWPFB5F4vyCI+/b3Rfef6wLP
OC3GP55BfG0he6R9OUdsylWHaBRGsBOTwt8Kx8X1oAfp39+f9Tvx+6/P5iw8ZfhuwpS5TelUn9z3
czgt79H+lVduuKc42/uwB14wdXKYTq1AOc2SYppRsKj4yhEwCInQjhkOV0LCf4YzvPpZOAtwL9t0
bGrKKoWesQp0DTY8WqAnX1zddy4N71lMG3lC6QhrpFJK7azZLLztkvldDkRacD/ME2z/xqpfD2hh
XMGLJgEby7Vb04lkDbOjehNMTVTWQoBLBkHNm+/jv7IpTsorM3IpjpznP2HfBZIr3MtZHpdDbZKf
ZJ761ziGWyFpIGZs4blUsIlBSo8/2e/EHHBgV6Jh5WOpg1/HrxKRL0TPcx61Dfu0iuJ+Kp0Qhkqt
WkMAj2LVktfXOGBnUIb/W0xCd91pWf/xuTM3MHVne1G6kQB4rwvZ3OaOqsgPjhzzzskGJ8gVGj9/
OhgZnCc9j8B1dgmaLVRj49ozQ3/l4HLh0zi3hKBoWx0ak3q4bGhBJPS2DW92U0ePsfSeG4S8v0/x
pcecBSyCRtg4BoEKlb8kQO3SkTfc0dDFpjop8KYu/GY97a//7WlnIUv6XT0s3PVL3gXzzRg49BZ8
6+4o4dV9TJoE5BtnSuYrd5v/mTFgNs+CV5QtLXQbqV/OSO22sNn6SFmXXom+ZzrT//1WzqJVLzTp
HJcHpWmzZEshCdiOlQOdJFeBV4SOW21HFB+elIpZOQd+s6cOnD6B83bWgjRk7Xcky1FKh6XU30f3
wuZzzobRVs/NMowBnJBweVgdXd/5RQaY/S1T4XHxjku5f3vQWdgKBrepYLIQ4CaO38btEzBtRRSi
l8rAIguV1d8uk39/1KXv8ywCRR76mjNdBeVUNxuWRGvZRhsP55Y007dz+2+LLTlLzAZJehHQ2C8J
5airh7NTuDZuoRTmHwEdPydPkytL4MJHeS5wDHwbAd0T+mXYdTRnGcy2dOpv/j5al/7x0yj+Eb80
Q2mbauqXgeLsUVSWHzLoE/5xlM5iBU29QTsSVxsJy+aNhVTpng5Zv4sVyR7MrJKXYB6at7+/yoWJ
P6cEouCkpGGLwH2134G7QDrw45IlYC/wyTLbEKTAaTWOkbf6+/P+Wx6Fpq2zaCEWz3OyppvKsNIf
ld89jotBc+szajy72IiyV81dMMF+rRs2TRuuO0DgLRs3flL9wmIoAh94Upeg2zyA26eLZZcgG62L
ERAFZxJlpOoroefMR+9/Qs85XACmF1RyNzJlmGIccrSgqhik4bAvRg0CsQmc9gApAYwb4GAEg94p
C3B4bRRkRMox722of2oWxBV6F5mXw20XXTgEPUCu7JFmIZ1SG+Qew5Yg9VmhebJeSZQM1sSBt68m
Pj+qrFOv2pnJ00Qt7L06Dvsgv8YUXZmNM036/77iWfY1DYu0lAzYid3A2ZDaX5DiZnxCyxqIHayI
hiy9gbh5enJTONKtKY48P6I+tNfK0pe+v/MYF8XwiPFaURrQYODLNLQHmGOlPtir5Ccw/MuLm9nM
uxK6L+Q257pyEk7QWCVzU1I975njb5AWvjg02YW6udKOcGlIz/WqPGRsRo+WRo3JlGDqvniiA2a5
T4tBwivYJz5sDkybuzWadp1rTSMXNqVzuKZy/DDutTuWMmgIKFKs3Tl2iQpAVpwymal7O7qVeHSV
cw3qdCEI/nbu/SMIChO5TU3AAKqr6DtgXsk72sivFesunArOxayOMwSdjh1ddiwa804l6MgS6mTx
3DD1+PdQdOFjiM+yJDG1zVw75Pd9VH8DUwR6w6K2QoOwyrKbSM71Nd+LS086i3kgprdxC/gpPnIX
islOPaDLa9uHmS0mQa9E8ktDdpYoNU7E4rgxKF4Dyl021s1WC1pzYDaMuv+/jdhZtGi5i9tBirPa
iGNQGSzDsglpxD8iVFYeo2rxir8/578LhWgIPU8UvIpUwwg1dm+G1geeai1wI7/WgIoCDU4deGtL
vkHet8WheZ92b9Sqa0RPWCZfmq+zoJQ4k5YEMuoS2kz1VenY3klgBlpgI71lQ4kKd52/tC+jXcS2
wslhn3l82TNo9OFaI6oiyoAPLLxJT2/Zgg8YTo8OEF5z1WxmIjZk+lFbselAXvN9YJ8tjvpGZAcJ
j4qhHsuhvYGWf+sZf21n6HyEv8oYrJ60WCeQE/uie8C2tO374SYl6WuMPxOC2wHJ2X5xYJKZNhXc
XKK6MKgCeUDdsmkddHAW0fQL1EMoj2FPic7HQgd13g8Nar3zpuvmgs1233msTGhzg10pd8Z3PkN/
G58MOr0M/dX+riJOnfPog7Y4QMNkIGfDS5zB7aJLfsrRPTY1FCsdcXJ3FjmodoUT8nwmziZc3C8e
vzhttW4DZ58s3ioTZitOWs5TOVPIdaQfhYU9qDt4Gka+MOFR7cG39jmdpg0aJe+g/9+QcC/IJ4wh
77No+giH7sfc3hnsjPBmXnnifhK/QvKTgbvA43oGAIBvRw/eh14PSfm0Coe+qHCO9utw21f9sUrG
r8ap0NPTFdbJ9hHZxkCMwYNUwy18yZ6HJkGNRAGt+1Czd8eQwpN3QvPnug3LwdY58Z8DYvMKsN22
G4vF+2AQ/nUcDIoh3ijV7AKGHZ418YomgDDDWZcg6UltvarE19So1VKjg7B6wB3XRp34f61EAxtZ
9XFapL1cz8k9Wmb3k6h3p0O5M86fAVjNrTvsSDDveNofIWDL+2rvD+8gVa1jUZc+Or0kuANT9gn6
M3H1SjX2UaVJ0TFSUBRfhy9PBSgKHrTP9t10RzLomEbgDxc+brR7mPVr7MtDRHyQwb4Jv74P6Jec
vklO8E3eUYY+5pA5K1mViw6zLdKEGx3jPiXaBd6sc7Bj8smiDzHRCHTjQw/wnyJfKHYVmkRHGbWm
1MG0i0++rmCOO1W8TQnctlryHI6PjcsfCOI+CgN4RJe7NNw62biVCVrOfP2A1rO7PmuPKoWje98B
ITiiWuVovolcWMQOcC7KPlv8zzk0x3Ci91n6SydDHk1+SeEnhS5XfNQCyviwCDsPQn1UdRhbORzO
CegJUzitV2wz+GnZjaiextkCCCf5gO4Z1YoBfwH8CpN+9cj6TGoRlNzxGZASmAdUq6o/NVFHoFk4
P22XbpD9ra1GIa97VElUZMrdtn0UoqiCclMX8YOHxlir4NRIaEkz2I0F4T0dM3hsNEVFnzW6yoAa
bY5NiDuxtv1CESt3QGhJ0ju3e2jre502yN+Xuy6xsMoCPk53hxlMxRlKMiLQEUl37YKPVSf5VDUI
qB8azJamtZs6GLdCs7Wd0BPRzRC2vfVBfzdb++FNR/QZo6h74y73sbrVMKyfa1P0+r3JxHfiNAft
wCYqyPaJz/e8l7lj0k1jo7VqvXXvJ3ANHgoZVHt0cH96HVJIkHZIf5tEnyLjayeCTN180kVuWifY
sNqDt5fEYpXPCZA//ogGCgd3EDUFoB/DbsI1GpR/2AYW6BLGVC5qKELm0BTmOnjpSFW4HRZP9Bmz
n7P/QX2dh3G7isESAFInKkD83tgatrzRTB4iJ6mKeVEbArOuRLUbk30YYwo35W+muuktVO0z3jfN
DSx2QwOARZyd/GfhjXYyjXLVNmrfU48d5iotI/kh/KbwvP5rtBJuKGw/pairEukVOiV7vbwrNZaC
llq3h2q+c6157tVN0wP83904E/lmXNw/U+wzMFJu0J7Ytc0NPOEBng2KMESUW3hBcNBpAE0Vsirq
eFlRv98EOLQxPdw5i4se/9ssxXkp/JilyFvgQUn4hdZqcKi7jdP+nMX90M0rL2leq/o9rLwiBuwY
5ng4+y8rImByh+9hYd0h1uOeusHGACU9NRJ+AGK90K/05FGRfm9589rBUntO+ryrpuOiMCUq0fuO
NrDtGte1GLEk/TyA6TlCQ6kQKppA3BHVf/fQBuxTfN2jnrBJzDcO7K3RBX+Ip3oHUjnIQokthO8X
FACAZI63Vcfh9EK+LfxZDkC3grxGK4s+9LmgEY59if4KRbhDx0GBro4S+sMi7pH6smxtB7jCB2/u
VO1o0MJZr703Lq5mq2GdigN6HdYpQauDd5QjJgckqkIFfinUd3/8LgXf0AU2XfVQtCm+XOQdaL5G
gLupJB5dsx81xdnQffY72Izn6EpDfxQMFfs3lo1sRGBrpoMHBihaJiKOOl/PNTkk0IilOdpvyS2o
7f5tB8IHHIerjgGLGEU4d1P55U7GffIHWJTAI617rMGd24gebwC9JrewM5qHA+rE43F2hihYRR2Z
HiWt+M1IF29XA6SJnT1j/b7G4a1dTYNP98yLpcyXpBKmCBdWHWwf9QP2cAP3wd7z1vOYJujwr9kW
F8HJXOAKOPzFGc92Qvsgr2Yor0W5y9mUFgqUGLhHRK8VwPbHntrhriMzmo0ikbTPdG7AJnC2XLnH
GP7tfeWIQx8svS0G26j7pZVATqJOWRrkSOsKsvw1elXdHFqPT9nNL0tGT9tna9Zd1e+UCD7BJ+YH
4GkA8PYRmVqGniALmfXAf4E0dhv2pEg82Ncnw6EdPIjv2bAxTtu+8Mo9mkiue1xwQ7cYH3GjM8Hm
jb1XROCEPtSTvnFDu9Fskrf9PN35i+rWcxS6t9zyp/mkx0GLy9Gvx03tj/zQJqYvIuWnuWd9jTYy
qMl54H5A3LhuBZp84SH9UGepzMM2DkGPkC/RksarmsPOu4YNhchYje4eBDiRmZeJ0jfWZ+6u8RoH
6KBxJdOY5LhFxupigKB25s3zvR0T+mlMwyN4iLughcMsFLbvMNwFeqFNsHvGcG/juG1U8xyjXwrG
42gmzj3ejzC2Q9mEd/xxgv8yaLPb1gvvAUO6VXW2ZYGz6kb3zagGTmVIqj1oRwovBTvfLm+Nh2sZ
RtN3nZhsR6n7lKRqhzYwifYib61S5C3AGwU13zCqD+kQHRoL9KPom4Ma3BPCY/nG9Dyv0EG4pzqU
sFIl+6Gp3a1T+TkKPC/EZlUhougneowIuEI6Q5zqtJc3poUSzrgwZ4FTEt8ktg1/tGyxRcoASaaN
SRgqfBWt1zyACxLoZOnJCzHrkFc4xM4KTWoBABzRODK5weW53zyOg0hk4aQhDkeDB6Wa0wbdxo0n
Hy3XFJiOLKiaN2GzvgNswixxOS6zJPjbIf9KgrYTYJS2QNxnjvfgpktwAC4W4I+g63uFvNtOAOQi
vfpMSFBDS99yhY5yK9CGbk0crALhpBteS/eYdgJn8ozz5AYmr/om9SwS0yH1H7WG0Mb4UVZ4+AcK
rJc62CQknbrt1Nvpu+efys6GLwAtyH6KYfOonE1c1/YFqopYFM40ZX3Brc3KoR8QW1J3cNkmg1fE
HszJuJgCpg+1T2JcvTGvThBmq74/oPlOdGtVOz2KzRg18yOsJ07L1AE5OlyCtN6I1HprHWh7jJSA
L9AcwdlBSQoWpeNVuGCIzMzxGaLUgT8b84LVk1zXcqY3fBRsm9JxfJycAeOYTHEX78MmkchoMkiY
TzCQWiFcitTLsxA5apeBfRRkzoDtvVak3YUy69r9GPi13pkZHRdFsFBFEKopfLNYNdumTPjQ6DUl
7lci3BZ0EVxerrIFiK5N5+MMB2WJI6rcVtHJSB4nZ7ZdDJnpquERcCagqoqcIYNBoiHRFS8nOhcT
uN19Dn8FixMbbvs9eNnhZJonVDmvVdP5t8Cno5lfh953PSpImBYHUubBc+UjuLhW7aXMBCgu4YnY
KWio72Pi6W2I77kEfSc6RFXCkLMAI743SWih0fTG7EBxP7wNop6/pB1J79rODOtKLvNjh4mY8y4M
5wdoRkeniCVp79oWxPBopF6pY9ddd9k4bFMAyHDoW4LbcEjUDfpD4cI9z+aJ9R4tptC6D1OFg0vh
YiffyJb15VIt/R63p+wgYxjB5q4SziZN+/hr4h7Qd02Q3KL1X37OjpTrFvd4eCc/bgr/lE4GJuzh
7dPRtARHCy2cja+HTYL7mFKSKkLUZ8sticL+YGmgN3EKOkIPmySI46LQm7EN0EOG3D+JFKCCWVJ3
x4mHeSyadV/zXcrTiudN4wFrpGqzb6lqnsbakGPVTNWGy1gcBlZNzxUdyKY/pamRW9dY6ZPb/EJ+
I1ajHD4XMXY5aD73M7j6SOshOYuccTwscbDvG4ZAoR8qHEGA8Jn9QgRkWXlLghuljv3ylu6mjiz9
xqPpu00IzqYA5K5oTx59f1Q4xqoPSM6qYqS22kyxfnFr2hZpLYZbhS94o01GMEXa5J0N3bWLP4cI
3b9xYIkLr2leHfTWbwcywn3WiZGfuN6uHeKgHPtx2voU2LNU+fVGopuQBNF8IGQEUyd1q5s2gZMx
VzZABy37UgRRicf0DRQLdIdPvL2JWGagZmXTRhF419awxTimmpzkap1dm8zPVsPULqCALvPKVKOz
8npk4rpbnqYs6n9miUxfnBS16HkJ01sswgUmJEMK63NeFRqwn6e5S9kua3A0bK1OC1sl6aYdgnid
uJw8Emi/DuFAVc4njEogGoFUNH5rx96FRrwhBRed+iCV74Ao59tN0A1sA2BhVDY4CtYQWRXtkoar
FJn2GOLg6UdOmsPT0gIkjx7OpHOaZ0MpudEcHm5ormmQxBMKAFFk9szIOp8IOrS0zMhx9gXb+90w
PbLWgWqmSivURmSE41wVoSwz2a+li7McDUVvWgQC9/J8eGpxpbqTvrSlbcW0ioLBQbBH42wcMXnj
6FgVYPUa9BQbmFik/bPsKkwLp2AYMvjz1pKtO81mqAvY+C2kRr+L2U3QH6Xu+Cl+jO3UFbg7NquY
JqaQonu3jkhgLYwueUVVdUNsH5eibjIoezDIOIYFt8HU8Ru3d+Gt2gTRusIR6c7tM3rU9Rwcg2qs
VtAXpDmoZRAlRfBicmlXgdPsSWfF54EVUzy9CT8ExbAxcwHiE3Z1qOtz5U92FSmc9JtK/hLSfR6D
8WH2Il3guvCejeMP17Bgjbz+Aa3PMQQ51BbUg9cVpB7shboZKrkQV+cxD15EmjRPITqe1oOXmFU7
igfdYxeVfiDLyCROOWTDM5ysWBFI1FTwIhCMLalaL53c93pMdxN1ydqZAS1n1luFIcHSxR10XtP+
01WjvbPg6GeE4GpT+u2rB5Pv9TBYD0oC19tOpvpi8dgUQUv7u0V77qPhbVPAFhGfpZfuGHQ5a4kW
wbXbJxUEiZSDhBa96vjkPxnOwLVqD52vswq3idd1yPen115WqC/NsKExsY+zh7EHj/LbmWUpdrF4
3Joxw+ZLnOxWVH0FvprdhXHnHFgG/8HOR0Mqab8qoB2LVBp5jDTvcbukFEijwt+ErZeWTcPTQ++c
Nu7Um1etZTDSqvQd8rAdls1x5oglgYN41/vpTzY4/T1+/H2b6JvGG2S9NapF0sVjYOGSoZF3KPr4
9bqrZ1uBTjc/GLT7FDh5dQ9BZKefOEz4+EDAIANFpxrN9wqS5iWfKBt2cG8Z12rpCAhgMRwdcpnI
BxceDUXQLM7XoPykYIEIHy2TZGXnysnRItatcQ6dTurbaZf1bbYKYMEOL+LQy32KbnmiPHo/Q+94
qLAunpRrlxccERso2M0IbVKjA+9nDEPSDVICWBcKVt/T9quOArWVBsdGWLbYcl5gWy+lFxbL4sMV
o4aTAeCpVZEheTrIRqQUabybvc7YG56BhhpfQlDVNtybwgJ98hkAlmJ6WPxZbHxOwXnEDcTwS9cw
LQRois6rZW5roHP4JA9TP+B0lTUgUeGWj/OPsDIgPAydj4cEA3YTGrg5fJOcb31YS1TuWg91IOI9
0k7KFz2o5FEPAJh5sx/v+gH8ublx/AOI9DBuy0ZEo4ktLm47UQd+RfaVheu0Twl4At68fDPAWLW5
BSsfQoElRvnGMwQdWjOOAE3NcXvJBpznctuE/U24mAnCIjNGiB7ADnuWBAW8Rdwb0GTiB6/C1K2z
ZslKwCz01tONyqmHMT+dxsbSt0u175LZXycNx1cIQwN+6BwvebFhi2tZ5jLUDV2i1TvgY+HP2Ebx
WFCJNjJkNyh/OXVVr4nK3KODS4UXGaLdzgDn+Z37Q9xsxknKtnQlHDABFJixa4Ww13r1GFMwcko7
5NBYxhTGvtC+xkXSoEVqjS41NMLaLpvVA3gIrL9pYWd5MBRkJXTEiWrKGUUpEdpWyEE64/CyBsg7
Xk+pTeRNXBNvLn0Xo1s4TUJujUrE3lOG/Yw5zhl5WrX8IE1Y/WDG6FXM6/ajbtDsCEQ48AG54xBz
A69ns8c+4+Ec3DqMAeFUK1g9o7xofLRGoDqwxN66xnVxkw+J02JZDyxI7tA5XL0utuE7vTD9Q1Ph
vYAxF/2cTZCsHLelt6Sq2k1F1XSP0VRPgvvY50QW4FhRSw7/nmUB3p+BlwsvLgKT5SRY0VSgf1rE
8a2egaCJnVC8gkMar7WJm6PveMGb1A15hzlg8GUSCVMvXgeiKwKbWgB0BxYfY6fNwKADnvmH76kE
3hxJfd9YWLZHaPoHhp0cI9hOf06ZC/ypm41HS0Dlj6KpX8OFDMFcZXMGZvQgfjRsFB8RVGH4BdVk
x001oZSBArFT9fdwa3RlwRPtwHMK32w5KY7M08zVJ0skWymnYRvwefzjnKlp7QJ2iP3b/GIoU2DH
AGgnN9OpDU9GKKshED+mC6KKiezOUQ0I0ZFUMJOYe9T6+FtLFnwz5G1CR1GLboOtafE3aJyM6yaZ
VxJncHCDfZNXQsCAFMVh3lXm5NO7wEQowQNMeozVeN+M9cHp4i43cILLbd1vpoUxGCpN2FtanEZW
ssUOrUlqDty6KOvX6qUZSZmOzhbMdZTtTPKQKEDpXO1BJSbC9Rha7HNzhuoo8i7K1Dc98frh1OHc
+vMRZ4e1bg0wilP3MzTLhx96T+2CH+UrJNJtuIrS+kim8AjCW9kLsD6SJd67HAfhmn0lHt+mcAJe
sK0SyBGMxVEK5EvQCho5Hozk4DSnWz/h4rhkdZdTUiOH9WWMujeW3UIUrjoaE94I55syB9M6rxIc
Z1RocF8Hfhp6Qtn/Ye48litH1iT9RLgGREAEtkcLapnJDSyTyQICGgGNp+/v1PS01eUUK63vavbM
pDhACP8/d9+HUf0WpNE2bt0r3aMzTiSXnju7OMkm3DMc2Pe4P/1h3rMkqb2g+wy5cCdzzfWzYBuW
t1beWuup5JTOxMbnLV7285wAZqbFddtTk2vR1bBHSx2+ERC8NLt/nkF+NU79RETVVVxZVT33+8k1
1iFgR2e+8eepHMHqn7/FFxP0zwk0kRc6URiYYk+jmX30ls7d2mSQ/me/gHchLv4yn1d9j9I2uvk+
ba1+XVsSpLKdWIPCRf5mTvspXvB/8BHvMkD9y/dAeaGYiUzio8Vie4DBJuUzsqziIZj78dwx+9Sr
0hXWK2+4ewAwlg90nmTHJVbOPSfp6iSDjuKVVKpjPjZeyqSgmKJVJlPNkNmuvotZZPfRkgb+Rvr9
vHUasg8sPuaMBGLkn+MYsAX/8+chL/PdvyGjP7cRh0VL17rbu0cVFhHBpVQmwO2MmeLgXSzxL2tE
imOWEHXFZh7j9CDDetoWBQof0LZtKBAcdLiekr7+qLRWL0vB4rDqmylVqxTdlzswqsI1Er74PlpK
3WSRzh+DrspWBL/l+0TL0l/Leip+KJqq201l9cltOfXZT4a/xX0/IP2x6f2uB+GLh9z7BCZMXtk1
o+L0KeVi3aE5ON+bsI2+QZk11n8GDfwZwfuXZySy6snzuT7xocvpPZBz+VMbCwVxpjgPUGX6XTzG
F1N7wuz+7WGEK+PzKd3uKKNg2Ha+sjbe3Ba7JJDTbS3z+D/j87xPdICMi2qYLIC8Utj5vkH/erBl
Xj24lLtt3cGPt24lzOM/P5Nf8FGfG7FIdxpV4839sWIrxVF+CeWYe9I/wk1BUMFqJo/iNx/UFw+D
+wm6iAthV6FI22NCOytToHjo74N+sV8UsZfP//zrfLHkfc6uwdTgNTTxDcc8T+qnwRPeeh58c/jn
//1Pr+7fvMCfs2uaOSxSt1L9sQl7TsY5xZVDb32fFQ2OzuwijjY514Us45AyuQ4aSEQuc2X7GxfH
w5G8zPx+8HWzHeTUQSfY/irRTrItqUc5zCm8729+0C9Wms8ZN+PYtdTMp94x4/AYrFy1dO+0IRb2
muYk9VxE6bwJVaWeJ7+te3CLVt2VXhWeiogn4jcf+Jd/rsuT8JdXs0wDqVP8PEdVWfmwb5l/lWsj
9HSq0546X+6y1r1le/IlKy4HWc/E9jOKj/1Mjqr6OXLfONBdCmCrmP+na1ML6AXLbuet69rd62DF
aCxwZ/PTP//dvnpEP61X6VKaevAS9puyE+iRHNQfXfw5nBLb3zYvfYHSfY7Z6ccwUbNJqiNpgfTY
ksd54VXKkyhMelVkZfYtRM9YuF7W4Sszx+g2H/DZWnG5bBvuJU9YxFFo4tRb2vMEBbpdIm/M1y7h
3IfUL+3/KLPBJ4363z++tK6wLvisDT5M4wmL7nWnDSvfzNjun//eXyyp7qelLrHzCm/EwPs0CoeG
SBFcx9Lt3mr3AtaL7HfM1Vef66fDFvpG1fZT3h+R7Tou1OXyGsmFsF3PzL/rbvjid/mc28Ndh8KU
lL/WEMaHgCsnvJRkijq0OyWG32UvfvHwfA7wGUUmqPBsWa8dS8zAFwwQu9pk98nMHSev5GVSF87r
ImHA+Jv3+LJA/82q9znUh5AL2cRl3x9TZ7KeAuMilycyNaT3FbAZqSPePGdwQROy0blRVj//h1aI
z1E/BLkzZ4yT/ggyV6H2uKk5K+pbPKIOM9ZNCGn3iYkFY6osRfvY/vNj+ZWBSH5auEKuUTKGNTiO
UOBzKLNzX8yWz2g/pqfYtG5+8I0252hIzYbELPpWGdnt87LkpDU03e+cvl/Bvn9aM/+yguZZPXot
N7GjIj3i7Ldp0K84NDrpytdBvk7msthkedSvS8HNkbMk11Jmktr+3aHnK3+MlP++CHRtB4pIk+MR
KVu8qqgV3SYvPXQgxzLQIXj2z6Fx3V8qlsw2OqeYXvyhd/JtGlbOJkrH4WA7kPVMi1vuB795Jr84
t/xZoPKXPwxFYwR34v08Ur6dvkbtSL42svFaV4O9cSNtmBOG5jcXqa9egE/LlF3ppNa5sxzTzHIJ
Bxdy7aB1nDwdX3Ixg+VI82C2KxvSVBInTn+zOv75gv3di/dp2Ur7FqVj8PnvmQ1u67btrrlCFI9C
J3IdB403rCsfor+oh+AgdQ8YVS/qzUM7vGprONoodaD8Yrs82XPiP+TMJLY2itT3eCwdgn6m/FR0
oJQLMnKw1VWbv0w6mV7mKBQvl3N1uOoCr7otLfK6pyWotswyoz2Oqex67mJAw8VEEWEN/gjrCfrg
A16c5Nh712kehbvfvI5fLHqf848qiyGrOwz0IQ5R+R7FTXcsbCGIarYWjw4niN03zx/Tbe0U9n7U
vfhwZaaZdy/do+gCkjw66al9WA5ijfeFNlJaDnGZ1rb9vXe6bvPPP+gXW8DnGKWoEOjq7L9Hu3Lu
U7QGKK5dLd1N11Ib+c/f44ut7M+r8l8e/HgJEr9W5NWLbO52pLA3O+RH5Pu+G37za3z1LT6dglhJ
AXkrA0GY9dMe1HjYYo4MdyYufheS6dAF9/e7yudEKDV1oukDPzmEcUO9A+WB/StNHfM2GE307Kki
u4FmZ2pJMHr/0CTKL1Y61ua9Sqvl0TStdQgDRmGXHGfprIqolfusKS/l1XUiOEwyRLzKx8QSmz6j
+WTnMNiiEzu03Z3ifFyCoVr0VoM6tGciKTtrhRLX/xGl1eyv3VLSK0oOQnrntaX9UQfGOQ5RSjkd
vA+D4aR14ZTrZZjeqqkSj6IqsxeCyn1FwsgUMkRol/Holv205e3A2UyE+UNUuPY9ijHypdWodVpn
yR9addW2cyZC8ZkAWbc9iyfPaxs13aZvJX0boisyhkK2ZWOGd5DePdt+aupudlfl0pOK66jhua5N
dG0FqXxqlbdczb02t3VmD6gyygV+04u03DVs3HCuA79hqGiSa36I/i6uwclIBLLFsckuX1rhcfpG
YYO8SIsF3SgeFPxqypo6WOX+PBzSnHBWBnRUFDu6lR/LPPCK2UnXX/vASreTU8nXNnDjQ9zAKzCM
CQ2wJvvSu1WkzrnEfPQtNHH9GsxldS87KfehX7fBujeTd+W5s0WlVeu8iUEwVXelu4+KWN24WSMN
CqBsryIZQO/ilPyD5HCwuVyd3LiKPzLWJiBdFsS7ZO66586T84s9uy9M6OKjlXkGpCvIsvdaEAan
ZTg/iG6UV0FRoac3cTAeHUUdysQ59K3C4FCtElNHT+Pse/FalMZ9DPNC3YUNLRYIsZ3hD4yp8WTa
ETowDmXOV9kz292Utdf5PFdHrjDyNvIkc/SMzqRt4jmpR5itQzcwK1KxrDqrzndLFLunSMzBNnLJ
tjqo0WYU6kcd/ockfe0oZEKLFphhVy4n2gulELYv7Mrdj2Ruo5RynloqKMIewj2wOo8uiUQG5W6u
bQTYlJ1iM3ahSg5p7HpXUhoCSvrejp79EeBjFzk6uhYyhxWXKZdA35uTdm3NXdtvhDsBmUXlLBOQ
bIEkX+WFOXWO408rOajumpu8Ik1SFPaKw8GsNjxP6kW1auGHZjPy6JSf60Os25ra7XSKzrqN9Pcg
873j0oyRYaCZm7XJmBqtDFWYV7HuoscB3O/im47PDXDvOWm87CjSUnYbaos6d00Vm+oPfRKNxYoo
ufwm8NHX0qivf3jDAg7Jhdba6VKbyyci51+COegLISE16bn+xRY3mU3SVeIXBIdN4PQkM9oKm0I+
4y1ofxT48eKNY8X1PfaH9J2CqejMY0drjn/Z+KmnCa6HmUg1s9Q5XBVDSVZm9U4gi/uj1hqYMS6W
ZW8YYB08QCtrPWStui24jzx1jl5eXA2DR8Nc+20KcTkhY7UvYim7BCiAuIlVOSHgQy6lZbLKDcwC
E1nhbQa48oO1aEds+0sPNShumfws7L7ZzY7X7LoidsZNnjk2250Ry6sYk/6jDxdRb7wha/JV25vx
DytVyZFB6cJEQlffuMO07bqcUdCLxR1+VkEzv3q8Iq/ajqxbyjn7aytxw1dS9KcPBba4M0Nv+2vG
dc5NoFQAgz4v7MJ9HX/0segIDQeKfGunSuGR7TJ3G0xR+FwGeXsw2i7uwr7Lz1Zeqddl0MXtWPne
o86HtKEevg8f1RB6YhVWonsrXcDjy7iRq3Npw0RqoHY1pcHlSY8tw1dFOX9vL9Tnys6c/AgIQPSy
EPGgVoE9T+ew4HIE5ry0q5lUZnj1eckoQVX1s1e0M175mGU0M/lzOukAL8zc6ZdILdCodRSVh9Ga
6esaZdKshQgXb103F8grT2g6pRi6b61VUOfttEtcha9jbApbrkAuWkNBo0u1y9AU1WsbxUN8yHtJ
nQspRf6zCSdxWJKg+lBe2G09/laAId0IURLMVXvnZ0X2KhDD38MoAMFRJWtBnSfj97YKw/dkcWZ8
G040PSfEy1+3c1v9WqC8H4Tuy+swh3UDQ+wNypNKzU1UF/pKjD7zXhjCMdg4aizGjfHCASJ54iYR
SUpFSRFb+nJDIhSfasdHWa2YKvvXwh+Wna6S6ETWTvkz6IEiHbu0uZx18YwdumNH3kRgbPtS8FOu
CsfgS4h6s1Wl1T1S/1qV/PgtzIofTss6XCp5l7nwsewR7m0Jqwdk0BJMkqFzawj+uSa+0yvucdzb
P0g6pyAoy6vNsmQKR4JZbpRqiBeJC+eu5BxLcY5dHLNiLuG+En3lO6l9XCpYC7/M8p3C4nqeXEvc
puWQ3ZgBVCPpau527MvFGijG+pY3mIidcVaaoUAw7B1B6swaE7NbrYp0zK5ArSgSrZUACOyrYoMi
XG613/IwukKtR8s1dCp6/ikPBbuKX9TPoU9p1a7FXYKkFeDn77lRVrdR4vKI+yaKo1VjD/5zzfQ3
2mAvYkX0DdQvLdozKRwqW96EvszjvWTCMrIAbjSAonDJUxilt7XmkppTCcsMvYYRqJ1afitVXd5U
kYVhidPKDF0TeO66AhQB2bKt5KFgEnLLh6V/yC7Ge+LnXXsjB1urlRJleGQkor4VXsgaXuWqvVHV
QIpMH9EJs84j4z/oLoy39uIs9y1gxdGVteaAJLzGrAfbjZ5jRVnnSE4CrmRPaRxvaflM4W65dWbL
8LrV7cPQjPoupSH4NPs5SLoTt/Ntj+b+YuYixLvTWuepsOftUEfBjzZk+V/R3eLsG97Anc0dGNMA
fz+RKw2GSCysiVx+gdmJd1NDqjg7QLO2ltpe18w7ceUE3eVWMO56WmTpmsjD1z4b3UdTqfYxFHR8
BcIW38ray3Z2K+q9P7XZVmWYC1TvvY2zAAZLQGE2pMq5wGRYpB58d05u4tlt1m0fO4fYtzPao0LB
EaXJ3b7apLDoK75/eLt4jnVnfNHEe6gXb1ppdyo4tvp8MtA6nbjl2SmKTVrJfrmir3N41n7a9U/z
AJx3aUpfAsihIv1eUZj6FtGS/GTVXiJWid3F7ord1a3guGxmQx6w+bihe8EJGL/201GLEhfdEE4F
GW9jZ35UgWvVj8EU6H3Sm+K9AOaGLKkiXa3ZTQkMKspkumQ+OSzjwzxQnRjbHaaFGPri2aqXSR0G
emQlhVmolWAU/bb1un6rnMh9rJLEbIpk6CERw9G+zlRY7gaFg2EFAU3jwkIH3bSdZozsYTEnrwPH
5V0kBguXjMXkGrfsegbL3LaqmbZdIOTBzuNCrrQvvT/6IMbZxE910AVaEHywd0ynbloPeLt/pBpT
WlKWxUM16/HZsALvg7YV11I2gdr2tpt9y6UubwG9m5fI1MsrVT3JcYqd7OQFRh/zKgMgTEvn4l50
kD7YW07u1Aw/mkbm93EavDRYuF5ZIosjbJeFEsemVHlV+dZTWX1TNuO8Y9uOnpoutk92p6vz2PrZ
wV5wodHnvOAvalV4iPpBHF0j4meMGeGzw0bHejFL/qAm3yVTj9A7e5BTsSfiY8wfaDv3DUiFT9It
ralYN+5jV1NzmBXV8uApllo8a8kiMV1MwcfcsyKkU1x9jH2K6Wiae6/ayt6BbfO98dzbebbNGgHU
HhQGt2EVUb68TpTpGBDUEZcNo71t1YX1/Ww6pS5QZHMydpkcLNsGtozYEDfchrQ+LZYQp9lN+pum
WaoDVk8cadwoSrkyityDZcinpyFU6S3weHQukMZj4kkd9VBNIy+BN9QbgtaX5yXxsm9WMtlPee2E
e1D4rlx71FQ9dJoUscju5VVlmebUW84ABe5367Fu3ZOy4MdYrSMceWwNx3A03T3oJOVF+ZL+ilvD
HpeM1rrT0D2DJTE2RwRETNMMiwgyX1w7rmftQc+mbT5E7JesDt1VXXQh5pw5rG+8Kc93OnIX8qp7
QzpwRzpM0qn61oDB2isGLP6Z6qwRh2hVW9et5SQPfifdM+W7y1UOqXz28kTcwvfkm5A1tDJqOCri
nh+1p0v49QTefEU65ngXL4O9T8seRwkNa/WxCJL6IxldB3fsnP6yijp7ZceuY5JXQ0KwHVcexMgV
ZBSxOqk0nl46KncPYyiSc1qM6cOEDzSEnM5SIhFwqWRrG+4tAOSyAqwCGIbhW8vvo7bUwUL346yM
M2K1tP5UwyeVtQ2ZNlgOmLsI3+Rk+ddxsNSbbphamuany3BpbCp75bc2BeZDpJ8mI5td7xn5Ynwr
33P9n7eoissBgKb5MZOyz1k2qUlR5AGFpe8KM/DfN8Etm+twhW0g/NnEljyEGLSsE26DyQAMpcmv
JEgGfEqZG5+CfMquUqqSjmrq9XsYaOtnGKfzFrS3WrsMx4YT56uSJhbomOuxzgTWGBMeAlkLJnhc
PZRIqueGgx07C+Y9/HU1cSEW/hvZUhXP/qUPLk/LGyu982uyavkrTbljL0PmroFl4oDepyrauaTf
PWFwKG+jKkEajwz0+ZpkRfoyOyvYoipkR76ruRYmsE88DAoboTKrWKF5KwEUwjPVHScyPiFRcQ2q
WDW4pgHhSFHLw+m5cazsrgG32ejMb64xCxDSCna8I8zLOfXcLM9B7PMutm74Foipqze5X+hw5TcJ
ztQ+RWlZta1TUrbKRh9zgXZw/dEPfWNGkcRMMOrqasgWJtBFXPAOGWdYDeVErzSn7YckW7pd7Rfx
XdSWyznn3HhtejVeNTbXu9EN9Te95PO6yiTJKlKka4/qir1JEmedWx7d1gnjAwwWM/x2vewF9MNe
QtEBt40zj2bpo/mZDLgchTnO8LXaosUwEoQ5jKg1pns7863j0MQ4iP2ROyh5hKc4TetN6ujpoQjx
xyUTVq84gjiU5agOfqan6zkYMdXThKT3ZTOE575NEmBGP+AfTiY5k7HOjdePov1cRd6d1etZoDhh
PuKSl9+UjHrv4y5yTo0lmdhnk76A8uLW81Lzy4MDL67dQYnbcPY7EiKl8V+yvui+u44jfo4mbXej
DsszqzfGa9cZ626VDLDiO1peFr02LKnvxdzaaPtek56zefL2jdHNMXPZNSfZiu+5fwmtjslmwMad
W3xwHpL9xzC3w43T6/IIrcgblBOD4K8oPlMPdsaZtS2nsDwQSbxsdFoMD9w+sMN4WTxtM5Ijdtwp
R8zqS3Bi4GNto2IOT25QjN/rxYrvOe10uyUNrU035u710pnkG8SFm6yNE5qtjryMPTZhwOxFxDe2
pf4wWSfmtSs9ujXDIu8ZjRn3TAZV9erKoTzIDuQ5dgqBs494hlWVegIYdqnvnNEv5602RtyUzsim
GQjraqA6eu/7dn/sOHWNyDRhd0v803JLQIWzoX1retYk44TrWRXhFZhuv2LxdbdZUClmu7UVEPxT
ZbeVtcT9VpPVh9pNLyL454QECtRbEUEw2d3AzAV6fz0GS4lxUFavrIH27YiCdmz7Ut15nCC+pw5d
nwZn9b0KB2frplHwSFm9NW6cRsk1RwP/OaxoA0cP8LNz1WQjsyMNR9BVXonKaCSmjdreZsvi3bPD
eA9t+qcrJo/nVyAnp6csWvdrfJopRd9V7Oz6DJhvlIU8ZNZEuaqxi3vda4lzDbtcip3tnE8l7dYs
kheElEVkyZ0H3DT5A0yu/hWXhXtuGr28Z5jb8a5Pi/cIBRjhIB/mbVSOzipp5uWd0+SFkgzHLQSm
u3WRWzfaplI+8CsFKtKSecwzfBoSAHK4dbEe8Rhsywb3sG1akZHYLpebjOiIF4t1MFnPfZXutZyG
nWVMf0s+03RHjPWyNelUjSvV1Jy7MvRgPxnU1rIBhPlRer3PAlrrw6zIb4zlxyzyKnuYKHRKV7Hv
pi+dmqAFkw5YEZMA/faRP3MmU/pJF8V4A3PRok0NuGhLl/szkw+koDJetsmUFeqQVohzhDrk2VMY
W/27IKblKsI5m2zskSf2Glgx4tRZjMG6qyVS4Zi5/W0TcepeF+wbvL+B3nUODOM4tcQmgNAU5yAN
e3W2pAjcTV25Do4Al8VsMCq/kz38euc5/nOSxfhiGZ/1K4OriKimbtzJqLQOhd2Nh3a0sPL16HlX
KbKntR6rcHoZMxtAOK+YoDsm8G7QeKNHjkTOQy5I9CB1njMQcyRnG+s4pkwra3GG1r7O3hAaE55X
kwIbj34a7m3BPr3B8pA7SD9js66ZkO8R/wbrTGNWGGzL3A9+ThdWGL9cfBS9kff+WM/hbWdZ9sYZ
SJx6koNvhbvE0TbGPClkdwV+uqDxOVL48eNALsgPrZdpzw2aS7eY6AW/7idbdYh7bf7qWL470RGr
q/iZTGe/3gyZ5aHmZtFwjZ0chdC1Ls0pvJog1TQhasEBOiQmd2IOcK6H/HJL9zwySQReEst4yZps
Bt/b2rEdDVe+Hc3FITZsnlxhQhFE8dGNMNFYBBiA69iehTY0MkjdZlmjUtISnPi68fBgPThSV89R
g66xCUwSQjPPuLbWSZWiMYZ90vwq0ra3N2ViZsMfCFnh1EzwrCs5WzMNuAWQ2joxYwJelfiztc6S
At5QhsuoV4IB2zO6nx7XTcCJfO/bUzmemJHgn4nHsbDeqqIm3UcQacBWPPwiH8ANvpcpuD5ZqrVF
PEGhvXQvfZMQ9uoM9XIchtF51JzE7B0h7tm4YgfIFzQNw35skt7d6MWI2yVufYq1KxrRUMIG8TB5
mf9DeJwMQJxnfUtJNx/8Mof085UlER063ZmWh7aFP37BvJJtJCLnJhj7+SSiiLsNmO5O0bUm1/ht
0Mwnt/XQAdKU+BY3F9WhcK1oG3AWIxfBz7kgYurH5LBk2a41S/wAr582K8ODdsI1GO8nUP9HU8/5
rne8Jd6AM3Y3TZC0/gExJcauj794W7hD870N5u4DobXdiTZyqSVEWhxiJj5MATONSCQy7KkinVd+
jN+3trxlY/o4x9ntI5nd5Hqa/mjcC1nex6PNS1rqm6XiFKTthVF/K+Jkz+pGVSllC/shXdy3ZEwJ
hAHPfiuTDEBMMku9TqO6f2OWnt1KXs+HRKUtwp9qPpYMl0jV62WHn0fvwCqs7yyCdbKmk3Hc4tDP
TolRI9cxxjJvbkpg6jJ29YdYYuYGjsY+gPmDnECOSn4qrtzGmj8kCo+3lmaqn7GjJruhmUiFwLf9
YFwE3CAu1Qn1ZnhnNxjRR6VhXeFDyk6D5Tc/hjBLzpnf4TIaC78SKzdxxm+AZG7CTkhe+wWnwXFi
ZmS8nkS6j5o74CK8lefi9TerhMB9dCanPiMrhCccQn2xKwtjP3Zlz2IVqXrYeJFuY8SKBHvEEtVb
LEwB2rC/PLSwulcz3NW7FwUxP2QB5ToOVqdWjRbtqewmSW6KqZFiIoZnpdWfE26gfwiOXVsk3stW
OCOJd7FS/dpVefVuDUb88NMqOdVWVf6g5Th7J4SyPTTDBKEQRb616fNLGMt/Nqe9zIj/Mqdth6id
uMtgv5ny4LB0rXODqlkcg8sj/Oe3+F+1XT/9bUX1vxVf77+ouv7/scf6kqf5P6W+/0+P9c1H/SP/
txLry9f/nxJrpf6FLCeDQDqhlB5+7v9bYq3sf9m0V9u+8IWwA/uCZf93ibW0/+VKKVXo8wWhLy6h
xP9dYi38f0lXSVt5PhuVcMX/qsOaGczfjLsVysSFbfjL85BaxRzjrzCHIPfMfcsTfcvNujiOpD5i
2WE5ZpPuBjzqYzA4L1NPpsZGGPyedlZK5EObNz8yRXTQyYx7gS1yxwwY33ihSX3w5uznKHt4yQzQ
e8XNZ/jIE5QauyMgqSKyfjM2C2nPdhC8l7iiDk2UtjdJNTBgKjrx6rpFde06EsmwJ99cYaF+XHKQ
w3hx7I+Mk8aGZjdjVsbOgE0qnd2HuKdOBhfITTpWF9mtblB4C+PldyEl4u+lxy6YFrR2Ld6Ufhdp
Zrwt8qbPGLLgMATGZK9K7RO3ocBST14p3VNJrsLJR4E6l+Q7vY6Jkz83oiL/qhtDbB8uZ6dgwy/A
ztXkwfAglsnNEdIT6zsEZTWt2tzhhzGcHg6L1+MA5Ljj3PT8swe1YGJeFcKLn/siyImXqgwkrJvI
5W2ouu5cFMgzqzwv9LcoyFAabdfHNtJgrdNYl17lJAh04CwwX6Vu0f/i3mtfIe0v1RqfiMDQF88I
RcK6wynuoJwv6pXTXvM2M1S5pEikLiu5Y+ce8tXEXluD7WD6dYNpNziz+O4GM3FmfdV2G9VX9lsc
Mt9aiQpNgDyP+mHAqnY35DZX/bmbMlLVB8aNW7/Ig4ARfUfQddA4IXfU2GGD8Ezh/GjgD/PVHIdw
ae5wMeOLMX8l3b9/yLrS3Ece+O9qcbwW9SeT3dYwWdtoFuFshQ+RmGczmKvatVA0rIlN8iKrAuIG
FTZbkUTzKQireJ877lhtcykrZ5cQDlCvY52Q/WKZIe9I+CZnKKNM4VsRMC7UXRN8NKDuGSOeuWrW
DjOleBO5/kUwV5ch97BM9h8V9ElAbHvo7yNHytv0Mo2eVMnJbs49AovxVkf7oGf25GcEBKznegx+
EojoftP8q+uUrKuf2RhV8SrUXnEdcPrhsE1ECcpf4eqzdA3m+yDCOrfmpDGfu1hbgES2Q3BH7+Xu
mqiYGklWBkdTG1Ov85kgrIJCn/OElkRaW5nmC+HpEuYtyeZxl8tmeM3ixKp2zWWiglcxRk5cfD/+
paXTEOoh7K3TzUm1A3ltGLIb4dqEDtruK7OsYEa+gL1aZ3HqujARkgSg0PRZvcPsrbbQif13xSdx
KC13WJBZJxK63JSc9qQhT2Qkp8O5JwUXDEBPza0ZPe8pTyu9CQE+9LkzRXgzRa5bc9M3Izr9RB7P
LlCxE8Ewjt0fgRHgBZwLA7IyQoCKfOTisrf6EKC+HpeKARTaM/iZVfKVNvVcv2CthnLnTtrZVV0w
PYVDQhVxy6ngyJbHUIZ8uvA116ppT5lRab/Wgxfe+0tqmMGwNKfrmpkKQ4CBwfVa51WIDFaFM6eP
gQOz8qviVnqYXbgRYm5n4KLHjjspU+2G5k8bGkPKH7rMxucy6833iukJEW0eATR+oGYia4T/4FV1
+lgUvTcyV/eSpzpucEIn2bBbBguNqy0m/+R4Nub1IBGX5cxDIrAbNyNzzao0EViWyraLWXSCIBU4
8UoxvjuCGPEjeWaEeWy8yjw5oqw+EKfNt04qdR/LWJ7TMlbvbl4UL9gEy3dAzgp7HXLuso6lVfjQ
DFi5G2YP1YZMETHt9H+Rdx5JkiPJmr5KS68bJeBE5PVbuDucBffguYFEMnDOcZ05ylxsPmRVP4lE
BRwzsZ1NimRkJJiZmqmp/iRvBmnVxE13qWsGCp8UZWpORs5IRqfZR/2sNiUE5gK6k5Rl3WH4JsVN
IyCbZKjPeO5JUO1wWFmxLRo37BwihyElfClAFu1Ry3IR+/IalBE06plvua5luMVT4/YOvSF0by7J
+XiEziRY2bIEvESK/AohAkMrkrWpgctwwlGBIkjNpkSuqgHqkA5lc1EHTUkn2MUzbxtTdEO7EHSS
txmQJeakHjlwE9I8o4jcBcHJNyMs7KsRwe50lnCpcRilNZ7Aq4TxnhusDEbmRLarMpdo8KMhmYW6
IuyUGnI1pNsYaZJeqZO6WJmB2nSIiakspCmg0JdaK9MvGg1tuzEkvGzjokB3TAif86iGzchMtqvK
M76KyVC+uZ2lvCITke50T6H6gR5pmkO0rcy3yLKae0kqUIPx4H/TmjNK+IyF1VsqynKDXqxkv9Re
EzWFg1TVrBVtXArZigaj8zXoYapdc5akYjmIRfedCigRVMWYVq4aefghZVhVwNWPu22MBNk2pKD6
s9cF8YqTQPqQK51ii6Lf49gRj2qGRYSjTe+YY0VX6q8KJ0nftFIdmlWp+8X9ULHKbCzQw5uBT7LR
LENBwUho6Ot3ma5/o05n0CDVVemWXtCI++JkXG2joU5PuNgYz65VQxIXybpBvnD4dPX+cQjy7CtC
j9QpR0b1LrCgL4D4DluK2aKFhCfth2wVNmbObxReIlN+c0w7N6TORl1zOMZMA2MlhB2+TJme7xpX
9W6ErtfvPY2igZ73Ivp+qRSvHEuP3wLMrQ9GO3QXRYUiQaq4yKlVA2KncoCWIq+O7mHtX6qA3a7i
yhNu5JYTM1WYOtjAj86+92rhb9CvkDaJXsjtqioC90rT/VHw0g2vDcMXT0aAK+66BTl3cIZEAaaR
Zg6iEJztoLAOSm6n+YCSiVDELy4kn4OEU+yuNDP5UHFa2mswLI++oetoK0YEciE6YmcLRtpdwQrP
5LUjF4A/XPa1DlHupP7mqT1NdqOp1yJSHjcqbZtHFQ64SRolFT9beUDcsUlMaR375bBTSg3BEs10
hS+iJBjPdQA7uctVALyJXATrIbSUQ5xbzQUbjL7XREEdNqXb0SWnB9ZdaV7iJ7RtVOmShl+19WDR
wLF1ER2oTf9L71XCD7zFkQZSxE7YeegxgTBFdJxarK9seh0ikxYGw7WWeaiYqeDKVrSQZUQApe4u
lerIVpMivU4BrN0ULmWotET1HTlECpZy39mGmg3bqJbCK4h06VgsLC/5JuIlGlXmgXaTt1Fp1MUg
sIx2o3ijP0Ck9lsOstm2Tum4w/m0Ls2I9gC6lS2MO6oz6ywrQTRKGvMNklBCBSaWGy0/NTQvXvEe
Nq71xqkPKincmtlgnVJzSGAS1LV2i+3xACQp9KgeV5aHZAFU9ptWStULAOvFq2U5RX8MS1roex+l
HJTj0jS5CyjKJ8+6YnpPNDXycpsiCfnTpf+zk+g07sW075uNJ2Whs2sqKRSR/rM8NMrUonmSNQq+
juWgZUyxEPTqAFAKlrvcabetkQEuUrKQTUXWc9/bR3GVsfSR5gMxoo6Z2OqQxftWlePLBvrrOkzp
wa0EUxD3YFjKiz6qzAcKpuHJ9zhx5pFUr0mS3UOO8MaVlVK4W0lVriAdm5nNU+bkzaFDtmDr+trI
Z6x87w5/mDwHSlWp2crSBWN8iujWaT3lFjAUCyO2pI57qVJSosrrd/QhzBaNLUDViLehYMQWhgsD
CBHwRqg/mhVoIa806k0NJu0UiDlIXuQU8j07EzwmH70JBSW36iud5dj/rqmOIdsMbgkKxHKrbsU0
sRDtlfuGxo/fak91VmrP7OpU0AVgNKjz1GyQTolYlyiUlzVQmrcSeOCxKXplXSdSrpJ+FeWPtIgh
uKK5tKW5EwN91dVHtFjDE54l4H1pvKNi5lqR+oJ6Y3vw6Bpc5caoveKawk3LDL1ALUlB769xtyiX
ujQ+g9x4peBZ+ejLSAJFLX9w9vA0E/EWrb1SPOUFarNWkDINjarZOcjKHHEpK2TKJfAtm8AB6asM
9JSsMHXvQzRRHPzpEv1hoDz76I0SRshyYCmck9gCzsOhbdUIDHxTlNpa8DshJQ8Oy0dwRUjTlF0W
vViaop76KhWeC2cIbT+JqW+5ZWXnqlYS5dSjN7Gi989FnMSXtOhQSkNegsaEkcebOFLEdUNoXPbl
4HjbWlWVV9EzrechTJydpJTjllyE+slNZXgyFnXMbIXGhb+Dk93n61BPqX3V2oAXpaUGDxIaKgfS
CP+gaZJzKOOKmp5gdPXGgIiPbC+yvHgBKDeJQxvGopmCaHHk3JVyWz70yKJAc6liNrke23sFGcKX
LhvSQ6wwN9aB1JjXdHBBmqEJhOZ0hjw5etbwpK58NWvpKqFYBQTBzfZpDnUDCT4VP+hxVVuRWKhX
LPEO2TJw74eyVmXS+d43wLkp6MIFlKcvFQ5fF0nfBVdhVg/0KzWyPdEo7l3UO3+CJ+8PRpG3Xx1B
IncDKXMjcCh6Q4I4QepD06KNUkigYn0pMx6aNLLaDaapLCkR28MbRAW4FYo6OHYal+yfIkBdca0g
bYEiFeiT594saMt6nCqv+qJp3rRQku+CSOpgPkmmutWToH1B7sVAqY5dArXLsLjxnNSJb7IGQsS6
ERoBhd+o63dgoLSVLFjetYER0sYMuuRoyW68Df2h3MMwHzZtagy3YIfKS7UDNy0WrFqKNh6e/78v
XY2VnfnS1SHy3sp/3L4Vb99+/F7CGv/fnyUsWr9/WKKOApoo6RItkf8pYUmS9AfZvGYahmhoEjH8
PyUsyfiDE7RBDctUQOTIFkypv0pYkvYHGvci3RnVAq6i4Rj63/9FadD9kd7+STMqJ3//R1LHt6mf
VOW///khE2ysYHGD9xUsgb08pf8C7akIrpGWpC2uftPJydqAgr4vNLdabBxkTqsoqyDuF3jg0t3b
FL1N8ATK/t1n++ux3j+G/hG1eXyMSWEVIUg5bY2+PAaZCMAHAT+U4tnGrTi5QPWRXIGzG4UyW1D6
6tLUgL/lagkQfKi/54H8FKn+tVMH6Ik10ptqsLNKApK0RsnR1o+NeAsK4qGt1W4deP1TVPXpuhuC
EOm44CQbbnqSVDwLnVg8RrX/it/Hk9L5hyEOrlH+PHhRrNLPKtp9EpXuPi4EzR7MtLLJm138DYcf
mukcqHtsgsG9zfsS5e7Uhgj7kMf1tRGHBswSr1slZiegUCm+5gKFNB37LiW77JywsmWgIEkk3vd4
SazShj/6tnIX2EUfUs7GrzthPoI3wxUj75qjFdALayCpoG0P9M6XT44Jd8LiSJRZykan+1UD1vOd
7LLPwCAmxiEdgRlqh5ZqWe4ao32TIVOvc60+ZBIQ9xpfef7etoiaIVEIqCRpqX/CqNyEqqevsvLS
4hhrg/d00XVvan6MeMOQQ6aIVP3BkOCsNUZzl+fG4fxk+lBgZHzdCdUJOK5IZ9Fqjr3T3qIZcAGp
ultBMrimmCGuGrWBZEkTArqwXqNlgx+Aj9oRpapqpVX5nqbp1s/c+2B0BrLkbzUKh7uBttAKBeQX
JUXah9KBdnS9P4OhdvNhYagoQP+dljs++4SZGaYWOHZBBHyHWZDlS0claG8wWtyBRj35aGrTQXoC
IPPa6OKTHlZrK/Y2IXZLmVFGa6ilI/g7jzao5KDkb0mXllKuLSM9IYazohBxPP+Nf3l0T1mM43OO
z/+u8u0lGeg9A8nfuoanijAdBJutU3snukqcfzv3W6Execz0IVKC+6Eom7XjueKYQq2LNLtMU6ld
CfqSSdhH7LbxcSZkziqT2q5CZfXYxNmqphOucRjj2HX+bWdHZcLZRKxLRwyaCoPaZ5d5lF+WFceL
XB8qWBcyertGUq09UYdGrEo71mF2dc936FPH925ccv4RvRvHrUAiwRlwMVpQNDxIjch/BZp5L8nl
Pg2MH+eflg3lb8xuvsXUMK3HogY1r7Q4atKPDvCX6v6w4gIuNfq60J2opy18lg+JzOOdxid4Nwk0
VkM/9uv8KKXtQYZVpecxn8jdNbJJb1e7aEV4LJxWLW1JvmBuKIzJhuUkLhinCEIqPOF7tTcvApR2
yEY5i5UtvsY+TkZF3wmPoUsxsg8QT9BQiNVP8BlITosKQ1ofrAGw1WoVueJLkNewMormq5XSqY9R
cVhrhhkv0H3nFiNjsrPpWi/oTm9mx6ptXrNfQDPfylhAagr5mvvW+MU+rdIHIH+P5J/d2lRxUpA9
RIKREF2z39hkcdWmgvdDWRyGlAa0QL9oO/8bfdNT22dU08aqUCYJdhmLC0ZmvyibH0T41ORtMMu8
9VQlPxpZvnW19DpUR/FChJYV/aHw3JshHLaDeMzleufo0Dnw3PGb6lhTRKg14aYw8z32UesuyF8F
ilpgGFC6aG3qrXtV7N7qlONb4V/2WnAPL19cmJS/RBM+eu7J6p8kQoRpsJVTj1bsBMg71ieyeTlU
ONUNod9cWy3afW7f4WfS1Wi9tBg76GCnK4caZlS3mL1Lro6NrgnnEPlD0yhrAMzIseORudIcaB6J
EysARiNEECPEwWXnEbTik+JIj32qfLGkOl21YbSrS/9NLJE0cK3ilHjiGwWldAPr48KMOTm3SfOY
4VdzPuylcYv46MUnW4eThxUtFik7oji51hP/AifYY6xbPxqNhnVSX4fFC+N5oQ3KVi0qQHr6NomS
JWPruRzOkH9fDRKzKiC+aNkRI3txjSVPvGY1RuRRKr3bjKTDAi+7yRSAxEUqnkJF/QbCoFr7tUF/
y1KKna5iEmD27ibqNWK6/g6sHGyJJtXg6NEHVmOphv9SME74OMd4H1R3UGjcrS9XFwYic0pWXMRR
c6EKCWDqxEPv0zNx1DZzC+yljGx6G+5AOCGVKr8NcD1I4xBJz2PQX5IwlBtK43hPlJizsGVFwN7F
U0p5ETZ28UVzcMrONecWKIq6UlLhukmqxzAynj0lfI385NI0070apZexq+wzz7W7Vi+2uae+nh9h
edxuPhrhyS5niGVr6o1cH8VRG6x084eyUfMNbodseopIsQbrkq1SYDol1BUUtTaRbRS+3Q1bdbg1
SVTWcPXeLHR7N36mInPluCg0VtWxYP9cFR2J8/lnVT+izY97w2TLpPHq5g2966OotJdVfOqaa4r1
t6oSXaRxfRP2oW3pxaUc50g7CJ4tgy2tOZ9C+UL0gbwG4rKC/C1skNQbfha99s0YqhNc7Ys0AeAB
Vjo1xTWE5H2BXnWkurypcwxkCAJxuAvTL72uH3Lqa+veKE6hblzQeL914sQW5LtIv6zJXrmglsHF
NrYAqde+F9nn335upKZ+fs7QR/QYGvZgwVJ3Cgo/9xCuXLuCaHGQzMJYOyZMrFSEJ5di2MR8FDfC
YO1G9NObj0LvXg0GBFHRmrVLeiUbJTdjW5IbnAZUhKzLHnLnwsPOHL6mNoBCb1JJYY85BnGoySDn
evcAK6m/KsPUeHIjFKXTMeZEpTZornPKcnFQAjXmnoAAx+XK0zz/1vSD+r6NTWE9YAd9ZTV0CWgh
VuAUlHhLNRWh7nIhxdHHNeWDSNAnWUAP18UXNCs9UsetNoMK5QgHMX0PClJCpBMtcsXL6HmTPWNo
l7abJk7MlV5r4Sp288tg8E+0IG60YXhDN89dZRqpdBYhc9nBu4Xg5kBthn+7Bmtf2VFkRFuovuIK
WBlnGgM+dB4imFRK/mttubcVCqBruOcqzdsw3CtyLq9yAV2KyOMfcuDPtItRWc2qCmnlPjhpDnng
mEhio5luvJAKTR+9moV367fSLqOdeOWoHtPXRXonsXWMOgQa5iIIU13FwAsmi100Y54vJt2ubPTn
KqxIsQ180iCDVojpRy2iC6ayXZgkM2vP1FxRykO95kSbHYGv8qkyjhdl2VJebWPsjqgqumsXPOPa
xRzKrqCO4T9RZmgBQ2tLaXTYWDs9h33x5KvaUzt6sg5UQBs31A/IuXubHmPkzfln/dCsnrVnatKI
+jnmDkEWHcPQfEYG+kvV8d0RWHhSC+0tlb1bw9JxZDeeY9m7AUlY7aK0YEnUoeYOCWCRXPZvS1AW
feCfFh5qZkHUJ3mJwtrqdUZCiSOX/BupDyBa+o1c3Ts4lHuC3j5pMrr4ctZrtifB/vGDpN1HuTBC
9T1jx5qijdVYDRMhZ/B3Re24C+E0+8EmqYPc9AY4RjHjSDu0xHlurTSlhK0RAa4lfeoOwJWQH9Bv
0IehJ29VcH90TbSNmNNeF3XqjQewZSsASaK2IKbrjEm4sJVIc+vTuAi8O2ZIOO6YWS01x0QNUbOg
IZsZoKRdtJzrl6JJbZ0orxN1q1QoMEje3cKIjYvJR4vMZLuNkT2Q5IhOhOPjiUHjR4zHmphvXniO
CapF3JUWGhuasQkhUTqB81iWDjK8aHQpiWauOqu7GBS2NNxtFh5p5mynT3ZVBl9rc0nqjkbTPCpB
hO5n1fSrNOxuHagtKyzc0T8Lkx80ZC8SVgp6bvcqtYB1oGKvplRCYEOexQkHmz2hCN50U1hwdP/Q
pJmo00ahpXfDxPwUs1ro6mPtgYGipuN+cUiWMbyQQIs2aQmSN5dWuEtsfb+5CCmVVRTaQo7GBVZS
60ZSaHiZTbbtm9o/kk+2d5Wr+xswOCetUexBD14Ng/MdUhyQEKoF8925zfpvkrqQlQyrMmtQt82j
hpiGXQZgDSqowFkRv0ph9aV12R/UXj2qavWmUYhkLwE3CyDqOtbh//nguNXaULbYetOc7QiDpKO4
BAFlKUbHz/jBbJxK86JwMXhCq9VHWUIWwxKDKymHP+uLyXclr6ESpe4NDOrHLBoQ30wxumKzMwAc
rtSYp8sV7WEw2a5yBzgSyVjdboRMrna/Zub/E2z1yv8GuTn9Wf3XbyjUX+Xob8gfF9i7VP/9Mbj1
t/9BBfuvG49o0d/+MgoEVf1d/aPoTz9KhHz+U+wef/P/9h//8ePXVR767Me///ktrZNqvBoV7+Q3
HKpFlM0X/2/f4KeU1f/+X+nf/tOflX/D+MMEugo/yVRFU/4FUW1/lNW//6mLf1A00UWyY0UfWwKs
MP8Brxp/iFCzsC6jmGUCeWW7+A94VfmD35d1y9JM1dJF/uk/L3/750Q5V/nXPppOIhYIv0erhEB6
iLCXbjd+A4uVc5WbAxRI9WqhDDvua3+br9xgkqLpeF10ocMNJCF+qsP0mA7qgpju3KUnNZUqVdQw
wI/FjvyW7cotxubioP85lX/rkbxvRsx9mfHn79Yx5Pz9Nq1T3TZ1JIBV68JX8mtTHhYu/2EewHeZ
5AF9byJe0bi6rRV79B1oyNUbJ+8v/dxYyNXmXmCym8NVKEPY/ZpdiAhiZJkNbfatbOuFy899/cl2
7KpCrg5djCHPAFYDGKa2gVYRL+z2cw8/2XSVphRAQjBtAEhE6OGlh1xuHs2U4t27KP0rEN4P7zj/
PpqXky0Uuyyjb6B9jvq8F/CAnkM/vEhyXqeCbx5K/vr8fT7cqkXjl37uu2kEBU3Cu4dR6DBfFSNh
HSftSzNUO4yWVuCKsSpoooWAmHknaRLMhlzUOU0KWIeSJR3TpHcpBXCejhq842PtAKoZu7fz7/Vx
OsaLjQ/x7sVK19Mb+NeaXRZAqqJ8H3VbyKfbKr1q0usyvaoDcxt2W0OQF0JmZsb9akK8u2PaUoyJ
M+7otg2l06K7itV8YZn6uIjN60zCPcJgOBrk8YAiR7tKFQ6dle1UlIhqNdx3cXKfO9Ve04pDUVQ/
zn/CufeZLAFOUHdO4aS8j5R8DzgF+nF++7lLT2I/jJCkk8alsVK6jRardls6C8nnTGRKk7gf1EyH
FBVodq+SrQFy63dkQu1hkFx34RZzH2YS/J7iCQGiR5otS+LBq4x92uoL03bu0pOwpyQBE0/0KAYa
1VUWNc+Z+1fuM7thzFxanCS+TYOAmQvoFpKS2B5QEw/X5uCGC+vI3NUnsa33Qe5EIlIVlH1AZprb
WvnkPipOInlo6UWn47IRYGdsEq6h2O7Pz8OZXU4cf/4uZCWn9kXqq5pdtxJoFDPADsUQyp9ZRpMM
poKy0KaY+zqT6EViqRGzgPuUQf8aJxaIatX+3CuMt3z3CrIe170DNNfGWBXuA0qFrAYrzDa2RlR9
bi8VJ+EKsyDRuhp6SR5Y8s4BPYyTF0C+828w93EmEYtGlA7mtwSj63QnKVDtIi5ezl/6V9R/sI2K
k1BFS33Ilb5D+K1lexOehTSwHeVOEXIkZZ6wIt10+TZMyo0hChcmYkzn7zv3SpMwjtQQIzof/U0/
1y7USLtucHE8f+mP1zfS69/HOx70WiChxNwHPB7QSvAgFfiP1vp+/vofP7puTQK5V2KrScVWRf7A
9VZm0+w0pX773LUnkSyLupfr8FptEVeAtRYM2ErFS83+8QH/PtRQ6X7/MCX8hyylzACjM9/3NHJk
PI2stN7n4GmZvXekBJvz7/HxsgHA6fdbxWonDVbAGGAqeA1AmKYjGOROP+X4JZ2/xdwwj8PzLqyl
QFEzC5Vke5B7HWm3vlvD5Yieoy4yPxXVujWJar3o4SBnuLy0ivkt0tR7mrsLO+Q4oB+NxSSkC/jC
wPLxtJHhmMOTkbYBsxVaxJ3RBdu2EB/Of6W5yToJbwgqkJqatLOdGsG8UqbS3y2M8RhPH73CJIRD
p0NN3srgt0GPCtEd6kygq6h3SBrWZrTe4qDZGksr7MdtUVEfWaDvxxtOypAXLgQjWRYe6oKaSLmT
oSg1CIAAhVWk4ZqywEqHa4SAalfoMArcT+3d+t/4oW6BVmBW9DYWQC+JHl1IWHd+aoCmwD2Mz93I
HOdYSMN7g+Fxt9YB2CzsHDNxOMXjQeV2SgyeGSPdROxp1C5uwVwjsIWAVvPl/CvMzOUpLE3B8dAM
c+bYEApgmVM70V5QMcEUQ8YxNV0IxpnVa4oGc4WwUZFZQY5K6vdpbRwDX4bd6X8RnNiOoUiAnw0X
1paZqJmit4JQS5AMqpAVy6qXGN4x4HN/ob46d+1J5Ef54EFSGtetHr6L6FiHwUdi+/xQzI33JNw9
yK0Jxqed3TQGTA/tQndS3AF1WxcX5usvXfcPwt6chD1zCBfdIuEWdM+60ttQENtrCTbGoMzfmuCE
yvJrA01IexGRpelZFBKPoqtbHFNOZDG6JSp6E7HY4IWQXsDx/fU7eatd1ywaqHofTXiFiuxvuuo0
epyOVsHnP8/Mt59CqnLMGFUTUhfG4MmDxnY0eIteDOP7f/BdpiAqDF8NcPcxGY0sPBriT027NBE8
C7UnOf2CXEbE+s7CdP5FZtbeKXpKpShd4eHNYmi6OATH6zT9incRND5W+h7tUeAyy0vvzKyaYp88
RTdF/GERSxeeLVE4VEWzLga4V0Lza+yEHKX24Ap5UBFNG13GuNQb6LYe8mQrQ3g//85zgzfJKdxQ
w2HU5wNjZYsqELzMKErjhdVl7uLjz99lE6TXKp0QyNqYiP5EnVJaRYBMP3nxSR7RVvDXXMXvbEVu
wNG4yVue9Hef+yqT5cSTc6/NRcamU5sHROh2rS6czl/6V+nkoyk9WU2sGmsz1FD+HHewC5XzlU0X
+ZtfIz+OMXMsxVGwokvW99hTQCus7gTp/vwDzM3yyVIDzaw0PBVDqUgFVIdmNW6qyVay2jtNCLct
wHC5amxd6heiamaeT9EecPyzSuMshxByf4Ik+FBYPgKrxcEaxIUm1cw8m2I0igjsGSKl6MzrhbUN
3cI7tgMOBOc/2NzVJ8cHA0ZzYDqESIXVNlU2jqE9nqmf2xWn0AEjDAQlw1Xehr6YoTqZA4C3Yn9/
/tlnBnva7A/0TorNUutsrcIhqfcxIBPXbfEi4GFuarhRl7vFFW1uoCfRXilSjcyqptkQqLctQvpi
1p1EcotCwXr2/PvMjcUk6EsUjcVi4GspHRgUJblC+Onhc5eexLwgB6z1IsqcGDyc0B77Gkvtp+ow
+i9Q4Lt1MDO7spIqoB+t5+0kzd0WiF187qkn0ayjNVi7Ak/tyhm0yKx+bD9ZAdOnPWu3k10Dyhn+
JHUm2GoIT6DRhB/nH3wm85z2lUOx6PUwLQYOsOh+Vzm+D0/jUWM8sSGVamfBQmo4My2nrWHHQGq2
kRX2iTb6rvfuNYBHdAza3ZDnC0vczKzUxlu/G18PKR0k/AYKDHH6OgTDXkIw5vxnmrv0ZH/uh6AT
rQFTZfg7t2WQPHuYyZ+/9K8GyAc7kTbe891jRyKqmsnAwqYL0tFVvqaOiiS7cd1jsJKSN8ZXSnvV
oscGbDK4b3VnPAMaQ7Ov0u9kYD2Un/NPMr7MRw8yiWplUNBPRazHHvz+3qV5Dyp2AwvfPn/5uW84
iWzDQyfWyARgETCJ1US/L9Vse/7Ss99wspurcaabLEnyaNiNYKm6TRucXADmqk5rD2V0LKrxE4rR
E6k78MB1TDLZ83PkDK8gTI+fVB2GhSGde9PJatAgSOhoDatBnsvHRnFOrqVvzr/pzKWnXqbeQPes
0MCWaEPzzHHliLrrwlPPROjUwhRAtInLObDEzFXeSmaWEAhfvRZFUTW0FjaOmSk29THVfcqxhq+z
EQJwHRz9iM4ncCVPffzc55ksASBbVIRxM9nWsu6iM8U79II+t3uo4yu9C9PeLzJfVJm+hkvaT+qB
ALqBQOTnHnwc73dXD1I3V7NO7u0+9ZG/lveCW53OX3rum0/CWq9MPxVjLi0l8ouvdvel1zw0sbWw
aszNyElY+x6QeVkj9NBbjNc65WjDrJ8/9+iTsG7EEihpj4hD6vffEGB4xX/0xWjK7+cvPzfjJ3Fq
WRjtdCGdjcKp75QQqxKdhoAkea+mXtnn7zHzeabunJEoqYnspLIN3hanjvIYB8LCqjdTm5pacupm
iByKPvSYq0fKV79x1kkhIRgAU4FFQVPNpaiamUFTH0656COhTKl4C038pEb6ppeh1aRLtfu595gE
rVPJoThQ6bZFKhZZZd63w6nFgEIWUaO3dp8bh0n4wkvoegOxfBvc1ynsIMen1svnLj2JXVevG8jR
FIsVL7qMLOkW6tfCpWcODlMTzED1+7L0eWqyBMw0ojchTsjLyp0jYi1T7dV82Gdxejj/IjPxMPW2
LBCqLT20Vmw/yLoNekHdAbkSH1unXDloLc5f5+8z91aTsIYv1piRUbCUIry3FrA43SkqYHPQoeVV
hs/BGv1Z7Obl9osU5UtevHNvN4n2rkc1ysDcxU506ZvZQLdCG6ySlR18z7fzLzZzi6lfpBpr6KiP
xwAN4phvWltHL+3Yyb/VsvPt/C1mYnGKietUC6VSi1a76TaAO6kXrQL6+AmVivM3MD/OAqeYuBL4
rZiy3iJ2hDKbsjXFeJX6O6ccCYHQd4NyYRbMvckk7BUoaToSrrTsIueyb9BxscxyUzG5P/ci433f
baltpCNxY3nk7NF93b90qG/glQBxh2ZBJz3m2cJ9Zlb4KViOlKN0DAUd7yQ0pFvXU4dHMULP5/xb
zF19snsjIp2I2Br1Ngo5Zbpxvai7QZBfDRee3pgZ7sn23WcQ6CuT/jtiKbdRi/taFVxWsn7o6waH
In9hIZsb7EnII20dw9Gh6yCL1S6QzO2YEqMWvTBp5y4/ie3E00QJlZXeBhENjhifyCszQOOgRLvx
c6fLKVYOdQc9gqtLfT0N7wu1OiEiuGQqPDPIf8PGGWEnocHFBuvEzoXVIrEaJ9lCC2vu4uPIv4sD
fBZVN4toDGCe+SP1XDhOVS8tJPRzF58EMVqepeBYHKZEL8OCZ0gex4Pj+ak/A3vTp7C3MjDxqeuZ
m6qRXhfo/MjVU5weg8hcicXNkG+1oX5bLJzNzKFf8iPvvlOHzz0GrKxHStj9KKR2Kxrpa4tbycIc
nYm0X83fd9eXAzkyTI23Kc0mWTnhzzJ+dmmIm1HxnWbC+W82swNNAXBVXadoxPqDDV/0SbTcYxBa
6wLvsbxEH+T8PebGfBLLnmBVjYfFHSmtjy2LZ6ESJ6Ep/7mrT0I5GCVWGo3lVDPzC9Gs70JlKdGc
+ThTEJyXKQWJLKX9oEwxPE2ehEK49lyMTcTPWBibIrD534MNK5sqRZILWIXY701M2vVUXKvIkpz/
ODNzdIqGa8Ug72ODOSrjIp1bNQK4DVyofmGzmftA48/fTVFE8IHNICZvDzh3IcvYX2l+MVqtuZtK
7fbn32HuJuO7vbtJFSotXqdkMEUNKBchTreNn2A245SW2udvMTNDxfHn727hRp4WJYi127kefB17
OVaYfw6BNUXDAS81fSvn6ZMSkFHa7DsGOjKFhRR87skn27EUJn2K/wU9lFp89RVhD07nk08+CVtd
bzoDJznyX+wurSTYZpqzroMls/S5J5/EbeqU+MD36HYbgpKsqPRcNEa08OgfX1ubwt6EIgUx7Gts
71Cqy8a7RyT88fxU+XhV1qaINycuJVWUmCJpFcdrJKyvkEGiHtih4pn1vbd3BWlhVo4T/O/1VWRP
f5+VaS8YVWZZNHlxdpMDAz2aZp8L7icvPwleFPo6q/BY+lu1y65zzW8Opa/u/dEz8/y3+jhy8TH/
/QW8QQkkFWC4HYRoFaviY0apGlGqO2qvz+dvMTfS48/fRS5nGyH3EE22x5EQi+TCSYuF7zN36Ukm
3Xn0+fMCXx9TQUcAWeuDVakLC+fctSdhawZYYFQ5EzQD6lH55YWlawsf/WPiq6hZv8Wt/K8sxDyt
qMaaKUZ0TgbxW7P/hbAJ5osyLUWnrk7uUHYqSmR4ja+0HNH7FYLZAgoUqtxeQLwr81WNsW+9dQsB
+7OcJliBiHLoXhdMj3ihxTMzv6dIsiyjxiKofODGE25V2bmIxL1QNwtXn8kGkaL7fWrITqMXwDxx
Uot+FvobajoXmE3t+sbC4gmjJumejDAzh0+txNoUXtZ7WZJFStzYg/U1y/W7aggfPjXHp5iyVqIF
zzEls9u8umwbdWskSznmzDycAski9N/qUPplLBVeZrlCHVx/Ov/Uc6M7CR+hQUbd6ah/i57wZArK
d7I/FA2M9v789ecefRJCnlGJQloOme0YJTAqx0S41m+XCHNzV/8tiKR/IXThoj7Ah8nFOB4d7zei
GX6O+6ONXMz3i1YsJ5mMzP1gdz5aA425iTB5/NxXGUto79ZD8C9ZXoksLMjwFd9at0E8LVXN/i89
zFleyMyoTjEbrqF2DUpSGoi3/rqWSfhqBPl983ODOtXAyNHyQd8AVrcrCMgrxeh75SDmFpbGmf1o
CteTI0eUnJhAQr/JOVlp82yCrwiRSomjwvrUuR+W9e8jUBpOngKUzkb3I1y5sESR7yNUSITd+RGe
GYEptg5XSD8p5RwbIjH5Gf0fzq6sR1KdWf4iJIPZ/ApUVVfv3bPPizXbZ8AsxsZsv/5GnfvShzM0
UqnfSmoD6Uw7nY6MGNv5KOZwutCRiez9J2z4/hpQ17LSgApQQ3ShkxVU3JwUmi8frxt7lXTMIHxw
PYm3H6h/BAv256bsvr8/9MbsRheDvXH9BTTPEJEAP8fCwMOoyEmWvyf1R2mzt8Jf4vMvCVl0Mdib
J0CwvgBnCBsOMW7TvdnLJuc3oI0y/nC5g2fQEi9xOIxbJwX0E/vtkecMLM0U4jKU3aJWDsWy5lXj
dCQie4bIRyj0ue8fityF4qKTMjTkV5DFHAL6kUHqTAXm0LS3uFrtuPu752DqKkCrzvSlsAFZM6BB
lztgwQ45e37fhltTv1q0uQ6cFiZEV00D/b8Rdx+4+fb2CFe2tuQ1nVYHXbMeqqf+gfDuFAEhjR4t
Zk5otixjEN1Mxw49VdQx6ftfsxUqq0UcOQ/Y/FBkP0DG4B4Q/R/oQD8Pfvu/94ffcrjVMj4LFcRN
LCEVBEayhHbiMWgA/6/j9lhNwY5Xb8zIGofnE9nNvW7AnwIlgKQvoFcb7N3fbNjnPyC2Gmzm4OwP
ANOVB+iMZc6FZQ1K8+/bZ2v4VUC2BTRZSwvqF5YPz4PtU3A03Hl2rxK9ZZlVNLomiiafo6c9ZxZ8
TYL94aBuObz/7luDrwKhRCsrKK3w7sSKc8jUDdTbdxLTDbf5h//pzSqiuWsklegGN7T82S2fJjcH
y31Zp6BEj7P3X3+joTlYY9f8quttPSiQAg7SJEvxCWqrRw9SoJU7fLJ8eoQ6yE9wcFcRTyfLr6ra
B2sqF7l4ExA7JWgGAvcJShaQm8g/jg3bSW42LLdGtg2dV6pRAaroVd5DLaGNW5jMx/nE2QMGbT1h
VY4rinAgUM0MD6oPP1RF8T/oh2UUZkNtS+1kIZex/rKLrJFt/hKFXm3Q3olyK7gBL/oyZXywRfMY
I6+njXqwQV/uLIEbfrzGuEF2UoqQR3iYII+GT6eyuDK8g1V4j1jMAxwe4WJB4d5BrQpqbgtvj4R1
3e/33XhrOi5f9SZUMN9k8KHRcZj48NlZyDnkzs3iVY8d2Qv0rUesAj2HWqgXhF5wiCL+zS5eFrU6
hb5Fohf28v5XbKyDweqkgkY8Nc2AQYCYUWaqAu/x3N1VXXTdUhWsdrlxjsvSlGN4sBB5OgxavvSV
d919DSjZ/z0DQk6VHVqYJ8zNg6shz+3RPUz9hl3+g00jAbo2LF4cykYZb0EbKKPwqQBR3E6kbTj/
GqEWFaC+XKD7cZgnm4ZR8xjU7XWJ0hqY1tsAIvLQBTs4YwvVZQdi3XusaltmuXjqG6fPHclDyBYF
B146QWLAuZHMNr8XBFTx7zvkxgq0hqZBLrWC2hLsYm4rkuHenpfBsweq0LZ+9XR9ndv7q+ANlZ1n
n44BKqW8SryH3kmnAeR673/DlpVWcQshPU+OA6wUz8p/AbYBAkFzMUPXu1bX7Wb+Km75aOIcmjTg
nAEbXOKA+l4Iehq6/uN1n7AK3Nh1mmGSoACB2N1DUMlbuUQZgy9dN/wqdAkaddu6HsJDbdvT5PmQ
OolvyCJ3NuOtFGONVHMKdMGjRQDRJdWZaQenkpnrE3q2/9Sz+32JoGGOoJDEzSAZztDZDk3b9z/t
UsL7yxa6RrIJkVvocWPyZ78/BhOp0FhQfrNN+JOG/LGR0x7l6+XQ/rcHrWqIk+NGBipJl+aIz1D1
w0HFbTlYPL5MyzfqfIbUe77jz1uftIp6F80kRV9Bd1T4tk4XkJCmuujVAZSzMtWgaIN0Mjpw3rff
xqZHL0H1ZokJ4p5AoxSeZ51x+Thy3TxB+k0doMP1gxBxHUg1oOsVAOVmEjigoYFa6St0Pw/Sqa/q
XgzWQDdIqVuGAA0PUMF7QmNtynt1875xNnaNNarNQMAWmbkNDz6yzMETBwAjs+uGXkU8wYVpES+Y
ZAsh1hsImfogaHX2XGhrVlcB305e75kFKtXukqeX81Y+1a9tEZ/kXO3YZuMRa8BaMMczH3QRHv6B
DETDaUCJouiBxep0u8cvv7G0ryFr7qWBmjfIl0IhPk3oRUxjdFDouXB33H/rAauoHtpocjyFaWhC
6HZAzM3BdUc5/5oLh/16f6a3HrEK57wFW0jugymr7aEgvsxO/eD3hqfGRzXo/Uds+Ok/7Pxvgli1
7oTmeMyFW87BkaO4+QRKuuDndaNfnvpmdG4Hf7QunAmCgxC8r++hLzpfaX+6Gnue8gm67OFBtvyX
Hy1PU5Hf1uN17RTBPzILb15deU0D8U2cQqG/MyUjZKlB6BIMOyGwZfZVDE++ExEIzqIgQ/3CzUrI
e6kUF6fi+L7htzxnFcWd8ju8PtrUGRpYlSizCfwObu2f3h9+4/XXsLQQekjYZmB77DWQ9tNiSMdw
3uPd3nj5NTDN81ogsxV8EsTAYdqUvs063UENYuZ73FFbj1gFr2rwhN4Fhy/Iee/zeH7qOLmtccl8
nX1WgStrEc06uPg9zbsnZiryqZdj/uG60S8f9cY1SzQoskrCNRc6/mqlc44ret2OuIajlU6FjKgB
ByMkC9q0KrwJ4sxtuZOebLnNKmSjSUXCh1jiIQC5EzZbaZMxXL69b5WNLGsNQtNtNUAPHFNKCyjI
qLm/xW3exzmMzwsOPkE4vxYjeS2bhu9M8pYPrWLY0Y0XgWsdRyzQQLdlfRtH9uRQm73/PVvGWoVw
NRbO+A/NNOg5CmxePTlGdrA7L78x+hqVNk5CG6ZQ1Q5DgMb9xQM8WfDr5nmNR/OrhctGXGq2whdZ
J8WfgDnXOf8ajFZCRn4JJ9QS+AwlVLBg8rnZORBsTOiami13Avv/HmRZfXR49Bpb71RT/vL+hG4N
f/n9TdhWExMO9/DmeugfXEf5YAfr/kC807vS7Je5fvOATlAokFXo7g765cwK6Kq5u9cUf1e9IdDX
+/fggTPXNaDzOGfS6UHP44fWdxJuyWlQ3QsOHQnr4hcOYmL41CXoCndYEreFqBXw1jhhPYwD+SNV
hxoHOSuvfkYgnnqNxQta7oniU5Eg7YySoOpV1pc++P7N3klly9m9f787xFdFGAO3cjB+Ay1IGfW3
TPf6ur18TfgWsyksmgb4GGk5aLm684TPv85lVmtA3kkUyhYMjYzvxEG9GRYQpK2HHazz3+3irxFu
bgTcZRHBLoEhD0NYfYm42ttht8aO/21zAoXqBrIlWI7nUt4jM4aes2z2SJ7+foRA+8m/R89BJgTp
MRgG1dCziRsgj9kNXP9PWUR7fLh/j1cQSv/7GY0I6gCNbrBOC02iPPBlNkF2NgFiW+zM75aRVkvC
REC9QUdMgOLit5CjPhRjLq/yS/9ClP12ORih79wWPQbP4z4renoXy3ZnEd4yzWoxUIUVAjzcPu5Q
CgrhqzCuoHNFKpDQejzHfe817u+zVdxCiarjnsFjwNkrgCBtAcF3yzF1DboW3n/ExWH+W5uBYui/
jdS2JQRcoD5+6Gv9O3TGJ7+D6FLpV1VCwvGP8ILn9x+0ZbJVKAvmF11lsDhDdr55nfNfURlmSof+
deP/h80tUrjl4PiQizi56MJzqLoz/Gsnu9rw1DXMzve5U4sBddhxkGNC5/ERsiU/rjLNGmMHWWk+
967AKhfKhyX3ss4Op5zGV+27/hpTV9KgVlOIV2eddwzM4kPnLs+hYBbv4DA3fGgNretawGvnBpVw
x2mqVIfhUzCbczQUWT/oIHMrdt16vQbalW7X92OLOV4aetdy5zms2B6x3dZHrEKaeP7gYEv3sYuN
9yOLzr5LjgOEpC97fc32yNo2wmAtj7lUZiE9wSeooruTYX1rgWCJm2ivqWlr/FU8e66Ije9frlSG
6WEqow8Fi16mGUqG7/vqVhyswnhytAYvB8w0jPMHkGFnKCH+7/2hN2ZgjfkKfEd1IABDmbg6hV0B
XI5770aPLRT7ivH3+8/YeP017st1IViLLleQ0zbeBbO9HB2Qu+4s11uDXz7sTf5JfQiqDVHoHwJW
NunsxQdIg193DeevKdPcvJti3sBxNM9fgoI/RMP05X2jbBn+4ktv3hu1AL8N9OWGT/gpWF7PJoiH
TLDik0vym0bmO5iNDd9cI7+krIExAagHBXPvC2uy0u2PtV52tvutr1gFMDoK8kFrkDyT1kU9Ms/r
M4j7l1tegjmSoogFRk+zlzluPWy1M/ddNyjeY6p7SBxlRoRR2hBrjv3MugQ9sCEUYII2e39+tvxq
FdNOSBpJLnarZfdqpHhw4r0y/dZ3rMLZaczYQeUbWSqq3Ysg2Yxem6QClKL2vBu7zxu68Q1rBBYT
yOSLEcUCm6sHdFE/QuTr+/vm2fiGNZrWmQC4lwwTH3byy4V/q1bqQ1cN90vj49LM2fGvrS+4PP5t
lEAcWrv6kquOTgYw/x2Eya6qOvlrCFnotDi6RsiNOAGRVd3rMHFmu9fbt2WfVXhXJY8Io3jxKbhx
Fucsuq++IHe8/7MnrL1lmsvvb0wjQzIs5eV8Sdr6TEFnmwxlsad8vXHUCVdxTWLqRC6qNAc0wkNr
vMvq5rN2+qeF72CNN5alNZQMKzYJo4j6B8XCn8G8nFxcutpoj+Rua/hV9A5u5Y8a3NIHdHCyxENr
BlZvmQ6m2ElNtx6wiuEqppaK1oeig4hecaV3pG59WCqxE14b9l/jxewwhHlrPKyrzJFZrfjBkmBJ
0Ol3E9vwughYM6LlbBigigUjiQCdm03/1NjwurhdI8V6r9DCm128PwEQe7Hzk5n6nYrZhuOvgWEk
zzWNKUxfN+WJFQ54LOnuDd5G3K6hYX5sJVSqLuua7PQL5NyGD6F140cPLc2nGCT7Kdemu25vXvOh
OYN0AY2GlcqaprmobxpgGmu2d6URYyX4yzEzWAWxHoStXSBZkBGV7StBn/TtFDb8XOWKZ/MAyWUe
aP7kWbObqW5AKyD48O9VyTCIDlY+8Q8AR2syJxVt0qaBFsRnX/yeoZM7yx9IbhLlDTsJ4FaorEId
aNBFxlTjkNiTD15eP8Zjcd8t8glr+06gsA1DroJ9CRi0eCnmqQ66Gy3MLTX5jxlqvrEtfjU1zhEE
ij+Z7OGL72+vGz6+BpgNnUsYmfBRNoweQUd8V7bTTvlnw8PX0LLgIm6rLZDsUAkdSGIa9CX3XY++
uZwHp7G0bgZzdj+v+5DVBo4bEBGEHIhBOQR/wDA+ZRHkj6600sUl3myBSwiYfJ0D8zrx+NBR8cjH
68RY/DXQTE/CafwON/mqG7zb0HKSun69d428Nb2rvbt3QtmPSvsHAw4DyKX5AbjhWJ/nh+usvor8
HMT6kgjjg8FjjJMuGpPBidqdgNt6+VWIk3xecHQGgIVUnf/QOmChR8vZdc3Vvr8K5zaeQS1kYZpm
AI3DgHs1FPlBBfW+YTYWC38VycYNy6IwuKKufP2Tgtc1ITI+N628KZv8upsofw0vI7ikrlmFtHs2
YTYCdpXkbqF3fH5jLVoDyIJC6Dgn6HNpDTuxBZyO8WJAbI/OIUTX0al1caucXP30fbHXfbYx42tW
tNqYoe68zj9A2fkYAEXrT3txtpFH0VUIq8F1UHzGtXIICnSdu59FUbcJn5edpXvr1S/PfbNEyLoS
0HvG7S8tQEQc69ZNLWmuLD78ByY2kWkYI0g2hZFIQwikROEeN/yGp/4HJtahki6lC5Ro12c9E/eB
qTNHFUkHNasdX9p6xiqS626UUoyA+tQlTtB+wSDDVX+W0ntwBrLXj7o1w6uAnkXYsSmO4Dykfxpq
e7JNcBI13ztpbc3wKqSbSkazcEl4QAA3j34j7EGjO21nwdgYfQ0bcz1jaTC5GN2DQj0phse206/v
L0ZbY1/ytje+uTQTVLF7wFzRkTrdVpyqhHv+Xna/sc+v2c26IKclherFIdS/wPpyJPzeZzTDCS6/
8l7c91bR200QZ+k64ODjavgR2QBVmSk3x/fNs+E4a5QYzs91t7SVf3DxwjdzMEdfomLW9044sU/X
PeIyM29mgCmnlhoXboeRQ/yA0vYhGr3bvFDXHVW81T6sQuiiNry7BFh0A/3YzO52Yv8jt/iX7H6N
FeMqbiBHjtPbNDT3A+jMPFIfa9grcdjwpVb0yGt2jGSYVI3/oyTNJ3+CDFjunKKhPIU6PuiaXNdc
7XurIO+Rz0jXIkPmdJgSXlTkSHE6zuJBjFdG4irOu8GInmvpH6xlxaEMuxJgnitxxf4aXCYh3qxZ
jNGb2mSM+CcNZvOpbQ/c71+ucrb/IMz6vJ3xhwb0xe3/yTsqwV8LtldS2VhO1kqgbWslCxGD6AAj
d/lMvzC11265NfQqziGdOrHgUnl1OX++DB3FexxJW0OvNmgmWEP6DttDP7EsVuWD8NV1J501rgxH
z9AJxhhFoHa5MRWaREb1FcwZs/4qVGd3/HJjnV2TnbWmtt3S9aiizPNdwx/sdGboQM5tcRjnz++7
zpaRVhu1EIaFoHnHATSPwu9BYMU3UoXzXkfK1vCr6J1bThxnKoEqJvSutqRKiqbaefWNfPWfhuo3
S6xDxlrJOr+ErX1is3RTw9EqrRRNFhOfp7H6Ax3Q9gQoXZO9b62NGVnDzJq6CyhwKz7Y3Uf/W+UK
UqeTars5YZUX3bOy7vOkk7V5fv95GxvVGnnW13wou0GgjBOLp4ppPzF5+3EAnOj98TfqOGv0mQ4p
RE0L7ORocCcfpz4fSaZVBA5qpsGpcOjGKXCSRi+mTWXTONfJ/9E1YRRBshaYwqGHsATGYqL2F9id
06B2X2DMw/vftuF6a/hbO9fMFOBYOQRhoxMLz4YyaXwdh7xPVosLKdBCD4ErLIle+KXVvUxdl+91
3G69+uX3N55NrYagjeD00OmhTJoQbz26zR7P59akr1IH4CqcAqRcCHlC70HY/eSy5uxUOCWNIZoX
aHcARmUPErTlwav1BVz4E2f95VNmfc59BV2vOS24e3PdJK/Wl2lq/Ma5KJ72FThLZetPr7gOFjsA
hY0VhqwSA8hWxkyVJgbblcDu1F8moimWLgCsr4IifRSWTpcUzHH7DNQ44fNk61jvlHD/7gR0jWYj
pp14FaO+BdaLAHJTvsPuuduY61ol6BpztjDTk4hX0YGq2vtog0A9TbGcrmuypmu4GQ7FQjoFJj4K
89SIeEmMcuPkmmmnaxI1T/XeKARiG7NQZnNOb5XIhysHX0VfGDqsimcM7rKyOxKn/tEv814FZ0Nl
g641Q3Hmc/TgYHSNvYr3SyqW5QkHjxdSk5fI4Fq7EH8c3t12VfXSo4mfFrh7Uw7IVHRPkgDlAA2J
PJk7v2yjvr1vz78vCXSNTEP7ZqdywAUOrdXHfzqPdX8ueUeOYz0bbHHD2UXP4k5YbXn2KmjNCDaT
QlTBAZ3sMyDz8fdLR9n7X7I19ipkp9adK0kYeoxaDvk7AT2bInN95e5Y6pKX/vdsRNe4NCNVLokD
SxGhvw+cP+ShlxkVP7mN+3rVJ6yxacSgJW4esD5PEy9SZ+oKcG01ezXWrQ9Ylc1DUrN2MlgxrVNm
cek+u8vwYVKyz7RXl9fNwhqjBroI4XsOzjzl8IFS7+RxuXO7S4N/7PC3KVhtvYLFCxEDavOOH08y
LWJfVYlDQxdAO0LupAZhSz8SnTm5aM4zYKNgPvLnczl16ujZbr6BblV8Wznz8qnwI3kjFmLAUBMt
z2j0zrNCRN5BhEP4qVXm20wWfTKmL56WeervxEjRf14Mw11P4/Cp8lj7IkuQXZYidhMfsvZPgckB
d2I+mW8jGVcPwaDqr76uy5Mb5+KptQP2j77w0j6upxPu6doHh1fLLdDKKgun0rzoSaIu3ZSQcsDl
6d0yLODnQlG/HO8t3hpMR+hmiat6SttQNl9cszSPAuoMiTQMp/QhQltdIpAA52ksPAifSpJ/bdpL
VyUNawlVTjQhJ34EGlYoQfIfvLDtnQyg/BpFxnmq/MIBS2g/3Iy8h6h7yPRtUBqZFJ7+n0uAJbWz
/MUbXC2O5eRkk3HIAWgmeVKlG6TK6X6FzrJ8XcDEdVDK6JTliz7TQC8JcxeHZXmnqtTtxqfeVfXZ
YY17X7rufNQ9pHI6RxbPrsfMgQEok3kj+nw1jUqcboMzhC6eJg/aPeg2K9N2GMtkEu0tCxr3NMfh
ciS4evruj8qeaBe2yVCpMu0boHr1RfmXLCF5moBmQAWd3JVo1c68uY0yVG6fvdL5EEw+2DgH8TOP
1E8ty/Z+CuSQes2wnCI2N4dwisVNEMRz1s3cq5Kx7iFka3HC5CRoILcZ8Zuucwdc60qTeWYoD/HU
iiQYZtVk3aKrY1XO/3PnhT17NQ6n4ElaUNFgHhS3qboHCZR8qkFoiPisg7OOOi9F+wJeHxWqpDcz
UIwMDUHUrZwsz2N98kKrMr9tl0QG6PGmyuDK3eZ5Ni3l58WHIub3rhjap6aZVJaP9MUN5h54tjKG
hB5UuFNaTSe1LHZKtNd3d4tt+IxCSxsmeTsIUGVKmxFTVEc1txrqzcjej2qI6aGJComuqqHt4yR3
CpyCALuQn5EJLeJ+CcI+vpNOk4tnOUs9ZrQlMFs8F6GXRKPsl9syatiQxXEx95/kUvUTOhNpwUy2
1ISQexW4BeYfAOwTyT2PZLLrKw4bg1Y/lSryaFaNsqmPldvjgkKIovsVG9Elk6Ug8fTGrv6CEkA5
HSsE9kfh9uV4HPyq1Ac5j019O8pl+Q4bxg/NYuMaTGSzJxKIOXoPJq/88m7QLnGTwYu755lW/IsC
U8wTwsvqxM+hKpKYGfQQgRjLT1C+WljmExtBr9YLXffQm1p/c0dWfoHoYnPTlNql6eBaHSeLsiPo
PUbPO8sqhzz5AKHy+ch815IbwZWHRYm1Ja53QHUVQBLU9Yf4MAg+5s9o0dJRIrSOaTpPzlijzTWn
l9saT58U9Ro/5V5o2GFGDesJ4iDjM+57XZPUNpxyCG5HRj0WSC/lybZjpVMR8MFNHMAoatCqQ5Im
Y7Sj8sNUslJmshxbebS+Feqh8hWjx4IbicPaoio3gz6H/uSVvVcfwyVwx0wjkswZByMRJ/XUxuZz
qat5OYqxCdij3zLefgkWExUHAAQqAxQHiInLRGqI/91OsTs3Z/Tae99bHsTjRz+kHmwNhK3iH6s6
1PIhz6XB51NpxjYBTbv5zVEiGT+Kcumie0EdoEErNsSf0OjKo4eO8UKkfttBnlRVwdg8UakKDydb
OohHgyI8tJsX3Grd2X4M78t4kNxCmYq2w0PYqFh9gTac6RPwj8xLlZRoG2dO0oe2mb7MEYmbM5uh
XIgI7MZlUkB7uW1/T2w4D6h1dLHk5Y1Ey5u66bEDOM/MHdtwTLwCMyezJWoVLvv7rqHt924ccAOX
RBqC7FiE5DzrDOxwlfux4jn1MlHgEHtwltqVF3k2EoBdj0YUnliJKCt463/pIq97DHNPggYPFxe/
vNlQerPwPNAvpfB7cjBc6CX1O6fE3jJZdMuNfaUe+ih2WTa7RSUyA2LxKjGAPaJe6RLyRCMf61Ee
dWpMtGmszuIipHlW9aADO1EzgWIHsIhmSqR1a3Nw3aFvEuK1CrzqQ4XBppq3EagrDdwN+Mcxum3V
oosHrUb6ddThHGCOA88kM5YLflMLlbunC41xmZU2n/SvsjDK3qhyWZpkKPA692E+tOTH1BKl04Z7
uYOrYlSdnxGmsjhrtCb0Lw3ktEyq+1kGGbpf4ihxgtB+zWWoyWPfQI75FPse+2xKQmLE7kSdRE5T
8CHv5oHelKMXQS3EzuRujqAfmU00GjUuQpsZiQRheZT6jhfNaRB5vTgvVWXp69L39ZSI2hYqaS23
4zkUS+/dUORwME1LZ/PA1dSgf3kRbXuCmLvNExGqKkqkA5LMu65is3sQqq3dV6L6CcAsUZrgCCXG
VqSVM8XV8+w3Sh5UKMvoHEwRtu+um0cgCcpOqLMCxx//yBkj9kAk9e1rpNCWk2AVZyD9aW1XfWRL
WJF0QqkvBlncNLQ1lv/LRSPKanbEMu3HNaInx71UwHPoTObWVUFiobJRPY0iiC9Z3dCrF+oG0882
wM6SgXjdBhmxenn1Az9ysJMyJb9Z1uPCnaDWQ7OiyccHnve5n7K4nypUMj06p5SMCnJSA/ohj1PD
2NwlueRg+mDM+Z/PwfwBrpkATpfoGXHxDHIn0sLHotoxjxSExvULuCWtuemIYV+LkLjelzJ2QIeS
yo7q8XtsccKGYgRApfwuXpa6Lg5QmdH2oSxVUB+H0uCSjGG19m60hPoaaBhzd3xpLpKbTzQoW5pK
IcQEMrK5K48SXaHRnGEfcdWYXSoFoDvsxgJojrnjussgIRuVaTWaMfiNDa7jx6jUjrhF/s3qhINr
wQWeqK3Lb4Hf6oeRN5Dl5mFdxz8rNmp1CtG90L4C8ZQvRz71nXezxCHXSdjERL/MrkZ3IR3RDHxA
wQ4NifFEiU0DR5kYLfJofngdRRe5OKgY0Jup3Od1pkXcADUaW7+75IfIIwoVz39q3Psvd7SOAOmg
RIOUJMjLwr+lxeAqm+pJzz1Cn2A1eZrQ+R3eM1mJl7D2qiBT6Bi0yQL6/hoF2HBUmY01LR6ckkU2
dTz8wwOJIB5wswQ9Oir9XrnFh7Ad3U+6QG50ktDVc09M0a5+rBuwuCa19oVIIajjGggcDMEINjtT
RxAUd2frnKieeqhU0tKbk7gceZj2QEkBaktitgBUeuH5e0CWY4ZvdaWMuUePQ8fPpdfR/GvUxiEF
SIz3dWZ9CBKCXMaZqhMWfuWIpFl0rNCnYKEUiuNE3/xRfj/HKbMzimPtIh2VWLd3ye3Mc4IdaJi7
9rsvsMscKwtVRjzeVGNm+BhXWdcJD7IhizN2ZULY5Jsbj0PE5AjJl4IkHL4TfZpZjsuJ0Gla/pUW
2ALPqGnNJYSlx3n5MS7o7kkFhG3CdEBU9vdxGPk0iRZRmONgfWe4RZKAjM5KFTZnDmm/7uhx6lQ3
bq5mnY64BWEfkWAs4qdPTYm1OXB7+H9Tq7wDB9gY52lVjzJCPkOHcj5F1jjFeRgHL38IRpdfCJ6Q
2b4URS/mE0eePd54WoXqCYRwkt7Hl/7FG5xARHPDIk3AyRrUVv5WUdWSL14f6+JTif5X9rA0Fvdr
KTqH6+G7r1VV3iwF7krBgO/Q+dRKyM7+6kta1ceib237OtTgPjsWyINp6syhNnfdpJoSy4EwFHlr
ZMK4B9El0OhHJiInANIRCpwPhmBrTF06y/I0xCDcP9dRWHd3iGY5fZhzaUnKCW5X4BYNrpmjoKuD
1GVG20zHIJ09FpSXQCcznPWOzJ1BYjoqM5ILqV+Zn1vrRiwRQ6HJQURA7T3xRS++SKpAIkdV4zCZ
rzaIFU+QINTF62IGxl7baLHsoCbhuzhF6slPdeubT6H0Yvt76eLCBX6o40jBmtbaGxoUsc3AIGHM
rROKeXkOmnkwqWjNZD/UArRody3IJW3qDs10T0ze62MYse5ZLG3jJPFA2Pil9Yo8vOmXQIHeXeW0
/wP9FutCcQBbxgOTKHKmnonil7wI+uZmygGtzfiUB7/9mXGvT91Keyh0AjblyweH2dY5O65VeYo1
tc2z2g9EAzxhX4YPFHgthsS+MOOBYXEcnm2Abz4H6Bf3jwF4YKuffBmxOmY0bvw5oc0inJRyhxQZ
OMUairOG7GOVmK6dps8KquL2zIvaC45okyzrE47/c3CHLc66X8BuBU7S36qPaEFxczsKZLxuXAKy
3i5OXX9fHMPYsYa8UpsaeWFt8SnK9uzgLQQ0919s7gU+sPPoEpvuPKaldzMCD23KH9IOurJoexs8
NG6DjJyEmR6aecRJd7EyJSEI4lLgi0R7iIrB8+6r2BCfJUiEGjWnBiPHB6GHYakTiJspSjAd1ex/
RaYmOqRtnSzy3zW6aJxsZP/H0ZUsOYpDwS8iQmwSXAFjvLtce12Iqq5uhEBiFQi+fpI5zUQv1TYS
0nuZ+TLbwaQT4r2KTClnOEyi4jQKFtwcn35o+vAz5L0zPDQvFXuohqF/lmREaxW29pQwIsieoeio
40H5fhOjLQ8yrAK79brLJwjdnPUeStnMB7RexD55iH3KL6E1do8A1TuPWyaR3WsPi4s5+8mdups1
uDbsnKdV7xwHUt7YgzsKcuyabn6mttLOjg4qrJNmGKeIOcplF57zOk88JkeFX+4cdrFVadGoqJ3q
HS9aXUVjzdV98XF773zT1/Bp7tRwXjiDbKelFv+ByTbeRA9IG6x9KeiDGHaI0+fiWMMH7nncejUO
4BvTPQR8kM7MJJobeHSNi+iblLqmqBLKOovH4SyhEcats/RXW7vTsJ8QTdVFUs3MkZEmM5Wwn2ZF
7z53E3yiIqvqeRGPxt0s4tWaT8h/8LyeTHFd4MKPLZXbTyLIWwh2fOdf6Qy0iLQzA4Zy/M65917L
zE4bkJxROyEwFi6FXeXj+yu/h1KyRrfB+wF3AsJq0Uo5Hax0d9Qr3RLlJ5CmJwm7R4RQFCzuHc9K
UPzyM7eIc/MrOkUIyPDerXLsBVJWvQ6N5DJ7uBd0KXYlXu8iIkiQACTi1/7N9QSVsT8oGBJYsh1R
HLRLgIbd1+SIg2F91V7rxys6ijpZZqvK0EfXRdqhCznjwh/2Ic/N33EYvwGYlZk3NWLXMdLuAjK+
hp1/G4c6TwXc4I6qRBCXqIWNohcRKlFelD2eI11YRDjc3hPUw+zmqnEFMgZBhzqgL+1hSc5dOtzW
yQE7ZwUV/O155Yq4nXMAD6b7QD9wN4oEh20HvhSrWZ7ttX7mdBnRZXv8TjlQsMoZZPFpsO2OgIB0
EA99XSaBVw4Pt/TlK2hi6ewAesITWYe+9UP6ScaaV9ecoO2WNSN7e2jXWHYYO7aibizseAkX5wCP
l6KOGECDh1nspokIXACSRtjsG541c4JBKP+BpemvVpMbjOM27rNWE/8F1dhGvULwGYUKMUI32D7b
WpUuQsuCTyQ1kqiSk4RszeGImsWdbPOpwwkhBbxQuQ4ShMGh0Qp5c63dHG2N0W+FkW0SVl4eVz3s
1o/NuIzvZYNRy6RE/kUebz1mPK8VS8zoAcnvAHmFCIGhet7lRf1s4cLIJlkh5wTxDXD5ajCHbqZ/
bpB3AFKnIw/8J9OA2lKcoFtqhhepmhOp5YnQ9aNwO4TLOgigF0N5pACaVsv5awrdxdiY+54Vz2No
HoTxW5+bo+ejWxI5DNztqXkWXX1Bkffq5cutUPwzH6GbcFEMlP+XnRoNSD2Pz9r439tftkQTxIsK
Hyhn6icceEfmowtYnfmj9mFdiguvSejSw9Wt7vczrHzjBlEg3YBWzxpF4kq5jSRyegQktJzKgLCD
EV4I6xnf/3QDCRy390eTWHm7rxr7BP/EN5cXzyUinqNAWW+ChIdm8H+boLUhIpiaZAjXJUYy9hCp
yUaKAbhxMxbn0q0LsFsoKINmzqoRb1qr2blc1gv6wyeUOkBRch573D2Ec57Q2kL5gogXNy93o23/
sqV8Q3v4pzQlskwGHTktvwAK/cgD67jaWF6MJP4bG7Co3M0sl8S0rL8AIZ6Av74R2z1ZCwgjNbzw
AjQuLj648ZdPQI1wJ9Isr8i/lrcxDPfzuO+tOxkWHgM9vxYkzMywPqNnuACX+Mhp+KPL8csl8lX4
5BXIB4y+g/exBHRrjW5W+ZtuSdybqX0JBzPFLq1B4OesR56DjbEPT+5UAODB8DIu62Y/j9YX3Jbd
KBStnVLPKTJjTZHnlidPgvgSPaooxFjCXmOzWqVbkLmV5r0no1WQ18ZZYL3SYX6rPTSwhMasO72v
wbhrKi/FBfDS1OFJS76TDTjSUFgHILW4WEQmeb5vNQJQABxoHLpWHjVBH0Pm5UbGa+zUwCRIzeuA
06P/lBxPpKbdUcw8y4fu2V9l5gPbxQ0T0sgszRAPbDiufpEuutlN9vjdwrGYsBnHB5ImkIREzOxH
ExJuvNp7tlFf4xS5FEi+agFt5bp9B9T/xdyG79yRfJfedgW5dlao7g1NEo26RacNfhYBOWMHDA6o
6162OtmeOxwjTwpEjTV7UdHOL8ivOxlIpgWIAbEityhADNMcsP2QlyLzef3cD9ULQm77GIp9FTl1
/W0jY1BTCNNpS/fG6q7MKTEcuuTHsrCfhkF/BoH7DlnNUQXlqxuCVdkSzizD9h4Kfj7n56Irq4gH
8lQVMimY3Ddzkc68/AN/qh117R0w0FMYjrg1YcYSU7eN/VxlMjcPhEQEMZCyhDdB4rTo8nz0z3Np
f5Wk6yIlKZoAiKqiBtVXBHMeAaBnbhLSDq+2EhWO65on/ep/4BJ4+O6UAlCVUQFZ2sEs660o/F/g
N3sY7B+4Ca7hov+Fwv7sy/JoyuHqGXNjzbpGjKOFkSrtET0RkOl58hV+jWfWbK6iIGfNml8z8AQe
DkmBSwrw4PReeQXcyGUK1vmGZLxni6p9Wau3dqVHIdakDpFB2TPkmc5WJDguYr+nb6QZM4uGZ1hC
vGy5vAKByRinPNmIvCMuDIWIov86W2SlZWVOXWTAQs+NxV+ko4/hIhLqNM+rS9MajC/4up0Z2BNy
bP+wcMSbB8a7AbseGeLebdyN0cJ5WtRTECM/+V8TroeuXZ9qPjkx7rVHpeXVKrorWfqMbXbueq2g
7LcOTo+mFofZg3omBShzKWkgotkjn5U939FWfuRT8eyt+Q6tWlYK+dF0a8KsEsUubgbTei/AVS6o
o8ZIiOlvj/0ezFZceubZ8PZdLcWxLppUs+pQC7YrgvbooNisnPEwB+TQhe5FOzg9uBPmgFhl6jhl
4jvNfq2QMWTNd+iv30Q1AI8nZ8duoYhX6NUbJCvjEkIWq7YRBteOT7OVlwBFAJNCcevFLk7fbdUg
WD7ALX2HFu3SSeCRwtcfIzFPfeF+z23VRouZAXCRI0EIlinrvQ14XvoVVCv1Ay4AHw0OSBOOh8nq
E6/P8f6rOxuxUZlaHoxPJ7/CcAFZucDpG2S1yU8YhkqAgmeqYM9LwfZsyL86Pd8sR07R0Hdnq5su
RV8fiWffQhNeMct0XZf+e9uxg3Jip5/4Tq313hqBsnTOMRjdVyVGwCyWfagb8Qx10GWZeR35ykFi
r00QZAa6r7OdgwrVm2vczzGw5qgi/p03HNdv+Ray4g21/zXErWSMmwhnuuZO8dJB8KoAq/jtsAum
KatQiG0jXEFSohBB4pC6+cX4WwbjF1bkGYUOPE7HFJlNv3MDhGKW060lOsvd+mmW4X7VXrbCcAyW
n/HSqDOiWf6YLogN82B7gxcjbLyTsxRDPGvo3xHH/eLPOUmKgNymkX1Ltzj0PK92ENllmI/KeB58
NhRLH1hexAA67Rpwi+jzsFqq/1kc/rn93UVioH5aTg7z/sFIGlGHeJRIF7gvjp1JIe8NUxmMTB4D
oBE+rm9dY110uzk8EHlAkmEEW0w3WvqyTXwC6Y9eXhwm/iLJDPaH9MwKoGaO176xkJ5gRk6j0EIQ
XIG8CDNZFz+cXi26vA5M/YOx0rULrE8vBLWDC0LW4sdXKusDc6369lSs3ZE6feqr4jHVzd/FnR8D
lz+8MS9MwvLGL9//3+iybPdrTo+TTa/jxG7VjM1me8V9pg7dw6+Yx45c30BNA39oin0H6CsBGI7L
D6uKodbTgPRa7Nd9OFTXzikOvp/nUUecL0w4pDPJabSq8EL7qY8agHF+CKC+4kXCq+YdB8DF8p2f
WbHTaNk/aqgP2wmmjfgK89CPgMrciA7epILpQA4aGpGuyNqysmEMzu7qR6puYl/zB+coscPtjNdV
hX9o3HEaJi1uasrsfYnoUmY7EVmqJsK2fgu5WSLoiLJxmV7hDYNdWCF1vqodoJRg+wENRF2DIIqq
Aw0irP6pNOibZmTloDt7wPH0tHQdjSVtd3gYBMdi+GUNAidHbV9tXCyjJiwBs323FDuKYtER9F4F
ShD0WrBpPnGUxCOlf6rRP1vCHw8SbSUmtI8gHHdD35Bo9ZwAEh47vAT9+gKK+J/21Gl7XGrw96Ss
vq3ZCRHx1p2GcQ5SY+ffM3JgY3sm3xqgRxUp7cl33hXyRzfrawFoBIvRoTBkKGKtbyCn7jfKcaSL
w98dTxstNRjBqizTqbGHYxPkcl+1EGgCdT3KCatmh+ylsviSubNNg7icBvVjlS2y7qcZz2MMfbCu
bZOq0eORGuRX4fsstqz2TJGwtOCZ5IETwhpPBvvFXT+3A4jK5W/HLNwYrfgc5XJ0BfD0saXPitPX
HunYsWNQXIADCHGfhh8j5ARTCxBKYNW5qy6LMBdP4cTCfVG2oPcZt+udqbyDO5fV1ozKSJAuxrSB
lS4+m/+sEL0F8WSF5C/s82jqUqUAP8J415tUHrEFbx9cMS2MaVssQ3WP7QC1cQRu09kBDbdugk/6
aw7mPAb7ACKxrAG8tBSqSk+ge40crZePgjGRTIoF6egAXLP9UF5IA7h5XRrbjqAAXBIrhH6jgDQH
wYxt8NzqaofRXcxNdbpszpNRIox6vIjJBJ/mV2MW5iaLLGniw9V0jeqwRKttBTIIo3kVxbWamwYd
DRF7Ty3W+1A2czqiRj64NYOWAFAWWiCPFWkFP3+YwwTdLlwxniWWFZlYtSu+ApC0L6i3kYDUeX4D
poyD2IFY15MzPHc6MsclbGb82Dekh6rC87rm1RKLXkF2mEBFZTEGD8g2YOOPQAiVIIh3PeJztZCK
yMWNu97Q85J3Lmjoxp0h2IAzhB93XuF8wbxZtFFtaP5VY8ed0VMNp1wG/mGAfTT4Dbq+FdSejvUA
RigUAtSDM14W0pMnPlWFcxGzKuC0iGiXImr9of/kwivUWchusHZyHItjCf565xcoGKZuwgHiqfxq
87LXkZyCNt0ShIMPNRiXJgwClzKpMVobXL1qkjshXO+Ousit4zpf6KHCOt/gKdfv5oE4HdyyGv2o
Ftc9at3RFziwiIsBG3zJfYU6YQ6to99VPMXOr5IuJMHeRfJNxATeCOFg8sStfAqeXLKdM3PnCICY
x2W4THFBA/yAsarSroOQJNqo9xTw8ZIikcf6bCaHfo4DUU9+bYsjgJp+SXOnb9DumOkmmA72XeGP
OmpXwLpL7Rbvq7YYi+xch/txbNtMDp4GmgGJ0CxNAChTjIfRlWJOOgBMcOxgACwlmioYUb3oelhi
CbyQn9dp8ZE3Zeo0XNC6rq6hkYc3PqJaBLFV4T3FfGd1LJ2gjSmkKlnQ0ASoogC80GWk1zu/mw+z
p2JjCIAcZMuilOqapKp80CLSeUOz0MX4UEVUBfap1FbmsXDnGvbkhauNbRG8I13mlZHqXTYaBRqQ
6h6kFixB7igur7BaqqJ6QJycqwHsBAEMktoOv9SzP3bLfhdvmGLAvTKe6/FhVfPbIEM7VoElYgOp
jBWQC2ipfSvDs6aliHlpbnoGF0+E+eey9SL9voxIR/ZY36tlk/bS5+VZ4Aw1VX4ZGlQTi1XFiAhy
Eh1qljrtcqDK/ayFAyPPYj+2JF2oe3Zg4QwC50o99VNazcFIL80bdVM9BE5FzZ4sbs507P0IluQi
y706DiqADmy197NbuBGv6z6F+z/UMA4YNN1UDN1Ci0ZvE3HZvkYxMagdxC5VAvIe1WWXKFc1Eatw
NajCfWvy9e/2raeZ7Nt+/iEw8Go1bmXs0yQMZuwhJGqNar8OOrMGezc7y57b3hFW2jgrRwlOA4q5
tQObJdd/NSEvAid0UhPYAqydBB9CcD2ZP7MVdNEy6LcKWwYjkc19hDatkd0YD3AoMRTUkb3lmOgC
F/SM7PMRB+miiiZyCusyTf6VLiZllrOvK2Q62QGOSHZrxwXFj/8CWfMX4fRrcREN2DACRAUgY+em
22cPLbNXHcWyl+6hdtyrxdAlLBxgkGlEG8OE9uxikw2QMgW+uLR42nsrYCp1AnLEgCjAVjk8pnC9
rQU/D5DV5gIdc+PZNJqdKrhgmV9KOHH0MNaLNHLmkRLSZuuUI4VvDO8z/qZfh89r4b8UrntlAXnk
Spw7PiZeCV4RMjVIEMwemN/dwlN3CxVZFqbYh+AEO6N0JPzbkdadlznC/Mxx+0YTgx2XDD8qT9+G
zv50HSvVJHyFxA7QMYfipp4Sym10wiSudSUSBrTFy/s9TO0jZcw7UK4CXDNkhK23R5F7256oM7b3
gFZZm3dXr6x+YeMPbdOa2P3wNNKVRBqyAfiO/8JdN+nD8h38xr4RZUY8aMwmXaSKiGPFTYz+OdP5
k/GK92bTPhCL/GF28PBmLyF9H6myfduWCmyYTiDHSbygTWz5xy2tq1Ook+04d4/lBB2S/ccDR7H9
hgKuakKArQGIAKvNILAEJ9Si4GJrhMvhDOV1MuYmAwWGy5l1S5xDrCMJ7gh3iNv8Cx/xScKxybbe
LMYPmkA7YQAgI8jN/ZkBwbnKjQucAMTCNlfT0/Y5FO0vkM3s2qC+oVO6dwT7Ds5SVYj4yMEHgwCy
/2eB1cMYiMQBrQt7rlhofSqgR6hCKy6G4dliQY6yaVj3RsEI2CHmiO0ObmRK7VHfcJnH/YTmPgSw
CugNBbq1D5sfRETj5wPFjKRw4z5U17aU/1zjPOxax15oEi7U95YyaC0Kxy4wTj4dOif/04yghU13
VM7XaIm71+usIiSr1m+PzQdE3OM5YhASIuHe/7CQkMJGOyV2kOUUHVvQtc9hIDP4mCEajIKE8Ot4
ewrb/ihnk6zclZCG2l+9WvftvHmc5bivGvk76frV6uRN51sAp91kaFn//v8VYMOWughDpESj2yuO
/VztyyX4xOF1wrTST1BoNA6WxkarhY5GUUdBUP1CZNOefNuI/SpoZjz9AZ2WPpeDtfxaDi+mI1AZ
2UXtWELikntujbdukKmm9nIkJtcfUuGJ1iWOGDuEoAJsOaiOCZxgLy1UaGB/vVGsJxQ/4Y1MnXwL
TEEPQbuUf3OoIRN/mOy7M+EYIcwa8ZpPfAaxpFPoN0Kc0Et491yigGFD6WlTypGPaZt3UqBPqorq
putxQT0IzrOawdCIDg5BC9r9iIdVvsIlgeChOChFPdrTywr29AKh35qqIXAPQ89V3Bo3iOxhACEP
6mo/OwqjF5z7kBkJ79ih6ftcbNrH9rpOh0XnYhcG5XAISt7NaIf0tw+yOyOkL9eskXnx4Pn0okBG
JrqomI581wJit6UMgTSednyABnipvePoNvQg1uq9sZ0cE7Rr88aBqiIxDvexyN+Dvn0lDYYW1VSl
DhIko8Wz71zoKgpq0UVdOFcx2HwPcoLGjmD7TSJw7kXEyo6ik5Mqq/EvnhHzeRtnTnbj6Hb70Kxu
7LiQ5xa+87dDsHvkTgA+cJD7B7W6Frafqe6hWgmAVThcFdrIy6iCF+HaZ+1D+BnAfx6IQDo7vR25
+ISREc1pcK2/o7/OwBKllZnGanDJVup56gae6gmFN1SyA/2hqP6SoB6fqNuPn70WYQy14CYFBTlc
D8M/IMlfOVFXPcoNSprCmCzeO2PkK2wn0CxUA8Fu234PDw90XU73MSMCB1ri4AX7k52MHMujV/p3
s8yZrSSewgwlxrwP2HTwLfIWsEJHClrK0+ABuWaDVjF0JadB+M8FlXW2aJSuTUhbHFpTnYCOhHd9
hz9KZPdbk4Hh4lrHfaf8/FEw/wPsnU7mod7oPMs9yKpZ9xxHUETp+u3aE3Be6B1m7C/oEdEmlyc5
445TDia1DS2OpkccYatt3J4rwJ0O2HS8GqJipzb40mjeisVbo8m4DUY+FvLq0fqG5hkRtKT4hlNu
HWswMrsesa4RpF9g0avhaTBGpGNhIG4bmhATqgH6rGV8tMyvcYEvMmLMO6+L8wzqrItg2fNVOBgX
30xM0ev4aem7R4uXnxD3PjmS/vBRtRC227EPpwpgR+g512UFho/E1EV1PyV3/vRMP6t6tECxoSXB
K0MTL2xhYzYHH9ztrlW51PHohVgABX3Womb7DDsHKyZInkYMB8BlBrqNdlLHASCXLWVy6XHdQLRV
nVmOepxX04eNhoxtux7s+HXKpzsK1xcBuhfqxuFDYgYdaoX1DlPza9gXn3AUriCfDD7sbRppRe3g
iOVoN+sF6topKqv+BeLNCmDXls1KQEUXquAYuDXsAyoUdRQLYAgZUOCR9bFeyhNRU7rw7oCZjUfV
rU++pTBxOvce5FiKnofQ/gu3uD7KBzeE7RJUzzUAwoRt9dLo5kA9TdbzxdkZDyQaz0OsmwY0CydQ
LGtLjISkhJVrEM21bJ1o7lfzABLNP+xg4Ze2qK4zDsnGrYooCPWI5rWJcX6eKodfG1DDGGGiPjTi
xcVfx3dWr4ehBgncyvqP74q9CvEkRYVjhM7kw1uWCUrxAPwaW9/zwuik8ZifEvSX0eYDPwfCjQDd
Hhwb4xuedaSeGwD9azNnhLTJLOehF1nrBWeHV/uVQNq7DsW59ouHsumPPXX7OtCw5WOmx+ZiOMSt
N5zoFxUE+xDVzRDKwzBYGHL1nvgwmxRpZhN2DUCDqYe6sMvrbGQg+AoN5ejAw8Qp2B0jP694pF9O
iQO/bddEyvYp7/Su9aH4CW1oJWYXD2tjJPV0NBZlEA7pfLcZDRf58rYq0FwGCi8cYY6OmtJ/FAEj
6GFdjGiUChDSZP5Cz/ODeM/rCvJR8qLE+Yv6ewC4GTjAIZQAbFFQ88vocFwwKyCUfYKB7zNU3CmM
P+OKFvvNJ3hcw0zX7g/NCeSfM8rZuUZROn82pnkPm+YaaIL6gNRvVbt+hSMoC3AaQ8RgMdOa8e6b
GtsLw2aNIiiDWYykTqByj75jWQfeUi3fEy52nDi4QLyzQE6ABwuZcHmSHYGc/CwHSN6x0qpMjfw7
Vt51ZAiswo9vALLMK9bGpGWLMlWjAlnCM0q4AtHdMHyKodhNtj+9eVr4VCBvO49LOF3DRdiDyBf/
qcUE7KUrYqSSJvUE7HWCvhyHTR/2aUHFuZBzammIc5Y54Qizn7TIbAS4EczSuI79RDwgkcFLsVzz
SuCQx8d0LHPaPjxelSS3+t2wfCB5u3YMqF5s58l/1Mh6WB0F+Aee2Hg2q6vSFZ7Atf9WefMBWXWQ
FhS/Q/+Orxyg+rcrlc5bTBRsoOZx+ClMnfQyuOoqwF7vY3wKovI42OxByv6Yw0nA8z101cuT0Wj3
+Rf+z/FQu9sDGA5wLS5D8XKlSEkOm2rHRHlxgaXbdfUDchookG2eKxRhOobkMrgp6Cte2oFSB20R
OHhQjJ+j9h8aoxACT6Yfgb+DErJpHk02zzCbgnMOeX6gWkqQxs5PWf8DuvSxxTBXM7CnEDPaI3jk
AaiKGV2IR3uwlFKBT13TXqW2qq7+ukCVi+J3lTmGrusvQ+Svr50zwS2JHwit667HXt3mvQf/Q5K3
tc9xz/Vx3vJ0nuUJ8HK0vQWYzXjgJt/TAVwXJ2PU67DF6SGj0R/jYJ2fpoKklbEgIhmAxrcZ9gbx
ZAa1ZdL4UBODfayVuA2VuEwefRD8Q4BlTG3vwfueMSeWhIzcHWVlhZj2oqrTlYHBRXqb5VZ3zxEP
ZmZgkphWxo2Pe2pNmkADzIN+L82tuk2EZSXK03fq1e/Qih/8vj/jQUAwveVJo6LqMBjAFsQy4fYY
korsA435zeXDhiNIJCHGIGjYgCdBMU6XExZ8oepR1PNunsNktdu7X+91OHxtm8iyy10FvLhwgdH2
H+UW/8OdyOjp72b1QRS82FYCam98wTIKKFxyciaVnTDYFhrWPyFCbrO7beX/s38F4JYQlDDANRzt
w1M5vBE3uE9Df6WTwsSDdybUOc0QB0MX3fz/6tle8BPa48u2A2oDxyVqJoxztF8tjiAHVvebW1Xt
WA814JVbHmOV7xlcNzwczBjLzsYWTvVTt3x7YrpVvs7q5b0OUYDM8GXHRitRLYKoUMtF4nWTE+5J
OxzhP8Mz+DxSC1L/Zr15qDCcfkwqfHs0MXENeNE0w87reLTCrcx2vDQoR0j+G0jtl4NpZdbAGbLz
MYbXxhzdpMwvar6uEMLwbYoNbeC2kTCQ96jc8oAfepwteasq9loMS4aqIyJjHg2YaIRo59hQcpqM
d2PUMrEXDC8b+gdvcyy9cPx7xfPEmnRULUMmNUoEx0ak9Rlw1Pc4rWeJjwuAHyVtfhhgoOfxdaeG
TTi1vORbaz0S++X/F24z7+z96oPhlZfeEzFIoy9kGuCQQtDa/1dTABjWAmkyQSouIScKIRzHEDEO
L12afxAFAXSCQK4KUbMXMcrlrAOUt3Tp9pfEWEEcG56axd1VxrngK7Sou7Bwul/2M9Zpo5Yg5bjb
I1658DcPJ3QHA2Tt82ErNkoBJNQGBII4jgUeEf4ypbDOiTGE9pHPbdo58jha1X470An/6goPQwO/
2zrhZLxsa4LY0pgBGqemRC/sJti52/GxLbHfmKxcv20g69u/yyg6ku2veAggMH6+G7hJQ9wppku3
EwVPWEFoVmFaukHymZLVuezGXbsg0U29cRyzM6zytmO7lOVVjPwVX5cNBIwwTFh7JzZleSu0neKM
kHKICKYnfVwQUOOBCPU/gjCHvkuib2kghZnjIQgPRcjisGPpiogcxwSp6FkC0RM6MjeBDOiAb6Oh
C4u361Ks4tWfGYYMJI4AeERHtHEvNeBxdFOZYfR5O19beE1q0f12q33qGeRUoCLzB4FOG2eIwMbC
GQqwYt8vGMcc3iqV3yqBEGFtku3BN+CBQtnstg9QeW2CLe9oO8bJ6OM/a/9B1fpw2/IgwKjiV7fl
xuULNWeyvTk9lInbObbCnmjhM6AYN8LczAl/Egp2wDVNDNPsS8OcB/wV76OYAGip84ont2KT8/oP
FICgF+oINULdHDFGn+Ij6LpPACGiZYRaesH8hYtSMbwjig1qjw5LRm8hhJxxq/Lj3IYGtTfMZCVo
wwgzJy4A3x4AkKq/y3r+RmLBazCE/3D2YW7M8qpYrONNwNI0xrAX4ispXmYvh4eTpiCf7DwAGujv
m0lwuKcMwOy2/VOxb+3kHw6hL92IyY/tAYK5Sep8IpkCkVZvP5BztLhos176zYoVKuInz12vTg14
ZUUX53v1GK/dgpdsU99tJ/D2+0jSfCWT+tvns/pDavIfZ+fWXKeuaOm/sms9N/tIgAScOns/MG+e
ZvqeOLZfKMdxuCNA3H99D7JXdzvKBLpclZfEMQIhCV3G+MatJXqc8JgvsDBgnVA9tHSyfrX3ohtu
QCe5Fab+xlt6yTWJVmEgsUXLGy9tOvhq+h9TM8H57c+Eja8Aq6JuQ/t7m5O7Njexd8ewt22JB7Ah
xZ6OOSJrDKyYYke7m1ojDnLvoPU/tVn+nMTjc2RWmBkUNyCU77CpsEclHgOt27HMgTKYPvNSv4ZN
41Q58QNhyZXF6y8ajr5NnItAQKZ9SUQL63AR3VHfGbwCCXh7WD8v66J8CmLjsUv0l8A07lmKiUDE
nAPRQfHMTBpudbPDkOOUd35b3madeT1yebIwNcB6AjzkUkch7S+Eb2zVuySDf8jOJGb46YBlq579
yBv/BWK6E5YrsQsHgwXWGJsUozitTVIsjKZ+Xwveu0Za3PS8PYyWvCmwMYAwH/0O4jwI0Jx37Hwg
mgUb2sCRZJsK1hQX/qRXSiLpVmLAvk5RX0OMZbiBKV4wtH/Rgezf4XU8SWsoccagP0nd+IoJ/C1n
7L6zxfdADGDMpPk+G60dHnlHsCmrc+tLHBo3XNh7aUe71sb0ttNfSsIwwmA0wxcUe7lF+qOCSBni
H2lsqY5krK7GNhCA+mOf/mwJhBql9B0PBJXpBlN4oDh8uHlUj7CE4qiGSbvbUSwa+jreaVYpT2mf
vxaojETW9wL2r7qD8g86zdupB1scxzZdW27S0vjWYcZQJFjWTAPRNADj0M71M/ScjnViY5jam1FM
tiscOyZl+lpAUFB19UvEerGJMvnSs+g7dnZyfLkZDiCarZTsLc8hSqltuIwqkx4k97/CFvKIk/+9
MHGyTTCqsj5/El0JDIbUXDqIS1E5dxji4VqSGG81574e4ytMzh554b8GgQ3LizZe2nYLITJ7wN6K
16fpk4QqKE/zC6O2POAkcOu4FR/75mSILm3y3ODcKnxMQmfvk+SrSKHnglQ03oAZAvNeeozICFvU
iAlGoYf31MAgBRDWA1K+oByvoT8wYwxsY5vs4AV6qmsdZ4Xxw5CO73bU7nk8Dhda2HZ7+KUg1oG6
sHRHuyiRyoYvfBxiqatJ2z/WAGWjfzUWbPvBDSeCHEbYofe1hGHJp4jzZW0QbSBjznDA39wDGpfc
YiMDqmhYsAAXyLsLBzs8F7DFRvdWGkEKVr7D1YzHAcPpG375qmQ8+GFUVnYpIX/AMfY47vsSUjRe
kBsONvIp8QcIxwcDurGAta7e5Y2b2ljkOjFNYHmGrZGKJDqQmL/3Rr1vWfm9LOx7GvXHMmb3ftiw
Q4xN3R1E7Fnk6jFG34BzED77lIP5DTycXdpkn9WBtmGsjX7CR+lAHOznV/+L8wbGX9/EkZ6ji01Q
HN6KscNeEa/coNROYxbewRN86NPkWJQ4C8yudbN6/xxUQ4G6sHKsZcEicDuizL7E6QyWKbrTrfAu
5qAaClIpJXXG8cZxdcC6J34KwcfTaDFZ70jyffkJzrPHDFsHkeQDFCqIEDHUxtCGjhAMUo7jdp1f
F+jPExJmwsEsFzMDULEVOAs8nQYOz3pAvHu6wfnIFcnSFXbH3KUVNosFGxH8r9MTYOcG5uVAB9hE
WttP3biaN1SbUlgiBTE3heLCtYHzpIP/OWKNmjMkRgI6TwxnuVbLL1K3bwTUj5/DDVkKkCUbcTpV
Npm5s5F9e0j6sHZ5TdcwTHRqHmdoKWrQ0AiRXhy16HRJVuE0yKn0AjPM1gImIRxYme/gOsm/aWam
t1Cx6ljvdvXYwRvJO3CmQTnO4FYsoFD45GtS6C1la0ZCDgBfQEIAYV5RwMkJgcMKlHm6yrmnnZre
h05CDTGEvpUgB7asshq7X/7wEHV6f9IhWIz3yy1tprdbSm+vmzLGLhqYlZn9kGP1gc1UWAPIF0N7
XC7gPHfMsJSuPgwxtu3CEXA5czrDecb6BfsAQfGdhD+m3p5i22G5pKleztWX0tvLHIsepH0CMRn4
34sue6aVvQZLnIFKWUp3b3IL4OEQ18YirhP3I3aOOUTQQEzAalJsJU4clx9i5qWrYUQR2CQshvxi
F2r5iwk7KCuLYxW0K4kpM3WkBhIZDhkMRFwheBI2QYAeQVppm0+SzLjS+wFhkX0Cz97u18RuqqOw
Y2sheHN3PjXgD71hGCmF83hygVjad0hb6y0NUvNT6D2DKx0Zcr0+MxgyQCSiP7YAzlbfZJHzT/GN
DT490odbb4fGok0/fVELGl5TAIjBKS1WRom5elE6cFgYTYfTMzQYv/OmDAOsTe+W2+JMo+dK1236
kfgRB0SfIms8NCuc3vEtNho6GAVLBsc+LD7LJc3MB7jSde1alIVGgc7HBzq7iqtI4AC/hbAUa0YX
JxCwU+K07na5sJkhj6t9mVGORIAQyDYgAhG7Qp+7UjuahEabaSW3XMjMa1GjiaDDIA4nBdulhlVu
LEjwG0RRfW6QUCOJ2gAmpREhuMAdOo8a6GB5MF6FDjt+7t6Vfpz1EUyCFoIURdRttKi9MeG0WL70
zPCmphK1HPACy8ad2zTaE6ji4N+712L5uQmfmktUFSLmbErCBnS034AnFBzDVOjb5Zufe6fTv3/o
x/ZAkWHpI0Q7xjb2btoIouXI98sXn+kCagwRYw6HwQ8Q9LRrRIGNcZ/5lxWBhMU1ihz6fFjVEugl
Oe2D/zzPf731/x28i9v/fBvlv/8Hf38TBdT+QVgrf/33F5Hhz/9Mv/N//8/vv/Hvw7u4fs3epfqf
fvsdXPfvcrev9etvf9khEqpGyvh7Ndy/S4hMfl0fdzj9z//fH/7j/ddVvgzF+7/+ehNNXk9XCyKR
//X3j44//vWXPiV9/9fH6//9w+kB/vXXPoK6Jspf5R+/8/4q63/9RXX+T050A0Asm3AOudhf/+je
f/2E8n86umPotgM9ErOmrPUcSNxwKvOfDsZ2x+bgoiOVbZpKSdFMPzL/ySmzHDBqwNFzOH75r/9z
b7+9nf/3tv6RN3BvRHkt//XXueHYMrmpND+4D/2iYdl4QmLu0ez6N9uKayi7eARUjnlkQ2rv/ZF8
/1Azf5f+sbRz7XEqDU/zW2PvYjDIsC12ggkvdOu6PSF2Cy5DLbjDmeq3IuQrY/8v0Lg6b5tKUj4z
2NwAJ4mW/SkQ5jDuwCI04Q2M9KuE2ONXxwmRJuHHtjdEMX0SzNB/UmoOp6aDugAWkZzc29jdw5k+
hVLlEyPsdE/KBynIEaMcQWxw6igktgBF1TuIGZMLbsXyP73vt873sYKn13busZXPUGBR+JDsCAeq
sXMLENUNKdvH5Xd37guHuzemufiHgQraTOhv7bI9wcgfv6W2gBi3Bf/ASovw2sREYbdcjj7d65ln
UGN2QGmobCsqupMOmeVTWzpsOyYC4IYMs8BQyHbPejPZRXYm9kjQJa+jCOLJEWDWWwNg0OsuLcYJ
7sRx0BFid9xuRPqoM1HDIWL5AM306HEHE+cTX5Zv+RdR/dwtKx83YWZGZoRozjrcsM++GaSwiQUE
2nJwSl2QYeE7sm2Ya+oKLnMXW/ndBn5L+nO5/PPdytSVTmzwJBT5CPhm1uJYozP0eE817EMWMBfC
EQ0rRJoP++Wyzg8YppqrARoJvAbUoR5ooXc9YCYuLCCtC9jTptA45KU6f6scutLo5p5M6caVThNq
Jib1iIjIHQQqzhb7cS+m09GLSvbdQVSf4j1b5p9BGgUgJWZYU88G3tAn6UEP5LflSjs3Q5kurXRL
YcDlVkHXDqBmIy660B6PllZqVw6MFJvlImZqSk3REFXiB3QcqNd3/ZUvB2w+0vSY8P5QdeG9Q7i1
MoqdH2JMNUsDzl80tcxBoGo1kOvEtzKIr8jaAHZ+lDHp9HgfRpk+9GtIyRvqOXnx0BY43SA8Avo5
fHDY8L5cVXNPMJX9oQyH4BS2iXGAVJTcv5RmIsHKgormc1ef2sCHq9caXCO8hzRajDj/FM7JYdrK
0Dj3jpV+Hht1ntKqrLwGPAVkVB1SwIUAdDg4HTZ0xu/LDzDTw9VUDcjjHBton8ozBvMnCBqT6bC/
Reb9sQajsJe9DpsY5A7Lpc10jV/bch+qq0kiP7fyhALTxF9omFwBPwlVkm5GK+9jrtKUry6xigh8
fZhtutHfivomTcIdMeJtwEDYI8nKGmSuFKWHj0lvo+IMbO+TG6gjtyEYlFAAjuxZQtm9XFUzL0YN
1wh9kuFijHgNnKcui7VyG9XMYyV9NeKocMtQE5siNe+Wi5vpJmq2RlxrIuWdU3mCxifR2BchLLqf
u7TSywPYpkEr6KiHo+NdF/ob2q8FqswMINMs+2P30wHDiEcDQ20OarQJzxuITCR7B+xg+dZn2qua
a5HbXW9EOQMgigxeYAMyluk/nHBY2daZu7zSxdthyJrQ0XH5Ggb3oXyok/DQRMHN8t3PvVNlAi4Q
TDYQrC+82i+fE6gU0hK00+VrzzVP5VsNoyKwjo5detXIN9qIMxf7KYMOF/5ZZFP9rOTKduNcFSkd
mptAGnWlrL1Bs77kCZ9U+v23wLbX5ulzlaT0ZWZK0iSlBBOnyW4MJzsUBXtdrqPzl/4js6JtKjn2
QUU9X+pfez8+Oc1aUu75avkzMiaGx7dimADEJdBJJnVp9z1v17Zhz3erP8IwYI324a4Yai+CERfE
5yxuLrqMt16aCXIRIhFnZWg434r+iMUgYRxLKwFRNoKhouICAnwJK24etUBn4KlYCeVyH8WHz72Q
qTY/fH6kZpGQIILOAzdum/Uw8SHSc/nSc0+idGXsmeToypAgCw04jxoDdKPVsN2QvT1RnaAYJG5t
FSu94tfn+c81yB+5GVKLbSltjXgIFndcqKjNCb6p81cOstlOsh7RNT4h27Qchh9pBB8KQt1wApS1
8X4UOMqS2MF8XH70meW3oZ4HZinr+1GmhmfqaQaQB+CDVdCUW0HyeJfqLUT3Ma0vEErSAyFFADBx
MmsLpET2whqtfLIr+Jqw92Hsl29opnOo27OSlILAXG56wEu338bcpnvflP5lm7Pg23IRc11bGf5a
sJ5h3K9qrxsmubf8YpnO9nOXVka81ihAj8BayOuQRwVDfz/c9npDVqYuczeuDHcA92WAMBa1B6Qh
ax8rWBCWb3um0tUoEEjzooaUuDAhkcdbsi+K7rpE+uHy5Wf6lxoDYlnBQMbRoPALHQcYN0ZZINov
2QN4B8ADHKfpSgXNjH22MlupWmq2vOqJl7HgjgCT4hpWD5AItd9sZ234nitk+vcPAxFNdAesv6z2
WAEihZVhm0OLqmDLsHW7yWQVrEwi58pRBjyjG6BwQ3aF1/Xayxg8T8HwkV4ebf378muZK0AZ9gAA
wtyiwRRD+kDCmqHpPDV9k3ihLNIdlZ9cKRq2OpXhKXOcEv2NRCXgiC2Bowf+HWurJb0PKIne3S4/
0PSazwysqq6EpRa2OiiacQA3z0RwKJxvZTi6MX/D1Ga/XMhMJ1RVJUnLoSQDKNRrc0CbhUOftTHJ
PtkRlR4emmAj1r00vMYiT0ZRvSb9AGeBeFi+95l+rgpLWgKZOGpe9wK//En1pIRcrbnRcihwlwuY
qRxVAZJKgaWVNhgeHINf6lzoLmfG1+VrzzRXVf5RjUHF4q6FPLuP36Uvd35iPpVt92bV5sqcfq4I
pcs5MNXWSdQZnhHXP2kcAESNQQv0sDD2t8tPMfcKlE5XmXmJ6pY6+EPGTc2tnZ3V8CGmRrEyT5or
QOltTpoLozIEQ/pJB4w7cQv4FkNYTpfvf6aPqYKOWFKdEUJhGrXYgAg583KIyK0AJRGMzT7fJEJb
ORkw596G8jEd4rHQ4zAyvSmydaPzKDyGralfsVIbLzAf8TdGTJFEIyE2wmYz2GF+/Ogn8NvVVZvc
+Qz3FLdmtYn4xPepWtRHLDj8e9XwiDTK/BiwihwrXzRbp4HGxoZeeQcuub0vWGe6jGfJxpjQTPmQ
ppuQa3D4FOQo7fwaOEnjGJXkOYPLNobDdG+Z/mmkEVgESUIusrJ/H4OJw+qUj13mo6cZwMOYpj8Z
K7Bv0rfIjll+JXSqkDPj3h+nzTqQuCkAP550ZHHISD5uoasFrrwH9MTxUxjM+0o/xmhk247DGV8T
cOCrPjTul+9grs0pw9YAN26R1QS0KMiZbVPbkYlR2fe75cvPjCqqKmaUyP+O+t70rMHArlADsqhY
aWQzd64qYirZlj72nExPAz+qCd6D9CUY45UXM9OAVUUMTswawANDNi1PdyBlu33Z7IHjdIvVTbmZ
qRWfiv4wGSEW62XGfdNL4cJqQPEzC0R5xC+UekMCIzZs0svvYO5Zpgr8UJBt9zqSD/HpKLuwh24/
eK/j8KkAVJa048qMZ+5lKGNjluJQZhS88rKIvCP1Pd7Y2XBNavK2/Axz7UgZGktwmvyx1HtPE+XR
J9pFYsALuHztuXvXf6+fMcF0CsEo/BLG2uY6SAH97AHu3fgGbMPLRcwMvapMJhUABedBRj1Anb81
Q0uPWRU4mxRE4W2kBc1dgr2clbLozPOoIpOAOIEondLETASOIAn29BPFkvAGyg2JCLVx+Eor/jw4
VeSViJjJXBpnznUehtVVmjjWXdwP+sXQC0Rx+Ya+MsGbaYRsqpkPjRBKVWD8CzDf6zptMRpUDVKd
bKyIqcixChUSjoLlup57fKVflcBABENc+Jcp/MXIzXCFgY18xB0tX37uQaZiPzwIcICyNCozxY5D
xvappOMOWRvpnVZnyd5JPyW4sUyDKT2qxkeH2D2gnk58z4Zxw50LhGpslh9Cn2mQqmilk+U4DvDs
ezC2dgjchPlnR0ObNG5s6f6lgHX90TJ652cq/OHFRGPYJVpr3YewjrtVKJt9DKLPriwdeCkB8y8o
9EZl+bPs8+GGVInx7utgHNddKWog8JP6JvMjEz5ybD8Qz8kouwbtBPAFIwH8Z1Pa2DZZeUEz799U
ztBZbAmQkxpocArjCQF7dxHnt3YNVOty3c1dfxrPPzYApyYmsB3aJZXVRU57cJepfCtY/2X5+jMN
zFR6StZrujYkACKn1kVBThk4YJSCqbQmVJ0ZSn/N2T7cPy9N0ThjpAGXT58L9PDplMNeaVhzExpT
6R4S6UhpJlnkMYCKYDTWQd13sGus2ci/riIKXG+cdtFXZ6zCU2/I9qBhWbNtq6q7X66/medj+u/v
Zyx62reV03lRn5RbqLPSr75mIQth+fIzr4cpU1tqcKewitK/LEBFb8Yti74YSQs+trNbLmCuayoz
MvCJax9BQ4NnAnkFxpGd7pHrEz+INBsvs6JLLuwoGC6WC5uZhKjSJB1K3AwsPudS95FQmiFQbttK
8jogQKkegwOP2deslmu5wzN1p0qTADu1kXk01h6nz+BVmLBd5vJx7NaGtbnrK6++sY1WmGTULsl4
I0H6KMtDG7+zmO2Xa2umaaniItSOFemWYV+OSNMBPYDpd6TWo5V3cTaVGUO+qbx53URGW6xbuDyG
UDe87R6HV2Aiy6voa3+nvehP9lP3pb6rr7D3udJZZgYzVXAkSqAMYSS3LwHwijdmSz2m+82uabKV
0WymylShkagqmnRlb1/GBah9wuy6LXEgD1p+ITMv3FDGyliCTkCI1XuNnrxWPPagy0MieimQi5A/
Lpcx00WMqewP4yWTaa/X0Ld5A6BFV+CB2icwS8unqA9isekQGLYDBB1sLb+XUPQtFzr3XpRhtHUQ
+6RhkuRl8GF2ru+DqCQbzb8aQaF+WC5Dn7rFn4tPrj6ZT6vRZ5poASUqQLkMb0tDvgkyXNQZqI1p
idVIdGX2xabuQax3ULEWcXvA8RowZLoC1A9qH+DQxPdJ36TSvBuDbAei2HbyPi3f4/l64IZSDzXA
C1EWQPQF/2jZX0IMU2kr3W3u0lOL/fBe9bb1O22Y9GT00glOLfNqa2Wye77Rc8P4/dJ+IhMEz0PG
J7KHMH0K1k42zzd3xI7+fl0nb5IM8TTtSSIyKLZuuA2PL9KBmrFeqe+5EpSvW+CHUDbmuHMDYWHj
DxlFm16+RcTfLb/PuZpRhjgLGZw2JKPQpA4PoiBwuxvb5SvP3LmuTPt6pwt404eAXWomIANhvUfQ
0xGt9ZnHYb5SPTNtRp/GiA9tJnP0Ngih2wWcq/GB5G0BiUAg7A7pfCtNZ+4xlBGNpZEsSqOwPIMP
t2mrP/gRaA3Il/iqAYi/8hjnpxhcnwr/8Bit0SALsfFRV1ARsPapyTJERUQ7Wr2zKlsZws6Pm1xX
uu4YU1uzUh3xy7m9D0pnE8QgRzevpt8ckCoCMtjKODbTplRlJjcQFq0x5DxbBfISxwSQDcz/q5W6
mru60pdrpwG9qMDVO8sPD1EI8xgy1t6WG+1ce9J/fxFxYyCCAlGXHmuqy8EsHw0QZ8wk/9QWGdeV
3tx2KbxXkW95plUiJR4QGtO50wrxqU0friou5eSjjhvGMVPtrgE0O7TIsASqsdgv187MYoKrekvE
5nWIBQy4RxBv2wBDi27RIqDtKSu/9PTQPnbHaEW0M9NaVcVlTEoY0eGC9cKc061uZU+A99yEvo8w
BP0BmaNIF7erz3VyVYCp+cg+h50VsjLfKbZB1bxZbXGv53jMughWTkRmOjlVOrkcWwcB2ihECPCs
NFh2ICo50Y4CTc/AeCiiz83C4Jj4vRVLGXfgUkyPY8QMwn6wObAvOyIpPb8aJfm53BpmOuIvGcSH
QYtGeQLIBUqpTWQZDIEtkTWfrHw95i6u9HIYQOoQNDfucYy+l9jkANBCA8Jr+dZnurmqv6zNFADV
GLeetqAtAjAFuqBbIGJr+fLTGz0zj/vVfT7UjJP6lUGKyPKC+i2HBrnuAasMwQnpVjri3P0rX21I
RACKHTCO5MIMLxBPkIC10BUIKwn4p87/uaq7zDMtgOkLJ/0I28oPWkARXM6QfuDoSCeo7LX9iZn3
rOotEURqtLh1y3P88QAY1X1Kis9tPHKifLrjKhFOEJU4X0uQIobgj4tAYFcNWPDD8nueeQ1/yC6z
MayEDCwPNpG7LjK+lhoQLKnMVkaMmTFQlV2Gmhl32aghUSZE5FjTXoW8OvSDv21Ze13g8Mn8nDqc
k+n1fGixlk7jQRc+B6Ab5GQETQMzGcQrnISZ7jA5vT5evI2NgkJTy70Ka8GsKB7h2kB8YjUhFLW1
acHcu1C+3FpdIAMjt7g3EvYITeZT37DXUaJnfO5dK5/uQcRd0MCy5kX1aQRdCQv1rdmOF8tXn6si
pUOHQLwUjHHupdYPHkc3iJvdZZDbwLmzWS7hfP1AJfL7S0gSpDaQFvdv0epVRxL0MxVl9AXI7uKT
JUyt+EMbwhk5fDIt3sBElAUOMofyvO2RFYv1xUoR5z+hzFF6tOmAqzvGeIg0vh9sCjQoWEJIzDNy
cO9i8amvAzYkf3+QCumeg8mL4hRpSD2qOJKuDZCGDg5P5Irg8yyAwzKZM72mD5UVGHWtNSZLT8jG
hau578Qe9L+s2MHwFT6L0e+eByLLqxRoK4S8IAADpE0yNIXbwel2A2OCsXIrM7sOzFH6vvSJTf1c
CjAqDWQ0WAEDoEbIZEQ+nJ6HLnMKAQysBToaQL8VAti6PNeQImeCmNZq5m0JQ48LM3K5h4wEpw9j
6ARbzWrKW2IA3Sm6grgIRq52yDKTOL0PLO1UgMzdrbSK88Mkc4zf6zJ32r5ybLs61QgUCjYFDxGk
bFeN9sR0aA7cPgdv27U74JaAZM+4WBn+Zw5t0D1/L9garDwIHOwM11tMrnaAge6yXXuU1+1Nuh0v
3sBg29NsW7/i3GtTv+cH5HlsgKDbpRvjU8MSU3kLtd+0eTLkg4cI8OuMkV2c1Re50NYecRqA/pzK
MEcZVhMMQsj0zdNTVZX7mBk3BuTCRqlfYEtpa0nddWznqsX7Bi3sUjOu6gCRDbqOZLMRHqy32hkO
CUZLHM/c93mTuzYL1xA5cyOaMiJHsQOiPbKbTkGLSKHaLNmxN0yQhzNkSCwPmjP6YuYo4zLW/AlJ
QNA/EaQw1dedH2sBEkwtgvAXhviN3GEQrJmdUV8jqwHq8DGAVKhFBT0mLVACVkp1QEPbNSPGzFky
40pnzay4FTpUZh5z2R6TmW20u7+1XduVR98lbnpYRQRNVzzz5rnSq4Ym8dMkQkkZEj+f0ufkElYi
+9bayTfjJ+KlkDNCYSj6vlLTM51YRWTQKkbYQYDi7CvrJrjut3G5RUQlNI7uW3w9bPU90M79xtiF
F/2KenzuCZUG1Eh4KTj4qlgFFA8saL/0g/y68jgzjVPVXtNIAJ2KObpX7pJ7hM3t5KZ3Ic91jY2x
oTuyrTZrkuCZj6IqWcqpXtmswyik99p1XVi3Q5yAt1o/cbvYdTVfk/bPPJIqY0hAQeS+kwweAHQ3
Zll8bVtAKw3koizX2cz1VeU0Uh0Rty6K5MRyUEkjkBcQbwhoYiOadrdcxK8tqDONWpVPZ3WhtYbh
5KewCpKXPGgKy3WcRrwjVSZ9wY8QI4ZTBTiuwfFr/YrskVCVg1ZcGY8+XBiXIHnKd46kwBzJNMhy
Ane2AZo6aAz2rUZgZOqGRcK8wLGNOwG29BM4XuZlWLTAdYdOPXxqdYYcvt+/PAVBZm1t2cCT86dC
vJQwO5QITIjiaqWmZl6GihdJQiKtFrMMrxq8DvjCwn7C8crKm56xjjOVLtLlYJqmfTR4TdvUz5gz
Ap1aRqZ1Zeh1e40hDqlQBLmwlS/DQxkiubwsqvBzdacq2wNmVwTyveSUVjcGYhG09mcobp1ubeU8
M6zYyqygsYkkkQnQsF0hbZYjWuSq0oZiZV9s7urTC/s4caS2MzaxSE4tUO0bYaU7cIvWpAjTYuBc
95gK/XBxllRdUdNcnLDQ2RsZcaMUI5cFOLtxw2wE/oJTjMDN5c4408RULbsZ9FiJg2dwCriJKOpy
l2s2IM1rUs6ZYVFVsGOr0hoQnIZpbXURklMN2rmJiNfMLccfyw8wNztQ9et5F/V1jfo6ZebIXruR
4XibF/QSOVXaBdMQDoMoEx/EQaptOttMsW1pG15NB/w/SGURYFZlK9+y8wtIZisTlXzoJ+SNmZ9I
XV40ZnqbifiV5c6t3bG1CdevbeozzUPVvINgWrKwQRp1t+m36b48YAK0N3fWnm7FBuEtG9/tjnBc
HaorbBlt/6brzPI9jJlJqGqswrmob+o9Vij1dtix/XfqNodyE+zE5r11v51O18bm9etD58Lj7Fau
7j78+NGsrC1mGqmqwq8glzIcEYuT3hknJIdhJt8kdxTpXsttaKY7q0p8v4fghyAr5xTkRfEKI2++
r0VjrgwWM63CUgYLIF59DKgYigr+1dcvQd/ZhMhNbPgnlx+WMmCk2OekQYMCEDecb1KzsRBeQ7F5
pEMcvlxDc8+gzEPDsYR+rEIRHUTyLbJdjD7b1dVt19x+rgD990GvtbGwk3aanGSAdC7p2rBe+jpF
ptMa7mruEZSJJiFaImodj4BkVywI4VKdQmaxp+cDB7z8EHPtSOn/FeNE8rhBorYt7kaLXmhptl2+
9MxAqkrGu9BpRajjVEmzB3MLVjIib+P4skPQTWjvoIHQVj7MM18fVUAusYSLKfIQTm1dHgvTOmQp
Ms8QyE0n9wERGwEsaGcg0n75weamIaqoPMjCPkxoGp8wvTuZUgftXodPxd7SJj4kmDhPeZaaGRxC
Fq9U5sx7UlWkw5AYMu4xryqtRjzIspXHykLuyvITzV1d6SuJnemG3UB+k9itW+vf4b1ZGQfnrqx0
Et+gljXavPeQhejK6AVo9OVbnhlgVfmeaVi5Cet/7wXlu1/mcIG9afrD8rVnWi5TO4VtpFpep45X
pAhbNArX8CHll5s2q7GzurJHMFOIKm+1kVLcx/7Qe7w2dgNt3KpFYG22H0xkdiDW61OPYk7L5g8z
MzHWBmaVWHzZWHM4zlsGwnsDBnxF2E7v1iwcc88y/fuHUqA0ZLAKof3QQjv2I8uwBShPVVL8yIdq
l5bd2lpyZkRUNa+tlLkVtG3vmXBU2UVx2UmxN5FZmayN6jMNVtW9NmUS9wwGcE9WyTYPs61frbSq
uWmfqtFswxbx1IWJmz/4P5FB0l2JK7lF/NRP+cX2xMPacf6vY/Uz8y1Vnpk0QMUXEgWFxxopbLvx
BP3pJt/m296lB+vKv2GX2Q97X+7zQ7aiIZjbmTaVno5O3uhNhDZQML4rA/+ihkXMH7JjgUjXDMBh
Lve6DulXxo4sjx8M/3G5ic/Wq/KZTEOeES3A40IwMu6NbbznR3IMjmiBLjZpNmtnjjNDjqkMC1Tv
mjgZ0DScYCLs70ukdGhruNK5LQZVwdkOULv3CJHzGqMCDrySurXxZRudEM/uH0fIM+CE683oW8W0
ft+2jXXsA+j3kTPpbKHA7fZR6bdXRoSEJEv4YAMBZDwtIzvY0fwcGXdg5wfImts6g56iAxnZVq9a
LXMrViDLZvllnB0JdMeeutWHkSAaQ2qU8Nt7fmd+R+77ISuQcGNTJIqJNGdIcfZXzh+s8+8dZSlf
rRCTI1ZK079EriuCiDmpNAROOWh5PM9vO5mI0hstpB/3SLf/mXYIkj0iCqL/MRZFm7tADmBPGvda
vMPo3T+FuazlRT8KE0K8oY6eBljHXjoIkb0+t5NkE8UcYWtlgKV/0bRTRIVoEfRHzFsSa9Z+ELp+
YZVlseNGpZ+gAe5vc5gdb2sYdrxUC/WvhYEoJZkYwa1l2sG+g/p4W5pEe0Lcr3hNAJICrZ0gZ3Lq
5be5X8Q7DHb1I6T4NVJlchP7RDJK5LWTsGhrDlZ2iGg17GDe0PYm0xMPwvz4OWU63/VN5u/9ogUs
KNV4foj0scJbT4YbzFl7BGEP6Xvn29pN2dLhlsg6vkybqNoZZQo8AGZnXj6Y5h3VGoO6Ip6CquJA
7se67K5jkiIuJ8yqcU87P9vzoU5utKzBNAuAhBMfGvHcI5L5QLIs/KkPEqHaafUY16w9IBjiiKTP
q3ZIcNoTdwS5ZyMA3iQO96UdYHfYwdnHKOzrwJIn7heYVZPxSe8ZB46jhtoQJ49tKaKLDpZKF9Pw
9hI+arEfhho5YpyMexaIU5rhC1EFGXJmxyPQ9AhUbY4ZA4+ggR5SdOwq7Muvskqj/83ZlfTGyWzR
X4TEUExbpm56dtuOHW+Q4yRQDAXFWPDr3+ms8viaRooiRUoWDdRw69a9ZwigRl3DXaMrvCKKcvgU
wrzLrNXnAs02OGZouByiP7UpEvtSwCvPgQn9OxwwvmRFZ7DkrQjckdUEhq/0ScpNzYF96+jCZONb
nbYUss18L8PX2iXMHj0ItVBHN+FBU9ZCQ9aS2W5RjV9KUW0mtf7Vxvp3I+YXM65GB7MeynAodqSY
hqpK4Ihmy6Dh9tJna8PyCYDsyYtK6CPCml1zJwXmOLAwEh5NoE5RTMSLJbh16H3UoeWvapAT1gMQ
ws7jwOoDCAlfU5RdeccujFeR18GnOhhT9VPrq4NUai+kIeU1lfXPWgF8XeHoOPY6k7HTWrjWM838
Ldf5WTNgLqmpQ+1QuVZ2TKokjDG1d7EJVZU+kdxohDWI0RuQNOm6Z5hnJE45slADwn875D2ALoX9
W4y26ZC4vJpM+igNVbhV1R4MPf609fwqYL/XkPY1seJvWaf/bG1chdDpPCjM/ClklBh1ubbdhLb4
NfB63LGTN0ZnwcTVgnsTvJUOUZnEHnRLC7+mOkxLDOUrG0v4ukq9o8OQwYk6fkrYGOoku0pDuhVZ
/tYXVeoqHawguX0s8ukij9V3VkzHhkgCxif9jmmYZItkBy0BTRn+aKpvk672YIqgeQh5tacl5MTj
BN7d+lUY6ksVk7DRzUs8daXLZO1o9KAqphnuv72www6mw3VbnlXGryBjHo083VUR0me9G2FhZh0h
qPHCOQpCcM+N2vpopeMrzFOg/lfBa7Qg8Y4Y7CluBMxkpgDYviCfsp8tyosw9ykDtYJjGrLCF9CF
fzdQdK1FU2A4MrQYrBrLt8+ONdwwt7LJsRH0IXJwbAC5ABdOFzygswzGI1gG06GO7C4w7LHx5E6D
NaHxXFimxwowhICK8xDTFD9HZ89PYdtYJMVBjeQTlipq4ENhuhMhb3EReVFkB3YGbm6pVJsI5lyT
ql5gufEOBybuWRY1vKbSPJPECcK1BXp4+bPk4AkkYpPVMKdpaOxBRCdA/QwWozUMb1sAwGTUfFLb
hnLuMMB/DYj2ySAXoss3h8jqCV65hscEDH/NdNxWevnFtfzHBJ1dd4DgmpuR+hPXl9dUyxt4U6IU
NyriEw5gHPsyhvZ62scBLjfoTcpR5crxeLaVBPfPBNaiKezDYLq2zaNodKISdIPK3mr9NIXwgByP
JgONKVfbCwwFz5Jmj3B2Mb5VEhZQwezhwkcd3dDxIsn2UbZtjDp8UqP2udXUj4xL2nOTU/FZMA3z
Q2Ow8VRg0cjA97xPvkQmrpGhblKjhcpoF4cd2gkdFohDR34UCJA4ScRvSc6PRqy+DopSuyCLbEZ4
s8NJT/JrQ99XkXElhSgCpY9RdzDKVzqiAAHXYOgw8Ry2gbD3Umrp2FFoNmWid6muBAZslw4qySZf
oYjbbWz61aSRDTzKz1yZapgoxmHc2B6NywYWqViIWYWsLe1w+k32zpqk712tHHpi/ZyU+CImqCoz
+UeG64Qn8/yH1cH4qTO/y0h4/BsAOSHpq52pO8YmdUMsUTjQIzvrmZDdLNVDIIiyjV6DCYHT2UHd
tN+YOctgE8sxAaN2UptkP9lSAnmG6TMiwzNHx9bjoxbWdXOxS646EW3e1YG3mAUbVSR0TrJiCpFS
ALLQwxPTRtADHEb29DobAvgZ/cJV3XKNamjdpMDXdZ39S6m13MkM6WiYdJNZ08GSop+pBPmgXm6Y
16XWc68nT9kE1yId7wafX/Ae69KrtKJ0Uwp1qDqvbAh8tQAN5NEZhpvwZYtjzTXH5Ifeo9cyNTjh
R0sa4DTOiFMW09MAdQb4S7B3lZL0RRoJbM2S4VwV5B1Gm4Gk9mGJdSVUmiFKc8NpFIpVXdmK18NX
y6Uqs5xiit7aGodrbaFpPcjFq2rXp3goj3mKE60ur8lNraa3t3k/JE4FS/k00c1tBuMmR9KNT5Pq
L2aLPLRIJQf25ZnbjprqQiY9wiVO8ZUiuha2sRuwgV0iU8WJ2/LUGjn3mvrG1a/lmzNkU8K/oSvB
r4frcQrfNxcKj1OAxSOcfozfhESgBNj4VW/LbmSWTyOSi4qTn0YvrnkiwddykFo3q4AngIPjy5Qm
e6vG5kOKCqvrnhzKGAdJMpmwabSKDYdPgVNO2rcqUX6UxNhXTfnMgJsA917zhOi28ELfWrm9EQLO
yzAM5g4V0FCOFckfin5yoniCnhNcJuEk9AtugUgaO+0Yl5DgMeoKqU4GVYK+KsURLYf8RPmoODRq
LSiQ6ZqP69SJRfxLHW3qA+nPwd0pql9EVwbd40Ncp1jjFX2O0jowB2OjIH+F+zQ96aYJYafuTUuM
d56bmUen6di3w1vVqc/cwOdDHOKqkMJyezK8Wpb9PdXgNAAdX680hsgbrAYTBUAEzvW6c2Ruf0JZ
7ggXTJdG2iE1jB0sU5FsQFLTjSAyGBhKwaC2VenMQP7D+BOLlGxvZAyLA757m1ji1Vk1gedzkgbh
ss1izBFPOXHa1JC+mAbjdPTuizryarhvw04os2CCKJHyLE89cH86q9M3WxGALwL/PO3TSoZkUtPB
c801kAXAfA8p/hvKWDBfNPQM+UE0JOUGhYniKdf74ggiM71mLYuPGdfK54STYpNJOr0ShSq2Qwd4
w7mFZKKWSzLZvuSTxd96Na4OkECFnJGGhGVTSFp3SaGp/NPIYoC+k1LtOGxW+LRV4GYZ5hwyAI6s
QIcAkDlRgYAlR+YZ7d9kH+dVnoeTMg76s9ZIFXNLHJ7faJTYLp8sTUAZGjLhN52UqoTZNBReYQhs
pCh1RFH/pTRTd4r4JHB+FsZwmfCmbzpv7a+Vu9vdC65qz5sWVErg2UTbZF+LOH+mOoOjoZmqyUbG
gG0L5CtBAyfBYEqp/suSRRRUwow3dgZSWw3t95eG9PU2LiplK9cNP6uc96+Q8bcuKSSVLFeLrO5i
9wkYAHZ0M7XnCekpXOJuh/oImJhh6akzGlnnpVp/c+vOskvcqZNv1oRsdVnTsOa0Xt3kowVDVtqD
qW9l5g5IYNjHguwYkJuviwrK/RF0nq6An2o2+Bbk+qeOeJYpeU2sFqdUUuL9BKv6rTXBBrejE0S5
lXTYjmoMr9sCzoe5iDMnzxqxs3H6XdI+IQF86Xig0v57mk8ULs5R+R6lOXBtWoIYzTQS1qKGMuLA
Ci8mWrmzO7n3ZEmxYJgOdclWdPE5iXPwjDjoJ2UPQQNJRFXQ2XStOH23QoY5nBVDohTiSeooi11E
a28E8LorY9cucwf+mJvH62TpEbM6CAVpFi7WUr9Ti8F0oWMF8dWi3/W2eLVi0OgfP2WhkjBvHzBd
HpSMFhyKunSfqiQczeGKS+3Zzqkn1WSNKXcXQKTa8+4Bgf3s2OpFtU8VxcURODqMUbivD66sTcGk
WXtstceftLC/5n0DMlqynGdxua/lC1qttMWdZlpT6LlfQMKH3Kbrr9JLkve23nb4deOpPtBt4xhu
0Dgh1P6/G9A79rSnaWfupA3zn5PdFhstexP/0i9EJWZW+zOYHJtZqSd7FRefovvI2SlFTKgq4f7T
yM075jjmCjjNTck+ZUn/yXFTe6YVMD68mZLg8SPuFn7xDbNVLVewE4S3DN3DUOQyJAWD4TruVP/0
4/MOuCrh8hX3dbKXc5RBm7oini3xNeTIwrqa97m1jhDa8FLs6lz/RjNUkUZGvwsDnvKPX//PCv1P
RRlRZba2xgo22mMzyjsem7XhR2UF2zKAutwqmoZzE435bz1pAHhiutikiHpbaDPrB8gxipdRKqCQ
Y7NpZ6i4jpl113pM6vUtbg3x5yBrij8xSQlTGba6DQpYAQfcCnmVwJnbsKzGxbzXnmJTT9xWzaxN
NuVKoHDJ9pB5SH6rKYan5op5GepI9UsL3tKVSf1WZ19jYotAz634MlK408Ga3qgj2LXa6WYQoniP
VSFvUvS6Xd7muP5MXER70g/xmwxX6G3OkQh3XY5bNAd9ArTp0VMgj7SxI25cWauZb/B8pi7VkPrx
YdBc2qZ8o8hW6ptUscIqt3pvVKG26co2skKtHdqjJFcaPBNgLvl4dpam//b/f238Vk5USTJVbA6D
P2WUbrNWO0dV9G9R6z+9+piYU81Fsh9k8jmYsTegcgQHexghP37/+3horK5ZIbea7EJqUfrZy09V
eC4r96zJXgg547OyhSxNvi9Co3dAs9qNieMqv56Nt+fs+TndrLGZl060Wfyiwmj7emzYHtJdv1lC
VWdCQwkauJ3Do+LX48+8LwuBAD2bJ1vYZq51rILrBGh7aX0pBfVZLFxhEuTV04lDjFVSa3c0OjS2
4NJuoHYuYOebSZqTQQvRBB+/xlVNNte0fhe+fI4LTspRS5MKTFKkeOVvy0TZtY1BmCQlLitFJ63p
nS9E1zkqmKFPR2NJVPsuibeEqSB1r5msLH3CbPKsRIV5R5mXqNJ/723ppOEW1GUfw8jfViZuKRWZ
5VQtlI2qNhMllGj6aJfAKNm1VBlJHS4YJ9NMZCeyDcmrc2F5IyTTmiSVAqiix75tlLB0/nOvmsrC
FRYsLuCCSuABBB7Q49dbGtrZwUUGyVAjIlX7sRwDlNkdlbGVY2shsswhwjGJB9J0Uwc5Dpa66My8
jsVUovC/5rC68O5zbHADAa5ppFmxH/hpQh0VGf5KUFlI6+ZIV1khcUH0qtujlBa3n+VeR1uluuFn
qq3ergz90kNmxyKdCgUqRWMHAxb0ZyJ8Di74yVdh9x6DQ44TEXLMGH15PNFLT5vFDzkrMz1B22BX
Vv2e2ernEEM1thDkCbUmr8mszFNbZU1+a+lptyn761TJUogwwL2Z7fMEnr0MYpIoB9RJ4opSCcvp
MPXdP47iPPxr3aQaXVrtWTe60/SLWAeOFlAePWcooYkoWVnNtze/k8Tos0AhKZWtdqXB9m09NN4I
NVtPyokVPJ6d+w1w1Z4jUsqko1Uq19Xetj47+lTRi2HBlwtiCYqsBBqZTrTKd6XSBb3xQ9bov7Ak
8djZ9rcTliemUNneUuHZd4Co97YH/Eif1treC/F1DlThvUStgdFhx8vEsfVXLSJOPuSuSqZ/26tz
kEouBuAXs3JAwYRAXxbKdKUaX2HgcmBy9spQZM2BhP63VTCXZYtxVcmlohx3ZjmieNWaQbUOHl4I
mP/Bp5ioNUN/HrVbQwqGJN/bGvMqo1xZY0tTMYsASqNPMhkisWtqa6ehylarOtqB5U7Hhny8jBe2
/RykonW1USHZZfso59ehz84kk75hevyiBpOHsy2X+fXxoxaO1TlMJenBW6RxDtXIunJSe2eClVlV
MTrXX7Reg1ktDdls03dDZkM0g6SQw84g+5shhAmnyHAWxM+PP2NpzmfZQTdI8IumAjpvuZ77qkqf
sLAgxjf2m397wGyHZ1kZ28xOlR36yQHTTbSaW+sVOh0/H//+wpTPkSfoanSFIlB/z1USNLiiRepb
Rq4ap45N0RlR1m7BCyM11xAbVa4NvJtQPGbjC6zqf6k9nJ9iHv1bGWKuIkbkTkLhdzB2laq4JP/Z
tCMqyOdmXBmohQU719lSYg2edyB8QGD2PdsXzQdDE77K9027ctVaOKHmKlmNZkBEUc0pYBz2uTbl
i9yuUZgW9oF2e+Rfx3mnNjF0W4XYcRG/Nmay51X1LHh5EoQ9PV5HS9M7O8fVpLYq08RBMZAXlLtd
Uz7b6T8Jqd38X////TOcQXbFBNtXGf0tAJmpBHtWjdp7/O5Le2C2iWOTK5mEYvCO3Eq2I4Na+UBB
YhaK8oFGw27kI5xP+xXs0tJkzHZ0bEDfChCUZK9IEgM8p+p8GTVlZwLYYme0xvDj8Vfdp32q8M39
/1EbrULr9FhDytMnBQBrVrbjyQBnBtu0nNrSlN9oq9Ac/UeqahB7kRThDKNsQ0LdiOu3VkQkhMYJ
1AQRQ99VQlDnWHm128jeycbmslIo7dO2MXDp7zpNyoBUke1dWzPmx3IyeqUlc2eQmHbgTZ+4VZom
565i7GcBy8OVzEm9rZ17rzDbE+i5SQWYAeVe/WjfRWDsAhF2G/hNDU77w3ghz8Y5vsiHaK9un/Nj
8kpXpmVh+ue2oEoL0FkpeLVv7WMqAKEi7qgfSn3NwmLp92/f+9deV2xcR/Tevvlj1E9qj3IbwFXu
ELNrbscrg3cXdI+VNdswEeaOyDGaLYK0Po9018q00zAUAawnfda3TyMIzdOaRfF9Kg8eN9sxEtWE
3LKx2k8K4KRZmmeunWja3mBUuKDsK4e2ZMPWhDz9zuSmts0GYL4syB+EstxYPrfrdjNwIBOKIZZ+
JJ2sOlCpgSzi0HVujpbPs8zU7q2X0nR7A607tRnJYQsys18aI0hLqZB9PTGrYELR0KkFNa5wp16L
nQtHy1yQjllTkkB+GLetVvfkqvoJbFTmoKb/UwUCD5134+Xxvrut7Xtr/vYCf60NY6ymghBF7AZF
fupbsilSeQ2dvXAAzOXoKjQ9TdEhRmuopf+0szx504DRos6YDNZK6Fx4xlxKDFQCM60j7B0DOMxW
HbZk5N6ta/d4eJZ+/nY+/DU8IrWZJU9U3w1t8tLS/irT5Cfp14Rz/7Th7gz/XDFMrmW0tW38ftZb
3VboaHr30LoNShIVz/2AW2ED9B08SvN8m3U2AI2NoexiqJN+yAnVrmpttm4ktfLOgD7KFlVvdtY7
YW5FIdJzK2SImgDHd0L/G032bhSulEbTuQSjMawzA6ArM6m2wMnEV7uo5W1kjuV5yAvrQERtouyp
W47UGNER0t7Et7kAYRQqzMFUdUMABRH7FX6thds1du/nFRs2NK51B4BHWKJR1rrNkBsAdpQqc+Oe
EtTJzMQ3LavZRUwhz9yaUKmgY7eVDEDFCJd1T9cGGpB26PapVERo/9rQ9yGAPtoxcHx2coOmDJy9
4gpav0WDYm7hOJ54vW1Uga5MwlNtUgdMgH8zdXGHLm07+v+2GmZBTs5FSdHSldG5L0LZimGJKqMf
LK9cRRfi9B9+0V+LrUgG1hGt03bwC5dPExQzPKXUyZZAfy+Aa0q0coH4c6b+Z9URfZ54E8ibQOUd
yHVMVWg9iffoqTgZO2uDWp4L9AI08c7mqXcmV/ay76ifGoG0a15AFVk57f8oK997g1nYmdCjaCEI
AoaR03q9l7iS856HgB065xf/GlLnRx6ws3A2h++f6LG4gO7Lzuflpn1wo4cClePTQPIsf02n4m4c
xJDc5uSvsc/MEtfCphF7OTrU/ZdarTGeltiu8yQed0vJagx8qrRtfBT0HX1bQo9Ccn+BPQTCB0xu
wDXNPDQ2QE2QV0hwiyM8S2ZkFM+gmAoWxOBOQednjnTQb3QI/Bn90R3cEX/SsPVKB004p/F1r3OA
QHYaR3Fy6IHADnfb7rov+yM9GV/wiNNHR3cTf83r+c9ZfW8NzO4HCYlroZZ4Q4BjPeUQ71lQuqZb
+wPGhB7iDZDz4OECNefHXpKu7OG7mwwTPUuGeGWmMHrsMNHZTkh72kDuON8PwIw9jhFLC2kWI1rJ
ICPYVGKf1t+jdqOugQX+nJr3hmuW8qRRp8LWDD/cf8XfIDfh3NaS5nUnuo02H4CaObEP+KDbeeK3
trtN1m44pE51bLaPv+xP8nHnDea3B6s2WRZZeAMdz442qp9tE0iSxH67jQ7RwXS5V/tAqAbplvmp
L3mRb/la2AYw4Xtb26ja3YsCSAyzI3kwOTN7XJn2w9PoD5vqDCfKw+QpCCI5FhCMNXz9qoZqWG2Z
81m5zE127bE8V7vmrG6Zq190b2VAbiv13oDMohjgTCJtJAyIyT2B+BVfTfCNbpRy2HNuM+ysD+kD
YPvkBCiJY3vNXnrh27XH/1my9x4/i1l1z0D+RId933vEfe+cwaFe5Fqb5Gd6ibfAtI8nbS/29DUK
rHNz6D9JUHhlAC1UzI7i977qSN7avPzR67z3NrcU6q8IKtLppoaJ7QxlJuncvgDwO70ZF/M1BrXt
0JzZr+aHslIYuc/1wSKYRTfJnmyQofCw6Ww+s4v0oziabuWPgb5TD5jllVvNEnVufjVTgYfMDeW2
2HbVgV34adiUG/OKAX02NxNEhHRXdoAO2+jhuHI6LwSQP7fT/xtHo1GMGrOaUSBaqYwGyxpsZiH2
zS9pIwcMW5ZvU6SpjjB8TX8XVQ346rgS/JYyiz+x/q+Xl82ayUaNYxQZWIk831Wf9JBv41Ox1fb8
Fan5V64H5NwEtt/+yI7EYTjM2TH5pX1f2ZS3QH5nHc5vBAbL9L65HXx9MLosrEJrE2+7Te5lO+iq
bTK38eD1hvXfhRbiVLUZ1iiPCzM31xqWJ3tS0VMC8TB3UJC6DMfsVQ3Hcxaau+x7vqPI6FcGemkD
zC8OXdRHel1qoAtv6LZ/kY/pswGOo/Vubcsz5ACSf1uNyizGqCpwKnaEbwKS0IMbgj/EqxFjYTn+
qVL9tViGEYB3tOuxHA+otmz092yrbeOddaChHPCwC4F0OK/5AN+9yQETPYsYescSOCZjwGJ6lBSY
SgR18vPxkvszGPeW3CyTERb8TxIxIad4Kq4TgvDv/Dt5Vb/z0okcELySGGhixwJ7LJRW7r1La+22
+v8auyYxuohQPJJpadCKM6Lhyi1k6ZdnCYytTbiu6SCiC8t00EzW8x+Ph2nph2cJzKDBn7xNQNFn
eu9LyQ9a5P8kcKvPRYa5GIb4Ju2yj+sTuIROxE9l0bu9+inSERKOaxv8bpELzKBZ6gHEW1IlqnzL
qclO9XPI1qSedK32tV8eijDd0iA9miFH2rMGRVoYtLn4sNa3LWE1ollhvnFoXA1r6fctR7mzZuei
w0kyNZIWYzZyu3E0wBubBhZO2SWtLUeA1fN4zu+DnDBks6xANmKpNW7xo/amd/oZn9Qd3bJA2Usn
05eOZRhfkmt9Yrto5eKzdGTPNYghBTxYZo2NHn3Ut46Vo7zob8VT+Rp9j1EqdIXPg9HYoIp7iL+6
7ar+6UI0m8sTm6ToexCobldauC5EZxG03uDXoebdUuTMHYLBS07V7ywEB/7T3rGrCvW+W+7wj7Fa
nsWEYrIYM0pMKcir70URn6IsWbk1/ekL3Vsus6igJfFkZhW+jvvc1x0ZF/ZmMxwbXBhr7+MlQead
B/qPcpMdLY/tG9zZcUl36l+5D/ceH3/7YFAc1+A8C9FcnsUS5JpGMaodDnkEdcewIc+q8sYdImPl
3Lv/ADLXOY6lqSizFvGVj5+D2MnWV5KuhJE/yeN/x5LYszCSl7rBzBQrtHMbXzorHvh1aDXYQXoW
W8OrcIdSdiMWBzuO2+JsbGsElcf7cemzbtHgr2ODjpUF7CamcQB3XZJfC+mzHFegAku/PUsVNHAl
O2O4ZZeK5sVpAvpP7xZQAX786gsXDDLXOgaPAcZME94dInLv9Qv5Jh/z53ofBe03+tP8BiyospJD
3o+NZC5lrEZFbkwpnlRHFNzECs1j6JXGHyZwl6B9r5xaf4Qi7q2DWdpgFmo0qDLWwbvqfihO6r18
HDMHd/vjD7oLfpROQJ1r4qFOlDvCtTcGFDpk53eCUljq/N5/e8rdb4/H9v4pA6Gc2bLQBEhfHQ42
WoJdpBvcH4j0+fi3FwpgxJ6FDirpoMeAgrIv/fK3luM+49DYGV+rZ/Nqf7BTE0ISGFKm+pPY9T40
KvbpP27iWZQYZSthnGMe9QqVzbZ2hPY0qmQlUVo4achcaTSKUgMFZ8Tb6BXAAr870l16jsLoINmo
UiLH2cgH1WO4G+ZQnLs+Hs6FXTaXHtXH0TK0EulZoW7U+IVGkQN3t8e/fb8/TMhc07KiUi/lIwas
D6Rzf4BN8lPxah2AErhgjnb0DAXNlWrSwpKby1uKuMqnVL8Nnl25g4rqZ/bz8Vfcz9KIdRu5v2Ic
l7oOVP3bR9ArKz+JdKFq6rWD7mekcDr2a5XAcx/jh/G6fdxfj8rTqq+5iUeJs3Yed1UIqQxs1t6V
z5Ap/3r8PQv6YmQubGIPVG2aEVMOnRKImp1UrjtUiVxF00JlgpYPTbYpK7b2KsFjaZHN4oEO3yUo
W+CJTXKstE9dOU7Dy8rX3Lb9nag35+5M1o0Kiz7NnmFf5pXTGO9j9FWprZNFxOXqjzxp3Mj+aqaV
HbM4frMwoA3Qo+ojIfZqi7sZk5y+h7FACpo7KB6pJG1JBgZi8tmaivP4IxfGb87vkYpEzcsCIQ+w
YyfS3grpXGqvj397YePM2T0MoAxwJjA3tEygIpK1z42UXx7/9tJ7z9IDYWhSlwq4S8cKG3ZRnEOW
SscVBEIcHAnD44csnK5z8lBLawv1J2qCUq9W71M+tmEEzKWX23X8VU5KuynKfC3ZWvqi2///tUPh
iA3VT8DlQsug9rswyuZqWASEa9UAd/rxB93P/MmcEROpYwYOTGGFZmuB7J26OT3n1Yl22co5tjTl
s0QhrnkEQA6zQh2IYVaId0lLV07npZ+e7fRRG/NKlK0Z2hXEnxVmNSdd0YqV9bQ0MrOjX26JUQPW
aYU3wZsqO9qdBMFhiL3CT+rx2C8dWeZsc/eSzoiSEzusemjxZRZDI2DINSgAVrZ+jspO2WSm6Vka
VDtsKPk0HEAQAGDA8ZJM08qgTYz1iBuwIo5sEsbK8bbw5XNn+LaM0YGTyijsmE2fhi4rv+WdAQln
tZKv5iSb/zbCc1qsYkxNWcENMYxz8MUF0WHLVz/1VQfVkmQtUb0fseeUWLDqalPKbTvUSnYpYn2j
RvVaDnVbwndOgzkHFty9CNZEhRkmpdLnsAyyDA9gJXEGjy4KjaFW99BnQM+XjuhJ92JgmEH0yZ2i
saJvtIZoDDSfwP5+vJwWwsV/SLNyyfik6ajhjCPEPdDSgAYtqNpqaRDv8SNut7x7XzyLSPkEPSee
WYhIzcBth6USOYBrDpdmu5Q8AqG3CM4YWb8rB5b827VvTuuC/2psMaTDYQEwfWv+MuLILcc15/SF
gD4ncxng3OPqp9hhZAA+z42k2co8TTegN3Ug+WsC6hO1WImFSzM0C1hGFrG4h/V4WAMec9aNvL5o
XVU5VlraK3t36RHzkGKqOm0UYYWRblQbZKq3ZomhbXrZWtPF+0MjvrMK5lSqyJr0oldUM2w1gNVG
CdAWU0kldwJDDGokVvKrk0Y5sIgAwbWN5LcCLilBl1fSWRJK/BKzNMkcU3ASqkkT+9C9a86TpEFv
WCIJ/qlkgQyxsiAelcwtzEy7NmC8vkPbN7q2kWLuOXTNQpIk1SkzofMm243i5UB5Yl3KsiexGNqj
zVBA5o5RH7ao2VvbWvIuA5xw23AuX3AsxS8i6zu/zam57TWbArI68dYp5XjXiEreNdQywoJm8pte
8QkX127gH3paQB+B9LF9zRttPBlNnm76rDCP48TTi1nL6ouUg2o4yqhhpVDXyTwlsQwH5HtCXNKk
4NaxQfKGifMtxg893qiv+4DWlYELetHRy2h2aIJoFiRxoQJct1D0SoYP2A5HqM4B8BaUwoa5sZLn
02E0y/YJHjDiNNRQkEiEXL8/3uoLG2NOZxNVo0qYIRyucE0s0twtuu8G+gGp/jJla/FkYbXOmW25
nadMB9Y6jGUjzGtoqPfiyDUlePwNCwnC3MGhacsUuDPTDsc+89VWhJmWrpxdSz89i4S2zWEBndlm
CGG9dwpcaluMa9jDhfN3LpAMVataL0fJDBVcKqCI49hK78gZcSrp2+OBWYjj+iwpY0hiGdNLK1TN
5glUdsWVImNb8vZt4hMEfFTq1mJaWUlLnzOLeqo56DeiUhQ2kF50cyDenDqK36Hus+VZ8W/Wa2iS
/X+ynJtR0VAA8UIYKvi1EjkqRI0U0a/kaksfMYurbaNJfWEW8PwSHVCLFdevcJiFRGDMu3ezmfi/
HRFzhppepWVpt1EUwqmrcXQl3bcJdBgtYq64JCws3P8Q1JQkLbnSKfshxe92et0dKpDuVjoYCxt6
zkhL67gZQbFv95lseIXe6o7aJmetYT8eL9ylt79Nz19XIjkWlFcdb/egcuF6ByGN/3F2Zctx6lr0
i6gSk5BeoUfadjzFdvJCxUkMYgYhBHz9XZ0nH27TVPm83Crfc1Br2pL2XkNAmHq8/vGlHz/b0/2Y
tDWzrOYUe2+yLPwePGS9suMuA/Qd/PPfXy4o113clOap17I4xu3YD8GYgRCauV65dSNH7igzxg9Z
jMZdOqkpKOE3lvsm0Lv3Nu2dewj6lBNkspI67DTXO8OBDFidF/23CsKFKoj5AOXHztEmD1rJEC9w
flprF6WFkf+HZv808nVhUCgTd+enO/sxtHRjRunKHX1h3OfYLN6bmuBSAWZGnN6bxHuUHJCYdu05
s/T5cxD89Ms7M5pGr2/bkyl+wT0wMOEkX67xPRfiwj8diE8fZ3nSTlbZ2qe6eUj6pzrHRcH7rWA3
fH1NLhzDcxw6Ys4ky0l2p8Zsug1U/QLonEJzVFuHWpj3Rmut1A0WMo9zBqNhprybWA0/IpZTuEn2
O4h77aKyPJguXEoTRv5EcfRj7L3D9Z4tOGk7c5VtYvASWnISO6JSHhzsovK5sJOa+2wEL5ObkOuE
9Cn0UzawnDN8AAhxVY54zrawu/dW4u2/1NOFy+w/DOqnCezyNkZutJxOkQflZD+WwqMQrQewexPJ
2HX81Go/RmZn7zS2JYBqnlnvSt5GN64e+4M1tYNvadJvh9xTIauHv4y33q322gEGoAa0C2kCSYzC
7G71QMWvoTWyXyqBx5PhucPPmELeUExeCYlcV9VwFU8h19RICIn5pg2fB4JNHdIoaqCEbaptSSKK
J3lXvMAYrLhpLE5gm91lrw4pzmxpSfxMNXrj5KnY9qkB5W3B82JfmMVrZ5XwMh5kAt3U2trDgsEN
W5WTrUWcGtK9mu81Or6TwoKwzJS2G8hIQ6nbkg5omm6xgZJG+Yg3Zmr7FpQfdgW8Tm9LxflOG8Q6
ullX7NtstOHJBAZ0WsnqAXr9OI6rScdQa0xRoKkTNx8hp1SU9bFpRgPZWSkemgQ+ez4tLdf0S4D0
f19fYwtBa07MshwPtCGCw6617Q2lIoSM7hdPuvmFoIbokRr67uS5PcSMqxrSsrXb4K5Gvgb3deZk
VqfL4Dva9u2pJePPjjXhmQ3lCzl+pNzbXB+hhfg1h9Pz3mJ1PKgW8eVHC3FZ+E8x8yPGorz+/YWb
5pzHCpV3OdWUNqcyZwaIDnpHh84LiPDCMjt0JXuemur1elsLsfL/cPAqTiBYKPubetTvUQ6hzKKw
odw6/sD5cgS9JP/ioM0uCslUulGskLiasunBpQD5e/SbiNQuGiAa+rXOnJf0p7iExBLvMgW6Yocb
VOCIcheBhV0kLTLMCqUamr5fb2jheLRnbwEOf4NmYKgDtWX7nUJyARdz6EytGf8sfd76bz+Q9NIp
3qcD1FztdOMVKSTMCVhCqqnXzG8Xdvk/tPWnoeoqIko4dnRw52Hen7Qqk8c8b9bSahdXsA3zmP92
QPZejXsJA4mkE/onG2u+d6GG8c7tTj2owUwf3cRAHRC6Osnb9Sm5XHZGm+cV/qlHWaMiI8MZg1eA
A41y2Jo92kNt4fhDZmEUzRbJQ9yBBwNeBKWbf0QRaHwuPahxunf6x0Zy8wDoL/1u2xF59uDY6Osc
YrfdCLVbUdTRtqzTaQVofHHb4cfO7uQQbYl1w+o27GqAs6W7T/tyz4WzzcdHs83X8LlL8zALuCpm
BYjNXhN2Y4qzIhOVcT+OtfEBuu+UbFwzI/dDhbT1rmzK9uP6TCz0bX41lTXC/ATF+JCYMA1ws3uo
6n2HMugx64a9GVV8Zbdf3CW2NScGEEsiCVn1GEPevsSe/Ssu0gdI+GfB9X4sfX+2oKDVyqAVHbWh
NB8aCu3ZH0X+fP3TS0M0m35o7GamYcs2RJ0NUvTKeOk9iJdO2vPhGOEPkq1IIiz14fz3T5ui043t
aSvvQiMdOWSlZam3PDZMf6xaa2XnXTwOMQ+zqJsMbd5y1Rah5RZIVjL4rlDGfKqLX3j7GCvJo6We
zEIuGa26wCnoHUUD0QUa8uqj7Ffu8UvfnsVbG1V9hzRTHU7a3Q8o3gRKTTDcyFbzv5dr0hikWarF
YR0MAfoUua92+NMOAyB1Wt9lhXhXefmLDNMuy/rnfuJQBXfWUOMXgzwanW3/burLInKyIqSxhlRx
pIYbCwIZK7e5hUX8DybzaW31ncWwAeMijKfGfLJdHm2RPx+2bZNCWh63R79Ruv9+fccsTNEca8/B
ui69oUJQYY61I/Xkwl0NF20rTcyHrzUx2+8wZ8Szwcq8I61fEuOBQ0d6aKLd9Y8vbJI5rh6/XCXK
xvznJQvK/FtEYOvBap+uoR6WBuj898+zETle4oGuHibapT6rUOn0XHfr1uPmeg+Wpnu2zannoCYy
wCYG4kz1Nrfy/NkqbRg6JehDR7wSb/mhXSuYLHVntt1HmnQFuPBpWPCRfhsqbX/0rilP8PdlK7W/
hd3xD+TzacRgfmMWEp40R69B7lbAHn1ba6taOeGXvj7b8Fg5KHVaRhXqMZvuBpZAQQ0v9e9fm4zZ
zu7HFOd5bdchHydza0U9uy8gF55Bnr+pU9/sCnIoHLqWYb2MxbRBAvnv6pK6t5wR/PFjVbDdIACp
MZsTeOPbaGoOYxJOyXDfCrgeeN9hUPSoo2kn1JOCotP1/i5snzkSH6Q7lDOlq0I4JJjPENirN1Nt
GXdj08UHCqjoSjsLF6Y5/N5t2ZTlWvfhgMJRbL0J+H7gf7r4h0fJduBfYqdgPM/9/LT2qmEUJlxi
unCyUAFLuls58l1tyj/Xh2thr85R+H1SC+Iqow0TeBmMMBsRjuvbMDHup2fkILfXW1lY4nPkvUka
URAVtyEdk/LOrmnySKE793j960tTPo8AeSfbznWaEInBIIL1Yp47gR1/m/jL9QaWfv7s1E87PLIg
k9uGiohDxaf7Ka/+Xv/0QvQis81f14QqpzbbMJ8kNGw5/J443LM2XivEyuBf1mTGEpqFAIOIuLFa
pw0tapeHstHs0EwWE3CJa1UGH0kNxyesMwZ3qLN7QC/YNk4ifdPB3fongX5yCC3y3AAiIbX+MHhD
PzTMLgNoCeqDHhz7wQGn4MQyo/qNU2SIfenVRPhNZ0cQyJWDIrsqFlDaqgww9BmFMwM8Slr4Ezkj
oBRmechMCxWH1kzlAZg88Rc61Tly4U76ViUi1cBm4hjxm6EwN5478cNIIFIvIoiC+hT31Wcz0+Nv
jw+ochNFp1PCTApdYDfbA3Vs5LAakfp7EaPYWgKJsO1ZXT3p2hzuYwKbJ66RBoVMSBtknkZKrpYT
3KlAqomTVOPtE4H4Ao+80U9bWX+ntZVskFmVAWCB5OSY1FlB2V5eDMg3/Xevw4dNpZ2Dt95YevU+
LUYIa/QCkpAij1eOsst7xZwzDJCah2j12GEn0tz9NnjG+FabRvEbNkndQWhi7q+v68tbxuSzK5Lq
LepyjqedVM23SmTPLa1WtvvlkGXyWUSMO93bpaR5mPasAoohzX6PeKaTgFsVzP1SBu6vCROZ6x1Z
mpPz3z/F37EAe8dM7TaE7vGvIQExiTS76gwMu/79y5wP25xTCuCGA1OZKIlPUeT2Y4Arsky22k3H
D9ZMBbxWaFd+dCOL4XydmtmPdiohYB5X9bOKnexAE5PtOwgMqY0aWQNoQ+m0f0Un1IHBnvZBC65h
aJLKH9ZYyC1jjfMbCf4JM06VcbjeiYXZnoOjnEZ7aYNFGsq4xZ1bpc7tRPL2KxUs25zLYQtKerfL
SRJypwmK6nFq/+TeGkxwYX7nACjODRsJTXy8aP5MnQkLt3fAbVYSA5erMPjps6PJxl0YRHx8nZQF
OyQodN9Basc4qSKuNwQF6IDzbApswxs3XhLVr3nFIfPtsnZ7fWYWujfPr1WY74IOTh462rmvWXcD
N6CjEs33L32ez/rX2AXsW2DNGE7x9DOHIy4cDsneiKZ0ZXssxavZ0esUJqA7lW2FUv5urTvL248Z
CeL4S+95GEb+d3cT3TYQ2YfVqOE8mvSW1M+du/LoXfrls1MX5TykLLkVHaEvlm9gTXR3Ni+Aewx/
MBK1Nj4L6QJzTjVppMAhq5RxrHrUf3B6wPEqkbeoZRwTTaUvmXM7DkCFQNGt9q2pWSO5LKysOd1E
ZFZljwCmHVX+OrEHK7pthr/XV9VlDrttztkmg2NMiRTAyBZZbjO/7Ljx0BYcViSDZvW9rKA2mDjU
e61KBnxka2aw8ZvIBtbqHHg4iz45jbumqrowkfN0MatIGhtwkw7HyIA5MazIQCN5J2S4U62cNte7
vBBB52neWnVW2sCqM8wYkDte4hgwBuqq7fWvL7zKzDmnhpauQUY1RUcStc3J0LZ9Y4kkDiyvTuEE
CRLWBgru6W9V6AmK+0WyHZnMjk1iNA9TD4KMgIT53jOceuXRe77S/F9hGDN8XlWfjlVRaYfiXWoc
WdG+JZb37hRJA8OIYoJ/V7eBqyysDvUAD+Iavh7XR2FpxZ7H/lObHk8KymJApeo2h5/mcLb+a+GH
COvDLyU4zTkfJ4ZLq5Weh5lCxDvP7W8yJy8l6/dV0q4ctUudmAXEvCi7aYJt8zHVxgNJ+p956z50
8RpQYenzs4DowYlRTHlsHO0iDc6IlxRFECDxvjgF86DYDw240IDGRTBgTKYICBu8EPQaqXzh18/Z
NZAgUhCEY3FYGBbU/LV8GFn/0phutfL7F5btnGJjmZ6sY9WnYQZfWtCLWzwApJbeUx7b0fdaifEm
RzHjBXKQyHJJVqxk5y9nG6Aq+d+lyzJQY0rLEaHVINtg1D7gnIFw7qvpvoLEXSTq7fU9chlJBf3K
2e26Yk4K99HBDnU+kjyA+Qzir6lGBTRbDKHMfhqDCqauN9EYlceCt8Wt8GL3YBaJ/J4R7QYGVU1Y
kVzdD30J0b0SyPKBxn0gcZP1gX58r7so2xXwEwECrMtWfvnS3J///ml3p3VT8JgI4wjT3mMGC9Eh
5g9c8OP1gVkI0HMqj42BmeA+gODBp42VmSdYcj9e//TCg2buaiPgsexWkFI85jCHVLbCIffbLf/G
8NB0rO/X21g4xLxZ2JigNE6kbaLmWXXAcTeIuZMTlAJuwU7UryXFlgZpFj143hDNAR48Aj6zJ6m7
i02+clNb+vQscowTFTZcizH+pLwbCxhypuXK1C6snDlTZvBqCLeWGBurGvPnwTXYJrbb4jWa0JPr
w7+wf+dEGTg2TzD09hD32htEEDzSmk0igT0mQ+AUQK3XX5L0xYtjFilA5+B0dFx2rAfIpxvjXkPB
E27RD64ku+udubheHXuuED7Cu8IWDsBsGRh53ICMWVHGhp8W0Ttlk/CrCBmX601dXLZoava+yAyR
ZV06RqFHXurxg2c06OByj4L89e8vdWW2LWjU80jZVn+axnTbGMm2LCBckbxn5ghTo7/XG7m4vtCJ
2a5IYBFoNMM4ngQYyBtXMTjathH9kZqduTZQl6/MaGS2PwY9ZSYbAKQAUv5kSLnr4VoLZ0IrECD/
pqIJBwDLPKvf2xxGIwk9tsk9rEXfr/dxYaLmpfzasG3oJYsYzhx/bfoHyspBan0r++frn798gXXs
eQlfRmC/KKjeh3YPh4k6g8BqsYWB/A5nIjHc7170GguoBNQn4cGJu/Fxsdsw9ysZCLQ+21Qsj6CI
DimR01DQaMOHCmLRJrw/y2HMVnJ/F+MbmjgP7Kfji1bC7D3Vwi3AZmGemHdQmlhbHAsLcA7UMzJd
jwwX01OZ1YGNS11cqE1frEz90i8///3TL1fC0z3eYvokYvVXCOOUymhNI3Xpl8/3P4PL2ag8A05G
fwwQwUFUI7DmuL6oln74bPPHNlOV8OD4QeNhCzTFvd0nD9c/vfS7Z1ueenFZtxIeYAA43ES9+AsW
094e4NJ2/ftL222226PBYJ6d1VEY51aYZ2aASvom7R8a8/FLDcyr0ElLBICvE8IJvxv5TZ/BzF48
lF9T/LLnAm81QKixNHgUws6nvpuknrYG6dZgxwuj8y+IfFqRNhSuk6jKeRin3SP4NreOMd5EXvma
msnKdrX/pbj+7wXrIHH732Vfp7SMKhmlJ1NR81iXI3x6WWQHaa7jhyF1H9k4Ej8Zyu+R01QBrun1
VuZWubesOtpzbuobIltoIRqgpRyAQn9NRpi0J7bxMtgQtbZrQKXzjNw45Yi00ZQUPv51eFXbo7uB
qNkHPLGV7zrtQxXb1TGleXKKkpFtdCMtEAXdM9za/pWkOer7Zf/uIPMXuCl33+yO1JsMPpaBTm3q
e6l79nUoqwaJlhb/PSpIid84Ft3iX4J4JnTGfOTa/0605mAXCZhGVQza2yiwQhwMlo8bGI8ja4nq
FfyKkXMqxzH186oVYS4q2Hwa7QfKf7mvepbsWllGO9eWRRB7cCVDBZnCQJX2RZAoaJv7BFTex4JL
93EwDKMIot6B8guAULeoI0Wovjey8aOu7ja0yzrYf4P4yydQ/cbIexhymv7EezK5n3ij9/3EslPe
yMGPClhHtKbkz1QJ6z4bpXzWrlX5TTsZ0u/gxt1sGnDGv7WRYXe+MhvvzRJchpmqk1sgJibfNoYx
tD0IHscZL5C0LT5KuwIF0u6dAFIcKKJmLbAszRmYzewNt507bqVhPSGn4jYfEOp97ls4y6Usfx0y
RQEbVLAgdIX3VnnIPSMjAsVlXYvAZGa8Q00TwNose+qmnMM5ubb3Bet+u3D93kHi9YWAgeebwnpy
e5hE25LyHVcCvEZYnaON/mwHmRGfOzEW0hA3MMuyoQnCoGjs1OmHtLtvLC5EAMsOsGSHsg5oI/5y
Ck5c1HTfmkL90bw4KK0zv7En5Wd5/eYa+iNJIhI0MaotzKzhuzkVU5rCXjVq7wkTtrdRMtY/MiVN
3yXU3sJKXX3LLbd7iAwxgiMKtcixt72tlXpqW4saaWNg1rcR73/osW2B9o+zbVxyOL/n6RTqLMt2
phh/pnWrT47RO7uha4tNWQHYz6yIhDAmyjfazkSgbVyvU7fq924Ni8ccptbmhApiYZRQ+emnzO85
kZsJtUxsHqgB8DStMDLAZKPOi9JlE2GPjf1tbpQvOY+eejo0EJeP4iAxatev3eGX6krIhNhDuqWV
N756BMzNNlbqlpDW2I5DWv0qzWQKiePxjePVAB9J0w1c1Aw3sHZudhmcpJ/wLr7hOu7AR7Aeuq4o
/SIitT923R8rLa0HUFKMTRGPFhRIZLXrDO+H2XFwvqT9ylj30yYZR7eY7dO6fBwbSFeQIql9biRv
LNXPiSteKUmbwEMX8dnyndnNkSg8QaIcCvLKzazAGAqpt5UAV1eatkH2rujBDQI7VydBWzjjuOmr
OJVbbppeugOwlWMqLAPrH3zhHFkAezpOPaHNZjQr+uqBmr5PGKo0EXPYiXSKb+sa1/YkTTT8MwS1
3yX1ygNPaP7gTuDjbevJro9g4Vrwecf63cpERhs9lHEIeqb9RNXQPah+YHdqAqFRWbl9aHuYEvil
1UOzJYevr/1iolL3ANSwlW88E4Y5DQLgzkvTIDKxhl34oEEMjvFHN/Lq32ajVL+hoxcFsIn5Tcsp
vfG6Oj8icigwuyzVf4uitt1HkuXbxLP4NrOQFK1zkb2YXo+SDSnB0PJ6aGzqjrPnoc7Ml7YV9Q+v
HyfHl1lPt0lZ2d0WZo/1EV549j4xmAKfJcqnF1aU1a3TIGwVeZ44G4MgJemMVha4Q1SBzKIewNly
whaSGzvLdVmg4ZEc+8oSZrzVgN6/tEaZH6YpEWFiUoS/ROMWk2U/YyYPbs3uBk1aXzdjtzWEUYfM
Mbq9AJTBby3w1qohkUcLLJnAbTwWwLre3XQR/L9Lq35OQPzGDBgAmY7ZbaSdaI8yTOqzqPzOEwYf
gsiFG0BVPDZgy8DG2KAbrxe4VIr8FYOivwML4IYmQulm8Ma3JK5Av1ZI1YuBveZclf6gUvKuqoa8
cMu6xfX+rLpRiU03IBqQlGp/wMEIP0mAEqHrCZ1UAJThEiFo0KdN86Cnvv1g2Yj/18viG29KKc47
la1kchcehv+eWZ+uEDJCfcNLpXMyIIhMuj9ZDyrOrxJ2XiCSX79iLTUxu346eKQD7h7zcLJzmEgN
6d0E7lkHHL/ViG1S1M/X27mYe8BFZXYX5QaZopjgruWo97YFdEG9O/DsBd9qp9wX3b9cb2apO7Mr
KUXMjZnroRkQR0Orqp+iajADJWgEpyb9XLE1k/GFy/UcYtYKu4tQQMBzxhs2mSRBWv+107VXweWK
mmPPEWQo10E0ttflafJyZyOE+PB0dSKt9zuu4re8JE9xXJ5iEF9gIrIGwF3o0xy1ChqlU57FMk4J
d15i1kMis+PnjTCuFFwWHjtzWWhaIuhyBvNEw4NTucyPbBArb4WF3z6HwpWiK2MCuF8oe/OQAdHs
e1HJN8XYfSmvjymZPY77IUZJyzadE0v0waLJ1kn6fYfD9frSXerA+e+fNrtK3MLl8eic8Eb+RYoW
flSdex8lXAXXG1gY/Dn+Le7UQFzo54ZFxLfU6R94OqxkFhfeOnNxWTvDRSgeHB5So8ULhIx1MMAh
busWdowjoM7XwtXSIM3CVZWUKhpsJCdQMdcbAFTwcuEx7hyJ2WyvD9NSE7NIlePq77SxwcI+eh/N
GgcVNPOyr9TjsYZm8ckiYjCzJGW4lZEIUl/xFDZeZN90siHw/9LRymK6HAetOYgrTonQna6dU0R6
PzPzB8nG2+rM4hz1cZzy3fWxurykrDmQy2KDAa0Wyzm1zWAHuiuq1yg12Z/rX788E1CN+++OiMep
H5SlGV7Q1jc759/sCNLr3lqtZmmMZvsZxx7gZknHQquufuNm5Qv6VJAkoGbR+7kn91/rxbl3n/Z1
25QTk2arTraC3ZXDSOk3bgGWbMrur7fwr179/1kAGEj9t4nYNkvLwPl94t5g3wFlWH/verfddlXV
Qe5m0nkY8bE5QIQckpymZrs8Otu0RRAbzVVlHzOFSqVBB70tM5l/czMjv0XVpPVQkLeAESLEI/7A
tP6Bh6m1y+q0M/ZSNjAU9brBvDPYaDw74Mnf1Nxs71iChzmHUgS4zt60kx0FvXHohp3TtNmdNUXj
U6GrTAYcqs37xCNk6yj92o2Z9dQrLbbSJeoUa928TQzITx+GbKgRDXWJK1iFi/WNFTcQlXd1tlVd
A6TzAHionPjwPqDuIAJuu+ZNDYuqAHIwBLVK5wdzJD1wkCtfXUXAx4FSb+gpCOdWiXR8xWKyLSQZ
j3zU4qjtqsa7uIIMlSe7TULG+DCZcblvTF0fhZyMg2FXKey+PVVvAUOlNw61u8MIWsM2wWzfOHlc
YUWZEihmu4UZqF/Y7rR3chbtgJizbtnoenJlty9tw1mCcuh7W/B04iHgzMC21lsgRb5EK3PgZfjf
tQUrRo91HSJuBYLy+GKjNNE5T9cX7tLvnoXarFKqdZMoCgVXb2MDBdHBWgm0S5+eBdrClHhHgPkc
ehaEdQ1lvvV29/f6z16IS3O0U5+BezkIxKUoeoV0Z5BO9SbO1i5hC798Dmkao8aN6rrisDy0gjiD
2RkyeNd/+OVLuDVHNNHOMRITOuwh6yLI9LBpws5PTkMGuz5bP5dGf2/J9vV6YwtXWGsO94kiJ81L
3bOQVvmhlkXq884Qftefy0PNPnZpgPsIzOqy2C+btSvm5auINcf00BhbbqJYr2xUeDSBdAHNThQc
kqbfFFrLlcvUUjPn2fsU1c16GCWOcFymiu6+NovbJB1+gi78aJXmr+sDuNTEbFcjTFcDDnKcTyqa
fClAycl54fpm3P+NxJpN09Jym+3vdOrqDP7BuHZa5YaNCFdw4I1XFtw5DX3hYJqL6Za4oLVxZk8n
2rXE75EO98u4vSnc+DYzyQ9X4v7GSfqgqtVb7tLmnG185lCFrzbmyXQ7cVQKiu9g0nPrTdoq/X59
ZhZuDnOET+ZlTe6xAvCLglOf8OSPJk4VCNM9pGCU+rDBWGlpYXbmUB8BhY4SWC60ZAEPUKq3VOP+
8LVenHv3aQnDZdEqDdJPJ8ud9AkJV7ydxmzwx5RavkTWzaeqIl+B/DvWHNEzNE2ZeLQfT8UI2wuk
w8CK7Qjy1FH6Bv79yjvkH4n3woLzzqviU58osSHcLYEutHXfb9vcM+9Fq6Z7KzGTF1o7zs8sY85W
A4V3n0N/LUBBpL8jgHEcWocDNtC0AHWndWIgEWRYp4lTB86CA7lrzbrdULyQD7D3dO/wONYoXo9q
46QDaoICws0rR9dClJ6DfIYqSkpdtVGYk+EvWEubVIkdhEf2ZaOenVYEBt7k15fA0vKahRiDFjYy
pDG4CgxI1bR1gdeFu9ef619f2iaz0ILUuTt4NuqmpVU9xUbyxyj7x8h7EaAFaGWp7fVmznN7ac7n
twhqNP0ohiiMaicoer3Nqyfa1PvrX1/qxCyeWMweoGxHjHBwkHrMW9808OYEW0iwcGrWvFUXJmKO
/jGitmosE2gWqtzuPmlquk9ol39c78PCSTIH/rTJxIYh9ZzTEJEfQ1fcj6UDl14AEt11zvjCsqWz
cALqGy1BewI8YbJQQEJe2HcGfuO1MZ4W9vAuWngBOI5c2eoLsz5newy2kQNVXmenxGr9FmqavP1d
5GuEjIVZn7M9uqZwYUFkGWGj3jva+bFpbAtRQG4NsJX6iyt3TvvISVZ3ndbdqcALaZcplz8TQ3aW
nxtr8kj/cncXdsec/IFCXjalKFycLCXFHk8TSGXCA/Q5d8HwSeKuhepnIndZw8oblrvmrs4dY2d6
yvMbRMk9LyZzR11ma79tkNQHxKbY4uiAiUBZxmv5zqXZnIUKKE7rvB9xpXYaXEDaGyO/I/r39dW/
9O1ZfEiHItXAkkah1QFwHpsHW7KN665poyxt3VmA6CbX5AZtkaQHNvM2oW1xI+KYfeUSCJXO85b+
dKClrBR07BoJHqK0TsBookLTlCn97tGy+vC8YU3E/eJVDQ2dR+9TQx2Kz5kCniOU7mBNAS9ddkAh
qtxkrVPteS3trehz1II6z/4NqcA1YsPF2UG752H91K5zdnYZldmdpgxyidQQ5bGClt8mapS7glte
amJ2ytUGIBGstauTmsYIaeHiyDqbwHjNXbvnXgyw6MRs+Qomi5xUSNCPZDxpKIPLkf2xUKQ1C/fx
+iq+uMwg+Xaet0/j1GnwXKVym9MEIXXgCyL+cP3DCxM/rzS4htM5KRhaMEZ1g957i9J33VW+gxIk
cE+7VJsbcA831xtb6sXskJCsazrZy+qUKuuJVsNtNoj765++GLIxQLOdEo8gKiakt8O6Mh6QZwot
YgVFlv4ayvGFxCy43szCYppz1SdoAnPYVEFMsLP92rqrczjciDUi5tL4nP/+aZZ1D3YcLHvKUyvK
k5eZO6PuD1/74bNdkA14/ca5JKfWRQonOaUu86NsZYstbIC5t5ttKSEbb4Dd1VnFTCjUWD113/MB
QBFvBe20NPKzOE65XaG+Bz+qWIKfMzh7V6utouKLS3MWxyFAYNo9QmDodN1NkblbWVhfefxYbJ6N
T1VCssFyWWjnxmGg+ujA7hMPjALgHncNX3l56bB5Ln6Q5WhTpya4EE3dTcdFemsnhrEyOpezOejD
bOeOlpmT0uzJyUjE98HOxY1s8r+d22z7uD+A9wAgbI7sqToIYe2vL9mLV0q0OdvSiZrS2JrK6iQI
zAi7IpDx4Js9iCeN3lVI7EoYIFxv6nL0YHP3NqBxXIYcOdSeUcba0AKxMLcARHComW+Rp0zvGjry
7fXGLq9kNs/XJzBZMKcSW9HMf5rTYyl/S7USBZc+PdvlssVLyJns5tRhl4/DYTQKH9W5L47S7JwD
WsOOKIROoU4cE8B+BhmkmfsESNtNUWT1VjRr2Mylfsw2O2uHAqUfpzlVQn9Q2n/jIgm0t1KH/icp
9X+3Yqys2WZXREH1rdRmaPPCHw2opbVnUJXvVpWvkOJuMrotIJJIZOZDWR7qYMfCAdCJf0OxKGQK
u6zmARZ8cpag7FaG93IUxc3nv9Gfd3ms86YguEaQjW6lzz2FrNmTgFLt9ZW31MJ5p306X+IodhPo
dZrh0HrT6DeUWi/Uy1hQFLARAa3UWeNwLUzgPNfsoSeMJ54ZuvRMAIaTGrfZQ6Rhv/61rsyCg/bc
ipQop/6Ps+takhTHol9EBJKwr0CaSsp0l69+IdoNAoS30tfvyXmq0RZJRD7sRGzNLkqZK3PvMac5
W3a2Kv60o3gAx+RhkXzrurLWifPfPw0XlZDytRBPsWd0LFRZn+7LSoxRYnbl/nI31po4b+efmhiR
D+WFKcipM1C7kX0GtqNvUmg+cn5NQolCcOG/TVRt4RdLb9BTN8VLY8mfViWm9wSPorit+yoigkNE
X4qivOqk9jxtmzBHrzQaD5l/11APFrwqA9UgS+40GwL3a2OmbQ4F6xuzdO0qRt0vgqC0FwzV8lK7
ycb2sPZ9bXdggzUCYJZif14K9UOa8wRYZFdUIbQt0rfL8/7vC+6LLUhPIndLnhlnDbeT60/V0Ral
EwEz3u5TqPvtoJaQ39f2ArMVY3FuUKIUN2ffz0MNJSsIRhsN5J+N/CQgmXdXsSF77eET9Xz5p610
X086t5OXUodU5mkCCTeUyzIDD83eTaV2lxv4+snh/R+RlMJbMUlrM/Zrz3zqk74yQtKUzhRmNkFa
1fTkU+WB1x7COxtg2b7hW45OKxugnoc2uSGmtBw6aO52O5SD44Q8tRUEWI2thOHa6J3//imgoRpq
gfcv8Ra0mkc4zn7MZXM0+LzxXFvrgLZfSCFRTi4qM/bs/jQU1Y2bwlI8K1oUre0/l+dnrQvahmEU
Q23DhI5AryP545LqFvY4xjlfv7HnrVy2dB7oIimHQl5KTyZlsJ+35juWy+9Gm+27Fpc9z/q4rh/a
PlFlEESd20qeCou90WHOAsgIQ/CJvF73fW2fqFMJWC23l5NoPhLVhDB3CCBSdd0Bp+eEc0AzkRKG
ZGFOpn7PzWw4thB32aU57NNQxdjyT1uZbT07XGXlmMvcAhyCkahBHbvz8K6SV0l0oAp8XgSf4sEW
hT8xlQK8CJtZlj+2ltpvinSsrCQ9C5xmdm6R0W7i1n9Kswz4XCM4kxsy83YCtuOqadaTwVJyBc5G
tQBPWkR5etsYEzQxt2QxzoH7xTmgJ4EBpZmtoavGGIWkD4jgHUzmbcTZyvtJz/1KgwyowDfQ2lh6
YDkhdNCGSky7Et5cjYKS03xzeYTW+qAd+AlQlhVd2jGm5nwvHXYScuthtvZpLYZNy0oWq+3HOEmb
14TRb4vaunqtvWkdLX4pOEVTYQKaVTMI+6gs5kP2YnPIanmed9cO8jtLh+euInurLpqNsF4JN91a
rc9aqNjJYYzH4bFZ4PRZf5TWz8vzsPZt7XovIQ1XKo6VOi70EQXvd69LYtws/rn8+ZX1pHt5wThn
rjknTQxZ7OPsgNWTfpsJ+5ZIKKwq2CPK8nC5JefroNBtvUYQcWgF+mJM2sL+aUyuebQz9MOnGZDp
SPRdt3Dt80B+2py8kSlIQHhAzhUF7O6R4Y6Ajgyv68R5SX/6+Oj4ghij28A45lnkH2V+z606MGuy
8f212daOaWqY7jilcxlPpvWP0xKgCx33z+xumSWthJ6tRbVjzJ7p9kTEhmrBdmGGDNvM3solrP16
LbBteOIVc+Y1McxjIW0Pqe9gKSHIQgp7C++01oQW3wJCpnQpEd+8dk6CmFHP893cLdHl+V25xupG
Xl6bW3WZ8DE2yantkKWwkTtY4I4Jxgvh+1TcNTXdmOuVudA9vYpFADhf8TKGLufRrnxgZwDVudyP
lWHSHb2g7D5aUF9CsKWK7+BMWODVUTxSgDc3fv1aC+cw/xQJVeuYXT05VWyQJXDdU1Pdl9ZW7XBt
aM6Nfvo4XTxwhBly5qZoH9pePaVDs5VkWPvh5zY/fRtJjHRsEwbTHtU8+hV7GFR+AmTi8fLIr/10
LYKVD7g8HMDas9vld2Ttbh0pv1/+9Nov14I3sXuhbNiYxDaQ5Yblih3pOjeYaHftuGsBvIihmQpY
Z8SyTQIl/dC8DnRBPUsL3MyFaCR+Oyp2xUy+00UVu8k22G8IY9gnJIXxXKzaq6B8wHOcw/vTHOed
yb3cKOeTGO35YXJV+mgWhYwWYngviZ9t2aSsnJ66CiK0xdQ8kb5EMglM1xq7UfnTsoyQ+bf2cMpw
ib0885Csxy//4kqpi8VhUcGgtyZd3OVj+dQxx7mfkxz82jaR8lEBIzMFtBvYoYdNYBF09dzvK0r9
j3ZJ6NNgE9Xc5rDGPoE4aT7UFsseZ79NrIjA+eln6ph1E42WSqeAo7JhhX4qpuPctvQFYrdmFXrE
a+9n+EyGQ9UtT01vySHypxQbo0+boQ+b3uROOJbTeBQNHHkD4BqnR2aX6ffGd6swd1GqDcwWnsCB
B4xdHw0cDMqghSzvHncDDmc8MIUhAGP+wDL3fgBAXL5Old2/CfT8T+I39WtXwqiiA68NpYNlQiIV
fO69as6pVRMsRZ4a5YnZRnvrQXzn7Mpl37uqsW7B6iphqUxhNR+Vy+R6OznYVVB11B+AGwChOmxn
0+yRVx/l79ZmBWrmtQgrOfW3cHMzIX5YMTDNM78e0GrHXryEm4/ZyAG7cCmJaOdlR/BA35k7taCj
FtNfUHWbu3qw/ENn0+VbWagnVzhvM5MT3mVgey+dL4OK131spsyIaDreAHhYBBB6o1HiVBCdxkDg
v0Iiue24E3Q+Y/vCzwRQ9rB6K/P6Xpj2e22rNLAg23b2tNvBsvDR5C7H0Wt2ezfN2R3OX6QE/Ro6
81UTtR0sW5vFc0M+ES8yiVmC/5j8gHIvjdqcgHguDJhXFt6A5GVZ78DHB95awliBK/YGIHoN+P0A
XIQybo3JE9FgsXtlefJQ5VkCt1sw91Pmy3ARuYS4QOeG+P/ADDWdx8gg6bwfWxSXkB39U0lQn5fR
/reDxl81VBnQWC5o7352QtnDfe8WDvReb4P04HI80kCCqAPZ9VkwF3Z2T7nLbpzM+ybaadglEII+
wJARZnMZ+ZOgHPcjd3l68kUmDnDvSGHS1i3eQ2YQ9QSDNP+w1I5xm2GZQkXTqo9VZk0H00z/5qVl
HtIhv18S6wEma1AfglYkHwoXSuZpEZrSguJCanfRYKfFIYW4buC4pQsKBeg5XoV141HbFyHxZ+/s
v+tMp2Y0xc7ycZ+Yi/IRvPo7TEcPzQNZ3ynwYM8i6elbTYwnp2Co85RG/81FIhk87dQ6GfXYdJDO
S34XcLHdSx/UkwLpiZ+Tubz3Bm9upPDoC/QUQcq2eB5U5eLvCGshtIfgs8J8BGja52333bAhCGZ2
wxgOzuRH/SRE1I6+OkIeErxn3yLQKbDAKbcGddOfrUIod96qQuRQhJtYoCb1ymqAwCST6aMsXWPH
/FadmCPLiKVlceh8eGDZrSJRa4u3fpqNA63gssizWjzB3tcEqs/BPzw+hACiQEV0zv7WbfJo+HV/
pA1ExEeR24ErPVBKqrQOid28Akj/4RStc0w6AjUzByoOHe1pYNsNrJzPunGsWOAtCt7Bruug4OM4
LmRjB1WCaQ/HTshU2P3t0hLrlbWq3Tv1KCKYUpdnqQsrsrtc7arE9U8uIK37isDVzpbpt8Hp8zYo
G2whRW1N59XP6lPRTtmdV3cg68Ml+tfMC6zLdipCixAOeFzd7VIlq7uRZfPPqmnO+pcFzDFAYwb7
zKLqDtTy/HtvgRAVlo5wFpiekRExT9mhkqMf4SXTHg0XughLTkOTos95kZYhtnE3pHAM3XtT68GW
vDN+S88XD6Kpip3sQCCfu3zIQdCxuyLMZWY/WXMnkJJOvOk+E3IA50Y1zcMshvxpIbSBR7Vf1KBx
e0nEGsVfYZsD2ksthlBO2PKwGw2HwcJ8Mmcx/vaTQepwVDPcbtuGms+lotC7RO7vONmu8bN3+DKE
o6TsuezsxgkmlFx4WAEscmQovzY77vU5bFJro7qFRJ25tzrbr0Lfsgj+kU7f2OCkecBcx4UFIc3h
KDEls0TQI2vThW6esgfOS/+H6S7k1+VDduXmpkulysqA5KWPuz/WhveEHBSU4fux3qpArLx/dTTW
mJX+0PJsjGU3uodyNubnNvObHQFf45jVY7u/3I2V/BnT7s6QxVdZrvIqptBSqOphx8z6e8eaZ5NC
tMZKfl9uZuUyqou1zRVEW1AfBmF5YDvSm0f3XNTI2EaBa+3z2jW6boEmyjkrYwf6BiCE7fKJvnju
cLz869fmWrtKjwLKJh2oF3EmlsiBJRW0NTZ++dpNTbtDFxlZHA7bthiSE85+Vl6UNHPQLpO4TRVg
TJNrHOAgXO8g6rJVZV4bLe1y7Ze4dwHUOcfKeKY+hFP4TUGvIuhST5dg49WEZ71SGKtGhbSZI8n+
ggq3uzwTK1doXYDNsqBlbShwA31n2EFvIvKFtQNx+n4smlM+eG9j1W2JWq+Ehi63VriiBHa9PBP8
f/d5F0qKA83O4dGI7cXgGy/jtR5pL2MPGNrJQkUqbuw/PSDTDGSoYoSEIS5LZx57uhHoK5P+f+pr
Oc/9vjovNIi8Ow1wLkVzYzpyA/+1EiK6qRoFa3QZwYuPOeg2ztgGvbnxRF7ZCf91LPj0OktS12uq
HIwO0L6BA8puqW/ctgVeAM6WjNbaj9fiG+qyFNdXAO6aid+wjIDBueVXuja9Wnz3te3mJniOcVLA
JZGnfN/afQiP5w+3d2K7ILghLluEsbUVqwV2PmcAVzKGdFdlh+CZB82YBAkuadwcQ7r4G0t2ZSnp
mmNLY5fSBY8wpiSNOpUcu4TfNcbWkbT2+fNQfppw4mXtUtU4WWXzSzgHKz2UcLG/vH+sbLe6/kTq
W8mg5myOy/5Xkv1DR/YM2g+eHvKha6bozM0e+q0q98qy0qHbZEyElC1iIofpbgrhGsperuiGhZfB
f4eoAzh7SfqljPGchy1mkvAnQSn/7XiEHUzQhh59PN+hy9x4d6qeq62T48tYRLva1BhzYw8WsZPT
KMg+ceEynZjwtO/7Nz8BYPJy576cfzRyXt2f5r9o4X4MCiKKMjgcIwglpUFJxZ/KkH8vN/BlmKAB
bcutJw/+zR74Qrb6Bnk+1ymDuXqx/B8CrlOXm1jrw/nvn/oA87zKUq1RxN5E7VBWPZx9LPufQiXG
VWKg1D4vuk8tGMZChnoeYIpUqTenKp8sVT8Qf3y63AF2vjr9XwoJg3T++6fvuxzWWGYhIUspavPR
g+TGXTpzP8gBFrqFV5d7w3OEpSG9GS/OBtANYbYQwrMStUOmwI4gpw+ErmGYxzwXzc3I3RIajtAy
AlenCgfqntmT4wtA+DLKKWuiyWgrPPmg4TtVIGnYtqlC4XsFtGotB1WZobhvrTo51lni/yjGFKiy
rC/h8HS5x8RamTRLG9KkUGYuaJ2cVNPaISnZ+DBPEmp2vordqpxCkvr0frbhBq+EVG/FBGtwYxTJ
vpsle6mVVR4UG9pf/gwVgILN3a7sXAo/CGu4taBABNfcCbJnaYK0TZVKB0phdRK0tOpPtQf1MeTp
xsPsLmXkD411M4Fmitd4l/nHupin5wZyUIfaNMzvrJjojgym8xcvw+TebPJyT6bcf04VSUK/rtmh
LUgdKSWnuEKmL+76BDoEA7zFUzAeQ8vLPaiqL/mdi/RRGvbDIgANox60eUfjIGYvObBhdoFm6JHv
xlcPgNYvN7lwnoecGCevgu5NWjQG/Lco5OUg/vKTLQtSS0VuNYfFyZJ3Op+VeLlpv5BEiIdFeDLI
IQJ7T5jZHSFYyW+VY+POA5t1dqgXRzzNCuoRc44rsOdxES05Wd56i1rvZ6vkeyflcOhL8Qw8elwW
kGoELrSt/DagEpRMwx/rR1cMkJZt2kE9e5alqijpTHh+Idl1SCAf+GjJDBZkLaH3JUnoyZXil9E2
CQlmhzT3FHKKx3zx6lc6kPrOqRpRBm7RzLtx6nnojpBKJmWrbgQ1kqhPjDwyqD/eubXh9zhmZ3/f
p8K97XJShgXAg9FinBMiTY1t2sogVSjKGbyKJS2PLEchtWd5HmUSopgJFNkiw8byYURA5dAE3jUp
pH8zwKYnxAu/iYeha4FZQv3QhnnOvVEl5m1ae69ZYtiomwERcivcsQenFSqade96J+mOzm5WKIcM
ogfl5XKofHmpsaiu8mzbYinKioCYTupflifuer9s92XTw7LZYhFk+2SYV9M1TyTsRPS/O5Hj5LxI
xgp6CPk87ExjWXazgO+ZKZEqhBybdTBtOZ96o3NOg3nW5bzcy7VjQru6DX4rmqLmEL4oZlhnWKEq
hx0wwjeQoHWy58uNrJ2o2pXN9hdpy8T0T9b0kgN6M2Z5KJz7Ghe3yw18bf6EUNHuClIZA7JNFroB
H4gszR5Ih9xTlckPWJhNAbHayPTqXQubF/CAbrw2OV5ueaVresWSQdMsnSfoskAiI7CpCJn4a4Kn
WZCXyw18eb9Cz7SLgl3kmdkzMEDhirrcVEaTHhcogG9gQFem39JuCY4F9kGXU/9UMQMZ9Di3xtBL
f9bqr1teQwtBB7RbQg21rzIlM1SzkLdM8NJXhN+BeRFU7kYLa0eador3NbKw9gSF5qx86zM36MpX
br1dHv7VlaUFpnCQssUG5Z2IPT9PPflpcnYcF++3gWJvQDMji5qpufEq8s+I7TTK3Gxjaf1LDvzi
dmJpsen6ogTngPinhDY8hnR+8Vb7FX+Gw80AQCEgKsgIN8iUega0NzPHiuokFzcdofC2G1z7A8aK
065mWbJRc1sbaC2Oa5R9qDdioJX/YEKpWJg+0rJblowroaRXKCEQ3vnEPev7TG+yAa8ajpZT84tu
6Uyu/Hq9MgnlrabvLMc/dawL6CCiVL0qMoWXF8ra1/U4RZ7amwVUZzhKPV7b3BLGXo0FNZ7L318b
HS1SkzZZzNrEDmerN15Du7RzQGzIAxBVNvaCtR6c//7pMtxOjNhwj4JqG6C2Jn2fqBkkmya+a1/X
7p2sr1NfTQl4bRZrD3aZkx0UedTRUMzYGKK1WP33mv+pB8r2XTJDSiS2yjn5VVOz/HAITV+EUxb1
vqk9CqG70a6fzLn8yYF+2w1cnb0eTefl8iyt7KdM2y2mDoYFS5Gq2ITedQcU7ljtu+yunVH89f5e
buPL5z0uJtq2MLkctW01ZXHe2LewyC1g4RWpYUah+Dsts5ccPiEoDThbCiorM6cnO8/WYY5v5SzG
Y+lediI2E/GLsC3a4MqQ6dnOFnVv4gLWf5pBe0uz99KF2jDHf9IHHwJyl8dsrQ9adFpiXPzW7M+7
OCpuqNBz/l6aWxiRlRnRDSUMIy1ggV2p2ChemqoKu+IjpU/U/FaY92R8kNmW2v7KZUDPbyrgNHjX
5ComvQElHrf/p57tt8tDtPZtLUAFP4NmnCGPJzH9lokfZshHbgz/2re1E3oy08lrkfc/eTaqcybP
5BO3jS1449oK0oKuSSzACtIWElzNdGPR6q94q20DrnPtIeN0i7S8sgFTLezavMC72cQl1oblDuj1
qH4/suSp5WzjBFlrQDtdcfUzvbn30A36XDv3IPtARxGqMluSayvDpGc0pcgM0Cqwv4OVsKe0yIAZ
UGFB27CGktPSAmFxeSWtBJsusOuN/dzNIyK6BDggdN320VfsA9LwcmM5rYyUnuDkZLZGRtDAUFhB
Wf+cvZ+pfevl5Mrva2ctPHtx2tImj2XV3IjBes5sI4UxggMHOKAmLo/SWifOo/fpsMqmirRthxmG
in9oIlEnG/kz5RITT52NmVhrQ4tpZfCisYwUWzeO2Z1N+HTr2bkKppS3h9Lsk93lvqxdVXUNb+XK
uRuqHqd7lZMTh//AvWBwwqgGc7i3vTq99cbinEHJ7Vu48KanivfwWShGeZuOCUS/8pbvnLSxNu7O
ax3XtoQWTH0119DHS6afdjkHeVtG/VCFGWQzL3d5bZFr20HBCj+fIc5zGiQ9CtDHgjJtD0rM3y5/
f+0y8y+c/9P6mPC0hF8HxGL44OzG2jlIAFaWodr1E9R5EgMoBi8ro0zkzt4eF3hDpN143YtKl+Hg
C6CUMI2BjZZ/n4ib1HpUYqNfK0eBLsRBeZrlbYpbPm8G+Vx0rnE0m6S9LmGs62NTKrq8Z4WKU6RY
wt5XNw3N4tGaf16elZVZ1+U3KrBuqhp3yhjvQgnYmIDFBp63oTlydV3M6tIbjucXDOYG3gnpRdS1
fASrHbBFRpXxz+VO/CvY8sXDUtfIhlZ8B+wASoElWx7Sgt/DTgoaHM0DL6p9TY3ndITc1OKVNwmD
B+VotB/dOGwUUVdCU1fRzgcfcM20Am02s4KO/ZK2H1HrFySRrhxALfYzU3quYAs21sEFqVIEg22G
tv2c+6+Xx2+tB1ro1zOsodmABlj7fTL/VPB5YDnqN1f5L1q4U/z3ZPAdA4ushyRmSe24JP4zxPc3
Lnlf/3Sia3RUM1cd5whsx2yGG2c2ymg04Atrwsr+NHrOFtturZ1zUvXT5jV6RNhO77kn0s+BlT0x
4PQmdjdvZSLWvn++43z6fic5ahhQPDopT1iBUyxIfbR7AiJEMPXmVQuJ6MIcAhsUpR6uGS7jQTPR
IL2z55+Q69i4Zvxb3f//OCS6HEfd2t35OYq8KDDBR9T+yshWLhLMnWXLB88xndtiXKrHRHAHttBl
sweQd7hrFlsFYK2Qo3c2vEndHn4nKGb8Hq1MhhVppi4oSrhBAQKZ306LDSRSXREj7AwIZSDY+m7r
pvT1fojk+3/noUzmAeIRpIoF8IPTt1o+5d3L5Sg7f+KLwdH5/AWTiXd2do/hoPM0Wu09k/3G8eac
t4Kvvq1tEX0zuq5blDL2q9H+ECZFBPeG872AGkaIWmwewXLMebCtvI+6vEmQKnIfYL2Thu6ilsiA
juTOdzJyyMcFjlkj0AfTQtudPdlFRMYsfWDd0PycygT/AgakOzuDskICS5UfteNZN8opoDllOzO4
4TWMvSgUbMoOApv5VKSAOwIQbqqMnpxKwOS3rh3AKAtvl/Zd/33203HnZk0DGwLuAkrDqtCVHU67
UfED/hf+CzP4OTk3OEc4iBkcYFBcGyxuoXgDc7A2aLqRA/rNFoWsRP3NYt13UcrfiUPmHyi3LH8a
l5AZVEqDBChjjbu5gq2QiXWzbCz98z7wxQT42rrJeqesDLwFT7BLg4eUM6I0kEGmOfvoTHH2Unjr
geK5vJDW9grt8ek0/eINi+2eStibiwWyUJ4XlACOoNB7XQvackpaC1iXAbtdX+FB1Rwk9PWJ9572
Gz1YiTJfO3BSIKFNI3fcE3W9b3hw7ljrRcQiG5flrxmiFtF1YmDBgjsmxwhBJTUU3A5To991kOeg
ySuT7c4V4ntavyf1Vaw4C8flf7eNFlVzXKMGiefC33r6UYgJtZp/rpoMXVl8dHKXpKNhn4BzhvRX
GpnFLaDa8F+97ljQNV+6hgyFbIY27gHujdoGHA/XTtJIkKqKsCHvL/djZdK983L+dMQNMJkdVa3q
WFlVH3EOX6qSGrDXc/Mtuau1Lfbc9KcmmhYopLIkdTw1vHzwCpTKgz4h6tflHnwZeMAla8uWtI5B
Zgr9FVgvBz0gFF7/4SF5YpZsYyq+HCO0oN2UeId6Nm8XEg8c4PcMbgZ2FjQsveaNx1wdgTQ0hHEk
OnGTzG/y+r0Sf5VRXflt7YZUg3HjgSuj4hoYdu5mofIn+Dpv6aStjIyOL5I1tOaNCnXdFnXJgfCo
6rOj4FtSkF9mPDEy2uIsTG+C5QeKerzJHzk0agCmuE0a9e7OLZDb2RB4U5EHcED/fnktrfVHW6p+
A/f6mqD0NIq3ks2B295TnByXP/5lHKA3579/ioPcrBSpfYknV5ocIKR/X9Zb4hxfm0Xj29rpY42u
IrnEt3MB2BqKxcPNAOmjgyHgQuiTyrsDaKGPTImkXOfDxM3MoLq0JNMMJSakAFMGZ74r+6mdUxMw
uLVVUhmb43CsEyfMk24Dv7A2P1qsS1HSHBZd2NEbiclpwx6GpS3d2EnWJkiLcwJUCXxafFyULVU8
qs5t9rmZdBu7yMo+pYMHlCwKP+myOq6q7HVZkuPoT+dS6iOM9a6Ldh0mYJbUAafHgWxq8m0U9771
nlXvlxfvl2ld5uoAATC+Wq8WBXI1wo5pMj+2Kv8JNd0QqghPbe29XG5mbZC0iJ/BebFASZSx51rQ
QOgzBq4gFDAHboZOLq8qNqE32hI1kIVwoR2gYpuM35RaDiIxwbmjzsY+8uXFE9/X1qmy+okWCuEI
dej97N66uRU69D4d7gRYTJRvJDlWwkGn9prKMBdluSzmpZuC24AiXTcJuZ9ydVW5gLl6uVwmpBqt
BSPlwNaTWwGj5dEom4853/TnWwk7vWKeGkWWOecUtQ/GfEq77063leNYOUB08i6EVC0OrVYUI7gF
21TcqG6GFEy6oDCYAUnmFgRCscCyyHf+dACnXLcD6oQmhwHFWad4cVeLilLHqYPEhhHo5RBZGy7t
jLL8tFlaD3mbprF2vsz+4Cm/9dBeiXKdW1TIDHJYECg/ea5fQQhwEkcnh8dMVRASLZlCncLrmv3l
jqxNjnZmzS5YiiXydGdZSpYHBlyD3zPVgdEsjaEJEq9w7yYoscaGXbW/qC2Hq04RR1eLgwUybCyU
bZ0clAhGaR6dyQ74ZG3M/tdR6eiSb5kJxvaS4b7bwptql5SWtR+A1wlRZB82zpK1JrTE1AgOGHOg
2ngaASxoUcrupl9QXdv4+somrMMLAEytUgahphjAyahOeVA1T3bqgFHLd5enfm0Na/sj+LLJMEnY
pcysT0FmJb+AybkmOY8dSzvFIXUHlqjtLXHe091AAaFWYFcr63D5p3899DAK/u8tTuYl0ioEt3VW
QLsSzukEAdFBvPW6z2sX9rntQe0EjTCeOWj2zrT8Grz0Pc+39LdWRl5nYpE5T91kdGgsB+i3Tyas
+mqeflz347XT24HOOcilKASqaYKBtgEd42QswxIlwatiy9WhCZYsPM4MVF5mE8ecXPZmzr6n1fN1
v/88aJ9u6HyhUg5n7SrlzyFSbUsIPNGjSiq6seWt3At0AlYv7LnzukzGruGKbw6dfRoUdgLD70oN
UW6K4rVLKvstEzPbEv1a2dOpdtepshRUbRdDlnQT/wb8fHPT08qGGT2U1tFH/9hXRbcxgl8vL0eX
hGzGHilzGxuTsutQVKcu3eQUnH/v/yXzmKPbEZVZtuSVCeh2BjbIN1vgMRBYqq8PDh/TwzIa1X6Y
OnGyraE+mGU1RksPg0BQVIzftd+P1+DXGBQm/rtGciWgbO73uBBh5KZlgBH4GFHCrrvS/Suy/GkJ
WknHjcFYsMB9owhgNbPsyrpxI6Ph9tPlVb6yCHWERiLBcZoHVGeg7+stLMiXV2aiAJjPp6n/lVZb
F5WVhacDNKANwVTdAKWW5zbMzmMmnpSD/HYdKv73clfWmjj//dNokXbIk7oqqriCS3r/YiTIT+M0
TM0F/LP6ui1Z5551RWtzZuE4nArjw+bTL8nnt1JmG7eRldNWp6enRj1MYyVUDHEBEUgYnwHdDS07
x4eUUVZuvEi+Dkz3X0jFp5FK4QuawzQInmEsPzlQek6X/qqYd3VURl9bS0WnEdC6aXpq++YZhaQt
2beV01Y3A0FiMhWtiQqcMSaxR4efEy3f7b7bCOa19aMFczacBx680hPU9qC8Ac1c/tqDDOXZgPdf
mT7UIRbQfE28HnoKJ+G4P1Jvfq0zlHkSnJCXg2BljHQYBQR4cKNFteGEzQIsFR4PRfPXnfify59f
WZ86lAKiRk2SmzPAps29EtWNSiy8YGN3cq4LAB1NUUF6pmM2JsFCbYsYH8Af7/Pkdiw2JnmtA+e/
f1r6LON9QS3oMnTFbSkgZ0PfGo8EVruxn35dYGWujqUwkXujZYtKvWk0SzSNywJUo1xCnszl3uMd
P1imIw45NdLvU8Wr2FFWdgsoYRHMUz4eqUHE+5KC1iH7eQwnU407KSCRbzpOddvNmb8TE0yCJhO6
K2dF9h2v+Ph2eXpXQkBHaZAEEsFpNrknPls93ijzvusJKFQs2+cGnG8TP1n2l5tamwj234koSOYX
TYOJPrsCDLIPIGyPMuSt427sRGuRoF116MDtEVYyONnc3xkIOZ6MJb9KaxSzrO0ViVumWVNAX85N
Ki/wm8QFFoNlu5xdmc7RERkiG5bBBtPu1FvdEnYyJxBJ7+Fu7Q9bFdGvR8jRkRmWCT15Y4FnM2m9
O3cQr3liHGDKcNXby9F9U3gyQpgw6dyTuzwNeL0nb6lx1dvC0T1Tmt7PxgQSXjDj4PCCnsLe+WcE
hfHy0vz6eHR0EIbrFV0x8ZTGhtcO+545AzhxMtu41H298J3/Q2BUJe73eY5TjLP33EPemvjNGJHW
PZKm+edyF76+1gEr/9/oAgOys0TjluD6Ewc+m8aRpfxNFvkJAmQ7nzsmnDeW3eXGvgZ3MfgF/bc1
E6IFsDn26hhZ4buyMG/GfDjlcwuX2DyGR6wM5AiCwP84u5LmOHUt/IuoYhba0vRg4zF24iQbyklu
mJFAAiF+/fs6q1xd07zqqmzihaA1HB3O+Qat7QNQZifR0yGJLG8jkqxtY+Og9wrSZqGqhlQ1/AmU
xicI/X+p8y3ZhI8rU6HZCZdBJWXbFHBgEln1ogkJ98jGgwMLaJwv1XwIi17eztVMjoxzZwMvsrYH
jcKFlOHAYcSgQWQdDhDKfJ+b8tfl5VqZL7MTjiZgTcEa7yD8DLEr9r0o1G7YaoWvDW6ULKC/HMLU
LGshbZsVdGc1IPl5UJYRcbdwZyN/XXuIkekHTdDVPoFlW9eRPJ6ANdlJS90xxK7kujk6H96/0gSd
+5VfTFSnPPw56inO/F9RNm7El7XXP//9r8ElkI4+A57itiejG7NcALgMyTgn2FJJWNk8JkQKipcO
qMKK3FodrEh1uNxYfbMx9x8jN7zQBEmVBR9ltiD2QpxyTPpS20ct8Y0lAeC9GYPhLB1WzkcE0OyU
SZc/t9N1Dr54tnHUQXgZJ2jW4PPICp0EfPKvlaVp7IflrVuT1BX5qbbHjVT042QIEh//XqZpWEbb
DWC2Agv6HSAjIYAdHX2ZegH9l6sg+fhFxjmv8yhCd4D4YMBpSCHN9QG23XvIIOVxoPgW6mLlzjGd
j4W2oSdBB/QCg/ATzeVzmYlP4VLejmO/EbBWNjUx7oCudbHO0G1MJ/ILhimi+16o18uHceUyM10t
PIVdXBdBnaLK+uBV7S+iqB/LgY0wIB+j3TDLN5hEutcdT2Kse6gG5ngDVWkPYX/Z3M8euubsunZQ
SIwF9x0d2JEH1n23WIkvbsmyRQ9YmSbT1iJnLmMDHNLBhZC7GRacefAAL+iwgUG8/FmKjS+clb1k
ulpYU4B2rB/6addYN4DRfS5hXqpaK7HlspHerVy5prOFzIMQjELwUxhO9s5mREDFkIhHOxDIHEgF
e0uLdtmuFb2Qid8uVzmDQBXECPsut5U/RLJOz5IaS+vD1qSM2wq6nFCOuLyZ16bPCP5FHzK/KPGB
DgJZlQhI4KGyXy9WFUNKutiNRb2lYr9yCwTGPpZuzoclR2erWvST5EWRLBUkPC7/jJXjHhjbuLLE
TLU1yhSev7vOepUMMtXhRoq8Mvh/nDvGaKl4KLJbOkIWVnfgmRS5iJvCO15++7VFMIIVO9PmM4JW
sIbWe1Tel5E4AsEfl8XWFbz2BOOmwjc5stwJRPpoQfRoOhinhLvQfsirK+fIWN2ihIq3G+EnlASL
WoZTkdA+2HfVFhhw7RcYK6zdNoAkICpVGbd4t+Osn56XqujfOfMYTuVQbOHSVgKXiXmzXLsoZgUJ
/rLvVcKtJnoOZsZ/wpUX4EDQmh+9qXXzBAotW2W4tUee//5XCla2jagEAfOU9ifmpQGHC0mdHXOX
7bKZQt573l2100xQnLAqROUKHcLB7qEB+4WK31zouFm2KhFrv+S8fH/9EikUpKBHotK6cZdv4cTK
Zwf5GADjQ/R1sUT37nbWBILn0m9xIT8MLG5klo9pkNWVhvRQqrS8KzL5GrHp1+XpWhvaOJhWOViQ
Sj8PbbOjaoVGAcyxr1kLvLd5JlWdQ92+hd6Pq356tf9F8eGWwLFvKfTh8vt/mDPiEcaprAYJIJGo
VapyCeB+CxAtaOXO98zVMd8SCPkwPOIhxskswDuhtM2B5J+HbOd6nd63EKc7qNrON6LLyjqYZWTu
Eg0V2UymQntHhZbTVM6fL0/R2tDG0SME6tCt1GM66erQjpAr94qvl4f+MG9w4aHy77MQscqCYK3X
QA2XPqpAfmu8/PdQCAhb+36S5/WN6K171mTPl5/38bcQHmgePp67YFhYIp2ysb/pZC+OOgqXXVVN
4ugso3Vw9FKgI+jbD8u4QOS7HLdC2J/j9p8eKB5+3h5/nfyqGShpAoI18sZ+L53IRt14hBhcB1k3
ywqqvdQV0OJeQPZN0WvgCzMr6c4GACHc/z7PTlUeHUjZbHwvfbwtiflxJhriaUd3DRicS34qrBKy
41Zh/1Cj62ylHWub5/z3v34z8lurHMNcpn30VeddbGW/Ly/lxy8fmRRBQBOaSuRkQrnqF7yFYoA5
oP9YJNeNbkQeOkg6e9Ys09luy90Mb6HYA+UmVgwqbdc9wog8NceFnAt8fwXgUYZDdHTtLJ79LXf2
tYk3Yo61lEXTRaVMa529L0756AfLBtXkfFj+u4+JWYYuPQslvLya0mKGJKU1ek+ub59aEU6Jk2+J
X/4RzP3oKUbYqS0V1gqAspRDAfw+6C197/hTY+8muEm8zciiduP4PNso6ycahWsOt9hoeMx7GdSx
DfMMZ2d1OSQt67qRx7wDx2mGtrQLKSZVv5ewEXqcbAm5uMkOWbGrvAUMrbBHZcJvRUvgthGwjUvm
47UgJhskqkPNB9BB0sl9gsfNXgzjRl78YTIBZo8Rz8rREaXrYuTZES+ysg99NH0S+XJc4C1hAZUV
Bfl1G5ZERviCEWsQtu0ypb7M93C4OOTEBZFiKwFf+ylGpAiyUo+hrrLbdqlQjEL52R7E7Tz1d0vX
LXE3A+mp5nrji3VtSYy8xengReqXeZU2IltOKIa7tzWXWwi/j+81YrY7GuqpGv2IKXUKGwi5SR99
RzWQvS0fB7+/ZbyGlSuFdQEHPfyqZImYTRCh0RfRdTilXtkBRCH8r4vK3qdJ7K1Ni+aVWTNbIaWF
T+G6V/hdS7W3vTllefh0ORyuDW0sv5gdT00IIWmQP5Dutqh+XTeusdBLGYJTQaD+CZG8uJO/Q6vc
Xx754xuIUOOOcDMZcahtTmkv73AyYuhWhd775bHXZsO4HCq4nHFPCmiW6j6m2Zu0vlw3sHEt9EOu
q9kbp5Rb9xUkwopiC2iz8spmlyKC1G3eO5ho1f8zu9/EFiJ05bYxuXoOsYeok8OQEnyZ8Zh0WvO4
zLjvxxA3Cm9bzobr4vR/SqLEKXGWO5Xa/UOb//aAM7g86ytbxSyIcof2levICaQanh0JlhfafE2P
/sFCx24r11qbKWPTaOjAw2sEEbQru+Ng653r2I8QJz7B+2hjz4Mo+vHlb9a/297NndqHH0fGhyKF
1GR25wH29iLnPEDEAWCs87P2BvY+7ReYUvlfumEQP6KGlBk8pHw+xQoMNhnTIB/vMy/KE5WH2V3f
S7Xvi3lGdRC4fqJFlI60hkOVKPLjGaQxxTDxie4mOWjw+HLBn0L4ruwr2fc/K+w7vrPsSd3MWVTu
bTJEsYJC6l0ltXXX6cE75DXLn5x5kM96bMnTMgb2dyD86wktERC947PJWRJIpr8VjA6ov5XBXvRM
fSlch1jQQWLRG6vsaMeX2T4ui4LylSWK4ZSrHMoOc0TbvS/c+aEvOD8V0Hh7LzJ7fBFVQdPO7osn
mJIWiWqXGWlegJsny7vHTMsIdjkgNVhCZ/fMxQdi3k9AJNudR9C3gHNShxrRse2Dclfo4b3LuXgu
O+XsCYv4uz/1/T6rvPEgkOXtG1dmx47V9AlegFY6oyF+YoHwb8bJ48CFQF+zsZ36MMvFfyv6In+n
tIMZTj6QZJhzFFAZzw5igvqqo7LhoAd818P3iCXoUKlDXjrVLrQG9Vp6Nd+xYYFCT+VjPZVL4Sjp
LnqfqXJIXMKDfZXx5sXmbbtDDb3Y5XB6woOtCu1moFVAFYbgQ+uWn4vMYfuJwtKWlsQ9kGyOki4f
nH0Dqg+MWKavFZ3Y0UMdK5nbgh+6IhRP9txWt9VcVI/Kaek+yps2ybIayorV+F1FSj5KaMPHTs+8
X9HAmq+yzvpfqBj3e97o0QMAZLzy8jXhrfAdGjK3R240ibOo2ww1IYveF4V4mHS0cSesHG+T+OB2
TC2LayHX6yJkFVEzd3vGg/E2x756aUcePF+OViuR3KRA0GGAemyIaOX36mWYcJzc4aoyBQQU/v05
6BXQyrADDK3lz9l5juYvl1/5Ywqli57+vweedKjD0rZlypVdB7FviWivYJsLWpIiR0iY28kwTrAi
jcbugUAi/MmFv+GRwvrseaiC6B7q7uPGy6wt1Hle//rmdQaAxnz0t9IO5dAae0yVD/lcJFF95Swa
gT6bCqg/hDNLZVvtkYKc2oC+XJ7ItXc38oPRykM3o8jwBKC+ceVON3rqUxC03/Nxurn8jJX9Zfa9
BgmnsVBIXLPFS2j/Q4sta9iVlzc7XR2VgRdVQqZB1HkwZBMvgotXuTj7aeZXvryxgzM5QJ7dwcu3
/Sd/fKW4d66blfOP+mvXQEyLwlgYmVk9v/PplwDC7vLAf6DhH3xJm67tpUe7cMLuT512JKcpasdj
iUt2v9jO2ZUxn6MYllFqX9ZOs/OboT9wPZWQaW/5jeMsMBl0eZcsOYQF/M4GjTPjrbWDABiU80no
Pwip9ZWzaxwdWmZZNpaID6PzyJ3Pmb1VAl/bGsZnQOP1NBOVJ1Owur5kDknobN+gynd0a7pRFllJ
8v4Iyfy1gIPlRYAdOyh1hV0SwUGjhuAA7reN/XHeYB+tonHoC6/vpmbpJLgFClp4v+X0W/Fnz7X+
DzGDtWcYpz8sqMAHKz47WAkxJqu33oOic3dOducUYTIz58vlLbnyHLOB1FadhFUuorXuQvg+LH5x
T8VgPfZB1x7CHFaPbtFuCRyu3Q2mWQupPQvikhN086Hp+gu2Ujrf1f+Ib6UbNw/1Nw8tpDYuf1z+
aSvBzewfMTihdi7Hwyj/NlewkH27PO7KBjbVFFTm2w68VXH7D6cI3J8Blat+fmtsvZHar734eVv/
tX2jPNIaEotIYQDRzFBOK9U/l1995WCY0gkh8jwCs7gxjSR5gF/FKWDD93rIT5eHX3tx42ijUW6R
sUSxpVF9Ip1vdraxlGvv7f57RuCv6UxIdVmqSu/LsFjvEOP4WsL74PJ7rw1vHGjbW7iCbeeUAp1Y
n8YBhTo3mMebrB/+ufyEtWNmHOdG07ldfPyAqvk+avhwgHTFwMWvuBX79KqOKVR5zkWwvzZOr3Bj
+EVUp22z3E5Bu6Syn8XvIGrG+wDZenL5x6xMlymPAPHQKcvhHpoKCXYBfFqljM+a2deNfp7Cv35E
xtHyD4sIwu8AecjIilU2JVDWv/LljcvdAzSlmUo+phUt7aQ/03Kbxnuwoch/3fVgWij4rqNDxpez
8nbn76QdvOSobmZu/WKVxUMnwEe9PFMrm8o0B+r8wlK0caYUJtK3AuWjCVYwhXoHPTKZsi3e41rQ
9o1TzSq/o96C0zHU2VktZIJSjEffPLt5CTmC3sTINwfnMqfklC/ufdkWZzjIDPTR/P3yL10JLKbO
BKPjYsMaCAfUxfcu1XfMmV4vD30+Gx9c5v+RmCDwIGwWm6WuLb8UHk37LHuo4cYVlz37Wiz1Z8+v
frlTsyXrsnZ6jFDglnVekQh5Pc+HZyegRw6TiL4J95d/z8rwptBEN8FrmQqhUvgfxVNx58AaN6h/
XTe40QkqSt77dBmwDiPNPtO6JUDJC+s0lW5wuPyIldvVlJrwmgANIn8677bvLgpXUkM5/Ti1ny4P
v7LcpqSEApqgdi1c3qS6c6t/bOaCEvqSTyrOYAHm2F/1uMUnWzmepo+tcgMBiwZ8Awk4nzfWD3hF
J1ygPlP+wHf3dTHAVJoYmwAe9g6y6Wha4oE9d9aYsHqJy+Y1auVGRFvbU0YEWGy3nEbSw7IrnEto
y00kxUF3YRALSsLldfmTPX1wDk2xhAgmP74V4lKxZgXSjl/7+6UEfkV5HnOQwHsod021A5hfJsFQ
Xhg5lOji/Cjh+HjTFqo4djMf4TUfNC85z2hiecQ5tWDR7AY15c/zEqjPTrXIvQonec/G1kG9LAfP
LOy9G0mwi7n2+AN8KYdHF52KL1kObFVSzE73OxAyexRuWJ1gcDfdtwutkSJEFky+oW4EP68wPDgM
IjtBIRO3fatsquBFJic41kOy/eAtnrhz9axupowVZdx0Xghwi720X6oz76lRRXesJbpFUdjQfZvn
0EOYmHjKS3t8jDKIBl23lCY6JdRBMFOfjOk8FgnKsieoaybXaeG6UMD/99092lDUKiNOb9vhiQ9t
ko/RRlhbgWwQE6Ay2G1fSRaMaQ7uxa61RoXkm8q7zhPiBlXIaUf6KgcbI4/iATXPR9sbvQOM2vtE
wy15D0Op4LWnfrsxkR9eSRBFNHJGL5pK/IPCUl7wh9qHoVxlXXMlYWjjhmAtdCVggR3eBnR59Obq
AfXVV5QJVGxH/n7kfuxMfbELar1BN/sw5vqOWc/kPrR1gIfUacO+wfs9Gc6OYvoe0t8bUepjtA+e
YGwMUVTNGJS+TruByIT7gFoGWsyHXqAoV5YwH2zmqNlT1Za3tXCKgwOdgo1f92EcxrONhFIOgkGa
NnLSMec3k2zgLu21R0Ly70JCfIlb3QaK58O7BQ8yUsvGh8iZwwHPYj66JZa95y2QMN7Jg0535dG9
xuecdjYusvPM/Sde4mHnWP1Xmtz2WdvYaKemLnjo8qcU4jAUEG6Ur8MIcE/583JcXtnmJv3B9yCZ
SwoFomOdP3S0eSs6sWXEsrYwxrUCwRcXQm6WD818GCAWbgVqGwv0rregbdCRyd+7laheLv+QtYe5
/54vKkMoPnWCpY7T3UFv/FO7RN+twdoLGn1vHb4FnlibMCMutN3suPbA4fvHxCvgmDjExdPln7A2
9H/igjN6FR2hHRcVD8p287ipnS0w7Id3vO+YpeBghLuDE03ghbphHHV1TOY8mTO6EQFWQoxZEG41
bFc73oW3U9ZmMJ3Wv4HDeK0a6HSHVr+RRKycCZP8EClgnxmUJ9OxrzKY+i0DsNcBeAgl6cVJUk/u
xsrynluabdlwrayJSXuoq87xKFl4OviQj+PWLRzgN37NSjgxi8UD6wIlBZrIvJpiDvFaO0rE9A3U
1B3oYkVx7wFHcXlnrRwOkzUQWUTbmkEThsomiy1fD7/AEyYJJFVLWHl2030IlZuvlx+29ruMYx/l
uSvHbOaQwtPFqcc3cSi8W0naR28MT+1iv2bTADsAtiUY+ifj/iBWmvXgZURUydpWpYAl0pTblYxD
DtveqFP4OiIIa3Hfn5XZqAVthgLq0LE9zuSFaMd+o3YkLZyIMPykLGiQheE8HH3tjM6eSWTeABHM
3XtR6tC6ITPITpiv6j6LSL5v66raz1SQb4AxjncCwO+jgiTcb+67wz+wTrX2YzCRG6joTT9lXrX7
3vMocOHgHZXCJhuhb+Vom7aRAGjaQuW0TWHlgcoT2S2ghTgt2V1ez5XhTeHgIgI6wKlrWOJAqVuj
Xz6rH/Z1jE/EJSPoORKdmAUpKzxohudi9j6P1rD32qvoLPAJP2/Sv67RsQfOtu8KcsuZg23Rc97d
U9VTGJpx/lZr9ypBMjzoHLP+elCQdU3pzmROG5KfRpW/aubALZrYG8nHSiAyq90OcEpBDh85GHUo
FfPABxDCzzeSjZUja5a8GZp5DRqSS8rpcOLOjN6NdWw7+64bvQfkcInSw96q9UbkWwlHgZHbKEGU
CBtI+bS2u2OA/XpzFmejs4MqTuzByfeqjWtWw4chn5wI1kNgv4cxxOBhMyd3oX+di51jagk7hOUK
5AKU/rj8YXEnuxVuYCXeGPT7yz9g5VI1bYgjMjhZBhJLStRLVBVxXRIQZUg8V1utrrXE3WTChSEc
oqMAShTFBJwkxByOTMUMZmTtzgpBT4dK+MYdtBJGTFqcQzgMwd0wuO2XEJ9wln/fdW27r3hFNp6w
ckTM8viivaJFgbxLa+XFc1fGtni7vBBrIxuHG16lEibz0KOzmgBKdJI1cUuW67apKRnsRZnqWtmG
t25JTqPX/XAWNMuYfr7u3Y3DlpdjEA6TD7Kabtt7fHctN7VXWIfLo69sUbNGLTO/qsCfRHydvPJ+
Zp3aVfbCjh2AEp+yoGPJ5ees7B6zSN1DtLepPXxgyuo7gWtEdXZF5Vt80LXR3X8Hb903Ltxa4FLg
5UwDJKboo+vK6bEKnHnjK3VtC5nfDbMOYbSlqhQmcOSnzPKljanUWzjotXUwrlHhOcxrpgZmwEL2
QG/LV1IHEFrqkRQE3sYBW5kms/bMC6dySxrCm4jxAyL43RDSU6jHjb20NrxxyhZR+qzlXZ8WpIGu
LY1uWjo/wFFlg4e/Mkdm6ZmhIOFbM1QLHHt4gz7vDQqAqdtXn1tfbSATVm42s/zMPda6gw3B1tBp
Pmm2d0U8N/7n2gp/hi4E0y4fhpW9ZFae69pdZOghI1P98tCHfC/H/nh56LU1OD/yrzSG9rRqJ3pe
gzCMcyffjWDL15vgkLXhvX8PH6LeUNnO+RJQRbUrVf5QkfKus90twuzaAhgnOQfBRBMW8HSGaiiI
41FTJVBvVQc6+vkNQef9wbH5sFWeX1sJ41Rr6g5LTSOe5lOfAT7KlhgE6o2Ub22yzDMNsXKboJ2Y
VjK0kxb8m1QEDd3prHKvW25TpXceUDWvnAHyRPWbApCGR1+F3kJJr7y/6SXctUPhatKzNBAq7kIJ
+AzgOvAFubxVV46zKdE7oRinqDfAbqQpTn7Nnp2JuLB/8nY8s64iFPmOe374X+eBt46C2Uuv0rwa
H1k53UcL2biY197/PG1/DQ0sV+D6eQO/l+Grh1iq6a6SVTxn/1yen5W9+Yfu9df4WaFBwm1QEQs1
1GUzT73xOt9fHnttaY1zTAMWzU0LAYUmBL4++1YCgLVJ4l05w6YSL3WqkTdnB4h+UO6jW8OwK5/9
HWNQNBIlh+xE2Fz3JWKq1OaASLcourHUct2vcNxiB5W7ZYyvhujQQSKMbXlFn++wD0oUpl5tR3RQ
dSoP0gmfubA52/VeeBwr+mCXzmPR6kdLh69XrY2pW2vVHaC2rXTSzOJQF8M3Oz4YGziUXh5+ZVuZ
crVFhc+eDtTzVEKOfFiiHpLwVzFQfMe0Etaq17VEJpOG4lPpnsI+ipf+09x9vvzqK7vWVKidywCM
gZz6CEj1zmlv+jaIy2BDPnNt8PPf/zpundOhXWRlYZqVzRN6wQ9whe9Blu1vLr/8SrgwpQW8LAKA
tIUP2+z/Yv6LN1LoA/9erKu0fTD3xpFu4IXRjRYJ0yLK4K/4K4PNouw+XX75tckxruWhhWxE42V+
Wk7NzgL1eozea8vdyK3Xpsa4hUWu/LKE8XjqDbewz2ych77+Magfl999bcMb17CV4RNVeBVcZotJ
n4pFkgOf7S0KwMrMmA3b0q/KqnDDMC01Bu80OUiL3EL2Zqt8txJ5zJ5t13T4Kh6WMIURgjiqir1J
Se8pnfbQyuYxsuJ/QsU35moldJtdXHtQoKy4Q5BSZ0Y6BMQs9WJoEe9GUsa9/355RT5WkvUdU1yg
HedxVJzP6TBYw80kJnQaq8DvE8je58eK0uIzJ2TSn4BiWD7V4AWNMAwHrzWpkTLg69GnsOwTZ6vg
ruG7QHWQ0xiUH7GEcGe8CWVBjxH0Bb+3kQ0XUw27gW9A9SyQ1ar9jO0v/46VfWsKmXYLwSsNLEgr
rl8cmCXHzCtPgSydXUnHn5cf8id4/vfqsU0SedPNtZvBzjT1pyGxK/xQ2X6pl2nHbParl/VhKUXa
NNMN68TPOVpU4rrRK5+KG0bkoRb1sV68L5E1blwgHwPOfNtUP9VWJARtoO+r23raUaeAZpVPWcIW
yLmOeQSTkbmWyeRZuRNbFZ+emjAK7nIeVY8hOib7wWnqLZDdyuk2pSKKuQrAVjnv2Px9Ibd1uIVz
XBv4/Pe/7gMZ9G4I4q6f2s0CmeIZnnV04ypYG9oI1aWGSnY75T5EyulNzuR3a6IbgXrtABuBugZH
O5NADadF7pBnYHWGJ4i8lTezIzMZo2mfJQHzrY0DsFZ+NMWCbVdIuVjET3nUQlCOxYN95EjzRpA9
fAZxkupLCO47JM02Nt/Hv882+eLa4Taxc1wVUT7EY/nMQSc+xydoEMQCytKXz9zaU84H/q+1L+Gt
IoBpdFKXf+nUQyDduM8/lfYbIm5y+REf3xu2SRC3l87VGTTH09rp0T6ECEXSVNF44LZ/VS3DNoVy
fTlaLPN7J4U0N+Jm8bUMypu8646uWx6tNryqKmObCrlDnnWKBbWNKn1DkK+S5Tko6ipZoqE6RHW7
1Txe6RLaJotclq3HA9a3KQ089gihvuII+Sl5U1dhmEDQi+4CUZU3meX1r5RJnWjRQD0AWgXZsa0j
kpTB2CTRZDcO9qXQJ08CiwTIvfdL6UYkCwH5t/EL+6WDMNGXpWjlj9CxuLdTQAx8njqaf/Ib4nwt
qzpLG1r5b4Jy+xg1mfMIpK8+1FpY+Y4WDVqkVajBXu0icpWXm2+brHGI/0R2CSWs1OnKFkVaGRyW
RoBZKuFkfXlPun8w0P+5a7zQ7OwAtKIDJwKA1KXYNACLLcd5sTsNuuhs/TOI0Hqxe/gNJ63r5t0O
ALU+cRdnuGmmmn+n/lJAVOFmmRf32AbN96Wl7r0glnekgduE8GwWY1p2wsW90Nhkji1YjDr70uNQ
/g4bAamyvPfYQ8hASGaZnR+Vy6Nv1B7dJEAP87UOy/wQUpEfSlCtDhV0r/YRnaLHMOwd8GP8sq9j
+PviXYKs3bEmn18z2OD9gPHot6WR8gsiOiyehyhDH2ma1PK772h5Nw+l/ZDVdNr5EeSt9Gg3d6Pv
o0qaWxECy1yf8jlgx9rLnW8DA0G4tAEXzUarOoWy4id4Rv90WhEdYL7mHj13EafZdn/Vi8+QzwoW
Twurb8bO+j4Sf34GJns+gA3uvICn+pZNvb+HP1z3m3VZvusHi+0h0zk/Qo0O/2/10qaZZlkcjphE
kQNgpwttvXtNU8UjqfW+HNgAmCDtIBua2XuXFBoFJ97uRwkedrMU6mVs3O9NONIb7RJx7xfKPdlW
2CZWN3Y3MAOiu0ZL+HWXoMPrBU08h7e/iqABysQZZZxPpIqdfKn3wpN1vNgL6kwKBpj7LnC726Yn
DI5/nQirmE5CB7t20fSx0AwJfSBGe8dFRQ9t5Xmxo/wuka3yd/7cvPt1KBMPxOspblTju8DNVRBE
5P5wKliv36rcJ3tv8oKb0BvBxuDAa1pSobXFkBkfFhuNCt9vYa4dwZP7sbZkGftDnz1Ozewc1DCO
+4U37cOYj18lUfpmLnn3xcqYc2CqFp9Ap1dH3hPFY/gTzD9q5aM/EfDIi6FRP+7h7F3vs7lZvleW
+u01IXsKhlwlWBoxg/oTeXuY+Ez7MtIRVP6HeT/pbDn4vg3aURSIYqetmTzl/QigIJ/4S98FvjgE
IaeYiSL4wX0xD/BWhrI0t4LpW4tAd2AVgWU4E86JVcPXZib0VgIS8eQrx+2Oi1eoR21xneT8POGz
xC6ZGnGHYmB5sHIZ7iI7E7torKPPU7k0uykDuiYOKj3UD2qp5FMRtc03BZuOmzpQgCoNI1rppJ/b
E2dltPcq8R4G/Teuxm5XtSzbdbKhtxnEyMF+9J1jExUq2lmZ8PfMFQVs0EeftgmtqPMqsX86JIEz
+VSWNrN3rnIblTjL9AndjOHMWxuSEQc04eSFj451pENWQc6Ztc1zlAM6bDeMQ7O/fG25LVUsq5zX
+w5IjVts2WrnhwDg5sVAnmqm3hY3XMIkKkT+uLQc3IrCggYhBB5tibOUecGdT/siEcJvi8SvISS2
kSZ8nJp7QKj9O0/I2llqBnHTtM0b/1STxvvRscmH3RTxDmRW5LMDl6g9yfvF2+kJkfDEG0HP5ZyB
vDbQXnrPS+b2cQPtZxR75op6OyDgVbcDG97eojR8nKbBY8T4wM7mGlrWs5Rpqca3nIQAuhPxrln5
o/bIDsDdV6fuHh2ZHwvb9jcSgw8zHNwlRgJtLdMc2ALtXAFEmYXQzuicjFtGrWujGzm08onbj71A
dsPG97oDvDxy3RiMwuPlu/DDFBBvbyTSOsp6WFgv/m3vPTdDuAM2bp+x74N+Z3b7evkZH34HYPsY
DTOvxsGaokWmcNx4KCwLgqf5xuSTPyL+H1zl/2lLDxAPrmULU+mmdCJIgkj6ws6SRBDGd/unUcJn
GicHYhEDCJPxMmtId0h3xC3quHnaltL9Ftm9N97/j7Mr662T59a/CAkMGLhl2HOmJk3a3KD2bQsY
sBlsBv/68+xe9eOEjZSrSqkE28ZeXl7rGRw2wNrTMZuyP9RB0/MwywYO5wMCwWrTpS3ObmqB5w2W
yb2wTBem5ND3P/XFCLWOQXX8UAoGnoWbe5EHEAQgXRCfqLW0ny2jEFM4jrM+AeJs7JsA9WEw49TR
b5V5j5KTcxzrNAsFfNt3M+3miMH5uWo796ku0yKqFZnAdXKD3Tza/L4LsJjLrPC/pe0Vpd+44Ksd
4GkyRiV1BZQ7/OkNsjJjDM5iG/LcfqBO/gVmzjhT1fyl1z6CJYTbkt7L8wTDNHZTE4CEJkY/bFMx
x0h30gNmYQjFVHOke3W/a7NUQ72qmsM2t/XeL4m5Mw3f2WkD7FPDNfKk5nWAu5fvHwwYLvO5OuWq
qr4UvvqNfBZFjGy+l4YNEPncD9FErSsOjKOrw16NcerjrujaaOyMfk+q/D2A+EA4BmBZWql/LOt0
ggpJXsPCklahDSvhqGopahLkkk8OA+9BTBfA7qEOV3aRX0KZ2VN+tmtS6zjMlsBlvauTXJpffW6+
o8CHhg/EX4DCLpGCOTm4Yhggch4vqR1qhDmt2I707Qubsl+qKf8EnbgQl76YzOJ7Pzcvasi+1uO8
r9GXD5kLJSLbmRDcfHlhqUtB5+nMGLIjcDJj6U7LhsPTu0KLFe4n+sUsQKEf3RT0AW5HcKWPBURj
kFhMoRmoF8JoAiuTOMiNo1EEv1xSPNUcGQTE6vowKzIjVr3fhNr1owAqGtHgQn8P3MvdmDaHGtaQ
Uc6BaZwZeEXB+Chnv96PFX8GwVrBCl2psDZA++xM9T1ggh1876rtok+GydBYKLM5RLCfd0rSQ5UF
76NX3tmlQKbYV98Cyc9OQN8LXXzPqqbctRr4eWGD7+XJnscQNqrilFT39WS9lX76akKdRbpjIny7
T1iQ7qmDhluv/HznVlxHdq2yuGcdjT0CVKAs2l1hGWlsQLMhpAQQY3iEIEEe7B/lFPxBX+e7C1oO
Fnf2s4IVXROgyTOw7k5KcUnb4q4r8oe54DSsUdZo+HQeBvtLXwRnmP79nrrqJwEI9Gg3bRNWVH7x
W/NSOeyBONWvqeq+u4F5wRyeROA0kZc7btxAE/CoUvUclAOgO9lcIhVML24jflDh3duaZsiXxH9s
9K2D5/T4en7AD7XdlSFAD2+CYkEKDXlHk0gvKj0uUHl0vhecnBhKXaFdwScS7S9AaxvvQAozSZUr
EyMjP82aPnfltM+D/K5X9J4E9iVlKf+vHkYzoU2dxRCt+68rOO4Lbd2GzDTvWGYgV8ntLiSTjXeh
RBla2n+pudHFvGDfmwoLSRRAC+m0s+NC9jikgbgNBvs9BzI6UM0e+d8uZf65ML0q8n03SJCgjsfK
EUUSgHiLlS0F8GQwy8pqFwniGKH6Bbqc/9Y7hnirDWhvBJ2bItEMvro60Ni5KfuhCqgsVpqY+2Fg
iK0Cq7ssRZlYgemHNrOA8yJZ4gTWWbhXsTzAOrAiUOgL0uxVOSoLNae/h448jmAuxVCZypK+Ql4M
d9uH2UMZ1Sjrt6bu7xREgkJN8ixqkKy4ufNfbSke12lAIjvzvJ0Fh/to9gInHocKPYXx6ObdkGhg
VpGFuQdLNy/SECBx6TR4xG15hpiM+cDm8YdZlzyGRI4dwqgNvQgNVwBIk5+kUz8gBD57jFkJEn8B
OwhcxhDucTRlVVLWKA4auHNH0GK+m5qpCXkPk0hbB7hLDfKbYXSvJmu/lFQ9NgSqGzyABgOrGYum
Gj67HmtfqGpdiGHZ/zXT/JpBDhurEuUJUvix4cp3CGvFcGB3YheGImHX+c8SZjRdr7ozbNQutqPu
pjn7UnJx8aG/FaYjnWPI23931PTGZxvT0din1vVVFIBIDwZeFSK1xTHF3Jc5Dd55O76nnjw6KSwn
pUGglF6Q7wVaevtpHt91ZjWQf2J9MkG77mjDf2OGQhs0nKNMD4lNe6hq99UunXGLkBqDEi59gKrT
AxASbUTzOQ+NNniQNR5vuuWx0R00RlBuiWfbqHE0VwlogF5YZHxM/Gn67QcQiCLgrOHqBrdu189O
0Nl8h9XMGKqp+IMDh6N6M56HAAQmqEiZ0RS0NdSTWOPezY1K4146Wdz5RO/bSZ1hURu5qDwbOGwj
X+QPhlHSHcQwyzAjaqfT8o8LC7cOdPqYwwEKtKkiwiKPUt6fXdt8ofA9QNpBTjgYLtA+c8LaFt9m
rfMdHHZLXFk8ntDOFQdzNqoIzXYjkUgc9nnNWWQYjhnKCWe46LiMIEn6U1bmkPT91YkXsmEwvqMN
CmtTFqW5bHa2az7B7xlADNF5YcDpE3DgBAXLLkZClO0B4bOxruG6gIO6eHf0iHOrG6fYlu5zJWsS
TrSe8LryujAqXd5Po1SP9rVgZ0jMPq705QMD0gPHVH9grL/HZTDHsiiml2mY74wGwqo1wHyxVuSP
7NMvTqbOcExo7sxRPLS6FqES8uj6PnryVPpRn9KfYCJOR+JazR3+38JaQMIOVxWKhGiGYGValCDf
WzibSa92weiQp6ZHnZ01VpmQ0Uyjhgrxprr67wGWxe1wGiEOCJZ9zI2ivuRGMMRyzgn2w9dW/qnr
KvHauYJqgAaWoTkMlD0BoB8CymKFWZcaJxRd9mio4DC3xXuphj4KWnxSSWJd9k9oE74A5hKVqFKg
5vxL4SJdlNM9b9qkNac96aQV1qoV0egB6qHkfVEWsdR54jbsJesuI1LUyhz3psFpBBdG1JbtPbdE
1DbWT+3wQ6WtPahhj3ZfnkpOkgaWhDPaESnw+hYZL5Xs9swBR8BOIw01ZVgBXwCAfi/t9rqZ5sj3
QGIiXha7JmIujqs86iguoZ5Gs33I7ojRQP4qi3BLe+Mj2zkiOyBBicFaeUT2H7vFlAhBvxcjfar9
/3qEMAgiPlazAWH0xoR3Vnk3ZOqigScORVpGrqJPgpWRN+NYBmUrHBz6VSkSJK5JY8r0cKyqIm6y
5q5sgng27HeL4VcZRW8jy/ydZ4xHLkeKSswzWqWhYcNlBZoL4CNAe0qa79DEiGocTfACLxoiY2W0
z6SgkKGrD06btrHjIQNywd8dm/lklGDZBal+yfsJuoHwQ1T8LJFcubb9BMJrGrq+wInk9GFq1F1Y
Ojh+h0IcnOHN7d7IYF4cuDII8PETWYENUcNRmodVWkGy1bXgS9y66Oi11a5pAy/2W3KcoLq2p63p
71XfW/ugNy6Kl/kfMP9grEbt6iQGVGsBX7tTzMt2rqX0bkiHAyUA4aEVf+iqtI9zPQA5Dz44HBst
w0pSOfUJb6qvnTfsBgZulBD8RxmAydu30L1k/h3cupIRZd3Qlpg5OVgnhXjfZCYKPBNqIDY0jtKa
oJomImuGIh+A/32UOTaUxzkmjKCGvpvtRKA62AGwdHS9rHiCMTcYP3ZdRbl0PRzqCMKt7XSADAoR
m9CXDJtGIK0Ce/O7L8b+pbVnL6Iuas5118gf3ODlg2kSH3fwVhwbH0OC43N2zFUNWmnJ2QVcKPOC
9jLbZ4HfI6Tq1gbVWtpF1ENQ+inIkdFONUU1iQEYEXa0yeyDBV/qJM/KDve0McCpb3O3SY9q6psf
ZQOqRkh6zu57CJrvVEsqFzhWq7iUlanlYyk9MSSjCbnCDYjOh9wEmy5xCcTUaYVT2gfRTji7sSnG
U6F7hQ0IfRU+zA9e1uwKFEWx0Hm10WFbqQ4sKTUg08AHmM3pifWDjq2pzKKZZr+9mjif6d/g7n59
8z8tInuYVVMo3cOcosN2tsPcepfjp/wc8PRF7QRIVyxszmF41E17S+j3uZ5oxEv1X1p1W43ctUla
lFAmc6jdoqLdiUum9lD+FHHmGEWsPOFtfPwPO+QYx6KKIqA36aBzgKtWNYQMhd6+eZp9SNK0W5o6
a4NYlLbKLpe0rq7aB9O0F7OMUvOt9LY4ImsVmgV2BAK6PrQKqDg7o/3iePWTrsgG3mhlapZgbG2r
rvCYgU4tab/XY+6jkRTcwWpsiMnUNht1oJXpsRclJi9jfVH1noa+6VUBlkYdq3Dv+hRF2KZLSHYN
917bd4BRrFgn4qqYshcfDnr3reyLI2+sPmlKd9ooya2NZdGVlRpQC+lb4tw1AvZuCvUAemeM/cZa
XfnWS1Q2eLWmUw8CjzdQn3C84Xuvyo3PsFJNXMqA5FANpi6zkesKFL5qYe5slb4gXTvKVDzRvBo3
BrE2R4s97XXag2eyA/z3LJ+9NLu0DYoe2ZbH9NrjF/t5MrzM8OCTeOaTy0NhGc8FNrfAQX+7Irr2
/MVubgYLPDYCumnj569ZBpxlofirPWZqI2xf1/0HVVF7saHRpe16XdvtWUIAycVxXdEqEk0WMWNA
wWTC3nM2ugMrY1liszPUeQZW1uZZDD/A597jvMct7lNcDpsuwdkVA/GSars5I104ZH76gsvMCcrF
325/iJUFuwRn45oFl4HMRfXYRb6b/ZQOWoNcxjhJIRlbJ597y2JHK+VBAZDAPKTwmpMDRZLQyOxT
UAc1HNGAvqxM83Oxg1w/0j/HdZr26G0jwcdl4peBYtMMpiJcADY+9dpsLY5rIujUQ4gBhMi5BqvY
iCTuFXVXnVpcnLi1AehYCVB/0XT/jAGXKTErhbplX+ImObvjUep0A4K5ZnS8BG1DKLlDJUJZJ14P
X6TgL0ROyQz8wwFMa/bFLoY26kUjd9Uw4KJZQILa1p4fi6HoNoLkxxvGXTIMcd9PwcsNyMmkZnmc
r1TfFLzsKOCi39ADtj5+B4qj/7sOmFUDHlIX5hmY/W/tvX4pTyNLSty8v00/+odT8B2lKPP9c8t7
EWxK1tSt3YBNpBluQMNs8KMpsvSN9oXY9R7XiWk05PlTL1vCxueqag06VQgC6UMw6rjgD2C+Q1a1
DFW1ERXWcvlrVP1nBaoWrPoBjj9A6V4vWtDEncdDYL8L7+vUFmGp81DBFOD2gP4uvQ9i9d+u6z9v
kx7kAFzVE1ibIPFCsvStxtUwgRoNjwyrbiCd3s5AVlhNcfBYN59wm6h2ikFLepp0gdriPO0lDkA/
VCggnx1dofxlZwA45LoFcGgK/DMKieKHygznQmDLEN7+6Su53RKoLlAz5g5kF6GH+Vaj9kd8F8QZ
FXZoBHzuDYt4ZkFkC31nquGJ1B7LFhUjuL49o88bww53SytlZbMsIetQ2SN9WjAFVSBg+Zw5+yZz
99wHZGsUKxFtaVvHdJPK1gEILmfuncOd05wav25P0NqjFxs9ExWDi6dlngYFCI3fdD+ha7wRRdae
vdjXKGJkHYFUHOaFfzW97NxqueUdtLJ0lnjykjnUFH2gz61Co67ooBXQk4fW81D2yrc4IGsvWexj
eKcVaWvi0mQYU8It41I66pm5xjsx2h+3539l7SyR5FamLNeEW+OJZAMQRFPiDsWOiU9R6226RJC7
U1oZEI0xT4WTwoytYhw6v6ncaVfJKLdAb7k9jLWZWuwzOFR1Ne9H6+R2/Uugp8Qg8y5vvIsEhu32
K/6ePR/EOfO6zP6Jc2kG3Juvg/bsoyW9hx4+O4m+mlhCeM3uVDaxCo69AQAiTu9XHYroDqx0fInq
lwf0H7wlmFHCAbf0XhsHleh4ZlR3YTeU1RhqSdgTpEyaIfYDMwPkRunyCuaZN2bob1D7/z/fXeLT
U4LGKU4GkOuLrKahZ9T8rSC+/lHb6BTGPffbn2IMJvTG1eRAN91mAGtpiPJAZBoOfg+i9MjvklhO
Ask0681XPSRMC21u5TYfZ2fuUq+tLdGqyIFSAHrJBpy7BhgMgK3+YEDPINYT04kLRZ2Na/3HscFd
ol6416JfSHDBQP0RLVmFrvNGerQyjKVeBbj4bREQ3CfQc0dVGB1pqBvtS68965JBL1B+Krq5S+RL
OgT12MOxCYj6YrgHj0/vGVShNlLlj+cHCPr/Xey+KKZiNFvvVNvqWFD7kBKyEXLW9uricuq3NEDV
DH4xGv2hpswT+LLEuCKF9fD79lb9+BPQJdx9NNxRGBla35a0It690NYIbZSFC6cM2dBvfOi1KVoc
LwED/tjXjXNCl+AZjJJ96ZQbaf6HUwTqxuJUdIYUGmXo0Z2FAXsbC9RwNNCkaYRWvvGGD3883rD4
8bU7pFqnA9wUs/qdBvlPz9tiF344+0BAL04tiD9N1O9SSMT5Q2J51Ssacm5EWsh8kimFkmewtUjX
3nT9+z8RWcKMnXZkboC1Nuy7UQ3GHHa1X33TWWE/Vk5XwZZWAc10e1mtzNnSm7DmgCQWHUjvrslf
OpseZjVsPPrDYxhztji/yOiL2kF7+qwz4iSV15pJUNflI7BS3f72r//wUoBXXEf1z2TNFXxVICah
zpbj+xH069nRIpadeKwhcdE4+1RmaPQHsxXDEuT19kv/Fmz+36mDty7iSEemoQtqTeA7yoAiwc3U
eYNBsfV7sn19aBWKkNPMhweXu2gAw/lKE9tDfbs3n4xCOziWJPmNLkobGb1wn7ucsdC2veGlASo6
dsZiuuvMcbjPeAnjFaK8kHr91bObmUfVoflpzFCQEanr2pEkWtQhQM/DTsOK9+32EFc+3VIyRQjc
hrsAbFd/6ouQmmAVGt4vVk9fbj9/JRYsa/O+WzP0vkZ6nqt8r+y7coaYw3OLvvPt569tokU4Jpxk
mZbzeLZcyZIgm8cHty0EqBHTfxDXAuYYfuifcsrBclgENkNI3xRuap8z2qhIDw30cmAR83x7KGtL
fBHUXMtEv9mi81n4Y9LPP5o+A+OORqX9qgpgHMYiqkBzv/2yle++VHsdgEthnc3ss8FTCKqnD5yJ
/6hnbxFJVgaz1HrNm8rkMmvsMxgcKbB1fHTDqRZB0gRc7x3PHuJiyHM09QnMgiWd5Uaiu7LglkKv
NQXDw0Wv5qz1vaRJ5+gX0ZCDldrx7ZlbiaNLgVcnnydSVZyc/WCcv86EFoeK2oBX33782oe5/v3f
QOe4tQB8kpzhMAPcmge7Jwi52wkv8i0t3LUpWsTSQYEmUoncOeftC0CUbKz3pgNAp9tuTNHaCxZh
U3Q5BzC2dM6qLwDCw/HZcAhiBVDsNjemae0rLPZ9azgp5ajcnME2gQQZrRC80nZDU+Vv2/iDuO8t
NvoozDEfGwgxmFXZ7RzuyzkUYKRC6wxNM5WbfcS8NviSUzN7lMDc7DJZGLFJG/nVnwYj6ktLfLm9
IP4WQj76MYu4UBRSDnY+2OegEZdGAeRqFaDp2GlbHgvh/Dba6j51+G+A4HaDD6rHBGAn5DUB9Kug
Bwezy40AtRJrl+qwbQX2CVe5jduN9d647QVynTGRI41a0f5sXbpVsVlZP0ud2AC66Fbfye5s+C7w
rJSfqHJfjJm4uOjIp9vzurKCljqxLODKoyYuxENQAotG3B/WmD1+7tnXgf2ziXGZLrPKLq0zRRAM
geS7kxPE4m8//G8/74MFsdSEDRpq5pndmmc3NMIK2OY7SHlWu/rJfWvfqQOWTxL04ClG1k95pkcn
ri/tkezsxD+gO6TFF67iMg+LZ/4V/3Rfi3EHK/WNX7cSv5YqsjNYKL4HwNTZVta926anIgvu/IK/
3h782hpchBbe6sYsK3c8+4UGPNUbpXzpAVt+ra2gv0xT3u0Bja73t9+2thAXUcavTc9CDGvPo1mA
wcLjoX4UqQhNyLDffsP1WvHRt1xEmtkUnS8cQc7SbfbB4L41DXznK12cJXAY8CR6p0b58/a71kaz
CCSqR0syHWV77obndgRKzfOiHuXoQG7E/ZUttdRRrYOhhntsNp8B3SRwR01/AX5jbMzUyq9faqem
HaNCu6l5duaqjXIK6X9zkFAC9V6mvtuoM62s3qWAagqtq9ItIRfF/K+l74BD8pqlW+IpKznRUkDV
tLzRmqvaOvfVAQDofStI5HAC8sq9MXyta/VcbslGr41jkUVkLmwzZGPBKlLRP01X/mfl8tRpHkS3
l9La868r4J8A18xVlnsQqzsXbs2PPWQFd5095olT1Xly+xUrO31ZiWqyKfXazLDPg1lGLBPHPvNQ
Sh5R+xNh0DsbpYS1ZbXY4rMFyY/MGZ1zawC42UFHJIQe8JNdzA/w9Pxzeyxr07XY5eAQwa9ixEsq
dvHmLDRH+2CYW9XAtXW12NdwMuFNltfOmTMnpAOcmQ0VstwKm+kggsfyKmSMq+OnhrJkIxIbxP68
wMty9rVtfjoODWnx/fazV4LhkqoGHGHJ5YjENMuH2NNlaLkFPvXbOLmHHudz+rnPsWStVa4/dJ3q
UQt3OXw1O/CsyX6u9UYYXPnaS1ygFKkamKLO2WsGEEiLeL7+W3wyu16CAj2LgrfbGCgy68KO/NmG
wH3qPxN/xB6UL7c/xdoYlhscd4TJsybvnCK36AU9pEEBhoT7ufixNNwyesYd1njiPNmDFXW4+EYZ
qL8RU/On2k+O6Sx2ReAoD35+Up1bYsxx6VTB2emk/NITx7/IcZYbp+rKTC0hdqWAkTwIW+rs6dE8
IH74OP5KsptF622kk3/xNh9kCUuAHZB6UwUYrntuYvuZnGhUn/qv3k/I2B/7xH2cIycpk+q5ePK/
m8/BHcDHF3aonqp3/k5JYmysa+tjiq8DZ5H/DfsEbCDPM3AvaqWVxRks7h9TaWZgVXr+sfCd+ddY
T+Z3FF+Q7YoAd38YXbnpI7p/PMS9yL4nuab7eXBFNBGN468LdBZJBz30RgNE61gMgpxdTfSBwcTH
R6R0+K7IAVzEiY/WrQEClgcWTlzZDofRU539AOdoBmuJ9/ui1H4JvQCffnEDwnfQKKUhbmft8wSa
8K5z3GmnZ8fbF4NO4xESxIn0udylqlHHYSrmYw9pOTTQOwUKSjqdBdjV97iK8CNYqDAcYr4+de1U
nSgOikM3IzVAY1nFVS3nBxMdst+ATL26Yhi/Tw2IzkaTgpLtCrIDt6c+OTMtA3A1cIc05g62Uu4w
7CDxiMw8s+BO5E3q3oNM6xA16LPdS6vpn50OOEpLOfj5dc0TyO5AH42jZGi+B9o8ZgbEdszRdfd9
UKM/11YaJEiXphffyv4oiP3fg2TiAm8bjH08oWKZSNoCi+/ZaZwDxPcMvK94yssRelJDI0GJsclI
f/SgJiQGG4qXFthjAc4YLeYwdaE8YMNE0oReKoSVa+oA2i+pEQ0STBkHZnCPfl4xGqcO+ESx4QXl
lmXw38v3B5tgCUbjKhiM2gQYGnog9+goVWOke2HlYdP59rGWxHiSGVV/aOeVgHbZZX9ndQFYCyk6
qRUIS3vcS1gCuYI5yixZ7iFpChKjZPndlfS3a7rcPvFgTndWgxIMiHUj9AuJU3+XmsHGCgIdkY2v
/2DmHMhyBeRFbRXjXmdzExsCHc+wBI01QlsS44dIcQLTdn70XVAEIAYOvfy2ZCcoyjSPvpmz17Ls
7DMf5+yhANr+6BfUii2b5ycJGzcYDnbwOksJ+Kup24a+hOi+D2GFI80zflcyPz1UrqMi0yzLo7Dd
ISRB4b6WEE5BEXnMkorVLYfmQW8AaQ/XsVD0aq7ADQi8N0d1UOwowZZix0n6nsQpq1o/lLmAXkRh
vlrTJnp3JT7+BUn9kyoGWa+7Bg51p7wGf+K5M5Ni/LVxSK3kiEvsCFiVjNRdMZ2tUdugn9IJnJsK
VIuqmuxvbmX54PwU074qOpJY7giNCpRykHvpNIPNxmiKMH11wxRsBQfAmcF2ouoPm6EPYqUQPGnm
lnOwVIocXXKQr4ah9nZVVoFfFFDzSweREvhJdSqZ0mSAM+X9mGm+z2Ulf5ap0tBUGXhsdkZ17Eqp
D6MylIo47CW+ZYVjfVdFyZ6gZOZeaGk4xw5CM28TA5w2d3XZwR+uo3viA000TddCWg4y84X2U+CF
uqfqqQZ36ThYGXySUBFIv6FMhAob840HLdLGTG7P8fXA/2DXLcWqvcmmhZqd5ixELkIDzDN/9Dfy
sJXPtwRDp9IfO+AlQernf7zu+wD7WEh5hPNfEJP7yQEsMhk6a0GNK4ZVwYBVwyfQB2Hwc3OzKEYg
euaN3dMGMBrwqOAsBikqdKduP3zlYmIvLiZ9jrMwNSv87nJ4piydIBoNOYAK3DgnG8qNM33t8y5u
JsWIJrPtXkWj85okfiG7nQc03EYhdW0MixzMp0Ywl4XVAJvYPTJZ/wLffADlftozDpbRpyZqCYE2
JsmrngHfBbmiV2My+G4y6B89QDvchkDdxls+DGPAlCz6wnhDb9nw6DlZ7dh9RTevisxgpkeVw9zt
9kA+/BZ4xTK76n2asrrTJ+IPJ7jjHdxp3FipH+40PPr6gf4JwmPn+33pdP0ZSR0kqIw9UvrXVqpD
2ZiRzMRW2+fDD473XGfvn/dwSGTwaaytkynA+DfKbDzqEoZOIBb3jxAf2XJBWxvPYlODJN9NDELx
J3d4NuhvCgmGZn4vtQU6/VZp7i+o9f+FPgxmsb2HCaxKJIDTyVC8gwhS1R1Gn5PHrs+zg+cPKjZ5
ql4DnUIeyZEFj3hNpp3lpdUxBTLwqZaOTOyqQa7paTT3DbPeeV4BSStJyJGnTv/tUytnKUBulYUB
JBMqwqXQb7YrXmdi7W4/emXdLzHtDagMtQ/J35Mi+X3qjw/+nCfTlO1vP37lQy71x+1ZueXkmxpW
vF8t5CHWhKLnu2bgGeZbEvMr+2oJaUfXVusZlNkTjjEWtgP7AkbRxsZaWfBLRDs6nLWQ2WieSlyI
oMN1DFhxKPoBqiD2xu1vbYoWIRomL2ZGNLVOcAe5kmeD73kgIPSU7gdgWiu4It3+FCtDWUof4kqn
8DF861SXLtxx4InWP4J2tTMMtnGk/ZX//mhHLYaiYfmWNoRYp3Fkx3H0Eg4BBReVHbuEMBx0WOqH
yge6eIA8hwYP1/OSibzm09HpoOo1tmFrvxsm2YBArUzsEkXUdIQSiIpMJyCPd6NrJJ4G3Ug+iZol
vbGxNa/nwwdDXioq8g5wSq+gxZmT9my2Mw4nL8VduLnjGgXH2WGQHLP1xnJc2a1L9JIDwh9voEt/
mlznUpFAhcE8verJ/XN7jaw9/zqV/8T3AimrCTkI8zRW1nvh9ff5AOiFAIXq9vNXPskSpCSNnFAO
sYCzSLOnaWgvgs19CGW9r7wuxJ7CoXBjta+96TrCf0YC05uCcq6nE0RK6vbSqd8eRD6C4lfgb4n7
rk3W4pACMJmgNeXk52ngb602DsIghzYnG+nC2uMXxxMxswYa+854AhbOPPmMzPvUmoakggjgRjtk
JXL65H8nSVM2FpCnmU46tS7FlT5fkY2othJtllgamWWj1RCBjCT1jISJ4ttEIH8xalzUcmP/qeW0
RLmooGpbnuIjW8YPsKvDvHm2nG8CEkCok2y84+OiGKDE153/z0qCNJydVRnctJt8jAtWy4vIZicK
ymAHNYsjUPv3uEL9YVeBKQv+f8ntsa18/iXQxTQN4UsB66lO8q9NN0bo/8Nxstn49Cv7Ywlz4VWl
cmtqirNJnnz32WigadRBsCNrQ1iab4xhZREs/Yshw1pAhqhszwGw9fd0yuWZ1Nq49On0RCpoqt2e
qpUYvPQvHtIyb0slgXX1yPAMmDa0mRxrfrA7aOy0dtYBI85NWMHZ9MftN659nMXeHKmaW9jA0ZM9
VUmW2f9VfvXuwkdkI06uPX+xMUk7Q/nQVjDElN9syndX7x8ofWw8fe3bL4/pbB7soJuQTgIxCl7F
EA/EepTM+zo3+k/mb0EwVviArre4H7ZBQb26mQG29coYuglGMkB8LpoDCLBA2dbHepty56GvWZqQ
OqUhMfs66bTj7Ctpt1sUpJUwt/RdIdPU1nREWlJZhjgqn/G7DLfVjdW3MptL5gW1c9YRiA+fi6aL
4S2yG/oKea6A+sfvfNxgBKwsiCU2B8JrJQcOHj4+pheNuA5BnTcaRBZ/aj0vETlujgK/CY/XUwop
mHI2Q1COgUDa0g5d+/XXqfsnhNZzYDaT15vn1ny3+jMz36fhkxNzDT3/PJr4KcQGs8Y8A952trIA
xF+1Q/l1d3tirOue+CC/W4JxQL8uJpbP9IRFFEvj/zg7syVHca5rXxERiJlTwM60nfNcdUJkTSDE
JEBC0tX/y/2f1MdbmIg8687uACNpb017rQeljV0yhn0qh/FsOIKDVUgIy/ChbuCANLKvHKzgOH+x
tAAGKrY0Ku+h0tUijQyuDPwqfhhJ9yyd8Ut1WHjLIoshxfReaGFbqTqc2vY/bPlsNIiEcHe83Hor
gbdkMuNBs5yDHsWakjs7uy9M4oeEbFztrwTekknMG9k2AWxu4Tj4PS/cQ8tuNa+gXXyE/eDh8hes
jdxFBusdm7hDHcLYqEPJVf2BxUyK+qONRerK05cFNZJY8Ea1jTnhaD8F+SDT8GDeBruuTL/Lkpre
MpjkLW1OE7jXjlDwF7wf3X7H/a1q3LUPWAT2DC9517NLDkhWrE9Q4je3kpfmWWO3uZFe1z5iEeDu
1PvwiYcsng8mla3JOKS5Pv8M2LC73Mcro9Q/f9xfKaSkQ+gbuLodRY2MVxB2hQOfp8vPXlmaLMsp
RBHblYoG58jtW948lAE5sHA3QVMNc/JM9l9zsPGXpRW+CWD7O1Q4MBjaq9mUMg1a5yccVL5f/o61
PLisqeiGPO/cCQ7iQ2tfK6UPxg6f/CZI62LYxahH1B0qEwf7lvgK5n3ulr/QSucsiy2iagLgD27r
J1XGHu6gS34XQq3xePmzVlLIstYi9qOxj2QNPzRcxClvLBPfmSJ47dqHbvB4QioYSFx+1UqoLN2Y
GgqkVsdciE1rc2t3MhtsfZ9bWyZJa+20yOW9jsZO6so+drP7xge4IpZOS7Kv/fbFcnQkEFaCZAId
7hymEbzJa7vIhLsFP1777Yv1aCyKQPXaI8cKc7gjihe/Dr+4Sf+fMhEXTCg/mruT4eLIwBYK7eAg
ofu/3DL/rSH/sT5YlodohYKsiLDomAf9Czyf8wRuUv4t4YX7O7Zs9m7seLgHwhvIThHznagsGMoC
sZrONTbesEuz99zrxIMdspAk2COZa2AtgkfPMwpeplb7DgO3rZXwyiBc3rEbKQdAlAcYkjMTZ2Pj
WbcBA+Bp6ia60SIr+Xpp+uI1msnJwAOkh4ee7aJcDUfpx760f3WBs7F5Xcmqy3oZ2XI9BQ6IgzEw
dXN5YMP33L6G00ziWHmi7XZ/uXdXvmVZD1OwQFLeSXJ0nC5R5OfYqGNHUGOtq43WWumQ5fUrl7pj
dROFRzBv2j0DfOaaQPz2Ch/QbkOKu5Ljlrew/lDmk5g6JJ6pfqe1PIooOMVztB9VcdAoRbjcVmuv
OQf3X7OoTSMnJm2RH4f4vu2jxKumK1UCmybHzB63ThTW3rJIc7iEn6x5xq2px/7w8mMOHqLppQUD
Y2tNvDa0FqmO03wwTYPFQOhDlJWbHpgDw/4AiPJijfJoSVwx2HO0dUx5bp1/pY9F6rOLeohmBQsO
XsFvlMgDc4qvLZyWLlVTyIMclo75caoH2GfCqjTpeKx20cAt0HLCrSL6tQOy5QVtHwhR26PrHV0O
u1M4jiPi4b4Mcsd+sA18jyWsuIjsM96KGxn6G0vzleBcetUEhY2AH+GnbvdTVnFv31i/I9Jcg/S3
uzykV4JzSTkF0qAMowY3M/V8FlJ4zaHv2V2prI162H/rkFx/aU4zFFKEteNER893D10TXAG+iaKr
4FvrTzc2j9KgincV/F6stvqcZ3PlN9N+Vr++9nnnhv0rYvs2tnCda0fHKZf3Mho/3Aq1y8CgbCyu
1prv/Pe/nu9o+POaXkRHLE6hbIdUs//NN8HSK4G6rA3iRV0XYHfYx17E3yYgO7pOgFzE46PXBFNa
42Yrn/RWecBK3vmvB//6lkL2o9VaSKIKzrEE5Y2k+hirPi3F98jZmjrXXrLIPYA7SSCydHSM5XOH
a4sCSDLYT2tgTxo4X3yt1xcZB47wlVVqYo7VRK+GArwlAeqRZW1s+deicrFhpkFjTXrKzcn2hr0N
rEAIWV0U/slhmn/5A1besDS3AQsoh6gGC2lwnpJouHNmnirv0dIfl5+/MmyXrNQa9VswdyttcPtA
RfKvnbJN7GBjMo7/ne+Xjjaw/q2cAUrgE7xnUNNnux724jYcfK9pG1Z73ZfsyrXiBj7ILnhHOz4q
sRGOK1PN0u0mjhXKF0YL/nKl4t9RhOjcwSkcdQtfa7ZFtBsTolLWKciRsqbLYtpM8OIe2C60oi39
0UrIL20/LD7w0FKlPAVRxhMx74zZmR2931RNrw2tRQBWovMYjWh+FOUMKixLULybxqAjNOJr12JL
8w9GSocWtiZHTF9NRqD2/ynOKRjOp+M+qLz26mu9sQjDSJY8HxlOXF0Z40D3oOABXoUbp5P/jhBv
adYDv18/DG34g8blJ3ghE1zbIroRIGvPPvf9X4nW1vHAte2jGsKNRniG529T6B0LX22VMK294Jx8
/34BHMtVFRVATRJ5HAty1fZA0fGg2H+l5cFo+b/PD9tKwPUSYYY65SqBbOfNB96i9EE3u/yCf88S
3rIGS9s8aKMINrAWaaOrJi79LHYhBfMmXx2CoKQvAJDHG+N17WWLVX3QhkHM/NA5aln1TzWnYJk4
3pSCzDPfckwfWVlM4vnyl/07vuH6+3+bjjjAJQhl8xONoodWzN9ogJ0vLaoP6AIylDzUKP6nXxzE
i1jPe9La9WQ1ODHrjjqIoOMdSZ2ACLPxgn/nW0gn/u/XAAc0GoUTxVPD5e080iPW4htjbK2hltHt
1x7JeQB6TuV/Vra4azvnsen7Kpvc5sYJpx9NH2zstf8ZL5693M9PIegHJLDmk9eLJwtW/yNq6eeG
fmVWwuMX4UL7um1IKUZYXcmfuNu49fPo+vJw+ufYxaPPX/RXpMcDiu0l4DUnyyUFZA/+2wAmQ9dC
kdRp56PiYnf5Rf/sabxoESRTnnsg1/D5VBTwV4t8QV5lqJv3y09f64BFVPSNtKQpoxlgx7F+m6Ed
3osBzJ0zxMpslEr9c0DhCxbBAOCjo52BEoichmA/uRF0K8NUZnLWZDc5jXiJCmnvDC4rNvL8Wucs
ooNNUzNwIsmpdv9YwIpLyCucCbN68OnmWwXcay9ZxIllzISS3hxXsxOceQScSRQIZJCjFYkbdo+m
6DZifaWPlnvRyiVRVMyOPIn8udU3AIfO1UZDnQPhf04IANE7d9lfo3gYCYnnmGtcL8d2CVANBVsF
NprHIKj0FQ6MvmSbjRedG/GvF9V0BksIiiZ4KJv/aGmEOOnUf14exStdsXQzFYSBpKl4jXNYcI+F
IGlti+vQAaTjzO2y7XarxmytLxbx4soCFKsCfTGAzDU4r5Id8nlL47328EWgNJDtDG3gCKDR5xmE
o+kOgNEqZfAQ+Fo7LeJiKKyh92hZnDQ0E4DrAXSV5KOf1PWbBSLQ5ZesJKz/TnL+6uq8j3MAC4cY
Rb+tBxJQtAOtZsuPe+Xhy/1Zq7TsWwuHGrypb0Xg/KiY2oiFlTS13JppBZbmEIv8aOLPeHp2xugR
NZ67OICqqS4e29HbWGOtfcMiFsAB98sZHXEigbevVXNFTPC1VLHchkE5aQqoEu1TMZVwNANdBQC1
ODyWgdq6rln79efB+1f3WpYGSRZyy1NgDi6g2F2+dWG9koyWtS4xLgxiR08GdcnCSnpAw1LKICWD
eSQUvgF9ujw+/6vc+kfSW+70poL12p+C+RRjLf2LTGM8pI5pRyj7JtCJlPKibwALxaAi9YGaEgE/
Oi91vKI8ja4S4LyJIYgSH1bD+zwPDRZ41bzj8ZzfFl1k2wkgiM6uDUOexlCWvVYiQifXUCzdeQQH
1jhbtCEBbDVO4yWYF5Xj3SJBRp+5l+ffPACBn6LyDA1qHdwm1Sj0LQBvv3alatPedkU2hWOMGvfJ
kBo8ObB9uOxyqNPINL8BDw9D9KHsHi02Dtc9jDEzCwpCqF+7/imW2HPyqX/pm7jY9WOoj8Dp5G/S
lcMBB7jA9sSzlfVVXILLYNuZE8TWtd8z9iuswEwDyASY5yCGRCbqqxzoym68iroeePGq17dBH1b3
uQGhomfK/VQhDsoSt8nNsa5LrhOvCcc+mSVtNxb1a4NxkTEHTQbi97462efj4WAAIAq1MhvX0mvj
cZEtYdHLYbKX81M91GzHRmgwRn6UPfdPnuVsLSNWkr69WEboHBZFwdkOmMmwhjZQCkDIvPlqcOS0
vzziVw7R4+WeeizgnO+dU5tyrL3kOAXK2xvLxn2TNh+FU94Qt36LAYUcpjpPL7/0n63nxkvNU+vF
squbmp1ccCyC9qkPcdiI4vW5vrr8gn82HF6wSKO1Q2WkGDyYgDlKeMjPbPe0LTZG1trTz5/1V5rL
mQ2m2gxu28ReKSmvjYoSFm/50aw9/fz3v54++QJmMSODTX03Fq+5mPxb323Zr6Jvyo1p+J9rIjTP
OWT+ekVUsLzrIiztcomKBmomet0NjD55coxTf1bhVZgH6u1yX/wzDvGy5bIoBOqt9Ik5FbOYrvze
0ns+eHTjMmaFiRAv1SWRMxK/pjjJgiYbBDvLcu78grmZq8+y9Sr85MIbbvzBBxqxCHI4qOV50nDP
yXLwB6+63Mmvmce7zATKzi5/8loXLrJD1VjcdwCiQ01EnkmC0xhmdpZbbITPWosu0kJf8TJWgRsd
25bv56A85dGW8fzKL1+qSir4kkoGGOyxATauiNo7rP2vJrFV1bZSmBsvdSTC8TkZzVlH4pJ8T2O5
b2p0QuF/MFZBYB7Ll7EWtxX0YP48HGqmHso833I4W/u6RVqQFhvYAC/Kk+eC9PSU9/cq3NjIroTU
UmBCFCQ/dQBFKp/tz7F2f2g48Ca8kKlLxxvhtXRjhbj2Dee//xW7A+2biWI5esyJlwGJmlStxLJh
YwG0MrSWdrhh0Zq5wYx/anA2aZo/sLq+HBJrD15kAVPiRrZvHWzyHNyW0UbeASv+tWKGeCknGepu
kJwCQd8WGijmbjoDIv2qfQq9MtjyOV6ZtJbCkiLg8AXrHUzG1ZwW7CfF9VWHBemmnHBtCC3C2glh
qeC6LgFf9ikoPgpGU7vCHRYsTvp2Y5iujJ6lcIWqaJrycYD/xDRDLIYqiRouI9Wvy5280kRLxQom
rDokEtBTRb37QUew5GW/GwJDlVYHW3fXK8201KeUUyH9oQixRbKEdyADp/syGorvLRQfP1qZi0dr
IMFRD/OUKjZEO4YyWieJ4xJipjP96+y0m3j2aF5zPrU4gWfNwZ6V2igMX/t9i9WBM1k5zFvhxsb6
B/tc0V5dAX2dUPn7a6WJ8VLdcsYOwJcCrj0Tw9lYzZ0+7S1YgFzuxLUhco7gvxJM6eRxORQYItK0
KWmBA/XeJGyov/b0RR5w+rL1Y8AvTg3IoCcQkfNHqOzH1FLS31jdrI3CxcJ/NKPvU6NgW6a8Hacm
LWxyrtNICRTSX/uKxQSPqTzHGDsXONf2vW7k3nHpgWl3IwuvdcEiExA9xRBcQbxs0zlFXUvWO9+d
TXMT9OP/bHFdHFH83/4dRd95c4BNOnjcc/dpOcd4frncLP8d2f3r2efzk7/GDglmeN9EmD7kB2xK
hm/xO26ZQfQOblyY/CT9nf2ivj/3j7j0MM+X37kysSztVoUpGmvE1uTowZT7AQnaZCqG8+jlp6/0
RLAI5lCe+SlqjqHwuu7zR6aejf9++dFrP/z8yr/aimvhqWI+46iU2rthv/O8rX5Y+9WLECa+tLVx
cXKPM1u5CwTkOmNnqiQo1RdbfRHGIqRcD20IyxBfOrckRpR1Bdn6/WtNs4hgP7LcscshsID11TfJ
yaGO9UZyWHv0InIjVdTNyCWW5oG+col6yHXzcrlD17bSwSJsHcgmW1SI6FPtW4+DoJC5wT6n8wIv
bdt2BrKvz0GRdoadaJiTVQXsBy+/+t/VHfFSz0FdO4grAyVEHop3geo73Llzk7Rzc1PE/hFW+Q0w
XurBCyy1kQJXsuxS4xFTVIyM3QiDBe+nHl8hlgBJ4ED9jVlopZ+Whqmln4uqKFHDRQt9H4fjdSSm
3eXGWomOpV1qM9qhIb0bHuW5KKzuaZ1Be/4+2v3GSeta0ywiG9J7WwiJLalVffdVkEAajK0GK7bm
0HM2/UeWXVJ6fM7hHgbviVMTvzOj7oNBZ8ZDhblTpBzg+mbcOtBda6pFmEOkraNQYa5ocCqRNDjU
lJQc7KoNN0bR2sBdRDrspkcw+bAfjErzwmfWZ93c34mS7osCXnQS859u9TNz2M+vdf4i/ieqVA5r
vfBoQOQ9ehT8LXjbdRnYit7GAnBt6C7SgHHqnMYB/PXngOl9Ty26s/NpS7OwMriWwp7aBN3kaiQZ
R9RpTkVaT106e5++szEvrb1gMYfL0DYMjl/6FBYOqFcEAm3uq+e+8uBqyFGBeLkj1l5zXj7/Nf1Z
LeQvphhx/wDaVz7/wFDIYnySgKfg5TesDN6lgodrTK8hh4LSwLc29UCLu4LqJrib43HrFStd/T8y
nnomtgWq2QmX/N+Erb83ItiIjLVff37lX+2DiwiXemNlTnMImz/2AjeAVJPXrzXNIq6ZlL7XNrmG
qrdNAmyCwEFNIvX78tPXWmUR1G4JClwYD+HRDX8q+7Gy3i4/d61JFrFb1FjXKS0AMpmewGPRFB56
/kbOXnv2ImirsJa4l7TbE3Me7fZH3d85euNnr4z0pVKHEeoLgeKNIyUv1G4SFeHQe3wZo63KsrUX
LCI2Vl2duzh9wgvaRBfvZqCo8Huk08Pldl97/iJU64LLkYcTdJb93Rg+tCNKlqLvZbTRPitNv5Si
UC7iwnikBfjkLvZf8+ITnsyXf/nKSFxKUKhtNVhvzfpkk/vW3Dbma7PIkogeiEFb3C2DYz8FYCSX
fbyvK3dKOc4Bs8s//dy4/5jk3UWISstrcg5Mz5H1+fdmKOB7a89J7VOSTDP9zai1v/yildXE0g8w
aG1DQL/osCN3un2hybjvhBJH25PqlxKWm3Ed0kONs51fl9+41uGLOGa40/Zy0GhOeRHeQLcFw/p+
SpSvNp6/1uuLWA6GeDAoIPSPNNCQMBRzn9BWfS1R/K/opG6pNbr+0XR9qsgrzrgTXEBvzIpre4il
UG60VMNQKKbh5c9QWk4OXDyG0cfk1jdOVaRFtJ+d+6iON2aZlc5fFtk1OEsqjebmRLsZ3nq6u54m
hurvvrhzAlemxli3thV6V5d7fmW5tyy6G8HgDrUHseUYfFDLTqKuxOXWfSlhXGF01vbdbtiiUqwE
0LIKr6pZIyxH6lOjXitAf5X8VQNOUdNnO9pSYa6M5GUBHvfiMWBCyRMFLuIAs+PuIfZ9ndZxuIWi
XRnMS5M5YnlhwDA3naZC/4Y0+E/cso3IX/v1i3ma+BaFkSBSDG6Z4ar9x45/lq3ZGFlrD18E+Ryj
FNyuECdhUB5aJzyMvnyDo/bGSFobuIsYzztc+/l+qU8y4PuWogK1aoNPNVOwlGL2COvOKyHVxqn5
ygS4rLILWNt2U2+RUwlHalOBmUedYxS4SVj9uBwYaxdjy2o7oGON22oFTJ5hr51nvUSj48ATYLxG
RU2eoG7quuz9KNFQE+ty+HSJ9TKN/OPy61cG2bIETzLN88bqBlyM1cDXlh5FLWHZsOfLj18ZC/9p
+/9ay4L2DcEBH7oTvNHukVc+447fjJ6/MRuv/frFWIiFqIa57IPjUIUPkMm+uDLf6Jf/Xwfxv/Ow
t7wRbT0AfpUPcK3ogIWsKJ8ebe2Cxg0j2PBbF0YqTGJ3asy+Jb3al5ZAuU2IoipAzTvPBv5sCm1c
0rUOxTVOi/8YdID8Ud5eVx5jO0BBnw3HKcHsMAukjU4c/Xpip6AMSpB0oimZ3QEoytjg2IiVD3Oc
+2kYAWlOcbki6iEA+i5ubvq67tOKwIi8nMYXl5qniVvYkwzlPuf9gx+JX/HgOxnI3CaZKtukYq5w
BxSFIFDb/oeThzCqsv0aask8ax19DMZYJr5q6mzyTJtNqrktefkCAMibzbSFUeLKpIQTGSuZncLm
5VcBb6fEZvTWczwYlAkz4cwAZ72dFcNlWHQgyuvHIK7pjlry5LQsuvYkUMABqZ8qzxnh9m4OeT9i
IZXLn3DR80C/1U+EK5N0JRwRZq3kvnTn6OAxrm8jIUdIcHWeBUa52ezxAjc5JU/h5HRlhuGhE+Ev
0dcgxXrFT1HFf2YjUIIrmu8DYcMVRR1WUhMzXJOmC5Jh7uS+rkFDHz3WAC4n9M5vTJPCz+RIPHhy
RzLAXqzwrnkLi/W+eKhtI2D9bzrQrXF/7WrmJ5UPmIzNup9lP3+Is/R/wuy6ozX+qZ2jW5cFbha2
GjdjsXfb0OpkB/I294FpBSVd7WlVWlknGzhzF2A2zZAHJJ2orYxPXoySqZBn9ZgDcai6Z5ZXe5wj
B7u4hYifW+iIFnMeAMtKZS7rfVxRRk3ieorticR+PhD1x+j3v4iZ3xt3QmOa49RXd3nsvBOpMOR8
fqg4fVLaAfzLln+KAVxswL0xfKvgGWikH7HUN6KmZVJF0XcNcFrrd/eOou2pyusi7YTtJtFYhQkE
OnthwbsIe9mM0fnJLfw/MIc/6sY+BKx8mmUlcXhhblvdPcez/JBihH9VU+hdDB/etKfNWzCjYbTo
M10IsFmDHwOtHj1pX/sjs5LAdwiWK4CoGmZ9BDVO9GJZ2Ac64rgtb0mVub129mFdHmwTv9bFOEAj
1gGz7o73Al+eNHDJTHxDpqT0i3tUYN7YY5ieKSI7rIyvsK9qEjINoOOV5FXQAUAfy2A1gfYOI+u5
GbV9tKkjEq91SWI5Jt65k+xTewIkdKqsPW3H6sBqKq9qt+9eQig6QdCr/aRx7P666BTyvAuCUtB3
3dm4lGVF0eVp1PZwKq3ycB94RbX77+gWdb8/POxi4LtME6er2103oeKMxt90N13b0RQmOdyqs8jz
f6na73Y4nj86nL2XoX5sq/xYjGTA7XtzD+OwbuejWDCNSn2gjF5XnXkCFunGi+ZvZJhI0kT5zTgG
KICU1X0HhUQO6LXUkZN5TIi91pG9n9QQJWLiYWJJofZoz1OLmg13hhVZHgX2VVeObzmd5xMDuuu6
FjP4RGjqZmQ0Ked5D9UN+A6dfe9L92AISLW9QVm2haLAJCoLCC3DsgQfoirhghRixh3U/aCKIdEK
SQG+/FfQbgBg6ka3ESFjGkjiJoTb8hoeTW8YiuOVwWkfbKNhOxETG1WZ2A6MtOCprqwimSPPOarI
u3HKuk4Hbro7y/jVB9MokGQqf2lRsJDYBRg4HoGNXD35u8grr1gnTVIP3klGkZU1/ji/BIwc4tB+
mILxObL6KbWpOIQebF0KUbznykGJpoleNYmeYseMSVd0cyoLc187hIGf4N82bvCdNM4zqdtfyipv
2pAdrALFxRPWaSdqBz/6Bqtz5DoMuTkSB7/KP+zQ5qnIJb92ehkiZ7jn6vkyuo4DVCiMuADde7P0
k3EYQUnp28wrux8jyr0Ta2LPDLS7JHRNmIyi+sNz10sw2p6rWnT7gUE7jXrVN7cZXlGvCYeLKPxm
pPchPBgWVcNwH44zuFaD+tOwBjStmP5WpRPuG+3RBDcs8h41piap5jLa9QS+Nj1MGpyohC7Canej
Mgz8UQAuvaj1MwOSBgtFtc+D8caFFdnRH33vWsAcOutDdchpeVOR7s3E3T3KZEXCAv2bjeq35ckf
Ro3Pvj0NGZmq4xRVPxS1+itS5mM65ygzB0wDyCT3wZrrT8ma731QfHJrGMEPn6/ake9o5fySZrrL
7eJ9gu6EwNAo6YU6ubaIE9tgd086YmE8OpkPzkMi4LCUSRm+qcqnqdb06FOLJKWl2gzTb5x5bfdR
RsgV/og0A9PWO3jmyt0wtvSqLjGtykodcQWFIgwCkFNLBfxtvKBIqiJ4CQrvsetss+8oKzPb9oJE
m1yDc4zZzDfVk2X1r9wJqpQ7hcAaocIBnucfm5CeSm3eKMe57Rw4r0x5kHWbx5mEz6pANczUgTvO
WVtmDgNvNIbLdDJJoFgkt6CqI8pPgzk69soiaVD0bVrm5t5V/MmhttxjvMRXYFA7qRvVvywG8oWK
8G+8wJ1AiAqogwoLeWvHrkptgfmKInskHElhNwyRdSpnzJW0g8NM4XdYeUTtA6B+bcoIDFTmuD2R
ysaE2ZQHiscMc/MY5n68H2FvuytjeCe6UgNE1gY/MSm/u6R5CKkVZbPC7FtS+LC06n3MzWspUAMo
eZFnoXQejTXgAsywBzL3P7U9t1cd6UA76VHyLEIRnvzSdeFEB8V1iGrrh6YepmuJFUR6Fnw/sAH1
zA1qmeFDlMeorh5ukb/AthzpnVPMT5TxVw/3YUfLV32Su613jBCaWeEOTQabWw/Ws41Ooz54y6MI
+o26JvbJRpnFwxD23UF5uX6gc+UkYT+0qFMW+rGO8/GpsamfMHBhDqb1xE/WWtftqMabsgL6Bwu+
M+XH1L/b0IsrWPZU3n5wcCXQman7CUTilM6lHG6h39DvYMvwU1swct/PVvhQyCJ+D4j1Jq3ZPAS5
9PNUBg6/skWnD26pMXsG/ZsIu2s7FHrfopx2XynHuetYN++pQss5IB3doCJz2OVWa+/BgQGcUfnz
syAwJeTwjcxMjEQQKfXYaL8CwWZ8U13TJVjmaKCPujjTFiXX5eSzpA0jgYJ3jySoxqRph3UxWEfe
LWl9cj3L6HcVcX83CPM5UECfp7jGWoyPENjBYHwfVtNrYPdQxJA+3wd5QHcet6PzjwrS3JqDQ2ki
k+TChps+Vs/7PJr8fctJlFp0mI5dyeO9ZYYps9rCB2anYCkpQHPSIRhI1awx68kA0dvDU2K0LJqN
JRmuYc0AZC2f4xvYAtm4ZAB6MYRt702LUohXH0431wA7R2ntEx/+YQ1NitAuMw4L0k/Uy7Ppig2i
fyccFkKeF4YJ72X8B3R3AsJ0oBHX5E/ttriCYXkPUQKuF6amGOHZ19M0oOBVkdDL9xHcbVMwN1Sa
hzXMP7mTFq1XHKso+OGx2WDt0vBd4Gvyy21t994L2U+cK9JEddoFpwbDrtvrYRiRBmWAopkaK2+L
9Fi0KvAoCJgRFc1ZFnfqe2V5bToPWh1wIoipxpVOpnRtpV7tu1lXVPw2rgKWRo7XXOO4HlaVlZkT
BrPKROZ6BhXH4jvZDCSF3Syysu0PO6cLqr0Zxw8/po9905XpjNGVtrXE7goL8X03YUyU3vwZCotn
hVEPA/Y6STNNDx5HBCBBHZgaCDRL0/MkihITatPs6roT8E7mz8zGZqborHEXdTO9cX0+JhB3PMG+
rrstlMb04/g/vcqNd9YUqqyNinI31ViKzP1MEy+3Puxm+Klj/OJAei8waIuw/W+w4zNc7GPB7KQu
IpX5dozdmsx/d2XkYrkd4v+vid6PGqttQcYOl4F4Ny7Pv0Wx06XjWPxppPD3+JQKBnBg+nRAK01T
USWMW2VW1iN5rBj4dXrE4rVxQnYKZTSBr2HTNtOVAmzIdrBIrbAbihxVPcb5DNMTpgMMVzqdtKlo
aqyI3w/BTLMIafRWgeST+jEU9B3s9XaT4f61F0FRQxxveEC6Bix2nG8HgUQVB57GpMTf4Dqey0SA
QrzjnW3vgaWy903n3tiFYDu/s9w9lepPC3MJbCXLaTcEYDe3YnjHimW4CmIoeDvdx3dhi0wb+WAj
UcBb+rarr03OXByktvgYOT0rPkc9ivSmIIX93necQKp76RNsbg12Aj4+8F3I+pl7bphUveqzkMA1
oW3AdQzipkztej5YOm/SFleXFQxAwXUrx8SuDKTcvTdn3jzJqyIGhqlrQZOD9sZ5KAtMS3DVf/Ad
5OQQ21RHgVIoXIalPp3eeJw/ziZ/hl2NSue2eglD/xO+I0CHSjJj/W8DgWwcvHTWFFaRjCW0lz/i
ugOVrrdjZCrgMnF4G6YYxNDvxG75ULkWrGRYwFNUQGPKFtYfLvj387HsFUC6JJtL+/9xdiXNcfJa
9BdRBUgg2ELP7dlOnGRDxRnEIDGIQcCvf6ez8qdnmirvXF6g1nQl3XuG27ZTcqdK9Xe0+9vMFm8l
SXrUZgHsyYnf/mYhGzYw/4LHXF/Iu9odgceROeZVoTo84fYfW7bd7VyPD1vPpjQG209uBwp6RKlw
f2BJ6uyGvm7vS9YkEZ/cH72qm006ltXWr+FfBbHbyyLKv9pt0CChrlH/iOzU+9lzAWcKV+Rg7sK3
rujwcLVQct23PtG3hPTWQYl5xHp0viL3E7yqQufPdPbtg+93wRYJdMAXcBfdWxzXUAGC4K2E6C0u
9jjAHJxYu5rY7ZfS5w6LQwUPttJRYpfUcsQqY8lthWTKD2JLXIFQuA7iTFXJzVin4xvV/fDFE6GO
mZhwmHscXlN6rMZvSlnuzsUwPjttWW6KcWh3pZ1m33ibZzeFrfynxsqCc6vUtLeT2XvKE5XeCM8u
DtDLqf+qsgfoqYN2Y+zNoTyxocziMg/oxgHNF9lIWxyCNqz3jdsHW5TU1T6VyF4MXNanvsiGs9Ap
VCynipFDCiZe7LSeC65+W4bR0Ba4vg1dwOsIF4nZgXS1po+fycbR4JIwf5eNaylsEdsQlfea4WFq
hUW6cxtUyAEYW7MJ/jj3Tk00PE4OdwBbFapFg33O6xBHwKlK2h3WSuSLT/bjkm1814/ZC5JsZsCO
iLwfdkqIN39GG4ryNTbmx3lfGlwSju9aAA9nEHgoBKe0UF9GKve4y8FPr0VCbHN9LpYGyqjy8TaD
cL/wx1Nfapxxv+up2OR+vQnaIWbDsJIsX6gqURMgz5CfTHWJ+eggJCjxlpJa70XuQSEPVHT4bMRp
7QC1zRDFivFzKFlqkj1SKlTOhQ9hrMCCTZ/q8ydWByVuWL3+VGmaBkaVYc5h+pLabniC/mITJyLk
NzMPnC30Jqd9UbtrhLKllWCkmLMysbVlEyiy5f53ZXv8AEXYMxGk3aFYt4aG+rioQU10vtXUEwkq
gmpcclfTcDeAQ8vYSxhOmw5xp+xXEEof5+OpidOfhcJ9XQpygkD6QVtlFVtdctvK7OX6qv44IY9r
63/3DVwKHM+3B/fkuF5x73Ncqto0z1Z+/cJcmA4Sk1dYvPFQgeH4xbtZDy/p0CLJwtTfarZWagoL
G9PE2Heqt2kuWv/EqMJTzZr6TZGk7ndYLYyHHDIYR1brNS/EfzXJD4oMppGEnDvZ4YbQnek+2WeH
8bk6dff61jlAVTxmMeqwMYx/b/ydOKhTc28fyn1/8Lf+9vp8La0HIwpZYpB+hawXVCReFRJm7ZOT
Hq9/emlJGzXGZtAzhVq3h43DHuukPDpQ0sKDjJ8Jpb9Kmt2Mrr3C0l9aGEYwEF0NZqmPbpTan6N+
yOqoc5uXAE5XERs/GXJMbwkJivJcgR535uLV7X+MLN174JcMiqxE64Xd838A/cEDbQR3rDPLxE3N
7dexQbb3+nQsDJHpt5A58BCVbUJOMEw82S3e5v7RnenWhSns9RYWNo6Jx3cGravGBwFH++GxFmwf
+htHZ1tGxDH1D9cbWRqiS/feHcwAUzcJtNKnMyGM4Lboi7hSXrmyZpe6YFwshlGUXZtc0iVh85Dh
3UmcHMKLY/LUgG/j47K9MhsLfAkAwf/bj34sqUhdqKVlImLpVvTb/gvfphu6kXit/sa013fVw3gH
r5f7eeXIXNjspvmCH6ZId4fg42YamXL4XkG3ADqGa0rPS4NnbPiqrbgoWAWZsyqLHP4jGJp9Gjyn
ooo7Wu2uz/9CuZyaFgwuKqSCThctsrlEVWMACxu2NeJxYoTeB/mgnpEQ8G5r5mZ4RrOUvYyVa3+F
s614gNJXuXIULf4O416gtAicWTTJKXR/zU659Un3kkzFIZXfZMKQvA/3oUiQ2M+Qpui2NB9XBAgW
ZtFE/LtZTVtVe9U5pflw9GUWgKhfp5GFXNTKTv4YrENNhP+UwukUlU00YQ/enUy75mw10zckSet9
gII+styh2NWt5HtYWqafwldRE/hfkGRQfgiJGFDJX2A//IXmjEecrjF6Ftanif5POCTFpO2R05BC
hTIai0KjGCuKp8mXVTwIcCK52w8ryJGl1oxQwhhcCXWH1oKUPvRZfadbONj3zO83tY1djTzwSixZ
EISnnhFLdIMUurhgq/oT3dc3YI8izeTdsIOM+bY8uPeQI7pHNlbdVbvxVt73nxEOQmbHuDyokXBA
H1u4WDCCcgpDHjmH92Ah/trS3VsiWDPzWRpLI7KgKE0gi4lg6ZXDvJl6XUZhgLRbP+Uyqih0OJRk
/cpwLtxbPOMuMY+JhPPpqM4a/JDL4zLdBJOPinSohhjmYlaMoj2PZAl0//WYtrSjjVDi84R5NEPg
rPlP1GQjZDoAVls7+JcilckbmP0i86amcE8QJ76HRbnzJUE+e4PbV44kROa/cNBKIxfYgDeepQAC
EKai1ndgIOKs3Q0WumiahRA9o7w3hvN59J5081NUf8Y1XsfCjcC0CQkKH/n8MC3Pum1+6rT8CU/g
z+GrqUkkQN0KFlJ5SYDNAo8q9Vu4hGVBEwVN+GMKhzUF46UuGLEiS3zHLSSQRlbbP9aB/Yi8Uruy
nBdkMig1okNbWn0Hqa3kpCfvT1Nbu9y6J/U3qDLHfgBmwZgfVRNseWsDOk4PdlHedgXiyKVC0cnN
9SW+cKJQI1TkThe2XYXYTmnmbyrApuB7oufw1DILpPpKfCnwsrZtB7wTWoQrMXhh1ZkgTS8js62T
sT3DjvUmDOy7wM8Po6c+d2CZAM2kEx4yrQWQe8OPoe/4Hmgf/4BqwlqAXQhF1Ih7vB/rEqS15ty1
vdyEovtK8uoRZoObHspJUYn3FSqR80o4X1qFRuCjjhS0Qvn/TJX1I3PcX50XrLzPlj5tRLhxDt2m
S4Fd0E16N3fTE+/0yl1lwSaImiSLRMDkxCbcPaVt/lDkycHqm41PnzNLxBQVR13Xh0m4O7uB1b33
yTyn6QeShi63Kz634F16sXBeHWuAE0gXJenbHJQrfVsYNnI5D989dgjSDsOQtvPJkwnQPEOlI4ih
rWlbL5yqJvsiRSEJT6cOwuAUNuSdfqSVe+tydeQ6/d5LgCCu7/2FXWhSMQAraJUuEpBiVXfTluQ1
06KMQy6GlTfBwtPW5GS4oVc3Q4FtPmTh3dyU8cCKHJWM8DSD13C9E0ttGAEM5agpE7qaTkoCHlPK
OB2+6tY9Uvl4vYGluTb2ulfAA0Q08EFO6u6Xo5J7QHpW4tTSbzc29jhnPWpAA7Ij9X2Zu/sJ2rQA
g26DhG+v//ilKTb2t8Px8GfAMZ8Q0q3vaWcP58LzAfRMi+HPp5ow2RdlQbPahpzGqYAwFgpbVQoU
nWbQhnbWLFAXNoTJwBhko7x6wBRAF+0pD4bfU8becm2jPB0+ulm38nRcGCyTeQFTXWBFagmJcQWg
r+OIV1Qd9zA4+9xkmFQLSxKLpRWDL5fbPo5Jl0WD4Du7l9+vz8TSMF369S4qqdItuRx1e5E5KRiJ
odC4tZ0bXtfbxHNWOrHUiLEdqmyYbeAj1TkRQEWyLtzWtfdcqvA5HZMUMKB8+lx4co3dIRHGWxnW
zilorFMtxm9BznZuN68krBY2n+kEy9ENF+UW6EryHyOcaOn00Og0hjPVyiGxsJxMisKkmdO2AICe
iVc1t6BJFi/Q4U/OQ+0XK31YauJyP3k341k7okA7jRIRPH/ubHYz5PpZeWuWeEufv6yBd593OC9K
YSFcjCgvCysHFqqKKcCx19er613C0AdJdlMJGNgOeKP1U3duJD0QAPRCcdO7cucB3dCgeCtLwLRu
yuY7ybaJ+FVDMCPLYFvUAK47N4cqOdCMAWMAKu4mCac9CV6KXOzl+Fpk1XYEqWhoXvMhPYVpeyB0
3yrvRg/PCRBNPlyI4SqgxM+0OdU+oObJvrYBZABqI+12dOAPSQN0uAQ0FVrUyYXHSc6zczfQQwZt
6kvakXAg9FRUQGywVq+AX8QJ/ky++gB90E3V/M3tO8RGfPqxs6NWyt1Md3MJXcf5oGGH4R2SlD0E
w4vmf71qfkSkjj2ApAt+mLkfzdDHxJU76eAjrP/Wwc4Z9S6fYEFCf1cUEBUg83W+tYXYhFOw8YB0
bL5Iqb+WqYw024zj99AGyPsWyiARDTe1TmJeb+EUoMVpnC731K/2fCiyl6JqYs2/N18Bc8cY83qD
RH2F3IGl1MYHw2YUbTQADOeP/cFKIA05yY0/7CXYAn0TzdSO83nb28/CFfGUdFEufzdkU0NrqUl2
jnzmKogn78aWt6X77DovHm5kF6wvs/aZVruuuU2q+qwYELrjTzd3dgVvIqvGm6tTEeCwMmeYtR2y
1Uhach0Rd68ASmz4OfOPFVjHaG0ArKjaoGC6ER1SwlXk1LeonrowwKz4wzQAPo3UBPhaW0WQohAy
bug2TSHdjMqE89Z6t8DG7CxeRHIuNjrzNr0E1LK1d7h3AcrzpYYQK1IN0gP4NRUbB2JMDbIBPYvZ
9J1KoMqtLUWVWMGPprlpYDUu9U0y/rAqAtPxJ9jeVshT03k3wllXiy86PTPvGUEIXEgdSfuuAbSp
xE11p0CCsMYfgX7wbOg9UycOcKK6REfQro0A0gWH4LYDpF/c1r+p2IsiSr+RPirDv7X1x8n+IIOg
vXPSDJs8JSuRf+HRY0qfEn/oOttWw5mlT43swNIoNn0xR4TfB4HalNla4Py4ISQV/xt2WoCoxtLp
hvPU8z7WACACJ57tPY8+ZHDOiqmvf9bM+ns9Ci3c7/49z98FOd+2IJUDY9GTcB8C9jUJ1/JVCweM
6UqlOojFdiAWnb18etbCuQd9bJc24m8ZrLmGLTVhXH6dKc+kSkF2tC+yg7ocbwC4/ZrqzNkk7bBm
tLd0DBhH/piKdIaaQnHu+xSGroomyDZ7vYSTBV0zlV3IQ5h8NFUQYBVb3Z3hI5LvACsaN50zkO+c
ZNVd14XZqcHTNI3A1u+eLT+xnj43+8YFuYTjb9FkvMPzoYFTGAShwYaYq+P1r/9jbH9wwJkC6AHp
dJ1PQ3dO6iSngJ23EsGi53Hrai9OmQo2Q9mxjQbKDpSoMmv3PG34FuEv36Ru7RxCXrVnvKTmjTWE
yXZSnXcCIi15aXpP40gCtaqwXcDCXMmPQSrYHzheB1CPqCVQ+yQ8zonHbm0bcwYNzOy+B+grSoEm
w1UNIsypF/653tePV0lonuUVAGCD8AJ5VuCzOOxHhxOzsX9d//hCOT40d6kD1DSs1vzprMcu39Ec
JnwNEwXoIX3xtagH/nfKvD+hQnaUjyk5NYEgW2uAnPaFLAicd0cPUw3gS0KsDHK0dXD0vTTbADbv
/5a8xvHmCAY2hZwevCmjW1BtitgNFHS6BhG+XO/G0hgZOynlVajqi1wGIKlRBqnwOgyiVKxR1Zc+
fwlx70JZ644Wm2pMgW4J6GfhBuhRnE98WlOYcv6l0P5/QYem+V052z4SrykDTgVaC7lTths/bKcN
kR25G+2J4mbU8+3cOCqNsU+rczCFZJ/3vXewCVw3UPkj33JU/TbeANrZAD/hSKJYBhntEoSifnAO
luwBuVINjazMS7YcOAwAvFk234MIMERUgw05kNFHPgyQ63Gi6liOPYtSlpU3re+Db6zC5GVOguFe
Tk1zgEho99L3LHma3LYGgyvwtl3I0qOsq3CfzVa6tVkD9Pbgahz4VrtRVvaWMGR0wqbMj3PeVdGk
wmA7ho7edrwszoJnA/DZbf8lrKx5W7hteeIAce/SYrTibBymr0AxooAsmnFX1Q7fM9knRydXydFP
/rGIJL4KxbbiLkfW6rUHUuqtm4M8BN8Ku7IrnOJIQ41SnsTP7wiDm6ZMqnSXVRTyhkwC8ZrO4isQ
tNDshZ7Jrg/98qZXTrolqrBfMmC9NiyV3mPauu0TkLxsWwx1eBBala+9H/61HKeLXUgjA3wqwNfm
cE9I5VwefAJgZxdq+0zBoYs9m8vjBLLEazYx9bNJ7PQrrHw98GWAiQ4n+x7FZBHloyh2wgOrrG/z
P03AnYNItTwAAzIekTDt4oCAXVK42QSPu27aqJY4W3t0p2cYBWK+nUk4UQbZ4S0odWpFt+zj60T4
fzF4bkUyu6hJJ3i44mIut2WSP2vZ7VGmAjuDfMkJckfXd/gCri80fSlgHtC3Q1FXZ+X+TQCiTjvA
g8C9yHAJHFgdqWzoIx8X3XJNtXBh15s+gtyekXsVHtIW2TfV/nXIrgJG9Xp3Pr5ghPbl/+8iik6n
HIpQ7cVxBgzWlOyC/AfhXQyzqc3nWrj06l0LFJIA0BCCmfyUXVjJRVxX/fcmTQWeVp8DjYamVUUb
5g3PgiI5OU4ak6LZtIiIiUZZufhcYDdNKua6Edq9tEBZ6z9Ao60RUWalKLzCk+3v50bKODxGrUPY
dWKeUxDF6OTepOWd9vQJHnOH6y0srSQj46ITOpVZ0rlnAvD9Jp+c5ksYquk4NJ67UvlZWlDGfSsM
vHQAlYGcXdvdtPJrn/52gjxOErWynj7uQ2A+HkpImGU8K50zTVPQ14LhQY0oa3C1JvX7r0j1/0dg
YFolcPA+yCSkOpcg2u1ANzvRuI2hWGhFyCJFaorbjXU7bEFoik7PfJPcyVd/u9b8Uv+MnAzAybQQ
QUfOgjLx7GRhflvBPg/Wdc1cr2SuPs7xBaZvoQ/vk7ZuiwZ6ziTqvtnBt5ncw6V0o39/ZqEFpm9h
Q3HIQJHROzeJt2POmwWPTbi8rPz8pSGi/w0pM1h8vSA5PYflEBeUgCV656k1M4jLVz6afuPNxV1F
qrHP3XNL1XMq3afG1iv7b2ncjR1eN5Pn1MEIpSEOW7LaDcLXxs6sH5pczuA5C/96TrE2yUujZGz2
nALOHEBYHgoBU1RAvqr3Il9/KlYFobHNu0HC3LTn6uxaOTKrdZTn4FD6r1KuvKwWfr2pAVJDNRU+
eyk9t3YFB4sS9/omtod+d32B/qtefDDLJlC+hjNvmViEnsEgjIOv+haqyfJLFz3MJ7XFs+Pgfu9k
RJ9BttpYR6h6vFav8s1+AlKfbdhRxGJlMS8sN5MaAgMtxwLHh56BEAyOrKTDi+9M4Ale7+jS5y9x
+t3x2/k0BODAJ+eGh9Vd0Pu4VIY9XVnQS7N0+f+7rwdDVcycY5Zk38FzqHMgBD3cwurI2l7/+UsN
GFs9LJy2meXgnll5UbGJrXaKarpSnlvYjoGx0/sMnCnHrj04XP2oJBhiA9+n5S8nTHcVeftcB4wt
L6285i5oRpCZoSBR5eD8N1EarnmVL42PsckDmLyIPGfkPGj30DRAI8omvyNT/v36z19aPsY+b0pH
Wm5CyHnKvd/K9o89MhjXP73w003mBRSzPbf3PHKWOj+FLPgTeM1vm4UroIqFyTUJF7lPbZ76uOsI
O3kc6PwoSuutDP3j1NRxqz2+ssE+vvAEJvGCh0yFToVkrOZz8HUKvSoa/eECXUPaXpG+XNkJH79y
ApOCAdUP3fgu7c/d0B3djhxJraFYRL+50AlodPIKa6yVkLQ0dJcZe7erZ8HwFmY5so69v0kZRGcm
vQ+YFefBX5b/uj79/zIKH0Rgk4AhFJS6U3iFQAhAzsei6eYtFC0usjokByAp94+88/tDkUv3thK1
s2Ekbw9uUA8wT+vJF+4k/kqHF1Y5MwOBz0XuJgqyLgWRMYXSZAwdg4frHV1a50YECAIfnOIGowm/
p8hKviv5t4O+yvWPL60+Y/+XXZF3IN5D/b8XW1XdDpO9Uep3SF6vf39pKRj7v7DnbM4GBPgaRZq8
+ma1bzPNYjX20WSH+081YrIv/BEQjDLAHXfwJrZL2VDtYGlY7JvJkT+m0S72bpCtCcstzLVJxwDt
xsrqET3KnPom1biH9QBoXO/I0po2mRhj2rCJd9ikNimgBOHN3WMlU/kEdWf3Nod53wRu6cRvkbxk
eylZsMv8rDixpm1uG0vMFoSCinIldi+sDdNIwQ3G0rKEhZsF6489S4vIn/vni1KtC/DRygIMP74t
+0asqH3q9bABo2cBlZ+okGzLkuHoWSQuKlBpBgvG7iT1oGlDd9cHealbxpUAmGRH4NBzz1VuPw8B
0upDefFk8sBFhjHzJ4OgydkAsZ62HXSszjDKvSNz8FuCAAEJDCfc4TqVx5VHVmApSyvSCBBeAGU4
Nhaowud6o0FXT0O+uT5WS582wgOSoUMmghT+uMF4JxOyUTxZOY+WPm1EBlfWiR5afLpMPB8lVl1C
26B8/NTvNqkWbaDsXmuPnukgbqE69ZKIYeXcWQjHJsUiCGkKKSUHj0cOFSlVyBDCasBjQZlzXAkD
C0HT5FOEJKCByKQ8zwEkgzmvhy21ixTF6q47kBHW8NAwxOvic2N12SfvTmtHZIx46NY5wEXtW1CP
zfc5S8jndpttLM4xb8ahDO0CJmvOvqLtjuTsG5mHsxO6azFkYSnZxiq16qbyWQsOrgOzU29gMarr
nxsbIzoJDQGvVnZQySvaV4ejRk8hnnX92wtxyLv05t24s8L1QlvCeass2rhidxB02djhIa1WfvvS
YWKyPDrY2fdejU2A1Pk9XBZ/Igf5DayxIZI9jhCIdEGOy/nGnPDYQVkhCeVzOGYbVGLW7rZLe8WY
/DJ0SRgQnCAdIB8pJHGqYoiUt8ZbWxpBY96TQuRVx316rvjwx6pgezX6J3HZI9P0udj6D5j0bpLK
HkIg5OLbFQbODe1gC+hlK/e6f3X+Dy6wJr0DKiA0oWnH4O5cRjN7C5yf9eDCVfUZmmak/WUHD2X2
ajf3Y91HxHr1dbKy9BbmxSR1VFWeJJNdMyA1xL2cSRIxmZ8CQK1WGljYkSa1Y7DHbOyLEgiTMIOC
VXkMHPpyfdss/XYjXNm5dnSbXDg3JOeRT+w/vOK/CUxdV377Ai4dCmz/3ZhpjnpQxplEiGIENmHc
ue1aFj6h8OAhj5Cl0CjSKSA1qGQC12S3rQtMk9fFfOzV2tZZOANM7HXVpDVTQEqdAeCImsyFABt5
dv0JMhA3I5T8PjWYJgC7ZgEKHxnpASDo7OMMnsdDOwEQpJxgfr3exMIFz0QFSZAQcV225nMN1JsG
Gi+znmpJdmR6QTU6qtS4EZ9L7DIzt89L2MW2FchK7gypwfYHAElRL79d78jSwjPidRKGrec72j/3
QNgBGxHZUNNpuufrX1/aMf/3hOw0b4vBR6B5k+yL9lYIHEu/2v3vYoYUAtBLDb5r9TpSw84L25jn
K3txoZgZUCMCd5T1bd/L+iyqZvitqopCTxQI3LrXf2argeAjzH1LiPuGtn2vWwdiTc7cQxPu+qAt
dc68QyqqmacC79y2fSyxGUNoYdrNyspdmBKTn9JJXUBLDRNeDFAr9erInX5f/91Lm/uSo3l3qkDU
tG9HKB6c/T6LHQfYgRmyzUkTOdWznauV0Vn6/ZfW37XSaYgHexLgWasuf1RDelP4kHj9XA+MKFxC
qI8xEnZnlw31rrPkEUq6cAKykguS6SystZv8x2e8bb4P/bnm4dRW1rHyB/3k04acnDyD7jUkw9yN
sMvP1VZsk9fvlnmqc2dKT21+cCFq1c8aiFmYeYNyEab768O21BtjlyeaTE3F7fRkz2McZshHl2qj
5u8WXysHfLy0bN/Y7/XEPaJ1YwFIEkKJpOjrRwsFyVNgBZCKn2T/zCfIeF3vzsex3TYp/WHmkNbr
rfQEH9w+9u3Zv7HGbDpB/lpOkeuw7DvUy/wvCmAUP7KKbLUs8fHOt03fPs1SBdtYCLg6DB6J1DqI
5qF01zhiH+8c23w+6gSMEsbwdYCNO/Wq7c+9VGzz8Wh7ll/nyECcCplEVV6jaqfHMb4+GwuLy3w2
QtNN1DmrMxT8kZkS5TEEYfeC/5Nj0azs+4+zyLZJxefAkfYkdzHuuoeeLq1uiF8eWzm9WTDNBtaK
76yQfXIxe5fZfxfBSmvsmokoLGaIURd/MgWdWwKJCpDE7G7YXB+2pcm+/P9dI1WTe37Gk/RUSfrG
RcfjMCxX7vgLu9F8gmXBzD2P+clRQvD95GlSPVqDbqAgTvlB9z5YEw1EtK935MO5cUNTwU2FFnzl
OngqJLSO6UUtu2q3JZTl5wyolqyNmO+uHC0fbj80ZUzMNNsops0cs8J6/QJKqwXMkpcN0PnLRL/S
nw8bIbZnhLI2HX3FXJocS+oBsi83dJzisF7T7Fn6vHF3aeH3lzi+l8CxPkC0hBb2nJanNhQ/r0/H
0veNywn0PqEoXc2A9E3PTQL3XIjprKGSF7a6+XR0nbLBYAfJkfHglpf9jhbQ5baq8NmSw7Cy1xc6
YL4SNZf57KGUfGTjcwjRmbD5nTlv1wdn4eQwH4gQILVUEgh+Iq56ymQg4sElj/akHmw3/1nI+YET
/ZM641rgWhqxy//f7XINhqBQsBE/jgq6pTje6x8EsJthjc289P3LIL77fj0mIQprJT+1CaS/OuhI
qrsW0qZ9TVe2w0KcMuUAPBdXudTV1pGmxR+Hj98gKvo5pq/9fyz/tJwynSHQwpS5g7gu+E8jHVbO
pX9v1v9PdNgmG36siIAqO+GnSklYVwfZX9fy6l2Z1PUJqLhuk1C293KbbyYXWoM4YX5OFQSHVQlh
7ULX95bNYoeET1M661j13Im8yX/KWnUDpY9t5UIbS9XHdFRQwmdERVR6T0WQf/PmASougHc3Gb1p
8uyP9MfN5JT7aSDeNpztOYIExRoL9Z/xz0f9NCKKD/YmBH0KKMcUpLwHjLs4upVHdw0Lvftuzqxj
m3AVD6D3bOZREByXE/tuN45IYFcBHrpjFeQAtGt35pA+OmqfBTBhqCE/k4epv5LSWjiTqBGX8PbO
c5Q+E3hf9c8p5zKacHMCn2l8szNygtTx5+jdtvmA4goSux4hyXFSb8r/kyQu7oQPFVga14PIhwce
sU0qP7ND2PdoHBCQ4QWbq5Uvshhuxzk/O0P6VAIh1VWf4+baJqOfQtI/sD2GYEjyH7mf/NIkvxtD
/XS9Kwux1qT0h7zvVFa7OOtEdvSFXcH4m39nTbj93PeN8FSJPrCq0U6OgzXbMa+C4bnJK3pv92Oy
+1wTxj2qYEDBE10A7MRYsamctN50c2sDs52xlV4sLF2TSq4cZjed0vzUqQJlOwHDAtw4b1ILosUN
UPkEnlIrQWupqcuaexfP01IV8Oe53NTD58x7llV1JP3PzH1TFTl8asBMOvnYWJ6ieDEfk+5NgFVW
QSXyc26XuI399+fXPXUGmuM1S+uLOUUQB+1LX0wrg7OwWk2fvpFPU+fnIT8luoChRjCo02jXcs8c
SlZA+QvnqakAU0gHbHU3t44SyRedJZu0e2uyKrLW8CNLDZD/jtAIQ+aUe2ggAXmkktAYH55rSFav
qmcsNeD+t4E+p7ZdN551hG7rm9uVwWGsOnUPzaDiRzJXbPO5VWQcOkENT5+clHhiAMQqXoTzyPT3
659e6oFxUoTB7PhBXyVH5f5h7Mn1LpLycI1aKVAtrCKT/97XTiKz2beO4RDeeYAaxPB/PLcWiEHX
f/9SA8YebjwO8oYeqlOWJVurVtvBKw9Euisjv3D8/FOIfBciXJXIXDPQekTRJE8h2DvbIW+dM9wl
rf3EBKzUGmsEwS6ohpU3xcKMmBy6jiRCJarmJ9s7c3XjDi1cbECL0F+vj9i/D31whTFpdIPddw68
HuoTqdrxfm6xtaHAD0WCyBvcEW5YiXwWqdPf6QZlPJkN1W2WpPy3lfYBi1vbs+d9zjPx2FmV/plp
6vob3bv+mrDO0gAYhwxyW3DWtCp+Eom/IwlozfZ4rKx7tLFyqVgI/CaBbZKiSL0OgldcJ+W58YJ9
T8Flx100qkf7nkyKrpxmC9lz+5/u27sFFMDLC3RCPzjBaGi48fzcilSQjtsC4rSbtOmzi+R+EAWD
ZW1Z1U1bWGI1K4fPYuNG3GiZmssprN3T3CQvXUhxa4bkawlyUqST6U4WyVfw0o99mMit1bQrC+yf
OMdHC8yIKZ7fwmmm9CHU6oo2jQaY7Lwx3yu/5mLwztXIwDCzwonOMSAzvLObX+kswR2v2xtKYCqS
5wFEGOoheK4DF54LWQ21UMhDAqPu9Ym/gdOFBVqjLc+1qNvd9W2xEEhMhhixuwmexzXIbhLpxgDW
UxPh3zXrVybjsno/GBSTE+a5Nq28RkAmMbe3cHx68Kpw5dW49NMvy/zdGiutudejmKEJmACBV+n2
aXZyyEKkaztyqYHLTn3XQA7HxAKGY+5JpNO21dO9EwJIBaPNlSC+sB/tS7vvvh+CG8hV7sJlqvgf
Z+fVGznORulfJIBUpG4lVQ4ut2P7RuioQIoiRQVSv36Pv72Z9XaPgbkbNDBVLonhTec80AUVIEeJ
YiJq3dRMWsCh/GDjc7Z81hH929d9PGDgZ0InytMjoVVhYzDWeJ/78e9mAe0H0KL/tqA+BB/GJMaH
SSM9qnVIgApr2y9sXMpCa6b+U+OPfBy80WlTA1SnYbNvg7BIKTOHbqwFkEOx2fz7r/jbs/pwhHSw
wwg8LNkjIC5Prejv1iU881W90SC+rGr99e9f479HTH/aHh/PDM16XdXRcAKUD5PRuh/opqNjMCJr
5vD28Jq4/N3Hlv0yte5xTNfdUS5L/SVCAUFkkgNaWBovgFp2oscFiNfHblkXnQFmJ9+SZOJ3VVqK
NnexF+4GqDNPPmCRv//9z//j5vbT9MNTSsuWWmXefYSg2wHLb/rUd+GPRTR88ofnAoBl2HlE1yeM
6OViLI+Qc9+W0e56ze8BmtrIatjpMv4k+PjLD/koqRktLwEjGxdIm+csIE9z9ZmP6t8++UOgpmCE
a0r4+Zx6mM15S/LIQvXJ+ffnew6l6g8HINzMOkjKIYOsLCpDQTvvMCD+e006iWKEvALS0MHPJiWA
/7CtV3ufzPD98VjEu3l/Z/84trhv60rPEgziSvtnTPoMuwVAmyKFmuOTQs7fXv+HpxbB3DbUsyFH
v/QBBKu6a5PKS9WCbhuO+85499rA7zbyP6uB/HG/4zd9eJSUhx6yX2ePTX0J1vJOYqLPh4lNDcDU
+lmL9C9r4f/TFnqU9SufGmgLq+06Muikvdu/78S/vZP3f//HO2mmKfbrusMy6393Pd86YBHdZxWW
vz2c99/zjw/vPWLTuKT2WEr/NEDykvsW3jwjGIRZDDPxLQZh0k9i1L+9+Q/Xx0pGhpTGwJhx9ZLd
jAHqL4Gn5b3C+XiC1KHZen7vA0jspsNgU178t+f3IaONjOvG99n3UzmHMFgId9SI3Jv+47Bx8OFX
6QD6FLBdFfyb6Rssyn/S5jNmzx/ffMD+Z7/yj5ezojgVioQsp57EUy6mBi62NV8cLPwR5n/yVv64
AvAlHw76iuqg6lY6nCylDVyxUmQnZqEoLJhC2P6Fpv/NyA/R7P+71iTFtxDH6CmBM6vh8ZeY1j8C
E78uS3WHf/8v+yVgH8ttMRCTMcIIiOdae6lj/y5SwQX3y3/yw2cfXRvVaMc1XqCwojUKka3bxqKG
XId+os773+f8/2ED+1hfmzAQJEeNpzRWQw8o5DsQfUBheBJmzUPgC8N8GJlGSKn7W1tPHbxBlubK
UmEvEQ9hqMO5Kqg/Dce6rqDQbhgg5CMDpq5pgVhUK0y4tIGfJXhoNA/CaXzjIUib3trKTZS6uc5C
R6N8wtzNhox6efj3ffgeWv/hh300dNAAtCVRPK6nrqnfejdfWY1xglh257rvNv/+HX/ZMR+NHRKW
cuIqz8J6FFoFUuV+9Z37a/7fPv3DSQxg8px6fU1OwXDv1y0aH2cUaz758D/eIAH76ObAgKb3Q0xT
nXxYp8spgPJ+te0nZ+Dfnv2HQ8pJMsE6vyGnMf7GwpszdkecLEr++u9P5s/xCjbd+xf/46iqHFxV
UqP8Uxnx9FqNBswgOwVXnLXkMFeoKGUYutEFCYcxT/rZxjmJ5pp/8vD+/N6Tj+YFsQxVlARuPUU+
gJ7BFk2snC+fHCh/GUkHdeXDj+Nj6LF1VSeQfqKCBlF3SNeo30m/rs5DC5FWbcbgNx/MciWNJru4
7ZZTBest4OxJtYcRi/sk5/7zD2Ufa9imV5AHjsQ/aZ3erQSdc+RfUKp9sk7+sgg/1q/7qO9BQKf+
KR3rbhsnq961PUm3/75K/rIKPxqYL0Cww7qqpCcQmFN/40JdKPsVRm+frIK//fUfbvp1wNHsaG3g
P8hlDgl4iuXofwaY+tunf7go1bJ2jNkQYdLa3lSpvssYdo///mT+un8+3I3jPBkUfhQML+KZnRxv
knMVLe61Aw03KDwYKCw7wEPCe+0RVmVSyfSpxaT3fxqNgefSh6PNuGriXrTQE/iTcIJEWvG8gir6
77/uz4s2+Ug3BMLK81gV0VPNWph5wsYSFqUpYs3/9vEfDrcmmWJKAtjWKzAuM5swssPE9ovuhPmk
rfPnH8A+1vwXhopjqSd6Cuq43xjFblM8ellpxfTJN/xlcf2vOf+P87OMyYIS7qxhKWBOYiAvVeN+
//vj+UuA97HgLwdV6qq3+OPJzcHIFe4FeWtlJtgLN/yTvz/4v0y/P9zvH6v8cp2jQKF+clpoDIMw
uH4/63gNDzLy+W6eW7fhLRenmMOSdWygglAu6b7O3pBuSqlRsY+HGVEITvJHCfXtIehWrwOBfrJv
KVipB97z4W6KYqFy2gz0Llpje16XieeVV3qnJOncBezVdJ/YqNvOhJePQT1PO98Oza7zEl3MMB3M
J2zjxzjtq23LBnUuI+IdGYz4NqEP09SECnaVvLYHlxDAockyqWdqu5LmLSbdLxAnwRPUdqJouHM3
5UYz5DDgGzWY0SE91uGwHOfRgRLFTNnBl8Bfr6Fj8xWw9vkXSyv67CbWH2bR0C8TXTTL9QJ2ZbZ2
Ys4cCth7LWhyQ9417TFD0W5cPNBX9FDUzu8SkjUh9JJrb9IvkaVdA3h6LC2gu8yrNo1R/YY5MIFx
5fA8BGsXB8qi30mxINektTqMLAHEPvXdUymT+anGo95xmHZ/aeA0zzE/0/qFCjHxR+FcmXfw2xWy
f9AwX0V4Uu0kGZ4pJimvIhInfxgQUMYmyKxjYiM8A+wQ+kZw6ZQ5GiyHvqoPU+3lq5jnAzC26gkB
rNvUamoReOIAELEpCyH4uk20993jaBmka683U9Q/wtGwApsm+LKmySZGEgzn3H6EEd3yCw7/vwfR
rw8kVXyPr1yPFSFwvyWM71jrXzw7fYtKwfJJzQ/+ylCiD59IyteddfF58M0C2xY4Oc6tupgm2LaB
2ME3+R5jwBhnh5g5EynOKt6JN4X5nLwcJEyGCfhla6CSHU/NdU5SAS9eYvYJbeqCWs7O42xAOE0w
EvHipI2Os4NVjxF+PjgyI1GIZO5T24DxzJNH2jtv14v0zrYkegsShdmiVWCsiKfipN8tFNuSeO/P
acJdBl9fOafxTogBZn7grMpiUfUMV2M7TqawnoiD95wAITuoRVvm+vq42JLuJIvtQWPweBMKAqw8
a+2eVKtflPUQ5yhgiQNZOIY7reqORPbDAaQ71PPDMrlvIcF4pnAsddnofICWQVbIUEzx92XZlNkw
qF5mY6/NF2Z9VnRdl4KZJBiM+nxx4ayZb0ymr7Pux9zjaoBqYChcEzyB8x4UcmkfqcYAIOXHvqZP
1sIFeeH8N/ra5DHQlGUxYe+miPFv18ujZ8o3JsM6G+CfkOGeFJeqsUceVNuqrn71iSB3/iofcS1O
OYNh9tQ7uQ8Dgr8xKTet7vZEya/hIC9mDgpXlzvMgF6lc6e6i4+xZpewrb7UQfrNxg2Mx9Mbrx3s
LBa3VzWckJWz62YO3D4YTH31quniyn4Le+1vpLMbK80DTZLz6levoEHDgDEpgtpDyi7lURFYYwIp
dR5Lure2P4eNOIFodpiC6DAoSUBBqooh4i9VZVOw0eO8rJCuobT3RVTexTr/wMr1Cw3Gu2SMnwOf
bSe41YmO3pPabWXS/l5m774J7N5rgrsw8R76ILQ5JeVlNsnNW8ttSavbRBu4QCfIXmCoeOlYcORC
7vuq35a22vdduRtWZzLMP6msLkv428TqZFX5s5X8raL8qRnZla/ihvW9WRf8L71/WOfmESWWGZYZ
Mc7xCPJ3R7C4u3Lbzfo6Cf8nuoYQhSXwZ13qrSM8zixByzxJTJm1cCzBSJuripGnBXHLd0Xs2Qvt
pZfDETPAAjZa70Mz/qPPqotZaZM7mdysFxXd2r14MHhDvXx4iZ331EXeK1XqYhlORR7AWCF6K5W8
thHVWTiyXx18GVtLH8HsDbIwxLpNAAdX/XCDq8lLFTnMgkfnPgJ01VT0qwfryjxw6PNj8mVbs7Ro
UrdnHig/FRw1Z/mFdcmuhZAaqqF4Tzx28KWHCm1z81f1EqUAwUuy/IANAkghsb56zQjQnXvpu3fq
orI3sZgbdA/33H6rGe4MtFNui6RbGOXu51acVxldeVed49TmVY1f4TrCM1bFT12oL5FgT3UVXBgs
ZDMwCnMjVzjo8vAlBc0Fxv/sZwInmyXxrxIli6Jn0QPR029rQeLCydF0Mc97Vn5NQ3VuGepKcbjc
9SH7Ivx3AyL5sMjJZq2Jdu2i4R8x3cEu5Kn26C1F7RlE8sPEylcjx/PagcHrQUxYE/laruRXGq+3
eJEou8qDxg2cgfK+0aHaEvxldW9gPo/ZktKf97YipzpoLmnkXip/9CEzYTuVYvau082PadZ3VEpo
+Wdx9mtghJd+gu+hi5JrFCTjEaa3ehvWwXyCoFpvgTgj+TSIBzPr57HhSwY1/ZUCb4PTC20SJMJg
Rr/MKRQGuknHwufmPsL2cYbLjfyu5ji4Z2CY7kF28fdLxfytkVG6t0ly7d71SCWYbIUT7TNd5+k8
8tHtHV+6XTtKmBHFrsUtkKh8DpI1m8MYirLSXdTaPEQOEIBAkl9xh5VHKgdBZgcoZ5T4dyQYMcxT
7akHdlCg5SPcS11mluEY+VjQUMaMERzQu/FljhXm5XmYrSoi4BcMQIcm0W4YB5nT/9msi3ZXtyvm
9u2aN2R8Xok8pou4G7rq0QuCF+fax8ktJ5cAFtnx7QguwRp0XyPZw61p6V5dp29rggpH0De7ZlaX
fk1U0Y81kPMpxvJH2l6iSm/aCbKmIJ52NmwOmOcWGUow+8XIfRqxX4mOYNgPHFLghzxrFYfbCalP
Db6ZqvWgk+bacLrhY7zs/BaogZTbO8z1AjUw14cQswyWrniYUfAlhM/r4Hm/EOx1een0k+LNa1qt
4Mn53t2EMUcsLzdmXhfdwqTbV4E+pxonrh4Q+rG2PcNwZN1I+HJCB6JxsbdPKKbehhW2v6I7LLZ5
Mg1gSqSi1xiLobJ02wDCi02q3/p1eErcvFup2M/a+6oWVSBmQRwYyGrDuJog6tH7QJsdessnW4m9
qOJLUKH1HqUDJoaXk0/TRz7N9zOBkrQlNYaAJx/l8Bn60gkupKWxKPWKp6HVxxZGsoe6VuWbWLzl
58CM/KqGajtNcNl3GsVZP/WuvE13Moq3ZVfBFn95sT2GS9CXKvM1weYcZLrmPE72STU1j/D87w5M
1UmWpgv4BUoGGxcxnBhpG8HlGL69kVz6TBDlF61vksyDiSICEHbkhj54NqIHLeMwi13i36rKDDeq
2jUv/RBFvRZrHmUdWMIaIAxEXQEbAUVXtqz+D0rYtLdCIekINNlEk6lzdPifS6KTjCnz1Yf/Z5N2
fjbFgyhaOBgUtvFg4ttjr4u2lAUdRkQwHpZX2K64QpW4krCE+TKoAXWP8QsgtGHa3wwq4yo9VH3/
dQ0WQIfq4VtZsV+AhFs8MtdtGKYLsnH0MaJSLjj8CWx+EniG68TeDzWOOlhlvEQBf4Zk6JzMOLXS
qsVIfFDfUHhZtl0X19jYc3JWZMXKUvFXL+0epZtFjuwAVsMivgW0CU5lRYNXpDtqQqDId3SO8eom
d4yEfKp78BlE6OOX6errpMwGdt8HgMBzrfsNTdbjOtUbRdk+Zus57dIN4XjX7TuMxhObVYkiNhDH
TGbLF+w16FiyTlCEkBgorYJ89mC8Fne/F/AcNmM/HaNZ7WLnnoHB26X+8hLFMLxlnntq5/icTqiZ
9fHVS+kF8IMcR/8ureklYc1T0pVRgXjvxIJhhA8Cfo0T/Q4C2RJDUjjkWIcROw2/72yIyctY1qCB
vgcwfBR7GkNuHAgPnJAhApZivVtWwzOO9wPMhagyuswvTZl8TwPxzV/gL1subjOhl/K1X+Me06VN
WyxLG2/t+8wBjef4UPI5/GVN7WVrHVYHpb1x70ra7xJjx4PzqgQOzMyc4OOAuzfSXN5I6cZfloSY
JHB4R1vWkXgbMlI9NbGJbLF4EzJDNQ17j436XCbwQZ251xVjL0dkYOm6m0iTFAjhfXiE40crnIE5
+j5LphfX7hA3Rw9t0vdXmEdMOxP5Yp90noPtPvRGbm77Qruq2696dDtgGWKdT6D3FSlLh8d1EtWh
ixh74Biyf6hGbnPMVYD44U0YCzKiLxgm65+iNazBC1nMJi5l/1rqNTnFi4jWvIZP71tCQUKpR99t
12hMtsSj8GTu5tE/wC1reEwIG89QwZFLklBSKBQGsL/GPlewJ780vh2LGdX+SzABE4VIL3jUCO+v
iHTUVjvIPZFdxXe4dWBAO+uZXCj45Ec2rRq2/5PL0NP1c6TTZj8Gk3dGPAsz9GGZICHyWR7TEE1X
b0rhUY448DDzJH2Y8LxCW9njJPFeK48PDy6cOj+HGRaqT8hax7NOS37XiB6Ietn255GNEjkSG+kW
GLD+hrCiqrOJMpdTtEkPEejHN9QBg0NN36dfGuE3j16NfY/Jkhakc4UET5nk4kgNqEkFMwTIzaIK
mdVcBhsYU3XHdo7Kwoac7zqF5gH31XIUSyyKykZlPpQpKhAmEbvY8+MtUx7br8iRtuHizDPEonDS
TPX8mIbyW9RDv86WxnsAJkfmcPdMbzM0mmdE1CtGQgDoMXMbFBEKi19c0tRPURWIzEveaZhxUmaB
6+dNxVR1Tfx42ehErxk0Wipjfse+zIMPZWw/+oifaoJHPgNLWtnmu5gCL3dCqR3G1niPuXYwFN53
XXxLSeCvmIhdEJQklcLH1b2fT7Zu8kn6MaQoeAw2msv3c7WWJpPj4uWdiIIsqC0F8mOMXhG6dSH2
wISwoFb9axSY7lLjnDCr87F9y7s0Ku9sUn3XoffcgLi0SX3+Vndy2cZ9t2RkUVfRdk/Bkuz8meZr
Y3O8lf0iAaqyI8b5orSTd56Bs1Vo6XsFI4SyucViAz12LyP7Df0Slnljckm8Ue9iOdFDr4YLeSck
6CRC12xgp8oT6GZTqLLiocFjcmzIuz7ur9JLfHSH1rXwTYsbkagRtKMpH3ry2Dfpt7Ubhhw2X9Vm
ijnozSG4N3xJTI6aisU92b6msxgyV8GpmrlvA8fORFfemaWHeSBKLjByvaXSLvvQmB+Taep304h4
O7u1wQ0hrjWxb42PbA6pYV6aDvtkGpu8nav/QaLW3IGn0s0OIJ+5Bwk4ma8+qcaiKYd7VgFe2lFa
AJvJoRsq76qwLsaGHUacskYkjwjvTqUJigrRQ46Y7UlCRp9JG6yZaco3g86+7EGkEmLj5uVlmLxH
MvGvzqzIlFSEwlvTm3lvJHmNq74wOj7plRRrbQGmCsu7OMaccBIguFnH9TzFwWsg3DeeuL1eG4C1
+H2cLPfCIVtX3nswrsuXEGI2oJbYLSoHSJjIND9OXbncDchLqlzIAQIiGGptAgaL9BRZugeZYNob
thVxK6808X8iC/G+j6VZCtkKfhYDJi7TwMntArf+e9x/+ogq9nzo5zi5U6Kf9k1fY2vjt2ae9NM8
asr5PhaAwuLY/zFTu5u85VCHCE9mt19tnZueAFnb/VokuY9JvItIzDM5rYi14/YyeGhiqSZ9VKZ+
IbO4ohZxdOuwt4G2mZunbhMR+mshYhfaZusUvzWKrRvS+i4XTXWlMIkuEL5dZIilOFN9IGPSFUHY
odg4tyQTAwYuGI/KrJzKEKlCT3e0MnghFDhLRCIbOI1jzrRF4ky1iLcaUIS80ewd3zT7edwghPFX
j67bNFD9kyu78JL0VbKBldGzSVyaWZZchoS9VQ32e1AOOps92d/DeizJQ9CbM8wSRplRQPRG6fI2
9MBt9HG5Re1p05H2QFr1aGL1TZXVty5OvxOLyiHG294RW+rZ6/SPcK7Ly7j44KpF4R5IDANWCdvC
aePek95DSkMwocLuLuBVvqYSCyxeAI+KNF7DtPcHnBC1MM1G6eYA+sbrJBLgHapF5dPsgp8tc8vB
D2M0GacmiTOlQwaIBMfZHukgyRYbwupvniH09pDKHWcLnxvsPvkcEViGDVVXnhriUKgUdnyRTTAX
8MFUqL+M3qWfOn7F9Sf3SUnJhk0Nn1BGmSEWJgtroZOMPYP5iImEUV5yBDItqxFjtQrbYvIBrRj8
8JliqAHWnkjBUapidY+O2ho9TmED/6rV+OU1UnwNgSUN3Y+2E9PXDl68vycMJn4j6SSHPEl5fdLC
qMcSE2z7eFZlIQMR3xkt9C7FMMtj1ED1iGqXuMwB5ocTSLb3wayxXudhJFX2nrIm2ajJ+rg6BUyt
P/vNhjZe43J4kOpqawn3MC86h0/Wj1DEBLn797AsogiDxL7ySYuHYJZdmSOU9O/ATKhpVjUeP/eg
3j4h3kDNAa0RrI+adN9I0FPQLvyO/wADVIH1PDSHwA4a1ZBA38VJO+yJWbxfEul+PkRd6mcAR1YH
6EOHHYVb31sN36oMopxgI6GJfBCtZw7eEDCIEnyYRBdzWYWoqkOeTvY8EVNbNJEXuavxynZTkhEx
hhXtAJaS3k8Iwp5RdtFNwY3udi5q2kfpM6i7oCTz7n3oBLqiH0Rc4DYMt/iNpIjp4J1DkEWW3GtS
PuQE8Rf+pFGUzwlaCVsqh/haw71tzMa19mXWqdDe24G73QzT4F+GJ/pbN6gaJW7EQUVEMVQcCt/t
EJlWKGkOJcBzmE84dT1UO9J0SEcaO4LdgNilqbaBgKmpP6TwouhIsB6nJtIn3tNov9CyzBOjKWzQ
Bn5WuKK+93a14J5CFGdsazcaw6MXKG7XvecZQNfjke0GMU6FVGhfjXxwBcdVt9E2mG9OujgHCZ6e
SNIAuFTHbOcbk17CxXPfFjogveGt7JqMOW/Yel3T32uGzi0MbOY4hxUbv1/SATes41KftJH+TesO
qiccd/AIkD6GyMp4PPApGX6iAaIObhq8BwR6KyynEXAunVyfEOOz1zmAw5LTNaL4tK1sMWEErdC1
V+1KWQORuk5yp0VkH7F401cQKOsva6sUh6lxOmwxuFglWUUY3Fxo204n1JO91yoaktd5DTB/HaoF
DSfjS5yj/jJtvCGq0cRt7U9fLw0eYK2+LCzAtDRuOMByGkR3jYFBL4aIroIOssqnJWWviYK51to4
d6SV1i+NkcMPpUiz79d53SVlt+yI8uJCoqKwXfp4PQjksd9J4mSYQ8rNDiUQQvtoqeZzXVNAFyUu
BtIQBI1InHd1YO3ZJvBozxhr/CcKR8hvoMjIbyUCGPzXEFV5G5v5YcKX7WYO61g5DijnClCqXsJ6
qHeGUVQHiIQrn0rXF9HU/AhxzPrI0YCn2TSYEVghnlBbHgxCsi99gP4WsBUtppJRs6Qo87QAAwqn
1FwsgY9Ex/gYSEHbATKLOlXdXvgKas8w9fxXOIUubAvbSu80DOG7DqQzoigXU/1cvLb5Sko73GnK
x0enR+B04D77HVQvvWV9224iw8XWjL7OSNyyYpzpe4SYJm/CLegRGk+5ZmMkhi7uGBx/xwcfBcv6
aw2UUb2pR4k6ru3mh1Q3ClWk9xKI4KjP2VSs6GYBgBqjtrlp2xqUI+VNNWDwkh5Kn45YofjdKEqV
pTiF4j0SRCMqQw/Ke0oZtflE5uRotB66PFikxsoToE3KNrgrFQ6IHMTIsNqQxa64H0QyBVk1Q46M
U89dGNLI7ZxOsMeLh6IbgmGDBwaedq09V0QcGhrgG4MGvX2Q1WuP8ds0m+61DZbwSsTonVi9BO/7
yr/zSoGQZDT2VgOD2WbzGsGXJiUteo6eV30xvJpzMg7+BtvpEQp4rK/S/wm9I6w4u1eNUZGimVHf
S2E5mQ+C7vjY36xBC2gO9lEyn6tgReEa0EfTLF9n6MB4h5Cq7PY4iE2xsuBxtf2MegK/ekxNF65q
IK9QNcFAmrz3dNoVfE5e0VfbmMY7Qdm3ZGs4NUW9TEBvi/4ttOZXGCJgnks48gqeroWbyt9AOwkU
gJItkyrZ+JVETh+OLSqoBLG1SDsk9jEUW4rLQhJoowMhME6zmMz36zMZMC0l/AopwTps2ni5lbZm
OAZmW9TUp5uwSW2W9OuPWQWvM5rMOXfLg1M4nSrPu29j3eLN+W/MJCeK+i3SOpi7TZb8FPGMXACc
oLxb07cKOR9SjRKHZ+PBaQVtsaLqvTJ3FX1RnQBEaA55HtTAVQr9PLPwuNYwA67QByqwG7+j/yay
KkVzA2zR2W/BkGO4Cyolm2xdJ5M1dYlcnUBkDkj6D4srNNNzCWUVjhWUvUA+HQeIxSJeznv4gD+l
SV/vSAiqZ+zCQ1fxL0yOl7DyL2DPfh9GLt9Jz/EWWT5c/ibwrmZSwwnZDFtREbrHC65uK/byLaja
6EDN5PbxoNHDcAiVdCDvTVXDIxZRzsavPb5LatRkQwpWZZsUhgrIsQc7FNDQnEOAzrIyrDCW0uAT
wjj9QSxAWxY5ZQHPFQC8Vui0VnKs3/u+uE83xqV9jgZ0jG6lMUXnoRcbdfInMnMk82Axo2m2ODQ6
UAh3KILBgXguoNNjmUjin33t3wHmMp1i26aPVWnKDSNaZjwcnxONMUiBaYJWND9c6sXbFpruQ28a
mrVk6tBE7/VBOAA8lId+qux6BpcD2L/E6QxVWZLOWV/pX/hfeZaqEBwwZOMZftC0MRbPUIdTu6Uc
ftIeNmKGNn6yNTTyclUD9RKMQNfiSj8Ka+I9HGceJsaTDWya04thASqxEWQbU/wkXTvuSW+DA9Qe
L6X2cNKqeirQ/IiKxo8UrnxUYBufzjlEN0uRDKjXNTh7NxBmPPq8IagLwIKBgQq0qRvfFLLu5QYK
HVmIQDDkyMMlwcTiliOLzWxpwntcWUXYdClcqiFg7cGQ3aBziS4H8CwZ+sbndu3RoiZYlf7klznr
S+hvBk+cxqCfsppiEqEN12Qf1+2bqoejQ29jp4JePmmV1Pu4q3w0SKuoUMPiw2RS+nhzNgXRTe3K
sFxy28uvugI5ZQ5WWPykCh1Kt9jNNEwoDKkICUMjfmCIrkJ/0tyzugk22EnyIV3RCozN8B2vyMtM
wihqNeSrhV01ylbAgvdB/wOT7P+Hs/PYjRxZ1vALXQJk0iS5JcsbeanNhmgn2qT3T3+/mtVMHRmg
d3MaB1UqMk3E78Ja1Sliw7bNH0TWP89dafkJPFkwx7JcOdUEex/3IsjDHvR8skBC7CzoQSbXlm3y
PAilXk9UI890QtnR0sLyF63pyV6KrxiFLj2n2dP/e+5dlcJHd9m6Ml1tF9pWt069CrinheGHTV9W
5HG1W5FNHjObl29upavTwniXfSSi7qeGgcdPJVOiOA1TAixILiEbxQlY1EXQutMXqu+SgBmy2kvJ
cN4ybW+NEl9jW5S3dbrEAEvsq3CJYeuNyt4KqzuHOiJuUy/JGlGUuKoyJFtX/0H9U55ngtXuEtqJ
oDXQugA1vSiNDW45LaM83fF3JZfmpmTW+TbXAb7K3jsNTbzw/5SvwxRZt5hn8q0pUpM6IaEvn+Gn
6sbU4Xh41QjYaA8IlFnZXdkEkw7oYdNZcu5cTggnoj0r9WHLmOVsvcjipwoTJ2DlfBee7E6dp4ab
HCg0YSLCKtX6VykqVorDwip68kRFu6+a4Ryz0bg90JHlHCiQVaJ4Kcjn2CjLiFdLFz3Hg3XuxVwG
SxsBRlvWn9EpjovFnzdOxZPZ9Rs3V8ei8PpAD7n0gU+eVYxocF4yzc9s+xeP4qeTs6Ndl247SdSv
ijGPYZQFhpX9SQsHILDWXnDCkQ+qBli8Sfz2jHmddNW4Nocp3mZWdWMPjP4b9X6j9fa9HpExOCoV
5HmVbJxpEiuHegBjh4JmMdjkljG/zmb3Gk/LqWbC38oqXGZsm5WZTaR2JsYfKPeO3lz30tgXZSOe
3CiMMJONtrHmE8RtabfOZkZC7g8qpIFfKMI1b4m2uhMZ5caIU65Ws0XjxPnBEDGf8WtpspLZYpyo
KcsjhpNow7iA7gld9nJKolLu2saKtxIt67r1rHRvZHH7Qwrsv/oyuofEzrvHOWPuZV1SiFFChcwQ
z+pRHpqkdxk8wtzS75PZW3+0vum6lVOiENCMkQt9rts0QBaeBC3T5kouQmKF9bH7XXiZGoNBWtF3
9kazmcdchY8pGD7IVprku26yl+9dEUIwDHbb7z1D1PlKpU2/Ra43MwM97TboZn6lsS2Po7DVqup1
cZa50k+OasVvN8V9As7Vrl0nRfLTmOonnO646+dyWjeZW6+dbjZ2BrjOXvwzUIrCcAU65m06qwx5
w61ZoKsK5ddIq6cdrCR5XEMZba2y6zZy7pbtSF7e76kZlgODK+PbRWv7LcAEcxu7xPy2cBf8Stw5
fu0bnIFNN1bradQYNTm55S7RCutxijnbdalA7goULQRaiQHVVz9R4RltFKhWElriOosGHRfWu6IZ
TWgOVACZX6mkRgEh+c/QTpJNfoHW+E3aRnqJOvdu1JCOMJW4kcvKjW4azYtXoUzajUE+8Le6qMJh
FbWeGXhNPW7puJYHWOI89S+HJZgaI/S2hGI1/b0O8xT602CZPu4CRfb7jDRONb05+7pRuSyCpKDk
yefoAIulfZfYwhNU4Np8Rs1iBKrz4kcvgW/LWuvVi1X3yiqdfdBjwnYj0JCwtnTfSwQ4bj6WQRGH
kHWpcylFBn1juqr/6qgQU6HZjgxfH9onL4uKjUxNNHtxkp69wc0eJwrtM0YB6ytdt7VLmzYJlC2L
bT662mlWQ7pFgOAFelyuTC5Ms7LaeFXZ80wI05Tdgj1pkN22Y+2GsRQvTu3AQbYN9NIZQYF3Qcwn
xbEDlMFYZP5pJv8jIYy1aEmy8SQgQ7vkazudhm10mUhqAFKsRsHEZr/LYrmPwtHbW6qtfmmN1a7n
tOegyPX65RJbet+JWOwZjte/WNM43WUSCF0ORrvpwwYoMwNKC+a+srZMmCkp9Yd47VT1ZQj7Zbzl
2DvDXudiD8LaTH8jlG+Pg6kbp8ww2ifljvFqYo2u07kUu3Ii6LNleK3vEQ7WDiWBS2jbAztDGqnl
xbRGWjQ/UiUiRCT5uduhhgdJniMZOMABN1XGBePX0oxfQzKVdwvipsmPJDJF22RUImyLuHOaSYA7
RNHGM1Lt5JJKDZKodemTYzvM0mWY9dal5t9PQzcGSYTEKDHr8cZZSmdrzqHYJn1nPwrFPINhzpq1
Y3fFuomq5nvaRAbXgqdu7DkWaxqUfNMDBPuuOaTcPD2qOkRCPgrlcGV4sOWjW+c7wocZxoKO4kfC
SXkWBF5t2OrRsQDI2Fh85x3CrpZj2B1xp3PN9aVocN10nrNyZTIEaljIlW3i6XsnyDT0ptH2K1Dc
VYxVjEG+GnBTZA/NKouswfbZoZTPi6VzrNFn/HDrFFuMB4xTzbGKgo7mESUfE3qMSONsdUXTM7U3
djdVPlVBoVIahMxL9gu77sQE7PTB7CyLQqZcjkk6uLDJXY7pKsHLGU/WLe1NC+/fqI3FCNFvHpqK
Y+YyWmioFiD1sUsgtm2LJgSGaOmH+CcIESdtPDfxPc1zdjMplXorR0YqiLNuWqe5Pe6ntG8CHjyP
dRyLLVgaSp4s67eS8+roWaV1YNh6tbVlU35XCrbRaObxZFgoIn3ZxcltIunUdc9m2lPmTc9zG5nV
ypmVOjuIwv44E9pMuEMCiOV4i+Mdt1IDMoxodcrg9KwNQkTKbbPfTDS+vsiNIJvQoMzmyrUa9nHo
3WsUImNSBGlICLBlAG5fytypqTaMfLhp3ajbFp2GBzm9T71hyzJZcWrTCdQDKlFoQNE2fj41636a
DhKp3xJlKzMbDhG5QvBj66Z3D+YItjYLqODlEM7ZqY71equn2kUZrahWq300EKRau2o1peaN13FS
S13rV3lCaSdVdp91MdVg4tzxhm5r1d/imGXrjTQ6kal8pljeZFV+F496YGjDYxZX9+ECxVF1d7VJ
p2I31Y2nXfw2SWLtbRURQaB6hu+k3o2aRXOUHGLrsen6PfEB3Cla/ALOuc2S5JzV9hiE6OBMMz4L
Sxl+qYdfhrHb6KbbrKYREAvicC1S+4x+N9qHVj4cF6hAD9EbvK25c6h70XkGlVU+uzZCnNHUjEMT
tdFGz5iH3SK/on/M3OdqKuWD0xlyX5ZLej9Nynzu7FBn0vcw178roCoiTfQ42Zh9G7b0htU0AZog
/uX5ZO6dLAjnRqho+JRsIwFqUR90aJaDxnHlpsrg9SKNdqVvkVRObJ7VZBa02HaHVQ6BntyaUuaE
gEfWQVlMGRNCykCpUNumrTeuIhtWUidiZRUqlCyxASGZM6cJGtZxp90QMl8QqMPaMDekwhGEytWk
mTnNtRq5czMTSDbNnkQ3f6/sGNzqop5Dr+48h2ZfPbq2mG7qBR1CQ5b9PqF8PwyDMx9aFaOiBPhe
GwaF96Bs6xsMdb+PGG60FZrMf8KqX/wuF1SlTbsmaJrY3Bso3MAPrXnTAp/dWm7Lj6En9COOn2cr
rdx1TX9twIzO/XZJcof6yFpgXjEzBnMihi34HiWnM4llZ9RDiaySHsmHXWiG+zxsjN/eXBv3aWI0
MMqOOiW9QHziDNmPPJnkgypFf/Q8lR+jXHblSpSRMv0k7SQln6sxk141rUVATcRelMWinWs9Kg9R
71nrmfF7MDMM+4BpAL6x54MTQ0cnhnoVoTf6YabaHz0g1iZc1IswLlOVy+HOc7OHSrYQH643LGcz
tTkrCqdqNg2CZw7/fkHaTrCSlkAlEaMwTw+gXtl2Tpb8OaznAsVSCYqG8H9FmozGjQ0h13qTe8tl
p8cBk+jKc5HQFbQiy45u7YFrYFcOEoa5ZcBUBgk4ZafdFGbb/HG5s9EA9eHWItVlz2Sl1PF7JDY4
E8PkpsndYoPYuPRHtwu/d/iWsiV0tuD4XuKPRTo+o9NMfwuxEEyXdFgEFvjfzOwjZiXL1yZuH/jb
0l1iFd8Tr1Rgvrl3mlkptzW2Wh6DicxlpfH8fyW9nF8Anu4SS44H5TGOcWj7crc0Wn1wl0ztdcel
X4rdiNLP6tdRNubrKRunzUxS0o5h7DPzI4oO8NnLCYfqIx91sIm8a4m5xhHwChHFTxwwNbqAud4b
ZWQcvI4/lva5XidjUb30RauvR2PGbh455V6bpxc5ePaGGU0RY3ZEHqC0fAKsR2zvUtqSv6/I9LnI
PhY7vEcEPtzW2VS8zgI1F0PgnGCsSTxvJIFHRVFyYMSYTQrK0oAJOEh1CEtD3I95ykxmK1j0cb5w
9s6jxkRHNP42Alkbsr+l/+j7lHa7rITfEj1+U2aGGXRtWwf20NsAnZYJ7rDU8O1TYt1OUSPpy4tk
PeIluTS33q86qRlFb2d/KGcpKhphN/vJmYeT1VaIEsBhHiEEkYtWTbFCm6R2mtWTMD6M4cGzVXxH
+paLN6eRwQCA9tLEbv8gG0vf6UyTPle/wImdjajYFW4DCuLEwjw1MIwPdh9NfldVR7uBuS1aLOIc
dflaM2MoDb2dVp20+VNrmR3HEvVWZqizYc3dY5eSrOJXo/EQXSp1O0VvpSu2uj0bz4gDN6WoH7Sl
/ZbE871TyPtKOdvFm8Au8vyQoZw2luq5vsSfgRvdtNLRj3Ixy93k6Pq6MCzIowsZS/thrJ3WO5it
cWf3GMwTEb6OtbdRPCa/JyTFl/oF4uzMLYvvIdfiJztPoY0g/IYsKTl2Kfr71rTPkaeWdcfEaDIK
kuFsTpQ6prXsCldD5ljZO0pBtYL1jXem0z1GwxSiauQ0J/vMDTI5PcnK/BOp4nHQsmM0X1wscCYL
XN/lyIPIX7p7x7AJZsqneGcgk19BRRLyitjGr5IJWzWbHdmVuI9QahsMcLTzWvmiEulqcfJvesf1
kmigIBKGz58T6IMohbcSgn3TP2rwlX6YdvGmN0W+rucUlqBwGbLrGqZvmNGPuu96sA1mm45pEa7R
58KEs23r3iv80XSntWlqHCAVrMI4kAzg2GQozyjIvvZF162nRMQ+kPU3vSjmI+pgFQzNhXJr4mJb
kLAfZK0dbgbbi4AaJUqpAnuL4URMjBAR8nxusfNISOVOtggUanxYO1qEcicL8467GjEyGgMepnsO
kbKjNY20Ux+HREZELiJ2KEo/SbIvoutqkAnzRWuTnQXQfAhd8SVNUL3Uxvy7Fd0PW6/xBSqgGhOB
z5oCxtnLquAiF2q4T6V6Ckvna9Qmll+WAyJSIfeWiG4Wbe7wjon4hjmhxTqbahtan9dgx/rgO+Pl
LrmUZBFjK3wnRTLZUAUdqrjTfDQJr2FOfliPXnGFynOhdkhDvyMuwmeExk2It95XHfotfWAIM6S5
HsQIxdBFJK5vTM19YUWPyRjeaJr9Pe6T+yWzLo6i8CQq5r7nnN38QqSgFyeRjePhRGqvvKW+v6ks
LSid7OuSMbVMR+Lkuo21KcOpPSUOqdKFGvH7o/8UWTjthImRnR58umVFfkv7dB3PzlMbL2hInCez
sW+8hXODDYoeNJuPzVzsGTC1R7fxKAp5QkzCn9MCw/YZXK6Y2nSVTek3xGk79I3mSox2sSrj4SZt
a/gBSoYNsT2AqMm4X8xFICeYELtlDQ0P2KrQKjvoeIvwKyXNt9usG3P6VU8hbIo+xd/Zp+02dfpX
lOCbcWQ+bIyoydPjW82yxw2Cl9QXtHW+Mq1nFsKz67DMcn16NOCsQhnDILfOg1YuT2iOwzWUxsrp
GTiSG26/4l2vRs9+afTiHHYIoauSPzE08niDL4w1L4s/F34vqLNo4YdG3IvhrdUTvz+OXRp4In4c
I/0QGc42NvqVI7Rn0SHdd8qNgxjBAhQL5KJ+VFq8HhdrTd/MwZbh0elK+RzPKPxzlws7RKiDdJ//
Vbu3CqcawpqJuiKv7hxD3oX4EuZO3+i9/sJjGYPUsL96E8OWvXaHM2vVxdYeBSTngD5/LYmVhP2s
umBYCD61q/Dc9B4dzVJuS8i9A9QyZUeLEFiiBzkilX2GpASfne7bJvm+OOSkDph02Pj5q96jPBh0
E2yyzl/KMruFgA4D3QSNjOoWF04eH9jmvxtj2E7GdLnQESlzyWEBcqJVYSN0zBGjrlPhQILXNNVV
FXGpCiNwkTozFZUiN2fMQYCowEU2N4F690o7p2nF3Znxsiz3FlF+52ee86UZELhJKsmzTqLvbTja
cDJx366l1Wr72BVADMrTUYv03aZQxObXyvV+opExdknYobmqUenLWR2GkWfcerJaL574wohZQOGw
Lw/eDH+ZAe3uVQUeY8zmsmkT/ZKZXv9xDDVavvLy8FZbEvZ7BKbRmjnKaMq2ji3f29pt2wCvGenU
nfFXPIzkZIKcwgMi/HphHm/5vYHk2sOEF4cmNL4nDQ7GbgnFyqU38YWqpzUCFON3X2rokSo4CJpQ
vd6AqH9JzWzTUvB11ULIGF1HjfxIyPnenKo/pmetLI0Fpi8N+V6xeJo1Y+MicNrOzB86ALrop2KZ
7cNiUJEWA0CScGBMQA/NoAjnfm2g+BVVu0WG9VjLcl+rmdnP8IZtSF1nTvjYEq2/UYZ5YJqHsUZU
+KfRMGx6UfTUN9ZPoQEFZgRL+b2c5o3IOE10rfsWG2m4EnDkQdzUAm1OkgaOi8kzttsfM4yPnyXg
rm3omVtDL2DZpycg+SyY5SX0oUQ5QZFKUYjybQPssOrjZQxUlmerhgTFE8aKCOluVB1IuNrDNc34
K6IpcBfhbDtIqY2GwSEJjVuC6X8aiwvlKRfKNb3RwE0Q2XlVbLzG1XiBvbG+Rt4YBVUaNetowi9b
Ty6wWg+qHMFTBpZuoPskL+9+TPiPvt1mRX8355NzN+LsIRbK0gOGqkYrAtVI3cJo8FRaPQnjzGa+
hLY3RFNppwib10xFozmjWM3EOa+cGhW8rMMtNfdNOSTWOnOWc2lO9zq478HJ2q9uPhAzHe/j2bsI
qPYe0uQpzNdOlB4rZmusdEgsDjENlYLrPHFWPuSe9RDrpX3gnRDlaZp/emF/nas6XQGv306G+aIA
SzbQMa9FtFDEKvY14vukLB/psO4yJgC6HpB/yZHol3O/iZqMKgew3BdpN/Bymm9443gHFeIpNzMC
3aCZJGX+Ls1KkJMqOdFSnDuye1atJfZIdl7lOILHlH9gVRHlD1xnddI8xl5X+YohCaj6kx2Cv85v
lX3U++E30PrFGBRZAC/Rg9Rg7mU1PV+C8cq03JIJdnZsVmzmADBo58Vxv8kWStpwGaKbt5of9WhS
I00/pfp0XyjKXV2Up7mfDlo2FDDSAPGG9Aj5ojwqNAiZMUxBtTs9yHRJKFP/rbi8QRHCTmFNFrN1
n+SIzUbR7Qw2SdAs2qMo9dtOGk8IUp4mb4aNN2bUp93hIpBkzlV9XBZxmpc5aKLkQGr+qZgKA/uT
3PVgQJjcz4ZzUfnnByM2DzOHbxNJdAL9eNTrASitUGjTwJKsiixwUSePabf8xiD51FolTq5iuiEP
9FfreM/TwORs1ytvIkcvAxnq5zSPQFTkxT9z00iRMXiAe0tJGQWZCYMuCsgot7cPBGwhp+zGAvU9
c6fshxqpxGaYrHGnpdLwC9NpX5xMVrdVlGLzQleF8I0oG32WMR2RrdZTjuDZalGpd+gBX+A52pPj
pMatE+rFK4lq/SNZISrFrnz56qky8lO+yOxOcPv/0tRSPxgjxZY9Ke13O/TDJqpGOD7FArPKwllr
Qwhh2hUgxS1TYnsTX7OuMadw5eBo3w+13e9bdNwbmRC4AgEvtc0ypMnBMRtVrMGoixjfr9/eTOXF
aky9AgqdPCxQbhd9drQZaiYVYQqcblpdwtmmFp6tRW867PHZbPMV8ysx79QylqGYq1wZh/+rCndw
ndjujxFc1p+mQAjlI0DguE3/YAi6SUPvR+dI+Uk0xjuRKNfJxWFSJr2DSutoYXw0RnnvEt/uk8Vx
hyzvk0ip97IlLv/+r2wJ0yw0YY5TfcwvWhlNtvd1LT/JxnkvGeMqewPbt0bvMF6iPZYV0rn9gE64
NuTfxd38T9YwyKKWLm59tNFHNBglXNanNj59nIxxiRx8K7HiKtGlcKs8tZveOmrOfGd1HbdiM6wy
7O9+mMhfAIhIOu3Vx1/2Zvqd6RpXCS+lztVRmLMB0Z4cW25xO62pyOp4DZlS4ZfWCfqaUXynnvnJ
V15e8Bu/7zoAuHdB/4uwr4+par+IXH5BdvXZpM93Fu51+G+HVJPMBwZKS+n229nrnwip7E9KojUV
3uT8TSClCSD937Wr2/kymupyrmfC52j1SwCF7NPt9/byldfTaQh0YM+ZcXjI5OAvOG9iRnBW7meJ
h+99/NXu8Bqs0+60eAflKizsy/oiOEE2+vGKenv5yuvMSXppMdJYLYhdUV2mNSpiWkfUCsz8CMq2
8svpswlw7/wQ7+o11MLSpJtk+nHs+7UcrKDUcGjKeP3xL3nv4y8L+F8nlKMLQttSLODUAE+oxIGA
26cWLczfffzVa9ArlhG06HLEyHeiGborje6gj+Xjxx//9jaT3lXslBJR5nSjvRyzAh8BRFaDg/Pj
j3770JDXKbzLaJROhQnnmJbJIWrrQ5mloCQeCnLbNHxNtDu31r5r/fRJ/vLbYUHyOpx3KXpbLhUB
egx9JD8j2XYTtoGu/NE6OPftwfnk3vvn2Pvfs4lgvv++crQZetab4XR0veQRahVCRSa7CiGBEPbW
FtZaNfmlm/kdC03sP36cbx9a0r3spH+vM48ONIHgPOpDhD+VMLpAh3/EuVV5mAB1rfrk5733RVeJ
cTDTPKreno5LwYjy+enCVON5D8bp19/9kssX/+uXiNSJkkEg/U+ZZprGWxeNyspBdRJYxWfzUt45
X9yrde3M40yFK5lZTV2i197OovoqwuZhlKyL3H2d9fmTF/POAeBe3cSLS/1O2zsca2JvWuAe2zk6
1t/llpP/9d+HRSAGOZ15HR4s/WI7cgOEcFjFk0+Ol3eek7xaysYwQLL2xXJcWgdvnudM26adDKKP
XNl9pyda7irU1gYXS+X++fj9/1MgvrF/5NVSNs0lAU2s5mOl1TPOzWa/wO/lhMVVwsbUXryYPZK3
PryfXPVoMgCCRAmbhJDIfHJ6mTNVufy7e0heLfbZIYkLE01/zFvIvKzPdX+syktzXh0SRC++MENs
0tPwSVnzzmKRV2t/KDRYptirj3H04IToTF3OMfDU548frbis77ce7eV7/7W3+JORHIZJejT1Ojy7
acfM0KFSuIYWZO/Yo+eVlqrweenaPl+ZPUg22qXkFm/gsG8KBNsdVqKvRRKqQ1k69Sp1TWhcW1Fb
MANA7c3BSx8mshy3KSBvgGhEfP34b3/n3Lmeo9vqlkC4Z12KTBTaoq6gIytnNzWhvTa76a+Kfimv
rutYkEwOouIeItHBBaV0gtWuncdPEsLf+RHy6ro24RySxTTh/FX9w5kM40wSYrWxp8n9FU2QvR8/
q/eW0dXxlmIiKwFUjGNTeTdgeRexi/1CjsJnJfJl/7+1jq4OtZRIAt0w6Y1wzgJ7kXK9XuDWN1Ht
OceIGKqVmWTNk8t4485Pmjn8/Xc/7Oq4q0EVlZfQaWR4bh0wTNZdYn2yO955as7VYacS040sTRhH
lNVBUWILdjrSWOTfXQTO1bFWdUWfFZ5ukBFtd7De9h8dq95mTvPPavL30lydq+MK6Rj6wrptOD4S
51ky0rCBbU+imMwwLz8j3YNMJLphnRNSvMWY762yDLdzCxG+pnEbVsJqP9mvxmUtvLFGnKuzjFsh
hfEx6iNpDfL7ghLG87sokzdInmhHSAornpcY2znJTBc/iU2Km5eBAE3aJ+jAey/08u//Ou1KtCt5
4xjZ0TFQMzQLFqeUjBdy4v5yxVydFiRKl24RUuktc7xC4b5v3PmoDXLz8Wq/fMxbT/DqtLioY5St
s41dWH6EiY+hLT+J+n77ILKue1yVZF0vyrw7lpkXtM0LnRxkya1NisjHf/vbz966jsQu3WzMyr4b
jgjzD40DUxCqu7Sd/mozWddp2AhMUAO6YXu03XZDasqZ9IsXDdX23/31Vysny8mWKIZmOJI4dYeb
GtLXqQ+DjX/r4y94+9Va15HYxC0hdBNxdzRJuMDsetZtiNyPP/ufWNL/XTeWfrVuGPhSOUlRdkfP
DPsgFgb4NOrnHeHU+2bUt1IrX8a5+y3peItG+55q3oqz7zaxwvs0Sx8tb34kTOzh4z/nvZ96dRkZ
dTNWQxt1x0udwcwSYNvfH3/ye4v46haqyU4jLDRlwsJg9yfI8jWi8nyNUGEIzOWzqZD/JET/7+OE
0/7vMSKynEklfdgdtd2wmYNwq6/jQK1NkppW43k5OqslOI2n6qa7yXfFvfiCDWrz2T4iRejNU8C8
jujOkL/n8RAjN4trnRG1YYJNssbjmWZgz75pGO4T9ubiTkw1CsKhJZqD+Ym2doNtsCbLY7GdYMlS
BkHFWX1SZSLNNSYpoYgxIrJwFVbaDAsg1GHMUdXjvcGRJpQW/rax+mOq7cTalgq7Cuf5BkDA3k65
Ig2LMnwFgFUFKiX6ajEM7wjE3B6K2tOh4yAeYqi/uwmVxatZxND3F7MiYx7TjWXm1l1kyfhom9G4
SRGM+vnsxfe6sGrCCRvShxin7e6w3WrPRQX3WTNTYUPikb1i4lR+S8Zp/Lqgm44Qo8yKSDg0vTnx
0k8thi4iLfQu+03URrxS2JL3bjrhLG1ae7zLbFP7EWqNPIkarjRCOLGCWCJIjuiX9Yhh4ndSWOgo
RDE895ONeIDZMcQEWo4/m6MXKFlnjy7Qvg8s0h2NPOoO2UAG0qpymnQlx7zcGa7l7Zay6gh7XMIK
wi4ik5Mh4Q817sq1ICDntuexnfWFPH8dvdODNTJRyexnnRgfmO6vc0hlULdztmmEcZFr5hppnnq0
kTkzGvRJoNqYNESVmmYEtbIZLVN0vQV/UJJbS8pL+CXuI8R7deflGDhQJ8MF6+g8Knee1qEqxzPw
efZEICs6Dvyn+dFs6y9hWlW7quq8n7oXzeoY55aJC3TBLrEQ2PbJ5fb2BWFeQ0uyUksRLxxSaXOf
JI/Yhnyt/Ksjx7zGlvoibZmUgPNras4qfhHzr48PnLePMvMaQnIL/MJ5Q1q+awFmq2rNlOv1xx99
OUzeOGSuQaM69FS8TGV7GAxLX1fu+DXs54fO6x7wZOxsYhODhOyrv7qdzWu0iALXqAkjGA594/Y+
LtPvUZx9rSL3k8zs9x7U5Sz7V+WVN6Io3ZQjsxuTF0UihjtEfwXjmdd4bZwqR2L/SI+iP5H5A+FN
dKjSdinqyHRWn63Ot6tXVAr//QWxBv1eNvyCsWuTpxEFxqkKlYEgo9J2rlfDNphEth171xCHhHgp
xvi1pDcwW2w1Ww2CHBsHdkr+9O3QoIDLW5vIoohgA6A4tcsW8o/hUJ2NUWtLUKm5fIoTS9suzZjs
STVC25247XZovC4oF/sS6ly2657sUHT9MxPhUcL5xZiJvRjCdJsNeXFOrKS7J1NzOFYIW3HBWOW6
aKfoxiSr8pAag0uo7jDeSHj4zSxqBw6WKNixLuud0F39PinMaa0XU4ZhpKs/KUfe7hVN96opAZYc
GJiTdAe3W8abrkgJGyRwk18l5hNyr3p7ETK/YuponkLJqfnxhnoHhjW9qypo6YTJp2vikGZLEiFd
RJTvF2EX+kuS6LulKJcflmlmX/HMasQZt6heBdKcv9ti10hC00rUfaXZHPJmXy/Pi/LwOlarj3/c
OzWBe7W/1ATa24/YhvWmv62lNVw0yUfylAjfjGHr/+5brqrgBNo4HjCBHGDH0XzMndzWhr0wWywl
qDsPteePv+ed08K92muTSTqN09f9IadUQW0pi1vDUPEnPNt7n361DkwmBfVY9ZtDxNu+7Qbijt0l
r359/Le/0+YyH+bqoHAaXNOpVx+s3PpFqCmybX0zDgWGDvGLm59oJXpf5EcKg70SCAOG5LNlcNlC
b10aVwWwasiRyMKwPsROFW/rxRSPRjakmNuwOM+CWluZ0/Dt41/63pq7wl4ADskY1fT+IFvbTxfH
N5LbdHJWDULDj7/hnTvwGm1GG9X3LbOhDsi5CGpRJD2UhXVXF+XBtJKfHoaYFbaov2ohGQzy3xeH
/Sk3WkPHel8wdM4fcyshzWSMsDuZ6EE//knvVDnXALKOgmTOkZ8cpOm92OP/c3YevZEyWwD9RUhQ
5C2du+12HNszGzSeQM6ZX/9Oz8qPzzSSt5YMTVGJW/eeIw6xSzVcS/r1164/mQikoTW10kb3Dh/x
QZgxuUFh+qgHxt/r15/pYeZkCgjR6gKYqcpjbZKMLafWPUUe94piIATotmUFEfv6jeYaajJKbZI0
qwTczTGzmwE6YVsROagjcneKJQ3VXPeajFSqNBRMEjnTmUARZsbmKQ3Hc9xIr72kfqMMZHQYrtIX
H2gyNtXBc/2gkM1DHcrbelS2ulvvEqn/4vIyGY2d0UdxbY7mgSTMon0Pxp4izKfr72JmxpwGQotg
yOQqudSsxWQfl3eh/3r9wjO9aRoCHWQFMp7IGXKDnO60bsw2stF33wIyv28g0WhHWRqWPjDmnuLy
Iz7sQYOAUzc/D8tj6JfBfSSsaEORjljY4c49ymTgkZjWqX2ncPUsit+zdKhBJ3UNFfRhveYEx3ix
Mh2QwfWGm5l7jckwNFqgYF3ZmQdg4YVyFyDJsz2y8pfO+WZGn3Fpww9tpcVG5CIZMw+QeH7mAyVj
8Ndsw1s49pgJTKvGZHRHlpampVVER4pudQgbmU6efUVl8M4yCvL3qElsy1XcJkAxTL0npS0rvSwg
KmxEfyK/w6QB+pvCmybXFgbQzAvUJgNI5kNCqRIzO1a9eR5V76+iuIBGI5zvfhWZq0G2ht2X3p56
2Rl/aF0CMBnlRSkkFEvHV88xT+1SG9dkuen0UL4X1oK5TjKZ3/qoHI3UpZOg79kbdX4j++oD2fYb
PAXb608ys5c3JpMae2iq/WMzOvqyrN+4ZQ+vvqcU/FWWqUAUjVX9jTpAdUUA+skpm8F6uH7j2R40
eV16WCmhRec59HZxDsN0HQIFi4J6pSbFGiUMdaNAiDNKjTL13gOr6IhIWQ+Ju/A5MTOb6JN3KOmV
2XQM6UMqK/XGc4H6V10VLswmM+NPn+xFTA/6kTJ2ybFx3ZZksCLcZRyqOZZJGupCC166wSebRX0y
H6ZIjiysWDCgKXSlnlsD6jeQVZGMrXvHt3pw12ZkYzeZZu27tu1PlWSXuwH09LawenPhZ8w96WTe
DOrO5FBdjo8JVTfrrJTBRhLJ2wKPyBdG9tyrmkyWWuKNcdwOIY0JDtrwZJlolm99sSNc7vphMJet
iroh1rOjFVP56Gok2WphOn6xI0wmSgppiU4OQXq05GhTBR5FSuGhUpa+6GYmPX0yReg5XCwZpMgR
MvfDYJiX+vR8j06kd5B+/dBg+yzMFHPveTJT9HVli6SWi2MdoxMxO4oTqaRSqV+zFxaVuTtMZoSU
LI9q1DQ+frTSglgmk4lPXesQL5k3Z/aL2mTID7FvqkrMF3xRWScrqM6wS8AbgB0LZP9Ase5TrX3x
I1WbTAChTwnmOPIVWTb+dzOMDqyNS47CmfGgTQa+Qn40xR16ebTHZh82FqcwCp9vC9PKpbk/mVa0
yYAuRmjPDS6yYx0NISWHgJZrr/+tVdlJstStaCt9D3blqOrWr1pNX67fdublT5NnB0EdgkGC89E1
7U3hImtxURUVI96j6zeYe/mTYd41BdDSga9dYK2HkljvKgtwRORu/IgI4L3X7UcKyxZG/cyw1Caj
nhxUd4Cimh8LT9b2VJ4FOyqfsnesj/VbcuEttXYuLwRQ55puMgegeCJwZBjxcUgFNYV9h0ZUy0IL
HUJRL8Rc5u4xGf0RzLlUzkR89AYj2Jm14ORCc5ud4QnzK7O8YCT+/zxMVouZdrF8OUHN96FuvOku
HKnrL//TEcO1J1MLFi4E5R7QdsBw5aaWk+Q+VQt14XD507ctzKnFO2zbsnYTVFllCfo9qVA+lRLo
7PKCk1M8VsZsff055u40mVUQXEKAHTggtRKYbb28G6nnx5XtGNLzKF6v3+TTd83jXG7+YUEMZFBb
vcf5rlk+X1gWFd/vZZYuPMLMq/h3Kvrh6qSzFFbeclBOvDPccwLqwovKl4ow5q5+eaYPV+9UVS3x
EbanzpeDG7c3pH2vg2C93jJzzX+564erZ345qNCH6KJZ1N/i34xW9sUGUZvAtyMG/CYEhPfz+s0+
j3fzHiaTSCV6W9YHOq1WCHeTB1hNmvpQ+vnW51NeacaNG3VrKVGOiZR+ZS7hnpO5ZLAGqAFpbx8t
8VBDtjHfJPXp+vNc1o//rCtcejK+sZ5ZQaaF9alqrACPV+0+6Sjitt0gfVfkqt5cv83nUnruMxnr
6hBxxNrW3GczbstDewhOhBuRz9zGANC/QepeG067qQ7teXjqv7XftHeZdeCPdycd3M3Lwno20xGn
Gt6sTBqFirf6JLTvja44yuguzJOffrIJc6rfxbnAh0UVMdtEwHjzun20w+BgGGKvRhTf6TUoVq8s
7hFJLAU95x5mMiMUlDzqhswtzQHpU1OWCVzQwF/oGJ+uzDzQZMMxkIDKEVfRYhqUT1hEdkFQ7JOc
fE2Cofo6lI1j0fULc/XM5DYtYgsMQ49t0i9Odv696A4Z2CHrx/WeN3fpyezQ+aPU11Jan2DJY1B6
yKGzS0upMXMXn0wGpDMMWqBe+pP1ZEjnTn+3h4frv3tmYE4L1wyy8AeXxKJTDwajCymlDH4VugLc
dSkLWpmZOP+dtXyYOIWRD5Wg+OqkaiQR61oWrUOz8g8wC6lbRfcFyKeXN5yOe8+1CYVobLT03gx6
sVF1zdy77HlXeKOS1ahoeE0bv9tCt07fr7fAv0f9ZG6aFryZOsEGzbXJPmuS1PExmmUJBBDYf05d
hL/7wN5mtr2SkmRL8sSuNW2kMJVULQzpmZc7TX7zKEEfgKvh2qRCok/N44i3yA2TpZVkpvnly30/
NH8YeRXlt2xQXEPV1jIQ+HM26PmmFVF6FGNX3oDXq6jOBQIpDwZEKWFcrH+cxNuqaDCsGt1rZI3y
qWeF3dV6LYAKJcP+evPPPf5k4DS11PtgJj2U5eX3zBv2YJMSgP3F8/Xrz3Twafqc1A+B5QpO0SNb
fsv6/LEeEVYgHCS/p2vert9k7iEmK6cAbWuS1WEfDfJ/HI2z/Swy3ymzWGikz1P9hSlP1k8Nuqsd
QmQ5Natqkx+iR+/UPitrCNpboi2Ose622cE+Vs/ajXUqd+lq6VByZvaXJwtqJWRQDz031uJj2a1R
sH6lxQx7+jme2nYeFn5zGhUQ6LmyjrB4Q21e2Kx9/taNaZafOQxCSXoSPgxDhnzmrpQSfExqbgsQ
x9ef4POVy5hm8pVWnQi0d/WJStx0E2PZpO7dQXedhQtt9HnbG9O6SYIG5NBVPATGb0dUb0X9dP2n
fz4lGNOsmyILIcqGTDlyOb6btvUMo7pbAZj82Q7kbynSwtzzb7f636nVmObdJKKM3b5nXvNv1Dtr
Vx/0bb5lL+Y70jm4zU/Vls3EfXcTntKNOPlHd2M/Z1/5ahXGNGNE9/rMKrtMPYIoNRwsG+9AIGIn
qJZKAGb26MY06a31/DpTbd4P6Fh8IYR4om4j9RvwPJajc/bx+/rr+nx2MaYJcCl+E2xT9LQ0JHCh
SRucEFAevzR3GdM0uDgiiuiTKHwyO7B0IEU7HCBu4R+u//h/W9NP+sB/cuHIWtSRBFGlpKjo7IcE
YeGatFOSFAPDS58qtgDQLWpf1TetPOo/E9U+1mVRYmwLXpMm3KuoE98DOVIqx04HABQR5OsY24ti
1f3ChDEz1qY5dDWI7QyUb403uqLIpjj4sr253gIzr2+aMhVmslz3WWwffcv8LUvlA4qLb4OtL+xf
5i5/mQI/rO+ZGnBMVJXqUbPT+BSmmqAEZOSs3zE1Ndl97RkuN/9wE2mwDN0y6OqafS5AUXmbdCnp
Ya7lL3//cOku1yFgp6R3jkDjBukh6Rcm6Jk1wFL//8JaqLlm7vUkzg9nzYSkizmHMlHQMy/XG2Xu
l09W/S4pBlRU3KANMBVo1DsrC4Nm7sqT5T6EpZyrCr2x8ZSDUo/PVrtY7TXXLJMVnbSJWNZh7JzS
4sGiHsJ4L9xDpC788pneOM368bB2CGzoOaiKiiTrpwuqKA1+X2/wmZ8+TfLpFTvIpDItUDAjNEqq
WlmRLSOeNQoTv41k0S1EcO1/25BPJq1ppg+p3KaSNJ1HSRwEMqexyQnY5Yah6itC+X6DuDFpmZwa
EgEBjJG2foGdvalDV9+HmdHeQltkXSjU8BEJjL7LYHcdBEdlLyNJ23+DikU3t3OQZ16BQNboZQRt
GNjsF0mPBlbKRo4eUsuuVpQVwvg0CZk4vpd97wXgio0LhWkXg3q7bdxnSfupgxjK23TTQhYNeoDV
GnDr8aiNKBAqLA/AoMDgrdKYoI50ST5dp+2f3it2mXcs4byiN3TKAWRgqd5aYNFQjl5UPikjMrVK
SFW/bFVdR82bWfZrqScIHJOZjmIgI9EextMACVN78vLsV5SG5FK/t6HmDOGdGx7c9rvg9Dg3aaIw
osLnL96tvRzra0M1VlWBE6bzyM7/BSZpY4zNZqgtCBGhuUOBegBDNziGCEhTvHyU1Nad6L4DXjq1
AhcriKrSgzPnl98qddiZXfDNEOpFBHM0w/TkSpQdUNQeJfKTZb6mEdwiGfjLWxjnt/CttgE4SLJz
edAuf9J8bRuB8Y9UfKNtxLmNC1/ru2XHR32gDrmJx19jpj6YUMGotNjHObCrIL5Hc/BYX1w7wVhv
0rHfNu2LrWRrqbEgjvXoQEjlN+Rwh2ZXJgUnTqkIcKOVKZ0z8QB83in4KxRmyvrGTdbfRtpPrwck
JBJyTPe9OAmQIpF/hAW2GdUz1MSV3N83SYjG+rtsU8k8GJcDP6ftt1l3jsjxt3Z9gZyzMCm2lql0
vijdaKJoawLB7aKnjBNgF+LqIKHvwAZftmITUjihQde+CDRzQI6tRbVRF+wCY8RP5q9KxHbwzKVN
ORxL9W9wIXe7LwV2zfAm70G/wyyPyFq9E9HZjJXb4b2JHeW1x20sy05wxhqhHcWtss/Vl+EkdH6y
MwpLWrWav1J+K134Vymbkzs+Z/Kuxj0Y0E11/HLx0Q5u5GjnB/hyN7L6mo6OwGj5UgZnPdzk7r64
AxWq5DeELlv8Rs9Guk8eqYuGdE8JHJfn8RThAOMszj0lHT5Kpaca1lmxC1tcFqvxCYRinz4MWr0W
QHLJZy7OqVgV3QNxtLxaA1vbNMA/XcoCR8Bd1Yv5atrSnoESpJd4hrXVdugAX0h2wdFyNpGpKW9I
4qHP3fkwksgyfxH9fjjq2jpsdPTkq1h7Hf5KXv8G9vZHrdMzYvTtwPkOakC2gKnQH5NjKj1QfIui
snbclBNX8sStrQn3VElf5O4JuKZ7R4oBwC5lQ74LePtuZ9Tr9HtlALlENv0Lb1sc5fvR97eqgc08
Q2DWfa/GY1Q4CK6T7NEMMEhReOOvMQMznWgNzeTI1jmV75v+UHhPcnozatvLqT4EMFc9i/Iu6J7M
ZN9kdzURXU7UwJ5V8RkCYlatDHkXJ299fJNBeykhjmIY7YVDjwulO/qTT2zBdmJvPQRk0G/HvWav
/NYpcHSEdOdN/djAZcxuQJrHR7i1JN2FRbOT+ve23Sk85O8wX6tPuraqor38E/1AqWzSn3229kJY
6o72s/zrMiWWaymAVYYb82ybv/ltEZjo2kmk+7o5yqBapTNaIct46C8I1VX7AtM/bW9K0MeA0r0t
59wWXk/j1fC3CictrfaIxcPVbseWTIcR8iU+xUPnl47R3IPubvOjnKx133RMBr6hO7rFHwr4o6sO
H/GzmjsKgL+QD9IUaAhOZDM4A8MJL6qE+sZS+1VrUPKTMjLWkbQxk453tVEBd4P88IfXPPxRGA9u
VyI/yY9mxDxdZY5uRHe5LA6WrO79pIV9WAFbZHgnpyH5I5XPWf6zMjUSlR5jTu1H8UfGgt38RhYG
xDFYFZy029SKVS3kUzU8QmDKO/j67Mv78KT4fzqQbx04/VZ871WEXb6TiFcVLloHPlouySD2OCZK
6rXV3evj4Fj+txpZtzJ+jwMSenIAsNUqVr6Z1ktNsQ2Gu5tGe+ygZ7raS5m+BMWhlnfQ61eA6Vd6
dgYJu8IrR3Qg55cljj3caWT0hxoiM4o14p7mT/HzheBapXdUTFL8m/IzNggrThNWHCmlEVyh2ke5
glsoeG5kOHOStSdX7cIDR1V34+r0PXk1wmg0/W5Tlvh+mkcsgwnZGoTX1wgz1i5YPgrH4QiswIGm
crweGIW29BM96iFy/a2b7nCpUYoBTSxbQUiEl/VI5do6i/eBba1zGxcRcGQd9S4Qbmj5TtNiqOvl
W6XOkIepj2oYrixk8H637gKojj6feQas59zdpZSOBLp3HA1e8wgbQ9aKXWU/ccR8Gi7WYvOpsPRV
WchALcSu9tqH2kBV1eO86aIbs+1uM5Y9gTDW1qtVrds7LSlAfoecGPAa26F9MvyqW5mh9xjjDZSq
v+QRbRoqAlPt7WIUNphE1DF0ahVQQ2XtDIrS2PfQJBgt5LdRLg4DXTjWMnDxPyxYmqzxiFL9GJUT
pS5F+6i2D7r9HuaS0wzsv/Vu00jf6s5y/Nbb1ErIP+L9Mc1NBb+FpcmTb1wcZDA5T2pCwoHBt17p
qn9lJSFZCzhF9RKnB4rf1qXVvoy99ICzDWFCfhenNzZFex7zG+evJUXK7JPYPQhmrh6Gp4INS1m7
1ouJcBgivraKsC+SG6jpF3cfQLWxFwctZHNlrUT73Qs1ELJl+RjWwxM66WbFzvOC7hXaiu50E5vu
ZkSU5EZiXTTagyl4y6V2iz8+c6Ikf9CVV4kh4CsqpZd/GxwQjYA+nOYrL7qtugehRJuS0LuJMJ5j
ox+d4q3r1j/afokkMruPcu0ttYjLQwO8D8zkpqbowBvrE6dcv6Mqf2vqcm1Y5dlCDlrK/WaMxe9I
jvZGZhKEcJnwS195A8JzG6bezjSLNXafvw3QxlVgkUWC5RfGo73X/eEXKGdaK71XC+VM/iSYXhiq
KRc2NesgJ7W6DmNYmbqn5U7k5tTFoouzNZTubmr89XSTuaVpxdbyaV0lHtNtbpi/+Ed/18sSgPs8
rXbWODTn2A3Jz7YZwnkxFk5tAbQN8Y60iZpQfenV+ygAVdv9VZsNKjaqqzxF3rcWm55IwaakKO19
rJq/DULXjsZPWQdpsCaTS2Hj69or1Mq/S4FOxpQSaRPhmVlFZUaWZml0W05q/mrM3pGuUUMEKTzQ
/GyFq+FWVXP5wO3+9JhaVnIEnt4LIAzLXpSffLafkE91iE9Vpa6rSHqRFagxRmM9CPwY6OmoSbo4
UOvSfrC1/FvUjTcmRHCf3dtYQiIHdLmH7/xLhs+SJPoTKoNni7J6fXBRYLmxg37DIgBvAe8PWRDT
OI1RsHDKlyvmxkKmvQPhqd7S/14yLfM2eZH0RwqF/vhelzul71ffytJr1lEW44KJ2EJ6Ruy+Ja0K
HBu/HkoKPN9R3/5SFe/c9xWWiwh/q14aTFy9XK04nq/WdsxTWuTUom/H/ke+5qmnXC7U2DIMZk/t
y6DfFIl3p8fBngMC1oMEzA2Wxe1AW6+tBlkNHyW/XZTyIVNaUcDntKl61lXiOYkWO4WipKumqLYB
WPEkbbNDqCQPA7NFK9xto8c3Xdjv+yaW9lpjmyck73zDh8IEc4yPdxUJ3SMTPzyqph85gqL8DTYg
9g0u4XEEB6uKwvl1UPL15toGu7dIRA9dbqNqK/TyPpLTR7V0t56kxyvULGwiq6HZ21Lr3+hKTt9D
3hfvSz2y1g0+8YM2JuarXivJHhqxdVNi4dkVwrMOdZl4p7DP+U6qDTwOjCazfLAttWo2zRj4JylG
swqrz9+RaIgRWLW956iT1W+FJbFYZ13kofxsemNbxxpk9tKLYo7JOB2Hm2/cam6CliArEuat1Jfe
iafi25IuVYOGVp/1WpbW2HYRBFZxu/Ylvfs51FW6QWQgVqYS6u95UQW3QSHkPZr2/rtf6vEda9t4
b+Hu3pWZqM6i8bIzTCvzKaa6/7GPejf5SUpeHvKR0qOIgs7ztRQTuuv/x2VEYY0+rUVcxhjX1bBT
ywy57UJMZi5EMInJCMkYsSCQ+pQPfOxs0Yh3/iYJt9cDEHMhX3MSmCGuJhXEGThM69Z8FoypUz+B
Y69u6mqb+TeeshD6n4nQm5MgjYfS3K0vGVyebcG+jQ8RX2dtn9yxst/HlblwEDATZ5rWhuRdb/hd
pYanLlaHTRSPKlvVVt9cb625d3H5+4fIHuNYCAw/PETLTlKKs2fF9Z7zKtp2HdGF6zeZOYaZ1jR1
o0AqoRGEU8shX4cU2G98XfzGeK/eeK2n/1YzBoNZJupCcGju1Vza8sNTqShYBk4TeCqpK7dWbYNM
ssv8mMVeutaofdmH5O2srz/dTBNOa2yANBY27yY41aPxFFfqXy2z9n7JyUmkLPSBmYjdFDPUMr30
mUGsUZTbGvGhAT4f99j13z938UkX8OTRk8nSoXTcVk3HhvbPPk9v11oeLJwxzd3h8vcPr0PzYq8L
Cs6yupAAVkKMdyyqk+EvpIxcziM/CQROa2mEnjEJUlN97JMcQ5An5Yc60OWdnVbK2g+JrGheqq5k
su0BPo/ZV2BHgrji/z9VFrdulxs+eT5Bvg8qfZvyWT+mSyNzrtEmsyTk6ZgSc1IepLE4DcWjB9ip
LhYO3v4lVn7WZpNJ0jdktfTQrJxQvmq4uPJ8+GMlhv/s8g2ROSnpFSe/qtotxH7/LMnw8tGZBOz0
kko6jpCld1HBF4HpFQmGbneo13DG7Z8oe7C6kKIGnly3CKXAFnyt07b9Cekk/w4Oj+1MISXBra4y
KjMpw4ylmu23Kqz5zgbIURy0UgkWDs5mJk990rd7RDtFI1fekc3LjW2476ib6oVZbWaS0Se9WhQw
EFVNCo+dpyvsj4sqP2h+U5DZX8gAB1pD3Shgw1+vD9OZaUafzGmZImCrSJQ3Rnr/6JOmrFjBFsEt
X9gEhq7fQ710rk+6hT7p06kugsFH/3AY22Rtu+/s7xxv9A6+YThex37lQrH/q6MrwuazEvZPhcJ0
vvFklKcj8bJBOgUlQtQnUewSPpGL5sXlUzQ9DAiENP0uJJOgSJ/z+NV0FeQQJqGCr71qY7Ic+33C
oUlmIT7Tq3ZlNJcQlhLtrzfM3Lu+TD0fZrBQ9hSuqtiHCAzza1ngWB3kwHqqWosv5mSQowAUjJku
VFrM3e6ykH64HXjvvrRECEnBHHfGqG7Hwd5VaU19KHRvQ124zVyXutz+w200MOFBkFZIWbphD1zo
vS/qF1tNnrSy3VxvuE8HIMm9kycZKs2UTKNNjlhi001nmOUmNKV0df3qn+etcfnJE2BolUdYRURI
474m+toawXthY5vtjNJ4yLFTPMAnpQJLz/uHJDHl0LF6wvVeog2HPtNTGfmQGW3DDkBwG5XGTQov
Y5Wgy1hYJT59lfzCyQwkt3nssTsPgXGoN6jSf/gB8o228h/7YORgyrOGhcH76YLBnSbzUYF3Q/M5
ozpizPTvh6aROWER2qGoxiW07tzbnMxBQxOGVpJ46bFX+NRs3aI8gpVayjz/dB3nASaTTxeqrY7K
pDrl2h/0trsSxTBnQ04DWiVFlm6okYNI7nrX+bTvc6/LDPih7zeFX/eNZ+cQi+5U/S7gsEMqe+I7
S5veudcxWWFZK2O5ktX8NAaPKBI6jrDk5v76j5+79mSua0lyH3Szr06+/qcgQjn4bK2er1975i1M
iyUuNV6WN3BtrxsGJy0I8EbljZDzJyW0jzkHiA4L6dbzlmQGl6ngP2sOL2IyRQQIJNDFadZFzvyN
fCrGpbivCk6mGgtttKahr7a+NhqnpRNDpLKPztzyFKOhs6M7P7rsReNVpbxrpru+3oIzb2daQZFa
kcknG12r7MJtV3JQ4AtOIp6+dvXLXT90XKy8gvyXtDgZZrIKCJDrBMg1Av9fu/xkiLfNoGSSiefB
6GoCw8XQrJU4zB0tif3d9VvMTInTugkEKcgMCXFDp1sNtyXHc3gO+725tObMtf9kaHtKa7OXdItT
L2466YV67LxZSCH/PLhAZ52MalP1TLt1rfxkJvbZ9cejbJ4lFn9od/dp99uzh78e8e40fLneVpdm
/2xwTEb6UNVZp2k8C8hQjki6/u/168600bT8QYlj1RiJXpwU7WaQHhP5bHW/r1965idP6x/GsdLs
Xorco1uFN4RIXi1Zert+6ZlJ+9824EPfH8tajTLLK09tx2ZieMjCniFAdDlYKK+Zu8Hl7x9uoNgX
nGLLl1ZZgD3s8vKgE/ZeD23ROX6gLpXSzbX+ZAx7UTrWVo0BqkA5FrgBREGD3L7scL2Z5i4/GcNj
1Xqpa/iYbpAMGTZasip8Ri69sPrMveDJOt3acW+bhVecoi58CgzpVhdLm/i5Xz4ZulkLKNFVpfyk
RWNIJoUF6F6U0V1pkF9xvXHmfv1kBIOT9DNsiPkp9eU7X5S7REQLX9UzE9u/SeND7wG9jRuAs+RT
4T7VhNg1908WPmroTVLp8fqvn+mgUw1PSx6J7cVuflICc5t6NmfMyTrijGRYMsHM2ADUKanY1jk5
FJxIHAZF0TC0+gYnHXGiPuJyi89jAeBNdcnhKIp0PEhZ0QG+MtptFhf9S1nKcrmRraZ9pUxx/OZy
VLe+/uQzjTvlGzdjDzH/sp8ys7scDKEElvMojJ8avM3rd5jpfNMqj6gqW3/kNPuU5WfJUB3NEJw/
/rl+8ZluNy3xSDm+CsXIRO7794rxttgh5n705X4f+pylhS18E79kH+utmpjVrlqZpKtd/9VzjT4Z
6n7fo1e2jeKUohjNyfky7qXgVU6edU1ZuMVcw4j/f4AsI/SotRgYBp2UMMO/1ex8e/3Xz7XNZKib
galTcafYxw75KNVATlr+SfKFGPPMtnVaddEZQeB5CL+PKsrSpNBWFOGtY5KdhfjbKso+6aqFx/h8
zItpHQYGPX3oIrxVYQFtoQ3WXl6sVdLkTPGlPaX4TylGD2431A37aLfBq6un5McL/buK52Rz/U3M
PcKlf33opV6bEL32ovJk1+mJPrXiWA5Ja0TgqPlSPxLTSgxr9LxgbDWsiqrnjBnaX8tfmHo+70di
Wovh42bVK79lXhc2h45+dUq64Ub29C/+9MkYhoAkSVB8WK8VnLot0F+A08NCkGfmx09TrGFyFX0e
guHSMSWn6UOj/omDJUzW54NXWJPBG1L50uXdMELsKJ+MQtwo+dIeaabLWJPBO5LGiHpCF0dZcett
5HOqayeivVNaxAUJPpQlMvxcA0222KaQlKoqeIaYDx6denqpG52APInrXX/m8tNs6wjQXhe0iiA3
tHUknLKJ8Q7He+HqM630n3TrWlLNQRHiWCHOzMPvVXCmgqFRf17/8TPvd5pj7Vm5O2iWMqJq+pl0
xqqxlmh9c1e+PNCHGYE6/BRMrEHPMRI0qfWjJUWb6z96rsUvf/9waV0ZssweGnGsRe+UnUGabu9I
qEq/dvnJaA0QnFP8XIhjR8SxkV40j6TGJZHM3PucLLheLczWJBvoqFvxb1FHsWP4ye9BMvehHX6x
fSaDtmmG1laMUhz9IN55aIcs6U4U0cLHx9yLnYxbuzfFqMC+Og4dEgdyO2t/YZX6fDNCheX/v9cq
yWMymjT52I31TlySbcvMScgh0wC6t/nXuvz0vD0mT9hrgl471ujnHRcIHnll3693nZknmB4V14PW
A8tyxZGqqM1Ihk2q/WiRGpTNr4ETtOs3melC08NiuVFjT5N5ADP5UWkesa0/g428XVsKESnKv033
f8MSYlq4VzZF5zXFQHqlJIk3yU6UjZBs6RD2rbfzcp9v57LOUKCKfCvXpt0DvtY5vkiLZCt3FWIC
hYofydbaYhVQpPkQlXjgu7YfT61uh/cJnNitpEScKgLwICPTM7/rkdmc9aYnrTGR5Fsf3vljLyKA
Y61KynQkuqPQA22LPaFypDS+i9RaWWuiHSj0G0ZY5a6PWcomlbfQzI2B0o9MtS42BfmPmvInsSPS
61h3tqVd0W1HMlOHoC7u8sTK16llmeoqjsZGppZ0bJ9boxX3klJGz65sFQqVXBk8L4gmdwCMGhIk
cX8dgAOax6Avhp91okUroGjyeyoCsj1F1m5dtTf/yGKMdvZgXBxbfZrvbbP29rZRKlsRi+QgM5RW
NcVGKy2vRoHONxvPHWLqzcChxdO/3AZ50IrVWGFqh8dX7RpD6s9GOJrv2jCUq2Ksm22BpXljjVKz
Tg2pICTZqvIzq1HwWzL8EL14F93aYT5+10zw2ZaUwpmt0kAml5GTOn5pHXqOX4oMTB7sCr8gWgpz
vmnWpuu5Z38IbBpYCR+HWJXXVaUF1DvUZnhnwlz8URWJcWvqcfmjUPNypdhUB9o235Am7Jf30fLb
X8KOk52ISn99Ked5Hmx7WCsjH7hkVRS3fVbr9xfI0Yr2T3a23anffMQAm1Ku22qtJ/wwvRs9epNc
qVQq51TFyw2Zn73keugyrHFVWegYLIWvi0LiR0A7kb+pg2o4XRG4Zzf1PPJOJQPzhmKvZDlJ30KD
XGVRSuaLT6da90NDJrhFLtQauHS767S6hOdPJr7Vqv0O1YYG3MmUd0PtiVOdKgN28Kwha1yU+6q3
MU+rhia5a74W/J+o3mwMq431lhuqT80rebu67RFxqkr0mEH4grtKvPQp/2alzXMvguRec8OUy5u1
Y+mDRBqapN5GaTJeJE4X7P2wtoI6XkllNLLZ0L3iJldK78Euk3491vYPhIX3dtS80wr1sUsw09N3
1H0iVGnbFYn0oov/cXZmvZHqWhT+RZYwNmBeKagpc9Kd6cVKd7rBjAZjDPz6u3KezqnblUj9cqXb
0klVMdjbe6+1vnG+6aJFJEPcSoz3dfEdT2BxicjmCeL6ijTghysHwLDfmGoDq67FQRk6SQ0XybVC
WN+Fyav8godTkY2DqhPp8xiy9QbOVX/w086zRWb9pt2U+IjHEszcizmMlz7JfeJeW2GbyyL27ZPs
4/iAuBuBPooqtwIU0adRm/h6YkxuykblN8a1PcI2rUXooMXpxYYYQ8cQeXmhz9N4ncvdXC1dolYK
V2vfRjd1xeAAJ7NuHmmRk4eIIEV848VyrbcBE+GNQ75zAl3g/Ey8cdhE0cCu54FORyAc6rTH43UB
3kuXANXebbmFccV2oZcKM4cbMk/VFoJck9WTzeEjkMhrQJNM7ToXIC2lF0tmF+ff5EXTANAC+S68
yQFgrPh9wxhCVjqLdutXc5GB0WVu1gJtL95j/rWQVu9CTZdMBLCaxC11O87aOmviXm09ZHBklRRe
FpFeb1oSBoclCsbtOnsiRVgU2TGMAZEK6MhuXvtiv47e8AMT5ipd/WZ5MegzvzhR2nsvh/U3MiVE
2t4031JXVUflOii2avr0gcG5jWIz7yThEq79dvHSkeXqQitE78KaJDfSH8VmHaiAzFb8HuCUe6Oq
G5MI2fZbJAe2ScTqGPt3uXcxv+BeAAUNG9abuWHhLgooyf4RUUCsLnYFzhWwlEQDxrZwT5Vh+1QQ
iPuLfAIJh0x4oRuJ1CCseO85h+sAXwPac2RmXdqOWgphi1i+r3yp32Am89KFeQij73ueEh2ZLTgI
6jCs0JxgKzJ79Nlz4Od72cMRY0JxH8tK/OpY4DZiKfw3r6vIDiqfNQXQhm9ztraHqGUTgHsDhR6m
XjdSCe8bZMw9yPTGlHtOdId04vJjWeHBxrOB3LuGAOSKwenzOE7l1uoxeLEOlFo9jdP3qpDysZ1o
d5AFtCTlULFtYCm6F9p2WHNaeGACAwTShNx5qliZ+g57ae/D2rCuM90hJLmBpwrCkNI3eeo4tPWk
XVxSVS00+/j3taA3Zdm0+3yCZaGfCrbrDMVCVWLiV7T5T0A2bdpwp7PFIPV18GJ1QT2ATldrHYTd
1LvFe7MkXQBlLoOy5yG3S4j3tHkaRPHsE4FwFlM2u3ZEZ4riViYDIzSd6Vq/D0vjdqOXw3taR+89
sNOJqLt5o6mB9nkK+8tiwJcsSkhGIKwIwE+vsIR38P+0haL3fsd/Tma+RRdkb1dYDQIEeqQeDDbw
KszwiokFNhuc1HcEtvV06KZ2E+oqzxbw3TJ/oB2ASwPZGW+CacR2a7LYGu4BhPluee6B6OqHLs2r
ecV+EBu8SBBr6zbczbHvXYUDVgXFzC5cNLuwUfUQk2q9HkxMYM+DQtuvYNQMsEuAaz0+uwY2jHEe
bwu4JZKqg0kxZuIbsCQ6g/74LZ6ax7IbdrznP9oZ2RpYw7DzAtGEEmH91UawjXEinkqozhO0J3US
jgAnFyvyuBr0hLYztuoDq8Yf1Vi8B5CfJg4qAzihfB8+DPa7Yu4ORooHv4yjPa+jQ+78KyBUsAsB
lXIxNPhGqGceP4Jh97Lu6b6DMzKJYx/S77pe0t7/4DdUOU4imDx+r33y1JN6TJa8b+H4WKDKRzbM
plgnuF969Eem1by6cXmWg2abEZtkFo5xtClDdZOT8NlX4cs8iafZ1880xKleBtOSqWbBErisqkto
7/3qQ1N8mE+/yQ6rWIyl91rzOX6rQp9kGFDqbTSFtwrcJ9j++vswlM9VwXTK8wrbEbH4OKxSW8nh
aRocspgCr4MzUrxDFqHQHdINwjrMTeyDAN+Wk0tMFL8vIFckWHGaRGLtR0Hn8Cvb2SVjRRfgE+0M
aX4fIVhIwTXWBreqUb+m0rU4XFZmP/czTcEqugYOzaaMgIkWDGJOWoBfEjglugPeCIyciaY7WinY
VGjxu17kb1HCKtjG8L3gm0zwPwAQ6bHoe+HavdDg1INn9cSn+iHkqBxnz+8PAXafDXwpfYZH7k3b
GiF9EWCxPKb3BTV16igMkrGxY+Ji+6sHRgleuQWVbkfCjdIhSdgcW6BoHU/nAWCtopsecbZyGbUG
GB2FkoWAXrbHeoFauPR/BypejxI3r5lzb1vNesXUeYbYr5WPjSeaJHLDnBGSf188fDai8DykHo4K
JlX4omvPc+kUyjKl/mShJR9eQ+t7H/qCFabj6CqvZwsFjpgyfOEIX6dHp02xt5nJ266Bo2VY5wfO
oh9kEEHCowAGKA9FsljsR5wjtpW5Bich9+1RD/BI1Coek1CV4cbF8PAt3UwSEq8/yNrYjDqKRLlA
9yiv1W8kzmLSHeZvnU8CfLwvE39ay02IlSRBMNacRUB3gWcTwzct0RcNvGZDFmx9C9abbDY4QShv
CbaS9t2vQsFNRvzAu8Qa7PY+No6tpmWUxqX/YIKpTxUsB6n1R/ercz7KhMgA/yYR+LTNm9p8c2q4
7LRGmncDXxw0SiugiPZJqPW6BPgM6kJVXfWWkYcmKroHRyryYAQedFVzmdRUPETch721hnVvpQtE
goYc1jzwLyVjwA12aqudyGGWbtctk2G9dfGI327J/gOVm5jS/OgxI0trhNmA3xlmnJZ3q+8LRH+P
V3mDcqd3xj/k0WQ2cpoe+5rCpFhOr2pabAIFD8V/K+MLNHfLDRISXwXX164bb6uuulnLleHYBb9E
GeR3bWs+tNlzAw2a/CGKKMQ+AEsuHCrYD3FS2lSGfBd+++BXBTYci/fPtkOXzbYNkrDpYMxvzA+U
OfWBRjP0hK7+obW5nhuCilJ6RYY4j3arRskRUjLmYNl1D6arLuZpBp405i1ccm5Jx+Uj+GQgl6oQ
MiOl98qUJFs9zDeLgcWOSATTBK0x+7in+dag1EsmihaHa2f4WbmnkezXXA2Q0W/blV5YxopDUEFg
lgc5fEemeY9XDUAz6vlNV5U+VkXabicEm6c4zrSJGzoYjHQ1bVqMK9KpXTmWIGz7xPcudQxQ3iya
OYvZqg+RlNUOe7SCUz7EQrJKPzGKPRPArJJ8CvAD/Bhm/hZgwrBH+QK7RZmglsN5mMu3Wba369jp
TCJWbeuz5abkQF8TMy4bTmqShI6oW38KEC0QMbHPR5ieYxe8mkbZizI0y2a0dNrpCV+omYroWDC2
bgPT9Ju6sWK3ROWYUCAHU0KiF2AUGWz6zfPYzTFC+BF+UuOsagsOrmHQI0F+6GAX0ziAmaYTG8op
XHAIZ9jMvbiyqguTNawxL6hi6GgKLJpVy7ZW6Rr9SDfif2ogVWOO1JbOvIBrYG7azir4WptyF8iW
b4qqa27Rs5g2knX1QzdxZKahzksmZFWkaJCzDECwNa0pwnMXHfHDVFZuV/vOZqaUc2YFXNfhAiqL
h7yMasDaGrQvcl1u61GsyWhhnlhQcxwib3oGZeNBzCzO3DR4t40eB2zoaFENAxmSoq5nMMJKIOZa
DdtlAZeFNgSbpECaWy1R8mGcO6bcrGS3dJi5hdq4FwSre0gOUNi3UM3jZUP72wuiD464HneMBnOy
yGU7Lg6+/TJ/b61z2fhxewHgqq7KYI0fOVQHB43zF4CgSmfQ9g5wkdkcbm4YfXio0qAeH13H/QRw
q/6OOF0+eC4SG229h2V1JciVKL5ZBaOzGtAKRot+3iNKe0jUEiE8X2NjbNXaACJT/Sjn8iVkzCZm
pNH3aXC3w2Dh+50ZXPCLeUQAJ0eRg2aErGOQJMsOf3Dk8uCW4GkVGsqswkFvHKlmi7hezBacFyWs
7Yu06PI23zgl825fi4DwxCvrUSVaIcx/bYzIYTH8iL7wOH1Ajha7dWxZL2s9+zel58arsOiwyeIE
i6AH6Ud46Lyx48URcAgwmQFEnr+rKVLPHtDJ+7IFXKpZqbr2BuQ3tzoby50i3lPkgTMVVi24eKJm
m3YO651gOLYsFXEbKFKrmzj39WU7G7klwdpdIHK03tXYTbblXIU7JYJuFxeu2zHPDzLPiDqdymi4
jpEkh3MbtJUgbNaQR3GAQCnJWWpDh5UORcRWDB8bmxOxACe0iHYaoeN3bvRYGpYGaIZBI6GgXv3y
gjQtuzGjNNvBi8RRYoE41B5s0zgmf+zFZEynZqz2EclxtAxXHGMMfOnloqsngp4r3n3VbsNChVsZ
8eGC45lPNYxy+6Zhehcsdt1Oaz3teFygsVbmtUmE4NPGz2uWYoOC2VF5+l4UA7bQbhTt4xy1Cn0Y
tV4KWovrFaVRBlIQHOWlKY5QFsT3YlzYEY6kHsfbvHvC/uM2gfNnrAYwUb7Nfk1vgE5Agkncu928
+Oo4tS0ctdqZEGaFxt/3TI2HMOgXgEOjqb9aYda8422MbBVfhPcUhd2lCkDtojaEDVqYoLr2QejE
/y/H42RxPF6CnP7CjL27KwkaVqH4aLbMgm8DvJaZ8mKEpsSKqG0IW+iLVPLDrScbGDvRrOJaFKjC
1va4MFXXMOtyZIg00yhT3sXlF5PoM/OO04yzpZu6xRR+fITqB2bY2WTRzK5qtv78vKH85/RN5p+G
m1kSVmSYoAkEyg+81t1QbQB5/R6+IHk+YUiJWb5w8pxpXZ/mnOVe44ORXvcXddfeTj09Wmww2Fqf
ca69+/zHnGnBn0adaZC0ypwo/6jjOjH5t9m4C8LWpCxxGPTl392S06gyHi5z1PHIP370NJoSvt01
3KGw/6LFf+aOn8aVAfTugUZl2dGg+I0YYocGIC2R8/D5NfqztAFvwn8HLbJd25xKSY8oxQ+Khdc2
J99wxrzEorHRLrwqFvLVHPDcT/n4938N6xyghjXlsX+s1QL+xgPkRsmixRe/5Mww6hR06EbNDUHQ
83GovJ3zip+qRnrJ51fpDPUbDrD/fvXFLOifi1XgElXwgKsQFTypc9CZwYbbBNUIlVbTzs92Xrw1
oY2074rBR0WWYdl0edFd4XiP9ImKAuMA+lJmAvIVX+rMm3TKr+p9X8eLL+gRGpXxMAQORy0vpNmk
ZnkUCwKvP78IZ27fqfduXdZYW3gtjyuWHiH1xk0PA6JP/u6vn0xDgQQwJCzL/oLk92j5APEKlN/8
d+9o6P/39uVtV2OEo/oLR55g7YYvtEEZ88Waee66nExBo54PBNEiH08ATtNdhTQuOKjJr8+vy7m7
ezIJrcYoNAMMYQdvXb0dDzuF8cAAIRz0L/73ZWHjF4Lbf/TAfxj0nVKYWk/iqCeQPlcOBqEdtqL5
fmYciUs4tEEWjo5wdBt4YhQ4wOBcCsbshKNc7O4XlCwIFFiiAv3GhlzwgqyI8bHtO8p7pPtGEVoj
I6JfEW0i/+5pPKU6VV6OAtKAqdTOaJthiPFRDgT1V5KUf1Blf7oaJzImw1o7DRzppJpUM05nEzsW
uZwvASKubzGH8e/ASUbujcEAcQ8PZZ0iF225nEzv6HZaHL/xIsAO5oLQPR06Cst4G19gCFalONPO
l0Ebzg9t3oDaixL3l9M1Uia62DXXbf4xjZA61FdM+26LUK4y1ZNGRAgqQPQwZ12JfSBLm+XjyLGf
+QGGHy065JPVOQolxQ5DixzRLa2n6hDXHPUympbyiyflzCN56rSE3piV/cL8Yy+fhLuPSpMY70FV
X2zbZ96nU7OlrdSk8MT7R1HAX4mR6ArxRY4Yoc9fqDNVwam5EnEPUbVIy48xRchXWPevazN96+bw
wkkMPgFP/OqTzuxIpw7LyNZNgCmKf4woTS1SU3E2JO+f/4pzF+lkRZMt8Wv0PbFvY7qcERO+BeiT
w4AX7T7/gDNQOD84WdbyvI7EEsnlOC/lda5uzAfwy6xV1spgyweecUyPqb9e+RBF+sjMcfGbp/8q
kJqhhfbfFTtaY8z6PIhjmn4MICHEQB4dqTvZ8S/qzzMXkH94ov5VjOST1ji/dd6xFOyCSUS3xfmR
+823Ly7fxxf9w/pxCp2aBK8Ggzfz2KFvNcncvGIglF+SyIXIlRny9j4OCCIrEI0TZHHVFPcO7IUv
bh478+idYqm8Dmf/Ev3W47C21QbzNORWjT3DZCqSa1oWBIuxP9r5foHt5+PjbRrbCeAaYpotAFYS
B0TMLlZeIqFx5cWyicYOugS+DrsPw8FjJDp6hUAvfuiGIPwd9m21V4WhV6TJl6tmIAAxsoaMN2NZ
hz9C6UXfKZhPbxpD9XlTlSL+7kQ0IXRNxT/zlflflWpnCtpTayRdmp50yKY5dgwz60ZBKxcG+dVq
lsd6jV4Aor1syuELD8mZy/zP5f/XQ9QMdRAaIvojy8mA0TLibEzu337+CJ1ZqE49klI0tcSLYTCT
5R+tQXJTN9j3Ce0vmyi4Vrr5win38cj/4VE99UeKCukGwMj3x6XH5AchKg5AeQTovuM23QbxCMvs
9LvP+ePnv+vMm8dOFpYgx5MWo/1wpLNDUBzZkv63R8T2r/76KTINvtWprQKyHhlofOmcCyxWeWeg
qTPdF2/Xmbt+ykcTeTtyMuEcE0Npk0RDcEOB6fliezpzdfjHh/7rkUKZVMUF8i2Pomxt1qHgzoqY
HMO6/Cvnis9PCu0QWWhtpNf5SNriciqQZb8G6h52C8SDzt4vo8cv1Mhn3kR+skWNjcW0Yyy9I3fL
VqP36RzODPSh52FWeQ/yq4zjM+UIP3menMGgWrRsPjLxY1orJIZieD0MGCPHX1yyc/fkZDOKKYL2
+ip3RyHMvoH2Pxz5lY697PNH9s+Z7Mw/Zdiig1jXJOimo8hNdVUvTeWScJnC7VI4+3tifZeOfjve
I0SRPcs1XJ6CcgizmU8V2iaR2FsaTFtEpPMMHi1k2RaYZuURqWA6a9j759/yz7eTnp6hxCwhXZGy
wCYJ67zCiJuP/SvNu5/Art/OtLi2zfJXJSBGw/99CZSGkAbdN0TClnMaD3ZHJwzt9V9t/TQ8uZ0t
bztofZC1XJrnuqFJU5nLeo4e/uo6nR6jJKODs26VBz+eggTV5nePBW/WFT9WmJ1pBDdNFesv9og/
P5n09BQ0eh6wsiaUh8m0V0K5fIN5/91UwyX2+a/588tFT8G2yLgZgzxi6NTXbtNCxlptFtpvOue+
WO/+vJjS08MESAe2tys+oLX+IbBTpkr+xan/zxsoPT1IMH9oS5Hn8QExcOO+ESW65SHUkvUDEDtQ
mIR/FzBAT48UE63msorxQAnxUHTPM0SYbfjAZP3FAnHuLp8s2aVkQvfUyINUGBkBTI7SPFFq+eIW
nPvzJws199bIiyluQbMiZfEjzgdDH2H+iliG8dTpy8x57RWhj0eI+fcNdJSBV3+xE5/75idvcgiV
zww/hziEk9rH5knEfBPWcfpXz/7pEYHahvXRimBZbskOUs3E8tuuRlqq9xVY4Mz3Pz0k1HxaG/S8
MaIBmwUikHV9ygPMaJIyUvHb3/2Kj7fjXwWFcuOqkPwmDii3/U3pl99KY3VKWH7A5O+vnAD0/6qu
YYzbtcIb0PkFoGJiKn/moQv/qmKkpwXXKITX+5DTHho7PNRN8Rj0WFqHZf75d5fopOZC4vkqBg6J
ezeNFZhBEvKmdQWSGGv2WnzxIWdWo9O6q+7oFLBKSqBMRrDoEEzukD6zzrA0IISrVH/3Mp9WXVE1
h12HgS1ubvjaB+CFRkuPgXSnvzphndkSTuutsYaabOWeBBUeOvbhLcYIu/Kv8WB9fjfO7Aj/dOT+
9cDmfT6jkpjCg43jG70AGdn3X2yXfz7p0NNCK4AvoA2hicUSBPNjo8vMCFclCKm4yJm4z3ULjVmE
xY/T7PMfc+aunx5H+4jUyp+m/IgJ74ZOU0a9txEaugaQqnicvtilz9Rmp+fQoaEYoM6hOhqGGTTE
iIh5I0j2RhlcpaOH8b1XwERjvforGNaZles0OqaFT2QuCsxhC9PsF5iQC4uAcep98YPOXLbToJiZ
qkUVY6+OLpiSfIRuwvlJAK4HX4OUlPH+87tz5lE7zYiJIB5Wi6gxTRbz+mBXAy0gNLTeF6vimR4a
PY2H0dPq+XQQ6igRfULr17L2LwUURlC0J5JVr834zcdq384avg+bEW4vwi8R6+du0ce//+s90uPI
pBiYQiAe2dNu3TZIbyuW/It36dy1+/j3f/35aRyk86A4PppQXRjXbHNPfVG4nYleoaexMUOAxnsc
4Hku/HfhIyx9YJumcRvK6BaAkKuY229FYzFZe/n8QTh3rU5KoIgiRbI1AgF/H3CW0eQYEGFg16YM
4cXPn38GPXfFTgqhtRBwg6xSHa0PImGgUz2E75EI5E3VhxfW9ffKhx7S0+MlUhme2ShfZs7euRzK
pI/Xp8+/xrmfelIz0XmYuqrFtwg05I1YlKDgsNFX6925W3eaNkNKPwelECxL1ZY/CPOuQZS68S0C
64O+SQcmXrpYpv4C/T88Wp//pDMX9jSGpogWVU0liOhBoLotVIfydUVC8xcF1Jm16DSJpsWQpnJF
UR/5iLop6kW/a/kSpxABI2k9kkM65MDdfP5TztydUwAvVEEwDQZziQ/zpzszRS/eStih6hjffv4J
eDc+nur/b/jR085ihHlUZYKVHSkJ4heop5d7zzl1DxFcuCLjsWp+RjTMh8TvObQSoh4ETrMdBlAI
D9d2S1qPQvU/jP13xH9Cj1DQck2xIax3dc4CpDGyMrhEJ7Q65LbSl2IWgMU1XAXgeuSReVCwXCBL
MYqan4hkGbO5jmpofXKAk+dukjsYAtYfzaibmwYmoTIxFKIkhEUUYCbEa5eyXoLOEDsyG8Bk2OMI
zV3WtH7+3bEcqdvwGm4xFPO2vQnBWWqLcQfXy7SJsJjsQoSQJphoDtt18MV7hNTQTBDWQv9D3JSw
SKpLY+r1Io4WhxBwl0NYvmAF0nBuHHweTN9W3TS7qgVdYoVCdSOkCI5KsPYniODNZT6s3mvgVeGl
GvLo3koT/pI8BL3KTuXvBpO8Pfi7/ptQmmZrPInNUGKY1+rG0U3Ud33GChlCRhAbCXxPK8sNtLs5
0Ds2t1eD6PVtGEZVsQEmMv7FYTi/FgX53fWQwcKcBHYUFyT1yxBKsCUcNqueJlii1g6ypzAKn6Qo
2U8r6AyNpF/PtwKD3F+QsIijrePlMLAekstijqdkzIthh4D14sB5UFxXOncIw+yg6q6CAMHEiI1r
7mQkqo2PEdS9gnfvrmKtfuVB10IjnUfPs7NjnSKNEVajvoXCTprqRwz1Lw45OcehCjgdwKxohUZ9
NQZe5oUaLkgGnBvc+bq588N22sA306YwLrZIxB8Kg39ctNpRb8LQdJGr/U7QdPnetXgqBmRZHPCU
Gpso2jFAdQDpzswACjTyHuGr40XxrqrQO3gYt6KClZ3boGKCkhlz0mJCnv3YPitYLjf5UrlqQ1oa
3lCQMw8j7cwR5vX6OoDEGdYM2+KBiQqFe94odFLZ2LU6aaA+wRl97OwbYnW7HTxBwELR0FCI9BZT
3nTISP4GU0UFC5/rq0QUuKYQPMNIuxEuMpvYrzn6E4O7kvEH2GMZESqTWSIblkmASZYMqYwMvR7B
UdWZKtoDj2y/rVU9/9Az8D5BPg6/BuzPLYJQcNmSuAvyfVR2DOswXDxo4sBWBZ3IJBFKBe9kbjt3
UaxB+a1B7PwlMu+H2xIMVAOdbjuo7dIU+m3UCEVDu2y0v4PBeiqhIvK2QRXyI4cMPouplg8+QqaB
YsnbV5W7CYpK+gKNYnszAtG2r0gd3C0d4bdDLoubYSHeng3Q5M6jYQdt6m4LU1KZtiMaf7xiwX7q
4Pfk2vg3qik8mJAVtIYNEBY1nRbYDNrwep6C3eQISA+yaTEY8abhXVStgwcpkA9wOiyoT3yZ+WJd
d/ie4gWbcPehYVZXjd8vgDUJsFtskaIiT2HngbuQd0fajWRKuI3HnWQT+GUhApI2BeTgccomF195
sQW32UNHG5HwCRga1VaoyG0FSpUUMck8AjPGXyrAQjTJvBIKY6EgV1fK/uqoCPYQjP7uY2QH54tp
3F72qs+gfmWHfuZu76I2gFxxasVdYYV/3VDCf/dyrnZkLYCBGvzebhYTjZcODsRfMbQFj2JhFvKL
srlQ6PHDYteX2Ri7HuLfpTpCYAmFqufoVatZjccbRmRNY+SzjDz0b1pZ6S0pw24fhHDEMb5433jA
vD3kMvDbjXpsnons0DuQFnJ5V6+Zl+O8tJUyhjLQE7BxwAGSYK6K3irz+YVCgnRmdZDD2jhEyP2f
3YBz6ILV/4Wq2vsez3N1VSgfRBIxySfI1turAkcJBC0D+aWXRRzX3kOBInsCjMUCxkTu6axpiupa
k7bf9AApQTa4qGctMGpAYK7dytD2l2uQw09VlfBqjmJQKUIiYKTTur7MEW59ZZmHtceTlN1Nfrzs
w6rod/BHY06qI2Rdgd2VWgplw5Kz7g2fCdoFDKnVVVvUwWtckOou4HmEx2aZl2ygffmN1wa+NMiN
zcaWPTmKtrcPXUkBL42GfNtIr9oGcLeDGWvix3zizX2PZeOOwC+8I/jj2yicydXiA2ChjIPyuyhK
iIKjaHyCHQyQjVnBZEF5ZH4ukU+ONCjF09TkDcypZf7kXF0mcwDyxpzP5ZUJnbygVdTtnQf74Oyt
0/e4hr4kH4sQHLOu/yWZVtc+79QLehDVkUzOxy6aU4iaA3qoXcGSno/jPpza5toW5fLWBv28RUIb
EDoOnj8B290r68tx3BK9QIgTaE9ejcLa1wLO651wJYGbJpfRr1JFw16xNd40NS2v56qFvlrrsLuj
8xiDMAWmEdVd/uiJgpL9ALH9/Tzr+QJT2+DVolP26BrwTigs9pumCMFvUzxYU+UVzqWqj8pjDknE
czSu9CO8GroZCLwzmClMVk3KhzeEBAdLWLGTBQE0iMzc28YhUkGd8N/LCYwSoEPIYRBxD3C4IT/l
gO3ORVDDJ7NRFWxttgHrTek0bAEvKwi05KbQWPZ1h+kWUD8PK+kYstrm8YhmmN6ioVA88ZqJYwPs
zqFooatHTnK/DSKk0XHG6Eb4Tb8tO7AGNaqZm3XGtRTODhuohLorBxGfhasnqG5V4GsAgW0He3IB
O2Ix9GgmTCsAkmxCidDDkLNCHg4ZUFxIeolwT5M5zNwvcIfRYpKWmotOfeyzqCaWG2oIVkgWus0c
zWCM5GJMpY0pLswQo9c50WWvbeVdLWPlfnZErhew9Q4Xfs5wPQaok0aVw6LpoYQMfF/egv4Sw+wa
wi/0s1Fm3YlSz7vQ6HC/FH14wz34fwqCERp8lTAnLrzG8pJP+y4EBDUdoom+27wyN41X4930HQf9
ziwtNnNln/sAQhrEr1d1ZiYNQTv16vyy8MJoi4KjvI+moqmzeR46vu2ryKQQiXeZ7yGBeZXYeZqZ
BR1crMUMFomCUQRx3gCFjYHTzxOHeSeRWLwgHg86dmsWFJkBAupBt3GgSsOI1a3v0vb5dVNA7x+N
kGsljpfYWXFqnLO6Vuo6VkWlMyFps0OJNTQJ0KOwto1kcTGCjosNsYC7YaifjkUP4KCBjKvWbf5h
7yv8Bi5NZAtsJVJn8q3WqKrgXkQgMtxojb+RVQQf0Dyp67wP4zfle/K9WWCKjJDLkcLVb+/QlPP2
YqHrtltxiEw0W/ybLqDqisEsma1ROT3540hx++gKlhK03t61wgMDVzxW/ee2dOKBekN8bP16+JaX
I/Iwg6AsdtCPqHS0vAfspIourOf+x9mZJUeOZN15K231jpYDDsAB2V/9EPPEMTm/wEgmE/M8Yzta
ijamL0otKSs6g5SlWfdDJTMDRMDd4X7vOedzM9IgQvUgDG3Kl0XWhU/HMrNY2JaWIigpGsy0OL2d
ZCo+zFZkOGL1Qv/APmNfjl6XH++/1Q66jNihV5Gpo+Kra4v3aIBZkTB0Uh5GgT+g0+RSmhmMBxFk
e+WOeEJYDhdNCsaJvTDFIdfH42fEYX5l28OQzyMdK+qsNvsh5eMm+VFgeTgkYXznSt9c5L6uA9ar
MYDTWLHYM7fmvR/0hEMKSnTsAJPWXAhppFeoVbR1XnGSCEzdgD2J3WmJH8a8byp9XmbtLhgdQD6N
5j6hfCmOAK1ouvGHQj0lpT3Mha7kuoLuMC/yLLxVRDjvhRsMzxZHpnymUlBwpRkOzygocYCEwzh9
Z2eEt1lwGniBrZ09D1oU2TPJW/hKS6Q8iEYfb1MCEdaBpRu31GDELkitCJ6ijV4rIEGELzMEPFc7
MZGdXhldys7hMVXDETO3VrLOLzVdA8PoxvVaa00PiB+0Wbhqyl/QrGluy1rLL1TSTY8MBnPpM08A
IIXNBi70iN6lsxfsqbO5U1T1ikCIYVlzYDu0+F8W5jCqh75rsUw5sbgOTbPbJm7vL6o2pHyXxTnc
yt7YaSr0ARqhnUyFSyQHx4k5ie4F+vZkxIZDBORMuba58Vnk76s+8cGpTult7JvuwhjMce+5GO5Y
eINVmRH+MFGZfkAYY+wZ7N4+tlv3iRKov6OY5C7YXZQ714yqG5l0/TrHo7qL3JyAAG1o5wlQrG1Q
T/6zCrT6W5llaJLg7KYbYkmIFCn0Ye1alf6mgsLHT+MajQJHmVd3XZj1e2kQWMZuyHZnMrCJIzAJ
9J2LnpNoYsty3mE4dGYCFWC0GILYjudx0XZQVKv0KosS/aAVdDnm0ZTqV05/3C8yfx6sAQyuhi73
vcmk/9ZiKQR/3I75Q+GE/k5oEV4WGQyqXTIogsMgqvwqHKJsIwPNY+epoyhdel2IoUb8dbzVuzJY
pzWjIHS7YVyIwW/mWRkCutJl+xYR+v2AXbdgx+a0bOYyPaT81B5ZV0syefvvaSKGWzPNkmhdq3Qq
2djk8oHxN+H0sfJoJt1q8OY02Emq4ZzrzcsjyL3qtIBwk6Dako7Ssvr2BWkP/EWjbXr87t0EsaVQ
47bM/J4FIHW1Qz0WBPI6oCtd3yse0yIzQAeWlZx5pqh2Y1YmNoa/KH/tjrZUhyUdaT6JqYayLRKJ
Gmh0jd1O14k56deJcOUcTq9atUZGHs0YdldDFB6T4GWWL3mfTq9kuEQXqonMDcgHJLy67rzWrJ7f
R/Y0lwlso2Leen2+AgiIe+HoYjeWTqpxgk11SWqK4Uc6mz5BjzxulQaEJB7yFR7LYEvRgjcy8GSa
twonKaZ7d5he7MQZgAXrVbey8A/F845yi5gJu6vKmWHnxNCEat5PuF47v7QgLxcxZcpArLs8SjdF
bI6veYAom+NaasxGCR7MVBGmsS4BCJvV47scJOLTgXievV/pCaam2F8Mk1OuqlZ315JFYBWoGh8/
hsMt6yQlQd8l4i9pGFhEkONQNqbW3gh/Ai4XR/jp2bTm88DWjYWinDBvAxVfZ7D3CFKqA82Yy9qT
r4DFoHnaLMmEAyAsN1W5TTSIY9AF4+CQeEm3wR+fbBJhtLdyLBHx9LF3V04JORC9aWdLAbDPGYJ8
rdI6Wsle6QvlGnJNAwIXvdDSehsEFUmZTQzz2ohI48jKLsQL6VfXRpZDtA2T8CGyUnNfxHG0yX2/
faCATM6EYpXOR+pPTdeoZdf3464QQ0JLzjLDBcfD8OAXhrPiyF0u0gghai+b4oerjBBzQuCFq7hF
7zHTj4kwg+/FVAg6f2BbO8oLsw7FzVB08jJsWRXnQTKWz2yfuxsYESA/k4agpyrskosiabtFGhru
suXYvnV5Oe7CJvO3VVjHi9DpTKCDhrmiH5a/tfhgiUKDyH1XepaEZdyb97jqM0oCFmtonfuEZoFT
yMx2+jA9iv9zUaTVIXU0f8P2yli5rRZvmN3Dohjqbh/Gsn0M4tDGkCNT9kiRVAsa3yTdNCrfh80Q
XEY1bm3LB0iHw464EntyHvHAlJd27Ps7vQUqbOsqf9H8Xn+cLGVvhrTj8l2J6aUyNWtG6W1atdlx
7xvg1JYt9njOzKP/oABt7gotSu8DCIl3VW8Wb5Myhq3qhngDsi9clpFp7dtJ6bdWQgMoAX67zUr8
mjBArXlH/stBWpZ5WWV2sJBNG1zpfjntjXRg0XLLhMTzgX0DTLDkhSntXY60ZRa420n3Ke2K47ir
4n0qJ8X8SeqV5wfFMnbbgULd1K66gl0jtMAPu0i8Gc5r49LPBrk2Y0UOLL6SZ5ez9Eqr8hqc+hH4
Wmnl6pgGxKHdaXdRNCZXMoJ+V7Zh+6a5QXuTVMrZC9sZN4Hw2IxNo0ntxHLpQDFfxK2btc6VTLRw
V+mjqsloqoIVwCv1AEuElpsa7dsSY/w87VP4nzSVM7CPw5QfgbWt9y3nWPUjDLL0VkvL5JojdzDv
Y7N4UIMIN1QojXmf6t0ypv628rqmXqdl5OkzRGTWzgyr+MgiLry9meQd0Uwp558QB8iF7evRWpV2
uDGsmC9ugACUQeNapD5zvShTTn1Jdgzq8Rsbg6gl7olqrXRWRopcc5VK51rqcXaFRlnfp0KXOyFk
Dz3e0rYBj2Ul9cLdFENFlzaxOK7qI894sqtsa4dDdzF6ymbPM/jdjGVcEPoieAcVpbPUA3Y7Vemk
264X0ay3pXjOxwJufFiCBE789Du0bVGQ9xab905pQ5emkLNo6ia7zsbJv6YIBdk8EbDFjLrRVqK1
vdmx4Eq60NCS5BkZJAIJK9LhGEbq0Wvz4kIfIm2NzKIBbzX45kz3obobhhuMh8p2CJamCpIsR0QM
a1GGRyt9z8u31JwRgzTmbGYiRFzC6F+kHWWP/cC2eCA098VLg/Yu7F2fSpxWXLSY2xievrfsHFu/
KKKu/cbbLeCkr5JtTynmoDgcV0TPlBmpYcEA8HXIjE1j5cW2731O7gZVb5cgqpXl6Jz+hrh6E13C
5qclc8bLIIFpfezeQrMOvtkdpvKZY8Ttt2ysBnEpq6JcN64R7VrPJs3PtPWcDpXK7gaNeZ03ZYrF
N4PARRXi2mqH4E5rjOiq0Ex3aymMs4Mlu2UaWpS9szjjkRBSO8VFvy5rJ7hMEuJSQILqtxVF3AcC
08TcSY32MdUmHrkmTTCtqos/DI2tNGdeZ0Otpj7UGfsr1QbyHu/7eEOVGnGXQQFn8mLvgrNcuDYc
shoS8tswtHrGG4DRad22FUXX0Sm2Q115C05c0W3Ulf4Bz6h/KUvNXfDy1h4ijMjXYahlq4HnHayl
kxKk4ZqkMjttkbNlLTjoXViCERvBM7OXbHDVGxSkFnBo0xKjIpQS1ybxVek8MwhR0QkzI9zcjJ+o
wMDJowBZWGugj6W9krxnnizC6gomcoegSScp5Un3YvsOS2EFxQjU2RsVR+uVx+ffOyIjy8YJEnVl
uG27YVyY95FumjQDikA+CHPo9kVZ4a/PpHjwwH3N4sKe2TY7PdkVTr6poy4g4V9MF0GcaStZxMZ2
9Iz0B1wbe5/FZhIuDOAL23qS9OCZx3JDgqJ9lzvW8C0njnzHUNIeu1ak9wTsKlLkgejdODbhf/hj
4+++6NJ+VkwOFA2tNjjd5G6bYAOvwmu36NtnE/o6kOEe4piPit6Slvqi33Wmo3aqbp/YAJeJQY+f
zKldO/Q3Iqw/7G76ovd4pjt4qmYv6rYzJ4d2KpiTuaveWZPInCppiGDYV18lXp+7yknT1kHWm4Be
CHdGpe7iLLpKvJgazYQM2ZLfkEp8odk+o+35CxTwU1NfsV9wBno1vLJotVPJ9+euUM1Vkstm28Qg
LL5oQh5/8V+0IP/qkf90odT00Gw7UbLL2pBOls62dK2nyrsm4RBgsS4TTEVxNO4mqcI3exTtVcWW
/IuW7tkutfy7eMHwWwYhBc4dJ0mKgt53oTsZIRHqoDvGfDBhU5dWdJmGA2ZayGKf3/WZofhXP/an
m04K1VvSZrb03mWaH0ks5J9+/tHnHtyJtqAIAsuvClXsSjZSs6hnl9SMpJlYdvHqOV+ZK8412k+G
4WgRojMFXkrukiMuou4YbeJ/GVZ85h5OgRcp5SyXBcnfWeW2hJ5QPUYdmZLWy+df0Zlv/xR2UdgV
zYmW1oROEysO1JwTSQjX8vNPP6f1OYVWsO7XYQHpZQfTqnvKfY70VnTsl5FVj562MRqcSKKzd5S5
ejCbVbYQpGusLAibN46mj9/o2PRfKGjOfZUnD6q15NiBCfd3LT3hjEAPC3+eeajtLz7/10I6jE1/
nz+6mMLai61sZ0Wev+xGQoErq9JmPTs23oRNedkhvqarqBC09E3k/p668ZTbQdyOo7Ntp/CX1iHp
twShkdZWhCtTH+yv0JhnFttTfgfeHstVte5tG1e/VON3UyOzze+Wog95a/74fLycmUri+Oc/rQXC
jUuny2Syo0l+nRnTaxd0XzycM2kFujhZ3SbbpFziB/6ukL794dDlPlSuQ/8rqjqDcjhyDtsaQwqP
IPdY3915aJHUo4WkhGUAEUMQ7CHNJDmN7a0b1N22w4n8e68YcSK1Gqg0Y0huWfmFnyUzShfdyrdt
KiyDfogsdpeff8HnpsDJihjWka3Cqs93Yalz7hBQBX0t7sB2Ey0VUAT//DK/fo7ilKdRNQrpUc+m
d4jRfFDIoeX++Sf/+gZIl/n7CNGKrCes0vN3tQZkluSmqXokFtBamwAADvSFg375+ZXOKNOEe/wV
fhqMrV76PY1neJKqoWvKvk3dTANxvKTntQshwnJ25Okt3bwd1j6F/Fld0nooBrtcWN0RQTlY07xz
o/a3Bok4xXCElSjGymatdhWpMNNdNwRrfbz39bfP7/jXU5wz7d9vuIhsP6vd0t/Z+XdqGQvNTTbC
WUtO7Fn8xSv51+8biot/vwaJcQlVB0aGq38k3o2bP+hfOlvO/f4nk0gSAogqNkh3lUOrZe41DqqR
rsis73ZYkvqYVs6qFJ6/zjgnoPp3h/idgtlIbUgPnYsQCsk6rlFwmLnMN0et8IYIz+rRqiJab0VW
JXtH41TpJ2O3VE6ZvMSJnRwaVkXOaU6sP5p9QMxsonmodjJn5Q663JaSVGpJ+utK8feWYUZGW4EE
5lvuiGBiqo9MjtyurO3kaZBaw1pemXZTvykVk36WVKLaqjE6Fshhd8/yvkoXvFWGRTJU4oUIOsk0
oDx2rdrWXYF5zmOCAgh8ccjI00eL0OZsHOZR7JizZhyMdWyHVJ1VTrx1mFvJQyM46+YgqveddI54
4tHbt1maXRUxh8S29jLKBm6k0ertzdvK1dQ6MlLtDnH1OJ9Qc22lP7VEjxKDlGvksjWsZHuRVcb7
b43LU2We3xZhTHIhXWjjh9+Rb5q8VRY2AUL9lTK+mO5nBubpiUimVAAk9QhSFLcyoodN0a8jwuvz
W3AY3v+5sxenB6IoDC3i7thbNVV0GcjqPU6aK9RKF1LL1obXP8bk5X5+qXMr5MkSb2t6OmBATHYj
Ag/PfRIUxpApLMgp/GINPrfPOdlHwUQZPNFLtBFG9ej55jYqxIVTjk80oh84lG21dHp3ShH83h39
R2TVlGhjPnIsEmZ+SUH5InPHR7qjZCTWXzz9M1/aaV4VnaA4VbLHquMN977RGJfVGBNXP4W0Nti0
LT5/Nmfei6e5VZL8wgiAg78jqYU8VH1uh7+3PxOnmVXU3AjzcxNqdCyCC1/0j+3ALPSqTe4EK6rp
X13ozERxjn/+02tREqbsayX3UFNb7euM1fI5yL54BZ05MIjTwCrkGKIZMo253st2N9B/AotrJFdV
ng0IV/VmlcA5X3q2qxHSCC0hIjaRLlJQbEYK58QapF/5IM6ch4Uj/36nBfpXgaoi3BVB7O6CCbsq
ovCuWHTkpVx4QljLIhgjWh2aFXWEhpZVNVNTZG8/Hy1n5pk8mWfwRIo80CvqG7GbfkO1FFlUypK6
5vbH8HoKtMGYVVlSPrpSpR8yEenvJY2IU66VGWmxHtQclVKjeHXo0s+83nuueuOr3KxzE+5klUIe
ylYj4dTvEpJdT/dssNdUImeK5udvfXvOybdHwiqZ4RIrxojgIl379qOePtWlSRY8py/t4ODt//xK
+vGX/sXqfoq4slPPI6/aCneu8d3VY+Rv6HeyYhEiMBlKBA0qhIgQLkxNvMmp+mI7eGYinqKvLN22
BA0//CADWfxBxf+teUtc9ud3dWatUic7bZVCQcZ2HO4QFlzmcpwjIP8iW+Pcb36ys9YcWUeKzcWu
MK6P6j0Lue8g8tXnv/iZoaVOFqgUIkdnjMPRg1Nt7eBjyKgfE54vaVX+3hVON8poy4hmZWIWIM0Q
uJoUoDWAL3mh/eYVTpYeGEZOxAzhHszmu5zeAhSNs2O5Vnx1RDuzWVbG3xc30ky01C6LcJc5ksZm
d8ibdJoVpP7mFYY40epfOHzOPeyTmR72w2Bo1RjsDFfMUt2+dJqniHbG54/i3G2czPI4HirZwg3Y
2W1XIx50nft6iJCzJbpETa5Ir7ez7KurnZkTp2wspMd2lzuhtm1jq9qGHhyWTCVfHc7PfFOndKze
zlPiIIdgV6QvfphtygSZi/giruPMy+SUigUDSRLhyyY65kyi+0I7dkffFKcv05XP6Pk21divDVq8
nz+Yc1/VyRx3oyl2y0kneT2jRg0DqIuu5Kh/WSv/5Zpr2NbJ+A0cG8F80attNao1maazWMoltpl1
VFxXyXvj3+DIWERt/l6W8e9UT7jmyVBuG6szG39U2z5obsg3nMvhZXT1Q1K/fv6l/fIhcYGT0Wyg
nOpKdBPbwbKdjdabau16RKs0QaDPiQnFOiT78smjabdtwqJ9//yyv36BYRo//j4/7ekiojtDwQtl
awwK4o5RBva77ATBqqOP5wBmAuiWggy/amobDrNh+a0gfYxTpAFV4YsXzq8TX/gtjoenn36LUDp1
ZDmxubWNoqR7XyW5tnIiJ+KN2g7GuEzsjMpLGjTJ1mLOX7Oz1fUVare4mXUGEh/ehx4Owkwj4ruO
I9zksEh8WGgLra6sVTvW/sPnX9kvXzKGLU9+V6/2aq3iyLCNSquY9TpatHzUZ0FPwjuGkZvPr/LL
1Y2rnLyDbTiLWZZYTNjcWIkhnLsemsh2XSK3tYr7zy9y7unLk6mKTjNySg1DXV8ZJk15Eqh5J9uQ
3xhtQ0YYdOZfucjjZgrGUgTtI89X0rZgEoAh/WK9+OXix8M/uVWabEGOvZm4gdHeCswK5PijUXWs
9ed3eearPA1jiMbaEZYTONsod7Yi/DYqc94UI4qMB6tLv3htn7uJ45//NILHFGRA0zlq2zVi7yYR
CCIf4ikUwh+f38WZYXcahKU7mJnS1lJb0t0PCIMQvtWLPA72duB8EQT0y4WbB3Gy9fAQ/nqgCbBX
DsVDIJxiNlrt77yt+eyTRXsAkBT4Ry8PRk7UjvLJbJi1WWRda1keILYMvspj+PVBkkudrNV2S4HW
qHye9zQibE8c4kOTfow2yMnAidl2fFCZQHxUCX2lt0S7i6CRqzLUoUVhx1uYjv1VStS5r/RkWfd7
yLqe1NQ2bcYrBCTQpX8rhYsV4nTlbrPG61uHdQgjYynsWaouIMksPh9uZ8bzaVBDjFh0sGpXHlMt
ZojXluEx4ML54tPPDObTgAb0y/qAPl5u08G6qVybsuK48kq1LrNu+fkNnLvEyWBGY1dCj4Jn4XSq
WEEWA8mKBw2Vo5wWHHC/mDPnvqeTcd13MnP8SCP3cRDNt9hPtRXaoWzRuZ7x8vmdnLvEyXjOa1qp
iR5YW+mON96QT/OGUtJMi4brzy9w9jVwOkprYyDvpQn2sHc2aWQgfmfupzaAO30pI3WJ/HidjNvE
/0GFbPN7Vz3NzBgb4EsVOsQ98dzoaVn7UYTrE0H7KtkxRNDS12sHC2utrhzT+upmz7wOTrM0RFsC
qYtZOAExuNpcTwPd2zD+dIhDgVY+hq1VLnqMCCHohqnCMJjY5rPv6v13H0DQCFXJDLtNKLR+lze6
Bize75pl2dn9pRMO/w7h+W/vw3/3P/Lr/11EqP/1X/z3e04XJ/SD5uQ//3WXp/zvv47/5v/+nb//
i3+tP/LL1/SjPv1Lf/s3fO6/r7t4bV7/9h/LrAmb8ab9qMbbj7pNmr8+n9/w+Df/f3/4j4+/PuVu
LD7+/OM9ZwU6fpof5tkf//7R9vuffxCu9NMIOX7+v394vIE//7h7/R6FCD/r5n/+j/w//t3Ha938
+Yey/qlb0rURp+q2KWyDudJ/HH9iq39KE2+/bRgSURd92j/+keVVE/z5h6n/U5iGYSpaA4ZuU638
4x913h5/JO1/2sogzs1wFM1s27L/+D/3/7cn9P+e2D+yNr3Ow6yp+W141/9HMUip00OC5od4rnyi
HGQmX5tSX/hpuvN1oiVz7z2uzOefvpZ/X/bny/wVl/Kr65xM16g85glYuCQtoefXEI+1vWqAPdrE
HhKpa5j2U9I0Q0pKNhjNQ6dN+n0fJM9YNOq5yFuxImqUFGG/d1gYhejmo2fp9wGkobUuzeFOkvS1
6q1qeI2Ksr1EsdxeoKI11mUcjlc8F+wQXtJ/pWLgs47L5S9u6fQYUgVgmlBxgofT/Q/YIbBG8aVi
dRorI9uWSJOsBUXffCRLnKCGUqXFI500e2GjjLsuReOTYJ+U7WMl/cxcMkOj6D1NI0yXGGHJj/Tg
2AIqUOSCX6psNFE2a5OfjbPW1bppbkdQdlxDBJdTF7jFDHiTC9cu15sWWlUMBAfiGCLSQgZXPU4Z
JOcQuq4jA1KyKJPkoxBMBdNs8E9ZnKnu7SZVSxCetrGqHcskGL13kyvNGq0O7WcNyGhMnfGlTUtq
L7U/qHE5ha4WbQK7Li+MPKvTZRhM7nWl6eZ+cLwWry8xpd+aqg8fRqq+8wo6fUiSkW49pE4Huw/8
KGt3rJL2gTdd/y1qWn9ANekmxOuAXkjmbpeol8DK9RvTrt3nTIfjO6uNWt3pdFUu3KRLDzCIbbV2
yPFfT+kAAieaOm2BwcM8xkMdXUDI4IZreDZZOJNd5WVHdpMpZlqFzdbD8Laos4kgA8PAzVS76cVk
aIQ+e/HE6Et7Y2/lVfiqoyNbJaHlXo1JXx74fLqL4eD6b7IRWT3rRKNNVxH7pmgnAZE+J2lVbxq8
nYcKU84iFsLfOrqR7LMCa5bvR/5DY4bJDxtDb7lAdGTNZWaF773Frc/8EWIVvk/Dhzzs1zX4vb4j
h0GLXvClOW8aI/AG+769sjUb4xwW+KvANEdz7tnCEkRHmf2+jvTqosA1Do8VSdE8BRl7iAAszbXC
bi4SX5gvYZgBtWiCqHw3inC4sfliSR/VaovmuhtcmGEqn7umie8kIIPV5EUeb5jBwpnYmGgYtaxb
TK42POnWFO7TUbMPll3Jd3yHVg0ktPRX8HOcnaxcDxZZNL45YLKyWcAo3w5YxHdOZSVXPhvNp9zD
+e5UghOkUwcrR/jVKrft5tD45HLUbmBfCI/hMTMA89UQkyLnVo90e6/KAKAj1uuD1qXWtRwsoi55
PZfXhdbr75U/FrcpGA90FzWspEVvhQ6N5jYY9UMbOOYNhkrSIeZt7TvfKgwJ3prwjoauV5Np77nu
N3vNKqyDMH3jGPHQLvpk8A78c/st8SuNHU6ULI0aKKPDHyIhNXCq4tOMiheZ6tVVGFTps8DNSuRM
UBbvVTiwy0vSpPrWlaa/PQIiN1pNQsHMGD3/qoVXPO8IBF3lpdLnmhZk10WK8XCGXMiec7qCZyf8
CMXKECmyFjQn+458eLwmQt7dKHOMF/nk5/f5aOobI3Oqp8YKw2WKEHnNEp9eWW47rccqkxcw3+2l
HksNaGbQ6UygpOjThVsW5d72UCJmWhOtUhlXGDliCVw1jy4KQytfjLSyb7AGTelsnLoQ7JcdL6up
zr+PohwuR/p6D75mdN89z+xXXqS3D4MTDy++HkYv3VgUW2aGxvDJPQ7Sjv5NpXFCbgh7E6RaAxWU
shTtYnBqPV5EDTgxC8XxiiCSDtBbmpRPedjIdcDDW4rQq56ivMjWXtO5T5CnYzXP/DbqFkPuRxva
Y8NS13NMXkPXshRMhh1vHAXezJVBPse/ARMlK9wJLi3wvA1iTyqNitE2qRZBacZytwyo6Kytognv
Qy88msnSNLzDKZepZZGjep3rqAAPWo8iCgTKSKy0HG2QpKk7tMmswaNxQbOiSOdQrO3vQxU26zY1
BLk6ykorDi5TeOvjjvvRZ2ZFWY323SyxYaWPZnYQEpHPLEvT9BCVyl2kHnQ709XyZCmbur9zJ6d5
DYi9RLLvoIttwoolReR3vafQ9w9uclewZNPlCTN3EXjO+6hF5keSRWKtxGQts2owd2NXOesMvOXz
5OCmUCYs47HMhvdcSHEbZyPjZDJ83uamkT+RZBNe+6gGdmTkh3u3OkbBV+TZECYwlDhETB3PaWYR
3ipSyazS/Icc6BWm2lFsPbLcX2ICNRjMf7keYzBrc67WiE3WVfS1mbpi3tfCfQsHW74qT1bfarOv
n7qsh4Y+liNpI7Xr9TDBXfNAs079iLu03MvEtrZK2cXWyxAYQieHfzBpkf9sYFCcm/z4zq1L3pTd
0V7f4uPb9k0ViLkXAbLlJKb2ZY6DfkbAQ3QTKFWvg0I4VwJGyh6+XbOzeh1JYQWn8Rbiiu7OnSkb
l40aph+8NgwYeZMWXHUKQLSluihfG6SUrfGadzs9dm1g1KYCqOIJTX5rsROTOgubskXif5nnRyRJ
ngbGHK4OYQWGOX2wiSy2VBbVUpUCh0xhWvpj2oB5j6MifeyrLn0yrJEIMl8zF04G5BpXcmPM8iwa
nqOK9W4G901LgJyrEdU2TlcgpTLpHxLSFvYVHVtvljlqWBlB3M+DMUdhnSsili17OEANIZbfneJN
Znj+21Db3cMUgJeXgzduPUSL86EXxQaImvNhFL13gWGpX9u9FRyIpqlf06iGzun69VsEMnHTF8Vw
iDSN7By9k+1tWYXRbRKZ3kLlqTUnBwbCpqxD60JhN1l7xB/CmS2y98lKIsErqmv2WSf4xdCYL6Pa
criggD1uZdwiPTQMIKJIljn2Wr4ro3xvIm98kpZnvgF5i5dRgx2/rsgOgJRV39q+E4BSNUh3cxSO
Uq0usmO8mndooInnswIyyyocx37Tgi2+lXmz7CCCH0DO90u2Zu7aR0a1sfs2u4zMtr22KD/C52vL
rZ1P7q1px/FFSAzXU0Y4w6pWVbcLDSW2LiacXZjY+XWDs+PBthwOlb5DvppXBaAmyV/pcNyZoJxd
WCTvsT+6L51jTesML+vMN4b2kPml3BS9rxuztKqaAzDAcE3TL+aoKiuSQHo9cS/txmtfWrMWmO5G
udDCyh0gbpfDReCNw0r3LHcVkyhDDG87paB/Sqe3ZwXQ5ksjM72bLi3ELOn8EIBjQg6WkU9qT4KV
lsz6ojQ39Yh1ZmbopvdkEuZ70MrMfB0TgFlFlGD67JW9LZtw2hkmXUI3yEKgkGMJHqEymkfdqlH+
+G4aP5iEnD1HvMBuK6CxZNewxRuDzrz08OzunLZXvEdtw57HjeEezMEgkbGI6+DVydI4XnWW4+8a
6r7uRSChMBB0Y4XGIrV088ps0qH4gcLOfjNpYzxOrF6YL7MY2KtrWc9+N2WvcRk4ijNDlq/9Rqtf
i6gJnpRsFQkYY7xsXLdlU9/CEyoscyXGVGbzeiDRyLL74G4w4alocR1tsVM1K13v6mfeQfGSwU+U
V5jHc9oYFau2X6+c7CgGCVsb9KuKFtaYqxu9kYLJi6h0YitRdIcYkNNLokntEGEOneHXIn+rwHdY
2pF31fLIFYtbXFwi6TSfuqjRN2WHAC3TounOHhIM3VOVr5QWyWXkTs0GBCWab6MsYIG5+tRcRPnk
vaa+NOP5ZJjhuxHnxiXvzBoP1zTdakw8Ne8GuwHpDH72UuX/i7vzWo6cObPtE0EHJhMJ3AIolKdr
FtnsGwTbwXuPpz+rWtKMpJkTExMxN3NCIcbfzaYrAsjP7L32XBKnXaIS63VDr4+F41hmCAhmubEN
2Azq9GlKwsjS59siy5gT3MbK2UDh4GrBaPugoqL5UQz4Rz2paf3LJHT5UsP0WWFfmPiuND2/6RtZ
1a2jok+AQZwqxGltpxJo2Vcde6TfctTqnrLSatfYE4a3IXGG8WjKWYSVnJcwR5tSIQjUCzh1Iik/
VZcsbTCleZ+HsMDGiyKbFOdvVr92RVEEmBbcc5fOPJ9lzMykbzM7XBa3/aK0WYv8fE7jg9Lkdydf
p2eaIqA7rktolGVwEWLfxvCKiMn8qhtbGfsaOhHtSPOAMW1NzYPTIr+da+kcp22MdM/oFHHFBMBJ
w1824uhQMAoLjt0CpWcA6UMMp1E3j9HkEqmGUpSSDzx9wrKj0JzXwbZKMhPydbb8jgGRYLW/EB8A
OUlFB36JKRZknpIS8No0TL7W9nEa1M5GKPJI0vK+q9oBvVLspi8lKL2DYfTWzUyL4XUF7n7SqHhf
pWqaE57uocbo2OLit+wCUNrWCPgoY0UFZtR3klaBRRUns9lZBcCUKgFqME5nUm2nT5XNziXV6nqf
lqX9kMukPVMeJjWhYsN43aSlTgK34F6i1fya6JY4TDZolVQmRGqNznBJG2G9z21tPyutnMird9fo
5A5zXII/Kdn1JaI+2GVGLTdKMYQ16aDnaoxSI0QIT1hXBWtGaowLyNpNLvWSjBdBfOKutJT6ULrA
tUKW6MrSKDOfN9suzvOUzH4mhfXZVrKWwQZ85VoVZnRtG9kHeGmXyl8I7f4SmbWuQ3LQTV67gWWg
m0fVt8GSa/mQZ1FWXDuaUNA+leqIZh/x4C5xF1ipWdp4didJMGTaE9fm6UY8PuO4KFpYVUgV9wtV
IHY/PRvvq8LM/R4DLdJ29KTx6xhnNbsu5nyPej5TuwmMVi0jIx/VR6S8lsXz7zHJixvuRk1B1Fvy
0OBsusFlSw9aQ8a45+Tp8AwWq6CjT4zrlHSy8cFMmF+j5jtN7c2q3PJX10167elFuQQOqQg6nD3g
W1k7iN99zKzKY/FdrjRuirqmjyfspsYj0H4FgqazfnJNjIafp9Z6VHCiPnjAak/bSMySl2xRjYtw
m57HmJhyUU4qI17YVL+tLe8fephgvqUxX8WZSDxaGfWBIdPigRrb/myhu1zHtWMXfG+Tb22yyHDR
V7vcI1Gw3svYrme01A0tOm1pLvDex/FLVujGs5Hl6fO8QdsiTrmntM76yLDR90Buba2uTzyCOGzL
i+MkJax7E4KekXq78wy59t+6Mmpmn1OAgDm8OkDSVDc4Xzu6oCcjK7RkR1QK8Y19tDCyynltP7gV
+pWyEJs/v5vMZGq9mW12wN8od7bY8sdSxOc6J0c5HXuUw+s8NRQmcXOySBEIOfwotOVWkj9eW/M3
okfgAhdZcp42yGpe3IwI4BymOB/kKKW3ZFpTv4YFNXhlcw83bWsxNb5KFTo217W+MDHqiWx0x/PW
atGugquJUVwqSfZcrqFG64xDoW3OjcpqfoYXEvE4ErHe+5oj8dv2WsQybAO6569TrdN0ohyzfDNR
5QfExA5uU1Fe0ZmLEBWbfKfxKBhulGmbeWVt9e+9xjSWCY2Ca2V0cfoqi9jlhIk66CdiyR5wtUjH
q7GtvdRZxrGyzA3G3LxoinmfOUV9XAhkhpdSiEN2tw5vmKYf8fNjg9ec+AerVPHICbiyGYjgM9U8
WIujHevuXm/a5LtRufdLg0Fsv2toMRevB+c74PxdV4IC5/xKktq0G4WpH5a4HF9sUzExqteIoHVn
yRufa49vdizk8LCWwvSGXHEQaNxrRxqd+sV2UjY4Dqd6VvIIt1OehDw0oNUQgsxKNymCbUvVbuuT
nuitCpLlhKeW7XwxFNeVqSF9bD6Fuc6EhV9xNDw2MzGbWzb1x1y46iTjnhoq2ZTguy9i2Hp1mh7G
JnZ/zdYwDjDxjRrQi8kTiMem/m1gfLHbLK3lMw+lDzVjDROpWRe7n4afjk6XzlkfZRBGG+V+I2x9
PaieQQS0J22vcWK+Ks22pm+Gyf88u66we0rT/WSRHKmwJSqNrKBcAWRnS8bSGspUk4UEZLvgnkzQ
JUEqxtQ4dS2KRH5QeyE8R8+HUNcUFAclzAIkjtuuhISjpKDY6QAp+tTqEkf/otSO1szdz6xOQXdA
3a38mEXIm+G21mde5+YXmCD3aWl953O5FhM3Q6sztRv6DqSbs8D8crLG8WnA4ivhUs1jPQN+pQPv
J5cB5yZw1eum5XqOSvXU53aaMVGvwGPTqOaB0psP27KIYKKHOrRONHmTpgbuEyHDdSOJzld86ccO
8Nm31SmHxyxZVvCdqZt+HcBnYHkrlk/O/nXfTswMkpTGqs55gLA6NW5CVOoehf2hNQieRDXKILXN
8TiuabHTKAhOo9zo7HTodqIshquqFRnjrVYkDcb8sv69zowh9twz7YxMxu1WLg3NUh7fy3bR7f7+
nHRs7RHaZXTKhXAfFivKEnZps3HddCkd326X5d1O69E50Pdsr21hkArvjLjEJWQQt9G03dIX0Qtg
txIRmFsEcTqQVikLYYeb42YhkM30ta+xPTn2ND/JKNHDutPGk56qafEFHA4m4XqLsY2ORNsvRtdR
HpKnEYgKw5fXECu7m5aKDWI+VauJVT7uGK1xadwPUcPmPIoUL3dla8NXPSrLIuwL1w3IsFs2mqEZ
E+qwRRw0vHTaUVgERbjMTE/rOll7EPspgzsj+60tOhz3UlUNGbObzsIMu4y3VGl7jDpJSdlm5mkg
xuiwUsie+003/JEf9qdEu3sPumz3tasvP4UaoyM1WPFzaLv8tYAg9mXDFvNFAom7JTBMzua0ri9y
20RoUKbh2mqsn3EXG1+H2EoSBgKxhWEkhi8lSTKHGkHywaUQZubPVQljba2hqC5EPIOWbQv56gCZ
DOj5qx+J1BF9x5X2ws9pnd05sW/2zDizF0l/GDeHuei0muLaK93aFcsct15ttoaXOQ4cURsR94+U
hy3pUBW87zkx0R5baB9SvtIIANSE77OTUVc88+25v0jOHU8ImOtXO5qKS+O29dUFk8h1D+zDx2mj
wiIS2t7MzclPs2X287jabqY9q1fQNwtzvjbiNFy7nvqmU0P/kMaZ+l4rt7nGSjUcNBzric5QGErh
cBbx3BDzKbEllJAOKWnAypWa7B9mnIJP1QAJeoOcd1LYeX8YCJtzz01J9bMXdBVmk5UW93HS+XUU
mbve0Mof+jI1+7qveoKF2+WZAnTi4UUIfImon4KMUm9sXGuPv1LPYRlPVthzRTHDzmPnbGOJBM6n
8t7jmkYfnGz0OkZKXGPrNuVxTKfoZHAtvBXrrH727uKeVGHMD+6c2nsZR/orMLL8EdGCEcoRGoVH
Ydx9JXt0/OqAXY85cVV51GS++pPFg1VZxhJUsrBfogwK55hXy2XASXbBNClfEEHMwaby6jgC1MRb
lmxv5WDWhwFfvOcYg/4S1Sl6fHZwg+5X2zJftUWy/ptA6zhIT6LlHSpFle6Yh5k871r7plfa/IMm
fRLsoWLMXY4lcGAZXVngAYWF8zC4teV4LVMYUGTa1H9bxphqvs7w9myLrnPVsNKKvCRO4d2sU+mg
LaGsAvcGxWYZok8qWgZxMT3DV4tlGnurdhJBVUXtRw/V57R1bbHniK75l2D0MHXAUHLc5tagljpv
g5s/ZbMu44CBZvmCE6s+aEuD9bKYbPnedrbofDSRiTybHTcPfjt2OCHDV/2loj4Qnm066d8iPf62
lv6nZeu/rbr//16H30WQ/+fv2+b/sA33Prvvnz/r/h8X4feP+OseHB79XyiUdCyqhoXRwLhDAv66
CL+/Cxkp+kTp6ND2zHtI+9824Yb1F8uSlnX/QGHrnEX/tgnnXfc/O67k45RNQf3f2YTzWf9poSul
C6OJ/wtTmbogQvi+K/8HXRzLtCbh8NP8qXaDIv5ERH0YLfswdoAbJx6ZCn0+khYN012UwZy1y2Ai
sR5c/feaQY+/lMaPqmHdWSjzQFxWwCPOEuUYMlCDW1A7YWMaP5blXrFPjNbqx0a+xaX9S+MLZgws
ymZF8Twkv3Kpf7U5wqyEZ7vKqOP1T5FDjGnXUBuWPcNBKidtt2KNhtdKiWJdtbgKEKrtyFEN6mXC
E8kRQduyjuPOvbutCv1YxnGYy3d3cHaFVmJVAnNZdr6WtB5bd5CqEZsnzIVIUd3laRsKeGow8PLi
XNpweCN9tzGY10YnYAztDYWiV2CWtKjZb+L2aOgv0/KCxsv2VjVe8Dr5UEd36ci/M/MPrT9DFWan
Wj4oMQRDlrNP4Zt1bCoiFTagIS3dDVpYzMDgAm0Cbm7l+zvfF8zfF/5Msa7CgYduoXt1mlw3F1Po
ot7zbtobbvS9rQt+HfojqNNddwCR/9hYxi8IgF9FqT/nM1njeRbOSf7cTt9qCPCFow7KzR7TPN/Z
vDsrFjqlsv8QZL30NCH46U2WM4UgRKAyIL1n+HJab1C/sz4Fa0VcT+ZcAGK9gG9jphuOlLy9q0Kn
1p/iaA3NTpCFgjhYMaua6i/3n9QRP7StOJQ5E9UEfC39otEVobA4LbZoB1btoXX6IBrWHETRvajK
0ZvlBfxpkOzsDYZ2uN1/5rGy3+kxQ7fjsNE2wN8MsPGT2ONen5ZwrFWo68tnxai6mkm7MI7mNIy+
MyznNrLxhFXZqaosr1wJnJy2xx4PUrFmb4SXPg2u49dmdOhV+UK48M7g2nHL7JE+9I3YS8CfxNKs
vkGNBUc3XLpyb+vkez21RrQrHflla/vTovqdtL9ILrRGexDRradNY8zg92P5IAa5nxlNDE19LUj+
aBftsDovYnSOdaE/LkYROOYMj24+DJROfekGWO8eIXN5iknA/fK8fw2hD4FDdByZxbsaavlaGwHs
WR9ZaJB3x/vXNhOwS49YkYM84nJvzRMnLrp7uMmxOGkNjcW4YC/OqbKWcK5eGUnsM37oiIFl4hSP
JHmgTkjPyfosk/pq3a+mxQGwOFE4lAehbMhzkc+CZt9u/akr6+uYFmdFiCHzjPSZ/QpNbRp9q6Sk
8Xf36/BbL+ovlI2XuAIxq+pwGTFEJ004yI/VuseOD/jmGERY0P61yufe0lBwIHO7M6DzvP5ibM0h
0hDa21dbcMuCJoxPq0qeKa1/q2Q6uLxqhlrOlgVRFUo38H2f7dN+bChwjOmwFc7BHtVl0ptvU/xT
iuw5VcWB+INdk6/nbqBKd80TXhJCjMkGqYrzCuva+3NK/E+fk9f0BxS++vfwr7qxf5Ka/W8Sl931
+P/v4/R17H7U5a/qP1GX3T/wr6eqjRrMESYQXM4t10YS9vdDVZp/EcLgLw2LMAlL3kEJf1eXmX8h
g0kKJRxoXAR3Im36u7oMtZrgaNbxkev2Xa/23zlT/0QG/btGSllSGOSSwB3kU5Fo8R9E+7MzU5ZF
Ltoo2w76FcTdZqb0x+SYP0ZZxdppuZoV1PjV0QDmL018Mbpp9nkcILRYtbC3mjXkgegE+mTT05lJ
C/Iu+dmyZD38w8v7n4nUeBX/QdH11+/WNXk9bUUh4v6ru75hhzvm2ezubBk5e60S9Lm9ubc7ow/K
1jT2Zhl/TJLYudEEirCkGaISvUIpIXPwnWUXmg7gaKnPOT6l9NauhbnDhZxdkG43IQiF18xt7Fsm
WDiBud4WRA6gMKk3njKXMaaOge6/8F3+8aP806/AdizDoPAiRMhgR3gXHf9DVZOzNIB1N8vdPI7S
M2aGI149F9/iRRb7bLW6C6oYfJN3on1jpuLEWhUBsozT98UwszBFxlR4TW/eJTvoI+aoP4so/8ws
AhC3uDQfElASHI5sX+d8rA4OGwRPd1b3CYQDI4QOiqYJsnKh8JED5ZM7NEB4E+ZZ9WTUfEvCPOhy
CVcChM7og1YfjUYZGNviHvTSPrlsz1RqyNduW4HARO0SAOluzk6P5GIdHwA2fqhC1P+F4BtF5T9L
/JRlK50bRLJLN6UNz/JfhNlNqU9G55p9uFEAeBZDOrZesbZnBu71OtktU1LDlZ97Box37mLUueSz
qNL5albWRzHX669M2nhEim6faHK8OPYZiw+osrIYg8LmFWOc44l4LXe6M4exwbhJmdqXuN8MH1qk
yN3Atap0v439wSFDbxRvmC1J5ZmybN9S1nmuFp0HCOqhXFfmJCNoacPpgfFOt3xcdiAj1oAfjzmq
vjDEn5qP1Ll/bRz3c+eP9zzaOIE0DXcI6f/97yTZKNUwzIQsE14OfZisnCf22U040XkGcO11qNxM
DBxMAqAeSV1r5zdSinYpspcdAU8Vo9Z+l40kMU1AVn2AnSoYi9/sIJnq1IXJYoAulKVdf9DG+3WE
OmyXyV92AhuvaklnkiRvBPp6lbPrxW16jtoXkjxmQiQ2skGs+hdrwtSHUpWEqbvpO9ucrrYt+5cx
mb+1VjNBn+Y1XHuWS6yI2MmSGzM4E9NZmCjhpFd+3ctzlYy/GY88Sy0Kard2kUCIvamnj27FPeyg
9I4r9bKh/4aLKAXxTnod1Ebb+yZE1h0xFu2h3kQbjJWphxVD2FJG82XGCWcZ7Uh6YH/iWg+3yVx8
tLVPuKFrvwIZ6sGecGGmw6IUab2PovGLXNv2qMXYdZHcuZhyvGKAXq5nfjzAdV5N48DmB0Y+Lw/D
RabVlbUbYNjGzO6mhOmMZWMqm/VeUJXUAhWHEft5p5ZnlRKh0Uj35Czxibls+mzmmuE1BpIGZ9Cm
hzzZeEhvmF8pQ7io9JStnvwiHfb7caG9kZVi+bHBCEKq7Z1sh/nAU/kJcdKZgnQ5ECzbhlU6vZDO
fVYNScc8QbqLVh37Ye490pgGT5fTvE8UsgJJm3XCwHWy5N5cuu6CJs/y9M186XuV7BzHqcKhTI8b
cZJBzPyltFhgjj2dOoJD+1QkCcFVCsljQiF3ahbN2SGB+xZJnWszBhc5qyQ7FEN7jNWgrgCrPkq2
A+D+0+xhY5F0xj8cTKS77KNlYXyz5u0DqRjgYt0VM2HbsQxZos0fnbgIzZatLPh2ugQkDtVmhYJw
KJVmI0eCU4Qln38/polvbYLGQ0Z20LiYxJy4PmcIU0858QIaY+9Liz/xCCznMGRx4rWYBw9x1RAQ
pqU5BvZFtTuzVa/Edr83JO49IERj2TqpMsyBzTHujSZ/SK105zpcHobWpkeTHPct2ZYH4jqm4zg7
X0arHw/RYL27swVKuXpjUVUHxWARONLaNlU9/jiTdD+PdtwgEQm8NKqYLeyb9MlERenXZR8Ku0wO
UwUqp0jivW7a19Lon7ra+jYO9k1Ll2LXka13IGCjQWMq8DxOZOE2lvO1GPXhkrfRVbsPpqpsP07o
tcnkUkFvrGcVRUBfEkuGg7ZqPrt+Mmgk/KF6JGPGdXfYoAqme8U9URHw0eZuJHqNbodKymUJxehr
jzMfvYjGlteZAqmMj9VEI2PX6aGJDWQZYrnVC51TO9Ckq02G7tb+cAiiYKos+CpaRkem1g94tJ9q
ZXy1oN48OGUN7IjvRxfZ8DQakTjpKAM8nu7zWRXrhXqrC42miFlL9r9NnYQpYmQOhNMahyrqZjii
fHajttMHUWUt44IyDSy70h8qpsu+C6x/RBD+eU+iahHeImftjTdtMjyoqlRIEKOvDfhnOO48qVAA
cVTIed/kdYN4GwZTPgwgZkzgxtoMsHkVaJnS6GZP0Xy0hGA4saIRYcG8K5NtC3qN9Ug2rdWFfWB1
6RNGGVDDD8Y2z0QOCP2EsCwYWJahaI+uJGv49mRJL9rm7kw623jI2PYEqTJvmNi357pYjCerSL6r
zY4DgjzWU9wSvQR31wqzSku/ppIQPEdcdQYwT4tl1Y8mIG2vd1381d1WP0+EmzHEzbfHhYc2mUZt
wrA4Xy96RbBm79uRqz2Jno23NBeCBGLnOrri610gfpAzn7KuHv/9zQonI6uA7yaIe4LIQIjgjuL3
6mri1dik3IkuycKk28Trprr8uHWsHrR8to8D4Rxkt7KunjP5DGaxYWCPOpnDMjqTZOxZM4cE4RmE
KlXkYTFC2TS93BUMGq6sepKd1Lgue0ct+yXnNlmKO66cEc1JwHSIKQ+vXe9cqsb4EVtoSWOI6RKr
7LU1xKHOhjiYdLugZ/vkOqvOGaYi7qTcXRKYd/aPHkxVMLf9t7Hdp2zCr84qf+iFZoOuL9pTbJnt
6c9//XlDkkUS8hi8sbxpTgp1rr4zE4OHuJ4dckHIkEjSw5I5ALoHyRPeSVC0WW2+s9zUenfi4XnW
1vS9NMybW9enbnOTU9E0c5jA4HdF9CFnsngcChTpDPbpz5syKexTnSBfT7dV7UZyOAJX7/EoDUn9
jkn8lwMS67FiW3kzGH23ReIXybji9igtds+7paEommCYexShu2WUkN4BLPtxYlS7rS0xfZgh6hNP
r5DPDuJuQBhXYoIknN5uaZILucxZPcpbW+pXOAr5GQ+jGbSlnZENAl4N8dnFZUg/rc4ZkZZzRo5L
u90uemCAFb/2/XqkiIiYyY04o+/3Zc9fD1vVP1ma9k7Vul6ATlyyvv7UxdaE3dy43Ib2ebN7FHcG
moBtlnOI1/sjSePUz9JkDTuVIdClXvIGgmHCCKS2n3RA1hQTkoVcJiKXc7mTE3375F7MiPDg2rLY
thk5CVeTojKCEC9o/hszspDQjl3Q59s+S3mYGQ4yvLKw512dkTCE1avZKY2kENaUrjd3DhNAA+34
JpEA6suOsu9VGOOxG+PyYBtOeWZiGHuq+JA9DoGmn7+jUrKCHPL1zqk2OHRJ9HPL19/xrLJDb0Ge
Xqf154KqcmfVCfq43I59oYMppbO8Vh0iyYiqxp9E0u1GwgeilcA8ZSzrfk2tzquLwjmrOeHJ2sf3
aJLZY+42+6hpPdNmtzCs2rBXirS1tWyf7EirwwLP8wOEemM/MyO5LAUrFa1PBxaIuQZOwd1Xd2j+
WmXEIww1oPplRNhWPfESkhDXDtQcm/6FTmc+lQZKEmeWR9nYpxIG82Of/eoyLfYH0c9IwE/TIs0r
ALr0mplcgQtk8iybb3VS0NeRves7ztKA/WVE6qjPBT/FM1y5D4E1pFic27d4K+JDq9Vvihnzg4nU
hfBH0ZyXKv5RJo62K+MWUp5qW59mPQoSFg7RPSSLzXgUOGg+PYje/c/Bed7YvBHMKq+NWujAordu
RIqJuv4paeODoeffx7vUcVaSe7XtfKXuj27W4Wwrr67Sk0POwvhcLTYPgIUxp2ZJNL/1OoRzLDy3
ByToNOJ3Hs99ULnj49DfUQaS06xKDUS09rPhOMVzLx7Kht/NMs3MVe35xpNxUuKuI8wlN5nmqdmk
vZicdD8cBNjpXi5HdAcdeSP1c7xOexjzdPiJK1njD9d1HvXTPf+Im1Znyx6ZTPM6HInZpHkRYCJ9
I86DxyqlSY7QH/a7s0vuNPauoRohOpYNqFjLy5hvl4JpOfq77mFeFBIgk4NsW4N4iydMEo7g+TBf
0XcfEfHlPsgQTCmYNpsdIjte6sqZT8y8Yy9LBNr4rgC4mDw5Mdlddm+7Pns4Dbaeec6GeQyN7i5E
AOPyOMfDfsvkey/H4rZG1hNyJarSkdvTTlElaLQMCi0GNRaPOUzdbkZH5pbHROviQI5QU9bmq8tv
Qrbf19q5yrolVXkmVKbpn2LQk77Jy4uur3Sw09DysDqrwllY4rre3yDfC2iaNH5idJxL46pggS++
UyWjCL2s32Mtig9zrq3c33P79OdNpKFW5yR6vBdJoPcumdWcNzrx57jW2mu/jWe0dJE9vFbEGF9X
uf6iUX3pt2V4ZKlp3Oo2u816mT4WDvv6pB7kOdfF4yC04Qmzf/22pRaatsc1Ec7rOKfGHz8A8/o6
xGhsfF9odiBObR/DnLB8aPT32uYWd5zaebBoJANyydxvbTfuVGOon9lQ/ibMJ7kZRLCFMSYyZPv3
JnZi0avnhvRscIE/YKruzOkgpnbZs/sgmUnw8O66jMnrNHHSuRkwMld5/bSJfRaX6BJji45rafUL
d84Zd95KhPz0GZn29sziWe6SgazCrdzeHMJojgARZx7DU/Q4ieIzCjrQgSxWu/GSjU8t0aowlRb3
6FQqPRtZYnqaDZR0kma8H3p3fSWsctyTHuAB81wC9MURoqpuCfptqnaDZVrhsgr7NQfHccji4tfg
GF9jRkbvpU44XTrzxJfr2LMAn+ODVo17mUnnfZ4mN5xnzpk1XfdJHQ3sFXIYDiTu7vrMXE6c3InX
99H6uBAAt4zE94yDSSqKVbvE0dAKwLLIgtpeo6/WHD3yW1m8tNU3hnCK14vUrUM/11/X7Smp6+HV
XVL3obVoIEvsfZlcbqqJKXKQEjrNtEdlhQwsFVWgzfOXedqWMxEYfpvk/Zs9Hea0dvcJXIiwrmZ1
GO213m3ym42B672YrPtumjiqqmLlZVjks5aR+0vvu+vQGRuJIUp7ajAQrdkDvxvtvUa2GJLjnRxQ
W2FdxayCqotGe+ibL2uLXookviTgtbtoOc9ICxApN7zSQgE4FgmF0N8Tu+12eVmfp6kn+k5dyBQZ
wmhrQY/GmOgGW9bHmMQ7lvnmk0AnR+Su9pknifWyzs2jPeKTyop8DFMKA02/KwMR4fV9+qbETNQw
1YS9YayXkcbMM29+lFB62eY0G7OFMfcH3BpsDJshzBj7vYpJMdcoWhY+cS6CuWH1U1pGxpaMqLbc
gKUC/dl8y/LttvWDehyz7C2aVf6Q9Pp3DhQtiAVZdeDI49uGF9jvOdmPyBQwpmrSoEIfLb+C+3Es
c3u76ctpXVR5T+6eH4xohWkf60fEqVXvuDebGOovGmd0idIDFYkmXyY33om18cYyqW7sn8arKpHn
G9uWvROllB+i1MmQPcT5O4KYBlrXykLw/l52uz+TzdEe/rxzVRc70bK3iht/FNZwERrmOi1e3ib0
Utd51cn2U9tM3EWRnxplbEz5+OPS2u1eL/R+N7zT4q3vUWSs/oqDm1qUrLvSIMwPN8IXS6+TFwO1
7p9/ZUXQw1oOj2Ae0+09x3MQ9P0Mm+f+Qb1VvxaakjxSyvnVIdHvz79yx9Y552DY/YkIO1w51tvs
LN+rdjskU9O8ibl/m1mfOToA7jmbzB0ZNAeoz5mfDYO1I5w5MGWznorUtMiUam+LGvAVCtK47vKH
sBm5mQVDktR8pMpk6IdE1wdHPXkgQZZAtxGoqMpACx7dTTEmczNGZNFxdZJDUjOlzdSjLoNoSc2n
TUePwqqQg9scXE8rkFpEsS3CCUm8tAi6jVoQRYV8ghFa+mjJJm+OTPZMktBq1Mr+uLHWdkZxqnud
KlNhEkntZQpGuzZ8aSA0bbimzZzFG1XLXoeB4/WpMs7DhlSxy1EdOu21VPZbJup4P01RTuXdESBs
X4Yhq/2e4K9g0BQGHT21nnBKk7KHyozUPeK/rEod7JaCBjHldTQpBeh/micCt79tbt77JArfEpyI
e/JhDAT0Lnnf919hvVnbtY/n2I/qi571H4mISY/v9W+j4tJ2Ks0Khg4dD2F1qB+589YVdRWT2Ink
URQ1HWHIcT8ei7u4ND8Zs9aTfmdGgGp+aYP9U2/bye/GLfJjhOBbFz3noAsDZ6uPwPMjRk4dirBY
P1tJXp60ROzwW2eHZivb+3LRx+SCUhQ4MeCQZA1ClzjjkKEPOWJHpHYlkhaY3Wt6BRQ2B/GoCQ9M
VHzWUP5nuER8fXM5KsyO4sH4LBtI0WIszizAqQ/c3vJlNtW+8yd207IwuieF3zSSem/bXrF8Wbux
w3O3DCwtu/rAPv6X6hGCLv+XqPNajhSJ0vATEYFN4LYKyht5tXRDtMVDYpIEnn6/mtjYvano6eno
lkpF5jm/BZEL+KRzdxrGpoY4RZH7iAMx84c3vbyVLqV87dqLaLE4lxbv1pbp9yizr6GC6uenbjBh
ApaKewNDs2ViXikrCIYL+oBbGzT7dtTWSwce1HhJccH4McaLyMe33DaegvHL6nLnXNK/PKJGB7ss
nPO6srM1NXbpuqp3YyJ+2DPnSJMUIEBiCvcQ8W4svXmMm6A7SMP7CdCpd0ZqRa20kXHVWArmHll7
j5kqTkX+N62kQXT+eM2Af+Jl2UNaLFuXvs6obayTUzIyzA44MSfOeHWydYcLoD9Xg02r0NBTyrbU
uMVplDpWlB1t275vdtDNfScQpwqqH4Oi2EmT7R4W7FStaC9sgnhzz7B36Wi/TnlIRHnhXPty5Mfl
Ye9fNYKoFqSJauIyIvxnhSOiB6iq0T2UVm2hi7Le2oeYHpz7PmYajflDBFIISYMV0j53nP+CVt2M
xu52Vhjs6VL6zEX/0jpmv5UUhp0pBzovTHUb069+hb5P/rolMamt3yODGYiWVxcJ7qT3wrayw9zo
EWK4MSKmRi4SnZNSlpAEYHCDbVr/gm2i25gjGG2bGOFBY2XYsXnQBYqyOokAT7nQChvVai4vupUB
zcasr4MDeAgznXV8oV3eXyuKZnE1ZTkFohu7IDLMsE8FWpAAseOG1hNkAkn6I5wWL56dBsLDnxlc
LMpP12CHOWk+iHXkU21Ux8wxMCnZLesuCmIiQzaug/LTLc+b0pz1JagYqbk+pqiC6sawTuPiImAD
fDL4XHSUm4bM/As1i90m1Lx34BE2wbknjW50R+Pos7bK8aT6EsN0WO5zUvXOCUFNJxDKzqlotDXW
5uhxYlYD6Z2Lmt6NDj2QJ4wPVLjrZbVp4cyXwmTbCT6cBsGOuWQHw7l7IA7H1mJxwFOWv/VAu96Q
3MMEVQStRy8j+oknn3h4l6/2W3I8xNqf2+PUv9IGvrwjdn8iGXPY4E/vd7Vn72z6nuPs8VteocDX
uIq4zHFrJC//zUCY3LZjkuhXxRvFp2N6xuIDWwG7cGoZM3Quq5d5FMsWSy09t6gEEDWEBLhZPy1/
Iv/KGus9P6oTRupxkzojeRzwYakLO4i065cFVLvtM4uQUYGnu1vzrehXFmabsNemDOwjLvKnuWkv
YoK0maWSR9EJgGBHk8AwDtOWytpmE4bBX3RQRz2VmgZAJkL9HuB13M7FamP3YAMUCTgQ7l/MVq7/
bTiJfzMmvnOzsbECzh8MT/1d1CEtXz7ThC4942rojJIr9+LqcIocC3XkXMhNl6LPUHSkHXq3/jsb
1o3O+K+xzM0dzqnIa33v1CVkUvS9g78wSnzd3R+Bmss8yoiUw99Z3+1pk3Y31BkDcBaOgy8tv05D
60Rh019XsT45rlkTJ1CHcV04kdU03buvqIxM1G/PSx/Ju4q4iQEaQo3KOS2eQxGLqMmu1nuKUpld
qwpVUAd4Yswv+SPgoBhX2hzWVzgkLsNWivNSc6fOQr+iig3OwNQ6Rlt+8JR7zPuFAl8u3jN1vgwB
gb4GD5U+u9oauy40EJyUlXX+xaZtgAugfkUv6sd4iifbMu8a3UfVIKqZk2ZfK7eOIR/2WGRVZFmD
ta1nkyA8Swb7AmM+3W2G3FkOl33atEvcqRX3YzlNr6sLape7lFhn40VinomQgxXbNbhRJNxuDduz
QC65SdYB+rfQNFSoGeysNV/DQJx6LOMEo7nbNMGMidX6PtQTY5pZMoeQY1D3MFctDZxgUAB0Q9xA
uZuPhu0mOA45AK2cp0NJuGsajhkJDSqNUnyekanNp6q2aTmj825bsCR6ecto5GUG7FmaPNq6/tZd
82cSwRsRLMBsVvubqIGbtDUThKA+jMrfKNT0Ck94WkpnXPa1a7z1TvaRpvQvDzM4l0GReE4V7rag
VzjyLGTpLhkIbaqwSrs3QfVkRIEH4KwHUiTeun6oLkxA1k5O4DMGDrgN7UDUwmOiGJ1sX+X18hV2
w07nQVQtjnpN7f5GV2231X7z1yXm+yRoCNkwMVhg/sPRoCEH5LHt94UVvHm6X+LwhHtevHYI7hch
4ec8gxwVil+RNX/nYyj4wqb9DFdGciVJtfTWv/D1f5gBOrCy+MqAizYo/J9ZCOXeU6bCowkcWUFX
hl55MLLsZRJNv+1mqmwxF9QnMXuoKjp84M5v5eJDndbloJngt0thbMbJbQlMHQ/LIrsDxFJzbjBI
k3sAMLrIZ9gKilSKrS/DOh4DKBU31ANtTBP2D8ff6QmDYpjbw1ayzx/cpdhWVPfSPYplC+3yPm2b
NcLqH9dtuXs0fO+aQDGoVDrm4u8Z3QcMckbxWvhVvRGVLA8KIdoWFfz7Ms3hW+fjUxKt3PdapXTF
WbTowg0Sg0r3bVhyBBCzxhTi5ZfKebday9moqf2JViR9dBz+0GuYvmQ0/CCXpu1X41U2ZsAsL9hZ
3jUzQHNcfwhju7ZOhkEauONRhkEr1JUSsoz1ffFwFQVP40SLJob1DrmmufPsctyqdCXiGUUHUoDn
xatVpGyhYlPVYFIwI0jUUd/RrE4jpkFXSJKLd2IGqC7mLcB54wP/tgTt4AdBdABumuVbYHnYO2P9
xuVlfTgsGhyQx1ZJETMsNod+VhjKZ/oUJ+mncemOBfiyC8tO8tS7p+fv2Z3nK47PKW7/djkt8w+C
WMigvIFFP/KNnGpvIsjfinUY9uuaLUQF+vKJMNlh28xqiH22yGPm23fsY/0/yti3KyKcA2Nme+Zz
2nXMjL0Ph6l04kbWjNmltd4GyMm9Sps3nDwvKK2eGcU2+Bb6SA0KgaVSYPu/xZzQHOdIwhTC+peB
7AdF67CDbihxSLgfA8QnXWBuRruJxehmXgpS+Q6ELNzCmRiIuQVYZFL52UH2Hhcd/GgJpo+DYjIj
px83jafu2UzkSZ22Tz039mEKn9K0mi96Gu3DwknmutA0nmNeKj2oKJhYhkbHuYY0ph6BlzvUwkof
PFu/pm0OW9yHTaRFYl6r5jCRuX8FosfqLnoC8cjNOJahf3zU+yA19UhbCoV6CpNuj9aFoKKUGxDU
uFa5fl4rlBrOBLm1NMm/3AKAt8caLNP8YGpjIOxR0Ru9+pMrjelKFNm2T+wjd2q9Bd1c47QSsd8a
0z6nBosZf90wszQv/hHGo7u6w3oeAkecNB8Tepzp/UIF5D5xaFyDigiUkHgFrBilhM6QxjnNQnSQ
K8NbbWJAToDfjajq0oyqmDbcGiirz3hIaYAOKn4Aevm2sReNs31u18oHmCXu+OG+JL7i4NjySTp6
jIsa09jQI1Cq1+yqlXB5Zg29qwUdcnkr2us6IJCi0fkkl0c1PDbCTYjR/KoGLvW6nEGbuBAQpMoD
clclfoPT/nJSx+P3Hp8omxEy661bkXP/O3Rp8v7tUqr8Lp3/GMlrkTMWFMiHLMx30kbH0YxkBPsv
bR5SDiwy2vKG/FUH4kOJVMOgAHaq2lW7XvaHwBMc9s7sbfKi+xFaCT9DLWI7LzyoYab9siBCoIS3
VguKX2uxDoQjuJuhkYyI/lDuCV7ob6bT9rdatP/sOaO/XvBm0fszoRq3CadYOyKiE/NFWPbBLfVv
LkM+W0XyM0iscLOQJVNl1QyCBacvtoPVwc4//iUxlVeCaAjHT+c9PjNyx5uQj9MQ/KIzEZxxsNWO
ADTur/BpMCAVQoWzebg0TQ0C1lNjo1C1p+tn76ffqZ7/uvTabmonI/utg06zUcc7LCbnwlje1hWj
CB7G69xjEGzHx7/EaYa/SFyUg134cdMSseO+zwVKbDLBMqXy+9gNxzX1pgPXmIj8HFefO1c7EhTG
o1L2s0c10FLae3dUdGRg2dWij0cNEx6K8ikTAQkwlv2yenm2pypQcYiIP3UvsZIk2Q/E3MYZ+9k2
7XMGaOsB/xQmjjziezrl8w5Xw2sZEgBfDLxbnbHGpCldhjw7UwGA2YCwBZQAY7irmmWkXiL/myyL
/QCsi7hvwsM8gM76Pv52bmnXzYmK5TDf0HgNm2KQIWS2Yj1icILs6NqoK4UVNa3v76Y1L7YEVVN1
a8u3POlsuE92ybQaKKUnZL1IbMLTsvVApxSkCw/DHvekesvce8q1kI/FfNKgeCfWjV0HAHj2Bdq7
wkwZSiwe6iIkk8buiGpDC19m3osYwJ/cqrj5PianyUz03kzyJya5e9OLcZ/YsPAYEZ68bjq3fjVd
fQow78OQxUhvxF53KCjYKqYPImM4c1XS3dys3bkSmSHA/ZcN87JR4CcPMTK/VVzKUKfvbZPz6Nri
1WowE7bQH6krtkErnSefEzFlwdmIcRlibf0JGiodyRA2NgPDK7d7H89LcdSjffQ1uArV8H7UrxA2
5WR9pp4sXxmIn0XC7jST6TPYjySObMie9v5icC1X2UYUFMZLhKPD1CQnY0ExEeA/97rf00KUUzkE
1xnce+tSyM1MO7wtdtjx9wfjlhWmJaBl2kL3lCQsGHM80xRbaphJy0a74+a5g6qi+JNKTBB+gbVe
DfsWl9SlQ6KFHnXbjle3WoPtWBnVdl1RN7GLg25UjoxBuC0V/hHZMpxGW3zIlTA4snn2IUi2n/qo
DjiqClDYrRgCGU9GSEe0wWelbur9LIZ3xw+aWK3mixHW5r6Gukq5GEuZYBwPSIUIcpQRqNS868jK
dSh6Mop87GMxe/tv4FegvvJeIiD/cBlF6Xg+Y3Qv3wj2erWTPE516xyW9WrmqXXM1+kHJnD37MHN
WNjUt6QDHUdnfFsgE/ePzqtm1kDdZrHD4DLsHGc6pJ5r3r3A9k+Q9b8oMdtVMkASM4wcL7r5HBt5
Jmtsw6pNrTct4tv00cmbVjmpFG3BAZXvHcIPlnWp4jqpCZqcnAXer3ov8/ARV0wQX8fI6zdgRlaD
fNWvSzde06GKSu1ktLkvuCrmDpeGk3RR6FkoDx4vBG95m9G0CjJgij5KJD8W85HqGlZ+ejar8DKX
+bxvmyU9ay3Hw5yq/diJhs0ooeCxsy/dUMMtJrBdrpLffKnB49G3J9y5SYdLggCIs+FzvxJ19Tly
c+0KKtTPujL+YTCddsIC0kBn9k+inDmTeyDP6vEStPVueShEZN6SBy73//+ErzYqG+ASA+iiSfJk
R76mdbYlt4qlyqN20fUma/1n6UxYyD6/Ltafwmxhx+fwiRQacgn+72UhRSsIVLrnXRbHcCTfmBGV
n2L7UZbjyvzn5WdIhvw8icyOFkEsDlWTqBTy4p90FjOekgVQg7SnuMLiYmh/RST2uDjd7mSmqDqn
ovKjFhf8drXmCt+fjIgZ7KOWLIfYh3yk/dyLVZhMeDoQcCMuOlpUBz2Sp2ISLwzoUV9fOMSe8Bt3
B9tHTdERihYFFhNUSk7quVySr9Fr/2gL4IM2vmKXmKZFIDhhOGVKbMP4SlQHgIML5FwXIwtzUBEi
AtDtDIiIpV+ecVei/2RobMXwb5jS351yDDyk9ovFkhM1pjx12fIoMkALo7pvvn7CiboM7KdY372l
f4hDU5DIgq51V3RHScvdts4HGRlLll/90ZbYYXGWS3ZcRb3Ediia9j5j/yh2jTNJTFJmVFjGT7/2
vb9FgJA9zc0oGSr/2CJoPuIGpm908l57TDEvxGa4g/NqWUxly2DjGs2GfiOkqH8riKrG2C7mPP+1
q/Y25V9hO93BWoGXHUcfXLiMHeGPxc6p609ogf7a9daLYVQYsZJWfLp4uLpqQRQ8mcZl6a3HG6em
WEGWR5Y/dPuetJlHzMVp7UgiIhXy5jjNfYWSfqI5vqM22VwA6WVnpJs+qzV4aEkmXjg6UA2VFwH/
r5s89TS6Tiu/apYhvp8ExVJLEF3DClHBkNhJFg1US1yt8cGcNalDEp2bnfOQKUcRtFUO6MtbK/zp
jeIpHDJxRDJwsYMyO0BhE6volFFQz8nGJI5os1oIgYU16B05LnSlzx1wdPqIQQr6+pomxXOv3Xpn
rHV7MgY4AZW05ItomsLSVoeRSVbooRqWGgGCkUMqsFABDP+cbSJJjZxoy9BJXt2MDyfqTqBt59aN
RkbGaIF4fooJ4dKvK3D7oV5VAzKQE/dcFC/eEi4vmYemASn9vSvDH134SJMigp7jkmJVUxMSM0Ma
xlZ+L/JK30yv/A6yVrxn2shuU2P+dkKDhKLa+Uiq1o5447c2EaH7slHhJREO8gkyJpmt1yUGtUcq
6zljDEQZ7vmC/Qjjd73DsWJycUBayoImWWVDQyjBH+lTMlmnxfUOY5jCtFhuu52GwkSGHWQXgk0L
oM2q3i9Uja+iTzZhi9DEL38E4hUdKxWn7XtvLhjZLH2YAHN7TTRh4PvGyY3AMdLIkX229Yhk6pIV
t54J8I6zLTJMYAInHZAlzQjIQu9RJlYnJ1dXFiTZsmxTzs4TKP66ZdbiATQAh9njIbowX0r58Eel
nRF5Y/npJFa35xERlz4r/Ys7vfYuoHxzKAsE2cOkWMDSPkCEMXRRpcgjJel/vtQzc7WNfazyLXkp
Hi8LvTFZ70FErI5F1hXoKp8Q4n/n95WH50gSTBnNQbtEePCxZGad2AceX3dt0BldtuqU8a5clfUx
NdjCa5cuRLsgZLX0x+1UG/NT13McKzTjp4YxFLGN5joG2mXDcreN8pudUTCFt0s/7ryRUCKjWccN
qvzcnrJbNuKxk1X+skpT32xkGMTaOWASeohXrKGGlRm3MDTWU1baL+XckevrzPf/XvzHr+jGmUXY
xAPnM88kgyr6wHA3tOiB09mf9v7of9Rkct29xe2vC0FWKLG3dtdn37JEDZ1NXQ2hxVw8c1ZubEOl
36sVUs1nJkj8gmSXT8K5dHYfT0HDwy9X51eokshJpjpG53CC238cMW21m1uf2AoyWP1R9x9zcZzo
yyIspPhyUKwjzdNTvFpsLViCxRm90hOekPzQuJoxNA/a0wBFFufhexWY2Vspg2vbPnJUpPjyddUA
meZg6DpLoxlK++xmyTa3EOZjoiU4x2YDG0jnBRVMSStG16rU8tnwddIbUzm3pO6XJ1mFDxb/vHgA
+ixFeQR3WT4x5oRkl4qHfjJcY4xi70nTZzcN/IvIYnoFz8kju2/xKSp33xK99m5mKAIyPZTYS7vk
hpVnj9xbXhGS7EZYP7V+VgRH3vIgqN/BSHv4xSG/FKts3lOiQVmhCCPqXe9oV8MMPJu828YANICT
CPKfwzbr610VDm2USuGeh0XpDUfnFHtO7+5cQr0JNbPXt5HfKUR4mqGKI59lK3JNhJaJvQJP99mH
FegPZbnma+/Xv1eNZqtTTXXPrPBHzc7mQwaTwonEHpzbu4GXEw81fnGwdpGzjiMqmkLuXZV94PcB
ipVUfJW9cl4sg6QXymeNONTBc9kQ8EtQzrIbJqO4pf1pJCd136WwaOsMrRRwFe25ikp0hom+CpqB
ixI2LLO4W3v8wmULHDum6CTUclaw5JFj4o+gLBJrlZfqLx+Ad1j95kwqoH2pRtnHCQKj2Bq6KdKI
Pi/uSDVQTmbFYVty57y0RuG9pOgddw0JMmh+8YfXq3nN0dhtrdXtj5xtiGGmIKOgQqFTSAl+IUFx
S776QlKYzbvheCuLJXSJ2yIRNJEV97nn7SbcvtfcuyjI76JM858wFCtPlrbuZjblp5ourl2zxp5s
0ZzYJazTqn5Tp/4zqdb5zWtzfy/Ri5I04pA4LOQb9+lZ8aYdZGYFcpM+8mdYACOZ852ynIxP/71Y
blcfSO5F4U6EDO0QSsRJ3znn1CFjspwN8OSCCdwc3fxHq0prq5GD4PU5BlK/q6IarkPR7ckrVmTW
M4kPVoiEYsHimyfDd01r3GlFCnENMfoyvVcv9eMFBVZk2nb5LRlCV+5KnrbpF9BYctJ+hfCI7Wkg
9evWjNYHjQHMz9ZyzEmUjfDZW3FegtqTmMLTMUv73sqV7gx9GOZc3loA5m0bSve4huQ59UvA5DJn
75po1HjK54+qnOvjMAf1IUef+UxeIxYiPN92NYfn0E3tj668p+FgHtYJ3YuVJ7dV6OpOb4p61vWi
2WCI8spmFINjZ+Z7NykwX4n509PDK38ZUqn8NTPNz3xx2ihASfdkYMzctKnH8dU0RwtggDXNuFEw
Mj0rReiabH+0LCYH4eAtQxGxnEaR/mMOpQnSMK09OeY8VJm/RLjgsMLPSXCpq9w4FzBtl6zOrwRY
svkStvU8WXP6nAYOKqZ11Hcd5lj71gDhTbf603V0nr2WvJ8U9bLJMY/YIltOgD9DXBr+Gx2iHk8F
uQrCOSlHyZ0mdGdjQ8A9/fdSuqwxin11IxZ9IuKrfWtUUT4beJUXOcIgd12Cp6pr40WnwXNS8UgR
63xxPTAtwnke2TpNezMn0/1QiY4LqYuT7xf84EezRj477WkGJverM8AZMUGeGygj0mJMuqZMcSAm
rCbPDS7QT5pnaTsZBB7jCKCtfSYrlcZ1j2+mRw64G9OZeyOR7VkCk8GoWiRpu759bdpd2Qc38Zi8
S06TkS3iJ4F2Z7nUK/MlQcLuCsWItHNb4+z6qAckQm3wLh5zEVNqgzfSnmOeXJuKE59wwDr8Mim/
vE/OKJC4wsYapTEd4ClMDOepszdFOpOSvn44lTKuxdK7m0Adc4QOt1U7y22xg5/DYjknG6D8WC6I
yPTKg1u3WFRzo9Z32Ojp3qxuAK5gWHsz1zWhsea3g3sR718pOF0cfS36nd9J7+yUS/CEK2DfrlMb
52S7xBXSDJT/pn0s2WTPkwVTN+T5ehBDrvbKt24cq813Z/pX21zVfdCdfywwZW7U0nm7Trh1VAdp
eE8FbsFslOdeskpPQs0gl/OfpB2TeLYfLvkObyoQ4CeVKDawS4pElDzkxThjmt3Na8KO6xDFrlrM
rKtqs71bpZ+YV/kODevqNB58IKmnT0NWrtvEdczvfEkO4GvTz7ryPBRYXSzRGPKgC56GRMltGXWt
ARm4YGhwEHpT48VvKu9TtMUhXNpoHvTbNIXLzbbG4WlRwbtaGjDxrp7jRjbeSZCWjHw47I5uX/NJ
7Wcs/drgXxIaQcFA0CzUbHbIK9PE0MVi4C3m8DK3fLFAwb8RIbw6jIGbec1aVo32kbAjXl1HMbnp
cbjYZd8d85yjNFnUzqWojVC1+knKW6HKf5qQkdNMjIBrq6jLC+dd0wQb9+rnkAIv2013w+Ma3Kak
IEuoSIa9i9pIWLitfO4fCMVJxqMr0hgkz9qYNnNSEGKZrVgvvoncBHlnZ747hjLvdvBo0A30ZwhO
/CvFUEuSrSFfKdYrj5nSDx1H8+FAD1M7v873wDZjb/YQjFYrkhh7FPeH9KTRQfk66vIfParZRY6K
KMf/fjkGRnaZSS5joqrgeJxq1/jjeMoxslzTx8vgqGfPQ/ah3H6I0mC6Eopq3rLFWY4r8ZGbZtqy
PK4vdukVhH7yE5kMF2FNHzz3Dgivq0rSXjz+pCD7+ZK243sIQh0tGutSGV66Fmgia78KcxQ3fyJ/
TdRVeEqkgVG4M1+JViTcW5Th838v6YRjrt+KOm9/eJNN4EpNCTunhvFsZXOP4q0wfo2VvbHEwsIN
Ga2lTc6YEzzXITmyONqvohH2l1VPLg+ccg91lrxNTSYvGeGJXbC+lbabvNpmW29nY55R5jhe7A9q
fJ5mVNUB9yzJXk8THvYUF8IRpw1aDAQ9Azyda/I9aoINRVKU7+DYViy8ot90CW+fXE33SjbauhnH
hNREXCZAZSoqQ2/eo5LblaIf7mbfu8/u+D5nRU8hiZF8iyzkKU7z4p0wwBExkFVHfuCSIOWY5QUh
Ivkcnv2jCtXT4hqkg5MJ/5Ia1XdTeu4eSO7u1G1ciE84yQFHjWj2ATLWN55NM+JdtHadnTYs0JP9
rjgcDxwk3ptgHXkco7vU6eEYOrt5b4fnKaexNsmSa+vROSAcQMjFMrMfDHRHpMTqNUM6v/Orarg5
yvvZ+4lxrSkiIFwSpsgKJ3GiXwgIzG85Wcw++TbCO+aPV9HIg2fizvXsYbqtRWd8oChF8QcWDRwk
mSRpYPYGop4Vt0WeeFjeMwJWCnagKjOAIqu6O9qDrG/5DPpXSzoSTOdCUQA+zsauz+bQ0oPSTk80
pAL4FC9BsBswwXyFSLE60m/C1Sd+V6sLqEd1lZYBl8vLxrET80bMtHcTnYc+1CWMtGAJo6a0fZUg
NGOnzYPdr+kJU4Skm0dQt9cTao1CIHz678WcahsV9BHLsosn8TKYYBLKzDJ8JAjjFlC2K9LQNbJQ
oLDa1jc5hIdpceqrh793p/tSHMx8+VjQ5uwHAkDjjq2UQZXzXOY25EzXPeExPyjpu9fsATCvLmRZ
brOPWbUb7q0BbIc0lJpE9pEebX+9MHtQUcCzeKoMAj45DXdFYr0rdqqjMdn1mwz8vS+J7C41RLHU
rX/qXQcpqPMANpvhFpYr3TiE8IV4A/a9vaxboup8ogj+rZNFvZmFAkVLE1eFsG0r8sM0oDZHdDEZ
oxj5Ov+Rdrai/E8bb7sSWBgts5h/deEu62CrnGElVsV3xKGmq2VEhH1CeTNuCVXDANXCJnrBPe31
3S6z4QgL1L64frnnDM1R4DryvoT2smkAXzaJjbxRpnb2NqX1WaHX3EIdZTtc9vbFqdxx2/LZYpPF
0Oi54+vSegpysyVxL5+CW19a3QtFK69eo7Knwlw+xtkU96YjQbwPIFKaB3SZmDDkPcFNL0NR/15Q
AnOHuMWhVxMoNJoTtCL9zei6H/jeCKN3ZHkDNbgHmbeCWuB2MYUe38bRzeIsNzNKDYzuXHttf+4L
EACInD2B3AZRM8o4iccLAXpMcg+LOJLwyyoq60L5JoWytjiZCTqfyXc2QIfGzRun5Mb/o0jC3VJr
tu6rJHBu5OB1hxCtKZVx4/m/F4u98LyWKFRMycNNQvYOnxIhVw4yIwkzcZ3hjK568nKcKSCfXTAK
xu21PXgtCoyqUePLWAwYpHXd7oc1MSvIS+JKRLnePAhJLKbjmz2Q+moZjnx4psa3Gk00+qMFEt8K
43RyE0hqb6kiqEG6OUjQBRz3nONsL0/EMg7xnHFjWK1PAo9A1e51/uvaGtWlsPRHmlj9vsr4aDWW
925Cy178vP/fF/vxnyRsHtZOGYe29rk8/jM9Ghn4YtA09wH6n7iEbT0swXcYqH0rn6bAwcrA90J+
uPw0PeuQUJo19ZB+oD7hFmMezKah2k2Ypn8qjyhBBa/qk8S9SWqwIRATQOQQr7X/1gC3l27O90r7
zHZYUJFYJLvk/UR4vC2pNBrzz9G2D+w1Wyqb/q38zdtxaMqI5Tz+74+AUiHO7Oq/5Ue3Jj8aJ+vg
cKTiAnkpnUBdjQ4GEKMNPRWZJzfOw9A6y7dC1x8L5CbbVLDFESE3rUKdgdN8EzTIZBdbHJI02BF3
/PuhR3PL8tLUyVfQpnfxsOkYM01WLv7LVoSfdGzGmCfxLy2UMtXz+qVUd1mQhB9zECPg2iquMh63
GdJ/M/GhueVABQ2XFdqU7UBrACbAu2N3X0zSDDopk2QXj6N3sHPxPXXhu+rFFWDvNGgZFeC3zIL0
8oBimb71LwvGV4xVXw0sC4jGI+7BeEt8+TKb9iGZpMHGmqg9dYtfcKFeTF9Wipz03eeI4GzFMO98
uIl1zRb9Bl4LhOj/CbpkPqYe4dOy1uz6MscnifwwdhvBryaaDHz3W03PvhY/nQkspO/SaWPD/KNu
w8SWLyKa3YtVKuAc76W2quNYPog3EJBwvhhp9mtaeaLoAbkGfdMeNCDAxutsVCo/hn74VZXVFGsP
+7WVHHlCybUXNA4QEeTO8nOR4bz3XJfBKvPfrYzJaw7Su5Mad63XYGMnEqGD/bPw9VcGds1KxCnA
LXJaAvcznyDe0WLwDzzQth7MaNcmy+9mDpyjD4UTCbcpoZ2G/2HvPJYjx9Ir/C6zR8cFLuxiNukd
yWQyaZIbBC2AC+/N6+hR9GL6UBMhtUKhhfbadFf3TJNVSeCa85/zHc76Q3fuEak3LN0PdtJiPY8L
ceji0QQnoN4aRUpdqIjzYdXnq1YxQrKYuZL20y9xXPx4c5t3nXln3XZCBtqcamKuKkpE+dMkoLrV
65GM7SMXRgZUzF1vOlCClRxa6tgn8cJMNNgxwY3X8RSsoqRNZmWORypKuUKXVgsTwT0lA3H1bmaG
28BW6Ot6L5qDY3KCBgzOh4P6zdxHR4bP3AU8aSbgUfuqBe1KsDssCq6D+gSypHXMc5oBcNOTb7Qe
QsX2+CtDilkEmuj8b7lfM8bKZtpCB7CYw9/8L4TpYu00sUb5vFjJn2t0h9sFHsFPGqVvFkwEUidH
nsJlLDyMsgZHtQoHVD4+Q9t+GpEGSoYxbWmDLJzORhS8GiPiUJUQGZaQzZp9XILFm9F4hrcMMKf2
AsMTrshXNnXmFwgS469o5Ql+xLNpDnusWlsLe+mfLxEW3LWjLLko7PMjfy/Bhs+h69/Qqg5U6K5c
GVxxel9H2f0mhrNlWsoNPGdC0xLPTIG3emOTLwv6bJa1cNZx5HOvy82FYbEJTt9+XV6YsSRLywap
mL3p5fgeUSzHJ+TcDF07Jqa2CbN+P5T+rSgNQCcZMAQvPRtkixfQPX6AIbwajdqmrk5wf/y0OWdy
NDX2ZpduYyi93I8GYzk1coUX7lMlxofW9t9FZF44DXNjLa8ul3nEtI4VVHN30mrfE3c4yiq+ry2/
XiaWdutrZ+/JYOZxW+RrIKqTSOKaVUDSyUAjB/oHX6+FDB5oP8BtLhK5Hb1+7ZXzEq2CiAoN7xky
wJldee324r4MHJZNd5O4vKngGBDun6A/Qf4wV44fHxPNerZ17dsvsvfWyO9BRiH76dCO4sOANcsu
rM8sz64yfCdQcMRA+uwX5rcfdq9mqNGC1pD5rO8DJHZEUAjNZNRlwj3WELBCnOEW+/ZvCKyAC2+1
m3q1Q94WqzAc6fbTmyPVki9mMyecuWjmFTCMhHvd1LrZkg5nrMzeA6/1dxQwkh3Nftv17oN7P0kC
DtCdJQ0U2dzdxE0feWwB0x1bCC+X6SRna6igJhcnlxMjXEi+bKiMvZAlXm2bZiV8kt9T8dil1N5E
cfmbD+NXHu29RKcazyPw7Dv1XQvgBaYYXc6Bw/U5O5juU1NZi1A05Wxb/SVq/MBRB5wv6M/CEDew
oTQzbIY0uwcl9AZ1A09Cu1bu3GkbMtevti0IySFyuG4KnLOcv7O9Kppjmmtk7ZutqoPjZAmcIfKs
WYeszE5cuOB0IIiFb1V10/xphZN3LbiTKdt+oFpg57vJvordk5l0K8XcsDCY9Y/PRsMK4sn8rYb5
2N7bgjmLssnyOMmRARfFtxWtauxnYJ2Mfe6yK+VW3SwsN7k1fvQ4pUwHyol+uhLBgGLANdSfL3cy
nlEpP6scGuMw362TRp9NjegENWkAQCKYm7xziFd9EaeA+V07vGY6sM0ChIRqthqzWXdMYFP5h9KB
vQLwHkMPuXm7YENo04Nuph8U5qyyhnILQ1ytyrxDGMh1n/ahEqQEPvxLhI2JTykT2g4A0Qt5I+oS
Pfdj6nZ6pZqlpMlkUTEUB94+fag1mxeQ514+fdOJcHAGMCdqvAVC3sOaoXOT+fPQMyU0BdmvgcQc
ROcGk2Khs5T/gTgs6U7cZonY0RnwLrPqOarUpz1iWZA4tWojeppb2gav/vUd70NMOO8rZ0WDzTNz
g7OXFg+Vyl+d6B5y20rlMX9P3iSe5BeMXw8VdQV17tw3onkqSI40lc8yqN7DooP2EB6TCJSbHl9i
Hpm25fZiNvWTS2ZmZRXPVtifbdycZAqvg3TIkncPhkmwNWjkhWPPpwFcJW1KXuzxqVCrSoaY3oZ3
ApRALsttmWTvUwpOljYTAQK/2iuQAWXSubxh3hNnpmd0MvYXyPqUOnHn9cVTY47kyfRrjdHG16Yv
K4zPcTptYdO8e0p/ph2xWqAA2TVXKg9W0kKK7nGcuCZZw60yLJ6NxH/rH5VnXkvP+paYuRZRJ1lf
4+1Qyi/bepCh2lO2+gVcXdIoV1VczsYD5n1CMjka+ZhxThaeCYWJ2vUWpUMzjB/XGoCfoa9R3TJ8
UEJSiO6GTIJB0DW/8/JlCqpH1qmrlep3jcWL6GTXdnBeJr97Qap510dxqPVxV6ByL0wbzTLnoFhH
v5ZMOVSFyWPnphxY5jeokregXkQRKiMnErqEho+QbguvAyxDE+hjGIA2EfwOqeagFOF91MBHCIoY
fe3USdxovgHez4mKh5Txgd1ob+SngQwT+l8kUbyYHDvjLsCT7BjmURfgtNPoi4AAZ0Lti1H4Y7Ol
Eut9CD3SSd6l4GnR2GAmmiaXqsJzjDundZJXHUGSLqQaDhjm0qALHryhPtuVmnkse0e4NyN10Ky8
7hpKe2UY48mGAcXYynipbT76CrZAYXt4NxG0avwVPeActB5eyUBMa/RhhhYE+kGMKGIkBsPu+hkB
5EOzmo+qJLwvxeeEiWwqKbjROGr3dMUsGX1sMVSyWlUxkIioWERD+kor0pfKrG9ds+8Ei8kw9vcV
12keGu1cKnpXI5OIZlzcEYBcVl1xJBtyMNvyuS+Hz8AqN60iX+dO2BqanB9Qw4HfYjabmqgtOAUu
SdbdIRhfqE26621wsRkNTQukHXNqAv5vOE2D9LcqXSKCElMll4uanTxIszdQ2ZxGLTKXIm5PSZds
q0bn6NsPLM0a1Nq+Ax6oL8sM3T+tXA6ksvi0KBIsJyEXXED4iUO47T3ocNStEZ6nl5K4yVcMs6kH
rLQY0X3BkHClaZzuS3e2bS05pGneL+UEdLTmvBiCMtu6/QFYz3uptAfV66swc3mFQSwsRPsdCkwi
XZR/MO2D5OKV9PwVNDMRcdKNAOe27ZD8IqGu6fzk7fZbn33o6DgaKJH4Mmb8MQhyj+TgxXV0u9/Q
4P9HVQEPY+Juh74ZFpkK6caa+GT6xD6GyWdQ4qGZ5mVi/s6D1xKr1Z76kLgoxaTfjf/rdqxNEwYP
8uLEvKrWYgZIRDEw+wMGiesQk7ZMBzLXRSq/tTpBhRzWGj60hazyNy8fc1xmjK/UJBbKrE2+cPjo
t+UFQ/3AB8636vEmobbHjaBtVRqfvizuJ9/98JwXZgq3Jvd4B+B7IYH3C0kDB1ZNQRZdwbmM7q1p
dqGLh4RM0coIHKY3O0Gh7sp0cQ1aGt2XFv+A88NPk2WYM452XQw/eIZcQz9GjfikRe7ijxWOOW4K
ZZjusRCoRRaKbuZJPeYsCaHdX7SifjFcNshhcLB0vEoNori7tlXw5NPkwWXdo5pUHkj+HIx8fAFR
t+k51WcKzANAStNqn8uJb62P3UuD80NYPTEPvbEXSqS3AZN604F56LK3gjKVJXcZuRj1ZkeCmzfV
KI74Nz5DixRn2vrw0DhNdU3ynoTOne38FGo4tV76Ww7yQkz8rW27axyX58Aid+57WyohOw3rEJzb
F4Az5ypKr2OPFycriPaNPBSj9ZKhyfnNiypCGgkXTWBvCaWWgX228dUS8aG7GEXwJ5twscbdFVvJ
j7AhBrqRe++2tFta5A+JsxQeg0YmmyRaNQOXb6YWuqaOaooeDQdvYPEmQx7N3FKkNxswSR7NvBi3
FiTLI44rg76EwIjtletRPb3EfvJCXnkMrhq/+8bwLmCxYC1LpqOBuyrwiuKrXrUjy8HoNszWW4Z1
3xHwFkd1G2HwQqYj1uE8f8isEMJDezDHPSxAnODA88hocoZ2XmrXvQ1G/ETmCPeg1e4dwz67iqEP
PjKgTz09qSw7ndXguYcnALYv+3DM5r3reh6Y5NQ4w93Ue/etM+500QNAk498mMcY9gxKWvMWh+XV
TppzEO9reUXufeCI8GV4ebggkcs+4punmNbqidtIWL9brk8zJk+GV2bw3q1zAjEG7MOD1dLTkGCM
xLa48GW11U1eEytTI65JsuaJtO5qi0Icx0aDN+o9QEP6a5rBxyxIEreTAAUDJ9pV+TOBk9cqV9mc
YDqaBj+FuoE9RF36ZrSA41hNReuJjLYYai5GZt95BQGEst8mVb0cY5IwWGRa0b5CoHzxdetBVf2C
BNmRQcVpGEoSd378g3VURPray12kDGdvgzmN8BaNYXEmEvuOffBkEWWsO3USrXgq3XFrznEktROD
PE3w0nw935IMWsQzN4VvGblc6ue2HRhIUCDOhrFx4/x5IK7JCWXnDNl+IDUO0faEun+LSza8umWt
ci9RwS872rA5zTgyM3HGxUBQa23JsKdcSDlpsAPtgz1ERIUw3PpE8fvUehqq4RNzy9EyCCE0llqA
mRopgo/uPVaokQ401C2JRSRcJTEW1GZ+hIMGhl1PFpO2RS7/80oFM5hVz7kmTtQsR8laONCZk/fu
r8CExZrN1iQULu5RwIypLWtZalUOKGJjS6BJlUTsR81laNaFIB5uTM615Z9/m/fssrZ/DCpyNYAV
3uTokVlrmCYWpE61OVqLSZDEqx2/GaLee3hyRjv5qDw20rpMf6dRf0EeAgPw2cfufdxnB8upHmEj
bPvkGibjzijnQTLUEN0/yEY98xGGvGDmtXVYxJNQ7iNXu2/Gt14krzJ1Lxj7TqYevIB92qggv1dZ
85EGDHa0rn3XfdKHfukvXRv1YB8W40n3ofa1Uv3QIfJoJv17JPwN5dIMxCpZrvwIh3CH1YS6p0Uk
ORGEkfvVUlCYNfgl6otObsz2NrN1edJaXOnNq5z9Vr2mv8XttAO6v67S6CZy8+qm2qdlmD8qE2c7
Lx+bYqZWMT+t9W1gj+6aOd1GM5wNR9zt5A70fXHTDUM93blRTdS8PkR/pKFiGcbml+Sn6k79p6m7
lzDTz75tURsanquYXo/gAfTThI7HKzqZ5htWQjqCnCUmJvqvsn5RdlQADEDclkWyHVM6dtNyU7iU
JOglQjjxFIbp1TXxbdYK2FLgikn+CPXQ9u1zReaIi119zrp2nXF0H5uHXhGPHcpDGiRraG3RckJ0
JScEKKBoXm2c0yTHgaQMGMdgS0pkiBM1hgDvUm3LdCpEC9HOjai/MYQsR+4CdZYcvMzd2E7wpMzx
uuake43b/BQF1BXI4ANe6KJz3b3v3qq2folDZpxUV8RLms1eFJymIhG/xczBkCmTUastnzz9SHjl
RsnUrUmzT5POcsYP4aEHPoFFCf6zjZMm4KI9nPMz9JW7cNIfQY68VrW49xrz3MY3X0uPQd0chzxH
N2TaHOnDo2JHsm22zIZh9zjhI+dG/Owh4CeUbseMURY+XxXbiUSNSS+pmgjhiviXIryd7ZS72Odo
K3wKPdRdV/vHlPG6RtffhIBmSPOLxufzSGTJSJI7Xl2O0fI5Io2gLO00KfXr9D166idDix/RQPql
dBqFy9RYIq1zprGEtHH5EhnrMWFLA51FRL0afvMd+/or3JnXCELq2Orbru6Qisd1Z6FF2BcMM4fE
+KnDcG+l1dHT1aNkwjpAdTT94UzzF0fDFFdMi1pfAELKc5a+Oh9+54mKdNOvEl4JyCsOVUlYbayq
bkCFkM+FJ0kb9VerOc9K5R+tKe/Cvpt/Bh8lodAc2FWPw0G3NVoyQHPiLivRQJP8WHfdylEgAQNR
/VqO9joRXkkKmivADgG6eEJouIBNvgGqFmV6amL9NQpQLTVNvnnhPdxherbtB6NpnwE15ZSzCziR
/sExWioV7JnD5vLke0OVnLPou6jJDQOHGk+RrhR54nCTxXMjCnoIAzX5m1klobBx2HqVUz1jh/tp
fbzrGoGuU9HRYlrm+btyJmbsP+wHTPlKE4O5bc/NTV1/1JgObTis17AKigjhMI45t1vqOnUEwJMe
DpoeXpgeFBst/QzbQNspannfYsfhHgRCKI/T6+D65W6QwbLI8V2KSq/udZTyZQAak2t/V4XVtorA
HCVpa6x9uVMmj42nYwvggT38+Qu9a8a/fqU3HqXbPsapSu+rA7tBeegDzpwNv5Wl8Kpp2ae87ZwY
B4eoElZyCnlNLdSOxvwXvA3+sWYvXMoxtml9GdtjNcTd8c+v0DfB1BkTqaYhYYvJG4pj301gNce6
mBW+wFDjhmDKh26wDAmPLtZhLMlcOOUx6Iry6CcJQfr/+ucSOtHKDaED1fpwtkfrHEaAwJPu5Lbx
Q6/7rwLUDnbuRce4DeNxDdmZ4usFtTS0hiFmqF5bGBMLlY0tSygMVnqMP9hxvnstOKlouEkagAD/
OjFNPBTaa1PzYEExJyeDS8jDq4Vk1YQPPqQfS8bxEYGRcLONaTEZ5DJPYn8jvPIUD+KVNtIPsrIo
sZV4aQ3vxWmARXnWEx6sBOsQUV1DZK8pSEeGzgQlDW/2etPsqupPH8DEyquimHud/VOYB7ySYocT
N0YSAJkKz8yN7U+L1uJlji1xocpf8jRi3afyMXOnJwElNdLhPLVwUDJ9aTbmPtZVvRqVuQax3i+p
RqYAsSmJe/DSmpP2jaXukwen5uiSb/CMtLsmLIB3dDqSUTcf2wvYbQ6zx0zatCqqJSe7TzzwT1Dm
33oJdRG61budQpQZ2yu5awzavYA6lbERJh4GKcy35sBVTenY5xk9Ih9Fe0aAX3XZnt2GEZLsh3a5
bmz3KLAihGBXIYU8lnQGM0WeWRrOErL5rah5b2d2TVQDquO35GUGUlImLtiaqSmq9oYMPiFwJyv6
BtfjhP+HfLl/9AdvZRPS3vz5ueqClijHTegHz57yeEJWOMDMoCCtgFHShN+hJ2Y0qLajAPMwyWrj
a9xEYYjieKXHEUPWwhzHU+GuamYz1VC+oqLfm+Wd5lsOCXn9VLJ5kivibEPcE3/lPCB0XLr5gutQ
D91Cd/yDsIYXwIvlQtWIhJH3ktX2tej7m574zwBbkrWh5duw4eObWs6AcgDyjZqLUMV4OkQR0SiM
r4Ifd4JqqHvqtawzZ2UPWG17ToaLqLVhU4E+YuS0J7eKMhcat0SanGCgVcdmtqTYKFxpVfWWCP5w
BaHh9pbEIxhQdQzzAq2gbn5zrVcrvRObxig5RKYTTYx9cFfkxEdoqoNnt+49jxLeZu5edZqVU/wo
OIDctAmcFCmfJap95Otrc6409kK2xbKkAxVpZClIVxBEDAgfNZyjhXbnh9PZzp5VCH5uGjZ+h+GM
RlmC7HwKKzb4dCXg4+Df6zZNQ9eSm8AYKvzqqwjidV8GR2BI9iEu11xcX1Xfcf0F64sJKN5j47vq
GJmWfbQZFLPVmMg27J+dSgh6meQ8cpthCk2VG9NQauVM9J2Dz0ZSxRW8z8Pw5JrqSOr5qU5hpENS
gA8tuL85CZO5yGH4imfIBWiZefkN++ac3fdXHNC+Cq/5cosWgbHMID4NR0aCGswmpB/XoR/XyPc9
uSwwnczh0cUbJtrzFICFmywMVgYyVPKLqP3AqA/oVajVWFwGb9p0jdggmFDjYHkkMOqsQgu408YM
Bgymyhv2i6Ut9ehZtjci3fVumk/w2KC2aoDzGCbQttCA1sCF44PhTV9OrsRGDdm0NFOuSiaujG5R
jzLYuPUZcA7TaZWYy5yjxkrDLcOhOQUFg23CozplidGppue547KVlQZ9aGlwj7aHJcsJqE3wcszd
AWRD2U5bI5rU3tHC53rKzbtECbKfQh4xqLF+pvY2JWeyHkqKH8yZATIgsq3H9o944QJlpNVYD8ZP
LYy725jvqjqDzMZYVuY2ewD9CzstHoc5t/KiQz5bqswcj9Dv9WOeZe8jI96j3VpfFLHiiNW403UO
rutgNzl5vWwNasHoXQy2nmxL+Adsqux6clUIk+FM1CacuvVs7sfJ7gplpCiiKUbQ+R/tXukru7Ef
/zE3DP1/FdN1LH7++Y8vXPtNNV5+Apql/15TaJiU/f3vVUzP0+dP2UZ18+//lv+P/+xfRUyO/Ast
2nCEqxue66K1/WcRk/UXtCxbki/V+Z89929FTNZfNn4aTxgOEVTPnisR67xtwn/+Qzp/zYVJBrgr
e26msf9PRUzMj/n+/63cyLYd6diWDhDT41u5c/vh33qA7CTH00nkiTgZLSqJ1h9iCDK5OTgsITHT
ko7UaRQ4+bJ0S4m7iCWXIFKyCYnGMafOdnk8BMugo6uV21mF176GABF4uAbtEQEJxeMej6qWMWrK
Iyz4CHAQlIeIFFGYQYAaDokAlURtR0HTTfkaWuawJciJzOuPzcpz2RbpXAJWkYGjNIyPspvn4Yoq
6qxN1n5vyLXFkBOwSnhOCEFxYx4JkkbyUdK9lrXT7JBFMJOOLpgoQn32/BQQUxD7DynqjhtbJ8gu
2P6yXdPcDIyaBE0izraydrZ0rIXLxhv8VSZh6CS5/+OxEfFKeuOxyQMsCc1XVA3JhetivO0lFzfd
Cou71urf3UYPtlHYtEeJY4Rb1ZFg+sANpjtESphHriPeJg9dBhKqA7oD2VGIg++7w8E/GFZ6yqQX
3Jd5QcLeqm0cl02MQv6ZSSGfi5K8sW4zYBQA4kjDg36q49hdgJQt3/VKPmK9PSrTkaeKjrkXp2PX
QcG0rSz8mXTnwRpM9aUjeTg8vGykenJfROCsSUszfc0XUSr8HSW5JJEmV21VXoREweolbQH5m9uh
pzeCugd6gPI3oyIkRL6ebAOtryeR0tIhq7k/QXuavAICF3yyo2TEUnGTa+EK+Kmh7piiUyHokZ60
R6M4Caxcnpb4iwRW1F5JG4m9Co/9O2e6dp1UKfWQ3WQzDdJc9j3GfUXBbygaw7Nflum11/Lk2DZz
MbfoIPGXxbkfgMnhjXjPockQfGVjtkajXNeXonT5eDgOV56r7eLKYoyGnnkpzKqisFxLyP4GRFHL
8Ymm+l9ZDJ+GSPYqqMP7XEXBrtCWsnDFLqhite2GCYYaeWFMe4vSBJ0XB+qpbfnjKrK3Qy/6R2ti
M+nj/DyxAW2sTiZsdb1+aShWjkaEMmyH3SIsmFvVLXIL3ZE6J/aWwHFuLVqaczYBoxCtmC4qSfVL
nXcHinWsDWEed6VC+7u3yNfWDCIffUQ8RzAB8tNacBFHhxonn4rM1N/5fXWrhKYfgPswAmTOWAzW
wTAqY5P2DodGyPxytHhUenpWDDd8aFP822Cz6OUIZwEURTmvCuvFojK0DYhWZln+NY7jXRR/Zf0g
182A5Wvwum0T+FzJwRl3ELlnVq3eMrmOY/EN+HNT6awgiDlzAqjcyjHTXw2bqEQD5TSglHjrOkm8
sXPJlspErpRy75GJOfYlOaIiSJKtlYqXvBmvhgasSI3WlZbf+B4e64RIwngwsKhpJMB+xLtab0Dw
+C25zl5GDCFJx8vQN7cOPY1jIY2D11HA7fjdKYmfU8tDgQ7UcSTevJmdUlRA5aW71nXSb02cPpOz
93Bwoihv4OpEJ4PESG9rK2zCE2ZUa1/lhDEdt33vcm4/bh+jgxtfwshA+bo8GCRFhjKw3ia/nlbR
M1On/EVwHvcxI/Rtb237nDFrbdHPiOLwIdt62ugNhTC5nWCV6vQSzsP4gQd42rlmhJltemAFoVsz
d12YagEJrzC/8/PyruoBgld/gq6A8F3Eu62f8LaLTDDhldWIs5UCtbLdpDW6MQZZZ6EX0zERXMvx
7hGoN1W910kfLVJFg9cklbGukm5cThXiAQbMRWv5Tyr/xrHHly2jha9HeBYN7c72oOgNy76T76Oe
PiLi/1Q2jboGGqdmeeO2ZeSJSLMkdMeUz7LnjtzEXJUcu6zMnI09DhP6zGeMOeG9MzTzSdbiwezR
RLtJ25MpfvESD4qKZxMBwTFshmC1jZzzJWkwjNQdF5PKf07fEe7nzjYqNaYQxdhjorrVIu09YICG
LdG6FDlzrrjQSJJHnMR4jR26RplaMAnwB8vhISzAjcwJ+bFI2n04kpzEEjgP5Jnm2sFoP3na0bRr
/zNhFsTUkGVHgU61CCAQLOvH5Go14ujQJHrq+HgKNzPXvRz2VP+wVGv+Q9DMt63J8de1UyKukV5a
Ms39FoCqEUJR50DXvRMrPjeh+w4yhXuiYBcu9QK6R5re+wYOzNQ++43Ur4FksfJCZprAGb+MOO7e
2M9ajutRsc2cYnqCPHfqKOeGSINmNcCx8wNCZ4RgB+ih2lNY7QYXYhWgWmo84LX1HtMCVTDcHZN0
XPil/VZa8GOZ4NMkoJ25Ox7tIbgqw52xgaQ2fdnxxlWMBy0w0o1trrHO8wq0XIoXWdVUa5MidMxU
9dY0zYFRrfmiGdieKw3HblcYHmg5EKvYC9iZpAkCWNqkDIpwU1kRfLMoOSCtsaema91nTM15GGw2
Y6qFST/EYdAbxSTXyLam3pxBzR/iOHEOUY0QHCUO/w2Y7wng0lRJ9RQ+u8RYKTUwL3GYI9rzuVcB
M6Wp8699p+G0ArbYK9QlNahf5un6UTRCf/SZDDsl776Wv8dapI6Nb3wPIYDqAXPUMurdqze6Yq9o
mWfvKLklY3NImDpZyswOLbZY2yaq3QlEnpbvmioDXJImuaeG2JscFnO/sdx1KexTZjMn7msCp5ZP
xL539PmPXi5HP/n1QocdyhkfATtEdArzQPVp2CELRcEpp0FqLPwOeghszYrfhkorjSNegFNOwldP
UUeZEBzIhn2RfpnvOAyP5qxN3TpLg0ztkcq66dTBLj/Z75Xd6HcttLc+jnIiIfIxdwixEePVVmTN
SqN9LfhBb7p8mHWm7E5oWrvu7bpYTyo/WTgMMlLs+sAIqsZPXLkJqD+fjmyjZS+KnQwuhMDvnWPm
Qh0zTUgGxRv9KcDdBkrjyGzXR3gAzgq0247GtgxLrfFRS4BAg2/uMRvSDBe15hpe7ir/TeidWbt4
bDbhOO07gzmR34K3sqrPRFX3ZDycDZ/rt0z916ov/F3WPsly0Fdwxn5FDwoi6WhSgb+4TNrAW3dB
tB89aW5hAh9G6Q8rp8G/BpkG6mM+kHlNuf8XM9e8BOS2Z8r95eLAqws/XVtkjJeh1tKNVt/FFLEu
KMYmUYSp0WSupsKdZ5sFGbeyXrcWYk/Q0hviaPa6AWdlJJyFPBgCqPGSNTv1rpFz5kqa0vnCAuZb
s5SbK9TGEA/jn6/fj/648nB9aRm2RNsDxAUfb5Ukcm+Ixnhzwylbdplz42TjrO0+njcgss6VqY/r
ScDf1ga2C9kDofGZeg68jwCck3SZ5j57YiKv6QeQMZbvhmXD9SEKZJbYTHGZrVwkJQMG1iO5B+aI
LvTqzo0faie1ING00DdsrDKgJgX0dqL/poO7NdTLZzX6/mLkZkAirFZ4nph4m6N+ZJK91FoXk7Ms
fagDE37Tz6lwqyUbBCtDz4rhgKYwUdxpuflj2aS02y+1txDmT9BrL+2QrogdrHqK7Y4VRWqrDo8g
40cZP5Rl5RGqKXZlKRnHVeYX+gwdUtEAEbLGdtFY4bAr817ftrH11tVo2hk4q2WGSrsYx6jd5Jbd
HwSnIRGUBrjgIVpHaYJo7ozLUhC/76F436mw3ZmT292L2FiBeLk4xJIWjG/HpeyaC/VkbFhY8Yrd
VANxNkaOHI6jkZcYQ5gWjCREo+ByAOLg6JXeV2Y7HaMBt7tSOplBcLKQdu3aZUgl3RF8Gv5Di9Ln
XOBYtTF4j9inva7qdhRl1Heezd6TYUkiqp76y9wMMZcWrBOM01L6D6iFKXXn6DbQhAytwXFgMLMh
LV2vU2HJbZt9G6Oy7v/8pemxbWXD0Q18B0TZV9RVw50SIU7LrL/mynvMpF4+oM5VD39+Vel6uA2j
hlwcQMUA381DkH/nYQ1RqNHpjxpg2KO1c8u0aTJCyCs4iTA696wNcDg8fJaV7NwGWmWuJ9Z2wLuH
U02d0oALIRHeI68/fPmUXALVKPZar9PnMsTblZsF+CiNxYEV6OZ1SfpQVtmDKDMq1zDsQps1tg0C
JU9UG65beosNeDFINnvXfqwBxx8g0FN5hmvSLryHIbJ3MA+Iq8ryqEtt7w6hi9vTaxkSeQucfcU2
dvFo+bAjRjAyG4EKtuJVftUx/Owz4T/mhfeN5m+uawqluCy3Au4hPaulG0LWDjZQxLVtWBYGz2X+
GLq5tSJ3dfPBrDctTu+8ncIlPX9A4IwgWlmT80aICaTDCMPRkPQSONXaiRFZWxIF5K/nzbp7i0ky
g++h+aHsqHNgzMbRXcF3culaNH0qmsoPuFzwbbL0WzF+W2aBBcysRQjrsDrpXlzzYtEJWTbdKuxp
yshSfRMzVwHprlPOTvkj5iSCCdquGfL4SJPw3rK0bu9zsOIMgfYfC/2ClwhnEyJ2PXAF9oorRrD6
Pk0WsYYdswHazIRn0lF2/fgkY/OX4VOwtYVxSBTqOWg6byZ677JJr/EuBbN9taa+T9krK+qRPDNe
eFiPGqwhjp++MzFKBqA1fiV20G3jCDKuzUu9bhzf2lWg/DozW5et6MGyRk/CFPryP2g6syY3lW6J
/iIimAqKVwnNUs/zC+F2u5mhgGL89XdxvrgvjrbDx8duScWu3JkrC6vZa4rvQ79M0/tSURXWd+VH
pmJxob4M/Z1VtDuaXGGm5ILFeg/FGfybyxq0mV4ysx/vIkwlLIG5AFizUxHMeM+KjN4xjEn7mYba
6O4/XkqfO/bd2jW8j4cybCiV5MHp+ls8u4Lz64Oo1Wuko+S9b8vQwDtJj4fzVLkg3eXSP7Up/orU
tbwtu8WGii35IpFKMduQtJ2xOIduYP6JiyX0LOZ/Zal2Dy/mImLww2k2HjSB+zuLAA+CMBNfkEry
3Xj5bgv8UD794PV0AKi+jeyHzMGNJqs3bRIRA6RBqNRoeTOY6otWhXcp3wnWkffpks/S+6g7F5gu
qMlS4SuuSZSN00yiLB2QakggLY58oe9zQxPRXRt31b0hD31PO3falGJ1r77ibnCOui/aq5UxZU/l
Wx9z1rKSQ+HhGMCg1xXPte9AZIm7NgTsxgNU+zGMwIbAkUEfWh7oJ7OR02N1QsVFAGqmo8wteTTM
B5CDkJC9AmgR0aDJGvJt75gskGPvR2DRDqtZWmEbre8qH/STdBf1+jEOCgNubR1lXTxAVruWXp9e
AtOESmfMDxkVLH1gMShYzV+Xsx1dKvlDcbS9izGy616ia+nC2UtsyKUy5zC9i5NehPliYM2X9vPs
EHAc5cntMcAnI5u0uPV/2Q1uHYIdB0SavW8PAfJPTltlQ5zItT8hrU9IaA3igM1gJyDx7RdvGMMp
/m7Tgvwe/JDQ0sxViQqurqmudlPex46iEihnHOEZEkaS26YOSLn5jnLY59IuIHmmb/UQI/ar+UTy
/RR4kHMLYmebDiIsWT2w9zPJepvVQ18wYZSB1T5L0RKB71jyiql5ZCr0WR2OAVO98Z0iSJ27Zn6U
mXXnd87wkAGfEJJL3prc8FEH7pdkeE6rm+Hr9IiG0+x6I9IHd3JPvR8jkjnlfT9VFxYweeuv1YBc
MWP/6i3Os5Ev3T0pciCDA4VXHIsHqg6Ocqju8klSQzMvPGsRDbaL01361KWaoIg5Ru/8OPjoYw9O
sSn3UR5JluiWPP/3VQTh3ZrZdfjNwAe+rb4LUjbry7KwO97qKvrOsfnQ7oYXkVbJNz/Syx4oemhq
2FMLagNnnvfX85iC4IwBaZ1JEbMO2XFVPEgXZkAcY/NkuTKC0gvZppkYufjwAEKb9uBI8YDML8OC
bGOliDuYkMpoubcocDvTkehhvS9ot4J+PI52OI1YBPxz0g/9R8GuylBRgFJiTSeaBFzwl7zbF2GF
czpdppEMhrUyg0wjOfjYUIuCe0ayMKNSSgbHfOWRlWvdYjcTY6EUcRQAo9wkwV/r0nzb2ON7vjju
3of442kB74h94s5hzufsNDXG03uD5qZwdnJ1MElc+nMloPsPr6XbTTtOU3s7iCldb3rEmTHt2+k7
boc1vdXv6Be6C6AWbTXjKojuDc9lNlfxNO2OOPSDIPmG6jQR1BXNxYRF6rbPQECjbZ7yFKOt4cUV
nN2J0tcGmGqVjT+EA9u9AiYQuNjclAGm0V3K+Wo79/Vkj6HVWh5O3WF5tHJnJKGsPuqhout+GvbU
z0qWZ8uv7azlTiwbj8A+eYR92p0bH0DoUdYkaQqMXKJbNqaVOkkxlRsx9tDROVBms4DETpjniCTS
bKnc6puKqGe8YeWOIquKVtQMMLcjbmaXLXtNfS32E/h3OS1nurxMGtuiYaFHJkm5JyAy4lmq9TUi
rxtwdlazSxYdg/KuiFiRUqjanysDZKN0z0k9e3hTO7XxvWF6pBUoP9BHxumTIhXGcUNJSUa1KH6w
X5rCrG3mxbRRBiy+OYAYPBuXt2qjl/PYxd2BHNIVcQU9JOv/DVp0oQdMjjo1fLWiQ37OE/kZ5cNy
yVd0bF+JW0omNKCOkPnCflN0cl6XyD/xe9Ut/VOJFWo9OO8JvP0LwK5wyuK/auGSwACf7HGYPGk7
GU6JZyn8+4pWJZUCrDNiM8y71biYUD1odAhHwqEaV5HETBcmasjwP4m9/GsEPVqeoU50TSGd4qOv
TElrocP1o+uG+zaJfpVdj+CBkKJitbrerbHfOM2xNTTYr5kgprkiD1x0yPUZHGYjPHbw/QZNPwt1
dJ4CeTwU4160yMiJK35t4fxVzJrcJfsbM8PI8hLfZ0oBKQPJ8Oa4G0U1wM23TiRU5tDFGYCfNlse
o9WA3szLrhCpODDKHsaZroSq4wNWeWTioWkeJ8DTte2YdyVLTT/yv4Pgdcw9KA/23q10A/xwcSGo
Jh+xV3QnUOHvqZ62iYOpZABT66Eex8VonUS7g9rxzbn/ByccnzR4AiqWsHI7JyBgt0J4NlmUQX7U
AeZV6ffXRDxSF/FRIf26bsoQ6bSfFw94/s6kZszjDXnN8QHPLZlgkwG/IAW7arAF1ULUN88oT4R8
2ZUThNo4FhDFSvjdizMDWM589zVqgG8XhbhKO/LobLbwFS0AD1ojDRc5vixj8uqq/Vyg37eCpnoA
TUeYL9vWwp8Re8Ab/exrntSfRXGVI0g+hXbtMhPAr8/96TGZ6+mkm5GYVpQeOqh02yLWdNObr5PK
SYtlycVuCFD63pPAXXIXc6FPQZMePbu00WzHr75C5AB4RtXCvFI2SABwEPG0CXj7BNC8+Vj/y5SF
SDL+dIWq9+ZyHIb03TM5Iy0jgVNb6fooMxSV1hgoTTVJgkSMChEcPtAR1FgZ9CoVs4QVFehvihb6
dplv1kTIjU8HgeKtmCa6wxIXgA4bvq1Nx1Kj6aGqkO45l5ks6VH9xfSyHPygellU6p9Ka04OVtQy
SXaU2Hhtv2WY/K1SniIdygxGmXwOEypnthU3nKit9KUf2y9/aM/NYLOMQuPd5qBEQoOYeYYNYJIJ
TdVsszEUXecROk9hvkdm/dzxulGEuWeJ/lzmyT7B/gQd4hqxmEJiBnzte9azYyeS4b7lsTrxGHd5
LHSgytFWnJF8b3mSqyc9UJgRTLwtAXPhyVJrMzl9L1vEiZbSHNzTNBlREyopW4efJnUYx5914Lbh
gs8I40WEnyE+jKnxwUcsdILHuraoEdXHJmmnveTyAp3cXDvZMlg/YYSvcW+vd6ghJ7GqQXTMEkaX
Dr6CohrBEDPRTew2O5W9s5ExN2tVn2IzxIWeRqJMC1xVvNhcwn/Kgb9OVXihkUZ88obslLsz8YPa
ePaT8V3ODsHS5muBipfS9ctlOL9ObXPOguJPD08YqA+lSR4iz3ai2bnO5gmEZggs8TlhCWFTsrtB
josHiei69oV0A4RRyT+YqovAY7caUwGTuBlfdVSmL7yEvQPcCHQr7kLsmlGfYJgi0OTMo7M3fUo7
0iB+m0FtbJ0Ww5YpDn4UVEdFQMXFIr4xwBTfFTGOs2DgguKaxMH8ttpNNDTs47Z/taSGABwJ+7KQ
4L4mDSu77l9hgAIpkifT5LniEK7eOrZTHyY8p2pObby9ZTiY9b1VDKTQWouhs8u8DY+tM+4hAvI9
UJ9AWrdm3fi6GciuJJiO/N+B9+S8sosJ8pJC1pPtFR99Qx7PSjQYVLeA1d/kR5bY3qVbvNeB2jVO
ot5GRMy+3fzsl/LLD+RvVQj4Cdo1CDKVG8A894NugbKbJxc6L8tU78Vz5nvPpAE77t0wi0hqmpEz
b6VrCzoO0JnmsvR4NDn/RsxAm4yH6sHwvL9Tyj+4cpo7ja6R4MfkZiruDDvmKShYCyMpZiI19gt/
jz0BGKB1WfuFOW14KZCLVFmiUqVQF+J4ff+0hrpCkHgwDdVfho/BbqkXrZUFUX/ggU/E6BiwEmQt
9arp8d4JybuGHOoL8JgPYXKbIJuNb68kulNQpL2p/PKFg+ORU/eU62lZ43FrAaX9B9mXyLs5f5nF
UNPoZ7yxt4KYQ++WW7Usral9VGTY5iawsB4DIs1zehTAON0LT336qnmXNAW52dxvWOEa56HrnI2X
guSrEgoFS88+V/29HbhHcqo8/YOF4CFV6A3lYLzj+2wXW8jQTf0T4OQiq0ykaPSSk9EqGH9AoHnP
Y0IKZUdFhSWCdxpNHFJsFDShK7MU6J+kj/ieAnyfu/vCW+sCU7WrqCEBxLevBF3yy0jJWQc61GtN
yEpddpfYim9LSmvvACCw62WNHejToOkPUBagGVFbt5OJGWNnuYLAsZW/4x6pzwuK2aks5Xf1X8xC
AuPyAFQLUpEwOsS1cKPviUqcXesEGV4oeAxMqzLA9Usky9HJs64It5mNKVl3Y8MiZDE5IKKEA6mW
y7vRWsd4aW/Sp1ubJiQ2ldDIC/ejEgHuYvu1daO9bp3l4NISPMahGRm41aFXuEuyErhevXXNDwnf
ifI1RIL45caUfRUd4Qe5tKGajA+kkhoJ9cQFtjj2QftgYP1n5Eges46wrcHEbu76Um6ruUbsTnzu
/HyHavLWY5Tz9s4acwdv0g11Htw7fvPeM15KJW5zIl3+eY0fBpxGFi7AK2xh7tacmf5sVU/sNbCm
s7q1a+TawAwAoZX6MfdRGON5UWFBZS2cJIpBVAm2ryAqNub6FPkY0vnDj2DvXrJl/OugcC/pWgrs
3pqqfSZXyM0jKQr6GOwqzJ35aL6ZHsjJnu/ZWlZeAc4D0GC77n2kyDGV9DQNXKtcvJqsvfgk2B7A
AUcFZ1sSyp0q29ti+x3HbAe3DK8hXVPaRK7vTe8za4U6x1l7g60pWanZ6Y7icRCzOnsy4hJW1US2
LNEOLgIHUCY8NId+vyU9ei1Eg34cgqPfN2d/7JtL1vhfZEDdA97MjVGuu2FpRCxDS2jLo/XLG3IN
tf6QhqK4ZmYBRA7EfKAK8mkERbFx3Pi6cJ2kJDC9rOYWTAsv8FuYStp8u8TBHiKkuINMVlc0xSiO
pWyAUcD9m5j9OAFwRAPXBjKRwj6FUgB7rTb8EloWzhJ7eiOAPtYQxydvn8/i1QNOyp6UsFNDevHQ
S0ZpU/iXGtgC2jJANDO6wzrARavpPksq47Ws07DsKG8nQfYQK4vqJHYR5cKr7EYrPgJz6YYj+Obz
wMh4NJ+JKqSbojMKNtz1Npu1gM0JSRlXLodebW8NxaplRBK7RNjL+WOw1CQmVX9Z19zzD3xIGHAv
vnhJ1D97aL91Qkq468mS9OpadhYlUzGRt3RQtLUQ5quKvgG/WJLDXojosc4j6xrfJ1Q4jSZVvAN3
k23uDW9zLg65hb7k1C7BSL/6oFoZsQlDCHEEbj28tWvTptwadFLVd9wZKeXw8+EASIjeG4oYkVOD
TS6ir8XmdxtQMSFjPnnOFF0aZ6Ic7B+DIK5Z9JiN7e2GGkaa0Ue4TeTZyuUnxp36rIzh1rgNVnd+
edeUsCYGn7PALrnvGJ2541MwE2GmrKUhqjl/IoneqnSiXRQj3lbZw4NTjO6pCegTCPILQiBsBoXV
NJt9xZOvOnuGdy9a8yHwO8o+u4IiS073GAPbWVnAzvJ8m1CF8m4BjU8bccAIxbUHfHoTubeJ6pm+
FackGNOwSINq39TVI6jIBxqoLap0zW2Gm4tvuqiZtRYPw+qYcCMwUwIF3SWJHfbQg428MV+GuXNC
3i7/cnxSRFxxhrVvQWb8kSlWndRuIPpI7Cuz1/82XSO31FS9VJQPbggiFVgCVrwuqluhgFwZ/vAF
snUH4/C71Fw2Fw91R4xsoUxzNXI77wMSwbXoBHuChCc4dcUa0WZ0LKxlsX8GGbVu5PMVUtpCI1w+
i0AeRephviqxsWKlT7GhI7xPNwv9mj6T1aylfJhm+AC9MIkrHnFdc9HwqHLSUx/gcx6sNP5jRMM5
FnCFsh5OxTKijHbsDNjMML2Q3N2A1nytGuQiL8D5NWi8dISjoffXIchqjogoD0IqUo7C8Bj5cY9s
Fz7HrrfLMx4LPlqRjUHsSEDtg/GJfqmmP4GYxe0HCSiW0zqcGhX9mPaXDqxjO9IBUN27RjReS7PP
V3jtWzLN5SXrzfcu9T9N1QHj+kzoudg5lfWPt9eL7fZXwyTn3zZrAQ1zS2V2nwOVy1vtTA/YqraB
qNkq6qAP/Xj6tcb8j6mDV0HBwYaWkNVIxVAa12IbTQBwStOxb1CtqSOxH/JstnbdSPWHwEHN5Fne
zbL8aYffWJYzW9Ei2ed0XtgNmSjf2sJNKCjbfEtr5J84WWyuOrx4CavcELL6czxE6VsLl2YzpnCT
1bLwoOsCumyNDX9YtufqD7d9FY/qBkRUYae32mqTg1g95GY1gM7V+YNO+4ckwglPL92X9Gze1nQu
VwsixijsbWCsqW2M/duuleW+wzI3RVF3lvD2NlMRHLzV+W32ySYda0gxnnVwYtCtrShP/bBY4RB1
zxW8xYO7s7rWe3Zcm99RszQw74Rc2BBMlJghNl14MByplpT7aoRsN07WyCz2EXBdWv2CSeqtHPs8
4bOsWDrJPnjQ8iuLkK9KFeUhnTszgTLXvOs0jReFB5Y4K8dmjfuQHmz1zsbx8eA73UlLejRK/xbR
RXUn7GOsql+zoGC5iOdXbk/9TkL23yoDMDd9rTDOuKIxgpLAZq+LV+Aee9ClL5XaE81ilRThUeIL
0xqaU2MDnRkWb9wgWrJH5jpwkWwSSvZLm6bu6RtPcufM2vthdBBmUw3RfSZFFoGdVDl+xwYfV22v
ud6Arvq4cB/1kVRHsk0EHZbQ5TSV4CmeHYkfX6xblsTs/0ooFSE9Zm9la7bcyriTsJSadrPJGORG
vwGQnu3UZBcV63xHVMc62NkalwYIjEBt/TigQ7Flcc8aU1Diao0gM7bHsXWJlvl3ai8GwZALNZah
aS7lZTSXvW3DbmgnC3ZEmt2cvgW5YEc0nVbR3wWGOBx3m08BFqCbPZgn+GHtVB58Ks62I/nDDbda
2qnj0b5jn4sJlL1AMhCmX5Esdd2RyrHw4anxjkEWZ0Na6WNBZO7AjefHDebXfl441rFHyTL7jJLU
OhjytZTDenKm7XcPxUHzhOfJnt7Ha4R9bvdcS+CETVZwhtminoE4GzoJ2LwlZKk6hA5NK3ZhocEY
HncxAzMGCEpWgzVNbpNH/MfWDe4aj9bcNp7+phQsUczJJrnV8D3T+NZq/8czMSzVgaSE8Xnxdf8y
k7yIneAYp17ytN6+hmEatq5fob2kVLZpM78n6QF3fSr+2j2bFsGTqDfa9JCPPk2JPlFgs18nzQrv
2px35ibOuQGUHT32XbEmtOFnLD3vqaGfp00xxD+gKV4ZdkDmrmZVopBEamIKqfFZr0DWSTXRHr8G
kj8t0nV0SIFgb3plHdKinS+RE/xtG5nvOrJdXjte4wzNBEQF8IFh7kORxfeLJP82ldHz3LjT3meT
72bQQ9k/zGvMxTRXU3PZXyIV8OrzC2nAEpcEyMb2obdrDFZAyCAgeLRyHlP/Uc1KbXup3oKKAAws
255lZkaMhi1hWYVt1p4tM/5cKNlCavQ7bL1Zdw4id9uR02LhNP70XFO3UdYWX8PihEkHm2ZOjZZb
FtrCTBjxOAgBxSSO4u+J8AZ/wk6KXNzNQ30gEeJtfQf4cle9NX1JVCXz3zv6eHFCbugmfAUTrFgy
JVuyj+WRmjJGc8wA0uD/yZo5NYqXOEkX3COMiRbJkw2z9S4f608Z4HXvFhqSuuCNwuSYaQf480zJ
DvamEXu0JPcos34Hs8Jh2dvXnBvmIZiT/lpWJGYiDG6HnO0hdwdkoUIzjIj+x/iPM8bH9eR2eIpI
AxqbIHsGvN8DOHU+MRreltbLzwRpyDzd04kef4kh+hgs3NFTYlzLZnDAFCzceNxrHEC5dV2e6G0+
QrVIl4ds6cVTF3PqI4vjLcRxjvpuH2ELbckdYtWLB5xzwXx2i+gySqN7t6p/ahHjbjQRpJWnLmUu
+92ytnSMEUlh8WC/0JWER6v9l1H0s1E9E3bdtK8qEtTCBHwWtGVeZj4DOzAzzF4Wzczx9EhszaSx
B2RbJSUGcMv62xiw8tWYRmwpK3I2Bc0afZqGOr2ZMQCLUVdsezvxNvAw5o+sv9Bcq+eE1pEikd2r
fVnrrHW9gJKtgkcFy79oWNRSDEVmTC+fXlVijS4WJv8BcGs0d8dBGd84a/5Uy/IIv6+6DNO/LCUx
BbOK4P+6WV/K5BjUpcB59mF4xevsIu/RzdblsXM3xPlzUqdsfHvbPAdwsikmZ70hB4isBCG5gsJ/
bNTT0PG+gX8171roRI2an+Nq3hmm2xysOacKDyGBBjiusT3tmoV1c7nT7sZ6kvtWN78gKPcSd9ZL
vkzJhrMMGXd8sGmCYIuZrm5bfaOW8HkUWEKmPuDGmEcHU44e6qIDMa4AIeuqF2/C8GLI+jVzFjC9
ZC/VkDVHmNcUymQL16oq2XtyXtYkU8ddxJ9fixU4VP4TVGQAJ9DfroH/mGK7P2wdu129dN4hMK0v
DXtyaXRxTqzgnvmvuJLO3LBixT+dg6YZXPkQBVo8yvWHiMqXtV+U7mGc1jKNdhJ4kgkte2eLxNyP
i3iJs4XG3RzYVzVS/ZXhsqDRHGCIcN97xzjGMywRYRjbxPfJcxs6OkTCcDb5dWCcOUSjX2714t/R
ZQZSJivaNxtp+OBBV6HqIcaalkNuciej30D6ayDO1P9y+k9wGGCiJUTIbBls4CA+OJ7bhRatAehu
3yw3u93Q4eYPWLJujMYuubdEzGFueaw7X26NbKXgieEt4IwOyfrMV7MS9IeV9K+ZdvnHTnpc4MwZ
4HUtTk+eP5XP0wZySLY1jYgOoALRbjJxYzG0Vccuar5pCBd0rqPfeN2jEYOE9UQ6HcepjW8WFQVT
j/FCKgIzgPWfe8+6ugMJhhoniiQQchOY13I+WVZVmqhcdC60CZTJqVcPmVEB2NKVeRoqTFosAXCa
JzuSL2/YykwuizNeQ4aLRabup2PNL97AO0p3RXnKDSy6MfNMm5YXnQOG0RWGZ6JFT6Bq6XQAOEq2
hzaOhZ8tib5rMb6E1voEa1cULftiLv9tWCKIXBR1BAA3251dEJfWyS6L6lfI1Muh6bcqTr56pxMH
g4LAYgm+Hd452GNMrCWyBWdoid+us97M4J+02dZYXr0rcXNsXGpP2OmXf/rZoKbCME8xoBxbU1bg
KvFSN+zg81XHnJMAZoZv8PlJivs+Nbeem5g7W47RgZmBZy9sOtHh9cw8P9qXxC8P5YBr2VPPdTmG
vmOrs4GFJ4yN7GYq/pHC5nwrFuVu2yp9SWVb7aeBJy4lg9+jDaSrUc9Wxzqe313voFvndxyBLRCy
TUCDeChG/7cs8y8LGg0jl/a2WNDYFyTQNxWcfFKKWJ0latCy+M5ZejCWByvFPPuBbxInksWI71MA
O6Svg6d/0oy7iuvUv5kOurPwQDyXM+EI9TkqmHR5O+aUXbbOigd/6LW7bKtub7h28pq7Ja1kCWbs
MtLPRekeIyCFW4O1qpR0hxWxzVKzXyr+e3wscYUVDUIVcl/z6NWLYEALNb3T7zglX4vF3qK7YrRq
GMpIglkbbptsaWwc8+zRsJrorzXuUMBjeOBVZaPTPuH9+wuhNDmyoErusaAidqYkouR47hv/WPrz
J80h3gby2bOqguqh1eITpuA20uyTZeyFD7G/WOQxfc7zbjpVfUQOwMzRSgNRwFOeX4zByYkl+9F2
Aioe9fp9aVMOKl8eaL0l8pBr0B1Q8cWERF4YeM7zvnsCf7GGv8jhYtI6L5NkTojHN/AZ9qX1aAiZ
tfNhr6R1YqGk0SG2eAukFu7wDxQ1TGwIQObzjLr6CKWOyO17U+TvbdTzicioIBw99Q3VLD1MnkBC
z/FNEPQlaSf70ElLfnf2ZBF2B0KBScSFRrOx2dLq1GiOQte0vqvQ01rvywVPbJahPFmC/Y6DCZRt
3LsD6OZQsmzuE5wTNmtubNxP+FhamnC6v6ytzc2S5TtHXbsu+FfNHgZuOyNqxCLnU+QS0DLyYre2
ck1Ne+t6okzEqFkfpvhDJ7E4xCdgc3fK+2mY07deMYKGpYN9M/5ofPgPtbjmeAdQzP/lY3KSZnTK
kUSNhGihT2ClTeDh93hL3LoWt7wqnnFkhMpgIEVYLGAM5PNep1C4RWn7G7d0MBRpZuaGBHpm4rK0
GnJlBsTtah/NzgPA0E1e4mrItSuxwp17nzhiJ+O1L1dd8sl/JxHGxtp0g9V9wps8SF6Mmqp1fyJd
UKTWsygcM5wj/o7Cz/E690l+FGpKtph/m3OwjA/tKOVNBkkYOJQNFMPjOMTuy7RGtmDug9H0zkJn
1TMGjPJkOdxTR7xKzy4Beu599sLw7P2hcin6mlkaEgZBG2Ef2HKJCgtwy7fYzKswmqT6owCeGO1c
/CwDEDZKPGwuntF3rwO6vsXw4Buue2qN8W4mZHdkNzfwvYmZNOgCC7k3s+LoVyVyEcwuZi42hV/9
ThZPXds3XjF5yvvMZRHvJMPVowp1u0xFGS6AToahDk4IGfTz+KJ79dYmPVY6u4CeidBLKnzMFDZg
J6Re13UzBCirGY+WQ8qjdJgam2UMS+Ccq/RhPZ1gY9Bt+y8Fx0xWs0E8fRiD/iVtY/R1N//QtW3e
jelP2jGLf7FJYIpm0BVBUt9jWu5KfZclhNzKBFhT4gWYlOd3YEi4Vmr70JYDo2R5aKyeeBsjUZuc
ulzfBeN8jer4VQ/BpbjkhrN2jfPK1zQJcPe6Vx39z2s8dEiphUQ/CHHYf1Q2WdaCjgGD5UUxIH+a
I3pD8mtN6VNLMmgXmCWrSNRaRccZKxZzufrR9ISxTFqxj9zqfef2/FvL4Y21zo6gyZ+61QQDAZ+x
xkbWZbj2V8t9UdYq1HNjXPg2fbM7zw+Di2JltjCepc+oP1U/aR+1l6JJfn1VfHPrLQ9mVp6VIwj7
2Fc+IH/kiK3PWSnEFFw82XOA6DSeBqwNEv74VvXDU1rDNw9o05F+O22arDMflaJUYSSYBPnqZrxW
YmhuUZm+d53nP+JIBO0mCNCAGmJItRvrGOjlQpKYNg7DZ/QdU3mEfUeqLaaFTc/2OYlSXIM8Hu3z
2jg+M0Eflq60zmk5WIybzv9/tf7afz+VfBf2VSXf6iUgLisg+TcaWxAHRbmvnRxfVqHsa82CdxJ6
PhBxwmU5OYrduIvjCXofjLXJfQduZu3p1/QufaH9i/Iz/yLayjvmVXd0EOLHTJ5bTd64a/DXiSjh
FLMiM7vIqM0uSEbuPq6iV6mC6GJZpYH3tutPVODtYNdnl/9+cKIy/99X//1ULtZLanAniOumwoNe
soJllNpwyeCntL3X//tyiCTOhYKMhOkC/vMMvLa1ofZ65Ns4JYu7Y5JDqO7t9pK3V2GNl9FZnGMw
SoZBGuJjN0sJHUC5GrRbX5XfpHrTGpRLpA5CdpCY7jmYuR0AkwI1yQ8VZbR74gEgutz6JBKf4viA
tiDSWQonW/qAR7g4dobXUJPqn6t4RixcylCRXyT+rbOZQyQ3WZNHtH+1OOsunFoDIO2d0+cHq/TE
aexxJNB/4mEycY4ViGyOFXzA1JCQ1eiiwAjxuhkXZ/1u/vd9/e+rtWMKW9NIUG59pf77IZmc29IQ
rxDYiVkE0UTJNLyLI9Pi14DLTb4dH8k/baexDy7UuH6pgjjE3J+yCmoNrH3NsDGGnWEYp6b6K8lB
EB9k5MNkj7KdmWeTmMI52AOeW/a5bT3a0QoC7P+6GZYyVIG/Lv7fg2zGm60ti/CDCeZjmR6DDkGO
KwPNshNg42oZ791oZfX12WOwFpn0/RpHw/VINszdjvW4dauy2eUDb80MDdEEHeaPbDLHJqGYc47g
4VXlCr3AJapBQtjWeaRDdBMUc7NPVDtCHhndRxgftCzZkbGbKDJBbWy7IwbzJqJPfVh6Zz9PIFFy
rY9mlY9nu4tpwB1HXvK6Q5SJWpMLxJqekIDntnbMlaToSRF0VrSsn75f3/Cp2m6HN0CS9MlYNiyn
2qxPMasaEfcBa9+GSp4ItVcO0/l/X60/tcuHxLSWk1Dgn5z1h3L9j1s7Gbd0T3CDWiJ9VhVNt0wD
iZlTTze8pS5dvICDip1vWfmOkNCQ0qoKlWAw+nBc2OvPncZckecBDjjP4lvPJGWnHOe+2VuPuiMZ
5XXBXR20Lz6WiIsfC+4MATPPwO5UqqtqB/elpTVhdR/69OxSxtxfAEjju+yshjW3WJHqAUFFAzmv
DjL5DIb4QFEbUqCa9yjF+8CDWUfMKXmj4+SFoVkfjSF3nn1YWtS2ND+mi+StcIpz7CFCJb3nPEAZ
BXCTvC/xMt0CSK9hMeX9PnAIcjDD+XgPwWBt/ZyeReK0WYijgXeKI9tjZvjGxxy8/Rcwlm5DJNGb
5AGiQ4Q6UGd3VDpyX/+EajkcF9w1SGDxtEcSzI4ViREzrca3vLDsPRyAOxT9KcS42zyJfHmqImhD
EUWuz8PqPo8ZQw6pbcev87R86Miadi09Pmcj69DTW0Ru/uYV66IIY4jg4FdGld13EU2BicPp7/o3
FrHtoVw7jEzcUmQ3AePmQ06qgNV7xIWZImIs0VbGOSruRa6NTzzD4gAiyN7njxo95GTmgwxZ4Z1K
P1H/R9h5LLfObFn6VTruHBHwCQxqInonUv4cTRDHwiZsImGevj9QFXX/uj3oCUMUKYqiAOTOvdf6
1qrOyIHg8oTok+5MMBrXpZScBawiCIz6GVAYx1dw9DPy8lT9yyLqjCUaqYHZlu6xI3WiFER3WFX1
M1HlvPOttNlGIwCZNCbnWSVZfHCgmD95LWLqmHewUhwzThg9ps5vgceND704gz8iCyqdqhUn4doY
wN3JGP2uKTIwEV4yJxSwdOJqt8qfwGKCucw6hMZkDaccEqskDslSqLJ8JYl43zslvfvQy8R+Nkfj
AUotbW6cgqgut1E1gcQWa0ym08b2f9I3s5+E7cjzFJvP1Uz8jR/o7Ei2pXMJYnvrC/2LV93gHIUy
29s/QFGthVXXJ0HtwYmd9DRVLkaYV8eU4enXTTMF0bFOxr8BjvNVkpVnh0nRunH6iVAdivO2rpgP
u8kWJ9uDjobHIiWGU8vBPX7dBIl3TG0GlykK3y25KROz9YODFukhHkpytJ3PiCHFypT422ub8EDX
IpXLh1pbDKrYc6gfSwu7NyMIg+E3SjaFbZICM/Ee7LiCOZ7ayYmWZ3LqAvGLxZ+jJKpNRn9cl22P
9RSNO4s12wF3Y2vv79fabSc0aGtNqEZL1XDyk9Y53b9y/+erJI6eEkKEdqHMvzMgdAlXcHBbLTfK
/GEAoj62CX2MypwgrvqGYEgMDyhxzgVbEQ5rEABFjV/IG1pQbo7aBuLqkFR1avt+PDtWMp3vX40d
iQspR+PKHJjko15j7mpRVcuJrItpMpFzY7Gmey6taCMtgE+dzTAniscf1UxBVifEiPs1geL3G22P
9sEorH1aTh4qEBhcboYYSOslhjRZRAIj3BNldZdsyTdBxFlu1TT894+7ywtJ3cSs/MWlYs9z8hAD
RPRk2Lk0wZ4ZLDOzJDj/+6aNdEX40aGcyuSikDulUmS7iCTFewBoDbNxUZBF53/fqMKLzu4IFMZi
Xunb3yZTnbKUwMTRZ/dZeNPPsJ7Rw5ZwS/pw5pqr0FTnYdmToFDAyJhRZc3TL/xFZFB0Bp+ofaHN
Ge2LJYk2WV4qxqrbEPBz1FoveLqYjXian13nuY7m+JJzeUS9lxySkYlXsPyFTE7Ty/1utAcdGO6S
ZPzmF7C3cYNWu5TmPDIeBnyk4myguskzrt2OptOYvLOvq9dEgFg3TKzEl5CztKBM+mMIrHEPe8h5
tKSqNjov/JdIVkuATrc2BJSsWc3v5PFmn/SqT6TdwP3CcIZd1T1UZGj8pFs5kudjp2/mCOOjaQ1n
4zfGtLIJTNvlUWqdXNqYQ6QTeCkwszNJqZG4rg35sW3PNTIyEtsYEy0yQGToP8DcIzkNV9Vs9b+z
Rm2QR4pfpcEp3Ri1eR2b7lvYWui4iPx8sjrazhz7bymkPtZyucnmiX/pwJrmLXIz7bn71h7za6AC
WmZevUdxJU9OQFaA+Ex7GyI5tM3O+A478bExDO/vXHMJybT5y1gu1p03Tq9yRI8cj3LFKsu/pgGO
BpLQPORdjKyz7aY10gBYDtSHr0ZTtA/IovrfDpWqmhbrQ1J1FyKpPgG1CCYuNVoSky15VwXyWls9
qk58GtqTyIBnR6yEjXTZCJ33ClXSO78uZ5FiZyVS4b7nDp17zee4EYT6vRPl0TO1L4P9/VHkGLS0
Iy++3H/WjKqjnqrkOZ+U9Saz2/1JQFbSm+PMr9AWvXcrKvALmaCK7y9oyXhC9eWozddzDXtee60w
9/cX9AHMwpe1nPP9Z2fXPlUoEJ7SjAPNHnf3704M5GFSzs/3V/BBU+BoyoyH+13RCKLcweh/vX/I
Zi4XA4bO90cRwtLDoTt+vv86MdcXd4ha7MGtemcidX9SNrjOzQus23+/B7bCFDfi68FYJ/G+VVDh
v54LZWkd0wbe3/+6mdw4jEgxPazlwxxEcvXDKsHAyidx/5YIm/QJ/N3j/V6lZnlGFs8WbnkGZEm5
zwaLUe7y4x4ow00zTMbufpc6RMCqC4PT/Xd5wrs1wra/PnTQHEUwdO9JEKsnkUk0XbwCqAN9njQ6
nftdsMYMKJeP5H6X4Xi1CefO/fpcbZdhfBpobIPLz0aQy7u66r5e3yhx6zTxey0z58ni/3J/jg0z
9Tw5mIHv71/KzALTi5S6r3oEEKJzzpZdeOsawQ2btPx32iJSZB7dPJMhIgnp7N/v9whcAO5osAsP
ep6Q6KvXjWJbKdowZMzbb34T31LHC69mGDtvEF4OcfI7V6m43h92/ORJkqf6dc+PzaeUrichJ6b9
xiT62Snm6euxjj+L2LT+657Q3QtUFmJ4l2fKWbzYrDlfjzXD+IpRQn7dy6bizSJ55OsNGCCoPHOM
vx7z6+49Habw0ZfooqRT1dskTgjKdMYrZoR43UR1g4GTuy7deBAvamdW4x8jV90tI/IWLf6xcGq0
JnO4n5VtPFpGypQ+0ea+9WJ1Zeqq2Hcs1jITZCKFo7cZ47a59jj+T35sHEx34ahwGVq1pEddCTgL
4MAYB3vJbe8tUuAXdt5SePkLuyMjhLdkUq78KN0nDaZoUGnnSoZvRsxYHtp5iAy0QTJee1l9jML5
2a2Irg7YHHOZDg6YjcYr83j34ADi96befSyIod3PMvt5v3e/yQY/23oNauHCdMaTW0H2lSF7JZdR
fVxX5tGIvSOuC/Mx7oT56GQ6JUb2KgdEHg4mV7a+mxCoFRuCEOfOwB+f2shQ6lrQxfS9ZUiTBivr
brVPPffRQv45WJN9DqsCj3pMBq5m+Drj4GUUwaqbhIpWIA2ch7Z3012c5e7jnEz+zsEXSlAXd9vZ
cx7d4MrUaLgkOeChvIrJZcOgRIGDnQIAm/9o566/ZIXuQrSZpyFqwr2R+J/O8laI6/Qe71/dbzw+
Ikk39KCoYumfVZCYNA4u6I/r++fU+jo6JhSO5vI33L8VK2a+ndmSLUvC4C5vkWN1kiFhMc4x4u6U
QIoAtLDhYmF/qFxMBdWEoyW0/WSbTmCTdJ8qDMvmsNJtN1xzIaNtZ2bo2OPnjm7PJVje5f1YuH+V
B7TWPJry6/tdmxBt5lb2frRS8cg8/FwNJjmaFLWhGyPTxWR+JTAXX2s/HzMvh6apKuagGa60EPJH
6GJmR4RL4WZHj+OYECAi5h2pzQFRSDWh9zGAg7Fug/NEpW89GXmlDo4Q3w3dQGya0VUlEPivXzeL
+YLCIt+a+KaoZvod81dIaLqWSFKDP34IiaLv2exmpBBAW0fvPbTJWUKtXqeJsScn63lSRrKxrcpA
3DsSnAuPRxvnkgp2p0K0H8KEPUPVx34mCCHBFZCK4NjELdxQfMaFan5o6ZKLnRXbUL5Dn3iQvQ/t
pQ8JtjWPmYyPdEWgOVfNScxPWDZSJsvuY0y/hYnc+DhLhilIngIuwpE8mpYsj2YSTCwh/3MfZld5
/Pfd2AW2zqS5DEniyMbxn0+1l5//+ub9pTpYg+ghl5dCG4YBTisbCfDXM/7jde8/cH8B1lzKqv94
+J+/9utrtyx4rX8/7Z+/weYIaU///G3/fvn7VxbynPb0z7/i/qvvj91vvt7jf76ff/5m8/45/fsn
7n/m16+8f/Mff/zX7/l/PoevV/vPJ3+9oglOZNIWYiAD5BUUiAP4sngHheGpp5t9+sfNGN5Ss1rG
1H8GQq7HxsSgP8vftKL7Y2v1OdYqzG51Y52ohiI2r8E7dERxnOyr74v6VLtTferrHfsazEoSkZWo
SEyZ4/qkl5tqdKqTrOO/tDb11q+XLWZh/E2XjRgcXLE1SvsjEtI9iXxwT6S3rS29hGhMTnFEcMWs
4XNIWCVqwqNgY9hn9rXhqmuwRQ5xjydxmbmjnz5BLUKEWoTngLBUkoDz5BTWNdOHMEMEa1rZpgrB
4weeVZzvN6UTNZgammJVoII4ZYPDqIcaaO0v202zTLCzlLhC6iB9z8cO4gRK/IvZIh1Bc7K1uxaI
XkesZzYxmZ+z3TT1GTZA3jWNgGNTMyoupxadIrx6jIknAl4/cBkjLx7z8WAEBs0e6yfpjuI4cF2/
ztm4x1/bbXMv387uElnJIpVmGpm8o167NDvYY4U+S05YkVO0ioX61rmOeZhqSPmVs8fAuMlV84LF
Mke4ePJQgS5ZMcV7kl9bWqUrdw5+BXNKj7I1SQAgXGl/T94OU9RT2fJugyk3NontvpceWoWyN3e2
bT+7IiiXDtxbA0V55xkMfY2wWYkuqDe5aeBqb8Q5iEEKRtQdo5eQYxW759723zGPdUe7D38rxmtU
B8tMh0yGqcnWdQsxwTWcYFU5F73s5wOSEqtGn5nFBxldkoHIrYU99ttLU2dj2z0cL9hpGESKawZg
ajMt+V10wfCzMdVg4tevEBOgz9f9qztX+TakUb4QRS5tj+Ys9H6Zgx62AmdpwAboqFjAm2WdLIhH
cMZaXU5Z4iS3TiOlEBbE4RT5y9CET4Nv5S+dQN49YJ+J2BmtNaIcXH0O8Y3FIQq7jRl75r7ryHvs
uoEAluLP1Lod9Gp6xI6eD1Slzi2eBe3lmbZaZOxATb7EcSlWOdy2N1zcGFmNFegd64QuhwZ2rL67
y7cGWP9Yyh9dWO6I1NJZvwPUDNHGEuZh0h91Bqg7WDn0xYqGU1m08c3GLkmmR7+zqZxIvb4hsBl3
ZcVPuAYbuXbkw02852IBD+FA/SxbkqVC5Pb7JT7x32d4JH36o6RGJ1wqjwZG3Ni90svuX0XFxpqZ
ElYv5j5OvZAYc+/gllA2ix59uj/xj61p20Z+z6XZlkQoZ2nA0m6AOZYIRAsCc2aIOQccG/jMR878
vAuJwcWytWJi4GSy4kwLRiJAwn0eMxYxyEHfBWP6R5ZYcKJoXrr7+PemvArXuZWeDN89+4m1STu8
0VkYp8eu6F7qHqeLzyeGqN5EhQmqYJF8r3DeA7jvmfy0+beyrTEXhMy2A9VjwweYqlz3OfWDbhf5
+S1pBIHNKu7At9FRRGfoTbm98/u17unkZZE6lO5YbAPU6oNofazAHnp6Vx2sxEuvhJ7QGpGrKPDf
zIZKWGEKp0Hnn5kH4QZUOMqHlrzxuiov+OHRcRbWa9tW86msewxhJjC2wkm2ji44MCvzj26zz0xZ
H6C3iqIKVhnMkJUFjc7Eeb9TxlM0hLe2Q8u7eOE0RvUHCo6fquQ3tSCHDgMsj2DpHXh8WLM1Idu3
2CgmPn31/JwnhAKNZvWKeBAZsB3/DOOIIs2ffjWpC5WssZ5BBTTnsXMvaVzzmfoZtjqcYbvCr/5i
wWkfiU1vH0vR5TtSC7mUKttFUcxvUvTHObwXcVnmg4rxT3TIPRBNAwQGK7omWfMtd9DJC8/nolK3
eyVdsIfCA1dCO3GjA/897NKX3MdM79o2ncPQfS5FouBckaZNn5u2TId5A6HkJEGTxGXonQGZ2T0O
fi4rzipIWgtrX/NAWLnz0LoCVlU9/7Tr3zPUeRrPe2+q1KrMx63ucN5hyhakUdFYayYlVl2qjyaG
gk3GyYDsDOPIKIxhO/Y+ScPCOOcAJdEnCAiFlq02JHHcWvoNe8YCBEsQWzYXYheq0T45HnMiUkXL
oNjbJM+gihL2qeOwprMcJ3R0jXXsRW9hAUZl6udzkoTbsqiNkwKNC0XcYCtcpGqXepDE3Zv2wcV3
LK8jXOTAQaDAaFiPSXMJDvSny+fZn3F0JXoTADHf0bdi+ufOzJ089BORfRhJ6cJNMoRs3sffZo9S
OIyEwef20c9tu07jlDI9pTUt7EKtdcZVEHng8NRm3coIYRXOmXkF8LuzE6lvsBYkWoQ5gQcfHvI2
ng6zz6rTOtrb9LnIUIPstU81HrWIMwwI0PxTh5fK74d9TsuOZFHhk2HmXITGYZ8PXY8KyjwDdc32
Ppc5t7FIoJ9p0ooKJFPV7ou4usVjXR+k118hszDVN8314PvJxo+ib37bj2ApzR9hPqAdGUnPqsDP
5UnX7evAPENc2VQxqo9uJPI5TtglujV9tlF0XJBxmoTyJ6LFapWWmUPC6C88yaxffccjyOHinF1N
2jHTS5/JRXwN8rHaBdp5HcmsxP3orRsBSLhuCrnNus9SDdWJLn9CKaBWSZO1f2NBseWY5kGOKBZN
FzlOWon6NrHdO3hz1zFptxiUGk6BVFQiVauD/JFTlwMLTkD5RyUL7dMdR7pE42cvBLKthi5s5qqM
4k3EMFErIHZjj0a74B9Q9rW/yVLzYOcQNczcesey8AkiL94VpOxN/XBsnSjbibJqAY73eLUKdJSt
4ZOG4r+h8C5O8Uz3PJ6TdtWGPSd7T0tM2T4aZ0+SbTY/oYpZbCIzJvoM+2CWE6MWqwbUCfsc8ENw
T11vrbIkJRtKXTJn0ccajfsAhvHoCCBWsTGnG9O74HaNxsnYiKEMcXWDIHdif5n1xc/oQ7+ZZhk/
KV39MCvsEbnz1mASoKlqQLRC6ENIHMGwKYJBd0llaYYlRNKv6l3NpGMEwvda99mbYsa88ool90fg
5sQ8+2J5XUrbFFyP9IphI/kEGl2U22KpOjJvY5QA4Gq8uLuciiVPZ5QaU7aqQDCT4GXTHdeYRbPK
EeSp6B8xkQ/bEVIfLupQbhwcg16W7qKpfkobmB/CbUisc8rTVI5IfekFdpoJ/0jLUEuo6LMx75Vb
cxGUv6d2MvZLCMIMiQHMZhCD7MYDk+UZs0G5p91HhyuqN25v9ke/jusdPJgnRmY+Se7F93mpeX3n
HQ3R80ySBM1AATm25QqhQv/Rz7tPLawK5SzGMp+p4IR5YIYX/jKe1TROm9QKXk0SKXeRoT2I6N0B
276197AVwXCnkMD6+CesCDMyrPYxn5z+RafBGvD8Nse7+r2Dg25BZ7UnjfthwOBZLWLLKcytbd12
xdl7DbwGa6Kf2w8Yl5s1/YYy7ofd6FbG2qVhnhbkLaRGXqKKQ8a7CFVdjVHIUMabPYQI3lGVDPTx
o4FruNfZAPZSuQrd2tiC1nu0Y/kr0jM6Oj94LZryt5oJa1t0S8JLDMbXrAipTDaVYq6bS3t4mAec
tai61oPVk2EUoBKmXfM41CPyX9jChV0Gh3EwjTWnuupYLhh82g4jdBhsI56sTdC3+cmc1Mkxx2vV
1YwJi6UmMNK913hH0khelj301syGZj0RneHLBka27VlU2EvmZ3lFAbZgmEn9Az96TpDKEI6OTxLc
EvXPnG8MSdyh6UCJnCLOFRiWzdow0euAH2aya3XLbLBcfHXTDtWA3NRjVO7ykq5eCZjdtkykVt8G
txKbhGA/K2SoYlIUnSu7WjmAT8eEBURgqlgRTzdcHFffmkXSn7R4fd3ePfT1vLdAimwSKwlOgz+8
jHCpHug3+qfaZBIN/vKFhEUk3qiqzUA/GzLeNkURbVBkjwsqHyqgL4/U7RetetSySY93TTfdyvdi
4kkjXFh9uLHLsnnjqgzIFbiJ66LrMP35FpXtBZ6os0bIdAkzCoC2Xvz0LgbgtEVALspfjaKJhAEf
v+fQXFmKutb54ccZ0Ypq8tjdYbpRYt6iKPuucnNxEPyJkEvu6zgG/J2R5WLB/XAIS173vXuOhuRD
555xIS6CqaIMzbWupxbe1Ptc2lzZNAlCZCSKx8oVn/WUpWT+wD9ntLfQlWb7IiKgH/qtCUc0TRrC
QO8PBxbsP2PDVmOKSr2iu4p9d6G9hbmsD01ukeA5ynMm0YZ7s32oZ9Zvf9kpNRgM2i6OUM4O5so0
MRbPvvNzsAQxy3ME0MNWW85g9ZC6iiNUoT0TmmFkbf3AhBoCHAvRTHfhaVA4Z6BQF88l4A9Cn7Jj
mmekxNSBflLIlbooGl4QqnAMsvKwSYyeVbYbSeiG14F1SvKX02owYRzZW1pYpCYt36ri/obADmtZ
+6LFWB2YWvobLEDOp8960cnAu9HWfg6iXj66XXRtcGDGxpSSJk91SU5qdIiAyaEytiFrYlMI3ul3
mRvt0xdBZzGfqZQ+MhO2Q+qMb3lX+lsXx56TBeXBRwxxqvOtDMREt8NGgEuC284u5RVFnzomo3zS
LT0NS+j6WDpwPL3g2dYarklE5PNAP+UhFY6zgbgljlhc5J5p5N6IXA2UomRzX4rhvG6gPZ4ctGke
+KMY004VYdaKHWIsW6PAHdxvtI6JvpyDrbLGvSPG5jA4sH1AsXnEKWTfxmgc2b5oph6uYntsH63M
gXtARZakxzyNaEGk5C6KgBgrSt6OSj/RSCv0koiVpeiAMza/Y45g0I4ihEcUgw2zW9FuGd0vnfwR
OacgkrcU0Hp4vZnCh/MNYF8GSoBCpzTYqg9cEG0r2ZvWmyuzaDsCv3voTkYwfxqmVZMDIN5yXf0c
F6VZGyHNDOBRDmDaVn6gnisxf3glDk+PN4qb6LGS5p8cUpwBiW1tpDGG8Qn0kzk3VxqZ+LsG5xWd
Ewi1paM4F6SnGSm8YlrmazdhzaDQizawEoHwwG1lU+deODnCdTW5YB9ALURZToqvA14T7W7IFf8B
wR5QqhLXRdOwFqp1CUpmm+f1sIrsTh2aCfk0Kis6Hp2N+gPV28lO5i2nhLpYsJVXdk7TqCypUWaI
gfYM+ZeJfRzOzSZt1cUAS782vPQPqZj1BvRVhdEDA0xZ2/CVYujU8O22leH9kEGzr7xRbTK7dWm+
6HAnI5Se1gi7uYv8b5mkZkSPsyavLMPpkDkkISJqoF+6MRuuuEJ9xx18Iz1Dvapmwap4UUblk7Kk
DNYzOce7KZePsgy6Mzb4+UF2DvTYwL/OJBjReg4e8k7jy0Ebm8efI4miFtLUEgPbGrWH9UC1+KiW
RM2iWmbmkrwLS5MNDpsi3QwD1pZupA9ZRH/QZlR7ToonmUZvEHedTTTPr1XtaUSMMNUdcmLpIqCq
F0SFyapyUMsvAX19cUJ73q1iw/rR2u1hnknTSyeyJSICmwyVxydWdBc0ljWs2fVD/eEUHCy5A3eY
ttkTlpJ0u0JkNK2DvoueEKpzZvYESs6yWRNgnu2jBH1JkssjtDnzxCK8T6M42oi5OmS9L9dTGz0Z
jvOj6QEczAi98SHACU3+sHWJTiYUpVV2zLPZQoDcH/q2N4hymnjLnt4CPu2Qys/XgdjQh64ltF2U
hrNWQkCT7czPGN32ds6672F1bmPkRuXszEj1h+KAFNtaU8ICPEBAsdNx9UYFhBp/6j5ZAOubsjnr
IXVcPHJrth0jrL0Rwyd3PLqMLWuqy8J76xDtPrRwFNedyqqV8s8hBOhNr0kkSN2Kol747wWxcE7m
Z481/3XTHy0S9TSrnad2UCN8JjMDEwHIiwoA6irxgbu1AuNjyWxnLXr3qGbwVyLMI2TBC/IisreJ
j3JAJ0bB1dq54bY2tsk4V+gSHwgpcLfRAslybYh83cROYyIPkIxNIpUxmTASRSPkLjixfbdkjvh2
hmApcqO19mi65LZLaCUyIDhlqN81sV0rEQhA9e01ctn7VH0MGU9CwnEhWg0CW1lVN295ypjJ8urp
KE2cDuiCN2FGrS0nkGyZttFVEImpaZwiaX+PqRjfqbH2Ohh/AmGhJPZJXNPLPLdvghOzqflDSFIH
cjm8oo72bq0DcTLQ8wfDKpJmChQV92fV9ZIUH9XpkUSY6cO0kJtCxXyuLaN4KSxzf/+h0UbuFjLS
Xt2f1X3MBVkgQ+M3rL/z8F4JnOgh17qjvdzVCIweeqCGl9mIx3fH8M7KddRZMpqnSs3eRwbSYZx/
xDPJyLZp/jZp433UAr1PUnAduT/I6DHbqMjJ9/dHfYmer2tUfyFisXxzyP/rQ9a3waBV2OvwLUoH
Rp+B8QKWJXxjMS9i8wDfpnqeYn9gRMahPZMJlfvzm1SaSF68mGxQSceJsVtu2g6eLC4M0D5QvID9
4oZwEUkiQTB/hoPgopJl0MaUuKb5/DZFrf2eWYgmu6wpaX5RZ1A85asgzuFtFaxbjua6lJqa+CBZ
q23nATEPyp6n1Jx6RQAPcrLz+pcbYdRnBfuk3WeBLx2OBhOSd9PEFmC0D4DJf6QF4k2vJzNzpJWd
JYnzLE3jByt8+JA04JaM3n/sfI9rA91eiqXG3tWsX1tPnHvdmWvalafYb9rNWLnmhxOy5alKwSWh
BQ55r4F0Tu0Bnp2sllxvA9XVL1CZj0RekZgpsaGSnZ3sywB0WZc3xseYPVZW/44G07h1cA2f5471
PAr/mNSXzJmpCDksGtzcmHg99hwfk/dJWVZtynIQ+zgg9FKnVbijEYnerEP227P7nEe2VhTfKeuU
NyLlE7XexSmT9NJJDkgJ0CstbeDa4MKowsdwca760Y3MUuYOacToACZh0gDa1QntWXuIriWmpW9O
lMCiCGk0+g60KaVs/I29oHABh9p2QMCqekge2swej62/oH+tHKpthR1tTKedHhLkuFqHW5da4CMq
+51lD/HeneBuJUOOQ8PMxo2BiOOjC6xvKX32DKfLfphc/7VDg7dtQb5tcoOUQXxsiME8lLEhEdA2
0v4dtqfptfdgi0f+TDJulmAsLkVKeNcYHjhN6xUsDubr/blJffTea8TTPwpXR1d4t4wauDAeSDB6
h99A1Af7eZhW/vzUB/pHLZjOlE17QvBpnlE+mbTI2CW2enZ3EiAkzgUkV0g89b7BfpC5MXG8nM8c
wvCQLL13Um/jsZj/mnNyaUuNIs0p6HYaI6In05iGrU9T5C1V8q9fW+J33VIihmX4aQeQ3UXAmV/6
cGnyGsDKkASgfPT8nWDVlVEY1k8kC9ugZbVVw6I4Stzg1U6vU+qsB3ye751rqFtmulx8FYxesr2A
Asj0WjbZW0yi21s7j+raoj4ZvekPBUh8IZFKvRardu5PRmk0l4l88KfUqU+eHK0zPI2mrK1rCMUN
o1hzu9/onNQLDLLkJcrqw5dmeRpsujlDjQWJQEtiehb/EqTi9eg67gUTPrQuFZVb1xeE3OWSuHDA
Q7TxTKjR4812KKmtgMTMNI0ulVI/S7jJY/0NM88nkiKY915RHsbuaAFZX3Us9+u4gC+ZVOLgpbup
p1eXLG3pMXJurdcz5su8Dx3TSh1b52q25NWmaui3PaqhoWeQ7nVsg3I6DNSy6Y2ZYEFMnPuqk2I5
4YPhqEMXn3C9ib0ugFO7qSloVmVdHZpxuNAJRSE0EeQ0IaWwuRRrrA7UXLRDappZimvE6E7yHCbs
ABuOyj2Cdv5WPQdA/qG8RfPg0a0BkRWG9u86oxTwAugqeWRfMf30oKkGAIxDbx6XwtNKQo/eSzle
jFETzlc9aSDoxFB448Gxtt3eRMqx8wegu7VkLxHSmiQxyyHW+2T5w9ugh2JXgEOgQY7wJCie3NKn
nKM48ULFSUV/RoYIkqTVrfNc/PWYMlxci09UuKg/sHRxuZ8RFjH2ZCOPHjgQJrLv1rvYTKlXOHGR
mDftSrNNVJKChjz0n3ET76t27m4NfsEkYgEcM3zIGcg4h91F8FQFVfdbBMSNQMGJ1mE3lYc4Jew2
pFSoR7kMe7AER4hmNuEU/kxbzcjaZFEzpHYfkU29DxmTuEeQZsEb02tnrr5jCHSe5tr7MdJ5D6ay
hgakGB0gj9k6vmJ/M4PVDesV61B6Eb22L74+JjUWEJ2KGGnkH9oVsKhrhMZD5R2QTaxcb+CgqF7M
xofI6qGhY7xU3KyxJxkcEjQ0rJiYqYr9uB/u5pQggwj2KWHItTzQOy7PcpTWLve0fPQiTvFikpxP
It4ycaRM8/nfuJH/4PSGXrWSHZIZ1uyJOnIVfCFOvjtj0VFoUqLSbR/RsCIhFw04HqTuAtnMg1SR
uri5cZC5Ha8Evb6HUPb1ZtTTb1r0UKk1SVgo1//OS14T7Lpo05SLojzDzwhNdeuTLvXQILxj95d9
UMfDX8aZ+SBzSDBsclmoCGmu62ndWnSE2TtcONHtnRGBf+jsbh8uESYNWNMlGmabBWCawtkGuc2i
M3t6w/Tu3apCCbiBRldWe8ma6iXdp1Q6ci5AK1fGb+ixdY2hsTMZoSK8vTbKqqg9xp4m5jARdm5q
mmRNdW3dRZGNRBs4AlSagBCHVZGFwSbJ9ENFX/wo6XEXHOJswzSwnM60ry79TEbbHjqojnA84Ei5
8rfmBJwaoPUVGxyTJFYPoN8bIkUUg5Aepoio/7JlxkfrSVyAJpsGNEM3JdtDXs5EZANVcRxoIWT6
pFBpN3BTNq3Kn4OwHsgo2DomCMUc+hxzB6KVGgko0ckhreTjNVnmFrjN7T2Wku/gSjX/cyDMrsTe
gXbe2P0jJfWGFymuyv9T9vJWgfLp/utflvOv/x06GojQsSwLAanlma7l2Dz+j9DRLlk+tKhkt9+Q
vDUKWqfKPcNsKdZsrIItvJZp1etg7w54e9ljb7mOLq05PP9toM//n7fjLiGnX2/z8Pu//iUc3g+i
Pde2bM/1LNsP/vf7qX07D6VVsqCAJgVSsvyD0XCvoX9cOKaeo9D2brWZ5yw7VwaKbEuzmivCAkfu
Ydz7vfEOJj87RqPxbqZHt6lYJkrrqmDzPqAdo8FhePuoHX8WET0CZmjrLuueRJRdoFoWXCYxveqI
CLfQ6D5b2sCN+svB8UNVUF4LT76JfrjKkd2F1ZfXMuCMlxmcuMh8jtph3GYGealR/x0xfw8yziiP
pem+Fl5pnoq4/XCUM4Ha7E6uQwfZaq60tBuOFhrPAsrBypMxAFeEvZfcezGs/8vel+zIrWtb/krh
zXUhUaQoFQo1iFBEpJTpdDZ22s6J4OZYfUP10u/Up9SP1dJ5D++GeYISoHENM4AkKXLvTXJz7bVw
J42ReXPrkH3T87c+bAyUPuDUZRbTk1MkSC3WzDwZBBkhUtEXC+91QwZ0gTPkYH7Li69C63wA3SCw
gKqOE8pUXqayOHGcdkQy6Ti9IGmRZU/5PFMU7c1IQyyM6Q3IVjhEcEBKwx7TokDKdwSHYIqSUTzP
6Hcgez2WQ/xmBnN5ilH9BsRJaeH81ZzspINrVjjFMCu/Y0s1R6hF7wEghNB4bH6CEetjxqFh3wC9
cu7N4RSwDMwzAturNZnPwNR7NGxwCcmB4qmY45q580Qm60sPAOY5M0MvMlOGZxwjPeNO8Vqk1KN6
C6rgIH3neDwCryq465ZiXRTjIIHGwKhtWeI3Mko9KnYKty3YIytHPAnR4aEeMwjCQp8izVnqjcvO
CEb5A551wuO6eVNdtm4bUE6DWg4zdKLjbvWndQOjGBiFHSH22ij7xPMfRlFPL6ADu4xBU3ldyrgn
EIQzFB9eaqhugvSlO9c8OlZ5/Q31uy+97txrGqqt9ap/5Hr40AEZhTdFoz3yIQABDbhvcILKDxRv
ukcDGVdUQoIhkIYAZeNxGuV5SKlNcxY/pp/G0DDcqmeW2y2V35ZGUXhqc5wawJSKI1kCfFDwQ6Bg
5vz3TPx/GetPGzLWDKrPahnrt/ivtvi//+cPBevlP/5TwdrQnX/BdgxGTZwqDN2w/uN/DH81LcK6
Tv5lUGpRZoEy1+AOxLLxaLvIVBPzX6Am5oDdQnATInf2vxWs7X9BkYQ6DiWcO4yikf/43//r5/g/
w7/K/9o6Gunv660EItlXkVuD4gin2EwcWbbaNKdyzkpcARESK7wiaSA+v5qEG7vUn5vCv5teurza
nMbYMuqsygbfsMQHwzZdM01/aiJ839f8sjdeNQ+AJ44rWjECmsrnQwwADLjZPsYAA274vWr80uaK
pxUnA3Pk4OuTeYKwJJInZf4R2mHmf7rTH2txPfdY+Jtzv0iKX32BU2mpPaBo12e8e0A1VAoYEmi0
QvEaj+NGH6qPWGLaVR82ZBDKusNHdCw0zhTlACezhsSs1UPxbX0hFCa0mOh1F2PRgkmYNL1fTtBg
SVILPE84Nh/WW1d8gC0F3bKHRJNgOXS+oSZ3shvLRkEI13GtBK3leheqD4D7XX8AJBxjK5itzp90
zc/s/ASKo42T2tLEvw9G/+0D9rL0V9MPPGw/BunU+2D/08kd2FOBFOkMnZtPPB9AX51AvQpQdojs
pvu+hktfY3eAouVO1PmmgCKx04KMy0BZ177l4NIHgUe/Jm2N8nLByAek0D/2BEUSWTdtjF462v73
jPHFDq5mzMoCcHug4NnvxITapaigyNwuQgPsVE/1parbJ7OuvjcZqJm59hnP/R5KDe60JN3wGJU1
SAMYgSIei2nEsWsekLahT8Ihv9cNbbHZW9awdHn1bYTkVYYkfIcilSj8pTXIJIAF2bkUVt5EPkDv
oRsnTY3kphPPG4dzhf8wKUyyqEqngBktEt7Mr5D6yS3H13PTX/8kxWwxKUiCyxMk2ZC3Aqs1O8YA
94Yl3zAF1cil8BhDoGg2rKL2WZl+zMv8DYmoC6okN/YP1cilyFjV06iVYVX7SL9xsAOm4oIq7vS0
a15sadqRtwx40lYQfWq1D7iuHrqEf11vWjEvtjTlRoebCzd45wvOwTrSDrp4JlEL5KMFkfn1PhST
Y0tzP1Uxsg2NQP1BpfPnxJgCqLgArrve+hIsbvmBNPXg8G0jXSs7nzco461AgoL4DkhWC0J5vrG8
Cl/j0q6EF4fQmkN8AQdjA9IeFUjRtLEN3no7gNRAiMtaBS0LlJUb6ff1z1JMGpe2qogPjlXpiI1G
PzMoRoFpEW/PzEju19tXfdLS71X4qNLORsIH1dsQOv0wYPe4s6ACpTEbdKTD75pVA2jJSndfZ5IB
Q1i8LIIUHBtUh7h0RYbGpToKycGpFgw1xMk6PAaiIG69t2VVblgEl2x61FFM3LCm9aGIjZfjsPNH
3fgJBsF7B0Rcg2Z4kL15BbBuax9TrZVk4LHdzgAum6AQ4XYFCi7m5E9jzKEAvv5BqvYlEx9QIYMs
FaYvtgp2KgfoMgHEG204kCIEWJJxZ5rDUwCnWwRyR9yz1gBlE/LV3zoUbW5sg6ouJGNunR5UAimM
ea44ao7bXwIZpaMw2OuuCbKkYwrJxFSBiL/x8dY19ZeioJDuCXrU9a63r4gxbPn9ylkoEGDRzKfa
z6tf4BSDnl+DPP3nSYwbK6zqYJm4qw7apCFI0o613+FtWAsgIazhgNejBrsovPVvUBgRW36/6qKs
kMo2Y3wDd+aPbIjvGeAh600rRm9J0wP+QyRsKPYnXhVfqnD4UqBIF6jf/IDS1dN6H4rhW9IM1WOa
9lqFo1yFZ3losvjJBOqM9bZV5ilNzdANSV1Vdus7ffSAmlFXEBTcQU1sX/NS9NMdCwXNFcIQSONz
aCdB4LVLHmsLJdn7OiB/Lm3EkeCqdMQfJ42bD4NhaGcB5a170H7O7noXqumXQlwHtgSk//Gk7QAa
DB1kUqYbpwPV5EvBjZFkxM5AoD7XPGTpS9oMbhBvHfsUlsmk2FYY4H2NQA/lM9FcsmnyCK1cCJJ/
CrV8w68U42dSbBuRo9ESiJz7JUhWoKNGv7UVyAyhGrI+86pPkGKbHpF6yusWR8tO+xgn5UNi5yC5
JW8dChfXu1AsLpVmqSKozBYjzt0maIQgO+92Cblbb1oxejnN2dvErvMirUEiaKL0xzjXiQEZytwB
1R2ff693ohq/NEXM4llrWjAhwzTfof4IHov6vN60YnXp8l3XUXMISiu1Q0RNpIBTSNZ11gvIyvY1
vnR61Th4ePCOvMy7Nj/GABmD6O+A3MdpvXXVrCy/X7VuNzwswgqGg6H/EkXMkZdnP/e1LYW0CdzW
SYcyMD9pcRixR+tHU0XuetuqKZeimU1DHosMwgMcJYEtN04TpKHnud+IN4tR3DgdUimSWU2FrDzN
MC3cfIGw+8PANZC8jK9RPYJtrPqw7yuksAbOEGOsOK7KY1eC5iSF7pBxrMreSYCBsevH9V4Ua2xK
nquRKm6ymtU+yIh/9/r0Zci+rbescFxTCmtAmE3ViOcwH6TAE0rmQMPXWclLXPQfY5Q0rHeiGr7k
uGFT6u3YGnCAIoLyXfY69c3GlU3VtOS4w+xQ1HEh8qNo9HcNCRkEHei2rI97mYQbNmRKjlsm45yP
KF3yY+0pj+9EO7hJ/3nM3sT4nkK8b70X1Scsv185cI6nI0gwImcxhjNglD2gSVpF3vY1Lnkwjgxd
Y3UIbGA1OxGoVdVbWTfVsCX/bZxZS50aLVsLSZoAxyt7Xh+zoWpa8t0KyISuhOqVb6M+fGRAF002
qq8BNUMpAcryUYQLcsbsmJuojDHPYphPlIPFNy83tjNFbDIlr9Z7Uw/xCN+AjZKOJ1L3YfeOGmSn
fAs6xj+vf6bC9Yjk1GBlb7mFml9/huZPByLwDthVPdQO0NV017tQfAeRvDtvQNZTOQ54PmMUWkEj
uMexqwdN8L7mJb9OG4Q8sHsIXxd/taXPhs99+Nd606rJkfxaBxhAB8Ew6D8bcMzT9M60tQuFpLGd
7Uzhk2XSrvyOdkADFyWv/VZQfuiAfjuIuj6tj19hwmT5/apx3EyHsomRKdRRx+OFYEw89iLuL+ut
q9ZV8mqkeqHW4ywTD2EPK/grMd7TeedjAJEcWyP9OEQlpl4HdoZmkMHUxg2/Us2K5Nhpwlsd5JfC
x3P8JTLKR5ZOG0ll1ZRILps2pjWMlSV85DoP5fyNoWqyyJ/W51sxbkNyVQOMJRwSpiDXh7x2b9aX
gpCNPUZh6IbkopBwAtQ0xpTEKBET4GWpjyV0InXebXSgmBhDclK9Q8SqTCZ8gDaPjoCGBZCeKBbb
NzOSn0I0OAOPOIwFHJXHOoTeNSi49zW9fNCVC8UolSwSy8TARWG+8BxKGSBSGDdaV02L5KBGOg2c
2BShkRqPE9gzJlP/1EBccX3wy+zeODr8/VR1NXgwQ0Vz2CHbZo49CHY7VHf9APmzCapnAIkA5q9R
V5eCFoFuLMRtOyLyI5vTFdmsAVjklyZgoXYLoFrO/LYWr/PUndY/SuUGUmSo5yBKOxBl+61luDZt
fggCSbb1thdXujVhcmgIxCTKacARNzTfCmDrQNFQody9/2QOwbsRN+/mDDaVCBQ46x2qPkYKGAKM
U1Ztx5iwGrK+fexnO9fC1KVwMSXLYy1F00aoX1BFg+oM/Z4C+oQi+31PdLoUNvIaInAdFBzA9Puh
5fTOylAPjVKu9blROIcuxQyk9DqOIglsjaCqGQ8Wb/OPBA8hByMhGt0XmHQpdAxlPQRj2wi/jzXQ
Pjv9M0d5H2jcxIZJKVZYX77uygfjmuoM7MpYhjmhIDhIG5fnJnP3zdHS61XrNerdAjOvhA96IY4S
KBs48AGVdXm3sQi3PdrUpU2edjPqcSJ4m3AgFSZKj5fGI1CPAAaDbWv9I1RTJHk0UkIp6WccU8SY
68QdglDEl2KuQOa93oHKkiS37vKJ0CTHIuMSeGxRWCgy1Go3r+utq4Yv+TC0dLkFUiLhz6gosGJg
PkW/sT/cnn3iSD4cdFUSTk6C3Wc0Ud7p8/LRxgUfIrob8ef2zBBH8mC87zoD1NJxptB0Fwmi0wCx
4xr8wOtTo2pecuER9Awk1PPaH1iTAfYA3dcDqcBEKaYm/mu9j9vTD+WoP10A9AwJC7Kp8qcpCz9V
xdTfQ5qR7Wx9+bIrB7Mh2JGDRUj4VWr91FjzrFmo8tg38uWLrtqe5hZlDNBKwFOb86OK7Ye+Rk3J
vrYlv40jVK4MDEY5jBaUq4NjBYqHnW2TP8et951VUgurWokculfAjoM5jpjQL3teH7zCbOT36AI4
d1OrZ0Q11CeCTTQpfmfQ51lvXGEvMswIiu1ZAioBmHwBIopy4VcL3tabVozbkeKMaG1Q2zuIxlDJ
u4P26Zcpsy9lo31Zb14xckcKNDHKPSajRDTAu8UjuFl80J5tJMcUgUaGwkEeEJqqRohkR57fs4m4
JekA/rb9DjVU66O/fRglMh4O2GlLC6q69qETmYrHmVBd3A1GUQWgBStAZZ6FoU3cEJQ048ZXKdZD
xrL0c4PyadHhEpmCCw43MzC+lBeQ9u6K/EQGtAA6HYi0aIU/NdGTJurvvN5rpjKQRU+yKEK1F1bE
tu5IGn7ikBdYXwmFHdmSHVkAPooWrzC+jfKdtqQeacyXXU3L4JUWnEpVOhfCZ6i8OuDPRUxr4zaj
Gra0mXRhZWZ2hhmJB/F7AP2Pm9TmcFwfuMpUpF1ESxKoPjfLyyDo2xDX0mOGiTHB5rFh/ioPWzq+
CvY2FNgdAhVXPxfTG9BC91XtHGxr+FH27a4EPe6Nf3aRmGTMe1Q4+cFUJ8khn+PWiyA6+LQ+RYr5
lwGOqO4YgQzjuKsQ0JAXw0fowW88YBhLhPznxQu48T+HntGmKftFKQ8cC65GJq9rQGoNJg4RR5+1
eHwdjMrvK+N1YAHyEuYW2OrvJOStjqV9EocTWsxL6iC2Rq+v6KlAMTLQkwH4hRIUo1hIvt8VJO+O
kNZ5BEge5FwQYLJm52g24z3qhk/Qh0XBTuOa7fyoxXhKKhoIBhe/jLJ50M35mz3xO5INoO6KUL/Z
gOkVZOWGc15fleWkdusDpM2YjhMDcxmyQlAsRhUax4c8GMM3wkFaSLXTkGzsyap+pL0tFsSojeWU
63BUCwXgnCm0S1bYH8DJ3R5AvxgeYs3acBZVZ1KEokZg0d7ERopMtw2IPAg/wXsy99j22tZrUBiP
8pONM7bCrGVIktBCcEDVuvA1EUEMV3zsHe3b+toogopcVdbNLUrKOJqeQBlY5NwdDf2pbcJ9wVZG
ImV23VtI01e+nXZvTmY8k34rjiuilYyy0YbJHNoAhyQHJRB1XH/KE/pZ62xXc7Yy36oupIA4Nig2
MrslVxToEdS+HC8ZdLdzyFObbSUoVGsrhZWGpCmowhCy2jG+AHMKUllxWV9bVdNS4AApo83HFqle
C6xoelo+9kxsHCtUZiO59DiDaAWiLbjR9AwVd04MWjZIcyXhhiurhi65cmvjNcuZMXSKO70Jjigb
deTrs6IauuS4WttGlQ1WJR/6C0/1onZXDY/lmO47AsgQG7uaTDKb2CbMTv8cUR2ShOnG5qkwRxla
UzogV577vPKzwH7vsxJ8W+zRHpNPZUnfdk0Okw4wYGgdknTJjvZNcDHBFXegVXQ3Qm9jvX3VJyy/
Xx0xGCtFnqQ1Uk3Yjs4oNGzfg2ZoDza0vp/tVI8P6/0o7IdJnmsEDDVZNbacqCm8oe8eLVrtO7HL
wMHcFHOLOqLKL4UJRnBxDAn7bAb0476RS067UP+YzoxNzGJV6NaEBYc05Oy83rrihiOXFNBqtNo+
IohoVfepLwVUB6JTH4sLxOXZIUXV9Xo/CidbKvWu1xnnJMMEzXHlW13xOtnhx7QyL6D0fd/XvOTD
UTeUEZAeApiY9BfIfCClBTotppsb5qMwUxkBxjuS2OEAM+Vxdx9248vQD6DrAZ9u3p7WP0FhoTIS
jIPzDRwaWGdtjE5NStzc/q9SUmXt25J6u3HeopITJ6itg6wWcok12LrAeT0+JIy8aZH2DIp8SAlC
K7GK3TbcB8kjMihsCNqhTdmESz/y0kXdPYMr7a6xyUkIkHKvT5fiuPV3dfxV4CiajjVBiLCaMHaX
WRooqmKoKXeoT56/OhpIdnUzdtf7UhgvXZbsqi8rJtWsd1h9DazOlRW/OHr2SYCde715hQ9S2cPT
tOidGAeXxghdPQ2/tjgwzqL9AFLEZwP6YOvdqL5C2qJDUAhYrEOGKhkcEMqEY3dIp/znwPOdSTYZ
OhZnWgRlvQaqQzWUwEP2zsBKt7HeKveQPBy8hkk2R8ACznXZs4OmW2nrgsAQ9err06PoQEaVmFOn
mcKCQYVQLjtoDhRqGrx07jtkyICSzCnmPsUbnC8iaM6ApDEZg5eF9mXf4CUPb8wBdIKWhuPXMH02
gvACyMTbvqalHbqGGEYBhGTtI7MDDjoTKE97X8iTgSSJjaegmSKTnyIn+8hb8BjiO7awHoqYLWP/
nBHSqVFFK1CRaocUYKi6NV9smtwlc72x9SuCkAwCHPKoXajjkGkf4kszT56R8/s2AheyPYBUkJL0
QUTGvhSYKa1xlDE+Bzht+HpmfqDd6HPL3LBO1VTJayxaU8syG1MVZfHBjGafZOnJqUGQCJGYjdVW
xB8ZFBiATN5q+Vj5HCwvnM1HI2zOU7iVVFA1LwXpgiaCthRoQBSFnXmX/8LlFdpUIFbe5QemFKVn
3rcaqMYqv1sIWvP8MU7yu/WmVUOXIjPeajRWCAc5+Nj4aobOb+jHPUwWKMvW21eENlM6fIXW1KF+
A/sx2DYgV1zYIMesIHaxr3UpMtf6zLJJT2q/N0YfL39PBOSBu5qWwWCOVkFgLhsw50S7oAriL9Dv
fVlvWjHnRFrOsc4tnEpgjRASgcxKfATnyyk1NwaucCgZCga1sbnI2hArakxvTZE92bF+j2fFj3hx
etv3AdKiGnqZji3BfoUXy1+pGd0NbfSQEuu83rzCZoi8qniXDyYNmWsHZMFWHL6ENtu4ERuLXd84
j8qoMCISQQCoXC5jafrDLltIBfYDSEqhr3EQ+iIUkPYdQNX1Y5D0hptNCcoTxXhmHe0u69+nSt/K
+DED10wHBZ7CL/riUg/ad2hpvOAB8j4RyaVG/jMr9XdByw8LdGou6df1fhWWIaPKQN9AaN7jphKS
5yj4VIag7QSxNsib1ttfdoNbc7v0e3VW5bRzjKRHLAmL/vtcQMfZCVLI1TTn2Ux+cgiPbgQVhQMZ
y+9XHTmgdE3rCvYHFcVLD47pZrSOo7GVq1I1L4VzHqKux7FgfyyALFMOliT7ZTDEhverVkHy/qho
aqA1gQJalLysUn9KzPQSdOLeIjvTkX8b/9X82HYUCAMRDMltvXNJZ5oXvEZUx2wIM8hk03zDUVUT
JcWBkEE1xynwMoZMzQNEuCAqE3uV1m08cyjigCHFgRhc1Z0pAKaJ4/YImtvzBDrgdVNVNC2jvQId
Es5gz8IDCpTNJzASc9SJrzetmBQZ5YVzfEHmEdYD5Z07XuRuQdkxZRs3KdXAF9+7WtqcsLCotGVp
nRic6zl4erOY7qMDIDK8yzEQEKsCEQKEDMfagkQSMnzr06IwexnYhRxqhmI/vGfPwrHoew5qzXcC
tqP+jWa4i0w6NeuNFbg9R+BZ+nOOSGTpZGxKxyuIAAOuhi7pxlfcXlxDhlpAC4CJrkTTBoqFTIgW
L7y702Yh8O0Iashgi6iKKaC/vePVI/kK9YfnCQWMh5DzSxPqb0xLhn0RVF+m7sqMAhPC70EMM3Kq
5KmFnKQz1+fUDDbc6+9IfGMrkHFwkWPhvTVwkHMj5gmUkR7jYIykwcNUklMfTc9EN900GD4IqMG1
0fwasfiezuFj0GDPTezndaO7bQlEX04B159Js5bMBp58uN6fUgYJ7yLYaFplz1Lswx7eBWWDL4R8
xskx5/vIIOCNNN54Wrv7Ri/FP97GXQa5HTxYcQcyJ+b02uJ9d5cFGDJWLoSW2TBEtPQrPTpmhVW/
9GZifQmm4bI+eoUty1g51I6BgXnkla+Z0HkjU+M6dvgQ6MWFASqA16zTej821vKfpmYspGrXa4zM
UjxNoB4DWwYpDoNutJBmL6fwACovqN9Bh61OIO4Z5V/rmgYbIeb26hsyii4OaqD++gVFN4gTB1Ug
LgsA63Ow07a7ku+GzNjWdkUVOh3S1kOPj2lNrDx069nG8t/2DMORAkAZ13HQNHjqKwbL/B3pUKbK
aghJ7GxeOuQYJsr6OB5X/KS3888NRf1gCWDvLscwHMmtR60as7nHQ3FP5ugeUV5z0zxuNsauMlzZ
s81oIDXDzW9E6lirIi/NwHwdHOp2QrlauutVwpDRaUjjQufcQOa146343FRm6gpq6ZA5d8Dive4a
xt+XvhvOIQPVCmaGSRE7pQ+OdjC5d1X2NgOX4BapSI5hENMTREphXiPqSR+Amq1OWkTZD03j4BoG
hvmQNRY98kVutYogOQHKw/yYEoiytcWIC1PukNMwQt1p1E3h0r7/K6dResnAyunVgD0cYmvu3pB5
CU95Ngb6QYva0cV7+QjlqiACg3oBWTdHy+4hgjK70HUBs2kIWtcxX+TBprj0tAYQI83oQHkP1sxz
UmfiOGY91DGzGpp2DIJyonU0DwR47d1Ey/wAdhfnUOOCd2x6iCvZcfgztGewc8e8vfBaW6ixa+La
fQ51mS6K3XnuimM4VV9rkPRCPTSvH0mUJaeoG9sjqr6j41hBPgwvSdMBmxo55WaQPRcgN74njDdu
o4nyNFpOd06d6C1pwGlfE2piQQkEOpLqtchR8qhDl+isQ+roSEkH0ZygGQ8IwuUvkJObRzCwhm5Z
TotWEeOXKel/gCN8fglI0EP7tgL9CweFrCnor9C2gTKonfhxrIzmJYc8wFeo8lSXMSzJB8H05q4A
h+mR66PmizhO71Ea7FwSm36CxNvvQCTQxDUJhM8c8HSMAsJkpYbqokqD5tTAkaHXQVr32YIsyql2
MmhWajSANrIO8t4WAoZaHzVu6EARZt1MFQ4nl8EwgJtDQoTjxdEIWFD2V5ol3wOr/Kix7msn+Mt6
N4qQJwOyEpDcFxZHNxTiE3jFtJxi4wNUp0IpmBo6jYEGxalQ6y6Z6RyhqQRliI2XdlXjUihlM95d
M6NwvNKqDmBGBnHGwRm+7ZsT8ufmmSTjYPdNCdVyhOjj3OImZIAOamNeVDMuRVLaBlrG84R7VOgN
BIHAizRHY7YvgsoIWTARVzQ35sIfUOBXQBxD0/WHIi43bp9/l33dip3SwaIZZmjoQu/EL1OtedXT
WPdtUyMehTQfXK127vMSwESj4+RbnRHzPgn59M0QXf99injl1vDVjYlcbi63hrIcQ67OsfE49HRA
zPOmvjw2EcT4SsMlYDqLxuQ4QRJKwOrwlr5xulFkyQx7scWr/jKnLGonRX9ddtC+dI92diheyate
HsQ3zTfpQd9n3DIGEzyZbQ+NAAiBQLe9Zh8hRXnEq+rGtCns7x+A5sCILaQlHA+qI/ZzzgrygvQf
2/AdxRlQhjMXJcqPocDjeEP3ve6/6vn31qmg/vZrl2vKiGYjTOusDyvHa+PvTVNAom+Llk8RUWRA
c5BA+MMKlvsxxI7IPQiKoUe+j8fV4NKlJYbQVag5teVpMetOYRSELwu5/R3kGtKN1yjFxMsQxJFx
zcp4ZXm5lkQe09r8rtDAGZqIeD5aAd1HH2TIeERHaIQis8i8JAgONoOIF+jUBURa1hdYsQwyHtGB
yksVzT3z6sI6kfLdCi52tcWGoDB9GZEYO7Y9NEZreXNTHULrhzX83jdqKTTQoNNNME5ZXgtrd1No
tNOKZS5nzUZIUK3u8kVXsYdryJ0VGmUwoOCS98ExSar7Zmheu2QjvKnmRtpRJ3NOhBEyBlmJBudt
iiKEoQSPw74JIn+OPyysmDKoxXiQezpXAZR5UH5SN+xlvXnV9Eh7qmGjWEtP0XxXDeekv6cLRLpD
jcuud2XDkvx36BNIiZYF86IJlLzphHO3TSF8BD4BZwjOTi+CQ5BB/n39cxROIEMUa8ITo+gcrDa0
c1yUvJVnfWjAINJqW0V7ihmToYrNlJhNn8PPdPLc0s9ZmHqGeJmLet85RMYpDgPQv6zomFeYv4SI
IFftQOnv8/r8KGxVpjcMqUiMOZ4YxElBWA3RBihuGnTrgqhqXXLmimt4oenQejrz4dRC+uWoY9fZ
WFtV68vvV56sIcnekAGmOkbsoeySL+VMN+Zc1bTkwi2NaNTkCBJlWYjvi7JTD7WYRGvOu6ZdBnDM
gZbSGlKvngU6zMMwOZ+scevJXTV2KUCk7SCasTeYFwNDe2ZZXJyHgm+duVXHVhnuOEO4N9YjDbtW
+l5CLNXpjUNsgjkfYc5MvySihj5Q8dN2yAGKml4HmSyRahtbs+rbpOhhZz3wHASdEyOGFlVvlVBf
S519BiVDIR1hlYmB06o3hIkdHXLaU5D9Ak72e9eqyzhIFG9zVG/X1CtsPDwDbxRuMqcpgpCMg8xK
CKzrZaZ75RCecCA6jDno86FSX2fxPpuVoY8TKicG1JPpsCvMOi4GI3FO+yZGjhMQPcoKPEF4Ikg+
z0J/FfmWxSxN3LjayADHvICsbRX1sxd3FeIyNHPI7Li5U2zFOFUHUqiwzL6Cdrg9eVFvHwcHJbJT
3r03sb1xXlG1L7tzDrVBkUez1y44griIQ/QgbPsMRHyycdVQuJWMbiwg8U3MhCMcddYHq8hPjaNv
NK0yTMljp6hieI6eRw/5KIhK0aOI4iMqpA62qC7r1qOYIRmqBgVjww6RwPMgBBWdIlHU54giKZ8O
mu2ud6GYIBmghkpiJ9JA6O91UBLq2uxURMGGWykmyFx+v9rFLGcwGmy+g4ek5okM9HvihJdZ54+Q
KNoAZqhGv0zcVRclMC6hHjvowqgf7Gy8lBA1Xp8Y1dwvXV41HZAKr2uN1nl4sXB5E3k2m92wm3cu
reRcyCd3TdxHvWeMX4rsIyTDoP79tG/okmOVoOAcuRF03gzJAUhCQrd+OM+bF1XVpEsH6YROyGgD
1AOTGYYXgWLZS1NDOHB98KrWJbfKSjMfzUjvvKHm3CV2mp7MYYu1WNG4jBfOOuyxcdJ3XsPSsyby
+3AwNg5WCnuRwcJWQsfYLsPeA4IEGtgQLuYWIme7zxyJlFPrTRFSJsreE3mTHWj+E29bfm6It12z
TiRfFcMosqmzOg8XiUvbUpcPW9WDSxM39ikZMGw7vV0FMaxxpCUw2pE1IR3wltafgMOwNyZfta7L
71fOysbEaGvd6LycMcjVl1l4hDri6O6bHMlXc5GAZFwfOy8utJc5Gc5xav3Y17Tkqhx0KCPTk87r
Z8hVVNy352xjSVUGKbnpRFGVGLMWSxrxJ9BJufGYvPTBliCBqnnJT1lV9B0uKp3X4u4wMqh7dih9
zLb40BTNy3DDJommcdAweloLPExp4g70K98h9LwRZlTtL4/iVxZjZEmAms2q8xwGxd/AhrCxWxfh
aX1ZFTYvAwaLNmuZjWctT7PugNEpHOMSp4DUJFu1TarhS/5KioxCj2lAiI9JX0Oooxph8rGJVzC8
nfXW6/p3KPxKxguOkE7RS6frvGQGXXFtnrNii6lP1bTksklHnWjOg9Zz0uqIF72zXm/lB1VNS/4a
zGY1kZK2Xs2t4g26GdY9HXHE3DcnkstCaJFji9Jab4KmgavbFAx0YzltnAtUY5e8lkd90iUsxuaa
GMfMNs9pGD/vG7jksaZO7cEcMC1Da11Mp3kAWe55vWmFOcqowJLmi9CD1nh6Oh8FtK6o2Z6qjm04
q2JSZGTgnPaBYQ5R61nvNmTYy53NSnsqx1XPqTKQVxi9dmQ88cYu+Lw+IQpszT/wgDzhsYWsipfy
r3MOnG3TfkzEjEeO2Q0a6wAtj42PUE398vtVIDPp2OtRhrkJW1a5wRhXnt5rxl3V743FMuYNStgQ
Asp449UJ+0xF/aGNhncQgGxdNJ3bJwQZ8wYJRAGe7Kn1UA16J/q+P6Q2cx0DD/la+qoDk3ichvQi
dHPnu7MMbyPNYDogLmy8MSde2qWP3KzPvNxSSFPg1CFl+eeiRBFP4j7MW0/Y7FgI6CGbn6ySHHWk
RgzntdL1QzbWLsvSg64XG074N7z3xklLlxxcG03IxURJ69EucJvQOo8CWrt5fdfM7SliptfF8yGw
xUMBffB1O79tfboMhrNau7aTrG280O4PlRkfdXCOTPvIxXQZCcfAokCCFssUAEFTp9YJRFSnfQOX
fH+YJvDDQU0Y0AlC73QtC1xR563LIXLtrnexNPXP5YAiyp9G4GgFXrhBOAMqw8T0B0D8vxeNnUW4
ZveCnMwk6KGCLvBasGtnghTvnx2atmmjSr6sPXuy3QxyPgRSUevfolhn+V0b2R/4O+A9njl8NWZ6
DIB/maMtGpbb8R1b5p8D10cbpO26LbzecNzAGt0GstXrA78diHUZDKhP5YCylQomNNtfwG+fHnKn
PULa/llE4mJr9cNI9V3AQ12GBuag1tbsPmu8Qpurcyc666gnyT6OEd2RTjWpBnFjq4arQRxBPzDL
Hk523G2pIKrmSTrVRCDTiEhTw3ZG7cAACD2ZtDlmU/ZpZjR2c8N27XSL4WkxyFueIYVHwAkgEUJE
7TmBz5CPHsoQXAafwHj0sr7qqg6kSBiOoqUoC4a5pv2hbKcvJX0KSOTqlG+AXBQ9yPjANoJOfIEn
AS+fqCsMXhxSEIVVVfUrHrbC3+19UZdxOoCdTW3C7drLIPSjlZDO/n+cfVmTnEiW9V9pq3d6cMAd
MJvuByAiiNwXLSm9YEqlxOIb4Kz+6+dEdX/fVNEVirE0K5kpK5QO4eu9188S8H3FepU0/vzWxDgW
LQEirYUv9q/77dxC3O6KgujaQpX7GLH+2mmbm3V6X33E3UJKGBKVyoFG3rHnKhmhs1uYD8Hy/X3v
vZm9q9QnLxLbHaUuyxfPFRXEfYT7+uvWz21+m+kaw4ehgHFhd6T+z1JyOIy3uMm9xCg41+ebucoM
M0XdoPUp7HU2FODVDJF76Y71TOtbSocetQNlcbTekQboUpGXyyWuwrmmNyl001dlGZcCgv/SG7JA
l8uOQK4t+3Wnn4mhoJT/50OhPRFJfQs4rAaCdPFBPQ6BtA+StjgU8ZWAEXH3upB6H6zmXVUkdwun
rGdJ68JdGmD6CO7+CiXmT9JYeckH+swNo7sFUmJxFYUB8uwYdi/N4By90rsWbZsbD2A0KZ/nLsoh
uv8Cva1bOo7JiKsuP1ouLO4z03irfRdUkQ/jFYfmgXhGgfJ6WCGbXngXAqpzs2FzPFW1tP0U1GE+
6RGuUroYc79w5NOvZ8O51rcLHIpJI5zyWE59lix1nDT1z/e1vFnc7lAHHaC+U25WEe8h90Yy8FrV
hV45s4VvQV1A6fVhScspX4IBdWxoYJAiCdhNwURCmLmqxf1wifV3Zny36C4dGQKjS/S7UBBjol2z
B03h0aPNh1/31Ln2N+tdzLPxgDuc8rpfP0jP37dz+NQ6cfm++fkfsC4HDi6tQV/RYozhHMDvxhbk
Qsjq5O/7Aqez/I+pMgwLg3mJMTHtOGXaMU+egA9K34nHXz/gTFCw9XOURTU5YgnHfBjoXe3dg2R4
HZAuLeYLKIFzQ3BaHn/4Br1slVmVP+WOaFPSVNnpvhGs2Au1hHPvv1nDpOpWBxyOMY9BM3DFEbTG
ZBQ3bXjh9c+sYrZZxWNP5BSwdcpdXPAK0xy1O19AX51rerOMqYAWaaVnLLSouyaK7CCNkf16VM/k
1e4W2dXiktSrqm7KfakeOmo+dtzsjDyt5lJ3qQ68bwuRVdaeYKyduHT7e+YrbRFecQC+iRn1lFd2
2Uekve+IvbCdnplHW2TXJDlqU8BbY6KSW68sRVoFYAzQ/uXXXXZm29siuxAXT6gUT1PO2LpfpjYd
168TRcHDca5mNuwA+cfEqi5wS8911GZdh8qtdVfxKZ+NTUvkv0NXvAuj4G4l6EzvQoSGY+hVOe4q
7UOJq7O7rmeXOFPnRuL0nf6wop2pgb23K6Y8qGdntzbyauWW7WCe8vbroTj3gM2ahsHRBAUGOeW2
crLFeZnUd7/ysl83fq7nNwvajQaNmwg0PjoNDA844Cdk9+umz1RPtmisoidrF3I07bZv0L5OLEg/
JyJNF3+PzaXo+MyGRzexdz92MCuBNlXeoGyWSEfdFoBA9C791hP3wqlzpo+22KsOZETaLwpTqHHT
se0yr1ov7Nenk/cv8ugt7KqhbjkR/MljvwJfs3/WwZROzg0UxPMyUDs7XSotnZlFWxRWHcS4ARqw
xHwb7LULl19By8/tcOli/sxAbCFYSq4GUtIVZmnp3Rk2J6Z7HEMf8dElSsO5J5y+2R8WWqd07Bl9
GoY1zBqkE5yaJIzdpOwuQRfOddJpBvzhEe7oN7qZMRwS1eR18XMymOtxuQTHPdf8ZiXrAOVxAghA
vjgcNCybTOY7I5cuQ861vlnKPYknh8sGR4K9U5OFl32fLKDo/Xo1n2t9czwLb9Le5Dhj7jCWWt9P
GF2SaZYXFsKZzSLYrGO361eYQ2MXbTu6pJ0TPoMGuF+Jfaxke1Qk+v7rr3HmOVt0a1w2jJMSXyOO
+9cwcp7i2d56cXcDC6GUju2FOOnMXN3ivkIBAy0t8BhI8ZPoMfSmpAtvl+jHr7/FueY3mbUglWUu
xObywNfJRO8FfamnK9VcCMXOjPUW9zWUFaPDgpkUySIxdX9SIElLc2mVndlPt5Jkbsuq3qhozIuT
l0wkVpNKHlxKY8+9/GYNVxFnkApFjlAypsHS0B9CG9+bIK4vTNVzr79ZxafSQjj3eH2wug+LdQ4z
Qshfj+u5d98sYRJ63hIyhvTD6770QZUNY7UA7HtJ8/Jc+5tF7I/+AOkLf8xbJ3T3ZdR6tzB97MAd
Jpf8Qc7oX7hbM9J4sBHAyiDidmY8jUJhu/a+auOxSCmZRPEsGtJEecv7uTqwyOvAVdZO5+6r0C2r
fQHtjCWTrOXDFXd4WAF+Hi9FMvAqeGfIttUJowLn4DQLg7NQfB8X8lQZ5MCwBn191zB6m26euEML
CZff3Lbyiw38G6rAM7bvvPnaioRN2g+q0OMmbzqBMlr7Ck2y2zmqd+96+y1wx1rZ8Qgcg7xh0QC5
9fI7D5pdMLuXDqozC2iL4SsmyialFpMz1e1KzldMjIvuGecaP0VafzjCo8mN+iY2JicxXMFm6hw5
FD6yX3fNucY3+24tSwr3t9nk3B13c4R7P1v20YXFfybl2iL4WOmPlSx6LBxVHawqsLMzddODppI2
ZXETWaqhxxXcCdd9n3Ssu0X2QbXDlUDe/R4UwhSi1nr41jX8fRRXSKz9eSyaRlacuMrkJcb7WDdd
dVOuWNe6mOYLFd8zO9pWUHCMZyjqQmIfqIOPdVUmcdke+HjpIDwz3lu1Ou2W9WJh5pgvE7yug8C2
uJEtL8U851rfzKZx6rQZOmwTM/MWEFQUTUZC30dBcskpdvjDQhhxOQ0rSrx7QasXd5iPfu8c3rUM
tqCyyattNQVFn49emQUIk+H0cWE8z/XJZsrESOUIGbC3Tc5j3YwijSluyX792meSrd+L+n/oEXdu
Ba2xGeSUeN/E+KyoOaI+uS/5tI9qH8iHS0ykM7Nyq0I3YUChVCHGvIkDdR3DUfAHvF2iOVHEXDKk
OddTm0OGoETiDi41eaSguDor872Y2kvcxNMU/Iu8dKs/59cwYRetBzWNRqaUfWpmqKOKDDohlf72
69E400dbxBmiBEfZDo8o4vBT5bE3uMB+CgM4s7+v/c1BUA4taZVF+2RZrqgeDxClvfLG9wHm3K3n
KFu41hT6HXlJsO20owMfqJK/KlhDvG+6bhFokgVe786+yeuZyySgzXcPVJvA6w68MWmoYg1mNnvn
aJxG6Q9rY/Bn29dtYOA/BHzC6VyenIwAvfvrwTgzWbcAtKKDUlUIFdY8KusagXMFm8GxuxTPnWvd
//PLV72voQqBnlKjA6M4m8m2z9/34puInGmnAdUeLx7X4lAwBdlQdqHoeW4BbBawq5earYM1eTB/
5WAjDlNS1e+8itkiyegCnBIUQkwuIJUh1Q00dcLlwov/ZXdH8RYy1rgVb1mItjuX0TsFeiiic+/S
CfCXWw9a36zbJh4j1/dGk/fM4W0ihJ6gztKam7BZmyOpq+IWZMXqXYAJPG5zCHtQQ49aM5jc+M0h
Kr1b37/EV//LAUbTmxM4pm231h3iXCukToNB3xXR+iChl3Jhizs3EJtF2/UhvEYHxLo8GA7DNGWl
8t5zxOPdT4/8w37gEAHmoEDTcAC4ErWfyUVeAN6ce+vNai2gHmInf0KPO3F1W7is3vvCYRde/C+j
aLz4ZsGeSAGQUHYVQnTnriy7Fzj4fi5H1FGniFx5mn02ir/IaIjeuRo2y9jKIO5J16kcSl+ul4zR
yGkiKeOXZui5abQpjVFnVQ0Vrco9r7lSxnsJ+3lfNeuHX+9wZ9bbFgclB6/vCt6ZfJW7oHMSIN+u
ySpTPDWJpkulz9+zx/+IKCJocPx5QlWNiU1HZJeXDjTlxNtS9U9lC6Pidkj1Gt+W5FoELvBdH8vo
AydqB9nhrBBjFravq+Q3kRNkDXDp60XrlzP9Gm1W/opq6dDDLzw3LTmA+rlvS/LImuF903yL5bS+
Q3ve2iWviyjKPELa/aLdS5noX1YA0Z2bpQ9ougGObF1yDyS1mkx349JkoPN8UvSSJ+qZdbrFdBYc
VjjE69a8Mr7aux2uCjonuuTucq71zS4Akbge9+DFkstwHWRCHOWJNKoC9vbraX2u/c0+UCldTwKV
o9zhfjrOzY51l1BA51bMZsVrTsYaCeGSo4TU8sTxh8bJGm4pjDSCXtpUm4oMH2hUiEt49HNzdbMH
2MVtV1x1LAB/faNrkTj9p2W5lCmeaXyLMLNKlgFAtkuuC5y39Ze+ayAu+C7gcRRvdYOdNYBVQYTe
Gib3msw6h8XVYwBXzHeN8xZkFq7WkUNNlhzmEzVSFcaTuY9/vK/xzQleBoX2gKldcte0zccINUhg
5BUcAC4c4NFfu4qidzbruJEdtDZ43OYKVP3gQ0/C6ipaBB1uUH0r2uc5JF7zwZS8rv3E9fpVNIkC
jEeQhFKG2ZYgXjH9kBTwOVDHoBIutm0/0uGTrIo5Pjm8jfWVWZcT7NGIqfkK2YsxOoiI+NEOYokU
DD0ih+hGm04Ne+7CTGJH5s7tfuLuHNKrbjA0Gj6l2A4y28EyI50ERLTAYTfxdKiWVvj3pWkdc4i9
xarj0FrObuc2ClJL12XZ4SL4apJe8KnVdnwNqyi4rZ5w3gzumiwuAN77VSv3e105esEdzOiz3Ief
FLTzejmWmOsjCIR66f0ysy2uhWC6qgP9TBpv+mkXCLYl9dxYcAxdM65Xc2A6/ea7pBzQTHWqmo1+
3dbXoNyJ6FrCsGR9Hqe51M/wuFjHHCIdkboZ105MKZsEsvaqgxnRQ8vbonwobGP4jmtwU1Nexoql
0o8Ldw8C2UqvbFHxKlsMj2yCpLm1B/jBtg9BCDLMDyjmhX4aY5Mr04Dz7rORpCheYP09fanhROQe
vSHqiqyuUPY41G0jWDJoNo0/uwlEwIcGfC/9MMOnNzrKYoKMMB+UEmk46shNl5naKGEDU2qvGsZg
odAXg81E0QU0IV0A5TotOJQ57VoHKq29xQEMfBkaDJ31oYnvzgMhKEnMYZRHgrn9QUpV0kNFYsOy
GF1bJBWStnXXiKIpMjoyq1MXaM47PU2R2o2APWLLmOCTXl4ZcIyi/bgOBSBHrR+pDOSPfkq7bh1u
KJ2pl3RD3YZJ2ZP61YVQPCBiTWhvGg3kR1Z40iPP3igckRdzrcckiJVoQbVwwFaoRxqSz+GiQxfd
2k516jQqxpc1YRPsV9VXUYJAEiK+dLG2SLXSoEFTHhpvR2nNvFTJyMcKYPNSpNPU2zVdbFVWyRBS
0BZ7FWOOGZ9zlkUuj6cPqw2rMKkXYAtBzqRxDy1yWgW7lo2DzVt37bxUSq9qHtQIEloCH4tuOoRq
xlET835UHxzWiUEkgIi6IrfEFfqerHG1QLkVfBL9I6zjPs4GwHvXXY0BBLFoASkfuuRVRQBGL8dn
EinO0qjTS5jJlbFmD9Eo6yZDX670nlYz7CdTDssau4O89zzqRPRqFkdV+lG4d6BaFV0p6UDaoohd
BiEcVePvqwCZ8mhWxt29y1X7WfjOM+vIzhZ+jFKGG3TXoZhk9XGIRPmBzEH1at2h5S9DG0nR7pph
EZrvZjMF4rFmhVA/cSNJ2A6KSl40JqCL++xqGXwoRSZqKmmlUg7HlxZi2IM7xxCXaUZy0zI3mA58
ZpTeRHLgAq7EHPwgyFqP9qMRjpzuS6hNl4dacln89MoRAv3oDl+WbwbeXl1mUcpbUl6ZCThcSQA/
EICRT1fFQOGbDEmYie4lJnv1xfKedzc4pKMmDSim6rPuOU4lXMqX64sTs7J+YlwVardWoJreyrCJ
+UGOvcf3dJj4zNNh8AXIPys1AUoMlENDFwKis5/ViGG6A6gWUsLThEBRRLZVOCd+2Ctxg1uaEuJ5
UVj6Ow9mUizrLI3ZbeM48zemItUdNbeZDxPuOpmhzram9fLkQYF4xQJXqJUESVWsifX7e1tCjbg2
j9zpY7tr4Hn8pYYoCk2ZYmx4WHxN32bmGiiBrLbi0C1TQ5OX3grx+YwGTeqDz/SJB5Pbp4wwL1Ed
LHXDuIbyfIEgW4cRh29zLf0DiMOxONIxrOFKLJrXcalv45nV5ljZID56QUexuBfpmySOpPqy0FiI
fR1wgkXSOOIFJubcJuvk1ve0MW94B/5KVr/67rVuqx41jxhENS2D2xtU3dxw51jIcl8NdTTaFHkz
WbOhbRb+KHzutndrWdsxHQgjfVIUooOnh45YeSsX6u/hUXviJLi3MLRAABYuzE43AQxme+yrq1FV
wgdnmPewsyu7W6V7gt6bcVimtpk4TzpNOj+JoQ41JhU3RZwq29YunNHBMU0U06ZIu3IFeqwfx1Je
tcHar9c+H6Y2cW04wuMbpN94P/uaq0MshbOmHq1pnFZOBNpKiDrDcuVqn9yuPl8AzoDuD0tnJKYU
FpDEG3YdRLxQIK5dNl6bpYQyuRfMGq1UcBiyfTxWSenbVSZNWPjeUZYcu2Nc4FIl64wpo5QBwB/d
1tLpMFfsig4JWGODhJWa9V9aO3b1S7hWmibY7Gizb0kvgyweZ09nxgrCU+XHon8SpXW7G1syXP47
8ND1QN4HPfqmcW1xMjAuombXObptEl+EZZ2Nlo/+sQa7D27nYCrcO25VkJQGnrceHK+OirRqldMc
OmiXk0SDhuZ+DiI2faHYyVuIPrfdkupZkSBbKTaQh6mSWu9qqzS50lQW9GA90QLdOAdzitITIVnl
RSFJosFbRbpUrSNz4EfXpksgpjzKW3edxymV4wT8/dTD6Bxq3fPwUrcgY984Q1nTW9JG8Qj7Agww
sA1Q6P02hYY6VQY03OQ/lgwVkASeQbF/WBZLczMiSPoyCN8UCTSbpQvnGslq6GwodVj6IljuYNkH
PcJItaOfqYj0iJQgwDc/rAUcjpJyiNGjtICo46OjFtXc+xaGHZhqUoxrWpF5FunU9stw0FAjrq76
EOpuGcOZj7O3adclw35Wry8CiG0ndQnApSlmk4R9RTmBlqw6Jooc3gPYgnFpLvwMeKySHmUv+znp
ogDrLayHubilE+KFE4UZ1KQeawmZFxwHh2+8XSL7ICHRxjKs0qqH9oEcVqigj217jXTd8Xa91wO9
hFUuPoEkC70tikCQH4N4KMYbEfirfLA4lZ2f7mAA0qKSNienJwESRtfJQCVkCHBXbR1nIleBISYG
0sqAEo63sT9H5eNCldSFV2OMw8juWWtEvSMWLnb3oYQ27J5rzBjU3UlbprUDlwgINjpzk9Xge9Bk
Kuj0FSjrxs0a4tbhXtQTW58g7+IHmV0Vn1IyLZAWUdAwrtM6hlfgfgz7WiSVnY2zEyEf6fUCfpgH
+/ogphnXcRcna+Vpks7j6C3Z3MUYUQRakp2AXLrfjw4NHke5+sttp0tTHkTQqPHQtoPFnFdrMewI
jnGZWK92adKWuP07cLmIICv4sJYvqEZ4YbLqAV5RoZXuZwoE7rCvQzrrHax1KtTNQ94pOMfOg74O
S6jTB7Kh17j1Mf4hBoCqPK6NksFHby2XbPLt/TKgQ7QHs/SxCIa7uQb+CcerlW8+DCZhh6nqFo6J
0+Jpcz3AhCTYF9gi7nwmdJdYIjw3dwJYOu5xb8XHq3qCHFrWCHegGU4y/mwNmeJrj3mzTGJviEk2
rI1tdos3dSRFSFBBVh/xlNz5NRKFO1gViPAQDRR4i6YNdH2o10KsXwWsciEgbAeH3sO0eJ0gQB8v
Jaxzh9k7dnOoelibSj3sI99vgnvHYzMs5s28/ujU5EPXr7YsR6JisOMuJMSZ18SO7hNP+fWNT0sX
L+CSYC8nC2E7eKZHBVgirWQ7DtmTIsVJMxS7ocUpnMC5KPL2s6kibLA2CH94VUgqGBwPhburWuwS
iQGOTKZuWA3ujq4NRO2kiYMvQvbOa9EhdkzWJtROusQQzb0uOC3ibKZjf4NQ1D3AIgJz3I582PEh
hPJ7WHDAlKKhhuOW27kkiUkVLknQVxCvb8dl8a5UMYYfKgNzuNtoqSRPSSS6+K5EyCXIocJx4jwV
LfI8WPF20wMLwuoEbCf+53rkAiBJLtU9FU4wfB9tuJRJxAPGMold2s1xkxhAkw9sDQQJgtS7tpia
BqZwFltDj9IPTmUsmSoBLtzrUgfX1MgLpRLYCidgXY52bHyR8hiRUhIhPHpqIqE9GB1w/o0ikH6J
Kj7HuaKyF6kQ7RwcitWbb8049Q965to5YHc3cPEOT/NsEtMcHsqQuUiuoqYqD5HW7Yw9qezoHS/d
ydzFNIjDPZnHdX2M+54H31RZmbcFa+QnantwU5gxC+Ecsi7lnHarH7WZKSCrdWh7gDxvujFk/ODj
9eN76q70LlhaH5tiPfpPri7mb4OtF3WYTBgsCa1QwAR/tq1IplByV3vejqrcC7YgF6HWQvLRrZ2Q
pGsU2/nY2T5SaVjXLfmo+tqSW39c4JmEvAlA3ypuaZuWzYwZjnNTnUQEGCRIMi2gL5u481iqfcBl
YLK+l7HYh74y9Z0udcEzaNaxdsdIQ4rchTujvDUDOR1bUG/0r2Xv+esHH6Se9Qi410o+eGXXmbdq
NWv3sRbchDsYELH5gDzCY/cIY1T8s68p3hKMHeKvSbMult0zb0TFYRaVbZ8bl7evBG6x3telY4N/
7VRdGH/R66BnxIlIaFMqGjfexaWugqtwdnGyCg0DzFQ77gxHAGUJ5A0dVZLgwYkd9xsSSqT2qut4
vGuMcrtr6K6P7qEBFpPvlyZg9iSsPHa5O5K6h3EvLHqQ+CvSpw6I+A0k0SwLbkkHPl5uvUWbu3ZB
ho+cksp2v1o+jyhvsHCAISwbeQY/Tu4c5VBaWCAMVfXZ2q5bstaPwTUZB+C6U48Z0t5F2CW9rPCD
kD4tynXaFGfHMMPYXKrxIRybboe/QJRt8pnk+yKqSfwTmRqddyoUtMsdNwJqr5snIp4WZKgzUoal
qI6TICHlKNiszrD3IT4bv/jYUGueoLqEQC0Ke+kllVj9Hy2MvPtjpx3PHiU2IginOCqu1yQMpJlu
LFPtiRfNu3X+0cwEioL+0rRPAyw6vilifRRDqqWyiaFB9TZVTSTzgJXuR94EsZc6k1tAZoisyIv1
iH0EN4ShBQ4FjxKZXtwp3Bn4iUSf2h4axUfRUog4u4NfRYeQOx5itqJUwacIzuZe0iL7b7Jmdauw
TowHpLnBtqKW4KszVJy+RrZD8WCduhGZ8WBxUT5yb6l3KMQQnSxC0vUCff90l/AXdwxbfiTejzd1
oUHHhMtoHoayyzrUxlMTehTaUF77oLRlhyj2L1n4nqkyh9sqNmmJdmXf5guyrgzC2pDnWIZ/32v/
158s5M0//xs/f9ft2tdlNWx+/OcHLfHff59+5///mz//xj8PP/TdN/nDbP/Rn34H7f77udm34duf
ftipoR7Wx/FHvz79MKMYfm+//KFP//L/+uHffvzeyoe1/fGP377rUQ2n1spaq9/+/dHx7R+/kTBg
6Kv/+uMT/v3x6Sv847frUX0zVd3/xS/9+GYGtBCwv9PYjWLGXBYE9GSvO//41yf0734c45KYxl4Y
+iddVWR0Q/WP34Lg75SEvh+G+Dz0YJD129+MHn//yP87QyMEZU+fBlgF3m//7+Ue/jW3/jUi6I5/
//w3OOI86FoN5h+/0d+vqf93DoaxF8NCBhoPgRuFofcfAjIdclPPIU3/kU7Nk98fIWzxMngqOlQl
EhfSiO+MNq9OvJzMwbDq4aOSrYC7ptZFrIMDUh/c6lFEHqK8Jn42VQHNIWc91P6oEAwMVwiSdO4B
LD8Hkd0JFUSJnU8+acruy2b6RkX8FY9xM/gFORbVS+WoLuGQsEXg416XVXfjGXkMAl8gbbOfAn/x
dkW/YH8l3RG5dDr2A+D+AgfWTNbvUpbrYTXDR9KjXAeEpQY+BNE10rc0QqqfITn2y7W8UWx8dACS
sw5CJKF4jHf+yoteZKUJHteoadOZ8G+nPy1T1zMkXiGHYFBZ7wBVMDAykCyOd1V5J6HIjh8QlSwj
DkwAD4AW/6yA9DjI0OV718gbeC6sqPi3UzJbB349PmqfTfdUN/qDit8qAo9hq6tra7ouc9vP8DND
zSv+puz3uFRfOwMizBhBKqFi+mpCKy2uvfMwEqdSxWNkv5SmOSxTtY+r4kra+rUOez+JlLxBEfhT
AE5h4hi5j7T90ln7Wq816K7d8xiLGxwDJqF97e6A68zYgrrd5OivofVAnevF7aQRLM1F8NZr3Bh7
I6JNoJ5RhYyCR1+aBgyawCYM951FxH96UQHHzsqm7tBnsgkm2CfrN0d2Oqspf0Vyg0O4GBJT6ecy
nG6X1nSnbK9LIq++l4FzrXpt0tE0r4UsM1LP3/Cw11qSBuVakou2zMM+fAonNmGDDnNlHonmKFkF
bXBwB8SBM0XiH85FSuZ6OqIcnwQl2VdICnJpLUlhuYXSi2h+isr91MJDKuofwBVFeSfQD1MwfQJK
57X0mgAlg/WzR2AQKmPMvm6CPgBlMthXUX2YoCwx4mA7rGx5aLuv7oD/YYT6ungRcDLVLY7whLry
u9PLlPQvDXag3z83E91FpjzOa/+s1vK6AGpk5yn8djV4b+X0tH4andGDTqDzndREZ3SB858gmFDD
rQvYehKbCJDt6m0kzjVHIEShHlAGIokq9mFU9ZvDXJGYXnzFETgkygATSufG2a+euZsdx90Zt8zW
gfZpM8xvlAm7h53Dpzoo4Ja5+iyFioOGsdZu6lEfKlV0Fxo/5wLqHwCZMoiS8zcX0y7okFZKBJZd
GYMP2T6MuORKp1LfMGf95C1PLXxjIKfU/CwC54qvmJHUoc8Ou49jXEdgx0xsv75IVz/wGGes9L4I
T417JmA/HgqYVnvB67IWNGMaYOapPOgeI0OuOuuTm0J4Td5+IsukUV/1p8RdwvvZ8R7r0VHQcTC3
cUydxMJFNuvayaReG8Pa3MNIlr6ukzgozYEavASSr3AXru4RubHA90yHErZ7PQ0XuFq0XxuwlQ5M
zWvudv71QhA0BqavEo1QG7W+F5TdD149RpmN/bykNcqkK6pWLEoq+NdrUJuWqKyykrdBhtjvqykw
8LqluAj66Dfq2aCDms68KFc+1MF6Z2m5U2raRUzOGUqIN6OumrTx5Ktv5RP075JWFp9jb3oLAlFl
deA7sAPzjsJEbtJ5i5ugjgjRfbvnxk3cChcsTNSvoSqvZeVcVX37LNn8xan8LF5sQtbhY1lPj4Pi
b56mH0hIHgtdvln3UZ/0TSk0T/Y86h543+zaFiBOn3vJauS4X/v5GEgPxoHSZBomWOkI0gZqzSID
aHLdw5hsrBt1o5A2J//D3HnsRq5la/pVatYjFujNlJ5hFCGllG5CKB1N0Hvy6ftj1uk6J3VTR6gL
NFBIJCCFImKTm2sv+69/GWRwnLJjilkuZ/VB9OObQFVgK0NGx9lyp4XDIiSuklTvuhWFKuzDFOTI
6DNfWyXmrN4+kVj0lGm8SBPfp3YivETVD63RecqYJO5yClS5xOGEvd9hFusXgumTqlSRYnBO4lJA
65Gpda1yPgtLeTH72d70RnSFpKpDQx8u7TY9ZG2hk7SVAnlRF4eGkI9jyZXG9Y03bnmQNjkKsXOT
jFetYa5ds62YT9xZJD1X9Z2+aQOjy4rVu+nldWnz02ahVBdtl39ozGwhJ95LSljIC1BimTpIp7x0
R6O6OUnRoX7YyJaeteATGqGmGlLdWzc2D/eWIX0GKjfLi1NXr3jWU46VgvsNrr/BLU/knb7g9MLZ
k0i2TKcaxaL+InCoGAL9MV6q6w2lNyfz+03TI0W9p3vTacS4D+I+/7xYWUtfuRm1lJu4IVi9NLG+
I9KMxe+rFmf7JOPViYXsR2yqgRVrkZE2J8lgLkizfcC3j7yGeYaXTZjJN7H/t26KEogo1BbYflc9
FCij4CZjWtIHPPreBYAMdTQWSBY3koXC9r4gKCmM1XJV8uRimeQ2zUYBj41RgCaPoIqX92qXBakm
b7bYEzdk85k+mWvayM5NIlc86BjIiSfgFDnpXzVZvbhH+6otNT+5LCWHTEwqeL2Vls6cD+SqCk1z
4+YTMfN7LENqK3L38WYmX8Rb/fn2aIoT83Ni8Z6dSlz5xkh6qWQqYsOG38hOpJR8JYWPqTf8g5sK
AR8MWjzeQXS70vhUE8I6JjNC7Phmva8zU7BzsxbdZmW6pNrEHwYSre60UJeBkEey4fA4Ktmgee34
BF9h69xMq3C1isu/ocx1WaLGqtSLq3Zoq6KbSpcJza4kCUokZo9NrRP1ZVQKinBojRPzVXt3JTW9
62LCW5nzlpCxhMh1Snic20FrpdlNVuOrKCFdN02rPEuYT4K5irZOqQRTqv/Q1D8IRP6jgOFDdsua
79+y55fhwC8RxDn7itmvfwwv3/VfGDQo1Hbw8l8PGqIife7/8a7pnodi/Wvk8Mcn/4gcJP2fqqGY
IuhUSzKsnWblj8hBkv5pSZTAeE3Fs94bw/6IHPiLSmqOD4mSqUg/eQT+iBz0fyqArPgefH1LlSHp
+08ih9+zJRnGS7g3DnJOhVppI4t5frXyWEqVrXBaG9Vyt8RyE4W22NGXcuVJ5Ne/7NNv4pXfoiVZ
9CX8RByHHte6jmadyESRoIkbruMqPbWsCk2gu+S3L3OXXf9+uZ/9A39GRxwE1VAN1tvj6L/ASkdN
LgpSdUJENuY4l3pQZ7q7bEoAqfgRuLsdq4pNUcDVtPh/AwhlyRchepmOGjzUTEkt1+mYbNoxJ/k4
6qileAvonTiK1oyeMt9Y7tXn+AJ41mtJoglmZ0XaLQ4yII0yrK6QLsaJSUWjv86r5prNx9YIRCF5
/7/c1xeQNCriAp0zTMyb5fwLHbA0UHaHlnIi92wqqSdnGhNWP2SYob9f8TXBeQFIK1oFSMY4WlFT
yM/xlHgMOj5S2AhuVKrrUjzi4R4lKnd/v9zPjqv/KTjEf78KjpVJ5AA4fzD8jrgMWdhX783VymCU
2OcuGLZOCJMDRbFAiSaHihhqST7O8fB5VPJrwuQ6pVPdJFbfODivPGb9JUy9KCapm9XVjBiEbsMR
bDbU9eP3vWz4abUBdDNdvYKvo7ld21p9axv2c/K7bTB+3QZ52tZ0GxCudr1IIA9I7D2JqXUsKPYJ
oxB0P/rWdJY9P6r2FCE5XbpqUj18C3L+6n2/gMRVRFuDomxmdMulAFAXiT+AKzccM0FwW81wIaQJ
5IJ5MzFJci7rDQHYv/93d/5CU9WJjArGFThkLRAdi2x109+PcNaa8XRch8si8DKnuEk06uHWU8kE
5oS2ugKF1q4WCkZ6Q/R/m2U0sBS/PoOprSSiVlmL9hLUrsO28W5Fn+QznL2cebl983Hvp+l3N/1C
dxWVpAtylxhRXhqXromPSoveGm/XOCdLVafersOmWbtudf6WKtm/+3drvtBfJIikzOwmA6JYZjFL
sttW5rFurOdSHY9pC2QEnaKsibfvrJUXx46dZmjhG7v7e4o9tveFKhMzcTD3xFqU6+2TPquuFhd+
o32TEXPNfCyzxq0RM8odV0Fbj0a6HSElekPMfq/WdOuFWutugiVKC1PhpNpyK1FxTfO6ny2jke2C
5zun8D5rb1ATvXarL6H3RqNqxjAzULKN1WO8ph8VCl3okUFyVNWdcv1YDcl7yjXHejnqiuBuw/iW
An/tIL8E5OubQDZJmuGapn44ideBx611SZgR22oEok1/pZhzbE3c8DfPziv7+xJzb1qLUIvGNkQ3
WSTJabmKuATCRMij6XSSQgy5yaA53zxArwjzSxC+mFB2KsRkhSL8YcadUauBOqzuJkniTcuXGOra
KWMOLEPiNnguhgHQDACtv9dZr6islxj9Eq6aQu7lJdoQpJZKrjyKpOO27H22Nl/+fo1XZeiFNspW
im0Mf1l+enDbatkZOlGJZVtLsmuhkatERZzKiYT7o6ZQmSk77++XfkUP4vb+4sutBL+3vtHzw2Ra
R2ZWuGI2HXtLQFzWY8PvI2fo75d69S5fKCVVKade0Tr6X6LGgju0754oLoVLNl7zOvFuwnnqiqsm
IbO6fNySgxW9sfIrKvjlLGKwg3K5JEIcAa+6VjT1VI1JU5ripo3pWsxnVbfjpN1X9cMbC74msi9U
kNqZ9AWKZRwB9UDraOT9G7Cz+yO16/ohnVYoWR4g+rO3nJQtI5b+dwu/bAMAH2MVatvEEd5V3n60
rOSLCT/Lvse7+ks3j/j/YTXP5ka6L4Y7j0j779d+RS287BEYUyr6GuDLSIrbL3sYUpmgKpXpOseG
myXGkUAf0Kvyhhv1iuS+7BkQpFQe+q2OI6AjP+MruCKCtbskMI/sQpve3nQTXxGfl4y0XTor06qO
WNPu0GvV11jGN5fjp0qSAlx2R23qgzVfxjcjup895r+x3y87Cgq9lMB7U+oW8zmoyxuAcMGpO/KR
fYkdu4oqaC9QLjQzOOTqTtVbwz1fsygvy68TKAqzHUwzaj4277LvQmLPiwOmPf7QnWOAT/lbLsLu
CvzuFl9oHsUSMkZIM5tDIFlm1sHQZZE2SXaSrMdRRGpa42gQBHUCzJ3Lm8vuyuZ3y75QQoC3OzJQ
zNJpV2ZLL6HZTm4hdF6W4mETP28/SrD1QwyWRd8OYMv//nC8+kRfeETL1neVolhSNMXDUdgnQMwP
prW6sGt4gyQdM8xzvBqXPXWo5bp9W423CMxfCdj1l/S30HsW5lBkclSv4jWNxYOpPaqsMSb9k6lX
WB0c8WGzYQd4w6y8tuRLFtyb2gLyAfMerYtnXcY7CHY/pKlTvcflfWtPf5Kq/OZZvhxwDn8FM2km
5iEraUWd4hjDpCM/VuInNtXWEFVzGT0GnxNRLs6yXntLc6xsdEVy4iI19CUSK1owaMbRwa0NmWvJ
ChQt613Z6t59ekve0Iw/OTV+d6EvIj5BmcHILCL94btPhho0mLDQYRBi+XMaZ3bNmPC++5xJyMAe
DAzNtcxk2lA0e3jTbXvtaL+cqS7NJTzhwioD8xRBzwBmU7PQGOLW1qf8atSmK8X0CBNmm/yc0djz
U/b/o4Tmq6nKXxKav8dJ/BdmMw3GeygqvuLr+czzc/G8Pv/jOAI+/T/9bf856Nbnb89/zW3++3v+
xEWAOdBkRdMsjXQX2uJPXISpq1S4cQoUVdktw//DRezgB1GTDUBzQBU0HdX2Jy5C0cUdxWDKlkan
qfqfZDd/NfA7KkKXVLqyDV3WLVARL5yblc4YKpFi96THbaC14rFUdbeh26gWR5cP+7eyCfL6LUCQ
pO7pgT+Pz78Wtiw6GkywHYr5P4Y7WnSy0r8xPFGom9PZ6ShrmWvHgJ3Uz6ybJ0BmbItS6cHu1AJU
M52KIgqaaLKzicpm3c+ATBXNAQ8cAFlwe7U/qIvuy2n5Od9WL83o4ZOnh5zqWZGP7hIPzigqdrOk
ngGYba5B0GnBWlaOnmj3ZXF7rJsvqdn7elue1HqDj1h/zNfpPEntCSRhICoUupY6orXDFa3SSROm
WOf6p5njbmQPwB8fIYAxGEAD0WNsUWeo8lOqNoHYF3fWRqOKmj1PKRUycMtf21G5TJ35mJSFl3TN
pywZjl2v2j1v3FhB1YDjlR/06VqK6Ye0iu31VnsrnpDeLQ8TCDo6eRrLyTvzbi6Mx0aTHEimg31B
akDRNNM12gtzdOvMy2xNsQ2QOHX7oYayRHcFMm9lfqLo6Ai33t/zr8soHHISSIOsqx6M8HTKiU4l
xl9LaMntKtFTWrSiaq5Cmge+iZUxMEBAvMZFf5F3cLsxNx+tOPa27faZJgDq7gzu7VNHKZb34iL4
8jZ5xiI97egDgNtGI4GKgwSJUb/6nVaaxwY4rjAcKrArEsBKAxNr79klYotqiRoC8UqlEGUKHnAy
p4jvgLJQ7LULfXxLu7+w7T/lUxZJ+muaqXI4rBcuTdu3JUR0QvfE0HiHkjdDJY+p1vtWu3ptRsPs
fPuhL56izxc5zx4nPTmmVuGpHZ1VhXGXQf5Amdit6D6hkdTPWuFQq+uHLes/JuxHwUDQoW4ChqOH
DGRyKSKDYf6eSpOrZWpolPJ9bhkgJRs7i61oJaFsl3VxlxrR2M+nrdH48UtJ60OaImCMxCn6+bBq
KTs3kt2OcQiWY1tVDkB8hj0MN2/jMNV1TrJmuvTtEFWDTGJyfBDHKXUSRaMIpngdMOwua69FOgEL
JnvMRCJ6WD8bBOa3Qju1/UwbBzD4tKjDeSpp6dBoFqcuOq7Np0LrDtvE7C+ZGnen2cWWhxal4VI2
TnmxXBJluTRt+85KYrcohGMsZddtuqRZHSqW/DR1iS8BbFnj8mpwhJdUvbvJjBFTl/OUfKWE4epl
eaVZze3oYCusG3NiYq+RQG8yNMOsxgOn4ZRu8RtUErTR/091JUsKzSeaIqsKwDT+/pc6yXQD91vN
ev/UidZjo1uPuVh4RuINa+OtY/cRaP63ekKVScslWzSvGfLzMOOJdPVDPAU1xedYWy45bWl0c58y
0/LEOvGbvIbATD43WgFjVHPVY+FRXUc3K4xTw/AVWm+hja1cU83eCdJy7FpGpixaoAIoKpcqWmn5
GozZK9oRhjr6/dDefYxqUtSg4oTnxnqM088389LodRAX3QH321W6/Ivsq4t4HPs6XJbxo5jmpBXn
94wec2mW4foWrwb8rvcjPa6Db611oDD+TKZzdhVlf6KZpx3KPV7hcTTXaarCfJ3PGc0cS6OfKvHG
Ua+jeqhA8vfnRJkupTK6OVXjErSJ3NHuVUjwC1xzaT7TDBRUDViqQSodEO12PCKntXWXtu9VfbrQ
whvWt2+WadibVtnCYtii+bWTuRUZvE3XHca+gVdKOHcJPTZAyGjbjRoF0xUL179Y/Ou/TNRfkYS7
R/DScsnSjkzEXlqG9JKjLzf0Uteypn/SkyKs9Y/jgLqiS5cOUKdXq1BhequiVI41ayFkRU7a90Fh
xNfGsDwhb4JBGF1hYV93CVpqT9ZuUdOhDydfHA6LsN2pnezt56vZdJ8mQ79T1TCmu8Sw1FDqPkzJ
fUOX71KPH3qzimRFeWrj7Ot+wGSUQYIJ68CMxasVjUYTGcqHzrLeiH12L/eF+ZYVJshQtaXCquOE
/HIe1EJuQetvw1Mlq0+7PlRYeZZHF6TMzV7i/C2F/NsFVU0DK6qRhVVeHkCho814xl9Q6+EAUsc3
bMNVhsYxkuPQak+xMR/XSTt1xPALNmG5fbDmztdH7U6aYloqaST9e0H4Gbj/dQ+Ape53bkqWpImq
8jJbrGi3xFDmaX6a6ePa8jYSLHKlKB9w8HBG6qfJBGHW4FMVatAZapiDeu6rd/OggXChD5ajyDQe
exA+dIbh5DRhmYJ1rGh7oekgSb6hBWi7MU41iJalqq45wKYWDc7MkIgZsmcooK9mX2BITC/Tug/0
Cx2nlvGImfyk5h2W2dEHUELVOn4ox/yu1KxDqpVOVyinrtVBpSY00bTM1qYCuo5nsdAAmDm5Zj4z
fvxR1pdLn7Mk7mBxG716kzywbTAnJ2tnW1WZ20tFp3q8vpd4r92CK0lK0HK8yRYKrI0sPPaiflqU
9NgUYLz+/gHsMvbr/uuyairgimmto918P6h/0cmNFIPRTdl/XVBCan+BUvzBjvP/Icx5NRj6L4x0
YLUwYDr4y27vgPJf4N5/IDe+V7fn2/jX6Obfn/0jupFBcAPD4SEYBBKcgn9HN7Lyz58HFVo8zTB/
6sk/ohtZ+yeBhwg/isZfdADe/45u+BPxsmUyttMydVPS/6PohlDiFxn5F65BI7J5oS60bVaNjGbP
cx5lx/bQ3wkXIcT5d4FJmWf5sP+q3pl3umfAl+BD3xeuB+kdwDXpEt9nd5Mfe9V5/bCGsbf4pZdf
5iA7yE7n9of8dHumpb+2ac6XV7uJgC8ccy9xF193JB82B1d2dU8/TNHNgxLcGfl5ceWgcW8P8UH2
2mA5ps7qtGF77D3VETwKeG4aCeHqbK4UAriKVm/wxUA9QC4Y5O7qCX4d6ofmXXJQXMm93fVBBiz3
LLlN1PiNjza5S+6m2pZ8xR1C1RXOM83cmW2ebmcjbO/kg3HRg/ZuPYNHjWi8PBR3WQS9u1+G2Cdf
9YSQVtlDfR9fhbviHV3nd/W5DNvDEJJRcyTuEzfRE85aYDhxBHemQTvuOb0UJvkvWwdN9RRfR3W2
ly/lgSqWd/Nyvlbxe/t75PVu7D+CRXWkQHczD2T7D5g7eEcT6j8vQ/WkkG9w20Bxt1C166j3PaKL
03LIAjozPcHpubMxqNzUn/02AiEZdMfRlYIu1D91R0opvuLornK4nQxv9o3gFknBfK1ChmkE80N5
n/pbYN3DSdFHpp/ez67hwChwGFX7FgCjdKpgdScnc2I7P6SH/GD6yg/pcLsCF/1qfR7CmuugA8we
H53Emd3BNpzJ0w79afb1C2GVH9uTdwuaEDYSNw3Hk3EfX9bT6oJ090VXcSq7dfVL/iCeym/be0q3
eCrJ5MgwcUxOdweGztPulDvrzJTjd81T5bXR8kP0Bwf4oVvyJdk1PU6BHOaBFuUeHazezc/P6llz
IUNUonQke25n74yrEXWsZjlZoDg3f7tdq0PmUhIPMpde77A5yMf5AxAcd3VlLtb0hq8ZP6+uGKoP
5ZHBtqGV2yse2p36IF2RxCD2Mr/w4CY/iLz2bTwWT9IVtC09mfQL3BsRvRA0nB/UQPCzy+1dfs5P
8qE46ef6aD7kZ4MT0J3yKD1UB/XYv0GNT8vIK0d9d93/YgbmepRrvW5p5Hdmb6I1wR9cxjY7fTja
ht1wDZ3748cQZL7BqSyiJqLb3xO91Rlc4VGJFLv3yuf0OjuFI9qCO/izB0TeudnvMzfzR3t2ZEf2
aMvNQsntIk6Yfwslsm12/jXzAFQ7N4eef0dyFd/wb57J81aQ8uGoJocyuDkkLJ3BzhzTLQMILu61
oxQSw7pJAJNGkH0vW3CgB613+u/bl/JpCofjLbg9mdjXMAvWSxPiOTIAzpmOD4JjOMJ71e14bQjj
T6mvR8VRjW5O7NZP5qfkLEfSHU31JrJ01i8IZJRE8uP2oD3QROZPBwMqjTCJpkNyKo7bXez3vnrR
AgVfgnfTQOrQy3deAs2REO9lPw/+5Ji2xOs/Rrtwnj8V9tcKrTBzFlYbn8YTD4Or2N9+5Hx+djmT
vDd2TIchfHbp8k1eH2mH+ZSHU5CjWM27Nhz8xdX8iWY2W3Jnb+TNmQ+D9xpayKNwTD4gcW7jPOu2
GNE04lC44OK+ocNPasBDOdNCcdr8yYX624FU6GhdC0fjt9vd5tOY7JkPqmEXAZA9RE8OaJF2M5f6
i1d49GbYVSRc1sO+bnFevyQXPbFBKicsmXu1n3ocgagNa08NklD0FvdmN47sdneDAzuHo3udOzuq
Ix3hYHAUO/Nv/mzPNnNKghFT03uCXdqj/SPBIpAM8Bgc7VYRU7hdKhFWlPMumikf2hBE9aPxKXE7
xC/72PHtmqtEAhZIQIxzbs10DDd+IPS3IWwJhLDhS9JD85S4o/MXK/+b6EZSf0L+/nSr/jSZL6oa
s5HdCCVM8dx6+hnQrFM7zEi1B7cNS2Iunknnbn7nmg53wFaOjnFKeRJEoWzOzKuC++6GARo9jR8z
duM9sGp/9Ur7W+VUzmjXdurEwcROGm4TFIc1HI9QiHDkJn8/siOrLe5nM9CDycc028CHfaBsWMXe
63wGhO5isxtJ/uAmHleIcZ34tB5IPjNWDzGKqvNJFqKu6H+2xc/joYj2L4TdHhkTnfJu8Vt+SlGa
rcfUMW/0uuVoBqNHbd7ZX0KCnnd57kNAevwuOl10e1D5otarQwuRkFkmj2Zn4Wb3L289KcoRlsH9
143kOApkclAGdEi5hbshlXnEp87gsBzDbt+P3J2M+DC7hVtmMJ+nYcQVH+3FnXM2/Po5f+T72Vfo
kJzY0z0xGPyN/QQV6mX80x28igPfx3YjU8K1eIo902u5pPUHj8VpXA7gF0ajJ+/ixE6f+mOL7KjB
5ursHL0Ljh6VPGc6jdGdi1/xOC3E1PJTzqyrovjMAIAGvgqC7ore5DIbwF4dWCm5+n/t2WhzwILE
T7AdpDIxjODcOQjwvnEaOXQRKTF/F+Xao/ONw16zSMU9lKWtnSS7cGM3jvbb2V2lwR+Pa4gm4OkB
2Q7YIN5B4wOiR8qJzaui7aN5JtvFdvRctcmzx58I4qA5pVF/aHdBdfVAuOxP2nDXEAYYBNb0Er8L
GEblvCu5eoGvBz3g/IAx0La43BStwDDrn3uh2TkXXbAr+yYPXPyN/yJ2AOICn+r7hsByOaF8HAI9
1MMBq5y5sWeFwhEddBSucwilGnK8r6Xi5e1nhOyEl/4UTAlTMXOhudMEne4IEUVgVpM9g5O3i0R1
QjeFxS7JaBcREUtRHrHXBQNbjN/hQLjj9N72cfuYRrWnr24aoK7CPkEHMZApMJBvNYDDqEDyRKxy
+wUQbNT5JFt4JQ3mUOAU75Ka3ZmBfJh8Iez8MHbmoxX1YRrsx2HgLZVDowAaePIocropri4q2hHC
NBq+qqhh67TrqiIY2VIZkd5vlTYIt2JH6VlnCQOpktnL1WNHA47Uvfk036t36DSedelK59Ld97vh
YlTnFuL+unybfXNnnoiCMcFH8juuowqKfT+cjPes3H+NRjCDmecy30l8elf8sD/gro6chBhdpHBV
tGgjC5gVnGrzrH3VOb7i/RoQOKN3V7d5FoIatQazB8e/fj9zHEvcAAanY1xyno3IIdxXtmzDl3lS
RYT/6uC2hbFbuY1vcZ8Ja0uR6Vlu7eLMOQWbPPhsrCselJ+6jSbOn4dbQmPtlmc/rasj7WqIXHvA
SXUU/M+GWy/t7tRrCImA1tQduGvs2KXXxZP8IWUbcXd2q8elTKcU32KyFxuasof0W323b3V70LjQ
gm1Ae/L3xrNwyc0gf4xxsZtLGdCN7aaugn5qg+246efqUt6v36FuxFEY8Gwy3JUuRHNw1ONA4m3W
Hb0/05GoxKMxPbidk0PB8GwfsK9bHyq/PNwOTB6He+sE3CC9kIM+9+f+O5Nz7NW3AorhDk4QRE5P
hU9IFXItvmCDu7BFHwGzU3cOWmexszNRkV3YI15SHTR+FsKWxrvwRlzGsNqZTR4Dr2h3uwTik9ZJ
93/+YIvfBAcah8ByGm/3WxqPB+Sv5/FuOelO7pvu4G2eFQw4aksIeKjn62UPfIsXR0rsWHdNqASM
JMRlvzli1By1u/iRaszAD+I746nVn9bO0084Yl5KFsemmYVQQgtgjCMKsDO2BSiSpz9OKJNoOMZR
/cT+IiiqK1/g/wuqo3ydBXjZ7OxJjehoOyqf1W/mo3rNAraH9+bvEi5H/5R9t+66o34tAwCePpyR
sBMkXpI4yb3gCV4XlgEmEjdz90Olzda8JBC8lvss8RQTXo6Jl6iW2HSRurH9dQhveFJawAt26/T2
Fd/0md7v2h4ob52yUwIpkTP6EI75jYebF/bFs9qGNEFnkfVZ02x4TPqP8rtYdDXkhB/qR96Mz7c/
XmEP+nDDOvxFxTHZwzra4zDr53Oz+MLez5/V5Sh8xj1FAIX+FIdQedjJIw2sMrxV0Rakfu1Ubv5J
Qh6+LjzE+Ovszv7iPVNFQyl0tmmbnESu0XAMD04tW0e6GBeP7A78trq7G0py3FZ/eo2krVmCDHNp
3mxiLsJL2q4D2Qf2w6sQQNjDjx61OrTOWttzxuXIX8soizovpVHRX36sfufFLLd7t9T5F8KvlhUK
vl/m2JqsxFXYFgnYULiXfd1v/f0yBvzkvLeTb8VDAWlawLQ/jNvu1uEEodZiZLoJCUTPhoe0o9YT
P/doUOY8gG/wJd7ToBuwOTw4ZNd5HhwFQ8vFO/uhaVi9we3enW5aCHG2d+HeDpvz9CMPdn923649
BKEbmcshSYuJhm7yg4CO0u3pQN+kDZ8PNu+nQrFzFBCdj3aOQsI7JxCQeQ2uJbZswC4a6H+6CvCk
d69OOOYORo1glLqQ7ALBwIya+32w6YShQeUNXOzoblxI4zBpwN3dQQsnOsMemn77yFww34qKYAk6
Ln/zAM7zTsyvs1w0bkANrQNy9NhG7BdGafb693R94l53jontzb0pYIQV0QaGNNjzL0OQ7mrY23eZ
EACljFtwmsBn/OjxGAWfab9e7sEJiMdPRdYduGAcKT+NxEN2l0e7j029IfNlmwhEdRduBtCd13wn
1MbC7OGigFfx9/43yfNXwtgXlXhTWLJyrRvpjJOKpwlpHuyxAXbd+4af4lF8XbEhleIQAPAADDyr
mbiCoJPzbaKpWtwnSLHwz3Y3d3OTsLju/tYSQW9AhoMGWqyCRC4Jz9TeLvFTfI7P3cm6dJHsTRFN
N2Q46PPHWpBjwqmeDxo5o/598bh6SThEMT7y7OhobErqe6ImLA/9ufCnYxdW/NddlJCXnYejHu0a
cfTNd1C4YrZSf/qwfFjsq4ERKoP+abOrS3/O3/XfdzMgPe72rSR5c/O0ULJrTEB/bxwX++vE4S6x
B7uqsmyNf+Ku57F2KuKcuhpTWO2NP4MLQAUXvDl3U4pO+Jm7XTFduATQhpJrHvQfEo4v+SPmCqO0
c79i80gskaTbTcpGYDnjorK+Q+bEoa2XJXK3351WfzdKC+dtdlETvGf30eL7xd+9Gzqcd6/Zlt9v
7u4b7Ok72Wv8HkW2bwS2NBAC3ad/++ftAPTDKWxRUzyRHjNCv7RXR9uhUu57neNu16SyqJZzZmc8
aTT54sDaNpIgAp/wjltHDcT25k3vhXs60tEH1KIPGaG+htWeQgxzsKIvFY/DQZyV+Tm+khks+D+d
v/uRwOnxEHcfm2iBe6CH0tGGi3VtzuKH/L5swkzE1cvP8Njit+6aSkgcp8QJa5wMil9EsHN3mZz5
uSPUOq7HxH+ChdAZI9pOUdOrXdwvugNz3q5Awj20JbjmzM48RxxzmwN42V3EEf9nd/EUj7lzamo3
h8ID2O/sjuHCxo0RphVd0qA1dpcO5qg9k4NT1yinPSgxOI80CKOl0GOn+Gtxl1xnd0En7SmHEjVD
vRh/9u9PK2W/35/WlzPZyluj3YrUNM7xd+miHhj9Qhpi9/eexIftHZzX8nnyN3d3ZE1U4+5aSn51
FS4zWebhkxZl77RrfSSrdr99hZriMv+gbO4rITbeMw+0zfjpJSZ/vHsP8ZUGqnfTkTkAgXLYftTk
NxN8ns2TyXKufhbpOIbDiQAaN4bQOGJ+UkAQ53fheinwNfRrdzSetgP5PbePMJre7VAjItmpPPWE
mOdPGEd8SVe8u6HwNs+rSLrIV/nTcChPWCEcWhlbFvsjSc6W1IQe9pF1bybu/BUAdBu1Pq0JR+tS
ROh3tDjpczJvyoXZs0cjIvT29gA/D6zw5yP4jyo0v4eY/YJCe7X59r+wPCOJpDBfB6H5z9ny/I9v
3/8RPG+/AM9+fu5fZRllr8oAYqEzVqVJdgeJ/QE64y+yBHZMhHfnRVlGkSDwUYCUgSz7WczhQ3+A
zviTLKsg2yjYSLIJN/F/Ajqj+vfLsTHAmkkG1R1ac2UwdzT4/pqzjbfVyBXIVp0UQKvXJ1ZgGuMz
cJHYg6u/PjOli0xXDv2AkGekF9bho07J6KzDxP5unAkF2poB68STStfbUl0RudVTBShV078ZU31Q
zPJ9IepwROMSN4rT0RS33f4veee1HDmSrOknQhtEQF1uIrViMSlK3MBYgtAaERCvcx5lX2w/sGt6
umq6e6Yv1uyc3TZrGosimYlEeHi4//795SVPPNAM38bmvke3m4ThzQFkYIU5Isp61aI3VyJDtRNG
GycLN1k+7Io0hzUavU+b6Rx5+ge7Viusm292QtqTJM9jl28mq38WdZSv1VTdQauF3Ix9d9gbmyIK
sZKr/XgVJqwXq6ACmY4bnDj7fdMWCT0auArMHFE4mQfOC6E/r9w8059NiVIsmvw9wn8iJWy3/ZDl
lwUZv5IWtFuARuOq8gG4VWoLnvFTAVAA2qeZUnBg1mXtShPmY1qXu8GTHntmOmjBjO6jhmKcG5eu
rtE2dZjsysjdKiRvyKm3brxFbVVQA+12lp8GY8ShWid6pZRWGO9PY0avimsR+Zd0dDjDeB9rCzpM
T+HZDp+yPmdcYHLCaWuB+D4mmRt/bHKZXpwyH+WqAyC5nvRMO1uVTdWwa4Osb5+yqgVUkAi32IZ9
P6EhcGZkDsAdXFrc06+9+78VNf60Y/tD4Pjj2PLfMGog4UQeQf/zzyPHrfoSf/tadUvwOCcv5ZcK
YtSPzd3vj/G9ucuy93ABw20InSaLnrj0Xbq6fAfpqgnxHqU7Gs7fpKuW+wsKKZdJfhv9KoubjvA/
ogjfAt8rPJ1QZVt/O4r8GEQ8iwFjoAC2B/PFskEB/BhETN2fK83Oq/uoeE3F06i3qzbr1ohtgzEv
N1UbBVVMUp+TjFAeLcP234hgfpp+cv/lGfxUMo/DPrP8lmfQ1CFiN7BISyBCQzVcpgNuM/BSgPR8
Kpw+WLTfvvb1/8rm95/d6f+TtkjuqT+/zf9X+bVq2x+2Rn7++y39C1sfUh1fB0bKVrcI6r/f0r8s
ZFXM08Qi/kSRTKr3DzW2iRrbcw2db7kW9P5/3tLC/EUs9x4PZPD1ReXwNyh1dF9+vKdN1hgbLOvH
QZiNQetPG6Ppl1oP6wTUq3Ye87C6lAxgQhJHz1fFEImMjmyrTcoKLJ0ETcbNd7C7o6up5D6ctZ1y
836fYrKg2XRibQ+Ls6Y+o4o0Vm3tNCs/1zaTEKiLopOnNfUJtukWCDEcy8FbFTXwMasYYBLZZrIZ
W6GCyJ4vSTpS3Jwbb+tjAhGko/pS6O0nS7Wf/fmaNvaz0qb7sAZL5FromXO49CsPGcMQrSpdZHsz
vYbQyhb6XLWq7FG/1/T6a2sknzRBNdrBMqLBVnRovzTVcB6oO7jpve7E1paR13sl+2gdNu3J8BZo
taiOQ0/d3DHkdR7Sb6EPsqzCb6SKGE6uFwd27MsuWSM2CE+1oNUGPQCGzBHGrPodl30A4l0EmSap
jnnjbkrKz5nmaTuhqWI/etMtL7/qlUrPlpUEQzW0G38YyTMc7TR1IzrKp7zW9Ws0e9SujYlepw0i
X/86QuFkg6WVNy65TVpAEZfhOhuQdhvihIpm37qjt5owTtgw27fpw476aYaVwdCS0bvWc+I9tp0d
rmFtLXwa6npTGjSJXt2Idu+MJ9irr/Ck3peDFJsmlZT5p1EGXWK/yrDdjelUHVqQNkGKP0DQmNTr
MnfY+5WZ79NZsp0awK6LmvIQjiG/NuH/1rb6xxvmD3vqfxaP/ifRM9nQSLdZrH8elU4vMmmT7Pfb
LZMd33/t1+DkekQn17WXdU9ocAgm34MT3xE2Ux8AYTxYN2KZwfoenCyT/daxXCzHoEm9cTJ/22+X
7dthSAQJu85ih4nxd4KT+ScKC+MnoV3opu5QdVO4i3II0c5MjV3rVBCr/HOm8h0kiJ0Si4ZFBkni
HhJAOdIpjkauHWIvBtGt+vgYMfSwd3OTrpCXEeBso9xhaLiCVG6eRuDUAZ9srK784FjyAf+Ys2u0
u6zRHkezLS4G1OnAzeDelcx2DHQk4HNZ3g07hq+jEwL+cyVf6yDqll+awjpEQInXY5xWZy7c1TG6
c5+26arw2madFilNsrjZRpZ7SqU2rmYfKHsaOelaZxs3/MkL4jwHj7sMUUTdN62tbz6HgbCn8Fxn
kLwxMBqGHjEulbTJ2TfxV1w7Aq3UaRHq7sMczqs+/RDGr7Ir0GZ7HwY4XhhhJO8T466x7HojpHqB
EEkRt3pqhfnVhj8doD+/N/R5MzH57ldd+ojrm3lp7Uw/jnB5p6gF5xXhMuOXSH28qf9kJAp9RF8Z
GwDezwWTATOy1KPj2DX2EhPikyJVu75o208qTQJljhOa7ralVpdUHYxLGxfVEHo9chPP3KRhG+9M
FxbwCrtS792M799VOg0/aHSPBd4CR4HFT9IMzUnOVfVtCpP6qcBX4smp0PvD3z3nDKSse+xvdn8/
3/nPgscfR6H/hmm7YJH9edD4VYYZvEzFyw+43uW3fo0Zmuv/4proJJmlwlyTo/1vQUPzYGQZHogs
lMp8WPLtf0QNg9/iLE+qg4+R7b6Rtb5n6XzLhKwlPB7WMiywUH8nakDe+iGlsTkF/AreJTdaps2s
pYT2e33WoCCbj5619WUqg2kIR9YvInGJPCJ0zk0/f7UE/sBMTSG5oCXWvOHxFUVgoKqWX7xIfTrh
zhtijTXS/eqn01zpzyRyO98PH/q4fMmbnvmmTD85dG4KHxR3k7XNyrJVtszQ3Eso5b017qcqDnJr
CKy4Peqpe21U/VXUDz2+OMuXzak7vs2b5T5eAdodoxfGybKbC3YI1DOnzqL5xVOQTG9rTUSTeULG
1zvXKZ9OGSZBHEiwA/O6bOUMTFy1kFGh81JSzqfnOmunNQzKm+kNJ7eqmxWQ8VNZdlvbUGtVfrWb
/Obha7Tqa4a7MP04+6Q7Q+/3gbJ43Ll391UvT6alnhMnfskS58o5+s53HyKrmNa4zplBr5fbQcuP
BOiNl4836VKaLaf5FC6zQmP+Yln8ZZnSuFu8gvnrHZ6eBT8w2O15Cp+m9FPXj2/MpGgGjOvKm2nV
Z9t4LhLx3qumJ5PpogVQrPsfp94/KWd81jpoYV3yojVirwx1q7gu9qw/GygS5xwsD4Ng20bR9TOz
l6KhMZBbe0fgPzXEyUsLxtM18VPlwvST2Eth7dNquDVcn6yyr5E13CqTQrhbms9vWEcmasbyJfXa
7dut1Ei1rnh0r2S0xBxP7D5rPNqWfy4TLNHoXOOsX8ObvDLAxC2RVRAqh69JPF8dK3lxEZBHvMLl
F2Zui1G9dKV/lcylzXJ+LjV5i3V5a0uW6TzcnA7Vbp4eu8Fh2s8t6MlS0a/8T1mSvyjJzEeR65+w
G2JWC65g29W7TFa0Cf30darHmxURo+cYp4tptdzb7cQAnpxPIvOuWpqvsnL+6Lk6xiDm2eAqx1gI
2jqjqdH47HLhl7dxEuXV8V5h2jKbZlMtKyVtmvi2QCPfXga4L9e46M54Wd6cyRDXNNZJ9ykC622w
/DkGda62TF9NzJSWefXDqMBrtv5Rq+szxi6M93jpS1mwZGR9YsD4tRuSl5zXqBd6UHfDbrT6rT2m
/FvdXM25Zpp6zlvwz2pYQVy9LG/u8iZpWE1hZsB9YX2eNRRG/OUyfSepRqwmB+uUGmeOuLyStm+l
7+z12bq+rcPYZl0LfbwZLS9Ly1/eKMp6MqudlqbPhjqwp796ibpFVRVQnbsfPW4qQM3/Bgn0Vkz4
pypuiWK2QaRcjohMBHLW+zGKxUNuV3mCM83ybLIqe4k6+RR3nCms7NWnXAfJ/dkxzWecmA7Kr/bL
ZN9U5K+hNt7gCL9og3OtM+9zBHO1KV2uVfZa+MoMuo4FmXoUEGJuTWiqHxZstFQzfZXBv9MT86jn
c4aPTvy6/PHZQcPjM8nl5a9tB9iZ/72CCKKGG4YFrxbcV+UXh2oJlkuMGLEL8uAXG8a572AITxhb
dBhXBX3MXzZk/1UD2fIWdOwldFWN8+AxcJs6/e0NnUbwanPtW6uYJGwnZz3RRc2pL2U9YSpJXpd1
O9jzXWM+94qvLQFqmXJyJGvWKCIyqBwSFxLsxNprAyvfFvvfbYt/oFt8g9v8/P54HpRISzeRKTrs
gr/fZVyc2qtOo3u0bA+9A+/U99QtdBAaOQgDYy7gQKDCwErL/afKsw7e5EKUVQCAuHOXDWXQps85
p6p0Cf52gvfIjBPKamw/NEn4kovFaen9IMabzZFrNfTIoccRsQc3Q4pewNEel/ffUW6x0Q3/i5yq
TX3ocr/ASo7HcSv2KZdP+qx4tTXkjC0razK+Le9RNajnlAcyh3Q769n7qsSIN7Ofl3iJfeeL48cv
jc8yj4vXLNVhQC9rXkT2IZ/VReufZqke3n4gtIHqDrOJicVCp3CBwyYdTqx9Nux+fZTV3PcOWNiU
B0g7qLOsdL1OXr0c2i3/v72vAF52sILfRjubRt3+fiL3xyna/xcHxb/M+R7wxfmDU+JvGR8Jn2Bw
BuEuqRsdmeXY+WsJazk/EqX0ZXyGMyHw09/yPeq1OLjp/EdZybINmyztH1VZ4xdgAiSPVHgNC7M2
/+/ke4ZNMex3Y1m/6YffSJG/z/PCSFDoTDgltpkJw7xvdn0bGrsMZwNGBBp7p8H+wl7SU0GJqdpG
Rkm740XIgM4JtowKXmQya8+9B9c+c+JPpVV+qk23epx7I31fKdPEHcx28BgLi61hz/1m5Mi8ar3O
2Y9CIlxnbS8gcKZVm9xlhUVmfcVatgA02YVHwx6tV0tndnwaw2RbN5nZQOt2hs/T0OtHWabICsmn
N342x7tWEpwHztxHGPuP2CSoa0zNZo0Hp3/zCgFtXK/Scg3IgeGYobXWnVtU59GtnOcmMdE1Mwe3
H93R33uMKG1rv0DhUGJG6WtwMnUY53S3/P6BEhepGcbez4mPGemcxNM3Zt+py7UuEhqvHJjCZ9dw
5WhxPvSLPcUiba8pzmQMWVFXDjFiUFR+XitXcRTPN+CMcXWxjWqbTZq7qSap9mFMzYsydAlWvcGS
1XATGQAzvOXCjjexVV6GWfrdasQVfi+jId+DOgQL3s9Il/q6+IStjHvzynDaQamfL5gTAqPybajn
STdsM+y1tp6nuiMU0H3pmB+8MYs3RhcjSRGyC+qevpMfinxLAbI6AurBz63QpngrR/eDMYyPcZPu
vJHhQUDs5S51/HPRo4MBgocAUghnD/jhwtsJC2BCJMCQ8SXExb2NqosE6b8VsjBWWmIjc2qLaiVn
Kv8SFHFASJweimRozxL4+73T9nagdR0apB5Tjs7qURcw9nyMRur4Yq5IYkO9flYQDR6UYm+NI+me
GgwyUUlYpCTG4sOVDyPKrjFpnyVNtJ2LWd1G4LGx9wszf//3A+b/YydfY6kj/cXRt/3f//VDGFx+
/Nczr2P9YmFYQ4vpu9PMb30p/GRY8Sa9YFpSkJ+XSv0/6mSceBfjFwYOBeV/0yI4fo+ADB3qDv0z
AqDtcFgVf6tOZv44c+hark5zgbisY3nDM7B/ShXn0cY/xInwf5yT+6o3qcCOEYMjc4xW0Om/SYs2
c9/Kix1HNVyjFNtcy0RU47ntplaU2LrurM0QDua6qbAXnTHMWKBzOgrcVjsLp0uwQ42YkTO0z7pq
H/XaOCvNRdaZeyjdhwzQcJsn299d/z/IsZbO3e8iOy+M6iLjzpQoqSZQg/zpJJ/rrZ9lhYFwUpBf
WcCT7/pJixlXDrFAsQe57yVBzbQ4XNjxXF6iing26Vb0LIx8O0ZVe9Twk8NaU3oBNBLjpNv5A7sE
kbACUesmWH4PdGJ2IsyZG4r9eWtaDdOJhqEHeoSceQiZPVRtcWgZSrbGYl1qY/uuO8X97AzBzFw9
BhWsUtUOW2HOEdJxj5zqr6/ET9RjrgQwF0ojFEgYQaZlw+b8+2yzd5yqklx1GvdNs02cSl6sihFo
GU/DsbcywqFVY8OTju2dcL1D6ZwKyTszezOkf8fayNrKsG0f1TbBk29D+uUEfWf9OzmhuXQg/5kW
L0/UcTyXajIptQC+/1OHMgMlrsWRQKolYmSDbRJeK9L6nMScbrzxaLneuRbSO2IRoNhJS0Zsiuk9
rm/qUNpy3NWNidZUJjZNHc588Cq8JO+OvpM/JrVFEXjEEvWvr6741yfNPD0LkbLV0nr2f1pAqpnc
2C9DY+0zCZlVX4ywFJvK6dTe0enfSGcLjRx2jBYlO2nWfOlkZ811SOEfmubENS36VT61wAOxCZbd
wAjp6Bxjp49PE9unaZX+oZciUJpR3yXK/tjl+pNnq/LRVcN1LDcpWl6tbr/6ysd+1J9PucLoAZlI
d4ep2s6JfXnQYCOuy9RCYelh/+p4+b85c/7Bm2e/pXMGFlmLSGYJNL/LqJLWdejBG+ba7IcrzrHu
oxhB9mjNSWmNPJrdc4NzJ9Uop95G0cx1wI56Hdu52GtWfMWdCDTAxNQS6t86emy9Ybr4Vm9iunKj
+vXtr982Yzli/XSvLRgEhEc2yBzfJ17//unawDv6ZCBIObHZrss+ZAiCrt1q1rtk3WR9tbNCC2lj
pd3F+MTsTGVgutJWFAXLuLimGHKZcamdvOjf2sFxBPzXJyewUWRO3VhUAz/fU3ji9b2XLJQjV4Nu
VBfPqq76TUmDYePr6TtHDecyjRl49rJ2VaYqPbijeMp4apdkMHtcf/JoPyrf23RaXWFWnW4ds6iu
ncn0CO44770ZL/QBUB5u0cWq9LFWluXQATapmrWYnbPIhHEyU6bYzLK7LECJzVwb3k74athFVZad
FIU4vzkLDdui2ParQzlWHxDU3HI5Vldj6taUbalIpgKX31km941sXg3lmE94sh08D8fVyBKnqm+Y
PHSo3xDQg6yM5NHy7wqZjfcRd/xhQLwITljwMiExDRk2qX11b2Wpy07VrfDN8W59YbYrPTNeOOci
E29sZzvpbrnNOSBWODKuMGwq1opq3L7GKnofqgTeVUfhcSTh83s/+YB5lrUafcIOXrMXABPMHNXu
fYE99CbWBxSDmRo2PBjZV4ZUK6rVQ6esFv2ibKseE+GC2aqKoTAwxfdGn5VBEbXyYHshJaS2Z14S
OMk27sxmM1vi0hmpvQ8Xc7G3zyRAMEtK950sulPuqcXJpDs0Y2yuvTBlRU+7ubHlNtPmQzUqccPx
3CXkvVOjj5NslwOjCvv3jWE0G2w6wys2QJMstoU+mlsvapqAkwAonrAtd9zTEiCLKc7VyORDE3Wn
QRrMwkotOQ7K1475bFo0p/PoJbLdndsJnfNBIeG8GBSfbZQ2e6txOt4WvX9vJyYzl673oR1FoPuR
9WTjJ3WatfaTmY74GvI310pqxdHLs7si9pjfGRghT9uo3j7EuFufbW3xBvcZTzOsYZ84/dpsUh2T
VfUVd6wHU0jrY5QwFGdK41jmiOFw7MmPBv6g68bhqReOHq18GlcPTqJtikGDJzD0Xny0JymufRax
vUby4AE2DekEfggTMw6G0uhWSmXuWoWleqj9coaZ29O0j0rmzLzW2WACpd+5NJ0uTsxchy3vB+6i
c+l55j0SPvsyNzhNp+ZKmYP+TLaNaK9KqRObD5pdCQoXxr1OX/uuL7vq2mSfzfCrUzfJZVgWtmn3
chf3Kdk51qm7ZjASQDxmhaNu5xyRHFrQYTJ5CUMz+Ovw9y8RxjNgLeoIJw08EIEDkV/+PvxRY9fD
xHDgZ5nU0XX3JgpqYWEmDp4c5yOMlgp1VFABwUIvxIiQq+7zOFqSFl3fuk2/mrXqnaDf/+jOLGB9
JtTg5HVeiHC+mh90txeXtJy6f7fP/By4l2duOog+yVldF7fNH5953YYx/C+BwUgkfVwGowMe4UxU
xuaNtGC8ox6frv3WDzfdjFiRZZ7wfhiwGvphOyUTnLKp0wPcfuvt7AHkSSfzabQmJs8yq2ACkZPt
qJqdFusxh8qRkTfc53Zl0Wz++j3gev8c51GUQoKxPVIznVb5z3FeWNhK6HFUbYa4sDcLhc+sWvE+
tpvs0UdSQU9BPdohBeqIUkPMIWNvN91jaY/mw4htqhF3DB2Fdn0cQvMwN923dGxWVZ/nh8yzo/NQ
2hUOSREjIwU+iI401LbMi3plDVYdZA0xR5eYe5XTOTVaedWjetcljXmsjOQqaze8a3HsVmODhn9W
xVGLhofeUZfUmhhLEBMEipglZITPlRUif/fKW1el1XEcmKPpO+6E0ZI30rPunRfqgTHVjJzPSXbh
2rLrFElzDhOXrzUfI6/Qd3lUuhc5v6TgxxgSakx8xfHaPnbjhjOuxq9gEHvk1rCOA8NvauiiowgH
Brt/++B7hX+IPHP99iVDFnItTHdJymmBUE1Zjx3zFNTdrY1IqId36T7BPxILvGgza0m+s6TpBnkz
Dkfwd58HjPc2feE6xwyDjByNYoBxCWM3VEaoFpgnV4mnmu1w38X9WVUJitrswGoRxzDUGY7Vxz5w
fDYrbcorJD64wsfGcDbje5yivFMy5kFaOOVF1kNJ86MoL/V88us4vkwN3P5ekSM57deSE+EujxNx
aXwaQasu68RlrAQUJtNnOrphMAM/i4tfF/pdZ9XzDhdK5j4y93M6zfWl1tXTJLT0ltnqWI4YyCGN
UGuLuvtlcmfmWKbpk2pj+6aJL7gVroQ/a/fg4fOnaPBOmU9DM4RWu6OwpTa+2Zm4FE7msW9nau8m
1o3c5fcYZHurcmBWJI1o8edaUx7jUavXbszdGnZfjNZ66YfhY2bt46QAOSO1+Kb1qgIW598QLwEj
EPZZL7SvHS3WfTPW9g6Hum99XNm8Sq3e2LH52ekmeyPS+ao7UfHJ4KdW2ZDvmt4o91PNgM0YYZjs
WicevqNEfmnymqYb+KWN0fjX0dAh3eA9s5nbnaJIGPhp0sG3U0+9CtxYljtbtGYQGeKhTIZoLYz7
VsWgO2V0qAW6YCEKWDMZBTSz6ThIov2SkXyfIu4aqRFSLyv3Tm2ld1Cf8VkR6SfCUM8VLB4xqHd2
fuU8ZL0agjpH2iBVJe9ZGtVkRodeNaBxcG+ops45RYoGgWG1e9rREtSm/hR6RbnJYrzIBjukxKYa
xmLoTvfNuB8wpg7nFDSOnDg/RYyfG06y5R6rQliZJWRpchHJBHkzo8Dbu62rVradZGddIdAIgV7u
TC/b53kU7aOxeYxxcKJJEdLqjsuT0Mm5ZJgWvMhkPPp6ZQWJiJlwrFzGOIw1kfUeT2rsZQcL2Ccu
jZjAnsrJ/FLKyN47+dC8c+kBsPNZetC183QhhKWrXvrGJnaE5NjDhzIWr1lvf1EcrALHMT6ZFnJY
Tg9LIy95yTyNahhNtuXKCP4WUJhmkmcStA/1KAUAu5SQOcRjspLVRPM0gyygJf1G6/UEiXbztcpL
pIDzOF+NKGdwPTNDTP5CBHaB72+tvor3hqIC0obKgtY2QvvoBN0Vv3RXYVeZDGF2eXPUq67ghzo9
WctmeHVDk7GuDoR3qZneWmt8YEi1sZtqUewTurypKjlCO+GK0+Te1GZMSPrG2s4KuFqWhNu8ASM4
YAsepWN+b5pExigqnglC5r1rdodZy9+LqijuJLnLeior6ER9VJ5D2RdnHMrzdds1aVAkNluycort
7DbaXT+sm1rUj1o1OY9pKu+0waiPZAXHTB+Hs1MW46WzzR51A0RXt7uFCTTHtqcy4ScQ2GRXxttO
mvOxLyqasdNwaFo7GBzNvMUPumoeaFYB6UkM/OVL9WR7U3Gr6+5F7yPrmef7oZ2Sp8IQw7F2JQTo
kmw+x0Jzm6c+dBLROYGaRXGcyik8ioR51aaq9ZvKDB1xozqnQ/lSGORF1lhPoEaPZmNGp7rWotPb
ZyaOpkFT2IxDGxkg7RYo5Ntnrqp3PJR3ID17ES0131CTXceNnqVn1EYfMd+edoNd9Rxz2qRmWC9P
LAbRorq9i9IczsWgFIxUqV/8QkAbkW61ou208aXBaHYyef2KYIKCghd2NE0q3XEzM169b6OuPliW
+WDLxr6QnUR7McjPU0+fOzp1FNRRCMAzvrAx4+Y7hfkhHln0UlOnmVbeKcJd8LA46fRdeD9gDLZG
2nU3V23Q6BHditwOz7JT3z+Mcx6e376W9R7jZnosVirT7E2aZd2q0xXBJwu31J+adwiK26ACJ6Bp
6XOMMiQIlU4iqrAilMXsIhD5nEfynhI0lQxzNI5JPi2/XzbvOOpYm24wwKiGIt2lRegyg+3lEIsR
fYytjUHl6Mkga6PioMetujhm/UHpswwMu2WQb5zEaqgnbUc5TF67brq4qc28ux2eKMx353T6XIfK
OFTWTN8wT4FHCS068+gPDrHILcPiAqp43CAWqAOlE+2BbqpNlIjx3MVPXjLPd4bRqncNO44e+e/i
xQQjw9D40s79MZpysSt8ziWW2/WcLrGM8Yaj5czi2tnik0HsvcTSMA6zjcwPTT772GjpO0coEFeY
s+3jbgaA6ieQCzxtX8Za+yWLqGLq0r6lSGL2ooD3GWnWbpysG8W3Ye8oTYNQbDm4yxrMnIrmm1+2
2our1GOYtNHXqlkJCh4icZoPvSxY12Fj7gpBuprYTCVGfZTt7CidD7S1nWmabtW46ApNLH2GOpuv
ltUw8tkJzOTtyIE43ZlfLSNgLij5yLZK2bMpDmOIs2wRW+9TcqKH0M7vwEEfTNEl712Xd99FGvQo
JvHNiCci0mC+0qkVJ5riHCW4TUS8d2vibqIPLijWr7hqzYxX6iowGr3bSUGZy/L2vs5Ue+Ume39y
mfs08ghYQ912r5p7bFMmkz2AwlFkMBBllbdGROl+Gul7dTVWDzgZrbTeZ4ypzuh5109WLCE9AZfw
uXkejBbFMg67885RlUeUijxSSoJaacprCHRy1dRmfjDKMBDJ2O7iIblF3Okrwrvzrgw7AcY4Qozc
AopKlbhQ1/ygyyFfTciRvwi72nKOjWnYVE1A1hB/G93mvc8Szb34g3Id+DoRKxKD43WWI88cDSXv
u9HnzIrp4mNB83AZWwLYNdK/78nCk0mc8smJvkr0zfhuGa+08e6F3UQfU5LsQLiDOgpj/lCajrYb
Roz4Jr30LxOqi01cVvoTZ3Lo3cgdvrXWkyY6Tiepso762D310uk/zMTioMZy+Z1hpym5QuEeCrrp
l5kXtjEzsk+ntzeDNehnNqP2MHD6Pxijl5+jjPORskgRZrdr74Ay15u2Sbxb4sXMY9mJ/ZxpXY/U
o4WE4IS3tkZrIGkAPogJqkxHvYxJlrPvpgijCuxrk0gN4I/9L5oNABrqN+zukuF0G3flp0hHXSGc
FCZ15QqOPNV8hc1q7bI6EycHi5hci7OtCM36EEXNcG5I3nddlrR3MsQto7FtdeNcR/l9NiGZeEvD
rrdhF0elT5zz8w/CS2g1Rr3xCTbrx1TI6osTWZe5iKJXlHF4aW9Nn5LjyrCeqzCWyJW8A3hYTOFG
1GUWgppXz0pOlemW6wr680WT9qNb5fZL3Cvcw5Nx5LhCZWxKavle+Wz6IouowKC5WyHtgT4kw/Gh
KRu1xtfbve99lxqcVZXv9CjBjiyajKvWJcMqpgTPWSSpLo4m032jpeAJdA4QtFjE0Yqd8pglkX4Y
XNI9YxKbPC66TYwp1Trv0GGNbr+p3V5blYKSTjrkjNF17kS/pdfXRYIVbRZ7sAMw/tqm9QICsvuc
KgoSmcglIbYejTAEOSij+ayT6wTV4DIfIMvwjIh/N860KHWzh4Aye5LJ5DT9RnQp15D4J8YjkhFf
2+rbkBt24EWtF8xJA/8HEUDQhV1MFlPcKc/od25Kq6ONUOMkabYZp9ja9dICV+P7/RXLy25FmQMQ
XpjmO0eWX3xezjYKGyuo21oPwhIacUVzOjDUVVJOuS+ykzk71bvBIEZESZStWrtjdnh2y41m6Wdc
5pq1nwGgRnvwqa3HdO+Z2oMapX3+5wdOm9O2Gy3kSr99o3MHEkYXQWLTj+LMye37B3Tl4qyESDhL
A5Wum0g/6++GKLTO1fKTb5+9fUAdyO+4kM/pITtu1GzMrnVWg9ewYAq9sc5vHxqPopwGgddJm4eE
57oeavN9ZUeuJP+x/g9b57Hcuq6l4SdiFcEEcqqc5ZwmLHvbZg4AM5++P/ne6p70RGVpu451JBJY
+KN1av73gaRtOCTHPcwYF0+NX2RrKxqIgaIyszOpF+5NeiTLwCeEG73R5e8hzoOXdJg3Zu2VGyVr
//T3EPVFsumFUy5EmemjKaqjl1ly16pkPlmhnk+6FOQT8OWti6TIj/S3h2HKoj9HQwsQcXscZsJd
akQCG5wq6alsXcIVHM6ghBseLG7AA4fXfBE3Psu2wTmpNNu9jwf93qpiEDGjv5uTguBrN7r+PYt7
Ndx5JRM+GCphNrffCCWMfpfekqgnI7iwtNWXKt7XYW4Tfpap8BLcXufrp1cZaLEbJBGRkeOdFSUz
Z3PQ1bzwSocCRChHBPUnarPja8kp7TmQw2Fqp+kO8KR4LuzqM56EPP/9Wypv/evCbY5//xgGhrl0
OVjvcybIg8orlAF+ZF7zQC8LB8eRl1jz9e8hVwNnbQ2XkMP8cNTg17yhncFkg6eske9am911SI3u
+vdTZxWbpslLGAfAHybBIV0aPdhMJDxr2zqlf29mPsmcnni2pzE4BtznltHWF2F0ROPEIt2PQ10e
ZDW3Sz16DHREqe/8HujL7Aj9UKX52KCSWNmisC45h9t97SJgnusivyttAeXEuPImWuNe9u7wa0rE
aKZl/jNgYxam9qOnBinhpi89fbKKoDsCiTbLaNCPlZLuuxFc3Thzuf84eNnKIWjREngL08rdqAmB
XlN9hwzWLbdf1CNlKOl8WYO1QjIy0oTkJa8MSyq0H9O3AZy0kXk1XhFu/rBpoP0cInMdTmNMxeHt
AXmLtwxGj5Bmert14SJszbuN4jaXaGAW3lySvod5wcymFG3sN6JWfYYDtXbWGKz92i3WNm7L10yG
zkLzzZ+60Ylevbw+TPJWkeak1pOVJ8u/3xrnmBQZr3uWZmUupSSJNoiNLSVZW49MhT1wNzLI6RiI
YTjD5eaXrMJc0mnzWhnT7X+NedmjwzVZJkOCdSqd/W3P535fgJvfZ75FjmPYdYe/1/7zDyo/Rm3Q
8Kaxl2jCfrC73VoANX8yWWb9Ne2sct04+rHL21OaQTA0QfZqjFAqZQJ37RZJtInb8VC0pAgPs/1V
zO2LV5BImYAHNtbGLM193IBV3VTTlrIZKEpSJB2agdKoqVa9MA8ouvYC+ILkQDWED4WTNMsyCh7q
cnhuWZehECpvG4+ctGvrWNqEW7KTr+KqdFY45n/0kL41aU0+RkqbsGCC8YsLiO4FQU24AgVE8Fml
X7j4StQEXrtWXAqO7mitq5MXd0ySjaFNC74NlgXDEaZ0OyJfw8VIHmlvi6g5O85hcQlN5qj4u3FT
iICEybqH6ww4yGEfY/Ivxc7q03eZ3VKY6mKRlnrfuOJt7CI6OiK89tolaqcG5dzkdgZLIJsz9YS/
gl6ELSPipvNFvEhjagbqonkvvXg3InyWYXAJS/tdZNHZVVN/Sd0rjP8+GEfj225IDVXorfpJfnmR
XqaCPhPphO3ec8uvOJa0WFecWkwoqXre2HJi4giwSjJAklrEALSa6yq9Og0XANVyrwMOvaehT36a
QT0GIISfOOTahZLkuWdOx7fOhoCdL7lC5hVrePJ+5Q0uIcqc3SaTfWY0JViv7zXIWx1CeFuHNGKj
So/G5IqtWwh0oXMljnkVE31hAbq28Xxf0Ku+npW+lKpoDnAKIJkSkq3yjaVfvbRuh6yBM+diHuZt
VU5fItIWh2IrWBUkGOsoW1qhIqEAJ08XQgoWN4yLBuDRsPEFjTbwcxHjoIdFaWIXzlNUVyrYojgk
CJKitkXRnWxpZ5dAk6c8AxfN4XUunOJq1XfYL3YyoHQnd+QnZ90Ps7C3XSNfgYdeB9cAz7C/nTK/
z+xuP3rGu4fWYxFWgbsYI3a6ipAzqKu4kP9aIysXcoxPSdycZS9OOiKpue+NsxHb7G5UqZQVdsQ+
2eZZ/y/pkIugqlm6IltWhNSb0GXu0JCbZk2bOU2QxuepWvSyCxaao5jf4+JsvZe2yBgiIdP6lvSp
MvmNhf42yDngnbDT5E70D8Ctk9DSvSB/snCv0ZQGi9TinWTzPpyKTSu8zyJJ2XRKlh877PYVEQ06
HW2aOvjI2rI92nZ7GEpuJzmMb15BqAOIzjmPpaairMsXZVslS/CPR9R7L5gBlnrq3ymAYhKItsrK
n7hAXhKnudDLky6CSH/5lWtQGmzd9xJpOXGjI0EQicH2m0sf76kZPViD9VBx+ETCUYzLKGyfY7ZV
o883WRBuK2U95nH+a9rJ1meVj910xKQiVpFMvf1gV2dUfEypEbReV31yM4D8bVIDaFIGu6j3D44E
hTXGXYsocpF2ZrysJ1Igmi6kdmm62I4ZLoDnjEVWYPkN7AeAsKRyLrXPAJ13Ecjte2daD5yqyElO
vJd6Hod1WBGcDA684OiHvySJSd0W6ckd4qMs5Yzuk7Uvs4dmV9byH103966CsSQHYwdlINZj5KKI
Sl47t6cxvH5Ps/KaF2SVm1Ci49Q81SFxV6MDExts3YluKKuYv/vZbJDOU/U0ZpG4bw10pU5VX8L8
0Tds0kSUWXCaNcWyM8VvNy3sUd5XXuQyfuB/A1Gd17La9eai6YgOKLHERKJicQy5dMLcIyK0qh8t
ziNpI8ia8iJrMUSZsQSLftEjn5TtfJqNEHgAqfweJ8LG46y/ZFwiy9LpAwRgb0k2e1vwsS2qUwT6
I2nghf69ZZD2RT6j88dLXDVqXDlYLLKUZiHXLx5cTcjqqJgAabdD0Rj/1Mqh+bRwZxT7waPc3CyJ
oWm3S5Tdh57tFKXRYkoTvRhJMUtBG2TmPEEdZfsimVd2hNMxCIPXnGhRvySiXtH1EGVrFep/vkEK
Xtfi9DHnYdPU6LW6oiT7k9fosOjndSjxgRYu6UOxf3HL5yIWd4B1xnlOiIQLk1euDRzlRU1CmzcS
9BirnZti/05Dwb5Eyd9Qk1znhSdjrAnSc38yAmFWoDLroSXIxDdEtJaMH0CGVpmcvWKul2NI2bzV
m5uaG2g1FcNvUtUoTIb0WGTTuRXdOzliJgpj7bZvhsEGkQ3VcoiIhxwjss1j6z2OelR3mEw6hPKe
Y4yrCESHZQr7pm5KYsqD9JW6LtbO6Ccyug/g+PrsemTg+5RfOGO0NfkUlklLK6FtVFv0xiACefis
oGGqxnuak+Ala7ILWiS1aPr+xZIhiilU+yJLnwbiYTzLItW0RxiSuemzctCXUPF00k4IdgEmSoOU
GtWrLgnXjdcgt6fSIFoZUX8x8j8X5hbtA7eqMsfA6Bntk4BzERs2Hn/IQ6bPRXZ06IzCfk5lgCqK
060UR5QlEYII6jbWGK4mMYZHhZx4McX9ujNMcnhV+jXMewvlxUop6yEsEYEY5iJtsnxTgfoibSjv
hjR9L4ELKjWB1DvVTpTWfZK5EEFEqPXh8TyHArxSMai0qrsbLOefOaf73EnuMgHy5qKUWCiPjy+q
CY51RggHk6MXvMXGdYYnz+cPheUHTCex6ZH5Zs/NY5midYQ1qGzvooZEEFZg7tPem5YecNciNhtO
JqnudmFIvmJnNcvYzb7c2fh2ilhv5rlVm74gu5VBnlAcDv4ibVZu6+yNUiwhU46qbc6mZRw1UoOo
cu99knLIUfgdinpEDsZZOci8Lw2qhm2SsQr2Ig0bQo/jI4KynxD399KarWZleF+Yu8+WUNYGBVDF
lhR0aFcUGnZ6vHTmkZLlPvaOi0Itjl6hMF+yAZyNmJLPfDRfBSKgOgdc5pBi48IqHxzVtKCdbXYs
/GmVBHZ8dWfgjtkjrOHve43M9jp3E0f7BIWl4xR8A8n4Pt6Q3in8zm7HepEaZ2kBxs/AZtTRGshN
SgOoBUh/lgsvbrwVNIhLChHuXybPKonfMl1cBzmckiRcycm9a8V4F8QUEHntrU2sidQR0bbi7DFz
Q//f87iv1XG0LKIWh/oJd+HnwNC1Md3WVoxfnThWb7LJ5EGYUbSyxp53TVPNMU3r7tg38r8/Sc9w
l3xi41JTrXkMZyc8RiYPwC6kQZFEbY0EvhQFbXzM1rCmNPwtHapmD6ltqUN/U50OhgEUZdr0F7hK
0Bbli8PfT38PJa5s5sP0FxtgUXTWuklkQBhFTNZyaz/ExdmK7Bs9JvRFVZ6/muybLj9UO7w/xdM0
EQ1OGUbW9/Fb0kFYROWXMRfk/2kRPxTD2ewbBajrpk+zkWWrtKxJgRpEs4kaT2yquR+OwgMGVQon
QNsX7Vn9ZHImzlRV1YfqWwhDwzz1YUYs3pRwqUn9nAe0/VWuejRM+7ew1LypshzOLSLrTwBZpk01
nRSQ765KvsNR53eTTzdqjxL6pvohf5gBltKts54qVpO2ex61dw0N7zWML1HkvEHic9KgtI5r52SJ
n0jk71lm3OvOZ+RozmM6bAyPxUwar7Gpf/00I2L0VnyXV3AtbFWdL8cFCGx42wk3tSQnULVLetQ+
k6G/9I59ztLqszfks5MyLLbRCXX/2tNNi7+Smxa9DnydrnaOX/xjgVq21fhbI9XnPIN7q0+XlCvf
hibboJd7vDNGUa5pIAlFeu8V+tjG8X4sfozYPZTdw4xquKzGdVpyuM1N2irsA8WSr0UsX+tdr8ff
LkK2MOf4UJC/9Jl6IV+IqYCkPgf5ZxlbIJzMFEgF2p/yyx84N7PN/9pxCAZMv2ttPwe19Ry26VlJ
okST4A6a6l9p1Iswivkv1dfZ9o+1FZ/jyn/NQ/dbSho1qDdrZPxbprNGrVQ8tKG9NkrYh7xGMFmU
4z9Itl1Thc9eN5WMmfiDuS/IB9H0p433+Wxe+BJT0CEsX0Zx7LP3sHXu+hJ8QjWvrWnfu0V0qYCa
5ztVESc4eCjqnMvokPJbIeqaiTBkh/+qGOj7cX4PxdHr1CMjp79QJsASn9hvVhaLyA9fqOHMlvnt
42i65sXw3wffZ1xGqGBHn0khNn6qTsQKPJ2N0HzyDMIOu2BD+NkNIKI+ymP8ar4rw7jTA/NmVhhb
a8xwg/inykjsDdgm1D0nc4gsl4W+fY1GfTYT8o11y8tllK/jUR3GNH5ppvZaje9VT2p/2dw1Izrm
fuieWzO9oivZFAHBbkXIle/m+smPq62luJIUuntkImozF8FK5dtJwv3oPoo2Nhpox5xIj4yUXHIq
Nh3nrQk4M7LGzKyYEXqUb+HgX7XkpS3sO1QD+GLmLxwraIy8f3kHdar9BQvZoeEQgW0UR42jKK0b
CSTmKBjZclPO3LGJ669Li2IAk2vaGwGd1H1Wmnee5fzg/v4SlfOEe++9tugz6ObdaIg3p5WK81b7
ahrdUTrqIIONlc+XKmweZNme+2qXJP6/1GZFzDL6oJ1BoITOvwmYVRx+IpKc22ATifYjr4N7y4h+
amCWhZiG063xsf2VSUEaZ1geo6H7KKOx5MjffmZRdZEN4msRvcT1eEpT72E089duekt94wIJhkDE
nHCbO0++DXXhtOmzJcKDNuelrcoPOM/dmD8x8G89qe/zoTyMWJ6VO3656N0m8YJw9bcJQHZmL/8M
0fvbJpJNL3tLHFYS+D/Cf/PisW9tC80ZxvimI/1ek3Evw2M94OxqbPToroVxPo7fB9AvRAjcsLdX
pa0NQiw2+tbznjbwqnRoE85npmKBVR42FSK1HvzfCcR1ttNxWcikhcR5yn2TfNO0oF1zJlWsHTpA
GUbAzi/LBZEY7C1RjCbFfpk9ba9DAjWCOrmETkhKcssS4lm0PQUkpOrxayzcxyH0LGZviF0qrHVM
VJM905AQmopb2Fj2HpkBfITOIgjcbzaEY8oIEjy0HUsfjgPedFO/m1NP62eOiazYy1jusIGtZFY9
C2uTJdbdPPUoIeeTYndtLAbh1t85pbkI23JrcCtSzHVqh2Q38AnP49bk2Irp7iSKERlXfxrr4SNJ
yzuPSkdF02beevuwokiS25Dk9CDMfqYRhD01mpNbG4ee4xVCwatZJC9W1bxm/ElPDHv8XEsr5q14
wb7rKMCYh4eBw6rX6pq2OaRqTHabts3oiiDoBT9ycUTxVq5lGr821XMWwXrWALggcsODbkdOrzYh
6CXijU56VIa4xP3b7jkR3KJemU4Ly8HGZgDuNSquFjWiLY+jr5bTtdDuwyzdu1BRxRSQFo+7kAm7
+UBx+dSIn7q0T27F+aCLAVAsFf2bA3H11ROZ3kmp72hYf3Iz/ZY1NMX0dE/Gg7iPUV11/biDl7q4
yXCWGpE+KiCMSR91n33Sv8zB2qu5+MC5I9/7khYCapyPTIa2c+dQxtpPcGXtlDy2vv9eyZeydr/8
piSIG0IK2d7eIJpC9sZzwDQWWuKCgBiSMaQNJTfXafXtZ83VM/S1n8icCKqVEtyAVeSvSjs5lzFb
WmcFD5HnvXRT9ISOO8xfRDO/VLdL2KLqqR8JbEd2Q6gO30L8O43ofwe8wSxY+ICDZ8qqU4Cq6N5t
kmMz896EYa0o61V8lNAbU5wsKzakAOAgSPyLIFkTd3/wI7P+qZrJKy+cHzIkJo5aTO1AQXdQ9CCG
W5v1pY4vQTW8SDqxAvmitYgWZcK4lY2LvqqeVO/AK3h4tAGHTYNrPdjG7rzMM3VHGelTKT3E0vYD
xvdf7uPTpH9Hj5KQNv+YQ0xUZRfuErc3Fl1gfRlWfYxjh9Qf0e5IQrFJW6to4enLt67vtxMXRmYW
70xLVA9lrVi4MZhD1b5o5Ixr12VzcWllTIPdMBIr7LibLuxfXLs+pIY4oJY8GWocFzKNHjN/7RjB
SuvXaZR39g31jFRDfMfwwGpGvGd4J6eBvtIUuGCas71Xp3AzfANWGT2krfllJuYxi6if4k8Du1DG
ERYkNdNl0K6gOKlQuVVAir6le2ZnRxKR/G2hIhb26s3xLkovpUiZihPz1THyeGUJSFKbFaqruEuq
yXgP5YsZ+p+GXV9QRX3lLWs4Nq6RzIZSc1JD+zUihVQPeNLuDaPCG9ODkER8RXFK5dwc5m8ypnYE
gHAdtfmV+KXvcmSpmjI0HKGFsxOhkj+NJDN0NHZLk3RhPRDo3Rs4NMNfY3a/x/h2KJyNxynodkNS
fRKdhfFN8TUl+deYe8dxToiTS2PKMYYWgCCn9uNmUU8s8DcvaX/tfnpq64l3X/ZE8ZfZw1AgU7A8
ADDZfUe332tistFKT5IFh/mu6irq8ub6UgeU8YUd4dH85cREjC26b79jZhMzuroecQtW0SuXfgAf
on+kYn6W8Z73x1KTyd+i436szW1ctP/mNiOT/BZAM7YqXpBqsYqH+h+83lKXDnrBgNwrbCZ7FJbQ
PPAQhDCVW2HXX6X2CQwp8f4hFbAH/jeENghwGMZ1g79mUZC3JbLuVLmMZDTL01pTlG9I+PguYrYM
h2pnHyCSSMySbRSPdAQbvqhmKlCBFvNFmrdnUcwPRYmy1XMewKIZaunwUwUfCmRTs8gDcIaupcgg
1JshnL/QWz3HQXuwE32ENl3GgTqn+KDIz4WlztHd3uy2bTtdsKYvYtc/96H8TmdwvbGg8prpV2dk
qSfI/0DnIcGzBu8VAiZT1b8myZhoF79Qp64ir/3EavwZWs2zBV9rZBQE9ux3LQI8zvjzOnNzRINj
rlZWo6h3a29IAmyNO/20nmayKawXmTRsy615YnnHodw/kVijF3bGZGuoPXz5MhybOwxVV0/WGJ6N
sFliNtgSnvjqJcdMw3OYZkTseTAelYyPZL89THFwBXL56LbGbN0HyvgHev+tiuSfZZIsbjnUz7Lb
mNLjb7M/KV2SQd+AGMnWeCvz7ACHS1G6Ins/BH4tLNSV1Yc3Qj/GofpIywB+C+die9NJhHfxyIrQ
1s5Ox/1nZ3gRd13zyZZR+Oa7Z4HZSyMHPkjvA1S2XEXGTz9huBnGY+5wUTb1uIvj+eCyj/dm+2IV
pEmY+VMspxWe7nPXuk/czPdV8Dzl1veg2LHyvH0HiKEV/DNAQ7AwQ+BdHc4/IesW3yOnXnYtbi/N
okx2iyKuYplE02Fs+OjFzbflROU/Jty9dK8gWv8G2it7G3Vv55POyjBjCOtpuDNt+dbnsE5h3b/P
M14Ss78nPLFeILYARDXXtsCGFabieTKdjxzaw4uzO8OY/7U6f1azeOrIf2PieVS3ZcIM6OKESubS
rJ+DOXjUee+DGgzPPtRU2oy4RwFZlzovP1K1RcgTLYxixPodHxG1Tdb0WLbqYAsge9V/xZz6bYe1
SRT9dSIjbkqsJ5nT6RlDqfMXDEKi3bZ57PH38KmVeyUy0k3g4+Jj0LIUBlX8EY/yN1doZnr96Dfu
pYehsNvieqeVfJpU+gZ6cKHfeeUnF8jd17Cor1is7ppAPbvYW80oO4aV/ET+9Jty7Gum6BFJzdIb
oBo8O/rCL/I8MmSg9kMJ2TBU0xQ5rlBlnUaj/7ByGnqF6A9ZOC9FKA5N3G/yxGhA7BkgzP4dh+s5
N4fDTzLYj3mO6DJbd8n82dyuZMdhgrA01BnS7izwPyernm72g5eKDdiz71Iz2tR5/hAqbknaeCO4
MiQ11vm2Ds8NxQrAHG5BVE6YHbBsL0wOXouqjviqpNhNXXhIfSDEKDka+RbfVgxAjcHBi58yKyBB
qEtZlqa73pUw9EmrF0SaTYvRMRf4XalN9V0aBbLiK9Pms9lE/5JbbHfsFtbCmofv0rYRNkT3RE+/
Dy0OhYjw00XumvsC06TZcAclFZ6lqcJ45zTrafbRvFjNJXtC6/tWaAnAHw/PoWke+3wXVR2SAv8U
+BgqpxlLlXedtYNqbVjPmL374K0zXyvipnIjPBQKCbF7qF37bnLNU9JExzFpcTsY26RujwmXTEeD
xEBRGiasVkhMxKQdRvEm8af9OHdr01HLUPlvbZNfeqPY1MUqKKb3Dn3/wvMwcPryGmXdb0AnPOkR
SECHR9kWCEu50rI0wl1c7Qx4Vyv1oPVzoRcV/kDZ/5tU+at1hpI95Licf5uZQrCpi2YZzObe8JnK
mubm4w7KU1uA2kuKRFDgByNsniGYpoIZjWJTBssqUSyVNkwXIuvBv87OsE0jTrrko36TcnTNWaON
win5sm56TJWutac+BtLJFkEhX/ASHEVMoDlCXpj9PNm1pdoFyNwWfopivenhgntqWcaE3Ni6RW5Z
7SHF3r1B4TlQHy6uZiPuX61JfGdd/5wpG63vO1Thk2SEniwXv3B6QFKyFXA1BXy5UZcfUhjfheE+
+2F2bGJSY6Ge0KU/2uOp8BUXsuUTK0G+3GBya8p1ECd3teM9e0gVbib7EsGot07HEYpofBhK/8fp
gh/3oY3EpyjzTdjVtNUN6asbJU82Lt8b0e4vxwYRoWu8ty47DjG/l8Ifj47bfVRoYAezj5aBZifX
tnpKIcqDUDykTvvdT/On0uILH82KCDxc8B5mPLcvtoNj7Umk7RZROnx1yjwURbIFdXwVpfmDerzB
s5zdYaph3oezFp58b50OWXS4sSLA1NJ9n5zg14Vkk8+eh70ovCVbGI16ML9tt+/APHJiJhU1wqO3
DrBIL11VI1kfqf50Emc5WUzomeoudeNtvaD59U39lE3h4+whTXP1YbT7X8CwG4CUPhgVuu4sfRAd
gQZGyOFLlBOYYbVFmLifpPPs2zeWePgtRfY7QAWZ+nU0cWDF/nB2rQBzRvWIpv+xMtp9+5//BIc6
6ors4AWxZteCWcKnLIBn79oofSTSl9nFfSvN+MHEubFgSVjmKS4oDL+FYBEeip+unJnV7I71Dl8D
0Sf0xvSuWhQzgwQBIAs7Ql000idze2E0ku8Odd1i7uvP9vZeI0iUv1dTyFxp3cUDMVsBR3PTyNWC
JXSV2fo1RyiwZDVCXWvexkm0kA6j+qLXooMZOiTW9OG1dArlNd9uhFJLTt7JtG7QqZcA+Qh4JmVz
eTW2ga4wox3EMqOdrKYXHDThEp08hMK7iAhhqX8xoUb3zaqMSSLtR6t87FRKwySzt+vO8T5Lff+O
xJVF1hQ/06AEll+9taoe5JuxHyGhr1dj35isw/GbNBs6Z3VkHlRRpysjNi7RAICVygLdmamuk4P4
xAjGkrw/09471QBg2zkbpwuLLRdJv8ac1K9m33kddXawQ0nVdkacDunE76X1aRUk3ERm7xNHZVxF
ZFzG/KbLdpxnBzIDbsIC7S7K10L6FEdG/7iNCRYT4T5S7t4ly3mtdfPVZW+OsnaOA+SaOUa5w6Bz
liMQkGxDErTGU0AIbF1SiyLyvZ7ch3hsjkGH1QOZBBP2Psz8DEmHz5bTozrwAKvb/l5L58NESuKM
AXSjlN1a1BCrRGLMvDbzxxJr3Bv6ex4TACLdPdmhOA+peAlUQiwsMtlnWcNTZap3125hvI1cb1tr
uG1Jldh1bvmgM+PJAO+U3oB928jfW1s/mvH8m8RVQ1xtgcA/2jczWqLYOhSTc9axfCYU6MONnB1E
0Drqw/ch01+yrN67cL6aEUHRaqlNCVIOOqIjNodcz8SIIUtdYtQlM9aBZ0+Tft936lSC/MbTxORV
dhU0wryuveA1ddiWDWMs1qgCMFpFV23JdzfLTo1qH7UR/is8b+PV7i7z8LNPYYxGCua7JoxvcUOQ
l4rbqi+yl5zJzBZoWVxB24aGiUtrzW2CV/QcJQ8difr3cxvwjnL/zX/UU/rTeRVuUwt7nT0TqNYk
pNtNHl07Sv4OouWiF7s0iV7/fsXDLgH6y/rsKzQl4SyWzcClkDakaxfuE9RW0wQgRBmJaHZP4Cix
HNTCCW44FfwDvqA0HfkiEgh9Y4DmlDDEv7e7c4Li1SZPbqE92NEqBAij89NI/Q+j7hkvq2tQllfU
YBSF9RMgfyFZI03VGbsG8N6eTJKIE/3fB3F7WgkX2nzGJxISdYyHZJUXYBJufdIdothqLOhr5phz
Kl2EPVFnpiRB2Nn574Ghj9K5eQi2M3ThFSzmYuUan0jjL5A/g+b38bDDWINSA7Rxm80+EaYaJW8m
lMAkWlGvxIq7+ntNxae0bt0TJ8oX7VOuUntxf7C0ps2Um/04O16/wzL/n2d/L/09mLff+L9f+3st
AKNbuJogCD8NiXO4PbhVMq91mnHu/d/XwH+jmxEpOv1/r2ExoUW3EBQ6hK57bKIOsdOUI+O5OflE
DxwH58O//P2zEoN7jE1CCAzb8JdJ2DQXtjOC22XSL40paS5/D/Djo6CmYUAhYPcUyWET3rY5iF/P
QQK0NrOYX63SPTrkwU4jAmHk+3sGPTTytwfTKUjrMZFL3Z4ZjUFJU5/g3b49tdmJu563l3ZJTPQh
b2BVYBEGs5mjswSJPQ+Z+u9P3e2nv6dh4TurYEZWHiO/jLYdzAruKccu14JWFMDI2/Oo76lWr9Dc
FTSlpFblHzp3ulO2vOlmqA1YN5IN+T/Pa0I3Bb41EtD6tSBR0Ny6Fn8gim5BCMZMr0oE7NjNnn+j
nnwmNo79x/T2UMAB7m0tlyBjnd7g3DNwKhUQIk4iolXi3GI3fWqqShJQyFmpLyTvdqeE9/dgzRBl
SgpSwP+eal1fArs+3txteSmsi/ZCeeeNswT3Wg0CxiaNADjcxs42sTU0VzJx2m0Y2hMkNHErfw/k
6s8HwnjPVR3o04DcY1uX8qP3c0xYsTPr039+DDx740iqDaY6SC7tPDwysOQ4knj291KazP/9KfDb
U6X9a6stvU1TZV/x7NvXv58apdAnWViKFRCZyHN5TISSdOzkwyY2pfWqXAAoxNFU2N2eTv26cHXy
2iam/h+WzmO5cWQLol+ECAAFu6X3pEj5DUJSS/DeFApf/w4m3mZm1N2jliii6prMkxeKIRJR518u
Rj3d+nlWbLqh0C6OHH/KqCsZ2w36Nk3d/Nka0m7PdY+Mbf5Qy5wK7xDCiNQbd1bvFC9xr1kPM/5h
zEOzBw3hxfU+2GG7j/9+G2H0TlpFjk+4AfwrWmNDzaxXmvpqTJahul5Ph6CQ3P5+xQvWTV8oBy2K
R8O8enSJcEgSfKODN30VEZ6TrmuXYzyll6Fy9aXnR9beSSbWbGQ5LEXgh8cpK1iIMu8YEg5Kr4rS
vat19oOhmb4XuKMWUkT2Q83/cFDVa2PxmMzojalPskmtMiWMgGnwqEXOKWlzJPEezft/H5pmM7eu
/AacqxBhRxpv7KqZRaDhnxGV+f6/j0TSszq3MX32JYLhDHMiq7uoXI/ZdPcsr9wTlZEfgTwjLQS6
NwaTv4Nt8By2ZncRFHMXoy3iTd8YGmskYmRbgPFugUbNDUWMViTgMFH0VXlRZWtHZIbP2Ld0D7hc
nENgjO5BDOLc5ka/N9wGCAz22cvtv/+MVQSqZf5F/M79eRRXdD7hrpoHfwafr17nYPn6VKvPejc2
NxfLwEqleGQZai1E3skPVLv5bsiaFNkxH9L5nj3+/4di9nUYImtjZzYR58lYfqUgj1AfO/+YuKG2
aSvjmWpEbOLCI0bKcDncLFTW6STVZ6qzBGECcp88aZ/++/WClnIRgTQ4hE7YPsUAV6qiCFhhGM1T
qjyWTkKymKkyslwrI/rWs2DT5uZZArg4xOwzb8Cv8FUR0EHaRb+JU5O5ZKkwnGsuxhA7q9aeYxPM
F9rEWuZtueMA2LRh2h11i9Lrv390KGiPjpfyyMJjcKisSPo6h9akTv994Bdtw/FZsyNt8mQD0vD/
n98OJ/Poi+/CtnK8jfOvSyYPVJYBLW1qHHwxymvVQYvSLUzNJhsS5SpmeJX3N3B3RprnL3NwB5nu
pfS0w0cW+OPCYky5RLUeAsavoZFZ7EIafLuCuyAfw3wnkIeFVjLy1ve/cFh/1RbKQ4SZDL31XxwW
+QI4bLhIyurnx8casTAVA8XM8lgGRiS6qPIuR/AMKj63UfUX5ibqxNH6YC25SENsyfWvI4NPc3xK
R36UOfOdBV5DfpOLHjTFW5+z98pSwtDTjJIosV5HyikUPt8qZ9iKOf1qanMNxK3W6EQc9G16w8d4
K1wGW1PhwPcon/IOtbwSnGZ6WPzLzPzuC6pcsmASNTx7c5QD7vkXI3D+VfUhb4LfnJrZzYtPLohP
kk/80v4pHP9LQ9q2UL57C4a98Bmo6+OpmALCaVCa5+MLWpI32bsfsR6cM6fe2AN2gvhsJP59auOn
IauhRNP7FrX+44eI24wbp6qTcpY2sO4WntncHD141P55YGdWsXBDwZ6v3MIrmeykDwwgK7Tjuy6l
PbUjptpu8tDnqcaYDjYy7OQ9U8Gm7sJvJ2eyRUYBfR2MAs9niFniDFp1JpZ53fys7Ghb+BU8bkho
xch0IgnuYdfd/YTA9BKuaNl8AVU5SKfcdLrchV35ptXTh9mnDMXb8dnW/W0Jio9j4dpYPJmNKx/0
MtfBzp/93Lgg08THNa1LkW9Y2ly96SC6BnJkQW/cItUNzjGbALvQ1m5T3KZ6uFkGqIUpOTKcuuBs
XxkOWlWM/034Uop3lW2zWqxCRUpOFTwBPkV2kLxKMzoqfrKS/XYXwWvLPc4kJCalYbxGUXidMuMR
oLNB5pe9lE50jfuCaYWO/mJOoIkRtQLS9H9Hyi1YojddFb81wz+OiVMIUHSap1sFWc39RCj3pL5I
lmsXXditbInpokqfwyTZ+2CH3AlevKWvG6QGmtbdoBzuADshJ2eT4AtG5qmIiDrV5blMkmafW+El
9kssTYP5WXL7L8rB9hYDOu1Srx/ZlVkquxd8FpP5qUveKHqKJI834r8OU0M6dZsa/+ki5/2zSN2M
bSYbv5B0IJ3pU9cD2Vatv7VkuBmL6rOsY6DOwnsDFXtD6XutnPHNUtMznUpWeVeAiv9M37iDjPp2
c2xd+B6chMKxstVfGJBtOZZXLWwu2a2M+1fVDPu4ry6xVC/9EMaLSb3lufHZ2WpagIumwcFSacsn
K5f0kXLY8FbYc8/9hk41LX3t03TB2pGhskhwUKyEDgGkG16E3Qt22+jdExu8G3y/VZjQ71RooyH/
ukyJGZUZoY2s9uLYqPrCuqAnGvXnpPefpY9KCJYHrp4I78oA/ro1gZ7qvfkCZPaf7tbmyp0B2EHR
nrleL27QGAcT98S2AnaylEEFk54tyr0MacBlzV7NIpVQGPeUInvwGSuObL4cjfdUArhecbwtZMHx
Rrwj697wCSvvn1s5/7wEkyEL0rhBKpZo1T+mu+Y5xNnhNYbCv7yIh6I+aZ58NPjrsF7Gdlcs3cIm
8ngIwaQF7s416jdNFcy2uH9YMXU98jMGt1qxtGxO4b4rjcUQpTwazUs1ZY80E8xT6Bcw20RyVZoU
rDrLCXze/WPwNqx3423ttYp9dbuuMW9Mytq2ZbjPuvSnzt1gOY4WI1r7EeFOPYw0eEGgyVXc1p8i
S94ce1MQ9xLrGVqf5JCN0W8mCm/hmwyb5wlIQ8kSw5UItJ+J/p+Lkzm9tNi35Ea6zp38pDPRyVMv
2HTvYLE+2rb+NaVjrXuEYy4BBcuMhS0hlCbfttXsmjj/lqNxq8zmwx2538MoPVth9+E2HZnlNnmV
Scrywx03wkYAH8up2EbNuKmDLr6UGRiyuPfJtOnpGgvxUPimQxQDIVthDzEba0wll6n0TwWydMxy
uygtgOz4LIr/mw3osl0m3pz7AuAiCqAnsi0npmZCLqlm8eWq8zEQgKDWGaHZHsJNpqc5hRdrU3S/
uc1NRnsaVArjh4aZLcjSZS5AFUDE4UngXJBG2a7J5+ldjx9xoYl12qFNK0Ak8mCQdRBfhE8uAm5w
FIbiniSWWEaTewadPA+5umcFNA17JH9Xbb/h8yK6oYY95KMxTArjy9NgNCOcy13OvQ4TdDSp/X8f
NHGEUJ9bBW0UQj7mPrnODUKU/KcMskObZEcr5jhgJNctqmnIYG8gSSozd8mqbBfX7QdSyahk/dk7
Wg1AK3tvPbUcyuzX0XlO2uxb+UjDII/ca7cIl+n8+ac+OrB0ZmJpbIPZszTC1lpGWFIWRj999Npf
PFi/I6iZvMTtbffHUWPdODUaae6R3Gb+dAJJhMosRympWYgO5zCCoJJ7ulNnz18PWwd9Z2ONLx5G
M5SAtyiR/mFIunEH4HSXNml66JkHVXGt3SR3qNlk1sVz0m2m24ij4+Y7Y5YdzIEbmRm8YQbkuHQl
SA0NV1TP6ubhCbIGjBj83/x6s3cq17zlsg3+LHXKxu6n7gmgk4NurY0YYXds5M0pzXhamPyiFrCS
d8022L1X3mbU2flMmBtAdkwwrb12vAbGrwFyljcTawnN115TaBzHNhiuaawXJ6uTGpQOhbk8DVg5
I7GNfM9YEq5GUHwbOFfN3nTBJdHJVAXkuFORM60QDpzFGACHcjDh+kkBZUr5DooIJ9uVbvavSO0n
dk3TS5Bl2apqg/c2cvFiuZXcVhqpHGYDlpynM+1HJNB2Oa8wMYAlf5iZ+LRaki68NrC2DhEj7C0d
KH2Wz26nj+qlSnSm5xNhqOSh2OiNh4+4wijPkCJ7hQy0KObHrDzYmXitqj7bxhKz0wiLlYEW2KPR
zedCFay356Y7xNr6SvW6u8qHeklWDKKoqECsQvWITuMrN5V+N9xqMSVvmlnyEsGFbBP9M5ummqOB
1l2UE6F27QE15YL7hB0NrT+W8OLoQr8yVD/t6zpnQK5ycm3K0kdVwZXRu+meDcRbLNOedq4Nb7Za
6xiHFNuOHXyvcOvjk0upljDzXw2KZJZemVrVunpvajxEov2O9d5+cmYRVTWGxMULapnM1aulwvrA
rlgx6pA2eRi8/GBFqW9fZCs4GmApI5mBrTDQ06DhEKcBguEdtx+au3Nqm/0nuKFrnmk7NsDah99I
f63blIRThsO+qMVBmNzOeIneKhIdLF9OS6gfG6cBPBx33S9XyDI0w3NE8u3Cb6JxOeUNiEErc1aV
pCyvPXCz5vAUmwyF7PAznMgDBK48Yt8NTpz1tzDSxNGhBVll4JVWgVK/cko/M7Pvj4FvnE3LNlad
go1QBk7zCBvCGxXs2sjiPWaAqpzC4V+sh48RgJcvHbn2EONjW2vXrozlxlDoCsZ64yfAOePG3o1l
DWoSUUY78rpj6mG2+xKIMlrXdZhsUzd5L1r9fWgDb1WFktMlse8hmTU7hmPPnU2dN5AmvGTqSMah
N/x2mTNusKXwqtoxPht37/q1PORD+N23sb6U+yRDuJG737Zoj/XQkywf/WHmP4BSCFaIMJl5Z+Cf
m6RZOwHXm+272ZOlywS2Zb40e/2j7ieC1QE/+chHBv9HNFz5skgRoTtPneVED1RWsHJx/HXti936
x8hqP+PWRVo2XFtp8ac5eDhy8dG0maVmEWG2UjW+mQS70Uln+ccfNuPEujWAXJ3c1ffIUbNlW6SE
zqflW6MmCzGR+KqY8HUZ/Tw+nbcJpeAOePKz3SUujyuRmk1FK1m3YITTR0RdfakRUGWZ9s/Uoodl
a9s+qd44re5R3JmrIcxvcTdcPDGbViv7p5wYvYu2u5BCmdf12f7kiwwZACyESXSl7cfiqPHi8L50
s7WGwX2VNFzFA0swDD5ugcYB/cOSlWO0nlqKZKS8Lyjjjpnp/qJzH9aFZfEHm4AJShg1pEVbbwGW
bzZUr7k+R12Nks9ngowpK2xYZR0NS//N45bj/sUHP2oFpR88iklfCFXHBHLG4THqEUCl1G+BqWk7
tpbaPUu59HB8bRPbMXfNNPL8UiyE2jRuJqyp9CNOeY0wniwdEblrge1pESv60bpg5dwVJsiYGFNW
hxxhL6z6kwpvWnp6Ne6jIsPkk0tqeVHgtPaC+6hyGicrocyAivTulQytDBbrPYCOrchrKg7/OMGZ
6RPgkGn1nBbagH3uQvDPU/yJz+iTvIKjbKvkVo7JX2LU37XlbftxzBlPImmTA4s2qRkKhpdlgee4
diwUnsGDeIeqMpDFTe+V0UO4CuCxT2NL4/1VT+BeGEKckUS+Bw5m+oZVdpqfBU3DwpfMzApQJh1x
SZ3OkpMlP9AnHdZIWHKZoOFy+qYFOkI1EHUo5oV2zB1y+oBY3QXu1XUTjH9t5cPgZCGlT7W9Sr3m
0nUaIBWtulNisgDRouOY6j9oExBphaQ4hh1MHdy4bUkr+jlk4Ycpc/p1iHELLGlub1wDhkx27P2r
wMzQM7AlDOs55tysNx2y3rUyqn5HNpfNbqj9dBhr7Rp7T5eitlYWGO9D4m5VuCvCuv6gzXKXWpUF
19jVgl2NdyDXEshKpVvfNGUWW84NHj0bA33o/MWVl6xdBhiLwWN+IXPqOEXM1paUCjA5RsKEpqeb
yZxnzqLdUNLnhImL1a+NAUbZe1jLLHEo+tcTtRyzI3Zewk/ti+7127JH+My1xLmt6ZvJrDgEnfiJ
7lSitGoY85VXZ/DVGp/Z1Wiyt5ibf+9wBmyAPOMyZUcDbiwx93kuqg0bmreQdLZ1Fw7i2R7ZH/ZR
R+dUCtxIgf3c2qM6wDn+GVUp97LtzmW7DYrwI+6Tp7Bqn22cuAms9WRMDrbwPqIpfMczjEHWTvjr
ZPPs2YOcPY4L6aCL8Goscy06RCIoJ5RNJBdZCVTl2EA5iGNvhewf07oC0ofzluZJ6ckG49gZdMs2
Eoa2MsP4O/O1SwdDpADeZAaRu4JxDNvO60gfwX3ntd62E051a4v2xP4GY7w90Dg0iA/mFX0wgUZj
wFcvurm0JNBdN4MYTP+kNpUhLrXAPuhGz7byXr1x8tkhtNw8urcN8uHc6NvKlz34Z96w4aTS9RRQ
oTRGBjDG9zG6eQiGDOcnLIPXwknPqc72tixhGdidu+knVS20lZO4t4SxI9bwOc0yKFasORseK8AO
HcrVOOhPZKTuu4DOoc3cLXhtru18LNdWhA5/stLL2OK2Sn1jN81uQE5xMK0/0KJscAboIpWWv3b8
XAMT2ICFWysU61KHDIkyZyXMNscNCt+Q6Qt8QO1gJkRvFXHdbVVWv6JWY2to+Dl+A7iyhtfjVHW8
fcypSpNUYDaY+oKa/57nCsaIkxNcWujeOpmvL9uNql0W0M/qXUdx1KwLQtx4RhXypeIYWF1xyzyT
jLDZl9Rw/ds+mpx9iMAPh/HR1j3mBHWjmDWa8z3Sn8A9LzFp6yuvrWg2nejJy+EQC2PKlgjxVkRo
EOrim9mCRXVB/+t+9HW0avyZUxr5y1YZ8XHIHxwiHAUhPBy0W7iSZnuO7zHyy8LNfIt4IKq0BAht
J+gsK9Efy4jGgXk4vtTwhjhqJ/IfTNXk/zQbM9U3jepuRWvUWBLTfVd4uIsLe2W4TszykBuPiN23
pNok+YDyy6e90nxgP2yWl55kRJ3WmjnPORlqTMA5R2E2m4Ed1yJy2QUIu9oZvlaSP0MLVQYB6pYh
nY69TPdRbjHy8Pz4ZIJKiGSwElE8axtZHsveODd18hjciC+c+NsP3E8+2MJt2MbRauqvXDP+IdSs
nUUKxMJ589LiRU/aN4lPAErWaxQaawx6L1nmtISxgTYqBveQp2VFHJq38CyeNCrDkFUu7oe82Dg5
zFmP/7maBN1eABvKDkd/E6vUYDwsDKBECkSPo/obDqNkr8ocNK1tQ1jFs56Wzkfh639VXbC3jgda
o/kO8e6+HYMQcJt+4VbxTzI9tVRsUJk+y8yi2bTkqy2SmLRGRCrB6AHhrqKf0TLf8qyiX+3yTTBz
a4pVhCdsYYnwMy0V/mqjsjfKjGvevLBL9XaG43T13iLsdtorlpdN7z4gZztrPYGj1ZSJCyLQodxi
pj8UfrhNvAodQMCAIMFQz+1TGBvmebyJ4N/EXsOokPNSZJp+N3X5j+AkE+hLKABlsIy1ghTaZ7y3
lHxWpadvUXaYbK/yF94hcJWH1kGGXZRUMpJtS7TQB0M7+9gFL+VYuSiL7aNTNHeMfJjrdZoPJU6N
kXwnDpdq0Wr1coDWyZkii1UT93fXp0GPjBgMuUvmcIWcr00/lU3xiknsVFifVXAz4vKD0WpxMHLn
13VzEBusAil+eT/Ww5qt840ZQb1yeLn0yfWWnkHHkXkjxYNEv4dcROQM1jIUOLPAnfVXrV1Q2FoL
DAR7Tw/QWQC4WGU9QYR9UBJ4rkhRdGp0Qp3zTydnElOEcYor41wofN9JWAerSJxrObEMQTiw0Xlj
NHKeh4tHq2NxaUH5+WpqD5N/6Coh90Yvv6XMzUOLAyIJq1URDAp5sqG2+PQMVIXGiGMJRpDTJgaC
TLtdcQm+lU7+ajpFSFSC8STN8WQ3eD8COf+IAwV7SlEGogdrBf2YM7ifmV3h7WBRWLjp2jOyJ2Ij
z4Prw0t5q8MB4WtQp3jvXWQX87HzMHuDYifB9CLMeJe19bHTIm/PohBNIAo9z9tyDLwCOlxrDYK8
oW947iNja9QM/CzgTweP938VD8E6dMZbpKWf2Ejxfcn6O2g7yhDOhl2VJq9pmPR87ZxyZHStJqgl
63BscS0SthgBNz+P4bBvXNtZfTSJnu7t0i5w0qDD1lF+Gv4TWrznou7BvKZov6uVQUW0Qg6ab6jd
UfZw4I5Ow/SRZz7Qp0UoIGLiVgV/Z6hhN4X1ycROsbBbbvY2cux17dZnNDlLzcU5mdksjfCQs+3w
ESAxC/3OCUM7ofX5mUR8Gmv7qyJOEgkfeYRmD0Kmj8cOm1D2UgXzsAdxJDNbgC7p0cCkDIFr+uDo
6EFUahTndbUdGLcZHZKbLklnC+P0ivBr2rCL3Mt6PIVhL7alD7sL0tiOEuLSaHcMlc8DvosXUXUw
nH3efXZgvGaRppYVbyZGTSz7UeaUrjgTHrfyjSjfW63LcAT+iTe4IS2X/Wyh6kLXh36P0xMH7+yy
97OODFOGIWEc/cJzZCXSa5AsRbKhvrzqUbRRLKt5VuCkyB41jMvLIlxzAwfc2zWN9zQ14wc+zMfE
3oaeFtU8dB/Nq8ZLaRk0noNc+ZLhfZjaf52X3v3410uar6lNhkdQ7SQCr5VVGWwd3PbOnO4Dr9JR
pQzbR0/bF9aFA4uoUtYfVGPsOhDCbaDxjuv/+gBsV6Vff2nwFjYQVI5x5UZXjU0wGRrokHLrtQrt
X9SmdJKm96YMsiFDsDUNXI59K23riVVXyeDsB3EYRPcAvW9jXXR4oGoo/xhiqEMkCjD8QZlQFwBQ
lN1jJHd3XZPPsLNHbVo5MaSmQOBhsAoDerbRDOuosXIO9XuXleW66zWxUjZOAgsuhsuYIPTqQzRN
tyRqtH1nnPweVrL08kc5R7Y3mB9rL7zKOMCbQ0IuG9UOUxLC3t5OTn6pByfSNa4M1hikChhfti/X
+FLeRk2K/Ugs1DnmEyyrcnxNA9s/YSZuK4ZCqghK5E0ei5t6dBF19f+U2+CFQWEW9Mndj7znCu7N
YpQUJgGFad6opeFipJhG8VOG5jabGGKXjbmVhXVtco7EnCZynPKYahgm0URoiJ9kf07GZWy7F4rs
ciWd/rViIgKdYGWFLZLxCFJc15Zgk6EEL5rWP2uOvnYm02XdNHFF6sFvYMX1PYOXB8L63bFSYw18
FK+NBl0KtiAoqMIFpJ74Vy3q8bK3a4LB8rWZII1NStowI0gYjLBfXPpWx5YkL1aBphkrU6/XfWYM
pwHqDe8SYx0DWkILi1Gs6i5doFFldwDte42iLR+KldEmrwPV/tLPPcyUod3hTZ4epRS0T0FN9kfd
38OiP4rSJYmDzT5supWXstziBVtEMuf+K+o3mvV5rOB/hGa2I8j7Ri/zJfKRuEbM9fDmmNVH+Zcn
GINnLF2ROA8UdzGwxAAO6oA2noUcZ9yyLamJdRJ9l4hLuo0WMNeh7W8Bstg/bPCc1pwI8552oqr8
beaQgVha0LCKkOUY4PH3uPb7bfoT+0DqMes9dy7qQJzEJ3OgupqYP+hiB1bLoGyucKha9meUw36f
plOUTmDlwZ20Elfu5I6nICz3INujnRITGjsdFrrUm7kc9TgXwpOmAf2QigVTjrNx2aPSidlXLE3o
TYuE+OJFNOY83UTUwIFHIl6y+aJdR6SIrzBR1EpJSj6lWcitmzU/I3w97L/kN5ATAMugf7gpoHC9
DNFYRy+dWf9EEC9WhRMfWPsmSBohHLDf1RaTl61TKXEsd75PtsVbGWLPJrI4wmsp9FUb+n/NGN7b
PHqr3dZbD1Nxbkr/3QnacBkymG2rFh+Z5D1nmGW2rWx8YtBQ01Xf6OtMZWfFJHWJ4p4b32epioBU
QqrdNrUF6c6Xr2VffRB5UR9Ts1drP7mlsXbOM3A0qqjSfT3k3hJdDxVkyX8FZpW++Gn7ZKEvRvrD
zTvOzHjMYLcYYepmoi1n1qRQFOThqhnies9UPCi0TW6oYO54GKjCnlsORv3D7nw+NAza99aYJ/JQ
PeL0EHrJgdSPnl+5WXxVy7KJL5IYZvS2b6hCut3UJ9FZ9u5faJked6b1x14AjFAUgCT213ip6Kka
zV9HZAGtoC1zVNL/NBqMn9o8TTo+FJF9D2rOeVgPg7aCYnOt5nUHiuQHdrmncUzOQ2TuYWMsXT+/
WXlDzYt61ajNL21MNrL35lrguSvwgekbi9OuJYUoHuWOBKar1jrQuzN7ZYEHXrIh3RVTysqN1jjs
32Qcwbq1D3rHt5pqG+K+cZKvtcjaFnNcPEIHOKWHluE606pD4rQ7whb2hRd2a+iSTvo8DvGp8UhT
Db2bK903YnVeoQrS1/SHLFknqoJ+wrKQTAhqZ+vgecElM+sn8PRHXVX7YWy/U5rCDm0aNeYPVEJr
W+rNw8mYy5pYjIrT/Ofmr7DLoxNxqBiiWPHq8T8XJVzkZgjsdcTNfvrZO/xFrXqvK/EMGBUNB5SI
XqjnEddTy5y9TylRiunV9o1nP4nqhSrqX7I9doWhHigMn3Q/fCGV4DJM76moT55RXFvtoxH+yXHy
u54Vf8I0CF8aeIyzpY7RK2C8zO44kdFNc9XRqXDEWfoqQV2NDu9pnIJ3UCsdTtq4T/97FbMZeWa3
hPc4xwaTu55u0gg+qtk8myPMwibe8aqcA/zzBeYJrXhDD7HiSLlCqwbFeIcKtysaebBw0AclxiUS
gEx/+E7dej9/HSibzj4WiJF8EGRqgPbL97azGZXVuygrf0bBMt8rEUZ1YCVw7SnWu1N5zvNyT1YT
uO/o6pUMwBysoIX0noG1Po2eWA9GDI0cd7EO606GP1lEZ22ZS9eyj6HvAIzg2rf5YtvUTsEsoEbQ
9Oru54TI8ROy/e4qHETIqVs85ZNJxusmcpJHFmonaTkm0XwZY+zkltcsryGyXPw4u42mCUEJX7qh
8A9EhzpmrM2PKOr49obeALgrH5mJq7VKrOcZCSHFeNR+ORWOkePdJI8URpCUXs2HBw9OqBIevidP
roZCXrhoPt1RO+RVcZ6YbcUT+bK041MuLpV343U5ppFzMQr/1pryZ6BZKqbhKEEtdDiLvNna3RPG
zqDXDhn5DsTxOszCeZeEI6qkVU0HVek9yW/VizlMN8slhcyONy1mj6ir9uVzJrJnGba7yTJee2sv
8uovncsKJXYJQ1NWnr7Paim19xGahda7BsV4joQCQWBdAiPX540jqbds12UFsXGeo7MQx+1LpR0r
DbBCNS5r5tgLUQQFK8iOYQAq0tSET63v6wQV57SvpgBnQhYt65YNQB5kS7P+mDJmZ4WfOvtODpyS
PFr7cVDGYS5CRBl/dNVX3w/owzyEzkBeqKX1H6I4Pu0YfQor0DS1CMOj9oxcfdfP3sY8qO92eYfR
fCmTcUO3f2u07JTb+T1EQdolKyESNqvhcAc2azdiW/VAhE37rITBOt19iy3zMHjDbbSLJ7gWnwES
NNQoC+I4tvSkOxjmRJAzLiWhb6FbmGbYgyU0I6hLHCJfQsqT+a/z3OoDo3zhi30zGVtXlTel1c+W
L86zrBVvg7+vPH8BDkd5IAH19qe37EeoybPw1i7fUCPal6ZgLmkNy7Fvb0NTscbJ0Q6ZpJQaxltm
1LsORXHfPrE6W+EO+jQ77uWgCP6qeb425kDxy4nKlPayEE8M+heyKS5dZtxirdhrPBhq6M6WFp8C
HjzoavQICC4y855HSKIy2M1WvIkb45waKK+hqRScJ27us/MvfyIWkIz6A2ieNL7RsdLs10oKULjN
DkrSmZ4ZadbS63g5AonphEwNnwnt/CIkg9hlgMoVyxZa3yWiR25yA7IXWgheg1QiqONL88RR+hhI
m3jCqO4yI3I+NZK9sHQ3yQcieGSM+NmRF7Il4HVmazYPn19Cvj89Gbcyca8cuw/TNvYepC7DdFbg
81AjrmwlOGuxY6TiTErcPh/Al+rxuSnupe79eX1L5z+mSyPSKaKoW52s35LTohLz5jXq1JG+smf4
Rqxq1DwRJoSBuiEJOo1fElaC68gnkbslQFqks8PDbMqtTSKz6lhLDX7jLnpWSMvJr9+9sMLOQ4rZ
igzsNydhWV0liJyYksrXKnfu5ahdIeKlKW1FCpZw0agRZOk7A4/z4EuijPhEbf9rmvAm6pznn4FN
6wKt0fo7QbTaEpIlN7vhyiVUzsDdT+qayk5fV1qDy6c337rJvOoGyAmKl2oT5H29MCTdQtlDbm/b
/hEZ05eqSO3SB0wFeUD9POaX+d8JYC5Zos/T8w0WI64GrbeRq7Te0mQSrXvir3XpAvjmNPAHPKe2
8O31EGvvUQr3zLaio8mGIWtOBEoiIsmeesd2eP9OUI4nXe4RLPFzMGPyYvoJF6+Vsb5Ov4wagwuy
V8ALsWth9QmGu2m2d30U5JnH0oXCvRHt8MvY+k4iljYpcTb7h+QdsqqExsS+Q9otGINHKl5g3AsP
qmRMFbrfEuTqIq7hw5s1/HG3tXGTg5kt4/HYl07yxhRtO1jdS+M2RwDfcmkJOpA2ngwWn4R9lIn3
FeFlWtj9NEtpyxDAWnPLcuzNhO0CXwWSbxZs3SHXL/T/MXZmy40j2Zb9lbR8btTF4IADbbfqQZwn
iaSoIeIFpohQYHTM89f3AiO7KrNv961+oYmixBGE+zln77XfZGF/baTxhboVNGwSl3u3PadkyT44
RXkmnLxYF3V+sbyZj+pCblWG98W1uh8zbfWi2zudqDb2gXRWSR/4NHGNnfxGPcIcekGNds3KifLb
8X+OQOLjqQAfV1BLDvEPUr3wDpIZir6fvWv/PvkN4B1KthJG1VzvbfzCyzYgWJEONvIYifPQzN7I
FnpVEbhry6AKLCuIqhAECFgwqsUQR/lRRd3ejxAL9AxrHiosVLi0KkLD+GhX5CQx1AxBMMTBmywh
65oO7GroUXBPl76HMJctfG6on7YRfTaOH2xckYFBartrbSfjnlSFnz33tIgbUp5rEZ+CidOA0OmC
O+SXsC4EX1XOKkZj+8q8JVvUcf0jyFP0w5rz3Yy1HDlb/Ugosb3uS1beqi5IPEnOEXXKtqHYWFRN
IFYaJqQ17mvFAeXsa0MmcNiTK7aHY00RwXTTemTWFuzxgkIzjn7amnAe3K+uZta7ea+O3xHMcSlX
HfvWfYkH/2GIkfpl9K7PegSZP0V6xYTi2t6Fc62+MWp4btbenyhPAzCLWwuF/tFMjVuPq4y+DB7V
puRU4rYaCQhKrOxRX+ud36/CmjdOsX+s7WyFSLMlAiCgduyqHYkS1M/5D/p6C8gxH3XjBMsmSnM2
kUzCsDITeM9EI1QWWJ1KfeWDH1agH56KyYsJT/UxnWMRDJCioBdEKG5BmMPnRowY52+2Quey9jcS
LiqY/BfykI1NpBZ2alx6A55iU/Rr2AWwd1AdrVjFWevV5D7YGue8yEnOjX4aynBmVZoQAhe2yG+e
U2XEw8l6AyksgaIz4D/mhExxmjkL0+BkI4xkbaVddqnbj4SiZdGGVbWSJc7s3GFMZPXaK+L+vWUN
9laYaOOz5DuJC+EHyroDJ6B5Cx7omL+JNQhahjN0dZmzIo9DTQSK2zYcVNC8VJhY6gmQDIidjDa9
7zBSc5xoXMXtsEC3uETPVh7DghMQ4eNf7dR5cbvsSDB18Wra7Ss2Mo7V3o1PeqYIRWQa347CXNJM
yx5aCWUkEs6TxVxwIxqU121Jzvj4NMbkdceJCOCs9/T80A7h6vfGGrY44j1a+0erra11Fnyw9FrL
jjbCu56qd6Hn5BH0aitCkqNG00lXKjG/lmWD79tbYX7rjuHGChumDKH57jT1mxJMiINRnQoNsFXb
5SZDHFzykRmbG90wwqVWJOt85Otwt+QRQKzHP8h/NBd94nUrWfhHPSPSZWwM7XWQDGaMtmiOya5g
FL1QhTy3lbgpGI7jNexYsmrNZRzcF+UO+9aqbZ1kO2hiExg6mCDBxBZVs22nsDcG+4n7uwQYGqh4
X0C6fCvnDC6C62kpNC6qK2d8RowOiyHwWXZHMFmpyxqX3MLOvdAAb1RzLWsmOWIa3mN9RNHP3lo2
RIBRrj9xkr5BFrj4qVesspSDZxwvSYElvB7UGUjRW6SIK4IjWuOuewiUZFk34Rj5aBScDnXfJJ6o
iY+DyNeFq30JPC9emEkK9aQZoP04FK5OcSpUQdYVvO9m1rOXIvmCo+BzrjbQWW0kwsuodR8z9CcP
wxCRn1GdUtP95hrDz1R/l6pm9tGvHY8eYnfqs4wlsQNf0IJNol+1b3vUiwOejWBAbJPOUv+qQ01F
BKPyH20I2pE1gvcPz8hU6C9+lZH1UlEo0AfRnrM5Oj1SLyjQznT8j6ldPlXdsUloGfVxugOtJcqt
29drEt4e5+5FySRxbK9GaZ9UzbnbJzkMreeU56f5Dkt/WIZSI1y0utDmPJaZg9cXM0Tb6IepC1Yo
pl4rz/gZOVfsV++Rxkm8gIjIrtF87nT3DeEZs58ighHgw27r0BcieoLTnU4X6Rywj90M3fvWKtiO
ljgBbzjF1oT55Ks34hwhgtCT+ocexh+lZa5F5r/4IQLYHMIuW8hLbBffCHFCfVQ0n6ienrXKXdbo
JcayOhcEYZV00NDdMGDN269iUqdhdB6rmZ+T6OB78CVFn9DvZzfC3KyKs29NW1+V514wggQPSxRt
3+mmcSSq9BMsv1rG0XeXp2TWcxDPgDK+95jlDz8SHF2sreVVTekWFsSDWWVHpCo71G+w3sxl6+Eb
9toZV8Lx2ehJvCReCtRDVuzI2bgShkYafJ9rF4aygC2ctwDolhdPS1CrzzAgXvBbHRnvM3wbb8XY
0rLQFrWGFNPR33QD84SeTF+16hON32KM2q0w0teRdpj/1QhoMmY2NU9gxjQBQdo5TsWqIKovVQib
rIk477Sbbt5nDs5RVumTGdKckixhRk0G5NdRd89ZrD7dxP7e5lhdYyTsWXzowq7awFj63rd00tLQ
vtphQBqA/RKo4k1GjP0Kj3m/Ete8tj9VkryguHjPyp3bJG85zh/Gr/pHVhaLtPNvaOdcgjGnz7yo
H9MCOf+YBz9h6W47T8BPAUpRudOL1TikR9xSVowHyo0cDSbNU5r9LodzWRlMNLrLgPTTbpIr7sB2
OUbhS5+5eDQntALjZw0tS2UmOGUt2gam+VR3M84HkXZINdKxa39AGrlx0vAlT9hSF8p/CRPxacFa
Nlx/44Lya3W00KLDOpRE7dkzgRbwZg+51xKUYeAEqbx3L8i+gPqK4mI1EgyGqOktDFFazPcVQin2
2EfnLieQWDjDoh8YXUaef7KDH57JlMm+w+ycYTvCGVkBMCBvyJzpGZ7xUL6Bln9ubQR7Boh/RVe6
QR6EC6DkC8e4xkckWOjUe5niDBJQlkZUCLOqi8IjfwPVfRxSyngZoV7XWCexnBKnnlvPIghfFCqV
NOLbphq3XVRezXCN/wySG+WHgXkL0UMbsykSAsGoUQbvfEGuQ5ucLDsVHAq8A6njXTVk6JGO7yqs
8oPMk7UGabcTfAdBxD1GabNS9ay0tAHGhTHvO7tnvaE7Acz1Ws3DFEPIdSeTr5CNF27II1o+HJNp
GledDVmvjRmlBtVHRiDnguzAn630NkZsfhkT813k5UuZhMuOF7iwesxMabyBcnFEomwgaYq+hLTb
eG4975lm7syAuWCse0eqyusQtkgjtAwak/0yBHs7jr5kMvuUevi9Sce9URdPgeyfl2U9q8fY0eIk
473JfPT9bY0Yp0F6AXzqoZf4A2sL6JrnR2ivwi2LOZ4wrbgosO+EQNkPRiFChhOslYBIRwcDq7RY
AfqGdoXzynnlldbTOQgYyHoeCv6Yg63r663KyhdvqBeRBElqlrNjyWNf4mlQZizrMQ62YS7fNE99
iTol6YzyUnveXcbyRonAsDW0dz1hx94AMRTZp1fN2ApWeBa5l6wcMSiiBZbV1tFWhqGBAM9OfdRK
chcimgWgdUJ9eJsy800O5SWmtViSrqDHDs2WsjAeNHvOu7YWrBrvRUKYrTOie0nReJmW8ROhDcUS
fDXBrPDBjcxDh4yzi2l9jvl7RA4MyvuzE9j4x6rgCusCQwOTIK+X+7FAVhL1lKYPXVSf80D7Fo46
IxbjLO3p7NnJQXNWIldPcRGfhjp56nodbEa2LmBFjdZ4bQzQII37bYoRwIVRsE/66qmyqbGrdDqK
ADJD2+fPgQ4cz1wFufNjCtoelBs2yVBSg9WwraAZoDe5wgI7dcr56QnzMcnEqxl0r26vHRFWrpBf
rbSiuNkMy03R3zoBwYsWb1o0Z4otBGx9+9HLnejVZdT7q64FW6bTLJkctSXLERmyrcknNnLAR4LR
2CGZmPF6KJwZlSaaon833eq43Ol5heap25r5nhP91evY8Fc1w4S2OhZx8VTOGK0oguJfw4DOiePA
n5W+mJ77s4ntr1Wk3bz8WxIi+RXpNci7cxj5W3+wLvT512qYlih5VrbVLsN65uTW7OrIMUg/jSr6
BI8QQJq0vzJ53QhzWtHqvhUEaouDW6iziUvooYeMZHeYIat8XJI2iHa4+ww1b3ZqOe+FKw++zNYu
skREmPvUzjc9dVOIQn+oi0tcjE+lyiEu9CHLyMJnnF5qAeMOjubplNDwd7z4PSSi/UHV+mrCIcfx
04CxZOxy5RtfPtgmKE5b7FU+XixHHvqErl5DDEI9uTcxisfUcG6xo2/cULwQzfIttgQmou6VQRMb
NQERsNPsLdvqjdmU15YXPxScOoWrPzpUcWYzW569UwUlBd6SIuVPS95bACqNhUiXr5Yq1Em2xE5I
SQ0+MZjxzqh80bo1JWco7WXsxK3Mwxc/ZsAqCwtsBB/U0O1oR6EOlhedIKcXFD2YJioB5hc9I+QY
2h9+w0AvLZ9l2GzCDFkXp7ZiaUft5wTRfKsN9WuYW+ai6BD02CUcvDbWNk4c3aYKemA7uWQzOdOm
7v0nUwbVjky5bZmldO/9VK2ZqF7jERPVwOSKaJzYOlSILMyiN76J3HAfRBHufL3xl4wQBU9bKzdl
t7E0ES+jtAxvImzDJ1Tap/s1F/TBszrTbT5a9mSfrOJn3w3BzallA6aI7Iv71cbHaV2DIeL0lQY3
2eDiyCQhi8Ds9cgjy1hozwg2dSoIu9nHfc3Vsh43VQhcuJm+OEFb7sU/LzzOaatRQQbUvHdfId/5
1233P8X6ilqsm/OiYUr88a/BGPHLf12/39yG4G0GmPUxDgN6w1Wxt22XCwZ/RH7LV7/KWNW0AuQz
SrkC3MsMf57/rvEbCoUU6UZpDvn+fuESOLYbSNadeyY0UUOIMXty2ao9Dvs/Ln79DrgxOpJ+e//9
/Ve//uN+nd1AugR5zBsyuNjz/3zT/X6tCC3dlAPXZzcyCHZxPdPR5zQGr1SR+mIY1g+a6GuZZ2Qp
jKa71QEhwOv0GMY+tV2F1LzEs9dRli06b+hAJ2GDcZrqCEUGKVbKgNn9XlN4HSozLg4p2v4FTGNQ
5c9y5BvN3DJm5Zu7wew9YohadJfEjk5zvGwy7aLcYFz6oYf4j/yApWzR3Md1Xq9buq1XYjG+a8W4
t/o+QXRCl8ojOO0QEatyVKHHqFnTVihl40NPZumhiQskc/xzRB4f/UYyXiZnzfe7whHGebUc38gx
7Jbj3GgaGStuIgxpm7CtsXxOnCcDmjE1JLhioiAymbmhgSW+yDiYHc0FfXYa6kTHpehHN0XPfLaQ
TrkK5CwBba0IQhSaQxlA+0nsbD0WJhK8mbuKxmHcpe3QL2nRoLzwMG8MkXqOatw5TUELyqhluiw5
6RzZUQuOmMoszUfQsBiijPI9kUZxlKQwHN2RSEKNmiIgWeiMWM94HJizSnuU73VJt8x+G8D7ntlD
aRsPTR0Vce6essyh4K9hmM6Bz2SoiXqdDAy2XcsIHocm/AG/kCmkGLYcl+T6RQx70qbRz+C+vFWB
ixkzlQ5UhmbG0jHj7Ka915kRhZgeUTfB7eITiYhJ4i1Y1SJ0F/ZM86hGslF7Wx70pnM2GvGy+0IY
/sELpLsuezvdMwzZgvSIDrFlqqVbkfXt9W5A8gETrDFGCIakn+1t6rgfMWKNsTnygR0LzyheyRui
QgnzeFcTLKEZikNlpr04itEHSgq/sNMjzEH0SP1oYGzDGmMnU7Z12Ua8O+aHYt7cERd2rbTKudV+
sRzrPLy2tWbfpEQD2BBBpXT9iV1Z8xL42oNerPSEvskQMYXORRhgusEGUNHFYV9YV2hnQLP6hpNv
Q8NWZ63IX6wfMPW1k5Fb3vTQJBY/RuLdoaocaenbFkM5QnGK7sEqHOc4eAivTS+RG71PQciJwkVv
OmiLyEwyZAlMOvy8TtaqYuhsTwEbNt2Nr451TzKJfyopSHV2wR5QrxNpYgz2s59PrEeWMhAOcHXC
sL0Jwzk3iGTy51ak5nmS3ep+Y9xEbxxbwRGO7Zcom+wPyWSew9qJmczSEk0NAuZ8RqoXOtffaK/w
zSKC+dQHcfBCykG2cOpC7u5XGVBrGKqEsxpZkyk9cnLX3GQ8lG7/6E45obScux7wGY1fQzbqnDPG
a2fGb8j0+WjcYXzvC7CPDsFYZkDArWsjfsHPUaXFxe9y/dBb+ol+QXdItLg73H9iCs6ZDHl0EcXW
S00uzkvsvCn2SMlkWuyxiBhl6/oj7RgyR+g2HhNp50TilDbBepbcVT1lXOWPC2Gm2fP9XmI4evdr
WkEsmEY5tNJ6IDwavqvn+09Znae/ftI0TSylREQ/2rmzHh0UopbL1Ay8a8pSnPWvkjrdC/uLFqj4
xyxaHMnBeMOTjenC0redkZunbh4Hj/mkOJ1ohLDbU474AcEMroybgGkMWMowvmgD1R8ATZuUDNOj
keO9OpVRXVoRvlW5Ux40GyZLOINZpjj59avCrOxlzxYenANq46WQo3G4X9jWmB1Et3GDnn1AgMbe
y9ryCW1cv9UC4oR7zSwWRGJZL5k58lOgR2c60C3DJSAqdLIxARkvYShphacyXRsxIyJ7iPVVH+Ic
CulLrzoNlYOdNhDOp7CcPQfMxrNj7zXxzXe78NBWWJSq+dOTkuK5aSnfLGQ3iyEVcN+wkX7HPOAv
qNjLg9el8wJ88cM0Oel2z1ejkTFmukpsrXpGD9fOqlVIJ3otQ3DndCcla/2SzlHks/24051bTsLZ
g9bRs0pIO7W1CKIt5ULgTfWTiVNnm9t8FhENJBVEF12YzqYiqGNndc6jENpwduJdFA1nWU3me6vY
IQZN3S3aEkBqKrwAPAsJ1wJNx1r3mc8Hdpduo8LWX3UL3xZTlOlQDkLf1GRoEKxj62sSSnXGkLqm
8do1gw0DNiUX8O0lLqt0ZbsJKU3sFGFQtv6hVi1ccs+kkRV4YbnGfYih2vOLTcge/83rm3UirfbZ
cIkMLQbsvPdfI60mttiiSSjK9K3qx3gzZSpYl/HE1y4mLoj5w0Xr0+F7Vru/fgj+/JvMMR9V53eX
tpmjHXwcIHjovnXd4KDpRbDyoObNz0z+WlVZNmxRXk7bshu0c9Cw7leqGL8hnF3kE8ocdOg/m1qr
HoWy9naUidPgMhvsSGNalNgjln1ewoIjlGyDDXtYVjoA8oj5OQ5TlMsCXExdMe7TLceCBpO6ez/V
ypWgQf2Rs33oveKbBuyYcnLuOzl0al16tDenGQQpRrSB45mglRcV7c7sA4vKWhGOtZeWmBBvQJhb
MFQmRLFTOv6vptkGLYGq87UujAlPrXJaArPddUirfu3LDjlPUVZHI8JzarvHFs8tbF4LfjhT76mL
yHVVvbWcDDJ0O22NncTEsuFOC2gfCH7mvLipYwiAFnHp5qr94UXjj7HV1Hvu0rPJtMC6sku3OCUm
2mnuOdPS9deZK7RV5mt0SCignCrovrV2vxlnFVbf4eoqrf7ABEU/KUPnws6N0/3qKC2cR0aAmHKK
j43PmKPLq2e7xtE60qW/X9Mn9Foq0dgU2z4tOsQiOpMEom1Vsi+aMF4UlnPznRKxJxYC/G4wnO9X
4ViEKyZjwNmYItUk/eCY1wqAvdWcOMjZQCRyN5i+v4Fbn87BND1ZZPoNmuqMLkgqcJhavS48HBVm
UYYrPwbyNoBuOuI9VWv2UYU17IBFEUXNh7DwO8NlZMsWgr31g2f76PJI7lr2nZ3tzKnIlrZTul8R
i0O0qZ2bNMsGU42OV8iz423HvaJ+2EZD3H76pgXizxXmEdfV29CX3cHMbASak6W9ofmfs92RZNF8
DN4HoLymznFkBU5xQeb/DCgheBe+KrfG4LInnaPrapZ2IIGhztsQbomLLK8hc7hrRpzLuhZ+uLz/
7n6BwYVxiy7SfTz/SYCQYCcMl54/zblydi9TsYfPJiII9EG4qdlzl4egZhpC+UoJzBQUFUrQvDiQ
9k+xwG7Vl96hDAC5+5nilGjSLsgmNS1TUVvnNrNHupbYWviWuCx2RiAoToc3C6T9StIbPZvAIs6J
pJWHZfRB9ML9wa6seev03KT4j5yT0w5L3QYiMMSF9caplEYkL+LR77X2FW3jGMzVaB98hI3LmNVk
U1pFtbazLZxeQwAmY0RSsoq1Jj2O9LyXvSQ3p/BoXvTMatYNucZrqJzyHGCH5NkyrmNzUdqZAkHg
GgfZT0TnqrYiwRwINLMAVLgdCugKHfI6NvEo++OkQ3jgffMyGa0bFMXfIjMMTs04/jQymZ5ERTWL
Gmhtu6h34jwen/0aNbE2qovVEmg9KrnDwcc5uJKdzhmHxm/Yo+yLLRpmPYwVJ7K0dRcM+SODh2lH
N+gZMFFzBoZgAZBhtjC14t1jK/jF18an0E9A7zTYm+q+bXZeIyErdOO4pD4jOLmV2daYrGJD/Xwj
hLMFapwpZsgG9BnIRfnj/aFgosHIlqG1vm88Ta/9Frf4J9jipoempOpp6jJ6N4U6tFZXXKRPY7nG
d7stkTPp5WidvZrVRCrrwKyGBosDGLMJ+++6HP0tOocPK1PDCTcAicPKXAcpAaOFpb9qTR9sE98/
JQPzTTJWH4sfCvKSzyz7arE5IiddO4f2CtJv8tmCPmpjTCV1DwtzlFX9ZHnhrgmXvksY4EOkxxut
cUmRI6wmyLE6iZaNkt1U7mvQkiHK2LPe2BMs8rF3joyU1EojBXTTG/aK6vBFCpk/F0Ofr/C4Zrsh
nTsjjOJHNg+mleIqj4G19IGyt245dLAvNLHCSkI92vvWicqWrCs4d4vUI0YbzPxWiwpYia0xnvrK
2UxVOZ5bYw9EF501TRyzJU40LdFy5emIi2cuTKDE0KGqhtsQ9oicQhGuq6pZT6Ij+k1nh+zoyexy
zsfHecqS6daLOUs7i45RYQgkH1LIuRARzUaUNTjWtfpQVchc6zRzl9PYG1u2JzTw3eipCitOUfps
5U3wucjKi0AAI4aU9GqPQ0UUT2aRmBbV9crwjGgJIp1WBKiXZTkmcjVk4XCy8gRsBBkzrCW2vHiJ
d1I522SzKAjNnlCIZsOwYQgeHy2/rxE9zFJ98CdvFlw0szDTk2zqFN0Y86hSpnJf2y4Ggcnae5G4
NsA5TvcLKb3kACpcHAZK07algBCoGReOB39eR3az1HP8NI1y+SoSXqRkcSycqHquOOa6WfeTVxoy
B/hNS1bVeJViB/lgZetUvu6zjrKtwSjTZHGPpiNd4zsyVv3tB2Hz1qPfvtYJLaJVLurwC8zILwYA
hwWopWjVl2F2syaQKmZsTpvRIdGucMvDaDTfOh//W16zYKr5QnDq0LqED0cjgSPQQyy1iVNvGMmC
KPCU/hrJRp4Y+bonR6Zq0ajOW8InrI4UIdVRs5S7Ch3Cxsg6yq6Dx+hEZxWx57Nq3uH6uN/n/UIU
5ldmwAWhI5x6gVwThJEe0njSEKxTmvZD5BzIwVlPSAtWgVb3y6qt+dJ1+nDAvAqVpNhovZOcMnNN
bNFrZalXdj3RTc+l+yBzDNk9yrjWs+iuT2108frQ3NiR2R9Gle8xc0M3Lw2JDzCd0NZZ7KwNd9rF
8eCfoIh+CTprgLDU1DtaIPItNMcTARqzCHRCImpkxxIPBDun6XK/KETr0LsOH5teRJccPzbTpXM0
tups2UsVONbOaoOv3Wip0/0CkROWBDLF8ICjjid2Z1hnMVU0Fku1dRr/lXcxObJLAgnLFuUhR4bb
T2X2mKT5sAkhHS0mowjPkdCnnVNx1HXOxeDofo2RBS8g3TBDw6ezTjIsDeUAWFmoBuS7q3g43Esb
9CjiEcsi2mKyHoNRHKIAPaqZD4wXkRk/ld9yGoGnqiZe3bEAICW2FWwKaTS7diDNgreUTnrSrLxG
f25xsq0tf+g3FomX6yKr3pVUIU7QCo1kGD/aTcm+MnnwRRI8Br141UkhWhmDRvtqMMpHtEHJPhw3
iWGZO5HRkUU7UW2yqDNXuZN85xhTe0GfmB7yi68RDNsOuHr1buLsKJK9mFBH16HlLMiBQ6Ihy3iD
w9Xem7oZr0B8qCUAN5PhpTe+W1X8AvGx2w2DNnMjemyeOBdawC8nO53eB5EU7GnGeulLRQymC8AA
7XuJXbY90LczLpO0vX1fFdegI+LVHAdn4wXuCRdNf9QGrd4R1INpzvI1iNmcPAu3C7boSZJFiWdb
y7X+ouryxYwgdKVY69fSYgkYTcTQeEuwWRogKbLY2o9dUkB404fXpvMeOpbrZcOmZjWwpp41UZSL
IvQY7MrqE0dWf/WdESVDFBXTUz2063Zix5SlgsoQV0VDvNbKdOUXB3nsE4Yy0o7aVRtDM6H/swcv
Kh9k1VXrCCt0UIT1HmHF5EW7HjLpg66dILwfVM9uzOxziIbiXfMxjSLymiOZYnjFSFkWaAH0S+mp
OQ/Rr5+iKqW9m+SQcnrCT7rcvZKOQugQs2/YGiYiNEd6R0LZmeQxi0AYZ4XHCTVuNT5mWWxcLEae
EBjSo0HKj1VqxtEu83fgotEmaPMNEjCCVDvjVOo1bxE40gtevie7fmoDwPh1A8N+rLunwHlSDgLY
IRa4NHyoJ6gim5U2x+mCpdEOBt2kXB3vJzWvaQ99OYHznXcIZTZnL1CvbcGePDdqVEfp/QDzGB/u
V4a2IIFKF2t9gOpKDXiIOJ53kV3LXaqs752PW6x0jVXroIeOGT8selcLN+xZyxOaX+8hVaj25yjc
sDIaJFwAEAwaLLtMIcnoVTw9RIMVvWuCbZIWc4Tjz8iuXRYs2Upr34W+yKbM26dglX/16jQv83bO
1J1MEF0ImyHrokLicyqYaM3Ym8lsnG8V1DKztY7DDH+yEutSdv1Xp6SzkIciWNEKRu1i0XSId3lL
6kAx79zIUF8wNJyWbldmS4UAGmvC0o81WErhEK61niNYEVjf9tmC4WGPDd1DtFnvZDxGqwznbRwf
FZ27C7VHCOBE5iskCqxsTGOIvB+9Y58XpCk2s1AvafaDPqmD7qG8u6/PRGVvemlZdCwqFtcoGTZN
V0BmHPt+J10GArUvC1RmTvbOynG0mGcz/UsP+ryoW0yzF44kUzkyO+uAqogRUYIKQEttVDOVae9o
zJ2NuGofrUbDmZUWAaUaGZTYn+uV5zTkmCqo2qHZYSfSlgntt32ucrBnL3IKNuC7ynPTNhEtWXUd
KKsg/BFeXCZ00f0sWY+qwA4bNiP6rRJGauznwaLtkrdmSOgGVsDjIgCVac7oJsVNRo8Wd1uvUOfR
MdoFFfu7iBoUozxTSYBBT57WXZg/57vIDW9BgBq79n3afqXYdX4EFmukX6GlKsemFDbApsoD6mED
Grpxds3C3bcoHddd6lrLMs7iVUOC+x4xCbaKrhFAMclSaG30JEM4PdIkjM8909PBpJYaAmB7wHSe
8mxod928fjRDt3eLiga7D0C5dHWSQuaP0I0nZ0u80npKg+ZgqI/7FqaXt6kHJm0OakOmz7Z1RrmW
fWZtGMIj//bVj7gA1jvq3jOADkh2Mt8VbO4MOWJNmHDoM0KpOR+Tv+hnMxB/O0QucVK48ddgxcOV
KD202Ah2lo6Re08BO9+jiIJ11ZnhsYdcgmFytCkQPIC0c8NbelRDvZH6J63bOTrldovHd4lSYTyM
xyEsvLM+fvL9GPFgFCdXhs6B9iIONJtQ0waoxIqRH6YrGtABAJZ2F1eM/u99xKBgUFNn7RcLrbDj
D9kpNInj+HVhyGE5NOiFJnt8VJXX7hzPNU6Bp3+oHneGYDQOiaqRfDK5vzMqEGEmw4mngkqc9Zam
rYHlHYANIdf37RY7sGYXOwha3IBI5ihgjMNgpNlpTHUetIjQOrjb6M0kBfK8TFvyrS2L8Wg6w8XU
SHNFG18tZFmIRwav4rG14IKT8ErnAz7Lpp4I93HSvjxnM8VoUld0b8Pxfm7DVGdbMnr4/bf/+Md/
/sf34X8GnznEB+Y6Wf2P/+T695yciSgIm//j6j9O0Xf6UfnP5v5v//yzv/7TP245DS/13/7J//OO
5qfzz/vl4f94esuP5uMvV1YZTNXx0n5W4/WzRtt7fw68kPkv/39v/O3zfi+3sfj8++/f8zajYL9+
kpWR/f7HTbsff/8dM8X9nfr1Rs33/8eNjx+K/9vV1cdn+l/+4RPF9d9/t+y/OY7nMaDTBSp32zJ+
/63/vN8i/gZAAHwgdaBrW7bh/P4bDvAm5J+sv+HDtE16hJa0f/+tztv516b3NzG3/DyAJa6wpW79
/r9f9F8+vX99mr9lbHbziC3z33/nNRS/PuP5NUmTR7Z02zMNj/sjwMzk9u8f1ygL+GPjfwi2BOlQ
wG0rlqgNTrRTl+OvI+YvB8yfH0L8m4eYb//TQ3SOx4GteIhEfxLZR4Pb609v9B+v6c8PYFr/5hF4
D//8CLkvQt3JMQ40y3GFkHupr8bTuGq/wnWLFl+ahftMBqm6pdvwZG6tW/riPsrlf/8kDO+/Pglh
8lGZpsdnbXnuX59EaMfUlgo5e7Vk8r3u99ZTsTO24TrYBCd7Va2sBQL0VbxC5/VvHvv/8g7/L+7O
bDluJMu2v9I/gDTH5ABeY47gPIriC4wj5nnG1/dyZlUnFVKTt+7TtWvWrZJIJoEAHA73c/Ze+5dD
q1P7dIWjKJ9GuJVY02PgbMVrk91+8+EYbsfDxDIAGHoWw0Tqavx+PgJmYydIBBdxOsR7prCtf2nt
9e20IV15UW6Bk6zj5TfH/MNd/eWY6lN/+lSmkyU1TJd5CUlrMa6CtbZsFy/W4me5dFb+N0cz1Rg5
ehBovuiuLhzbkaapzubT0XoiRcZUgwuywuu7fOzW1eKM/0v3xtJYx6tnSgoLb1nu5vWwSba8i5do
ZBdPB+C0y/fuxF3TK1rcf30J/njVpW1Y0jF5OoV6eD+dE8Brx49db1rOKF+JPKUGmWJwuf76KH/+
5P8c5WjgWkmU5ENI1zKtXTKYt5WA4c6dtvZfH8dQc8nvl9iVroHt12TJ+OvHqb0QZwyh5Euqget7
d/tgLVGqLsDLLJCoLvvFJUXaPVXxw83Vd6Ppz5fy38emNfHrseFJ24PncCkN+m7iRAYnXvb09efT
v/58ujh6SNygy8Us+Xxg6LZqEjJ3rF1X/ZoA7+W0++Zo6oz/96upC3U2nwZH05JBU3UMWHcbLd5A
HG+Ji140u/KbyeWPtw0Nm0voAeIkxzuaXeOm7lLZcem69UO/D1f7YlttWcuuLR4AYjUX0Yrw+CV6
nSXLtsU3D+af5jbTsgyHBq3n6PJo0AhqyoOpc/TQJDH8ada+Gf3qLf7rdfR003Q8W3q6a9ve8UPm
T5Dd3HBCbcOLo9+3r4IlNRLCB+2ehpZ1qm3dBQEvy3xbfHMLjd8+m6fbgqOy7Rc2pZKjW1ixPCMG
liUlEr7FvHqMYeITS/2Snc8bhy8Zy3GxuOzXfrrpQOY/DKt5vfzu9fztWRzPfOByq9TkLPrVsEZr
+669DIjVNs39g1iinFxcX5sHxJdP/ot8oP66tZfh+uvBbPw2mI+uxNFcDzCpcmFb0/hel3vlD8/X
2fmwRpHMBLEPFi/dCkBZr627U8hhi9dvDv/bk6sOb/Jqs2zLdYV9dPg5dxuhF4SCUCTb1vv2FBH/
tg3Xj97iIlp7S8rzh/g6vCY68p0I1U36zSD//Rk7OoGjUW7UmG4DDWc4ndl9v/e34aW/1TfdfXgr
D+UGVfeyWTWnjAJ6t+gL2iV90W9O4vcVzNFJHD3oyFSp2cRcBTKBt+XeedA33IfHaS2Xt7jhV/W6
bzbIIRGSfnvw3+ZnTPmWNF2WtRJ5mTx61RlO2+euYY7LGgwTQcfNqzdkAGoQl37z1Dni+IXnCF70
Dh+WWcV0veNjxUFI7vzY1tDaYaTBZSvDW+LKiE3usmwxlaK40ZupIKrZdO5k0zvxmvI9jd3O0c1w
g3U3ag/oykIbMJmKVbZdmf1EvjzLreM1PMI1MYmL0oGSr4/3RBfGeJvmhPzzPMjneh10lHoXKNFq
fTkOdJk4B1fbFIaDdSUaK6rv9PXLXRDOCd5eUfUWtqkCzn+AgEO1CJMFrZD8LMJYczdMibcxnMY4
kbimeZcOM0FsZjAMj34XMmgx8QGt8OMbCrU0A6exBpUpQrek8arEZlCQU6QQhjFjQ2qI/qSaA/Du
uo16+TyVOOJWmUZTA6t1Y74TpKKwFW6Q6s9CSRKXXt9ktMeaprh2+77r91kdB/NOOCUmtg4mJxEY
/pT0C90IC23joaBM0W0mLs2OSgh953QNRS6SrnuSbYXZrArqqUj1zBQRlV481qYGAralqJYDFtlB
lTfXJEWgACqKHtZQnKNkLfVdrgFxMLAiQdWVzdPoGN0KkUsE1aCgfQt916PT23vtyG/TgZe3TU46
ju82yatX+ogS5VAlPwCd+290qammmEGmrTAn17nCW3IbxyQG5m2AUkTSA4j/pi+6ZG0O1l1iRj3i
uMzb4/P0TzHXgIaOtexH73f2Jkx8d82WM7utKWljTLYLFHc9fLkiSoPTPCZSPolGp18arow3XWsc
6jCulrFR4HcbeeTKCfW87K4CnT5L7YTWshhb0g7s/IJMK3kW+T4mfVJ/lwKeCKdIAo1V1nR5PFi0
aTf8bGbfRPmTnKVh9lNa9gT9nvCAPBjMZVTjOhWdikMbAc5FTb2yUHVeNJPYqgi5Lib0NZ75TchF
BCnIptdqi9bQcPT12VQC9m/CnDTz3qMSwg5XLux+Gq4rn3KcF3jyXmuIYo3Mur4j/xaiauVpxirG
prlPPRfIt+7Wd71vN6jT8n7VQuFd0JItqMfb0D1Jc101E4Fs2miLfZFjTYqsXFIZNWzolWV2yAZQ
oHIyyQtO0XD0fsEDGzUuaBEiH/JiSNdlXKHLdP1qXc82/dXW4IpZVbE3LWKGE6CmVw6hocsx06Ck
NyOkSr8mhaUGntsSn4Pd3oNLTbfsKkl1utS5Ma9KQUlygGPD7Aggsusj/eB3LuIhTNOLDPAZdR4y
T42xCUi60XSE+0oivWi0vL8Z6fFezcKHBSJL7rtiyKfUteGd6P3WK0EB2DP3BChqmF40nRX0xOUJ
bAM4zPkdsGtRopdi27V2js4tz+1NE+nixBdJfdeahb0UWdC+uTx66AACfF8LO6rkad8QCE7aDawr
QPy7sSI5q4xHfJnUtB8aXJrXCFPU0NbCc7ilqi0rCQ2vW9lspHLaJ7HN8LUgK4K5pqi1BI4zns9B
igowDUiXHtMcWJ0TWa85IT0ww0qWcb1oyLHpVU01qud+FeqtvckKkPiGJOSw9GsQv34ozbtoJtbV
lPiancYaaLcFLEM0eQ6tpN/XQev/EDWG2oJKH0SP4W0Uh0BBg8mRl1gfMndYOvab8J6KmWQ96yTF
LdWikTVbEtqoj5b5NTochLsbsveorbr3bKPH03baZf2F75BY4593w35CaY7FgHb+bcDTkhLVF7/o
I9pvNOPa1rZ0NKN3YXYOU1n4YMOhMF5M5lPXxFdmYFzMMtLx0rvxEjznHL7PMltXEaJSxb8o3VMY
RAttspf9FO2EnE79+LS3HCQbGMaYD6fqjEGWg+Rq5DuQfHRIMXaw+z6q34UBNTQ9nb2b2t/HeFba
VSo2erFNpm3jL2iMkd+E5doSZzMZTmTW+zud1wpc4rkaVq0dXw12vdUZaQ6NQFwsVrxkGwMgwEmR
Y09ae+W1GwPRb3BrV1oGwD3WGeJDsMqreB8wCawG0Kt+lW2iLr+b2nyT0ZpbCNe6Cgewy6gKTtyx
+tlDXKJCEeHZxFPZj+dlpl2hvsKDA5gy9kBfPc0otVJ5koINywXS62TvwrPsnF09bOv0yqky4m/e
BvcttJ40113OvJJcGhoRGbxW+VaNzkXSNXzObsH8hSPGRPmVDJvKxSAGVm8jW5EuC++dCXXpg9MT
tF9d87ov4FyUZ1Z3yKZ3KmKXEB8IAr2AvryzdfY65ksO5XjpqQ6b0gNZlIhpqsEWPOlIA+mTJzZj
C3gMqqsBReimSpLtbCG2oAN2bTXbgY6gvraN7QzogImNvbXrPbuYnxPnKhM/2vQxMXd9iRESIEue
P43tS4xYf3LPw8G7RkUOaKLZ0sLhRWAeCEqE01FnJzZGWV4Y7slcorDTn+oSYrF5rjkvCf0aET6I
IEOB/dz295V8hbC6U1oQkxVKGG3NMscQChZCdABgrwmAXXgIYkKAI22JlHFa5X2/NqwXgLJ4mrdT
Ga/9YuP353rwU4prjbWE675BCuK2zKitVO29vhl4jiD5hdauIuvNxEIxnFNNPgu74icLPyxNjyEg
HTpQmHirH17nUfsHKcCyDKnmpYPmZGiD80y2e78/KeQVrMomLS2XwntWEtrRWYtOj89kAu3EuTJC
2CuuXMny2oVRPzy4zY2I7gLqb3jZWlz6KtaGbL8lYRBLf+jOo/g0LR6C+X4gHCl+K7OXrCbmA56O
MV16VNLRLhJgid0Sp1aBEbK56AnsjqGWWfFFnQ43M3z6NijQJdR3Sd9t6io889q6gM8hD+mAsb+B
Xdba1g3Y9Q1BzHjLU4A1CtXsnXu+fmeNM72Z2b0LpbjMy+HBtnoC7ezzYeigVLgeGVsWkARWsSTV
pzFF/qogl7p1HgQxeZdFg7fbLWNIUf7awc87SvdHWyGz1kk0Q12CMXyFpG2TBuXSMi2WL1Wrr90k
2cWVexG02g/CWCDWAo8125mIMB05lFucap4k4ajJxyvc1i3qpFhlfQokdvdOHZfDAWkrskDkEKx9
p4lULV9gx/F0ZuGMPCCm9S4k/lmbkILyz4gs7bJdloZh8CrAISUng4S1xvC3kYfZIdbNcu+xcI3u
aL7bBrom/4evd6g3M62GPWoTbELKj1C+9SF49kt3Rsjtzyyg9Sgd3cu+gXCnoJik2tST0+21pM+e
YqiHI05+P3KYdO0YYY1VoP9e6xU4v11sVA4cCo/koIsaQ+uPCsHIrW+qdnAf+NntFMkgXSYafJOV
MOeeQAy90q5njGjZLknbOrqXvV8LH0YZjgyc6g6C1eUg2XyswIwgxK0Mq72NjM7eljq0VlTMkJ7+
3rP9R92Y/4M+y/atUF2K5rgZ8/9gm4Xy+afN+29tltuuTpr/evuv5VP0UjSf2y0f/+Hf7RbN0f8S
Lt0RYeu2joRBbXX/7rdojvGX5dJyoZwlDVNYkm/9q+Fi6H+x9fQo3js2+zlTNUP+3XTR/9IpW5rs
Uh1XN+z/pOWi/7rXtSkyYSBl4DrCcjgH56jsM5IikfbNFGwc20gQb+bbIOVBMczqBvuahHGQPDrz
eC+tcT97+GcDFG5Yxw3Dvxh9E3iJ801p9tcd8d9nZAuDChR9BA/fz6+1RMcVU2s4fbDxInsr295d
uVp/70xoHdB7n326YZd/lyg/t2s+ylr/VC7/fTRKiSQr48NwjuoMLPx7GNLMD06gt3B2WIsFdNxF
7m3jplnlDZbWduQVF7rzNU7AVQhVkrA5cJ7DeI8NWqq59a4Kw9tJ8/ZRo/Tz1jtY0pE1OHI3+IXv
c6OvmmraVJN/6Mh4ICClQZZdIUNdOII4m8yU8I39jiDx+oVtzHKwzWxVkjq8Te34YPTDC5IEc4wu
SLUxlgSEXX59Hf580T0q+6ajg8g9KjoZPQzMvpoDAvIqMhLpDy9MEb/X7YVftN/Udn4tcv7rkusG
86RJicv4KF1/KhZXod9inWDI+TnCXV53yQTNNwt5O6DjFcj+Xr7+cDwSn8uqH0eUgl4K3UU0mMbx
kKqTtCPtkSOKqDzzGkIb4/wS3myySRv/VqBPK1xSm0uybEL80qj7iL9ji1NmvDrNpKcv35xlorqM
7ehEqauq+iwMis0IyAsIcbOLkEcu1bPx9Ynr6rIfjc5fTpz54XNdfSBPqU8ibovd2eehOxASFL3G
M5lKvs8+gVbyiR8Ye+jVvErZioeoXxY0j9p1j49SZ8f6f3NCalKiN4XewDh6OFlbF6KvCTXpg+KW
iWJgb4BxSzu0efbKfg/uoktFYBrvjXHcZN10qnVAq3lb1Z12+/XJfJTbj68OrRuqZgwm2gFHJ1NM
YxRYHUgRkPx3jqFd4MQ69XL9bKpSsXas/scYWdDj/Ya+YBh57EtRgXhkacXtQyHBrTv4c9tTS9+0
HUSjPkufhbAeWnD7RsuD76fVuk3REkEjv0HxgblXUt8xl7pHIFY13ZuouBeurxNKlPMYzylbfLt+
HcEXR0X4rEOhFVr7AF26RwmVPOKLouDmYopN3lMfK3PeXlM1eNSwthosDTVxnrZ6jucJ+5LtZYt4
cvE9YNAGLQqgfMp/lBLsXxCH0EN6THI2pWH7we0kK3rmbd1Pw9XXl1ldxd+uMm0JmskWrWT7eIb0
0emIFMdbNGWPiLUthIfzvWHYI6hqhtsYWletoPfz9WH1X8vwfz+0pmFKS+iO8IQ86mA5XWc2MTMD
2T+reK7vug4JkdDNKzNydoMnD71FIwYS/MSV+frYRw3Yj2M7zIMGfUEHe8Vx96yPZvJirIjUhNFO
T5qkJSXN1dZT1a/seibuMekQiHbpXre7ndPcOpLlqj8+TeRxkRIBMM4oyooQyeK0bGqoPHUyUd0p
z7OYOtNgMJWzqVuNM7WYOuYdkqrgYq0BLo8j7iKKGowX+tBCrjqJgwYeDyv6lddP91gj+GpOEu3X
H1k3f58kXSGo6qK+QDPgHDe3wqYG/prbwcbSiaWu6NsL66yj8LZhRb0osZTimX9A9qs8vg3cGOE/
9xr5wLwrjNnGxZM/avTmKN/VNzrrB9N5poLiIdBF0Gwl2WVt2TR000dcb3zYSLLxRwiaVvEqh9pi
msEzTsPzbGjHvek6CH/BJCJq3RpkjGDLodhayHOvTcaVU5BcUWsHmNXU8qDy2NNKOt2ZmI0Gj0py
pYnqUA3Ra+146yRF5VhTYtcdctFfoKO2BObinjI16cJ0cVa6F/20QTSFvZNuKV29pxYhlgPhFXit
qBUPEgAtBLlFH6NxG3GNQENgr96a56kCwZGaYpGMbd02sH58yx73LNvaZZUXyZrI+gPusCeTeMZ1
hc7fgz81OzCqw4n/FLnrztBmd5MTcSt0wpfZLLtZf0kuxGOX+QcR+JcGaSvkbpzFHZVY8BZlsTFB
c7e9Ny/z67Axk9VYpt5mxO9AiZWssBzrKeatRS2d2xqNITZc9ighLzgtytZxzyutciL87dbOscYU
OlSn8DTxKmMO7+IoIQwj3JpSvoBlO5lIt1o3iXhOpL9KSmBlgciuszZ5Zt7Y2Yl1kmT9mqUaGQZ4
Fr8emeod9+v8wyLXkCzOXFMKlsS/vgMtUmrTVDf9dS5hjDRBgs+zYqONreOZKeIh9d/9GIKzWq/8
p0dm2qEdKxydxYpuHb19Xc/hpk2QRO2GOkmdY5LqTuuKcdAgzrMtse8gw+oDb4qvD3zUglTzjwe3
gmW5Z9q27jpHHSi+OrSICGFeDEBHDU2IFf7Y9yQuz526sDa2Hi6HgWzORnRnll1hXK0WNIxoGoRj
v7RmpWJt7gwF8W7naQHkFW/pK12V+6/P1Pp9lvZME/A8mjE6xFIcLRx9c9RBqznOuimYmLykIJ8E
BjdJkxUUmGXgE/4TgjAF3EgirYCFCD154XfaeWorPoGHystlaQ/KZef0cp82+Y16xzo6o1JkzHoy
LxaY2d6MobpqYcoYWHqEV9Ds6M9Yi0DMJk4ikTa8M9Iwm8RfaXz0hoR7Z6pMxLLeQYtNel6ckZel
j19fgN8Xs3x+acgPWQCbKePX0dkwAiqBrWhtW+XNXBaLJuY9YdApGPaalZ5+fbTfnwXGBdt2y9Et
1jsf7fNPS+cyCtzC62dvXY/GMxMZnDJ7SyjoTa3M/rZ1RajaPA7+N+Px91fDr4dV3/90WEF0EBd6
IhHCAx9BVkEKty29dHV0wF9/QPtD4vDr486x2NzqnlCD/3i5oevtiD5d99ZBOOLeaX9qmMgmeLDg
yuuOqEAtw2Snlh3AkKM+/ukl3coeyFA13GQd6kxxfoXloqr4GQ3sbJDrPyOAQH1dgLQDNj/VN3NK
iSjtA28hbN6+sma0gNnoEWVjqG6oRwaqBpXQsDJt2DsNjpxyLJeB5xTLOcaX5wFDgl83EyHXn8Wy
oJlQ6zeV546sGGEuj4G1S7bFAI69MsL3oLTginZnBE5snM4k2qdI912bXwaA6uVUXRlp564KDd+U
Fzlbp3tPpGGfzIDvQe9tY7vpWAR5P0XliVUu4Qe4IFZrtWRMLulnEvzeoEjwSFzU7IF4RXqpC1ja
r238HNWBXLKlHpaR6jPa4BnstSAsowy8DUZgin+5SfZdx9LRHvILMVXkr4UNTg8bdJI/N3JFguM+
FcNJ1Kb5OukmhDbsSiILr11/O+Y8hXWdP2YW69zJJEQpyH+kyXSfj9yFKkCSnwYoZ3lEEl+gKhni
5z5MXkFqaK3EDTGwnoFWYHk4/Q22UrPVUe/i7QeQGtj1VK6R0peomitWJiQyUS0brvvQvwQLXHNr
Sm8z22rj2hAz5s3lSU1JDtfBpRx8CsNZvDG1XTmP4yqzg+cmmMBowHkK8eETY8KF6aL3xF2LKH2I
OllxQWKqg0R/t552sGeWCf5gnYUtH61OVTNwnHZ+Sm4OHMSDh8s4Bf0A4+hsMLLHDK6iGzU3VUe8
UQ76vCzXXnGt+fdRY9eLgCiKeLBWdKBuQ7rTixLpN+stAjXwA4Hb7TddxcrDGdqELChqwF4JbSh7
boaCLmnYcf/cR0Oj9BmN3IjGKOlHAZqLxi3dZCLrbOMmKbTroCwv0ZKAjMAw28lg7dAJaMfZWvbI
rJdOtp9SJkqRPGagW1dQb54b8zxpPXneeNQo6W6ysrMAkqHK2Wm4Cta5rlqsc3bRhrwFQdudV66x
U8uJNmbWr21EIVEuLhrAxbnuAPgCpVDyUCw6p0O+wP/iQV6gsyeIMmT2cCuwehlROWUSksaqX0Fc
xcCpZ4+xZt3jfzz4CUuuXlYPFG9uWRefGZNko6Udeo1mjd66t4GtWma5aat86tdARu8koXnbEpIO
bupFQ/vHC4lunugWYvVh6Sr7t1wfX1Cbk8Lk7iIdI+1oU4Sow/atMjA/YRZaOg3rDWyPezwx+aLH
y+6CsZkG0Jc2uJs8A4NYY5NcZKrVh+79SbZn4VA9xGr53sF0Qv6Ash6Bx7XRgixC7zMSVg8kwO5+
2slAgrJBhiW4SNWwOPPj4czX4tfGvG10GiBTED8XRD/04YSvb0jJ303FiZNUF+PoruLAfm0bv92x
YzvvU9KNsQP3HJFjDx1AZ394jVOAXlaJLU9OW+kMNAz7+9IqH5rAOWGTk62IT1vxXCwI2xkWlpAb
UTUe6ePtgzG3Z513Kc35JusA/+n2pSPBWdL1zJbWRZxTbrBsQfvSrCkcGnW5AYl+GeLEkBFEzfpW
2PaDTtuV0Nv2EPlkQtj5jdY4t0Fh37dOcWYaKZU252wuTttGNGtNcoOCCsmKBn0x9swrEiaibTLb
J/idKNJU+I0s1hBsVc4y16ZdEA5r/CqYY+JhVXb5ZaZV09ZNZnMbBQFkKGI5hnd2Ow0FeuO+Nfwn
mH2nJlCXZfRExYSTJvZxTYX20gSUyXXcVYn7s9Bplwv9TkaZtxkCcjq1NgLUVqxlx6Njz/G5U5pc
scqrDl1l84zlJH6WHokKAXkVw4+sTZf4N1MSKigCkmbLpAF3e8Ek+2wRw6zPPpYtP2BFayhjbb/u
c+tqmrELdzKV9OIwaIb1hQ2ZyKlLepw2qjN4Z4bLRAGZ8mb0/J0M+S3DmJ5DvgIsm56gjX6iM87t
Ur1ODX9GW6RXTbhFTxzwIdhEKTEs7RGYPiYe20zLnhoaU0TDLaUBlrireSwt7DXwMJds7qZFbWIH
J6hBJDfEFiXEdrxIzZx3Tui7i6TVtw0Yi6qcd0VR3IhiXlm22iVFlAR42B/DkU66lx3gHJyLEnam
rRVLZB7JJrCrh1HPb5oATwpc35/G5N10g/XuldpblDY8T0pDbhMumQCdtnVfMaueabE8o1paNnO3
I7rllUCsV5PG4wL1MjtBrSb9UX2yLl17KGyz2L+1Q8ZI6TH1SBIt4vau6sktUXVtL1ZhecZTl3DR
3DZ9tsveXBD/mbDINhsg+lRBgdZj+Z+/WetI87edjacb1P5pw9iSAov6/qdlVe6bs63ptbdGIwNV
2d0QdUxMvLgvEjZhc/rUDkv7JTUiuLyhs5X6UzL54z5znB+UnDMjfWfvPanaJZk1cKU+Ft2xy91M
Q/eJWuh9WIWkYqrHahgpUg0KHZz0/KUJn1NgD9iD9z1xQT0PZkFkpcYewa4fOtE8zJV8S3WHq8Yi
upc87SJnmsOwBieBLwGfEYvUBD6a9z+jELiRo4Y7bOqb3JP85mo5EQ3mRO35ONFlU9k6tNinGQKt
75KWNRQ3UDYAf/jXzlR+syw31K7waBlJ98DEUoKEkprG0Q6K/lqGuabwiIFlgde8FyN7qNxkgIBs
WgmVQGmMFBtYOyzHKoUdW186MdFvVsxk15c+QgXnIQ54qwhzuB9z0EgNGduwIs/r2bwELXTlu+GV
Ec2wEjpABtok1l8vhs0/bK4MDmOhCRZCVWV+HSDxHLsw4EJvXQm5h/d8SixcwSMLv2WOL5u4fijr
6jJtHWTsenNi1JeExW/TgDUwuyaWQ0m8G/PhyRfMPHObXqqyTDLMe7AgW9VEcCpuWadB/UBnaBfV
DdQ7OvrVqlc8gJJl79ef6EjW+bGxZZzrGJWlNPn/o6JeFXpm5FPOXc8TefIyFzeV2ZxDjSRynCoJ
goRt0oQPMzbjah6xfDO2V8II7ye7MkhDZ2JJsgIJdHCLxhGZuRm9m1Etvql5/mGfZZpI3+hDIdnU
XXVjPj2ZzsBBPCSQ6ygoL6uZkT5T0ZMhke7ZE9MWMei10u/zrHx9gf50YO64KWhSsKCxj4dta9QR
aEiHTUQAQzRPLPz68X3c42wf3bsgh7KUEfJgAPn4puD6p52sTafR1Tm6ja/x188805eO+7glRmT0
mNelfVV3cj931ByBNheOnn8zvHV1s4+eUfpaVHdc3aHL+VEF+XSVCzSFVmo2zjqtmK9zj79B3t8R
GKJR7gt/zpZG5C+T18f006XerYyzy48L/h81rf9X599n49//dxZCg9uB2fJ/sxDWT1X39rmnrav/
4O+etuX+pcrEjFOlXFZi9X+3tE33L1W5QjvNY2MbVEX+p6NtOn/RNhKWMHXazEJ5Bf+no+39xY9L
SQ+WypcUnvWf9LRN56h+z7/xNar6iEkVX+AQO6oZppmVD3DBcmSVZKVYvo8yY9xo0BrOZpeOEbu4
ISGDop0I2NRG4BbO1YCCdS1rK7kl08xZsAQ/cZCPXPS+r22EGZv7wDZs0ND0s1K7W2hG7K8xtTuQ
TljcOq3lbCdLVNd0oHCjVEgNWUlNkJjfLGjPZNj2dzUoI/CiTsuOHoTsPHWoWgMhUXJ11k07FRcp
ckuWht0DMwHGdRQ3jS7D82C+iExdPwSqTuaBn5qjxF+XhRufGK0FHUlH9Ocg+tUjE6BfwqYt98jF
sRu1s/fZt4rO0jb6aMR3GQHYmuPFr31GQUIX9o+09k+KKpW4rtEjQiUIrnUtDK5NqJdrmHjWKvGa
5Kwppjs98fuDk8t6XVe1+dQ3+yTy7EcNmc6K5KE7GcS1ClJMr+wuvdHHxDjpADNt4V5gz3P77KpS
35T1qx7qBmjZzjoYshDA0AW+Om9aEQMvfxZ9Fmwp+S+J/tMPIcNqnfhgCJ2sNvdlk0tIrdYuly4A
Lc3U1xB2hnVeOzaBdJI2i9+X55UJ1F63N2MdVJfhbNckQsmA9F7Co2XQgQwHfYf9tT3880ccGu2h
10ENZHVebaMQ+N7EqcOUd5pDLj1BxSMBbsg+6UDqVXNAN4agMO32Sexivbeo4ICc9LY5Lu2Dy4aU
FcJwNVskgaCSjfZGVI1q1TBc+b7xroWA2piQ0cm5MeZ8IvtGXsNFCHE37zRC2/g113RdARESxrzT
ZOKxlkcQOThEAAZuV59Dr7zRgyZf4yWeFx8m9tSzTg0GnKJoV2uAwzBbFayCYAF3ORR01FKHpJaP
P4yEYKFcIt+OYqTl0Mra28qV/rUYX1xWjbdjxeJBOtONTmYfzCfjyvbs+s71tXMyguRFaJXdxisK
diJO750NpqkSSmN/ExDPczbFDgD8pNyQLzKcuEHwrz989qDbaQImFaXDVu+zSOX8zVBwgQbb0IPz
8ketYMKGwgp3CjAcN6CGoaveMI1oW8DQOtAJgMTjB5oYQs9yLsEVB8jQNy4EYxeO7yJXUONQ4Y0r
BTquFPIYlka9DXQwyDo8ZFOBkQMcCwqU3CpkMkGL2rbGnF9CUy4Na61rwKumpgQRzh5hKy3KSzX+
+5UEmeeRFuMpQLMJqdlUyOYYdnOhIM4dNGe2ZNaJUIDnXqGeCTlcQQQOT32FgYbw0G+sATR0UE0H
DVZ0r6DRicJHuwokPSqktKbg0rgcptWYelcBNrGVHhhIU2MovsSfxBNlLyul2OlyeXBn6jcQ5DIF
sm4U0rpVcOsIyrVMX3oFvR5o5Z2WcLBZB/fboQKN7XxAstGCn6UR3Lbau9ThaIcKqO0qtPYAY9uA
tS0UdBuXw2pUGO7JAsgdFEuEgHjwFKo7/6B2p/NQH8qPv9KHguvdKcR3rmDfn74VsfA7fPw78BQg
HFL4P1/6+HqifuLja3//skkBx+l2x3sZlcXh4w9CYWnLztQNTIUtrxWiPKhgl3/8rUsManmNYd0j
SfHWeipAnquf61EAkms0X/UM4OWgCOp2AHy90MGoE9mHPvCff39825CKte6oH/r4zscfmoKyC+js
c9b/BB1qrf/53sePdvNPk17F0pvmadsDg7ihIEzMcKQJsteAxId+590g6klLsYf7FCzHHrC82/DO
sM1WP3Bpg1uzyMrtJIJu9fHP2X6fPc8+wyl0RgJmR8BKNBjhbV/mZ4FuhRcf/wIaT6SksS2KjLtU
2hYCA4D3NuR7G48DfdxBpxpKeIHC40+q2psoZD5w5OsASMimzsHph3D1s7DEigZpX1PIfVPB9wUU
fgcav9XF2ra3AfRXkPojhewPpuZeKIi/hObfDGD9IwX4d8N2ayvkfwz7XwGcKGKz11axAEIFBOgq
KgAZLVsHn80jNcGO8iaFFkg3pAuQMjD3RHvF2t1A+kCnYgicRrusKcWzEMCN1q1z8gqIw4NgriIM
+h058w8KJsSvIeIgIusgV6EHTrGyXUHIzsgPkYpggqLUSUkYUP80UWUsDAxSNAjuE8yoC3hazzzg
dwlJC5kub22SF1oSGDqSGEYVyYBn+iQno8G1rQNccUh2YPBKUhyicUSgeq0V9bnR8ZYSJh26Kntw
bfEwxjpMniVt2Av22+fUB3knP0gBcReM5QWyziu9d67otCJeweROxkQztjuNzAnKMmDqJUFWoGkJ
mXmTasFCSoVUcRUjuRWmCrDwSLJAz3JS8fS1tzacFoe0i47UC13FX7DVeGtVJMRiaFHIRKRkSNIy
SMAEiDcDs1HYKPsq7bVdkI+XQHSuU4CVfvHckL2hfg3ggffWSO9KFc5BXsQ6jlit1yq4g3TeC88q
sXb4K1wCOAxkd22SLEDih07yR0sCiF3rtymJICnUHNw8zARAZE5A+pIpzH1RMSIOeSIWuSKkjJNe
D3WzinbwAK+hk10FySGPx6f/5uq8thrX1q37RGpNOdw6Z4PBpBu1KqpQ1tRUlp7+9On1n73+fW6o
sjEGjCx9YYzRQ5P2LBb9U2G/ztC+FviQX134JZGsXkmKX3twTQL4JlbUv+XwTkK4J+j2fnIUQNjE
GqgoLXSURGFSLAVM4V1GADAMldZcxxBVekYVTlSZrB6ArTREy6OrRqQRHXSFYxFwWTr4LDOcFo9H
YeRCNj29Mmy79iOZ4vBcIm8dQnnxnflphvqSEAFTQYEZoMG4FmFG6KhgxISDd0APWGwIsPwbwZX0
FE7GsXmQO+8A9H6kXPjSDpdHpyNHx/WUNATLWxOOuWD6GQEgogROoBiakL208aOd1HkFu4uB56VR
4w830dd9YH6WvIJMdN4TmDgaNo5GQXJGhcthLHt2rOA6OWujl7uusJbzMC47a7g3E2+tEO6OgL/j
wuEx4PH0cHlMCaAnUKgepjsK3ENKEjKlEJYPTB/yIG0SChXoJwq5MlkS+E+qMEAhrWUJF2iAD5TB
CQoVMChW6KA8dp/KOX8rBvdtbHESgBiaFWzIZ5SEheZqKgyRUECikoDhCkJRrVBFLhlPIeyiVkGM
RoUzChTYqFKIo54+ViGPGgU/GluFQVJApEXsDS8mjKSOEbAPM0nATgI08jlFB5I+76Sx3ae4GxcV
rKVMDziSvGxhQ2FKYJYsEgVm4i3/aStUkwmzqUipXUE4DQrmVEN1YrRyn6E8Eb/42XtQn6A/gZ1O
iR6vf/VwoQaHI15HPWIrZFQQA4/SoUgN0KSEwko18KWwR9wMBZwSNqUak/1RoahKJX9JoVNBqroM
CldFwue3D78qgWOVKqAVVfWygHBVxKCubAfo1dRl59GRNxMalqOwWFSwsOYUKovDDgpS9ooradko
mBbYoW5ZKMBWCWnLgbg1Qd4ibNoCyAkQw08IoVZ4LgGnS1e8LgXukgrhZcLyEjC9JPM2IqSzJSzM
Q6iwXx2NmSoHTibyvd4BDUZX9FK/E6fNXwZyGKwEsB8KJuZDFXMVXixUoDE3+pPCHWMDAujGBkVW
+T2kTALWE8rOBFpZorBlsynf2ausU3hmdav2kZ86lDOdDSiuHxZ0UcXBBgkth4jmKDRaryBpAbQ0
E2qaDT1NPZeEplYprBqD77sGZ21QwLUE8loOga3tmafGpnm1YLOVCtLWQmvroLYhut+OUNxmaG7R
BNbNhe82keRa0COw3f6L2P82KhAcmXssH8S6UIi4rHu1W/fTmsf7rBByAyy5FqbcDFuuUJA5u5OX
JB7/Vgo/R2L5q4BHF8Cli3LWPnqSvKfJnqX4R+eDkZvNv31q3lpN7SPZwwxu8T5BvHMh3xVks44K
hWcoJp6C49VQ8mY/2qLOvQSZ802k2l9Xd5/kB5Lnna8gsTG1pg9zL3Tt0wCDzyBWGq/mRxNzGbfr
Tw+zqjrRL2ITfJ9QID9TIf1C3tkz9qX8bU66XeRRqHt/oRJ9YX+sF0T36h2AzJE3S2APr3Fs8DJ4
F/L8T16s3xO4ggSGrbQ6X7mz/56l6R8STW+21v6ZN+1g3wJD7ivMngtnrtJVUBNoGBMIZ5o9GAvy
WdqqWjSEeFqwDh2Yh5xX8PnKW65giB1URIxNpH2DSQTovFIoxyz55v1RrHJ4ir4CK4YQFtFqc2Xr
PPe565ob/JDfmh53S2DIKBEgNPJGzFXBwntwgt+IO+MsnOErD52KaWayxBPzI6uWwDBrP9fBynK0
FwMiZK3QkIlT/Y6y55IemW6Cdxud772CJjlDlWSF8CuHMjnO8jlqf/ENL0OSn4fBPRcmsPcqAl5f
vZbZSS+M586h3zflFDHz5cqiOSyVXTeiL9DecW2+0AoCVixSpWfLPuinesv+CQPzzerjtRmbx3nQ
xEK91CZpdVnaPrd5vJv8aWV2MdmqQF+hb9pQOKXu703pnD11OEtmFcmlg9kZwO7EOrHj2jgW+1GU
yP3sk4N5yYrNU933T+50n8eCVAme0BKYsq3audvGlw0v1PHSpxR+qAtH1KRLneCKNv2uUJjReNRp
xCCP9gOC3VYgAkXJESo4KXZTxAFkx3vBa6sy8aGYFvpHANO0MP3fQq/PCIZPgkvNIkWDy3aMtrfY
Wpw/ojn5y+Tnk2sckEQMvksJQRV29VmHqNootKqlIKvYl1OWYtrnBH/VybSTCY/Vg8taPgCtCtUa
w2xtFbx1huKaQnP1oLrCpH7KK61YOPBeiVAngQ8AbDjrz21dv5aQYcsAi3bPhnVZWvrNgR5bN7JD
09XepmyVQJfNM0yLwGYZEvytleow9RWIFiLt/EDTKkhtrXC1KdzaEX6taPC6e/pzbxXONa/TT64v
FQ9ZD23frkgi2Xb+lIFdZv+JuHHfKlBuopC5862En9vX9msoHn1gu9QPYzS3JxLb4LqZSfTeTLW1
LYkXH7IUKsKMUGOWxR9tUU6ejXWBoNVIZhuq6niVct1jLWFzwOFvXEiF/o2n4kxwXbWZnO7diM0P
YhCx4W7HUO9PprWe/IKEP2jCs8IKR1bKn9sWoIb94qzb6QezyfoDyaq1YrOUmrm1cWrr5ClgcQi5
OIZgHAUoh6fpYrGeOk46Kx9Nm69MAZYO9GMknuU2td1rr8DIUiGS+wlYcqCwyUZZPLUKpFwopLLl
dG9SmtVbAG2Z7ewdZZDxlcBhbhSQWQ1QMgjNnkI1ay7ah0nhm5MUkPNcM1wwLK6TDEAvhcI96wr8
LDwQ0LGCQUclWGhDAaJdhYruYUbnCh4tsm/mjezarRGwKXxpB/vzWwVx2pdoRHsFoc4VjtrXvlIn
LRlg4tnmc3RVoKt729gWCmaNmHNe7hsJ4powgfLI8OKVS3EGA9vAG7og6hjzWv7UEu1bp8zMtCjB
hIFkaj2z2FrGABCjOps2eWk9S7lsFXa7Guq7RigJSbXbUT4TNkt6UgOo21K/qkO9P+BWVwokpUkn
AiHLs51ey2setiikPPFlVC4CFgyscykAs48wtpxcCrzlLKolNlYtBM5p/zEahlqJY9X7BlNmlZbd
pnHF2tSadaJQ5IaCkrvQyeMETDmZExqm/b5aCfqmwaEMMtFT1J1hngRqYaLFPXLWR+fgOG9oaPCq
B846gY1eK0i6ARpI+GDTp1QYDIkpigbURwcbuvqkMOsRsau60zV7dKfA9zBMaX9xzqwYnVErhsal
Vch24jhPZBNDbQTmbkB1r0z1dsgBvTcK+Y650AaLiXtEhwffwIUfFSAeFbmzyWDGm2VWrZDCfjNE
YtAEVz5LMTmmijSvkPO8mb9kbKBl82k0IxvtOCvvs+a4+mpI63npWOEPzeKkRjC3wAZs3ynEvQvr
voJ5bwe8cF2BumrQV9Mvk9y9jZY2zgIq2HuQxSg7UL2CpJ7XiVGbB4kmYIM4Ll4EyRBTM/WHIU3E
CQHgkk/FK2B2DDCGESF7GWBWidFMtwKJs/2Emtw7MdXgxAXufRvG3bbKyuYaGP1pCluOtGD4GPw5
WxYNYdaUMQFWksiummU2Vz+ubPYgErmUTRaANTHe2m7m0CsuWIYnUkBClALSwESfoQZy9pVomufA
6v+UBmo5XyRLGw0Zx6Z4nrK42nhIYYsQdGvQPSW8qgeX8N915xmffkVf/I6KsFnoZpOt5rSFOVqj
2kn0ZSbbJyfBlNZOVgo/B1O8QExim9QsbYISEQJWRUsxD8vGq49eNNyzUWyLqQQebE5Hl4jcRQ1h
nHoLGaX0pk0U8QeM5DdiRXvRxHN0sDSQ0wgYiTRQMsB8Xo3dUK+sDq4nABkJETgqb2lO3ijwEJ3c
8nm0iP4wm5svwv4WEbmy7cEA42JiUI1/5JfiPtAn6DDDVJJHZmRq1DLsA0RT6wKxNbLH8rmcCGWp
T1bTnjN49cdArw8eCzhCiknYMRGlkZZKwoany7XhWz9dVb0RCoML2p7gi06dUq25JLS68k03tEMZ
bvJpLC7864/wEGSDktIozV91072UndKSDBTVQUGPMATww5C9aIsGqRwK93eCRbgIs3SlT7122QFX
O7/rsGQlqHQOJkMqrbvVXv1c9fiLMY4bJhctLRv/WpW37FB4CIyCUfEhp/GjcTi9Zr2cVrQQoo+f
gsonGmZ6a6wD4kQvDSEWGOK9LcJ0lY2ds9Jk+1EMBXsdu6esaBlfkRa08Eyi5L0KKZjvo7YbdZPu
DdGg393J7ym3RkOZJ5L22SU4Y1Xpg7tvEv00pyZnExCRYKttg/JKR4NBmMUy6BoaSv+nKW/0leey
n7dAzvdlYJ+5SuzgDm0K216FyOFMb6UHPcZLMtTT/mVMvauRjtuorfb4eu+WOymJ9LarORG0YfAz
5RrDUJj2jX6uwVd5/pdWhj8sSr4HDREM5z+wPe3ZzoanbDjXwrrNobHFdHRJMHCo/xdoCrIecX9g
ncPG3+ZVfQ3CAVt+W9yoj8gKAfrjnkcpd0SlHaXmvA1efOyov7pQNcYBQfG/iVKGgJx7l7ZxNxl8
1iSzzng6Ni67BJM9hBvratS4kJI0Asu6Utif1I+GmW+V8Ps5mfVk59XFQM4gK+eZ2eYi5Q2JrotT
iCDTJ+HkEOYjRvy8+NIaBlTWM3MMFhkN+ij7XU9cBqkk94AFOU5d8ySJtmpQEzdWc6ewpqJYk0F/
7m3nhenb9+wHW3N8lsz1mijYDz7LE/UqzJp89ScCGXyiExpnT8xA4FWfpVMwppHzgkTs0kWuVwy0
PYbdoJUhAcjyKbVLkaICtHYZwfrM0bnCuk+Dm31NDldtv3+CKXmQvffOaGgTms5ZduHFpbyaJzC+
/c3G/AU9mngS86q+XaPlpAZMT0SkbDg7gXK9kRNw6zveqAm/EJB4GtTMXjPsvbhEnGqUSNqof1fI
pRYkuEwoVmApVb8wtH4WUBKnfjJYZ1XWvhtUJx8AQ7L6WS5N+9MDjYnZv8D/VcWQx7SNhxVorr+g
1u5DhJBkY27tkYAfxMrnGr8rzMJxmU4QwhKj75bjjG0/V4n2TrAvQl4LowmXgcGFzLEvkUX3ZEYz
MfdPeZ9u9Nndj0QqJNOqpyMveNnyyNzaRfXT23uCCN6ipt1xKXkd3lgV7nWrW7Aa2whJVFlnPGms
pqTe7bFJrAt3hUXzLGxDrSzXrok1womwUCRfc9Dd3GHYjna6E/CByvFYF/HVr+fvsdSeUGdc9FmA
+HvSC+viJMMnHdy6NzlrxtUZjsWxiwsgxEBO8IIYCMwA0EE2UpkZtoRUyJbgCqjpiYX3kVSK3oKk
JMsvQfZIZtJySHt46TpjH7UliTBpf6mS/sKI8+DN84rIf86o9rkCvxFlw6WoMNqZSO45W2+jMrJW
WaSdIjd9KQiAm80TSfDPpotb1XD7a2zNCNe77WzVN2LJK/K6AmYTNtROcteRwPob13aOhW0yauuf
7Cz97ifvGjrR8+xkhGZYZHnbz4VyL7oYlTzhvo5WfNWFtiQ5nDZankO9AvJknB0xfMeWvBi02Jz+
v4Op3mWB95mh7csN44RHFOs0DpSoO5cdoqWKNjzofxNCw5laJ2k7BzwxHibWbo3MbxTEYMquJT9s
zdXYjxGLTZx2u3NupjsAYzvekK++D36j3mhedIxG9vSyO6D9+wqT+ZDExTGuUcvrmyAGhJKzlGUo
zVtrNeneG+quo/o5XE6tLjWkDluwKpaRMWywKh/Qq/54Lm8xKzi12mdglNfckqdh/uDEezGC6F57
xrMwppd0ZEwN7Q3wMReQwHjty/mtz9QMaF4aGHPNgZAeL3pxXQ59mRivY9jDZ+kXjvnZjS1zSRXy
hZNv6wfaN79oSxYZWwPt2ATxwZiqfVwVp2paTv68tfvqxfYGexvn4hsj5C5HizeMzW/1uM4dYGKK
Z+aQl8A+FBKYalk4PZ1stStSVsXdYfY4VkCk+IP3rkf+U+OL16lPTh6TPqaiftTinbD3oF526lXM
BqhglUNJ2yzxlixmjKZTQaxU/mpkhJbzE+qddWDAeaWxfqdUWmHlQQLvYgcjHwhejgM9kI6naK/p
OOyaYtxCCtmbFqWIf8k779V23KPXJpvYnn/FXp5w8axeevwMsO2WhKTvyfk/mzWxKob7gkazWrRG
cZ37cAW7booBy2fYCIzhyZbmya01PAgDAyoDtSQEbYyaWrAGgjWjWQzWeRYESxLaNl5s/kQhtYvQ
sel3aXyOfKfd5fJ97MF2VXVywVg1LQ0c4rrXLu06OZC3kh4MFKZV1xg06Aa4FnwHxOx/tx5Z853B
jLw0mKZpJehde9v0+CVQj0SrOR++yqEhz/ohO0jSp7Yn1CwUPvy+tqh3YdY8g6PM7poogFIVhb+o
e/4300jsy5xqkE0h2vCn3OymtchhZ1Zd9YkB4q2RlPHg4dKtAR+vDRj9Tol5mEPfW8ayPIekrIwe
mkbJVWJpmiLfEq6LIKZSvB0RrDyW8MtGBB/DzJnba/x1W8TvzRjdWgbUMwq+letzwa2ikaG9eG8o
CFeZx1xBx/ZeSBTzw8AHx8CCK9zkkLi4WqtYfFfGa5a4ztpqKvTgVffiz4ziwlBfTkPesWYR31AC
t1YqCcWfeUEKKdJlT5wRuwjac/KG5jbDWTmCwM28CJCEMDQEjXgPe5eyJw0JGJvITYpYFqz66NRM
DBpHvdYBFoKbkBb+Dk5GLAO6ap+U+XTKJEDC0GEDPRjvAzv4U1LQDVP184KcohluqWHtBIr+ncVk
unbGU+fNYp3rxWsaDPk2/05lwGlVSz5ERCpxxJG7HauG0hQHyhZGG15gcz6a2R/Pdr7TCal4RCWO
gj1uNyxVcyZWLB1caqIinfDqGd1KVlz2oL+JWvZrI6SeZo2CsL1QA7+vfGYbZIPhWU+T+IXQ4Sk2
UYFYwWdRaz0heM174NCUB8h+aLIr9i6lu8JRd/A0/2S7/dFoh1sdUp9Ug8X+rJpfFHkcN7qf7AYz
4rho0rem6MsVJK54NdmUO12orUjKuUQa6cQ1WswpmYx1KuqVOdX9qZsrZLUuJ1TBZa+yGsBaPVLl
PHJQ8wK7oz/As4Fpfj2kDUmDmHmClFq+9KB0EaEEp4ACRUMYz9FprDUz+VBViGYn8jbo4d+ynuON
N2PEiDx93TTB2RrpFzoO1cNMHCNbiAYDZDnx8rFIdbu3QAYCx0lwwVqypTj4saruELqVdcjBCqxC
bNn8PBKym3sVoD224GxOFXWFPlrfI7NQlgk93Jlp3aKuWeHqxZdTha/kxt0EPSEzhfakJeOfpDBg
lvmM2fBmiWWj01hk8sSMNzhJMb6l0idfmRH2edIGa086z3vvBGiT6Ehql4G/3zA/F3p46p2UqMVS
7oqQIL/UpdVIQiIGeYJrUy4rz6i3ws5e4igrTk59yuJa2yfz/FSDbTqEwCxoXd9nZz50nWatulyI
9WjcaMtIaNVHtk+4SDGjY2l2OS8s8jDTmVMUYocNoqKx71/8cH7RjA7hkdF2a2R+0yGp6h8/nleR
X7PkHsNdw8qmGnr9W4pllubOM1TOkEt4QZClk22sRHuvzLZcc1T9rQv7LZooPqMw2KSVF1973TxG
VjzhAJC/NHbjrL8/htge13JKN7bmkLdmKAZKrgFmty+Tr+1nfNevA2lrMjQ+0TLfnIpkqHFIjRUh
aHpDBxSk9a8w+dv52U2E3k+FY3nR2fqAB4I5hNRHuMzNZWhAvhR1sgmh1OCHZRWWohRHjACvvpWc
YxIqJPB/aCjSfie5tG+d1DtbhQc/ieg6r68OYTURt26xc5Q5DgqEwecq7K6J75xM2ZSsygAEY9kw
8OmlqPRYMI1O7B66PvrjoWyamuHbMJ3kyffSrzGA2MdfaB3gqVjlo7ZlaZ5Ro661Bu8otfp+pFNb
dk31grxyZt8NC87I5nRJfob9VGMVqZBhHMfO+LGbEdyp3xwmisJMh1IzYgCOsFzuM99waUGp16tE
fJZNindOD+41aZIJEXpacXamfO+bxaXP5gN+2SWhfocksZs3rUpPg14um05OH0WVkDCYB+vGZhxW
woAmTOwXHhdCLAv3l0N3HmTZvkZxEDKNoxZGNYGRf5vLSOMbhZfY4phOhtDYTG8Ygm7RiNSAgBKI
Z24OUTDungsLs1VpedFaxma9KEUJ2IZwPN8ffgqLVyxkZ5Ll71wAsq3kq7ZClwUFtnehjycmjEDE
HlUJ/yImSyOiZ0OsTlq7kIybFwa7u2XA1n4f2RZQ+Oo7YCNyMkz3F+Z7ix4xvwPpylblDMmsBBAX
8Zuu/NIVTzVXpsd/OILYu+qVv208g8QTF+VkiSI6Ui4Xh2J3CWgmARrkXryx5Tip8dPX4C65GlLB
uYBxZcFbRvTAxEi2e46tmlRaJopFCWJSdNHvWnTa2rcSUuWCPzN/EaPf5XpjPzsIkliUUGdTffUG
M/A+JhAvmtjAxWJe8orwNNp9CkW89Uu7xqHDyzfHwwGKnLEssBAsSq1idU4fsbJEe7f961AXb0hh
KZoE4+/KyxvWjxkF8eweiya4t5WeMeCQp7Ygr4553IuvFX9R0JLfOk7JMRD+XZuJo84S4y4yroP+
sPCyD3eenY0I2Ah6vekdgyA8CewGmzIKn5miCBkjwguTuzN2f227jZdoQpGIaPV19kNibdryNTS/
M3KQaZflkXxCA5jEnDic/53qg2v3HjK2tzHBAC8n02AX1Y27kWhzYlY7CMyduXYDMoDZn33olqXv
zSqKGavlqza3iu17qI8vgSiReNGkyVCcnGl4MQwP3ZXDM4U9B6gIzTXTWGQFCe+4npPmMQ7aZ0YD
oFg1Fs0lBHXsMl6z65vmQzhuu2NrazMsiziq4ItMA8Aop+LCR/8dSj3bNW5JP8CScrJPfYDiojIB
O9iDvqbm/Cr75MwACWBYPt4csyFms2iQNgYg0mXwppt8K9JWwO/kxAZ3TfdhD1256jLRrhLiZngB
oRZMIZO3YLqSIvw7rmhWpV5fxsaTsLVKOKEdCsegIhoj1fqT0xHvWjsV1ao8Gvjtz3ZFBq0ioLVG
8of0vZNDerGnRdp+cGgjRQMsKY2+9ZBxl+52YhOkJZscNCNh2V0K8JfrKcsYlCJxtYUdcnWgfB1p
fx0ZR5cYsShbuTuaKeJqEutmDOSqOZy8RIYldvypGyzTSTPv+6b/XejsUXPJu4q0j5F4j23iD0e7
MF8iB2UlboGdRnENLwKMWDUFqy4qobhTjk8lmcweY8W6Sz/BaBDtFIb1Kh6XTasxZk+9gaiPGPZj
R0Amzo4Al5Q1rn2dM3w6Kua4TQ6YSfEYV6m3TnWGAX25HU2GgnCyIgt4M/arcSnM9Gto/J3RE1mg
j512nGWwdZE4rNsp/e2gLVsNM5VJFoz78CPhfLUgWt3DgAW113HDpR0m446K/UnTCdYp5ngF60nf
OKSE4OKaiPHwOfvq/Patk+wIwZ4PoWGuaY+6VVbG/UaSl0L88C22xSVHhreKkstUbjQUccuqU86r
gSObOAlkhTNePl4o0zzhmYLaJHgBRnekgbSGrZyM79pPXmwVWtv26Pmm8GcQGcow0rFX7pi8O1Zz
TtwZho1Sag3ZLjOzVVz+Hi3HW0wxYx62vwZVVPA1xUc9m83vNMOWHQ9mSdk5SM4SAk9J003Xvs4w
7DJE+dVY6LNcKGw45X6FNee5/NDw73teNdlytHL5OkUQXQOM90+J3tHDtap2pdxuDSyS+JUIwtAQ
ceKKmkiuRANWptr46aUjsUuxEa8j4gb2vVG9t7EKK0laa9Mj4qoQylEKNLJ+m7yp/4I8MCwaOpoX
QWCvyDVOjGnXMcoPGQYmtzkN/LuhEsOrSTvg0HFPuSzGo5+zePFzY/4lDZf5xTSDjmRI0+nWcW71
aNeNkcBtzpKSHXx/SRL9bs5+SaiouuZUEDqPEg+7g1/yXPUkQYueeMi67/xk65aOdZIRrWxXnH2U
ynbdnLy89duVlebFmeaIAUTRxGwkHJdAGQJ364C9UemX8695CP8A+p1uIzlOXIOIx0h6c/4VSICb
SBhIFR/0K9cBbTOErtylMxqAJmU2N6SlzZrnfz8ENfJjGPHkUZkiOadR8ar1RbXThik5P+5CkGlj
MZymdSoNwVtMk1BgbTJq0jE92YmTsHuFxjlJJMcExtCHbtIk7N41g+linOjlLjOG7r3Lmf8HqR5c
fOLi31mctGb7F6Bwdh3EMF6EGNMFPVP7ruk0MbYzsEpnel5Jd9jbjdYercmx8MgJsz0+brvqzoiU
g4pxMabV0ajGQ1GE2kGXZJZqRSfec+B5hRHK7UBtuy/b4SsJe7py20m2XZYNe781quec2RqBX4hA
iINbmGiljo8PYoCsSjq4seyNonyOgl1YSyYTwrkXmVsjrMH50MwSP/mnHZfxyRwo3NElnD3RBedw
FPNeH6Kzb+bZyeyD6FBRFWv4O9iFQylWv5oeT/I4G6Tk0bj8cwuban183D9mnvznf5pwsoOuY4Ad
jOIwOI6KI+d/iOdTtPF6suoDHWGm+hC4eXoQkdy2IW5qYHLNLXkyhrb4EQ0ldWAK6+4xDnKcpFkG
WcnqvXbDQyQYIdai9tcwGrhkUu9Xzl0Ks7yDcLanYc/lStIpFP5rbR1mhp53r57m1ya9oQ6072Mp
GZoaSk9PplhjWveEtVtPTbAkP/6jJ02xKiiSuDLS5afOyvL1AjJuHyNTShzKBUweUlQvJrxoDDWI
W0JTb5nBufMLzEPfiK2WmtJ8S+iTDygD0KO43atlcR5MLG8rvdBdm7PMXmtWj/uEqmTplGH6OkZ5
8lyNdP021VaqPhBt/4JlKbk87iJxYBU2kh7LTt1tMTTOK5XPinz/iaydEoijmNzXlkxYdOuDtwjU
zbwdzItrRbhsucUKfCMGJ32yy0+UbSQ0mZn/GvBDmkUgnpme+68gOIjjr4fwNAx0q2kaP4eScVSc
OO3edfA0B0HSrt2RsHIrt1SUREkAeIACX/D7dbYTP3clv7vhqDxjq9JeCRFpL1rs3R+3cD/Wt4Kk
D43vK9CZPE8aCutR/DGBtr/0tKHUd/EFQZp5fXzKIrRiNPsXrKacgLQuuTPZB4teqiAkw0sQapk+
L0RA46Q+Kxn7CmhSTDUoQGTbZfeRi/qus2OPv02c3esgKI4EKhmLx82Wl7HU27MzVpy39Pw+Alx+
gklzeNxyZTC+dMyTyzoKXhr/jgetuJfym4iueNsntH/TONf3SXM3VV6Yz7GMSDkmOdFLUwPRZrHt
9KK9m4b8NDvc6I9bsmW+wUrfO42e09w93iEL1ofaxjWKO8xrtnsl7Vdrde3hcVOKGMhqyp8h0Jru
XveCBacW1BQNyGvJtx/u7cjJX5SMax83x3EqoUlqyTZ3neE+djMINs9+0kfbWCZVNN3dohebtBXR
Zkzb6e6nBKWVobKWbHSt185RPWb8/fnQ+M6LAzPk2Gp59swLzv0GYqBeFi0KHu57PEzTU7zYczRs
/72v6mNJ2sAASvs/T6d3sbWuHNDO/z4fwtp62zNIWv57n8hrsWdoywz2P99DVk17NMf4/u9dTH2d
c2XktFD/+wOHMQpLLfrnZ/vn51W/RzUXBOmEyfXfu3SNEhjh9GmSIjr3Ti/XY7pzh2q4+FWUXR8f
MnDKV5fUxTRBC/fPh8gPrtjVFmEf/r+7LOrepzp/eny+cjr3NDbgNztAntcpyfDndTN9/DD6aCAc
blqezK8zy4wFTpZ2+3ggGW35CimdXJOdUD63wllLv6PKUrceH0qGPnlUmifanXcbFAV4DpPAloIY
lBS4+G866+e51qu7BXiY/Yaeb5mOQgWUbbD3q+Yqzd7+LhLvW9TR8Jrl8bwtkDTvyomznM/IQ9VO
87lilriyO3LHHzcfH1hlzijaIp3MER4iKgTXjWZgsf/Pff/ncXqVfUZFU+z+vydRj3080+O+nBEz
B3Ry/D/PoVEynFOvdk9tQgo8N/556v/+TnaVm/tK4w/43/f/+9gszeItNkfGz//9JIRLdRQkg+Vx
CiD24N9Pm3Ke6MYLK1/aCTBfamIe+fj8P1+E6ecXUiLDFeVZFk7zrk/Twq7b+k7yy/AUuOX9cXdD
FbSPKuxUj5sOl5QVLRSBH+qLqnD+Yj9vXZNWVG/SvlpT0b5XbQ/4tSvRb6oHTYaO5bwN5/Xjs1pO
TBHaiujoqAe3jX2ocAvetIQgjMrhPay+SAh9PoIzz5ePL4LESw6ti/Dw8UXYDGmb0fucpTa37ybb
i9opunuuye4pbY1/fva6LYd9WDFOeHwRwRXzinzMaP/4otrVPpkHulcva4u3FpSE+r6ZEP45EGyn
Hl+jS4w7eVoR/a9+2KQkoFC0NPKPm4w3CdRxxls8lvlLWWe7xzNLQ45HpFsh8Vs7xP+2QO3y7fLI
57zU8pc2s3ktmpLwv9oqXlpRJzcrvAl4AC+PB7im1a68uHc3j/sqrTKvgLnRkqmvVl+TJilXNa2p
d49HsB8ezkkZPhfqOR53aX41sc6OExIJuC+BbXDM0cqhNeJJHh/IQPqDJTk8Pm6FAbzuakbk87j5
zzMV/sXztRdbjv4JLDG7qqjtVvH/sHcmy40jabZ+l94jDHAHHMCiNyQ4U6LmkLSBSREKzPOM17nr
+xT9YveDZFUZWV19u3LZZm1pGRYhUSRFgoD7+c/5Thq6bym5pbJu6KEJpSSnGFr7xJ+7x9YNL5Pq
3bc5qqg2yHx4ESMvqq1GlJflJ11XO4S5ZjxVmQgZ/6tmB6/R/t722fbzBo1ByCGLZu2cRi273zSy
lmG78wahhG1FXT2YTj8QZjOTbSK67tUoHz+/Pw+oIiLMi1OWuA4nOkSuz29goEOzacCWcLyQKXQC
XHjLPVrtJRhmPNUO1dtmp+uHmhkIV/386fP7QZHJVahs7SLnwD6XJU4uJHj3LTLmTU+ZxnOtihKH
OpNYQbbxybfF8fMGLCpoI+vr8FriBqNbBMDY5+uCjHcdJKHx6BS1sXcTV22zJtCeO1cAk4mmZwvz
JBDszNPkFF81CV0bvc3HG4+UfHd9nKHjPL2w+mUwEBfN0YmweDD7BYO53GKo/dvGaufHoNCBoskw
2Ptl3ixvzH213CB0yeyoSmm3U2PkxzKciWSLFCd6N3ghrp139h/M8JIasJVW+2dtlJykPx+938dT
Zr9lA8XbhrvA1mxeG7ze/teDK4TNKQrFd0LwEi5SmR/SaGrvhV5R+sFdh3n0Pg2dcz86vbufMGHv
tFmk33Uqrj5vUON+gTVstDdN1XcwjHJwoJ1TvkXJw+cNAm2KPH5vxulhzQy9G+evl2YigEQG137h
lCE3jeuPxyCqx1ubjQymOh5c56qKJ8J51FUgdzIzk/0kiuSRZfPXfWe2BB0XDvmdbQzh0XSSeIup
KnyhTX7zeRcFD0oBe+HTb2HIsxGVjWf5jnhX9O5mdvJeKsPypsDW2FCF1kV3SN98/uTcJHsieLjJ
q2He5pPeLCeiFEBSSmvI8vRct3z1HZfltSCnTTQ+2cVkO574//R5gz6xBZE1Tb8JYg5ydKSChFSv
vRrhz88bUAetrSvdHa4kHJTrpkTZ/3zjdBCEZjKlr3qmyMsUgXnUzbS6lRoumc8fLab80nMYkNqI
rQ1XXXnKrFwD27n8lXg+lq9wduWp+PwqHuLwGNdI5H/c6Le/fv6QY2fm6fNvaGxGgP0C14qslOv9
dnfxcp+fN/q896/vfP776+5Q1qiRaZHCGyUC7/M7//TmX9+PDOxWVdhOX7/C5y2/Hv3zgX57il+P
5DpduY9d/espfN7mH5/H149/3pPBpwYdM45/Namfb/94Hp9/KyyzPP510sa/UA/xr8E4/geVSND5
8P8DbZy64S1q/wTaWH7g76ANE1oOKIu/8TT+Btow1TdKG6gINR0TFodhguD4W1e3/g2El0s7sk1L
qYQs9Qdow/lm0eCrOxAidaVbpv1XQBuWWsCffxBcuG8XRC11rJagvEKAg+D7vxFcsjKvgqoVLEuq
Tt9zihwxrjRb1ujpXo7+cByKGkGwUcZwDLFTeLJNGXHOUSZODVkj3Y8DklNVD9higiuh2/3xj39W
3exTeBKTaM8GfKyhMslNL7f++refATsKK7XTLL6RzxUzAlZK3VG6JqX2zwncmNWUbPBeYc+bXOMu
H+2DliMv0WtHl6YwH9wqpNJ5JoVWJMGSoRuhJ7vMwaOM8L1VUpwE3WM9VXGxj2p8bUaXfli5kRyz
oKMF9EFnfLtJKlntFmAphvuHSWq5J6Pip/KHYEtuq/aYV0+eY+XZrZW1UGubPVvYlGQGTyx3naeR
OfcLZtjZqvVjn6OmqrLuF50BPiBRuJ2VWjiLapHvGh3kRaC3N2NJ6RDwq6s4J1QlguY2xERxCJYA
tzUJTEhQn7ysZOSWaHRKmohuxZXBBfopm/P+OqlMj3SrJ4yAWUDLxL2H+IhqJOwbCoUArHb+LitQ
h3NBuRuxXHxVFnO3pMYK0fnmua2YO1lBf1T5gIsd94beOJQGLtD60J2bSxEeYoBh0A+RyVgBYGNS
MfDfYboWaWx7doJdxA5kcjufVdAQadOKCGhCdV+0O7epk7M9X6VTKgn/aAPpvGk+UrFDAi/qr9AI
K5dUGUvXjUs4PscUPGU/OgCCa8eAUKZVFtp+EsCBHZzwyplrVMP2JdedZJ/2FUVxA84sOwFeVye0
/FVAqLRRbfF6XNWt5o2t/mQnxbaNWkIWqts1DeYRMYKkD/z0MWQYUxFGXSPrFmsMP+cyDqG9Vn3N
zDTxHKXS82SL53myHFitxarrTSZ8aQvrKpwcsmzNS1AUu2ahnxZzOzMuMRUHWPaUlBimB6vUCO4u
v4kCBd8HEOiTqek2un9kntCtQAJQTkLolfgIpQAMG/Ym9GFh9jOzswCruaSBzRxwp1vGRQvYemV1
ukfF+D7NHKOUd/pAFeuTjGggnFWNX6OgNyIa8Ur1BbTOfPRxGOGiAf6mwi3W6XNemxmUBh1DRWGN
G5MMyRGv8pXBh3oHQeomR3zb+kVOM9JkjERdgcTPikk56eRkHThifoL2cI5m+6Hncn1DFsc9hEnh
rM2quuTtooDVOKXJtPY7FgAjGH10LGea9V1tBx+96o5TkxlHEx+lp6gHx7sBjb91z59/lBjsTbuZ
rx1jZmZUMoiF8bvvdde4hwa7dRwz3ll2Lk6pnT+x76cXwqzQRKLyMgovxHMcqx8VjAJPwX87sNvp
OYyQPjQXxEhYYNVzCjHvIcHE83bWE45J7FBDR+kEYG6AlemPaIGLxAq2bjZMC3OufvBtCL988rp1
72TJ+vM4aOMg2AaEINyEy3zbE783OmwKlnjr+9JBIsV2NNuoogK/2JhVjA4dDLZmSy+YrXg6AqQa
7ET9Bk+Jc1U69l0psE7YGRiC0N8KdE2z4kTlayLY1k0A2zGoFVqVk2/MPMbMZCUbc9hwRLL/bqtb
LcAencfkCrqlJzDQwcQ3s7S3rLzDVdfR/debzg4lnmqUtDZwh1r6NrLcjwlwjc9bjvodb4SEaRNE
0G00MDdy4d2gpIy39cLA4aJGUmj5GoSznwXy9JHDxN0FFvQciKz97bAQdUqVvxA5aI66FjbHFB8i
Nnql8xGDu9PliVbtVaeOIkfAtj/5PHXbHoeF3vPbH2Pa7iO/vrNVF2+zBL6Ga9B725ZGecOvsq2I
u2Q6FvN0gQbNs7BwMkUDx9BobGoFE1/o2PEN1zr3doSlJw5xAImOYS9G/yNC63ogurotTcd6MX2u
Hzj8PAHsfN8MqXm0moG6MedHZbbpbcfgA8atU60ZQyMB4PI5GVUMd49vVnB2Pay6jzVZRpS6znqt
k0MvHPEmEbQ2fFL6o6P1j04YJ1dE5U2Y0L25GSuh3YoF2JQ4tPFivrF2pXBOfZpb3+OuuZrnLv7Z
SfFm2WXMtnPUtlFgYAlaUqmoOvrtHFICWuodrbbIX2Ur0+tM03vooTN7TDzMGw52Dp1W7SdC0sei
oP9zCK/5LSD5GtWGeVULjXC4DkV2ybLIBEHck0JjPnDRGlg1RaO3O81gZIZd6LGYC3Kcpp58aDUe
+Un+BHqCU1ArqjsJN2inBSI/DHZNCqPl0S1pgDiw7F0x1hbXGlsc7ACgVW6J/KJDs23BFvPjdfLA
D5YbWVm3NR8pN6vqc0yuoiUmNddnlWAyyGwFo2T550QWb5UGJIAmJmhnDimGqZ9//fwDRnl30Ed3
5+tmu2ZFVXpzBFlly/qrOYOExq1iZg6W8LY9x7Noz4HsPwrpE91YvpSlQXdOSqn2iW2dgllS12uW
c3fueX7E0Fid+FF6NmmG45JW9VRwOpSKo723K/3zTzNHAk3M8dZNgQMYLTYkv5fRWccjY0/+a536
167FIUrVxItW2gpzRtSewqoD59QW8YFEjLGOUbCv4h4yi7CxmcWaevJzTmNhNPnY97Nul/RLtFsT
/RV+hpuSdz6ry095KblOYEKWtTB3jn7WeQHPrbU0Y0XptG5pJTjpDSGlllYi4rQjvTvpMG4g4d/o
vskFNTeMU4Ydd1LtNVB8+3Z0lyS5r/HxvsGEZmzC1LIv4xAQNstH7YbVCthQ31Bf+48vft3N16r0
T1Vff6ZpLotVxWqVqAbLVVvh5v7zYpUOWmDGKU+zpPJ31anuo9ay23Zm9q1R1FLzAdpGmYUxZKo8
WyQ9iA6buGaqTdss9d84KfwotG48i6DdZ2nISHYBgvf2eORRhz0e7ecwbF61icbQZMoSRjfkZWjQ
PcYMPqHEaFe0MQS7tqkwWYfdQiUhbo6aGeguCKX6hjUPFK0Z085sAxRqY09zMcD+tr/4Jy+EYf3n
ZbtydMmafek8o7/gH8Cz9WhZUL6izoO81p5hlODELRhhj65GTbPP1ZTAA7YmjTCo4+f7QTHjMAWm
I7/i85yl2nXCKs0bRxld2oCcCIuMvZbp2ksIGU7QlMRYKfZ3WsoQNKL7BqB7t4sj+Qp8zNxjgWhX
iVG8fa5ggBxxOEGR3moj9l47VvkhNHN3Ixb2bqvZ173vPOl6l+I81X9ZSuIAczA6UwITJFLu+t6w
joFML6JKipdoaPZAth7wyAAYogn22qjC7zYOMc+MaHNGBu4v2Cd2iv7uU+lQE4tZuMNvbEY3jfvW
4sbzw1a9m8j8jmaXi0WbQz3BCl8AfIAr+1mt5WxKXqOcQChOrXwHJoOyGB1sFzPbSNIaUwEH2Mtp
scLimBYTZilNWNdNE2zpHGF255IlnfRwHdn1zkHl2LpJB/kihOscK3peNPkOFgSWa5/heM/IJBoE
98dKktBZCOeFucwsNLUO3W4tWj0+Rh0Nm+xIjrF4zGt80opZOTnz6h67pbUrss7fKIo6VkPtNlvs
uwOnk+omLuDu1cnSNs5r61i4hZuOAE5bTtj/ccWsEiHq+9wev1da+V4S+qkzGvLwrT/XFuekwCRi
oSzzIdXiR9PnOQ+p9q6Z17FL44Bhh3chnaF0JUg8y0EsiS7QlmzBfM/Ikq/86IV+P/MhJ1uJqo1l
NH1h/neb0cptz0Z9IEa00RNbv0+mj0zz1cr06+RpirP/pg7ws13izxtax6ar0VDCME3sEssn57cN
barKRPZ45L2pNYpV7fNS6XYIN9fGGR0+iAyMVRY4M14zDgdWCX0740ua2S0wDj9BEnkCsbWaG9u8
w03mgz+x7kpCcPB5XM+yDlbDRiDBDER5lMBHzQW8WIUyeMDtfdKWK4o958kqFc10nIL8SRTZizta
b0B+OyjhDvkGylYhm60oJTm3k6BLtM1OOvaF1VCyIDYsF2XJJXBQ6T8NTgErApz4JRRBcubOGQ2D
XGbAHHSO3MpEmhsfgkkcQEn5X72HQr12epjKj3//tx9FB09xuvsIoiL/s3wD1Pe/Bque/+P/vr/l
xX/6iS/BR6pv6CiGQfUJ/ZdgLaHwfpWFSuuboVO45AgmovQSCQ7Nvwk+5jcCRvTg8Z/C2bvIME3R
teG//5uU3xaVx6RAzbIV3GX3rwg+hmH+w0VUANS2FWBkpmM633X+gaxa+7kN7Do1iBGHM3yiEkop
9scfBjuOD0DUEzE6N7qyoBEyO22y89AunM75DpQRPjitnK7pBKFVvZsJrSo7d04Qh24LDQ8Fe2j/
pJbsu9QCqr4zHSbcYLDRL+p6qwJnJL7HpUUM1MAjZCQbIgfzhul6samKyH1MO+NngUa/wraXbGtd
u2DwTMj/le2JVK+xilNhHosQ9xr2l3rtzrU8yIacN9mGBxLmuE2YT6ybjMiTS0Lm2KZ+uFYmBEzF
Ip98TdB6VEW9pAb1nblpx6ssxVY32/mvgil0C84DHoP7Q0voPw4WhJ8KamONveKcdz7B0FHkMlsb
kR6wNJjwrVRG+Z7n5bM2+u1dnQeAPi2wcMoIMgpiLJvIhXkfO5XzhF0mIv8b20/TnNleWZAbWPls
7U9VUZ2Bc5IjnAhg5ym27gjBSTHTNqoOyGT+Sn3OVY5Dem0VbErjYpouGWOyfVK2O3wLmDv1gVbJ
spvXEKKfYy1hB1SNT840PU3h+AieplirGZnBsBRXhoD2gyaa78yoHL1qMPtVHg0XeIFnnBebttAf
yjDkRGgNeydnC6mGiPhUhou6VPzWVGY8ziZ0KT8nBcLkH0tVtPiJ2LysEx3HaTL4r9RfnqLS/Ak9
Kd1YtXPHCMsBMei256llrzJN+T3js+iRgrgXJ/XTPcGMgdKszveGzMB2OjofVhWjEAwAhpSlcdxa
hb8OuRgGWg2wNL3qsIPSDeKTmq/rfSCzY5UHr6hEdxxsNZvoHlhARjLC1B4ZPluboWKdiCiyymXC
uNwVP8wkKdZlVbx1ZVWuWBLQR8LiBNcjLrTIB7o2AoSpQW6sMTu+9hTvUAABlo4r6cGuw3xn+dTi
yJmE+ZA08q7GS8kltk6papmqtVbJn21u/uoE1wecHeNpGNheyDHqLsxFQECVPUtwMmm3DVsgcsn1
RivJZJmmvold0uKRpAUGJSkbO3NtS8hOrr2QeAVGO3EzUBK8YUmutpx4+PS5AQ78MtmRKv4+ZgG8
IcoPcBJGZ3xv4ybKhmcpgKmlKQ8WGhpMmxHnZBTkx6bBeWgkg9ywJnhoTBe+gXrGSsm+1AJpFdYD
Ftgx/mBYeM0xjxU7gnzWs6YROb7crB1srnNucyIctSgSfDiHgrxBIoWxSV3dXtOUFHj4doMjVDLM
yCNsyFS5h1G4EtUSBltsTNCupshEqEOJkxOu3zYptU1jg16GkT+dxmgMSIpD4bV0rxwGPNF6hwyS
LsmzbPw+xnm6UY6zTQ2d2IivXelGdC8MAp52ZfI5tgVG19F4ZX6veTjTP1BQmpVdUegDfHArZdWc
bB3Fq8aBvM/15kG4hKFj2USbwCjI6mkEzWIn868cmC8HkByXmKH1Oge2ApHOzDcELvGCD0zfBRhp
fmXG7xzI/d7RYNJUTUXClz3CuiPM8TaHDvs10IPSmcmX0lvC/Oh6YN+hqMQlweLIdWUmz1k8/wqx
T6wMvX8Os+LXQLLazMN3fPuXDvPi2i3mF2L6+yyLvdn2N7GWbXCibSFqU6hDmGqurhtynSupF3Rx
1QVNJ0yHVxolQsZgvdRmTZwkfHNzUmtkabZ+6lMgAksYhkL3aNnVrocg5hnEKld2GUJ+0BU+vOhn
VRividD2hYOVxraAPuv57OPUrNLthBV5z7LtHUhSuaOaFmT0uJSDUqk0YBI6zDCHDyZvAIkPTGcD
bRXXzWzc9GqhIjviLp5gfvez358Jr901llVy3DC2z1KWaMD5/BE3c+YkFa11abtWaDYZiSiHnR7I
I3FE0bmf9f7VAIyL1xNdkbQloBti0rM+M10dUG2ATb4MpYT6OfXXdVMf44kYG5nHO8lnvS+T+2DM
nvOoeUiybPaGKAGe4beJ69VVdza6ELxKAWJ4FKzlenMuyHY2963K2zV9LeP1nI4QGG1Slb0LeGAU
93DOmXsyiCbJ4Z87ldwFKbPKEqu5PRJVEFWRrJsqf3Dizjz5RBp3ldHe20D5VmVsOttYa14gib9o
0RytWM0Ha0lIHShuyKYClQ8Hzkg4enoLSZ6jN5vXRtrf1ya7XKPC2hQIl1agvF65IzFRISAQd5X+
pPVpthJDgSDd2O+isfZVZecbNdMf5Ogo13am7ph7wZaqGfg74zJbqOgxcs0AJx8U6nwmw5nhRTG0
eD1P6ROxjp9cIjkvlV4zx+Y6MgXkPowVjMhvGgOVt+u2vd4+OXp/V876h+zset2lCyMzyHEpMoLQ
sLc3qTTZ09S3U2BM+xD9wTTpAQVOfduN4w75a18N3XsxylfMmqTgxX2rTe/EhmFkjri4aUOld2lX
KwtZTA62/j0PovCQ96V7EzHpYN+MNJC2ii4vbVsNnEviCbfzsGm6ZhfF8T6uAbHZfew1PnbIJqiv
KRDFiAYoYVPM44MKolu2co9NrfaZ6g+y88+wlW6CadjbZsOmKcioNhuTOyvRb9O6uwTSLq+tIP7p
DoBNsMK6Oyfi5ae3QlCMCPvLHPXKSxHgOwUhKrKpArOt5MoZ0Xtqk4KuUoIN17eYML0gt86dM2+s
pN5zatg3CzJSJg2dL/l7NI1HODLr3oSPXbfXS0oLypvHFNMDaYT03h7zEM8Mliizte7sRiIIaJ4O
gE+m2RX9S14XRV4G5curZ3zn+F2KfYH9z6ukj3rJ5Qz/jtUQUemI9JJsB+q59q32BNLsIrh2Zlay
R/V79hkdrjmrgk/sl+MvVPchpfFNEt0OKnuSZbvO+CzFzbyrSZLiad0tdO06J0uTDfzvAnRs11Kb
NsGAKxlw3i4bQTNN6r6jjgkT3hb1f+dPQJLABCjAGq2R7kOoX2W/iCPmNkoQKvGVEvosgQgSiW5n
wQfSh0VkWsdOGbm3hGamcllpWcMuKvrdOOj3KMTs6CUNRQIx23FvNBsd00XxBJ4WrFG6f81ZiNND
nQocy0Hnr9mBg28wUGB4vU3y93LilykfrDBx1nXqvKRmC44xtCzgcKzpMK7uGAmx78bHHbEWKhn6
SUCVtjl063yKK3JoNhCM8YP+6pukrQ55zrm6bLpsXVsN+MT4yo/UplUVTvj+UHIGykV1ccb5xHmH
Aux+JkwB8cyOWXP1UbGToUHeNEMcd56mrD6Go3XHttbDDnuVVv67Wbh4aCf1a6pmi4TK8CDTpF5l
DnkwRnM1CLe056KjMQopgkdOsRt9FLt2No460AnclOkWg9F320pvah+iTZV1JFWrH0ODKS4ztEsr
bbXSJTCZZtgIhcWbhU0eFazlQpaIkWNfBn+J5OJ/Z9kQq1tcz14WnYPK8rKC52JWjwOpk3Eybv28
+e7XEZU50HiaJfebRP2MjzDcDDBcCM49KzIJ3YLO5oyocusJJOUuT+yzU0V3gf496+ytZHThW9Qw
lWzVVlKF9xyvnGuTbTMSTpsbbzln6P3PCb+bn+WHMjJ/YbHaT4Z/a8M478c7htw7v2q8jFazjMw+
RJOQloSOfIrjgGFvKs8hbtVOdz0Xuy5aiJSvSziVBjKUn9uicHljrA/FuXkY6fmJKVvM7ws3OLn+
Y8dXE5qeRgKHRphvOH7XGbpF7L+r0Nm2mXnImgfa8NYltC1F1r7vgAP36TlSxoOYMG92NCghTnAd
I+AdnAiFbqQVndLO3uQtoWdWh7SoeqEoNibPrjAppMwlziTjYMv2R9yU3+dh8FxUs4ZtncbCOpiZ
HrjOph5KVsIElaJy3SSc0qCMNRQS+yz2nNrCVh+gCyWrzGZAS62T8n+GlYYo11/ljbHpmyVMAFQr
BGVVhIwTgmLHGXZV0xcxJDTdQE0IyLfAsfW6AVQ1yTRkkVu3/1Wo+r3ilBnPUiIIRzehNtCrsFRg
WVr6zDuCB68m0Cu3Wf/dReJRfb/RySCAxwZdFng1h4kugnvhhNuEljkog7dD9zyKx6GPvGTIVj2/
kuGI14Ja8yG1DtQrEz4tgORM9JhkwcGR4XvdCC8Y9RfLBpefWLvZjDhRFc9g1w+uSLZ6qe97zqRu
LBlJtwSme4+p4RGqFwdGBfdV8ZWKYql1QJJ9HaVKbjupkdjkQtJPO944HeRffq+zCIm05JbJ4wTZ
kWTgxCYJLqB+V/NrdwOYczPfglnedXnFpS3wKO45FqRVyPfd5pjAc1e/Ydt3HffKQw/f6W10HNhf
EYe9wRZmMXSUe9XYtKxDRch9eySh6nJgJLwTZevV4wjINthbM+MmrujWbqCuyuSCOiXdKTcCUsqa
8d5GJBtNEB6OoLQLfAS8rFWQAYmixsv1KE0c9laURodcT8ILAW9Y5QaptDqLuCrhRbeXfmXDcN4z
GfDSgYjYFL12QVa+9OV7k3LubAjrYovjMnMaaTMNouGusYlNdxoFhUXgvJqGixhNBtPQS8ArnbYX
OgsN/HEt6w9QFG5/ZQbmdlSSsJrK1MZspk0XnvoGYCHB1dBNbqEV4z2EjRQ6O8pFyEzgkZCPo2O8
YhtcBTDTlSlPeWh7SnR7M2hY3lnM6StOHFE0gSXUgNfPfVR7EZeiVVFY25oB5VKMMlT6lR3XaChD
/EBTpxeSsgE5MB3NrrrqnN5ZxeTiYmvYGvMjasJPlCAuVj9SQsNQUH6VWEqpEznCfToRxSBl7B5Q
lPODgrPTM/McwQ5hud7FVYbNPd27mvnuloGzs7LqDafQ7SyDYxxG170mrkYbYmTUfOg5Qd95ceSH
6AJ6TI4tihzy5FayG/peMkmJN1pd0aqSfwDX5j0WPquODB5MZk43HVZ6mEDACpoYAw3mw52do8tM
k7WTbrtkK3cVOwCRFvvGaNjU5w8EOqkEdoPVOONwLGXqetR9NaeyDZq3cea6NyVkeAFvtqeWxCk0
nS7EaihJ+UK2Yd1v7ZIo1FB+BXHTgUiZ6y6Gi6HNr6isLC5V0PrfRVL2B/T5awOW8kX5uDG6qASm
U+igTW0UFC0m9lSh6WwLWcKxI9zNDiVM41VswZ5juTFuuxarYdWMyNEKdrFW56yTjdbaOk1Rri0j
pkZCgP50coDhWmdVm6liTBE7QvtSx/9SV9a/4OD7n+TNU/RT/dda7SX7j//zJ6F2ufmXUGu53xxp
O/RfOWir7DaZoX0JtZb4puu6onfQYey3tFn9XagV6tsyfESsVRatWWwb/i7UGgi/tnSFuwweaEOT
f0moNXXu6U/OPJs1hGnz1ARPxjGt5fu/DTLqZnZHESnLEzNndy1Mm23rO5Rqo9F0NWWf9Ug9VmlU
JrEUivbaJnp0IovhXmTQUqpV+kXXaLBCenrr8gFZKt1nQC7v5hrqHGuM6zYW2UmLUsro+pQe0Jz1
NtuQ27iBz/uSa0p/L0w4DaWqDmZsRIeAVQlGhPrW12ckn8g1twJ/wBq7wgH2Af2pFStKXXTfgYVs
o6KBsYCXxyrBM80GNgTMZWcjER8Bc6urIJ88Xv95Q76b2FXuRG9hFq+zFtM6FpbrwkShSGuQTkB3
9asOABXrQYpUy5CTSo9bx4ugIuUBmASRpA82G6BV1SbY9Ucn92oXkGw5y4uvFe6l0obNaIp9E8Q/
xkVARaO5GoMsoRcg7YispDeyi98bEf4s0xrh1P9hApv2rLaCnkRLDR6HkaRAedPqzOqCdly3ToQi
0bCHQPUdCGz71i0ztwDfGKYMX0U1olHrgrkAf1nSe1230vT6svuekhVQ1YCtwtQg4eSAl3Okp7EJ
BuAZM666lwkXxrktLc9lRX1o2p/lZACtUmXnyRIdsWRjPdYavSsDCSgDriknz87r5kysxmcf2/46
xh0RQQtWIS0bdFJTychzcHLfy+1SX8vC5zpF6a3jEzkkgZWCyGHuOcYe8+CIfUzRbzSXqmY3qU4N
NLxTEItXITLaLTgIdvg1duZkBOfJURUON5B2JuZwyxmRoSv7AdGaAt3AQFE5TnmYb/vKvYII1WN1
5+yoDZ42UCqVJJtkVLSkAJeG9kpnQZMYRxcC3DromT3rBT6/pPtZozateUvdDjqHG3QSFwCLA78B
eDyP4R3D0n4n3FxbzUb5ovMZvvAZ2reR25+bDNyFLs1btEbWIUAA6hiP/4CG0DU9JeVjRd4X0o0Y
DfNCmA6pJW52vAdUYsvacyLWQ1Utb7BaABrq3feuKIOzBMcZLTjOzgft32O+2tYwis69DhcgNEMA
Mf5Y7yfY624wrzmwkGeQqkOVbMiaXYVFuZX198iU5hbc6C6QukZp2NDvp2IGGScosohi+jxa5ziV
ebxOUM89VMfrPDGezLSIjn1nHiS8P2aIWvxs+T4d7IW5g/HYdVGKGFG8DNonM8QSW0zr/tqyON46
I3EBo/rGanYsujEF3kACq/E2r8cbYK9oOOOuGCZ7DTFPPrb2mW0xkFusK48OxsHEIUPr0gZiJe1V
zagE72ydxKuw1ScPpPwobvENp0eHE+VKmyp/h4kGSqxj19uRR9tQwnGw4Tmf5gwOO7XtK9Kl2jlv
2en4UhnXRXNuw2LL83zEVXdpCfHJAUGird0Fil4KmN44TaljoINJsch46KjywM/COL5Lxw+KQ4j7
xsZVynglGh33PCeUCYxpaG6cQafCGiG6o50ETzLyDvQsLarvooGv1n39C9jKL0F0qq61ZqcaTWPE
a9241K9t427eDXQrrsh9P43C1Am3Xie+pBuK1p1VXLY0tC3hZdvPz3Fe4tKZICV0bbMbW9aG5DU2
BlVlR3cGwRoMbryzOwozYmPG8isLsOez5ampSnYB8XVEuEPqwP9JTVEcQtu6hAXqZNvl8i5J/HUU
1C95h0O5fO0BIXGkAbD0KUvB0KCj5AfIZnGGuCITnATx0GGsJjgeD8amiub0lOMdjEj77zqnvS7V
oLahmvF7DGDa+3LIr7JkzM7LPE1q1lbaEWCvquQAMVLY7I68Np1SkpikFMgIWKg5r5qeCs68PFpt
IcFYWXTvBwVY2afOsTvqdwQBWEYVOAdIfsRKeMXIyicecT037SZP6SNx2K/sRTGTeg8YyyeV/VFp
aKGOk9gnEGVvKrz8tjD4J6YasXhmfncOOAIau2MIxGUc98JhpfD7BReQfGrmWmB5QxOAMqxw9lik
48Dmq+qickzslEpbpM6oxyib/8fdeSzXrWzZ9otQASR8d3tvaEV2EJKOCO9dAl9fA2DdQ129V6ei
Il7rqcEQNrBBcBtk5lpzjmk3R1l/wCfuebsAGkPW2iFxjpYJt/nF52YlcpjhD4mdh0+sNouUSIvI
jtLLOHTB/yCO0ifx02+XbwjLQMKv0l7m0gWRmv9++b4ZpCOU82BVSL5DYSig1hogmm0CJHLh3p28
+TWYwd62k2/MHzDL6NPHI5ZYVJIfbjy+Ff3VTkprSb+NolPmnVOEEohYCARQyU1GM8FQRZlQdGBS
9eCtCcIjw/6y8bs1oAeCl+9GTELYP78vxh9ap+kP0zSNOZCmkweNj+vf/zBmaq2eQKxY9aq207zk
hw4NMqgzZdXn8Bk95KZUx5NlbvLV0TF/B4kQa9MI042mDw8TQYmwxHBd0hZdmeiqdlkiz7geKEHr
SrMgwZGp0Ij7j0bfLsdU55AjQoSotiRuvVomXh0vRE5UEzaOYBHr8SkB1H6uev+V2wH5VymfXfUj
rDR73UrDpPLCaVvWy22EgMQUoBSHAS+jRd1Nt9f//PrgUP3jndc19AGGQB/A7RQjyR9Zx27jV8qQ
+HJF+zu8DTChXmR00vzvXQtlc+FZx8qGs0KDmObkmnAJtCPRVNmw8uEvEdQwZyP7p9NUqB/rXJC5
QXK9r1FfcmxudwUrc2bK3OupN73atfgror9xDfzKXjnE+S3bDratEx88p3XfzdaBxyEcfa81efBE
1erFiSvnexPliIaYXF+V0FJo3CUh0wMiCuiw2dfQS9NVQ57OQfYfbhBRaFZAfRqC1nsIR3PThyVr
w8ApN3k1xHtV48I6ezw5doiYPepMyHntdbCb4eTpxVq1eiolUWBujDFxF6NCQl2n+gdclyH502Z1
oUOCaDabmmNAD2nti205iauVunFOSebD0er6am8WtbNvUxRSA9WyQ6KBUlMmaXwWwAbwGu7NwiI9
Az8bHpew3wRa1a8cpTLPhgyJTxlq/0aEMtAKSB/LxBZih2CdenerKK9u4/1VRwQiJJmAPxP5BaRh
2jZ70xPKwfYhOqfofrP+1z9/ZoSw/vzQCIwNlu1QiEYs5br2n8sLI8UzA/Bq6ZiKsyw8FAdBZh6K
uHIVuERwyA1mVbvP7cr4aVVtu4gTc9gqXpl7i1KyHA/gGJBwosgbRtjhlrVTO71Xi+oELAE5BqRT
6Os3hgrrCQ8A982wk0f0vWQjDOFr7dCKrYJ3xmtc2VjLt3kphnekioI23aEoWJuD9qmvOnDca7Cv
ivA1IgxwP1ZoWxamGjQXyFPUWX2Q0VClL4lIK/K1I28Vda5+0ynFbZR6BAbrkcadZbZ6wnKCDDGG
QoFI4QFuhnZsfNu51ZhzjrwzFGqtkfL/9BhvE0iVm8oweJAwDfn+o2p3yELFo1DsuzyaUGs+YayZ
C6PJmyA1UdEey7E4WT19l1rxfPhrdrcc0WEs57zZUB1adQnHZ6Rc7IMqw9N4MvXuVqk52UoZimOr
Wsa2p1/8QCPqvgi5qWeFfy0Te6UZI1p2E/AgobbZpgo8HBSkkjIfgDhWlsMGjTFJ8mVE12mIDgIe
LzI861kxRbizZBKdmKitBoI1DvOWWwG9cFwYKvPbBLE/rGskJT4WEuwn3gOehnGVV1kHAa6PGZ7B
ONslSw9szeMJDlrP/IL+YAN+s6Kw8pIzfizIlvs5dOV4InVGEssBOUcJ+odSMClKNCz8lm8thwit
uocXgIK6uaNgBC2KZcfSC3VBzKgCgjeCFow5LHvKFeQ7ntu6d9hve+Cv9RWsfH0Fgh2tnAC2Q5qZ
R2Z8qCQV5SlVY39PEki7J5nFRBW06MH7wpdRHrnNp0dtiFMKqwmxI4PS7skiZaUT1x2hPLp10mia
LXrRvwBfTmvFp2ufd7uuco+Zb2qrvNDkNXby7+AF+r/qulYepVdwh6zt8Kz1I5dduifMJS6jsRbf
uz47BgqRTCZx6mvbqdN92CrvLdPIhzISMd96zyQFN0FAD33zQBbYsMwj/NCtOe5LgYWk74OjaAs+
i/RLY6d6dMnBXfiWXj0Bp30vFLoFLPCC/eA6+WJAYHhsZMmpQgK06V7lNDSMakfZaWCV2GQvbhgL
Vh2dh/idODbTVA9WGyCiGaO02VWl91bxypw/H4ODvgi8AJ97Vtvqzu9c47BSu2I4YggYjkGuol1v
1I1jHKu4sB+wLgdQAPVXPRP12R1Ksfby0FrGmp1DM64sdWdl+klmgTwzb5Tn+X9OG6tbI4nfMBOB
lU4ZLg2i5M7MN42LbDMEr6EKx0uFmxFU2T0wyGqly3hJ0hicUZfRoumab/izkLPRIc+LPCcAtMC5
RHLV55FOgym89N2ljN/xEanfrRgCHuZh9RCFA3CCDNwzuSLvgaqs9FTduoh776lM63tvNu5ZdYet
7yf+PikmKVSr5pdq+lFKzT1lRArkCSAayH+XJnWrRy0Ftp2pkpwEeHY7BRTiYkzQ4acuZo1F2zT4
hSCoRyP1/diCstkOrox3ucZYQgkTnZsfxZcowrdhyIT2DQPHyStFvvEa0mQaVFLLRNjuq8dYYqtV
8W435O753c0JhuYBmXV4s4vmQ7cG8U1LKVsDE012/ejr3+K42Je27T+1oTteQleiYJoOyzzXX2sG
n1Iz5abtDcIEwEysRSLBzgJsQk7r9jema/2tQnxO6znsIduyIxZGQ1SR+q1UQwStbsZewf2EwbHC
So9R5GIVJDqZvk6d27ecdJEQ/76dH+ym3dVArTd0BnXN5Ms4mgp5t/q03KrTUT1GJDRtsfjcWuLD
1zRN+NJNOcLzD2JMWEiWU3zw53/nR+ftSivEmmHwJ9ZyENZ5Yu6a1uivomNRCO5jgTM1O8a6uiyk
7PZwjBWQB4YAPNcdW1wgvGILkxbiqpykJYEg+1aUAnq98OOFWdnnZmjGM6qaYyU88zzk9HKIHyrU
hagabT8CpXmGyHNQdcIEQ6Gi4UByck0brb7UyXHeaGUkj2YbHrS0zG5BbZJpx4KPdRprMRs9X1tJ
+2ypiXP2A+ejN0LWybwLW9GnKXSFcHzLjO+y8Lqr5jfvsT74Z7d3/HM2ONA/cOaAv9MBYfIDiXiz
JwflEPWG9aJlkFc1SydCmyygBqCprDMUior3sw5J2TKsFK6aFjVHjU572BYn14w2Ihm8A6Yxg6ZT
4W+oml69SpTvrsfA3ZLc+dgUsbkwwoRJYm+xhh6g/yxzn16hhSyxopNS5mSzeqGRPQ5C/UXlwT7O
WympQnsN2BZy+Sg7hZllGzu34UPRtpdq+qFTtdmoWmJDjWdz3mFWwdXCLbeNILbv5h9uzX1SxK5y
bsEA5e6z09vaU+0+OpLE0RBbMFJ5bnuFtNGliFlc3eycHvCgG+Y/mgBO+mgvgHgQU4HiYpWXya1t
s+6ZD2Wwpn5aXawgK/dVlAYM61FAByiOHslsCQ45TjIUcQrlV0oVu9LtyORK1Ae7IlEPy85wnH90
4I83lc8lJ+XZdy3jGaOfg5rFQ8o6sJjQa7U79qUG3bPMkmVY+cXN8qYYoCwDUT7QCPXKtoeT3L2L
mCzxKmoHbl/20lK9Owxr61wysmxoZkMjDSwTofteUh9/ccjYFL5Zvdsm3laXFQz+kSMZIsmJamQd
t0yv+zrHUNJm5xGXOOVX0X6HIb+gJlqaCun1tDgQOr22sOh1m+gc2PLmKlOrcxnYDC2E1a6iXi2X
UFSKTSMhyAzEdFKe6L710kU5YlQnsozL1TAWR4eBnnGyDR710XWWMgop6zH5BJUV8Dq40X0MbWbI
yQRiNq21G5+g9di87UTmdJBRvosOq5lCj5mc4f5M4Gd7ASTUXrADUpdA8VYHEvuYrQjwqG66GasC
ylukinvBMLDP+M7KvGN+KIMEpa4pDnTd0iUpSclLYDjBXnEJqcwCrd/3gnYcXD73oJnl3suLi1EL
75ZFlXfLQ6U8Za48Gy0Wqdrzf/owRDunbn4QAjBVvAv7WUhe0Xzwqg1DKnrEhlAMi3oq4dx9DTG0
dzYdER8L6SYKarKg/z60DzFrPV0Nb31TG5uq7xnzPbIyughtFj4kC+bRRcWevXVtxVhmBp7kEdzO
reFzsPPsTNsFWVXcTKfXAfDG2bvq4s50DbmMfde84uF7gQTVfzNmKadWmTeCSMJ17Hf70EQAxKRT
39WFWh+RzXT7BrXmAZZ1dvA64KCqlfrHNFVp11q6dew9v0bviDQTt263HBLgG9g/M6yMLKTjTD4b
etXvA7Wy14y12fdIvdWFhfK4rDq4hZJEPTJMNiU0ghXOGGz0Q0UFIjP5fmH0tw7qEGHsQVy+Q877
OPUyWJhl3yHdD+sEACsLfGWNuLd5wPvFVLSod6mmm/h0Qu2NGSi6tyJ5DNwEqKPHW8Q4n2wrWTt3
LB97PQ92MsrFJe607dCW3WNdKmDF0Ghtc523X+PD9dGMaGj7/GNEx/stz7Q7LxHxtFVDbpM66Rsr
45UFITxisTKzYCRWG2YiAvBdREZ16xfhm6ZNnd8g614k4iIisibb99iYOxM64DqPUrKXbOMnMBt1
SQxiharSf6nJaCXgBEmqI5BnjYxmYwJl2VMpoqt58Zz6xQ/VU7NvUSSJuBBg8fVq8E+Zp1IeHrt2
VafcaZWsBvHesDClRvyNeYzzZGFQokm1LaI+ea1L7cbSfj+k4XCbf/hjPx6MXiImGJ3T/GMokkVS
MGD50uyxFHkUdG0ya8zKvfqY3AE2FVvHyRjRxsPgWe4R6/9TaobibkEP2imegjCEXsgq6BE5ogzF
aF865iGrvHHp0Lk9UgHY1c7QHCPR19eioGqQjLt2sEYMOYN9aUmmhElk2Ji6mvHo+L15q4KIzhHF
0Z1bqzhIff+J94POyBQ/gDhgeJdldY3yvtn2fp/hfpPdxrfwl8foDU+paR/Daop9jK3s1BdadPCz
SOyK1CnWWYsxVUXdf9X0KbKq9ay3SjhEwaP9pQyMOJ9eTAuy0it+KPq4Ht2N2gTWg44k+7mWy1C+
VTa2rLzvkEMTqIOW2f5llBGwLID/VyGhKTfGXjagHah6uY8G8pG1bZJj6gsN9aHWuc8jgc1JPYZP
UJEPQkMBYIaMGERXyFPRUc5HR1YtmizNt4GZOi8W+a9LOeoJOqRsmHJdWPiMzNcjq05WBiBwzVN9
xCWa3MQdiMIJPUXny1n0vZTrOixeZUZgg4fDfK10eb7KAZ/dyE6sMHK7xbEi0BJT5iiWaOARmfnR
rR208DY6RH2lWNMTSFVRADLXNnyUQp3UDgTDiIUKfnynCkn1gMCIBubZt2yKdDdJAHnxIxQm/dBt
TYvPR+CFyEKzZrCwpaCxplKICq3Vfnbqg5J1+qEr1GCVOwbZeNOPCKOgqiPxUpW0PfYo4cnVAsgR
mEG3StCdUR3s06NX4RfAOoNm2iF2YlOGg31KU0JSiD66d2Zxz/UoupWlszPtMLrkcX2N9AQ0gI9i
l3Cx6OJrdXShB9AfJJpSPF+40DSVVmcPWgMNkmlgHaOZgVtPPpVDWl+FBwcdMAO0ExpXYFJxUvAd
2PtRDwtA5Bh/o7WuqdVjrQ3uI4If/l74HpM05T1wM+eQxMI+RApyIz83IrKR7ERunTZbog0MDmbZ
2UCGiTtBgtrgLSAZBvKx/gJgqF97FIe3yfgACkx/yMPckQu3srYulsslIOtqm3X+PuyUmlCujuyC
lC5jzKi1rjKyrXwDIFWk9OrSsszu0hnU6QtYvVPGWHl28vo5o604hRcNj2lhv8ow9c+1UiTA8uE2
UKqQN2vf14V2a6cf8/8IRswWRaKHv+1I4RFvys6iITgdZw6qdiODsz5JzzzaCZ+jyvEBW3ludUdB
Gl2wEm+KfqjurU4L2jBoznYmBg/TFv2DgvBvX6AY2rZ81F5AH95rW5Y/qwKzn0qy7qPdM140pA37
Xkw7Lo7yi6FEeKNljOLOy3LUlcDSZD++aXiLfwl0aShts1cm/ijbsNuUo/0zw9zDkFUnt8xAPoPc
wGKZ6gbPQ5r9pFFe/YWo99AXhfUtMNxgTb9EnpiPZu7AcopIXSsP9DcABaTk9AkR34yyL1WUrMui
MB+oIVDtN/yL9M3wNdMdBC8aLqEk1NVLg5KP5ARl4+rk0daFQE0ApHQb28Z16PWQmaFJ67Bomp+m
5q2lGtZvgGGaNRHiaKawqyGNFukzMZuEGul8pbLITZ4NSRc+HrSRkk2RAnklMIUUgVVmNMY2TIrs
Jawpp/hmOezLLMpfWKqi5Wzq8eibarUfCy1f5kWjrEcjK1aUSHsQDMEjdLMG/Czz1ABb/IOruMYD
EgIj1ll2KHAbYbSSNUu8of5TD2hB4gCiiTeUqAH1HdSGu6w9b1WY9U7PiayhyUvT3yB1yO83WYdh
H5IGwlBFf2/yDwq953akNuhKAz6QgdGfm8o4wSeRAaRLmCg/iOHct/uyqV91b2RIG/qfhoGXtwde
aBTVC0anxy4mIdsa+1UriV50TP8tDSSsSNGIhaEhZS5PSAuulo9lmrXWzyx+9EdSxPwB8IPO+kDG
WoePgDQET2Zon4jz0nPqT6TcUZgD2uo/a83whrcfmXlF6KRgJjwg0Nd8cW0751tWv6QqscJhrASQ
GMEFT0dkIaU+Rl4kHB0BUGmIs7RdDNI1l4iHYcOSdslNLwWSBDoiS3XKRrSP0rD5ZbgwEBJj6VqW
iqKvN2gRcTOO9JVMUUqxCIrNYWcCTjHidTqxFVntWCuISNcatRrNw9qjSkW8+JTppBfi5vD6JF7/
VE8oIsvXfpl4DmDVbQyN3+O1Fum6TXgyQxt0vc04EKXfojSjUClDe5U0j3ZFhIz5ijKBHrqjvmBC
uVgUqhx8iGvcQ+TLMnIJjVVa04b6ppfpBzrAXURBZwVfoai4FY42hDkbHX0jyjMi6x9FerfiF6Oi
yY78WW4Jp+B1AZPc9RYiwFE+NGqMsKFJ3psxvVBUlGt80MS+1mA/Rvtc2w7GqxS5VlXn1bbwaf4V
ZkXocup7KzfM3k2+wZF87weNjGq3fEamSN0oUnAoT9TrjpYEoIfBWjs4Jkg/MV/0/IauIl1bmY1h
PCOzGys10mcsem4XLsOwdlZutRgLj89Ir0Nr9+/EXTebVLf/QtL8ywSJCO+pujcVC6Q6VEjasjZ1
YMPeou4ttaZZCCXhk2eNZxla2Urw/aVPz1sX+K8G6QjLzCo+KFEfhRPTgkEMtyBEy2tUA+UwUb/c
mM4IztdxGmCj68lQ8rwf4LWYU1Z6TO3We9fq8dHSDFIX1Jj8RekS/oVLPQA85JvyXYsZYPMaO5w6
GguEUN9CMzu6erhRTewX4FxHOB/pijBBiPywaDCu3rUaeQ/hP/A5iZvLaj68hSTEaULqEH5z9MjI
LVQfDFjyJlXziuUQRuakJiS2pGYSQVCkGF5y4BpWpSCy11pBtkO17EVwGMNRo6hNYnesMGXyWr1d
V5p8oXgQAhU9ys73143hEoJOEgb1oLyESFUZmAXtUqwU8tFZ+ivuEkXj0jYUn/CJdh/RQlpoqe+D
Y7hIpcSz6BwIXZMgfLgNugKDl9nCCi/9DAe4Yq0DhXJE55dP5JH9VfbVi8P6uCGgGQEYTRgoFPli
mRb1E3h8f+fXoViaigo3wLLhvfT2s+4q70bLChbNhb+BwUkaAx2rkEoV6gCGv2ZVw6lYcm/sVqqa
4zKM/S0xW2DVCLQEn5piN6NSAx0D0C+mVwcSAUl2SKF6ugVKtQvV5qdB8AzFvRZNrF29KpNc1bZt
IsZGl3UA/NWdAqTBVmAT2sY96feU53ilkzRF0QVxSwwObLbgEurBa9gSSkzmWdCSFiJdsnm48dpQ
VOihQ9ZI9XoJOIvpsu1u1bbM1rGZ8KbZKGCkShFp5CZRxf2ioXaq6G25SIYe+gHf66RBFt5q+kdM
Jlcdaj9CRwoudBxWr7qB6wajj7a2guHbaI+PECXsi5x+GE0XnWI/YPllhUzKaS53k1IK3G2w81ta
TCQpoUdAskbV/BG7F6rOAtV6UfLyESe6LgEDNFzQSdVRhhtBuGA8prmRs+hygmI5NJwkJ/4K9122
rWy+VgZEhKVH60YO5rAmLcZfGj40ZwEGDA31roAYXzhFtM4VlKSiad7zhMygSCAfxneKJDw5mB0j
Y0cRaVn58q6RDhINLdIw0XOnMP176QQvaW272Hrld7+iNO9Mw5HsrIfeJ+XCIHQharvHSHQfZZmg
c1buOt4gLGJliFebz7HFQolGW29mp7i3ILZ69YgJLMHxTWKrES1DpOYQ7dJmnYvyVDMNG0MZb/Ky
p4ZDnNFipF2yhh/BMBs5qwg9xpIIxgU1c+iCEaWrxPkQsgDD07Vns1fbdWzEBxt18YIniEVgZn9Z
OzV+q7AeQlwo3EWT0CSISf7kc4Vqi5TnkvgeRUZ7zwbbXfrC2AQPiPX5fvdjf7LazufjZVLxQjFP
vjkBmYm6TShA70aXNAUlCGk9NKB/2uIgg2YN02PY6VW1HVt8HyFR0ZiP5JpJG3qcnJu+dOgl6+PI
YMb6vFFUCX5L/JUAVV+1ZaIR+SQ3NLd6ukxquGHxBDG3XtvYSjuMrqgThdyG7pTFxCjnTrplqujr
tknflHZ0F6UiFI6OMXXBIlxatod7kRIod9be5LsbKleDXINWGxiqKKiK9GK++HBwuS1IdZ/awbJM
M21dW3TVhBmcaCvSZ5l6YmZ0zm0mDiraIz9LYC6Oyq9kut/4KmqktutXXtg7hEgmd69nBMKNMazV
yFvSMjh6euieHR0Aeq7FO1ULMP4S+DUCstw1EYwu+0NRqZbR5Woo66wjvby2eXTvuxTRNXrrJUiu
DJ8DviQcdaHId7rX/LJNRPNqjf0xjPMPPF3dukQvvRmN8S+9Q0uF8PuHbXq/fCfVFq1eAkr2Xm0Z
6ZQm4w/NXXcxZvE+Q+JXdL9KK4YU6BMz40bDAubk0WmGWycH/EIWeaKDfyXsjGVvTsZGaig/bG4Q
MAb8J7PsKaQVIl2SE+Iu7IYPnRmS04MlY9fn2psSaxKOYHUpApWPcRP2F4aGcgjXLDrKZc9aZSkC
uDMykw9YVEkFJGPg3Pge6J2YoFqLUZmwxLy7IiKrbkY3QRJtSqGZcP0rYxuSV4eKmcMxT35vnEqn
997g+Mp1Ysh0rxmK9s0g+MjcAgPw33tAaVts3NZm3vR1wlOFFb7KIY4OMY2+lUFc+9nXAPZIJ38Q
oZaQ8KMqJ7jupHhO16SLmCmrO/bXflCSo15gU/QAmKBJdYHUWzo+RpLEmcFUBCGGV3KM9UtYpecw
ddDnB+O4RlQf7lHux29Ot2nU/LtK9flO5KmzbSoc9m5fR+8toiPXaHHyZ/mHM/XbWtXbws82z/OW
qXafD42hatKEohc3P1T/66h5a36cvvznE78eojK4pRNq/Xau6SiVotF5Pkp0Xrp3exS4Qa+Rwxe5
54EFMR9OLDCj8FtkG9XGJJ+LGWdc3RMAb4YkWdN163U+qCP9R7OjhBX3VJAxjWrEBI7qRdWU/C5R
3dwlSuI4T5zfHqqDKUncBkYxEBn19Te1pti2vm1/Xtr8+PSQbff2ufRU8HrTRfbTEb+9NhyRJbSF
5r9nftyidTk/9HXqv584ERE2maOCtdh708sdBdaGe0l4mZ9vTy83gbFb5tg0gOc/uUfHq9oNs1/O
G2NPOLuB1wZL41+bn9em0R2d987XMJ9bVVGSTq/p5xHUeul8sfn5/GnvvPn1x0xH4Nv41xP8CKPl
tPl1So+WgOfp7jmcOHxVm1ZbNEXNHafKWlHa5jJvqT4UhFRDgzLQ4u7bLR1DMnCqUL2lxVNaBdUd
8Um6YfI4mZTZjKcfVGIKwA8m+qFpM4H3gw21YnZtBt6SdFiCS82xkJt6sozOxxR4Be+llWv0V2qD
hSNP+TyhGpqbARbm53Hzjla4rHpUIvG+fiffCX9bp2r/+di8g4URlNZRwfw6Xcf8I8SQso2bGiHR
9Dvm3+t5MWoNB0vjfMi8I+9TCfJuSH97LCalZTvQ6FvOT5sPHmLH3LKCoW/19+9wxsDblhK5WzWU
uDmZ5YVk6mGynZ83nz9S9HSXOQ5hVX8/r1fyape0OKC/HtPdqtt5xKp8PnfeoTeZuhujWl3Mp5of
M4Vq7LjtDZ/PnXc4hU3DzO7wuE8v73xcGdH5sem3/PY7mkpN9/20LP76vT2A8H2hEzz19TuiEQ92
JoBCzcfNO7SxU/dweZB2zu9rjN5iz4SaDsLff5detd5epLjEvx6juhUd0DrT+Z5fowZoBUJV7+Pr
1KpImgPdkl9fz+ILNhyy3v359RAMDJ1w1vzH13ViTnAO7ai/fz2kyyI4jkHz9nX6gvTHY255r1/n
ymi0HFvKAl8PVQOkEaJ6MYP96+NCWUgcVcN7/Dp97dn20UqNh6/Tj4GNvN1TP1/2+Q0QcYD1261v
X6f3S3KE0iq/fp0rw8INrjG/6NxFlkyKWaXj4uC7/4R2TnmCBnRQ3GmAI4DtSc2jGPZrNyIJYmce
d2SKZUm9n/d6TLXWqO40EB7sLTAObKvE7VbzXgNa0oHxyuJ+y96xceNLoIjXeSfoxehBYwnQao3b
0SClXJN29eN8qCjbG0Tg7DofSn8G31Yt1eO8E74QUsFcl7t5bxBSpaL7539eQ6Znki50qCznvZXH
CpmaBZ3h6RpCQFNXN1Nv85ZrldUjleLF5zXErLrUVokfoPApT2Y6vE6+58t8nr7oMepFnpgEhspT
FeAVLlwQN/PeLvF5CTq3Ws97NVQeOPYwhM+b1MuG01igUZ03ddantz61Ps/kCGN8cjB7zi8D7ffd
6KTK5/URlvXRiCwmNJILwjmYLQPYVPv5NKUYgrXLim87b3o+iUIWaQireVMtkuzA5Iimw3S9vG/j
ufeU7/NWFJT9vQ7LzfyHzg/ZxalBdMBMb9TxtCvhqqVl+44Y6moJuMEyZfkqXVYDXSZYzVYC8mIa
7HVBYA2OQawifEkOdOg1CuS1f1Rty3oyfAKFI7JWtjJvLXIy+J/S5BokNzbn4+ZnzJuNzOur1tAY
1QLrqVTV/gkm1Lwxn8x2k1NuW851PhrvUoe+0GyP43zqccpX0jAkzk+QdBypRgq0edPJtMIaDtVk
CZ83x1CzL4rmP8xnUhQVqQFi8ek8Ztd8qtb/Xzv6/v9j8rtw1f5739/9e/O9+jfj33T8fxn/NAht
iF5t13JsxOT/ZfpT/8M2NcwuwNk0my6N87vpD48g5FGS1gCnwQn+2/QnjP8wHKhEaGkx6+GXFf8r
OhvGwt81/LptYHjT+GfYcFOMPz1/oiij1nL5rHmtyBZhBo8VxXnlficcWl/Kxj9QB/9m3CgtQyqC
pQnLfaoqI5bSFJzVxApO5YV1IrOXGeLoZO3tt9fx/2KT0P5PX6KKSN7CaqCbXLD2h88gHg0Mq7GB
KYq7xjDs8I9/RMEFxKG5zD1nj5LtEtq+u0gBoC07yYo9Xf3zNfBW/PvLxDfPnt4kg2KpsP90BLA2
6WRIW31VUipnBHiKNOep7ggCFYGH70zizZFhvPjn3yomA8hvDgud1SbgPrR0wrAsS/9TMg1qJ3Io
upKtklQsD5FcROmmzSxs7lPUl7KJFYD8E48xJO/K1hZWIfdF9CLICzOiYDmCcpGhubSq+JVF4RrH
404ayrvjRufQThtw48H/9G4Zk431z6s2NV1X8QjgctXV6cX8zUc6ZlI20MazlemU1ZNTNKd4dP33
BiD1csRRckMh7+80goAJAiSuFSwskCKv01aDNWSvfCHeOhGZv5DY5zBTMhIyK2tEDYGs3heHME32
I6iPMemP0ALPObHqUHIuytBsI7gHCFgf0jC/KUO+LczwYoGDF6H5XqjFPrfcDbqRPby7jSOrjRio
9BUbzdd3niv2loX1a9iM0lmSekze2zqwKe+6C0xvG1kou4YCjlO3e2Hm65FitEFOuJ3nJ62vl0iy
tlYZ7TwFVZ7UT4bRIhuHqxqru2AgFecD+N0ms/xrIYaLJg85eplxYHFTkIGMOcrLgq3WlvQbxVJ5
9OvgQbrZicnsUfc97JsMhWGycZP+Ho4eLYkr4q5dAFOqdnpC5VnSamX+NGrjHqXnWmeRZ6vZ0+jB
GdcpJVUV5vUQvSiOL/hZj2olH8MmxcZl7e3Ge281WADkq7dGuGFJs1YNbUsaJ1hjeUxVe0/A3WNB
xbChcI1r5zKUzsVPTVxsxVPhjKCahh+GZ+1ykeL2qFEHD+D1AItS1/IPBEWSG4nNCbnKEh/PGRQ2
naOENu6Ihy4m2U/uCbsDQUaH3sfsbr4lNZkClXchvgE7RruuXbHFEf1AftrSTdCxQ8RtvGEX9uaK
wHIMYogXBMiefoOQJOwoQ+pbLRyeU61bG234Wpb6Vgbdc1AWZzBVoFTtG/UXcvKoLlI4g4401Vg6
WT8nBk0bYTc/fRFtnap6D/I23gwuZXfZ2Su3H+89NeJVGCIybvKwOlgKFgaith59JvMmqe+FcnGE
t6k1E3yHT2JbugGMu7GSinW/pT1j1QXgNDxT2L/TfvzZqhTmav9qgBqLE7j3pBfSdXMuvZq+2mO9
jAltpz5ugEikTmjxWhnWWTHfWfOt4QNQxjYQXnLi+K1P3ZXuj7eEtJQF8FkXWAy6kbL6ldT4zXIq
5PWLEw3/yd6ZJcetbdu1K+4AXmCjxqezrpnJQqLyB0FJJGpgoy5647a4Yx7geX4hJY/JsL/9c+Pc
c6+UKDZ2sdacY+5N1E1W3W2smnpZvA4m9AIbfZSX9EKapR46G4nzfGkZvLu2Ae/cAOpEA5EfPIs4
Btd+oU+AGxdbJ00T9ClUMlZTM9FpxoMv9bXlNrum8laO6LeN2V2UCoM21X8f5UmHobMRhDCEGwyh
25CislDic2U+mnqxcuJx41RAZOiz1UW/K1R7g4pzFmjBstGHbmYO4Wyc6kxpv7UgspsR3RvOW9PU
OHb9thr49JKG0gJt637YeXVyVoNuX9A1ViNsjwibHLDVDhtU+4Cbg5PnQetoqCnaxkCaVJPeEdQG
ExPCx6rlSOSuChcNy4gCpGguTTJsaWuxI1c30/tNqbyROrwNw+8ioExfSJR8cB5H+xQhXS/rdmcZ
ckai4HdCQ2vaYfYdyjE8ehySrW+189vIrUUVcunYkxyTdhD1gukdAfRZxSGIpJwIphEFmS7TU7Vu
m3FVWySHRP3F6/utYiSHWlkPtr0UObv5rllKe6T8qDN5EPjQL6IY6y+fbT186yRt33qrNcamc7Fd
aNE9Ws+3JORVNrrxu3Pyi6iprMZRu0C9SGxsyujzTec7aecPeq1fVPIF5iKnOtv58euokipjYdzy
/aJbVCNWvQxaBrJWj0Rw2QAs56cy9TA6/S6AvYeBaWNLE6ggWnTEofPGtaq5NJUXqtMPMJTOkmeG
8bbDGunTVUR2dTL77M2GqrhETXJU5J0zmYW0YdUbEVo78vcg7sxKPyUEWs0eBDmCvbGO/eRBKDA0
SQGJUto6erXKDJ82ZkKpK9ohGVbp08ffQ1V7kjVhyXa1bNFRkTX2rVISZabUyQka6cwPcpwd1QV3
6z7uUKsX2cQib54DNWbi9zc4E6+FvQgb5gPcJ2sFcebCkXGIarLadaNTEyNc0XAObXWuEuY7twP9
WropDblHOt45fVJ4qmqa7tR2QBoaCSA6PL06qUCGTf0BK5DoxHEhItmev396iq5+V5KSl+hUZHqC
EJpOzwmJO6l4bO3wzUuTK65MnIM50i5k0GX+za7kFc3rKuyyhyyNnwsbO0hrwhehXsbXPrWGLP4q
P5a0mgLtB92agoBeAYcWkxsR685s+jtMxLazWsmvUGavoCnJoHgZ/GCXEJIx01LuAZ5Pxbkb6gkm
6jvFrS52xpQboIpX1PRsGe6jk0dvsOKpb5IdA0fgWHo1+Qw48gd6bkXwZhfFa1Un22TiTRGN+9Zo
NdgoEPP1aMaLHO4AeJcfZR7vKS3nC60LEWvpjTqzZXYFntLT7QH7lZ8QyiRJ/hZnyy6v5Hx6UpkO
FXMyo/h9zbO1GdZJSt5FlMG4cQ04ZGbypkeWOX9/LKiVsbPr3rKlf0JCM0RjAhnaUFtL7A2Q+/yl
P3IwFCZ3GSI5ZYtxh14OsmCofAOPiNgl9b7z9fwsercC58g2zaQdG7JVEwpc3qoZ7q02+mXXxjgf
0N6Bd4lXmon3M85+ZW0CMHYI36yAv6pWeOmmzeQsHJpNrckTLBmVXj4eHdw+aD14n5bocVm2VUcP
KsHNiBZ+4BOYNf4Kmd/UyM3OaEGYUmnGCoDsvmCmp5hzhfhGgJ6LnlpzfotQOcDQr2ZNyV8aNeHb
9PxyyQEBPP0TRr4fVVqbfCOoP0N7DaNpU4GYxDPy2yW0cp566TXz0mPpuFAo7fQc2ECboFiavbZB
Y48YFO1jZVi/DdmeZRVtETTNsas8qnDLZ+xLVrbVheve9Y+K91b0ejJTCQVPU/ch5NvxdVXFcple
3YEn4vRgcXvlUlrGm2ymzhUOQBrmT7rmbfjwAEKOgFJRn1MaYhPk4qPNTiUSunkKmthoPSBdTHZW
WW7bxF4bKfIOm+E1NAHhR2yrFwlZpRFi5FaxxpkeTYGGqdHNcKf8NAk6wJ9vQAhBXQD9lMEYa8vR
cU6JD0ODkiG6FTNEzdzuTT186aQVzzrU2YXBFUgNypUh7+2uexHGE9bDt/fvE4/a46gNMxWtHo7x
lqYj1Rm8WZu05b/BuWI7Mz2GkFBPmjyMZhD1897P7oMxOwRIdmYajlhQ0jpwvvpBNfIzAThveYkU
pG1ndt7texixs8b1pqE00wMMbSlEyvV09Km737blZouifE8DNx9a+9JHZbAQSMF2mg2QQvBxRfsU
4M2co9WGr5IZRYQWZaZ8W1DuWFsAPvTCXxJX3YIoZHtvZf2jMK9GxPJlJVjAtRLYXNsSa+Tn8ZL4
+GDm1wnELEe/dysjZ1Ki6EdO0RukmkVXG4AFDReqaXr2aP3NdRlBYBuyHTqLPG+0pabSB7JaODAO
i5xVJm+V46COd5jBGRvj9Pl4FdrUTr646EnmFhv0wh1atvc8WL1DzJ9VzpQheRZt8jRIfoUyMopu
2z2H6PTYuNrKrEnEnif0IIY2XHttBvFLRV068pjdaSKGgQXbosD07jza7aQ7jTCh5qG6JG0Vzaup
74YBgFwHhUsXZsswhnojYDMK2LGegVoMmPlVzbwKMTBKLEfNzp6TvvmcUGdOxDmF+C886pqFbMFN
wPWg8GHwhx6bffWU2AjaXXhReYB6Xa9YTzQZ4SAgM09VuFj7TB1JxegCBjNQflEjPrYtMhJlZ1ga
pnjvFZcoAPPgzRe4uy0OQD1wa1A0LUNcgCgZigvIEjTAYkBaKzuMpBr7CvcOcxMKnsF61CLr3LPL
iq30rAqWEPT+DFl4fDzxq6KEgMHTa93bj3mfAnwg9Go6PaDVfWkl3pxpaSpLlivVMJ7QqZ069w61
f4UZkYWmhnyqpKwrOh7G6KemUyngs0kk/9rFsBJTsVeTySRgPaoBC5UxwDy3QGWJmPI+ymM4u28Q
zxNwyC0QWWQ/I9MM3gM2+EgGqe/xD5wIlmkSvlWl+zjZ0tV6mDeBf9Ryc6OyXHEWKA7UMZmgGSoe
zUc+fFoRCU9XS8xHnAOEdYbf3sdHUvF3D0zr1JE2UguuvUJdQ1jR2/Rxsn27FoV3N32sIEsoyJRP
0q9OMnIeNUKBpEkdYvrTuhs+NLiMrOg6vaWaSiNhJlei9KCZ0AcpxTF0f5IBuBLBPw8Ysfw1qZzH
aXaIB/0x9ifATn6lF6ahSibxWkVU1P8Mc1B2Tc7sH0uefg4kJQp4XAF5EdPDqYbqzk2Dy/sTNokG
mIk23WZqgTUYMU8av2hMcAtNDa+h54NBQdHpJU/v0+37n7GlC28P2P801nGOHLBjnmOeL/L1f74f
g3foMDeUjfKI+N2cizY/J2p+pgBSzbJpAqsYT3F+LXuuc3ovMNN6sBKUBWgOBNbPwGax4qx7LZrs
qsDXnmXFFeMMk7e3ayb7Zt3IO26MShcicC9T9ii/yJiWR81rXtL0gd0TWkuC6WZeGR14qByrEX8w
/by4um+hH0SGaHiLIHK/I1/7HqCneb+D91tJXOy1xSYzo50dT3xCRp60uAzXNX5Hp7RgWBBgMyvG
ZwgiP8ORhWKaPt5nCqLkr41JtUs3dmM08qR+q8lwLdhfGqJ+zkf9XPrD1s1B5uvse0K2X+8fRGcy
10xfZp6lPys4pFjAKaDFJDlyDbom0Oe0h4Qje1YecJdsylFH6bcKUhe9G74wI+e+DMisyOnzVpAL
gAobwl+iGDOaI/POrvejlWGFShU8aaM8dqH+Jor0AXrf0iU9KRvGRz2AC9tYl9EVSxJl53V1GEO+
tjJnIymLc+T6b6wPZ8G2SAwafje5dJCiTUs0suirbyaHaa+okW1omJU+s8x0SYngfYfbhsPbSOSZ
me6n7/99YxROq2YYcH3Ft7z1H1O1JjDB/U5eC2k6sqJZzga7IsNHWphHA9dgu12Om0xvmQPY2wTM
lWnJ7DMtfaQRXVMlejOxzJtxcakZRmbqv1FGmXdWclCj+M1X2rtwO032kWagzEG/wedX0ZmYReX0
Omy+gYG68Cw5NU2zyzXtxWNrt/BbjiZl9Qv1N3lSIt0GEI/jqn9OIdkXonjpTGaupJkbHmv0ynHH
F2esLgmurEAjWQavLwpkra2u05ya8/pHLkcv1bNnMlKmOUMtvEdFVV4lj3j6NqavNk5LfKcVf7qn
rsMI8PoKMkt/75TfPYZbmaYHHLuP0+eSuQ1eq/AyTS7ZCIyzZ4vy/jeHUXaeZr2yTK5tyCIX47A/
QRx71uzsGoPDj+WmV2iuO8q39/Htekoy99ECQ89dESmFdlaC0nCVpekzIU9vcGyyw/tmNM+GXwnm
zGmHMj3/gGGSY5EnLefaS+GyLA935oRXzQEvDrL8aU6UX6EwB+Fmtl7pIF9T8rrev3dQl+Bq7HyO
/r7jKB9cp7dFbuoC5zhZlCoGvb6qttA3krnArWFBlEfZh1E/H+hm5ufpefRV/IYT98TSBCvGW5KO
9NQFwZtUk2sz1UpwLD2gaLq8V6bHjhnM6qy9n7dP0wN6HyDTatL73z3SeBb0wLBD9cXvtmMpbRye
QV/zOZHPSm2eNd+F2Izgn1DyJEdt2MLdQxJCnB6hUDPVlQ+BEBfsLTE5W2O8mv43Ui2CF87bpAJ6
zjzD3rJJsn6pmP7U7Lc5ouYBT9VRwZQnEB2sNADo5vR7sKwApgJrC8MimymN9a1EdbxoyGafS/gP
QcU1mh3ONZBZa6LLWoVtJtA8l80u6GCFtQAZ5IgfnlWwDrL4zq6JpFSwD9iVUyH/VOb6tNqjEa6Z
Q+HgTLN2jc9jjdgc1Y90ww3AHMRkQfIiY4Wzrgk23Cpqaog9K5PWwCQHC7aLGvVSmDU4aY1OaVkE
GAoozv2ICqvY1XWUzaKiqed915UzrYnDfWHikRCslz0d/6ehKJ5Mvy9/BREyIipiXtY/qyVkr7oC
plO5KcCl9qwBgr8UeZKsHPYHx5QyMLr/NNhjY8CI0WWvTWPqR0TE1jrIqt+g7YxjN/2r3sJvmvjH
93+DwWyvdlAdoIop1NIyahGfdw4EDaLbGjzNg4kqZWu2rVo3hB5PAVNThfilpsps0iYrmZsLw/JW
KhQZBFWSmZ61HW9ItCrxctrGjyYo1kqnHU14Re9X8/9bhl/EOmkqr+X/3DL87+X//B8/w5f/9vDS
/A7rlz+bh+9/8j+bh+Z/0PuBDWqYsMJUkpn+dwNRpxXomjTfMRWB25mCmv4r3kn7D2HqvHZX0H/h
f6cHU/0T7wQ1VHVtFc8PEeFCBxz6f9NA1G8GmmbrNOXAUNlkSBn43W6bPUkTx0anpHPNNa8W0UL7
d0bNIOpxK0bD2tgVDqPOpALaBmFAylMOlbjS6hPAkJHenfLb76ZUkxq7mTS1/TAqazsIq/PgG+G5
BLs/jq7xomrjNM35IO3COjhgbZu7HWL9Ihtgj9JjORL/qh45fvyMzd5Yxb3ol5Sq8yVxTHcIc7sv
Gl3v2Y9/NOfe79ykK+kaQlXhuk68oz/aXHk5JnmRYWsxOqnMBoIP5ihY5XmwfbkiCdNfuVkitqA9
8PJFOBcjaPy2IEMgCKfWExk5lZpsqQVH62D0y3nVteVBr2g+QQsZziEnNyrc5f6PMXb+5wL/zLSc
XsjNZdswuxhhgqaiZtxA5xJ29mMc+vm8MIajXkuxy0LsRGRrLfTYA5NgsKcEGBJ+0cxkmN78rkEH
lX6mSSCZbWk3M1KNURDaDLpbMrOMVedhNIkduNG23hyjDs2uufz8RqdYsb9v1LB1E4qboQOpU29/
MBZoWmx4UfNCUvJslYVWXAKBkksaXvbFQxUf784EagU0zqG+bdm3PU+zdyJiPRw02mQL7dR0yAHI
DxdPoHA24tw6a5nbYlDK1SfsYUuwfjA2W4tAWO25iYR6xxYMdpNOeoGcTh2pDL8Yrx/fu20bOtOH
0GzTAtn393CFg+ZZtQchtZYy2qKst1BgQayHwg2YjyTN3C9OtNOjLyiH0yx08x4QFmjs/x26wmQG
3fxwC3XGdQu+E5ihmtF/d8m8eaz1Jn20gekGemOchfPDl4rx4AqoMrZDiMfYsMIbeXJfDGhxOELH
q/f/2rRqcg/y4dGv5p8Pl395hQ4LJZMmAGYWzonb/Of37CLfCNi9AGsYY9K1qRMf+DJe3dLGsuKS
r4ANVr1AFVCsFM+hnl0aRcUJVol4LxDZrdLcE/f1qzTzxyqqnS+WdO3Dc4SxaAgN0CKikWlQ/319
sSF6pCLUZn292Wsd+2gtkeDU7UBbgtWPZzlf1xqAR4LHRX3NQ446HmkwmTJEK4uOxcmY/gOrLhnC
BXgJ22VnJbKm36Y4hzkJxQkSaSpPphIs2y5dFZCWflF1pwGQxvbKiNkjvmN5q6z/QmDxLuL462tl
iLhIHRgkpmqzmvx9d0TJStca8BK0U/Ovf+gUv/odA2DwZbX0Y3Xrx6J6bfALlEF8Dc30W1ZAfAOH
fPh8HOg38gXNpgxlqQYD1XCRXNzOG5oMJUBrhzJ7z7rhuruxVrFyd+oj02Yw1xvyTs1cOViKSYKz
S82oSu7gBlqHMVKInTHIfQHZyDnWXg8oeZ7JkVsMOLJPBolPhjV2W20g8oAN4ogSM2rPvUcaQuWT
mWWwi0/1YoO3sYczgnVbs1LkDwK0GDTWLx76+63cPHST5UsAT9IA8jk3Q36oVHw8ymQestEKksOu
banybzzLH/dG5SkPStW91i7A71wOK/AixqyjlkzU7lgeHGi+c+JS7G2ppXcGpAZNeCc41tuBbe89
qqavrndinf89lYDmZKmlFDFtONi//D1IQk9PRxYNSrD9eMldGe1E3N5jfSetL5TeqW1jUB+pHZHz
VT+6Mvb2tGTEWsuAG6vjcw8C4kfetO6KtOeew4d4KfUweBCeWaw4Hq3CMLA31aBLjkYWWG9qOoRB
GPKIIwTZJxvoO9sv76Qd2TCaantfRb2cYjeC7zl8lHnS8gZ7m4SQOnbGfdRl1dIB4LYqUfeugiLr
Hn2DxCHfcOD1AVGZU6KCi4njbQsMbJxnOANWAovjOtCsb23eQg6s2l8pZtSZF0jzgqrxtyT88CGA
KbzMYtLXufUHh4i8XO0e/MyxtqoefjFSbs8TLBnqtJE03WkSZ/m4Wb2rzMxhJnPyc7Ip0WXEzKFe
AQHTem/bn23CSQkGRLr3OZLO2RWxKRr0O1U6NFzD1yRVzPtc0fXt59/q7ayBFMgUKrO20DD6M4pv
Zo2hshq1N0Qwp14CYC3nxxtd5cRDgPWcPmy51gQNvHwwCaQajnTcy7QbX8kbotPWtD8/v5ybJXa6
GvZTbDkw/fKgbq8G/WwNqSgPsUoKZzVk9oxHRtWoXEWjuh1i5VfTWvILDK+YHv0fHzFbf054rAr4
lyGKswP5+6MwnTCBaoEPG5abf/HGFssE4qGlNnG0daV9yWFAbAIO71jjyeyZ/g+f37e4QXv+cwnT
BWgE8ThoHf++BPA7jFQPRHP4Iih9x4NUHzu70GeTCPjQy2wprACNju0/2hqapRZY2hfby5tzCJeg
Gw6CM2GY0IVIS/j7EirTLrtokPCglO63pzNzunnzG1Rq/8U+4WYZnn7IRJFnMHGabKiMmy8hGELA
bmXkg3OKyPyIv+EcmtPNELMS7mGhumxrql+09U6fP+R/uUHLEpZqcqSnDIzu86/tSaeiuWQuU2Zw
HyNottwhCZmkxEz/9MVP/cs9vucC80o55rDp+Pu3EqrqUaVbwVzqPljIIu3PZmdG29D/rqbts9EX
2rGoplR2mLozdpbOCUazQYKdN1wbbcKHBcnPQJP4JITeX7Aag0MHAVMeUd8FC8Pz7Q0cNjyWeese
FCNd45KBPUfo6MQOi9eVQciWoa58h3IbWMzFAE5gjt+jzgoiKcpO34WFT05QGi+lrmzs2lRhqNDw
7yq9X3iBHlP+h62X+/o2rqUGqrJv9nHanEkRHeZ9ETeXQmcq1rTRozeojEvPL5LnyjJQXwRmu8KH
/sthJ3XCjjuegIeMX7zRmzMDI8mYUNMm36yhcsS/GUlZ3eKrrcgfCEcXDE3VX+ySkK/W+ZY6TbQk
bfgrQenHMWQwYtngGrxTpL837zUckwDsJZsYUbRPdtM9tWnzpPLPn4+fj8NnyiOZdnNCWMK5vTH8
yobMApzEtYg45wjj0bcKYLgO4sPaWxo+LdsqPyG5yb+YBT7MwDxSAlZMG6mwzZO9vcFGtR1YpWT9
KIR/uUozC9BKnhwT0ljoauqua6wZpPrl5zf8cR2iDqAhg2N9dMG53/7uOFhk0WmCOx40ZI02wj2L
RuMmVmS6t+remmU2rhAcktEmC4ocmYeLO7GXyZrtplj2QXX+4pL+5VGwJrIIObjJue2bObnNYsWj
s+XTTsjIJyYMFlJ+uVMV+GSj5dwPUUjnRi2SY4ASi5aE2QLxLLCB5AjHQg/0vj96+7CzL0NZB7s4
HcYZ2UXt5vML/SBy5hOw+RDIeXR0ClO3oyXV+s6BtO8jW7HifZOCjfKdrn9ViFkbQMrAJTUWsiba
MIhV+NZm2m+Y/gihi7xfyyAg/ZkKJlAFr9nbgKHmA/SiQzjanNIUetUjpAM29A3/V8s9Jmrjf7EL
+fgd85iRqAsVKii3crOLTlPArC7GRdSVwxMGr21Y0RqtwW/yx9BbGV/MGx+/YgsdPOckg9MDZbyb
QS4iAJtkPCsTLeT9K3b4kv9fvmIcBsgDplqBo7Lx/nsRqCWKdgtOxJz2L4Isv/k+QN5EGFFmx8pf
NmAWFr7qxFhj0virFYi/++89DVR8w+Cpcn8fN/okVTu+LiirscrspokKuN/u61v8+OYYcwYVckEl
zOYE9PctYpIPK8JpFez8vr6ry43iUpHIvTO91WwfBfXvz8f6xzdHUZ7z1lSZZTft3DxSMijCMqqx
cyMEQ1lFAsvcmKSNX9/ZtN35+wEyAWOHRFNhoGS5/aXaTocwjxxvRp0CbR8G+PftoGIPdyQ5G6vP
7+tffs2ZqomWi4WEmtvNXJN2eTF4VU/otAmRtwGzUlFiC/qCLGynar8YHB9yMzQw8jxFjTgsnZnt
Pb/hj8orR0Tc6QGAmIg8iaRHKJDSPZ1bEutbmRnlpZycsV7WRLAKcLz1YfIzsdSTVXnlodJyqgZ2
dkfyKIutLX/RbDuodbrJQZUcaf4v+mRIV1pWWfd5Tcf082f1cXHkiqnluxRB8ffcWkm8gTBQe4Bu
rdVJsUT7hD00HMHBdf24VQPCBVS/B3yv6/eJZX+5Vdc/DgzHQnTFZl0AK72dPPRiHETgMVm1UeOt
7UH99b5pw5bQgd/q1lLBa6CW2oMaq+PWCEq+eCP+KZtaR1cBdejzp/Fh5FATFsI2qGep2seiW5xG
7tBZrgLloTnxMMKFQp0LKuzehi76xSn2w5LI4QQkDbogjTFqGjfDVBlhhxr82qwuxzPFhJol55vE
aanHD6Sem+iyna8e+G2bQKewgjqBaDd32hKxN/h7jmlkhCywBBY4VKbxI+8khMk0ig5uPnRLDNgB
JG4qMA546V9ahSosAtwTOO4zTU55gOgC8zR7HCx6IdroX3AOu40XrmQfWMcUUjHtYPlVj+DjgY6L
pq/EFPw+VG8POX2jV47lF3hgAkkEjtFdehf0FQwdde4SULawemmvZEQWRw0IqdcfYoEO5vOx8WG2
5CJccjswXLEUfNhGqhGQy7zT2dJ7aXCMvP6CyK0ATOtEX+xBbrtY00vix3TXYBCSynW7MfY40+fR
FDIxNkGzbYjQpZrqW7AY6MGMqakseiad+zruXtsAO35KAWcX2W2wd6v6WNVtQ5mHaCRtrHt8v0i0
AzXIzlJoe58XdWZqQWqXIkVG5jfFeQ1XocgGE8aQL7JM3lmxpp4C6am7khKVEWQ4aGuYf4gO3RVi
MFiVEfLFzx+wmHYmf60SDEs6Fg4nAtoX5hQ7+GfJG354KY2wm8ZmbazYy1d0HtpFz9kXepzY9jIV
RJSCR/Wg+iw54AbnjACmrEriizaEZwkl4fNr0t73yrcXNR0bXLo3TPG3Hwxovi5TAibIpsSckEln
7jnW1WkgSZZOjW41G0+Uv8FMhUg7KMmKg1yxh23OWmNeDB39mN+om7BBr0d2VH7PfPscYjRD9Kis
2sj73lplikAi7x50VcDDiPTsjkqaNkss9yfBOdplotrB55kBqWk3aQVvSyERVmJoeg47X/vJqO02
Kao1NqYPRuE2972ivNQoAMhm94g40cELSjb70id1rjQLtLPsl05Fj07SaelwsDjLRdi68m5AF50V
Ajc4CReyHdydMnrEDHjk+jhprq9DSDhDJbMnWyEFnQCY0kVp29HfmtRLPzy9TU5qHGqbCPa1DOpj
GtjKucczSeET83omqSxrfEKaV8wmz95Bl220qx0V8LIsf+PC6faja407F1X7PpXB2qgIRlVM9Vvb
Kc+NEOGlLYrwMvb+m50c2igfoX+6zSpGuDPDuxnf5RUqUDKC+xV4XAzVeuRsVVN+79LG2KV9nrGM
wJt12oiAO68aFhZe+4MQzVMAbO5RYZXfKEDyF9UQD09BZUtaqtqlzurXoi/NBzxzhC5K8DSGTlp1
oxn+LjAVcxe5sY3+SGCap1px1vQcAXuW/yY3PN/mBeQKlQLUqZL5QS+qvWaXsN8sk2gBAkkOTMJy
qSfaEXIJER7Zs1WOcPAiWz86Mj07mY15q43slad73oGI6dModOVIyWEV+xoGDFGo63rwnWPkxI9R
mQ+bJnZemzqytsaUKxxTxOjp8M2aLOoOkW/h/dDNu64xSGKzm+LqD4t/iOxqeZ4yN+d4GfW1TExr
UwWchdS2Dbaa3reLnMoXtWFPhyui/wKNhSA+yBmp0Jv3skBNDM28vdNxD3l+CBC4dsd9O+qofhpH
3Ol29EN3wUHZSBb3ZTIsWkX1904TF9+yEk8c605UhFBryHDCEtmU5AYZnPlIspmhgo3v4qS6mmmW
37mx9WaZQX6pKxLwsvqumtp5MlPf7HTCMiF4NKy93bQe+XqiOgaif7Bz6M5Vk9tbNFqbVrWHh9FR
qiX0zznHNO8I2TdeJUF5VQBj71IJm9ovjnq4p9nQIrYmYAKyL6LIBNTkCId7o5siPqtuB5K4U76q
833YmbgOXQYqy7RMOSHcLoEVG9c+amx35iGR9wX79SIoxBJ7UDjjMr5agj6WEPi96Vww+bpVmvPT
9fyxqfW6UaqWxqa20qnxuY1KlYvkgxbjwcaNVXuJKABzGYv/qa97rGUx49EMv7Um1o1MydCX/JcU
5fzPfPunTODD0YjLYY+KQMRgMmbP9PflOIQBISBg8Y1NQA9oAvO9WiXELKLWKwii2dqx+vz5T95u
z5hsKTgK8gsp4bjabYMzL7uktD1TmUkJsM/wEPJDhNN3bD2MtQezXGqQcMP+6fOfvX3R/Cy7Qtr2
dB2RRdwqWCJHCUez5mcJhmT5c5jwp/24Q9X8PmvvP/+xD9V6fs1VNZcGM7sN2p03e1AvCbWmClRM
H1mT712E9IdQkOWpNumwgJCEua+vxTrHLbnUdEqTiojCL9b923c7XYNuUa2fxBgUzG4KFkYZN96g
p/+57JMJHyz1BhRgIBRE+uwE2hjX7Rc3ftsjeP9RBrdlsVuhRHczoEIi3HKyB7hxheKqF6EozaNu
6eQt+aSDNg9Mouh9Xaf46qdo0+Uuq/Lk4YuruN1TTldBa5ehS8Hp47m4H3Jfmk7DrVtjtBzsEkct
JxMUNyVt8zJep65Snrq8TYlkc7JVNHThceJOzVjxH7qsa1Zjg6URULf1xcHwtsfG7zDf0LyY6hGC
gvBNdQAnsecMOeLj9zN7KZ3mTKTXsiibx9xxyAEiFdcQ6e8qFflTiNWiAmxMPylAjfldIcwTibvS
XT5/YrfH1feLQhExQSc0eis341VRShGBEPUQuzvB0WvQGYymOjzFhR7BKcTcHfb9gi3mXec2+hen
w9v96fTj7MmpzhhTde22rhCTbEbSRoOdpqP1nKeczvzcNb548Ib1rtX6c8/JK1YRzPH8OW4gjrr5
IqqSYKYgH/mhTGfqieQut917y8auEG89VX3VYySlCT64o6tnr6StD7PE135QH/uFsvXFrYiIaQ2Y
ZsO4AAnxrJvtuKnQxpekURwnR3zmtfqpVHZlML75SZ5NNfhi5RY2xVbOnthzO3Ulg7ybaX5mb/3J
4uCbebelNfvkKtorR2i2r17gLmJX5JusJ1jBB902GkQk4TcDboym2eGjXyZjcRIc34681lmb+79J
Aaw2VfoaaWqKp9sr57Qwf4m4jtZiFIt6MmYGWXb06u5NyWS7wwn67IVeszEauVet4Uetjj4xHGDQ
EI34zoTJtXz87hr5iNQjD1Y67vOk2rXooPZ1QJZXjrAoQNHMvGqdGrMEJvAsVeO1HOSzaebutozA
+ehKqJCdU56YLZekkMmldAh3NpN7q6OgpOoR9PzQ24zC2RDulqzahpIMpFTMGijnNrJ3ljVj6GSQ
aqtG9rZuSTBBi1XPYqt46FUDSBJM6Y3baUj1FHEJ5fCYNe6qJkRCEP62zGNDXw/YwKzCv69K/bc1
EmhWuNVJq+RTH7lLIxzczYS2xIpgkFJAigWhvWoEZ06QRl7B1JiNao91rLXBOeNgmFkj0LYGW8Po
kKKNBDJN6d0lnb41j0H3LTATOLecZFH9WQQggbvfWVJd2LB2p8DpEO9GTOwUOVHEOuszuyg3vUo9
LwgcNo4CM35dgdSS7Ha9oAzXbYjwQDcGcA5T4lbtrXFwYBLTyBYfMQbhS0qidd2kL3UaPU+V+FWW
+eskhKRfaTaIhE4nkaFX3EMR+G8cLJBMZ/mPth3Ceay3+VL3ix9u7n03jCxdo1SdDz4u/6G0glND
6nXR/dA8ozpUwbgoBYa4seIVmdbFdl6wfbQbNhJTvM8M7rucCdV7Qz++qvnuFmPBgCxIkVq0AKDw
c3CoIBlzqWXgORMb5IaaNzOzbSHYJWW/CbMMbMXYzUE0mXOZ3cVRWK1tRBKLOhTf1YgGT263R/Dl
ySrIkh2KMzK3dJw1g9iMeQCaRO9BTpgSkbne7zSzkbiTi4fBIn6NQsHMtWcwPHLoFdwon+FjwkGx
o54JqfNBidsLfsY7q2MTn/PZhjXWdQ+K8lI3jkB2ltxMyENeEIPibt0BLhuHuTo2F+NIJahu5NqK
Jd4t1CKkjGPwD55Q59CXC3tl/tPoNLILMy+ba2GGh6JWTnGEacUxlVfNjp/+F2PnteSosq7bJyIC
b25L3qt8V90Q1bPnxCeQeJ7+DFCvVs9eZ+/YN4QgDQmSIPM341NkPF5N/smuTMKnQfRXp6j+9oXd
PUOE/ux4jqWsXL8Folu3pGoq+uBtrFhn8KNcAfwGMdrWOErKrgAEOTEYnDTZwLvKioYogdBYakX9
d4z6I6FKYb9MfB0Nv/CjLUlbt3OkoXGhAuVpNpW0weSPMHpTK8yuVQjEC4T933qokrlj+PLRGZpv
5VD8FZIUR65X0j7IVstOQEayBHnY1gKPQgJRSRpkskV1k9AZUZJC6Kj1guAaF8HvRt0jtWrjP1wM
jbR2HaIpDzF3lMzd9sHsyCx1UVXYtW2MIkSufIMKbi/6wvB3SThCA6qZvcbhW2yF8VKvSOZubdwn
bf6s1aBQGjvDlySAhbUpuHqUUB+sYYIcsZhZq/4BlqSzlg4rzLwhJUn2L1XVbAI97hZYRUiqbVTe
w+26bNX3Fv2IZdU31nG0E+tYp3XHg8Jr90NGwqKDElMXFGcyCLY64fvfeZ0fw8r13yweW8jHuu9W
pmx9pmaq76Lornfwmgfb2SdD+YLuF1r2vWiXkTSaBxWT9kcygtAGpULUUlp2xwmuX1Sad2jDkcQ4
kmN3AQZ7wM++5EuulSmBi2k1YmObMiSQyqqGcm9Mm9IsSrgugMd7FfRJaTrFkyxYhRtR8DJvAgmi
eAgc69An3llWfhIxXdL/gdnrX3zdw+QQBod5LyMm4DJi2CJoUiaw4xA+4ynbnTJkPcxpz7RAb1Sh
MiprqTsH1zDcbRRVPf+4InjPUp6YptqkW9eJw3dP5O1DA8D4hL5L8J6LcT2KoHge8Wc8BwRh6ln7
o6pEsTVqvTtq02b+1NlVh2Coh1BOYPcQ24WZr+8lQRj0x7nOfOxWMSWpboOP4e23Y/c6c9/kKtNj
XcvzkNf99o9u5sp/HMtH9FhGWNnC8pY5iT87Jhk14qFsPIG6EEmMWvEwztt70fxJOOLajHGxJbcl
ZK3XZaidZrWEqixIQFRb3UPSItfN47y5lbtG+0/W1P56Ptb9KtXSDs94oJYbksl3iVqIv0KVx1gS
WfUjWL1kz9tCrDVNeO9ka+9izRR/KXHQk5xL0F1GrM++4w29dgNPfzfKYQ9JT/zlhxUAAembjw7S
MLvOj5u1bafdO6orh7kPtwU3bA+V/zh4hbkzqk/XHcnl7LTO2qdQvxf+aMBjJwnpm1Px34ah8FYO
vF3MGnW1+XiISitJVmqwnXeNEk64CMxHW/b2Ywl7fD5MdEi0HaOMxXo2im9KXRN5jbZ4WfZP8eiW
pyosn7rSCJ9VvB3PSR/hAIy9aBdCZ4XeEw0ndHuvUs2SfOH7SGgNcept58qxVVinpG0IbaPp3Akx
oslCpq3B/KR9nHgTr/o/TtznfwdgCoiEkeIZhi2qPwr6ytoULVo0drCUNtKZY5ttXS0o/h6y4BUD
T/Zu96iDBgma0D15n8c200xUBPvgzYrC73O34QB/KLCGL6vMxkWDqtk16nWoHrHubnLHTJ4ip0Je
AoT6D1vfz93HJZpgTjZaz1ZbwbDR25qsQ1c78/7HAt2n6ofpVcBqGDaP2MeKKJl3VLx83uWtPElP
HQ7M+tBJifL6lWCd2xV6brdAnaL4PnpttQD+qV19pilbLVHENkkkP5iyhNlYeNULaqrgGmT/EBfM
FX30CF+BR3TEZYBJDWNVvPqOoi1FXambuVTpSU6Koygg24rKGXkDG9PwMUZPu44w1R1RPEhjTm3R
WzUPveSr9lQ7e+0M3vZ+NHzMhTXpM9dAy/ZzSwwt7TOvBFJ36WfeSPd1GHr/ea49Ns22dZD9m3sy
Df0tsxUEGKbTlG3MzMYnp2Nuh1AZmjuj4t8uIHK0alnFQ7i9DaJszFXYG3I9V06jSm4ClnI/L0C6
6a5JPW0xV7ZjrHiqbxDnOQ3LSKL+BI7/R24Lk/hclCGcFK2sh7AOgIJ5enbb4EHJjsRglgDoJPkl
9zpWEqLmMVe/HYUNHcuiOsxN7j3MNZhyZkc31jnBrVjJlTVChl+/dXj7ODf8rdcyI+hOwU8D5oeh
mL3HWf+ru6mo7e0VGF5zN5fer2Pe/a1xZARyKwTf39TqXnof6Fwwb+7XIlJyASGzoyEzXctc+TaY
e+17SaeN5wZQ9raqkYOI9XKHDLZxcorSOHWl7QwPrUsACpmD0UYpEEvexwbhabU8VV7Vy03NlIds
OeBalVN2AwD7/7RWfXQgqyoTq99K5uJGNzZeKbX9rYvSMeydrhVHZ6gmIMV06rmeWvE3qMipWMQd
olAP977nOsoYfHhS8joYwA9t2jRtjjoRPLddBRGR1VhaAD/U8kxwX4+cXCUfi8kvzoT6QgA3k/QZ
IjxiYfDHEkzQzB6eqsWB8YioenhscYTB7i/tJxc6xuG2i6TkS6l4qJZPDeYuIbG/CrPpD7cufVV/
c0Ls7PNJ500gwm91r2Y/+zC69oNM2PBW4zasxP4MNNvd387ixfJ70BTG/talzIIffi6Hn7tl3/zN
/Kv+WRk3JYK8CbrT98v0CiNE0wcfx89BpS1uUmzMu/uoyFuFdIH1F0jYBJ1GUko8kEin7uYhzRWx
CuRQEKJudxuYpiD8FDiZ/NkGexZUh8bNfutXsXDelyxIbsfmG4UoFysf7N/be9/odWFCGF1ze+u7
NSZuhmjVLW5ePIwNHErWBqybbuNDQw/yltaRJTSPNzbwKKLol936vH2DdYmz1G2jn32yggb0R2D8
5n7dBmtRtPlie3M7j23JZIFWkra5j61xkB0wjboHLzb9CrqUGX+WoNFezucm4U8uIksWv/XbB0mD
PEqVbm7jQ5a5WwxKEG5Y9wETnzY4RnlfDYnHIn7qF2KetnDrwvq5X4W9SfpzqzElnO5BBaCEMN4O
8vl83gYxzkWO7PH6PtZA9eGmE0m5/jk215i05icW23RKknetvlavTe1W8HyMZlObKwGi3QhreHOF
bB5HadVnjVX+vNcOtdwMKN0vyBL2TzpoeNsmNXnhTfh389+7rPlvat3JpBAwWHhDJ7Vu3LhQ8+fd
qcatffef0ttu0lruyZpY9lPTWe17PhTwTcwC4PPx+VDEIdVFmLvwEPSw1VY+ephqTyxLN0rksDdt
ROZEZwNB8rkvfy87uJm1gQQJqw33VFv6rd9e6avHeOLpT/3OZ5nbz4cQQv7t7L8azm3mWu0kAzDV
uh/Kpu5/NbwdR60Md1XQLAGHbbRJlcCNZPFYWa171up4eT/kSV899/GX50R4GbruEZ9O95gHyoh0
EWIuVq4dwlS8zpetwZY8o3hFDj8MhK5zEVmRak2/3PnpCiENsdwbM7GbR+sOrn2q0WyY9+Zr1SYR
hhw1hp/fyiTTMNX4bVf1ld9uVTuJQugcun2r3dRg2p178wP5jz/pSLSALBApiT9xWutrcK3uRpt0
JxBq/yLS05j0KPxJmSKeNCriSa0Cxvcpm/QrcoQs6knRwjXRthgnlQt/0rvIJuULEwmMftLCQOCh
I82I5EBrUsrodVhizOOVI1ks6TPQxadwUtawJo2NdFLbABoQ74tJgSMEkWhMEh36pM7RTzod865i
baxqoU86Htmk6KFWaHvISeWDELEjIQv5SzcpgMSTFgjsuOAST/og1qQUkk+aIaGDeggixz/H1Eza
ItGkMiImvREME09GiAJJFPcYiHrQBS2ozjcXnYGlCif82gYZYl11Eu+aLBuXg1r0CPQaSUPcFh/n
fdaUPz8Zevpe2zUEql+H5k+RLKd1+9RibmZUFlk3IZiBW194qyHE39vMJ0jSpDwSIHY/futm3r+3
mHfLEpqX2assKOZT3dvM57udxRSe2MSp/nlv/Gfte9+6UmDsbNP9/RLnZqUXc/H3S8ngsS3cANHV
327LH6efayuNU+3g4m3vbX9e/HTd9yHNxaV0ILkq7ua3Ad6r3NrBG01Wptk7tzs0n/NWfe7itzGM
g3vouv1vR359d38OuuhNQFml6QMN+u9h/XYOUUCBdYf+x39dzq/vcq4tImnv8uRNthEEzyH/0KTO
LFAt62sWZ9m2HYZhZ5cpfGGzYYZKKPJbIZTvdTO0/3CBuV2Zf4cRmgCQ1PTXKEeMlzWqehJRVe4L
Hwtv75o1UVcaWVp63n2OsODBNXWA9+INCD/zy+imv51n1k+mS7AOKQbxwTML84jYrblqSjm+iJ55
ddAY9Y8aV187nTwMwzcX7dxvHmbsZawMzQVIiAt0BlsOZoD2MhfMVVj0vP4c8ZTlaVY/EHQmx8Ly
IWtFiDoOUWAe5xN3SeStrb5rnuZhzQOs7RDDL+eMhxj0KYLtCg7PhVnXCJhMl4hzpNzPl22PMBHb
pDVeM5wSDw6RR39r/lIdovaf6b5B6XbeBqEaywiUxpn8k3HXd366zU2tvs43v/KS/CPvg+vtLpnx
0gZN9JeCUsJDpjvtszTqch2VwjtUge0dHBwV69YR3XMjSZaW5Rj9BcVwOY94+l7xGeB14L1Iakda
7iWpc7fNgBBfCjnR2GHIjHfqIFeqLcQZhGGwQxEOa6vRFAuCtvo3V62KZdOiCw4h5ZJJwP+J5Bkr
kpGXqO+T3erIeqH4FrmurJFqLU/2CRhGy3vuNU9+pXk8rpCahJDF5CgxYQ9qXVQSQcpbVLQmWPKh
q9ZO6yh7mwf2nhfWJ4HzhO8obnhuNWhmsYCjVUoAWkMrPkan/Ihilv41pHWnQzCMoMV0l6RGhtNX
rwBxJN1TZBZ71SZ+aIwBeMcOHDZLz0FxASBZ+5VqkDzvG6dyzM3TpNzFOzFCFjNWt1mTaMiumfte
M17Dln74HyTPxDdN/NpyQ0r2+CTKiYJMutxpnyf+i96PRCAaEbJ2guVok8o3FS1tbg4IQG+wt25E
jrvb1hEvlOS1DeLgVUJ3CbKheC76+i+lBS3rw/c8iVCteNEaBVrjiEvIIX+u3aG8kCg0rANDaTam
t5HkTwf4hLC+fthtKt5FX2pLMoi6cxkjwmXpkCUYmLJpq9q+IraG+BMqap8uCaha45cv+QRP0Tqn
3RvTBmOStpTwVcwJvWJMyJXBPmKPNU7zEeLAfggHPEs7HVIhtmgTusWcIC5iwrl43NeTZOazNibY
S9pe6wn+0kwYGG0CwjgTGganVBQ7H/aEjBlhxwwTREaHJqMUZcEfXMSnpujjUzlAktUi0o9SdyQN
wYmSd1VnGtD5mHH14pg1UjlaltKhbVn0zAdeXIE1zoQh8Z6QD74qkgosC9OhJ6hkEbkZINTJki8z
VVmScmdt8zj33mUSPRadoj6Gghx0k/BZy88HNOnieNeX4wk3MRENehQ/lHWnDA82htBTSsB7LZR4
r6uozGI6duGDazGsMsKG8sT5XmkB1ohSB9I96sTiO7q5tSuYy4GVaReeEsqyKX1t6bRqeCV8yvZa
JBxVEqceO/iGDoDN2rH974joLMqkJCPMQjHQtWvj6va9CVgazb4g1MVjG8Vb3Qx/lINIzsKL7eU4
qXVGqplsAgEyY75FRRHgTdSDfJ1NN6tWmHjI1k8PaYtfPi94+mLPX6fosD+RC7kogdR+kCWuPNgl
zjK4SdmKFFy+w4awkiLJHoPMKz7G1iwfwiSSWNBMFGdkCSHVzPcx0ouDIY/YvVc9MR3rmKj+HaQ7
ax8kI6zoAoCtL+srSXvuTkfL48GqUVrOivSd+dS47AZzz7LWeUJg+D1h0fvpx9JdYAMvjsa/jmMJ
/ZbWub9TC8NVl6Jtr8EgxV6oOSlzZV4t1VrJ1p3LjLCCtbBUHcR+ktgSe/CqRIsH8mo39lEJjP6o
q8FwhN1pHJrhVefve/FKDKrIOzv7UuTRhTz2ldSNpRJ0K83Kso+yR+RyzAuxNqbduhgf2xET5SiG
fKsZVbVNmjbdjm7gPyqYqfMR2HA/yJd5kw4v9siUEElU51BEsfFKvASP3QQrW5lxT/p135b5Enx3
u63xpS5JWM1P49gvG2aGe6crjCPOJrd5GHMXBAqwaKNDVc/20QgNjDcSXnjhCCBkBDhgbyucZiEz
pBoRKjavRkMIrmaLVWTk/UGXencoeqU7VGHyEeT2twIPUGOjsVPgs3vSVXR60Jnu+DlfM/JI0YYu
wn1pZ/ZDAizsCb8NswGbTNl2lM6T0ItnHWXYS9di+hmUjwTHACkVhhsU+OCU+imPIYDacbE2SVtf
M2kfN5UXjOukUNVzi6TRuTPG7wYBhgvTHJ2LV0llKUWJq1qIb7PEO899/Jvv5XTvgDkWS1UruFWZ
rt92FV2DPQuCecq7F4XHs8+SVxm6xDTidLkaiXqph0Mh4OEPYfiCV7p4zIwRZrbmP/HmeJ4JyR3A
6SfFf1GduL6Eqd6fYWpjJy4vjNXcKTy2Dpqso7WVgtKCW4VPy7PA9qfBHtPsOQ0FdKyCH3why2OB
HDkRrKcYVy2Rj1b70sfRS9uUU+Km/Bis9yG2zE9yALUViTb13vKLihBqg4dQ4WZ7QjuNVY13CShp
069jnvIrlHqcw7zpY0EyWPQWhfoiszt5GUvoG8DZ9KtfXZjSZZvKzQ2CW4nRInQRfaO6+zC0uoXJ
qwS7eZfJh5kNzRKsiXIdDW3dWLX4NuQs0YzASnblhmscUZPw3RWmaetB2Ig35oHQT2TXaCd00JGn
sHC6mJlWHLTaGJYujs6vFI93U7bOynH9YBX3RI4pZWHt+1SPlpZXRQDsfBuxS1S7aw0zo/Cl5Fv1
7WVNDNLe8mrjIUrVXT3mw7oC8nCqYNU+WT1oasfQ9Ysb8bDWmm4RREPxKQpiaxKJrxJT7ws3k1zY
MMt2ZOUnG1Er5tHHvUbKOXD4Jja0nVVVML/Q4dgZQfRFQLf/4tjFBp6DcsDAHp5d/Kd4fFG7lJ5Q
HuMCZdgR9cjlkABa6rseH5Aj83NunOvBMg9z+GrQNAfpVVy7Oz3enFC8Ymw/B+h/HvwCLYxOTwiV
F0mGD65bq0YybBpXzz7tnGQ1TyyUTATrMQQMbOYdkaB1ve4AYJthCFxBnlWnCL96/tTM6oJt1YXj
EdWVbeX0QA0SQE96ZannIj0odVVvhcMs38lADBaqtZBOCSgEVPpCmLpYE0RQ7pMwT7axVT8pFann
eam1Zz/V8pcIWym2K6e/ZLaJjF2uqKhxEKOc50myjdwQGIbetwdFh1k6wDE8Knjsy8I8A41dq/VI
MH8AGSSOIYNUsYUCZMmrktdgwQPLrfGQKT6KUz3hCwjRk0bMs3Ndyk8CNuHhNcW4xoKpf5mZ8z2N
kkuQ+MNzbH11ei+eHJ+ZghvKaqWhxPsUg7RbI8qjofhREwODcrzdKem+AkPSuQkKDmg1rHrf7g4x
puB17kVfbtHmpwzxa0RjwMcao1h2SqvsCwUq7AjcTqCIblo4owZ70RBtAjrZqS6VLOSyakJnGTY9
kPq+izEHGO2mDYhtsV0fqnjrqT/cFgu3LWwYy1htzAl9ogK8WqW14l0HbxdXY/+MWAU4/pHY4a4Y
jEUAn3cpScS4hG30lVeGuWtrOBmm13YASR130UppbHKClfIhtI4+gXcPgTSbU5nD/M2ifjwgfmbw
aB7QEAiN+uonAAGTMMgfnGpgcjU9ndJYMRZ1afj2gkmotxxCfFajZstn+PdnpRMBZpV0il7Fdaap
LA8UX78MTAKf/dRadWrmvti9scbW0Cz1Dgf2wExlB0MsWWnx6H0MnngUOrnqjmIPJ2I2ygdzEqCP
NTe4krF5KVpNv5ij6i5iXqqkHIx/2wIbjuMMULF9vo5qTFf1Oshlf+p98r2M3B83WXEld3Uv9HTb
EmL8rdbxMI9Eca6lYiYHvmgdFaB8N6j999jL6yvSpt0JStGZb57ZOHC1TxxAj0SzDl+h2RDlXZwS
NYhPJNeaj42OJvUYucR6yVQ/KPLD4NH7oS9yzwbmCkJxUXZg7AtHTz6xxTF4WZ5J2PZXuvfmd17x
HWUUMhWdZlin9oBmBikrRCfznk5a9KNIqoZDn7Y4qBoNiJUZGXtdITzFwqh3IuTxs2288o3ZCPnR
kRdclTpklaGN9crqiVoohZsdyj0h18arF2kSmwUODo08DScxnwiDq91lwtoN7K+x69swNVYASWwC
EEzi58xmT1pss++7kDXA9EmAu2JKok5dw71a5qJs9+NUrEDz3t93Exw9G978aw81773PHOW3zf0Y
yiA5+SGNs0ziutt3eFwnWSKtww9hE7hSy7Xd+x0LkEzdGrZv7+F9KMtY9Mp16IJxFaWWc4m1Fo6r
fTVDX0ENQt0qHfnVo12fBQH+Qa5pB40gqqVagDMmIxADRa+umnhsllrVSVawDfEoUToswmCgGtS5
o6ceS6mbm9QM95Ict7Pgv4iUDgzzqroSOdie0pY1mptlzSZGiQWizZTQGyv2m+E4ZCMhhZ2IMUaW
j+i1uM4BPZQERGWQ9g5BCdjXEJP50iLOPvXPoTP4n5rYKa0RHfXa6R/8dBxWaAI/WqKPt6XrNkfS
4ZBSnz/Omzgq27WFb2xynkKqntzTRXMkz42ZRpEGzXHeTwkuSQvD3pZkdFJg+IBtjfZvGUl2czPj
Pd1hQ0IxrSI3Lq6P1bSZd+cNEfbFUlHNeqH13kb3VDSY7AzC8LQJqo5PYdXVD1mAXMyoFiPhddOc
CmDdwkkIuUnsoalvB/2sJF20RsuVlESA2cmwMxKiH40ChNtD3PXWycm6tdWM/hUpokVhscauS9U4
AHQwDvOnOvXFOo/RPZyOe05m/jw+7f5Z99cxnSkQ6iXTfuKpB99tiq0vkBi9Hbt3z0v1f+lGhgw+
1rri4db4/3r6uf+5a68m/ytSkt3/ONQ/xiKsaQoy1zZL21umwaA93OvMBb9d3bz//+v7NgSJRqNu
wB74Xy/zt3O6KRjBriP9vhjEBXkk47upxN2DZqblo5UHrMcye0B+aEg/NV/BSSiN73VB+DnUw/hM
pFbHmh0u7dxUD38Qq658JkKgBEY05IHlpXrtEuxUc4Ww9g5JUHtvjenALNFDc6u4XvLie8XnXIF5
Korvypg+o9pccRe7cd3XpfKOqX0719CwC8D/Dq3LiMIOc1+Cy8fMSb47+dL2XVLNIjJGBQjkYxLn
/rkg2vM2ugD5iXQcww/sRPHa1bpw74edeBIOSvRz32VWoxKRJ69mZiZbzQ6MjZUV7qsWIUc63Ru3
AtUSRrJ/rD2/35tDZvDCt52PkYnnfG/0ph8XClnA5ySvylOoMEOcm8bJCw+fAvEnkazqsm0OTYwJ
EKUc63ZyoMCIpWKyZ33FMg7T6HbEnf0ciej73IOhln9n0VA/a1iidmgdGuuR2f67k/Bzm76XTAbE
wTmOcpnAQwfRlYQ+s8b88lkbTRWCgQjNVJH+0UqkcYbnVt9uDUCEJdx4+VGGvMDGSkM7lL/UI6Em
zHenpo0XPiuFqF7J1Au2IXoHm9qqx9de+o9z3xg0MVVHhfWox3m1V/rcWSX9OHz4frica0A75yah
PnsOTOLCYYBlS9706KVFw7fW0wFSB8o3n0CatZdLbRvy+nod6uRMrKD35UwYM86hn9NWhoSqlOh3
pKH3pTj63ojs9k24hL9Vdl5suj6JvxHfv5orlAU5w8j4OsfI5t6EeWYQNza4X4mFUpFhxi9Wg53C
c3uidbpR+7Try1xOmHa4CtQ6PlQIqD8hPIBXfG44QZhJgHQfjZAfuYoO+nIu0IvXVG+aTwfZlrXl
tt0u7WX50qfh61zuEWZK9nptX0Q0Ksdaw1IGjcr7alooZoHvvCPKU21kpocE7Sram+8pu7mCa/c9
FLfcPZGH4pzVqCQcd7ovfDGX1B+bVyxy1hZ9FoN5c5V9ZMw555ZeUDfLpm+jo1X27tF1lecic8+i
kNlzJhQk5UcBiQg59N28Swqsf6j14se8d9vYLMvicmwPt1ZJGO0DD8KjqrdWvoiF/yh8ZlfF1Gek
VHKbRHG9aKTx8xSuQgiVUjDZm2pgoyfwXzfq5dz7fMz0n5pcRk9zGxN1nVWDTstqruCQAfPYRH/d
h2yJbZoSGCy1sj/wuKjfc8nzoRfpc0dAwRMpQdjns/q9qIfoEAus9/NuFsOO0UB6b+ZdP2c2mubc
VInz+70RT25SZ2+KE9qXylY+5p7bhkhZvMmQvqceCW4pllUtut3cJqm110wpm2tlgQZiOT09vep3
kpuLk5CiI4KPRiRsZBurNIM1j4z6PdUMpGoQsDjMfZSWtQniPH8u/aF9arBAz41sMggOQWYCr58a
ITk4rkZN1fh5MNigZa5d1sTpzaXSvDARKd465EAvpT9+zpX6Bgs6iFF1Oe+GsHOXdR4Ot7H7tnit
yVW/WrKWr7ArH+Zaup0LXtSsNKKvqNNH/N7/2ZDPqp7GphpPSCoXKy/jOubSueBeb/40CP7vTWeg
7PWrg1TrCeOY95uB0OU0Tib94l8Hbx9LBXtckeq7e8OJw4D5KzonMJ+OwdRhMngN5s1pSFWbR4es
GVZJppFdc28WZlW21Yrk4z7yW0/YQq0VeXNM5/5oYjUmQOF4qG/dkC2pPbhorS0RCVqWAa6EbFqi
CpQKfS2vPjANQ/Qai6WpZ+rR9obwhAnHZvJt+mfJG4mfgFiw+lU/oS0FNJL+Vuub4d3M4yV2U+e1
14O9kRcIkBQ1TPcmGR+kFdSXeeN3sr50JlqXsiEq/4+CJNG1tVJZaMH/u0Xuki0TM6bFXIDhvb7M
XZkVIqdjmWMSnFrMx+ZPGnhWNDVNpun/LgjxvKwgDsEN+neBF8fkacSICP5RUA6Et4Wu3yzv3c9V
hFQbkk8dXIvTZc3H5g2S9unSIsxl9UdB3BboFRa1/LNAkaW2IPVAW917mT9htePZA1dv/UeB2pPg
Ufpu+WeBVhP3o8mSteO/byIJtxA8NY17PxXcb6KfkqdTF3Z9K5hL54EPqsOKTk7hQv/uigA0zCUV
8Uf3yvOnakrANkZj/LOgk5NoVBTu/miQEDWBN6a5HY8EaVKBFRIQxwPgkVjedOUpffrYRSRmp3Yd
P3b+rC2lhY9ejESrxwLuKnK9WPlV7V27WsELxlIG7UtXIvCWWVevDeqVx9ISEaGkWaVuqV27MGpX
ninQyGRdsOo0q7sG2EQ5W9heu5J/X1oq1bXTh5F6bnkNhKFytq64Egmr0Z+ZXTt03VZkgiXXbsTb
2wVKxNkSi9IcVoJe2AgROP5FCTAWIiPnXch2d1ddbdoX3BzedDbrIjAXcW2BQV44ygoecSCXAIU3
6Dn+cAkqkiW82O9IsevjdUqi3aWTvJH5F9UXrzURhY0HeREZLgI/hSbRdVW+7mIhLmlQF+suFSln
U0k3U/r4IipHrtNyCC9ku1ZrzxyUc1qWzbqzc+9MlXaN2dg5d+nYrVGCt85d7PRrLyBWJcjikdJQ
Pwe1VNcoO2LeNkfU4n2rJ2/S1dedl3Z8wg9vdF6EbQabDfb0NzAJhAGFPR5fkSOBJ9SzPzpfc5lD
kPQxdXlkD1NVsDSIBypuv5hLtcaLt5j3zOXcFLBZte4aJ1vPpb3reUsF29iGfHZtH6ZyXEBBNifr
aXtQe89+Za1MAlSVwY2fdnEUlQ9Jp463XZaqU0qbl568pnReRZn+g8KsdZrrJmX0xaq0Os9lsVO/
1UUcXuYyQymexrBQt1oeJZs6dcS6KIjIJwbK5kkeVlASbc8aHnz4Zw/IsUfrVMPp9XsFQ8hlkhvt
gaic/1SPlJCPELd2ruKe537mTTCgNMaqABdnXyISPNe7ney2JengL7wC7maujtgx5+K1SzaVUmZ8
HUVzigBZLLIuyr6QA3oqAHG+5FHY74tUjVfJdLxEONhN7PhbNQVCcVHk1XmZ86E1TyEyWV+6Zjqr
DqzNTgGE/moHYBWndrYxxmQtVYI0BN9+VKEIk61Gg6HITLJ+DXlJyUg4jwBjkrZNl52pegfL6Zor
+toaqWF68T2Ix8fCtfPX3EnarVUTPqaKcHj3QubCc4VWk4tiGIdzTq7liWwaa9FLUXwXA5Q40eLv
6YweVrWHdRzu/kun5t/mlrlEdqwomu4xEClUgaTkeeKm/leF2OLUdQEtY9mlXofnhxdeISPilcO6
OOH3Kk/zpwSz/tEgSOvfh2+7v46FJWs6WyRk3k3HAkWnj+lT9OtTVY3E6+Qe5giOp5rM0C38VTrX
s7gWrNDK5n78dp5fo6lKvVkbA/aQqFPo4FY8D2PeTBV96ZOaRf7Tb4W/OpiPadBclorRKrer+nMs
+WgMBxsgyq3yUyXUy4Dm9aM6bVJtxL1uZ0chkr9x0kbr0jJxbJU1dqIUQWmDeIHATYEesSpZAoVc
YdfCIKjWwZPRKDWo3oFVnhIGT/OxAkTaMgbviH9OfQWV0ncsw3xSxLTg1HvGD4s1xBXnor5txsRC
9XL0n3Wr3KEeZm4y4ikIMIpa5cFPumVBEuUSjhTZAX6y7iPxl5d57l4dw/4sIt3Y5UgvSyIC1FQ7
EleCOaiwie+zov/H2JktR45s2fVXZPWOFuahrW8/xDwHGSSDyXyBMZkszLM7HMA/6Sv0Y1qIut26
t2UmyawMxshgkQwy4H78nL3XrhQOWaLgKmJ6V4LTys+ekihr4XJOVqV2MmmOSoPbH2f9+ByRNRNN
5vCE3wtws+PeosQwmXqReU2eBcK2huliLguCgRuxLrLGYDkFaZAS1LENNZlurbCp1gTaZWuZ1OTL
6NrwonptvIDSPGuShroYR3UzrOckLz4GacdXLQjquxSka45lcns8SuKt9mc8tvZTZ4zD8+SP+ZPR
fKfQCc9tHr+q0dGI6yJkuhTEgmZRYHxE/XAohll25kbt3tTQmNpN1K28CI25zstb0wRYxLo/PD0u
gg7HBVfrJR6c6sOrnDsigkVNjW6mnXPtqCZR2nr+gfxAtWYCNu6msLZ/GO60AaB5bwYUjnTBk5Aq
MszIwYVfss8a5a7Zaw8xU8QjlpKqwrTT++saO8pCaXW4qAygsPQk7V3mszXE1AIc2tsJVAR+srzB
Myesjxhq0Mp2aKDWzTzCRi6B340pT+0Dj3KwhH6hkT9bRpK+efI1sN3sksaeOAwl3aGqyC7srVs/
0+JLHTjpTdfqt4pQz1OTXJvhJfb65AcuYkCr3WFwMAaIas4rc8F7z51EQ03gnpXdnHR/U0ZpTXRX
qpM8eGVcGJ3zmNclmN/dM05TR3+qIL4GAd5SAphWnBa1rTMUzarMOlTB9D93rQxr/P/41qQcvaUt
UdB27MmhSvRT11mKRGc5vJPetYEUsQzsKPq2i/zbCCYDKLnmLoN0BSAwPxWjRyAdQ/J93xBF2CAT
W0s6H+sHfKqg34BR59bOQ+iC7n1BxuVzI8Q6Cav+Nv9LLrn1dEd+pDTlzxqtq0UySm3jZM5PVRv6
Ka9rGy/XQouRl9RFDW4zomL3aoevEms+qyDp3AauxqvFcFlPxuqXHyl30UMZONR+dw+0rLp0AhFR
V4U4kEkeWymT1o2lcYYe+uhmeF5x8GKv29puFJ+Ya/n7sBRyC91z0c3T71b5rB5umx40wpaPIeKl
JSHb3oIqQ+7a2Cx2UdIMYH9oe4yYcT/1vLlP/tDjYg8sADOlupgkfRsscKY27TKVex9eol26JO2T
hT6Fu7Q3Dh5zzlfe/9WyBGbEoDbKd4kl1anUy3wXzR9hXsqZ/ap8r0XFQYuYjyzRLquTpuqro2di
H1ZSATizvN3QcpjPu67B754qwttaAmelLJe9naRXpjOgMZBEIILiO9oTdaKeqelQhVGw5NAPwpXx
VIhNYCsQwFEhmBn9n2xcdpAH3mKOhrbs6qM1u/0S6P4kK9JI8vzcP9gwSxZNX3S7dPC/qr4kNTrj
HtHbZilmblEpPlTc7I2qAZgnfpYZOsnRCfrrX3WyvEo246eoEcaqILpkFbREB2Yi6PaRXpO215HE
lXTq1tenunLTD4SAxs50qHAddBE/cXrNfkKXs6Ln02YzzRsxNO4SQYTYUmG/G0wHbk3s/Sg6LPXU
KoJzf6Gvx8wbwc1XzmuYozg3Ov3d0EftqGwc9GZB3IKltLvb8ibtM7tdorV818bauXuJ+eF4iD/1
YNaSaNbKQdez7a3YeWlm8X4YpGfPw6DFKPUiNfsyqMI8Ba62Tsa+YwY8mucR3bcbmz+BYGWbQoZy
Hyollvwaip2uMii/dRnvPENPcCj01qnNHS5FegO3Fp9bAIsvRXccvK5/NdpqD+PeWjL5wZg82dfH
JSiaky/M4Di4SbrBwg3VfkqaJ40DxMrDH7f3PM6ffvWnVqW/ZU96bRmav0DFhc8ukfP50daE8/K4
JKJ4J+/iZJLlgQ8SFZggtvJnYxSvQpfJekhMbw8iWKytOIm2xgMfX/jPJR/trbEpD77epzfbQAIe
W771kfT6F0cB/1erssvgWyGyfevPKLaLDUhSezUH5dwGrfitu2jVu1nNkqvyd9fG47ZQ7Ss9Wx21
VXzWsWTvKYzzwzD3JNmYjT14Rlx0Qfdmt7GzcWrujThDD2TpjnkPXesM90L7pXmQ+kQkE5REqDsX
UZ0ZSGCM5AkkhSDpD6VYN60avzPxcxLhYI5t8dWhBAFwFvyo08FZzy5Xv2XiOGgmcwDlkHI6/G6l
IfaeTJs9nuidFQfZu23W2DUAXawRfm7ErMTo4yBdoxWCBiHNg5m1+fnguF23NhmRIsRiK9Wz6NKW
WXpi2dgbmeEjwQ29xeNWUpH91o0KK9/s4KCLCMuN00HdaddCxv7BzVK5isawecmcdJe3ofnsp0O3
ih0KW0rlpwQX5GHs3I4RH/oghKzZudeHpeS8geXlosFI/1FZc85nXma3PkmAzolo7dFu20lcWKvA
Ucsh81/yyakugRmsHxxSnx7wq1EqpG1Z+BQjfZWyTdYyzw8J/WkSYqMPx9gkzJZ+ZG3jHSILCtdU
0SUNe50k66JwiPVzrFtTDfk2aobu4ItI7UB+i0VJz3FhJklxN3oRHgydTFmV1tihSvUFE4hDf/Cn
NHoai3mz7fgx145U0R6uA0M7v/Pf6/ZiJVl1jk1rzexOocNrSmIUg2mjPPMF+lB0xJ+fbv0IaECW
GHQZ7bF9GsgEWY09AmQ/kfRr+9rd5SnZmjR48pWlacGOUBxo3cjjEGp5K/TQ5VNX+AeRSLrcXR/v
NFMDJNKlOam3nPBiXX/1kTquZ8ziSy8PjhccbN+KnoUr67tlEk7h08hgMRo1zf0obO9GinWZxT89
1IXLFi7FZhjrWdJr4gEmEyutWyRlfomgp1NqhZU5OwflZxuXzVtq9S3xzHDZHpfY7ozfjrbLyPLm
1+NYVKxauZnmm5eNblilNhKYx738eNhXrb0GM3dErZx/dG67YrzkvMS1d5gC+EJCq5NFpSU5rUE8
JJociveebm2vWue785JVjhNppfVdTQGtA4McPdzh6h8/QOuD1GjYkkvQ4avikivSgUua+hjW/Gne
lZ3946MSfqgT0X5IvfjFmjWvTG61FQpKFDSN8eoqdeTwElwzO7nxNpNrEQZYnaBATqbER5uGRI37
CDSkVqQrerjdLpBVsyfB5zdC6OTm2QzgbNN0+LOI5Mbp17+QUIm+qFh5wcwWSUS+EYam4xejeeEV
/K0tgSyuZu6eoEYL/a7ZxVpx+uzTNYmK4knr+L2KNjNWUYwvuG71Q5q08ms8tqOt9qGEfzj1lnHM
AGNsozZ8sWeBr4KQfES9v+xNWZ3GcFqUleu8kEQ6XG1n3NcjmWhRhyCCkFrzDAyqJYJI8/YMVUQS
hJ9pZEZri10X2F9rPDkMdRdeJNWvLkyvOeGB25p38DIHYXUVzauLwX9TR3W3kbqNIF455WpM9Nf4
kb7BacVfgVKdKY1ueMTJo61U5OkfzMNoaAXV3ZJNvlWZdhbmlK1LfEkfaV6tObmOX1GjzMUUEfFt
hjEEmsFJtwQOD4sh9rI7iafDwWspUwo2XtOEmilYZAvlOT9MRUNPsp6fGK6Z52HoUfmgwJ6Qh9x7
MYIArDEpFSTxrIzCkvvMRfoGbNzjbwxvKO7Fm+zUJ0W1ugJ281b0AfwtA621KbTsBiomeMnCmG5G
VBZf9ACty+MCP1aegJojVGMzAI5UbzvsNYiFcm036QJpWGTj8kalsgZcqNBZ82+OpX4Sd63R1Ash
guXeXettbZNKke0YcDZhh6Z2voSaBxq31511HAzyRRKe0aIkuNDwnIss4+yp9F3YLW2M0RBrr7YJ
94tDsokq2zpSjjgLz/KbY5Cn0V7zfE4zgzPnBfcO8+ugEcmPtGqp0pqBJGbLHDepGQjQHQnZP350
flyUVv7oSOhZm0nbwn+sx/dIm5cKuz7bwZBdnSy0NqaIvLMv2MwofqaTXYtqLaEDoQT0h5Uqw/iN
U+WPSpjlOixKZ6napr53hB2uAjbdRS3Mj6kLk2toT8nVldGwU2P7mcxa6TKNu1Nt1cEiUqhuoiqd
337IeIpOU7uxnPCmDdWFbMd0p6WITKIenmUTG+6qUdy9Y/dsOS9yxN5iBo3zzE6frwaZ2DvMNGSd
0AS1+/KJEdD47HbkoPgusrLM9Z7A0qxyKbRbaRhrrcurc8oSbujxnuoSqRybztr2B/PoaLBd8J8s
H1Jlvc61vZ3wS/UdasbUNYfnOalndCIIVS1y0NgI46PQLWhGVsFu703ZSbblXkhuqAkB5yabkVZh
NGyIm8TsZo0o3tWnRYbwS1v0pBtbCk8wW9gHloYYHdUHmqyvKMOJaNi4PUq8Y+cSqupKc7jfKgMh
gFMP7boKrDd+ocOiaCqilvpPVCwhlLfEu87WKlJvu7dmsCZ+UAIdC89hZE040SUYMb9hFgguEyH1
7N8zflXUpE1lsJuYE49PCBD21Rz9Jc0CFfisimZAtuxibDO1HRm/OFexg1XyA3PI70iglm6ylpLW
5gxRpO2t0fVwT2vvMpRKQYMBVKvhiVjYlA3HAsNfYnSoBqLhTI5JeIPyvRmDQfutjjIenwj6bu/A
reGiEVht9VHzqsUqfLKq6YXxRbru6Q1f0nE7VLEEP5qo50IvnA9tGmuSK9H8ZnrZbsq+lScQx+5q
SBmUB69EWQRXnWzjRU768zO7D/noRgQprVyMklVHmX1D/LznHTqqK9aefLxZPTNWXStAPYcm0kZv
cl6bmqKE5G4WeW20FkPqDCvUZNZW6rJ68kLza8jV+CM1k72f5T1Ks3T8kRChCKUyBiPpcuJ4qDMn
G2U4OE3IPQw1+yb5TmKR/ci0NNzgCtWBHgbVsnLaDlZcj4GPhhEuqNK5sWlET/iGtnbJgWMw5Ecc
9tiz+g+E5pyQKu2XDaRgFYRhtXFM/C6J85OQSm9v+LqzkIatv7Q0awDPDDNkrm2BGDYE3le4n4gd
EVtIqr9bu03eLUWPWsr3Ss7UsxQxf9rF8t03Bn9bkrINe0/Lliic3Z3QfDJCcG1sJd/zVsbPLAOM
nYNuqxvVdO0a+7WjUCGFe/xJG+aoKm/lhVVz1Bz6SEZCV1AN+vsD6t3GsBQmi8Dzwa2OWlK5q9zQ
ouMwmfrC1qJ00zH9v6pMgJPtm3lZ9b9mRL9X18F353uLKf/KmyGeIczxS9GzNAftiJEj0o+mfPG8
Cqjt2EPmnpdZDtY0lBr5oWpdPEVW8udkuqtiuMce/cHCi8Vz7mDxlxPuWyFAExm53DZkpq59JmHr
Oszo//mFfyvGol61PQqnSmblBrAEsxqtwTEx9VcnSI2dO2YDR+/gzZUNswTpbDN9MA/1NL3jncWm
DUDmGFnNXWNXWBY+SorKH7Vr2vn2ofONaQk/epVlLr0drXeWVWffs6RAvJGSXG2ruw9G55cmzHPf
+k9R3Tzq0eQw2MZOekN0fFwsr0W+FNSn0mnti2Um34NqWpDj5IEj3WNGU9tHAsDrp8fFoFtrmVp9
8UIkS17kb6DmhedW05ttGGNScGtbewpR+mwZ/EgQfytTxPJDiHwZtCCRtLunj+5LkEzZa5kcrGz6
FFFssXdb9KKb5Klo4mqNraR7yjz1I5JWshGalEvETdOVWuvYtK23KnA+TYiDnsbYGp5U+GtwpMTG
wjZkWOiKOAmDJK74Laum3jz6LUnZMu2b535aytKJcyZZGhFwg9ZNi3Msww52VTodE9e9FiA1sJ0U
TJRzuX9Ux7w9zpmwxLG0BBxG/FIcoipa2V3y5Q6uu6tmKN+IsciS9a+CDvKqFY3BqqTVywy6TTsl
Ww0vBCWcs21IZsaoo5xTadGOdL2i3Hipq0622tQOVUarm0ByxnSdt3m4pFfr3YI4QzfBOAkpO/0r
fSRAOSfikMCrgiNRqR+1tNwpF2+VY51BCBmA6bz0CDON89zgf+garzgb3M2EKH/D4To7mTTClclN
iGEhXEe84mfJCHSZbCar9bnnhfOqWvd9MINhXefsJMWETT+SDau0/IhcfpKcQ8DeFSC3qKg3uCnD
Xe+0F3zi5Us+guoze7wjZTX+ojjHmRE05yxpeMMSKsmMp3vpqtj+ZAQBJgaBAvSX5Bv3RYhVRo/h
gM2aIRkGr9DAcIlRhjS6WfxKRHuF0Vr/GSMzNtswekaDna6KrF6brSY+S9rJS45i6VMXesR5Nf6T
2bxMwYBJpPPsW+Mx0MHn12hOuKuM/NMv8IhpSOpu0Yucsd5dGMtTA1tyj4DX3mDJR/KmVRSP0ga/
gtCNKIq7KvFvjb2cNXh6uQgyEOBdm/3OY+tXYiXWKU5A0Xsd+7bXhs3Od+Np5QddtgkMhh1U/6CB
LLo9dvnWzwIiz++MPSUXfPvQPJRqbL5I3v1twWD6KL3GW2A/rZZ5GLbbtO2SczhlePOwRPR27K0L
aCgwr+RiHigvbd0NGJuq4OTEHdIR5PddoC31uDUxIbbDBuiWSXqoNSBfBGZH9IjzFPdau03o6iw4
AQjbwU/g+z2i7qYloFgkLQ0VQNem1Ph7cQ7wZdQdWrpGC9nAKFqEx65KgkPViej4uDjwQrbM7OJz
3ZfMPcUYHMekDo7G/FEnJzRxrVFuWM7NRT28T2ACDj0aPTZNK3rNKzTLekG0Jjr64Qb5Gp+H3VLP
ZNLf+VU2HuEV2yvTKKibNfQwdmrnJ+EPX1GHeyYMbFyzDOQnwRskR3nP8CcQ3ZoMtAl/kAvfJ7Gv
KGZiDBvZGgvHUQYD2v3CeOqGIN27I4p1xGjxJXO0nO6OdzSbYGTM6FYr3xq8jRSsWi2FwFJrWTRN
U1oHm+q10bjryw52QeTZFhPK7qcpi2PaWdGLkyJgk16urUcRM/IPjXGDCNyBqI3PlAoWtCdBjXR0
jGSdlnLp+FSArDLilnGW2sd9+Ib8m3dmXXp4CfXfk/KIFGOs6ugwQCa9BR1VNAwr0mrY8pK+rdY7
1Uqw1UbGdyeABKZ5Oez0bskEivdNYhpgd3Bc6d5HFpXaEebVvo8wVAwNtzWDo37dF9F8L87H0Zg/
ngQo6Lf2xu3ib1sXUMyqETUCLqH/R/DD/4nhJjvTYtZum67jQbv8Z+D4qI9wJZwSMvO8FqmuoHEd
20CwA9ALo/iLLPzfv4Z/jb6rv/PNu3//Nx5/kU3bEgMh/svDf3+tCv77t/n/+c/P+ef/49/PyVdb
ddWf4v/6Wdvv6vJZfHf/9ZP+6Svz3f/+060+xec/PQDHmojxWX634+27k7l4/BS8jvkz/3+f/G/f
j6/yOtbff/vjq5KlmL9alFTlH39/av/7b3+YpvkP/Of56//9yfkF/O2Pl//5P9oEUvxfX+s//4fv
z0787Q/b/BfLd3QbA69l6pYxRxcp3kZ/+8Ny/sUzCJUHG+vAitYD/nhl1YqYp7x/AatsWB6IMtM2
jRl43rFXzk/x9eBcc5P7AHptMlj++I8X/k9/wP/9B/1HYD3JlLyUf4wzMWkoz+Hy/BBAvj3P/y8A
7cJNu1THOACQ91pPjbVvGP9Iimw2w1ant4WWjcMK5q26w1WbRy/wcp5p5JyR3lC0uJZ2SidBwk5P
/oZo/Xtq2CO9iKHdMHz077xFibaQzQZ9ib8lhM67U1d+9VnqX2JNeXcim4nL7NRrlmG8dId0W8rq
qk1d9NyVMYbzJAD7a8bO3Z5quXczma4eD3Ul403TFairM3mlmLbutTFxCxQ2NrbUte5joX+nTjVe
Hk9qIlhhycR9QMYdh5+0e/X43igtjHuFUefqDNUPP2qNe6Hb9XH0EsJK54vf6HOhPWGOYO7KfWZO
91bOFGQNkAEnL/2uU7Uv/YQJLp0b9CNm+4qW4bczBeNlCOXIkM5Fihc7N82cprdInCrPCi6+N33O
865nIjiwkgh1ryUUg4RhOhSbx8Mxw0cqJyz8sbdtXTNZ9/oktiKsxFryd7haYXx3558LXAeunPl1
By0rAK0I61jVegYvGpKYMv2XxsiyJ8yU5t0JPg0H5l9LQXwD0Lh1sTjdc8NYhsGUnEKvTcgLUfq9
HsGE1bY/Lh+vkzIi3ZodjL4uE+oKN/UdFo2OO3lSuyj1x3uT6xxoYxOy4Py6R9u8q8SZriX5SLvI
NEyWfX3Z9yo8VZn66ZNE/CaDl9rSq7sTWdGNJubu8QgmNOIYN4hIPJXvYozKO60R/1Q7BWDWSZR3
t/esgx7TDqAFiATK8X/q2P5XHJ9IJOu7/D5Qm22pFzEGqqK4VzOzykkysL7Kye8hGappxobnRNPW
m/jDNOlsoSe/pI68zZiK8W0CML+2AsSMunC3SLbGN8uS0WY0jeqvz/BnHqHmuk+B7iAo1YvhzQ4K
mnvUL+vCddSbPYJhBNFvrR4PCyR52OuTDjU3PdXaceRb2hCilHg5MN6x6N9qyupDDovgr4duUL3Z
+swy1yt9gQdQvAHQ9k6j1CgxxCTeQIfVFzMTH49HU1VuNdrcJ/ophEGK7i23BvO5KYAxo1N4aztH
rURqzqLGrwcpsqs5hXTBS1GnCxf34UtZxgXQyuEQFPH09NejtPs0kMCfZ16EkNlbqXXkwdHvOj4e
QtGCPZb67m5MQS6DAOR0ocWwVtS06A0veRNhxlutBOdYtFX65g4EJgW0p5ePZ83C7E6csF683oHZ
xRsjor6+eiK9TFrF2yQbhhfkLH89FQzimebxRuYBPd+ku1mtSbh9G8CBtMTl8ahWkbWQua4dijRP
nqs42BpJ1XBg5lbxnDR8dUtt3GAKZ9guVfga0DrZF8z+libBTc+Ri70yc9Ev2WALCZP2X0M8/881
31cDo/7KwNh/tY2PCu7jkznRYSTk4NX1khcUWeYF/av7OqbcEXE7DIfHkwLzy4pI8nEtXFJ3E8d5
rfMWV94kaTHwHKOl/JWiPr1EZv/Sz48e/yTGei3gtD4bU5OBD8ibpRV6GfITM3sdk9xDLxBsU2a5
wNaL/jXnh0wyXrvH2ulPLtltcu5/FTq+zVi+KhHAQS58dXK79qVo8gbrfemsPFbXLSdK7AhJ7dC1
7wlpL/vntkxfExH+aEtTLpOebmOV2m+j/rN2VLMNBg62Mg7st6y/WX44vWqZst9gAnj95L/K2m6e
FbJzL16PNC3ebNd03kzQdcDJewWRXqWgwrs61Q5xPBRnkZfdstf1Q0x60JvNdGJRN0HxZ3ID9iqY
kSJAVFW7xbKYHlSg06aaL3HO5DhVKl0OjlNQcSclkhM+8nwmSLWTHYx4bI4MwZvj4yODdfqvj2Qd
mXvdqGFA8xl+46q9OSV4U/KMNrZaIfOJD37WZ6esSs7SU9O+lHYAMj2EXJLoByVVfLLtDx3XoVZ5
BezItIOq4r1JZcxK2Tmvvnwu8tBYKi2xV2CAKS7nC/0OYkz8ZFkz+IWPGXHo7Dq1b+0o3TYkhr6l
xERHXl7uCydvt47orimSsvdMZ4xGOwWItBiHQ88IZBE3pVUjItXE0ZkvCEvF0R4d/vHxuJlfmtZP
W8chySmCHLQr+gqnRDWkiwF24KWKQLVLU3yrZhGkKnsPcW1fetgRi9xQ8j1J9JLFXBRrgH/yXdYb
MDM9Z/IG43PCCMRM02tfEHvVJvpSRKgDtLCqcS0PNt7APHYAcI/JeWr9hKE+Vr2yqF4f/5Sm5C84
JlFLVdjbSDX+4+L3LZSP2gByPSXtzjQbGleeq1+R0pULXFaLBDrAZ+LCxA8CMpA0lu9bWcXfaW9O
n5aYe8JhO24j9KyLJu0JKMOftWB3Lc4WZ3AERTWcT324ZpxzzgkbAYi+kxYaQYKfSCJpZvi0MEov
P1P6bwIT6JEkTcBcmFZWwcwy32DEKRbcjomBnlerPvAAuFcYNEsW/0lF+o9GeUuSM/RPGleI+1Q/
HAfLc09BFh/BQ+bLPm6Ct0zeMv6WC5Ki5Zua0h7f04B/OI1o14ZqMWax+tnp4p5i1qU7r/2eNr47
WZu6ETbc9u5dtWHASubGdI7wtYKvGD+qCs93W4rx5FcB3iAlm2Xdde21Qo+MTT7dJZWB5xTZ4ZPb
sZGKfMS6JBS4y9ZR74Y4yHj6IiDM/3QMl9fRrfWgLz4nFoplWTjjVZjK3SeZ1WwN0lRfwHT3C71O
rC9uKZlFnz0ZtcgiIWSMluMBF/+VI6obVbYLoDWC2BHLXMmzO5EOOEWvkBNIdpyI9gsJQUPXUC8U
uL61pjOGqlWdrGlViZWJ2D4KHH1RNaG5neQSrdFCak560kDOQMmujpGb/EI3WW5MToRLF9kHjtiu
W3Shs09tUWyLTgGRoWOp5R3PNYipBeVQnv8w8+GW22b+3MG+8xhqCAkBy22KzVhrf7poE5ZOn99s
0/qZd9GfEXFLo9sfhXTf3ZY5SpcXCjxRcR1bm99Sfu3sdqMl8kTSQ5mheTHN4WWMvS8aDmqh1WPE
VCw/+1PXH5hMkb1GN3KpTf676h396uZL1Rj2RneUs6FZS6U2tQleiwmYHoa6eMzrnS2yI51clGBt
rHN8zuj19Dk+iXFVhJQCfYKnfBjGjU//bznIvN4rC/1PZ36ihKceE1Y7EwaBaEU+KgaOlRy2zZQa
I6b1MF8eH9ELsBZuihWih4exSBGjXSyaPRdfN7JLF9pqpfu9RVhACyqbIXAYdcx+7ZZKZAyfvHZU
R5aQTT+EG02LiKRwERXYpCqVI9keTZqiG1TqnZ3AWDVSh51Ap2AT00VhqGanp78uZf1eZ1axYd5b
HZAK/f3yeIhuwOQ87EWr1Mmqw1AUjDrs3C8PUbgbjcleW03aLgaybhbaRMQRMOqLDX+imKaCabGu
byplrPqRILVB/5pQzy7p2vxgnA5aDvXPrRWXYWj7BdpiuU56UgFrhImyUDvddU4qI/3OISHk0hSu
ZNgTmWsfKcyKtQIakmbkJyAELfgBAu7OQzzliAEqexfVZDq0YxCDetP5uhNbLoZ2+5iFySvjsXDv
FWLlkzfJrJvRaNopg5UoOQQRyd1Dqp3NGGNSyBJZTeYpFLVg6GjlBzs80FBozmZXkPZb9f7CFY6+
tgfyUirw91Nif8WFYS40lEiHcETr6XzWZAgegkxdiF5obl7WHR3nGNKPXaNUQSSkuTaZIhmbjSj3
OMXDRdiTMTHELSkGrrkfRmSMGm9UvFAcZaN+M1p1uxG9ye+4M2YtMdumbY/ETYQkQ6QtBztE92Az
p3mILQreoTabli7F3p4UsQz+kgKkPfZhANKua6MngsJQVwb2nnXdXFi6mEMikqUw3ezJ74YDX5ft
dypvSRlnZ6OfFHVZ3LH9syPEOow1PUTG6JQWckzP2+DLIVpoYgAyNk60ssxILvqpOnu9UV4bkDAb
x9CaZZ6bh2jyEG1O5sryenlKIu9LWr1xnMDHr3v8kIu4MDloFe2bCHBcuCGpdWMZQAehT3dgbyJe
MBzuTgfJ15pq6Ij5WKLTqSsYGhTTFlW1Y7xmMWppTIEfrpNhs2ydnZGY5J+hbVvrnonMoTaJioEq
f7SS+e4fNQ87YsN5cQrPST84R+kTehBSFpgpGQhCC0HzdSix6qpdGUKKdRhKY4mYNrxgE/xBRzbZ
jcxF6drOpD+XDBVjFGLnJ/0lKwjz8Es0y+hviJeJ7cWQT8MyIW19T8GlF1egIRi+50s4gC3xKr1H
YcHZN6ZZsqwh1KzFFHIGU6rnXRQfjDp3z2ERTFtUh7/8Kfvhyz7baxCIUGNOcosM3rnqQfyRaGGC
bp73pBlbyKYNAzJr1l+SwCQ6hxb66XHRGoWR2Aq3Wmuv4EaIQ1QV3ZKUmnCJlcg4EHCh4X5wLkKa
aIJKKxSHINl5Nqcf8hvpKPh2vwyY7IytjPdxKS4cB8q9y+//bE8YY9nsy2VGh3pl0BFGCFreCqBR
BRvzOhiiYY/Ugfc2o04H5dkS51W8Y5lvGBUNDHGJR0rr2ntic71YjX2CRSn30kKAnbT+rx5gSe2H
HF1iLWEmXSz1Zshurva/2DuT7LqRNEvvpcYFL8DQGDDICfD6jo+dSGqCQ0kU+sbQA8upYW0jN1bf
k0dkuUt53DNmOaiJjocr6HwEAYPZ/e/97rRJnKzBUyvPbBEXzNuwKhOtgu1grnuvi5FU5oPrYXXj
vUj5KwS0VTWsY9NSuG16N/AysiVsYLaWIrHAXdrlKr5gQr+ANs52aq42zhixjZzEsAIDUHLQ5okw
vBG7V9xuezmsXTHZe8WmKGhL6/t4WzNdmkuMGoXdw7ntJNWG7TtB+GRhNyyiR45R6eOimmA0eS0x
q+85sKDZkLov0TFq0T0X4yx8yclt28WUkY/wqt309hFS+gvqyJ+YT28G6seo8kCRSKZZBRUY6rU1
2gSL79PEMe7s2noUrnCOme5+nsB80BVUDhsRx+q46NXZyFrnmuuzdyLLsle46noOvhFuqrGessNc
NycwB/WOeBROcuq+fcAM+bDgAqiiGEse7wr3MZwzJ3AydobaGJcbmAcZ8whyoPTdPS5ZXK+1maMa
Fz+lGYSy24wSMnuu46Nh0pGXpvVVclWuGBNaCjcYSqCEs1K69NXGzXiBicgiXqdUDA/6CWOnTjxp
nbT0IBldhgneZmYVQwKgCQZkejxEZ3zDG2OSCtsYByR3mXf0Ite7CLdo33nNJYIy5XeW2xOCAxnW
FowJPe8ge7w1AEPuG8qFrm0/nXMnF4FuIGiHEWNsNISzMp23ORbvcGsEuyOHtFo0fncrY1ybQ/3h
atNqWEzrqEC8CZu0ZYToVVsSo2UlA0qQN62eN4dhHl5o8zGw+tpfjbTfmuBZyS0lb8WER64Avkfp
VudHAF4usoxAM1F4tszc3ELes+V/wnD2ZYiBtIzGFN33Y/WAHLZTRlyvprrQ1pOlvTcJG82GJ0rZ
acKtH7uP4EXrHUDPyc8LzTmCNfUCe5EyKNJQW2ltcrGV9m1KZvdSTeU//nhwumzZOY2TBfNtlG1F
tXHfWlf4xu2tykytM5kWl45aF3oMonRvuta1HLJ13Fk0hEUOOk4bP2si3zMUOtGHtHfqV1yZ7yw7
RjA37apK5bWprO59blah6vJPAJk8P2G4XcL8LI15xfjyuazCDwqyOcbkm8mgSxlD9nPRLTVVP6O7
6XAiWqRPRQZMxyRyuelB6zXrtBPaa1euCdklW9dLn9pk2hRmoj8aPcMrkGYMDPX2e1qJTwP9Z/va
oFmI93fUeNFOERcgg17tslBukwgClS5hhikzazd2zQmDJMKJ+wgrFbqWZ4OxLGW1ndvHitlioPet
zsyWlXV02DG5Xv9ci7nzhzH6DCF+3GnQAzUNBJB9w4k54vMCNwcQtVEw2BjJfqS+JkDwpwNplGgZ
j3HHdlP1+botBtpwFUzqSAHe7jqDtdPETAVaXJvsTZTGz6CyKQULeTVpLOYQDzMaYkdmfXUd6PWQ
wyjIP6RTPmLPmvkes377nL4oJLnMgcYsTn+tJzV/Lsa3ImqZnA4sqN7eENa9441nLZ2PSKL93lsC
VyTPy62xEychOcKlDxnnokE5uYSvIi1KwYvyoGYL7uVyy/tIJuG9wV6AfiR/7L1TvZTOS6E9qCX8
dOvM2+p59xp5jNEa6n1gTCzBIoxoOwmEVbL82J/xH6ZfF45fQSv0Ozx4/gh+DQk4DUOS4YVOuIiR
jW+K/iNynY1W4TbWbLGzpf6oXFVuIo+5p1l/bmv7IdVK46AZ3qMqrY9RY6kvuoGm09RbiX7R1q7L
IdXlq4lrfaQ3C4o5nuIY/lWYu8nGaOaDA012X/VQn0naA6jUtqNeMknmvg+GxHgldFStEwfTjw3h
0TAjTpKSRYIMyhyxYSvGIqZdKRcURuPtjMGwM/P91nd27zcNhLim63ypujerdyA8CmxuXcJDV5Hh
iNkQUCaBsWJu1HnWa/amNP3w4u+DejHDR8Ky97Fh1Ad85Znf0iBXGjsaexwAk2EXSKN6KWMqwBH8
v2bhdNHpEwlIn8GPYhreFU25o3syxbuBSybGPuCFnOPj/NoVOaNEpzgssj5QM+XtWYx0TtMAA6NG
bITT8JZh1twwxjBMd9k71s7LJx/vKlvHGXOjyJa1HHAfhc1yYp4eRGZTvGzTCbiek2F0HBkwy9I8
NxRcAwBx/bZkRW081UOLky+ThYTEvi7aIl8+6oUY9k5TORdUBOxWYmjWjjZiDszD+yyG6xyfucsT
P25ZgAs4g6i0Rs9WiMbByEzXarAfBpU3fmakwLDYavqplu0AyVWPVHyIFRlMERiVeQrzwVgt2hCt
Q0FXU9S8j6lnQiOLL70qjwmmjPtecz86ZeP7HOTXJulu7LOQdlJXzeAtNpMNXnW252WT2zUliW5t
+h2dbBhwiSG1/D/bH+yKsnT5Tg95SQdkkWU81nVFgSg1l2VEcFsgUfp6229rFxeELmoZCK99t2Tz
aRL8Pc4ZCG4miMw4GlbAINOVPs/tmqcx3no0zrm2fC/DAjeAV9vH0Wxe4tB5hvDlrSXieWDRZLjk
o7sa2mo/OJGHTZGy+OSuLXEft8sUX8pZXqqZ3+MMxkeW0P/I9bCTKrd9TMuMxsHc17122MLtCYCY
ZPQhYVIER0ljNr+09VQAkeLK48tJKpQokV9j7SH2vI+KKpBTLSoWwnk+aaptPyXf0nbmESvxtTkO
FgROUlzRpasDsTjlzpoz9ZgAycMMHmQRxPe5wh9cNp0N6A7meowAqJCrUA9sdUSPQWbWdR+gGUni
CFjcuBSgzSoY25kLqhDMJhhKtYbmEh3d3UDo/EDmEyez3sYbAl4c3qvZ3E1kEjZpaNZbknae31S8
E272Bm8sF79vQmJjWNhOmGXWBklvmj6dcNM/1mPziN6sM7fK4oPnOvs2dSYYhPq5zxAaoIhdXXE1
TA7ZKlJA7282mK4vyIIs+Hn6pi92zoSIM5fK2aEsfERxU2946WympVou8HWoeBtdemmMHEOvi+hi
ldMqsqkCEOvYlXiGowiXXayzm+k4YHXZVB0hvX+1EtJTLsKQGTnlBowrCYy8f2C/2OzxeX7Gc3SV
paY9kxgVl1EAU+4yyGcgitaRZdoH1fs1efLHshqdLdTVDSkJ228113zMbzw49OwAhvDLPDXkhzWz
WKlG/4CZcNvV9H7PLSJdIdeGubZxKPglSsLFS7Ajz4ZCtmfQWtUW8c3R4MY3N60FTtLqxORjgntk
9vKSvANlnDFESGeHhIt6aTWvFcA86EveqTK7+BjVBUOxcMZEHdYMzKQKZoLyQbcMpxD7YaeD7QoZ
95AfWZl9/hbd5mUqCe8lEIhzqXsc/+FaEeNY3rUhXqXJaK41hCGOhsNOZr25kWOElRdOeuK6fj+I
BzSBeWWGrgFY2mb2MB/YZxI5jLipzGL+RloHkSMeTx2bOtccz8qm1Y0AUQrFInmIrMyk61I92K0s
12Y2zX6ddi8xZSiqaCFXJhh844pRdaz4eVpZnzqT1kY0GbiTWGTzrNvag+jOWVa0mywkgF1WDJIF
mqmAYVaNNe0838raequa+cTsHn3CKY81a5PPHrThwa6glzY4SmX6ndp5etYq8TBPy0LeszvZfKtg
ShcFbyxsd+NN2utBZnGgfaP9iM3rkCOiixbsTLYCjpQFsh0RnIZnIydsnCeur3MqhPubJb7L4aGM
dnoC2ahoWp07gSdqHBVxJCfclXZ1ItoPmCZxDpAud0033DanuGTwb6e+Vcp0pWYTe47XViu7Np6H
MEyPyYDuUy2nPAGfmtDsTaVtiZELSFzYJ77Wzct2sDVWq9gvcgRYl31H7rw1JsJ2FBMgbyPvhIlY
p82WQcc8OcBzQuyvnnO0cJH5XUhKjS0xNX9kmpwFpDG+4hpVVf+ea2xlCTgTWosw++j4dqxkr7mS
GDK/+aVpAefXNJ5LnlFmxwwgFn4q7BIrglgUtdpNH7h6CTYq0n2H4A9ZdrVN4UMOXlteM1YlzWbI
KDhmRdYZqE9x8Gjk7ihRCHg5yZ0S6kITQr0jxui7URUe1rqQhCdLnRaCRn9gWDdirU/fGjaUgSjZ
anCKiJE/Ftc3VTjw2NL7VDJtxw9pcWAxAJ4O8sukq501VsxDl1ihvi46d7onGKXzwi2m8Ckzjpan
HAj6yWVUFYWLFlVKFr8sN49WBmsse7HwSiIQ/kVO8J6SIJ0h4UW1N06DB/wi89gQA5FeiegS53G0
yuuIOPMihlPO//TzOX9qaiGeqCLdWkZFmM2uP3uNP3olHXScCdHNQVh5CE9DAuSSGe2dcLWF8Bm/
SFtGcEpMD7g5d0bG3bCdTI3MbSR3UlHFkzjLU9Gqfo2efTfpzqq3+GiyL9wVxQLP5HzAMEso8I00
16ht+6pLo1MSl2KDXh+vpqU+1532Gte8YbGMBmWSIeVbLZ0Gordojl2ei0KlG83Vno1bEWOs7Pee
jSB5Ze/Jziwe96U7DnqJeV5rDiO5UDIoGRv6elUaBLSAgewj4ge+ObCD6Tx1gt8CMWY6tLFcHoZ5
CkZ6mu8QLkCcDO1NML8gYD0tLjtsgskv88y+zlCRvmdidFZwZxnT21tgAzPvFNBNCQSydU2JId11
nwcDUcMtPJqOx/ZMHqhZk/D+pIdDhY4d+sTxS/gKHHahvWerVqVPmQ57BG2qu5skDyl7d1erKawo
rv1LSfAh6Ux7N/X155jY0TqOsAB6ZXuYRwyrKb0pP1yB9ArfXnGFc7AYW9NqOeUAbfM54kzgvJgd
pQSaGObAxpLJBoSAXiE20TKD+7Uxldup1q+UTJCSYndPwQHv4gipRlNU7enw6XsU0sRNX1PLxBCb
UbojpsmX42xwrqJxvrTjK77o8Er7OFHiHTmF8Ith4xEArkwDMiIci8iNlUSbqZvVbpBbhr7R8vro
OuUes9/8OdVQrKIvxS33MSr9TqZjvCkdl2AJhHP6lnq2CXqq2EnEeJBIwe7AmaFQutqb40lIPSxw
+uJghXTMyu8R33Kswidm+jvhEcjq2cn5QzuW/B142cSeN52aod97+ldsp58imyO9FleQ90rKf0qB
iMSsly3RAtaeYtfJyL8TOYWL0daPk5xIdun4PggnvvSqBovvLk+W1kRIeS3e7eyxptFUknSdgalr
cvYCXg+hL1xgvY1jf2AK+25ykBxxuhpTeDYQtk9d2j8vOnjfCMa0a2TmSTa9eSLCQmmKVWwjh3rq
yqieG+MmJBWPuRE9LVZJ+K+2GEKo7BFM50tsAUwo4DftmyE1trOgeoop7Ta9DYqG1ItvgzRW8ETz
XjVOA2wpd8jT+veewpxlUf1KB9i0xL1aoWN+qlqyM02fQ8t+KLyI0+e6LPSUenBogtBhysBu7BUL
xXEMF/3IrcVQ0Cs2SmWH2nbfad+2ViOESCT+kipMCI82Ugpi/L3nni3D+gZw7LPmGTki47p0QIgO
prkD3/W9LTtmX9n87srysci6M7LqpirUF2tyGDgaI21rzx4ZDzN3xFrQnhzUjdriIad/PuTw2brf
J15zGLSjSxeqVb00+9AhJcDW2AooJPNdWODHZOZIOgR1/WCFLeABp3iLvHHDS4tN/uBA+a7NbV6K
txoP/1ojnBOAnvlciMXd9jQLluym/QoKf5OONNYYoKs1gHRBn6ZGoGje2Y8jDRIimX21LE92nh3D
joesiiB/wNO41jEjz+rmkVNx9ljQ3gMRtUye0tp7TXTnDuF5eFCJXW0WC8af28qzwyyG2TC3lOwv
LCtzQGLYDuidca+2uwyEr7OtF3b6oS9x28fWo1U0t8AdM7AxosNhVuFxLCrBCkRNp4r1r2OWToxV
LZLM0SbuidpqC01oMm2BlSD/ktO2jz/+yOht+v2fuon8YhhVnFyTHXRtIrjcZcaQmQdbE3u7Ka1H
tmobosh7LVbd2XvERFXcGTapHI4UiOrjI60QBWfppbn8sGj+fy/r33lZbQyo/+ufltFfvKxBwiGg
+fbv/7v8ydF6+7LfHa34VrGlelKXYF6kpA31Pxyt1m+uqwtH59/b4GXxpv6Ho1X8ZttCWBAOXcuS
UBn+n6PV+M0kTOy6/CdxoN7+6p8f77/gaLUt8xdDqzDw2UnHETiI5O1D1F/fmehF7b/9D+N/cmjG
HxQDVh8aVX/1MJ28tO3skLsXDa/9BCC00nDQu/p0MNWknUk0MwVfkm8Dz9p16W3G0/Q3U89sEYUw
mIDapZFvGD8JFJO+pAMGfr4ZxG0W92uHigZnnYeSzGUDN8HG2BeROS0UFCWSwBNDBY7WflnSgzQt
I5LS/IGQTwxyBqdfNAxEXcd+xmIO4KfycA6Z+buXJe8EKD7ARr7RJHKE2bAmA3v0lHvOHGfTED1s
y+pqWpQGZMkHyw0SY3TbEgBpLU+8TFm4tWM69s9TnT7pOd1CMRUBI80eXWkGIRFQxVaLQcYngyYe
egXOwxxdKvpDsfpqn4sa9TWOjM+GUZ0csJMB3t6zy78N0tF4cV3AfWgBpmyHlWN127nveHLDBvWp
ZlY8PvdcPV5qGw9Z2iaFIWwrw8QhH4qyPhnL8KClYocT7E7kyYnF8xWi2kPpdkdHVJupVRuBtBuO
+EN6ev8gAWj9fFroPEqh/CEOmijpgjc6oVwgRmIO5KDvodp/ZLhj+zy7t+aOFODXxHx3ndc4pvop
c/c5/UvO2O8cT99ix9lno85BK90thfHYW9lKr5xHbn/fHO2naWAgkWb3U+htlhK3RtLs9Ti5EDah
m0rqGFBq+8vsOryMsQ+mIcO3QWEFgag82yCf+RY3U3Q/bEIr2Vap+TxNMekmYCCOmRE5ouGxGVfw
WPZ9JhHci1c3zR8AvD8lab8nIvGlnuGB6SnjyHprudMeNs3BzvKVKLV3vH2vCr9HmIj7KeEQ1tMP
AQsmYdDUWv0nEkIrjICU1s93stA2MDG2ox3tb91ivta28CR649QNyaFno43e7qH3p1m6ohWLKSu2
urjTn/UaMjjOx8XvkFeBACRv5K1oMzHxDIf3ucAUIzvjYLvxoR7DkLSK/RXO0YM+DIdYW1C1tehe
egkav7B3i629SVN/aqbxGFXqrGlMw/Sp9XyHGlk/u6m3HHZebT3fDLV+nF37S0+7RaA71YbYOeFJ
a2fYNCIM/fTBa+dSDPKhXdge2sXbDOiKNM5TqlTE1o5uQ8pdyeTfuYbJTk1+LgAf+PHgvfXOtI+Q
QV0dL24sqhN6z6HtW9gDFe/57DuGtm+NMXOlrIzaXRl9bnidTviggH7hBlwkjFi7QtYsEOeaco2o
l/uJDb6sGM1vZlhhiWzfRTUfjTC5l6MCyeVNTyja4EqijvMKEUMUmmtvmRxG0eRL0mJ+6bJjsG31
vJREgZdy3xBgWeqS5yK/mowjgynM4XHWdDMahWKaGhYmbj7IR6wM0V2l62+56x7CLn8cImuHUZOJ
BSmpfRPO6toylTzVjXZPjEaHQrZ4e2aZlwocMW7m5CWuY+qyhgnyPwsXDJ2M+c8iwosZafWmF+QO
sSzE1X3RJcM1I0O9isYS5olb7bSuIMsbLju70V4TxGxumd45lnIgtqMY7qaAU8ICf6qICNvN7KJF
N91VbtFwxkJccDtq0yhTYkXExZlhWQw4UnHEnNM3z8nOrWez7mrdW97xX7JQJJlL0ofDkzz5mLzT
oFVO9UZY+w5nde0bWedgZ80+5FydnW6gY8PhLB7aDoZLBtZC6lhakjPqWu1Tj/E0LJ5zhhNXYPMw
vy5ZjTNZm3aV7JsbsP3CBu7eM+V1UCnGTfzO20Ymbykx5aAYFgxA1bJve+M5htDEOCi0T8TKCz8V
1aUsomdpWFdk5nPHGS8wK/fgxR0FFSF9r7lXfDU6/TJ6w1Yz5ncMKoEV2RzJ8dn7fdYojCjiO2U4
JpiN4rWal1WVpK+5oxk+U6zXdDG/oWg8ylI8u1Nz35naDkvtV4h8n0fD2cSL9yWiMpc2t+EoO9zo
AVvL4q7nhM+jUojziCcVMTgzfQssoK4QpGaJKujY6aNlpBy5RpUEQ95eZr4pJoTlrSHCuSYj4aH8
AO8b3RF+F110LzwL5wj1Zd0DHCe4xhdKS0anpkcnb0sZE7o3LOQtt/yO21puqGQHaOGOSxDaEX8x
VtPZiadXHSVlZmrg57n+vS7GAepNy+GEPDUm8UqjY8ZLQdBYTcaPZz96YLm2czx7LPNknhmvvmsR
JiIQN/1KK9QLF/DSdWIt4/oho9zOAiK6Mr3hQOYC02w1bJu0nANOl8QxsZDSa4E0PU/auwijZK0S
68FSgOfDotj2/IKHNDwISTtQ2C6nbCw+eXWBQYixFgCVebKfcnoBOZmi1+rq5uDKecB4CNdzCuWi
ZHi8AsGHaXdpeF+Jqb+QzMIYibf5JqGCV+npxkmSr8owuELkhze2Et87dz4wJJiDkrrIu3mKaf+s
tIe2WaDo3U627H9S6xRLtwKHGNvfnDZ3XyYbxPKIiwvhYrKe+4Y8dWeHr7EgrFwvs40zz+RBLEij
ajQbjrfbTpUTNyuAlCxx9Z03GHiO9HslnJMzsz6mhf46U+h0+Nd36P+1KNl/nkn77xgkc4y/2nzv
//3/FB9/Tp7dvuD3bbdt/Wabjqm77JRt/CCG989tNxEz8tu6Lm1iXDarD1v1fwTJDO83XRcmX8K+
mjeZw179H0Eyg6+iysX2iKDZjuVZxr+y7TZuMbEKqagqb4E3aZq67tkCA6jJGqaTZ/vzrtv1zNks
HWJizkwiRavQRCVtiFtNM5JzlDRBnAKIm3CAWyGreo3Ovv7DtfrHSeCPWTbj1zCk7jmCkB0DG8M2
9dvB4A8b/xDm1e8fwW2T3aCIeBkRG3Q1yOzBNIjvAvrx8eN1hyRnGI1l+TJJPIa4vaqtKEttnYbu
3sNPxFlB7v7605HY++X6/PHD/ZTUBLenpiEdpO+VgC/ItuUHT0LAo3msXMEFpkZX2v394o13f/2N
jZ/OQ/xmBEUntkmyyjJY/Lhv/nhZIkGFuuWlWEkG4sjixqBxkiHbOmwfmQuNgIQZYVbTfPkRQ0/c
b7NmJy9lAehxbLG6/vXnuQUef7oSKG2kGjF56UIw4Pnz5wlV68bFMLLVzJSiTAKyH1uvwC6LOLA0
0fESIb28oENkamnOjEObA2GN1az073ZSq5dcpX4LJjUA9iNWMb/koB/67SKseB3beMAbDq37QmoZ
LWEpsVju3quVW6e//kEMHsVffhCYIKbJ5fVMMpR//kEMWbsDarrHZk1/Gt0ypXc2GfYswMVGzEO0
84wWm0nr9Pv0Ju5NQH0Lx/L/5mP8FOD88ftlO2QahhSsAfZPTx7+xWhwmQz7KDpHCs7Mqwj1IC06
CSYYS6NpB3ICvBZmmDNaYOek4YMyMrLVv/5BWGVsliHHNC1+u3++HrnTjIVTEJHvagfdps7OS4hl
L63jdqN5WXhGcjz1+fyyoJb6wODm7ZhGeJU49T7+9WcRvy5Hlm0bknXNsS1EgJ8uSq91OmZosJcZ
HbyLWpD1XCxF9TSpu1Iixnrj8EIRurkpWw2I+5Lqm7IxPjLQl4zwb3jRyQCs3kTFdnRA5yuaXkiK
OOYXtuIw1P7mqbjJKT/dTBaCBRE+U7CUsuv/88XrawdkaMcgtEvlgqNF6EeGxXfjgqfeUuN0Ysvx
WpMuOVq2qI/D1euW6WlR2t72au0+mvBT98lUXOvE8ba26DCMFLipBmt4sGPR3gF5/ZGXWiXkhLaU
NlBSPxqkm5bcvRIJvAzpVG8zCz937bn1eVpIA9QNQc/KU/I4dd1pBuB5Aku9kN0pjHXNPHGjL+MH
Aq88tQXWKyL0fmr1+TYWLiEsMRyULa5wCfAXsOd21fixTGF54GJCX8sSDZ0zh+7ajw7jMJX/zVW1
frmqxu1lILkZUZ140/18G+REm7C+OGSY+JXfZHMLf/SmzNjiIBEPUEzrHH0XvZ8pmnbC4XXSGwEf
D630VIr4ufTEQbcKm3CNdHy3pUEaZ3zqi3CAeTVfFHjfbZIuco9JCXuyfiTIpH3vzKfQGPRVBBto
E8/aJ1yXb/2gQQ5x06MuChxe8YQPmi6QoVsOwi7a/QLyK/lmN271bE8NlQFaBBaDCc/BGqmOTdtP
f/2UGLeXzp9e2oZpQFi0hMvWAZ7abWn5wxuT8ZLAaAVmG9MsFZNdC0X4NvooycDREGE+zc3y1Wux
5ThVwkXEiovtwCJLpuQ9JgOJz9Ax93/9qcxfXpUGrweHN7jhCN7ozk8viFr0shlG2G4DcZ87OXiY
PEgD9XUZYmzmlDEVCeJJ/YZBTH9vBmyNCe2TlKZFZ8xOb66cy8NgcEPb2UVzZzfIiOQGin8MEjkO
a10DlKTpjXuSVornXNePI5hBt57lnRiHt8iembXfIHhemMAjKiWDfmAxay2JuS7Ncq/G5rlgGBol
DvPT5vjXV+C2yfvj7wWiA8KlozsWl0C3pPXTSkoivxqVB+eStzqoLpFvzYxsVkoRVzv+sHzo3wat
9465lm9BViS7kYRMIuNjjAK0zM7RTDnL+Unf8zymZrSzlDVdq1nE5zCjLA2F69wpGa0rBzVFJpis
DLMTpBnqS1yEd2FJQSLc6dWPr5ut8rNRWO4hbfXPTplcuzQxjmI0PhhzGNuxF/EeGCXbGr39ZDM4
Wxmi9JjNLQwzOQQfmo5ZfWm2x2FoM9ywC5ZHC7qaAplD0fKDKqzhkHMr+LU1T1eVozG0qu6PBfW1
Ki31XR0hUA127m7AVb3+9eX+9UXODYcrFQg2hgHX8X56DPS2bFQ/Qc/30uJbCq7yEKqCbG3igpNJ
QmdXJJ51lzil2I6M9bbdCMiwwNmy+5sP8uvzyCuAtYpNEVsjKX7aJCbcjrdYOnd+TAcHDaZeiCxq
e/1pHrBGJjQv7BOYNwGDRRRIPds5sfl9sWf7yQbWQLRW/M0K+vNu7XYreljkbcMxuRu9n2/FBOSM
pRlVR19EXARDJd4LXiBBSP/ddejT4iY66ltSOxL0mFvgjErIAbS3WaZBA3LieXS+N8nWwNy3H9jA
+Ljg0qDDwYZRuQb/NDIrbIpWbtUU3qfFEtGmfI9LZYz/ZqckLOu23v95wZOsdbijADBwhX+8L/6w
4IV2PugNISx/9pzy3iVomtTtvIfxshwmZh4B9CQYVTnNujMFm1slm3qbYDtdza1ZbAlCcgPK4dWO
G/NM2wbF9cBWJfpvbgUUBcsHjg9IGVp112mLBHjfaadkrFdQbc/Cy/tLvtS7Ih0wo8VIcPGAbOX1
9zKx0zWdyfUDfnV/nt0eikxFOcUt9b6k2m5WXolw7IgVwlK3MsBpJmGNyEhExJXx5IPMsFcuEYkT
8nh7cW3e8XaIAyYenddltB5mq0+/p2JFWfTcWu5Xp00S1peGdLitnXsVl0+zaBGry/CQaRmxltk5
cJshvKRU4BV61Zw9TAwBG0B6IzTx+8/bg8ezzD38E4CvmUULfTHPAZIHIPLGbM+NfBXNEG0iBUkP
SxW1OM2ACba+Val5xbUCvU9JsxW0mhHfKUU1VE1ca2WbbYr38k7V+UcfA/e3FgK0jqF/YmlkLjE9
UKkwvMYQgHIruUQTianKyfI9HtFPNa28Pio3ZeWZ8RjiiPHEyhJFc44tptoefrdVU4dUqgD5PKTM
bNAvyicHHOZ6NJ5ok02vqLnNjgrJxI96A4W/jSmITIgLm95CtpxZiW+29jcs/LQ+sK74zeB+qcPJ
OobVyhwk5ta5iK+poeHHKXL8/jDNOj576KDN1Pi5VhXC4lB+rdypBexRrq18TGkiV9WmopziPvfm
BNARbu40HrZU/mFNNevqE8UyeGHAxx50z9zjQiyuvC3xDE86bpqBKMGCQRzABXSURB+Z6zjRR5c2
GphmgnqziIaHIqn7h7TtaVa+BcqqmNzcjcs7VVZzwcsvrOT84w+wjgUzFu9bhcoWIGYijoets4YA
fG0MK/pQoO4kTyI4/ba8u5nKUdraN4jNnyhh8M08CT9lpZGcYk7eREnoDzVk/JZrxTMYnpSIVOdx
++w9k5E9Z4v+MOpheZI4XDa1aZdEx9w3t4BdoPN1X+hJXo3dSfNsxNwRMEE2WF/FFFdHqVnNyb0Z
ees6OSl095UWZTfo8N5M6XRP9Yw+o1G468XBuu3BE7x3WYXC0PWYxLc2JindOuAgBdgQj0ckFhk4
OpnzhUn1QYrlXuPEeQTkcLD1xtm0HXm8SHcYfEeaS58wxLmhVhTZFsNm7ED8WpXRHwYODfu0HMmr
AHEF083R2yJ7zirRrosR55UDcWUzT0btuyrW+PkJ0bljRIphctYo3hgqbp/MzG4KadaMsLGUOGBC
e2ilwgOt6TjzIze9WBNlCg3CoCewLeDyg3LTu/ah9r6JjqeU+PPiS51cbrLcvlHsbmj58o6kVkf6
NlFJu8X9PFoJyrGRYGGWNKvJCS66vH0AkFKmL6J8XBNYx1UzwqungppGbTpnSwWYYk568RCr+yVx
XlLQQf+XvTNZblzJtuyv5A8gDX0zBfteFCmJ0gQWoVCg7zsHvv4tIG7eiMzq7E3KalATmiBCIEiB
Dvdz9l77yBUS3tC45Dul2lalrbsmHvc72Q3NIQqzkyeaFwLgx0/LKN+RUvsv8bjoFS9/6hmc60YS
z0zRGwr5KVTozNdOTlHywBJWDsZJXOPTtiAK7FQxyz4lJU0oeHhPULfQX7R2jcQc8SXqvAGmaaee
5wdZy/H+R5hflYBwCcDcaOlYUHGlj6O1deiqHkXRngvMMW4VMkaGuhzcYiuHKhKxvLL0xZgH9jHt
on2sk0hoaF+FEdX7mMLGCrFp+o6CcwUb0f6uIi1eQI4tjsSDb5vBU7dqW5UHvufyLsazu+vVa2i1
wbH0kgarr3Cecff7ZF9p1DOy7jvAha3t3Oyq7H5G9lZPJIwTY+dtSsSLm0bhdc0qeEqixrmZAQ0X
Y7SPRVx9r6AwX30Q1yNfDZEVzoqyRMNgR3qSkzDDU79SwrF36PlAI6T+gNi/+q7Cgz32Mje91gen
kCr6a+1JHm1STwMvVuJbZiJyHA3El0VmjIdItM4CqvlT0cTh2aIST59dJC4J4yj/VQNjWB/WFLPh
C3v6UG9V3/wBcXs8kDdLaZx23HoYHGvZmnLyrDrhivssoqJEh+tb2NFp8LxT38XipEhEqtIEdDMu
OSK0pWaNp3PF0s84IGxR3ZSvIyY7fPhykN/kmlpkF9piZUDuXuieCQM9C1rML+aaLsWEG1Geijof
V/n09cuggiyytv4cbP9jTDrNrfpDbVF/xhKY27eCpISlmMaRHpcu0tCbLWJjmZXS1m49ZNvhN6g+
447mrCAR1b7aWjSsADjLt3i8tLKOZq/Io7Vpx/CyUUqsCX1CHtQn0T3QKtQF8bKVDWtncKW7Enym
tQjwWKWU4LmfMVv2+wghWpeNC24ujI0CKEShje26VsP62Y70LTlIlallPxIj+sAyt1C5CJ5rDWaW
rNpvUR2CGNSVT4asL7+kKy28Mt7Y5fgGfsxbW1lorz3SqEtRRazLE+/eSPI99W6VEVmgZEPn2DhT
nxNJY27WxUYLsWSjL0NCYbT5MtdlzJOjuuOm5i/5IjBzhPriEhvsoTEUGYOykf5s29rZdCgLLLvL
t0YjOfgjG+FKSqHeK/L/JEM/tn56DytW7x0pFiuscfGWe4xYyeQm0UZpykvsKM2ykIBZ5q3U4e+L
yjcrcD4IPq/cChvO2ZB9ZKRY4F28KZaLNJ7b+NDTlQ+IN9XG2FuMDg3SvoMGANhxq2tduJLBVzDi
YBYBYeamxReXuLGpwyHY6lZU4SCt42USS6sy0IYHEg4TiHtWniqjhgmpVs+p7OyAeadXHYD7Jlb4
+jimWOYB/I4oztGbj2q9iWN6d7DToi3QUPjqpKSSd3SfKJXNkEDej7c6MPpL3mG1BGIQ0JUS/qKg
GvgelbgD+6bcNszdiMVmfJJ6pifoU6dSIzFcGLjl5/nBgoBMgqK5aJiyLhQI1ipeEyNYWJAZVzPP
BAGgvlQk/bVPuDDUGl/T2DJsV9CWaM3BRHTEDdyZuNlBsKFXhcyQ7Jd4DG0mVbUNyLN3yxiaCitJ
i15inO5qz4dYNtVFFKPH6qaClB11gF2CrhLQaHtZJvVJZvy6Ilu+5q1a4Z7n3qxa7fgMEd5jpMFW
3uCAPRkaJtQR0fM6pTO2J+PRRrubHST4ARczxnUti7B8TzRsgnJfL1UmD2tdasOXapAAzBUKQADh
0/NtVPs67GlFaDvPQqoOGYKFvv3h+0V3A8BsrZADBJtuhJxNWPNz43XP7ehrDyUYr5jWiEIfs25B
8US6lYmd4wsc1B3YyxdJgqwQhdA2GIfcQqkCTLaWsdFz8xRJo9glqiGfSLrVN2ar/1AkzTpp00NP
U2BTyNYjjrYewnewzz5KcLACYmSC4ypMT1a1QZ5XNuJb7Srb4vZeShf8NgEkEZkkQCgoYRF0l/jv
B6Tiw1JBAUW9EupRFV3+eEi8dhPl4D1KuStd0cjeemir+pQ1Sn0KMFJo/FtMyXwBlWUflKaOD+hH
PoY6UZ+mH+yBBMmsiNtJ7RncpcwrdgiWWSOOjsSMUTO52RTDAQAEI6Slw6/gasXLEutHGvx1IGtX
cyJ8AECxV6I0nCtVpVfMVf1qjOJskYs+5e0Srr2oAkppnmWmK5nM1Sm5m1t1HJofpUf8lsbaU2mj
B0EI6rGMVGPnhcoGOHQADQY6aB7+IAg0ePWWQ7MGKuzG5dAeuwRrBB9k+IJg2mXOVZ9bDUJFh93y
uRxcCmfhMx++DYJHtjdcRMUTLpoFN+r4PG8JkOlLCxMr/zITu2zOgqLBkwYGCAHFkjGk29r4M2zt
W1QI9AUaKCfJK8uVwIyjtXW6i5vEuNWjymhjh+WUXT8cUovJiezz8RiKfzNJpzk2IvtpG4bYh/Uw
XOU2XVmtoZ/bphivmKdgruuFoFzorDJnNPMF8/VuYTY+ecV2d2kSP71ItcG6HI/wLjCtTYY+6VIJ
GWi6JpskI0kUcLN031hOdvG4glvTaE/gc7pT4QzqoataQAh5CF6lybYj6NtjVSqnUcUFX3WVchKA
vbV+LQlNXqNxtshRQNXrOK2/oJQZHfAWeDCrjNeUpJMeFtHK98HM52ClFoycESoHavEdEGUKAuG3
opXzc6WDtMia8olJ3h6NvHFhopxfe92ja+Z8MtWTX1hQLSPT8CY6enSwExstkUKRQQwjBLkRGYNV
Gc5Sl/JsK2jWLFKlIL8n9f2j0hmqW5X6uK9Cpn+pxcwNe1N6ZJCwV96I6b7i5oQ2typv2WiYrtQa
+XeJyb2qtNZay3PwiqEHikhonyqXhav7nv825F9514MusZA7eK2UPzFV03DSROijcCEuOz0jdk4e
EpK4zPGWqAqB9HqxGdKfcmd3T6UGr1rNm2HXhMAAojjBEOIlbifpsK7sBhViSd2gJKTmCghw2I02
aaWEkwPRQaM3ve3+FkOhtDqOXE5pTUI3z/OCJ6D0vJfCYitMDZOS3+w01MjcOFn7gYBYW05jXBPT
0A6FEj1sSc63aU69ZyRlb6dXFZM6JEMn20v5iph1ugIvjmVWIqayDNP0uSpz70kSXzK6nzsuQ/Pu
NAffx0w8bxDG8izTXD0rSmDea4qgrlqYw37etBrVIfVxiDbzZqvgqIhHr0aTx3FM2WgPUV537nyk
wjLtC/GzR5pA5n3+g4p/GG3BXxtq450JzaDvMZ+JRWNijGv/8Os02lxZMki3m3lz/snwI2U5H+zX
ftNf+ATI7cdE7SkekDjOgBRgp1WPfUbo1eDEWDQ64EkDjRvM2RSP8Ql9IOuHT1phUWodm+ix4pgq
iXTXikG6N2RgxUHZX+dfCU/6VsTdeJq3qKMEWAuSbD9vWhKhEpKvV5t5E8p7sKlUUp3mzdBWTEYP
DYX9dNxWzeITX6af85OynUpP4RBv5+fmXxFVR9UDZ850KmJyhOAzevq1d0FNdrAwk86bVkBbBF1U
tZs30w5TVU+gMUZ/Xqh0uOnXQd4t52eLCJMCd1LM7NOz+OCSs5kOb/ObBbEYPydGs+zw2MAviyJq
HyWgwekcPGySWFuzy7xlsv5h5uKNRHhwHDSGdIY0KMzzszEdy3UYNtJqfhb7EU+ouseXmSOptcBa
kMvtr3NgEZRdtLL99eYM+AC3YMBnPh331/5Dv+xL9LPzr0iNfZMbwjnn5wJZ4q1YJmrG+f0k2MDL
LiUjdXolq5Jxzmgg8+dn24xUBv5/3a/zSGATHZU8Qrw3/a3vjdUTNfJf/8209OS7xdJLxVyGZ15b
5VN08e8HKWVt62HFZtYKG/bvJ+ffz5tCi4rtSCxQMC2Df/9+fnLeBNimLuxfScemNbj/sY8nZcey
7czd/Pv5KL9fR4hQ2Xu1Cu3yX+dlTyvt35s1/FWsJ16+6Mrp6L8PMB+PHC7UdVU5/DrCH/skWlSh
LV78PtH5p7jHV+9Snwg2OBdIjf37hX+ft+k0Jd4C6pNynYPxF2fHUdOjhG2B9WTbpEd7fkgiPE/z
U4Ef8zwy4EVEG3rxe5/5p/lh3mXe+ffm/BNs5rOJA3o77zH/6j9fDtYkr6Rpkb6r2skQ+e+n8PvQ
f5xiZJbaMkwTUP7zef/PXvr3uc+H1IfgG1lv0vqPt/f72PMuv1+6Q/l+GJ2n+Te/9/rjDP54F32Z
sLrCoId9dDr335/cr/0VW7QrP470hVLnP5is9SePZISXumCOGYbU4wJiwF5SoYO8zWVkBdOzObOl
ZeDFwGamzQbszNpPMDrOO8cjK5RympQ7VZa9mKCYdmAZ88W8M0rr6FimmATnZ9VG6c55I7/Ofxr1
Q3SVwmY7PzfkiXfrupf57+YHMTKJi/PuNm/1cbIHqKg8/TrS2L3rwIHO85EaBzenUkf64dehNO5b
qP7kv95ADRePUB+48NMb0DRLWlVJG63n43ILljdpayq/3kCpDN1O8hjT5me70EGvMpXr0648CbOv
716OmKUmLvIaCC3bqmNtb7PalJ80UdWTODz/LlibS9Qtv4xB+koKKC59rzCXV6vhkGlJdUIs6C0p
aphvXqFd5131utpjIxrfTWoPhE4NCqFQWbNXxsRZd15qIPgVBNZEIv8K233eGukPExApOJAmfnaY
yG9M+gq71OjjJ0cPiEtpy+GbMpjL+fhK530r/MR/JepQXyVq4R/9OrKPphZQnW4hUWAMu8+Hpxi5
RTucfziTMz2gFXsBjOSTvgjuvoIpdsuZEAKQ4x16n9E0VxuL5koMjbaNUyPGspvG+aIe6guzFP1U
F6N/CxPH3nq2F2AQbKMcG7zxlMc6dZ9C8m+AQ8JdTC3InXemoxDcbC8ju2ooTynpY8+VfLIk/s2m
SLIHHnyZEgXSA9Q76aOU2uugM5WqFFm7WrlznX9t6rVP1F+vrubN3qf1W1Z9cPZtVXrpNJ16P3+t
aq0F0w8nbW5mBnPhXvPuuP1H8Nk7a6i9q8NdDkwGhgPiAA9ADPs34UXt2nYyewfrQL9KAZOXDELQ
p15SovUd9U3YZombERdh4ovx6pP89OsYeG13ZGk7b3JhZGtuMvE+wed9DWV9oPHHMRK6G7WPalM4
BfGvNZCRZStSD996/ROsAZgt+CG4dotEoXtj5HSusKcjZc6ejKgA6fX3AzeW5qB2ORWw+ZcSy5m/
fqRymO9yZtDqmCbk8DQTSaA/QvYLWzI3y+nRrCf8iy+OY06udttU53mf+YHFNvkt08O8m5rSGV5a
svaajtG4mf9qfuLXoX5vz38SwWVbB6ZA5P3H6/0+ZFPDtNLS7kcAD0vGSnmTM7+4FRnOOZYmb50t
EwWSYXZwrCh4M+SWazZxApTchf8GI0sQjqbZ21q1DrEyWCMQOGlc5DJxLl5ATU9rYAxMW6KP4p2c
ZXjUiQ+xXBoEeHJU5wnVundBI/LTUMo4JM7POocaTQIfLrQbThWC+YFAG9eUuuK5aTqq/IkTriu9
KPeD1ZSJWwVgIGO77zZpoztuZ1FtBKCNJTsYjUVg0jCLSlIfk6B2DhXmF27FPWnIOgqvEUuGkpjy
e1SRXNELdNFRwkx44rYSxWHtQ4KjlwpfqoWK5k5PpS244rckLvulE3XeKwKcY2o35vfejLZ5mp2h
/NXfKXNsO3qZe4IXemCXJaJFGNQhPM7hTYbOOGC83RUAavKE2PcG3IpaiXvR1mSCdBIQ9MhaK95B
7/xwbQ6Ex42Gp5J6QxxS1mI37kzk582UYSjfIgyLNNNw38QGaSRx8Jo1CfE7wVhT+aA+3Qm+eFYu
PfqO9aKTav6OEQzhHevzqZA12RZ7pNGVsbMyskvVlopQK+9jUdjkP8twrzNQmgAoQdNhRAbLV957
I5a3WSznGwNdXKekJ8njcGEb+FvM4Z/20D583auuGoumFQPfV8NEEmt0kD5Zo4CHX5kSgQByuwG+
E/oS45WMbbTu3hPsSEttIO4oLhNrpxbNVxWwGC/abifyPXHq8SYVOFTGkt6wkREdgPIXNEYFwA4J
J1DXykHQ2Pzog24dIOQGAOVhW1E+WijlN00UX0PePdWq7j/7ckLskz48eWP44hjSl+akzTodnHPK
+9xWNAgXWq+Wyxc5FNJCsVlmUPt70YyUjGkwL6advrSQ8DWBF72mnh3widoDCEQ5c3aWtqR4ET40
AxutfnICyQNqplEn70Eb9QxHJajoKGZsioabzr89piYr6fmdCgGxTEIjDsbiv2ATCGfKkBjKm2Jg
UxNpvyc1gRWlJmKouDZGpkTeUqk5920EZlmN9mqA8U4P25MSNYSQqawsfIqEsmdWG8U+U+M24NyQ
ZEu9c4kRSTCUg3GAjdAC9gTYztx9SrhfkR4zEQ5sZomFR91KMhDXmJ6/jMeI4Crrp65M1EysRwUS
5ZGv3FaXPhJdJxiJpbYy0LyOsE43XX0srOZdrbZDzF2CTF/gBrxPTSck0M69N9Uv32OuNCCyUAEk
pXwfizoDZGR+dbpC9fzvB/qHL0Fh4njxpTW6b3CjafSoW2jKBEtuhsKg1KcmxHIZgOEj+k504rEa
kiW6jFpEeCEjTgx+2q1r4lI1WKJ+wJSaSi/4sbLaUtAH5aFjPky0eIO+DvSqbkosGeVlkXX+vuop
V/lo8QjFIgnZ71+Vi5D0nZcYEtPpYDWQj6qzjOVwkMnB87qoVpRFYOECBMNFHwaz7qKUMQdbtYyv
H5ClHhYrJSVqeHC2iW+v1JgpX1idu4xmayrLP4zSfxa2/T0DdwTFjI+qwEJXZTb8mP5uSMrVI0Bt
AWbIlOkK6Hcm0Df8Kg3f98JexzJoMXVCsukyhD7auUEQbWvki24LaMBtS0hQWm5tZcXeGp1F7XeA
CBWZ15K7rcvUt1h5urqKwQkaveVtssTG32UAdKuH4lHK+peTPjqj2pCvdE70gYUUPlE6X94712V9
YNm3N9Lx0GjMj/hurMMRCBl8TXSh1J/Qx5H3U/rHuurfeys7qJXabkG/Pbys6Pap3Pwkd/okKGC4
gQI5DG/jBsf2Z6VxUaK3STG7/wi7rN62uf/DDNnNkpwTOZlnkZb2Svck1S1VLntVIxFAbzeVsCI3
LgD0jRXRCrXVS+sik78yMbzwTcRebcmYofzM2jU9dfo45LsbluRDGd5oQIHPp3QWKHld1v/sVDiQ
iXZWVX6U/VOdjLvIz8dtO1qPDn6AJhOXhi/xLLoYw377mfrqe5hEg+tp2VeaDdHJauNg1driS7W3
YRl+8yXpOQRykdCRZnIar2qlEfeU7EwC1p1NS0/ckES0Y0C/1xU5pkkUlACIEsBf6agdW039YWpG
f1DtvH6pKqZlZmR+H33ZdqWyOMQZocRq1mOWIeTn4H3XtANKOfUUDQNklbQGBBYAXmoA5d0lOh1e
nIZnT6RnJVdN6tZTn7A1Bm4KP2FGaMkZhWh4UEGHS6PmM//sDTfrUHCbqXq244DGpFF73DFU76SF
dHNCnRp2MZ6KlGwwYySQO2ZqO8Ii9JlGnK1YTRaGaoI2KfNf2DO7FSW5dwBU20BrXDm2H5VOkzF3
9J82QbskKGqrEM7ewQ50xuQmvwwOt1fE16fSz+ud5hN8IeWacTDSW8mE9G2lAc/fyWW+NCsF7LIj
PgLMfQsQOhrJsZAZVGtArlBLt0IhqDpLjEWpUzIcVeutd3o6vk1zzuOkuXVtBpbcHC6drjZPJIiy
FkmYpiuGQcdKTohWTGBFTXK9nibJmQalHuTJaxa2zsp04vdKR4kfqIoBUTEPN2WKkZqWJiNmpB3r
PvkaFZLmGY0LyF2k2/DD0gpDa4Ng6aP1m4QloiyvVBmmrt5Fw5NREU5Qhra+J7orp13fbrySJGaH
VVbjAytogWDvdGLb6f2Gh5BkkiJmGad7ATYwK63gxKnDvsbf3I6kMZg2ErasJx1gFPlS9kvmtpl8
aUOEylUAJNGI/RcwcT/VPrrjbe9cQ+89V+jFxSKc/DI2NeULYo5uOYDzNZ2JVZV33kHGhLEqS6Vc
anzkOylph5XdNCXzumijy6CYpTT7lN80pkDnHD8GRohGQQ0BxNqn3r0LQnrVahkOp4qcAFTaxSrF
FApqogncWW+BRDk5wTJO/GFtqc5wEVrr0TivvY2dpD+tzr5Q2y3eoDOX67F20ikYHYXSYMUImcho
1UYGUZ28WbtlLHFa9L6jlR4L6sdLIVSys5EFHAh5eC/iL1ElYtXFn7Usxk9dTw/QlddSlynvdgMk
N1aOvV0q994p+1PcIZnWDnOwaFVJrkQMKPndnbasNZ+7vJE4W21Un6UujJ9R7wRA0WJv7Rsiu+BR
IgiP/8ihRHeTtUvCx0dAqve8bVxA5ON+1K0fY9dnRz8qfCRi05Sijj6TtrOBEo1PEENWka0qLuNB
uSRZgRZJ4x0raOpMy4Z+obSa/xbrzCsL5B7sNjI5GfXUDT1N3rSGaLcVQHG8hw6Fyc+qSuOD0vU6
n3JH9cCT041SDsPSgnOwG7MwWhqSX9Jfhp039D2tlgEP+iAde12qz7510uu6eM5N/OoVyCPfMPw1
ZQT8ILn5FBSQRgc6GLvYVzpYWkq9qZXYX/RO6PA6cbNWLEPbD7oPK9o+a5FI7/G0/NDT8NIjnF4l
TSiYkscV0EgItlXe9GuK8eRbEhvq+tKUAo7qZV31UffUgVLdayWiI6O+VcxcPmhQmkvb6IhutLv7
2AXBrqnyq9P2wxlTFIMSGr5toESL1IvMSycafNRtfRvKGCBmV5w0RXqV0lzbj0II2lqIF8NRJdG6
by45sQOZ7xB6qDoRHK2MVCml73diiqrDO00YIPftMKZvGcUqbSBMqysJN/oqLfjKIKf7LIUcbv2u
nQrzFXSgPgpXpFGScz/CkDSNba0Zn2Opii1M9foZGSF+my5d6D19pNrcjVUs3RoIhivDMU6InMg7
HFAkjGaC710eP4n3kemM0nwhxzZdVmHdEoBEKK7fLOJMb2/zg2nCkCQWXnGIBkjLep80DLympB6V
ujh3ua5ugcB4iLfcuu01zA/BU4OG243N+ILySKWkjI4cFFiJ15sHMBGsJHsNAQLPLNphWlhrrWru
Uy1epq1SrZOBWMGhULJFL+XFCiE3n5emXaOIppA7SImyEIuc9Oot6w7YxOE6jMWmE7B2mulhiFNt
Eca2v6pSw7uW5kWoMRZRPQYUOSjti2eUQPKYO60MNItRqfkETOmwSJNcfqms/LmJ0tUQjsprx52w
rCC9gPYKNnWqqi/zpo8kkHkIib2mpPvvzISgWZQvLDqME+Zj8ykjsUOWWJlB0vMPWdzld0lK0nVn
OB61itesr/wf2LwJvViXOfiEvK4feDHA1Tj1tiNzTTgBy8hKeWpyI7iQwBQZtNJDyqPnfqgDV8Em
TICs9tpJzSdk8nDT0DQKqXHi5v3e9B4fn0CK0ydIJwbKpA16AAvVDItL0zoJAQWDqpi01NROW8Gs
FFtg5MUyIAqEgGZpI0vc+GuS5jcjohZg1A5agXawzqK+eHg0p9sniHSz+B4RbroVupA2xLp6LmOZ
j1bXI95qxP406t7BMZghUVC5mZFtEYDWqjvTKdJjViF2cvxQ3QLHzoGSgf10oLivSyWTFpZgBtMU
xGXUQtqJOEQkkgA9bbW22FRJ4oBVyv9Pqm/Mn/8mlEb2bU4QSdWSMc7oivkfSvTML7WsQQ+xmEWO
cda8puSDrxPd8U9qqkN34v6/mt+WTdTAoBGwglxHOav6o5yq+akgR8IZ2+KgOhBH6Aue5gdCdUpr
DAE/ltpxCAX5U6p3aWyoCvNLEQfrbNHhmqAz0IYx6bVOSkpVYAgoKyhA7Z87HEM1+StDMYjvHUpc
7tuAa8NB22Q9tN88M+QraqV1XxjfYE+IB6sYAerXq4PoghUkQ6RAfuiSum3/BBFm6cjaB4Q8j5hd
5oZhCIQs8cm4Kri4cX6DvuA/3BF5i/opmb7PUwQJN7M0nqzbIarJ0aHDDhte97RTPaVvpz9HooZ7
/QHIaQJiteHG0GLSmnLrlxa+J99qwbCWw8cV92rQo13X6eFaTSj4WUkjiKdmzuHH8gdZ4vq3nJ67
AqZbAyBZqw8yjlAdQ79vKnK4bL14rwsM25UePlNAqNY92MVJ+2XtpRLwOSGJ6MERqiPw2pGvSmic
zIygNaLmA0QfjksWG/UPasv2YkzTQ0lG9K5p+mwxDMiuHblZRY45rvrGUdEwNt8LIyVluc43LRWx
I9y2Q0yuT07u05YEEuBZgglXOyYk6YEwXgTYP1AefHQpY/lkBUg0OsZ8PfZEIajLiJa0a+F8cvFH
aNQ1x6dMd77zBoulPpQBHffOWJU2Eb1CTz2Mjdork7wvikrVvlCzYV3WhbkiL+WzCxnI9ZqM+Dzp
EdIgE2Vylzz4EovnMNc2nZzeB8voHzXEDIaoCR0ekA2BzkT1OSeJEyUvOUuGg0MxERrFBjbH2Urj
8uZ3DjQudHz1U9JSya/iajOfcYpu/2hH0aLiWppKEt5VNrroGErGjUQcdKOwzRdBV6YboAY/5nlz
mTTZspHQZnQvgqOtZ6NEwLRZc6DaGcYoOBLRcrJocbLiBsgBqoY1WlC/PNJAYbYrU66sgrcq6YaP
LuJ68cSwq4Sp71tZDR9qKU0yrqMUVO1THXrKKVClFU2QO3Kq4GYJgWhOR6zYSxgG+ypZs0gorskm
IdSUDp+lvTAef8qHaOx5gZ77uzaZNuKqLt4HumyHbHDCs0CGH2basy1pGY4rKI6kJkmrUHESUunp
4pM9clAT6ZvnSN0vV8f/B3nd//ehtLqKd/8Pf9H/iPLKkzD7Vv/jR/6PTZ58+zeuwF9//DfQiwgQ
XeayVUxThgbwL7LAhPqyTRtHkoytHzcBVr1/RdRq/+SStRVUA7pm64gs/iYLEFELF8yYzMgK6nQF
T9F/A+ilzD7qP0w7WLPwIDmGA/YAr6I1G9z/MO04AxM3Rl55IXURBXwj3JiDZrpjhSSnKMQpkDEA
VkA7q6bd2y1AeZSEJ61FPpgwa6jkWufLhIDXUl/sdHz1BIzTQCcBg4LWj1AJrvkAA6jo1SO+DTT8
4BSbnKV+O56D1kN2Tt0r0xB6ZFGhr2LTohrV1MdwIJIQmgGGDGtPvsZG0fOLL2q+AfJekpvDQJkH
fz8VqwJdZqUiN/ezKwLgE3jkh62WKnCskGVB3lwbAZ+1qdcW4er6wgHYsa5qY9xLGEMYWovwHbUt
ZPTEyo/66FPVGm383sWYD5Lbmd6qCX3o40oiRnBMRtmsKkPP4nnJ8YYuu7zFNGkLytsiuUbCJCrC
b+pdqvdVRTHQ8Mi819t0jZvky9JZzYvIDBZekDs0u7h3NiEODCIDqdjk1b1Sc0isAK12xHdVmHgb
scrKRt9HasGyW6efJBxNXKI+msVmdMZa5Qe9ZkoDxTXKoOwi9HGWeWLBKYlZirWIyra6HOmbtg6b
TahndysbCB7yvYmhKTp6L3iN668k7Ld9Ud56JX/gHnDopij3upukBMReLROJ6M4hl25pNBXlEuxk
9LUuWa69V5mUVIuWTvZmHIDtB3QrQ1RbeWVSE/CaTJksWBvTBBbvE3gQKyjoexn58dgdJMdO1rWq
xpe+ryhLjCRP9q2E+tNvxTaofQORpVkyFc/2khkFKz/DTg0hNl00isKMEuDjepC94uDoaXatTQvO
OYLdu4JFXlD7KMJ4ZdKUGVmSQS+jFlfawNCLsKch1QOa0nL6asP4VJkq7vkUAFZbSt/nEeL/2mD6
/yBzhbBsyAgOE9z/NfVwU33Lfnz94+sfT19l+5V9+8e9zfjkfgd6/z7IXzAW459YRk30W7JGOrj5
e8g0DGAslBgsBw6iamjTC/81ZKrmP3FSagRuKxrjmD7Zfv+CsUxPabopy0y7+XPTUv9bQyaD9L/P
32HAmAauVob0Cc1i/idOoNaTLou8Vl8elCXiSnd9f6zd0/Ly8VG7zyT2uGI5bMrVDzjaS3KhFldk
209YDtbkci7wzrEHid8uF/qifqVFmdA6+NhmG82NXbE2lj8hYS+GxWu/6ld3c/N4GMt+ZW6CnbRF
zr+0lkCqlmSlrV+NJfirO/LQdbLwlz9IyXKRyS7NhVi3W29FpNPScEsO669fH6V7H5eSG7rf0QO5
Pfv6y+vr1eL81xeshqvY1dxrtLi9HGBuux+x+/pTrPZnV3Vfz+fBfSCLXjCiLDnSuC4X+uJ0IeyB
9/LRLAUvpbiI5hft6tTyyuZKWgNk2SYLjvZquNeW0zg4y8ewld1os6zdj+uDH+Pl4XGiL8vOHycS
9hb3y+VLcT/fOVtXuJvn3W5Xut/tvfHQHuZ1/GTpXzzSg7LzF4vIBaDuDu6WqBH3cbrvPiz3elte
H6fl4C7O7i11H68E6nCmweLxcNzlJeQkH3xAy8tBXvwXd2e26zCP5PdXCXLvhvcFSAYYklotW7K8
yPKN4X3fF9l+nLzKvFh+ZX89+bqng0wDc5Xjc3xsLRRZLJJV/ypWFThls+NTjcLIGzVUSPedINhF
jaZ2XpOelVJ37ocDmEbpMdAxFeWtnJpSRlG3NupCg+0hYJzqsW9JcftwiqM+d9grFTcUpb7sgwqn
raEdhs2wh5WElxvaXm9El4xOqhVibVVH7+SEN+5881x2ccMYnxwRyeUdf8dGr+Dlmusg36G+s7xT
HV2HYDSAAGG+oN4hibQA8ra6HGFrK6ds63q69ybbjxwwH6tMbzXsk6L53ujjEdlRN4fNC7Ve695K
LeKP6k3zVt4iYgh7xKynfWlWelbbqqtkr3mIpl7WicB4Kle1PuaB+qNvQCwPsh6hp7m7kprMH3pA
ji7i5z035poCls9JuHyW/CLq44KkqJVzs8nX4Y0N8npItrEvbRqq58yeVskhCqJ1tj/Oxey4eKet
BfZ3Q/oRnn7R0eykT/qloOCNnorO6qzaEbsn1FH77aR30d4T3ObczmwcyFwEaafq1SMieBv24mvC
zQdVk0/RGI/2SW/tlbVSZH9UhOSk1E2rYZFOTjesnhzoOd5BH5xT6+mOvTXXL04ahMT0Gjw83sK+
MIVz8Niya1UNaWHC3GBsF6NNq5oSc3F/VLd+jxgf3k31qtpbKUUGDnXTHh4KShOIUN2ZK/RBx/Fd
LUg/RnkL8rsYLv0oOqimWsONir3QeSomDgb64KS22oymvVAGxkutlFSRun6kG83iZpKn8sqaR9LN
W0i80TPsl7BiS1iuFcKQDConp5Ngo0ZCEkJzWHFVz6pUaOZE0LsXkzjdsNbSvLDZgq3jGGdd1WJy
yyn5VDbxjkqld+upowWZa+Th8YIvEfWBSnUzmyEcWdGKq+MVLY2OKjlBqXuzpsf0BpmWuCkS6v+a
/lLxUzmTTF31UV91kMxi4Zfj986YW9RBJyvdL+irisjnx7jH+UC172qsgpshuY/lIFTojZPu1UtP
SJfkXcxTEzjO3YCBTg+kfTm6zzEcRGIGDRnCIcZLBU1eKuQ3MxYh4Si3/aTCDX1vwijP5rr7SooW
9JxmDAMmS2y3ajQMoR6wiM5MVUW7/qn1cffhxiXFK7OCjGZmhBtTrTAeHXszJNKhqw967DBF3WgN
7LtXi5qTlHkckI8u+DULc7TqE/JaLfhLrsrZ6F5U5YIjk3DShsRYi9UGyqQ5s1wGb7uk0yRZUSIt
EhJKH8AcuqAfhvj0+mAT4Nom3Yw560zXjL/l2akVLJidnjxXdZfNuWaUj1WCY4uaFjicfHQA8KHI
AsoqAdSq7rqLqKZmmSHOD4Qv6VkaOAuaFllSU4t0TXqgm12tdKbaiaMmK+1GSeKv1csqqwnFq5TU
ZTTwo9l6abkbCp/frHnzaptRc06mLlbGeVHl7bVaNtn4wwGEU6YeViKQO5h/r0tq7RWdsjN4D94W
+4lbTIkOljV3rJeDfX9f1ZnbPau03X+reXt2Vw/zMBN/uWzKrIwPDzPJfJ6prtvJTJK3r7rEwnmx
TM6Tpm6g1JysgSrtdjCwKfLXqKLZU93+uX90jlZhpV+jkoXtEG6vqz5+D+ZI77CD0FQ0N+MfoWks
G/MsljbEaqUD1W43fStQC8tyddK+6wkrYunbpm5ml3y/5K8MTK2XE/205ju6eKvcB4s2uRLtJDNt
N+Ms2AQd1X802bKkpZKDzo5pAjcQswQOMkUOb9WSmaKmmq3lUXeWzUGn2Wraw9Go4/vK0h33rOfh
TrXm0L4zpsXD4YD0aGpZVEvf31sb6vGGbR5Vq+6e+7nedZbHU8MUCWi02BHL/6K2HQLAMJLP4bWJ
10TrFBLIY0Jgp1bFPa7xj1Qf5+WQOIjwImwZsg/hJ8UsssRePHotsnCXvocky86pyqg8fLU2YZG8
GVtrPiB9kpqTIAMh6Yzc5L7dMYvYDj8edR5dO7XFy7m2Xk7dJTULCVxU+6z6bA1UC5Ih8BI+/1jE
NKUJH12kUXqlq8J5E4Qw+GdOz54NgkF7R+edLZJDqb47IG0Uh11z1EmmmsuHaq0MUTFNpvwkCKyP
mj1V4He0E1t+N1irpmtSbVkOIyTQkd92TZN6Mz3PO+ybgm0zRRxHDyZDpqLbzkbG3cU6m9HT1JiH
Ib0Ig3h3KRxZEPOoW5Pecud/ErOjnxL/55h9JTbf/ANJtVYrIBLXqwi/ZUGi/6Tdj+tkJXlUUJ8I
VFAoml1cYJNGrr2vDk7rpHZGNNnGR5sAzD1i3rKWIBGZoykFxRFpb7YklTL1zqdZ90jUe3y7qKcs
zTLzyhSwY2Kzxw7RlhnRhPiH5zOTysK9NmT/dK+M9uZzThwm8/BJnWOd/PPsFZ5t1pEBn92xfbZI
pmc/NXP9xrr1D3ur1qx9ggZZClif2ZVp8tbOenob99wLX7asGpsYO+bGFZngYU1FqJEpFgNPk5AL
UWlY9N/OMyBRqCEZuPcyUN/JrIp52URjMPnly4xOVqU5IiYuHa2GPUx8yFsiarMYMI2yli02Coms
JUt8uAindjjyqpqAP6rXExHqwCyC2BiG4ci2my271WqFXtg6KVveWqy2zDTWhwc2bdZPuvzg5zW5
VkwYTsNRlVsRYZATkTBvylEqbNkXxbmVsr1QhBvS1+je1B6SKJ3rpm8rHIVhb9hjPbZ7TshzeKgd
88bC6HnxdMoydlKGdenW8sLRx+2NejZTea55IyKH+44JdRCMJ0d4UtehhqgnBH2yRkXkwqONhOiM
7bJidxJ9Q7DrZ16fWcw8FjBeiyQKeWTMQ7xWC33BQ5b17J6nZspC/ghUaAe03h4aO/Q8WYxi/lse
ojyCj1yIjPkVVELCKqt7MBi2hkPYH9Gk2HoiVBBQwcmR0KdTGI3dj0eyERsmMc7aIM0UrXOaxQVD
p+BipgavqGsOB6Itqnjamo7qejzZZ6qK1IKtmUw9W8bVWHe7y4uNA0XHZvUmkqtX4v1s8Khyc0Fu
PtY5nD5b686GEMlq69cTbGfOWk3eqp+ygvgb3RhUb4Y4Bu7goTooZUs2zyqr37Z8K277J2bwktrH
F6+icSS1js5yzEAvsfjfzdHDHVS/R+eSOrJipvXBNd01P72aXeyzSTjYuEzK9k1n7Qp0XsNde+OF
NlJ45kBxe297G98jIC6DbGuH8ctFmER8WMOtyFRbm93cmgUZkyIClYM//fSJIKJvNj7KDIeFiM9l
Uyo5RU+OInfnJrnJXc3YPWhVrNn6rTCmV+RSbxH3DgyiEOYdhqE99RADUU1y9M+ap631aMQGL7j/
puwRxIzRz3qi+CIJMQhQIps2q2tYoDvhSW9qt0Ik6IJqMQYGKG+jaez0LppiW71p86DmqGo2qpbH
mGKgoUXx6B7UsAYwLe1DqnRitUBFQvnz3318mnSPSjwNlRwxelpkmKa29kaJ8OAORy0WNYaK6Fyx
tCkOebZt2yyFTWFKZGo0zjCmVBF84rWeMsqnqLlDezi0GexeL1a+a0Webfemo3BgRDHrhb3RgEHf
YgRyHDWBF9OEjVA/LRk05wYDfBQKf8dIPU6bVtkQ76LpGSfsrfXeCCkJifcVn0dljbsGQ8hbtGzb
oEajUFKlC82Wgf9yecyaIWOLLnxT0xhlI/Yc+sibjriNeYchlsYwyYpSS6bH9yLLFBK17nnQBvVf
uo1lMaClTJlqRGAAyqdqvXVaMmu9tqN62rCeqqaTDdfKOdRbjYY8zXbwovS33EkoAKbNAsy3thc4
2COKPt1L6+49rOZb56TP0YN0oXmSSfyFbjBzxmZt1vZ2eN3pM7nnXhr7+/SA/ndq5Tb2han2QRom
dRhtRqWN/SirzYjEQRi49sjvRNpJHhe8Qcyh0l5xyXan8YIsMo9uNZbZQx+xfDyvzrMIi4cruuJG
v+KzW+0+7AdqaQNPJF3pPIY3m/AmzUqcg7ZDb9qb0m3Se9JaJ1jpMaJb6nhwRE+m3gikYbbyo8Q5
qnTiiJ45s1j/z8q3VOxAeY9rnMgJzipgJMRxnCTJLHWCwOEzAr1oZLG3iJytkWu9KHZQrqJgxgf0
FBt5AbEhh2qpKGMWwSCiXMVUR0Yr49fpWu0PgoajKCzu0cFM7jXtQdoFnVnTMFjitHUXfddB3e0t
PFEEuTNoB/yglRUQeRxNFVPlOY7neKImWc4G9uRAHAeW46Rt5H8n8PUkSP2gRwWiwHEWgQVdrKTf
7VpBklp+EKs04GM79aMUu5uCHBzJaQeiKBZ+RFwr5hkobGsLiRQcRk+Qd2P4JLDabtO0+bDUQbuN
wBQE8VH5S6uN+pH296wdR2UhkhrTSblAJ4nlpqk18XUwqStH8bHdt3Sba5iPI8uxFM8nHmTULg9z
nSQJUNjaATqP01ZtK53oxLGC6GGelvWx0sC32qlSbe0WIEdB9z9WEjiRlYPQKmgTtHRPfKMIgAP6
1Cl60m6/LFQUfnlLt9SdIzpCp5Z7EjQXMgCp6uzIKI9Q2z6QxHkEIv6gZlKm3CZ8VZeWcfd4tomu
7eRlVWmolQoAgLAUozdFF1RWC+3BTynR5lTqZzZ3JczP9D+6SZU6RxwPeF7q8JVurZqjW9Po1piu
FcqXI9JvcFSK263AEUmVNWAG6x40Q5Yxbznt2YImAJOo2Qt0hHCUaIck0UNYexgYZgH4AE7AOOLx
Qd8/6iUCarPjdtrSognqB9UgfAuk3KsohZ/PYEJomhM6N5oteJonMlgPSIeRP4vLdF27ggZq3S16
khyJauKjxEKGh30xL51EmS1NizGEIDkSWo8GobfOckxMWxbBF4vF1sgstLaTKIoqFrOU1fU7fYuG
QPGU8kuabww7n/oiRzYQQwJU0bQvk1Riocl3u65vRYlSaMopvB9FMtvimaZ31sVJAjh0Y/tWd6w7
+FApiBkIMAVN1/bM0n141WEIithpyUk03YLy2lsEBMuPPC/seTFsY9ED1ixmCVipEFLENoPLimLY
JC3A7NQ4vUICugAiwm19aOv4ab+9Mz682U1SOygq5p1ELsRlkQFF4gfN3XQ+9Ef1T/bNmMHuJZMU
OjqJlRz0YkEKSx3MyNasc9aqZSH4GG0xhtN+4CPDpGnRHvO8sfL7J0O2SPiXqaduZ965gaOWXTxo
fAPyH7tasVYpMyK0hd0eiDTU/Kwm6V1Z/G9PSIFuPk5uENN9dD4cO1ZQmh0imoqD07CmOo7Dmuf0
VzRq4rOtSUnnwSAnDeIiQEjMMgxFN+rlCgvvNFMkZThO4rffTbe7sVd6UtE+rnvu8avj+iXQghep
7PD9Zvfw4LExddbSg5/dXTylq3D5EsP7Qb3aFZARdlbh1KMevXtcRxv8WEVY96powmtS0hPmM9A/
XgePhj0M+/kwM0akU1VCGwJzmP4tOjKxPMK6Tby4HupwkFuu3ftk1zsOSEfaJOoSTFs2WA6/4+jD
1X1y26MFkjIU7Q9tmkFUdN+CS26hIS/8wszbUA0yCHGBzJWYM40r1as5dboKwJARGMDntLvzVv5K
+5NUysDViUNoYBqtfYBdoKbMnIU0LPSfozJFXf0aWWbCYydQszqtnThXmNVxmGoErXmYbsc0DUU+
mSX9ZafcAl5hu4CA/Z01k/aSbEpquEdZbe7B38i+HYBYi4ZiT5FlUI14Zg3FFfm2gwWipIZPIOBB
ppGMlzWgE7yllE6ZBwXWOHo4aPgYOHyyKajhycrU3R59bADMTHTfq8EoUtfzQSPTK1wCzca+g4L1
tz6+EIo446CASzLGjs5Ozlh8HbSjNhPT3Rj2brlNIi+/1bN/dW4hWXQY/06elMIN+9q/VqUmiwMa
qpMHJPEvV0Kx29eV93yY/YsDcJi9XINzCIJAx2Vc6Z5Cdkd182pvnTsk4eaJSzaOOHIttka7EIG2
tNy8yyM34bV14uaNuXWvozwDjlBZMtdIv19h/AAR0AZ8ImWhO7yA4mTgbkKVMz2ANoqaWXbG+mqP
obRb8+bucsOZbg5kbT5Yun0mhA77luh0aMG0xLMxBw0fCq0lIOkUCtzRIQ47jNQFFm/zBF749bgZ
Bp1ld2OIgazuDq5ErbdLDJGGR5Bf5gg8pTzhIsQj80AXYhc3sPPT3bXYGRvXI8DOEPmLbKmXDjuU
TTa5WQRk9i6tSvgc3s2+pEk45XUBAoQwPCzDwOXetf8G9ziZvXuPr+17W6CXwcPKD869bQkuq6B0
wjdkeEcFG2zBlwBR8jpENJ8PmzXu9RnwCPAf+wXwLSoaU3pNof0ATyGY59QIOT3EiG7B+ssmrNXK
+yYf13qmi8XDqethpjrzBwYKwY/ECMa2JTV/msGAp6ubuwRsJGaEfzYXF/zVr/bZlkOWlbFGDwww
VtUZZlCPmhMmSeFvpyCnFNadN+fzJYURsFwtMW+peRP7G9zbGlS8tdNZNgzjUi4mHaygPYLtVUTt
/94v2GXZIuBQ65NmY02WW1y7rZqphUfvTh5gAM3C/EV8hR55gg/TVUJ6X8JRM+Hp47DSXSWXtd6R
MWWvDjhw27fJlly4vcOA3WLY29x83Og9h88TOue4VbyqSreM/okQfNekiy+QTmhlDhhhsBBsm4db
s+HiUWlfbYYWJsJHc2OAxYKaeTf3josh0YzhDnhR5wzEgjFLUcXcbQjirp27XXZuWCKLzqr9YI6s
EUD47eVWs33uF6f6v9pWnrAL67yYbyb/42+M4//yt19vv++rxUn8eP7mi3W8b+7vzmNxfceLG/st
/+pMI1f+Z0/+Ycv+f/gU/WHmLv4JxPsPbkX/On38t9bjNvkH5nHu+3fzeJ4sAA08EIm+j/8Q7qPZ
4nb/n/8d83g+T4xufHnI0Uc+kj+Zxyt/qTcI1EfewD9M5//HPM6pSqVMjPJ/ypWIJAT/EW2s5ckQ
UimXaw1yptT+zq8Vf+nctVAgMNJdrFWjHgoXaAFKM/r0dISpVIF/CdJFQi4BGEAGyhgcUfkRVj9q
Kgp5yPEiuj2XydtoJJZHoCIZTq03kKnYt2UxGr51Z3hGSceAymcQZg7KVZh8QR2w+rJmCSA7nA8G
YkdAtZ2GIXqgqIBHg4i5sUj1BrjRkGdRTB4EVMoBd/veW1FNlq+KlCEW8++jsN7w5cD0+cBePs/U
HEOdnAN8mGIB/tZbvlHng0xzFamQXC9EwdWEr1K3QQZ4z0QC2j8YzAXJfzC1NDGhynzeAFMBCn87
8lzxFRBafM2eX6JgieeXMDEUJmVJhZno3ngQMGWx3uRH1xmLOeuztF38CgY0BQkF8IUDNImJjowF
LEPfK+QqPAm4E8uESDJMgRaxKkDTcpXgkgVF9vuWCeioq/0qajRS6oIcopU1+0udy9n5pL95N4OC
GIqhtXQdAb/wNLY/ACwP3dxd1Y3OY/nfqs2udT3qS00d0VFOPhlPS/Nim5Bkm+mDBSG5p+XWKyy2
PiF5UkqEQEAKfKjNYOvl/XHnvjZPolG2L+1jOq6q6oo4tVxivYnUbN+q7c8KV1w/dyNKSbfQ6Izf
/vHiF1femGCqH5xCiX6m8if9BoPwS27m3PRoCrb45chRDzl+wV/PKZ28x9nOyiojlIKwKLz8778C
h32PwFGcFABWQJRYmKsHr2/JAFZ08G/rlE5XjaFbSDIVY6MTC1CA9hbzztjYmi8vqinOAByJF6BB
nOJtzRoL/H4htpfadSpN4to2kqd35/XzuxBiN+fwV1HDDyxTuHPMv7IdZYEE4fQAIkcCHFXFqOTg
A2XYdKhWuC+c5GE0AhgJG7BYD2kD376NIBiJnPuhJfxbWXvS0b803rNk26q4e1saLyOI64UjhU0Z
QIAWC05MGdZAenhX9KbgbCBlnPuOiO9VU8Z5KHIl3+TmkMoweuTZ8vQRF0PIJIIyYIJT6sUNlBWi
REjpfOOXf1jleZe7gPdow8oqJfTVYQRYOIWcuH2IOfZ3yYuCoQoE/w7R39Mo9dvmHr3PB0pnBuKB
4ZSf73eex5deaG/2xOzQdyLWYaIwuY+pJAKQQTiBlb6TFYW8maGYaORJocx906MN0yUHHy+14qK0
0+xLL/SKSDZ4U/BM7sQzBDD7nIZPD2dqQPmqM+7kwsrwGnAFJogv7RjiUi4Fy688hH6WCU+mGfnU
4F1ecuR3nOrIdCs88CV+jcb1QOd6QlhBMoUPv94GgvUJBb/8QK1/NMEo82V4KslEzixJKZk15PlT
PBBieBVmPaDVSa9Rzy8xvq4AC8549bQa1b0aOP3TKj/da55AE+4L45CQLeZWuCV+Tqu4zuBYsQYF
PDMyK+ZMPKnmzcmcg3tgdbCnU1kuYFnaIoz05Rtp5WgK9agc71NbQOrv3NjrLaI0ieNvbW7o+8La
csn3EzakX89/7/v6vnAOVqKfpxzjFyW+oIYjuYyR+uOK3pcH5Pni6PPtbFmoxM9HaI50KqtIaySd
Kq8Gh+Q173ZkeCKOqWlDIfFSayYHmOwmOHT8JTnPpGOleeCeYM1f/pyGC+ybKKzRgvmF2eVLYKE0
13E1dfnWNV4kAjslATDP2EiZBYqXBwlbcF8Mv1NVaQc91m5P2mnck+4xzmJGA0GAQBLQ3heLHNCH
vCgFE1gPwsnQpGHcTxsI6PF9eFWwJQqLgR8g0Hd8okQDueFBEknPUmwUR7gwoODHP/4Q8stJel0a
wTS4iGcyHcrF8Y8QNw2DCruCiCZptHAizi00nLNr5eJnU1xxDhbXRovnQVXn56YwkzjwbKeAIDAd
DxC8YTHD88ChDjKbyiNpZASz8Z+ToChkWjUci/EMArL9Mb8w0u+F5UJkl7WGEeTIb6b/Mgd8YIuF
orc4adgGutJ5BWAh/nN1yOcpdJvKbT9jAYSCo743C+Nzediwv+d/wwZUCr+bhSw51H0GICMcu3Ag
7iKKEpDRLejNWnUBonGmWKLo8LvsdieT9poznKrovj8BoRHkkZikAtwI8gTUxDtIX9vCuSX9aLAz
+pXBJ6ifdDnIy15QZVwQBSEMAIzwnOhPrmhoS3lmtw8SzFP8NvhE0k/bAnUJThUFCbUDvgMCnSWz
BCAuTiY8E2ZMgHPbk6Ml2EdR9SeTfjttT/ogDX0f9hPFtY/C1wbBTSkvSQGUEoAnujyBgeQwwHpQ
B1e9gRZSMWpFmwDPxMovgG1bMBW/CC6VShFScSpKOREVAwIRsNWZBSnoExwxw4AZJcKPC+Bi+t4G
KORAIEdxTfq26WESJwFmlZoAygIx2G2GFSVTfpAESUS7AryLoFPwAgqVB9Nazv7qhJsGNUx5o4Sg
DZTNP8G/GKBCshQwh55bc80MyAwHkhQIkMvxtoEAUOasnlZCM6RF/ZQWQy4gbkY3BBDoiLELJel4
/hVl1HNtQA2k674XfGtrUX0O/pBXOQ0pefy3rlRJyMuxH+X5QCHfCkoxUAjHLeZopoAZRjg8txJn
Fuc4JlOLDEcZr/KZYcQYjygbUmAjmKRwJ0y6iLEgTBi/aRsIEivBIp74PBxKB7CM9K1QM45ksoCw
4r300tQm5QrHAf/HYQNiceDbGvkstJBf2vj9bD2eCrQyzcDsCLMFUi6sL24J8ln+5OgbaCYzpEwW
ygnEx+ZfDhVwopEeY0O4OnDZzctMjYeelZWR9yXe4DXWLuLGuyyQSrRXWvJQKf739+trKUNeHx4k
IOgBAPsl8PvhO4UyoX7n1AVHqAfdjr2H8bby8DgBDQeV0/3J2zBmqZoM3F+9Gbfvb4WRMnTeLmhG
lJyVQS0PBlI/88zMvAblhyap1anhnM9RVvfK60l5mK1N9nAKRb84zK5Eu1ZnGsBGu+WrU7NwLsOR
Q+pHOFaqS74JfB1n8lVcBckR6439l9f6oF3VHbG0i75x+rYngXzAikT9pqJXGJabLto+OHBaMhNW
kxNC0r9+xt1LvkYzIquqGW1nyuG31q57dWBsgdRFcPoJZxe8BqEe1wojkgjsj3dKv1oPW9gQyHlx
p847Lh2bODo2I3Le8nXlRHWTQwgRn8ivW6lZbJiVpBwBVD94VLHXl34nNZUt6DpELNq4O+2djGmO
oM/QVBC4N/MSvfED3WZSuxtehTjhMRHilSYslBlclxUInaC40mlX7noo8PUJgBC+PxQI2CztkG5/
S98ypPZ0N20RKjElEt6dl1BklqyB4+AvjGGYSOVgGx/XmbUGlOwK7NufCC2gI6bU7yMncMSXsl+H
TcL7cFJoLv9xhzpzmXxMJ/0ryNYaGBDfBioCcCzqnjgnUSshw48vfzXG9xO/Q+lBmr+DFmteP9/q
tCxH+/1fB//BrbRCChAaSz2kakzoE6bHwhdf36sJqgt1AXMXYn1Lljd5/Sr8x6D61ZwW/S6Td9Ys
uZRt7wwtaeEMw5WYG4T+Yg6R0SBjgrUlD2W7RxolzntE4QXX3APkCRwncB7Elbf3F6rcmVx6e9qH
tSLWGqSBobH5lPH/YzgcDNbAms+Ok91ZndJ7XJpcMIz0GotrZ928Oz4oZxEPJyELqSi1PFg6GHyU
LgTY5W8D9Hf2dzjtQT5Lzp71j7Goh1ToCOIrgP6xf1wc++dWPmGbLEc3AG6/6krVydSAB5z4Pv7c
FUWfRrUyMhynMMkFF1bhnp2uGxnIMiAOuE6siWHF9qTy7HVXm84RT6CLs/EPzhaTmoiPBe70RKAR
ceVoKKlAiRs+suP3e/CnKZTYn0SkU2I9Dq69MhsX8Vzbihdm7gvMyOzB5Bavsf4LegNKwfw2z+up
eLyK7EbF+BOlQaAchribx2Nc3GLRbyhIXkTwpsp5GvY0bNHhTxwZM+saPJEyM4I3u43etn9sXZ2D
qdslq2hO5v4l5xE3UEG85V04Na+WW2tlGuwBOBzdyjy7NqtvQ4S57EQ0aHO46c/T2lWcy9iMgXsB
05/kKCT5h7kWm7dq67lrki6o8DDjG/EHnTytvdiYVSrU3q028Qxy752ns4dnrkQH1Leooos4e5Ik
hfeXNSlj8VDrdt6uYeSpOQ98NvFHw3W3aq64SO+8kmZzuyYVDRapJ7LYDYMrgWnwCd54ZSPe4y9N
aDKHzcM292I23Xlv++TJClDAo5HsPKqYwCPA7jUgWjLHYREg8Dy8UjOEm9J7hxZQnx1XjK099oWG
GWO5WNkNuUu4zHm7mD1gzuPXrpHhXslxewMSvLb2FnPCHsHyyKwxtogGZsi0ZQvWOyQciQsKczUP
HG6JPhFV8WTb2xeHPwypnhj3EIj58fjjk+fxjucM7kz0eguVbTTEXkQPi2ZKV3+hMd7egloM917Z
Gb59CeEIz4OZYV1qNtF3W4KVNQfN4ZD7h2xXAIfjK99RrJpnMxyMWkOzU90m7j9of7qS7MOCK9z8
0xjRXF6w79H7DNmSQHuKTuYXW2+wNRlc7Mcxa4d9fUAixXaezQzRrZnr1ds1DCbyulUOgFXO6+Xs
72FZ8DEs45hRKhgXmBYPKnfUtQxSL6GcvDDbZRib+WNEiJQ+n887cxw7lx05+McPjmnY4vJf5vWx
oeJfgbh9EFgQsJHGsb/mi+t1qGYrj6PunBoLotk0A0ERRbMTikJZoSn6nfi4CMCET9Qf+CRXA+XN
qZg0laBsjBa81fSteWytukSe86TedTTvfuFp7ctq338nMl+dnTEaC2a2cyubHhe5nLvGBpoUp8Xp
K2u9yuqWIw8dQ+O1uIRb7KvijLuzDzaJrsL8Tl9HB3Hg7or2wJ9MmCgQfBJvaBQDPvFtIGCVjOQS
l84FUwCqkZZBOEhB+wZAlX9VpbGvYBESCmOIocj+ye5P2tEEX5hv2Z3lsvNznv2nDBD/nyVIZxvb
/32X3r/up//2v46bv7E8cMPP5FAs/CVfxdyAnaCGeaGR58zP5EAO9GK1hFWhVK2R/adMZt0/NuSR
OL3K1r1CXbY/18vfxOl/bMgrNf7CIaKvsIGP93Lxn9qQV/y7PLTFQr1aYG8f0WTYGVgq1P8upel7
/3hlZClY6dJ+3SyWNwviPAX7d71FOBq3uKsFpdIhyuXB3hnPu/uY8B67zYJU2cFzU53eyzf8nN/B
trrqlPNsDW28xnXiYVaDxmaQlapDcgIWiSBZuWiyLoz+RON/4KJdaNSw45z/vAGbgBHsACeHGzsd
C/lySTYb/slF+7N7vRrXMSFUjutDWl6VgnPjs1I19oRs3252LLVWZOwyGYF6iJGG8HLdvAsmt1+Z
3HiRe+93/uW5A4avHM3rQ0KCx6pTI1n2MZ8txueGO37X9Hb3QZRZHceaQC9nRXcV9O62G9SJUeff
a2MC6BCR53pnX0y+bo6nY5/YpewsqB/xZn3mZ+tc9eLcLjUm7EKt/c5XW+VGY1ou1E4EZtwhCO7K
+Ag8iYl0399H6+qByIyNN8JxLgcu2L2SUSq7lNjHlavfdWO/i6uv28lq7CpIfeOjc1o96/p+qWKd
f0ePeu2sLusXcfa22/mlUMSXI3vhAFy5EoezjqYwJg5EvnAi49xppd7nbBOw63mUPwWH93XNvusj
O3wlIN95B2ZdflYJ4gxtyDD9YQ8x27k+h7W1O6/u1piUCDo3Le6OV01AthtEzZndk2aunw/S0a4I
+7g/tYkVRJCpIzt8yteYHG3mnF+z1/xZZKveGzSxuMur2pnIJgTVO+h3hXDku/21m5U3azdXKQSr
Q2njP4vjvbWrY9bNPwrOiax++1sBhOlYV+z4dra3O/M3GR8IkvngzTuujsTVrZJBcPu62NVieh6f
9jqXEUXwljud1OeNYWZnNyqf+H5ZIVhdCChHqpbm+PICWthdj0rOnYmkWSYm2rV6Q0vNfVxCSzTH
K2LhE79wV7l1tg/yWubL7v12m+YJaEb7sfDeqvZ9U8QFvFoak6+4PsiXH/P77UUws1Upr8h5tto9
LuRoYLE8bdkllSXjvflscl5xDBedxvuSW2wcxpqEdST7qN42zSqhxO+16bF0X+nVk3yKldNppwmO
OswRWelVKnYIL4JG/nn71fKOZWCSy9fmhWtJZ5vx7FjKJiQ7jbMV4moNOL1VOQhvXXPT8qoR7m+3
ZPV497dPIgVkqMmfTfIu7ewXeWlquWdN3V9jePKeJ1ja1r+QAWa/Hb+pwjOo3s4sotmVuNTbQ/M0
zjn1VSEkknJcehXYD0QtSZsVPYg6vM0ug+IZq9fnWkJ4+Lzbr/uTbDvn0bh0e2p2JS/PxMreFN8b
/b6WeutPUm08cD4gmqMqrWt7lT82ibQ2qVzXwbuMBk4svGdhf9Ll+94tngn8XG0Eu8LeNN6D5228
XGcI6GcyqnyLOV477xoWsm3Fys650eWRjXJn2SBzuqJ4EvmDEAUbvaneBq/6ofk8bzvnQvt4z9V0
8Z3vVvYIr9VrlK3CXHZkwjtUgsP1NCOAz80iYAv+NJdWfYdz8ivPFt9qdtav/83dmSvHrmRZ9ouQ
BsAxKiVEIEbO86DAyHtJwB2jA45Rq2+rH+sVmdVmnUILpZb4HnnJIAb34/vss5djGAq5ZDeKyeZi
peAjgOZO9WMDiKVsUswWFVZjd3wQFXE7Qpr3penJeggCTiUzmaegPe3QBt0SZxzkRp9jy9RvQxf6
zTq9RAXPQQDMVgTLb5D3gHFEfMoj98t0LUepgidkaomiiQ+6podV4wzy5120OFeT7h/syeURaOpd
VoHOGeubyGUKYDUTWZULxRCZABu3IEqonfHiN+mNV7vncanQgcDNbpqYHuhABGOYvlmLuRpCKlpS
CTflBVWYD94vwTdTk70sHnEVZC08AEo9xC2rilmW+27ozqOsvnurIi0tf/ZL7W9l2vFCA/fsrDdd
ux9rIfh4HuazQq2JCqtm0+beuTIENeUTlWeVhld5EGgCmFiEAqWOvjO+tSLUp8U69WuEXLl4GsJe
fqi74CsqsveCvEl4ouSEtXFN44SQU5cba1W0juHcw9UJt8O6fLXCviW1fu837XFaOKsX2T4w8R+u
Dk+8IOvaXTa6Z8BYVIYijYC8NM/Pq2uXR3v2iisrTDEACdHuRhH8jWSXrH7nH2CVIbqTjnjOLXdN
SsK7y14D17UelSAh0xK4sG3JBJzFnhUO4adVj89j1Yvd7DsPQgCZMTUJaA7+Og0zNcicbNNYZ/KV
iHe/T32zk1WxJD4jgbI8j17z0ADmqod0SHKisTdcajIlR2AZUYEB0E1XL5lcdw8g5p5A79860F9k
DzHHSZ5nwh65Uav9VmbxczyM3dmpALYVFo1Vs/wNJyKtRVN5bJnetaVK/8x7+RU2oXdqZcZxHW96
l0t3T7QzyiDBnDx0KsY36XAUtkTi38pxx636K3BP9sreQ8x7aYmyO/qzYX5klk3iDti29Mqjo+RK
HmB41Q0Txa8ggtLRLp6dkaDufr9EOYdJA1HMdCyPeR4eC7x5tmVh8I+nIty3TUY1Uo+f2XinvL3v
ux0aRis2gWzojI1Ns60JBO9DC4ehG33HWU2wlMqZJoj7JOcorFT54S28Abl2+22L3uGt9d9Ug9LR
+nlJJeOFUbhpR/ehqOWdAAnvlD25VNOPBdgZ6u9A5DX/rLb1RE5XSAswPpggO2pYXGJCOkyZHExP
oh5+81mWm2UwH20T/hlcxl3s5jPss79tNCLvOyfSR79X4XX7rOPNJfjjY+KR3E4+oXX+mTinzWiH
d5693ExhB0Rs3MumwKCZlSXRzRQvbrgzXphvGsKSN1nQwMGwxa9Y5mpL2GIxifO0qq8cVWNbNnxW
Z3bfPYWHVM4Dzb7evynSRmwd4pl6Ms63TYS9ECrUURuFPqHxOqxe+NhR0wHM8vqdN0UfjukuFNRy
24m42LWrQwp35e+qpaqTJrYfBg2DxgDQXLVkVYmtQwN5KYwYuokCBqEL69hqbx9k7kvuNE9CzMOe
REQwE/H4sMCGG4R/M6zYMI3/CPrj7yi6v5POHlLyCetL2G7nVY/WIt6lF77AZ0tqMz0SsMYUqS0x
Q5LP79ZkXVVZuG0v3+/Tq7NtvcuGMN647kqOzDgBSR7wia2r3gTT8Bx68jdyxF5fWKRBvE5JUZXP
3XtYVLxLeU4fzh+YTSVok9W8uDFMFS52j6eNFbZqWpN0sNXLcWJWN2ghrn3xlJMhHNsvgeX8VjWs
qwXkYOtbe3cy4KmG5i9oHr0xvoQ1jZFkCId66/bL31br284BllYvT7qldl3CHm54lyaqIrUlnrpw
ayb50mtwlf6EHacpe8pgLCruS9iXeuOnFPZlNB2yfH4pm+6LAmdXeAXORJi4JKwjEMdumxBvD4p6
/u2GnsjtaDxNGelytbUwHt1NcgOwk1S4jsyLuatgtPWMl6adtxGgPUGy4m+s0dnr3v0TC7VbmwF2
V7wiuXrtU+FU7zPl0JbUMIeKHpnSV8kg7OhKOoQ1rK4F2sXqEldrEiVhundxSMTxHCFOMAVphL/z
dZ9iuxjC7RxzH+vY3Nkd+GUpiKOIoj351cWxV1hBncraQ70k7dP4T3Oc3sSBrm4C86Fsv9+1Y/HG
KvxuVfYbWJR5Y4p2F60FrmmFkBHc+2XZX3GxTnn5XvXqV3oCY2JOglIKj3NdLRbp6OiIECxFa1Xb
YvBvu2i9LWBZb1towGSqnzIZ37TOLu9JH1Xxk2iY4Bkpe233u3YJXssi/dcLMwZNlyZKtGcfy4q2
yxBdoivIjUhx5qbTb9oud0saPnfsyNvCrqeEsjcJqDt3gdUfAO6JxIqLfksQ4thm/B7rKWiVPk5R
/GDP1FRUsXA1cr0L0vinIDGflW6naw4djo+WIwpVbuB+XRwtVw4IkI2Kjb0Z3fZGkbZKavRbUOO7
qZhPAkJ8JRTHjbHS3yW0pH+dIotiPMvwugqDmWRq+ZlNs0No6fiWEbe1LZ3qUBEbuiO4+ceq9f3i
W7/THL6l/V1QNs5WVs65jM1leR8w9hA3PbT+c8ZgSu5qxLwsLJLOX7/cCcZy6xRf5LXu2tj7JjP6
5BXS3i6motmr3vwypT8wmLNvauJCzPjkjs4fZx6+bG/iNpknjhO3yvRPxquZe1n+mCL4O7YUp3Mk
Dchu7z5woe+aSKP32nFi9e1JFQPEA3XQomNdZa3sXeu3TD+8wqD5Vu5b6ncbl/jAWc8PsOmN3V+1
xr+qBPGp4xpc185zlK7bcBx+ihpOqbz8EGeI9lkY/m0J1WrHK9FdQM7Rxg+8t1QIsxva6Ft5rTj2
xdBAkHbv1+CzqUOmyFqNKFtHlHa5Ok/l+tT39dGx1k3ehzR8erTqLh5JAg9u6qb6il1J9o0u3608
vCLc9kZP036qrWHH78d/49Qf00oM9+T9UWJdtu4o75zKnOAwXdnE/401A6mXW1/wkHqqoeOjHH0O
vfZm1euLR4p7Xubf2bLe5F17vHyYctZvURDftgX69/xsww3edKJ+n0oSlRcJK2WxsBhG+qUuIorb
gBjHcPD/ZqiIUBsuUZbOXaS6v3GeddvOCV8lr54ly5uhCb+m3Or3Rjs7tJatPWf1MfbC6Fw2v00W
WceudzGsjRPswldvacttFNRnIdZ3Jy/IqeVqVvm8n3pc4RUlbzlVO0hGdWrbiUpvFavlKdWpQNe8
sA5DcbB7RgHDMLqazfB3TFlZVdFWSa7vTRytW6d8m1v1Z55GYuc5Yvs8B/su9lPqCbU3Fg91n3c3
wcSkaOZ/wQt/zB1hbUFcsNLQHhFTuHFFMVxi3vjDLgGVoX7NxQM6R5S0FWLixKay4c3f1hpbqZhS
BHYmXfkuf5w3yg0eZ9BTMJX9j8FZiY+JOnzdFXbqxUnBiRDRTWqwSyU3JiuJyHeOQb8NSDUjl9J+
KeT64MMo2hCay260Qj/KlqeFWDr+J0MigqmBPAaP4lXVR9Cwr0I0lbL4jIHT9irduWX5BPCB6cNa
kX9Qa39vBjXfkd43bq2+Tl/ZIN46Tl9XMrgcJdtRXs+aiIKMlyes1PhRpAojPfLJ1aLYBJuAWnlV
H1F8WLoSHnD73nj6yu37r66IPizJSY8I8rNrA98QhDZvTCYfu/Rdm+ojlpes1gnHeN8D61pIy8hw
9OdB81XK5qBWsnNHO77OfF4TNUd0TW31E1TjA0fyeyBJiV45MGaQMuo8pBnO5WtLJhnS6sXvxiuk
GML94mkgdm2suTH201jWDMB55e1ocnrppPcCYlMvHIQYycrHXW5nb7LjYvap5+/6/IXQ6nRjyYY3
F0YsL/VB2fWLTuet1Jgy64mhZOIP71ohaS4F7Y2cfb4v27edByaifqi84bi08StMoiN58jcq8jZx
9Ra1JOGm8qoT1fWo1d91RdZfy/knyrvppKzmOJB9L7L0PFh1d4bXQ2RcfgdHrYbN6B1lpEkUnWp5
X3CK2cx+uOw9dzpA1/JPLQoNH80awTFj0vJA3czVQhvQdT6NN4FTy+KNrNwfwSqIEnQqOxLk41Cn
cNcAvb3x3a+yWN7bdT5G/voZssZvVrfYwzY4rooSaIbqs5UeyUXDeCxdjdV/5AjTpDO0FshLO3vm
oJV5GvprfOlpESC+XHn+QGYMyeRwjrxbJ7V+vDJaD/BuTpXLR02trkP+GGjS+i1bq9VTB1ov2h+5
99Vib6LGfwPr4qH99XdxU73ndHRVLZM5r8IdDogwiv9AMEKHcySBJGs/gXER1DHZ02xcfbkEt8Cq
H7ph3bBJDttV4bCVlH9p1npJ14UMKoQb0U3cAMNR2OeP7Uo+25BOp4Uw8iqsMwRXGWzJk23QgNRl
iqduI8pr29ylU3/ny+KhH1M6cqPc5KX4zqCSIzhlJzt4cPKgp0ZoyJxqG2+T2vmbQY+LJ57TwFHT
duW0sl3D4LFY0He1V2ztKW2uesDhTIBYwIOz92qJqLgdF74vwwyVAfHNO/y+NtwnihHmIvgTFKMc
WsJpammwBvKhR07VXBVvtO66wtyrcnA3YcGCElaCh3YWr2XG6b4bKXGytLkeQv+UrTjHg+l1zPu9
o8VpVOauGOb3fs2+jMtSUsbPQVjvhTu9ajm/F8ME5oObB8rkx3a9feu5L5ObXeWR/IlHRddSJDWK
IJViljFvXTzNursRHGGGfjrOAEUvufEni9j4ufEfuzhD8vLeBnW39E6OI3jYmcimK2xPf4LeHOJQ
PsQCor1C/UPj2sWzex0T3dx4ZML0gF2l7FAyaJnqwHVO//zdVjjjONBdtS1DhBdRsbE3zr3Vss1Y
gdCJH5MO3IQvhbd8Duvez6ejN9jPSLF0sGKrJuqxvg1r9iSfMJFR0FTsunNuH41Q0Av5U6jDwov+
tz4Vokrabnn2pX0bl5hhnIGzY2ue1fRhd2+LtT4va/4TK8dHQG0yAFLAmmd5HcXOvohpC9TC4jFG
3yiCmnQbhBnhSrC8MzL8+ux5MU463zgbVbu8D2mY76wWVTIs4EKEA+GjPK2zzOAj0w7Z2P38Xhbm
QG+B6LKZa+X/Kkh2XqrdHQwNBF3rXls+r01nv1CjkDlTMTxkV/gDxoCSoCwT6fEq57orE7jf0BHo
bLtuug189SxrIE5BytcVlHKQE5La4fI2zj5yXlvj8umureF7ioKnduV+kzqOmd/vsAMUDDXCNEfD
mdCYTWbDJEpdzO8IzJBC9rC57/xmmnbxiqBfyPnNDuYimWaktsVVtyU4t+soXPfd4GW7Oo3uOysg
SloFtzOdfPd8ec1c+9VNvVPvdddrZXj8Lxys3OL8ZWU3GsnEhtsTyfBmjPtrtyQ0PJDAW+4kR98+
eAiUx/2PceJHQ5+4Xu7u14z4VGXfgmd5GbJ8QqJvfhDEz6nN3bsoLulhdJbkskJUzXBPT8O3USG7
HvA8K4YNO5nwIOsAtMUcwny8cYWgoJTqoQLjs9Et46TlGj655jYNeLuiLH6wEBF4f4G6TPX62DvL
ic35Suiq3kImYTGr6wQ+mgd5aga/SHa3oia1yu+5rlGSFrNxJpbiULVXbTzepOXLOLC8Bx3aL8Aa
iHMbXUU33ZA/0LrZDB2NC80zXfT2sPX4dcq/Xev8IViF2uYrVaoruDuGdD/UUdfCzpD68zu8Pjqj
IZicstmP7vi+hMBYp+bOoG9MeY93qY1hIQuK5wg721oF5NqjGsmfweuvc7vfDxT+vFQGPt7EozLP
+dXKW9OQD+64y3tXZ1eyBUPmZVdldinbg0PsgXNo4/KYr+tH2cH9KqYCjb/2P6F5X37wIHn0NoE9
vNv1jIQ9HbXFdyyM0heTOWRztc9y61kRClx37d5x5BVcnNcAXFbS2KPNFsMRTxL/FGSIwuoQ1xem
D+d7zWLBL8xq/VSNz/XqfU/zdBRlnbTLyEPof6e2/+2U9ucoW3xW/V0G/HhS7+H4EVj+/Tz25N+G
n/S0sCVd+F7xRQIKwvwhL5POi3cOaOE4ogJKh34fBvzSy5OUsbyRJf+TdizgNUf4OqpfB94I9hQW
JCe/3PKSIMEi3k/u9J6G2Y8dTsQy8i11kT/0bX9w5uyhtKZX4fbXNFFODgQKa9pUqYWKaLH8pWr9
NL39359uwfiR5zvYWxnF2B54KUEbCx2tOPeZ5NmPhe9tm54vWbX8QEX9tYKg2fhkT2+CKgp2YzRz
9vblxge+mQX5QSrus6yDc+PTYqnZetVlJeWUaW8qR7yAT+hQyw95a38GE+f82a/+LAVva80NDSlX
5oJ2WfnSpLvO1Q9LdNlrFVVAsJSc3/380Cj7Txrj9IFARxCzOo+qsTZhub4HMiDwQzBXzFbAIlcb
+rD3tUM/AuSQE+c/pO1G29x391YwEk90eShHBtzAzGdPkevelDH/MRYCm5S5iRt/G/fLT5yun9XA
xRtXDwnZYcZHCvY4fo/2H9eAOR+DEcrrYU6P+Y8B5uMEgkaOOIlUvxoex36brsU3+9aNCLrby50Z
p5Afru9qNT+yPfriI5TjSa8d6On8umKQp4iHHRzG69wiKDnDWsjz2wR0YerlT7GsSevIH6ddn+O6
f22i9KYdgu805VHL+uDRzBO47zr47oz3PiJ48NA+KZnf9Gl3Z60fxjQ7kmwfO2Xegi47TiyWlj8d
w5S7BYzmOAzL6+TIP2b0bvwBPT8MshsZiOJkKeQODkr3dZpf2ekwXdfgTnkz6v1g63PQclHDuaTe
YXvdju1eh8LdFPB/SlFe287lmrtjB96h3l22T89V5oji9pD7/XcRLA76KjAnZ37tbP8x88yu4on2
UvsGHB9a/HRCphhPl0sTZP01tBZ29XV8tblHG6+t7tWYPZawHrdE9T93Y7t1LPu5lulFjrCfAYvt
htr5DEK5Hy33MGTM8i58qDnk2l1WIVXID1R48mwA2Do5UI98CW4AoGOqX9bn2YluODr8yEGc4s5/
pJm4zSv1ELBW0t/mo8aCDkz3IqL4cQ2xweWQ+6JyegV1hSjKvXezfW2hB9i0FC6LwFK6p9h/bnw/
iVPCXkf31Kt22Rq70mRHuUlUmbuunt4vC4XyKfqUWJ7rIHtO9dHp8wfNRtia4Vfyk/t0rXaD8h4v
f1m52p/r7H/3pXvoTLEPqv6Ov4TjCu9c7DMlI1ihLj/ep5meLNn62fnu9ezTYq9Wl6hYX+8ZrV6t
I4XBo0/jIPe/LGR/f5YPfq8eOAw/M415XiL0n2x6RexKFv3dG5IU4F08isz/Nl3VJMLhQGevN+k4
vroL8rHU8GinBnILpanWPLStAay1fIr5wpRhB+m5orQX2Ki2BQfwYuaNp96mKw+2NU2bNCmibbE2
zUln1c2YRbj+/MbsO+nHOwUNiVD4ZKzi91xn+racSXIYiqSWUZbYaoAx4w77nn79Zu2DHjYlu4af
MUY01T0I2VTfhfXmny6M/5HX5/DT3H5VP/2/Tw7/cxr4T0N9L7Pc/Mf/MkOQw4Du/98R9F//OfSm
+3dH0OVf/MsS5IT/cAIYNowTC3GZR+Yr/7IExf/whR/bceADuInjwMaP8389QfE/bIelOybf2wnp
ImHl+W9PkBf8Q4RYDWyBgAzdwBb/k5BuASD13301tisYhSbvW7jQDbAf4Uz6f301KpMmj9bLIpvh
J7DtmiRUNKPVqngF0mq+mme1i/w3lyrWpMtyyhYMiP58lY7OuA2C4Eh1pQ+hJlbEcBwCcPQpqtw7
eK3EaRTV0BCAAYQ9TszQYU2SLWlcK+S3LL3LbF6cQUZJ47uvg18+2+zQhj7tNs8DG9DLfHmeh32W
4c6bJFFzQj6MXvUwr5CNMtflDZLDNSTirxS8HXRhVBaIkJ+R1VLdTZrhXo5s/n1VOQHVdudvhhiT
cNUiWXa1f5gLOnCmY9zQ2bvN8FZWK+79Mf4lXZ043CBjiLS5o1O4rYLaucXDhWE7jU++TGNUyI4C
qVX4a72YPl9o8uPM+Rpq6TmH8kamwAv9BCeSjxM+hjq+ozVOpEAcBBQpueaQvMuBL1+4448lrbsg
yG+pKV6rWqcHJyuQJDnHC/PuBZPeWeOCZqtYN3ziEEoHkwva0F52AT0h+2nOfGYSlq4+FJy3qjT9
dljVk6ibrv02jLaWiHRi7GFILDpUTUafwHSgfkuRk2UwBXFCTYPNvybMz3NXOHx5c3IhOmzKkkCf
QdZHORWJihnrrFoMvmM0ZdemQgRcMBTYggSy1TRskNHyMNowdqRYr2VuOUll/kKyIU/DWL9ipVmM
5s5hrgDz2y0xkYSica9DdB+SBhQgyKz+IyXqBvwwlaQ54ewx8WhdilzMeQ97qdWvOzGftUrx64zu
eoql/SIqcH2FjLCFNw47C9IE4/dYtA02hzHI1sPY99bRjuJj5/KTfFg7qzXuvUUxfJmfGuPhVh1x
ZoQKGhc0X+aBh3i+deB1zmn8WJnwMcxNSIN0UwQRf89YjBBJj5mLtDaiNrcWLK+QFtxmzMKHyK3j
vVhTIhBFdoQogaEATW1jmzim3d7RoqtzVIko30VB8ZMCUTw5mdbIf5A8LafpD7WETGni7IJ08PaI
VBjbzOjv6QTf22JGqHdJ/PGKkkTvKP6s2B45ARrnJV7VW34piYdUOoRa0rsOd6CHGa0QID/nGRNY
6njlaemn7Rxm4xaqlThrSge2K6TqtOTxvHRAcdAR5DKVMXUFs+JszolXNNYjCAnE6WClkdAVzZ4X
h9JVq2QULQ0r1fGBxmxf2fQ8Z5x6Fn4UCohoSrQ/lRs9b8o5IrhK9XRqw/55QeUcXPOA/h0dnEIl
hm46MDzxx3VrZvaD8chRh4x5bcO/Y8DeQYq2grm6b/B0bJG8yU8qO7RQue4aOyWzG/Qa9CRDpLRb
9jub03hrwXLqEbUObiHmvTZyG+EVXNL2cV5BGAV28aK4fQn1RHHobPkAhBnNA7vcJr4IpbrhXwTF
bVZ4xznDq9QOfnew6MpdTGrEaY7iUKyDSwsAcCp0pEPgZ26yhDQtdERHUEtalXVavPel85XHRLkq
Uf0tqfdpTef0LhVd2yG23ETEZxVb/c5NU/KKAzSeKMj282jfLZ1+BMwhqCQmXMVheqPVWydaiEhK
nVo3/yuC/GrU1HyIPeG2ItXG96klw0w9u9aA6Y+lYZNqaCoyCm6dyrP3g2FKjMo7qeNCHgOpXr1G
YHLPeI2iyKIRVKivlBPS2aUH5BT7QU/trXTJkVKpddWMUEBZCk9u79wpUmTFyFNmcRx3aNUiqIzt
gW0B5rsrLoeUbRqnXVKL+WtIo3ibuiHjVM0lxWU9OyPQ6t7OH+eB5NDCyYA2goHxGRpBMahtN9iO
0kpArUvE31onjUYrz9sJ1YES9Tyn3ZUdWQi/LNJRRL/EtOqew3F1gMzeEWgnSJ43ObaJ3D9iA7VY
gZybNMQe0nvhm4NmcIibPORd07hI2uq0+mi1GLk6B+6Xxv3UGeem4mgHkHYEJFfddYFmwCqCdrMg
AnSQJSPL8w52SjteIlm7ftm/yuDNR2j2sMpuhK3r02iKg6S7uTdLdq0XIxMXHYbDT0b3239sRv1r
65whNSMBipb29ejVJNwQabPO1nfjx7RIMJD1yhyc1vc3nd/zIMXDvRr++WSVZ3JIaII0BLt2y51V
s226vroLdLfRy3RMrRVCaOo/TeY6KtRwNhDDk8V1adeH884YBWm3peca16h8LAyIvDNHpLJbsD+Q
mupbRQJ0W+3jjXEMfYN5AW8ZZqe4J1KpEdUdr0N0mFPxazxmQwbL+chBPyfCIxm+bx9kt+7AjDLO
IlS6zZbpQOFzKHRmEpMJRndWdm6/pwM5ju9SXoTDscOjL/0KriPRDykVvlR5dWpXO4fjmFCKmK1O
VYQVyr7KycQd5pMp/aPTWPGhslkZhihOwkEQer7SejSKAciyebGdjozfmqcgl/Ixb2p1xjCo974D
WiwF61hlPfbNlpzqkMc6wn7l9A8uMSTWvO68JrvPtOLYToRcNbx4bWrtRQ5cIcy/hd/bSYr7lGPG
QNYADLY9StlmyYoZtqp/HcbhC1VWYam3JY3nzcQdyKkjWtuxdrnD1I/tfwm/nDdROnyFPSbQOrqe
o7CH98gMjw5PnYwg2mHYlfprzN3rnmPafdjn16Zx3pZOASAdcRnRUj21owl3xQwwo6lvBYevnTTO
VS1ZAy64yu5yyCqWCG+yRwNhxt+7HS/erGWG4El6aGVIyR5VUrAOJktTZkdzkdim4B4iKy5lCawJ
m+1B5xhwuRPufiZuqQYh12GS2g1ZGW2nwZUnXKd7NiWLUilQxzTEQ0tnuJTHcZqiYxxU66bQu3SV
9rWfAWCUU/bapc6wV1WZ7qZ0+aCGUZs+w3/ZKvm2UgP1GZphntbqaF1co7KvKR7rX3ccn7KM3rYr
lhe775EY7AyrzniP7rNuBxc3RGFP7+tURTtRCLwGuqUJPC14VKrM33nIWNcrD9jimvWcSbDOE6YT
ujm8l3Cr7OsKXtVROFV2U7vqCi4mhvM13eoubyEQVrDS1zLcLnldby3LY1YqkLeofe7R85qcBGW0
iZHlgUOEdaP7hYSaldaMmxKb3KI+upmIH1M8DN7AGRbe5Kup7Rdjv9pVlp1nxnFMzRTbhJG89IB0
C9OeZkcxN+yQ4V4H/tnps36zNO1z01PBtx0mgZLuzh69H28Ja3BSjnSUQkKmg/g1zqa/1pxde2oe
93ngQHaNKwCKJRvICmBZWd280QHWFtdrie01/Z0FnLiuekZeU27OXY+JI0PC3c66Kg7Mc2V9ecI+
9pO10XXXtAMqqIelJPiqjJ0ipKRPbg7fOl4KlM4APldKZ6Lz32xsPOy19b3vYKLxW4cj+bpSbGCX
Tsvj6pdvuMXJ44pTubFBmCeePR7ibN6HcTPegVGNeGiLmxXstEQviVaWWtHri0RNf6mYHWK6Yofl
raroPHpy2dviqmZzJwUG7+nEypFabP5O1rvn0vYOUSG3hppMOHadFN7M6qi6fOsqlscppm1iclTE
KOz+YES18UGvE3rZhLsjHLeKL1VTpo8lCuhB5VeLjdGwL5DK00CwlgTN2Zt8tVXteeim7DTFw9Fy
W8wOoce6B0F3g/l/11Mg73hTaGKM+XtjnxA2673pm3Hr1d0voFomFw0NUQTdeOfN7q+Pq5PGeLNs
cE6iQbH0FYPNuozJFwV7W9UXo2vh1bsxXN7tsQKcGzFANzSwRXNaWmp9zuo+wmUZk0Wy4MC8XIU4
l2dH4tLFQQSrjjQXLTCpEsDmRoxqV3ze0IrfPGW+C81uODlHoS/SdJX+XursTpvfsrZy1hoPIapx
y6TJXRhO8XEQKSHeHgqdH6nH1bTp0Z2YK7XwCeRe9OpqGjZ1GpzDJRvpV4yc2JynhRb1rvL6i/1e
3BfW71Cbz1lnUK956EJWc8yg8DSv9DIvh6i6LpuxOM65ueZyNldRXR+qDuOvEd6XxQkZZhwhLSoj
3GnyML5nj8AKwfR15dbpp68oXn+jdD7QFyKloGsAwMoL2rShAq+bduKoVW61oB6UiNYAwyucqBZO
TL0INon1sxyto+NZ5W4ZnDP2zW0xKX0aiyg9qJa3rEtfrN4rdmaiy2cxjHnxMnb2uDWh2MWjE29r
oR97Sp8kM+1dnovoOLn5sQlCtuCOxrb9IaqATyPaNcGRDX4g9H/maeH3Vv+HuTPZjRzpsvS79J4F
mnG0RW/kpM+aQ6FQbAiFlMHBOI9GvlY9Qr9Yf97oQnWhUYsCetFA5ib/PzJdIt3s3nu+c+5t+CeW
ANowWBGE4fr8lvFetWbjaWYTNjii/TIJtVw82tp0uFlDg3aXVPV2Mmnx3duQksFCgo0JsPyJ1frF
As7HssAg4vQuV5Hm3zazfj4dn3tnZA9J6F514z+kKpgeSwfdWNjWruXA2IU/OA1x4mUkWa8bXqRQ
91bMevI2DryQjerLW2IK7LhDjcXS72ne+h64YqUrLmZbX3oMWLGczDe0eHPwZ/kgRk9fqnbcyzmd
nwYq/Mdu/iFS7y4XhfUDScKO3bwYQITN1xSED5YrngbgRXSmaTRnxwLQKtNGXGUAbrEmy4tj2W/h
2Hw5fY4/vuNMmTjOiO6x7C2Pe6/H0MOXJ6zCryboqQrKN2sbOW+G6SdlDOGRksrBy0J8C4HBx60A
Tl0T3C748ISD5RaeZB6nhp2RuZ0csI59WrQZyN1HL2uPhSssNPxq35c81Goj4DVYHyfPYonaCu4y
eOXZsZsWyn9CB0mT4iLTw7a5dFYVLOjq0rta3nA2sm7PqVu3BzPhkBJQBsBYcjpQt70CBY67ZOgY
GDiE5wv9wQ6NlryvrIqL/Ie1uM4xHZ1XCemRiop9wI6p4hG7FWDQcLTMgDTdEjxrroGprIf0vgha
Pk4917HdqmtusnYHoyr2+XljjTFf9PG5Y+H3/bj6+zakcYSUHDjo9D2IMdQez5zpUcfOrDRLCNgs
LqvMZJxDdvmZVTCpDcrY9Ra8XbeH4uehB/+D5WOsqeFDXRG+XuKYyGEdsgVzedtfnNF/LJobTKiD
d7127MoK0HzWJlv3qULyd4NCxItheQEV1z7DGbC1zpWswKtTyJ9qpZJaGdn0E7X43Pl0BwVMcjqd
Bp7A3rfSY8jfm0fSW4JcSSuxYrpw3N8oeLHApXaeJrXLwDzvPOa/4EbYdiQdHvvHd7o0LBHtLBcc
o/+1odPftSYvjuG8K+00OZlwb3nu0QJkTf3h74D649qQW3O60L41jKWDCnvWfO/l3amczQOCH6e+
u+EQGFt6qSL5lQIV3eVJsu7mZT05gV2fitW6lL76nMrpfhtYiN4Zc54Im4VRvssYd95J0b9XQE9W
wFkW/qMb7w4rQBu7NHrsi2ToUrlsvmkFrnNg+NZTMzAJrgggwXMoNMxjnae7biAD2J/f2HRKv3gc
wspi73nOPT4Hz35uzgPHFf4Jq9pvffe4UADvVptKOIBRj73URD1o8L5ThWGsxo+WcJmzbHiGghQv
Y4gopMr6j9bSRFmuSVvS4rV+LhxepyYofqtl3GeW/dzUoQcqSHoc6v3HnOJrmbjjkrUnTxVuLaqN
2m19X16WTO8TUiTvNuV/et5pcabf4ZQd63p682lDqNTyc9EIUr2Q8jacA6oiRhyQ5m7hitfCR9dx
GrpD57uikaI3ybeRZaw1HKQNP1+YMx+PPcgNFhI3pCs2f8J1UdwefuyBAKIDioZGC3CplFE9c/Ji
KNz5VnBvIYXduR47Qg2naBUeGn/CfmRN8jBYxS821v9l0yy2Z6v8rpL8Hd1rOnuh99dyCQNk/GYK
8UsrTREJv42NeSjuDDBaZFrsDpVKvL07jZcK0plQ6EvYjkRVzd3DnHUgp2697EN/yA6V7oO7kgvW
nlKMXlq/BCmu6HFLz45mXqjadn60qY43U+/T21JUAfEUuYb6pPBJsxwFKlCQPtYhnVwLiXU3C0Bm
jDyErIQJ9bgbzWnJ4qDQ/ixMgkuf74xASB/Avl1b/gisriCUkAOgd5G5xpp6K5SXEe8gSnHog+ln
J2/LL96snsvGiLOrli/9JMu6/uVQVPnZi8M4CobGTqIuq16nUcXU9/o0rclPd+FkYOv5yaoJnkW/
Ge6U3TG5SNstrgedcZ29pwJxDTtNtIRhgw3FPy0Z82YuOsxnCvhRYFMsIF3OiacAfvj/bNOX3Q0/
5ZwkZ2tXT8z2OnH7evrZN6vTXzEo/nEn0B5f8zupsvOU/exwkDmJfVg7CwDLg+ukwmfD719Toiun
FrvaZ4wuyOu88h05uyPvHqKXI2drNxkrdnmprgGjVqvgmAuCkrQUDLFMVertOE4kibAn9q7qT3yL
wYys8IOP0x94+JEUzaFJKNSdVMWBK04O1LTC9Z9BjdsWpiVryiemEp6gRlguY8rnw598FW5RRXbH
26yb9mtrOJByOWIPW7g4xfqt063dqc5hG5Pvoo5Of6FCWDglJZB04B2Wej3bZusOYratO73V7l0a
evwbC/Aoz8JZiCs40JexLQUlnvpeUwfVfy4P3TJTKibo/5pDIMjs5RkSUZ75lmOub9xfIeOFB7UG
+BZdAyTrT7FSOy0YDQ7e3J2rqYuG0cez00Ba6uXD9N1vnxm99bObdspaYHRwCxwH/KZb/jRbY85J
dcOHi7e0YoxaJlnk8CGYgf9KJz/KgvBP0K0fqYG3r3Typv2f8+hRvttAPKWXY3EBpJucLp6lzTRS
1fc15gSbcS5pi5zGFHl8Wxf5p2//STKH6cqIVlDZaLUzKeRe9lZMcK1ywb2Y9B9TJmEQJZhTNTCc
xqGM4XRJGV2I53a0vzvm9ZUrwd1APZviMFrbdZ3tl6xPMIw274PrldE8aZt8/DQyQhzThvzwFnio
q3G2MLQle7RH8Rnr5eLy2/jhln7FupLyZnA7M2NGU292JSjsfig6585kw+/KePQPgSINWtHZgP4v
jtou65KcuU45GRaUWQ1avAfDt9f+fbZrce4x+NlC5s9W7T97Wp+S+vZ8Pak4/MwDA4ptF24VKbZ+
cGcACbRjvciq4qrgONl5DI+MZsfY5D2Hr6ZB62W69hlagj5l/e0V66Xi0PF0dvBcTq5apfz+XxfI
qW5znkqxHFtJ908l6kzuQTO6aW6u7cbvHoYsylUKbQqn1P3FzxD3S+UhTNCQMnc5eaK/SO4s4ajH
Rss/PlDBYvdVNItxj7V07w1eGg+5L+/mh6XheNDVAc9N8zrWA27UIp2BpB/K7LiUFZOXlIGHXf0t
w1XvmCdc81GSB5R25TUP+VGX8RhCjD8GW/iRzAp2ZoE1wP05HFlVvZNMU15rKfGgZ9nBWUES+c1b
zpqxu1Sr06oefXdaoqzwp73bEBY9NcynUoobTHK3lYhAHfVl6MP6MlOrm2ILGWSuTwXy36LG7qTt
6m1L7OAlrAE4vJTIVDk+dQzJz2WOR2GqhvqQBduDqrKAwXrwIW0z3feNOPRedl/X8KJViCAyD8XH
wq6MzjtwsKCJl41zqUIek73+6IPZwXfBIARUJokGfhnDZB/9JXtNOrvagT48Bm2KC0m618mdnszA
Jj8lh3hEUo+TShWH9IOJP2w+ht4MyY4wBPMHqvkvG8whsAZzrJLlPeyHCMz3n7Ce9yqs+fwdqw+3
KXtIgVyjditOaE3iupnxIxjae71UTlym5jeL069bsFCoWO2jLKojMw2MJSmqXe/2cONyPYaZZmVb
Yx6HgUFN5S2HVtRzXBVechuZ/jC1yp5awxFjuNGPDLXZ7bzeuQx0XzrLINU0kUcS9W7Tl5SmDQHW
V/GkKy/CceDFWZ5EaKNuyAC8LFO8OMqN+zUUXPU3eZXMX9uDnuzf3NL6XJE8xFT9g23zhKMOE8cO
Ur3JWCqwQGk51FQtJpKT03VpjA3Li7ZwYn47l4yaeV9n1K4/r9J3g4ulqeUaZznXZRePNX7Pts1v
tZELUxGSRWNRUi5cbxGX0dNc3DJlU5anF9M1mNLYy6bqua0WtigY/myK8AvFizUkzO6D1X8pJ6uP
mzHl4h5bJ4ZDo+YbmUsK6289NZ/KXuXRx1cJ26IY3+nu6lbzTEvlviX26DOaKdgDX+XOrssAwB1f
fjmdNcd5ucoDJFq2swMzPAo7QN7L2cBSiTBWYqJiG4YlZoQczz02P/vOlHzK1keh3ZZuPjme/lTU
76LqD0IoExuG8tOcf86enzOD6W4qQ/EuGa3fLU420gvmO84VDCCp/bU2waEtwImH3mkOlNvXzsvZ
/Vd6oB9kNlT8Fk+4no+jp2DHFT8JdxUrN5LbOKHiDNT2MWuA+KF8omkK9l2X5A9JGJ7yMPkhvPDd
S7ur6FtGwLJ4RD+7m6a0ehk9+6HqOU16s5w581l3OAt2zQfhZ+0v3tV36/vGzQBMHX560RdIySlO
C5fiPoE0V9bJ9dIH2HGG6dZwpb3MT3nKCGSyvY9F8Ab3EOFdotmmq8tPvjsBXmCulEU4z/AF327T
Sd7V+hFvytjw/udS9ud6AsLz/avKBhZpY85rA9xlN/DaQSJI8uKrznsZhx0Zf2LBn1KL/BVOY9h5
KuM1m1oCkBrcXSilJ690T7VnV5GrzKEoX5Ar3tWIczszjNyCLZWIaIy9O+GT/GiBF7U1w9qsakgW
Q02iQ6ZM4pYuIeC1jFGiWdG6wTgJFkUOZniuMljr5z57VClwZk5/YeviN9+FeTcH+auV58kN5lEH
4z1bHgYW3Afs+ypDCOeVi2u23+cwZKOGYRiaoh64Wa7oHpoShR08mDJELLXYh57+tWa4qGjeTbQ6
7Iuo6uDRV/IXWqKKR2FfnTJ/mbwCnGyyGS/JrTjXq31ixLheZyctaVpbTAtZ4jwp1R1DY330inOi
R7XaYZmF+wbdsplgP+ULxR4OznWX81Xa5dnffAHUTCBJltD57cuK5U+BRXGX1p/ztHkxDlFUow1S
gonIcFq4JA2/Xjx9X5sK82Op5mtutdjSHDLastb5pXgzBrf8mfU0orla2GYG8BmnuVty/kaWGyLJ
B5MdLT7dgWWjR9c5zqcs/bjFk4eMKobi7IePQ45LZmwzstLXdV9Z3XdtU4qBY3Z3uMzbGGs4I73M
rPvEr3E4W4ScNVlyldxd26zjIGcyYCNNl02bXUKqGOUOSax7eudkFTvaIkPVtaZxYMbILWg8g87f
h+WH1oF9KjunOEy6fe0TC3m7vq26IL5Et/SeGTMzkgZIX8vk+sMphNjx+aqbu0g1X306/agzKlkq
nSbiWQhmvLaHqdx+HXyq7GG2MIbiLKmwjaCGkAmjK+Z57ECoztipMRQbNPBytN62nrFjt/ixWUsf
DT5rYvgUhhx3TjJ+D2D+yzSzp2qhsGo7k8eaEAyWozB29xObuVHYjyiV5SnRLWsuDKq6B5GG92wq
RhukJH9du2k7+MVwoBmUR65Cb65iu/d15IIprmyeG6vl2PeaK6cebrEjm7ujkNsOWwb/LdVk78s0
3fZCDeeyt8TBCGtgPt8eSeb4MsZaaHdXtUvdlrp3SjEFYByw19o6a1vpfcOqVyY/NzLCZfKYYdYB
bmm/cAWQZ0biDbMhgKJ5HZgnu1hMGKyCst+sg2iPmsWoiUsFHFS8nyHlhk8/l0IiJK54B+gmvwMe
YZ+blChCb2VzoP5n9MVyFpt70/f+JBvvpGm25waJ524ZPXFv9PqMk5WC/JKZ8kIJDECQ+y+5cv6Z
Ex2iY4mzHM/1VmAiLK0x2m4cwlh1tOtlWj0SNfQN0GP2dfKeExu0sybrHGKjxP49uvtuOo39EJ6x
x5g7Z95mBDpF/l1GesQg0sdVJqypqaZ47amKTEZ5M/GVLNgEOFUa7Tlg3jCZfNfeBPK0De5I1mB9
fcCZ061/FG7cTJTrvXUrSsrFXLfa+trqRsaBQ+WVwY2RIgG7Kq0HHkF3sU8tEQqoA/zut3k7rxoD
5Cw4k2tBKGKXfObbrsCWdb8glEVqRpzV1YptybzPAZYa4nGOWdtCuRYzvPXNgyONIUytdKaDGgWB
TQOFzdA8924Gx6ub8+a5+cGUN2ZkBtRpi4CgloZjCkCS92g/rz7hBPZMwI4zvGfcBlGYFKicjoPn
4Z59BxaOdG9jAAwazJyD+bLhLdAEKIyomE5eWozh/V9phcpZtj0MwFYcC4+mBkLfB0vDCICpWKHc
RH1JfAqKV3VSKXXVUPrRqgj9aLGjxJ1kpv2ikmF4bbo3zOLXbMuu7lRscQtPlraPa1h5h8ma/jKz
6uItaZkGOxTaupD7Yk2+q95lPZNa3jSuwtmF+OiQReZ2o3QJUc8LvfJwMKHFWfZL+l5/CUpufCJ7
PJshzehJ3sB6Gy+dVcXr/FOUCeGdNoV1aHjFC5F7J/iIc3CoN5tyLN14SXOcA84Yvgx+/+JgTih0
QNAid2vsQtcwCQw4p/Yd0ZJ90StQdAaUPmxVlrbPy9giUAkmPXQKTFia4kklFtA5ct8uD1AFHVRI
q8FD01ktWazuVEY26Rxxu8aEWciIaXFPYGQOVPFSFJoK1xX30rf2AXo5huoijVXOYwb0O+SBfJ7z
pWeCMTFAydaL4AASTXfR03af9g5JVFMZnL3Ma1E7WFIrPT8igeQzJ/7lkBGlQxrCNTMLSzaXT7eu
2VJV2q/LpJYrOuoJrpLd6dhbdqPDNKYvtnuyCgisxEm+w7x4XC3q6mRc4mG8rQYZL2lD+QBRcZMp
izkOBVbigf4qqFhF1N6+Qq5gomZ5LDZKsvyPqoKfGHXaOwsX/s6zmoudlq9tm/5dp0DvmmqWcSHw
oCQTFAkPNkzk8htK68uy+k+345ds1w5Xpe5RdZwGr3t5Mi5rQGTaQgZ6/wyOHiPTEHJiJeXzkNT5
oecl0tz3TPLd+8D8bW4+CEpewVjOQkltunXfFxr7p98x4MhUxpzmPHumeUxw0N75IQ+/aI7lWr2s
83zQqtzjwf1j3EFwR+U/2gEulHp1x7kx42GZz52X4fwckosuHuzZpez1izkqRbKXhe8+SGSVu1Tm
ZBrZM1XbMHsxkMNvrzIRCi6xTo0yu8VhsJyw6GT09U5xGt81bU6kj9tz8/rtm+zo3+vKe5366Rik
eJyBM5FjnUXFJEoRLUBcUVrtiUqrH2ZyphhTjgR/WkE8SEfthOYZhLjtL7ojWZXgr3NhP/c5TxMJ
mhlRmwYHbJaXTmLqMnzIKAmXDaYcXa4lhwEiAlWXqX26L3L3hJg7HQp/1ZeJ2292gemScSKKKZMF
vQ8cu7H5ZxssrE0JGXmu7UbN+Dkv4kF5zPiz2jlKnw1Ws89oz11qdmO56VvdLLHvn72kaQ/zQiJR
PpHbufptbIWbuBY1C3B8M8d9yJ/CyE/r58iHqSC1LcQyIEbnw+/KswcDDPr1tdq2FduVORDskpxb
irfA37vpofOJTLDK+l0K5shQlkOYDicSCV6BHfcyTCrgJv+dN2DYZXr7Vrl5CtLpuwtws5e2nZ1M
cGk5d+9pziwsg/YSHKFkbOqD5b5oybizMrpEiVAn3I3U06p6X3L/zE+BUk4SI/QlKvSor2GPZZYk
pQjV5NGS6GvCza8kCHU4ZRiOl/UxSYs/xTbvGI26h7pZqc4JKiDvyaGWaaOtDdQpXxh8GmIpsPQo
yFH6DDJJGhENbmfi8tYs4ACiVEVL8nsywZoePDkIyWgyTfksQcy2bO1OwdoeV74PRxGuHB+2OY/O
w9zSesNt3ESt4FP3DTXYBq+AyEsvXdl/fAolq84i29qaXavyTwakyyXrX0rmzt6QkTe3ZSFpXMEx
Fa4TWxPXuJukcH5+oQ62uoRrhjOvCp+ClgDXzvBuC7e7blYRrx5Gu+2pK9vssPmCrJWevhqcAadO
mp2HzJl2pLW9EQWDC5IajQuXXLD9fEMl8uCz1SNPIZsxMtrigDnIo6mUpPS26LSj31zl6vZ3JI7p
mPwSk5qPOd9ey8aaD54A97aIdxPWMu9H7vSCbuwQCLeKgWux4VXJ/U1mDZrh5pXaEaLCTvLbddZY
9fSjvamRniLwWBR9RPn37HF/RzYjaKSH/JKozHqoofaOzgzQ55V/RrIcI883pGspoowzyriddAPi
7nHCRK7gi4V8HPXUOaq2j1Y/P1cq+Hv7H8qiMEdNGIeRRrN1KZTnTOJ/2aBDNgyyY62dw1ZyYRCd
GEMvwk1qLo2QzKTG+QeUdjvUxgDMBJ+FoERgXs0Ku9oDonPLMfJvVFCYqQfm46xyJjsiSRzYeqRH
v9/JHle6n8+/RNEOt/MmanhTsV+L69BgL8JBwhbBbuQtqIaSyZZzT25W74QIGXUZEd9Jts46tPsU
WhrruP0zN4bMm47+KzUsd1/ZGwNt72KI5NuSt+l9GQ7lfhHujyS/RQGkqbMbXHlhut5AhEqH2YKH
G5j0uG4aHtq0QmlJgoQb/6xNcXFD/zXtydjZ/Id1RBxIim5C055OGXDpEfaDH66S7b5xbRF1Vnig
cA6gKMvvXBxK2evTaNw9S9zAazdChMP6lk4z3eEhww/v2NbeDsTR1LN9cIrxh5+0HBRdcWxhFXEs
Y2mea7QJ6nIOiC5S+DYvq5jkMei8c+HdXNYUoHdZr2REzgNvhCz3/Ty+eob0zRX+f+94hBGFOAOa
jiDjYZ7fYbCOKQ3cNtQcEWvP3FZEaJvC+tLkpp06mf4sc8IGE346byYVkynyjpBLpLxQfcrEllFr
zVwCohrOQ8LWLdxyyDWKJZ7yodFBeuX1fa49LenjfT/yVrVvlloe2wkFGW0BoyCzSHpxtet9v7un
nAWFwFs/LixIAh5BnVE0G6Mfkma9udEIat2hyHwVwYs7V7/HEeOUl9Yo+dbzxBOMwD5Zi6CTla2k
lvTDY17S2RIDtVPh3MSpqlyuzQRypDrlDgxZH5yqZG4fpmom7z2xskPq5JzlAYnZfsO27qp84RJj
IajP9oC0Pflbe86IGxsNi82lWIB2Qq6yjghQh9EuXkabvKFy/IlPD0gmQKojF2jfoJo0ExBZ68ln
ciOwIGC0QvTGfo9RWE33zoqEeiukGb3779MND9j6E1FPV3ceAsANKY/oFaSCDvYSJzbay+Jww/nd
B33Gt1227aljpWVhy7ekRoTOK6NBULaI8EmU6AzKgEuEisBtR6jwzd8NqiFaNgUfNDZYMQ3kdWlR
otDurLNT64ABqHqtLcz8bXeirxN8pOUb4BkgbIrFGjI0ZSRUD81erhJ3i14ui+M9tVYdlwHD3VX+
cOBn7sRgxENANtxdgGGHqqqvgR5H4KUb4rOE+qmHPN7Jku+Sz8SjIhEyHcEu02L5Peqes9SB4ILz
JTKEhHbHcp+KtpMnIz2mAInDQVUPr3Y9EbLypbOM8UVqrH1Tfmpy/ZhbdIdWD1fCQ/tzbhvGWOl6
jyH3j7D1NWlIxqFT+FOFBIIt1nTyB6MPKERkPqiSADnNrGbTXJtNb+PBkFDhWnAUVL78mGZo2QQk
3m8cUhaL3022IaXhNIDeA7gdtzWD0k7gSKOmIAXCYeK/b0d56be3ycFQYiVZzyj6YRnDao/T40HY
AmC9Dv8plik7hJI2etvAYDKpymi0CLZfkL4Q4MfIab6tFbOma+Nd9xgYMs3diKUv+5xe1V2j3CSP
q+OQJxHAXgw/qZbkkTOQiJsQuJ7r2emJLU1Ea3HLsfZE5XGWgmTevINyuvmNHINUtsh21+TzF0Ms
jzVwuGYwPNON9Z/o3zY0/2e5lf7zUlcnIv2IYSDCi3JT/9ksMlbRWz4880yeEgEUIDz9ymXLlUJw
iWofGZ7+9IlYllI+kr/ykVedftW+GtlpLMVhIARyEe/pggUryWmTknAvCdDc5bnq94Qa9kSlonok
w0ICV/o3o23Nc/8+SOxwpyriOslenCOPizvxqlPHlCFq0uKogcTNMvBWawInPOaU0bip7Eh/Vu8V
zRBT9ZoXsh0frIqCTNgrLFrYsS8mcXICsdiMGIog3THvZAA7D5IvvMX2nFtebr0wQd5A33GNmMNw
G3GobcT5vjpeRH/CW0W6y13tkoxXT3DAJhhY+WBNbBL2/vil68f4uhmsZIhkncJ/JTx7PNVWfZ9r
JufadekVO49mlJgGsAUGYd32nfSOoKkc0GiVfcDP++iWmlSZ3O7vt+WcZuvGTYrXZ03iKhsObnL7
foS9uPOXuj1uSOKVRaiIY/At1WJq9svagCb9kdnkHIYpZxrgDcXOK8gZdVvGyY6oH8g0QZ7QcFJT
cG2M05CThog7Jws6U3eYK5r7TGGtl6pn+fCy7tE1+TaZuYy9tvgbWvCI8+Tpq7d1ycXlVV3y4HHs
g/dOBuS1+V2+n9JbZzfw4hRF8TNJ8Ub5Jn/lTuGfQO+PExEupXHIsyIa8aR9kgFbdjQMU3dxHgUD
Jsy7frRUbXXsbzMlt3kNu5AMkq369nhJvZD4jVoo2r7HdRXlU8pynDqRAGWiiGSePwX24tHPqN+D
VT4oRUYORwFqyfRTEKprSns4p8TwRandfrk5ppIiCV4JDiT7QRexvdjOTm2qjA15PPB23OpuCJ67
2t63ze29LEwK1o7rxcVcHGcWcR+1wD0bfLteu++J39mVSDAHyvFmc1n0i3OjUdM5cYEMy5VFH6UC
5LXtq+qQYmnibilyzZ6xZE9mQ3bWglYdTBTYWGnG6hNJwp1nPpywxEvUMVfNyIKMxtWIY+lZEYEW
6lxb37YFtprOaNGBnuuXhUCgcOoo5zX5AqOanyaHRIh6JW8R4qhCdP1hb6e+DJ4rJ7OiRPu7wiJ+
KeERS9XEuYGSwwuD2g/qeByLxeLqIn0vMc16TWf0wFoZG6uijZhPOFBnTxYXcNddhFXsEVa5r4ax
oUqss6NK6n2mqyMjERLfUWePck2+0sLfwUshqjrmO+3I+ai3BTTXgRb3zY1u76Hq7SCt97oZHppg
8xDF5vmenC4WsJSoNmLGyhV29r0UhjC54C3t86e2hbq1mVKRVo4f2SMURldT89Tl1b07hlABpIBB
MQQH2bxWhb1Gq29dfFAxTFzUUAaswfQqu9KjUaGmHYuaW5ewXrs5ckl1u/+6q/lHU/HX/wNP839m
j/4Pa5f//9izLDEV/+eu5rv/8a8Daw6s4z/99k/azHn9H1Ye3P7w/zY4s6RA+ooyzg1s97Zn+d8M
zsL7l8CxHVcxlQCXJAzo3w3O3r/IwMN3bHvUZcwdSfOndx6z//7f2Ifg+fAqRN8EyrZZffBfMThL
4f5faw8CT4SKhQdS2UwZ/5cB+v9YHBDItTTQioD/yMrPsBFJPmE7Srs3JEGmAnX3K3WIEev8KTm1
ZXlel2V5wYfh3OM+2OcpMbvVMKjLRFwURLesjqluiQgmBn6b7K8xayhwV6e/qhVfL03msSMPkvwo
ArzK25ICVaX2Y0MmwIZdL+Mwe1nIjb7LibOltewfswGCrg2bn4Gvv3rF0MVn4frckMK3eq+ASX+g
2ml1Vu2cdPmUD3p+HRocy0nWysiviUlJs/mne0uW8xpT7fqqdiK5tE+ma7bLVnBTF8xzWZcuSDSC
eKIKn199stapx/ICFYjSKwynU7f6wblfe0VQKWwK6mJNFNgFumd9pHP5x+gcWJ7oqWsvUsgAnIP8
F73hcZwW1t52dXJyK9IlTfbpQUU0On3f2mV+zyraZcIh3Fz/JdTiXm8l64pchnEEqwIPpN15wLVU
hZWE42bLQlMcbWsiwLQElEV8qtCWn3KQPG1S+62yT56FNbvEonW0HC6YsHGf9C03l4bgEDJh3OWS
fSzVpte9LInH78lsqGXpx8WQv7n8pzGkqh+VGjCaMH6JfPHsN6gfla0gX8PuGIiN+FDD6qpZ6Ug2
+rvJE1YxBZocEIdTb1nBQss5QeQ8DhnjQJ3mJrIk84w6KBMOrvVZB0W2c7HH3iXk6MaUY8TKtXBH
RRaG4LwIp1U4DCxdXi7S8f+BR0nuquErWbBm1giyROhOM5HYeUGJiF/Nr1a95zH2e38b3LhkiEfU
WEF+eNthXRUvopuXq2h7FJk1B75gDtot9g/L4AhN0xZAb6vbqEYsiee5OSMyVXHaEIxrWvkI/c7d
5k1oIQz4wgFsob0VAjIAXG7I2947TlkcMRDfIhpzNiPl3nDK4BjwQDW7pjXZfp4DcVBFTa+rKHG6
rNsewWbYqDP+rU1LNLjlbgw1sFk7kxHxELb1tcBge20or/8nc+exJLnSJtd34R6/AQhImnGTidQl
skSX2sBKdEGrgIx4+jm4Q47ZcEGj2HBzrW9XdXdlJoCI+Nz9+L6eGpOweRFcrXjZcWOPZ88zoJmY
eYSrh+hhU3+ClsKQlMXqkhLK4VTYXh2Rznf7IQ6dk5ciRYd93+3KEXls7CoqIWTFmK7t+ktQ9bc+
Cn/biaOJgZzQ6fiZKkYnQWG/e/7EtiBlK4qcW4dKHOCZJVEnCHhTlXBfMZLUJiOLds3+L938XA6z
sR9m+zXFh3qS63xOtYm3mVcAiVjcP0HVmVHZL8FhTpHNdRgWp8DSr2GiPp0Jt7GBrrxpJu+DXBVP
m54mDv+kuuKvyANqjNLSYyRN9VfXfbmxTC7LfK0HU1/HhtGkK3aty/nSbxmW5NKhGtzIH4jA5Z94
Ac6ahPReVF17cs3ghd3pqe3b9sUZffjUYpVdSxfiY59cVbKYu5jYUjADerSbdVfnGw9BWb9LMZ1q
P9Y/bqUfnbCuvqy6/OuxLxFT1j0S5u/ZgdYvblo3ZyOpfdJ3/ckpaxQ904aVUlcfgci+0eqLQD+1
KRqZGttbd4jJb0wxUgNDwyIxQIhPdb+ncAXo47j6mkLMBh6WL6X9G/bHSMux8CNlDGJbEtlEfkUt
XbdsS4YJPcZO1on+Acm5oJPdQtoQYCWwWGcuyiADC9TBuTmVb0Ia0H5iayEKraBdsE3ajL/LiJNJ
4pjcNuH6TMhRcJFiUVAH/TNTo17MEX/bzkuRnBtdvBS+j8LIp8wZ3Zz2xXBjNuVtU4XDUQUTE2zA
3ChAZF9k8yftsgeZwNBiIomSOx4ZYvyqWD35bhaZsa6PxPiPAAGPhQx+nAWAYhIPb/ZMIM3ynvLQ
emzHOz3jP4hlHaUeEpZiU8Rki6tDZo8etq92dujIwAnb1RDCZcNo303lsykWYtcE7m/KhGjBYHL6
tub5mFoLeaGK02jfnFnbtnbTRqMMIZO51KSFnCftOooV00PVcRQXcBsCP32PVUgMxua8p48eeV8C
EymftmV9BukKAFx1ltjcC54Zh9q0EE0q7y7vS3opR3EMh+yRAS16bScUj8Fif+IGbfelzs6Giasa
B8OxZJrM8TaPjITLtwOLxsPYenVGMi21JLFp1NZnz4wlE94FWBecgm4wollU373sMhY7VAOzSpP9
GAL4M9sU+HMDI1wTAU9GoCRzYaEkzv/EBrrr1JLiKDGtV8v8lc5LjJ6Avswk59qysbg4lXMF47Gd
sGlEBBX0Kcn13xQr+2IWP7jCSR+WPY8qBmRTRb1M5S6vrSGA9Oin3DUIEAXVbzeEP83CcbG0xwgf
46mtqdShbenT192tG8QNE4ky23lGfOfgUth4BliWsJWv2PNPi+kO5/I9yJwfbygBLHtMf3mLAp7V
EcP697yByOj4NK/p5R9KUfswmWTYLcx3JFNMvWNIf1rkmIESMVggOP3gT/NRgkOG1MW4Cmn92fAG
dkjTOSa/ggisD3OV7crgCKy7OmO/Zseuvm1Xvo2hBojgj+rUwVQ1nfQaL+Im75hP9IHNJsQ+N0ZZ
nSzuVuYDQ38z73KJgBIuHkOVGCsKFMctaJqXTKMpcjaJ2mrMd02Zh3iIh2OhshoNAoVPow7hg9Po
I018k+fCZK/Az9R0QJVl98I7cT+GgEmK2fmux9nGVFvCYgraIzQrykkrmPKhaoC0u+IvUVbWVJDi
zLHVcTHnT8sMjhOR460cCCN2kFek5T5JsGC+NzP5FRyB4fXgTIdUHddXYbZ3cTevwO70BXd/vm1A
RD11wA8dOYKGH7BEWOCdR07/q+UPkPoAV08DvIqWqaUKdyj+YM4AXd0yagh8gsa9/MWzaG96mlxA
wCRYG8CvMTnBtVAcJmlvfQETBKaJOhju6kQawshBONvlAQ+loVoTBot9yMitS1e8Dvk4nOHKXSZJ
6EYEBGZdW5zYVh36cp4YzdCoYvbNh1nbO5Wa+b6z5F9OhfPeM//OgpOwqRRUSyiJ5wrAXLtOL2ad
tDDJtdzHxCrL9btDYguhAj3V662jq/eYDRnRMgyAZodURrbOXiDvWWSfq5oQji+x1sU1vq6l9VFg
iunLdcDMpal911Xdh9DBUYTLLTOSHxL/Cbl1PNjMQYjXLs+S285tja/OdR97CTg/r73nAFPNfrQs
jJ1upjDDDj/x1Pzka21LY/EAlH33x+kqeVZ6LSURqAAbd6Apxs0g8+WnIFheXZE/xTe9WU/Hnpig
oe3fIjCDA7xnK224cEX8EHgmcmFpkjKJ7zwZy8PElmbxQ15tcpsaQRTKALvZVJ5oiKFm13ahrgGj
GxcHX3R+JdyDXlKDEklvZ73a/1X1FSZ+sJv0sjPr/HccoqTHGEYkttFedwQNfVNaoH4bS2IHq9yr
bMN7wYY7nQOFnJlgaw0wZRv6oS68qxEae6/Qu4WnaBaPattKm97S3PrANe5kRGZ9xstdmjwkzFtA
gjL3HmCiUWwowu9y6ndlp7/mobjvTOOE0nYHGJHhL/GtyMWdGvfiJxBrtEqHXzrFNDK550QSayWQ
FW69In0pev1gdFDfmQBsg8zI4ERfTAIehDdQQciW3sMlbBrWFqA440THi0flDN65ea9y/aet7FsE
U15/TNy3PoiGDqpkTphONNxQPiyQIP5M+PFSBkU5e3tHT0RMMr6YZVB0s2dKIPz9HMYnqEXrhRY/
NKH+mGKOTV39yQT5C42dPg95cCuXZk8XYCMxZz7MyvzgKfmgmg7ovoEB1wjYG8WeezKH4GP0++xs
xh91LpZLOaA6TBMSEpP/L1eJfLWXsX+P0XTY0yxdCD4BHD7o0WoDZAHVbcUkOemIOTP/HfRyg014
PqjiMDsGzUQtTwIOZo8m6/wujxkq+dj0OC2fDAyXkWvnIGwJbEgTLta6814s9VnCWo0Igj45NLVa
BeJe1fYROhgmFJmnkYXu2Er+5rmECZMrFtBEEG1vvL3sxj9zhdYbkNmsLKZqEB69XfzMGPquzXrr
4njgOvL8PllYRXM/eIQUeqgEFsOsvasB4rJSRM1cPQnWzQBwPlY/LgOeE3ez0rykpkZUho7CE9S9
i/GGbsyUiMQoeLSJKS8P4FhfiqK/ggr9EgteLj35zw3FFJfEDv9g+ywIN5C66eLG2LUGL3zgSGyG
1aGPM2/jLOOyx7HU5B3hXawI1hwAU+dxeKd8/FjB/EqFh35qYIVrrC23ilyIk8DnXBSjRnp/Zqr7
Np2ReIRh3APjQyAj/TxyXwQZE1rGaLMEiOP7kireMMGpHIZ/sSY4L7MV1udK56w8t1Iby0FKGCFl
vOZF/9m8SiLfJQwPT8sHqH60jzXyqJMZkqjlHkyf+3wIrMtQUw8H1Im6COX+wgVNx+GO9H6+nwUW
dpYZMK7lsGfQTdBnpCgrvg1qCyZXM9xWC07r2h1PysyqI9iQIVKctsiQZikGfqq0eN0BMaEEJ7G5
GDcgd5KNDVKdbiKkjdxn993JR3dkP8pEXBbwOETyHhOl2FiZf1w0PnvLC3+IvzJMpv0iN1haa4x3
GxcDjEW+d2tay4+Vpa9zwOmE/AHAQp9sEvc09rRUfwnJAjSyP97OjvNhq5ASVMY2nKHrK2PFNWFG
mDcI2zdjgtHdcdwqx1Pe2hhRAg+LB1v/vWQsWOMEERnPD1fa+/WRHxbyWJpFNAxphoWq/o0TZt58
eHt3AlqXVzscjh1nO6SIylC/DbpV5xGJKRuqb+g22oqWMonAzj/8XKzrXPtJ9AnXEyIgNY0nohCg
oCuc5k3inqwuC7HGjg4pbWtnUzx2m1bDLkeSybkw08b/qB1fbhunb55nj0nsZHMoaSoMd0vZZDs/
ALZmmj0xZjyRGsyKOXMU4qcGElWg/RfN+isHf0tQq8vIeYUlFhP1cgk1QLZ8jXmWfvg08eCyC7xj
oxmcYi1vfdYe+MnxrynFg1Vxeu6W5o3zIYI43qKBgTjHvoQSl/K5LjBxdQvsLR13bwCtUZcrBkSD
i1uDCfod1t4f6tIOeppRmms6Trysv+FdoNfHuBnzlPVpyVhn/WdvHh2iYcgRlGHGBH03DX+m7hSx
qKz47iob4wnAIIoB1XnJ8SRPBsC9FUJVqFvf4iHbh+W5dZeXCT9IWObVxrOJbi2GeB3lw7Tih3jS
pVFfL1zhAVeYwm3P4/uNn5nekYxEfQ7iaDMM8U0Q+81JKw9M+JQj3AT7xlArpB4erF6+FlBkt+26
P6276SJRGJneb70MR3W2FNAF/DSq8G6xRhbBrhvs5H6avj2POUQ9cb0letpDerP3Q71u7NIPP14G
phkzIePW29smKfJh+XU8hImUzRO8p/SQm8ZzUvrtkWB6AbZOG8MhnUsBZmLod77rngfiw7vewtpV
dQ/kTs1L7PqMtXCX2Emdga+uYbDFhXNGfjhrYX00/JPbiTeZZY2P0ZqtfRjPYAZb2OCJF+DFaQZ3
3bG30Q2WBqJTydrUt9IJLA2pjBX14OnU3QXQgzb5KFkc4Jg3S/0b6G9zspddUfbFYxJOO8f97oxu
Pgw5hwDPrFgTC+xlPo7VYoqfAyHx5sbZu0jTxyos9N6DI3HKK4uxvkeXDz1fm6Fr463w97GM2Rvz
PhD8IK3fE6aIydNDQQ9Vpjczg9INPxGCFJvHxCYwt6C9Srv8BMqHEtLKk2lwDMUGRsgszfC1lOGn
sriW7PLFUuCwAq2ZxPBT5lb4yhGMzXcFCopEhT0KFkBGVXZqysgs+pbSh/KmoI/Eh0a/MSfjxbKx
WBgWZrEeV5hQNyBPfoh/THf1+HecQXu0Xv4khrjaIDbuU271XTbPKdEAPo6Bx+WUJfTV3ZcFWhLa
vdqyG3FdxNM5pSAmnT8TRPJu4AwhsuDP2POKJURYuCblmznziuuq/eyxS1vu9ASa0D10Ia488CAm
z+VttVasushP9STj3Vg+kp5wdrpFtoEGcFfplCJzn7XU1tegk8N+8ur3LPF/Muh+mSYeR23Buh1j
ZDljr/OnyluzDfRIhJye5t6k46K9KIVwGA+eYFpD/HIccYDyAamqJmthzr8ea0jIIcpLKkJo3kH5
DBWdiUiCH6wjQ/4xqLHt0a/qvcEVEgVi6RkvxZGoWXhZgPHbyeS5VMlbwNUT9ZX6GDrxynXLG1Kt
ti1Nj5azMHxT1rmOE9AqYf82sqnzmS5tMa5EBTu6hbxPBG5lg8vj3QSHz7NtWQ1x5oegY6YSkdTJ
K1Idm+FHTqCgCEbOmb2I/JqQj2Bfja5W3kPgYmRusuCqkAq4gSrUjA1QoHoAWR455roGQ8nZ6rPH
3Ir2yCxk5LSnu2lnSfetSerXOsaO07KhDPIUI00i3m2DzQfbaZyek3qXnXGHWH5Pc0YE/pl8b3DH
EQdYwHqdhkNOg2xA/N9kG9ZiIWrCX5gjwJgHa9z51XianWxk+6z3OeSPSKUiiWA/3YxtAhnLdr8R
/vFOgBNwFa4nN+gK+gfc76x4Nm0TklHIhmEBKd7SBb2Na8NGgqYlJ5nP//wn95qAf32yMbMwh86y
v+U6gensAhG9j6HBvxotf3G+6voL05/EZ+zpzPgORsI7VJDs/YW44YSxuGrFHBl+EoOLotYvBSq5
hFSxDQ2uMHzTVTdfwsxHMeRZH1W1/eYr8TQMa9sFKrGH2LhpRgyAafCqXKM8zB6O0Vkga4b+xW3E
dzHYy1bEbcDDsb10rOcbMkPPmT8/xYqBT+WAEp2Ss+lMnOFMRPBuBYUG8tfMuyvTSF7DxN62GTrW
LfYS9GB8L5JqF4q7oySnGDQP6q8OhwZOa7egYOCeambcKri4N0MfXtMpf8oMrBOc9mFiFldRJA80
EBzQlYDSNwnWxpCLcQvzCDgXZQxROFCRAqwOVlmzXW3NGLasjQr2GVrG1iLHtE1sZsbDFJ+D2sBT
0mUwdALDjBjNd5mjt1gAgs2uVD7mrsmkorP1j4MXPthkngm/au4fy3gJQ+5yzdNM+3xYLSaJrWVm
cHPlDXld0D1rp0VF6WXp9y8aqntitD/00sktpm/iwehWbSBW8Bb5uTp90q0F4KV4AuZib2aialgd
Dv7k/B0bYhkFdzaltPyNFQYsW9390xfhyOkHHCsJW/akypZ0Tb4aiwkG3xk+Pa+6aLt5tXpaJRn2
fJJSt+F2NqcpYOc6H4tlZOok7b9tMG/s1kAv56yDmTbD2ZbvqiTMQHJh0SsGbOCZ3idOAadgrt9z
3FbYu8zfdXTgMDDd5A+Jy2jT+aehIuA8GruHVoafZpXrLUTGx7hbos4t3nv2TvVq1HBFBTaXHTIy
ig/fhEdOPQQ/C2WOV7LpLUzg/DvWtPdyZOOJvvxtmoXJZTt8xiUCn8O7Hie4KyvKK72eNw0DFXUI
wrmzuuHZjR9NdjH0vXKlDkxGMPGPmymbfisIOIj0AA/gSN94KUpPC8uXsX+66z2+lqjsebYwLlAg
2FV6X4xYsViGGZkDS9hW8bsKw3zrd8FKNk+o3bwvw5HpMRlrvBYjKChhb9sy+ApKfXSIn29b1g0S
h7A2jIzxtqKZg3QpJ36XGqYEJcgs4L0qfQH2hssKTKVXxlc24+BqwvJGyw8yiw5Q2QIflp1zFre5
TskkRXQIXKwWE5gWPyaKMlPA2KBgKz7PwRp1N+CizCAemWA+UAE/4U3BRSC1e/AmHHtpXCmyNs2T
YeafSZrcBySw8GKwTlp5X2BWhPJvbS2n/tNgdwSBVP1Wgl+kLV+1c47hZnnrYnmG1cSHpqaZfMb0
l54oboqZBdXMjVt/yD8H78pHa/MUhlZoSLoftYClZZSvSOHXf79/gNxEnD06P0Ez6OqfsqL+JOxn
ACC++LMsrFFTvNBSbe3J1+F87NkW9cVDHv7KJPtbKBcLO719AvOQaouzMfpPgBHfmwpoFvstjGX1
eGJvMa4DCZplSPgZTcydRg4gZN8zpLzLYc0oI1kPycZnkyf3I5cPvq+SB9Rqwclp3WHlGtle2XeZ
5933uQ8jk7dWlZikuAp5gK0fFkroBln73WyNN4W3HG/eRPDJY29XJjkbbZLoM3YxbcgzVMULUHqi
0+16XQdEQMzUuJ2D7sbU4XsGbWejVrhvJjOwhOJuLt3DVJYUwPNx7KBmRelESGYJIY3ULP5hqy4d
haw4u550ZzS7ld69lHzu1mJ+zE2fsyUWS0R6hLa/bjkhFhBPd96JMCJ6kVFr1gPcTAd4o3ltcKBW
Rm31WLlqYgbLZtN/jtPhMvTcSc0wBDvqPz/NhdI3048hIZe8zzNPKyYzT2kPZXitRGo7FqPaognN
pHKq5He4hkstvjg0c5hfnZMe3sVl8Jhc8YvMc7/tGCda3vOEJ0pIFwqlmuX8PFGR+M/timoNyMEH
VO331VOIhOqlMaAI92FIqZUo/CLdix6mJyeFvTZrg0MaFhsOTZjSLAaYSGC4oH6acsVDOM3ewKSD
f5ObPuzLg7YWUL+hTyYGKMJ+rXeN06Y4he8u4P5tJtLXToNH5nS2lfO07LBvPrTwWdV4bWqe8gRT
/lQxPZWp92MW8VM2dNfAbkxOQcgbDT981hvQbdJklzW8fsfniFwYyacnMCc1GXWaTWZsdWJ85pjQ
fZJb5FIH8hAxRSUO9tEkcF48kA4bl5bSXWiSVBx6YHZdPH2Pi7c10R32daBeF1p8jOyE0zvbsEpy
msrFIZ+zh3gIccDB8ZQ+uUdKJ6WRP/v4kzPSdDaJRCYVRz3l9zOHlgHCS6RFd9PCQlHxtQ/ZY5OY
2WNsNCM3u7cnRvKVQ6/PFN5mMrzxp/het8GlliyHxQLBgyxmZr+3Qc0oxbiR9LheWMN2snL+lqFL
BbQ5zFvrvQQanpK/2LJHfYdCDaQpfMFAd1doZj9mT2uhrbiLaQzc+/VjQBjx4Bbe0ZIe1T0Eq2Dw
LZvabjkwlpmmNJfgt9oMRorrtZqWrerFHaOrL4kuFTlu/qThBlFxw0hi1P6HNe0M0H8WEQLOC+ih
BsW/DK3H7mwTuDt4ZbB38uF9Ml9mzvdQedp7LbkZHe19inY61qGheEPL6zLb3jkli4mbZeHuZKeW
27AcLJxZlmVfreoLLwYbOS5T7gN2+74+G+Ekt2NKj4zPLTMPvTpKEgoMLIet17GfhjPxhG79JhMy
3CWWkqPXZ4/4CG4Mo7npQfSDT1AJIlC1TUdW/fWZa3oEdXXmPbd4F5oUQtzgLiBPwvlNSmJ3Gb2Q
BEm/IFRJcDYk2fwQ5yaB/N1QocXj0eeEQVHzTgM/bOw/ZkBwJmxMDuTBlEaDtYe0Om8z91gKnnhd
SiTEkSTHJm3euyDcwO7z8tPlMU/ac6sZmnXK2daJ+VGPMPwnmkwYciRgDthzOo3x2YMMZD4HCIfR
AqzrBFIZbcF96LzmORN8YYADXBJ+m64WrpU/WUl3egZ1am9yfnBCKwW9DiVCOX4LpIC9uh2LvfI8
6NoLsJWJcrYKiqMvgM824x2ES27HOuAOMLqDUxUlR/xS7qqJJP663YXrxiSJzlvKSy91jumaVCuj
wFYflc/DUBCF8WaoRLnv0IDFClLgW3bb5SVTmUXxLhGTdKj+L4x3/y9NId/Lf/3fqBz5/9F5hxHu
f+G8+1t+yrHHX1cPVAKcfv7bf7H5A//uthP2v3zf9EOfRhEntDl8/A+3nS3+ZfmB4Lc93/eFI/jK
f68TcT2+ZOHFIwnrmoJ56n+47VzrX7brwZa0HRxyuOP+j+pEfEtY/1OdCNqyCAArhWj9wrIc8z/X
iXS0oVNe4LgRewK7WtBxnzAE+LdIUPeBD5ZEzA40xDXVmBj1g1/a3xqABJWBRN5yKJ3sE4n6T3jb
R0val5KeZ8rcP2IhGSO7y7CnPoTmridDBpz8ZuMInP5piIdrqTwXRf3R5r7exkJhpKqh94F3Iw7F
At07QNNd42sUcm1I+7IBrS5E5OuGIVxIiXbk9TTomov/1OvB3nXAy6O5zdAUbPzqYYs31hHjxsgx
5wG1AK6CZGoQzuCB17/aYZ7uKZiGPui/NIHPuagaoNt03HZSqXhbmM69SD5qKHnxQCVW6U8/3QNt
u3Lb95QA2Zl9bNz8AJYtPgzRSrAEN7anR7JjeDf8dG7+R8n+OtdfszfCpBQ7Ybm4qFywRenc7CyT
TuFUWDsmvGcxs9z0mIe34yyOelz1cwBYoU3KzmFkMFUvg+dhf+rFTdMRbQdpnIDq3CwFHWQgYM+9
yXLq5OoM9pQqLP1d0M2Sh8FfyqgM3Ei9Q1BcbqbIGtBfsjg5zW3zun4iZRn/OjVKE5t2ened7Ay7
gjyFP384wQVDqLkzppfa0r9vpgG2wEwGJl1g2RXdT838a9GBsl1Ged+0/VUGHiYd+wo2D0masfYu
NORNY+78Ie6I05JBqVcCftcul5dqYoxakzTYKp/zjm88gxrhpMx+32ZlGF1rq2aGOQj6r7HXPi4r
3In+AoRcgqFBvzxzqDzmmYdYyDduakM8LxKdVlBlhvHHHN3PNC7GoyO7c6YYBI1yuoQBQjp6wapJ
GlcEnGZH3Q8l5AsHvmSL/og0KhgTQOi6jeP+iofhThgZoJf7RuPONyRenyXj3AffPDj0gGvaOOAD
RZaNM/1lBMk9JbSktmYXJF1TfbUumRc3vdYztgNs1rh4qGOIapdYJNUetNA5/g3VtFj6rQFVMTlz
TiFvUjV0LYTrugiRrBfAiWaDbUYyvgRxbUKE4r4rU/ddxMGbxdV2yDoTCgShjcBCDzFXUk/+PVon
pfKfRSaAhYgby4A8L/GoZysdaFzIaK+edECaCGE08GKCZTOdVunkLMzMUoLIY4aIBZwh5wT60KfD
0YAUubWDmdirerHcedjKbHEOem2gTtHJKBPalHasd/26ck8pmPfZzL47d0j37pjRt1KYFOMp71tN
RXAJQ21fvA/lZ87NhDX1jBlqF1sT1oJeQInUBlk7ZUbMWMW92ZybvCVcaFtqW6XMn0y/Ywe8H7ys
IXilGoaZtHM36ANioLteW/XDJOp+jWasg3QE2GFOFQ5H98GZO3Q0HgOp0eClUOLZ9Og0INXr7hjG
P4Fg6z0B84kAWtGFF88AQuaiere/9OHG92hrN0tOaSjnb0rMnFd28+Zu6seLYajk0qBCK63mZ68O
/qihg1bUuF+Z1u4Z6s9OOIZL/Gp+a6mEvEDXdAkQAbjwA3rHrHQ2LgNAyyMX7AnTxHDTzeFyVjkF
OwNH60I4pNTHkkMRJ+LIBWIKqeuhDVuoGpNV3Yey2zOLyA92hQ04TyjwKPiBOG8QgtS/bmfpU4uj
DIN/GtVxPsKYAd2Gm89tunxXDjANjBT3C77lDsGqeO3WS7fOuheU8k/8qZoMAvw4QKleMI838bSi
8WjtrKUej4ShaXEpQb0CQN4WdF7AmnpOQXKzSzwYTXXTjA9uvBA13Q6wj7dVHv+dQ8aKU0m6gUnb
ejgiAcmQeW/xHdHgt3e2lfpHmuEvvXLbyFsQUUJr4aQLdigI0XaAOsQHoEpeckFGxEpndXtLnv2Q
J3fpMgJkEw9eMIXQAxkOIOUrjG4egNTGBVAJtuDbmwWyDzqys0ulPlF9QYCHOTEd5GMPu6zBpCw/
srzjIJsIdXCC8VU3y6vqnH43uuDZZyKaI96oxcbMZVshoJseSNOg5Ks5t7wH9Jh2eUJJ3ZoybXjC
tpZ4STqPcPTAbpty7lsWv7tmsttHVX7VAUkL/N/zHUVXj3NmnCs+WkwvuOMqsk6V3Iiv1hfJodcu
ztW842cwQO4knT2eoMEf8fvfd2PsXUPL+yFIPgkKCAI+akhP1W0Vh+yDJ3vrNHEYkcbcFCmD9sCx
2/sqYxuQdcVL1yMwJCFnL3hnx76hIJfO4TFyvyZ7LLYx90atJ3UJc/6vOnAOQc+c6rfSX/x9PoaX
HpvNzqXZmCj2uHHIPaM5g/KOq+KW0LV/cN3mOvrtcGxiEfV5oPahASqdGrPd0rvLF2n9vARJH0pv
td3BbqyrJ0o96ID3nUPHRI+l11PwZgFi6L7XhBMTmrFke2o+DC6Ay0wJWiLK6h7PqrvtbPO4NMqm
wWd6IJhfXZEpDn4ItSnBPBs5Kv0GPZpAogv+eoEbb61yPIu2tQ8ThlAbDs0BaeI9li0kg3Z5YH2D
ziUGGoVHpuGhOZIDmgoaYtD1kp4cZ+yZe1bk/qwtVmFGHTc9wy4TWHbkFx39D/PfdhUCgAYMz7oT
j/P6glwTNkOSSFq1mv7ezFzrtvbdboPk8ZbTLdzAGihZUjA5oNhhHflFocZEUX5MtnUzZazJPhhM
vMfNOWwn2HMeQCFIvWfH4rBr4yv9p5yAZHqZRp0dfwcGNtxy9KdLXNfdtp8beiSR363E/uF59y5j
EyLQ2h0qmU5wRIdGNFBDRUlkV5cvjWwceha79uIn6my183iHvjFgCqIKwxzESmjInWhM+jdr5hnd
ZAUpVvQssoqPQC2maBG6O6VmcrCy0rkGC1jCUNNeliS5gDxk2wCuZ769b0kz1zZ8/KbKt+FIvKBY
favQTbdtdjdPgkJQj+YI1zDvYxs37oBeAClTn0aGWqpYOq7zsdoBBba88VroIjnWfRgRlorBIvPl
0bF/lwJjA7HM45j3e8OplxOMAgbUBHb3Q9pRCw8ilJU37c+WEa60H499g8a80ZGgBs7BcRUblque
p4kynsRXq/9wq7JRsd7bvxVHfl4goBbHfIBcrXZ2UCUsx6aOiqn4HMVibJwcgHySr7YCr50gliGg
B4nc+P2sj3Q/FDuNQMbzSJyW9r7kUH7P5oygGKAWhqVHjfvkZhHlvtWyvwkTc9fBU+YGyW9NAQdm
KrP0imDG/JlJY+ak/aWBBhRURXrWMLwPi3R8AI2YULvUH7cmsOM9Psid2ykWyGn47hMX2QPWWWZ2
ax9vyUSj63Om4OSkKWbw+dYWDwfjAqHVdNLts2Kd39b+kclOsRc1m8FFLsyrEeS9dYUpF+e3M+br
XNQ3ifTuw4aQ2lTc9XH7NY8OrEmJvIIC4esdt/iJgAmDf989xbB4+LjegvyW9G58zMyZjziFJ0eb
XhRmPFhREkuUaJYEVOA1Hyvjk+EyCh2XTx0vYD4z46htOhvqkBfgkCjBZ/dRWtl0WZ4dODFRS1f2
LhjdB6+1dm2QdodAkxYaMvUw++BaGHn3SZafcaE8JmpQ+z51nXM7AjCtsvlLgqUDwFXOezGA0SVH
usu9pQQCtABNGkga+FTzxSgNUTcNbxKr/Aabtk1OmFLfhriiBjS04ch4XPr2SMvIyciwPdtqpLs5
9cLb4lBPCUT6vl12edJd6xq6ltUzwyCdMuBEB49MEdZ5ASmEnmgpwE/sQzMaam1oGrdkHHZGX+b7
gQYTgWv10BQD7du9kd1UOKINEDmbKsUZKsuRFdm20aeyEom/pt9Ai705YZ/REkMmZeqHNsGVL+0+
WVPMFGBRPUu5NQFEFUYmnh6MZJmiqiK908FC4QBqgXAddLFpGG+Ttc661nslzH4XM2THUtN9yBjr
CcINrd1BeAciGwiMTfkKOQouLF/fUHGYHAqr+nYZfC0VpmAGk9SDHUQJQBq2a4VHRUWM46xoIkG1
SRzjKXObV0o2x50Z0maliX7n/8bReSw3jmRR9IsQgYTHliQIeokUKbdByJTgbcJ/fR/0YiImZlrV
JRLIfObec0H6TLgmOHaR5AHr8/SWNizpax+e3SM3VdDoDjBlZ9QJjKAv2Mzguze0Y+lCfAJZiiO8
MNLQD+RE9YeIzGaKXc/1cJtx2WsmKKkWzNg6aUaM12771jgOo24r+uoaIo4w4e5Im1RAhqKfGNPI
8FqnveelOu7d4tlqZLmj/oIXyyIk0yDS5XeTpoOZoUntabkXItGvlcWWPEK7veqV/rLAt0A0ejk9
Pfv6+p5kvPdFfjDH8E1rCNFJHcv2mBh7WRiNiMMwg6Vq9gTbqKZ82jja3PmtQ3Gru5iRpJPvRGD5
gHoQH+Txw60ivnGE0YNm/yq4zigv0eQJVH96ln7YfbuBifMS9dN7Gyy01eo8FdVW0bBPOyoH53w3
3ODVSVD+dVF7c1SX7g5OdtPrh8nSK65e5tZBcWHDuwqt/4V19ZsMdXK5bMW3cG3LTmTraVqSvtkO
VykqM8psyEfkTdjENgzqZuoil2VvEqJuo/+K8yOhUsaGYylAf+V6DndhkumHzCEprcdCuQpDZd5k
GFwiZ3pnN42pWmL8dTOAvaHjTSOkLLh55mS8IqF7tWxW2MqgzwcKxn3ZoeqpHZI6FMKcqtJF3Z+U
X23C0DYrRmtDZr0x5h1cdwWrcs6VIsZHNU86Q0Q4Pk2fv1lOeuPYeR/6E+xHjFh492w6DH672N2p
vX0onfyHV4iGC3EpowIUBhT0u///6TIBGEuIB9ZGlZCwWEP1wgK8OqNccTcZGeFQmDt+gvOM5pwk
jyStvH3fuflJkVixRxWTNH47GkPUdWJckj/jkbNjSCgNZ8dFDX83VBryyLHxXQQS0zGJlqLPL0Gs
MN/MjHe1i5t9Xspf4dTGKk8YAsmh2g0FiZeyha+C4OCFg8U3e8P0Y4SJaTCbV1kRxScb5lIu8+z/
ZXvcBf3ln5b3F7Khp2cm5SkpFJg0Uq8YwvEkuuTI6qEHs8o2RKAQ0CWer55f01ZKNFLGk2rRDkYZ
jpEq7Bt+3riqbuHjSISl0OW/4PK7tYjjQ4ksplXYcUWw94o5KNDH1NeyhpMWuS1UtiUwJU+v+pA/
uw6wcq3lE2Btymga8N7QCaxPFYeY4pE8lO3CetoUDOFXdqA7K0fVPyoAMDuFym2rgioj7cv9V1n4
qGbRICAeweZNTS8Obv8bQ/K4zIrYgVIPiaI+y54bEF/LZwCuhZ8JT1lXnEHoQWQkdEEvk3tOhwdn
nOZpis5CJJfA1B6oIViJpO4DA4PfzbPKCdNRCFFHdySiMbJZW0jgyLO28bNryTnBdZXlWMZU9sxb
Y5gQFRzbRHA4Tlm2ZpNP+JT46zE3BIS7kEPqU0geG3r6ues/eDtybzbqw8D/kS7goawxgbHPgjna
FzsoplFpvQ0FeS9peqxGvKW9sLwmsV8drdk12BQjoaMynJ5oDTemKrxoGtkDk1peEgFUuH2xzrSe
fsLwSrO/6kEAuijBMZY6eyNCYt/onEdG5jAZc+x1VexLtVryGz2zzBdHCShLJ4VksJaavIFRp1Nt
eTjnZtNHxWlS9jNrqr3BvG5EaBwOBGMotZBwzcpdqdOIx8YrENSDw+BxZ6fyTcLTAtOBRyAsqmQN
Jp/ETxfGVMIIDJWfuZ7ChJZdZVdEG72wx5bLRhQpwxTnSgMbXQjdArUwtNhKSTF04ri8qJp9zLo8
exqU5ppVrTdZwjrPARpdjQr6aJnzXtWq+ShIT9YQBITDWY+RHNRdurPM5CBQl6z441hHY7pDC+JG
WKhdHuW899vORZcYoGw0Z9TZc9x8d/gFtqPDpZTZ2pdN9PSLOUZrmczzBr+CsRFgAFFnYHhsjNEb
JP7QNmFD2lV6f8in6SlJsPRocW6v5ywozwxsWT6KSHB0IP1YLD52HTz38Cy3kuEuI+G8RbgfU5RT
m9jS+orqoj9l7dEZkeZor1WVQwGyxqehq/lTUIHwOPQ5udAkVANKDw6Z/cp4uz9DuXhH2ovuR1Ou
uEJggRn5s+Ba5O+JBY/Z9DYhS5fSHw+Szrwk7Whvp9lC2SLDjZHzRLAqOjsqJpG5PBaT+8pEGUdP
vxBTgM/w4Ub7WBPn0lIlz1yzMbkHV7pdxWj2kcdl8gKu1vZiEof5mKxlE7ieu5BtYxPWeKggA3F3
f3Eiuwd3mndxr3YrDW2jN3NLIFDkutKkQ/thDEdSTjmG0d4DetSDTYEsCu+v3CHaZEQYkg4GRMkm
rR5VtGXylVqppG7mcbqgzj9GPTOOkbfDRwjwVfb5KeSvs+ERe+GHsQoaIR3GMEEeNEzcTcpo4tjU
fStv509F5he1yV9qdotnBVVNHhKtRwi0up0T49ZHPVNgApdROftNarpbda4t5kl1R7JEfrTtSl5M
I7/X7UNVkbCo9hJQq8S7GJzuRtG1XZEHxykui42IkTgEKMvSqgSaDNzMm9OvqW/xc8fYROKa7ACw
QuYKROjWmR389CLc8gvJs6pSYGtMetH1EgCKz2Bg+Nqse93F7GG0gK41osPEhClOYPVgDmkF48Hs
Z3ICZ7xREV3b2gJw48aBg9EcG5loWU6U437IZPccAFVfT625JkbkGb8aVlp8JGsLOW8GyVkr487v
8AqsHDQaiJQYlsmY7cdsBldtVK81VNxuIJ/GeWDIZu+tkio2Y4wDSBAeKkX8ole5O/TE2aD/KRQ7
JIMNZ9PQPjWbrI5lx0hKxLFZmta+5tuvS/OMGaU/TM34rYz1LUHgjItQoSiFy+U3hnKbWlabbSNi
8nMSdyu196JIsLqM6LUQkEYEGDAKaWKUA0GTEnBc3AGKu3tVfw4h7ZKWre0LovDW0ciEjYBwAnvb
+ZwJY6fGMyyfvnC8Mblrjqbun82JMpg26ylq4hs5ncc+QwGGRPYiaHrXVWW/51X/h65MrMwsqzcM
07nEmA4YUyz3epgiayVEiYMowUjZg6+u4ijeiYURPhsz3SMxEIemwHgzoFny6KLXSgpVrszkY7QF
cjP6W5xP52boblCdtK2WmhetQciKTMFaN8YEqj0Y1C3AQGLmtbdmTK9Nj/xQr6yDk5W4owfKsYph
I/ceZjvXOVRZEO/0/4G+iUJQo8kEaag5n+d2PReNTynXc/S1xs7E94ygptlMTnFrWNKYg6Z7wmUt
BImFJXv+D4vSsTcOpIgAoMB+7M0RlRsBZOQSkc+7ckznnSEUDeD/DD3H9uNBbVl3IWmNsPPX/Lpy
U7cT6VMpNIUOwaWTK3v+PUahIx93D03GgsNQORdoFIsdNL9mVw/JZyiy/tjb1YHMKR4ix/1JpJ3t
qHnOfd5Wfm6BgR+siuov40nP4uFCgjW+ESIJtm5lRR7CrRrUBFttGAfRtiq4CFlqnQsEPTAXqn04
uFgMW3ULAVC8uu1vp+YuDS/MVZ3woRipqGMSF5v04Ve8GLJYy8cjbBwmaraBsESDdcRvqFLL0KMg
WPsb599E/Mjy23YwzH1QL6X5xQrf6rbAO+UwhStkxf0JRWxwldRPszc7jb+agNAJXSeY1IxpYkct
MU+qOr8VIRuDWBdYMptfWYRECeQuKGcTdCdv2qN0eb+B6XsTSUFMa0XFr84rXWKc2GBi3za5doKO
nfoO/UMIRdgGLVpYX7bsfyqz+BzNtiOkU3u3Zj3Z/oNH8NRNU3NOXJ3tRYHEZVQii6lYX+2apvoQ
8Txc3fS9WpSnRDQxE6qycafFhT8ReHqwcagklcDGZWnf6DDAu4lQJxIz8ynrP5FlNdt4sGk8xl+n
pWjOLX04ZQmqOlvgquyrSodTwbWbI3U/j3HldZP2xhPHjdUg28aS/ZF8MeZB02ReQ038MLrjczA+
py55C/EhE+c2kq4Q7cHQkViJCw69o72f+UTCssxOHCfY9Gfnpasj0ijjl0LLkxMkDsL0mghFeqhc
GKCzewnDh5alZKwaMwuU6K+OMLSYYMPLUdb8BXskDsqs+nbd/isbedNT41KY5SPpSdDI5ESCX+16
uS6cg17nt6wAVrgAmJmP3ymN9W2J5+ToGJxsiIh2sluC+/TqzO94VSiQNx0QzRwsAtYTLMSqkm4l
KJBjS2iLwsQ3JG71J2TdCEfvNI5BfTBxKMwOQk9RP/WVuXBCLU9XUG1Rcu2GHuKMayAFBLeJdkl5
6dTh0RJXddYMq8CN1FLqqWVz7mOAEADmYCXPNf2n+Z1lc88yB8Ed2DMFGxXHmquMt3bk4xg0A7xg
wXsnc4wxSTQxDfSG3MEoxIz1Pkrr1mouHCtGGlqEukhhlHLkQ8FG15gvCpOLoy3I/CsmxDYIrIwR
3gG8XYJdY7T8Ro13I7WvAcATlmq0Zo2VZRc7U8+ZfS9sIzxLguMO7Vw8pYqj7suoPPcdxXaCWdD1
BEFqATB/iKkka+IRLD4ZtpxEmfsGbq+SP7Uz0tMQvyJ2WnW0FlbRbrOo8oMox9Q/YesK94hx5oql
0Xi2JZltReDZyXuWveZMiWvtBsjtxM4A0PrNYChssYdTUIzWOOipuNAfEQEVUbLg2sAow6LyNQ2/
JVFWCgXvchNWbGIFW/ocsk3zFBQfg/VZ4smAJHlBw4GtO30Z+VJ73drNAOLXXKS7OdIOilAeuT4s
RIR1rYB471T2dk3AeFRMASsv1uUYUhQMdxcbFVCPdF1l0MWbhul6Mjfc0R+FY/25YFQQE/rL/ybY
rQ+MFWV5hfiE+6XddGpNIqe82CQyYdY2fTJC2GL8azE3OTDOHBwbQ//rInon1Y/tB2N6Vji6hXba
Ua9yBFoiATq25r3Un60C+XTK8WmEP9P0V+sWn8SfLD4zBloJ2fZVSEBc/570JxXQkEq6QxymKJq5
vqHArjTlsyiDdwCT4GyhMhgho7JXwXgaOYU3EiVa7oce2yncf4U8n8hBRYI+3mZ8k0LJS4cITI7K
QUpcDZkNigmIz2Y34XhR+qN1hyr3ZOTgEo6fxyl8nfBzkjLiTWVykcAqSoBpLRPJEMY2XylNTvNm
sK5si/cCyF/L8qUWxV6Vcm1XwHcLNjb1X4dGvGt3mta/ThHPOLHgJLdJYR1YKW3NSXtlHbdEA7E+
Yc+DzX7bd9qGIMStZQM8DdV1WY/3SEvfBJJkBmr5xLyFRDnBu4thYA6eJ/WqF4Dp9V0U6i3IGqKL
l0W0XJTWw7Vl2GPIj4ZNRoQPr9IBWdY0gMFRNyafAoQTLWMGKGB1XwKN744GQDws4MFsdA6pVvnN
dSquzO2f9eqSIrx12VdW9dHt7zpaV9HyqZa7Qv8wh2o1FO9Ofc3txOsg8GdIzQAq+p11G5CgqlQj
2AtXkKh8sxq8OT7rlvOcstKgiVi5DB0VI9ioovDKjoFuPaOOK/ci/cHzwCSTlBXzyxwWHzgLYVtF
Cs2vwJSwPfRE1igCIskaPRKDfzCwg3ZJi2rdi+xk4WqASbOKkwerj8V/tRLIJqwcOkT7t6wKLCbc
oSlRYPYPCmA2kXwdMI4bc2e56RGvFk1mjV/3PJS3uI9+OhoSfug+dNiblfSYFsURzUmkfWA0XaVs
MhyvFDeauAH7YYpCKapQ3kTttdJpHvEuwmA3XiR34p1Q8rtap82lKgiSnNHvki2nnSuekU4X7l7i
RtukksSovHabfdb105UBWM/n3kL7AjaVWEN8MVI33tcgIeb+G9G9Zn4G4dcMKWwZEsxdtTYIZwM8
0RHdlFREckHSFSSMNFQS9YA2mok3f92xjvxoVk9UTGwUTGGiqzY+IUSz31LTd2KXMWOG1NhmiOpQ
aVHdGpFzVdyQMfuM1sgqR69adI6ZC4yBB8ZSuz97RmvLAH0b1rTjcwShswZ/QM43mac84mV4lI9s
7H/TjLjo5ksnP1e4zibX658Ox74T8KyQ2hNyMWmPohHHOCfwoEs0Z5MNATT+SOOS4YLQydapxLRN
xvRrSYeYdfiVwzx5UWIwm63fs6D3iXBfJWmxx/m6H7QOZOMS+AJLNQdFGifPetQxh0EgXzyyN2c2
b80E1LcT/cktWhZ+bUqHAlEYTuxBYVmBpwPCF38OLVNu+5KUiTAGd8rCZIXU/8o2jwRYfT0yF7J0
1Ufbvo9H+220Q/QGscLOWDsr+bGh7B3UCG258V012HrdaWWngkdpPOLd3HbRdOhcc2NVw7dkUDwm
cKyd/Fk24z/yEdz6tWrSVyuXxCksCT3IEMgTWVMZ5NF3jwZ01cUmJIiYVtOwVmFjj17UPUbH8c0y
3KHDYIpskv404lfsxYnNO64qfdkPubCYxkX/RIUH94io2Mx2tmGkbfhaF+DPtq3eOtS89jTuK2VJ
YgF2n7gXQfNgVt9Gi2hjsr9qWGSrcYFIdwMVXET4RF58tHmCaAyDkiMuMkyuhO5u83qC7NDBobEA
z0R6+8DpvJ1NHi1edIMYHjXBJJJ/lXH5pc3Wt7r0o4PNMKmFRDPioYM7t40C9R1YrLG1AQfnIS4V
RzmZ3MG6GxztiDeiDrpTF/fijHyCvXcL+aLKjLdCcV7qWpxrPPbHhfpjlpD10sn1Z2KAYnI+TaHw
VYKyr2PxljeNPGZRZK2h+04p88+BhrvXw60qcWCoIn03Q4hhlvaUZ5l4LSqmP9FdcxXr0GfUi1rH
EimaWdIRbsV3TyOm9IkDzkzSDOBJn3tUUxmTgy3hhF5EUmc3FDfZ7XNtzwxybao+dkDIbOja3OvI
BBBu2D1RJX+GJW+Gor/qgRYd6iFuT+QcnQlhqr2EkFP4ybwmTQL9xnANzKVYS0hqSmNO1YyUaoR3
RvpkxSiEyH4ehM3m3yCUW2JLRBLGv7se3kyiXUBO+ISqXfXpW4cKJQ1lO2Y2xuZ4PdjAy+x82JLQ
shpHa1837/I9BmHRnLOhQutJ9sjaLOd1Z7FaI1oh303VAazEVmvfQCbK3oVfXqN5S3wHmVHYwTsn
8K/ZhhRgma1uNZM1czL7vfhwiK4IsJe6nxOlYWNYA/r08aar2HVnWMvI2mQGMNQZ/YHRL00kxFgi
w/LKOnV5wlYinHZTprks6PFTWGDP3CD/AebMwBhODHKQ7FBXYBlmMkiQqXwpmv2agXoPcMk2E3Wr
0qIGH1mDe8YUXgpQz1YxHkIJUafAyTqnZwWyCdO5zDmUU/ojEGR6eq3yrFjxpajlRxVM1ho278Xi
fTs0NrkqWm2OXj66cGfFaciSi2Prz1Nj3vB23MNg9ptJO9sogIpyZvHdxkctqC2/g6ntwPLLkw+N
Srt2fcuAXIxbBw+d6fD9qgjSrfm+RFNH2ESi7BkQ8Q4B1nlpPoNLWn6X8gTGTJQtJJ9Fm8Xd855F
1Pp4D6cY54DTboexvZXsybjMsTS8GC3EwZa7FGgKpZ4c3F0Q30nz8sziT+2CJwJ8PWEpm9TS1nlK
8yqmTcnsjgRjD4PGujVmfyIHyapfVKU5u+z3WmE8Km7VCVhsyrSMoCRKr/JnjOXiQidk87nsj0rv
PAHfp0dkNt99VywSqDK2M/QsMbPsbAm0Gt4Xx3IW3izluehHXzXbrYqBNewZcxCzlNB9VT2LvIdL
uklcNyT7QJuLLXaCDfykiYvzdZ4JLWv9BmtMg/wTd6NWvSxMhgaEUYl2TQ2x1vOjYecbSujb+jIo
B7IwR7uJoqLBoE2Jz58BEh+tVw/IkU8ACyZDFHgt7axsrJkxRLNLhxprT+yx/Fw36AzoveztmDZI
Lb2m82pUgCiohpgNByV6A2u3PtUslpbiC91yIfVdoab7ZDHFuMM6Sprnqs+eQuvMpJ/9gzw5arND
/exFs+WHrCurbN8b9ktv16Rq557FujZg9JZHxPn1it8CGp/YCyIPra1/eSy2mOXWbcHGbFZxFuXp
fGBz5uFuP7MpsthSU5xiucIghjNGGQ9yfKI+ZkpVnAwMmlReQEPILnRmfC0yoLXkX1lVt8wdt91Q
XcpEoAxO8DJwMs7iJSXGCM1GX2+cAUVlsaCDouaJVD/qS4zM6CMIkpI1Wgf3nMzwqEvMG+a5tSZP
Filvdwb1AypTsQwjdN8uB28ZS6f41xx3m5KL3IAYk0N7rhuMxWx9lki2qF4GndFBzKk3BM3OTUzi
OEFKbbSwOyYdQvIqGFaq3oiTUqLf5eL8zVJKhiq5ZKZzh79/otPAiuI+2a4nIWvPWnigUh3xyCho
47LAfrgs0qAlAUwgXSJPv3IN0ZHulM8pXjzVQUlSkzEixcZFY5k0AeKmcFMV5DH2O14uR4hT2lBd
FMNf3KCvLml5AztRT6WEsZU21AEFSZzE8nlSYqJSneafoUU/VTrfFJcnbRasqiubjcfOTJw/XJIn
SF7uNlKi1wCTK7rkd+x4T0TTvc+i3CNXWI8JAwMlMQ/DKJudIetr1KunKmLFzqMf9hY7n17eJNob
0hkf+DYJy7EVDuTJqTezwOaIAVRTkdrGBlasXoPOWRHd1M+sPEEGOm5KnAjaSDd/c/tPN3snmmEl
0JqkLsO/4cRpvQVAY9UO9zqJWPB5AUi+p4nt1awnteh1idNCAEx+gbdIyWzluWPvsNMirfIyFZ3p
1Al02DBzmDQHsjnmobxnDnMFtSElsa1/9K7LD3KgbMTWl0gJO3bhwibzd28YnHix0TFSTK7p7PxG
7as5V7gZLeU2pyTLE5WjnuoS1aRgczX9IurniTeW3k3ZNDZx5br2qkmG0E71CajJS42aRFZ3BSWN
TdzPaOuPLE99c87YOAzJtnT/DTjPOPVbCkyCIkKADRLYacqqDhdxj1yWRd+Z4XqIZsbdiTT1JjH6
YrBfUhF+Tz2pWoG6QyN2AMi6aRK6ymzMfDz62RQ/sQdiIYzW0RnCE+RTexe707OiptiGgi48KoIn
tU0PuH9p7VWOsHHYOb3h2zJ4NC7JTSl/slHQni1GUBJ1mb1YuV9yRLDW1O6ct+/hCO7DCUjYwcD4
XLV0ZSYqrLY11pRETEqi41C2x6KYAYIMzTXCpL1KqupMi7HX8vJWA30FBTKupMx3uaN+KLpB2yx+
QLAWJExEyNebd3WZn2RAT01xhB3/FKc6FDToZcM+DLWXsZt2kTr5el1t4xJFwKyhcYqPyJ5X0HE2
Nhob9FIfxVS/DTX5SG2n4vyeNuZY3buZAB2dZ0wXP03b+narP/gPlU9XbEVoEWbEnme2CFOCsiQ0
xC2lVaK9tOtvbeizI5LYW+uqnlNR3pDF6KjxJ8wOogoT807NfLLmX8ciltlRmic8PU8iDYwVlptn
vlbSNNVNPPenGQHoNmWDoeLoXnhDXMc6O6VhLNUnNudHYRYEELinJqo+oC5h6jPB9RXUEFHGcJTg
gFxgRLGeqqoHnUmKlbGMX0FPBGzmSJ2hWN4PBCTgbXWvM9wrpjK3OP1GDwB1amRsGaa/q1lr/cJA
+wnKgJnQlir7giwYpZbUj6HD6WqaEHtdtm9Wr1/znIwo0/WT+DcFUFyyKmjU1wmZdN+CNdT4+mkY
1Wijke3QGdVLqTa3uRouIytmg8a5dYObVcOesijx6I/CbtsawBbjcZe40JwE6at1cNMpxsYKQ2Lz
jUiq7+8L03G2hm2jwcbEhI+q58vBvd3SKOoT4dEzH6D5pjMByhkI60rIbl+uqv6sd6ekwrFHwr1L
pIetx8dSiQ7S4IXkRw5oKACKGsGjD9WLC9BLcn2k2smxWeKtUwXeBQGKkqVupY8kLmCTn/RTS04b
v3oL5oGRHhOlpPG6vPIdXMOVHT+FGiPBsvFbKHzNoN8r3UFSYNwilOTRqO7j6JGgiFtzGrT2IaYS
qVQUCRieguKvbs0LCarraSkjLeNWMK/yxFzu44nAImMPFcv2p8LcGeJ7DnCmTAOzONOR5NtwWkXb
MDSsbaGbR1DW9z4jy6KMlgyOPrqT34B8IIivZGBPm+SqOulHQl3QR+WLNrTvootPwprLbdXN2XWe
sEGMwW1i3RKq884J3HuYEnZAQBcyWeoQQ/XCl2Dh/SesXoypeZ1Y+XoJi/1AOTbdj9oq26B/R3BE
3giDnUjxS8JNrHGA2sn9ZMlNHku/a3A1of6d5/bLXpJEUDYeeKsZ8sTVjl76SJbgFikavA0nPBZM
9GwCEibDDI4B8PMVESbvbmttMc4DnzF9Zgqt3/KP9A11R6tvB7cb37POOXRtsDyM8NXlSN0GoHpf
qVbAkDY/KONjXkam8sfF4OLSCVlOcgoypH9Vesxz81YTMdHL7Ba9Rn18dIO3aizpz3C4hJitxgWO
aUwDLfWg/bQu8gWsWTClAZ8VJBR2GEMrjf9OdY27aja71RDwSGGHJh4eInblVeN0psysEVYjRmPv
Z2+LTlFgszgPnpE0eDYE1UGFZssLzNbr4ESubI3RVGszkDS1fSuETzb1YqCACtPPpGna9YsdLbOw
FD1k/ztgfzWIkiOkzz0QSsED3OkHHMjfkxP+5BVJTwq4WJsbr9WIHBTIT9DPUjmi/IMxkuuj52YR
uaAslBzTYHjL4e7YJz4T9hvBC3l75lon59xAwZOm0bvQUCjOFqHLcKpQQ8xwAaqUbjklZCyziKZY
NGXWGrkteSDNLs/jZRjCYwj6Qwe/rGvkMdkiHD27qjca1hRP1+n2WP5inW4PZmuNN6eqH3Y8PlIH
eUQ8e1QIcCtz1PCBJHdUrUjjCIz5HiCstK1xo41IAC3d/Ob8ePRgwczqk4Blrw9ovnK5jZPIj6Nh
vdinS+yBBMtm38jgF3jfVncUz+4ghjpkToetZBPtRL8NSkC2bR9FWT6ZJoBgciLDJOI1mSjG3aeC
VTNcfwZl1CmVoZ10y70FSghayR/Dl+iQ5+nBzdyzNDA4UU4GWnudTKZnEO0YwzwqS7tM6V3aYHFa
hv0Nhu6SUr8nb2CotlOrHgVr4KmOH9XwaOxNZY370DGfBzPcukXy6igTWAhIuYYiT00mnrpRPKXU
GlKPbFa/9dZZ4K7ht2mcIyJWzPZf4kDjzxp/1P6l+WFCwW2RojkarE6Gh4JMoGHtNJDTbAEjok2v
6ewtML4QQxkKMZ4q5hh0fmqsE7VBm6vfwac+Ug3GbO6eNHYzagkp1EDG3dWsKSJS05yku9STwIQU
vIbZzRrsvZ2mGy7MfSSD3zJB6mCLjd6xH9PTF7p/BDnJHQ80SKU4G9dKj0uCnYuf1w1aJ/UspOWn
GIX6K3zXQ52M/1akiZclOrDJelMYDw1NCWoEaUPamydgMQPTsvJJqvouoA8rzfKuGtVhkvFurM0X
S6Rg8lFqwm3CIVHPCLqtXdvazC0wfy9KmnyTYaAzhH5c0htIG/p2dB3Vc4aYKAKd1ApYoHm+IfH4
JJzkGOYC61T+Gg4MKAC4XNjvvzEzPVnS/AJHvGjgvbZVb4Gae0PECJWOmwNnRwwSu1RLIlYh2SVn
4sOd6iEN39LqnsOg4epEUabbP5GgvRyL9EUNAj/Txj3uoh0IBCGVLzvmaeJg4oF/Gmx56CxGvAOr
Cl4NUbwyZeTBz+5xHVL2B5Gn006EdGaj2W8F2U7Z8JFF03fa+NosOOXq6IfBzV7q2Zny/68J6AFi
kiTw9DOUbYO7FOW1r9u1Usm/nuRd3dRvE+JBRBl+pSl38DybLlH8JfoLGOCRnPJ1Lj5I1MNT44Cl
E8UhTMDOOmG/CzRHINKsv1EEk3XJCqdhuWdiB1Biml2l129MTrSmOoRx9gk7maTstH4ZUy4zyC+r
dCj+hV36HlTZP9Lo/5yx+TACbItS2lgwOMpleEkG1iDyRsA5eyUWXDG2wzxkeo/dQ8OTtIzOc7Hr
YgazUfmWg/iLswH9LN8T4968MGkCyBUYEmWn4CfYJIXwFStG4EC+NxNlcWnDAai89a2zSpL9IqQu
1RcF/UXTMnhJg5Nha+/kIUnG4tNHnJaniQUgqWdw9FHDIYlkve3rCdGHYH5jrhtM3uuBGyZh8Abd
YnTf8nI84PHDo0vzm820sCmcQs1E7SZsnGNadLUXAS/ay4bPWNdRnyBrCUOb94qhNOuEEgvjdM+o
+KJyH5BiVIa/ms12uDw0nA5D/DUzAgV4E23R5IUrNQe3XDotXLFG/7UtxuqmmoMteHFFpW4GHVQV
GS9YvVdAUjbo/k/MBV4ZC64bQq2wbWEdIwjcYTyoENqlyq8aJkTr7vJQWSlZtlMZmpSVcrUHYrOd
xK8zUpVkckvt/IF+4yUtVdJQsJkNhPeRiVSya2uMllbahlle1rcmTa9Cmd6Id2iqdt3J+pyMyT62
f3BXHiojuFVGlHnaslIqua1D5QUFzG4usZBFUR+R0Fojk298O9A+6ohnignDDp6wh4SQPNvcPNb2
ziyrH1wrF3xrqFWy6ou+6gWkZ+m14VJUm3LduMFP04S7BN7x3P1K5AWboXAFhTWTK4KaOwtnl1u4
Dxn35ynK1mNf5lBpYWi2cfCLlngtuvnDToMvyVjNrFj9oBq/4k1u8HpDsvIMHQmXrp8xNZ3iyfln
M7bAp4lw1grco128FlTDNTkbtenCV3HqV2klTPCSteY8KvWji/RlE8bLyaMc2uVOutq7Zplo1Vnd
KmnhteZ4jQbzCYP84T+Ozms3ciQLol+UQNKTr+W9kVRyL4TUkpj03n79HA6w2MWO6VZXkZnXRJyI
PWQwI3kGcJsWJhOLoFGQ2caH30K50FkjY3qZzPwxWMjqah0ELNEkSHBL7DuTz2JqcF90Kh986s57
yeIC+iUC0PD/0/SnGf9lkGgBGN08sga4rL70yNmoOKEIzS9umK0RSuzBkuM0DHaUbkDVEKu1Dxxm
T4XDvMZIxoNbu4/AePgiunqTQ7QLOueGLaGVf7sFOzDkn6kOfYeFrMMsh0q63wzlyUv6Z1NTq87N
t1nK7Zj0q7Qqly2rvUz3X0J6DazFz27UnLG0Y1GpeQ0MtFik2QeN8NFwIffV5GkygkuVoHUUIcUR
ZmvjHuqUZmbBRNgHaJgvAxN5Pv7aXSriQ2ZHBraS+FOKz5DRdWkR2Gx8sds7Dj2xtsw9EB8dEqIx
CZfjA6/udoXsyXCucxlmykWJUtxzpjcGy8QJr1E+7YGi3LBxHgCtHgvpMvy1iO3gZAud7EIq4UAy
Wv0dAjZXhsMupX4J+WZrqQgStJ8dl18hHEkgeSU2AT/EUrJGrAjNrgTsVJ0/tGX+sL+EhVe4G6y0
WA9TyCXdyHYjQZANiLMywQi5C2wmGOMapOUJqZQwLfHveXT5EYkF2rMw3gHtv+ScbIhiViX+l4Rk
QoxO0V5N83gUgR6pMWPifjTQ1IOsfcIdvslBd/qRCFZZEK3CBMtPc0myhIlMxGKSvc/kgXKDGHyX
bbHu8XMrJs8+aRzgsmI4jAnUmhfS0PeaTm+fjy9YO7+bDAgywt1oCK+T1tzz4MCdy6Q+vUmmPbYJ
3KcG/mK5yH88pujo4jT4FJ7alxgSfaQG1lTzLMERxgYsN3GavlqYR1j9MerxzwJ/Qh2meKLxaJv1
oc+9p06719PNtPTdnBCgo6MS59aDZCaWFfTuCoqsMyMKoDmaiCuMCoFvgmF5dFmMVltbKzEUO1+V
bnBh3MOieliGfG8nJsS2327L4kMl/mKcxalm0TL/7E8QBA7UJ2QwRM4uGpIXgzF2a3dPrX/Q8puV
6k9WY6xd6ayqWSKusNTraCh1vmeiCNu0vQwVqgfrIgx7D4DkH2vmTdowYqckNxGOkEZ7CMvuVha0
QxOEC6jxWfULFxovA4uMtBhPkVFszHmHmgQvmYmuvsfPTVNuDDrAb8Zry1E6BIuqr1zaC0GPZjjy
RIXwHGKKnMlJXy4FtMaisw7fJ/C2bcG8tx0CbxYSfyGA1OjUln3TXZDlKlIJbSam+CxGsSpVBuhI
bTTJEmLs1llCaDvOsrpWp1Hacmta8MILM2RkFjxNrXNOBuLrRvFBpPlSVP3R97UXQQvqBZcQoG0M
aT4Z/7WV+V5b1gmq2SoKoAERPvha6hz7SQVGg50I7r4t186udRHG2/4xI1moeBRcFa1PoE0HHdBh
ya0bxw5+fVMLTIzmDty2CzbDexhNyGlbEq4MxCo31tg9drbYhBI5iD9GmwChip4CyCr/SlO8eQZb
mJhCBaKobU67ltYrDtIZpQrRpKrOHNbLhtwMDDgNwLLx0YBRNtPxVjC/ELw0Sk+vCRdiXot97BXs
z7q98juG0NRPRQ8T3/Xtu84w0w+YrQK74ziDVI1qQzRrc85sFFjyzYH8hgAO/oBjhV4XF7s27HqE
DUlo3/vunmmYPeLaY0CanAg9PBg1Fvk52QU5rNnzGGbjTYnkCzflO3G1gAPmPxqzojGbeKJs89Nu
U+zM2zQfAdexcWugshqvY6ExDw+ycy3EySXgWjM+quDdIxEqj9IvT58pEO2xAs0cSn1bMqLmjJq+
M1u7jrW3GVKgzMEy104+wekp484Efnhouz+VxBOLo00tMle7h/WEkL5mrFK1O58YLd1J1NKJNJwF
pXfhESHoIq/Z0RufQGSNpV+gIojUzpdg27LYYlFsheuYtXrwTNewqRLq3Ny/gUHeKVrXONAoGDX3
OVHpFrqej5KXa33GhZDrTqvALOktHaJ7Q46vjdoIc0OBO12v/zHznFnB4HLY/M4HMCjWsyu2LQNg
ocxzMTQH7CcH9KU7F/mASloe4fLmu7/o1hiAE+kLj95geDdSXLnNImwxsJkr1qsNu7xR/mkjqn4/
PFWNycvg0fcHO6m9ueaA0Qb9VLRllIuyCHFUsvQV2/h4FmQGt4Exe4l0YEFY32tUEsJdHq3qVfFL
T/kpSv6l/sMhaVwVvyElUxbnz5K6N5zDf9JsGw3pVU63aKwPcad+hDCWCE6Xfdu8B2Z1wOGpjyhi
sswCSyKpSWaBYSZfQYLc4ty7xHFE1G3xcMtxWXIJCoG0PNA/g7Fa886fWqNY2+FHUB8GfJ4+V1yG
cxgbjoqsZTq+OJRKKfMjpvjdljUJJWC3GHFwdLlYPoX43dG5LRlwrL0uPtjQ9cLUPDYBK4W6Poyo
psmD2YfAzgrWXb7/m6TgW9sUuRSJpvAzgien+hsYnVpJuIgw01vagQivu+t1N1mtdTvfBf4fAdpc
s4DDJu7eemNAb42+HC9eV7xWzFwCG+Y4b5Ieafx6z2b3IUaxDKp6V3LCVPmnkUjAP0+aKh/gwKk3
rauIMfLFu6gmqwm+pKYlvKGm5dHceXsDNclCkQhdhxIpc7rOJGeXmTj9LRrwShsqPXROtmKbdaoh
YjtZt5IVFrbwwocIyAHNkffJAuOSDq8yPgdcyWK2BPNm2PGzQCDUmz2dCRMscJKR1a1BFOyi/mU+
BSHrQZgclwZBa07ywwWPiWIApdb/pXm2Fax6O4Ke9AF9QLEa8vjFKG5OhKP1L2TfqRsDapVjnj01
tN6R/HbtHaiDpTKfGyvbzrHZ3I0UMCTd3yME5txO8E3zla0evclcaLxSc+tsYqsSWB63ELJYvWI8
gJbRqNJ4k/SS6kjheyFN7Rtx4UfQ2vyTlbvVQ/uZ+2bZ3GuL/XkY4ZtPivEtyro/3dYJ6jabdgX+
JFm6TC12RvKPzovIFfCDKdMIdK3s2ZrmU+8i69EP7gVqwbbD0nZyesyDfSsvKs/vZZvbCy8o36tu
TnuzUve1K8cfrQwGZMa4xPzQI3MRLxtom71rXePW8p9xZLT4MPhsdWl+TMn0GwGaUaLhFyQlxq9x
KTF5VNsq05F1OFlOwAZ4aBdInRytZJ/pmr0fGJAxUOn+SUzmgDllvXPyJ3hCxS1NXti2jxtWlAhm
y0qSlVansBUeFofr6H/3HICAonPnH7PpfPqsup0of/WY9Nh9j/w69R46IsUxox32UwJtwM0yvvA9
Z5HJv0R/b8dsw7SskjRM2dL29pUNNizeQB2xiq+Jg59YROiowOpZsxO7tnZA6UwbBFSshCGTLnIT
YSMfe2AfA+sdd6Ib7fQIEkd5teFL+Awh83vP0ywMsR8td6PpW9iUvPeHpFgCQ1mqBo1TvsHMS6F0
r3qmg9eaxp4wbDTFZsTqHlu43T1QinroXEFM6PG0nNBImI8Mg5/t76sMsFIACaKHM4z+vPqNkIcA
tdxiHl1aMGxFuynBHsRo5tKCVVbNc/s7ZMFqZpjZO1PxlstN5VDjooOrUGbPHW3AcYzMZ/DIbj/r
6tGQj1WEh0L9NNVNlO7KJJOHMKvuOWYajKfkwMgo8hABkumcuj4/24tfHUuSUnw2h/lEJp6BQEEy
gDkG/d7l/CXgCffKqq/PESabltCH5tJOALp/S+3o/XYjDa924E1ZimifF+9pUSHBCk8ZmzxYs8em
usB8BPP9Rhih1EmSijpOUZBGJfmUvFuMIunVAfd3hNy9AcRbOMVHhZdTjKs0OXmU3WZYbhrm9pbq
VgxblrOWQGNTbdPq5vZTUTLfQDpeLSQzfz24JP6lLTxgwR8gD4DCLALeeDZleAwJkl6aNC16hCao
WDZf/z85DDP8HmehzLdaStXgzobynV12aLuMRd6syUFaYejsGXU2OcZ57cm2PoPaXfXm1oM9Nkej
2lxI3nSlkQCTVxgnW9ua9j1+NnEjlhUCHQqQKToAOMKbAIveXUZttBfc0iwPPczHmK/YkUPLYceI
rstC53eQE2ZvPpoUa82Ie7ue0B4A6NcjfeXw0cT5uz0beP0Xb2D4yyAtoB6N8rdcH5CffyYEKHmU
iZW6K+eUyfrk1PRwJWelWKruo+FTNrmkdA6pgv/t8eq1zj2wcLrmkL6cRSvrvYuYKCvekPkxc3Gb
S4eCPLW+UAr4khuipOrsIYmFuHwxeMQwIPpyqzPRD/tNaG99qsjS3NUFCyc0MDSJoNew2JGPQJHT
P3zABBUctbT4yfJ2n2Az6K1PeMfoXna9Fe2CiQAVMMEDwtEZh+2wqjVoRzK2n/MDY65cm1Ex4Zus
mLDVLkPry+FTK4jzK8YvWfGHmp5I11mAM6hq0iLNR8edPEQ8M90fMk2UJkhwWTKxBwKDuyYek5ca
rTWbSp01qtHG4FhAII4gipqD04FcZI8/DQir5tyuce1atNecJCHv8Bxkl7BgHqnSMBXpDKUVuQUe
6jYvf8lV9lJp83ONrdTKKEK0WC67DPkf2xrea5IizFi8ZAqkEIEiLNhdxfBKb78bYQMEGadbrzMw
zFcT88uC5U7R5gDeny14XqwjNpR3YUU0ZoEPpfTh0+NXWhIWSZpAhFUnA+Obe9U8iWTg6iskBmTY
tpuI9A1GQ6mxLaMYSxR/ULYEK5Hs+ywU2zIIbmaYkfJIXtHAyEcFWbZGj92/kWaN4bP+lycFdbso
i1UeW+ElbOWr/+wXRstqI5KvARx0H0n/S0ubdbSc7tlAjdyDHJxhKpHN5NJmw4tqFnGAVfUUrG+x
pVAEA6O3yDXBppSi5+4mAdjvpEXXrDMR5Ttbgy+2ZQdHz8eoqFiO7rCGWrWfWFhxmCCF7I4KPHP3
3mJk9PWLkf/gjFsE59Z/RYl+kAQKOVO995niGGjDuOrWhKFMCw3boLQISNIgg6SOik///xeBBKjX
O9K8aOA0tuSegf9Y5uZfnPf1KrNRCAeyUpANtW+C1rqNVbJCCnwISFbvPUnboroPqx+Plm/Rkls5
aHp3n8sz1gPbKOjk0mggZwjygUvdQ/AKln5jlOrmGMQWt9FHbKOzKEyMjpjvcDC3xprHuD2nHhMk
pxLmZwS9qgqpeOCUD9hBgnwqniuSRoi+SAcH31MDgje4jYRb2bLiBWyYbjojbgGCBmviudBNjRwW
dTou+9wCbNhhd5yyNzX5730znshg+ul5fF8F3k0ocsF2tJPwKIriFsW1+eaUfbo2RXyCjkQ1sO15
niIEPnj+wRLOSMtxSpA6H9oWW5DEuVWvaqRavMOeMR5jkxgLgxM5V+dmKkkcG28ldbll8t21J00C
aUNJKpX7DvxGw6ajQVVP26VvWc9/rLYucnqqsvicpYEL27H+Hv0jAOXPZuw2ZeLfldGeM4vvskxY
NhLGmrneL8qdZhEgtstj41Qayp4xJ9fEMl8xjN5LGrs5+KInGs/Rzh0VQ8MfiuApVkM7c0CBjZdE
Qn5Tsv8YuvpbtyKksg1BDXJpYvXAGI1cgU0MD2uQ9ke9s54zZUB9/KoRVZYlf7nj4mdSWIvfymzv
HT32gFe8wfGecWNwTzM1/k2jL5E/jfIpbC5+FW4SaXORBXuteMmc7xaFYemS0Eua7pjt8TkYwXOJ
qQHH38pSEXhBfVmnZy1mN4GOuggQYuUsiZBtFqvCiMCgW7vSiu8hlzTOKYgXj4TZItGUq0Kyn1JI
Eslu67fUeDmH/Cx6dwn0rJn+N+2rIX4H820K+KEAINnyvUGOGWUmzc0Pb/khVwZytWz7ShI0Zh5t
W+EmsarwkY4VqYX9pvN/srhck+bC5IvotrnuBzAf1KQAWPuS2y5LxosBMoF4LGNjJtYXSX+GRg/K
/RiggNQLFAwx4/E2nnYD12o/YqodARFBKClHAmClXFd8stPgbNuEbdokrY/QGZ7I195pJgqr0vL/
5U12IM/1JXKsRVmdWWiuOrRLhRu95vpRK5mC0ieYoVwN7BxLxHzlx+h/kNT30clhSYbPc+VDqnFZ
8mHuYUq0yu4pbvnEIJIiDpcTg9DCtJ862nF2pjBo71MNLS5uyoOPAbXSXsOoeg8t+Fw2HHMObwcs
Rvntkaid69m1zO3DHAWXk3AbULAKxl5GiIvYbZkodBQNDgrmAK8wIoTeYejebYJwr0R3jWI4eCOp
yTQXunmpGGaZrOVNHJ5ucLFrji6tX2cxrtp2VQXi1WfzoZfFLqchVgCoPNtZOegpWuJlgPr2kukd
SukExk7bqHNo3q2shqfPzqldJfxHqGtP/BRr1zYTPCrgbms8fXVDQaV9dDjm8rrH27G1GoZNIDVr
7nbd6j47c1xGW/gUXNvdKvEcCL70JbqPUxj5bmabrzFfQEYba5EpPrFfN4W3FNOItJd0IRmdDZpw
2iSyCVdpSo5iVb9S4ntC8ZEcU73msWoO8/496lhC6oyfyXbHT+3jTiBoSeCDmX7G8Zdt5oGIIZQf
Z6l1u/DvT0UG/zI3Qf2AQbBWKQv23DilSEkL86jIBMo0HjZkJElXrFXwY7X9esyYjEGlGqMH5/+i
doMzSvGPJnruyXiw0THi/bj59Cy2PtxapgNmbN/hva6FwnZn+5jTqdfHnKUrioyK27ElB4REaAhh
8ccse2qltrcdfz2I4uRH2W22T8b+vYDwmHOW9ZW2R0JLGAioJ/mVxSO/LyJdKaaXsOM4mPoDaL53
jVIoEmgmiBGbpLMp9XQL5R5Lef00QJjjTilJaWLcxJikZsFlKGZ28jirpKX6HqAI2B29jSrvBKGv
uxFYj3EniWiBR2G/BUC48ob2n8qq57m00hCcLJXf7kv8N55oUYcXwQLV/UoHqD9g/s9AAYjoqCPX
bQJ3z+HCcwMwUfj82ynvf3eEoXOueYczWISOOuYW4iDIKLlr7tPSIjHAW9JjVm31JxAMRk19jHXt
uaYXGP1zkF1dSK6DTL4I9tmYP4O6mnWzd4f2kmWwDrEnYSTteePgarCzQRemj3tpiSezG47s2U41
5oqkLiGKgcj3CTTMynyfERXuy6ujmddG0tCSIyiHZ2MCjxB37q+iiQ3bN9siOw7oHmyoBz6KXYhQ
oqk3A4NRiyaS7EhhFvCe2FyKJ2Z6mWdsyDt4RP246//lhrN1MABhw93busdHHY+72gYT6VQfrccs
ZmJb8zrInUdPkprlUWk5NA5jE1b3aHDfojE/lwbBPvP3AxfZdA+W++pTVg7adHVmp8y80+H1cJlv
sTXJRHMVbr9K3HeVb83pNxnTTce2wlZAGKL0N2qzF4OHX+Bu4MWjVN9LCSUFbbQCcROP9XaUJOY4
7UFrEGg14h9M1RtAJVIbnsk03tlmf9BaNDRgMLUu3HUmotouuTQJwQ8sowNkqxhAzjlzSjtHlcvW
O+LzKTeGEi+qB0BkddvO1LGDYQkyE2T5aqllt5RM37JONliQ2HPBRzhoXALGb9DPeImFQWtOhvg6
jh54CF3D2cUFhCI8KuSdvHi9t6278tIV/9yKSZbi1ac9KOHtdPFeZ/4VUNEazVNTlFfgzXSj7dqu
YaJoGpl84zXVovduulYM6nP9t2ofsbLh1cSzDoEzdaur4tCYDdy4Ao3CgECW+xo9r4xJDKUviYvg
JyDJ0Kf48dLpLZguhLT9WtUG8PWW9AvUYa8WCSCejmL5G4EGACH/NiUtuGf/J4J+klcfGTkUbN+w
Jyv0iF2YXRV80iMT+l0TpMuoRHe/oZHK8ECHBTmtd+BSAFZZ16A+0oMPZ5wbrmBtf4u42bZAfyS6
siBpt1bI7619UvJ9ltToGB8x+EAPx/uYMepMmYcyx2bnx1V0ySeGvmRnoNxLzYbh9mdMKKqZfuo5
vtLIeZMOJM3xvfJ/60xbkfUKJm3n1d9xMWxFS1Et5RNVqsaiCQ733rHfEGptqpw1v4eGmLI3j095
dZ+c5EnYz70rvoR9S4Z2zeJ+EbQIY5y/OLNOkGoWuCuLMvjKkMnqJKnLQgATBqwt+sXIIeVPfzrX
/JDsrQHtDtAeyu1taf6NSuA6FXsbG12qP4z8BWAlFD+BEtYHz8iyFrQjTCLkheRy0YfCXUN9Hm3m
9XyHE8QrL7PNzda0tcFhptAuJ2T+uSM8ujr6Ujo0+rR/SgkUIhMa+KLaiWLj96wURux19nP9f0rw
zUis++xbykh2D9m5DyAhZF5vrLDcgYE5DL9+AaiyBbwRDvUqwJLQWtVKIqNbsIyEO2NukHLt40Ay
6uv/hYAy6PXwIldejLIQRDlEwV3UnaW5rx4sWgQFaLLr7vyk/iSPw2XAFexEtzC5IwRHfipKi3HM
q6+uUQcI70cycQs2zGx770V112na9vEpVPjdVs6nl88wro8cYV5bsffUy7WoOOkO0Av3BieN/acP
3sZkv25C8K+5sdzx1Gnt0gax3NU8W1cVzst6j7g1BlJDfGJ7OVbRsTS9Lfi9o1szT7J+kAPw8KC/
9ygPhLHoKoaStX3nnaI+7niv1JZ0AQY09dXs/jKS4yrjbHKnwcSi9zAeSlPdoq+uRCo0QX10uNDL
Aatsv9TFtVHFZmjExT1GzcMG4hHrj4C55pg6e7T6TnoAuLgi3pPV0bFi5ZiyEnUvDb/7UA3/iNkj
4kbp9TUfPtMAzpkYggsyiYxotGhptxWBg3107Ah2O4SqJScaEC/Xgp9C76JqdxAkjIm1lihYunFs
XgN+Ery1jOchQ42klzEaghOEjiOOUn2n9dkL+S/iKMtwRcxzdp2CWt5R1a1IxoW9geVmbUVEyQSx
BinRdIm+GpmP1Bq0qxiXONmUZo5+ZSm8bO3VKLjTxMLvDxtrBLz1kMUWzysZzDNop3Yd/TBowaW1
wY8NUNo4soUZrlRQfhGWO7Nm03dd86dNbe1h64QbXxl/7IS+2jaLzhlUag784CDBo598SIos7zy6
RoDrqBsOIYCvYwM+DYl4UZyVsFJyKOqEtQ5truF3wZtldrAA4RJt//+/tQNyLPQKlKHz38UbsNOi
0XgiuyF9QdduU9nXiGf+RTlaAK2LxivoJ/sYNyaaaJHx/ljMwaw5ssNpsntMn7LHFyPdg9IK++rG
0LiaZoo2mUV+vWnn2mpqJnebjx4TjMy1joyAf0JzhB5nuJ8aKQ2UV727loYUx7pQQBBjcutK0ijg
i2kRLJTS+u6rRB4JPJqOXt7+ZYAyN3Ur01WrRYhHpx6XJ7Qm3F/esKsKuohRn+pdP7LLG7zO2nlO
evOGseQ3tWCUuoG/6SyQ/G2JImXOEPZmKEDXFSWq24pgujoqcDoUDpMXQxySthX8Abt7ZQz5Zs54
DhWARzXP5qQLWjVpRv0QJJm9q8DRxamwjw7ehbGFnJw71jFFJstjWN/KTOWYffFPUo+Cngn7K9Bh
99BUTL99EseoPXRzm6ogPKnwYvWTdszb15Bw6xMIRr0NUc0YRou/lTmZlgHFdrSQuYM/IX1ry3Kf
BTtocriBMBttzKz+9MIOvCoXrh2BjSTTnBRrmwdbsou8Te2dD846ymo5hGG1n3iAIXRC1NfJs9JR
PZGtaZ0t+QffhEMsLz6QmU8oYMStBr5JCRiw2Wt1dzc5XEOYg84Tpp1JbGLN/zfIAg5mQy+piv6g
zJijvMg/Q6RW50r4O22qUkKI899+ZCKPXhtikB8e60EcbAeTn+2X+TrSzTVpW8aaVpWxmkjibZN2
B6625wYijvBhZijJ6kx1sTqy2IN5AwbHI9KVXDrcnHFLX1vMRpt29FBFbSe/9XeNoGLPzWM5WbDt
cb2xibdQYaU+lcGAEAJc3zDFs6wQqoGqkr3CI4Ptqz/jk8bwRM9Q7quEOZiZzeP2ELNh72DsSDyJ
RYRN/JgTSwjWScrRx/pyDdhV7hwd/E7qfDQzxdudLYzmVL5YopxROp2xHcr64RqY2aK0uEL3Y22Q
DyR66pl5srJHDR1739kINxkwbvOE8VoOfrHMwegF5jlp5bgrLCZIRgcpFg48uQncoiRccFalJvtX
ASB1mqiK7BZIxADglGTiDbs3cKijGpjaachAQ7TkJapM3/SrN5uCZieVtepnI2zY0uzFaTiHerC6
DYb8oiezCIYjWapWbZxeb6+dqrsrsuJ/ZhXF+wk0R5Dp57SC45J2Y4iVCpVXyJXlJreJh2GBTssj
ZRQZbx3CFfRy95+lc6LHSps7x4BSKSVMJ3WgVQMfYiVrz6dD8lK16SvYNjab2OZL1QwbV+/x3zuK
8A7Rv+kqsmG2x3LjtS9FKMuLocJfMzbDrcRbiqpVOKu6tQCyxQwqZA4EoCXSfsS48ogxH3pOP610
keM2De0nT7BEM+aRReO9hnVlr3Wz/SmTjn10JwnT2SF+JS041qyVRDqWpfj3QZWFm4HUD2onj9c3
bcVaJuKHxAbGBTpeQmAVIcp6BCn1KAHC+hDZRsN919sGuxCQ8b1v441l1LeIDgIo14lB+qpqWeB4
GZBDs9Ef5PLhyvD6YWHJ4UcLDYhxYWaj5s4eE01YwqAWqhHfVRZUWzGdtZR2rS+Q6kFpwoVN7o/R
etjwC+ik/zPts7Y8Fmr4cmsnwTROe1IZyFfT2Rw65f1P3wb5mV1zfo60vyEY3IOvDfa2mJybNsTx
wbFB2Yo2OomqZA6kGesReDhxs7B8OxZwVMa4uNux30ODPI4MvU4lYgQfdYhfy2fF6HvvNfGyKjC4
F4B6FuY35iV3MT/jpd//xEL7R4LswQjAC7u1XewndtQxWqEgtp6RflgxfHLlYAayxfiEqMy8e+Xn
GOg75ngm5k+Yb8FAz9YqjbxIvVrjxOqhPhKaXc7m9WDgamrTrWY0NrA7eeA7k2tPZsnKZc7elPnF
L0pU61wua4f1uW7Qu6i0JeYKHnPYIwuGembSCFTdQdmwL1JEa6Sie5sg8WDDmwJHOeAYg+hUchII
1Q3jfqHs/DA/5JfJAtslGGyhSiNa2X0ieTLYCRRtTgHcPyeQ0knECTXoh+sUjJYTj4zFIjkziuyI
rb6GnpUcS81nITmWJYYF0j0qCStBvNmDeUiz3MVu5XAXBA0hiriXR9GuPbJrQc6lBV1t5WIQaaFs
OjpteI62yXNks088tILNZ1M45tnMyampUaz5TnEpXaJdDZfCjPspX7GASpnHB8E6EYU4pGTAW1qH
0zfh5AzFbBfLdfh4rHKqoflUTfOXWA4VdGYCBM7qnRypLAQOpDXI9VgHR1Z79SENUGlrQR2uPfp9
M1NqIw37twict4hYdP62WnLmu1tfonpLUg0XJ+tZXKQfSeX2x6lxnxDgkerdwRu1XQ/EusW71HY2
PkQUgF7JX29YX45uweWJk9H0LXtRxgO4Cmgc+FRwy7tuTf+nyh8GSvc4mQFKQ2Dt2hTrWiwKE+aC
UzBTxOGqIJD+G2FvzZ6aKkUiqeL+1rVFs1Wx/lIXsXXOiFQAcYMQFl62ZCTEjvGGLv8M2tp4+AGb
194CgNzW5jdMKm2f17jLhynwztMsw+5pHqxO3yWFbxwtVDoRv8epQHmyNPnniWsZG5Jtsd+RTPIK
lDDdlDB/caQFV1lCfpziia+mgKer19/SE+9B1FHWQAC087JCD8EcsiqHTWng34gaRJHMLYBMk0zr
uyFUYXrmurOaJ7YOe41ALCxM3kFFAPjJAc63tPugZ2kdV2Vq9/CVB7GpXGuGtxkniSaETWuzgBpD
J+1oez5CxGcNa3InDIFEpgSv24OP4zXm6QH2iwHQvGrMTxZhQmYrBNl0oyXXqizMR+XCZMsBrIa6
iNZEneMFl5/KGoYPRveCVIGVzJGfVUlXHpoMtYSp66+YAp5L6srrFIcHi97hAhj/wuan21CqPVDL
k+Smo8PKa36iYnQ2k40aADA30DzbqXm1bHYA9bkz8tNkYacYwa8uHWlr9KKJgSpaMI/1J+MTpurX
ML51zWCfm8hpVtTuRan/ZEMqzyMiBs1ifWnJ4Aw9oj5aELk0u0RundtAP2gMwiE8Oy7LRyvxjpoU
H/6Aao8mk1miNhsSvMfYkv2cuz10xTF+YszDYFOWJ8f24SLCiwO27h2KQO47Qd+CDrld6wk3UR8b
x2Fo4iub1mUp/I8Csjp6HNIyYen10KkWnSfQOYeo5eCweZ3HtIJUvJszkZaJz+6j7/305I13kgkD
dCRzMIrDpCmlIY9iT1+ZVYNzVqhuH5JBbYLEQud1wiwAx0frPjDA78cwMTa1P/5kUlhbJzx2pFxl
JoucxjUWrWWzVs/aP+JV8LSETJk6dL6ZjWQnbFH+8vUBh9DLUwpzFe+k3y9jo/rsXZMGI/cBnQWf
ujs+uDu3Nc34zh45u/oWJJrREP6mZyHi8wZ+qd5hcO3rQpwrtobZEA8wru19Uo2cWIh6pTs921ru
XdNBX4FLdLjAR0C8DcN8gCVEPlG1BFmFiAmuFQLfZE+a86yNCD9UGxhXB4FTIRTAtkobd3jXIJQY
/WvRYMokzh0t5qxzdLVh70aAdzM37XfsJH4ayUAfgQiY6kizVzHmHk3VT2wAgSYBitz1fNF48NPa
aU6O326MkB+X8IGz2ertdmqtCLWvh4QmKsadSH0NW6fBwsSi5uNRJnxNGtusjTaF/ozaHQUJGthF
XMbfCMXZ0AuPiLnUu1ZW/KwqZKoGh8xK2QnRBZUEGThAANSd6j/GzivHciTLtlNp5HexQJqRRhrQ
VR9XK5fh+odwSa01Z/PG8ib2FqMLr7Pyo9FAqogM93udlzSzc87ea3d7TztfwqlpY4Y5/PZKX8i5
dMmvSzbVKObNqIh7oJt5DmRbvkZo8hJd1RQBaYEIQN8Kw8ALfxwNTA5tCw5mJpNprFEU0ondRDzP
qyxfyFVJ+EPKEeySGJHS7MLsHXHjDkOzd9HdVWSrl2PzZAYG6T5leKdstIlJYDNwRrPbuuPw7EHa
b+HADgHzFIogci2sZsRuFQ47tNLYe/P60nToV4RqjtasfmoIbptgxtVOY4cU2r4ny5JSZRy71agr
saWeQcYZn4eJrGQnLK6BQvpAFvbkfWNywbOJ0/2T7C4Ny7A4c5/I3d9MMgvI+OmDbWjdW4Z7KbEn
Yp3b1BiMNu7coouJTnbdDbuBVfJQIC9roLRvggkhJbyZdoMOeVynsz78rUhjAVTHnslt5RTeaA4V
pQvE2gFTrtDf4khtXdTSpM/mxn3pI0wpooYAQvGgfTUcfoeXLrGqwXdxy/Q6KPLmn//55zTWv/zy
n6jj+Os/l6/5LMoJJnjY/vtX/PN/FwS7/y6u37Pv5q/f6t++M6/+r3e3eW/f/+0X29+Rqnfddz3d
fzdd+l/vgp9j+ZP/2//5r2DWh6n8/scfn0WXt8t3C6CF/zmzVTr/Y8grc9n/+3/q6P2vX/JfMa/C
+7syPZN4V9exhDDd/5/yKv4uXctyPBLePQeGBVGu/0p5te2/C8tVtuvQQNAmKN0//qMpGFb+4w/b
+ruwham0sG2OZK5Sf/y+/H/9AP/71/+Rd9ktQRFt848/+EE4UC4f85JF6/KdtGlKF7EtMxLbtZcI
2M/3e3YA/rD1t2wou1z0HVZEJd88U98nkcQfxsLzpyvyrxvnz68j+Yn++lKSnwhTq2k7QkqlyMH9
80vBiJvKbkCMNjVwxgyK3OEriBisWdpGq1d+Rtn4000+AkUz/0bxA5QIrV4cO4jGdXVr1PFVuISV
xRhX11Zm0RCF6jbSlKhAoaJen2oUakaJdR7FvaK3U8ToOGhWMBxT96ohrVWx7A0L/dDhKTIH66WJ
GJ/BA2/Z3/OTD+ap6uHTJy5gPb+Wz2NxB48U7yMF7gyEbR7R42TmAzP9O2ju59KwrsEKt0eFAIR3
3H2xjcEs8OxdmTLvxzD9QEjkp+xHpiMS8VheAIArDXUILDRpIiUKt0SiIHz1SFgCcIaOaj9V1sMg
gglD0PCSV/0+8pgsDmRAJhX1QJuOx7ZUh6JLXkvT+Ul856bR+D5iaCIIBl5yD4abwyBqDUcG0pxl
HPPYLtaqMC9dPN0XTfkug+w0UCx59NJxX6MnUtEN9LvHyD3DD/8C4tTPwwf5wHItTTp8uA4rG7fj
lCJ+/P0VYz2BhLOeGGZmpGVQQERW9BYWu2ImTzVbiMVhvXjM65t5qplGyHcwUYCJIToaNFNMmb6V
KdgCdZWgL9tHacxCXWTfVCqQgQ3ztu2zZaaL5kqNL0NWBHt4ja91yNGsSIvPmhq48SZiGIDY9TW9
Y0dVNEu03F8pcqeAMnLkZCq+MQZwFUaiknUTIgeMF9t6aaHPsy5aAegKNTp7DHjPNWcHmTlyzfNI
6Zwh7VzeAyqdYTNNj4ZuX+psxtvYY5/MMo3cDYt1GZ+o7nIYO4gT7Hn4sVriP8CGUp8yEo/B79c+
NSPLKbOO9qOmXV5k5KxIJOGcInHaMpQUFmY4MI7MWtgNcBNZCEuYvNSpu9fN/Ai7nY3UoKRv52va
GwDilo4zzSmMFC7d1UYSBabLU2zNlI+WhgMUnYRKAJ3XyVdjQoC8tXFLUFEmX6KBU+04j2VJh10T
/btu3fzCp4iUKnU7QjZvpqnBvJjnZFsZIwGPY3R0U2aHWAaTRhHcnL/0Onhs+HBEmx4Nk5TnmORV
eEROSFpYk5C043Xmj1t711bV/Dhu84sRPTqXiUy1GJM2kyeAfsh2dTiCTwjDk81vCoQjyBaKXzZx
ycXIg53k3sls+A+ROUsfGls4Kc5+3iK+wdTWDw4bf+PgM06QrFc3NGbKtW+2X6JtrnOsTmOVRlcZ
KuI+pr0YOxJjCIaD1UjOaoOWWbdlSpeXxHp6blUIRyMm+WwYMLH1O8lMPteuA4Omp2NdD+/11JSI
csvpaEz4bQa3fJQx/hVasalOMrR4hH3gy0E5jhtD4MdZyQEJQUAvaYp+MTi/CkBPDSPAUqDRyPVR
Smry3Aar+fB667GgXY4Kqd53bn7HmndX9OVR2uZZ6s9MxMSOIatGeu4fSlJoB0cxzfjlm8Ob7iCE
yWa+G4aUanXPaOZOavtqKpkNlhqCi0Hveor8cTkLmaxt8XouCSUI7H0zRvS7EC01ilIDpzG+/SUk
oMAq4wTVLzBU7U5AvFUVtW4aUywpCCNltkhOrXrcModHoJx39mYYy3NraNwsGiNTjhVb4RTekIuH
YgXQkDJW1VgTQaNFfph9lJCIewO9jv03R3aY5Z1bILkqHO+6sXq2IXmXdv+YhzCbKMAHa9qS7LU1
++6M8wmAwrahVqnnEc5wsGEQsnH8DmuO/x7hmKf3sZuEjW7Mf3Xg741EEeamots7flQtnpI4cw4W
J1kz1mTq6ucqjDatfcCyxBpuYCfEiSkySB+tg/vHCTA0ujADLQCLSqt2r13ejI2wP2ftZ+kNz12Y
nQfKOPys7k6qhT5D3z9005MRy4/cIFYMuXWojYPsgDyQr3E1MeVqCkASrX9qMixAkto0uMKxs6f6
u/g8lCCwHoq63RcIPIWJyqBox6VRYn6OnoG7ykK10lSc6b8aYwL9XRlf3sxCiGvrhlM4VPFrg7TH
CfGa2cASZaG+LkzqYqOsv0TPbCjRb1n7bk7pOSxxeA8HmYw3XU6PQ+QzSdX5ewsoArJSD5iovFZ+
/tXBVDQNTVVZvqpaPFXGeF8N9YvokQOU5ZF9yJbua99qefi9kZT7hnilUjyLa+ILqaNcJt1d9CzI
9Fs5DZ3KWTCGRvfgisdakp/NW3fnIxPGqygBztYWN3lpfVhWd5eGj2MtT5HubmrtXGiP3YW6PrV4
zVuBXD1Lb0O7umoEQ5t0EREJ85Tb6VcIhXauyL5S/n09X4sqvW5sTSSAwsfhPJHue1t1mwIeZQPm
LqKUVT/RUJ4cFbewG/Wr1bW/enEdu9UuKWyY2UX7Imbn3I81WE8HPwvZOSCNZrSKtVPubZBKpRu8
V67zLhyTj53kcwlupa0OUxjvGuXt6kY/UP5eETSKkcEenlCy0fsV700XXGKvffNCFpJxtp7y+aXI
xZsx5t9ytC5mNi67zzpt63unBp0SR9NLVtsEbZJo5xEGaMfJY9ioh3Y46Nq6l11zS5vyYbDLO8+9
LmTwgBX7A9pKi1oH5W6S3rm5iZ3VPvr5fCaOmg85t+7YLvdpY+8C270Iv/x0coYRqtAfFvXhl7Yz
VK2Ggs4lD3G8i4z5rRXmlRIUdhwB2TfjrUMR7nvTV+iHF/RK38QBYqDBQed79p3gENRPgbdBek5b
YrL3BbL/yXMf6Y6bq6gpcBng6y6zQ5r3B9Q4WOAeitJcOQnjc3MEtBKUoDIt3JmB/W4b5R293P00
9DkBCoQjGfkjGtjX3yO8UefnFLL2mOQnlK/nKGho0IQ3DcV0Z6pnnAtZ8NaT+FDz8fWT/0u7wTlq
vHKNjcwxyxcaSnsmjK9D0l2imrEd570XrFc0PziOSHFdRN5BjegE8RHsFWtMopdTX41ZFMyEJ6F/
Do+IvrbKYgYgSQRKquiN2xztf24+W3QimKTAs7eaYWMxEqURn5belS3cV2vGpyuGQ2whBTf742DP
S74uX1nLbTDgrIRokXfdPbC8K2gF256AOkczUeyDkz1BdZHDPi6ji4bSwqwuXoz53sKJ2cRzwK5C
i5C9+14sJIfs3e78o7DHG0c2IBbkjpH8aXk8c9Wuc/Q44QgyBk2nKwa2A9RdjATrVD1myH7rwL/u
8/HVJaNoKI1PP6QvVxf2rT2U+w4nwPI3c36SupfjyHQ1VdTwytmbmPMbw7kLm+mqhMZbsdLW48tU
7gUXE1TJKU/0izXm617I2wE/OOC8HZNqUIbJbWcPW3vs164WD5YLxtdAmuFBBmyKC/Fhx8B0wXYP
d8Z5pqMxW5/z1O20tR1dmt1iuiYPdutDEEFNkspXXJUH+DN3hAthWoAMBjzce7MJ60v1dF1LgdOs
eOpKfnwfv5NEFEAsUtSovSmdm3rkq9P4kop27Qb1tRgyNHvZlhm/05onMHrbGedfDfZtoLttwk8L
MLoWCYFl4bbT06lmAfSFPnbmVZMM+8hEUFEvIBhvJUfMt/xbqOlmGHMSnxBtOmKXYGcmooQZrHmV
0UadJnmMveLi1bjReXOwcbj84P+sfA1RGahNdlp+f0IEAIB8xIMPMPbWK5xzLfun5VNYFHlGEu41
bbuyQnQHMB44yMG1v0QW0hiXuwUZ6Bc+47JxX8NzC2kJDXI6+LZ77YeK3np0Nxopniwf9RaniPK+
pk1pKHTRDOqCU4/6SlXuU2oseA5vV3EyCbAiW2W5H5z6pIkg85AYVijLvDEiPDQ8YFbqSBZZ4GIh
vVa+S5M2b6R7/HBL0SPfg+8GT00+HyK6MGKK7DE0B6lPPjbjOl1+uNgzKhspXq2IMQG1Xb0nu0AM
8JaO5uzfL+HhZbkAS8hmCfqbAVUHpoK1ofSm5qIL7q6GZK7GJgWhja5FgpoQPiofsuyZ1HPeXF5z
xsa6Wj5jPQTbvlEskRRgTUAvaOR2ifRdAxktRLqaCz7BYd43JZ5pbhs5Yk7v5abiFPqb9oifklB0
Y1YL4HGd5lina4sNyT+2/pc7FkdHhuccx/NMMcE1lKD0vNuWr/dlsUsQ3pCURx7psGN2iT2G53Cp
ggvv2p/Sp9Adz7ozD2GIqGmZkUXpjqYqZJCZOn28tJy3qA2v3MDaJGFEi47YSoMh1GjfdEJdCT1t
LNve5Wl0tFS9tQeyXOR4NnBVjDMaauxiYevsa1NsHQNtaT1dTB/YX7Wjrw4aS3PabK4Kzc6GHC2d
CP3iwQ9RWFvcOZnBIR7vpBM92fO8tsaXlnxtq33NXZ6LFdv1Rvguxuro3Dn5gZDJNQFyt47NURt2
YkcTvsVYvNzPLjHfJu9Qdw1hUMFBFhFjJb2da4TdWGjrYDcFgDMw5wjkHKKfrjSBypkgDKQBrgBV
pC8OiT9c0ZiEVOHee5O6UiyYi8pW1O7edIZd2Lk3HRptR0MpSY70Yu9yCO9wsHzmg+jgnHpbRdmd
F6XHHk5vXkxg1ohpbgB6p/JIwwgDgrv3O3lUMDx+twU7yNml4j4ilQcm02wCFOHeWtYz4jvRASBv
8q2dFdc7v/5AfkQwCTZ3190uF4JuDaM94k/Q6GTa2+UayONgps9lYV1N85vqsxPDukPoJbCcYM67
02FkD57owS4XUSbmviTlJlQBSFsI0PIpDc39shZW9oLXaU8TNCJBckpkR1d0Uu5kOb94yqUUbs5+
0j76NOQ3Q+aSwZZuice9Fo1x3xqMd6CRwEJmchNfWo+DorAl3IhUU11AhZkmqBV5DfTffitz8Hml
espp5KwIp/mu9YSdI7IuTqe+7IF84LJCdEzGPMpRkjam5UTro5xr4iVwo3/7/f9caxLQ/aBzFMAi
kvGBp0vgTZXdumdHqAaEXyozGHgH3jODPQjqg3wKjJ9yATiknk17yDIpYGVOUFKGvD6qjft8mJ9S
c2mrj9R8jb6nQfPDMBKSyyUqYCoWHuRYa3YhIlBKEf2OiWTmneLR1fMTjPiFHNHurWpxGVOexM4y
CA+NM/ofAyszXbuq7cQ2mfg+Y9/f1Ia3hfTFkIFB5IEx9t7U8g2JTM0okuiT2vxlNcWPbSwvPjNr
KaYFa5OKb4v+OdUhijfSMKDw82iiTmZpM4P7IGRlaqyfcsq+Z/p0+GeMDF88I97JxX5gtO9grCda
QpG1ADHyVLCRYutD9RvgD11GgDkcdQVe1iU+qVCiZy0pZ8CtOBWqbUBnfuUXU3rjZO15+UxdEbKX
yfQ7FHz+zuDegwL/LrACrMRMzyhV2Y/smUmG/CQzoagkyIfHuh9/qgphS8IHUhiqXTEN65b1IuLF
9WPXGzecAYHZcHmDIIC3UEUvRNn4jM54q0Mrn2yk1CPiyXiQb3rqb0yXd2Mn350eb9CmO0iUENm5
U74JwnhfmO17q7mQBv0VGkP+Q2DjTipY44lAW5uSia5jRddZco1+rjyPjLJ2RvGe+8196TBhSOLg
s1UzgD4zu8/jG8WBCT0wQQgVV7sx2oNpJp9aswmoODrR0c1xNblc+YH3QoRptB+7dq9Afa1jgy0n
9jYjFUI5Uuu5/HB0CVdDD6rLRKRGw4wLZQc7a6YiczqmtsYQ7hA/+ozd8PrzqVsqL1ainIL1nT/R
yKjLtNlWcfAzBLYkKEMBaqvyu954nBJjyb9JnmrDyU9GdVXwBO0LOdFZ6HOJ34Pk3cBSL0YAvaPI
dHWeO+YW4fskoxKSFz9BmWGCRY5wNrpqP7b1hxfNn7Lh09d1tR+CAFHZ3qrDaYflAS48bzsISFji
hPFQqFs7UNXZ9MH/p9I612pJpMZOOPnEcMgp+pnmEhW8e2dknHEabR9tl2EYIfS4IjvERd6Q4zGM
v6qIsrkPnMfMJyC4Hmm/VUG8pTX8MTnGm9fsPKSpOKZ87GrLJTWZvEThLOjScbRvuWQt5yQQWbsw
grLjMnKgdeKaG9+Pqk2/1L81VDaF+mpDem3l3rcOv07NVmznji8f0F5xdp8OeUgROCsLVT9CJNry
1YsSpXuybvLRIqVoHKbNnDLFnkpQYjjm2FOXyXyfc5Cq6KtlaKF/f7QNwmwge+5RhdQ1VVV+G2X+
XYr+piz8FrMLl6GNA0wHnXWUtZGtejPxzw0CAjUvhpyRVmUQDydRx58kE7gZ55wxYC1dVqVMlM2O
h+lb2gg5mO+/JI7lXuNmAjZgv40C4BUmtzUQh6u0xQ2GiLJP6/nGJ5znJLrxHq76e5Zb1X6e2EsD
r83g2DHTHk08goYA6qzuwtB+cxyarrWXnCXPcQAiCqEDorrlVTBsOCxi6i2uywN51NfGwHu0OWCt
Jf6KOcqvlC7B20uODVXdbP0fPy5xEdpWv2mK+JejKdvLFrNKpHtYRSo/VJ8tZn+Up1izgJaIiG8W
Oyx9A+OGfNlKdO32m8lGO8o+9AbHCFKHxUIkAm4u21pujwJ0ONgLlBoIV2ixAgToCS3MPHqZadsd
eggRQc0KZSW4Q3Du9ATbGzOsatFBsA+z784sv30bz7XRdaCo522a8xRPdr0ToYc/pTDXXWTnh6LF
sZ0uXUHl/6LNwUbWUhWNXbIftHdjJplz7TYpAgVocsUcq43nkQKyjE0m2jHDVK3nRNsbEiPVytXL
ndqQRdJpUCucHWQ+fiMpsDeGaR66Rd2dSLyQUGBXDhN3Nn91ILtooTTy0pA8LhOYCqviMlUWRIWq
RSvT97/61GPF4/GxZ/N6TJMrOJc3boG6J1HsGZBO1krxD+DCd3weyW6OXMVpN3iitufckfPZw6iC
WDAG5TUu60lP4b5r8YL4Vf8c0ds/1g1dugH5ApQ3M3NabFLutwYo1zcTqW01DGMjGT+Wsddc0i6F
x64PtYPbCJBBjgRKoYzCVG5gv10F7PMrD1OoyVQK0YL9qvvhgWiCl0GSbNoEE4dX0lqA0D/owCzh
5PfRKXNNDjiO0dDNaN4TkKebuH6wFgu7OyC0mxXj6Wr+bHG0rXyVfzclhJhqkvvJ5kZRi+mzmtzn
OWP+M/Yk25UuR5aC9pe7AM8IVXyGM7uLLefYDSzSy21iQ210hIKonnEjC8nHDyU2WAdliJ8jAdTp
on4ySdrWgmRf5rvbfmz2QSJuIGuZhyzO7mfjw8F6vLVsuOOObY8nxyEogLiSYpt2dsXgrA82LQEw
9pzG8OYeEDjWFw/Kqd0m9r6erRdDwh4JGUGvzRmLSNV3L6lHBIxajDDggj6wCxp7i5HpoTPcuxY9
y4VLZF6iyH22A/lrGOiuEo4V7edFmaVllm1BmqMaCGjqxSFkpKQ/TjRHtk5GOmWIsxbYAt50nCXj
nR4ywjoYzG2ipS2K1fi6E1F3h82lJDaYNkDOUVOE2Ft6nWLPCxZnbdatSUzj1piSrzTsLLojyVXR
pS8ms/3bPHtw5zGh42TUZNrqDa4ANjPl2qfa/HTQg1ykxu812NBGoxB0d0D47ei1qAwMZFvoOqgR
8J96DYnk/e+EafpAbR7f2VGIM6SxgXujbRZOB/+uGx6InBog+lbvWTJd2RFDAod08nVVQUmkMnsa
CzbPsIVsY5ntfThRJhs9TtgQyBlZV1TwhR/uuHdAxATDXZzjYQpnD6eG63x6krpjRhBh90jhe7pN
fuFabEhgfUa4BkkW8FKwURJjhLiubPgCQ3ArHPtGVfbLmBjWKta4xqxaPgx5gRWRw1I9mz39K590
L/dQTgjEe/BLk2qLE8sACfCXMoWKJSRKis6Ck1jOx55oibakFBvSx7anNzaV7TFLiY8nV63dy/Y9
nklIkR2jRNtA5hz11/O4wLZ97a1NQopQ+TIPQXH3VJN5QgfSRQPdJ6V9GBs2DOEYZ+MppN2zDh6L
EZ3ofYBnZtNx5oDxhglYUCsgiEeOFBTLk7ANxEhS4ss0VG9GGi2IAg5y5EhvrdFY9UX76OjBOob9
I4JzLDOG+SybmsQoDtdrP5lf9GipnexsvJdkq0ISabcD3VTDSd8twWQo9PHD2O6778xi3emSHkHY
vsh6ENj36H74yKdnclbAZ+PDRsC3sRsoRWbVEUquaTwlpMi4A8idgQgQWihJsc3IYKLqWWbZHEpn
+qhDzdYJpBYquqgAALAW0QIHB2haMEs4KZjIJUNIiZuoXVTM/trNBVqVHO2UD3hkZxrjC3YFxOkL
Cwt0zZXBLL1AUcT8uno1QyUJSWTwicWajaHErOFRmOHXIcWnufRtMV9onCJbR0gPxcTZWN1XoiQA
lzIONx63IDdTfWhU+O5wZZWdJAeig8EBOtl7H2PArurxiq0nPJTZsZOaEys+XgopQx5l1m9HE7zJ
EDc2AQHiWJpzcTYAxuzcgvnfhMh8UhbpCu74Ui7isiDg2ZljctUKgtOmktNASRvVjKttWktC5/T3
bKVssdgaITZ8BH0677ximXMFxlEKqFKd4rSk+rMoOaM1ZntORXPH5KU4jtmPFbevTKfJHWR3W4tc
/Co7QuaZIVKkt8XHpMkWZ2IzatTVVRXfWuiqL8ExaTxgHf50AX8AezeAcIosYduWZrDzDee59Upr
E4vTUHfmTtpQzoIuTi6q9tZg+MsEjwa1Hem3UODBDBecezYh9hwi2aOjtsP7ugLeQMl2ADnU3o1l
/IHrZAL5VxGypeS+CBIkyrPEbQ3uIBhVvaol/XZ34A8EQO+ZTudYyTXCZCedn6MJsoqhNlUBFSWv
XJzcfbRnHnpvVDmpACLFyZoQQ01Xw3bxvkzTKDdxZTKj9CFTozB0nQTarp2SnuHj0YuobAQIBpWW
7hmO6NZl59uy1HMKaqBllhC3Fs6FL/FOwHG5D1x5o91p8Xu39VYO+uhU7kMY0nQekhE8oDYuUUmi
QGTzLEDx3iI6KDd+akIXEenJHFOkrcIhoin4jJMZ7g6Z9mvsqmyjOAW8/WhWHg2JqkIA/jy1lj5G
xuA+VSZGBRDtW4mCb1XlCXmZAwCKrJ3mnRLZa4+c+DDNLOpeUm0AovTrBDdt3BeYsTvc2vTHrnTV
n7uAw8fo1Wi6iAZQJuy1XDhHauZrz2NO1xgLvTatSXYwKStTQb4eCoiLT27GKvNcvLReUG1a5T1U
OVJbpycYMwnbG18hNwTqFVLzRowi6vHcxPiwLTwhtcsMkYHCxcK4orPmYo8NrfaSXn9NYNumifEw
ZJC4ofxqehhbMDcbCCqPooE2FLWUGGbNf1Vh/WhAotm7NAuqcRg3jFi4fl5ogATiuyUVW5ZdJyQU
G/ZOEwFcexnu+RkIVFIz0aCf1OzSGOdNCv1+25pYKD2Q1LVRE2TCJAdxMe3ZqXHmTanZ0Udv2npk
CkaGLeA6xuG2ViQZEeyLDYG9gud86XP5m9BF6Uz1jOE1xzdUi30Pcp3AxMUtMN4yVpu2gTscSRs/
+EZ7jMcqQNKcYShvoVzXLUc+mH8o38fb1Ake6EYiKGpS1HxEM25dhW18QClUz5gROMJdDc6SvltD
j3fN+CJEefAbkgAiDaR5BL+1nI6L2IQt0+KLALLQ7YbCY57awl1NpvKNiBn8GmH8gW9wQ3QSmnJD
fEF5YS/PUQjTpuEDHIGiQNMB1iYKhzYFqdAj7dXIHq4cXTzqRl4GKwBVi3gRxKD85ZQxlQXZE0vd
W/jMLUzwCeupvIrEPN4jCX4QC54hARRk2RD8u5UOCg83THJw4vyiVPPAoVnunDe3VixB87VHDhEp
WskzsOX1mIryYlsFIToK8VE+K/xb3XcUGASGxuN7j9SotyHeBw6VXYaSWidIgCSLomb+tTF1FG3z
6b7G0beVjfMZSusWt8Wek7lDYpjbjPjEBSIZC7QVtczrSJwj9n/IFK67mE3wpPBs3EskVHi2wRwp
AkQ1qi1EqiEjfBw9I4f1fToCDGHD+yU0hx2LbI91b+Nbt7L8lEYlfOWBr8mL/KYMoHboIEFDxak9
K3AxNRTa62mmvWBzCHLrcxKMx8x09E3QccxKer1reqw52os/gcQBN5rETZQlDx1+qe1kmCNBu/g9
FJ21FdErdJIxWOZ2CYpNn80c/5c0Em/dIRuAduBdjzF58bHBaTtwjlXqfhVxVR3qnKlO2BOsMMvo
sxJYjEtONeSh7Fg+6TAVWGKEjCauhK73paZpYvAaoUv8ArglBFlNzQDK9z+aVL8EM5ot4fZ30JSr
k5m238CG060ObVgj7XSkewJur7kPPO5JiL0N6Vh426dns0u3tSUxGDdkmyg14FOZMJWhuZ/xiNmG
628kiw80E4TKKgTbVro7y0SqhbDjqCDh1hkYMAAnyyn8cR7CPX0HH9rXYvLCZdhoZObwdtTJwpDb
gY2RfbXtQfqupkDi/keJ7tCO5ggoD36xkJoaDk8zulnkfPFW1fnPIPSp8KpPiIkvfcvIYFG2sHrl
vlnsvFQhBpiC+oAG8BCCNt7V+VMZ1Uwvu+GI7PY4a2ZjQzFdYSHyHMb0NlIpzsxDxjwg9fd9ZVj4
vDNvO9necZpNphP4z1b1eBnUxFLPaIPan1h4yVoNbBuNbtVuk4JcFel5u3QE/4HSQtAk9mklhvJt
zIgptcvgKe3Dc9oK5zJkybeLYhMutO9soiJ4lG0k1okXky/rqV+i+kZ5mZ9YPIk/rA5lPNxjzmXV
DP2cNOV4Hdp2vCXsGz+bpvxgfV5ZiMy2KYOuMgkg9CT60bHVrYRutzJrNuRE16RHQkWbgqzf1635
2HofI2Hep8ACWeQwDVXuTxdD5ycznnn0HB7NFlNcnJLKJq357DAdk+Bmu1qhw/I48blFbtN6gYTF
n74j7GfAaZV666EKY1qouGIcQIqQE20sOhsmbbCLg9fMCF9NjoFpWNoXZQPR5FqrHQFQu1i80x8k
UtM15apNAehMsX4pB2jdmnKdV61fCS9cSx+BnFBDvYVfD51VvybUp3sVdYSJaAgbHlL+nB1vZfmL
R1k6PwxMb5XDsAqtH5hDUH0SJyfhXhW4aAcTh5HgesGBUtJZiggmbEKbJ4YmD52LpYcxcvZjH488
/F4FqhPHRbpAt3ydmLgWO88BvJLfSoZTlRJf5I2RXN45zHvKO/q/ERg2U+5kReGBRySF1G5jlljl
enxQaAApV28sWnEy8Mimj26cxv9WbIiieB0NlEHAan6RJYLDcmYYanXeuSCSWNccQjl50AEIih0u
3HtWpP6YigJGRn+UfBMfUnbgzNvanNgNqL1m99rVDidETpx4Rlmv4f75XSMPPdk8jOyMs7BIdcfi
sRwmsazbKXFNFqGjA7/TYmSYMHGa2h936KfgE3jM1kPAv7za1LufWY01LmUg0UWcI4P20/HAUchW
rmaOBa0vruw2YKKjM1LKLbZBwZaIm6uj1kLMFzC8zAieClXuUhNX5Dn5vCR36tZc2HWkqrzkZAcY
1XTfL+aQGq0+04Z5Bbc9QE2COcw3kXcwYtjn8UIQKiJj7XM0XMm6faYmgr5OMz/OEMWBGkBbQtVf
BrRnR9gD2nr3pEPbLe7PeMjZwYOqAUpd36etiXSi4qdNgPoNPvqxyIeUgECJxKUIUYKlN7MB+84z
/A+m7lDYqXN3ZQPx3+NoYUWfmeHYxMm49/QoQOsz7k5xCZFP88xydUAL9sNBs+JYqK5xWzKyardj
z8du4knZAUdsjHzj+UBEvfkiySVb6cGmxit9kvfS/TiO4abzoCc4UYBHCvvpeiBicbZQHXJrnduK
iklGFUnXPisZSPV9T+YTRQJdxzgg2yWHYmqyKKBdWk2abhNNDpga6SMHzV+Jdt/CBgGVG1cvrUIY
qvBtMULbzG0IgRajOCLV8Rac8EytfEw8JhVpXyxMFxREQYM1ysLUo2b/aGXjowmTJ2boskqchmvc
pYcggR6dO/yUFaVgO+V3dIcW8gv5HC6a5+CrVvRfytY2IF5Fr41D12eaeXQpFvdjOQDJCbzbJrXc
rVtUEynExpOD3jJzwKw3fuMwIZhuCiWfFtvrKr+bFtZBhtMPDG5BxjQdga6VP+2s/x9755EdR7Kl
6a30qbm/djPXg56EjkBARwAEJ34IgnCtta+rd9Ab68+cr7KSzDqZG6gB8yRJEAgXZnbvf3/xpYs9
DDxwIvVdcMI2Jy7REHj7LhFOsyHpRJ1DP7hsmWV3lmXNyegnUIvj/MOcICTC1blgJEIS9GYgKgkC
VFZCmvBgoSeAJzZYL+iDhkCKpxKaj9iRiY2TTN/sPrlCMFrLPtmWdXWbuw4hGe38RSYw7UbsBC3b
/RZq1Eb+LI5+Z5OUZWwz27lFKPhhiVstRTfufdVC6HaEvcGr+5hSZp6ARK/wmEIY6fDnYl6hdZu9
Oj1wI30TOXLtTFqj9z7M1W7KDBd9jmdjqzMwg/osoZhu9dJ/m5BMqxw7u4ufJKZkynvI3A5udVNB
Uw1mJLBMke9cCCCZwF/QwFjF18RZ6kRVZbZ7piVs8XwTr8lQfCl7/cugE0Er2nertB5d/GNKmxpj
Un9Y0tnONfYiFiQe5us3fgXrTJasDrfEJX0GGGYZc9rqGA/qRv3h2uJIUOajDy01LPFJKNRn0OPw
ZsJDoB99aF1xs8NeD5oCcD2enrNLPEFbwduoSfwZO0bqkD+CtdA7Dj16QtzDX5k2XdDt3FgxbknA
FQfaVCrKEGcZjTIcQQIEFvvB7ecYOn1y52jytjPzo28G3w0swKbgw+5QJuCuf8maGKtpZl9ZZLw7
UwUdUg9eBhyHV4053UXj+JoHvAGNBcYzefJoyj7cNMLAyejBVgSbpOei0I3T21fy2daLTYOuLbQR
odtG9Fpr1Rdnzu3VkQPxPZMdvsg4zuBRbW2CvH+TAxYcnsGgQ5tdjJM84kfq6IUUu5tq6BGhRw5K
ieaMs0sPPfwkcg/R1DwdUks/IsN9CCOiODKDpoRGWJQtJsvT97IgfYPTE98LDs352EzdA+nXR1kN
3/KO+rEhd8fPIxrOG+LJcJEx0VrPvf+1DZgWVs1NoTOhBkWSbgQFXfueEKPLpgGLyrbLd/FmURTj
d/hUYOgdBFR8iU43P1TWsXemS6vbt65FImDdogORGBLB8jqHXkBwUPGUzcnNQFfi6RcTliGzr9vB
qemqffJSyu+a2TyZkDlGAHIME0FmX4ueYZ89jnsaHzFV96blnmtXXu18uA/b+B2AqBIOlBznuRLt
XS76PZknvI/N0xzHDZfbI+rqQMdESAXaf9p+fwwcLMZTP2fjr+XzBB1bE9k9jBKKyNz+wtj0Dg7m
oxPhkO9pdxHS+qFxVRSaBYEJqqhd2d/6roNZGzBn9TiVBPl6ln8rrVvWDFZD6i9jtAlMt2gdDpRH
L5BYcX/N2enjAREAMjeSx4PDnEY/Zrxd68g+99Fnl4u7XuDPHMW80pM1v2lJvMfbjCEvBybj6bvK
aqGNE55VUzU2A3PMZvxWGomyo+aSB4LGZ7r9romOWYvoG3X8NYsk8Xyfmjnd6kFLvoO+bxHY+hRz
cxdB/y+QLkRl+oxUVs7Ot4i2hCdNRAaDsLWaEKQFfqyDy8tI1FG8Nk4IFlVsQfYe1uVOkslFCwnp
cWy9g0GUEfUhQFVAN0PJwLc1vkKohbbMvuFK3ljVkk0thyC8BPAQn/tlyk9GWeAAenwqOI1Igucl
giry1Qc8xFk2/OZaAfiq237obXjjR+LOHV+cFKtCv2SePvXmMe+sJ8+B/12QE6UkRwzdxuKpT3Ew
2GWh+9XCSgYtJohZOP8wyBmAljGfiP95nUL7ozEFs4aZGbUDqDyHAa9jyklZosLMGNy6BuhXMdWr
UhvfmYy4qwZW5QBUQDdC30GW+4XklOMwqjFVee954jLJ8j2qE1YrIIfeBp++Gd9nrvnWMgciMGfT
5B0SEYQ7bELWLWLYB5xdGwwHMIGtyQZVNm0dhnXVkN8bBI5PMUlcSYMXodD6bdklTAdl9ZQh820D
wRtJkQVTPYYsSWyk5tAwUOyW+Gekn76VryRmI/ig3sooQt8xY/TG9WHpjP9J01jYsnXxJx4okBxe
hir5KCHlZmb8jDfGd8Zyu0FXGkx7pIttP0pOk7zMCMDU6ZhnqOewt7aFgYAJg1nxxQHGxShiX2b1
0W3to+n1JzGHUDaVKUICiI2P0l6ri1cvq28DopXs1CbrXXkwMaCHUiSpXOP2PnY7qMBo6lbOyEoy
dAcyYrLv7RoDdjWvz10m79GrHzpXeqVHg2+bmg5EHCe8EA44++1GzYgs2zw54XzpQ+OlxeBAzNcB
TjT0+1vXzZ7QSePYk8kfbT++oGdBP6UhosJn7nHQ7kN3vrWqgAiuGA8LvktgrcsMY1Vr/No5ZIhh
nsRsyJL3eq18aUiENHVlR0sXB2O2yFdlA1MvtQAaTOqyPEpv4NAK8BPNcz88JrbHERsrdAUCUnS7
Lu2BMOaJ4UWXmojg8XUvgibZDaZ55wm2HUyudqJoL5GJQz9mmFdPWt9CVOq2xxNnnsf7bWOgSEd7
Z/aOgxzMp7QkSXMuIA8ZfGar0DcWINA6d5qPrkkYvIbdIWzGF7dWew50zVUbptcBazsTB1tWKioX
GxdoLRy3KqQqa8OdgREL/WfJEYdXEbYs8QcOGJeoijct0+G68rw1TQe3sgmpG+eXpnnzYqTXRXcB
hXotjRKOWFF8NbOYkm+Kt1piPaAp+5IH94Ye/QC2iSWZOc74Lc+dM0XUuTFMUGXY2VmVnI3ev0OU
rWEQ7l+t0XTwh0kp1znfPeL3cE+fiD2bMSWcTw7Aw6ro02fKYYKlfRj3dOerPp8x025JMyZJqbEA
VUrtYSjCN8fySUSttEvXcUdGP8MyyvKLbeftDBuTOGRr2PUSS10P+5HDCY7FYxVwdrVEKKN4x3Qm
bsar2ZrnFALKzpHNS2hDErCYJ3GXC4Ad2lExNRL0Ojrac/+hPt5YBvgXjD9EiTvhVHZ3kSrcuo7S
A15RbYRIq5Om3NXVV1hIxY0pOYTqFnmLrrN+AeZht8/a0c2OhcPwGPKAiovA7b5C3hAolZKW9neZ
DnfMTHsCCgDnCP9EuW4b+U2QOkRqjC54ij1eA8T03E7kAEC27k7vYoHl6jUfsfEfOyIjOhtpSJjc
9QaBwwT+hLrL+q47+CDjvdQwpy0i4oHdpwBF3wYs/anpi/feAT61G9CCnr6KweemUl2aZ1rYYtpQ
Bt6SqIX1GjBNI/Dwm1YnDzVwf2x3j7BpLT8edxAkvK1OcFscHsemp7sPB3JiEu6wUc0dFdwwYZvf
WNvARAyO1w0hivF7ZeLiiEnD+9gjWAM90jahLPEPaPV56zBDdCsmBQDQBHYWfPaS6lEvh5uYm+v1
hKIGoX/2EgSmMy5ykA71c+ljb4kTBiGYHeYOsToqyvgJBtN9ImGzNQihcEYf7M08WP1amM6jEdMS
G/aIQ+UZEqCOhal/00vqQ30apx1jUEACYBLEAxBhnPTTyjtwXMMmPMX6YhdcEE24u64cYxcKU+6z
PDvb/NUIW4dCp/0MVSohv2byCVazx6ghKPR8j/sCqJi+zhVnpJbn1CGYqK3cJ86VW3oSOlRiEKBQ
w3wY7a+poDg03RJrwYyIttbc2e0gcFNShY1EbmGQkuvN+5hctUxOO9hasIkle3xV2sc6nu6Y/pyG
Rv9i0qXh3XqGMat3ycdE1PeqK/HMbrMABhGdN73SJmGWPmZiXA2Sp2CNBnawHAbJUJI9hWBFBu+u
T+BhJk+0VN9tIPO0jC9Zj3laFEKQISOmHEl8VE6sYj53iXOOw34n/fRR/Vh42u9FS+uWtfeIzGBH
Nfh6ZDwfHAr2VuWuG7Ef5i5jvkkqXzGZ34McpKpM34voBA8vXZs1pZpMsUIPMNZRAazyU5vDqxNV
372AiRo55T58UfUZa03+IOxcY1T2WAJgH9r46pjMWUGYDpHVM77DOwGnfjiCRoJCLsKBF3QdXQJG
Jr5PKk8AGqJfYxDYoJwuYdx8lwTSxrnEKtEFgRGoBvEAi6AGkWsl5XkejYcKxh1xwO8s4XWYYpA4
6LeMT+8D8uy0pnyWmaqyavjy3TjfjiBKBXHSZf/oZ7RhIa8DmYR01eShGJIY49qt7sqg+ByK4dyR
bzFAuc8ZOqyEk+5mgelSW0xfEVi8M4nctp14oTraEUL+7AEI1C3wQcnRmgnUU50KCLzWsr5jdR+a
AtyQvI9j3+GC7s+8f7PydzeaL0PprXQYL6tZaM8B01Yo3w7hd2azCpACrnUz4jVysw1Tq6fcyUbY
+DVmh7sUC0p1DXWNkR/9blF/aRx4QVPa3bdO/2K6bEUW9itE7Xyn8kRsm+Io3GN5Z3rZsKLswOQ+
tZ7oUN6rzH6SBYcfpR3hFm6wCbR+1QZ4rWXuKab+KDjuiRGwDoR1Qp/T2Ulrz9gQNHDQ1X32utFe
peTf0lJkZz+UTwYhWZErLzB2rgaSVU3Ud11V36fjSCPhx4/qinqbiLsBg79w/t7Jee9b1zgvz4x/
3pvYfob1fywy7bbvH81uOvau9tZMpD/W961G8KHLtN2qzIcidA/KmqoB6MdozYXG5MHB7vw30yO0
wzLRmPs2HkJd8mSzZYJ99IROePupw8bcho8HO381gdVMAtJLg7dGZdMTYbKb4ypt30Z6uesMG7/N
b46DqqCYzhYzQVe906GWv451dvCIp50d+0EI1OBxc7Rm79R73e1AO+FTRtl6c8+85Vi2Kcw95j7O
eMdcXaCDSxqQzFDUl4GZUgt434bFAw63nJ4RJ6xq1SMjbLbYhsGTRVcZUjdllXYWI7yUogczh6Rw
n/GrqQj0qgiuzF0mrAl95saP5EPZilM6x689Jt+2ZqGTjPSHaICExGSLvj27tVwKAA8+PMc2aVF9
Xn5hRzuOydPcDMy547cB9g5mj5RwOLHEynLz0YUeCVnoIv1tMVr3ZQ9l23FH/Fm0AcbDOEATsQnZ
K76VFOxpxDsyyJT93/DIt/LIBmTcuXNhOKIA/0R19a7nzJ2rus4203sEqWQdRIR6wTJKEaB7KRCW
X+yl32Lk6oU6/k/VawZs2VkG6KYDlz0Gn91pHdJ45uzgXdj1dS+4H2K/jD22j9cLodE47kKrvuQZ
2X/ldDLzHG0VsoVcUldHaaitXB31umH8iGnQCTYgm08WOIrC+eqSAI1JsjFJj1t3o4uhUtlQFkRw
dQzkBQOqiNzIH+c+UduJcmKcgUgEJ0NRa+s4OGW4Rm2NLmX2ZNf75N7VsuAUFew0mGpAdGTy6Rjv
fhIC1BvaQW8TDLlUExAaTH8JudjRdF0LT/yPbcuPxfzl8ve2LY7+H//rf/+nOcoGV5h/u70o25n/
8x/bpv1//zf/1bVF/Ys/XFsAF13XBaGRlvAs4w/bFvEvV7dchh4eFkZ0vO4fti2W9y98TQzKSkFn
Q4Ss/MO2xXL+hcELu4wFpZHvxl/95yf7xXfnv7dtkfyMP/u26LojcW3h51hC99B5YirzZzMVMnBi
vCzQXJXmND5kfe3tSyiWMXL21QyFcEcptZ9gS6zSyv2BPcPVrF1SczIDSi/+7XmPtwOpu5D0PEid
GcpLChC0fzYTBLo0JjXtzqTcfGBvOjIn649ov88+2B1G5EhPeh+70T/d/v/GI8YxuD2/XZWhwycV
jjAsQFf3NzcarAWqYewUy2fUX2TZkx3o4fRs4uZLOwSHBjJtf/Z872R2mHQZM5xm8TZbBDKC4mNQ
l39iYrxfvrTSdPpsET2nTPB2feJkaywiLBJZcBuNgxhSVybJ4B6x/AcodkcGpllZoeIqSpqfei5W
Jtp7Oh8OIyqydu1iHo37KuhPAO1m+bZWhbaB2mVGnUiKow3SAGyFqzJUZ+Tg+JlbeelsUx3EirSN
ld0hmUgxre31zNtLZCuUr4N+0GV58Rkj7vJAGUv66XsUBenGZkLFvNBr9lYMI1tW9TOkyGbCDpzq
qskZC5UIGaqRrDaRRtsQs6ifP1tHCM14Cs8G0+SzTrNiJgb72rTVF5SQlGymD6PMfyR98hYSRLGv
4cVNKU6SaQ4QJiSS2Tg+c9oE26rMXtmbDxpjF+KTOkBscCYDYwhmL/CT6qYkQKdM8czE57FJsk80
3s6kXeb6pf+WD7ZPE80IspawQET74g5Y8iSzDaijbttE1jVh6JtIvYGBhVWtrDNYJDXBbmHR0nRo
+OaMMfMXDz8czvz+WZ+1ryEDh22VOz+Wx8BgiGCiJidomwCO0S37GzfxHkFfXaxFHPRPLWTZ5QfG
fhJsfQiTzTTXx9REn5X37z4xuJssqghwVI8vDurgOGf4gGNOfLJBDZGZQYkZBEMe4opzr/+e2uSx
Ojl/2ki42AZh3fSFN1bFzXON+BjMSsGiwcZrDDBLP0Srg6rLqjrUKQM+LfSHzBEU9oKD4DWq0LTi
5VcfYzjrG1MY4Fc8P2qgd5tfEzacPMeTKxIUfurroD8DgNZmST9ebLBy9Pag+7iqGv0V711jpfUF
8RAIiNknPDKEkKPOFSb6wSUiZdAbfAFHU6o1zzdyPL2lwdmlCWLdtNSmnd6EL3KEL9ANePyFfc5r
rYwNSRYCZC+YRben5V2ukIXGsMX6yVsF2MyhBCdKK1XZfMvyjeISyZxaw61yPkK35RKDvPZKdLcx
+ZNY2rq8sjk/3QOjigz/7MTux/JKtIV7HET3738PAcndvxdZaZDKUDUkBXBTSvza/Q7qmtfxc4hF
wfSu+4adgwM/DE/45V1tsB6d3e7hv75meXtjo6BUSmpGJAELfnn4bgRYQt50srKPifr7UoMGisLm
EVoydigt/iaRnz5EOTtq23iYLeN5QrcDJGELrhJBEOG09MXLo18ufPm/tCSEtq0hMNmRd7tsRtjR
wniO+JTLj16ubPmyeiBHOAFFGAxkw+NAkIkuRfQYVTmjWN0/FZVFpjihdiBQGwLUtG1sMOvrSiIj
ly9fvrWT4BWYpsgB2tq7zNa+SKBa2O0ELc3XMODMPjC2u3QGXD3yxp/tCKsmR12EUdoNXwlravmt
ztbMSBMqlj+iJ3TM/fKpQ02/Cyxz3iKj25YVr6CX4kAJofXdF7AmcSvZDsU1aCdfDScR/wkIUcGQ
ExttQL7QCjRygQrpxhRM6+B35DC/oxoCqqy8HWedxSqPSHbTO7qGAo+DgE0DWSUAtQHdsEdvq4ZK
MOy2OnzP/fK00ePVhMJrpIt4+9TKsZgKbpiHk3QHLNSPuFgkassAbMMSy31A4gjnzOu/JW3ypGB9
z3+10aVtTLWaaTGuxjxdopy3NmvL5jWjXTkiQCNnj4jEIrLy3ew54pyVZ6RCfgiYnqiOK8bQXa1E
qVaYKxp47GrRi7o5tkHwGdnGJjSkOHctOZnAQC92dAUv99kRYm8be+1uuctkSiO/NWZUn9BRtyPM
uxDr957tpFfFb6Wh725dfdd3jbsefVbGcphD+KPRnqvXXHNdzIDxd3dSXKlSlqeViRZjp0gySOPi
tXJfarCXlodUpkN8mBGKLkt0ihjadl7srUUIh9niAuLev4zqj20YwKhVTg1vVwDBHzIix4SpjsbG
tLCVqMaHUg+DTWSat7Xa8Ecl/Wzk/JCpUAa3s+/ymjet7NhN7XySyGWjW/K/HojiI/TFwE1YSu2w
rIzl4GLgONIbbEOfg0393BERD5plDlWXOfOq2UxK68MggdhyVu3Ot8XtPHd8+2DA6zElLwGnhL6q
xjsYXS56YaamOe8Gu/a8+2YxFt40IUebn2Tvs4RibHnNeCc8yEA+B9y660G+a8AMu8ueM4cQkrjG
cIL8cQjn+JtvIH0h2bUTRtN6Ix9C65b1W7E02gY4yoZKZ4fHDt8blgy+j2r5l3ZGIGueOauiwuo0
RtQLRcu+LJVZMWFXLhX7SX0pURnOKq6yJ+Ga4jQkwUavnFe9hHC6vF3EJt4X8bDVq9fJ8IfD1EE4
If7tkGEBUo0wtGKckWscYFe1+Fy2J830wMZQdq4AYgVbUh/z1np6jUlHA3XKKBWP0tNJK9ejGWp3
+1j3JQa0kmekngFWMklebXXj2JizS1IbjVWqjlPMFnCgbr6GghNFxNYALcohbKql6gDBGNekA1w6
dQg2JmBkRXL8TcOeX4SeOAsgU0FstSLjinXExEM346dktF+XG1FA0toVk7guZx8hW0x6cDVw+4e8
hEI0pdxg3+zC54G0ve1yJ3OfJDS7DnewOLDedWGEtYFu7YIQiYBkOtFVh0S3mC1xUbzqzV6UI/hH
PZs8PrGuUp5LlAFKmm7dqVBQ9Tx4GyRVg/o3bPEtkAFVuPpdEFNpdQEa0DAwlirMdpxLpCrQBPYD
yaywQpdCIjPQ+9XCihGQepeennAM3O1SIiyLcPm/MIRCjJdJ+PNiBsZmKzmkaCZmtlq7PrYd74cb
Qx/B/jmHfWJ0xNUAhpWx/uAUNTQlxsbuZTkFHYfNMXKwoGmeIxwvTLYBR5WGoMe0zZFyvIbxmKNy
hE03XTODPA0/QVWx/Jjl/BzUXuOpo70ooJDOb73lGOssiOSmhe7ejP60W94wKDUUjH7fwJd+boYJ
3/H6vUKVzRtaQyUbthjhJOvEfNKNfj5gmgLFbxIHNeer8qE+wiLGJzyKPqMGRt6YDsval7GLgX+M
ndrM3ry8FWRH9Ouhsz+HBP+J5Y+WrQQg+rUy6ifIvLRIMXBvH48PlflBlILx8xqq0PjWGhFmTGxt
y27lJ1A2l71HqJKroMADyQQ9/R6YymlEHQ/GUolwEncm9JLlkFg2/VpPb8oeUhxGaXypurOaxZLw
CwaAqFxvElUh4Yn45kbYEpJa0G5LxltQfZn6duZpmt1Lo6qKPOKs+vuGS/7eb9FtSQcxoGMIYbsg
8L92kX3FromJBFxvVUMtL3I1us+B63cbCPuv4QS7i9RQHw2en21dvCR0m+IgjsgcKoJso5skg6NL
IqfX+pwr+WqPbG9Zg+8jnL1DAKBXO279D59buZ/+0icaOvH1YCVCmoa0DJeu/c/db5gTHJvAct82
nXlTMj0g2XBFalm+UQ9+p3nzKYFmSUTyzVLPl2FH+g2rr2khj5VhM+/dJPXwkKPQQNq4bzTtViKu
3PjWkB3ohFZgkDiyQTEZtL7adJLNw4Axl0io60kknlm6xG17Hz3nzX4Ku7elLJ4B8/7hGWEC+/u1
YpnqCtjgUtrSVLaqf3Jo9ehVrDrMoXROLLMwo0LXAnqCXBXAWkn42xhq9LDq89Ij/GxtLRvP5sAk
9kXVO4negqiXTClznHm2mUtVG9T1EZ0OR8BYHJYnr4v2SPW47lusvYPcvrEzNGt/fzXKOPevV2MR
N2GaHoJBBZD8+WpsJE0ekkOfqPlNG1mfnYk5DkYupDsQoBXArBeM3xCKQ1Qvij46LhtHqbvHzoZT
r3whIn24Zlr/71W2rO1U84aD7ZHSnsq3iXQ+V88myr1AJe9hfdko2sZA8oKAW16oCrWdjGLjQPJS
N7VTtv2Vue/D7/9wuWoB/cleFx8Hm4wFYUgoX45tmQrG+dPDw/0PC1urwh0SLwnmDf1Gy+4xReCY
yLqbogFMqEniwqf2LpvikfKY+kIKmFvLcbgUcOoMWR5F5g47x0GKYKmp3sRI1e/YT6qJ36rCYK5g
dWIpWxowF1KcP2KcW5Fos8EAJCnuZfMsiXcYXPn599cp/nKdgisUlmm4kiQJrEp+u07Gj3TAib1Z
jigXbvYm7DkgYZgo5gNYvcT3YMcsaxSnyUueBw1eTD/lBWZN2svffxrDUTjRL7edjyMdXbewV/Z4
1dT+8efbTqS1F4iEmawtPjovCPfRrNFplKqG9ocmZUoG0CFGsj6SKmQuWU4T0pXA3lq+Tc6sSE+G
L+7mwAfXQD59wGOWdFIs5H3TrI+hyT/sm9tl2/ST6GsTUwLnuof0BpRnOUDpPN16HH+WR32lM+6c
OSv2MZJDJqzImLoOrrQ6PJZqT/NBcnB7f0S2wfmw9MXYn+tWIHFewbZoZji1fOdl+bugK252g/cX
Mx0F6wUxRBi+HaNdy/2WmPSB2BjssP8N15VqgVW9Hqus3SL4bPLxiZUDv5eSxW2NLQXZ+3KOM9FC
LiSp3WvfPTQjg7QAUT4cRbrj4HVZL3VEnV6NQBqecHHjmFp21nnYw/7xTwvGqM8QiE33vNygBWSQ
ffTkF9QjKgQ5SZWXR0W+TtvjOTBIAv0MeEioLNDmMvQgNhawoMfPxeeT4DzLXI5lEAzxgP602s1T
expMGpuqaTAfphFbcB1kane4GjSrIQPXGX2WSDFAxEjsc2tab4aFp2figJU2cXBEgSV3Zeanu9jq
231S2DPEsWIXtOE1sPeDyZNcSuCxEEr2/o4uj+5OZ/xVZ9FDHYwkkbg7aRPSMPDNVnUyjXczNAfM
kcxVp6AlaUNMEmTHJv1mqK1TmJrhRrrUE766Joaip9gYgBZrjBgzSv1eQNEhr3vprii4+0PCk95g
wdRsnLQdH5qACm3Sjhpa+HMRILzoNYKqCeFamfQDUNkbSvAHa2LvFrZHlWOgA0PUIMoe/xbOgLRV
ovWwhECd1QSFG1gmqbPEHiMV5RZ/LFtu4iAer7TqZ/EkfL7dj6wGhmuMeMCpk4OzcVCq+Hr1GGjR
xYl6OAEZQbDjjK+a40xPGNpjVYI2pMpjhtY+LHN8246DF7H/khnICiJzWWBsspxSQ0HHBhHwuFxs
2/RI/cd458AqPxEg6Z7Nj6XIhJyPJrKikqa5W8rtqU42DXurAcYY5+HTT9xa9Z+pTuoXG40J50qD
2UKRCRU/zeY9onpG+ORjLAeIjWCypCxH2UH9Yqm2kV2lJ3EEKtUwhPy0wpV70kLXC66S4IPcVlAz
u6J69kImN2hS+3VQE606q1qqNbU7JMmQ2RSgjt+AfkT4s5qy3D8NGJPGjBl3vUh+ZNWsYeg1iLM/
y93gJtNNif3aAhZoGUezYwa3dp2ti8mZdkv3KGrFWx4rLGJZEzoVHtK4WGUBswsUExNNb9OFHZ1t
dAOEFWAlU3V0KIzOMtUTLWs495EqKcL70i7+RHEDjqMwbl9F1YZoz2ldzcmAgKGXZBYvHUpMwUSJ
W+5K4V3pXY+pghGK2HssCxSaTu4T8lV6b8sx0KXsEBlWdnWLq5hVQpBs2jg7tkR3aFndHHDh4O56
BJ6V1oMsWlIwqRUXxNKsh2pTO/gxAEyccnVQavQma00jI0Od2Qmm0sC6+GWWnuedXFWrRKipUE7b
Z3127r24fTCt/HOBGXX1/nYc8YFb69SwY7jFRmy59EHtElHl5wcG4HuhB8WxwKdiebsGA0lR0z00
773/gCrlPVLllztEr2PSIs2ltloqw2XFBBMbj0aDtLIx+doNmjjA7hbnpRE0y+iLYcbzXlbWe0fm
xP7vz7y/lvLCEJ7nMKuydMvmhPr1yHOhLBPiUpA6rbAkLGq/zMlXodWvscH4A1sKHpMCoRdsZwH3
S0IqfnZLy32A6/1Djta5aBv3xSUSWt3lP96SHjm5kja+/v3HFmpY9vtRTW0LtcN2kRCC0P36uVGh
eanMQ2czObo45+ZeZOiGkZSzhgr732MfU52UMvXP2OwF6CuW1ysPgQ8gLAIwYzd39rfswHipK0YD
ZQhr0J1gAiAwXMEYvrWj5qWXqEWd5q4CLzirA6fWSEKaQkyBFCzpJrguzy7bukeg7KwU53ZxXfaH
PHxOEtwVVd8M5AdtAgyhU4dn5/Sg8AhT/ditt8vL5GikU2dE9QlCvE7LWwK/Q+0CcHrHkeRn1Z3m
Bp02RqYFVkVbkThHiUxkbcpXPcHNd0HPxtHixJ8xmRbF7SiG5yxrrl7kXpc+0siBsyqOiJ/g9tI6
jqBUGwtb9AHx+Eozic/tQgKHZHhwFvcE3EfalEhnGqFNbSqGHjpPdhF1N8xB+xJELqI8Nfv5469u
BFDxbgHivRSGckTM808ouwsMKLfacXkcUWWCntUIX+K9rmp4uvJhU1hG+/QP78xfegghXUdta7ZF
/YYX96+vjPAmvGVSkiwNnQHb0pjLNHp2cMtTte7y7qRu/7XXp+9aZ3qUySrDBcg9VEOIyAcjqvv0
+A8f669Fp6HrBvC3bgrXEeZvKzCP3XEYnV4ZIsyIh0Nt2/fmxYQGtvr5pqinThW9Tge720GrG0hp
kd3uHz6GrUa/vxa/BuRBXZhoGXnK+m/FrwfltyY8xgJJir19ltzKuNU2+hB+KaIaVTD1w1Isoeuk
g2igUUFBV2Mljmd64j6ATzuQ3qDD+ViKueWr5xFfMOkS3Ygtlhl+aGjrdpOVfM10RCIp74e4+omz
bYY1ouQ3LHLBk3FcVq6/jPrKJ7uTV/ptkLDbwAYLaTGZQhZNEKWn3yHznUEGg5s+EyXUqkMUt9Md
rMuHKKrzm5aJbDQhvVEy8FEbSA+wIusk/Ona4bWIXYnnbGJH418AyCwrdgGs44refeBlrmAcbyO1
E3rD++S09k5Y08uYGVc3eEM+hkWYwuT7ooTum8dPo0Yy61ATo6c+GIjsS9tBaCWr4W0EMPrZXjs5
Nticp4MahQsoLfloMlxRu+wIIRNAglTRNJpwQgdMpHO7xAl3ZTksumkMVc2AaQa6YKm2Z6yLrI1R
6Yik9R8USucoIZmXUc1ASaccbylNYf/ulokgLOBqS4n5cyxO7ApRW2c5Mn5Y9oYyCi5W2Lylufm4
NPc/l2jZv09EjypMCYT9B5HWy2UvhesyrfbCkxegCUxHIE7NdyzI+D/R/mVVBeEhKM+Fzppalp3q
y5uqpjRVwNbSaepqzxuKm9KfMLalvsKxDNBP/bTYPscm0QpxfYDtV7RDdLcsyGVwu3zshny5uLZQ
vxXMnJrKJPuTx9I5wbuF2e0CrqrpcuN6+T9gSn9hVBjCcOBzSGlJYRq2/A1T8vGB0LWhh/pWOHQb
am+XDRGRqJdvvDo4jE5HA7lMt6zuaVJK+uWeSNUrydZ8kl05b0PHvyyvXjn3N57l17ufkCrwsJPB
t7TUclMj89Yb7kszv/qoSZZBLfPZf0JbxF93SoJ9gB6kwTTDNK3f0Bayv3I0o5nzc4SdpJToMIkf
tCifd9aggrZN3DoXWL7Jrf0wUuy1wnxI/JqxjZoXaZO8IrioNn+/Sxnqbv66SZm27knBPuWaoHi/
8VfI3cz7MIFUHPjF1WSuNk8sIs9dJuTI2ud5vGuZ/Mc9QM/Sb8Yod+ZE8SV4MgsVOS8ysaYsOmbM
k/fpp+qflp12gV+XKWbpNI9DGBNjqtD4pRRcRgDC0ikFiQlvIKH8Q9QRUMNf4BAgH8AQUHgFdNm/
4w9BGkBAhG8BvyC1b/24ZsRX4Cgwo2TA2PxTDjR2DiMp3dvI0IyJB3Ye7QZrGjJYsRDJnofxajvF
FSsSj0jpsX2CcoqstuiOnaWbeBnzHxxnsPHAEd4fmx1E8q9ZIfx7gSySJJpzZe50vTxjbmWd9FMb
dOi4bXIsKtv7DoV+12HO9pRCBm3EuPfsZNqatxMzqR23Kl7nE/WeyOwDdvjFzs8MBEmDzWeGrQav
RMWgaPXa1AIke0AEs+iJjTQSeumBwQ5zkUth3TKPZ3qKvOAw+g7uBUJc9OSWoBnuu1arqM7h3jMV
Qq633hkC4NYPff//U3YeSbIkWXbdS8+1YJy0oHvgnAanf2LyfxDjnNuOsA5sDEc1CihUinQDPciS
zIoIj3BzM1V979177oVQo2RNUCFNLsIrdHu4t5wi3Ac1LGGNJ7F0ExdSy6YxEHwLr06Os0iv8QC/
RSfZmL/KntdU5Nqm7nfM6QgKJvgH2Ch1AmX3PtXEqRHZoUFROYwvuTfviaCgW/IQW80pToiMcgMW
9OWWFIRrRyNNR2vprFKqkTgsPs2QzGKr/15Yxayp3+Q+reYoqsaVEQKL1b49IZ6S0LuN+q07cmua
g7VjZQ4TS2xMl8ElfNqk4w6EC4buaNVm3X0hXIGKYQLGhSSaE2YUkBE7I/yMs0Nc+3v0941B7wYs
cEJ8RzafcvHRkX2VI2Bu2+yXVwNrqli8Y89+Y/i+i9ziFeGET2DTs4m3BosFNMo4f2wJDyYvgOr4
dQKcA40EnnlobCvcFVHpXpuz8Y3w8kabUOi01V00EaHk6TyIB/7UFS5ZopBqzseF81knw9XEXNMv
650OKahKrdV1Tq4+MlO6k8RPmzfkOG3MsN+A5pHXMQtfYHFsRge6NQfnxctXoz58u2PFvBmJvbXG
0bd2IHXQoQHZHaBNi+PjgpocygdXc/jDb2xKojqG4hkSSn4WJW4KgFecfr3mpmOi782mtOuton7Y
MeGDOSMOXGLAPeiqAsKfCl5Sd+abpWOepmf51p8As9Sufw3r/KLH/ZnBFXN059wS0JTy4mR0/rHr
bCN693fWR9ug/ISLs86s9DiXBFSl/t0CcmwKDUas9vg4WQ1Ns8pCPDEcKwM3rhNc3SbfddF06xjd
IfPtFxL70Cxgqgqz9zntH2zebUZqWZneZWi7i9p+me3oTbToXhPvUI6eg0XB2IflcC4mYqMIDyMr
vK3WaWBtE73YpS3QO4cC3uhu8JbuJ285Rfm40x3NYNZu7DUCfIEVHbQ8eMuw9zKSG3FHznBY6Nba
KYe0eogOZYANvyGJwagf5nKHCOhiZ9MOagwee+2Ye3dCzLeYUdZV+4ZKbG3Z5UNammt8lu+aJS6E
O50JeVsF6N5cn4ooujFEe1ct1W0ginfbxOHfZOthYmJGJtVpcjB9F8WtkTF/Ldtrh1cwDO/jILgp
QubMnr6v610Za5fIM2/jLL0HrPE6OcGdX/TbWCN23RcrOcS3vDMLyYZNnhNmsEtlug3T9shnMxGN
RcDt3YzZL733m/hXSoyMHxNWb2ndA7L98+TjE6OJZjgbo3ws9V1mJlt9eDWjLz16Jo4Y5ymMeENH
dJGRN/IYe849eJZbY/jNnz4F4aGCrB8999ZzQKxN5n6XIBDxQ+8y/LMYYyoQGtKYadB5rS4096H4
9ivv2sXt2jceNRNUCvT9B6P50Ko7jVQlYdyEgkceJA8Tmx1+1U0hGSxzdp9iq05KuX5CrabXi4Wm
56gS9OXWX5KN0TWPPf23ok9v68ldhZqPEHLfdcU58M9Gc8JqgecZ5wrquLmKqbDhocC+07vqdiLd
gwe6EphlIRlYiCXT4Q/W6wd36c4t9OhNBDGjD84en5DnQrDoCFaokPlZ94v5MYn+MA3Ng+1Mhxbl
Php96JgQnq3sJP3bI9o8oQ8XT5T7Ivyu/ZlO9GWp/Y2ONz1vOmhBzc5z3y08u16IxMcg6do2UJCl
2967aSE5Dna70qk3F8Pdy+ye2c23DRGsWnAXBVd6UIdahwNipJdk3ms6R2avIhQkP5q6tmttVOnL
n6EyLlPRHE0aniYWroZgYphsJ4zctQ1MLxISbplBN6AIp7fNLm7tk2Aqd9REx6bM9jVzaqEvG9iz
+PU7Sc1y4TTRc7PFkRidB8N+JVJ5IxiNjsNRi4GNBd9lTbgCK0nAFmoSCeJ9TpKBd9KxW0o1fgAf
j474quuYStrOR286x9Yrz1ShK6150QGJMXhZZemtPtIRR2vpkBoxv4KdHkS6NQMw4LF2dKdvm+ZX
ZCxbe6FVoXuvMdZn2w62DdE5PX+iHuJK7HINcQcdihJjO0N3wFH0j6FhB8t21gnN0ebHRkNd6QsG
imRw2MNyGsW0RUPIM0bLEIeR1hxEnUToH6t5pWm3ZUqCbVrv9SZea9gpgfvsgeP15AV3C7G9hltn
6wKTWqBlt5ppfDi06zWzOjSzxeacbRaf7cUMgdyfg5LnyHSTU2/dVVH6MbUphokSWrReuC+pS2Y3
3E2MUbRvy0+sLcMqLIgCN3g/vfs6+uWzm/YnMu8xPKaPS0w7ukOOq+vJnfEC+3bjyGypidAI8wZP
srUBB/Vo6eFdo40pvUrrs5R05whSWwEAdEWE7GXQXMIikod+vPY6JkLzeXA+oc6dDeBdxJivDbIm
ByGbwpxrsFTr1aktXntwfuNA37YgsCLftXSs5rT8bQ76Lpid98aDtZbjEAg8cTDICQKnBCji7DHQ
xAF1YFxNrJXFhDcj/miBVOtjUdkF3rvr2tuU9czX+jXJH6K/xma6d7j0aVDfheAGBCOQeimfU6+7
QE/HPDnaf2oAT3XQn5ylJOmqJQg3nBmwRN7ZyDjpcGpaaNLa27kJ9QcG8GsdjuL7goIeSSjHtoGU
ofvEOujsQaOfgjPR43ndGBprS6L/IbKSuWcIP9sqiKGIIxPR4Ab4j/YbZSACrT44TX4WnEKXf0sg
A0ERIbJ37LyBtWMszpVDeRpF+XxMCz1G9BPWB0ME4rHxAAWJpZ9OVd2ET46T93sz8+B1y686mRhv
vW4+DfkMsUZ0Bg3prGAv4ouBTQb2UkyIaOV/RmWpnStzxgyjvjmZv3DrgElF8rOrwUE8QddnA/am
7ETaPEh7ysotJ+Py0gawWlPn3Mxh8TIXfnbi4aU3N+b5izb23cFrQMmNQVZBw+gEeHPb2TVVZ8Ot
5Fsave23UdcWe/UCQPXgXAaLexinJX9xExa0Vmj6SX3VlCNfIqv1i/qqD0VhFvmaupWoR/Rywatf
EgUx1syDLZlu42AwXc2kRJmcKMCxBPOfFkQ3nPmVlNpXZQyO6ZEkhYckBker6wSjz0j3enc+MDca
Q/oi88CBf4i3+ph9JBddr++jBMl44lR7Z8gytqxhN7b2CSD8rvCajTWYj567mCu8CIyCmWq9JajO
mGzFr2P7SQ8W/mbxGHkSpdCzkgK0REn7PSeju0HwAOZOLHtwv18eO638RycgOq2YTYzesKu1FHND
hXN73sbkb8MAIZWtafhjs0M0ktiTwaK3izwkfxLP8qzfts68ycZpF5cgiscofPbBxPZGuy0a7xC7
wUPdGuVqThaikm6Dfhr3AqlEIfBEJmG475b+NBv5r0jbBf3i7KQ6LYJDlGkAAEHzBPBeXZTN4JVQ
aUZLhOqVtDQPJnJSXN0VMtzoNBhkVbpO+O5GLqrjBs2/RV5zMQKqqL3lZk6Td9ackz8W92YOCIHm
eSSFu8i3WKMKhgokRHTooGKL1bYsozuIFYY2wk8ZWtrJlXNliolkj1F3P3q0G0WfEBH6CimWnZ+Z
FEq66aPXGNqaqX+ZvFvDKTH113el33FblAuoDXNjQV1tGwO1bOU2+2yZdqQgwJrcBZCEV11ZFjsi
J74Kjgc+lnm9OrZR9pDk3lWzctjq9kuK26ImhiYsx91oOJfGhrc7EmNDjpyrdY9WfRe5nxUvGlbW
F9NlfOrBCv73gYL3GesWyT92sMtTsZ9CGhIj8SCuiIk7M9ddR4OIeDgQ5uXyIoPPG63+wknOxXaT
gCize3+ELhXN7LemxQMd2tKkFTGyYkOz+vRmjFEf2AHU0dKs3shMI3fJMe/EvEHnug28bEufFqc8
qLRVMPgQfBoKEzgtc3gh/BCCb41v1gazV7UnK+nDdZFgMK9ezExYp3BYFUZR3sQ9NsE42uap4V+F
wxpRoyO8oha56+t701mSo00y8qrD/XGhyFBzPcdwFvoA2aauDOesC0ADSy68fUdG614v4OpWeXR0
DfQ7RpHNB8YUBpXkBu3qQ9mJcj76nduxFI17z4jqUwrBUOlXF9nvF87yGsR5fs48zKBBCJOgKbzx
Go7BaTYT6o9BoqVTQ7tBEusADG+D9xqd4TGH+3DWMpMckzqN9yBWilVu2vV17OGmNl4m6akGN3wu
KnEy0V5tImpXrJvB44KYfQ8+qj7UeQMprQ7O9eCedUYR1GyMv2k3mfuu1syzAZwVdGud7GiuDYdI
B/jBGKQ8YHomwaR0X3O7TO583INjqHV3nul/pZF+7k1rQtPN+ZyQO/MicrZFXHX3o845qB/M4aCE
y0M2mPumCM/qmvbGLsHZV+VkbfWWZdAcX2bk0YQla7RrV1W3GFvWsfvS204V2JQf0bqaqHltfxCD
t6wpG0o8C+J30Xr3xRx86vgdJCp5JiFP+1rC4pGzib1Rl7JCnL2d6bSUtNPleNicS4M1bXxWdhTV
vlYCBtffaLFAx9FxuIQMslff7aXOTZaRcxJIoBqMzZ8R9ljyMNTOZG4dy+aYb2U5sfD++wh+HWJl
exykhm3o7Xb7kStHQ2rqm6XMh58RlRbTRwijGa38sASkr+Y8hulwHmRkJ+mlR63EBqHVPllM/CYP
db7ydOD2R7drAtRG5ejLOZcVkaQQ1y85ALbQF+22Fs24A5L5rERNqtObRy0rrUEMn5Lp+nSYVpx2
9r6MGbUjAx440xL1ft2O9NwiLc6Tbv2Im9V83hHTl5tAAapaUgNjXk79ciXSUHKFfzQK1Tsvc3ft
RQge1JBIvbKxaIKR3rBVf1diFOJJCye85jY3HlODzPOZX1BeqY8EpRqIxhrjDXOXfWw09+xPDJd+
BBfqWyIdc8fiSSyElHkLKc/CWFKzwEl3KlYF8CzshvrG8hm+ZElFspGTvXYBwAaY/veDbJarSX9p
aocxippdPJLgEhLtM32Q2QbLkeb9jzsEHphcwlLdPqrOphxOVjriL3KRMaem1hYh/r2wIC6paw72
4N3IW6JAEGC4ONWYNJJwRdJV4xc8hFN6AoHXbJjbV6vE1e6C3FNSWNHMRLAjCWWZEkl6TOWh1uWA
MrZvSpHQ4plf2uWc+DVgHfnWUznpiLFZgVVqX5XNZVkeHCdZrnLWqd6i6tUaDUZ5w9H2an1SM+lw
qh/pRDhKA0OMwyfYzWqlrlhowiwZiWFXAl41o1fd9hDvgzmQ26MUukpBoMYes99s5qaliPE14NIo
zJWERCDex5ZAe9BFDIODnTINNOfGG+0XIWjRKyWxutzKUxBI6Ha+HB1hQXbzNAcNJbhfOf8XPWvg
hNh049gRw53MmFftIKj9+vwy9WRs6HJOqwbMapj048sRC2SvmNhjXTwNfvvjhiiaBGyEoO1dcLxD
6phUOPtF7fPcEsIqt6hNpTEUD0NG5AHyp4FlhEKM6L8Id7ErxSsjbH50SdwppVeMO+I910peomyf
gdTMFEV0HDT2T/ADnCDkq3a2+WzHDSug7K7TiR7WUhujRIbUxGt4fPMt7fxGKdPVaHiiWCJp/hsl
EUOSvrJWOu3ptfr0o2pL7nqKtH3QaeFAAlUjMgdYagSsfHhtY7Kz1VBOzZGA0bEQ5PtR4FTJ940X
poe4yQ1uGJ6ghhpjrz4HwC3euomf1OLg+PJY19OnJq5o5wO2n6Pms5VwbUh9oC3aW+XvgSuNtYJJ
VTXl52Upu11Wk8s7zvjlcPSQkeIf1MeT0aPD9IOu92cTNg1QGd7o/zz+dsWZfXLbnQkbYw3pkic7
BMWoh+PKbqv7pmItMtrQeFgauFsZy/SP0kaNsNIJT2V0UMMgf4JatOT2Wsp3Sh8JT28/ecRFET3O
UVjq01JgJivyaTD7zIivpXElGEtYaVKxyqCE8TXKTqm9KWb081oOKtdiQZHz759FUzr5BDux15WQ
wLKes7Eek8hSMn/rWGzVIm81IMey1iX/RUrnm5p9f4lu1asHMRZSe0iHFYM7JrWEaUBPGz7D0nof
QzLnstS/qmFKkgDvtkZ4DG35RzeXmyqv3mUUOCnMb2WEOjwmL7Gx9YSsP/PRBMZy0Kxaxl0SxaJV
1ZE8E5yA0kBQ50DEiNhSz7d6wDROUEeDI6e6h8h6GFbyODMQPb5rOPv1oXF1C5Npg0EGVOiktJxz
hgMV0Y8/W3WHWWiNg2GlVkkl6VfLhLrNE4MzV4BtVvP0G6U8ixAubHoXXkaXucvWS916HdfXIEci
1JkRhzi2bNeZbi0SCpRJcsgcrE5Im1ema3s7r67IzZY247QgH7V1HWxt3MLob5dDDdcVdGe0Y2CQ
buahJngXr40c6O+ZIr5X8iAP/fWYSRPVNOjfo/tcDw0thsb+sETncif0vxov3hWOY+wsnuiVhcqT
rjJjRTIaG6hMhLVbvlFu7MhBBWiGO8y2tB1JUlwRjGDvPR2OvXoj6vFXD6EmMA0SA6TkVWLeMxU+
AIIvfwwu+UCOXhXaGtMLwlqkuDGJucUbi9tykha/wPyd9+SPdGn8Y3Qw9TgF+L4j1AlX6eDTdudx
43r+UQM6NShXy4Va8tTnYuDy2JpNfVKff56Gn0I3QKHJw6/SXpkOOlvjvXBGGFHy1Nh1CN0M3GAo
s9wb9UbUWFZuhmDNjhWaDaQM8ZfjEA1OYi/0++C5lyrKmtb31IfltW0hI8q1MyGSGCotLTwMTmr5
VxuSljqHKvRP6iGJDBvBAT4qrjZOdY8cNr9gZlNKOZUadqcO/jxxz0TlAfjDay+0YGch6VRHhDS1
2b0isRcxo2apu/xZpEz0FyOg5NUgeNjdEtzXmHOoCdFHr9RVUjenkgNlMp1Foytz6puDOlIq1e5Y
hG+x3X+rbUatOknn32tIIH52H5ROHROsdEHEkyG1lAIvT/9IkpA2FzwxOEs7Mp/3ytkTm/FbwSqq
djX1CSpNgJNFf4qQlqPae7XJZpF3iOAaHv6xGXeBt5nbeNgnDd1WtyGGQpp3TKnJctJfeBShh2C0
X3qfVrz0aktnqx1bl5mSiSofeSMRusnOKq2rXCPdNsRgD8lHkEEBj4s9QSAQAOSUnFLaD4GTvQ+Y
7vY5z3Gtz8RdSr0sSKB5l07BUT3oAz001k1Evrj2CvIX4K2JAqyuUk0odWMzUbdPYR/83ahckrM9
zv2zUmwoDSLJkkymGvtWj+zglEpb/Rj3/h4MD1yfGex1NboHAAUbzxTnMTEeYCk+qaXNlnpU5S5U
u0tmdzR6QWxhRlAaMrD7hFKN3aebEGqhuTmSNaw2Ua6vxihbT1z1ndqdl6anU6xNpI2l685lrbEI
B8Qkyr6PrL3l/C+O6glDy1ltjY++QgcUBvGLKZKjPiR01zJJcDXJflV3hhKbuTrLUGT6rFPyAjsZ
E0vNHe8S6IjK5SwFLMvAaSdukwege89WuZmWlBaN1GiYRFxwJAjgEpKRF8/BLVTKH9W2Oi54KCAW
hOlT62/jIXvmnQYnkPME2k5PLbxEjgP8mU7Qvs5U3UYvbUYo1nNDoF8N95YBHnFokDmL8sPszO7e
HQPpUGOVJJyg3hdeeAM4YUsibYaiPO64CT6V1EK5JNQFcYfgQrOGPlP6toz9eICXjKtblhqoeS+x
RZCSLuW7yrOnbjSFeVBaSAJt9HXuhgvZOFnwHpIGMjfLHtAGs62m/1I6zz6S/tkAZbupFdG+NrU7
x6V7mtgAB43Gucype60D7tVSM/ZtVV7SWYu3CVF8rZQaybdsdhVOnaH7MQXClF92Ye0+2SAz9m7Q
SaYc1ne/fxla56D2NPmQKP2fOiUV4ZO1lKxheiOAG/xSd4Y6GqiLoA7aRIahD5dP2lzaD17gOEpc
o7YEunp0pv8u8QFq++1U5Zv6SgD1OSeNmMFGrR/YoYKtWtQa2emECsxOoFG2NBOhHs6pdrtHeFL7
RIfuKKVATaGhL2n6b1FyDJ1tqaUM+v04ZhVMBwjLDAJ4hBENS5HazwomHdpeb+0IYVvOQjMudU9k
gpI9Dg1jcUNerJyL9XOwHyePzgEY/jiZ71Qd4KfgfMaauG31BKo1PHHzeFt3P8e+Nu6vAtI39gUs
mXBNLhR4FyfJb6As8rZGxHGWkbwENiMpx5H++l6DmaxzXhl15x4t0ht47gt9gB/xF+PGtzqwYV7Z
lJBwltXq0PXNH/XJGfn4kE06GQm1y3PKWUxpK6X9yl8gmZWd+aXOVWrZUeeIpCN9wym6m7Jl8DAz
IJeCMSVyJS8TnMaIX14aSpW5xMYNjNaIlEH5ICsVdjdIA65Wn1Vdq254tYGRgXXnhdU2sLWX2B/J
MnhRPzQulDZTSGbrlFk/CwJQ4T7oiu1zPQmiTuX9k1aUu3Rg96mZ74PBRLeVIKeJW+11DLxvtWtg
SRMEIjPHgIa0VZW7EqqTznIX+MWvpcAIEHedf8cYJESPp4TcGuEeQbVcY6d74JYHdSi+G+kF1yge
1ec4pw7+CTyJw3zmpCLWqsgPBpcTNQI8de1iwidKmItS19v35BRrBS0svdiqG0PJXvUmOBkpooJo
flvCmbUEj+mhN6P7QtZFRgY7LcnSs3qro/CezCx5cSJA1BoJllv1u8ok00697WjrRnpGiZqRnw3P
6NBp343wKZ3pWaulX/3fNRFmTZm4K6c82HIZFEIkGzFYbyI5i1GrT2rFtKcM8zMZ5ItG5LdFw7Ev
kUsoH7PFwimXCvVhyX9JZC0wycK+IkdrZObVWOFjPpGJrn6nZuCeYNbxY9tVu10/ZyV9iPSbhuQV
NU9x1Bz9pC6cOkrOPQSLQIZZZgaZZ0yr1LsNBQEsBSYHpP2svcFkFlAnmdjlln5JjQQHis31D9my
bTQTHutlUEKFFMPjQPlEF7dItp1NYLM1VE/hUNXnwNMfwLITZaeOHlSU1C09SZexGsRw1FTruLrp
1d+X2FXIMZECxUstelFR+xZU25wU0Du7IF876awvchzf6yzQH+JxD6V3+KmibKe8n5bklHnkFeSS
DDSiUqLMw/iYNoQBuVpGJBMHBwfhFGP5wFzXBEdu3SXvdtECYbl7XzpCMgJnqZhykzVAkoGYQgYb
XvWgOASUCuPZzmiuqg8L8CwiLRJZ1BKr5Jt9Qk06EMmaWu5V7bc4Fyn7lSkDO/hoZTJY6qm24ueo
Nb4jzT6rZVzVzO4coz6PkRao5aN0jXzrRss5S6hMUo93gSWXSNdU3DU2fR6RVve2xQdCbCzzgIp9
0rE451LyTTUzdnZei8ALd1iVCXuMue0KrK5uRWCibgPkj/fRwCuHPS2fnLmmOo+53nDyfFr7NhqO
iXP5QZg5Bo2hfUg695E2FZeGGigL+uC2k5KvOq0Ovgm9TTCgyuuiPSa0xhb24rYgIdzMkCcZKXZI
YjWdTZ/668Aktd3Wo36vQ7jauUCeNg4UJhtdAQtbn+2anEV4ZGRqekOFV4Qmn+E6+dZw27usqoMd
g+PfgFzdXWvQ6S/cA/w8NpiRlK2AJDDM2O+u3Rzswsgh/WPKq0EDpSItyK05Y0g7U3Kx3HmkUDAp
vSUH73kUUbqP0oTxbL7WJFQvCrtwn5g8XsIhDUm3+n5TEzmcgG9OPLeBMEz4Yt0Td4BUzCnSk9HQ
A876gZk1JqhekKEmHLTLpheevTmB9AGy48ELHeC2S/M1jnOAAAB+ydjG5yj0VulMgHHai63tetsl
nhhimaU4Aq0N10GBk60D7WHANSHZkmomrS5DKRlWaXXX5n617o0Kph7ZFaPWXQOg46VNVrFX2feY
NYiKltSQqeiMdUeBsdFnlsloIviLGEb9WDc1HL9FnJySu3qIzEeeh7D97uLiI2p4SgZ9ss7maN11
U/22BAQGDSMIB/U/FR2Ysq1YhQ1R7opovKPDRMO6N7+XGY1hWi0bU0z1MXC1XU7W/II6Eh+D2zOM
5qNtc6y0XJkCD/EItSM0+uOEoDWPqoT91r5zLO+xtSsX7/Acrhbm490wvtbgKwub5pDhIodvDfFW
uSG0LgK+tg2+xMj1+l+eX//2Q8kndgvkTaTShAtSY6NPwVIk5I20PqlyM2Mppm60HEx0J+CWn/0Z
xJWHMoQWs3GXFskCYzBC4BtAVK7h3rjCWXsTOVyJrOcYP/2GZnrPSBw14IyxpGjzR6xrn7hOyWcC
ftCkzbnxopjsAaCGXTlmYPOzl3rqB+qFBFxod47ygX5h7zNutmWU9D65EvfMjkGdTTKhlR6iRv5c
HZtyRrJPkqHb8cPk2IAW3sQ+3rxpzN4pNuz90jcvgj7rMgJpaco3i5HODp3eDtkdjS7/0Qw/XcQU
lyoBCI7Z4eyOrf/SG7/92vy0Jx+WbxjDdpyMa4zBzliC6OYFpfFyDjBHtnhwwHHR2jLdctN51N4I
zREZULhI9iRqo2M0Ub8truHvCzd67JkCANRBwO8S91nrhrZBXeYDT5lfer1xtx16xwI409GqElAx
OJzHhszzudaHqw4aAqjlNk30lZdEKNp9q7i4FbG19HDOxYAbuGsZkQDsm9dtkHz4mYiPVt55J9cc
b/tldHcxpygEIZQcY/k7rwwiT2raeFrKYDkqv1N3yvAG9Ed6Y8l5qgfeRjynqDcxWAq5tlFtwu/w
CNUw0GrJqqDMSYXh+cX8mGqX0vQkK97e0sUwtkQPvARTbe9bB7QSpvItNKfg4tEjsgg2Oo5u9Uwr
bm9aSG8dG5MaWGsHg3EU7ntvbK8JPXrRmvPJcfMOTRiTe41ux6nxCrwo3IUsbmgs0nMba9kKd5Sx
y/0BFY/Nhah8iNKtyPGGysrIra0fhf1/+5j+9R/QwlZBDT/KiuDoMOr+8p//vv8qJXyx/e/yp/7P
d/3zz/z7E7SXMv9Pv+Uaf3D8Kr+7v37XP70uv/3vf52EP/7Tf2wVP/K+/2rmh6+2z7r/DWOU3/n/
+8W/4yT/XxRKVPn/MYVyHf3P/1H3f6FQ8hM/FErd+5vnaBrGPt+wPM1y8DqNX233b/+iG3+jhsLy
h//J1BHZ/F8USv1vmg250oUa4Xi+JdGVLfDu6N/+xfL+ZluGr/u6zY/ZtuX+VyiU4EL+ajZCwe8p
3yHGfxMWx18cBnDi+dMSqOl1NJQrF9ma3hXFeWwZlncV6uOWkDonR28htOS+bF9zievX4mHZVmYf
rzEr0TgpUwaZnnUMOUOSGBa8GHqeHikKtjC2HzuBI2SJyNueu4dEw8Fva8Vb+oD+6sPuSx05F922
PD1r4JPcLnSp9BjVpZ5xDruCeTOHqaH0bBIAaI9jnnpqGvDsehqsOfqZZNhxTNV+k8pKTAgZxjF4
rDgC2djrAF1grA10OUm+7c34dmgi+0GeokKDTkiE+nwjAkJk5wn61xKsvaoabt2lHGGrxacCmT7D
IVC7TPDWICjPWUof2oXruHfaHpxD0BH3UrU3btVNeIXOuUXAvd13zLKJz+0ydvrZR6KkBcwLKz9C
64eSedVN5luYepvQdk+OZ38bMONPfZW9Bnr56ZB9jjAt+m7b/I3y2NiP8+KsDZLa08LfhEZ+6+Ln
JFDDv8rErmTwhm3QNcYGOVCmufBAbR9ZpEng9QxfpNaXP0kmXk3m6UyWWoxa06nVZoDduP0Aub01
mX0IrF1afEXJiDBSp9lMRuMmIo4Gfxc+QIpM9MsF6YWkT42JTEVFalj0z20aHupy+mXZx9l3fvMk
2BwosJY1TXbOJ9I1igS60NyM244sKBq3RCAhcvMsNoUypTPbheZ9MHa7scl/pSS2rcr7LNUf45iM
xSw1JuJ+iz9Ms2RQof6QjLK7RHdkovkK6pqdFLBpSzbttCkc1lwnxWxmIWtfF2V7myfMlrohzjdu
zJue/HubuL/VkGHKX8zkQDwmnYbnpkVOjNRo7espEtkyOXU6mjSu8HDOKZIBfoWbkUTO/VgDZrFr
dLoxdXdWclda4qt0QMBDXO/G19BgmMB0GGHk8suJl5NGPUmS8XCtuvAPs7vLIrzi2I/zEY3zvEaq
TEbzFL5XWQ9U0lpQA1Vc7XSYbqy4plqepCDohlZ+t3ftEa1CxZ5oDgxv2u/FDG8C2zqM3i7VwgCL
HxF8JOLOE3JQnt23itx3cOJTwJ5drHOTVChNoNduSGLxcaqt8oUEdpGFp9IhGx1Q8lzodB0COTUU
JA22dXyo+QcEQoX+uT8yYfQvfU1scg8XxNFQ98y6pBcYLwy7LkNoX3poE/nkubuMVA0cnNoWlj2E
n8WZdpBrKcnnmrCb1H0Vbo++snNul6rBEFNda68iKwI8lJuiUsDVRLR7xqwTYjpksJrOkIk/FvE2
OXB2RN0dIa+cUL5vBW55uqS75TOzI9rVLUkpMbcTGbXXMExwrHmEyrWzs6viRb8GVnc/B9j/0HQ1
rr7jZEz7pPIvoESLbcxRYy0uzpRjSpwuoVbp1yTpTy00WUwU6ckxSXIQWh5s9DJfsWs/BqNlHuL4
qWPNA6LmMBbT0/dxCbZW2DPrn+xuPffe4+D7/V5zpXpUHkuFWVT70SiqU9L0p3hsh4Ntg8AbFh/x
d4GsOkjOzKCt9eJyvGtsYq9n6jKjQc4cuPNtnhNbUAPv9rV8N1h0WMF/ILIaD8EEOcYyfxcxBKi+
DLfJtBBJW2D0D7yjOWFlcYXJ2Q5DLK4O4BpQ0ZDtoUzDWNq/LD7trMx+KtyGjnXufQwavVfhd4+B
tnCyHQ4dptxQfiiuR6q4Z6EsNOfnKRgf6HxIHmdJBpyAdTv33XSybho8y4Gl31W2f2Oa04cZJ+1q
MEZtG+mJVG/Yq2p4ama3vdWHcKAE7HZaZ6dnezBupqgp95bZfxJMRUMSSRcyJMSpwOCZ6sNYkKI5
h9Eu69QwjM+O7W1k4B2zbMiatYlPhWUwWVtuToTWE7041Po6EhJWnY3w3P42KZ2bYCEXq9f7QxMN
90aELKoApGA01iVNem/r2rD3Z/GG7sCi3c/KO6DZXtFc/uyhGh6XhWD3UB92fgKuAd84UlyDXY/J
jWFV3bEu8SOBEcH5NroziFjOqVUWgowbHXHwF+8r6RFCctRfNkbuUIS+c18Uq4Iz4S0ZHYcwMr2D
aKvbZgoIHDCpMgfdX7do9xOHfidpM8nGvZ1stFxByxG6aoLnmDWxT71gn4xJfexY0aZeP03CzrZR
HBzccfwVt8bOFoy5yAngodAiOIj/i7ozSY5bWbP0VspyjmeAo3FgkJMIRB9BUmwlTmAUKaJxNI6+
WVhtoDZWH/Rq8DLTapBWo5pcu1e6ohhBhPvfnPOdVCM6zxCmTjTCXYVZpkxXUldTIe5IMRPIaMIE
v3yb7fiBWianebdA0caPzejcG37h7N3AP62B2Ttdy4+CYh0UDT9FwGQXy+6vgPDVsQ8uQRovB2O4
EHxwV8s8O6Q4ugI7ORUOiQDGN+3JQ+5ADZkYju3aynryvO5UAkXdZGhWSdmrkUz5r5VRqU2VWySi
JdHR8pJHCfh93xc86wAdSrZ/oVOJPBwdJ8Urk6lrSsYdAXvjk9Tuc9UkHtLeZoVLRc6xmTjHW9xM
qpibo0Mkrd1Zy/6vRKiJOjx8okLQN6K+oT+9qKUb7yOXj0IGTSPzlfuREjniZTiOZs9gbZsd8q7s
P0RngP1XWK2V/8zuadrRAzFL8RCXOroksN2u570/uBVwoNLcFUhMi6kQx9Hme5gg9QKgIXctqN/p
hxrC+7CmlZQlXNJjztI0PVVj2V57DP9WlXXb3sGMPC5YdsoquotMbp/BNAgiQO1SIzttp9E6LUn5
AV+yOhk53hQWw7chbUlF1H25t9PpKBEZXGcLo36ZpZyuI3LsRDe3Hg7tXkfoWN3B/9A2jjdLAW8l
o6YPx9x2+fhDDJuJi1z4CJhxEJxSZz4vxBqcWvS7zMO4sglZFBUpKiZ7y61OmpQqDkUKsdhe6KpK
csp2q0yCka6f2O5+SkxiVbtvZ4rzO4Ky330k5AeGlGpP7kO9XqoQN7srrCqy6xmLwMNW7b5JZuPG
JvzQLnX21qxI5KRy2Pguqxp6cRHHUh8OkTffgzNmC1BYt1gGyGecnVpUDsqY2ZGfT6SYJfJoJcQB
6Y7JqArYdWSBE/zzryhADMtqVY9O3nh0Ost5rJZ6tzh1cvSiER2+zCk6JD5JB8FDMb9k6TrPMs95
UTYAt8b80WlIEo7LpF8F9cF2YjZ4/JsspOwUbu7I2KYYg723LE/eHOGjqQl91wafVqOILrpaaAT9
Oj6r+sur6mCLiiA+u+V8rdzKJS13PJFTM5xN229Bo1d3Tj9e0QKUtxby6YMR89Eve3ldbCb3Nfd/
FmVQiPsOp5Kqp6OlIesgLf6gu1huwWjd6qQ8kw5fHiuU3B0Moh2JXydz0I9mpPyLbyCMQEV2AVhf
hWEb1f3FTa1kz33L3Ctv63sjjW9MFJgxsZ+6eASNHxHcrmDGqdmbDq5C0xTuXg0x70mDroW86ajJ
P/hGMaU0rBeKtjwzc/+TW5m/C0pmEo6e20vmJN7Gsgli0m5qHCKr/2xHsmYjy1DMyP1jCWwY0lNt
sTNymmunzbOo8AqRXNTsmtq4z5ouAxBVYYZ0w36UQAqrPyYrxKVYrSkMssvuWrRs3yYoeBvTw0s3
U2dVZNLqFqN4u6xtxORDqqv9kMDXflPZzcX15tMEQ6+Evsg01HyvUmaWgOeGvT2TiFFMbugVKDm6
eDo4xLtsY4NjePColoZkG+v0inE23XU4XoI8Jbhr5vSw5qMLi2wfWTHp1oRoNRgCmsbbpwv7vKJi
zj4b1RlfB3wZksRmieGCWEKmme19ttDHVIgFWe5bf3qEymAU/1CP5vuc15esGcXMZ861R+IGetjj
YHSUBtAetlk03pqODOc0f0UGgbolKH+nFjbWuulpkgTRNJXRky/b2rgemWmQaoRgHfrq/IFmjrQX
BDhIVaPSCgmuAcqjw9gSyPu0OYVzzAcvKwHFMD2kPI3837nTwMhy5x+Rlvc6Jj2qN8bXqLHqzdzN
L0GrnV1UzH5oTAVDVd/PoLaQDDgbOA+nDWGZqJ63sSQKZMZuMDQdB4FunpghzvRlthF421b32U6P
7AzTZbln91kfcNdyTo/qKrElRjIZnpac+LEalkXSeFnoddOnrBHrdULTD5UOSywk0L51MWcW4xlb
cZrIS49Ps4KJAr702zGIzXSpkhurapASsuAHKh23g8UIl6Ka9cG7FpDpfGe1f+HUUFF0AaP/hIxG
3Rl5V9EnfjsvDjViOOoKGPBo4ArW3t6041uksjmczHZnHYoMkJtTZi99wuofwD4IxYbas4XwsH4H
E9t+yF+EkAHhQvOEsJhIbZQd/AB2q+Wrr0kOhuP7sTq948E3UHYwXB1H50/0Kxtex4lFczvyGnqF
PsxF7V1mzFuraK5PzoJ9upa/ggEFr1Vg+xyjV22q37lL3bSsrX/yJ83593gcd5U9/Fg6bnYZQ/FP
SKWMnSrAFteeTW5Wm8wwI07trfCKH2Q0szrXfLCqaN909Ye7hp3mau/W0SGdqp3d1XukkHirEn8m
wnP+bGf72yDMTif8uXnCuWSYeEc9ZLS0qVCvJB+hgsC1Q2zwTf1mzJJv2468rqQXrz4ekwWuxBaV
y48hU+5WxeP9UGX2iUxCnhdziLAY6VDL2ggrCcU/CvTJn+TB9qoHAgQjtK+Ezg+R/aktTfoqiTfj
GjOZSTXuWds4yBGJq1MUU1sgI9LPYaRXsJqDKLufTOeg0hyfSF0eh4SBBB7xZ6L27rVyuVoCBrzG
r0aqidNIfQ0uo+yiTm+Jv3YRor1GivAKwz/arnnXdno49pIEr3VjBH/qgJP64Lbxh3RqsJSO+jkt
AYZAZ/pVRzGdnD9cjEV/sBCI2eESP1UJ1qAN9x5B2y9dYn3FAeU84eUI4ROAZbGheXlu9YyALtpI
1vKb2mA6ko45JFE6znzWBBXpoQunBl+RUaCPNZS5c0QZ792cGUpaYWzvm3YhdEkQ8uTcu1li7hDu
PcxswQbRfJTJzM62qHq+jQH6jNdQwTK1tWArerk4+jaW48U6mG7vYcPt853tuKSaQbuR3cPkBz1l
K87sjAO2y7JdQlvNWm5Yt7NgB7zilcBQ8zC4a7y5rL/xMTYtAyhVZCa2sKeyFDYfTORKbIhx60vw
oVTWB8mgyYiDGtXv8DVZWE9aatatq5J3peLsUAvyo1tfHr0+B9W2d6JlhORiz9uqpApYNPxyDBhg
nMpfwsrvpdviPY2dncHcju0dv+3Nm8IunV2QEpYHTtE+V0SplFHkXrqBHBgHE+psDiQOxHmFDjwd
tomzrsKiMt9V/dk3fuhUD9ivcYuipu3rfZbwzSz59DQp73dj9tbOzSqoksLYmnmLlobgXpv4LPLa
7RRYbZky5lgkAGya4976FuyU94gPCe0eg3IXtFyW2m8uQ1u9glcFBi3nC6Okx9FneFNm84al3oiH
iV1HEbBQLVgKHDSWrCZO3d3f/0O0FcZp1LsihplhmnThnrftXcw22Bl3ydigFLYwp4mJD5COvBeS
1QDuc+dTbbf6TNF/w0U5n0DTPCJ/719yQm/3qurqXYElrAck82xbu0Vky9Zu6xFbWX9JA/KbY5Nu
s4cLv3og7r0ua7bs698bxyVFo3mVSn2qRdy1CeZ6TOU5Qso+R6uW23pAbnhHRcEJ4g3TrmSG1pXg
mmAx0as474ly1W4sszvfYXnjRizolgp3pyF+Rwuf/1yOYcuvbHPrV1u/q7o6DXGWh007hR4AltDl
gA7L3F0ORRE/RP0s79ypOJQoeWRl2VQb9TM5m+nRq+MHLK3klzYZWc5i2ICG3A85evu8LYHZiu5A
Z915hXqFug/9EAZoZTGM8ZNkuiYOsecNmw1AwPGOANH0MPtI2iY4HgO/vtPtHHaEch096671ucf8
bGVrC23vEQK+cdCGKnPjGxr6B0KcksvYQ72YSvYw8zJ9T6lxmVGjnQo17XNgTjsxcLa1EUBRhjeb
ekE1syCbj3kuHiYSZiMmfptlSqONyvST17PPTWlyWHdCe13MT1XbKMItxLuyRjAZYcLG/ZOEjsd8
xqHSmjvOctESZLLU3qHOdYG35oS020BogY3PSpheN6uaMYeQa2gs3507h/bcjqjc0+kA/zDsxN+0
5vyttxCMY6jNTMAwYnqz/SoJZTya26y36d2c6tIpvI41VZ3n2nAKXIKIySZAQ5w9VNnEwcoX5m/m
gsDyupeMu5y+m6+D6785C/7DPh2XgwLxsuk9xprco16SZHjpqnHrOe1bppriVgq8jW6mD7Ipr8Hk
qQvd7g/tQLzqlvK9rCGRwk18HYfuD4vkzqq4ZfLkFsmuvDOC6DaibnNzdWUGDxmD/fyG2/6jwrsV
Wj2FWFbs2ZQWu7xu33o1fLfOxIC9U3cZU599FzTvbkWiHTY0SNXEKSGmb7f4cpn8QdOgOFdbgj2D
cFFRBcGD1x3pcgubi90nA4WtR2JL0/HTyubpe0RW/yCUeeLcOnNJIF51RvzIqHkDhE2JQXjHaDHe
kgU0+4qdMryVPQKMJhzSict50Q/Mt5+sfuIa0yhylGsIspKnFBjqxOQsr85yLoYXupFjbPt40EQM
kU9mKHPTLWEhjz1rfHAT2TePCFLxtlkwU2OR8pjXJDQsrEBSkupQIxq2CcNEeduO6+0IWJnhDyOy
UJd5So9JlDcp2Ok2DayHMkpnZln815Q476ZRgcnQP1QvMc+mPSmeyvhavPKhkFyWscXkw4dRFY/F
fhL65g90KrJyUUKUz7iP8fqKLN/N7qWq2+guXykDVZ6H5RNMKQbsYALXy9Ee0lfh7QPF8M8sOgO3
JpodJeOOfB9glMmYHh0iVcOYEcPGrBKwBXN+i4cPWfsqLNNpnwiWpzNbB5P8PqyyKGNITkRRtzXq
6UP0lG1YrVE+9uZxspM94RPGZprI50r5XBaxl59Vxsg81e7Ra8kuWx8POpZC33cBkNeOEEQTx/wt
62cLUkTVIIadt5ERIJplPlg1A1UKvDmGcGw/417pg1FB2V6UtbfS7qZtezggT79PrejZ5YzalgaP
rhN/2gniDyaACnJcJA4ksD9j9lkBipQM5pQ9dlHOsTKSI49Co0bkaARHw8OXWvg+EpHOOSepiZan
jfnoM1DqSkx0dVIhJElg63SZ2NbuCo5ZTuUAVjdrF3Gyaew9a37X7TDuRZphmFEjw/bxSj3QY95m
BttXM8kzVvTIO9xgAhJya2Tyxg1g7SqrehxrhAF0Ye+xSMu9n43owqewiwzrLF1ACCN+Ue+eC48a
sfEuMC99NBeBdeDkRjXv52/obXditItdJ9LP3Bnx/yhYMOZi3xM5A8DcJ9YVetcFvoe4yzHWMItp
cxyaC7EHzCXA8uaq2nb2tPwQuU2yWXckukN2K3e5hlapgvFdePEbBgm8JM2bFWBGYSXGNr3lTwv9
Y469N3jVbK00apdZAgRJqUM9JP8ttTxuZ7lJHbaHiLqCre6wuLdBtq0EhUDd2ctWJH0KOCh4dIU8
5jlrE8vgDy94pwkR47T1+QyoiW4Fm7qF6iHDpePTpZXwq0Krqx+T36YTM5VZ0oE5eLyG2ATNxkRU
YHLjEoqejaXcDSiKNiP0Gr8scPpliT6yvdxXS/nioB5gfDbstcjfLChWl9OQu81GKW6mggh5b2nk
3r9a2sTcxHRpaVlSkpT22BkGOvwy2hH8OYfLCFWSHNodHoSZay49YGTgRyXsV+KCMekCeyRwPZvf
hionlpZ1zzYX8hHjORQ23tste4AwKrLgoWOabxbPQccKyxzz/mLFTrGP6tkmDbN8N1GqRci7zqnF
6olgN/5yTbCnbTYv/tQ9W7PwtnVdMRfTQP3NCEu14YoDBwnkidG+WwamgnTihLHPvbm1Gc+EEH7o
kWg2mFNByGjetIs2oixOPiXaWVOhT5hkTeSe+5FncfSKjyx1PmuvLhm783FLpPfua6vFrw9+tePI
HGoelUazn+q80g5HvDn0SKoKByPoiTcdXAp3/SSTiTileHxgPn+VuIksi1rSxfRfRRFz0MRNDoQN
70jFe4cDc1PV74XoqHoo90Uj35KiuzMRzxyEo96XxP7mlZMRM4mnuKT3i+zhcWapeRzi4DtvpouI
GFmV8qfN/jKKGjRA/TWwmfCpfnws5+xqWDM3bb91cxRoykOyGiUSBeRIIxwgVopb+81Eq+W4jd5W
63W1zm1L9OSbUtZAhZwJ1n9t4sJOxF1izVhaeotVO9l/B6s15cbCD5UaaOxSFdNvNcnOGFMk/8E+
q0px8RoLT7sV+gVao9K3CDuyoah5xnRzNLsK3QYo7M3orYXLu11M+y3Fm+Bok8pjye5z1IUbY07i
O77ARk+6u0AafcAyBPMBxK0N9Yg5mvOG2wXvHrFjW1UDHsQA8dkt7Xmc8yhsp/4774yGAQBFSSDV
iylrcSqjpzI1yBZz/xSENJ8dkb4htinApFuoz0cLL97MXmvk4qNMa7iCjDq6tzulwhrpFeExzs8B
itjOs1pmtxwaQ/CFPOxEjDtaxdn9bNAFr+ltP+HLOGFWrgj/xCce1s0Af9jmj9ise/jm5C+pCFV5
1mDWXLz6I6sihgf583rBMRQnGSmFDHjgUAjrTS+7X6WDeVr2jDwzAbcrGZ/sJp0PCneHlvLKSA6F
g07PHDCfbUkOUdKgb/d85v8FBlGPxARRgss3HAp0a3xtcsNj4OTd66T8geTwzfEovbWox4NTZdm2
b8U5j0loJuDw5rNHaXBmmB10hAbTuIeozk8iBnQR069mcZ+mySogUiAdrhRFk4XzWLTFa9kzW1CB
eFN5/g0+/aKX/jUtKvhuCbk7AJl5tfOtpciCZbxrEqQFwqTGmPAmMjL4MktlMsE/ZXP/WUpm3/WX
S5jS1m3oNL1G3Fl1cckMTaj4Unxq2V27AFHkLGMTwiwM0mGmi0oRcPGUt9Wu78w9x15/GozovvT9
14Syyu2Nn00ULLsclcrWbbvPskh/2i72GggVDCSqo4k0eGOePFJNcUz2aL9oq7fdpENbpveSBI8N
I9VzgyOw8ivA4so4W+2873QBdMqXElxPsAnGPJyGMQmjCiZLcerNglistmZQE9aJYfEF8bBZjJf6
9BR3i7WdHEFqUSm/kdklob1Y/AiL/EFPTjgWGudCLnn0WGOwZYbBlIWk+fEJBNzC181PU+J/yt47
Ty7buTGA1afo9He2yS6+h5JwsdDxKnooxGUENc6ueZFRfJpjNHCknEBvGuW2maguSOi4dB4tgWew
NbeM7GuUhoujHBNxnXc/J56dvXB4n0kS12hhNMw+c/lQmoisMiE+fpG0e55nSGS4LevEZq04ffIY
GrhreIo4XfdDjdKzVTTuZJMuR+F+ateVW05WtSuYSO08N3YORq/eWtuEDZwmJdAvkFzlwL3D4bMT
9NJ7p4QXn5ZZmOYRbBEy2DZE0h18g6xLW1uCloYSNv/drIl15GQxz2QbzPRYsHRwNamV6HsIZdw6
nEy8fnsJlaeeyslHN0cUPBspQkiTEsqL8KNfsNmkfps7xkBBRxE28e5bcwcWLLYfF9MCLodncFOa
4APj9XiOucB35G2FOvOfVF064YSegCUhNRlMyjDyapex6H3Xyn4btSZMMiLwsMOi3VNJQDorZ1K2
IG6xoPuwmuGhhJC5AZ/jo3bC1YsQNd44MnryWFnqSpYh48C3wigZBU1MGJrH0UH1r5Jk9ct131LX
96XXSSZbS89IcTlmTYFAVmYxTq5DKeJli6qCwHirPFnsqc+eYd1Zk3hNmxE+TxHtZ2P45Cd7cALD
ZGe9vm9x2Az9R5QzmQCUgEl+UI4D6g3QX5u915Z1V86D2JK5ZKJ5ndAVcl0W47lig9Yh9dkFvfOT
1Q4+Dh/jTm89jdEzkza1nYMvS5zQvycGTnPbeOIHfVSGfgUG9rUMcif6Fc9DNylq1u41ONsN8i+0
7tlb4vLoOVDvmWUIiiMAE9NkX1tMQ7iUGT9Wiw/mBZ9lbYOOM3v1ULr2jdQJ6s9K8vh5X2bLYrMK
SvR2Q3SrFbL3tZ3qa3oU5wUWHSJ0icKJDyF9+m4cU4Z3ZlKGAsUUEC/yPivbQY5mfRmcjcgxyrdq
yXelw4ZhmVDtFD77WJcmOFm+hrgL3aJAIGfxrTeLec3qjhW6/dJF5BS1BlRNv/1TcwqjiZe0nGld
kVRv/ICV9Z0t3iFX0j+XEZloQ/dMJ+W2wGdc1AFeprcd6xqjre6kyWhTjNJ+HuFNdB5cxkhci5oQ
eGLaPtDRk3Hjx1tvcIqLRgY6FV62zwdJtJfeJxClDV4Z7mETyptjidABUr91XEaqwURlW9nzP1NI
N0nQxuEySSIQs0sy5Hov2V1hOA/elRV/ZbZ8HRFVWUH15iLlib0vVOhFOAh0c8I4ZzrH/FfpFzSu
nwhFpgt0s2AX2M6nYTtPyAXxosDtS5cSzqcrT07qUPysQcw8dBwnnDGueHUdUH2dhjeXJKLdLmzW
HMsunlQwfTFPxWfr2LfcRXDLTfo1V46xWxhFo9QZEHIP0zmLC7T3cf97MpiKM2q+NesPiMMvWc0M
+cHvJ0G0aJ4fRIUoDFM+xROHUOPX/s7EX38EuLMf9fDYE1OMYJxBNo6KsCqLZusPXnCe4M+LhSk+
4kfKJ6SGrLcO7SrLMMV63GOUSVo+31W+uBsrbk9+ZRgbPS7PNrE6cTOeoFOhBJQelvFsWE9CRoqW
032Nv9wW9cac4Hw0rEgeep6qDY4DoqypM+7mCShVjEEGGpEuNpZbcUTlGk8UZ/7IdWuZFiVjNuP3
hr7NAr57CcZkoqJRI4kI7YQ6091GRWmEeZolxIkr5PL4+bHwPYrMMTeJF1uIenpB5JuEccwTx0Lr
HsfSJdfs0gLBX1WMMTm5NGERlqXNcsvr4eckWJeUqME2iDig0fbk+Q01VK+m4FTUsEMIevt0HYSE
qlzui3xxaNjHbqW1mgSO/jIHBCDm0h6QlKd7jYXH7Mts21FwMLQNwgKE4tUzeUMEXzeks8Y8AgXA
xSewJycp9ZKj9vSnJwM6kw4IY+ahnOokx2vQOnesLvdJBajdrFCOFBFog6RAwSSn+qay5UU21anO
PN6d9mkYsruMSsCbxvSKCiUsgt47pTHli+3SMDlN8oUw562QAvIUEIAqAlVgihw8P5KMwkQy6QcR
ETPYScvAOmF2ISgaXGC4Bn3xeTxP6ZuVwJ6oS6YBMu6hUsG2rYYirNyxpUeSl3RoXqIRg3eTHJVk
GFdATUq4r/YTMRdk8MCfMtj782RjaaoCELt18Dufx1s6MSWskakzun9xh2SleUYpwKvqJyErrCVj
90Ry2k6UDIwdmQKVGycCJ93qxBbHs1baAj+gHx3si9p+1vNbROIAAgi0A8xZrQmlm9vVBL/AAyqT
5DqmvyJf6pOemUYgKcuM4JHs1BjTMv4InruMYu8UV4xOSV1gvDojyO+MZTf0cNTTKN0hHyx2iZAl
5v0bavSHlY2C/F8APlsLh8npL1nE9qTW9NNyUjtUtDFUxrQ8+1ZN1hLRfXaPXwkdxk47q9akxz4K
mxiVLhVWhHoXayNKQ7a6KkYRzBJ4vSm7c230PhOyGMtqKWkjYX+ArPsDuvKRloGavm1P4A82mMge
8wXxHQKk1QtVAswqT91Y/SiCFwZ5K8TMZAHD9WFErrhnUkgxN1X1FsXen0Ykn82IchZZxMYbmTCr
rsezYTNYb7Ov2GDjLF3WQ+gdNiO/zLxz7FkNiffZGmkZnDfHVN95PgFjWqlsfd9sE4GEQQVWfEYP
+7TYZDGzVs9c/AoYpdA642NniEtDVplg7AqnOAIMpU8ocDWOAMyrYuR1ZQYQDIMVZuMdvNTmcYMp
YI4gYmbPZf89LmfdeXJrpcg+miVH+ptC4tTlSahguJpzTtbX82jCKbFlvzxS/C6PASynpAGwyc4k
Q/42/7V5+ZuEuUcM92Iv3PE29Xa09bKcL2CskbWQBLdMa8GVtrSXfT+cUl//LpqITwlSvhGCCzpr
mC3dhJy7QTMZGxUEn746TAa07/Rn0LdXaWmfbj15GzXa1LbIf1lec2HH+Jo7aEtKNf+W8Mo6WK/x
0t0arjcbVewMIpZQ7lMU9RRL/Xsu2TRGEWYlJQPAVBO9SeoFL10W/xhK3CFFy/Slz72vnpIf+EzC
Htt/r8cB5WGhWekxwFztfxpj2RnHdNg7xqNKsz248aujJFQEC0QKhN+4AJhVdOONo3KigToh4UaP
zY6GA7VNjqgZwyBLi11m0A2mmcuAYKl+G26xnVsEzbXjP0s3flyclLzqCcQgt/zPiQzda2kEe7Lo
uxMO8fUiWlceDZJb96sbjXkX4QEKEzWah8QQb0HNyyIsAhNeRLOctg+iF9gIk3kEf03XnAukU337
Kfrx5qE3QpSH8EAJeRZpSxSKCXFXUa7SF5ShbTESj/PbmOeMJHoJnM6nHarH+M2Aso2tiUc9cX5N
LR9aQ5pcUJ4XKngz526pvqPMjo4RSX6bTBv2bmHXubU9K79kLvFfw9yHuuPIQid2YGx05hP/Q9Qs
jeuCc6dmu5Zogymj78JSzySntADc4di4uR9Lulsnl398J8Jb7XsA3lr+UU9kbXpN8taN8Mki8743
bXKWRPfHydP3KJ0k2AnnHIkBGho6kcRzkMzS5TC+Z2rltOfgNBbpcomR7YZA6rxoeggSnkZVMrGb
AzwApoQ+i70TZx0KSiatilRLD4kuabo/YoyV2A2KAr9f6h9myVbNXbaDBrThFWgGYD7CkYzMmxsh
DOsZZ7BqyWOW8E1yCNSUvOV/w75WZF37d5kKjdpNaWlxfyuwxvKpGLmhtVaPM5GLpAMQhFbFyR5D
AjOo4Zy6PWIu1Pq+gx3R0essdTdP4EdN57Frm9Nso/T1bYF1ITKhKxpFfZyN5J3pSVg0xjWugnOW
4ZK0MovaAkMAO9j45A5jtcWAlgy3qe0+4jR9NLBknwpU0cu6O6mSZsK4KzHuJlSszKuZZczqRG32
pKuiO8bNE7Zo8uYAYyTOKoBmQz8retV4In1FeHQsE4SfSqd3nhElpAQkn8K3WH0dwN4VIeOmXY6f
GD9btqv9hCFj/mESgbJNB1opELfEx3ihVWI3sEUr7sTk7SOwHmd0ZKQwsIGusMcXi3xse3WYRABz
EW6R7LIl9Af1nQbU8qXFKRWsEh8hnutlIZ4wPjTxtjNeIwvlQyQiEIEVRvMoZeuScynNNT8SttXN
ocpJRUtS9mqmuC+sv0hSomeE7qkwiLhGO08Yoqx5Smu0iAOI1iXeLfAZQ60l03MlbipgIJcur8IG
9V0wuvCRC1pev2spu6GnyquEkX6XV85PqjPOKIrAM9XS+CNRiOR1NB1ZOw4b0I35gZ55h0j6q9W5
ha9VXeKFIjxJX1BM4vuULo0vyDUTCSmNEqnonIznBJDAICDQaxIZQp6XbzPmYPBr+zFDjUJ3/JWM
XD12iUQGSinNf6U/geJypQH+CJfIuyaL1RMJwcR65maI+rQPF2PVr1kDok9CiTv7yyjtU0M656iw
moiuPFTwnlMBQkQOxq8uo1bul1NgsKJr1zEJXqVjK8oFiH0OkTsjO85LrJDQw/baTcZOCDRIwD6m
bWUePAvsXmWlxMxSpsed+3PMU6JZg++pat2bQONqNmg5FFyXgyaWMnnti+Rcc+/G08qdMpbfnoSK
6yVfeh2vF33OtH1rDRHZZHX7ir+DKWm1x8z/rn2/OP81n/23THr/L/67/2Dr+//JpecT1/V/d+nt
P5r/9T//4Mr7axs8ff37v63//z89eob3D+G6nm2akLQE0XsOfrt/mvQM+Q8vEKtHz16j+aT1Ly49
T/zDDizJbwpPYtK2sM79H5eeZ62/BYHADSzb5J/Of8el5/3HNBrXcS3HJeSb7xHPn/wveWl0+srz
nJzozpoZTcJp0i5egMqs40aFUWJyWJHoWVOHdT9E2vshH0eObmw+lRbthnGKFxqwaSdm6xu3AOzn
l9Xed1Oe5fxKS0TlzX4YIeBHxi6lEzibYofZQo2SQU562jtOn20H39wvHn6jyMD782d2WOC16pua
8irXDIgmKG7suzlGZf0A19Tf2PSKjOOfg2bikzBLnOzTcMJD/z6J/FyYzlsfVMDhQKZZ9qH2EeLi
cMIiAAplksmvbt0wRHH5bqnqHSqa+pt1l86fdtvc/uV5ePhndNH/KPvigSq1a//938T68/qXSKO/
b7MnGANTGvCzk+5/SjIsm9TONXCB7cI3uOmD/Gr7oyLJF81nxLkQBhGoGjl3W5tVzFYyGe7q8tuJ
EJUgtH1e3wvU3ypMJW96UJVnk0D1MuCdNVKEARnOiJGKrTZ2duPeOmhe+zig3SIB5KUtimuy/rk+
ZR/SsM1b8MNjUavTsPHvmxpJN5Qtc8PsB813hEFw/S61kX/my5sXyWd6jO+VJNKn8sWiihjJ24K8
ACG2+ym6+CWq/ZVJofQuNdiJuiSvuA+9ORM+k8HQrCe9IW6alf6My53RJQlrMdiLhfunSChqUQqQ
pBYZd41mP7VS+yz3vamKh4Iss03s+x8BgBjC5xhfdbwQp/B68GzFJTC6+SAYnjnOMZn8V8WilCbW
f2Z+8m4tDOXWf3FWttBYEw/H3YQ3iYUamqG3vu9TCideS7Pe9MoFJVEyj7Cd/F346MnWPgUZxWPn
8r0Hqvs1uv+bufNabhvdtvULHaxCDrcMIiVREkVRss0blCRbyDnj6fc3oa6zbXdvd+06N2fV6m6b
CcAf5j/DmGO4F3qd7gq9eOiG/GgxNmGj/BBCubwD/zMW52ZgPbIiQAtRgIMnmDsakCpYu3SV4Sxe
y4dhL7xHVBPWSKE36wvnLDllJYyOy64ilL/gTuxiZXwPmhxMSfyhVv65IGu+tmsIi+nzItYs1q4b
2ZQDgg+7Z249m4vlHqQrSnswPBxuk1UmuwTGmqMOpwQtuGxouwfENaCbBpx1ijx31bjafjaLD7uB
AJvq7wfq2/uuM55reZoOtu61N60jtyYvj0iBEzg7u4QcNvFP5K0uES4VRM1U+FUHuKzGcytF9HWy
tDuvYWjNIPqgYe3QWcpmTKJTr6Ja4z81NhyjcaZ+yAMokYcaUzyQYwnUj5788mDGJWE5fYRTg/5H
CbTDaLunFNFrZ6KvlmpEcdXU8W0aUUSZrPGYwD1bWtxxoigWrM7DXRUUT8vax3vAeFS4EAhz4HGi
laC9Lk8HT93lz/vd/VXBTLY7+GhHpSXbhEcQwQ3MwfvrKcoDrIP2f0xFaZuoK3RwNXQdD2MHHV3+
6rnILMwkdalW4zHZxyScriaVPpKB+mw8Ep1Tlj8WhcguzfGrY3hraDKhcQhxLgofrwbPBoB3cbJO
KuhaqlDIC7Uzu1sVBnV1E/fGqYzAm+L+4Yz/aNHOwRC7R/kUYjDXaQ7UKUwBv0fRN8vz3zMPKvqa
FMJQzrT59dnDWK8MMsqdbmx62hOzVjt0ZfYakiCgoRDhCRdujyR7xdUihht/OIr2PKf6GTLxjRWp
ZE5byvUoM5BNHHPSOz05Ah7JUfOXagbPPBdkeXm+mfuCCgHROye6lsvo8EgpXfPdlOetHUgbNHv8
7roVsRBlnxWar93qz1Olqb/q4H3OleEYtL0DzOask/d/miuGTY/myAVUVurPHs8lw9Qq2qH0i3Dr
uM8w7O3pJL+kZku4Cx6toqyw8Iyq5XiWT3szkzQaSU6HRHjtgcpyav1CM5mySh0dxxYDpak/FCd5
tQmBNMV8pe8GUHZk6rSAM1parW6dyXlskurVKMxn3ePtBMMeVTnJZ+o25GazsnjVLALDRAmfgIm/
OnDjrjUng4jZucZ1/JbarCGPtBOcvw1i7kO2ht5oC/B40+gcd47PAOJokBUyqWozpLo/6UCSEPIL
aY52+qM2WEfd5UmXd+aoeLTy5jgb+qGIs3BLqkLDzE2ALCiFZx7PDGgNIG2PnWYV5oV2HLFrRLPo
XDVXFrR52DU+1g32UZ+ma7uc927i7FBHsSkXinp97AC5QrfNDprkKqyemyDtVykCLNBpkAWeWAgI
Gr05A0s+jnX4HlWUfXXPT/ZzqGP8uw6+seQbSPz7Py8P51cJ4s/VYZosDg12QxMRtF9Xh9rRMqRU
9GwZDgd0Hh0qyz1mg3ucZ8bI7oo3l6jcVydv3QY0PfQVoETZdAVrGsRPV/r1yta15xQDUEDrsbyp
RezClnZzaL6eW8BSluocYJR/lU92OQXMccpe6bjA4qmsER1x6phMadKlr2VrPkcoL0aDdzRq51hY
dFOqYXOMNdBnasJgdQpzLTdA9uu519UDlS9l5TRs4DF3inVhQLA5AGwZuFLbPycVDXUt2YCVkrs3
mf7C96Z1SQf3JqE1LzfoRmsjNAUWni9I68Ipvh4GgCckr52B3UDjoi5KQAwRUiVRrVwtRkAxys1k
d/sQs2Zj8CaMHxyKz3+eJO+fJsmxNI1Et2k44Ph/naQJVA9PUpNIsnsXQHuHGqt2T5ry2Dv5a+MU
r6XOOmshx2vtGPUqk/UY6bek2wLpdmdbG+mrWGb5vDaTjqBOcJVVaYVWDMdjNLhvPum2WcFjsVQM
bc4XwAYfgki5UYMvNI2ePJ+8m2xLOyMNs8yB4iffimo8yVyJwQ+AcwSjdaKf8Rgn6LH2DfkoizZk
5iriW4U9PCee9UykTDYEtc0WvqYVkPV+2k1VC+ddvddVExMkZ0pH/qUfECIzn8MBg1HI0uBnc0Ao
+RA/u1gzzWKXQ+W3IQdBAj/FZoMo/pE3CgmK1ITcFjWpAkuD7BqWOOovikl4rAT9XUtVeuuDadxE
Ks3mwK8JIW5l/miFPorBdoqZFEyHFoyrPtecdZD9svJgEAWp3B8gXHquA7I0j1XPAvzzrJvO351q
C6YS9qjnmaZrSdT1s+VmAIPB00BVqGZxpIXnolbZpQGCa2bFkcDluQ5FjFIp8OayQ9krW5vyhYmC
i5EfYDs/UvY4Uvag+X5jqXgNYw1oparaZ6Bdupd+lHpGg3dkXWtd+4TPAr1wFkywc07UGml8aF/j
Kj/AzXXknMcD86gWrJAi/KCFBEgsblRVcQduEX/kdUAvaYwXrRPME9CDH+KhEIvSKPfEEbl6sz4m
ELds2nDwMJngsenVLCiugHHtivMUQ/Tvu5AluLD7fPplevmSjOCA6NhWnPSxDcyEpQGkiWgITngl
Vrc5/DDLSWL6EPmk+ZDsVTrCO7Mst9XUXXSrOACf2TLM0k3HKJQDGFQa4MFigDYoLAqGYUsnfYh7
T/lLg37vPEcCQDHrnZkEz0obvHcKYnvWPlSsPQ1zcPwK1gAAH/UnO6eVi9iIWiYU03o+HsDn2DfI
vVkAsoPtQHEVKWGpxinP0LnVFvRaho2pr6JzkNiHxaP2e6IJ0js3VTm+KzmcjmpQbCfk8MyRR6Fp
t143NUqgUFiBjG4B3eM0c5SVuH2wWSCigoNcFfx26G9hPjpTyYPPyA0/jAw/c4krygzWxd6Bd5WT
ZlL4l5EWT0oDuHAuibT0vSwbWUmVeJmjzppj7bllfrFHfGS3g1IK0Oret5IPqqvk2RIYY+Pm3AfO
DTIwdwBrBMZwIDeIWxvfFm5yCfzkomXZRztKFJKi45SEVPO45zFovma2dd3FOT2U0bvSotxlEhJ5
sLatokk7+OAsop4LSRiyRNozSAGaNAn5bGc3fXhwH9PhVLubjDq16CE107fEn6/J29N0mn2A9YIC
x9VudLSticNIeUoor4ZgDlpWCn3d895AnYaIj1sC8ngemzc7prFoyGFviYXRXjcHZ4UrzmxDdD7Y
F8pvl9p2zqZi7sW795lfYSKdIuUuj75XxHY2o4bW3yENqZQxpHEXFyiNf4Bs/oDdUV2p2lfo6L+E
vnte1kM006JVasTPoH/g2j12bnYZxK+PHIIamRpjyF6oTSBCEyYdoe5w27ZOskkVNnJk3Qb00eTM
eFQEdPNk1mno4i8tBajVIJPdQmOOEu1XCWmW9Sah9xgXT/S2vdXyMYndJqMCJWUB4ABFn0SXtKHN
XnPPOmwWIzzMeo5WbEwbqrt1JTcBGRdRdxWeyB9BMUCHee4wmvQBc8XyxVEBUgwZYEvVfuuhtDP8
Zh+gvEXZgfhVrAua5C7NYv45hN4iB4YRTPLQIC7KyL41GiQV8vZKMZIXUQwo/ORQE/IvJmIWbeMm
zS8Qs7KebIRVHBuHn0NtNLqnyDFw4LzgIw8oSKVTdIBRUeJDnjWJEjo/YScVBuE+QkQ241Ul5n2D
XoBiei+b5gVhh6NSqOSAnC9FcBvlzVe5XIo8O0CT7UgfAQ15sPnSVAxSHJy7wkah2flj4KeDju4k
INf61nPGPaKJZB26mriB53MDOmdGVTnG1vBgl/KXlpdT9jAb48OdlDMNWzdaDY6mhPaH9KvLAa48
SQ4IGm8i6Gqf2dPz8vgeq9wZOYtUA0AhNbMVTUdaxjIbOY3X8JwySXP4IRmhRCXT0kXoD1MztKdT
krHwU42cSTZvGioqW3PKL2VUHLu6OlrTjdlkxwYYMHQEK8fLj01P2qmyNrJiZVlCoHp0IxCSJZuR
7N7eSa2105Rcid9gFSdzcIR15lmSOK0GEX2Yq196WAs2mgKYlDzQMdTT17HsQJbmZOHIK3/Q2v2Q
yq1SKGQW++Y7ildyd41kXugs2ocx5q5o9e13IH7E8T59b27q3tsz014ANES8g9ooxbIUjBBwXQbJ
rdX3wjHuhobmg2hjeCjB95CWe8iz37aDtbZLyRowpb4YaVkchb0l0XeHwOyn7Yi05DJ0wK370tx7
OsPbRd5Z1iTl372smCZvho01U8cSzpfkor9ZA900YimWSda1uaHZMLj6s8+g/1Ow51l4iRZZT534
/FeXITcgLJlV6r2953OGq8kGrDaiEZABFuPa8Mqr5eimX+6iDsklo5eVEmK+s4YZQi3ZlDTu7VBC
fKkDmqk8CzFNCGlNOTwtg541hWXazgmHfLWbQlKN//IAqtzhf4ujLwGJbRp4ug4isLph/SaOPls6
/Nc14aqqzxBRgwJsGro+dfXZbPFzU2IxqmBXY1Kfq/Fx1ogxrJlYMBhcAFoNReBQEg3ijRa2uq0Q
NRVP1M+8o6++xh010xkcG9DNFo3QeTyLQ5nasbqm/Rj0AIELoi1w4kDkv/iNs4YaFov0aMA94Hf3
szrdxR4hqCbFdWDHATdEIJPjL0p+prLaR6siQipz8HFuwUgSc2t4qUskLPF0pPNYvnAdxKiEmQa7
nlaF56TVXnw6jb0B9smZStsc4YkDvUY4QjBVPdXfqa2eVDd8CgZ8V7o4r63RuYS0nUG8RUrVvXfa
8JoUFFlAYiRIWGmoUD+CUnui5tQqQX1lGKDLdyDv7d0MrAI3oP5KGwZAEuiq12C7oYmT2x9aEKUk
v03VRaquJK+kmM+SHpj8/kkxXiTrsuRsNCuO1lr3nZ3JU9EY+RlyuO54NVuOB+CaB6AvVDJT7n0h
ZOMu8hygKG+8nAIPejjhtqji55waUXtKk/FWBkmY463MPvboh1p1iBHIvi8RS0uprIfgNGonWPeh
FTJ73NJwpEvO8cj4BrRCEWaCXH6d0BaVGFJWgzIaz1GgPcN4HkzIuRbourkPDT7OuqT/miokjYYh
0M/Mbj1B09+l43guXK1DC0/5bifniom09OI1apMdiLUHiRAUI7guCmH6Kq7k73Cw37tgZfWBnE4K
p9wSMfTJfWl9KTLrC/RaZFHo4Kb72jp6Rv0U0i5f9Qx4E6dQ+tSPS95CkWjFj1g1qcrcVKX6HAQQ
5hPH4+1KYG14wlzzV2g69ucerDTwE8Ya9AzAtfQHuVGUDvLiaBK0FUuEKGFsRCPi1Ju7MStuB5Yd
Ai5HCAxJ3cm+iCGjM6th/ed9bfzKlfi5rVXqA44JZtLR3N8Mk2oMcFKXtHRJsnZxMtNJp2KOwIPk
jskHfa9H51rHp13qMgi30ZZn36O2TSeW/ukjD0NGK0Z/Wzb4/HqUHhZbWnyJIIBczZ1zk+jWPhbf
1gRREo3Jh8mHjIGOykxd1XJqiIHO2vFQ+K6JSm+7Hz3zIgfovzyvKxWP3+0YwjWA1GhgUT1VUqg/
pd1gXUDBJbS5srh/Sfy9D4GviLdscZg6ctwvyf869M89t91M5r408kvcRR/iXcvRKkHVDJR95W0H
/al3cfrFsa84mGWgJs2/MT3ruk6rI1HBsQqC54p0udRDYEO/gupXd0BsU4YGzUGVWTxRGf/F0bS2
VtXdeWisrNIM4YUYlw/uJoCRXMZT3RerVN8DKz1INGnAubnSQzjBvOqEVOoRCZBtgnYKqiG7tCa+
mFz/DP7QoCPCElpZryA9r/cmxKzWg42u6YZQyluCxgI9mVX8FiDVoXuiTSBVtdS2biH+uyxvKi6V
jBKV9oCzdVJTeKaCK3ksDo1wPdbprrBJzVRWzxE+cuhjY+7DAIiMuDhmBJizTvJdR1l54zfYMcs4
IaNJjFBDjgI0DXClrCB4VrJpJ8f54pCjfoIwVYoFdmJywsW1q5Kz92fi2NyzQTXWN0ushgCaBbV8
s0XWkaq4En00JOtA9jbbUYSyG52KezU7uzJFT018aopItL4ZVMMK+M3WCJc8OeN4F5u4dZ2Gs67A
n2gp4U3UBtfBRMHMFtYZwD+3slnEN5awwQPqMJV3Oh5GACykyN7kJJf429LHY06YNHo4FksgkwUc
K3Jvc8vPSZkopvCwgtUgebSRcOUo7+iTq9NrDz8yFRcwSCjHaTLVAO5BbmVkQHPztpqtj9h+9Fsa
D5dyD2xOKONS/aeMs5TSbJObVeP2G4C5AxkIwjUC5cmLH0k87UkXDtIUzgXEwxAfUJ3nBFKu9eCH
774Udew+oDNVoWlWOS9R+hKAeqfSKm/NDm5AFoCb0tQeFc9+w20WULWw6O9pH5C90Pj2XlZv2HMZ
Xx+eaYv679/RMhNR8hrQpbsPPImYmRNjZj2xbRzH+gFZk46EsgaBnjUeXM05G+zLzwiZjzqEcqyS
r2Q9ZiknLUUs+jSPeZAe5bckOg2xN5BRIzJsPxhGpdFWTnNK7Zc+2lG0lA/WdWkrN6ikUZBjLbdk
cuCpeCjy/C6dwwv1qSMUe5+VLnE7w7hMrhZv1HVwNl23MK9Sz0AAk5KRaox3eu68x61D7ARKKISR
pJvox7KKaqcG7MNJhnyJkhS1v5oN97uEo3JpOpkgApGhgl4mJH8LlEPKxGpG8nSEL0NyHWIpSpsP
NmF/tMmL0APCCVM3aCN1m8U5zjBQS9S0RBAKqsDWRq/IQPY1tnZZGos5tseatn8xzPME8W2VhLtM
8jaSXIjx4c2qvfcjbZN18VvvvHnk6t2g3ktQnTPPvqQ7Hkn98o00B/YcfCQEpTJG4EL3ZDMu4lm3
BaFbgQ2NqvBBm9O7lOgjMCLEODLCyvwtL7OnQtfUVaOe4PCM2Ix+tF9q4xJTmSwIjkSpRiyBk5bp
38wOd0rCslKrb2ca+6XQKOGQ4havDkROy1B2Pp1JVtvvlqedawKYQPapMTzhCPww/ZrtwbOqc/Pk
5acqwuAtCZUcFpKZpvmr2g3u8hZw9uSUV96yG5QSHlqyDpKyWKbSCok141i9hc76KIauoNQwogpY
Yhr+fH4tKeVfji/TclRQHdT5ICbA6f71+OpqedXAnaVxjBXAmrGd6dQIFwb5hXmABbEytWc13Ed0
wKf1YzAYe2PqrlwFqnu55SVlIGZPpglU+4OPGsbobPOqvguL5MPL0n85dK1/OnNdwktP4gbKgb+d
uRnFDDXIQMSGGfs8TI/ajH2NNJ7A0hQKhdW7AxlAbs7rqP6wPUQq6VhkSzjm3pYEqb1kMP1zrcB2
im7gtqsqQlFON86gJUcj5+tizOWVwEVsSpnuS5XnNdXu1k676wqdBbvKDmKVlvOr9ehr1YmvIt2d
9ykKcW2uPch2U5JsUzvVQ6pTzQ1c6ywmYAnOgXbiH1T06mTG9RJ9LduMvpIbICOPnqf8yDwu+udZ
N2VWf5l1zXIA7ZiOqdsaYeRv1aDITIe5a9jqrW4+W/XWKYGmdAWBipSEfD/96mXfXHREaKjHJyMh
bkvFzYYztQj7zVL7EYwG7QhXqniTk/4Ed+NTH8zPSk0xJhsAKsZoVy7xgCJlU6k02NTFlphJygtS
J8IBndPku9QNIqRY1s0ITUfs9/tKAxbdJjr9B+D14UA2aXSa1r3U+pDZmv7Nb/1bOGpatm2AQtI8
y6XuLUvuJzduHroaBpMe1LE/pdeGtYOAAROrF4euwDRSwlhzLJ39ZALt0ndPpTM+fuZzJTUmcmxk
CA9yRBB7dWsXkKVnwi3t2ntVzsEpwrS4SM7OQEiq6EBx857DaMEJDIFlrULzqW77+zlCOBxaAQKd
FCcFmgWfxvxZiuT6SP2Y6tG/LAbtb7kEMQE8Mffj6RT7fzMBkVpDZzl56hquqzdNqc7UQEnsoBza
0QSX4xT1DqUXyzs2UEemfXhKAk4UK6R1gq7KqyBL/mU2NO9vwAPuCQAqfjV9Dw6pw1+nA04Uciod
WmRRn128pDgsZ4xk1F1jXPcNUbJkVgWAlHGULm7ekqce7eDBC0592X4tIMx0JM1aTPbZmKpjJKTW
g3mQjIgkO2fdfijcw+xiPHKDZFCl0P8Ulf7201tOow+tDzcBSiPxHF6r4wJ58WXC5euTOz129tvi
hC1ezAJs6hX9hkws6nrKWXynlpjDk4SjGB95waXJmqJ0SwjWYLAW980Gy5QWnNCR6aP2SGJRc5s7
T3Hus4FU1piQ98xypHavrIlG5iUuAin9SuWClAU2Wh5J/K3FQkVRd91SJzTJXS4p18WN6XIxNUZD
m654jEs9RbywprgKNDDp4kKqmnmZ6WoO2QTw15CVVmw4QiGOX6BDqdIe58L7JsUGWsAEmUO4ZcWP
uEh0ZeI1ad7wLQbNkuCBUa3TbiEyu/IQPIn18GuHVFvZ++vcG/dW0nC8ulsj8rcSltkyUUvyMse1
FChLPKXHMFSvg7yiTxtvdxo40bvRuNjwoRNFaXRerHI4WZacqg7kr/NNUslS0aCcKCleB3k50G5D
+mEExYdlJYeQGABSjIdOQQ4P5NeyaEIpPKRG+DKFza2k8xO41fMGSmw1+8j14aTDdiTbWJc8q6mm
uzytYFNFkA7PZfFwJiOB+dH8TFYj/0QnFRQPdpsxUCi4h0QrA/udjr/XMddrhMrEt5XzpPL9O8Sg
ICaiQxIiB8iUJYDNZv3SqSTyZ4mNNEGLVVMKIPG6D/+CwTnEA6FUDCrYIkGj/Us52lT/FsxTklRN
TdMNmvh1TfstR0emNDVNkuJrsYNxbH0G9VxevHQJTiQMkNqLlRDUDDewCO51mPMsxTinYX5ARe8Y
sk7GPAcjlB+kktW1r/AAPloknunGAP6Iyaw0yn/o49VSOJKihaSTZa9IYUqC5FL1H+aVlEOlxmRq
9ooaJBy/qm5uWvUx9JE8lx9qt8iN/5CVM1Cn6uYnSdzaRvghhVO5A7fRzyA6xZwu+5aeLJ+9LT/3
8Rl32+FbV0NlFNo6Uy24xTCmOuRDDjGFZK2RX4IOJmpfk9iktkB5yIeAfeXR0Vq28541kVsUxwWz
2JPIWf4QTA8AtL9NUX0xyQGsy1EyA/lFVnFmAtALCGK1qblZQmeJVXwh9u8cZVno5RID45AkIBs8
vzoNFoZjmXl4nZqVXT55lKhXVUpM+vKDDDDuu9QJJN6XLe4aCCJhO6cUiNUUw0zMt4YivohxCsLi
ygJ3uRgpmbUuJxEaOVujukM9/KzZ0T6d08femfStREsKC3BZEQ7hIYsalih48DTtrA5Qy0htbQkt
F5MIO7ZQPMOa4KUXWKbxjeKnpBGLJR8ExX7TL9ThKrVWcW/D5D6B+LGp3fuYrSrO9GKMMyqakA8e
MnGhyJwRuSTXQUpa/olyHZUWKhMSI+tZ/Ooq0KixNzyKWkspUZNSohOmT2y8XMgWHKkLycPrSIus
atKhPIrvQGWyfN5WzQfTwIpJ2O64wQXUM2/dNpC+Kh6m8bMYXVHGY2NAeggYpFvL2MUw1VOLXcZJ
jp0Fdgw7yUNUUPL8CxPJgy+lSQkk41j5ofUWKV4EaxEL4MTKL7KUe9U/1d6TuK1yc3NL+QweCPKf
MXxW6CFSnpEtYgBJtEcVsiztvYT+ZS3ggZYiXTkdoNt7WgDDSUNLZU12FUlsHimV51L57FDcfoa4
OqmDKkiVk9z00DrPaB+S2rG+IdhymThmwQ1xQCIwQKLTPEmWQR3om1OhB8bcLmci2lIb11feP3Mg
VuCsvDu5/dSTJS/gaZjUNVAWV0vUBSIM3gE2wGSdgVovMGto2e9ak372pWJIPUXqLYmbPpp1v40G
xH2g7KkVfCsV/gvgrbOr3FbjbS7JlmVFaRTTZyIPKcxKBauVU2+pXLa0mGpqfF1WBDBSBpYgWdAR
fmdA4QJRqICTl5jONtpHWD1q50aCaDkQpEwkn1dLfAI8+pnzdojPtR/GKwGExmTF9BH5ASmGLgeC
LGYpL7pMXg5/0ZJMG8hwUWEt7fIiWYklZg/a+CJHbS65+SnazfF9Ak3hHIVokWsEtLJzmvzJzLo7
6G2f8Za2MWxHGtSNSgtcmB+VuE1+OK65KDJ09MFBv5h9SOXaHqFva6pxpYmtkIHzZQkvkeZSH+0M
/cbQ+daC4oYn7atdPbnmd7JIr3mRXAW9d/vdsmB6WEKWfDb2veNBvE/rLcSnENHE/ds48sOtCTZC
ePNz+0wHGo4XG7CkvmTb0prig4+Qu4Qef9MP6C6TxVi3HuQtLT0vG8lFxE7I3nFpHGW5LCXasg+/
I9FQlvyknOwNzpGMZcLuyxLzrEHKukRH/6v2kP+xq+OX3o//lyaS/w9FnDyASf9ze8gOHam8+TH9
3CAi3/irQUT/D1YdgnjXAF7omboBuO2vBhH9PzYyTaQZNKIr1XbkrbyoF60m7z+OYaieozo2xzbd
Jf+3QcT0aBDhfw5QHM3VePt/0yDyt4qpYzqOuDKgEAywddZvhQnkS+gEpw8QHvsAfB2iH/o7CGME
4o4z+yKHsMa3X5Lh0BnHACYFzz/q1lsP60cFPsGIHtlbNGgf53xfw4Zv+/B6oic7vbfgin4a1+Nn
HP5zm8XvMMDfbtX+Lb0RNEoLRikdSZZemvrQzJfeQu3CMEnlHrQi+pfL6dY/XtB0PWoYeHz67+DQ
dPKzckohRJBxaYd6bzqwkPDnlGz1rB/yg5qRdd1HdQLx7HtdPo4tChf9wQsPTfqlLR6n6j0rQfI4
q7nRyAQdMgBEirKZQPm+DNEXCLZhHjzAQAmhIdKq+oveQjHhHZUq3I7jy6SgHRl+caJDNrwnfEKz
3of63Q4eYUXZUB/bAHpecTl0BVZzX5HXQVESAhwYd7NDlVIagocC3CI3mo7vY/YYSw5ZQNqb8Klq
r+poM9vv/Vhx1NOj++Ja0LHq7+D/hlFgovLbc4iuHbQKSLNctf47d5fQtuAfuZEa2YMQBqOo2CnK
HWOQwjjXHYzkMGOoDBjg+hAy1/5dw1ap/A791Ng6bcVtlOD90+LFdl/06JEkwjYbY/Co70pw6HiN
Ot9wcNR7/8NqXwrqlwDcIRuEys4dRvTdX8IO0kL71p9AkkXvLv3qvEhbOqfxVs0OKfER69JU6OEd
XoIRbzI45EyG4WBzbZZ1cGirQ01gIZVvTXlRYJwB/T3QWZniB7pvWhvv5JMZ6eF0RrniNvVv4+l9
KA+yN2Qce0BH4Z4rOrirXg0v1xf5hum/+OFeYWQM4PyrVtdo396CeL8FqAGUyX6ZtCPp/r48wIFf
OKgy4orxNKKIrGV7nldGzOA+SrjJhoHmWGhDDDCwMPqjaIHfxj+Vir/DIeDe1u27FT7KDpT7B2mU
e7egoIiCjyq3yQUJJuhYBNhRr7T4kctbtsoPM1zGe20eZfuXfKR4ZO7r7l0uHcJLkZgvESte7otP
DQE/WTFndD1HB+6eZ2BlsnDa8qDa7xiJCAEVmDYGgJC8nPi3+fBIL2OJteDHgcrRBc24sBeYNV7R
yds3t3lkrExb/5eEyd/SuGIyXNQSNVVzAIRo2OWf01eGErmp07Qc8tLNi7M3Ab0/+PpFoZPWbLmF
nP2FtYsPLfVzjQCVJmuQWRfA7SuEWvcGEEdmIjZYFaBK3UtCohzO/j+btt/TbHKf4Fbo/tZ0qqXG
b/cZ4p73bY9p68HXFc2F/4/o3WHaaLbG3Jmh9S9XJJ/Js/+c7FyuCdk/MFQDjY2lyeWn1F7bVtEw
sJpWrnqjudTK4GtW0c5rh51fkuOLs70HnERr0c6CFciHU9MyYaV16Zc6IdFEU94yEg18hD5xOpUN
YNnkS1v8sl0dm5tiOsm3+FvU3EJt67QZcpt8WvTDgpxulJMCoxoq95sB4g3klVcGWgby21UD1kMB
bdXRET5kdCKgsVxZwM8vEVQXPYSITfo0w3mc0rkAK4JTXgafn58v42Z0lHU4WZvcP7XtRWvA9TZE
WZfUJ2JJ5bYU+ApbWuRpr2JpmHjCKNJBHhYS9kwBPDE9ZMputh6DV3kkGY/AOLWwshgEtUH8xHUc
7YR0iBVxN66yl5u2rIPF0oihW9MqWPR4a1IvfamtWWozvHu+qIjQPhKPJ2ZYRhfmZ5lvhjIWBg8G
SO3SDZZvaFs553gDkNdG7S7ygtwW46/x2Fl1sJwTb9cKD65vNPVEGM3cMTkyYG55KYCJy/2ocObJ
beOKXPl1cN3XzGT43dW2XYZxVNNNOfFg3JeGwvrMNEYjXd3TiV/r52Wqc/PELNqw7TAa9I+WwUY2
QZJYKxkUbo9BrXgWPuXZd3EB6+EIY9ay40R+0WIBp6lk1Pl1iPADCM0hnFyTLF2eKgQs3AWUAxhR
jgJlJlM0XWTcDUNb1+Cd9Z1BglDunZtZFqjKT9K5kdCCLn/PgH01CjuGG5LX5e8jyfg27Xb5dClH
ypSgD5RX4reVPb/75Q0UCPn3QRUK0FeZtZrUP2Nfhbr8p1PUKxk/eRLmW64jS3CgJrCRP8in4Zxa
0cMFtSPkTSwBlFpIjEAAghZOc6kxhPyJQWTWInpaCgYaKT0NdK+8ocEcWlxkbMR9SThTVHZbnGvr
gedklTAJo32xU0jF7RMbSxZHBgC65ZYSzdj4FHsSKFsMOcz39b0fU8M89NWuLBF5YEx6PgPlRHA3
skbkhxcTx6R+MZuL3HDfyOR0q1BFusM5IQ+xwcLNEMZ4GkxqAB5HtibGSO6Qm20ZYSIySL4vOvfK
K3LbgXfKdX0TMrM5rcMyHSrSgDwmhXQxXrLSUvaw/MoIsXBBAzGKe1sUkGRn5Q3LqtlZfboRwyuf
KlEvkrXYRUwrowrQeyM7SlZODYUJN4ukiJij2mDXUNQd+ALTMaWsfk5Tg0hoyNQrtoXiwnXMhGFU
5KlyCGsL19iw11UsBfOimD4yGQ/cSeJPtO+vjO4kNyC/CVHaXn7PhNCD/FjEzFvAS2vX33f4n2hN
rWjHQ8EDbkiGLWfz9RZlmejC4LAz5CFS2SjDTo6bREMRml0gz9KxVOXtLGUJM5V8R4MiEPjdQDJE
fkmMkixqRcMOTqcCCBxx62Kv/OAthUoFiI0Mptwtty+GrFbvXP1DJaqUN+RcYxkZqilmZ86euKsQ
CW90edZ1fZDjTiwUi6shzQGrsEwA60iGUtEvHsUGzqCOj5C+3MjegbBnxGi4fQ0yDOeLUyp3VKJg
bVkzCJRsXScD84yYBVODJdIxwUH5JI8q88Wu8DgX5Apy0gKPZQnJnNMFjlgj84t3T3js6NVWvbIT
qu0MfHIYHIhvmEeDY1rjDLGqHauAhytNE6xIs3O911g5Rka9JR+6kZuSL3bDDuTzMtBxZGyIh6gq
nS0FUBF0JthhHkTGWg4wE/KYmbKTmhobeciZAxFB2Q1Dm7r6RkZbzgtZY3J+CHCAt8QqzvbR9De5
wip15is7IKk934Hvr9CvgU3pStaxrF1ZgEyBjMXEhcQIeph1GfkI5H/dnGR1uIxzwalbZSnMS4x5
YtB82e7k+OSCy3QwUHIgcErA+bKYPTm6Pg+NDndVDmUL7JecM4t95TU5KiFLhL6aY5jTKKwv7Ds5
rzFmfFVJdeDcDLomR6cPZ1/InmArY/ym5iA2EAgCtOb8pHEKxgv/Zl06bAjZFPJ6yaLjZyd2eWBw
i1C4DXa6UfFNSQ+tX1g+FhcqDrKWOL3kyuImkP6AfxCTwhEtDyJ2LUEHzcSOyRnOxWR2mDCd4RbD
8Wcf7J/CPdfGT9RdymugTn+r/o70ew0e/LrInUBDBlOSHAniiPCMUFXBOYiD1C3HtrhpsqY4bOWP
jB9PnBEJT8HTbB7k+JL9vOztKZXDmf31eZx6FGQa5ku+bvTzRTau2I4qePWs2wwaA7apO5Rbi4fF
rMkqFHMPmRHkryx6m13DSZtiM2qh/sovFo7seJJRkRcrtherKGhZqgyS0G/9eaAMqTL+5jm6tg3O
wHI01dBUiZt/8hz1kPS6GjioAACok+fngGPtyKHbxtGur7/RMsa5Zc0HjC/noJyiYodsjmxZ//Jn
FW9vsU0MMNbWoyqZxeRxOUJkQ4rRExeDcXVmfcOi+fNDaPY/RPc8hevYjg0Ml+L2b0/Rj0bX2yac
bqJAzPqrwTh9y92d4yx+G7NOt5KMKA6HPKUiJsdB45YV4bN71Yuc+nwMT6X8rjinLsBB4YN4hnLe
OTVOCPZbHBpiBy6jTxD36RfZIVZjLMZlDqiohVdG3+zwMeTjdNfIPA8Z88zYyD9iMcX/40JkUzfO
hBvOTsODkJNW3pETkvUlJnXgLsTP+C/Szis5cmTbsnPpf1yDcCiz1++DoTWDZJKV+QNLVdDKHXCI
4fRUemK9EHlV1bt9rZ91WVUYycpkkBGA+/Fz9l6bpRH3+mNLXPaZxxrM4lnkOKM2o/lt+Q4Vu2Dt
483h3luKwF6ZcBpY37yXpRZ9/Nb8saWYpJrhquMjyhsOCHKzXITLdrPsjcse+nilft2cS5li0xc3
DJbIXwWO413tgDXi14a5XLjLJtkBrloqimUfWTaAZd+gJYXC4YckDqp1v7AQLccGNgmwf2jAuJD4
/ZYlbYkOW/4D55MBHPY4Jy+qfw4Vy3dmfVl2lQjLMis8K82ybPvi8fPgxFiTLFH6z8t94rwse+Cy
/jZsP/y4FDt1Jp5K57ys4vx1Be/ORDIlz8vvyIhu+aKRvi478fJeDkG+X8qAZefk6Vk4l7d/WSv5
K//+sv1XF61ph8s1awvHCf+kx8hJxNQRsJVlyWEt4t9lh1t2DJ51qXz//dP9qwN0QN6wKwL8mSYn
6T/eJORNxgF5fY/nW66zmP4LVzyX2vIWcKxZakiSK9iTk3Wrjs5EeiNrNy99UN8opChplqMerzLv
5MT2/zuv3b//If/VawLaFgwPrZtF/fTHnzFhUCHyyBmW+3Sp07t4uxQ/SwXB28/r8ni6/1Yf/P+n
w/2HVvnuZ339Wv5U//GHvvd//vFT9evz+Ge9/tp9/cMnGL/Q+d/pQU8vP1VfdP/5H3z/v/7J/9f/
+Ve00dvU/Pyf/+N73Vfd8t3itK7+ualtWTRc/+998IMq/vf/qn6kX//L3/lrJ9xy/iJCdlcT6YrD
Bexz7f6tEy7+4tqObQOuotsamrbz90645/3FFQyeQ2TzDoylxQX8N1QS35BL0qQ/izyHFo/33+qE
/1lbw5zfpNMeCtNF74To6Y+XEWPrJExdJTdJ0wT3RASXcBL5OZAYijmDb0KXM0GT/yi83KfrSL6R
nG1z2wUsX0k6n4cKQGZXFP7ZNUvMHnnLkFF6AFAaucYr6m7/6eX9F+1w689qNdr2occrACmKiCum
nX/8gUOAo1460lfMOweRQaNhAXvpKRHmu9VCu4M3mGsdr32c6+shdb2tH3rXPKYhGWWu2PuWsfn3
P9LyPv2hMgAKLYBMW3a4LE6m/ydlxEgGej7An9wgGROrZO7EE3FKbWDd3Lm6TV6mPxvaPzhUtGkZ
60/k4UAhn4L3XgW7MQO7MO2ozPrPodefGkNOGw23ZFskxUmVnljbQMoR1zpchH+/Uv/FS2kvS8Q/
VzTC8vmBF9kf/9igQv70UlJ29XOjjLU/2tiCZHXrJ6bn5pi2n8VQcs4psLrqbuMhLlnFYijuliiZ
jtTVzhtmRPABK74uesTbjGJ7+3fYzyTAU64OxnwaEA1P6TCd/v2PLYL/+oLbRBNw5XJ3BBje/jyi
yPo2bMrC9tYdl+9SJzjnfzzElegOk/ZwSPzt65OPGMdcHjwbbCluUT5snTlaJx6pUv/4g8aoxDnw
XKw8TuusCwCqJ4aY46lp4unXR4+vPT6FwT2tw4SY5ccfefwPSoBBpPOtNZz0uamlvFnqaERp9hwu
D48vO4U5bGJdfxu1+Rk45HxXOjbv3aCqDczauzIkAjBHd+4+FKSHSKlOeKLCbcnFfgdOQgj7XKdf
lilVGPS7IGmt36YZ2npoj9ZVpGV6TEccV0Gof7NSRjZ50Nm7YczyVVVp4hnTv39uWpm6Ez6GP7m0
9q5v9AQKzeGqgi24VnFTuXRBQkrY3D+OeFLPKuMKEV3ub+Kgbs+Pr2G1XTVpi/vdSvQ58kxN5jUf
MfbT53qMyqNN7khoVsghqkCAB+88+wlN70i9ZKvTuGhqYt1RC3u2fcyXB7seW5/sQqa7v76qZVVt
RRF8tIp0jqbMamLTfUxY2Zilp8eDaxiwUyO0yLNK7JPIhfVPDxpq5QnxjWqluuUdhFvDKD+ctC03
CLEkIT9vaWIZv3XVPOydTpOjuXyZMPA12J+W8BbH3GfOz6zLQdTOXfU+Q0vaQnVBmmR61Tu5K8Vm
drNpNy+fhjTSV5bS8iBdj7mHdM5FPGLKsMN2l6eGeo1Z3y+NwqBeyu718aWy9DlP5oQ8Pz61BgmT
xEdJoyBtZ4T8vUSwBl6GLECAG7QBESPL18rSvcUD4S3LZyDtx5cMc9d2mKOJLgJ/QcJkJFUZyiYC
m09SFP0ZmVv3MrazuJQj3brls45EKoqZ6EMGJoKDPJ5rhj/NkvNKY1mikPNintjt++7ZLENxMUwy
JmbhXiMBGLnse6I6lk9js2PNXT4yDL55spCWEbpujCxeDMtTS2N8bpqnx4fxYOzg8sT7rDDgbFqp
PePpojf+VI8pbK8YE6ufNfoULg+w9HhxZEeUn0/NXCaJcdRYao7SbZMj/NmuzryTqVPAr9KKb3Yf
k+4wtSjB48IlG6CVJCfXzVaFqXVWXQ4YrunyE6dggpSQ9qVx776QtXOOIffcrUCurAE0XRYazoU3
JV7DeIiODWElqybDvTha74OV+lcnFzjXpDYPQVl/7wLGaDqrIEGQcfLJrRKEcwno58LrgpOxr2AM
kuntktZOmNXKE311mjI7rJ8eH1qTA+B1TErCt5R9KTXJ5hwr0rGpr6TQtWtV5vmutZJoW6FfWtN3
MJ7AFRBSP+rN4FqfDDhFIIinzxNCY00o+KoIDKJrkW6cZWMCv7G5BXIny66SHZ8hgBNdK5c2bxcH
/qmJ9A0bkH/OYDtliOmfuxIFGlUzEQ1R6L6GCNFuyN43RS6qK4b4cYNwOwW/EwyXidTuxo+QhVAC
N0NgvYx2sqsVvlzO1ilEFUujcxRnAnpfMu6199zPK9YAfY3JUH/OWFHXaiQY/VnZpJkN8ESygfgQ
H3Z+NPtQ9ZMQjCsDLqiOeMUVGO2u6TZJZu/JJE7XI9L0zQSuJSDdYZ0OJbppeL27wiq/O6n4WWeQ
ZZ20OTMto702qBuafLEpMXiR2e41nDrtHqsrSWqdcA6RBhNluj7otrTOYWON30MSVp/bofkc1p7a
c9Bk9O91+kDA2rCP44agPD36w8klkaVKsnRaTymxgLXhVXc/1dtJlOLNXB64H1ZcqoshkoXQCvvo
I0oEFPzZfZOsSG2hJthX5o2Q0+ndnPKP1vDTDQHTkjnecnnkRJvk2tqOylOXRpfqQpAB13PmjxtD
2N9amMoMTGW4jwoQ+CEaHWEM/RUV/DO3Rvr2eKhiex9x7Ayj6Wxs/ahJL3ZjFxe/UwW5rwOHDWWL
j5aIhbcs8I4BgHnXUsMrntlLERP3nYwTTD2XiJ5ohlxXpsBFjMl4MTAMojia7t6wM4ISZ3YVmmdh
AFFifx/oNne834kGQtiTgZ1jUcxa6xrZxAcRlBFcyswrNoQWjGC3NZiGSBkXazAZNiff5phrL1JF
famr6JBmcvgeSQKAHDM/W1X0WXqO2JqCFHECVxtVzmiAJ3nXWBVbclCOiaf9J4BPtbuaJzRXBbqy
J0wRpHiO69YjvGEmCBhkqFoXLjGhtAuSq1oeJhKzVk4D5tEQ022qfY+VckS2bxqH1h/0li6xWteh
Cd3ML6Z9RHo5YoAkeVum6BG+bGPsfYwdczKtrTEyNlGXZFyyHDJlAd2d30lPId6HuQbv0sjpXNTd
98K1PxMvnFD4VshOFREBUaTFXiAlg6/+7OBsXzeiIb8gJyzNgHj0ErjkfdjNTCXjTKdpV7VNeqZu
lcBaXk2SSS6Z8r8OKq3JxmhDnHYOrMKuV/sSZzFJlyQRJX7/3PVLtKuTZxuj5lnIvwl26L7OVju/
R2Mfs7c3/m4eonxT6cF6IX+RLnv+I0+s9KID6BHkGkDYo2I+ofV5whznn3qru7tWR084J/ycuA9x
Js0GoAkS82g8MwFL+3T6LfF95GRBgmYx6+U23k4FpfmTj+t9TYbcdMoHYDDziIa1NMf4WLIEk/85
MTZM582UaGg90K8QRXbfwzQut4n8EMl8bTOiVC3H87Yct1D4fTcxia6SmKZTIrr4RLL8Oals7qxG
4uLgZE9jpNpjo4rWpTNgb8akd+64IaqSGOWMy4wYzmaViMQGjea+Twg9ToSNf2oF+YwVw5a+HVd2
HBF6YJFRZKRFu4kI7Z7J5boXE5SsRLFUMP1ZeZ0Kt4FSt8FM5HEodLz1x+Itd6bg2Cf42CeyCndz
4KhLOEa/x21Y7kbl96c+sT4qODi4BPqXtKGuaIR15XBSnZKxwCwexNE2cT08T76OMEa0jVj3BH2u
jMpVGzgNcNrC3tm0Vqs2UfsNIDopGs2XKVbuycnqEOchI4ikJH0xsntktplfvYVReCTnEKy8peyV
7c+/x4bOT9IQ+ampGWmmuQ5hiIQOu3iER9f3DnHiDwT1NS+YZblnk2BrjTW2BU1WYteE1Rq4NYHE
cWVvuLxdq2lORoqXQKE08iSa8thLI4aF64KCAX0IrotqKSJ7jQ6DyrXEbrhCO3hajrUyL0Pqx4br
r8Zt3nXHeQA3ELIorvMxCs7kax1yFMX7R1nRLbVFKvChFq55RpVbbcchSo8J+h2q8OA6cqx+alqD
Qdq88aMq/zomybdgV0LJujWD6nd+6LRPzZRVxybp1Ua0cQDoydVnjcx776T92yTbiQ02Qh6Lsgrr
VXtSnpOvWqNkDLSslRbpNJu2Zq0Mhtk6+eCyyDEsrE1g9OXlHw9WVtPKHzMgrJN5cGNNFJSFNyfp
0FvbkdVs3c5zmJdwA+WhM+8hfpBiKLFTGcbwVU0DTHFoSA6dLmQgsCZGf3oeYVPdpYJn4y+RjTVz
Ddv2dgN4/jab9VtUa/Q6Maj4ehyBN8r6Opa2uUFbjDgb0R/YHEEvM9i3fhPsmmX9HXrCKZwkLNJt
WE6XWMzynOYXt+HUZgZ5t01z4spoUrJ3OzeDmlEQkPcmc3fdWiJ+h9b8XdWWuwviinQCWMkrLdRv
TWi0m2wiuqQyQI+Lhl+Fw6lHmnZtmMNag4t/XdiRY2Yl91r0p8Dmwk87pXa9IT83skuZnKOK6eXV
Sozy0GTZx2M7Ih3SuYxtSad2bJ2j47g3U6bhZSDLYjWrzNtJxaaSliSxlPOnGOXrcy8+kEd2n/56
jwnPv0dKZOt48CA+khZ7LVRYbtRcXSY5q01RVce58+1jWX62BzfeJY74ShTNKUz77hhnubgST5Vx
7GDCBmBHwUiLv/RTme6wrbenhJ2Ct97pgB8vqM5p5JLpnH7Yu3Uu11Yi6BPi+H1prea3yY6DE9Ly
uW9Gqk+yg3TeklVQlP0qUUN9c6ezP/z0BA1GNyOvwI7Pc++aWKrzdNupXO1bGtlXr0pi6MAieU47
3ou5KdWH8rrvtRHW3/0Atkecif6sorw/166YyPamdAnzjBYre0Z9Qc7XtnTtw3EVSV0cHjWC37Uf
pKiKnYOJ/xxFwOk8YNi5Gb22/hIjGbiabkWjYGsYcEPS5SBojF5ycgPvdxr0zXGcIw3bIFDcMIOk
H+u2e39W4SG1iYcD9uIob+slATK4lPx6hmFwnZvoHPCCPLu6YjJTa2NXk/i0CiZd8ZZ4uw7Q1YH5
3Ctn3pT+TfEWlNibfVmyIOdY+zm7b2xy0c5BVJwoxuSqz9Pgkvqdf1HzEKwrc+jWJCwlq7hV4LNR
GJ1iSTSOrJasTEkDacIZ9m64CAdnH8SirLxL7LZLAnbPmTMoJmLnK2tT2IRHaye2T2D/vsa5Vb3F
rryS9EDAXp2OZ2UG41oUxm7OhfNchNw9dusSUANOR2tPHqquqE+9jeu/Jjxq45Uk/2jfLfZpd2RZ
sl4UItF9UgTboXWSJ5ut/T4YPtFe1VAfaiDa54RkyVQNkitwmNd17fkbUaoW+ZzMzw4BMcv2Qtqe
B17REZvKSSAUKZncpJNaxza2nMPYhzCU8k+qhFPS18XvvRT14XEv4swI2YfdFdQJkkOylDkhKyBx
2SkJO7AuPXtG1mbN7VZ2EqB2EryTVg3ywPDVCQ4pAn/HvwD3A8+QL+uhtKdNMQVfalsfsyFyLpEy
nYsDiEEDYLmG1cBwTvXHxg67i+qxG9FYb1umTMROwKbpGhNg349qrIJ7tMTgef3vMpHNix23WPtG
UixaGTf7NB/dnWPU/XEZgcmIYZ+R5eNh8gDEOwNdIBPu1qZd6kGjnwlny4PT4wFYlottribAqqZr
nUVBtrbaNNiWIhbbdCGnmWPencjrMLcZ6Zhg5WjkSF7cSFRHOy/eiirGJmd487Byp1KuhRyLi5kV
5cUxjQuXxWtaxGpPlFlOPuHSSSgHuZW1jnhpoaGKnOW5nJ15MzoD16Od+Zdc8+TkZ58qvzIY84/E
nIHVS9aeMal16C5Bje1Uvev2lVTIaNvFnARmQbxoWhP7qcIoArMev3oNAIqmIhTNjuN7qSzj2ZJq
hk1qf52t7ju2HvObNZP55ObVvcydez360d6KjWyDu7t5bdvh0HQQNHyjLveBUyVvXUyCtD+Xp0dB
EPnoMSCMti3CzHioiou7/P6TnJZE6ETsOISERwIBbo/NStAWO5J/+Gxrz/4UOT/GCPfUFI7NZ6ct
j+nkyLOJJy1AsHiS3VSc68b7mBr1dagLn+9NwEfk6mif1ELvGp+gzMgQYttE/csANXBRZYwbJmbT
Sc7tG8Fz7cFoJmJ3nI41xuyD4/PjbpkzBK5RNNYHM9d71UD2Nsk52QywBn4tlb5f/1S1e22KkgML
nod6ass3ZtaYJ9rDZFBJ/rozG3lqofxeorccfQG8yvGSL+xLAN/djlRy+z4k4Q4Sm1xRTqfHJqid
+9g4q76dV4Q+mbfOTY52bNM1AzPFJuzxnS3SW42GBYaENQ7+LCKl9jaR3VGIT9XXnlYX+z/Zs3Fj
iNfCaIajZKmZ3B5J7tlo7eziGQSD2ZWudiEQ823fVS1aIlrQoa7N0/Spa03G6evCwQLu2Ml0ylJi
9NCD9KyjOEa72uBk4qtbTFbcJojIU0VDzotJKkWE2Tq1fsvdEkFBTU+6y64a39GpmuL+3ECbSNPQ
v9RNS1j45BOg1CWnkCTHwsrkJU3M8mTa5ZqWxbjK4tp+9uX7Y+/vcrWdU6g8thluqzaMtoQR/6RQ
5iAJl2GglzIrymbDJAwAxBb3tqEkpTrFkl125pWzKefZ/PVR3HleMqwMN0aWolm7Qvio3thdcQ94
h1LmZK36yjgNYZasgwFiilFU09ak3wxB2icdKDUi7z40lr2qgFlc3dnc53aOVr4Pn70pPNV1P26J
ZJy3fsZdZDZgs+el9ZbLYDeXxone+pfI8JtjaRr5ShiE2SAn/l46zec6pfcVStkRT+Qwz2wEJWAU
b5thnN58Ul9tl1zcLMnMXcbsM2gG95Qrg8bVXOq3EKLsU5nq84D26q1md0tdVEWg1J11Wwl5T0y2
wjzW2z4oOQLUwG0SQ1+lGRArmLrzutBLAnXNmfuQu/3Z6Ur4ywl4E06s0+3xwEB9ujnhB68X1KK+
JmjPSqazvRyQH6fkfo7ovfaBzniBNDed5kIb4IPOIUHCpBeZJ8co7YMHprhVg7+vEOzsIHq/CpKI
r1GLilIkORq8esaWSjwAEnljInhcxGhmE3t6iqdA3HIStp/sYraPUW/Ux8iMnrNll+9LxvWycilS
ZpLhtXaupdTWNRZ62E/MrZrGrA+s7cEhtqgPQH22wLCX4i7wPkHIizeiRzYUwIx7Nn21TQc5XAw6
n1Du25cw1+taVulLPZbvqtZQjZZ1a0qgUtiz3Ldc7VzVfnxykuLdQtGzoysXQzeSCUZjJIlrzB87
Qzkf/yiaTGKJ1w3hxR1lBEXsNHyYcn519LWoevveI+Hfkqnkr2LL6g+x01tPo+uhSbMiGnUirI4t
Q/AVAUqPA4sDi6YXsV5C5v1Tm36vXOuZc7V49n1Idwkzp9XY2dwYXJfS3cVJmf0IChJamugeWKM6
z1OLE6HEmdh3wsQLwuHFUQO6xaUF7PlDScZjRGCwLb1zCaxwB7lAogChXyKAvZCs/Ps80RkzZtyF
brYnUtfsMzDU+UjnK6ZB2pJzGiTpq1OS6jWEA8lhnuseaatuGDXUx870iX+AekC+uiJRzZTXB9ZF
gZ885qmOdp4Dm7BxyLmKh7Jdc5GQQc0I5piMbUG+klux06/otxsXOB/NbrZltwE8aWHQv5udNPem
iLtDxWbXm92rg6hhV0EujdSLwSlmy3exRszpZUKXxNrmcGt3k8icU7xNSUbwiWKevd7emAVNkLQg
5cUvjl3fNB9NEn3j5wz2MJDOgRkAAwpy65qauP+YsN6yEcuSRPZ3cgd6jGHVrcehDDf4srNdFOdE
Hjrx1xLwBCxw88scVcGlNeZDUr3NZqvO4dCT9xAJFMMQBEJS6tbKoEeWj+a9nN36OhslheUY7W1f
BkyU8NXEcFi3Y5pH26J6ftQa/SQxI3gRcIJ+3i/a/E1eQF61zSB7GfSN4DsAjYaofr7EcVBy0gQ2
avTLHKwD+xukX6c+0bvKM959oL4HlCkblvHiFOWVeJIGqXcjB6udVwTfZFo+N0a6jZ3WPFQ9x64+
Qlasa6uluPbqNT1oQGHxPDHx8dRpcGoNZIyYTDMX5Do2ebefmW2nQ044DVP1XSoa4j263tjplSFn
fQRLsDYbWmuF3W8cMmtvzoz/RBtBdvRq2LCBNpBzpmVy7fr65kwC3oIUd6Df2crDlFqbzkYpuNID
2JGkDbjMbAicdlulO2do632G5xsZHdItBVdrXSBW26TTyO7LgrTvg3p4oig/eJPMD3ro3sMenVrr
j7CJiuCspq+93b8BnnQQBBNRP+YmGZNFKvcJ5I5R1qQzOGrN+Cf9DctGjsvIAxy5TIIcMUJFzOl+
WcYUEICWc/qLi9OQu7vZR0+V2Jy2KK7c3U9ZxwCEqNPxdkbzNtG0NAcH7JteSsK0kfOmKftuFXvM
DgdO6FCM5YsQU3CwTNvkZSZVwgvUptbkp9M7JEem8qyLRxtmLUuf3mcWvuQeXTYxQO1uXIQ5Rda1
q6EIBYjAyVwnS1cf4z6KsmBKMF+BxgvmMbuFOd3wyo2L7ThXEamIPhziLLgHmUVA9NNYdvKTO8Or
9cOEvMllAJZa1bCRQVHim+rUtWuZIcaZtaRyEvidFzNNtxaVaj6X9k63JmfJaY6eR5h9y8o81ldr
zjDiNwClZJgeTNOe0fBb1r1p5cFoJ5LO8eFG1P1ncs4Z/KZnbO9nclhHVjQi6/QUfxDbgLc71sU2
8+mepvnBJai70Ha4Nz39ebA4oBGheO8oi1+Fo1kRggAr8nttNNC52zJYqVH/sKtC7mWkyP4mBxS2
IhC0sPkEBSPeSC6IrecN6S5H33HLlHg1Mven6RTucY76A44phzst9rdjEy/KYYtKZ+hCAovDcesD
8lsVDYg5KO/DEyGuBDl7yjpYjvsDHlp+jjtk5n6ZHbOk/WmOzk9dJ3cb7+WxrvDYcEjcyZhYl5o8
HKt3h2scSuekOrnT9dQQjcSwsG/EcznvTEtfwbq9twu0tpzT4WiOIBx4QYfjaObmwbiKTv1A428d
te4m8HRD/FJ5M5aVNt9KKAUrt0q7fRpEO0Jl14+ug0XA1pPwDFZpdzjVqTQP0ob0oEWI6KFCExaP
BVGfLmIXKeOtIcUBzIWHRL6F9SgJLWl9k/SbyzStzMCxNhHMKzkS5erA61s7HXxOv0Dq2jpTfJcY
rjESYNaiHda99Ej7nKzDtu5Y43kUVEJGSQaJa341WknvFFRoQzf4SdG639hdUe5L5uhHq1gydc00
2z/AFSWgb7yDxO557qz3TZX4tKQTPCVy8f5jkHC2QtRfIP5Fp1iTuO7HtMkJ1b5yKhkwm4zzhmZI
fulgPjvNpE5ZRzPWa2299KnWTiy63RyNcs84k7aFSYdP61vFJPFoDJOPzQH8vQC+0wzIYmM7t6lv
4pZDSu7f0+A4iN6/oScCGpjE4uR2iiAD10dp0BBWJRDey6L6rKusvLQpGg2zZLtnFYLXM6U3265u
vtPYL0Me/t64okeunjIbzgnh7CNGbURm6RM5dSkVXF3TBYkcnJA+9ESv+40g1fAspPERjqJFuM4y
mFmsgEakjlXdjNcMg2icldGhETVpQ4v5vuyWFrASh0ctkgScOX6dPLLRoxGvzGP2yQynG00367Mn
B9Ks7IhEgyo8408cQDzBo8a2N+xa022X3v+HW1gUnnNTP83abY9z2RNY4EoKEWmVG4tGYDmV+Xkq
tbkzhuGVJ2nXXT8RQ6xs8zgzUn3ySGI/KkBajs+xv0yo7GMJNmXpzQAucVZB3iS7piJ3nEUzP9cF
OuM23pVBLg+1mUY0TgiXjEZDr01CJ5kKBD2yi0GyBbxagWg+J14tdzM9rXWQ1c6u6DwOt3mvXtLo
wtbln+OieU3TzCBVvcleiI33j0RnGft5UOAIiyy5gzCAJm7N9ypCabucmWQ2AR2MB3ZnG3nuMGj3
CsPpvSrr6tNcWlsx0bBlxq7R7+m79EtnL905W+WcMMHgUbUUYOmHEVR8bk8mcv/c3Kfm0BNVoVBa
OPmFpp26o6wInwbbP5SuE73mZb+b8nsWk6Mn5XDNu5BQ66hQN6Kbbk1XgrfUdnJNapZK2KjL1Rl6
Bx35mD5HwhgSoomFjQ2t17W9jVNxL1RrbtBZhKvRApMRc2jbOX3s8EZgUK7H8JZYZJTM1MM7pqfi
luafdexOT5nsv9lZnK1nu1Pk03j1ZyhxRtW/uKaW97w7eG7THPMCv3NieDbyhyLiiOT/5tKSe165
jQSeGlPF+MzkGNXU3XPY4m5r3rrleYLEdY6K5OklwsZAq5X1FyGM6WloYO9C4iluTlTb7DmM06c+
mI/hmGX7wpe0MiKWGVrk0k9ficOhOTDiIQa+q+YnbUcYAuryVqQT/OKGyggdW7Zp6sbdS9Vatzig
IYdYGvGknr7QmDwb9YcHG/cQZfGzgFuxNwGnBdNwgOrwZYjr6Yvq2C4c64ddp8Y2NhL7YrF2YukJ
jzrSnC2SybgM9PbxZvdEsWeB+x62GvfQDDabKe2upK34SRscNtsYNBkvTMaUE0lOz9u0Eboyt3Vn
0mDIFVmBHXqYzuvGWzmWG0YJCatihW7Emy+jC+QoJFR+yy7vPUHST9ZWnmWnWdI157RbwkNdN7KZ
1jjlz7K1+6s5+OtRReIyhgmt4jkjeM7IXowuUDiTLG+bN2Z2TuDuHFU6/K7NfHjpnXCfgos+5L1N
2Lcffg9QWL3GyYzzJhk3IumXbJDwzZgZOcSuPx99gasdc/XwffdoyLVRnK5pwdv0XBBSGV7db1qN
r/4xXlKmr8HDAMDKLONQWVbFmu5NB6Hp4oAPAr8nVbm16QE++bMZsY8pXNw95nAjJvSeGe1wKCsN
ssqvK36eHFzdMtfv9D1I35rRCo6m3/+YcH28VuHi584xt4o8vBnCY6yZNSXTG8845Q6Za36pr96I
dtCiF0Ui8KRPQWGjThlD38VqjnTeYkp1HU2TfoDT3mve7UhK4+az/1FROwmh3Z78XFlc+WlhHpp+
NJ7ZRp9h1zu4mYp8lS1FH4tL/jT05BrkTIiuU4Gb4KEQG+49nKmj4/XWuvVr68nUDf0li0N9qnt7
VwS0m1yH7IUi5AIhB7raocKV24DG01b2i1dZFt71MdJRXWVgcGKI24nuWEZFe0OZgmyqn50F+/gj
8dGzKA7bpV+ysVZeufvVC0ew9/u4NHvn5QEhY77PhvryuLjmX8qlcRlq2M65lTVpaAmjaLHswm0N
O97zjeYzRgTn4NllfXUG/WkcQ2Mr5sk7KvqIpKwxKhid7qLTmoMFg/P60MnOXkNMDVae08OS13l5
DXs6FP6MlHO03eAY+M208heDoSaw4gzWuzjViuavrzRDDoPAD4ArKeqVFQND41JHbbgLBrBOxTho
UE4KMQxVSpWFjI4s2rO2H6wfEx634kvSAchgSbl+tD+MIeuWaySmUi/c6xQicfPqZOFQu+2VTKf1
1KE4bBkpntNG0HjCWbGJapKsDQ6y5CAHq9zu07VdDN6FU8gBH455UsL65hTd2hkJ5jGiujqUiULl
MSjCuntxDI082ybRXEABD85DiwUiFmo8CNz4INfQKI6mldBDSbwP6eNscv8Pc+exHLmWredXUWiO
jg2zgY2BJumQnskkWW6CKHfgvcfT6wPq6Hb3DUkRNzTRoNFkmVMkE7mx1m/JRxBAKl4aCWbVyTkU
rvwYcs3chjSaH9zW+BUAbOCpyTv8sJCftRmQypwIcRiUo20dEz/9PJjTPbP7ggT3oN1T/f1QzWid
ADKaY8thuk27wT03WXNVVjzfKlm8lzC/aVBZFwCZhU7HGEW2VKwl/ms56/0VQPyScphcBqqNLkpU
zpbmrfnWTEtiWJa8+qa65GglD1ncHYbYfNVH9XlAufE51MPgbCPfgO63OUQUMbp1bNQHKx4z8DAz
4GVHcpm1+dOganTLS6MxWXTpA+qi9dx0tDyLu/+CVIGvorNOltMwtzRd7A1FVexlQoyk5dI8NeTB
l85mUXIIu90TQX8w7dKjxPecg2be5Ii4BLK/OOnOZG0qGxlL+ZmaxZiZICzucfUm+jF5DrSpzACl
B4Rp1t53KHQ3OI48HUKdV+Fi+YNLRppD8FoFwStbg4ix5V50uyTcuDLnSbUM2LY/lDsziYxzi6Vj
0PTwD2QOQ5btK5efs84/fghHBGe5VleeYcO/z9a9N/VHV9jJ1Z+ZvjPiQdAk2TuethK8h2dCZd+c
5ZlBSh9OyrmfuR3Si7Wo6gyj7zwtr4zDFPIaapbp3u2k/oTKW/xZP82OeHgyztAtovz48yW5gPzH
yhjgyo7c+CH+6t6LAweNdc8jDMK82edHQJpoCzhMu7kKiouIUTisI6CU4EZZF4LPzM220PX7isGa
ut/voHVINzdn+zQvd1ucIoSIy1fiKse9/WVdARuL79XuF8+2b1PYVUMlOkH5efTHR2GG4WNqFgE4
hCUTnHxrc2aPAPjTiMn3oPdyPI6aeCaOb94jMuUWpNiKoWfTCdYusnU2JaKgTK3TXztWyBiGbx+r
pNgROjfxhCXMhFoFWkAZEzwz4vEzteC6SdvuSlH9VXM7bbWygzovA+OQFsmRW3u6UpSC4CROHiVQ
9ksfajhAmQUprfnFTBHc1wu8htpLjR/Qtmp8SqVypd2QSxGO0m1z096gPpBvDF4H2UzuYyh0z9Cr
fp/EyIhWmYQt/ejS5IH2KAIxbSXqPE9otD9kC6Uacz9fAhGMO+qBGbCWccB20GXEac97o1zkfmgW
7SR8Hd15a/uMtHqaImDjOfttSZjrM8rsnNJ/VIXxSzbM6q0yNRKYyZJUjV/ds5iEFGX1hAf0ABPC
lGekhP7FbcjDSeGePC26zgl5i7n0P2uhadyYfJ3NqKqfPlrdA1274W6iDnKnOP63UpTolaqqB5TW
4TOkibY8WbBj1gbJj/+cZo7umTMg2RzUF/547jVO/nMW8G7jcqmMlFGuwEGoJ1QEyA5xjXBPUsfv
CQ1B5FwY4yAPxfgwCrTNKhmI2Hklbd+/ADSNGOkNbZtoxKPCCop7F/FuXDEnOse6k6bn7iGuzL9G
rfwVgDTuFZKLfdjp9jUdsa+NflUuitf2LKPirTEcncI2c/xF/WToodsBO5taeIdM4YeOhEXQmAHB
RaQuLU+L1kuryqfOiokAfxYgWlHwOQMnUH1+R5837FiZWDFUNx1aYNeTIjv51Ympu8foG1iW+jxZ
UwixVTSHL2njyFvp/9LzwL5ZNYeDsVwwbhUz8vfwPQ56dWwDX3iVgZfQ1HmfrxctcRBiC/ESlE74
EhY2JbVBPhxX4WIENLqxrME9oRyh2qUn1iNbztGo1gGVKoiUlHAOul3EHDOg8BNU1rA1ohoBdj6h
D7SKV1OBkJXhWygZzSNtj8zWuku7C49tl/e7CLBB14Lxkw16sXVbM7xYdYdvXzddz5zq9kgVcu0V
5YB0YrRI13QyLxCQ7WMtwXZUQdeKMXqTLgkIx0JSppXxLW1JhVoiBEa7zI6OxjMm6Cvnczd9Rmj3
Q6siiSLHsF5dE/pV1J2zF2E/3Wjaaa7TWPJ1xSzJPOY/GhOFRg4ls4eBtr3eMjwDYReSPmm9kpNL
uEE+ejLTMq8n+pqYJaow5mpJviszjCNuBTVfDeBqnI6PRDJ8Jjmq0XHIE28EPz/OoA0cRG5+xREA
XOLOmPelPdx6Xb52QfqW0tJxarWO3qWWKKgYwRzClpAkhXbQXwSJRI0PmzM7VGHIDCe73o4nrSD0
oa5rBGG9Mg6zZQbn6BvlSMUpBsfbpNU7U6buoeVJvC7KTPRaaBm6uXZOEasB71l9Jq5M+PeuGpDp
1GF0kZP11eL2/ADSDQ8TfnsKpuUl9MclkipJ9+NEIXI3xsPPUirn2nO6bxdeZl86/e8hImelku4O
mmtk90vGG5PELo5bQI5O7te9u3I1/1ZN03hOG/m9TPoQO7Blf53zOQS7rFBZSULS3JymQzp8c0ZK
3S600xAZL7Cd0zOd3c1UUMDddDyHfSsa3tpA/jVrjvlmIURCSWD9lSUfvju31yIh3rEw7LcWliju
F3QpVsaLe0tTO9wHrHCHdDme09D28fT8Vg2J74Lip+XA92OW3Fkx2RSJPaL3sQNP1MI80S8X7Tkr
aU3U7Hc1EzNGl4iFlrxNzzhp+gNQj3MwtFoiRZ9+QB7MCCpw6o4jig3dHdXRiJE4Ltpkq0qPPZOD
kVTFXQuV19ga0Hs95qdY0WSVjGPkdT7sYT3CZ/AMHw8wnmRCVf50aij6Gw1rpAKuybdIgh2P3Wfc
l1WiPzWEbDhO+5B1w0C8+7WrFvWm61gvratprzTfvJuZpPIa1N0Lg9zxCspRWLS3gcynj1BWNbfq
PJ/nsARgVf4rvq6PZE70nWkU2c7VUvs5ZCAs7EzvI9PEJSR6LGsmnMShL+62ksZ2leCk6KjuYZjT
wTrGksQqJtG4ne78j51HDR/+MC6iOq0/rcL1qa0vcmbyziZaxFw2djzPq9bRboar/d5bBYHFLO3X
voU8DMZ43mEb0K/m2BOdEPXFaT34dWfJgJzcaxciyRlVcY+UOxPvoih36SckByq1dy4/w02y3qjN
jHcEdvYc2JZBxgiQuxiEf8gCvA4FfPflz+6lODKSaF4CJTqfljASI3FNWS/ugAyBfyNm2bXsY5T3
LxTLKQKdk8bTptreqCQd9kQAsJ3LZHqsm3CUVBswlQ9eoeJC9s6xtgaSo9pYHKaOp3A/45CYkwWc
TTr3xTY1Ik4DNBE5Lok0BnBPQ23c1Am7kqv023pBsucc7JJaQ8cv9JF++DG6IDpDZjMO54rlaLbc
49CH1Qv6gpBMKPdbZUXaM0+Cd5oUh7PWN81RU5wFQ4sWLRTGBzryltKU6rsAJ9nHhtLeoePFyc06
voW238WppbI9NUl7+kyKU242PyQVkU+r6UwaLCkKdman58RwtHO9XPJAVbs+nMtTVlZbhvDg7c/j
l7b1BgFyqrgX/oCkOsSVFnT9m4FDdu+kHRWAHYN1oM20aDUIgge5hNIsy7uYg7tZC/+cq0q/oCY/
RW07bwRR+nvUT/Lcpr08T13SHY1gHwauZy2atBaF2LpWUunrEe7eXQNTZcf1o7xK8mM+CLXvStJP
UG+Cp+Rd+dlnmj8kSVuBnzLXzv3Jrd366trRJ0JylKeNoI+ovtptKcFS6qprb+1yMbnJLgvsRunB
7ylAnWHSC3v55yWwTXFJ6CE5OBENaSvOUCdzWf35cP0cqQS9SaRJThoxPxaihUekB/VLgpmlVPl0
t9tyxxZHedXQfLPFjz7Ro++DXVsXoyzExllSEky7YvP3h89lUCET6kqYdPjkYk4ufza2pK/yS0YS
3bUcOU05fZDV1Kiijd6xz3beOue+JegNy3uz6+sOC6srs4TDGpGGJtn1ObWcnTOU41GlYX8L3Nnf
DBVNejwrIPxMlC1Rl36kepM/0ljPSOKHs/7jeWFM8D9P7jt6FLuy/aOk8zk0evMSLxecOCT+qEHu
c3JEjvmCz7qMJ6dpEaNGZLgdEOP90jXACdcP9oZvsASHzdcyBjYPoTY3JiYKkZfXKGaeWVUVCzwm
7M689K5+cMnp/mC42GWMI19wP23irH53JvCokK6KxxRlzYtpIWYbdkjFqWzLfPEYmlJ/9LG+kxMC
5kYZDiPUGN9NwkDv60faWqEzmOqkuptjOhW548l0s2zfS6aAty5IjcNrjU5Wk+fOpKSOQByeuJpL
nQMey2ujaTpeTy4yGHj+CANlA8dMacnkPDq6PPEm5SGrVxuNhenOSq7xBpaAT6nrwUEH9FyG9S0f
mo+AhW+KR6ymPTC4hiBEC9rkR+sEN9i9A9njzaPDwXyJzO5n5/K+iowSct7XX/rZQbLc6+6B+y+8
d2kV3o3RuaYlxQl0q5woierfhjSILoM20I8cEypYGWjem8UT26QI+0phB3tzOUVNuj2Cmv6sTqEI
DJfp1Zrt7Jxp6l76c3BLMvDdP9o1QZ7wyXadgO5Dt/zhQF6orAyOJY65bbQcBaYb/qjNafaiDLV+
0ufPLBYdsvnmieknPOlRWG0KaaIlGL0mKeRrBEt2UjE0QJlq7hHd7XjEROw+UstotxOCmx2dCadK
9+FOYvJJkHl7i5j9LVLxq+Yo9aonWK5XjLX1Y3Ee02zapDnlRaNWE2IVEmm8mptmFQ4P1MW8JTYy
qGs4Tq15tnmYnYdMlBv6ypuDrvXVdl1P9J62IMNCbwDIKG9pSeJnaHJTMG3cnIDYGzUyIjB1HVfK
WAKYbKiUCdC92khxSGe+DVnwe8Iew8qtsgf8Mwmdq7hWuhA8Tepj6ANbfQvKFwsdEIEhZmduBKV3
JOvuIt2RD4zB+3FxfKVVZ5KWTu3whHeCTGbz2proeHv8ti21lDhRPD3J1NVSvcIeejH7WrvAgehX
UXHC4/k6Og5beR9f9clYYnE0iwxqfhhTN92kspOXBDb0yML0o0wNGHB3mLCaL5auSMeEaSlGVEsO
703cwPpfWBhK1nmQldXeVSp19AOqGR0Au13sD4U3Ym7kr7H/VkDA0EOLpqZ/w1aFkjoab3NdYopM
gkMMK3uJESVceqsMOPtdSs1E7bvbxDbaS8feh51SPweYESHlq+ZTQLrtpWl0bCZLxEfVErDKSWDu
0Y5SxVeV7U2Vc3vzl0tdom6WyQB3Tty12oWtRPbclMl+Ig3LkoVzXi/UkFNPqM+Y3kZYJkq6og+n
t1EWd5aLn5bIJxm0xzCcfhcAmWQwEHY1uxFfxJK9gIdx2sKDfYky6TwcK7X3DHkuu3UIBFoE71Zj
FGfWXlYUBG97e71VF6xZZekhn8lICQGVdgQIM/gFgblJlUXHQaOLA0Jo7dbGtqQO1fAqGVF3pDsf
shoyTLHiDVB6pJYKJQ93jq+piXFCOzVZPcIYZiFiPARsbuDor2PDceNOw3xsI6WTirykr0cm5Z5l
Ax/eaIg42fgW3Qjp3h9tnHSkPM3iFTzxGhjtcXVf4g2dCRG2KOGcIUm4A/jjXaGRr2TgoDNmrACc
ajEVGbiIHpRnzWFfPto5PM5NOl3CZSi1661gMN5mhRWfNJl/kDPfnoAmqyNudWJoK5Sm+DefMqyf
Gh2UlKeiNc3r1j4hfhietTkcNXO+6JhU0CFqmxGV4OHPWRT+LCzZPrAn/GzmMrwAygVbYfWu54dY
ztOo+eqX2qsBP/opEc53HjzOnY3zpUFcvM1LceojRzzBB7JNNON46fDuES2L2Ulrp0PKAHeLZnzN
PD/mU5bEy3ADqAii/nOsjUOoNaewajQPBZC1x3mUHAvLfzqcazp2K2OqcbaSid57veh8nNAt9rxF
Trbibm1sFp6SRQdhJr/kLZWupuw4LzC57wFGMJiiYT0GA+k1scSOuE7/66uWJH29S9zG8tp4mp7T
SNdX6GLisGnIQRDwno4FFs8ueSBFxhpXjMFOGrl59DnyyFDz56+25LCzde0TP4risN47c3sRlO0A
+SbWTkECjHX+F5rd8tCaDvrSCjBvtvvrHGlHVfTzBWTvZ2SmxbGUEyN20vj3qSeatRuQm4i0iU4M
kx4/dIrc/LE9BE2mXjs03iMz5gAEzbJdU0ZmFuFbRwgccRawYIQkXaK+rp/FUPyKfTTe7YjUKjMo
scj7d3tKBhRtgHB0JnXIJ9gZrY6AqbaO28e0nMB/VEEIzX+muYlIk+LvTSAcMO7Q+UvvmnTfmmO9
7YdhOIQYeTG5lF8hFvKT7mfF3jKS8JCPYe5NGH63ZmdNZwp8fmhammGuIy+s1tzh0WFfVRZrkIWa
naQoS7uSi0ytT95x6g6usZ19sjCarkA2Vmf6zjXRRtkJ+FeWYkKtKKG6V72/6ei3qBze2DXpU9Qu
E+YUpu3VmXhnayOGowQiywv6QTs2C81el7HGEJGHZ1FCSuF7VEA474kMjDusyJcEHW6K4s1jzkU8
uGQurOkLc8ADAg3iPZj17sHuTHYzD/C6SFBUapnASF3i/7RxxWKTuJk6aewNIpPdSHTGTgbHOj3n
g5E/MT7LfeQ04blaTtxODZc4UyOWEYxD7hjFt+mh/BoKQovii2vH0XGMhosqe8yzSVXvI2IctlPD
9pgipdjS8sFJ4SBX8MOkXmAxptI26/Yizum3Wwje9WJQWoYfc1j40d/VUFpPd3KX0M7kw9IO8IY2
VH7bP41weBE6D4QoT5LjH1OTbBLeSxp5i1IoF3EKiYWF35JhDVRu1Yb2npF+/j7BS8/FQGCnFUGd
O/HBZGyj7xfJdymmwIsm8kiaVHwSqpHe4PRYz0DF75rjgq0V2psqo+a8oqfC0PKdZo60tei/uyjd
Q4oNXzTEvjvTpwipXigTDol9gL8RcKYVhpfo4i4WvkpvmEjYHG8uslhkR/1rn2oYh1B8CM+nQjvv
XwcMR/Q62dkLIW3EivUQmzwu9nGH8rbLBussqyKm8ATKbV8mFjllQGa39UL/+N8f6ZI3K5b+a9q2
An89r2GT6qhK+EynTPEwZohvYqtrL2BSYMOx6N+0JonuXV18xSLCY+2X0RLM3lj8jZiRyQwNXHD2
ZFwRAh+0At+BUoztXSpRsTQO5slBNc9Sa+hmq39NVUPrIk+nW1wiT2dB2RiN3z4ldBdZpqSQ8BbG
Q7kcMCZuxilgYFkMi2IWxosDxTfVoARtEle0c9vF54xn6lzgDlIB4RqI51DiZsj5r+sFEPjvj0DJ
MBLxRrIWnHedjSM49K2ROGimWchP6EM+ZFmMZxq3fq1MjTTaX5mZWYeVn6UuSJ0jw0Y2FMOfAQy+
hoTxnMyhxva6rBJz2ti0jyaF11V+vasnVlTlpD9Ku/qSaEZ7tpbsjmhKtnrBu/C42PdfDI1DwQoR
4wzubf2+VyXYelG1Q1tzwNc2t/rdRfwXZEa2TxewSrYYcmUJQCH88CDGwfnsxhR4WqDF5PBal0Fi
gGhr0mvBLLGM9PdiGsxDQXDJ9s+x6fDlEBkSNC8N4dZ2QFhNO/Ezd1vnQfDXTxpl+cd0iZDILpkD
SkJDAILvqW/EO7rUK+a+hXnNrOeqyUSP+L9O5N6dsV4iDZeGUR4xbUFEZfa1CxznWIry++ymu6Ya
/VdhqKvLvn2IWxphMofwI7cRnkyQhOEj44EJvOBauKMgb6Fsuujp0Bc36uQmorDdauQTJF3VebUV
/PSbONzb6H92QWNUbzVz3T6A2CXggcJ0oWkNgzRc1J9vv7E6D9ERioq2/ZlBDZRMsqY/D2+kKiFC
0F3nFTd/cg5UWR/+Fg8sZL7oTxivPlbrorIYVAJFDafd5hbWdGbLyXbpDwsKRt9+Oq1+W8IojtPg
+phIOXybKaS4UnudFnpIi8oOlSPqXZumShqUw/5AtEcCQZCTDIYEigPEJ966iJNlhO/ZGHMEOIa4
rHT3ytIu7Dqdar3uwFIvl37aob0szxGuACQu/itmy/5quukN5R5eLPSbm4q68sNcYlc1h8zh6Rcd
lJ7a73OR5h63Db6VxQyNcUk/ZmjElpV5ZMCq40VBPYS3svqx/gm1hMqgK90IAYRY1+M2HRXHOV/S
yYRYOvdugTKo6cHCLedlUtp9fVMXpDVtpkSax3jWoZfHdPby9pvUzOSctEbgVf1oEaTSa0REqOHF
N8e/L9ws+X5oJ6SChD84oiLWJHUnMlQnuSenxb2ubvIkcUSPiIjPeQBui8hiZyxL/zPGvq99VlWf
hIG4DETCo84PPGOJkemWQJlhuXTqzTfqpbaOE6hForDsmiHaf2ev44G6rKoQU3wiMGybFsg4N/bw
oZXyE1+QOnL2AMfyH7isHzkOuhejSNyNu9Cq68VZ3eUpanWh8rNq00W7tUR0DJxbVRwZHnCdfV4v
IjQRmJjTk+A6AO/FK05O3feha0A9NAbnja5bwyGPMdAtlkm9SbeU5LW7GlEd0gUYcFps31t0jdfJ
reKzgyn9z2egmoe4JLR7ItLjQ/Ydpv8CdStlR8Yhx/C29Rth3sQgnZNl62dDAy4YbPeX7c44G5Iu
P8aW+Q1C2fzsa0a1TRoCsRA3/l4p0Spv75VqplOrZ8HeyUnzXX89sV8xsWFgAgKyO1iBVCMySZrq
Rbqtu7fnCdnPYLUHJN3pjgg1ikLy+GtYEpaHIw362Q/cg26l95FX79r5J6vGnha5ldppFVyF5Mzw
IjT3W/BwbOqxr0MwpIBKkR3stCx/izvkpUaY/nAW1bUvCvhWTrjG8g8J9ypFBdV7JCBs1tOgqFpu
b9F2hCNrS86ZVS1AzPBcf5f/nn5f6dJuUiSgWUVDuEQ/Y5VDvMuRsnPg8/Z9qcD3IH9vQ6hnBxo/
QQ3lPLz2ZvEuEfyUsVXeEpM6FtVEiBIax3gpiKJWP/B2Y/F05Bd8aC9iRCGZ9O70rTvyjsTuYaJs
MMzx1Ce8YVRoVjsxvqTogG92QnBYKURK6k5tn1cFFcIP5u0FqidEwgHBYXyw6avfa9I2dnJ5VCnh
WRLLyeh0/H55CiJ3wiI3+cfansEHrBG+TfSCnJRU3JQOs9lgKciTCQDeCYjEtr+kADNUjeCqxr64
SNztmAwHSpgl6pBz0KhnawNp+K5NcqcpuuMqUW3G6ZvTNe5ZDWNzaBPTOGqN7llNNp2SIdPxd9Xy
EEvA4U6qbxVs8NDK5tOUsTz4cNDH0i9RgM/hFpg0ODkGFeRrehUStOhQJrwG2eBjUnWybLF6dtd5
Sd1q1RjuujHpyR2Btk17NANuUAy8f5BPwbmRv2bqP4W06gugUndINQhQrSh/g8m6OypZ2J4iP/EI
ffoGfmRunIanJoKTYT+jqyQcYjvEE+t1gSGqmRnufSKBqnHejY71qXE/g9i1iJmbYz0UDpLI0blM
y2X91EyY+0YLlJjY2poaeUbbPI71V2IS9Ne6trq9g5wu1qQAaQjcNxeIhSlOXrtBvjhh5L4mRuu+
Fmx6rs+a5LqpvwlnzXzNFK3pFnVsh2hWxj4oWLAbtnz0VnT1rXeRDPDITFPieOnS6E72RXoUE+Dl
NJPX5Dn0Cntdz9AvZgrN+8X0NuW8QnlGVdOo+xPvqZzM8cX1jTLv8zhBaFVoDjZiGi9O59KVUHeH
aZFR1Bn1zTWJbBuD7ZdUah9rTqmlV/8a59OIpNAhbN9ctNWrXK7Vi002J9l51cuXjoWAEeFPZNkR
nPHED60T11U+PgYMmaFNfmwcpod1lURUHG/BkMC8WuuJY5dGgojALVit+CrG+ooRhm7Tcvoiivhd
CGlecNdsRYkAGYkj0goS9XwXXoMKnUO+mA21ZsoObgnt3ZmlN8UEILe+W7/6fsaxhKkuap+wr1tc
pu6TpKB9VGFeCh+rvb5sxHRA//g1QIOPRYALqO1yKC9jYzZQ8FZHL0Fniadm4DMwLUr5JkEfEfc1
SIMPbaiDtJYovXiGDwa1fIG5XZXbATHbW2fSjfufiQas7EvYicUVY+F8iL02cNQXQ0v2dN22d+J3
bqn/G4oBFsifsS2K8D0XBBvX03AxkHMAwyhymUbStpwK9xAnwKVLzOEFHUsCsFr4MEJOeu3dcHzR
ivhUSyjPVSrKz/cZzGHglclwb3VlbKoM5/U6fLuSfBQnL0mOWxzkoTbti6LWz1ZPnSFCQePVgg8v
B7Mi42QwoOs1HEFQKAfpmFRIRpyInHPavrv1qaRsMAgm7JKh/T4mL/Zc4OszsuZDaKI9jRChaFDn
5kOhEj5L1IpUjsj6Q6dw0BE89cxS1qv8fWsqnVixiUd20oTXJCs2JkJ9ZOBNvQuWomkLo/ludAEu
pRyqPa5fqg76Jj8St0YMKuIikBfoQpdkvECIa0s7h9ngvcoWn5dVCiSZSerwAI8ebh2EXkpt46Ub
W4niNH4irSbxqgwpRhjt7sCaBsfYUArmlvKSMZ8hgzBstB9heTeqChdtmsSPycyxJBjmokHWPGYE
UFbsn0QfbWM9zUibJKc6pUqsEq1GjoBR4PKhj6njRniMvBleR9Ku4WHcbr8iDBgY0RIaFXaAIjrG
DXxLQ+3kIU38cOsAt04wEUiM7e+wTJhNMvTN1bFw9AuWjfzk6gm4hIqsrY1CezcuZ8V64esLrgys
AOFlSFNUMF8n+FFzsQnQdAD4pPbNcipnKm5w4akSxHGm7pSVx9/nnYZdD7I2IEqbNcne2BiBL6GM
3PPgfi4giu/rJWzEVxIUMInyRr6YQ6R5NRGhySTtW7+kLRgx+28VsbUapJsBIoA+iowHW5oXi6xA
n+oHePy9yOrq3izYrwoJliXAfjngYFfnAcEfoH9/97/NUhWvlpDdiYf9hoCYb4av9IMyUDeYdjJe
Y/a3q+7GxN+FBYFOZqy/mOXrmFmM0iTWfgIg2hVp84VkMGB1PMABVVc5WpRqyT/yow/EIR3USNdt
xsD8HUxlxwiU0XiwXAhCTGIGrXXaWy+mJsZjPfYszEiVlniCaiXF7Zh3bNVk4JZ59joO6css6+Kq
89Hr+kuR4/80jEV+YASfyjxpvVXbXRFeRsM0o26fBad/UhfcEufSRYGVTvFnoiIInwO6v0dN7K3D
s1iCNEYXAadJXI8yUAUiKdqhenR47fXx6Zrblr3oR++kRz8s9a+Jaf7y2/KvPMnvXakHt2ZEiIeI
dfqSEgeCs5CZRRtuSP7SXdrRYiknVDJaNUK3BFlBNv4YfaHaGFq2FV7I8L9jaohf9FF4gVmbz1SY
5hMTlLvTGEiBckZC2l2wQOptLyK3lxgiOBx6yhHmVXN9MiqReO1MS5oQYXccIiwM3CBLZSxjnSmn
bfnns8x9Syw81GaGK1vUy6dJaSIN5l27/oU5d9V9mMrb+puhDvOTiep7nFY+kYBL8nwWohpvC8qz
impcko3mjJic1HiZk/b7WOp9j9gB4ujvD31FypkLIrn+YuxP2VKr/tWnFfwcF1gIHArbz2RCkPrv
JsLTcRB5VcYoOKEWGhzWZiWwow2wahvbnClFzULzCNZvDUNy19Co3tvGqSniEUwTmlOTNhQL+pr/
47d9oX+RXaQfrVlV0Alhmt7ziF2qEAjo1v/C+mtBZNPUnCzxeZkyuh0PtYp2DkIzcG6NKGGrgkgp
dJnX9fP1Eqflixla3TER5Y9pDaSLjBqYtz6iTrOeHeMcUBTZfutdPyybcbdcaqW+kFgRIJtr0yPK
+tu6kcjS9S+JP/99+bOlpHr7J0f7v5Tn/n+KYf+3rPb/l9D3f4t3//8jz90QpGD/R0r2kiz/dw78
Ekj/P/77gybS4r89o5/Fvwa6r3/p70B3W/7DMLCr6rZhSv5P/jPQ3Xb+4Vq0S9gm+juHjhD+qb+r
TXX1D/6otGgbs5nMbUWcf1N0S+up7vyDPjqp0yviCMMmJP6/EujOQv3vqd4ErNBaYNk0hNFwh4x1
6TH5l56SPOoxCMdNtleoXOJpxPhn76YCvY6yD3VVcTSqkyzKt6Qr9rR1bJpweuHb3GjA0UBqh9yo
TmZaHi2S+ZooLtC1xr/tzr9W3TMjZdFYgtUBgOcw2xhlc/KVc+j77jwVNumuwIIZMVIkNQYY5/Wq
9FAZ7dLh0DUlkgvLS8FTiXaekuJhmc6BfDOvoIeosqY9wWenVObHMvY3TVWfXYb2QDWEnaVng0gX
xy4etoEkfSApUx/Joyd3TeYb8m6R9S5Ep7o7neUNefEIDfeBNfyRRMNLy5LTciB12XUI43e8qY+e
9ThPeFw3Pnw3RP1A9ivJcug7jDS9xuF88ZXldTjJ3Fe7k/cmGy9GfBBtQuwa6nA0BygJE61He/eX
O5fosYq3cYq/Mw4vYiAif9JrRt4z286ZF/+aQzEoc+CEGl6s50BOaEf0dD6YRyJKKI/rz11Uev9y
8/5vIt7N/xTvL5W0FWHpgoYBw9JNa2mR+JebAdZCj3w9yvZTdJK8lMbI7CdD5kjzwPNu70O8yaXl
hz/iYg0Ki2TblE9DNFscF2TwJAeBACXlj6cu1E9YHrXql0HuFYU+49RsI7LKGzXDJM2bUnN2OVb2
FoH4//37+E9lF3wbyuTrt3VD6khL6Dz4t29jHtDwZxMzRM+wuQuIESVS7G44+bcxsP8nc2e23LiS
ZdkvQppjBl5JcKYoUaIkKl5goiRiHhwz8F31B/1jvRDZbZUZWXXTyvqlX65diwhRJAi4Hz9n77WP
KOHYcVDT//UvnV/0H/D4//JL/8D6t+4w4QzHUSzpHbfGdbBn2qGkzMrcy1//qjlU4l9+F59Q2Oa8
FhjGH6kGTatHedhEwSoXMlkUaAz9foen1ZtxuHKOuk6V+C5J49aU21//bu2P+IL5c5qurroO0AHL
ss0/PqcVMsqnrYMJwFdwIR8xpOyTYtUI2oxTMD98B1jdpB8aBwA9zAd1Jj3ufM55rWpobW78WAXB
ArfeJdNu5C8ewwghDrG/zvD01+/1z/jOv7/XOaiCgFNUVWK+jv9wP1sFQqUyjhTPTQqq9Rx2krmJ
Y+1MfXsJB4hnafXCokQwj3Owa/dKzMKXbA5N5V4o9P7Npfuv347DLuBauqFp9h+XDlyRDrkRSLRU
SJs0EJEXMrqFQ76ERHMtBUoOpV37KaePoPXSNLvTQFg1QXY02/jeWfLl31wfYf8RqjpfIaJBTPJf
dVUVSJv++Qrp+aAYuCmgoJAIE8i3cvbSZcx6gUi+N9oreJc7BPFLYTIPtxIPuHGEKsY8B6HOucEu
9YXPfVbosdcb71P5QM//zdCJko/SY6k12BzmyC9m95faMc4hk1xALkuzRpXTG+kPJjMYXMa+UdNb
GJsXNbDPDslXnJJuhb5SYxKakfnTSl27wc1RrFPVEnevvInaOOl5uWy66Tx4WcdbHFNKtFDeTIgk
A25gKGNrmoGn1rKOFVOtXAnvWVxylJMfKYx6THLMmcsK74P+omrqtznvDhq2DVlXVxN6wOjr50lP
gJ9MEQhz4pYj65T41u/PAr7o3IJEWLS9ccbo9Npa52FIjwF0kAXaaK9t6wOHuVOIBbQQLU7P9NQa
yX1+633jI0vik9VqcBiSReOy/BMEaLXWTmTadw1jmGnfGbfCTs3Z50gRCwp5m0A8WIV9shnwpmN2
64qCHr/M+U/qf/STxgQVB0dUozsLYWI1vDcHb4CECIvIusB94Ng7p5LvDswyzDzdMqK7PSXmxYrd
cwOLVhmbKy7vacWVWMRxC0wNhxnIRu4KXEZHlCOAnIt1XPNAjT16ZC02HtQk+C5Udkw1uUcSEivI
TEM6DsFPzqWfbNAxxrnNIGOX8jEZCXiGnr9Jmh5DJlqgrvkFXvoFzd/RbuiDwhXGNQMnc6Jfhk+/
WY1K8EuUwOYiI0hRNuG9gMObY7PwMaJh/vxUwCyRQGOdJNOh2XzxIXwECzZsjxbz5t/fq6MNqw48
WNPQ7B6hJS8FLY2MzhVaYSUL47n9qqNz0/h+evmII8sIg1fNJzorl9nNSu3T0DmMJrOjLu3HOr2j
lh3oj1c6uW0qxPYCZWC4G6X7mMX8TVpz40QVkz8gxTZ3MMb4I91yNPoDjcIkzIBNSFfHLYP3dixJ
ryPvwlAs6ALgn5GWgzeyT6rJlwzd7eja/W5QkGFOtn4uk+z3U9H3qH6qb16R+EKeF3tG2wLpKHX3
0vUt1ckI1Xn+BmEMQC41f8HCwBGAWoZ35Nv5MW5sh/CvhIuv8eK+Et1bosJSGoHLJoWRMRPQFT28
tZxx/fralYaCyZtPDe+Vl5xvRAEIrVToiw8Ga6pjF72nu3urSz4bXYKKI8JvrJWfCc2houKGrFkC
57V2pJLrg/SG3/hOijFdHKd9Vm2scjxjMk/vDrMtauld2me33kQFXOrhslEMbgL7+zdOWI4WkKEZ
BivQIfv5cX6PY85TpncmELL8l5Gna86sP2asQwyzL6iSTrVDwqBDLcfSIcBtLxA7MMZSN7ni7yjY
9IoolrC5UvdxJ0MP7d3ho8BF5v3+1w0KPYOE1qCIeVsscWF613TrAWXos5mbswERPMnvt1b56U3v
9EeAlQc/AMfsovhfOK19nNL2Oq8pfsafjrLz7Iag+jpFtq+fEQrdARIe55pXCxlmzRcctUUEQKrf
2VmxF6wOiN2Xedvz9vtzMUyfehazbeQeB/O15SsXszU3HU1BYdknrF43xc28UY6vYuLV5pLaL60d
GTDzQd9+kojcSWFJAljl81Iv4uTuWsNDW1mAI6ABrCCYc2SltWdny1ZwNZx4BJXLQ67KJxqlX8KF
1pQ3usZjK7plTyldBlO3HDUH5DddId0+IpBO5p2m1FyeWIcrYkfnsqjA8GbUwdVarXlD8w0siM2k
E8pmUuDGGJ0IbypfWGvJa1TwAmGTL5Ce31WzfnGr5qHozWUoprd5VwXKhYcyP0nFODcB2SsO/aNe
SculnbEHRa4GuNBFpRQ8EvFRLlNXPcsoIk4BsbNvnKKOq6BgIkRJmB3zJrtFhn+Z7OA+saeVFZ5k
eiytvPol/2a+XLFIVzrwhMKMN2M3M5aYL7bVxdXS2UNxTWM+dAAemzUW13SW3M2O5wAo1I1R1yns
1QfxOf+fFO6lbLuvMn+IEVMgEqIYZ23qwuxLyhOzgfN87QYW2PmTwgq7ZK15nr/oyNe4GXAexACr
w2vZDofGZPweN2u1m6/qvGw41knXmiv5HGgyksCdM+oImtLPv98hOqabG3CJRpsfEFF2w8a8TH12
Rq0gjKG8QgCHsN7xNGlHJ6SVTTz3UvR0cPtG/5bZuPetAFdKzi4wusbKzsyXrm7firpuOPbxaI5T
6yE0f6xcIl7oM4fg1op5P27i6goR5Zbr6jnIoIjo4AHmD1pF8snFzLXwM+XS0niZmKzMf6EHxX2I
9V/iNQZFUjvqi23Yl6wvrlP7aeOImbfuudwKemyFwRwGmJK6xUYfZ9qZO+Y0/3vZmCfTCc5lh6u3
L58HS4VeO9cV1gtb+o+KpjvO62ufG+fkLKuEHZIflwXvWZrcoKk7PMn4lNFdrgJu1FIYcjnVgPTt
HTNWUAsGcvUwpiYqoCUHVMIQL1jYZb0MiP4oJt6ITphCvRaKbFYOLMBFVKNytnqDjPMm2Njl0KwY
Pc5GZbXUCHzl++GI7xm98mLWnALQpm6cINrXRngzFXel9WwdTJBWpqZe+5RHrSvT21ydx7Hyk0z2
QXO5RfnXv5d+d0llIfhyrA81Z3ufy/qs44YyhbqKMkIsyppENaU/IplCKT2Fu4iLMIQ4MUu2Scde
4gJazg2BisCNTm+vRa+c4+CcFi2ZjwZViG1xBcK5fHRC3hyapdMEpjJ/0JEbLlSqzt/7kVKyTivO
ZYhcptri7kJEgnl+HCN2G0mUkgKY1mfkpwZXytR40arcNPOuG5Z8LQrfiJ9Zuz4OfkkmQcMM1CNA
Jbnbln7CSgt/GSh9X6l8uI57PRnnj1klXxixfuq6J+xlrnOLjDeaga+yQ6YkUgV/7VQE2Qky2mhy
wsiymnOnVXcxJ1lohrkrS2NnTwWKErBeCWMKwk3uqev/DIO6JgTvDc8/9EEs02l8LyuKAT1nTRpd
CJm2Q8+X+6h2hq0vtHOaUCFUgkgTja6F7DdFpZOy1pJt3Ue3NDU28Dw2PHOf+AfRXJI9svDNMWH8
eJ6CsNjkGX1mwPH2qvbnxBUAQ51hPqqR+kR3nG0zwFkGIAGSE7es2vBG0rnRnyKytsJMrs34PEv2
8YysZImqMkT2D+IsWuqSf4uy4TlwnIe+Ar6XO+23XRmkxOV5szSJZ2KYFt/NEqkyA7iK+iDA6q18
ZrXPPR4diaXkdRxAY01uXjW13UCz1VholNUEKN10w22VVdcwim+NeLXqCr8JQzIfUB/oR532gZZ6
ASSbIMPIafg12E/fPJtVyiIzi1ci6a7UYtJ3xBXynLjVOoq53V0CWDilNlxaN9hUiESs2nXWVuAf
mEfpkAxL4ZG+wylBNQ+WQvRzMRmbqYRYq9IeaVjV8o7rFam0jeJqr/ZcCzJIiB/psgEVhIOrx9jr
JnNhAuqqZdzEByODTj2aZMnM26EfMXZq4VeIgXwoCL+rBhvRItMmw1M1fF3V7CmoZH2CJSg8bOXP
SDR5sDWwdIZpvZiV+ekymkK6ktWe6qcXho30Z7oS47uPrNvKe88RHWTElMl7PcgSRmjNLKYhxKmC
JQ7S2YGJQT4KAiUgVq6Ltcz8EIM67vpuLAgM5UxDY+sh7d0bulgMmr3/6dbsdmrYasuizp66ytra
LZWtjvt7/hvA1He1COhNJMYKDFT39z+mHxoutQoaEU5Z2TzGKs9VWvPMRV36SqV5ITz8TCg9zubc
5FaEnhlVz1VnnC0fS1RFexzjS7K3C1l5LSNMr+yMz8E0KaEtOnkNlpTIGckim/fYDidrbq0YJfPo
+Fygo4+2E4Rmc2Xk9mMWQYs9DAFTZw2LPk5v8/FNUjwurJIdWeLE9DqHqlDnQNtUknrcfyy76vr7
9EYP6syNfOIPvH5gBfEH/4MDykMtWJwQD9979C7zUjaC5FRb95ok+XH+FZljntwmvskYaDEEN7sJ
jsbUXGvq/q5z9r5aX2uTtzHvBvMdI/XovRFb24xvc2mraLCH0mIPsBg7ZP84Hy7mdsWYoYPuWc0n
7s1pXgbaPLwPdXLvFD7FvAOizSyQDCLK7wPiVBqLQjKPb/aQvOmGXKVDZ3nhtjxnoB5qKb+RDEIv
xEOcfUUKIO3ZqRpjHqrKTUOHtisnGsewPMcG6IH2Gk3+l2icS67B6RzyPeY/Y1HThMvBL5X9LwyV
Tyo6pxiALuOhbdHIrYhsr6r0HQrCQzIqNOcmNh1mnRxlmOtNMywDz+ds7GahjdhpCUYOXJfqOuEa
gccZFyBfzw1BLBKaiqUYXiP79yyk6WgJiS+t91qRvtITZnEc3yMS26Voy/U4gCEF+88e8ZLlAI/z
7hM2BDLXdR1k72ysOy3pXjpDfaevcBlCf6/rUNogHmEo4C3GgNJa8R12dNwYySy1nkKVKX+zYvQM
FeArL7n17YQiK1EuTsdWotEsRdfj79u+eKr88JZ2PANJkD3Zlb0PysFTAdfwqTgVleEtCtgnkyq6
x1aULVIYKbZsX8pWbH/fg8Lnd+VqdR2t5BagPpMAp3iiqDE0wMh+p+4q9ycag7d/0zn6c2xADxDh
sK5bAvSzYdtzl/AfOmt6xmQiH6ZwVcLpES1JKWjkL3MDQIbdzm+Qc5vGJiiWNrLYPqowHACCWsaw
YBaKyP5N71X93fH8p+6rJRhjCFMIB84sAcf//H6GMa9bWilsO3b3yJzQy5ZNE+7xaqyV0Fxt40A8
KpPy6Dpyn8TlviApp6XxQITkQqXPMO0dC+IvbEF0dtpM8nFY30B+WaVcKRzKDEr92Ag3Zi2ee2w1
CJzjRVbb7yBJnueTmtYGR8eMHxs8eBGMjVEe81auRbWxGNXizjMTx5vqYNOk6KhcYj0QnSsRj9sv
8p7wqS1UVsS5Ku5jJqR+7vmN+FKi8STH6kW48a4NTA8/1NJWgh33eO9eakzOIN2XFST8dgy8FozJ
Qg7ghRRaFiXB3CgJeQbXsZayQBccBtFgwlMGL7TEEr2EUbJy5/czSvjD0a0NJMtq5PXAfkyLcwJM
/6RVgDbNRS6dg8KhKdQbNqaKa2Jw57KVsuEV1qnDT2oPpNNyxEOQtJuTmvSc3g+zBDWZ1n1Eq0yP
/FVJ58SMjVPKaijD6Nap5oskoSTygaIoccvu4ffroHQfiFt8rHhEReaKBUlUwmOOPPDsT/tAN18C
c5ONFkGJBs+VdN0NWcQ/rii30ih3wN0fEBUGsUSWny5VbDacYbcF3a6FNRhEjqLaiBUP1OdDq2j7
v34+/mUCYQlN1TRtnqiZFsDdf74di9Km1xI5imdhe1p1aVZSClk7O/wIzPg9Rj6+mJflv/6lTAh5
2T+eAs2mluBXqzyW+h8NZq3V8waGoeLlc4lR+KO+YLIXnbSQk9nvhnM6Uu+ZLSInNcXlktyboeKE
eo841LR0Bufe5Ci5i7ABbTrfOSkcjkefaK55TzH75jofyNu4e5e8CukatOjmFkVPI2F+CjKIr6p1
G/XkliiM6ehwVoN7yezq2uXODuyql4T11WXvTPCRM23MjvTPdrLkqO6GM9KYrUmX13YyznOnZnDm
bYxGVIA+/Xd7Rp9PM/MZtJ03tcLvrh0nYauiQ0SiQjK5j3NLS5ms03zCmz+jwhRuoqieG7XYma9G
/l3THaPHMmNsZzZ2112Z8N9tn8jHVHjjIK+jtHc29iierwsgkivt9+t8b2e6c0YUK5PopkXy2iiC
bEB5TQuD+8++9AznjGlvaeW1pver9bz9uVMw//jvNSNAauNHnN3seZA2aGipyuD++8jNLrwYbAG2
dK6LgiwbceeXBMquqphCM/CpiwUWg5pjIBB84wwbwmsVcWHrYwKXgi5TtWxT6mIXCEo3paGEBe/k
LiPQJmgWOSiOlvKuWA3ituDs58Vea/gKoxiy2MgZuUtrj4b3rWKSh1h4lQbKz9wRIff2Orcug6K8
2h1nXYuG3SwrylH5LQ1odJPJB0XeifvlFrv1O8ym5O+r/P9IhPD/oi/4J6HCf6dm+P9QhKAazK3+
exHC8af5X/+R/5EpP//I3yUImvM3zdBszuZMwQwo6P83UV4Tf3MtNAQoCVRT1zXBHv5/9Aem8zfh
aKTG25rmCqG7/xkob5p/4zUck8EfDVfcb+r/RH+g6/Mb+4c1yxaGoZkQO1EhMhXjrfwxrBXwWGA/
wsXrjGkTgtk4VEpKXaulhJECCDgIMwG0xalrzMr95J5HPfVCB/+Cw7FlXPrNrmp3/lg+N74PANRc
mXkiMQE4ytJCXOQUtbaIa8K5atLhANyGi2BqrZXKqo/SRrZL1VWsPSLRrMyeUGSpbxQFjwbiy0lN
rlOda57R6cE6aRFCAQqBqByaKfEjragPY6u/g9xFihiEqLIxERAjh/YO2zVOmTCk80VK8kHG+oOd
KC/qYL2n2kTWa8UpRUtMFWMLccpJnXsGSh6LyNtWhA85a51jEX87FMYapPnVtpSaaEbwQ5ZoVw0J
CbWeQ6lwb3lUfE7Z54SLIsB5YNTU9wTbG7BEGqV7tapyZ8yEMvYAc9lDcRVBeo4MnUwLAjz89CdT
P4ZUj5cl1giAaybcg/lckfqfLD4Hq7yFgPhbxT/1WopGmRZwOO3IePXq8t22w/Vc0Crw1xPbWUtD
xx+NE1AdN+Byl/oE9hOVbhCx4/VIHGt1yOiMQfAoqHmKYKtm/sa1XhUyB1aSDhlwG7p6tbWJTbIm
/e6GxIQGyBKOCd0CSXnTQZMU2RsejTfCT2PxE9nF03yRK1JwLXe8NUjOm3DctzSGcnQfHb6zZJzh
iiEDDOsGSIVgwRSI6sHujAec1F5vB80iHOx3MBA7UxebBhJEpyPlMzSaWPq5i2GEhZBaHcNfFpm9
UbjrELWQUeiTDYooklQXZiV09CGdOLQ+GoCbdP7RHU/mc/LuEufJOX2CihbGT4StLAMnOwQR2gSN
F0otZRclyEwzaj9QZIVxJQQP/Fg/jSsARsvYThZKlH+in1vboTkQ3u1erLTSDqWurDMNcmrUdKhK
K4JrDeO1A8MMeCUpT1kC4Khu6MnPwrQRP+InqFEyK7vv6jUogkNTDxd4w16BnGUPQdNTSixiHXGO
awvOtSnau69gPU6Qt2LXRK5aDKum1vAap8RMhMg7Gk66aIMJjgwmaucQeFAqkms4DHQZVONXjdxp
pUAd5dkTx26Q4cYwTDC6kAQQxtrYuIv8gKsBxNSmK/PlQDBgke05pcE377xungl1n7r5K/cRc9yi
mi5Ylsa7LrSjkzApIgS5cL2LH53cxfGcS7faibwpV3UrU89PfZc5KmTWQXsQdYJAwgpBmKmkNtpp
9CqMzLhkQWO8tAW5SthJ3bDjRAm7usKMTZumF2gin11OyIkXSn4++TURCG4Vh1BJDkNL7kKYXFqq
17ALv7riORQAE9Ayjhk9LE62UKJgXwsyp4CgLRJ1eA3g8fBDNNihSjR3cgCwo6WARuhetuPK6l5N
WpJmTINSTQHAlMuq104N372lUm2Bw9KuveqSW71XbeY94yazxUvXDV4KuNA0P31RrduU2i35yvNi
58hpUbYaZ+Bi5UOecJyMsxiLY4bKx/KfuvrBKnvm89HGkYyr5zleBZk+eyGud4MRYtNB+07hF3Ia
GPKrhYi5Sn/pxVYDUmNPEtTWpSEzGM92yg0Ti5MfiKcpP9dnAJS47sM9bTOIEK+KyVAT8Gl10jls
dxFDXFXZ2KHYZKpyQI68LPRHlxmfolcLvf4IBwL6/PHM17SMmsSTvL8o0Amr0rcTRoqoJCnKeSpE
yRR1GXJUNmEmLMKApk8T5u+5HC7FfFSwhzWc1nVFgDRDs3WpKss5C0RXRsos13gb43QtcgdMBsrc
mIgcf+UH41umbjs5kBl7r41ur+Dbm+p6KRETDA3djIF+RX4tKoge1XtkPTiw0mL+YljnSryuMEGN
UXpynIjxE4BMjuNBHz0lg7tL61Wr76PkSzor+DvYGTjUYBTLSPXNJ3WR9gC7olk+Axkck1zkSAw6
xioayIEgWAt7FyTWhK5zWZAjmL33TvTSjDExh6lHC+gjaz8zyWRljq+ysmDh4K0VHUBb4xi4VxkU
m450cWwrK6H+CsI7bi1yre91E39JIJPjQG4r+hzmpVXOckiGX+dqZwwjBJ8Ui07DmsF2ZpJSwXpS
99kiAZXZspoY2Z04QHYAE44tkeVq1Z60un4I45aOZEyrpjjHRChhXwpGsnjtjdlQs06ae4/N9OP3
n0E6FRCo1i30Y4vAcuNUTVG0iAXlsxjxS0lf46hiOPFS6rByE8ijWk+OghK+dZO+h861HSs431Xi
bEHQLUWQvCCU2ChZcup7oMvWL1/9gGs0ZP1Cy29NQwgKe/A0VYtGL9Ag3OroLSe0YuoDDh2spJiL
WTsQs2P0SBUMIPQ6entZxC9d3iI0Mo+V9pxZvZelb1Z85QlaWTXNN1SFolxHAxyHcBf0I6OK4paE
5cbMm3XmtjRQnEUXvflNdiSKcwUKcQFecjM6/rEzP2xM/hkuljYC3dqSrrDKO5cHKAcrUHPTc3Qa
ItI/aAyrabId7WxfDTqhlBCWGDKRvoP4aNM25TqzmkcxGp49DivHOtTK9zxxDyVblvnD3HtRkCbp
1Cj+aCvq1XiF6byosFQZebF0eabVfu2Us7AH6HxQeYWQZKLkmzYuNpitt3jK10WRULKZMKzAvc1H
Qp+vTVTJzdfJu+k+TKxn+WTLZTHU26DDUDSoR4mQuqB7MnfGJbtnXADOyNw7htmt77/EOWcLbGJW
pj0/gGNhuGYwlfPdz3DsL/gsb4yZA4KkJTbycQm/1iXqnsGIPVM48pfU4UbNigDhRE54UZaRUrVr
KCSJGQiXQ43qSO/aJz2MOow7LNGEjtBr4XhYBMHell2yyL+nePgmMihYm535KgPjyXelxwiyd8S4
JVWGOZtv7tNuoJlI/yRXu+cgmpZqvQlHly0yOJKYEK3S0rkqKNMWDGG3lTN5RLB6Ua9wU0QvrQNb
MAjH77SroV21czXnmOQVvpK1/kj1uIUg92yL8Gik7gvGcsSXOMbdfp2AtACWJ6eO4fGB8fs90J3v
Ju+QWuB4qsZ91SvfhI0uppIpHjPHBpu26NoDOSYwMZ2r0TMvoK5xyDo8maW1ssIiJxKi2NTxF+dx
z0VFYY80zRz5biXfbadvdWktG9JLtJoAYcSWRscLtMOqNYNlAc8ago1oOZ+CIWqJRAzBQY03TOSL
MSS9vNz4eQljCblYN6xbpXzEkxTSt2Ar9+nBVYtOFcw+MvPDd++FWxxL8oj6JEJyeEKMustAh8Uh
9wbogSCvDsr0FoXaoeePJoslqyy3LNI8BSCaiA9wE0woNH16gtYyPoBDjpVWbmTseLJ40Vx9WyjD
mz27N2x/jQl3FIyNCrIX+/gBR/OyfZMhidzud5SCce17tF79dpKgJMUvGVsrw6W3rVw0iDuDTHe+
OpIkMW5TvsbMoS/YdezE6cVi3cDku4jMzyI3XsJiNxmsrqCzPWpvDtZY+qbhkNkvQGxmgkDCvJys
BZeOQUjIAhTXFdgVOuLFJTLiPT8I09o6Wzz+C58Qgp6Ia8hRjKAbj47YtTcVzw++eEz3Sq5g5aRF
3YN/o4ynPXR2W+oH3yD4oTR3MisfNdLvCEhIfpJe92JneM50MJg9m0mUlRgcqWLMkYSiGK2WonQW
RaadnNto7NaRlUQML1guY9Sre8gBs1zow7FDkJEqIQyj/hJDaPB9mkgK9L9Spq8O3QmcS4vpqwF1
lOFChkqPooeWrLY2mggqmbIIG8hk/pveUopSWxfhtzVMjNLbuchxBwDX5A7N146lc4mUwTQKQla0
Zah858lrw2xMLcPlJGNM4OFOODuDmzdh99JMI1yI4LNpMOv5BnuSindlq8nnZNg3nb6auWh+aa8S
A1yZcYwJNNTyg1s4J0s+4afZKeNI0VUuo6l47pksk3q8TBpKl2Q39O4iES2eonJV5DwppBTWYIGK
GGATEYD+dNBInDJIgm4H/1Vic5pcSEIxIEGOuBp4bRJYHm2m6lEnSBZtHrIHp3lks2RjYR/yIyK9
EBKK98aai19gSM1nMqYwhdsdeW/PgakezfIeMLth9tBRbZD1t2xYLLr8nn5OPJsRH3CKL4NPBLIZ
bkK60CX0V9ijp7r04Th6CcwYVvMt/pKt6vA4gXit6fGrlkLy+qwE2Nu9TkLFW2RF28R+Vzkspf4t
c4lhxSapFuarENyq5D5rxT1OkzWRzCeQrSs7f1adT1KeMXMVy1L/qnKMtO5nrh7oWG5gYKXU/euJ
SMOLI8ynGEd1G+9ElHDefGq7t5IazDSPCXpoxmGwJq9dEK4m2vttnCymhqvqI1aize7Cw84sSHqk
iTfMS8eNiBkWslTU6CfGdNn3nINLba3CPSHimXGKuxDp+0T4ch8xy0UGFgwfEJc4nj6OfD+xDS1K
oHf03TUWPkaikF/hylUh6b4i21TOQybcWzdRuqS2N+bTCsJoTHmljQ8lZEZLvZio4w1a0fkNzD/7
+bduQqfJE5yW22iqNnYU7ca8X0+M6U0M8pXWLx0aqEnxHKHvA/YGrWs/me7C0RpvnJoND8bSmj5t
SngtpWk4ZBuLAsvOs20YDVSSiGcbTj11fSRWb+Gw7IxHJ382QWgl5FpYgEgN96mqbACOOvpDimol
Pbmh+9EywRn8hC3ZWWBOg8JQ0lTXTgCD1gnfYYvSEWffWk/fNONepdPDCJ1KT6rNbAONjIJiKzp2
be8jDSvQk2Gy1dyKwU2Yryvpe3qn3Mw4OpMIvBl8VslemSOTjYZGBA63KHNeSLTxtFDZDLJ7t03W
AskVTG2WjHgi16/sz1Czek+LXc3rG+VxBNgshPzK7NcoR/fYOO6KedU5YeDvKNAvUBf46BxJ9GQm
Xqywf+x9/Y6LfUFhugZRe45dgG4UnG7srJlwb5Rq3PYgQEgNexwswN8WG2eDVz9iw643QcT5rnfZ
WpStBAdG2wCAyoTkBDZaQv095mf6ZYvxC+zcRN9F53RVwx7FeaEYrM6F+uUQY5wlUBBGisMcoAFX
aIEGsWdt1QLHKzgjuEQBMGGepi89dVaTme0NLPq+/jlwbwiuW5kfGo71qA69kki6StdP2LLfWRMW
1bjTQucHK/mmJ93MdOlexd0a6rk3oYEq6+wQEpU9zBkUAAsbLW4X2rQnxfvkj1doFYCnJ9PL8yu2
NM485aKse9Ql8TogpSfQx8uUObtQB8brp55jXlIH372rgVj7cI0fwEWjID90TLa1iRiavKJBxGuT
wX6OVDlAuwe1zO7lk003CGASjnLnIVKQdLkWQhtgAd3YrOBZCPuxJVy3X9GVJnIT7m2H5/UZoafc
K425TQAOINjJ1n3vpssSRNwSxCDzr3te2IGXNtJiSG0hTVfxJhmqODxELHB3YPRQJXcXS6JP+BbM
yYqesrPSuCqKhT624OAaalO2C111awVoUAo9OYaO/NGNH2yxC91IjjZH7aEZ1oVOCmngc3rg3G9N
zKQS+4nwzSU4ZH5b/ysqlDczdtgZAlZ2HdMMlZ3QOfFv2n6HoXY/SLpZyDisfld2JyqMlRhIGmZW
oLTEvGEnjqzuHpIoI8gabLV9gaEq0KnBaIb22VMkjRepzyqllwnHpGp9xyRyVubWdOFCOAApDXPl
dB8WqBBQmuy6MAOiZ4vnYDDY5JlQBwFUmtEqTi2JLxbHKNMSF18jFjugpE1d59coAw92kOgIRrYJ
xo2nb47rCwI0PcHcsvJJ0RBLG2xeS8r3e8m27yt3K6+PmY+VP1xzxP69UwoZvyt4byODA6dIt4ig
2YGpIEymL+i9mBva/Q+wcSpGmypRADQjGr417kP3YCl2SQeNFG+dHIquPTHroiHLEc2erj6n544y
n4mJBzFmx3EIvcGzlgJR0VYdL8Td8NSUxIgU4fDpJvI1UDrE7hG/y1Hs14o4Fj2uPxEB/sgKtHLF
yWxKmfsfmHsuzewXKpde2dAe9DRYq5lR4o4yiDIhCJXPW9PKUDIGVhBgzfGQt1AZKTxow4KPrt5z
BqAGGZb8OBEtyVvPkVFoW21wt5Z7HOMZwkeLunkYMhPzvEZBSy5PVQCAjc6G/5KZkP6pgcPmPVm5
i5xyWtrI1bL0oerfQIUY9bes6lNXQZdj7+RMmxmUyzahEIPxkvUPGoctPUQOFUmsa7kEEMjYePQB
C7hlCE67C7eOmrzWeBuCzHwCJHjQSME2/jd7Z7LbuhJ213fJnD9IFskiB5lIonq5kSV3E8L28WGx
79vHyavkxbJ4kABpgACZZ2LgNudeWRKrvmbvtdMlvsP+BoB30gDKeVVx68f0T8nERzOLlxwNkYV5
qSFG5qcbwp3B9MwDpQ8tYkX1ZeYH1eh+35NCmTVr3ghW9RO5OC5FXk25zeLRpIB1BL1suY7jZyt5
RXSzStk+mdVroeQ+yNFrFAPPxk9mfwI+fSjTD96OUwtpIH+1rXti86TGFoOHr6yoMBhybeElNxWE
HLIBzAVdvZgFvfFAlxwM3QuknA1rPtKd3XWaVM4qNVFZzd6DG0hOzs/YgX+qr9z6J2boEc/s1bt2
J43q18bPbKXHCfnGQH4hQrNtQ1wr6jjCunjN3rWpOz/Shrvodxo8ZD0NNy3FSWIjznP8FC7bRG7W
FH+GyetMz6HsT8/m8HON50DrwQr85iwU4nTe4ojcdiEbEVdhWdH/REN0cNquPnRePaIVgXKXOC6g
2GQFQ3DXGMTDdMkr6QHHqTQv1OhPjbkkwoRyQKPDYy9K59jk3L2DOWvbNNXqxe/vrOA1oWVMCB2e
SKTrDXGJ4WSRrnRTM1sIGnGevsx6rFNqNS2/FIh/GeaRKNFpYXlAa/aGIBlUP3CHMcrfMxm9tt08
cL7kT1ZCXHekGGRMX0TLYpDOj1yaE0AvDng3jt6QyVv+LMkgNDxxyFKJkm8adwIYAqquFnwJ/wO3
+ldOEqHJMcWF+qSh6SDQbBshb1PNMa1RuNVAXfFe8ad9vS58qIWktYb9jr3VDlLa0SrkKtNDQtsg
DufGppGCBlS+MW1tatydWTtsxy4gqPkpkfH7ZGoHwIBAdHJ2yU49v2GXW49KU6d/P5imBqQP6+c4
8J4jAfTFMs92XSf7kNhMaPI7jWI0lOnWCOYL/tk9+RnbSvwM3PisaVS4Qn7VYZfaChiDnlPeUD1F
9bEE8b4iGPcb5vsqL8dmRR+yJjf2b9zz5CenMsvfUVD9JIRhlyG1DxNczB7bUGOFkamM2zse7yOh
X+4Sm2j2lIATRpiwLDe5x9Cpbfada291v6nUiuwKu+qoSLlYCdsjtbPuuOZgDiiHI6gc100wnHnj
z1NS+VH0TloP+Bi0+UW1BsPoR13uVwyfTb4tld7hFRxXfZ9sQKKMqdI3tgaJwEwhn0QTDwQjngsR
k7B6QceRcY0mh2ZZJMAzp1GdbCcPd6bdPxuV9ifQAASUHfeXpoLgTDKCDyjEOweWnkLix+RLAPce
W2qxMpJLNhnGbVqe4tHJ94z77U0J4tJy61syNIySEqbCRs/iDT2prQHcHXqNGfXoMeJyAp4M8Jl7
LRPXOGyKrZk5e9CFyPUlL4B8cbUFFmIHmJ0THMJ2zVU/OUDJoaEk8gc5E3IQNkwPyQH5hnV00fhN
I6AtNZ3HdAP1LXgs5uBjbGpC6KG2YDyid6+t078fOjrGg1bR9Olpe9Uj3Ts5c3a3kjt5QOmLjiwO
x+bGDu1n0APxDk6E6xgXMfT9Xrn93xYx5KqF9ZHhqtg0nbQvbgXVa+iGfavx+VQeEyPiTbkovb4+
zo1nbtuIVcXEYqOvkiNC0cDHDuYb+hzgBi0RvcmMvO5WTHDxOlSUA6e9CTgnD7gFiE8e15bFW5jw
bR9lebeVrA5kzWKMCoOziXGkdaQFCJvgHV7aa9cuqfWx7ZcCYRZK0TMJM+iTspzHOqWr7ZyV7VKA
D87s+mFSV6iNZ2YHwCsXU01Gai65c8i+Dqkc060n/rrFaPrdErCD+4Wp41h8SbabcZaXm34mUwP7
9aOdtegx8dscwLv/eB5fSBi9GShP5A0TX/uTW1rvmQdUGzCS2hBosMJzR3k1MGUwuEMcaqWEarPo
u/lpxh12UAzPA3eUvhz0VyTMsL0NUwenxWo6t/he98oEPKP45ExETSVbPYm2+OAsT2ntY6YHURLn
9ioVsmDijPIJyuRFQzAZ5/N8ehILmj8m8zpe1l1RGH07oye2QSX+9OYXH4X3mrjjspQm6ylETm+F
f1B6eC+kVCOhpfyGc5EH6XsvzIu0uQGS8hXlPAoXFX9A/+/WTec0G9PiBZFw1vJ28kKrSDxFNees
FVvJPnHZXHYLHTm5KFrPjCGGF8vXKEOWpbWnXrLncoTR77wmfe0K/lyga8O6cVXkY3g4jXEx763A
ICtc/UEJ+kKlv1jXqMFCGTyFnvoii0+jGyrJx9IYzFV8CysrmGik1WOaszjzlPkEfmhY2yPiAAjp
915gecShf2HTEjy1nsm5H3fpXiyhf4pgLgaFGE7IKXsKQrTknld9RUBhPhtyMkvwpX5F9se+NbV3
IYmIL2xKyoUyMMbdGxLWrdn1lO4NXq1qdl4S135K0fCsh3zeAvIiO5oEhpUMWb7XmQowLznwtZAy
s4rzHPY+09/AmLcW3/xDWs4b4imcverEX4sVOZXo8BQKrdiWTcnZWbS0M4srbfkBQFrnDUfeNFhP
gzFap3aZdXZR/qOFzV8Uzkq8EMGnVhFCVjKlKEsP9A5qL6ALmBOSVO5tphP4GZyeDJVZjnCWCvE8
aMyqgpTx7VgREurgbI1dH2t6uW6y/Ckm9AcJkSzORHJmRiDXHIe0sVgfMg2lUlwAhNUSHE8ttKnA
yVH0DbWf8vskYxydRKYdi7EK9gTS/jbziMutyqurCxoJsDcmcz3ku6YCbas75AqrpH0VdQCoKk+O
tZ7ynHXVCYvWOnElTZmN69BpGddCFJpxuG5yy+a+jbJw55Ipvuo7ROo5GkfNiXeFNt8Lu38URYDw
vayI49P0U1+Dh07yLWdb6A/jBFO2zY59V+1jsMJYD4ZN4IbfbJaoOXCvmllGzJQF2EKEX8TbBMQV
V0+BIphb7xQLNaIGCFsqKJdopE2sHmga3I4OUBwFIh3CHxNvyx3S7oKmqddZSZ501vFGl27h182w
eB0gWogwekfUtckSrYZa6r6NjJrwl7nFvuMmy4IueDRQqSDWazdJK1/CobmGFnaVrBwOCMrWeEZz
+gcM++HgOFsopzqbEHI80zqmWxyTJdlYN/YSgnzSRg8uwdK6ApYaRY3tO7W7PLvCuDki8OtgMA9W
2FdbzZIvmpb/kifSXQsJD0lOCW9JEcLlm6S3zXAdvpiwJa42Dcy6alkPDGbn7Akr3Hm5bZ/Kyjvw
Dmq7KSD3lnvmQbnNXYvddp/X2TTQUIg9XLFsP3LaItfJ7KOcEVc2uQIbmkvveclHAn6AgDxzjVuN
Koo+MHkEG2b5WjPDsQfAWATjh+k1hOQQJLnqy+In6IPwY46zT634I3sol9NcTQReLLz3jk8wiezX
tq/lTaAX94NeIaxZ/rKcsBmlE9ZkzYpeyF7jhCFwxG+iBoCwYWuMxFjPwehFoMgEr55KdxvrTn6L
qmBHUcwKzWjKo5Mk/OpLsqGhV9VTCfx1DXnN3oYCNyUV8iaS3LOFaUUXtQDMsc5NhCyoYe1MecXs
hYGGpymDrFp+yOVH5GTawVUP9hIpodc5M2KjZywYKLE1Mv07MwuF6Sxn59KwApjc7sGaIT0mFhJ3
WURPMjb3I3PnY5hxEsA2hBBQGfYpVmF/QqGTUH/I/DK7YUX0Nj9IA+vXItajfRBz23bxpD04TdTe
BhVsleVNN1TDb6ntfAniOW/B4gRpAk36USkK0ksJUSsMougMpzCOKBLILETDuhvsej6B337qDU0+
2KxNYPUHqWkey5qxwFTTOkZzmjwbilyKNv+jeVV9SZL4SMZn8SJxw7WOFp+JN1BIZiAndaQsW3R3
O1ElHzPjtWAys6dsSSP6F/EzlyOOblVuwtTkno7y/HUOi2KDHVbyWNjWIVSE3hP0IPqZSZ8MLd8s
x/qWV9bHIAoat9zODy3XyCsSarV24tY4OIqNtZ4VV8JJwc63TIdwA14Jis6vLGXXmGvidW3p9T62
R3mDz8L0tLN7P5ekRVFHp4cCrXhZm264ilUFa4WI3jSqQVsxhd0WZdn4wsHFVIn072yRmxp3eyIr
80fA0jOAhPkSjdO0Rc5fHSnXSD0czO3YcPuAt2bVVvTqgeQE9eD04nMezcknxo3+Rgse57LSHo3l
RzKC1k0M6x7TGmDILHCpofR8MmOH2RObJEuQPvDv77sS9F3Z2/M2nzrNL5sESySp5MgPoP6jSPVc
Wnw7u6BaO/FZjM+kyozPthtCadSs17mJPSjDXCJJ6bUXKx+7SwnuBUJRFu1iB7+kp017XApMQ0p4
yXrS4d2jdvFN1wbVjpI8JfpmAmM02+LBc1BDUyGYWyfX2du3k/lai8BjPkaAcRnLJzFpv5KFKbcW
eDJ79EjNXXyaoi8+sYkPVYfa3omnsxq99mxUOf0AU0+WbFlBRP2c+o7edA9GxD/o0/CNDUOzHcxJ
+8BsxaCgeSgtStlhaFCx1Q2be/QBZLJ3pKRp2XFs4vDW1TYiIkx6MODSi57kqIeHkKHaZMfw+lHl
uI15MErKbKcrEfLr4r0du+axcJlzhVmCTZboz3Nus9MoRZipDQJIueYrM+Oy7vYdbg4MpfHw2JQR
PsywjR6XaLsEx9NGzdn8pebC5+AO3uZQR4+ToDnk+f0mJ4wybSge8aoPrxLWksMNtI+FV7PSteXT
Pwq7B8oW0b3GgC/G/26h1LuFYrRfzJR8xcUkZVjzyYZkdstja5+YG1Rv+sVuWqoyBGJrp+npfbuU
YqKwJgZ6Y0jTDQIeLVqfbFXsEPFottXT1A/VQQvI9CqVwXKIAdARsn35Xi9NmbcAPhFSYiGcnmTC
FIP/5LAb3Ulcsoj4J9BVx0ivjV0t6k8VCHHR2ND5iawZcHtxdg8iWT9Tkt/CSCtPLbq1bRlUkPDz
Ot2NaMiw/jC2noLgMRooSVNmJmOVR74j4mw/5ONLAsQ8dOt4Z3cue14rsd4j7JBxzgx+skFpWSXB
x7oZ1CxE+z+ySuV76A2XJnAeXWe0VwqwI8qAKNm342Ssw8SOtmkV0zj6jjlPF7e3SBuBd6Ba97dO
rWuGBXlbzamDHrHfAF5hQzraTwNs+6ykdXVCWfoDsv6N0DJ4/+TirloUFPitC07pAVzsOET3hdiC
peSxjCLr0TLkG/SLrzzQP6JueuUNwsdDCi3jeHGeXIQhYcFqrEiHBzJ7vbuTtRvlDdbnBCqAK4dL
c8yZlodZBxsLEvksID91RalBjij5/Y3yYLrzmXpEbTFUstru+w+z6OZjHVgmEjP7pmQPmjobMGEa
ziXmNWrxXMLOyMGgaCGLV+Pswk7fjJWOlqzBvuIlDC8yTgPibcjwHGg/ytya122to2sz9exk26AD
80X5lShFr9ABI28EgZOk9LS7knrWYoVGqBT7FWKo6N1xryakXo1JOexM3TlM2QBCoh/4225ySII3
z2vtZxV+IaV9bSTY6bJzz5NO6pTXkSWsuDnrUEfdogsKVFKn4+YYJ2h0unFUT6P5UoRFtgdEto1k
Ky9IkIgymIv2ULoAf8uOoKRREEPDEFFQj6PFIx2WUXkIsdJP2rObcVa4wZukPV3rMhHbackqbtjH
+ynM4lXWk9yVlDSPvZsPVGh42cyAma9dVaQwEK9Zaih18uDgIjG7IBq+qgqOdTzTrHeEW/mxkrkf
utYiBRGYWhUrA1fd6jooLiNyAfZHme2b+oCiTHVwFUM0nKUUCYQavs6TET2SaRk/du5DW/EBWIyG
V2NnBxTkJZY/KG6HiH2lnTKusa3pocR54o+Y1NlTbG1e8DkyvqZC5A9JqX11ugNue5Ih7AtZE081
udsUV9GYtvoxa6cDjvzdv0CxNj/Lwevp7xwmF3pY7go9z0il6o+CBJMxg3EC3BEI3aEYCXxwUIG6
42exyGaSyvg1Y9NGd8QMM47RQLZRa/IvPuqkgJ+0gC2CK1IgHezEzrLylglfG/taOgKmA8is9+Bg
Cv231bXSDyYW+S0DS5J2H1ILLZ+tuBiRx9mbOmLFpJh9OAxycD1BCcmUe49dzsHAQW4F1AxuTpuz
/h2F7wIxWhXGpL0wesKNNYEhza0UjUCxaA6S5sT8rEUHzDR30Eh8rgzKbyYjlozYrM1kJmR5F++b
nHqUnv2haeaKbY+zCXQCEWfa6L0G+21bOc29Hqe/FV7gs6es8awtPzyTgL6SqEYMzbQilPfbMp4I
o7JEsnYxU0ZptASciBu0+DPlcr2zJvqZISu5PrvKfJjxZl2a5N3ysCpZAbB1PbmyMwBP1E/TYz20
zAnixtoVmI/9WMCgJqiij3PzEhrlAlNp9sCyQ754EI1La/prpZp8nu3KfdYAOwDrI9y31yDoNVF4
GCQ5xey4LN9IdWIJAC5lyWAcZKmvR4abR3EL9Vk/24QcFFb3YfYMnnLXWMXlLwd5viUYACWPPX7F
Lqv1uBR/bOeuvHGBiHXz4+we4vZdDZ3DtsLFj4wDy6wJtE8nHINOHyXIIz2ye6A91Ant8UgKPG55
j4k4VzgxaA8c5yukv+NhYoeeONQn2GrdtICPvWQgGQZ2pszQ17pZNYz16bfLQOHffQP8vMLaxyat
c7Zmi93AYoQXOcjHOwLgSeeG9DTSs9YIojTGHJiI6KwGLT7EwoCAHi8q/DpokHLYW4KIST0HNB0A
5j0NVlOhIwLbY+WEsmNi11AaVgx2G3KS//GX6zp+4OwaNlHGujvQzh6ZrEcjc17MfHR3bdny2abu
1gPQt3YEPJUqa15YfwYk4eGltUPaPxLXIEwHtxLrLlJ4fhEXDZZDHakppa+NyI6f2h9irJinm5cU
uQtDW+jyctxp2jweKqd4dRkp7QYThaaoBPsodBlmu1zSFO4Qo8Z1EQCgIhJ6POdmdu9b62rGUfto
Df1JjOGFs//TbObvSJ+jQ0BdN6bxGeL1svNgmJssO+6k0AwemDXv6jaGm7DFVcYxq/lViNsi7R0y
wRPvXDBUOPYULMiel1h1MTNO2uAZqJFv9wgSUUSjxYlPiLWz/cR8qakN1Ad60m+myCGOMf9TI++b
vXoD1idhc8b1bvTghttu15UO0S5peE2HmssLCAA7zIYkZSrFgFYHb2vBBp+8cbDU2HXHv7L/yDuD
zjjO2osX/oZFwHixnqj0lL7yZjPZDikmhIgByNqj/lyazImPDF2/ZIUweXYFXgWSW0p4Ua7udRfQ
24KVWi9/jCNSb4rm7PWQ1FMBh93M7I1DaBW9CcqceFsOjrfw9sdNGzR/hlCh2DBJgZVELAJ8h2vd
ZAeC23dg4FAqGXO9MSIt3uRtYfiDZNeo2DutJ2uGutxUl5qa6hTb6B9aIqvwMqyt+FZFVb4mKxRm
Pr3zpnH48McJIuOkxXI7NP3NqHiBoZxw9M7lZ93ieECJYm90b7y67Mw2Q1lDIcI0u4nn8LfH6ZAy
EDlaMFBMx0KM4JX1palfBpcvPENttQW+86g7YDoGHW2QQz+4Vg76C7e9BwGqVIqvfkXezC6pcuZM
A9eG+6cXsuE4UhGn3U+ZaI0fVwgv2HTQe0ce8ZlzOKxGI1pEpW9V1rn/DgE3J2zUYW5ZdwyLVeyX
riq2+rEY0NRE83SLCqBc1CYMNUUNu8NE9JSgi28IYK04ikm2Y9iXVROsovkNAgKfMVMC+rcPTREA
0Ia/jRPWZ2KiED6nLhGYpAiZUf/dGg5I8DrW9yS7EF+36ZxiWKuWca8LEGZj04CH7J4kiFNc7j3L
0qagJFT6p25mIG0K0ayD4LlqK5tCLOwYRPBxe32gsdfrsofAbQGvJs3etcmfNhtsRaXmrc1u5smf
ihugbA3Fv+AN6hsDbs8GdtsPOoTXyEvrj0JEFyuT9q8MtIMnXryYONuxCeSNwd33YBYWWc/7eQGE
46S29mmYHc0kgENOSu6LqkjPwwWwkaT+7caGGCSmYiEunfw7TcxbN0bTc2tTA+V3t06mmxOwdfDY
3a7r2L5id4deToom45Ti28rztYyfxtiY93bIpw/hoefeHpA+0gquZ0C/G4pMxUfC2M7LMEMIRwNc
DXhob9bpaxKU7slwNHtneXJhZ8woLw3ekn+Owf9vrQSSAKf5p+jytp6uv2FU5P8zqtlYeMf/F2tl
1Hb/9b/8H95K/sx/91Y6/+EK2wabCUXZlrrgnwy/Tfuf/5OpA3d2SVl3DBsTpbNwn/+HudL5D5yT
YDc58HXHxMP939HOtvgP15MWYFUDL5YjTPf/zVop/ldU62KtNIRj6zbFDDpyz/jf7OAuyDSzVQ1W
m8Sx1slrrJovh8wRXNbWi0nSXVBwJzKG14vka5FZjgkjd3NkJ8ItzE1i18fM2jPLuFkWAlFREkY0
n7XC27KvR7Tp/ML4Y/m7eFxKJnnjUyFQs7Ty1aV3x8nAvc4ev5bwlNxDAbcSfVmmBvhYuH666mKN
co1r7hm+F65mtJUDnuPKutrzU5efOs7i2azPuchvanD3xdBwllvlsS+ncyh7Ih4XURd5IpX4QBy5
Mx0DyUEq3itI8yYJzaysSBT/Avb/UNfNLk4DRBgNRVuzKXDYhDKqSMN47A32qsylE/b0rfdHPpok
i4WoWwt+fT14itW1L7xrW3ZHAqoOiZOtZY4usAof8ALATYNW2Rev87bEKgm/Fd0lSibuj6rBx12D
bpiA8fWRX/TBRrPwDDaj7zjIUxgjhGn2VLHoy8PjZLTPOdCDnvFOkzvbOBq+Ra/fVGNTECaH6tVg
GUwxNyRr0kBR3XdM/sTZ7SvfncpnKGs1J2P2VMdE1+QMUc20hT+6y8J402WgLayEjAGGwEXSXEsz
2PL1/TBVu4VUj+2CCyGNkJUZYl1SJSfpzPKEQimwbjL9SPjWlGjCC2onSiq0R3a3KYBvxy63B6Eq
vPX22mLCZnsp9n6+ASm2JdR7FzuFu1NkBL8M8k9hk2ueRXfBbzHjFAoxAtK/dPFbYM1nx8Ub1LtM
HvGlI96I6u7WOq5PubcG+PNd0HVADqP7Q9LYeJrue7PHOiZdFobHXlVPJCUfADeSL0NZOL9FdvBg
N1ipClx33qOsSwaE9XPP3NYOWiBZ9lFnTDvhfECofIrFV21nuyodGP9/Mbb8jEeAA2aPocbQyPul
k41Qh0EfQ4FZ76LCPqr4ag+o7cEyNql20kX4IA39XJAJSqeBY9Hazr3tZw36yFlC1fLi9tK29guT
jFVhBrcej2NOegDePywwEVV6tbNGgk2r6QWQiAKI4XZIBEsuiBxZWQs50CvDk1N8M+Za5w05zbPE
zqfFj0rcvca9W+l0rCSA0bzPrsrs7g3C+yE6VTCCsgqtG1w0L8rxR6LASRBFMGKL0/pL2fS/snmS
1BPN9KOnzh87kmuWrBSFuICrJnjPSHhltscQL5badiBEXUWoGloToc5kL0iDsL6PNBnrLhAHElh0
d7oXbeQLSaRf0y68dvR1pBZZU3M0WvnY2ONzkOTM30K6JRYrTW2/F1m1dwdgJzLcm4YDAyT6NMvX
BrtX7cR+lrWvhKYpJDHjLi6p//VXZ9ZYez4mplxrM9to7VeRv1Ax3itYsXexgacckUC8d1N1hZbA
VD4TW02E33o3f7SL0J78VuXQqlG+ZKh2UhwW/cUOnHvrVAPy9CMTTIUY1zM2dQKTb+r+RLB2qjrc
0/b/5I5NzAtglsLSl7ze8OaJ+itKETET8fZgFeVPRbiPdE66prHzQcSEBX4/pXQrPeStuWt2UUvb
LnTl98JGAjt1ezNTN8T4SIPTk0e8kJ+64QsM4SOMJhEkcIqai261ONyOTBbfmiR59qrmKgdcrrns
r1ZfA7YtttZIZBJgU5JacUBA9Y/L+9Sl10WTLuJ018MdLmp1TcTIg4v/wSTrqvX2tfCtrP+yWD0j
vsABK1BvRs+ikxvRg7jTGQwG6iyKdOPQULj4yUemQyN2hQ2qLlHnG8fBaG3U4k/u8hgkOGZocKYQ
7irqJo3lWTgi98eF5lE2Vt95+Mfr9XWIXqLhQZhu+XBriZsM+tHXlm1/MW/RiZwqIz/qaNMdTiXT
VM8Dzt9VVnkzNsETWaFYlVgu4dnL16Y9Ifh61117ncefpIevbMaqCqXWJGiKVUc9TE9FJ1+H3WqY
Edsi5HPs8tyO+ocZT1Tqpf0upXau2gBPFazS1nyp+7nbxdTW0ewRnTr9JR/yoSm4GGYGB+uerCdY
V9PG4qss1bJKV866HLesq0EQN93FzIJjroiG1VnTTeZ+4GTzWMAgX+/YsVeTsVO4O40BCJ+0rgIJ
eJhFDyEJzsnsgruDZinH+kO4xV+tTH/Bsr7HQ/4boOIfEqzZbVK9QP+YsbCnn0ZdHhlhB724wp+D
1o9axaqxfRLqtW1V+1WE1bdnusZGhv3eipgxRrzHpRsdZnIIGBd9COaiJoZtvVUQibTdkPGCPXUf
pLGjoueNFtfa1S9B2fztMBa6eoYD+JagZSWjOrNXVUCjq7Np07X4EhElVVTqp2uAH6c1jej0nQ0f
ZUsQhd1vrRD7D23dECi/GjGnNVUMJ26ZeuWvAyYA+qyeBCWOoWMRP87YnhDDLQA+7Ytdh4dmTaXz
gcj73ZAnLyER4rh3f/JF8RqSIwnS6NwXIf+fAVE0msdIhZsC3JMtQ0Ti9V4Cil9bvfrKILuW1XSt
sPEg1MfmZH6hQjybVv9G4/ygkXtNxkPxqqXGSXfj04RRyMoQURgR6KJ8y2FKxq0QCBSNb+EYeC0r
m+Ehzgqb9X5bsT1sWinXeejsHWsEc0T8RekwBZ88JhqV/RKhiXThtuR2cfP69LHWxb43iSOUNYah
TJ5Rr2z6muHfjMjGCpDytZ3lu88bR86/oeYe8/45iQ8jfG5nYoBS1Scnq/n+EupeRunIpIwRZ6Kn
t+Ugl8MLeALcBLa5KWN7ZcTq14WLxtJ9IweUGsO1CIJXZsWQlPoHAzl6W/E1jq0CyVVhXgxWbV7m
nWMz+9C6EheOuImk+1Regv4Zrrq/HJOAX+/0PWt8BVjMNtSz1BG4QNk9kUdBINCd7TE7w4bcJHJx
PTgJv45b7iKwOFb7a6CJt6xLPn1JPGPTXHNzpahLAixt+gyj23i0yvqMhmTPzpDfJo9fRzvcqkWd
U87wk/3Uu1dTcrcZFTq4B2v69a4P+JZrO48vU1axSObNmJNb5ZgPXRbfLexws22eNLN9hnS/ajRk
HymRyFlyjI5T+KK1xCpHe8vxrhUKTw22ThdOIT26vY6KJxZqH1aaU78E4dahlJJ19qgL9dGEDChd
9Ue1TXPw4tKHEg2E3SUKYMkDyXQOmuK7ZEvFkk0yaGB1xjVsZ2wbg2aHKgz2cPnJoyHr5C6F/Z01
ILAEPbzGUADg/40FYoUSh3QjL8NrwcviFk0J+u20I4P/u1dWd6d1xms/t0eViI0lcogn+Dp8wc4m
N6hdZ2JLMABHqwpxL4yEbZ7BbpIlRD8d5i3iDMb+zJGch4wP/GCOWE7RpMmZiU++SHqUwGnUiODN
goRmGR2xMwa+ODe8pSw7anTCelBcu9TgS1CIHYH1l1yMfjrjksujdRsS/v6PFOOUPpo4PMpMvkjA
2FRj/BPkwXcS2sfEwJYXNdpxSPv5RELqOnZ7LA9rFK5QzmX1QvA3WnRkuOssyteNAfzbNiFZG4CZ
IqTnGrmSJpnbhslYm/1czrYneDL2Srr3AjvSJmvl1k26XwAOa9ZU1ThdmPHz2C+wS+80BOHzhM/R
ZVUZi78V102QUvYNnt/MjFJKQFM2Zw5RvOaPPQ2o290aErCJwqkad4YCWzuCzFLJqX2XXX5ljnxM
M/saUfOatbpJNz6TgIp6DVej/OlxM8rgrnXFMR1YxI6NdkhMVLxcaIK5Q8RDFAYMstzxvZ2pTN1k
VU7imJnIj5IBffzi1GmZ+Iv+PRDQFWiztJPgX6Gi86M+OoFvwFNaUpQiCdFhOLYZcIC6b49a2eI0
wXyIBpCifDrmEUYoVssZWnrJHLMM3O1i2woYPLcjc1nv3Wi1be/9MAYhA9mfK4f7yG1fEyzj2ohL
T71Elu7PMJA1yWWmEm3TZOEdwvd+xik9BVdYAOydujl9BoyK/raL8JH0753CbFBg5HOTj4TEimLa
FEEC3BmFXmzEN8ubF2vvEK95C2/wF/E6WcSJmnyXm43XdseqzilQsKkebeN7zu09unIJbtc+xNOr
OReHOG473/ScK9HglPmoPWhyTVH9tXSNfcCeYETsY/KIiU/O0dohAC00D62nDlby0qKKgrPCxh9A
az1iwUJN0Irk0WVj02flLo2Ryeno+knN0dutYjeGcxuXowNLOZsPDbYPRkUHnS0Oz6CUPncZ6XMr
dIq7WRoPVv3a4DHwfiebB4CZ9d+hj4+oLU4BX7jZVEjKMnQn56q/FE1L+AXld7AgJpSv2281sDxJ
Odsx2SXIbWML+bVUHT2OyImhrj3l66G/oUaWzncq9aNkWKi68GXC+KPpkMG6aV8aFAdpv/1v7J3J
cuRIlmV/JaX3SAGgGBSL3tBm0mikcXCn+wbi9AHzPONvWvpT6sf6PI9sqQjPqAipfW0yMsOTTpgB
UH363rn3+qO7Jax3oW1ex/EzUn58TTBXyZZLpPqnULfPIZ9goPfqYMCo7Tufh2qltHD7Dxyi0WS2
wFjflBscQr8+43N4jef47LlohKPcGlE3E83sEdTeNBRgVsJyPG5bjp+lMRz40+xbQsA8wksJrHyn
2adK7NT70bhGZoycdz3VrplR65PdUULdTuU33+3ZGqa7ovEeZqU+F3XwMM3Frd+XL4WLV9VqM3yu
mk9W558JG9msEf47TE4eFkVbzysmtkHUUNzCGY1sy01cR+wPMZYdw4N21SOtRwc5h3owEfSaQxVu
/fVbjRTTa/wX+kQI/83kM8QG6VrT/RAAmNnz0zA7+V0x9u8ABtzuIp9v+jhiM8g1bBzBrMyDvQF1
Vq9At3v1amCsPPTO11QatnF9yp32pfXWreOuJhU/uuyl+TjW5icvSbdNj/8wPewgzdBGqmPSJRxg
G0Kd1oNFkHKVO8+eNZ/6x6UI1p0ZYuU7qDsrp6idySkd+7eCboeL3uuGUKmvqXK3dqs+4Vl1tNcR
92Mz2cJJPjVFTylBYGvMIpTM/bUqV2wvKjISAuRLIq7vnQ1QCZH3WYbzsPHoUxAw6w1jxkXZ2xTb
L2RHUvIYXnFwmI+ABN+7JQY5cMS39Aecre7C12B0DvU8HaPYxGqbQNm4v11ndB6eVtFdW5Bn0Gjz
kZwv/0hOBl6w2KfEKI3QEDwoDFLmHAeEEsMb2KsyzW/NIEfu59x1RD/Yk/+8UGvgG7rr8gBHGg7+
SV7c46RMEDxSJ1cXj+YBtJ1aelUXfx1QGTAEK4PvmZXtnTWv91mRHSZfvUbVN4/EQRUg5YUkjOOQ
H68/W92yrUERkZwdvIkdCwqN8jEjtO0boM62rjQD7XNLDgrxn5NnPAUtGda59yFdNc8x3bAYQwv4
H5IZlPWeZjhOQcFs2PuZSpDnGNO7m92v3dy3IA6YZdjF8IJ9IEdR+zQoVgjTse4z0/gCbFdTjPQt
bObVjhlfq13cO/fdkGyt+APem1tm5JjXv/XMGzB5hA9OSIRzsQ6ID4RTp0G8p/zfeTDrOn+rw8+1
+bHKUKlkSfk8ZzYx6tW2CuYNwao5/BFu35bJhJLV2t2P4a1WMaPwCKVsUlikpRAuNZbZzh3hXV0O
gLhT7noXNjFHWtM1jPc70Drbu2WWlGwzjhOmVZ1wa38jAPyhDT8aVDgcxo3XLJ6CfVJ35zwMfzBO
pGNhDDDNOOnRv8vWJ2XHX7U5fNc1MrcmdYBx0oyJHutW3ZUbw0fZU+HlstRLSOrd+iNrIxp96jzU
j6zL+NA8Fpow94YILXDaquM4TXd11WqbTXhq+c3jkHisxcsX+rc7i48380RSzfqvTNbfc4JrlH2j
iuQ205Jdvle+8dAPxICP8X1GDImT5pcC3A5ztG9pwuFXU9Uwe0ddkzLIHszxbnYT2nOpS3uy6Y81
B5u2wi634azUg82tLoP39iO3+N6g+5CP4zbRxGZn1R01nUZYh3jggM3GPqxQ5THz6pGqD96yc917
yEeMXMvHdb2Hb6SMaLZLTG2ZfM1Y/9O4fUjKnmUN4pUTJijjAKdkWs90a1D/sW44Eeq/CeeyYGb0
8zQzt+vDiD4fW2GGxUpOUwMaEvlbXZ6LlKFa8VAY862dO9+ZNMNbUPuC1aLMyrL7kJ6yTfKy6mj2
YnVf3zTFuCn0uq9m9b3RN9jHbGf9prPwsKZi3GCffH4lwTzMG5GSO/5z358mlNmB9ilcul0X9cfs
kqw8D7vYu284h/VZDTQ7iUoa/jg9VZ06mtSKjbGp8UQx8MoeXseJ9A6y84Y0oFwhh2i3dCgPyUX3
9wygxhWcsd9UU0zJX+/K7JgkKIPWcNvPE0aehOuMIZIWYg6GbmPRRjMAr7qY2Sf0+7DGxxnhWGl3
u8kxUBsMh7XdWLgGoy/ddlKJ0LhS9bNVDQfMPZsJIat5GM1yhyK0oSPBjnZQCQghkVB4oG4QZADx
vOJzwgN5dEPjLjK9jTVjuI05XFtMh8V8nM3rwK9FuJsBss40cynbtwS6c+9mvM/ewxRkrwQAmzTu
6UQR4bLY7Zeko8R475PilHvIgdakuG8wWps7+zXOcdcum3uq8xWdQz3i0TAiBoB04hvYmQyPyyw7
5LCAtsdrFMzYOYK+qx9d2e2IuiVm+RiV/o4jBk7OoKLxq2n5zwGWFkbFatE+TQp3Ox+nIhaTIg6O
efbWDCekSBz5+j0AppNgQPTurBejf22G7J5WFyzLI7TDocHvsffWF+hPwDL8kOHtTBS/DitzdrRH
8gzM/FOpcVedPxft4h2sKMNrkL53mSu8vJz7qqSns5Yvc8vM0FePGDNewkydwynchq0xM5XNGL2b
yr6NEIZZNsYzVdN9srzk4jSmvZ0HlqN6yb46Plt+VFdwPCsPexm9QOJtGlpdLcUY4r/LlHXY5w5R
fdstNCgMBkA1BK4fhx+WcPgyxuglioXMiNbLbwtco2huctgLi6+Tl3D28Si+kbpCwi3HsWA02gSL
d+aYjk9LeON4/b4nQqBl7AF0RLVjbdPahNdfn8oqZHYdOrv5a4HuJJhHDM4+Q5nhNFPsCaHfR32P
z1m3n8dPRn+vJyzZdHZwFyo9RiXKP6oe73Vvv9a3uLEwBR69gvgFOgWkT5KpPZGdYBHX+aQ/J+4b
ZcQp5iQ0dkjtk1rAhpSeAgMuQifWtdradJbS/GpGxYEUuK0oUPHvyGprF9X9FheJzWj5e3NaTrC5
dDWLB9I2byI7xxhjNzGfcoEGMo1mNA1T/NWkk+jHmAhjkLtrjeYemUR/TkcDpztDfdBe9zROE4eM
1sLARzTqPnoWMTSlZJ92I9HD6A8ByFoecUvmukomvAhPOTrK1DeX+a9iEOzLRNiR2XAoU+JW5sXU
VzjkNaa1DRs0WYHMlXuZMHsya15k6qzTR5chtCvT6IqxtJb5dMegGgtikffK7Fqm2NXrIDPtUabb
IL8vE+NuGMKIvC4m4Fpm4aNMxRPG44vMyZVMzAtG51pm6GCj+ZWY5Vmm6xh/ERQh83aZvIfqmaTI
k1v47vea0XwqM3qfYX3M0F47ZIkww4eiivjGmOsPDPiVTPpbmfkTggEuBAYwCw9gAAYEPwkBYQUQ
XB14LjFJaIUkMMIrahaWRWEM0Fx+LoQ6GIU/0EIixCAJHmhCIIxCIrTCKNyCEoJhfVqEZxiEbFAg
Di6oA5W0KJFhM3sPDmIAlWEAenABJEJACboRYsRpfxy6dUetT7qJUBUwTkzm8uKmBLhIhLzohcFA
8ILqpZteIPxxBToF6MuIIWH4Ar3hg3EEwnM00F2tEB4FqAeg5K0l7EcsFAi0cnafCRnSCCOyjl8d
O0Cr02GBvfbfQo17ppni7ViWh6hHhxX21OtZ/JoIgeILiwJnJnEUEiMzqYehBWSaFpRMffscC8ui
hGrBRhjWMktu0zDC7jH4ZqqaQqyWRC5iCLamNz4VTunSpoSY8UBnYmFobKFpZrAa/Cf8/SKkTS/M
jSP0TSgcDlgjjyFpukLoQGVhAIt1iOdYd61Z3fP9EATrRNamGmbKWmF9bKF+JuF/AiGBSCI89MWp
E0JICyvUCDU0Cz80ABJZQhQ1whaRrbSfhTbyJ3zvoY9Q5nwPhUeyhExS7n3BcbYTYqkTdskHYkqE
Zur1dRW6SYM5hT95JyGfmEqRPSE01CyAU03jcl+CSmHMRBi70FMheJDQVJVwVThnkN4+/4jXcwJ2
ZQt/VXjzeFO3LCTpgm2ZUFqF8Foe4JYdL+OpLg+12fk8e7BdtlBeC7hXI9gX+FcixVJrDNuO53i3
UjYbworVfXpXCj3m9F1zMziUKiy9nAS/RIUJ7CnMWS30mQmGNntLje4LF63E90Pqg6/GygG5WHEi
UBtzwTtNI5zj46GNNxVGH02m6aJQ3C5tcqIv/h40xefWC7GN7O+KTnUPaWM/tYP0TLG7q2JDA8Zi
LFR5/a4IaFop4e5azLfISiRaKQD2XaYC0UU7n3CgJSrZRgvuTldLS1ongufPLp4ej+2IKV+Sres+
KLeIKYQ9hQUcgAJXoQMxWTmgcOFkJeRgC0LoC0sYClW4CF84ABoqIQ5rJtYoDC16W2ccRMikKnjg
xzkm1i1Qj4tl4NFZI06f+K83yPyDYxJN2DzRV8KcLC7umnpBmzNhCdI5exjnjggUGMlMaElCrTiU
C0EZ4YXW0RxD2sLuOazwAWrFHkXIS1sYTNU/+3wOJWwmwAhT4Y+zMJsj8KYlFKcpPKcvZKcsAoGw
nmb4Nf/JfgKBekKDJmChHhznOBNMlEDN96jVt0aKEse3i80oVKkvfGkhpKkS5rRp8x3QeLENMHGg
s/9Rclj4ah+sAPOUoH/NwFcz4Vjt1vzSpBMDmDCp9ljXZAGNmmFRuxoI1gOGpd9mnp2XRRhZDSxr
c8o+kd16ip1Owxeuzm4yDFD2zjNAH6eLy+JNakuNTYEAudGy+tc+HH8sAdqDPmijG7uxOXAA8U5C
89blMRO6txbO1xfitxP2dxUKOPzJAwMGp0IIu6DCffZmCjk8CEM8C01M79Tlsw/tARnWufTUC0FC
NcoW99ivZNcxCYp2Op3mvTeNE/Nz+HwXU7FWiOZa/sPzsvk8qvFH7XWvoVDPo2kkxyKwLcJigAN5
Lp6yeLnoEovV0CrSY2nOgKvCUrdCVbf4BAplnQtvXQh5jQ9yd2cKje0Jl50JoZ2BatfCbAdCb6NJ
UbvOJAa4FrbbAPLmYFdvSrDvQfhvX0jwWphwjjC7QbOmBQPd5DgZGK7Y/mWxmF+GLqJXx4VuGOfv
yMsfYl2f05lARbctIdFbVLBhU1RnPcfwK1rEvYmu7qbiYRCWHbe5dAe4B/wjpHsO8l7ZyQIc8XkE
I7mrjOLLnJx0v3pbWmDMM8drCDxfC0WPRrc+xELWa2HsB6I9ckxXOMEdSiD85SeND5bvCJ8fzZD6
gzD7owm9n4Pxr8Lzp9YXT/j+DNCfh+UuaGy985AAeKIFSKE+kQOWCOEKmBSPY5HT4/nk1mF2CKG7
aQw9LG704InOoPmpOBDtgSUqhKInRL6hG7SzEurfcmDTCeKXTNQLoegYYlE0ZKJtGEXlkInegeMw
vkFIIALRQliIIhrEEWkQsFepShbBdTMtBZ1vHfMjE/Oxws0VUnBaXDplcUkcDOyzFCTG7Emr7eaP
KGRYJtLzBDO2I/qHEw0BKsip+Jcr6/yysWpt73KJvEz6COUH5TwmHKl/7xDqNfURlLD9PIpeJBPl
COtje9uXd4uBcGosAPylwzHjdLmMenjOlXfONOJqEtg+WPPnmJCbqzl9DGIsC3XXIiLFmLfI3ZMV
xITrJUvB0Rmli43kxRDtC1XmpkEM44oqhs/NSjuglNFDgAuy0afb3OUG9FYLaBxgnReYK3KScYaJ
kijYoc93cYMxqyGqnEX0Od2Kb0fenWMArxuwFOfga47lDGFfF+3cpytvUS6Ox5hFvGC4IrBsvt5a
Uf+pLULkYSO1C+kYPMl9fXLGil5ijmN5jpIaw+Id5ExwtZBgSwWGwrRCjW7NifO5gftCQalf0fJd
WOgzdjecfqvJOqsWvmSsG3r0KfK2YflkIXpSlv+xEhVU2S4PAx2HDOeZ1z6Z3lzE+5i+MIZWNd91
6tGPmkVZ5YvGqhS11YzsqkZ+VYoOCwuBbePGbO9dmYKy21iWuSyy/bjX+GsCrjE1Igyoip+sxI+3
mUB7PNxgvUDVXo4mDm3fEPEfOS3dPvVrxssNAvwEoJdD07ZysIAhPu5tpGV/ckMCXqLw61zis5nj
NZUNH/PY+oFjqLUM/satcvyEvOJpXbKEbgpNpXkZOS+w5TNRx2naO9mDb97lOS4dbO73dAuizH+j
yQ0oNGIfFKqqup/Q9BWINtGGxziDVSvus/l+4DxDu816wnwRDID4kU0NJYbTJntqbATrdmEqDYNU
encU+/FdZj6TLF9fPKdb7uPmbmk4X+nIRlw9V/Y1Jrn6yrLAmS/7EpRdc9eY2n5FancJLHLESuwD
AJ3s8GGyaOW22AN/weWIFz02cH8fJUWhycIj1+gfqhI3LuUqdOYLWaGlT/ZgONjhNo8YHAW5H59x
sf/Xf/vPf8cBab6bAVD4ws6Ex565kd1RLYi5WBQ5jmV+s9zNFnuFiYM3zTge/Mie9qOalp2XzNbJ
gsQxOvgqczTvvc4pN2bSWvgGb4t5dnaDY7VnLEa+lO0a7rBhTgnMgWLzivveTNMnk0F0h9WegRKS
QhiTY9W486kjxC2LKvgz16qxEsC6udevway4FdTXRYegDfM4tFxbd7UxdslwiwhHEhwIuHpdie6l
c+1/ljP+wUlAIMlAVIeoi7iwlUjKaLwvdEutPYzLPXrVHknsels3s3XbowF34n6+Na0GUZC+tmoO
LsNUNtiqc3BwiNS9tbx5F9jpcK298dwlJXNPk6k2rk5oQmx8VMJwnc8ElDxEjJoMbd2PmTLux968
qVxKCyZih5bk3Gs7NqexYDq+VqWxrS3tHSI8UOlp6BUgznF0tK+L8bS2PcFLFbAGrdebGnLlJuqS
gdkc7jeNxqyhUC7eaVhCkunV4k9r2Vvt8mExFiH0GadPshZCvTPsBXesMOv3RoZUUrm+gxlneWx0
/jkzqKjjheRDeznqdjqvSejczUR+M2fxzzV5fXMVpsgTT8qFdadl9sUevtlBbtC3NSf6MA2ldhxe
s7Vy95T2MZY74pATTy5j8fqDYZoRoCRIbqVD65BRRNyMY9NcQ3oTlJsfkFZOpzZuP8zK50dGnG09
Ih5pvQyfdUc1EMVIMruj2XT+hyI3y3uC2mjDDDSnyyh5KudrU0aYfaeRcbbxf6kZPzFPcJ8czMW2
Fdbxi8OTTNuroKNGMxvHVoxxqTDT9d5F+eUVkJND7l1dax3IDAFDMMaciIOwflun5Dv6921lcS62
MXlAK8y5slVflc9a20zJR0s5KA6Md6PzPkz0/JAeZfdLZnwNDPW4BnV2jMHmKczdZ4d6x9TTzsU6
gukW0zS6MpugmSzGmcaPpu9FyK1xueraG+r/PAt5yHv0iGMD3GovOBN6ntoZLLkbYr+SfLhl0tls
fKdAPxuzu0bHoJqTfbCCvsZR9CVymr1D2NzWaQtcSzMfs1zTewny+mwGWLqn4MiIRlgwO4NKuO4B
igFRknXCJe+tLtrNCnI1dkQbmqc0Ui2of+nsHJr3qO2Ycia1gZSt++KO9jYcumBblACIJVTmTRpO
yABbGe9wWinDOt+63IbW8VckcEzgG2fejxhTqtJCmqH8axrPT1Da08YE6q5BG5b2YYbJVXJjvHVD
asDNRKB8o9l7mzIUFfWHMDcfWvrcXTo8Lk5MT3etYoi44o0z8tdOEXZhz9PHqMOov16rb3E6+Uwu
OXrE5YOVDOaD94xd2JZ0QqhqBZ7tlRpzC9WBG91wvFrwfmiBxSy1pXU57Snk5oMdjzexZ2E80dRk
F2hjTxwF+789WjfYJOl97HkfdJigohiQVcYLHZZxdTZoy3YVnSUc9htA07V9mIpJPwc9Ak3k3wfD
QqZMbrefBzSuCkJOJsZ+I8cfr8xQfUTzoxMFzLWs9Nb3slOZtZ+4TTUIIqgTTjy7JXHJtHKnY5OX
z6USq/AkIDy1cGBr2nnYtO2E3jGGqJhlylZie20k0iWjWaVbH2tuMQevgpKYF4JrS+yqcTZscEa1
D/aEbLe2a9weXJbh2Khu3QFAt2mZaxhRDAU2p/t8iPGY4vC9VcljmbgTHVHrQ8cTaBPvd9M5qPbD
qsQMEo54yPLvbdYsuEm66wEfvy39d3zY0ndzwQ0lirPPI9fPcCLdQSfg328kDxGMZWXgMbHVfkd/
e8xPWufWQduYykZNhnFjWx/rsKLvp+t7TEeFUSd6rLTnbXwbJ0z+82YCgcZjknfMeygnPk/JsP/G
LjkEAfdM2zjv/UM9RU+Bc1lAU598hWU2Z6QzH24iD7WNd349VvcZcRi4rKEbVRS/OiV5rMR8u1rC
5gIaBVCXnsfU9B+nlbEObhYuejkSkTVKVquu51NpmJwS/cbF8mbc2WvmPfNSkApuBEjofR7BEjbP
CDDcY8icGcHBkLzatdUHZ1DAnnyYh47QvHb5iCFRTV4FhjRYqMT7oaf9i5/XCPLdnJRjL49pu3Ha
PDu3TIQzNqtvLq2mTnfeZh2yIwPFvvRJZFUs7c1rj+FHStat96k2KKcZr4WLsVG4q7bPVkp5xFpK
7O+GXnDj4+IaZPjlfGnDL5jGx6uNUk1vNed/I/gR5oBV884PRgyXVsrb26zwtj3hJRP3Q/k/wvZJ
K+Jyqu84QNxkBZKqEGNfbhhfhg6q00zqcdl1t6SD7uPCufPwhdBjdltYA2ZOBPnF3ek6VOz/ub/v
+OBjyASlghTdgxd4kNn58tJXzsb07gtf7QIIf3yIHxy4j+STTXysy+kSyojIFPuzb6NqEso745Dk
1K9dBNORGhftmo94RX+IiMgATMBkt3S/WgvdxD57N1R7G+nxzYMiWOnGp2P8rUwHHPEex756iAYm
UbN5WoF5i6x69gL6q277fWyPRfshy7+a1RkH3RuCXNrxbqxxrg7Uh9r3GvTGzIvK6NFCEx/EzMFR
U5fQJ9jZ5ynYM0SyYkimP1ZDdMwGklR759Sa2dlcsu2SYQjZ6A0XaahtPBgkLEsAzZsPCNNl8DJT
vm3JYQr09ylpHqN84NCV3NSmdVRJd0sf4BbNzX0fM/I0DqTS34uIwmGWkeDzwPuC+DtA2gB1hKUR
XMKloxyd0yuxjKX/vpr9jnxREDca/mtihzcxLUPLC5+zlgZwb4Kz6ehEN/Kxy+tbx8ES4jmfKfob
V4bWLh1D4ivMPjkOS39YyYPbmKn3udf9HWuPfTsVxqWM0YeEmiJiMAqBv45zAG3VrWhcNTajNvOL
xiQHO/b0N5XbfHHOlgMf7pFnk0F0zyhzxaJdqYfett69hiVjCcj7YMTrqfGubk3sJYsvIeC30b+5
lFA1lZsd33sO1gE1SQ+JzEyKPSpx/DYxqvb22Lnsc8/5PJeAznaHYJYux8I4eTuY5Vtk5F+mcnlU
k7mZpCzhqGx3+bsxpLd6yc9pFxwLixdrhHlNvOtIhRph2m138bwJEgCkxDlOhq8ZlLLiMAu8Ax8a
KNbRsgMNIfsACcB4nC0iCq59UyNqXaGwe8IjWnc6EWu0q3R0iwPLAWniA13afQ4F5hbLYxfGn81g
edX+gLcf/NLk2pu5be9jjLY7Tbln0wfD6uCI8SiTwuhUT82mdshnDLofJOkaucKlKqP7CSwpdEvb
HIPG2XkQWHbSYfCT7jzXgFtlxpE5x65jjRnGfoPr3V3VGqdyLBHZcr5FmmBUr4V3S//2rsdBqBii
EwHbFMOMbIesf0yogIvR/6BK6twgxIMTM/2+dd6y5WtK5hZODSfXZryI7UNovYTtdGeS/14uxqds
LmgK+lgjRE+cQd8ID8BiDvOzgxmnZ3DHTZFXW2IhdrNh4OUE7KqxNl0wfHDLTZZ6t46iihz78WKy
O2401vh19aWfmRr0Nam2S2FtdJe8/U7J9/hbKuo/yqF4rKAJuv/9v6w/RhiLOs6BniJ10NVKIR+R
P/9dhHGVp/YijiBbplLzMU9fI9y1tk0IrFUZT1mWYNvDzaf1G5CZSk74vap9ooQCnnhzSbY/L+d/
FJh/o8C0HQIp/2sF5vN//N/qHx+wKPxe9t//8f0fh/ZL+eUbOXfd72WcP/+S3ySZhmf907JcUyOv
RPuoAhPl5W+aTPkjh5G5a5o4YdmILLnl/xJlWuqfStsaUpPJEOeP4D9lmZb9T1c7/E2eRjHJj9v/
HVkmgTF/CLx0Cc52lOVJpKWvLASavzx3STA1RmZRqlVjgZVJv7Vr75ARM2QCCrgLIpQlOI0k3k42
wXf8s8fPyIDUpk/Wivx7NHbJRB6lUWyKmH/GJZuUd/Bb96A6dYXlotQkLKb3T23FQBwtBj8GwrwF
J9lUrXuVH1lXe1eGBJLn2XvmuayNonmyE2THj+7EPrr0WzPzT8XsXqmHLqjbSfclzG4leZfIlXA5
ylWkVNdjf5AcX3fG9RqZB+X9Vi5ywq3TLo5+X52brjjL9emVyjTwL+XgfHAbWsf6FJgsjbMetz0L
N06spwkod4TWWnzvUGmFAWqyYBsdvvikP66OuuIrDtNqEe7CLzRM+2rgvmpX2Xvc2VdOrkDMD1NW
P6WDc4jxuJuDmCyGhZw9BN1oFmK/38pFlQzGeww/V9DkGT9DuRr5QsckeJGfpeXwNvsOirfijIXs
1vFEDJSda1cdau5dLra9kDKzRgdHkWoV0ZGR8xKqaxO5p8R3T15HrlekiDkidtF/EJ9QL5VbRNYN
/dALC+Ey5wBm6sJDeaqJxjar/GxxrzAxOpV4QQ6aHGJPXUqHb5gMafnzknDmCD2swpfRg9zXxsEe
1bXQ7sVc1LWt27e2ta7eyAkKc3+32DHRA0niggbSLRz+du0AGzpo7TF1JQ8iSV8tplZe8NBw53Q6
Hu3wO6Liy7rwfxq4RVb8RirEoapdnkDu5uidmoaEZ9CPyNq7Sbiz8/w8ZSOnzstEMkLKCt+53+UH
SkNx6DvEGRaW3J/Fci4WT6jZ/vZRSjY7zrJXR2c/P7r8tNMVYLw9n00dMF0/yFdiYao61Pl7s8Y/
TFtt184CW3VPkZIOsndJ5uRHLl/NWGFmwIBGPlxWnUe+woUbL9+J/B3ytCUz7sKrd5HLW8txO/A7
zRiWx7nnlHwiLeDnuyfvJ80zYm8Ij+FdLB2DAQx/lRm8oH/YyndZkwjbT3TMoPblDju4KDfaYjLJ
Hs4l+Gt2lrdP0PBlwOuk1hd5OWnl45hK450/k0uoDKYdvCQzD5C3eKc+0SdRMK+fRmd5jsynxHyS
3yd/p6wNMQ/YxMfCB+/LYvHSy1dETso6wYAdaAPcyRdDrDqvdf/bdkVEcvS9+pPd05ZY3t9HjbOK
kdzLWumyJJokdvxx9xyodnMLv7mt4cPgWQvxcu1OvmSmD+9y5bHldTdtqxkyeEj47CtutWfkgp5i
lWgZZa10Egy877r2zeXpdBb7EPJp6eVlZ5qXF12wYHGXfrd9/MmF/xqR/ut1y+r8u12/Bv7nhMh1
23nzJq9nhA9PMhtf/vrXaNHW/9v34yhl4cuA/l/98v1MZMqRGElgiUSdzymmLwBCrMZZE4G+nXqr
38308+RRl/sv31jBG26nLHqsAl5ovNS9e+lL2qm9g2JLXR4aptxth5fiIt3D8pCsESdDhoWQHCo/
Ezn0OlaMR8zxuSvat8ljvRzy85oPb3kRvsj/XRbYtfRP8pz2bvhFVzBGvF4ST24bPKde9N5M7iUL
GDcjOEnbN5t2ZIROJBj9lxSTb27qb6+RXLee0neOixd5JvtgPaUV1rfOIczOCU2wyX6WtSizqzdZ
L3LZqabou4nZp8ddluXOQv0iSw7eV+kNmeHvrR+/z7FzrSUnzDmYtXMxueCkxDPSiv/maaDW+Mu7
9MvTUEHO/vYUy1cr38+MIkNW2YZ3urLdC5DS6a+fjD97cVwect8xXbKETLmk3z2Aji45vVZ++nM/
l+0mirnVrHKYnOz++lc5f/q7Asv0sKfwbYfK5Q+/q01rOnEe01CCjs6ykf//GoEx0km2O3nUZGuT
7VuWmgz8MCLFl5En/0s2SdkwbeUzm+23w+RcZRuaOfTwgMj3IxfepZge8X2lvKyx6RxkG2p4TOV7
/LknrP5J8xYE9UXse5xCXWVDm/jXP5fTKngh5GA78ggnbKchu/lffw/Wn5RcjhtQ7/uask/bkkH+
u+/cAv8rsfCie9Ttfd//IuZKRciLxE6OQpmx2ncwqYNcrBF5p4iiYeFB+Our+LOboR1X2cSpW5an
f6n7LDU0qh+w8UQxS5OYZYCdX7YjPDz+5rG28B35t+daU7DynFnax+D4jx84UzgaaKLWtrbpX6Tq
C9vm0B9FZFdNGCTyik5UPPIGL3P4N4+d/8dI958VLmWWBlcxHZ+vPPjlt1sj49CKx25deKmLklWK
X5gXAckN1LCgrFMneZz9TtFXHtgGK6t9k6dNysa0Kc/yXMrGItuk7B9SEg8OfGHvbeR5jQbv4rN0
uXZ1ZihxnkrnKhuImn2MPqzryqqymiHMCj56LPLyO2jLbx2WuNgDfalHartYYcZZHeb7n0uWS0GQ
Gi9SFclOj53KS23zWlLkRCHlnK7eWgtXZqB/rjLGf6x5EVN4+V1SLmIhjm0XzzCbm5E+LgOdVec2
5zGTZ2rmZv/18/TLAfbn14w6xeIw4Wutlf5lJSGNz+iDgpVEDhL0tKHXTaIEsx2BsPJ8yWXKOt9G
7LY9pQurLeVDwrX+9ZXYf/J+cSXa0trnYbXE0+b375fThInpW8S3NiWItW0d8v6hRcYfxMuOGSnu
WBepAOSVkwuSi8tCakiKUVk4WgpsNyXcl4JJiiLFVUoxk1bNGQHe33xvf7Iz44UDw+bwaqD1/2VR
NCg2mmDmYhdWgaBdOSy9SPHtG+UuL/+mDnD//avhHfQc1wyUrPjOr+9CTDsIyRI3iRqYu3WN8Bvp
4voSVA99xL7H4Y84uh0c2VXuTMd3kNds1pythgSer4INoBbMgsta6Etn5w+GoXaDFb/Lelvn7jVH
jLkCkOCaTwBE98b4Y4sIXw55VqovUlzlJtAlyZay1UvxJeeT0Ore5HkNrfKcsw9hFX4JTHWRZVvy
K4POO8RKYb/nEEVmnQyXqYcCVjEjfflvP0CyI2p8AWwMqE1b1rPfLdDV5JW22/Mt/TxHLpgSpCRL
EJM4+Rep3oOE1Vkqd/aMhJexmJJ3eYUN5d+UmXH2WSMaDrm/HZSMnXyerjDwG+G+9vXbX1/uv1cN
nmI/8EmB80xSGX553Ef6ddhv4Bs7GhxIovYtaYNdFIYveB6ffp4EjGj/81f+T3vob9pDlsML9V+3
h5DTVeN//J9mSHgvaRElsGTfpNfHT/3Loovujed6+GkhkRArLpaD39pBFuZdbE8Y9uG4oALtsEn+
qxvkBP+kT0Tp/qtFl+P/08f5wvSppRR4qv/fs+jCK5kH+z+PCWjGHE9RngWO69JdYsD2xwe/XiN/
HVvycmxMeW/aELwtCpvDnKbepbbMl7QSniCzp9umbjd+kdvYeMKlj/4mzvrgoizmkblGcrJWWXH0
cucloaV6nobxrV0amv/eSnzSvOojKv31pom6/tL9P47OYzl25AqiX4QIeLOFa7RhNx/JptsgaIbw
puCBr9eBtFBoRs+QTaDqmsyTGqanZR3ODHtt1nqZ6pe22dxU/nzklooTbJUhn+xNO8jDkL0oBBHv
SBVkaXrJuGGhWdHE1rCFmJpjaAmYp4iVL2XJV9Ct89mQponsM5NGVGisv1aYSfMi8ftNVD+DusoR
zNVnS+ZMEzLhfjHg1gkDHisYe8SQszr/DdSrbiEgbg/KU4l2zF26lRWBDYNyI2VcZmsY1//0Mn9F
3MEfUhI2qzIr60Qis/4a3G1RbOReyooyDCWFUQzE0OrkDAzsOTs7Lh+yVrAVRvI97wCEilLIRb35
bEAUW4vhI8nH31Je/xKt+Rm1KhBF+xA7aYR0PQR58oAq8glr9LlMCdNxmrs1VZxctv2KL/He9hxb
1vijDYyX1lQJy3IwgrVDF9cW6ErXR3gCZCkzSmfH/05A+lNXtgM/Ia7QRPwsg/1UzT5OnWu3+6IY
brC0QQnvKvEUxIrKPB2cPwZKuswnWx9vqr7eR4qtuX0dJGRtYxnfJrvB5msjBbE+QOEXnkFUIfhT
4G3GVENLaFR0qdJnEW8m5p72Geb3KdMsomay3c3c6v8RW4LFTZJOypQ+F2mJYnxdMsw8AKFsU1JC
G14++UugFYqRSSC7bYprJl5pvFPKavPQgWNDdRKfZoTckUqSIFFpusQizSGEbsQKZIFcEdL4Ymzr
8Kp3w8dG5qVldP+yRHkuE+KmN4m9Y1d6FnsCgvfIFljtmXwG6LrwaFn/btW5qNHiJgmq8WFaFH/V
l87FBIVHdJezkJBwR/iAmN8YsnBK5h8gsP0pEShLypR9PNIAH0TJewNHfJ1tKGEDkgPcxolStWzj
WdCb7PUdAYZ27TovJmFxtR1QDnFL+ErP5kUohJOyhMLTAz9kASVelmyZZESL4LY3V2vsTzu3bOI7
VnY1shbW9eCEZoNBIFPNp7hTAqUDkZAAFnKborjDygZzUnV72kJyIz6Grz9hH0UUDEFNFQqSSj6a
2wxBKC7/Sy3zH/IQEkn79NdumiSa8+5WA61j+rmTUZAbo8DB5QeMvm/RCkkzP1eBYBSLBg9EqpcT
e44lzPUR2Dq/BCYIVusMUa9hJrgroFa5+tB+iFzNvXIVUYkUHeDXuK+MoYuUssmzg/UqXe6YKH4n
QghxARJdbdioqfipPfIL+ZkUTB8stmBFjAp0Vc3/QCHtGYNf6J4xhbbEELVLeZNVcjU1SUvDRrWA
dXYq9g+98PLqrWvwqRsdC8zqfVkArI8jCgt48RynUh8pxbpEiQU8wey/kTLSBuTVfEIw/aWgNwis
FABdlqWHTbU06C58PyOkv7U0Ee5KbFrBy8LfaMm2KzQg7zX94cEucWGHON/mgG0uqrX6UdkmpKMS
IUIb9JhVG+yDaZUDMUsde/fBPPcs53SWag+WZcJvR3TkdA/CZIoO293V1/WkZik+lbV+zpNgsHJC
eBOVjz9rcB+NPLJCoX8zB5Keeh6lTK9MJAfp7jpmqd5MuHf3UE1+nlcin0CKrI6fKTmSTgUchwAH
h0qFeF6bLG8StWtpJsQiBqE3f8ozzHGBDqsdyEyQSXCvlEw9gs9odkwkO2zNfirWLL2JnkT71nam
00p0jh/Tz3qDDHK2LiAy8peJBGTfrEASLJFmy9lHLvrJJZgH593Kv4zQSzlRaxQ/2qZfqpZ3MlNT
HStnD+EQqLbWEL4gV/X0iJcLa0wOZxphuexq6S7onk6S3b31XefnunJZhhIOCCAYPykaeOIZZply
vRpN/chgPg6TkVhJa8OOWzdFHGoRnFvddfC5cL8m/Kh8Ghq4tbAMDVkg7CmuiK4I1E7VG23rRV1i
iMlEB3X6hICo2bpri6Mw51b17VZBCyaJk+A/l9luIOY12K0q6Huy/ZDr8y8a7ContDwuUjy4/OmE
KNpcu0l6sxv08mDeMCNXOxoM/AsTroOxKL/NuhqEY+1CmJJniVERARFWysGfCjXsR+SLcnbL8pi5
qQ37BPkGtzCxrdUoj1h9C1wQBUbfzl6+U77/DrS/vyQzaSjJFGYVtKHZyH4Gdtxqj0u/M1O/Xksd
E4ocLGxgkJO3K47Muoz0Fh8trEHFgXtWZ+lO1kQQNZgtqoBM/69OLThyg44qGR9Pa3Vf20b+KGFI
hyIxv5JBMUNrd0yRi+3Fg0RQSjuhxtotjJgiDhVjML9j/zw1k+QZXbLjeEjY3C2rZm+Lcze/6dhu
/m32naMWB4Tg7yonB/idzrvKOiYlcBA1EwM1INE8vmbBaQwmozgADoe47diMeeMqSNsu97MKxpmD
scuXICGTmgXrv5jQ2i3D9qeu5QO+Oi5aNbALCzLcwCGUKykIO0R4ejeSr2D2hPt0ULvaNlnPk8Dm
3BMOAn+QzIo9wMlW4NkR0U1mI7GBNnx2QouJosr7X0Qb2JCrcXZj9uZoJLurNS0vSDkVl+8dpr2d
NJ65a/Mg1ufO70iKjl9XMKiUjol6KX8200r+H/Dxx2wTJzJL4BiMlGh9+zNmKI6tjpzSepi/a4xJ
nrQKZD68+Z28/MrCcLA3KuutMgwe3WHqCGaAlLal+B/KVj7oZQWoeSl4gbZr0sGFIAQH8DxhjsCo
Gtsfx3Z+IK418wws+H2dXKVWB5GkYkT3u6argecYt9bAHL7xmEhkdj2QqvNWoiZjFoOboMR/gZ7E
eFk1bEvK+JjW+RduxsR/xRLEXIwHclPNYMrUPGqV4dNyut9pgqkQW3vQN3F8Lp46RMzYMqoM7kam
kmrnDGmoMgrxyc1b/M2RifGce/APDBU9InM4ABPUwcLEp5POAC1bnE+qdV5i429DQgGz/YrW6L4k
fUXGCPJiEqTRp4qeK20l/xoWZ5FxR2nOl9pYtc/KtwlM6x8JYbmXct84Bn33zv5ITLfTkJUojvVP
N3cHRP/d8/p9cgJNvMOvsfO0YiFRtE8yVktz/2hvlLm5jMog/RTjCxCNdP1pqwfDuDXl43euf+fl
l52+z93jVsmexrGR5bgtvJobiXRqPJUGnf/XRJnTdBCm1J82QfKUeooZzOWvUI+zAlsGtqmnVaGi
FhB3dEj4KAWJm4QKPyLlwCJd03E3HdkfCf7/znrcUvsgaeDxEsJai6cOdMkgb0dwsw9YAog9WSNr
No5pMR1m513CcNzh4zVJ0OXdQhwopwNvNmYPyGklm9thBDVy7iGfTyuJCpMdGqoIBwH3LP8aaPmp
TXwCb4LMBM6RCNdUPklDXuKDlXznIweX8ilZ1J39P8coPRU6VNN8AxkUzhQJ5Saw9LfU9svjyOpv
Ejc0Gl5nokGP13BoISdW93pKPL3qCIqePKcKN/lt0qlAK8MzpfSJn1SIjt+vk+JhLCXMCoMXbrAv
1evcIfclu7HgZt6vh8xdqrs12t6O77St93qnAOB/qBFOtX8YYCjX1acMq6hmdoFTpxGcZJ3ypqxH
nz/sXElT1BhwvEhzqoftmG0UFRR5KUgeGyNhLSteHq+uKT1mOfXP+iyeVMJrHvU/MsuZgDIwz3/a
nPzeguUjqyA3GUFMeGUagO/aEmLhIPczRgtbKxhynCT+Nh7xHLrTzMl0j50AAzxVnwZiHviL4/Lf
XF0X1Evxp4lQ8glgLqVKOR56gHamS8DYghSWdLr8Yv+r3wFUQjueJfh1twQPPllIGYVcfWiY28jR
BCam81P5ChmBiOhcx/8c5sfZPBfGRPL2ceLM7gO7skOmKIBJ3OZ1KikiHyaqT6qVAZdnq7sx9Zu8
PDXpbV4fNHRZmfXS5KdqhsEJJ68+IS/riL6q+fA9Q3qgIOhN0GJsxgExvVVfPCwdtty70b5wtHZl
mJYhGYOiiLQualOfXTD3O/TZU5nGe6mYDHSyoQZJo7iM6H6Jvd1Ce7vJ5WlLUDj4iXrouKZhRotf
tiWW/l+O4VPlMiTZxW1VP5XgMdJLENl0zOB1+gNSDVTQwku2YEuDjvBfFZhvsNhEkzKhvYgv9WQT
XvlcPk63EqHfBwdrZrgIA4G6It8m1pBDIlmZ3Z9JqzWMSJAgYYUSDYnqCtmDa0GqIyevA9jE9hEz
x4dc5dPy9X+IHWcx4Ob09CVYHLgaUQ9NGQJkHpk4x7eopsbFdAe3ZAVIcjLwW08QIUoM2IdYOckW
RxX9i9iiSvzMzW/+0d6aLMImizN3Qjvu6nfkbYC6eUfwGkYQzYhYqeOHcuXQIXnnXDnPckkmwRYl
cuIX6onHSvTfhXKYZ9B/vy03NmeH/S8rnzUylYv6D9ZPt+5f1da/M0d1K/XEU0fOkc48M96ionze
h80q1h93eDShHdXu+Ik0vxD0RiHPH69oOrzznOG+hsqyhDFR92Cwq3NcP1Y1KnI9lPhq6vO8HdEB
ojfPMB/D2F6eqytWgoauqXje0NCjrZxxiZxHg4bwUKxID8gtPCDrd27GT4YHx3QhcaDipsBBpxjS
0+4BsQkB4wHMXBMWmfaE9AAHRFt9JOgNIPMALuDu/4qTB6IA7CpodjPRExHdeHarD+LuKf6gwpFn
rD2WyzV5TXD9E0R8Qo6a84BZvoUsE138HqcYJDW2IQ/u3CKdIGQQDGmOX7znGgzWJUj7k4ZsPwk2
oKajyxrabD3MOWDWig0MKya1GxlrGY5T1at/huoJqy8gbTW9dcplnRjvP3aJ3zpAnl1B3fPO6CT7
4+xoXisq/C6UKVyZWYOuBeI9+3yBRAxLPcl1CCzgtHh9dkz6i1lfh8xfv9jY7DJSVK82AhMO96X/
B90Nv02RhJkjQ9IJKTIcAxOz11z51vjZ4hiVjAC9ojDDeaEuuZjjZW5QppzNJQMweMilO3nEDNUo
XCfMkVkgO8Fq/MssQk1DUeIoeqz4thMMFyfHpkYLK0zzbtGeW9W1QtbyQfGUgOK2fWkN6+mwscSg
PNpCUwp4+xPpueUrXmN0HBhMpAcLXB455pVv4WfmsKgPpnoqtNPmEFH56thHXndzYElDZltUHMAG
OQ2JGJhEz7P0pHBWp9kTz4/ITXeUHsucqnR5Rrusqi+25UPlwEpmH/vXgc9S9TVEJig8uA/SQ8/W
AqIVUNPxwg3BS8ocoiBKZYCXc9JRcn7I5rX4FBq6WjTSrG59rKgzxlYQuYBrfEl+rgQgp8PItbLC
9SRfnoGeFPADwf6Is3njSOUsQxzjowU1Iq0/80/ls5XewPKYdchkreeOAR1XKSFg+lly4/lUUFwB
+Gh8SIAMTko94tVYQTYbPvxwzgwykgZOd4wpn+qfSfFUuyhVmumhGm7pzVG8jqEWJa+nSB6vFJVE
KxOI5xp0tlZYOb/DSuL2M5AXpwkgXDNOKuBVw/R7I8jP1TEJAOTSImXz8c6vD/hsLBTdW5ABqeyh
pd8WdpBV2CtHbu61DxVg50aQT+QDhny81eIrthty66b4ax47OcRlUmmHmQ2i3sAvcNcSCF6hHu3F
I8/PvK5YswtPE0EV5HzTJHNTpkhvYgva+KbKsITPm3RKk3Ou/02EN4HdLKPVCIGJ98q/Og0a5R8V
OsWu3yY/GZsa0g/JcpPI8ayDGMt2/Mzd03MvDwGDYHpwZjcpJhMkbSdZjuQGLyWJXecM/3T8ME9f
Aq5jecSIhUStf8uLC7HaEuYhqFP2rXiL5X/+MPISBuN2rAlMCZrmureVJhYvM8LzSx0wLWe+bUl6
kNkDjadu5fg8aPkdMvUMk4su6YdXscVV3zjkAIVmfpXSUGuD5c20z7rwlBc+i6XDtUggyh13Q9OT
JbF/QwhhkukbWrDG2wWxq8fUEnFaa46baC9NcYyZb3UhR64aB9zY3N7zdFekMEsedNL9OmxQId/S
2IUQHyhoGv4Ksg113oAghRUQc5A+APtggEJ+xUac/NGAk6O4i/WACrNnkKPfld77ZuSnbfT9XvnD
nSs7xCtQ12N/I6LCVZh/gYO/lC9MYTideG+4aHlDqBAU5UczHa+er8n60KpPVLEuoVdScjH4X8wi
RnIGjUiBSzK+mcnxu7NpNr3pls4LSGvuLqbcaXErm+Nk3Ez70uqR+JSTZyAaLNBNcdfbUOmfU/7y
4rZpd4QXCeMGDi8mp9BnTrZ5ZhxDufajiAeAPaZzpbyiNil3c5NrziDe/Gy6Qaex/0s4icV/Kieq
chwf2lD/pDyBb6JMnj6iRTyRDp6cO+OSb2dtiBLtoaZ5JOpZulZ05Qw123Ojn1KdAAXmOYy0ErSQ
rsKnXAa58iwR6qiFogl4Roz1baI2Gk6seSszZMCOYx+FNdrQzcAv4oHcwKegxRz1ewnVwaHiwCOA
18V3xwQOD2qQVp/pvr+m+/G0idBwn5sz+8LRh0gDSoWivBrOA5g5HPA8xxNWLdgWO+JxrAkwjXQI
wK86KaM6zQWnNOT2dypbfhVfTPXEDd1NniKTqevSxDPocCSGWfvPu4UKyu/APnJVX3VmsJcJSJ/P
49b9UHQuyvonsrGlgtS/a94Z3IiUjg5js5KZ+NbLAJ07FL0waPWbDBGXgRPY1PIFTBnPuN0/ZV8r
Nl7soeIpPo5P5AlkRIW8pu/8YdjoUYlNrvmFhYFKUC5I/nbXu/zK4PkEuoEZHXdiHt/ElYgVrDRg
nbyF6adBKoFf+uu9Yt3CUXulZKTJaA5tS4ws9DBgMM1Z6lgMWAud4JPCGbIp+IPIIU8whFkgcptd
99iQLKI3RJ7gl8n6owbrYgjGIaPW6qAkI1nkE0vBNhPuCb7Gh+DfuWtfPtRly3FPMnB/TCpMCDSI
I25gF8sZmFUThr9+p/4Csa4AUYGq4JoPpMO079r8HG9HXEP88Bw9eFqWUPkt30nCxbirPuxozddV
OW1FSPFU2yB2PL316OM4MVj5UuDThpNKOr3n2VP+EdvEDABIAcjpz/X+ZKKbpsLmEwFoa+qhsceF
wIImklzg/m3UI+5F/PSaw1kDKtPvBRE2t0k8OM+bvX9JdhyUqr+2j3OCRUnt6edzN5+eremtYd6I
yZqg6L+xcA5kdoNaBEw03hHFhK+a9uMsA88ah94V+jnmEyXCQ+ymyhmo/Kzf7PVpyw4pNKut/+hY
T8gPOU9U6i/xjdB3KKyATT29/rNJU2mZXolBOuEP9mp6ttzCkGqwy8Cvd/TlZXR35W4vTRdhd9cY
KxikUVJvEkyiKHeDcfmAREsxRxLkqnyPzhU96YvYpnNDrxrjYJZuaHQFhQbeSArVTFMQL6f/NJPX
B4brc3aN29Eb7ILIhu1liQkNUOKzsZ2dDFNZM5F8k18Skd+UDlW3MSIS75600hNjfjQ4rAG3YDOr
sPt4FaNLGv+wuRJ0QsxhsjzJAwL0xfEdyxqOrH6RDZGZWW95IKgojZqxTlcUbaARj+vK6viHpoEo
++VpcMAllyJ+yqrqdVWZhBmGBEL7YyjjmiLHwbKUUGxTdncm+wW2HQOeWxjgpPOOJANOBtEOyNdM
9rCJVD2021xchE5FM6syDrlcbQ+AGP/UVrNCB4CJ+YsvGH+TCgh+Ij1OIU7Typbf1q7OUzc+NiP8
sjy9DyvetVXBRVivn4nOpU7+MaEzxOJy8DRjwokjPsuB1QxnIVWs2h4F80vG/Hv5Y1Zn7L2KpN3z
rFUj8KISz/20haydEIWA4ya31Ay0tcA1vrbseLL/JqPg0DTyO0AJg5SPlLtExX6sVs+mmjwm0l+X
i7tFvmyqnet2fBjGd0OrHseRCM5mIyCWyaQ8CfVA1uSjArCUAHX5QJ0IDC+tpXAsALzqW67R8rBt
RbN6aiuT4WKssF42iebUY9rPzOKYFwSPEGtNeNIEiUykj/E0OIE1Yc/P4z73KodaGO4runJYwcXP
XBHtYPJJsCQb/1IsyDvApE/xT4OkZ6FrMx7pi3upUTENYHgGgbJcMYoIXdZ/Rdpq2MUwp41lwr50
BuYEK25SsLEVeFG9poSvsZXkq7ZMUEWNNyqlRNItKljFQSkj45JKdF/unCdrdo4sEVZ66+o46RYZ
w2kKSKUHjcDyiD5xXem0uopqfDqNav6mWA3ntSRXbl61M94+1gZqRTZKpssvxs5u00aDDGetu27O
R6sZP9WA741UAM0LuiK/OBpzb4nFHLQiRqA1gFE91j6VwvivrGtGV4zdWdq0n1umc4WAamC32/B6
qWMk2umfphOPM8Y6w1yWrtKO6d3rNU39NkCYVrkOSnT9fzCSiTseMJWSM8+u03xjEZATv8is2u6x
4KXFKzb+e0YQ02zrAFlWC8TNsuU8AUB/V3y6onGY9jX9q11gfW8abgyGpe1QpSdh9tznEo/zbL/O
Nt2C0/GaidH4mO30GGvyt5xRTRDJJSBZHothpg0yNm5QGNZ1KW1+CszWtUzlnjyaaHbdeimoNeDs
xCoT2xSsNQAd+WwbUgVidWvDeFhejCJmNlytv2VX5lymxSlHLRkWirX6hKT8FqVSh9Yi0Kz1aThN
axt2TUlNMDIjqG3J8Fja3+O5s6kXYzoZ5d2yDduXWcCEihWsw3KpxkGFhlfW4TwvF2P/3q2l+9wq
AmK6nLu46Wk+uOaKqYIrYzwvBA4lDpd9A09GnfPMHwfho25ScWOsf+QwYbwsSm5mtsomykaOv4W1
Ah9WjFJBYv+wcqCYQAsw41SfvXTH/BJxyP2ZWXdUcKC7crNbMxxOdoWM8DQpYU5P+aFfE4ijlMld
ftMrFSAdykSF1Xmg9w3PGIhEIkrasJynR7tcb8vEkKmwGPRycWelZUfaPyUrX6XavJUltpoY5FYY
r3xJUwez1MmPZgLwblDWb4ALhxlKDt+ZfDWmhFHKWlytfvnTLW4OYH/QD/snY8vPnUVAALxDEdZS
9W5mDApY6cer+Qr/WM9QSRQLpX5bcJKkO9W0ACqn8Ra65lRWfqoyLbYs2JnjY1xiQ07TfQ5kZcSf
UCFV60qwmPRIiO17nC8QgDbSNuWGytp5aGI5ph7rO6hwPEJmB1V1LrNLbRfMdwAMEp0zQmztG69q
KSzSzsUMCQGwaEk/ZTOUGuk7QTGc2goUPrnt7tvaHAbZ3sXsz5K2NrT2DHa1EVWmZticquXm5YI7
UDXnGyQkxrFz/boNRntK1vq1b0h/tRnTjDpZSymXm24mAOoYHJEpdrVNFhqakhHJ0TB5N/JAFmj/
1A67FjzmZ8mRPgeKV5WuO6YkgP5GerUNU7TQX5tuuM2a8pEO45dhVaccOIix7D4yPZg0w9NsPb8A
g45m7a0zmAB3KcQMQeiCvdj5YU/+IVLEb5f6ExoRWCiahTnvH7uaCVUhBsCv7T0tjN8vW64/Qauy
pVI+6hSKrFNA5c7b4m0paPnhI/n1pJNCTaFWgv/HJk6zbTbiALjAiAgDWzXHVwQZJ6igMrnGWpQN
71whGwlezXc1OfdEFdJpxE87xCU/T/zmoFF5ZWS2zbqR2Czf0yOQGNvdVbKuM6Er1jIrcNbPUbWa
wNAY4hpGF40zkfWGDQdtk3ytUYrjYjrfNfnAEcvbJiMzq5m7nzWeB07uiR46f2YP+W9ekx+rSKCJ
lMz3hMpgd95TnwbLdGtt+6nSCf5G0/lVWo5HRU9eO6WAAjTFTIN0EDaEAlxbcFdeNd0KLowdQMaW
cOMOWG0DFFD7s8wxLj6ET6pgjlUl09Wq+vFQ8/qQGtsdLRAfXdaJR6UeHjdV9VWVvxSdpXRIYGQj
iYBdzrYv6dcBeroSZfRJVWfTfGxkzozWEk1xSiYVIePuDELN5f1a9UehxjKdvPkZ1xLxjNph6Nq3
JNn+Q1KhsmBhYYGuyoYNsYpCeELrcOyz5jEVlD/lwNZDlM+oZxiRFAiaAB1+VYuugxSbGeutYWc0
MDSRtYYs3S+lbP3OBkEILd+J8CaLdaAMqA3tq4Hb2gLzO6RaHlVGrPqmvbw4CWupoVW/51RJXVJR
vgTioqBvGFT36xzYGzE1fc8st69iVuicbkucmUFbrxPrk/qVtAotUo3uRRfTbvtorsCLuSfFj1wX
U8A1P3toBt/0Tj+nucmqRMnJnFGG8VzBfhJcaZFRd5I7zzWwTSSD/+9da5nImHwD/rcHbAgpvo/2
uUnsvzgpnzax4IK0EZ1YKVbwofWltD8rFqGNxTbui95h86bUOuhMmksWL5qRfJb1b2VioV6qYyLu
ad+kR0mIBbddizJQerUKZpYy3A2uWq7tztgN8qppHwizNLyc0Et8B+iJosbBXAF0KYd3NqMrqVnO
4aRPDuW3PpqVP2d1lGSZ5JEvi29A+7Lpe1VJyQDC8u5qxa6TSuyZFcocYpFo8Zm/O4oAYb8kv61G
UAxWR5kFok7KNsM+ooPP68WwlcTfCqolbXAeY3t8tJxEYRfyrq+lErAYpbPU4ze7Na9ikJlX5CSS
One7ZtzaDcO38c8ZRzqZrH/dUgPM23qzrZUZqQoMdVHZmct5mG+RZhg8kcvwQSgfX0UMOzpn/dcL
ZYosQ2C7Y96kdXeiAC5dU38UmXWbzfSCNOlXSEMwk8ZV1udht4UKnUlJYkyvw9gQIwLmZEnEu2ZT
TW6FOnil+d4aE3oelqYE0GECoENfUngZxsTVLeW7yQs0R6IDObRSYXoWH1fPq5d3+C8GnTzCGuOZ
JjMqMKac9x3qfJt+zNu7AjIz6GPEXm3xmtbnRq1gZ8os+CyD/f8g9xS92lEY+xXfyCVsKoKV0FN6
JL2TQETlWuzGUTWBLSNt28vWLQTrODDwWprnHA4eeNzAyNSRJW2LI5/4uElToG0V60EetedxnQ7V
BsCnJ+6ED148r0t/byvrlKq0bIPOsqhS+5CsVg0yBnFkcqBL7RtISU9FWsUDQba8kqzwIWWMRqDv
DJnlSifssxBlzKJlDaSGYVC70EHPM82Eg/HYXLSDptT+lOf5dSKXYdbSLqgk1jCGtp5wC3YXewYD
aVlS7G+6CdwBgczAzeD33fIzCCs+IAMmmzl22NJUbX82duA/2iYiR8k/M6u+PsUWnstaJcuzK7+2
qXV8DdhSIcVH2ZyMUFZqhulV16HN47OGSSUd9NTozusi9eHWxRfQbuIGSJm2QgOXaxvpeIYGmjT0
Z0t+lhcB39ayzsVQP+nNdjSkvg30VXiyNNeROZd7H/7QKwQk8OV9ITxsPTSsS5SOsFzxxAxebzZt
SFsb1nNhXWADMQEuikd9zOuHmSmd7VTXIpP7k1NnCLLMmZkKfhhyAi6SSJOTGFm12eYPkunkVAIb
jvKVIGmFLiQ1nDwyiMFlULGBxCfuYkkouFOOdK/ViG+plj6aNOF4yaKD1RoZtKkExz6lDr1Wnmby
CUnaWN6TFvukvuS0dsZWRqY9EWmQpxGBLFyYrf5k6uscITuGzDFpgPZq6UFLVie0HcYSZUb/A98N
lKRsRLKGrrNRkU3lW1EiJ1aDxrFuscaGn0X4wSrm9dbuz7fgWOoaeFOc1yLoJ0pFOc5ptjDr/P+v
qBenw5DMOpLmUQur4iJp+sb4NYfDtMet9H29HMpe+Zxbtbi2vfgbYlLfa2rZZOZayo1qCpWWBI2s
bGBWbuyxSLbLeCs5rFRzBwnzO9nooCaTu2CSexCn1XIqVqLpaqs7claKszk6GJWIEqiJC/Fbq6XU
Ka0iMif7S8Qkgk1LHocZ6G0xJ73X5JnhbYo1cDPP08VSpygxa/oTqWIiSIoRymyVoczQ4E4uvuyK
8W2B5zzAUzfLpONKO7e+aeJrYmysIgs42GqTo8Ig5FEHfw60MD3O+Vwem70fm3YJ7jrAPo3Fp7Qg
fFjB8KJPXKlH1Bgs4Qy8bSa5Y4dr+VlPGofR1nUgrTYCXsj0fr2wRjMz3XoxGB9UlkNmoj589SNk
kTk+mKNkfpka44ha1b805AhVh2asBwR2s0HBnNukG/iI6sOkFPp5KnsUa8Dfw4bxUlmtbJEdilKL
Ee/EnxCVPW4Y8AD8u0x7WRd5es7qJUKnT9UKtpFXR/xZwGO63vpTUaRH+hDJFfleWj58m5Lz5lTM
CUvVXtFVay+T0H5mZLTFDH9bl62zsSQwCRIdWXV24kNEXyAa2xX2/NLVpKMhwLqNiATkJEdPMszv
nVjrQLUyMm50C/I7KW8FtQpao8btu+IyxcXqKgvrPF3b/kwb9iG0xIJ5I4VTMzZ/aUyLuHLohUl/
1DPpTe91su9QEoLitYNt4OsVIOq8WEX/PzljNHTEiEJV1Kj9Pc3EZGVSE3cFAzHQSIDn9VMLu+tQ
zomIMkr31LSIO+ELjrdtvuU6+iTL6n76lP8PCjZzjnyhwE/rFBjLuDcycu33tR5aBTttDHTgidST
IzFpTuYdnhVbZxrkzt20s6Vna+hUFak2DhuSfAHiEytw5NQe4ry1seVVs4EVOlLhgQyNja216TTT
zU4WVigsVjudR8uJmW3UMY+jUb71cRmNOJnkEbQsqCS/lNgQkHX5uEkoz8izeQPiwehXNiMbOJOS
cnOb7MXioY+jzPwy5P1Da1o48kl8kavxPzOTyyOpKAIIlBSvNCtxf3PmeL0RjU1sYixD17GYm65l
hkWN4SHCFSKEG+o0hv024pe4GC+lEKEY8cY6KCaJoBKRkNpjYg9GqEsWTx/Ss6JG092b6XFgtGex
HtzsUUTGnokp5HILzMpW3S22oaLTngRIzUIj6dCgzDoTDMCZwSA2vJoIYGJz2U518t/YJ9Url9lB
If7Uter/sXcmy40j2bb9l5ojzQE4OrNbd8CeoiRSvRQTmKRQwNH3cABf/xaUVa8y6/bzGqQskuoo
EnD3c87ea7uL9lAUB4c61cpK55Ap5pEeQUBF4nLNevpuMMfHApvdXeAPd/xoVMKmFTHAa1/Y96PH
ni556FFk9JsiiMI9fgFYpEtGcTYyG/XVODPLECS8ijDbVy2LRCfiYzMNpDOVO2wIxcWrDK52BJ6G
178GINEYrkdEFkumeHVoDCtTti9a0S9PETlSxlVyMydds000/YKwgbfsVUjgMA5wNgQvxzCBcErQ
2CYSkoEgzNiDXQvI6F31XKZiqMJVZkuizMhWmjtKDWFva4vDpF8GKAnMPRGYLnIRdokw5uDgNFwY
MRjBwdP3Cdl+q8IT91VNod7F48moWqL8ENQV2dgS5gr7HLvQoQ2dVVdOpAuX+X3jhZL2I+JVZxpf
PEAHe0YH4skYhLuQT2MUiVgIXRsa8cwUgBQb7B4GYmDy+dpj5jNVUAGmF/Tf4b88Yb9buB6n6uuv
f/ks+wLJ5z25GmXxZ3cXhrv/2hN2HX99qu6raLuv+D9+39d72/31L/i7bMv0A88RrmfapLr93RUW
/LZYljFkScuTgbDsP7jCvN8wAjhSSJzV7PIeZq2WQYj661/whdEpoPXnIpTGGii9/wsjKPizfdsT
Cx5ICB99Mr9H4hn/syusFzpwRVOz7CyIMKw17an37J1kZhuUxd1Am4Zavet3U2W3W4mcKndyAkAd
9POdpDhsx5IUHmvtz7gcUH5OAWohTVdMVB5N7AoZhE2/KDFrRJQTUeAltP10plvZRR+Y8A9BP2z9
PKKKIAcJjAgnONc5By7DzxRUZ9KxtxEmhZ8bOEQw20hU3Ksiz19Gh4NRMqT4MGYORJx64OvoG6Nm
ykEshXcgjqrIkFdAvl+A0lZ6l6CLhyFhQoWTPmqbwb+P8vIX0QJM1mcUikN7kQWHmDEHLdvOBuMo
4kOP/WB81BmNdK9DPAO0pUoIXnE9x2XaQXnq03m1U70HbinPU02/T6UUhGY5XoIrwyhpgYgF22xq
1AY27crSoNkQ9BRJ4VLxGgyEVpVxcAxoSMU43kywkbNoNNf/8nZ+WzH/h/sYgf1/dx8/NRAN3+M/
3vnf3/H7Hcys4jfh4cHE+W4LqkeTu/FvnC/H/w3+gJB4u61AEs6A6fpvzk7DFr8BgLAsvsVzTOku
+LG/3cSG7bAsmA5nVAzbAbdY8H+5iy2JG/SP7k6XERDPAQSDbQLfIMbrn+7jptJWb+eVRHAnuX3j
uruV6kFmVXv+x4eqF92tZ95/PzKH1ggkdnkoqn9/6PtxLGTtuVkerkI8j3//Ad8Pe1nV31aLFZKH
y66l6/+nh76/6PuTHCj629C7/ONHfv8rCIL+1tb//DA+zeHWds8tphnEtDMHyicZBDlRwPmzJIE1
slL9ysg1PRQGPNCe5FV4WfpRkMO5bgptnkqBUwXzLSP81KPd1Jj2oRf+QzFQ3jYa8kIs1GOEd1J2
c3yckpbhYxvcCpRHg+EXVwkeBUXYHC3xTrBmRM3ZNZBjBHF7a7IrFzrOriIj3o24Xo8DHlCmrqhq
DFPl+7a0zINnWh8WYU3HWCVMYJ3+oFNgp203HAlTuIY6b63rEf20DgVWvWY2d17SXBnsTWj6tL8J
nOSXjPxgm5XNcN34EXoxH/IzKaDzKcG947Z1c6zsnnGK0RKIlvVEU0qIp60vSJedbDTnBOXOzRAd
XZIvt13OqjjyxHaz451sg5MHRv1nH6FmEBXRmfbGkSEF2TS4yLya7jYIcqSIDfJOcjRBldI6KYke
D6hp1wY+zDlC9R0EpyhwXzslLk4Mm5UKyt329ki5iAZ6KBwEnGYHJusXVbp7IgrSxb9I62B2nU1f
2QO6roiKukfMg6h+OMjGxV+XnJIZQYhjPZGmdF3ROeHpJEcjRClBcGffaXE1EVtLTCPn4AZlAR4M
ln8JBKN37KcsQ4PMD/Y3Qzmi525Vsc0zqBhmdTbbAgMf8u6hcR5l0Xu7oRLDgQJGraMgIY5nnh5N
kjEea3cZqZL7okgGWAne3c7H+hw4NCwGNUPezakeBat2ZZIsxIu27aaoeNat6RKPiJyFcMMSDZIM
HlpCXU6RqW48K92PRppdsj5fghyIN5+Awk4YHfc08bM1RBnn1ICRv23FJB48YzdYhFROStZXlPjT
o4gKZxtEccQzEY9tC5cE2zMSVLMfN5QI5oEmEhpvqNt3CF8yJ09QY9OFCcey3BH2TWS2NpaIXlPe
m109Ad+nLIolru1osJZCYBlfDCmeH8c8E4PBhDz7kUyNugp77K4LVxz6L+kmjeSY2QxLbz61q8NI
tM+ad7W/dRivdP0zY4OHzs4fB1WQNEUvbtPkxkNhxflBBZHNgChH+TQ0HynthxtlsLGXe7huj3Vu
o0KPA/s48w6sbOntg7bTT15VcNnhn13VhUT5CdjnreuWsVpiW1uvw7FrwXp4ZHSNSyWjGOhw+9HX
I3hOTDDhyWp/HvVQnUjcJRBTGbcqj+qL0kN9VQh28NKIMpLK3PuYX3/bMM6xbG0i36XESOaio9/m
2Eed1dczw/S9bQT+NvQgohpou+KIqF8z8H81ubncWxY1JGFxxEu42lr1grOE7Y5XzET0YZhOSd2z
wVct6bNPLcKTW0H9j0iNwQQF7ROOZ91IimG7VicC7Wjb47uCBfsxaXIpqtiYbvLcvPMcJyYZtEH+
/lmpOftKinmE9T1VD0afxntJ1Bqy96w4Eo/1i4LbIsQzH26YhdqI1vqrGb2T72Rin9aNi3bau3Rp
/qvPEvh5CF07v2oOLlM97LiYTtApIAOro5sJci/eGPOmhLJxYR5/VykWIxXj0E+Qbkdjaq2ldKcD
Ihb0UGVHSedrD/XNU0Ht++bEFSagngGaYY3dMZ5Sd+9PJmfDrH1sBNnAKsc6IqKICCkyGod66o+j
JqrXChPvQhXkr2lce/18CklVwTcbLLjGpesMCy8yXeZG4m7MU3T2NHI2mcb16afORi6HU0/BTo7Q
S2FQjhNmslbtPQzd8iNyxjaywkE+D77JzAFn9ywEE8VIXddwFw+ENx8hhF7BJwdAFfpPturrvQEl
2auRrLmjWBolTIKmvOOAa6AyM82Qc7PNqMoIk574KcY63/9isv4ZuXm+i/EPsFEgDrX8V25RF2gL
/p+8uNVTap7mnK5xOTlceADDE8YAKvPO5FfKK09c+22dXCEmk1e979ZXDoNyr41xWxjOKmMFxfPh
wFHGfLhJbIEqYLQeBHwY6dS/eKnTc0R9T2ioiXbR3NMYhDXQyc8slTgbR9yczDAgmJf4cQBYkis0
wDWqJxSVnSJWCKlxg42f9B1Kb6t5TOORdY7bNh2hJtJOi98kPODUQhMq8vrIBXxn9nhI6CQ1ex9p
q9crrvelkx4YPuPgCm/KoGxmTExiV7T7S9ne6FxUhGUXpONC0mm0/hmm4qtN3f6xhZi0rJZ5v6g0
RHrX0GA2czGdJu7aaGC5aAd769qvsqQWiBqLZjlBBlPFB16z+25YJ/GSKqtnGovF5JKPW28rpybu
Ie+OltnzbDHyzVWJBYEDxiqbEn+nOXgMADW29Ke61UQoujCNY6uPStRMLwIaIa4e9lI0/kttcHKQ
c/VpFzYBEX2KMClQD1bH4CMuHJRE8lBHBaKEIPlsON/Eokdvmw9ACJaBYOmIfeTOw3kwuyurNE8i
VKcgJY2z0v6Le/YlrQrfeJIFmxlT4nJlLjnlSThim8niA/oLzPVizOH87JWN6DAV1gs167hQRXPU
c8x8KofkpNlCOxDjtV9bgfHgsaSZOjf3MiehssJWUBTyGKbPCa3Hl1q08B1Q+yUOfTTaqsg64nHX
22Z7nEKmNxW3eevPr9wbDusSs8iR8J6umkAKqGNWucgdspn8Vrc6JRFlnuXnSEPnh6gaWOlphRc5
CpOIW2GduMHe8cgykT+9Rr00UAU4LmFtM0v0ulazFzW5qZnyBAitAQnFsG2QzGTt2qefuUGqaCwW
vXYVBtARffu+RHNKYNcSJdaid1hETRFHhDT1L25DiLzKbZjc8+L6z98TmuVr2RFfhLLRUybO3XjJ
2jCK3UgIjx+nb/MwPDfO8CR5xu2C8Z+i4aQz2ChnQ7ZY7IzJQ762iocB/nyXoQ9HysH+j71YpI9Z
Pf8QyvmwFszG0DEZ17ol3NvKDp7rfJLIEbJaNRtdokiKa/8jJlF85cruaQ5gHbQak5NbMFVJ7uqh
3rfxV1DjVWmqu9lwSbvrLdY3izmJS2+sd8JT4S4ZnI5vrNUkuXPGq3GwVppZEg7G6cTICfVrS/bD
TF+UgfUPYw6eZYWCediVnPQGn2l/aTPdL4k6y/z0Ky/IPgS++D4U5UEjZ8TtQugr48yPoWM+qNKf
tBbijWHEzWpk80BSixwAQWWyrjMK764j4VKPn1b/pvP2TXkJSncOom1pP/hD9Cj68qtPoozoRXnV
pRHd7z69U4gEkwabZePD2idDHTDpRdkVmTWEdytbHnw1HICbVWiwCSUJhvDScMUZzKvwFDbiGJv9
TVJUn5GkMQ3UgyEy0vq+RdwBx+AhSTsgYaY8EQaMk96g8w4IoiF66KDjK0myz1QvFf6GoAmAIRVm
u7hBt6+66jPHMG+Q5A5uFNtjPR7bno5jHnZ46afo2lfBqxAD3qGBzkAVIx0uqgcWb9JlfMgTqpie
vGle+bJ5nFEp6sqETaIQC5EXgE5g3Q/lO5jfYu3BC+EIgUrAlDm7O2qWhGY1Ce4xjniG8K3T32gn
/6xTzLiqNVyuRBIkkdb1ehtK4OcisNKrJiblNB6h5BTt/DYlOPyTwkDYbFnNldfH98ZkBA+0gSdi
JBx6wQbdnWJma/FLj3j6FrVYggh+cIOrLiAytEq5ZMgxgMdLtt9jNRXnMezvmxg3lG1YHOwDIa5r
RvFrIL5zYT3l+D/62GdFquf97OS8ZxaVDZnKcsI3PXXxl8zitzDv7saQvolweobBRXbbWF3/qAgW
kYw1dYjQoFP9nWr8W1Cm/FVl3jNKIfrE5M7W2t1nw62ih1Q2ON20n4otzBOOauN16+k3L0XeYNsN
tk1FdmaTUldrTFkWB6l1Uur+VCRTt51ZRmZjHPdthBaHwRSur/S+y3XP5U94QIaRskc0sWZCiXnT
JputTBdQjsTmhGataB38zKJmDBjjL7DM7TAFHr4/bgaZudBLgA24nuDqysFTZNaPYiY33awiDqZc
OWk2apJzpnILPeDQh78Mw7IxGZOL7dBE0uMESblVROPWyEzy2VxPc/5e5Sy1kZ/fql+xhfyJOASC
HdDtpGb0poDrIDGZ8fw5F99XmybizQLI58FfyEgC6MwrZvgz6Z6YF63s4vrqoRtYpXL3PZcGV1VF
gkPeon3URbcjD49hkVOwvQy89FAL3y2rPSEkvcrd4NWZML1ItzrMsAb6zP4opuuiJL1c2fkvpwgv
BJ9RFWSPlksWT80YdWpLdrKg26lSPUWNvGONQWvNuWY7hrCUFrt5Nu9TcnovzJBvXcRWXjaQjrVI
pZmSrDOxhB657SqguQCWCrp4mMCubjLO3pa1BSnYr2ZRPfeR129HAtkL1eAic6bi0LxUaqwIwm6f
hSS1NEwgZBh4fNs0XGx2fkfupgaJEZHfuDNzIhNC4AhIfLh4mWPuMgpXS5zqJQCz65sIexmSRWqX
VSTYE7rExDAzciCPiLXQiCzK2n2yEh/L+YSQjnx0sAuMXaGKrYr2IfAQi2XItes83ME+QsCizUtX
/khF9oqs4UvnYQsGCFerHnAnNtHFtHFHIcCxT1ZXnTvX/LIc8zlvEm81Jhby+biFFw+sIMW/N5sp
q8qcX6YqrNey0XeJS85LwX3S5BEAIRvfcp8MJJJnP9yxfEeJ12/bRZ7q1tX5GDKtX6UCfNLgVh8q
7LiMowYeUGR8Eq8KvQlvTVzPtxlCKG7oX8wuce44zj029bOx/EF+spyUFnhK7103c0QLIHJPZFeb
4EaD665Dkk3Dhan3hOh+RzL0xrFKlzEWl4CeAoIskKCm0fhcG/ci6tVrdEOXSxLmRg4h8SnTkMHo
RuTPn4a/iOgrzwve3K6M1ujacalm4yvq/RsjekPBcBqn5WRfczP5E45kXjGvi44S1f6asvtn638E
Lg0IpGGkrdALhwT9q85xFMS6edfh3TASUVN2NJr5794Pgie7nEt6AIt3nTEdCs0Neg8uQRtHST+i
W2VwajXH0IITQkpHifDtds5idHjdocrqr9Ee0Szl+xG+Tlsmm8i2w2PYD8MGPMlhrPpHu3F/VMFg
rSFajRgT9EfZpCBbdHC2wfeuQVogh0eJ0FWNv5LzPK2bZzPkAdWmz0XI+NkhYQZ993Q/kFS5jmec
X5TZOupvshQFsdUjM57ITFylA6NpNC+3yLtx65L3tylcDhRV+WmTj7aWZswZFOTirku7B93AofDx
omgLXX/exlfkNp3IaPTXepheeM2O9oTh1HBgNgBtWydiymnqfIyB/5zbnGwsm7hpJ9v3FcI+J2O+
CQ/i4tnFdRj6n4SVPMhmC4YO15eSz00+Ypy1dnGYyK3LBcnZf0uAm1iPgNEpVMjeSBH2FdAtlS4P
I1GMJeifjTHUlymbWkKipneWkLMoTHRw/SUF/kkSrbpxKFVX6WTh0J62NIwlvsPhh1vm+PG5O7mW
r7w0/Qnj6SqupxETb3Ds8gadlbNk3lAuNxGTvtAkv5f7tIpQeuYt66Ud3Ket967ae9QQgNiz5sSf
wrlkaj8daz45ijsK1czPsMEVhfv9trOsN+2pn2aCJ4zUsBW6LOTNaUCiToZjdUKzFSbTh0Dx5qT1
DQ/QKDX0nkE8wUAjJwg5os4Cl89dx9TUabGueWhf3b4/upq4MMtpn1Q1n8cJuInOORFb3IglsUjK
pv8BEgjJtI+aUCITbkrcL06tOXGn7S92PSTl1+aoP/ygP0rfvSkZfhgmEiSMEsRszquw9G+KZkD8
Ae1LzQlnlTl6LODGAZ7PN05XQzkBdzQXE3+ykDaGOhD05Vz8rCJFvFljrgSbFjrgcGUlxUGYP7vR
v+AIcJBcp+OKTtvjYGA69urhp1VVz/ZsPbTKZiKu3UeLiXNO/A03qfEp3eAaGSwn1CS4GcX0Umc/
BvIYpY8Vy5hIbQkf43rotxEahtVQDcjemkef9wfRBceXIbTPgZXcZr51ZUzZXZHUH0YF2sHFdpnV
jwD4pDG+NRY5MAyTAyIbeRsBoIkRtRvpu6Zy060ZjfsmktdJgczYSx/KjBEUifP3JXuJ37aoHqtX
pg1feCwzDDJCFVfNML1GY33gELFK6fMNFfZXRU1FheDsOuOt19Z1487vCQfegWWowzIZILD/xteE
LPcB5gckaW9qyp4tNb4NU4vky8mARngy2weLNzIEocaBmg2BlXj4Oc1wVopYPMRp/Ku2xge5XCsT
itxpYD2dYuKR8uAACs6HClJLc0s2OSbqtiQKnOkYqZPpeYwBJig5PlcTxA9R79x0eaWH9rP3umff
JQJqVk9jFd8CYUQcQsRqJDKygvKfRpHdpOxMoGKqD2cOD+ZAyKaQ995gY/nz4WuVd1rBXfEmvIHM
aciUd9uTH7Pzzqq/xLCEetO9jzQsDYtWB1iqn6KLSJ0HLn98TJnJbLLeWBuh83NC57WyAoUAfWEA
VlhgBzggRAsN4zvgtleLXS2n+Vo1AJyMiNyRqbyZrOZCeY2EvJZnBKT92oeHH1bBfT/JL5H73rac
Fx/JoYuopobEuvjCALKDzEnZbx6VGb3JGkVkZ5Aporn3mJxcx0ZxKVOr2vUwkSwGq3jmPoKRVK7B
BxQCKfsL5ZGFDbhfII1RvrnPOsgjJIkZ5uKoJxKe2eS0NzQMFKORtw4h4ZDLo+2UDeYqMdxXUeB0
NXtU/zMb8Mob/XhLib5dgkMFoNF1MtTvmheK3gLD1770cP6ZOGEjqFduWUAbwmnA6T/lZa5aZ8+o
ZgN1iKfnUOR7vvjxnW+tyRwGNlKaW8SAl8bWwcmI/duBY5jvzocx7j9HFtVNlk5vaHLdiOTs8nqZ
2SI47k7zh2egFFei33XuVGz8KPsRLR4BywquPSO9pD6w+A65Md2peRd45Qf7LNrJD1WY5wFJPiCp
+1aLpwxPsB8Ft1XqAAXw0g98eQ+lu9he8Jtlvf7RueW9Rx+bOmFY201+RV53TbnoXkPFUYBPYxrD
HACMTeOC2fAq3IxlMmMezubwAfHXa+rgfChM1NwVaber1g7eDGGO6JN83mw0voq615QaoXMNptKE
WmDQBiMrMWbaPsP3wH/Iwt4VSI+Cg1+os/yMNRUO7iG1GhXmn8qBw9ESA9zpUa19Eb5YhYnkivO8
1XNxW13xYfvBTcPoSwTEGlO0PjAowfxZXCJTv4ROaK/ygFDhRn3Kn1HazFf2i9vVcjPWpFLaSDD7
iN+Om9P0qhGXAPMJu466TRYTy4mXb9c14QHEX4ydAJ9NCyGLxOQ3K3NfUEHBBC22NJgeYkn7nmCY
ZhuOoItagGselY/uY4KG0hZlHl4CD49rOF7yOPpRK623mr1+0Lhx2+asFNOPmFiJmBDbmdvEDp8t
qfNjRSuOQuYpHgONEYdXrg7oK451jcFPE66qDbmTvv0KXLbaRql5T6HxEhWjPBpF/OiKGgqjoCuQ
kYeSwk29bu+ZhaFhD7qvrA87gsDXS4OGW/C5mhODABY2JtG18SGrKQFz06eggyPq28sZ0KUpPyPD
8tTAGb07yBilKcKgz0w7xnYmq6WKsEsSwJwaGZp9mDKIL72VlNTWXjn1a23bG6HYC4Mgareq/ipH
NhdGfd3WqWvvXGnqGWdpCgs/YVDEuhoaJkqnqpq3rd/jb5dMAFsDqoQgZNmlythOnrxJUmxF5NEe
w4ZYHSemVY8/9WlkxrcSdFuYopXE17eNcUVDhelLJvt9UmPR8Onc21Pn3JMEF20oviE2+gWuwaTN
zgk4VIyarPWgDRJF7uQwcerU7v3Y870BAMy1WZhM9ZJL0GfDdZun9Ymc1hU+1gz4vkS9Sz1mt6y0
sz+/R+6PLnDfmEFgFwYlt85hIVmMcteB6BGGZOgtqExvuAmqncdA7TibMQnIixPd99KfZmRT7eA1
pdOm91VXXdfGnN5S+DYErebNFs6gGc329YwbhARvmAiCGMBRAlszAOywzTTryn1UAwSQmk7Qtq8L
hIu1F69zN/bIte9+hV5i7LpOcZRFTGNO207gVafnPEAv9rcjZLapOk5W+1ElARgMiV21cjU2H4jN
MS8mR3+U38rkPs3ouhVj8ZZx1D5ImqjazDmSPxtMREha8MZdq835ZHnVTd/I534O0oce8lWCVbsN
jHxvD5IrZcYf7/cUvFUsnuxqIqvKoC+bAg+j08jxdWZMk81U1G3ujzt3KsnkDmoofnJ61fNoniPD
BjLbQwhx6ovFqT1dVxr9MybdGZ+f+MJJBTXEYbzJwca8cgzrhmREa9U1i4ARwTWWGLELQsjHjTg7
PRPrQVOuORW84liQn5H2r17sg3+BkcmAFfhW09CPRNSNtMpZp9Y4YAxrTyp9gQBpP/vhVZzb7T4D
+WDVtbkfHWAP0maKFab6rbZor4pYZ/yZMywc55Mp98GynY+OmfkhJYpYo1JeWz7ERKsTHyAJyM+q
NYNYM9zHoNAgfppvZaODfVRfTSTu0FN9UsXwkGG92KdFcqd14t9PJFJs6IRiUHeeUeRjwIuqVy9A
GFXkP7K802SlJ8GGuZbN8mRvkP0H9hiW6wovySalY7tzmB5skH8gVlxSAymdyXAy5WcygEeg/+T6
GHD7HBuiDoEzYUZjYkE0D7nJTNQJEo66tGXJFeluLBNKacKlFcHtfVFUkGyyxdCWv3FTuxtqV4B4
8yk1GHfYp7kop1MziJ1HhPfdOPgfVMhyZfoaBrh02ytDwXLAowSkMRCffkKPuk6SHpILTTGg/v0B
p95pDLyaHSjA8IYD2bW5LXB7YmSZE4Wykhn7ABP7gBydfPaOyTC6bHGVj8ubZMv8bLvhfGPgAeNc
W4KQjJqthohBmk58V0w962ciLr3sxH09Dy8AXPf13I3rvpX4tEdmFM0Es0DjTEM0+m4mYXGlmDoY
eWWuhUUqo5+O5pZS60cj3K8OCdoRrURgNrxqXU4xFg4mqNB0m3WsbaUu1W4SFZYrSepJSXyBFhz1
8PaAaSYgoM68k8VbmeYxGgpiEDaqHvDbpcg7x3KKbyw6rOMEwE5SZNN6jZmhegc9ZeGuqYr8VvQ+
6oaKboahyhvDEdWncAg2d+WxA1jkSvUli/RH5D5RL/PiBRk2Oh9OYxjSlmK/Jo0+EPvaSW7NBPd+
alzl3vxMebP1XKs7cvx49CN2uRTWfWtiycEMo2xCvMJgwZEgi+Esf2PQwlz7cf5uQIZnusUS04/n
0vLLG3N6bA3x0UUwlRMacbuxGu+nRD4FVvwRJ+WRIX9NqYn+O2ZIskX48IitBliZVSIMiO7T4oaY
mGcvkOfYjh+pXfnyyl9hB4pX80jGatVXoPGwe+fyCQdmjFwXj0AuzR3kyI7Ztt51Ftehb8e3fQmh
AWQKJtpDN6tHPelzU/HcJAW8X0qyNxzaIjW6v5SuhrVwB7JB7gp3QFFckGDrZycpUOG4efKI+nba
EeKJDw21YwKzc1WYdvNYjT1GLVIv1myC44pmM+Gvy0E/lxUb+q9Q5SyStQsNvGYCV/VTgO4cWtOg
yOIdS4wZTe2cRxRAKzEBVk94t5HqQE6jpb6e+kJfspTKq1okI3l5Zcfe09gZX8Zy7yvGDavGCA7u
6BV7yiBnPSw0bk8/V1Z9Hob7XiK9SHHCmx0a7B6NkCJKe1sZgAeZNZ2kNT93vvlc6+YcYR2EZ6y5
IMHxCYkwyRDtJbDYe5PEOrMowc5L/b1fpuMutlNGTXFBOKMdfJbwBbY9Tf5NrUYbTwCKTW9wmIxk
FRAhg2MwLyrq9Ix0kSVekugRYobb26GHmbZcjeOIsAeldnum+QRwyma6GoVnh4EgkYwIK+yO7myW
ev4qXXjOeYL1qxTl2eua17msX+m2UqEs5+SyDKBc9aeQ5NizHdWk19oefOsyf1GmLD7rOL6bESjV
egyAUYfGMc6nH7TiYffW4dVk2fizw55BcVgMqBrowG3VQHqBC+r4Wkklr+POOqSGyWEDkQBncV7h
mMSx1h1izjdu9RAE9Htb3/vB0DmE9+hEb006EFLLhpwWzNL8coK25SrrVrLPqAr4W9L39U1qhiXI
aBTcxnQlvdB9WEZS9qKtG2uDGQh9+pFjfznn9o2ejffMTfz3qmHYZGZanMokv+lgeD+xAEdKiHMO
qdywEy7mUflbry3zuyEq3hL4wkE6qheN4eJGJyPyc7uJXxqnvQ9MsI5tEU8/WnrViWvta0rSk2M2
t7lI3QciJpIttOsXIx3t4+RE753NbedC3nhQms9xlMjP+Vg7+xjN7skYkzV+IYyJVV+cguUDI8sC
BTz/yusZV1c9410sGnWTVZLNO0+KjUT3pVe6rzVohBHu+SB7iCOKtX3K1cWv4WaAbCvZOZTfHL4f
1OOoaPFZ6sZ1ONK1Qer//tUB9rsNZ31ICss3f39dv3yx3eiNafXTzffj3x8yExRzRaqdOeNqHIQ3
PXx/yDvGSnP5IN1ifsCyyX7qpPHBXf7XUYXFLJA35vuzs5TjvjBg1Yeq/VU5nN5wrl+8aBBfbo6g
pMUJy0zqYPoFjliPQZ/TxdCbg2w8ZnNU/ByH9jnB6vg+dyBCgDHEr5JJwDri2niKE0ZSnumIe4qf
eAtyJ7/kmQ+Z0PKCmylSwT6XbDkwtqdjFfsh/UTRnSz8aUyB0lujL5KT1evk9P2v7w+6isMDeeTb
YPnkPx7/z77WTTNaogtvybLTgHWo9+Cdpv5zrIuzUVrxna+a7hm+ebQ8appDdWl75+H7a/TAtTRR
crF/2t6zPwDjzkz6F9+fTUxY2U1baNq7fNZQSyM+HvLb78/WWGNkybAxJ3T5Aa3H79+koRXcjFLR
VFeT/1wnMiXQMUOasfz6lOELWyq29e//NaUNe2mW0+9PmfSjS4Eu75ImnnxGVrP8WtRD8wUWBbG0
/DyIxf0JHU/8+zOmIGtgMMZM5ZbPejbULLjW+OKWby1RO65c7fs3nT0Om39ptf83Wm0TR8N/57no
x6/8g6lY+Ue59vc3/S7Xdn9zLF9iarDIzMFEYWPh+F2t7fzG++OgGw4CcgQF5on/L9Z2xG8EFwbS
IyrZsQIr4Dn83XCBT0O6/KyA4wgKb8LP/v3f/pRe2v7T//8xCxyJ95+U2jgucFlIx8YVsmSCmeKf
EgKnylGR3XOOttquW40psFZrUcjlEeCAmphdKy0PzJe3AxaCVW6S9VYGL2Ol80OCmWybV6AGpBq2
soHINJNhuEvZlo2wYcvLE5jbQFbasFl4gVmNhjO8BSsDD0+QR1MyBzdm7BqBlX30XnunUxK9DOJk
ZxM2rmO30GeXLnQFDlL8jCqoLI1a4KMw8pm31jCofCf+VYgG0ynDs7Qrt6hoCJNhHDhI/8MMSc+0
TOsYMueqMg78StcbJ9LNlunRU7vgiwZQ84ZRjGsnxK3c/z/2ziQ3dmXLsiNiwEgaq67X7nLJJZer
uh2DiiuWxrqeTYwlJpaL7yMDgQACgexn5wPvP913JReLY/vsvTblAJl69Dr9oPos2XSFdeEN/RF4
2Buz4AhyYZ/YzoG2hvsxd08YUfJLq9xt6GAItfJerE0VfnRNSq5Us0IkWZrbqKozrzaGcDbjORRL
mtaDDrU8KGDrGswdeUiGsdcWBQc5ZxI1sSkoGzTawvsxx4Bdbgipz5sjSMit/ApJ0hH/FQHTQPHV
DWhFvp3ipKwHQBpOcQ0XZ4X9m8XdrhD1LZjEF+6TYY8h7biET+wRkZxA71CZGLGYm9Y9tqM1Q74N
fQgcYNuEP1mH065j60RCb3Tpilgw4tMLL5FzljxUacjBKpfvGRDIWEcs4FiN+2GTbGT063niC/sK
+1Tj0tfFOY2rm+fANsjN4daM7qvQrB1LjP9rA+oem4oMphw/6NC48w6D8Dk1559a5Rfy0oea3GgM
9WBlYdrC9rsuaGoC3eR/0hyjfoKuGNiNRgR8vBtx+h9S9iyK2KvvTOG/xbL+hH3Gx+OVj12I6cgv
u3rtGFzz2poHFjvwNwlpyqsvJHaDrpU7vUi4Aeg2lnENG86G8p6SiqLBe8lFhsWGLCbBRCYiYkm7
mjAtSoBNdAnb5QzPY1VVPQ51z9y6jbnCcv0kDAhW70Sb8t3czq+mbxuHyLLNjQLXVEv6NwMYe/QQ
TdOwaZzy2o0mSvXIUbFFackB/3Rzv7cCnBa2GPZzwU4p7KGY1vKFBT5SRFm/sp3E3dpHODK+83J6
8qzhEAfVi51MBFKRXrMGh4nonFe3K26iB/CrbXWqhuDsj+k1i/pXC9C/P0hqgerbUGIMircy/aZd
wFz3vQx388hCng2XpWIkXsu97/Pmze/pHdHVa2AhrkaA6bAGH2LFolUqzHyR2b+RKKJrBa1IWtVz
Y1YQnZr+noNsS0SpO+djdUrN5isvOQZiqN2VaDLO8m0nfgZVnX4UgbvGDqoP6mDYLoMjiR4yUKiq
Av6SZDSswG9A7ErQJ/z2T2gmJz6ezezEn6nFGZOjy1iqNdFIqrhwnJy6FrBmGE7tKg/Mr7pn5PU1
jJJU0l6ZvzhhQx2MWorHqj17xc8ihV6Rjc53nnFw1ihKxKrJXNKxvgBsgotM6/fayi0sB+m9U/QM
Z0NzJORhriXEdrdl/TUQS8CXfC5IbbiNlGtKMj/xWcD9SqK3qBlxdfpJsw3q7iMtxGmZ7liSkhzv
H3Fu7hyj6omJwArsPbHrDOwXwTSfWf2jJVQMC0Ec0uTjLOxyeU+0NLqYRp0eEg+Br+L64wB41waQ
qQn0QtoeHe7jDFMwrSj1yKnHNfk/9btxH3M7wEAyzQW3iPVo+G0HM1sHgzRXgVs9t/M4UTSgQIiS
ki3DU6gMIMYeUP9xPOo+eRxrtlLUsqCsD65F1WULlbjY2yAe87p46lwTviq/D5QMRuTyl+XAIahy
jwgfNAVF5i3u/T+NcD7SMPzivXNWXvxUjNj922G+Nezm+DAnXjWNKrGR2XKXztLb2uSfV60qD4ZI
qTSoMUPMZNFXReMx/tMl4FRQ9BLEsTPeAAKFW7fu/WPU4XSqXPGcBy61DHHZrFUh3sx6oQCHDy1y
oK3x7Ricjc3Ga46LiNwH4tFNEnpQKuwhkVDo7zyQzflzSsabaeJ1b2PTXo8dqgHxmffYGWjI4ezF
dn7e8QRSO1/1ezet/uGDCNTBclc4/kyeF0nSMFON+FF0DzyUyeVVMZ3XHURsEw8GFUEllqRNO/sh
TPWUPGMXUVzVxbuqJBdYtv7K8mCJWSNSE27lB1t7/sm2CU5q4R8oIoDv66Ob+y4boQZgNW1RtG1m
JtUJTCcb6lM4giEt9YK0sp3c1wJFbfLxR9lw960SbS8M9bp/Un78GAdDcmLZ8UGB5FsSQTWr8ibc
V2F2tMrgl1fBAwwyYpnFTWk8LnEObXTMTOigcvGDBJ9h3lzcGC6wDcXztcjUXWd0j45SP3PiP7Wp
tQ1mRuoYeojZJe9hNUS8FiDnx9384tEwQ0z6OED8zxhaaPzgTepFCQqu/R030tzEab4NDYw/g9Nd
Z+FqmHnzHdg7hJPxEozevuKpteUs8FtknO39DCNjQGca68elj9NT34lH33yVYu31ps+iM7OV2Y7h
IYl+nTB8p75rk/TuK2I0LgG7pzwPgmvQUu9rYHJmNYxq3XwEqqNySGDpStzhmnXWvwpf/3935v+S
rzQdIpH/c04aGvPPf/x7/9+aM5c/86+RnaSkyQghhen4y0js/OfIbrn/huGK2dulDNMxHZc/wzH/
nyD0Er0kvxw4eNMk8Ufi0/93ZHf+jX295Qa2xATHsG3+v4zsnD/tpTv3v5ZnOgu8zRLArPiLBAtQ
/v1/aY2dhzEs3YqlEzuE8C5NbIOhncEzN9icC4c1Z24nFXT3JY3Dwgrl2gWmX1IC0FYD4eA2sGjO
ioDW1hXeubG3oUXi/LTiuT25k7lrVMKrKViKc7zhiifWBKAJo4oCtHs3CtEA/GZTjY6FdasFSm95
rMONAw9+SEqUUiVl0N7X7/BrXeB+C7qMoJyS2oPVtCLayvLbwUrY9CN5uqY6CccDi65C7CT0CRSe
/2Y8w3hluZ2yUrGloIQSnMt6hI9mW8jdvH2jNb+nY9AaI5mv6tjyVHb7Jefpt3+lA57VAMVPye8P
qyNuQ9DPOPnuAXKlfOfDB37eA/v/jTu3N7cNnlyzfY17bmQzmg9FosydUA/lPL3zefbr1qi9NdGB
FyRXF675s0HAkbxCEG4N6RPxKXf9GKUASEMKn2rqZlJzwvFiMJPLWhK0Cy+W39gbm25BEtaQwsAY
Fkn+3kTFh5+UFQznfh15YKCsuYFpK/r3vqxbQEiUtIUZe+3A3UUKiL8zEpeDb7ktOuuUe3+lvw2X
1KQM4aV2I9JO/aoxaqwijDoApuQ6t4Yav5i4dWWVHUpoybqv6ATQGJbHvP4xlXoejfwXgzGOpWL6
qvz2c2qmnwmAHweAo6eEuasVEd1JMPHWTc/aBj4LuTt68IYJ9xQHRnh9S+pit1RHAewZKWppCbgl
nOg2MLWFT+eZPRLJLOAyzkSiNkLfRZVj7wTGKj4x/BqZDmcCAzRndZB8c/c+4+iKe3eB+Yte71mv
Hbtkto/R1NLIYxJdHFHtDkUY8n2pxtk2dFKtBkJ6K+Fa1mGyjQa/1Rw+eCVLnMA/sEexiC6A+KLX
+9GtBjp35vQDK858gvW5M2RR7x1rOZzyY63bOYcy7L9N0/yVOw2HYzNn2MxHm74bbiRplRNIAadE
DoOeWTu8eVtHol179UFnon2pzyE87FLneH1cwiRd0r6xrfxOxGBctIYnoNFiN+NsAdGas/oqVfdH
csCaR4rCEnacoL64PgKIqjm7ygg9bRePFIwGXf2uW/2+LI4rwYgBBBdkx6jfaq3e5roONmKqsM+L
6KSfKlTAk8QQC1G9nq/sV5mBMdTJYcoZ1kTygCv+qRDD1lP6yhH81ULrTvrY3s4W1oCs9QoKzIkX
RiNFDW5hn82SaHBV/FpD9+wAmiWcAbXTdvEPpu5w9iLaggaXcQPe6S6OnZPh+PkR2BqbFe9oDDJ+
8NmBM4LeoqTW20ztI2bsdTenNWJWg50/5xHlY5g+lVnQ/et/yGZMK2/yOQtLFvXdslnNi5c2j167
gq47LM3mZP92unxhL/c3U6neJ73DWoeiXbbZPqcbh6Zw4aiVrrFy0Nv6B3vtaag5NlmN421pbOxM
2BMYJJmZh73iml/VI6YGOXK+ce3LXLrPwbJ9nLqQPBvJJXd2mKlYWZPXcf80IwdC37wUQfhpOM2m
EeN5NtleRZn47Koeo74st9VP0lDLiyyNXSxZqtqs4SGmhq4pnVfV1V+eO712seXy16Qnz2/Dkyed
o6QDijXDu92aX5hR7QL1oLWi8VRG2aWcol1JWeq6QEjamIY6aF5NeCDw7FMrxW6OFqQsg1lYZmrA
UcuPNpfp2fP7I5ccK7i8M1A+5ImA/IWizM8+VnitV44JNaaMozsHlXjVOpqAQ/zHJufaFu3vYGPX
i3Bn0FRpDogbeYwnlPTcXVa291YY0nDkv/JCCledi+oPfZYOPfDrtitXdvI9JwFmlDxqV2GOMc2U
ApgV3hPZ9mc4bHJlbMZMgLuNjTtObGqvu+DDBxa39tJWMrV6zXYCIreSffhozem0buyU8FwC8E+G
jIVh3AMWkqhZtZu8Ny6fxszJ1NZsYCjLRP+iIpJavRshwSAYi6Nivb2WfnLJBrg+2KN4dtEvEduY
dJQBE9pq9e8YWzdlUz0xhldfUhtlqy8piLXVvXXWIc/MVrMEqQLQ42UFZ8ej+UR3T4YVJjejy856
0HRESrKhg6fmE1ylt6KPDADplrNrSu+17HVDcB/zNViuJ5POQWgfBh4Cg7qaonjs/oZDCQslG6D9
kXhbO70Hqz0G2DhZ7YfRw0/pqxTAvfPtoUygvDWwEPFEegktCzEYwbIab2VJ650mQawzD1+sbb9P
pvPUNfBZ46F8Ihzw4uLDLZZpQbWXatQnI142LLJaVLQY7SMSRw7UIB8GbkHfqTdtFLxl5gGh5XHg
B+be7M9yEgR/SPPywx/ANxHCcohQBPUXXvi7NLpDlYOrbn+yp2NNrsVbU8mPshUcMYKrq9t+q4Og
3f4kymeF1jtffi1pZUHQ8sk4rxOJkMfLV9bRo9Na8UUHzzz6NXssTbyNtO8AIeWfGs6qpOKjxIxO
RIPd/eAbCDUR2Ec6uaPIe4qs+eLY6g0buYdv/QbIwVpY4WqNZLaQz6ncDFoYV/aIEiA8aJi5b6t1
Twa8qqU+2wWWQVsPN0BkzgmU7S6uHu2OTK0bU8MZ2j2uF8jkxvxo9OVDIvtnnOxOTfpmGDAjuD1h
zsjE0wO5d2cPcs3ByFqHxUDOg+JvQoTFsZk6YmX1U0tIet2H0VtR0ZwZpNgBIYiFikRNWxtHyatH
R8FhwIl66DP2QK41Py1Rzm0KymObWLgJS1tjg+0tSML1gzmZJI/JoQ0N7CgK4m9Gbd5k04MjaD1+
1HI34kgxY+Onnqtz6vePllv8sM4jYZqLTQWBPojJHM7lleMsKMSWHM+8ZLxzZ5NmbnsM0/Ix59eR
KISBdj6ArMDh2nfWwfGMO/gFizoCrjlX7K5zf1tJ+paiEG+mbbqMtzVJ6wFO95rQLi90vbHosJ29
F3i7qGB+9BvUxbyb8bPuTDf8KBUOHpH8pTebmdDHWlIN3TWcINUVcUEPJ9Qz6ihMucEsUT36sQG5
wR/UQSYxlZD2bvIbtAUqQIbA2bmKULznMAkaQ3K7OA3+v9FkS6sxTQ/hhZdezSstxkMaTnJPSTme
dyuBvx51mIkmYHt1B+e3pQgDszuddJ4JOL2a+K4+8jjguyuLF9vE+chrgNkKJdwAIbKZEuOnyPFB
N95LN/m7pC64yqqvoH0Nya3C/SP9YzfeQifY4P3CGSEJPo8UkdaD9+vm4jpPUbQbPSod20VFzylK
iXCqsXkm+2c30MEu3UsXl0gsxUeTvo0ZA48zls9DHl9UZX0U3CTrJBv+zugKbuvhO2UdnQTxj+ON
0aHIgpZBlxukStjYh8n0XgL8PybF9zjK7K42waYIrt81kNVzpkHblwwxgO9PA04fK/WCbWojC5B3
38ketbch4IBF4klZdblJsFavRnOm/Vm9dRb1E2XMZg8v3S0zbGqu8Njs6WTyl3eSW0zrnvPBnHbm
JhgH9LIcY2DoomAMK6un2cKeuk8BVaQqb0L2vBn8DmTpSPxbObTiSlw7gw/dFRz9HekQuCuUEsPT
wrAkcHTWHmZyyssx/Q7xturUN1hOto22h5yegsLG4Pou4+R56uQmqXgoTLDddrVFjmBKC97ucHaN
uUl3Lit01bhnpEdWMEJ8A6Ue2DavxwZMfdgMbwmnNJ63kmbeoTpqt4ZP7Zs8Q9KLF9hHJ2EREbnj
q9G+mA5d9CFpqJou7lXrc3yCMbsjIe8f6dy4tiNjC0It4yU2AnwH1C4o+Mzamr5jifMAKWzHiiCF
IMznPSh+Z5XGz5wH3lE02C6HYboRUZiX+uHzYAcpbS3utrL7/NEpo9fW6MYTBI+jLHN/53nVyOTs
nixoJauIWNyC3ANP1zMqdcS13T797YJHGUxfE9d7MWcg+xKYkh7SZJgVr8JCrvaMxNgQF2i3DMLr
uklA02XlLYEatiG4RhONX0OMxjnEmEU7mrzYNiCaNh/PYWg/5w0vh3QOSQYm5XGkfGEJDRlhh38N
rTasUwvXV8QmC/d8nI0r+DeEYufgsxfvWFDZjdQoiZOO6Qwsk7VgW0YciJOeBTm5p9tjcFF2/Gy5
HDQz+zAQ3cDC5iTtYdaN4IHO/Fuc//kKsx7+Cpr+ymHvyOo6+9OrQkwj//o+Lf+Z2caYI9gQOTYc
Ao9lHS1WobnvqrHe0fujZIA1LfFApIlUbZzpbxfw6wxI0MO1xB1NShr6OO22TZTeweXv9jo070Or
QBbVwt64XG347dMLyYly47tY08rJddbC5SloU8c7sISwCw7u2Cy+YVFcqxoP5cAvdDXQOhhRz1Mm
IQ5cUAar0gvw3czAGQuA31lLnAGf2MvkYMyRfn3fEromeEiZZORiVosm+mbak/Qxgs71rkknubGY
2DDUEDboewqSVEZRlA4/xRK7DWAfaRz4tKbhDivxAEglxUqP8qVDCyTvJVE7aJprWSctRfS8+Kuz
m/yGaffXd6rnqYXTPGo6CNPoBvLgCfH7AI/m6NXDIcjUz2jdvKl5SOv8M4fQnrKe5ZlLbC4ln75K
/NPkFeWeIc1i7OQJDYkDxwnOdIutnZO+ZRK9u4udXUWxA3PaFB6rNvmLIMHDpXhViDtru+K0Qy1a
gq5NpP+Dwyiw9iG7FgBuU2nUG8fdW3PNbRdhDWsyvWeF8jL65t8pYhEXDQm0oaKl37H4Tj1r01Gw
qDQNsHJpkejrd7cJc6oJ9c0QhJ2xnu7VnDChpMatbOcX16UVGo12WdHqWKhDmYrh6PfuvvBpJEpp
J07rzMN9tNK+QR1W1z5WCY7RIel+tMaFNjEmR1wBUFixGxGFhTERcIxZdHEVrmsHHkQOgWsT8oyq
mhC5PuVZN0Ya6F0r+VKVnUYgOzzI6XZJI3iiqOCp+sbqXhELxqIfLbA9jzQseaRC73g5GlueSnhY
6/c2ZJA0WYKmlvkE5/ij8EJsvuW+FWGEsAKNErS/gOJNY07i4b+Dibh2R/VqE9Akds04TgPKIzmY
hmBfmYBruDM08FOqHvTGsFJCm9vEExEYQJtCC45MVknLsH3HgZ0dwZT8qjl6Top+G6eDvbEELeRl
Sq9EAmnezK/4bji3zseO+9NQ3cWYontOxzCrgAy9KaIX8JNPOQ1umrIobtx7pLBzMJD5UA0xCUe0
i4G7XM/xfVRHtPcE1UXWaBgJ/Pi4Y5Pn+5fayGBkiyXO3BAnh+ENQcOMT/S+zJanD2C0nuwmnPa9
0ZCOBVs7Yk2OShfgILc0M//fjvVSbjJnFGa4y3CSrxN/8WDeWnDimwH7Al9mv6TDSaaLuWzQGqPM
M0qNszMzPsdBjSMjInYhdhQLJWv6Dinpm+RD55g8+ersMdXyPQlYJE+gYrYJH6YenZ+ooaUjyKCA
j8mzO5N5hzpBlCcUu9LhLD1NlAo7VFQKeCHbQrB+xQFEfCJ/bQHILLZvtBMO8TS+0APrafLsZbBd
cGh7P+upDAuXehfPeWTQp8mz9ygKp0wv7V0LUK17D5/sd+ynamvV071dj79RRmltT19BOrnmeqyD
39z8VmXxGdjis3Tnb7NMjLVu09sgy0M407XoCTpwFkMlCSZuA0AKJfRiypLsrVewKKxARGMYfpmA
Sbtpdxot8dhqSjAYEGGL6NWgA4fPkJaytCn3jXK/Y8V0OnGC7maY7EUxWJuaZzt3EFVn4bUb5I0a
k/fEF8ne5NkQq7swUXdt5b1GTjxsqwr2M2vpvVKs8hyfs692vKel4IGKJi7Ltn6SSzUCJv4JQzLI
MNwbtWWSBbDCX20ZYAQ4o6QJgcGMNQ2xk/AJOF1wdAtjb9TgFFLzx47ZbmVopmE2vMdjdXEKMCV9
ar66vOlXbgcURKf9b0pze6pxCIvuGZ40jmWUTdIo8zvCE9Giae6PnoYlsagKgQ6gbFveJS/sGwuz
LboJ2yKcqkRruBQ5v/MjZfl7LKk9RZAGmVCpndcxAosap+8YWFxCLa4DkzGr4/mrSUjv6gmwVhpH
e2rhzF2Phc8rinRd1BWTb81KRprteZ5sa9/YKILaKj7liMdtlBxZYHfZvHKQDRe3LSirpTcFLK8N
XMRV4vpP1LflZmUb3MGQYmqNA3PnLBPxWPNIzszuWnm8/eHkp21yT7SwO6WO9URdPJ4C9pDkmQtB
c2+B4UtT82iHj/SljEdhoZ4hpGOM50U+e2V1TGbn0ofIKklFJEBz3PQ5iQVTbS/zODV0qbq4nfGh
S1SiqShibG7zdSD+3Y6deKr54beTFoRFvPC9UsLfJqiQ26Ot9WOBLn7E5kNZtU1VNkBVzkQgi+eO
RE6HX/7OHHmYKvaj+9mzsyPiW7oyDb4EZRhAGjdDagwfrqvTixu5Zyz+/lkCcCBFAH0ik8Rj+5G0
VDvKvdHwTgCrQ90RQCQMG6jHeYx/TpU8ZByDjmcvLDG90R1zyERK6ny6p6cRalV0odzGW34zBLNb
81wbE3A+2mpZtJFn5gaqysm4J9dzTLTMjz4uDWTF3NoY5RsUxH2gq+qhCPKHwqdMaQh4sZiBcenM
CC5I1m8ap76LdHY1YGUbvLVM2pA2TTj/Wmkk6HHh88jKShNFSbtVGGT0PDTsXI1pOMaS0FUZVXtz
JK85dMvrwdRPMciH/RQMjL/Fe+3u4IzcgpwcXN+ZI9sbg5MPxk9UKoyp/M0pUKPTNEDUzwuCVl3z
zbN3rYIooAUFpRmgzjU2i2sPElH08zuPI8ATuXg9+xV8MiBjMRwthqko0qx5hJ/vrEV6mAtW4sXM
21HI716K/Ego55eeswnCWnU3m0mGS56lZ7M4w1JvnM5T2931Kn/uI8L5gGsJnmqilKNayrTt4GTq
iDpnp9myAl8zRFWS/RBJZIZvwgJTRMYkFPi/Q2zNKVVrVs11ngOxb4o4x8PCqGkY/WcXwZoR4Uc1
IeGUgie4pIe7cWW3Ura379zi4pZBeKfp5RpKAznfDk0Klm2N4dN9rAt1xqAlmWBI64HWvRtJVObU
6o02bSy8MtEKkcNTuHqn1DiWFr3ELu0xXSusXTUHf+04oYCzMxI65D0A6ei2RhdZu7rVGNaAVxnj
xDPFWYYQiXsqDjhKBPBs/OlhsDuGtsk/5iXCT+ON+3mUjzBNk70dTDjoARdzatxaBcJnYJLr9lvm
UKFJhQckxGtC1vDcDbpEapghI68+0nnwvx4T8CHe5G0amye9QxGCb7h6LxLH2MQyaagE4XzYSsLC
wmPlD4PRPghgGEpUNscmqlkJ4uTWxZwsFtT8lgpCNBsDaClutPye65/lTd79FSZtZhlNKTtmA/bb
kbfqWGfFO2Dj3LAmOAvLKu0Nn8Y9iZK1g8t6CzU6XVua2tcw69cBinMX+lhMlt/3oMH+TF3zOrmI
ZF0sHkXhJgcKe+BGWkyKy/QYcAbHZWw7FRxVt/zbzvb3yPWt0ooVifrUlnwpG49Mx1aZwIMKzUsd
4Rl81eyeZtN5r1qgAiUSmsdh0jen91bbr03uwydsEyDrBZmHaS6fI1rUyGBA7Mv05xh9F/Uzzgmn
vfjia/bPCW1U6UVKegRJ41j+R2A9h6QRhXoMrZubnuxwn/bngQoSlFLvrhMHw72q6oHSxf40uM+5
ec04sZJadp5t8+pFZ4/VgBs+DdaeP8td0LNVMp2r7z9PRK2D7i0qXkw+5pJNxVLAN0uQitAsYvq0
S1oER3ZfhOWNr6C6Fu79DFW2eMo9EgMjL07x4UdY4vDGpa9icO+VataoSltbvczqOESL5wilQT3k
8bVBBB2ep/whq/70jON6+s4lZdDzuz3ccvnsT+dOvqj5V8lXx3sHF1Ck0SGY/7gDyzyXGMVdOt91
/ZoMxhyc3ZaADsYz4i+Rf6Y/olIwdDim3AX1ey2vghyQSxh5LoNdqrdETNZJcxQtZ7E3PJgEy/6W
6UtCmzzN5C16T/ko3DuLGqri1TP/5ohHFH+SgXmYmt+ufSnE0yyvYfmbyNfccXmARISOH9r8TxR+
tYpVKwOEASoupRVuYP1E3+hq4JIOPxz9JdTNsr4UEpCSL5Z5tVWxsxArE6Jy8qWPY5AwQDNTKuad
dcxDKtbzIfW5zByqgnNkeNJZE1sCcmM8TlYGsfCKRsms/GM2Ae6eF01sxEu5yxjHR/cnN16K7Ig1
2/KDFXFmmnJSLLMg+Npr1Z6n4FHRE53e+9ZLzOUmz3m4g36Wn9KBVppTb7+1w73LU5vMBmfho5/s
vJiE+cEOj7l84E+mzsnzLrN/6VGIEAIIgdC0OdeHuKoOIZyKEkOigbAyDH+oMmKvPawa2oaXaK+q
WGYbfxye7gLxPyC7HfKChm1MvBGhF5xNSwzB8tUG5sp6hvzQoDl5nD2s5JBRC8UEvGoJobJlTjwu
6epj7CFYQj8xGaUiDwotkd9FbCcAQYqAmROgAvbONU0YS0c0eCeScUvb5D6ZHyPA7oj/y/JsN5vv
rfVOTN+9CLrB08es/hOKaD9656o4trQVx9uWCQ3YUdJdkuSujx8qOnLNWxZetcNNSrDH+A56fJUz
6JVzND45443fs1Ox1H4+wNBbJda7qAtwxTQZEvyzrGsIiRX0Sa34FyeVXvKnED/9IHmu6S9uETMh
MfJsln/85HkUvzr7Na2flHWel/ypJ1Q2xIbM/hVsJqkVn+ynafgcq5JXLJ8JL3R8TmSH2B7EL7w4
zeBUTV8+NaMR25x0plkZe4Xr/pmGR2zL2BD1kpTiYp1+R2ZpkUUbyXnFuvJ+I+P3Dd4OzxxHwGLe
BJiXYzva41zh/AMGkaRoar54G+3fYutzqFryS4/siTd8FETnCu+UoiXOyauNnTI3IqIqXPLDX/wk
W7p7/Z4C+FGdZAmubaIcCCA9VzmYYG4AAjo8c1r+mdrVdQRl2KJsZGQ0oyBe9j8qu/fqF6/6dfx3
X7wVzX1Wgcy4lOYtyR/C8U2qz5rPIkKhHoO3crCWpq8NOfVVs4lDRqkCY2/+xOWOWLfuzC/jowHW
kjs0WwVw2F48dk5eskigYAKEd7A4r+c0Rc9Uq9a4/gbOtW6fkOvkKv4cWuA47RZta8VIIK+Th6ka
tbuMJLueEVDOtw/Vra/3wsDDWQf+rbLvqFdaRfObn3PPc9XXSzoXwDBdbx42O1t/xu1vxk4kM7l4
QAoSA0IFJm7zz7PHp+RIAE2YxmAf4b+rpmubbFNOL6oZ1jbfa87DfUpIgfNLcRJJmYu/cQjkcOKG
Xfu3wg/Cermwtz2FYNxuGMmKUmyDguUGr+aw1QensbcFdxO20hUobVypHG5z2DJsU9RcYdEpmWRK
mqJZOU+agY9ALLzGjI+vonaJWQgW4xRhUpjazahglccMBb2x7egQTBN9XJBqrddv8Nbz2VVOsw6c
CHTny2RNS3knlz6GSvb9ko7q3rBpbCh3rf2WFnAkJPc5agPLoq0rgW/xVlVFvY0UUryPoqvJHHhU
Bhcf+EpeZA+co8fWHW5xt24T/oM1Zx4DQACSf/mkW4u3I2XJQQWGgZrgwkn3cTTgdPogDMUTh/w6
nUMFIgR0ZfL13Xw1mj+pv0DCeRVRvRI6WF+eB+YuVxnUcBGsbLh6x/NEN8PADlB3P0F853lnkVwG
54/NfVws8BiYAwwrBlaTmYlpku1ugkYo72hq3FX20ZijA2rehosfOsOqLTsMiovF74MACF08/MC8
aAUP0BI38Ujl1dB8LeQi6EwCoVVjYQ9CbE4mnlH8q8uMkCUZ5tyGr3E3cRmsW2BWJZ1rgw/TF4Wm
X+z4JFpd76HhExmD6/L3+CDWMHFwpywfLxzwLcVPh7bz8PsgzTIYFz2vk5ICC2Lv46Osn0EwUY0H
quGn7j58fP8LGK5gNW71cON8/EGkODP8pzCA1g7rwN7+KUsag7ybEl9Cfjb6TOKCwS3kklC/GnsT
caStQkbueDsgzzGG0irPBR5zismWkh8Sl+yi2cfrXUU0wLeptjXlrlDdk4ClEcbzk8GrghUJok5G
9WC1pf55GWfPGKqeh3B8SLNl2/dugbSOeeNwGEEkfnXik2iMe7AJ6wZbREZt2RKNcDPESNqsZRic
QrjFBZb/znUeOxBn6Pj+S1KkvIOWe87atR59ciUCmIX7zXE3o8ENbHanAgOECHue7jbxYHdNw92h
6ON78qXnoose6lKchFYH1bNdNd8b62um06dFdbNkuQ/G+E6ZAiZxcSoGrqJp3OMl4GcdtlS+E7yo
TkQHcPAD+cGeL2Zydjs3LvejLo6RM+97IMgTCm24lDBZ8t7XwZOPhTivh5+hm+6ALLKiUpuudRe+
/k60PjmeZ07qD348XHw8XoXv7aF5ncNx3nt9ek37kgC4cS7C+LFSuPJ7lsMkeWWjrm5g7j2ngdzV
PGyt0rwf0Ok0SQeKFnYdGfKO9Z8ze+tYYbIS+Rau7EpCS4TzsRvHRVJLMNo1rEDwGcTFS6n+D0nn
tds6lkTRLyLAHF7FpBwtyfYL4XBNUsw5fP0s9gAN9HRj2tcSeepU7dphuLZiSte+mINm0h0jnPdK
NtiWZoe8afZhFe4MDN0VtfXNCLzXVJ6VJH6ICR7ojXoTNQLYc80v0s84zfBRWltGc6zKTYNFpRRh
Tf4qdnIE8E5jmop4WIUZSnPVOqe5+DcmbEUYAg6qIJ0F1qKp1KzTbVtXn7Xw+qs085gP4VuqO3pZ
Xyvd+Ndgn5iFyGVer0MYTBtJgiJS6dVXaoEiUz6I9nqDpaZDWVxq+2B+YKvH9PYlAflm0Cslhee8
qZBQFdW3uASN9aqNcmYkNrzo/9WvXdDsgtnJLC+DY2UBWJrbPIU1cZmsTRP58XyLO7YjftpeX/Ib
VkgSIZ4JbjQ/sbGEyperHAM47b3muGR46EYh0IG2m9G8AvuY5ae6ylgXfIbqsYkfObnlMUvhlLjB
AUBNsNnCgaqMNAv8Q43UyTxI25XkS/IH+IyTYaEfRNc+/0dwA7bHCL4CrCjwr7jTrYxnscew/vRS
LuxWbT3yUd/GHvsGLEGBJaK/crygz8aqWklcEfV/88mpphAfkOI4aBdkrG7xLmwBuZWjFZ+x/3An
P2yOHCV/pmtSBxblEErhfLo5HruFrLKRbVcmvCUFLoYS3ht5rRpvKQU4wwOlU+5yvZUASBPCLv2h
w3bR5q9Y2es4xGrjZymJG9FjHCn+lORZE24ruIW5hnYwvzZR9eCuXC0J1zhZV4d6RXAkXio2XjzV
dliR3asdqC6m5VPTbGj6Ncw66ScFOoEM2/tVugdxWkyD3AI7w80rhKnm4BGXfHN5EXx7bAHwyH1L
y4MCtVPqb6W1JUcL8i2SmWmvRYb9soFrDLdvHeFXBvO2MGbFKWn6VvpLZuUYu34mlIv4skAGHW8F
PP5xvA/zTg82lnQikJkb40zHb+pv9bjNoo9Rvqn9o5qZA98y4SPWH8xH9Yzpy3qy7iXtfC4d6tHh
AzLOrNnsIxK58pt7kXbOkoMMJfW1xVDbJhLFLI6tei2xLTOQozTTSbRbhxA4BpFpPFWl34u7oX/w
nyWLTPuUm2cshrTG06ZTZ25EBzIoB4E+nSxul/RH2Ut9XpycsJL9yJayTIFWf7L5n6DdkGGn9n2C
hPUvCh6NdI3iP5p13E6U6JK060m7Iud53UP1d5i8wrrTh6O9+tClo677wvhGMRbNi+EIvPe/WKW6
onF8bVpPyE9GdQj5XWxAt/TGz7RbPFSKfzH3n1R86ADjo9c6LIpJo8CgcoW70aorfwb1fWr/1YJv
YPOPI9m4FV67Gcd0O0Qgce+yQ9dhi37J7TvGYWSgD27bfJYa3RWq6G3b/fQ0akZ7jVFVYDi+Mvvb
Sz3I1Tqxvvj+XUOCCX0Zpc3yKPzEGyAuv96iyU+xQKZmmC4OobmHq76dsJcPSMJVi2fvaY6Zn2ca
VmNFPcJhsTIc4kCJDA1Wtf4v733oNiHNYmc9JZxn+/7SMOXKI3RMKEkCM6Svi8TiVnsN8wc0Ugld
XvloAzejT8RhbQEpLL/8WxKzKxZHEfhI3D+Dxs9AJWAur4xLUoODiycpXWuLACPy9Qwrav7nKOd4
kHHY60fQ4H70zJuv5U3LRwwuY8RHAPY6kSUvm39LU1JWn3K9i5UN2NhKW/3CKmcwec/V87w8MRJh
T4uUJ58u1nBqwnMk46ksuK4cfIX1gZGIuQlTg8lpqk3ZHKP22MGwHPaFuJusa4tDRMu4W0NqHAti
PzeT8GfAxagF0Pb4dxD+xT4SceNjosPsFFxsf5YP+HEW5UddwbOFYjk21zI/V9XGYNvuS5pvWiwt
d3X91lTnmrbpHTZ2b1FeNo3wiBwKriP3B+ZFPvGxp+om3aVxiAjEwic4yPU7lBv4fnjxpis6F0rR
MSIYsvMH807IDnqSR9gcXqAHfF+2SHSAU17xrQNn81LG4irYECjCtxBNX//tp9np4aMQfJnyXmEb
/0pvofIXTB4mHbUPIzR9L8BawazaHeYpYjOuAjf2DEzBcXQNtG28LGWYqemSMV1hrzRdg/hN6i8R
9UXn3usgsNFw0+wVOkai7ozlBZzrl7oDnyZ42oBRWuibtvuWSW7utlZ4ISxjWn2JlQu1geFkaza7
jMXblL33iR+4lFbo5l7DgsopMjdhslxcOt3SqaPSVmFsCBpr14alp3ycoe1Oe0E76tpGzxh5thVT
5KD+MiuJ0TWgGrTdlZCNUoQHy/JwZ6Q7KdgX2kNJALjWY+6P1lFDeSdtRTgfvYsxXLF7FT6cf6k/
oUsFB3om9bK+3ubjweKLL4Sd2OyIN1m9Xj/h/JOj7BHU58IcZ0CxQ0dmFn9SnZHaBmsScRc6Kh9g
dMjqsOnz9khIITR7GnTU2cQ+q+EGR1uHnMBevk3lToMexu5QnhS2u/14x7cjtvwvHUycrs23NqVP
tOxEPdf93zvPrgw3KJKs8moVaFtdY7jLVPNwgFLtL0YItWNI2zD0j2c+dWhzobceOdo5LEwc6LNt
WXLuFhaDHxOH4QpOAWNZWPfhuiG7fX5U2sbCiQNI2VrR56yiCwBfxdi70opPFjRsixHgOlL+NhRb
Dm7LKkjDPveAZS2Wrf0PRKoVEggPx8lx9W06KkvXE210k6JYM05jt+4VYPSNYD0Sy0vT84srJ7QD
kqf2qNhWogerI2Ad5ADWMVu9lmaiO2PTalGIYWDxTRTFJkkBa08ETWHWWK0U7dmm545ILxoe46kr
dEhI+1pPrYjtoZ0Fa/chnPwfDWnoEs3+0WmAsExUM0517TLKCjlzmh8jSjNdymL6ZtBRrUNPQc3R
MD2vS81WWZZCovIwaePypRokO729pUi+HXaMCXTuYzpejPLeQu2CUMUo8Y0ZFDTldSF/SSjbTVC4
TtuK8Zs5XSnww+SIHHJlU5sPGIwjFSPft/GZkwm7PlMGZvaHfNWiXSCimORu43hg77u0Gp3xIcy7
wi2yzWzs8V8q+dWmF9V5R6AxFuw2r2SSHoia4m1DpqLVdoJ5aqyd5vHNiLZCuonSZ/ugj8GC3OWV
JiNhn0cbgc2w6KntjcU0KCBpJRP9DOiFCKFOR8ILfr7N8S6jOiFSyI64TPJCjlAwzgqtryDuIvmW
0e/IpAgoa3QkNL2W7PMyJpkH36QvduZ4HKztbGPJgw/eBEJux3yzRs8BxUImHH+NcWth0Jvj4xk4
A7JkdiokJPKP+sLTQySEr1cGERk3AfyxGGfTQ/GEgm7p+6Yi9vHKn63wQ4K1XvriiKZXxKUPKDnA
zdszoUs4xquzcQ1T2lOHG6IOC6NhxKrcAE3rPyX4GeVnKzN4x+YWLiDrqGs2nlpPg42Nezt+uo5M
btyNYAdfSz8yrJhILq5YcrkRAuNfrnJd85vBI25Fjd0mdvT8RUDOlzk8RdpVZQHK2Jyo6pUjYw+h
b9abGcvaMVkb4mH8G6nm0Vcz3oT5YLyek0PkfHZbmrj5M2xwQ2EF4yUOeJ47VVs5O8jStIqGk56/
Uy41dbsceD34EDvgD/1zOVBdi/5gCa5avRoT3TGLfJ3DEgB29U8r2qfCRpyuqvbZJ0sPWYnHSTzn
8lYLD7p5QjylTGs8dmab/XJwYExYNSXL/BYKwzO0idcEzgp9EE98vVf5fHqRiR7JB8iGtOmpKztT
7dMNOikwN2VE2byUZ8HIqLHE6eLTMlsZwO8MCa8QYxzzOUwHs7yNPOyxP5jj3uzOymvXqWsQqg7+
Sea1nCyCeKYWCx8JZhufzWKADv4mUoJ5wzCgkauNdqkFzLOPZbpevkA18BBahBXJOv2H1V+0DadR
zrdGzzHvUsIz/i3QqYBGe/7B8Q1g7YMFk60TSjheVPleClfoCmiUeCudFJNEFznScjkoynUk/ETb
Jfq7Kr/J9Gl9/tHW79XwiT3n3FEwW0z7T81wpODS4yqMKLJDmJ9EfsN0DkIy6bHat9vJxnqGiejc
M8VLe4bBJtiOsBON6CmyMHWWwA2/yk/z1jT9HglqswGDJisFNUXmcGksBWiKSVj7r0OWO48XNExh
+/MNdH8v+r01u1SZXbZGV/GQwk2b7kTdnYVjaeM9KLwRLuJSXnR60k54Z+BlVsau3UngUwhb0zqm
6PqqS6n8quwAUvYEkwTEB/FZtm5qcZRx1XoNu6D8LjHDmemon1Cc88GVUlfLgfU2sfldi7y6j5F4
qR99hWtDvRENBrxdo9EqoUoQlX9AiYM40u51qxcUBav4l2n/ivBoERRY2gxrKIG4yq3wH0bkuroe
0Z3127QEyL/E9aVK9vdlS3oI23WtXDQUNUl6muiHumkf90cr+oUJIH6r3BCEJVok1C8rSC4JtWGS
cDrzY1ZIkCn2rBKbFJrFSSdomZZ0Tp9quJOF76bh6qJkFlfahwqH86WoGMVerm+K+M4Vleu0o+Na
xS1yEU/zdmH4yy0DZ6DJNhoTPcuDe6+iwoETLgJlC+NREPdD9b1o714ggyNLnVK9qhhkqem/yjon
w0+dXXWTNgEhMnnPPuAypfxLyWBRu7M9MPg4vc2mFyFS+jWTCa7wSybboHEIKrHRM1E05NkzogMC
L7dYnABuY7iRNV/Qz8TCsz9ho8OLJIKiou1iI3EvDSQLnv6C87YDrWq7Q1Y+yUBH6UMRFCEF2OBo
RBMl8sfsQCZREtaml9iF22m9Bel3Ut279tNsvU73XuFOUf6G/A+uUs9ykT5WU36XgS1Lt8KKXIHA
TxuSubZqcKynW9J8a9V70z0G6c4DUcLtTIJYvZeUbYwvioEBBsM9uwNVRLC+UapHTnilNN3j9sII
FBbAJoPoatkjKzdzuR+MbSB/kZiAqAfW6L52aNKUn87lPX7d8YvgtqBmKBc5IhEBK1uWxvZQh6uh
+Sf3BIiwGJf+sJ9iMO50ulPy27FqcavhN66xmOuKVTL8Ml3Zc8s3svoV9MfowXKXHyMoSLjWfWw6
sbdafHGL8IbQ1A4ZT2z88vgPRosIilWknnpOLPcJa7HkawSJXX4NHocUuSlB55rxPRcfoXAepIsm
EZxGzaLNR4676sGMpdnPUMgEC+kmJbTIkwYY+N+6GS2fG2IW1qOch+eMvL1NCjcqrgkcnmVYU2Qq
a4SFdKv62epPGrYJdSXgiB27/mHydhSYlwTDw8R5GF8NgbVFumcogAbHtXyZ9BNjPk2yQ4Kfu7xJ
FdvAKn7L1IO1fpUHA3CRNhjChQ7JlKXMC1gL07rJLoJdMv5yLvPxTQCgY77WjPOEe+mfOXvJRxb7
U7lutE3aEPAOCtHtK/lIrOj8l+F+UKxq5cBJkOQt4UtmcKIGUBUmBBoSEyvTV4nnrFL9yMPOMG9d
dDXLw6Cv69JPuRIN9b0GatXg8DDKCRmzrPZusskailMw7vhhfeiF+npilqtoQcO/DlwaSwtXt6CV
GQcAm8qbjR3hPUZ57IAkpU0ZXiA8Q5PF4SP7KJuzrqAEWhl2WB2si2A4cLgFEh3IJ8vdut7/98MR
fI2PMHt7TYeIYKXhuDTJWhjDqca4FqbbWNw18hRYAUf51eKC0Qh4WLp8tuQdzbrhD9O6pbepKTIr
UA9M/RtOaRRQZ/mahK2a+did42SS9uu2/pRj6CxPVXar3m+s+xcRndWJikLQK1rDC1OkU4brIXmf
Wcrl1Eoj/R7WxGmzxSx0F16ykmySNz31lu+chUVsXhGz2JFILjVizWmdhze9/9fyu3Jv4AbOlLD6
jXQuURJJhieZnKsQ7Zk+3MVk07GWwcLks8M7pIUy8y6L37TsvboqsH4lmCTZsC5Fs71Z3mZB3tXb
/iF8Us21dN1KJ6WhyVR82NOUZL8t4AHuF1jTkCEvemazmdNbJH3QK0jTWo53iztxd4a3xOr23tuM
ivV3p/2YCkAJu5JlgQF7cRTcVrksf7DI/uA1f/BkhIIwuz374okVqHIZxRMcc74RIJelyrYejGVo
V58EHdpt+8k1OBq7zNqEM+agL/sLLw/kG/AMaFWdnnWd85rsmIslE68q5v3lHUC5MGCWjmfEhrFw
mibwOH8ixtaHThU4hXlZIKQqeQes05VDaR0K6UPKPwKCL1ykZGTXeRLMyGb+fLGPleo3M3kKFqaX
vjwd6n6HsyuFwxvg+MSjjc3kclTS6PAqfycV957ioQCVpM13hZTTAq216j2pAbbOjfXJLQVT8clj
18PdMuOlRzyKvKl6LpPzEgRGbxCBNcIlQ0wob+CVUVa3NZdeNn42ZF8CJQiY5uRfAW5HJcKcjjnY
2HYrUiPCdT9euK75YcvNWXu62xt3hh30v4tzJpMPVuWheFrKo9auo+JC4otLSpph3ZP5BN+nxZ1V
JqTCi3tvir0SimTyb0qw6Or2C+qiRVgHsQwIDln8QdoFSzORXkf4qvnXSfVhZp+Qk1lH7orqlEXf
Ogyr8XXIAWiM8K2B4a4aP4K4KYSTzmovYo9CpyI2B1G+xs7XyMoSfZ3dVM8G+xPbcILw1OOZzJ2g
z5sMbGjusNinoCv/Au09Dp56d7f0TSWv2xQvXLqj7Vh+z92nIED+5SKP/sOyR5o18VMLbhGC8wUd
SKTnMsor6g3v6Dq8ATXb2DAyH7rmQlP9ggK2MjFOMtiXlyIXD7dtNsTOON7A5Ytsh2PaVPkBURMa
9l8l7w2ZF8GxkvINOlQbG1A7rTFKQVnd0+kG4B4G5rSy/LfsFLqRdtC6E2Gii3iYvfY1ZBvKXPU9
RDi6lPeN1Z3bcitHsG3SN4HjCmnXRv7YCX5bw878l5jLRldeaTnnBleJICDxIeT15McL4WHQwJU8
OfXIrowROj96OPiVhziKkWN53yb1Uy5vWXMs8l+Mv+2OyS1LbqL4oaHnC7QLL9oI6UcO+YXza0tQ
w+01X4yRKxycc73EneHtHy0zDxQGOG4haD5/fCmzDQEmgbZO3Rt/YDOzVgXehLhYvnxVuuOHjXAA
znT/hNlFW3AyomuM73izQQPhpvklcr7TAIGIwGIWCQAlPnVr8WjAeMI1CpvuJeLGsjWVmBfVTUwb
BcMYnQGGmHJ1a5cyb9c67fiAoBBjjukgKdSaJadgFxYfy0ksxKNoAeExazZApsn0xCrebsKjGmyW
kXsZErgmeBG58wFycGKDCYnYiGSgDwvveoG8MstePoAMKqqzbh4WUvh0J8i6n25QlVdKeZonigYU
3w1zQZb5+cuVDNxO99nSEsBNKLuTzlVVyN9K8gNsb8i7Kj9k2jpC6CjKvbPcDb08A8JtJuk6gjeY
7mLG98wlL9X34idedbbcXKHuuhZNbYkiJ+Og06EZ+lqfNqV+72v2R3z9SXZR2oeiI5L0UvzU5b/l
mzCUN2W45+F7/RXreL7hOc02mZGQSiVIG/Y+8jMRdoCTj78xRuZ1mTDNFYYliojBI/wNlTVZ4qAq
73O+53t7sTkipY5Ol+yXfG8M75XqRZNHZ4FnnkAm2HAksxTdIyw+Y4Xuje0+XMWE+EDMM7xR2E7b
SYDNgKG/iRg9QSikxhcerwSHr2F8YBc/Q77MxffQugT1jSWDo8NcxiEM14KDebAat+n2rfGbxe/j
W1WdEeKb01pbIVDkv5ZANC7qbrznNkCYCAALEafx6ZQsmY6MZL36M2tv4/RGhiHoO5wDmtec2dmv
1gOFfXnukAsXbK8wSNTpvg0DaWZ7MbSHaO7U+K+wv/OBwXcCXhhRKR8qcaMter1DxCBfm7ktMUin
jDtGeAqIX971U8H786jnL0H56PQ/WPlBv5WDb6VEFbIC/dOe8nzV+8eyzwmCd+BhRWfzBiXFLW5x
v32NTlv9lmiMoLhzg9YqJAGsUS2o9ZQqcsyH1b0za4e7OchoNb2OBj7Au/kC427Z+RiJp2HK7Oo+
fDcRSxX1bczuVfynsBqG+2/xhiyuWDNbkKTmmDN815GMRYd2hWJm19K+Q7YtXfCvK2M39VTuvLcC
0wpDmV0d2Eyca1qrz7z8WIqr3n7h87UaLjIBUQEekCLi4a6R6RtD9KpXUwOJFvGXhzfb0SxBgU7w
+TVt4gSD39bjjkj+DCSsc2s5JoGMrb42x1Mk/1YGcSqsfQ5Wz+Lga47opihdU1Y4PbHGYfAh4Z+g
lbhc4cVlAVgqE0rvexhcaBlmkz0GiinkuO1GYjON47NQ/tXRmzUc+L1Z8QEsgyfeRq92xiTeLoqX
HpFoxuHocGoJt0m7S2DTJeaBmiiia58GjYXBD6EGTAZLQtWxMRqAN39MNgIrScVpIXgiuWbzmaO4
53Eoz45NRLzwVUDdIV3wF0sx4wVoB2wqKpBN5iv+GAHbrF5bnOxS3D5yDIO2knRRGTvV4FOovuuZ
a3I/OIP36va4gDnc37HHhaL9N8uAf2mYx+SvY9KfF4J20La2WG4q/UGcBrhtRBTZMw2eU88M/2cJ
70L6nleuFkO7WI8i/nM+LfMa4WsDeWnakCfkCdDPIWMg3+AIPL8outo/WIDszFMMFAG2FhnVhPqr
56qAkqTWTxXLYdh72vS+zIUoE636tMydVf3d/CVUEA1Ia4YrVBdk5jFD8rLshOIqVbu0/qcFR7Co
Aleg/IRx+Oq/u9YcuNwapzKurN+k6mpC4nURsQI/AFQZZgom+SPjICiFJICOFbR0NJ6LnA/SUqtA
+et/AvHLtHaRIiFy+871I98MM0xMrUUB7Cz0H1C/14zf2X2EkRZxGyyOBvIWkxMHBYv8zGJPVU5l
dwhCfiLU1KB4xmjo877ABoB2XOQWi+gAsVV7FUhnp72qbxV5Z9ZA6j6kOBW+LEp3kEQlu+nxXRkY
7fQfNlTYRvy7w0c13q3+K9Z+hwran/a7ZAHiBmNPAfcXm3vNFpiR/WltIvkXfDVl3eqCUNJcYRvU
Q2HXxNXh0XZkFIGxGex0gr6DkXxDztQa+wmbfhp+pHrwz7r5qEdXnqk5s5KjNXpZudO0h3RSVtVH
TsUaXwQ09L1XTf90GDF47K+q7lwz9XdQ7ySTRWz6VWenIDsDZvY0eRFuFCRl2MMIfw2LwXo+L7uw
11sr/CnV1xxuXlyImDBS7kFoEtqNKXVfoKwviVs6ieycly+sOKraaIcSIOmuEY/FG31QAqlEvDU9
i5VyPQgfUsQGmfkhx8FjuaheBYXxg2yXrkQ4kEtg7pP7olKnFR1ISqQgzN7SjcI1uDpeXJG0pp9a
nkap4FvdUNtDxg9mp4ULa8KpZOH8avf8ID8O/Nx0hvQzpZCsArRpCjZe9qStm7dxCSn0ALgtbYfN
vR6fDfR6s3awaPgqtOL6gN3uiubMNqod4IrO74IqxoZ/SmOnLl4mTBjBdJSK8/K+p/h0ZNVbxcMv
SFvhrsQsgHfJ5+GHt+VeXvgm7K7kabM8/C54NrigxQWTbDSAUGCCALJj7WSRkT3iMRqAOnQ7XNW6
9SHOe6W8VsJbgd1Mtw2IvwmeiuLL8QO7T6yLaT0KR7SAMMuIoDaDv9PiBgVy2g+8ERj2IIACZi6q
FxS0SnlGjudo6W7puqJOszGTBGFgjcXpnPEUW0jYQ71Ik/jgBUY3SzYevEvUflqerNVQd8XYAh4X
1qU6+3nS+CpJp7O2LPUgtLIDyvHyURDWJ47cLgGUrG+ZsvTOsvM9wiSAsVLQdwEYqkXPNLqW6FDg
gb/ZgrAzYw0pSDCjr7Jn+HK4K7U38QXv4auqfUL3KBLU9YW9AliPHbPdRrjDLa8NiKJgbD5N1EBy
8atLl2o+YNmkavQUfeospNRU5hnBgq6Izk59YLv+5UMNUzGuqVgab/gjUETX2blWtzOYriVy++k/
jA6wlQwObm/e2uQv5FpgdaCdw/TcqmCucFTRMkXGZ4VEX0GQYk3fCy1q6FyqM/OzVwjbgJaXd7IM
T3O2jqfbaN0maIlRzyqNeeCcUAKQq0LM+5tti4qwm6RHXWNIXf8UH0p110qoISBp+kiTDz1Qm9PN
azlVwGIigXRVwiknXWA81xHboWDXg5n1IMS5QXSf0IGVndPgUwN2HDTwe1BTY0uoYdZtc54ywuL8
X5CKyKfWUnBbiunyizpfYlOz0BFtUZrZ0llAhjCjYFdl7LippZxstcDV6EsGkReK0zci6Bn0ULZz
3JscEulf5yl5qNJpYsu8yEki84/YGeJeiKY8zdG4DpVPSUDZWn82gacsVle3BoZHjAGOSDDaoidg
3W/CkQDZsjUo8QsAVsf1qrVlr0x9mnR30g4Rm/1afnKI15V17PT3GnIGCaarVwh7nCMymfySr4kT
R7QAr/zQ/gk6Pfx3lH+xgGjUNd2DELBSorik4qYZd0tgpWR39MRf1QLZGTslZOiq7YFRYqBfAH5S
9Us1/HCSxdRBVi0Ldvrfau3eGRctyH0RaxaMZe1apRmdU2DgwUFNiIkPwi52dUbG3uHQGNi5wFaB
o4tRgBO5fe/C0aodgM7WH6xn/WJIaDTCMo9aszY0vsnkkyYyngmPOBfaIcxYRvF2KHQ0OJg6Rtn8
hBCyTZ5g8iqxKPwN3NCL803wpS1cyl0LtszX+YLmB+1FNATwkg/CK1wj5BMGzhp5gt0JZMjB/DfR
oygFm21s01M2BIPLGJQVK0BKqInv1EDM1h9YscgA5me86Yjb9YivUjnkrPRnJ18wt10yMd8zIkvY
WL/oDkdaQ6E7mN2j5aNil0o1SiWJEdpytUlwJQDAphJsi1P8Kvf5DNfkh6BY+ORCfXyhCBG4OdPx
qiF2IJ5t9fOvbs4sZvlZHyROsOt9TNYhQZmW3CKIVybsDb3bLtVafnlcRyuVaEFEJSjUrT8FqyGs
LmnWwyknp+u3EO8LOiTVE51V7VmF7HYqNwG/nRjZEpfCC4lSsTd6QMDLkIusNb1JBonGHPJfbnxk
vdt4oa/k56UURNEBP8fahmpjef20lTGxiC5yTKDdcYHY0Fgs/BiYkWuJUFnHdOPMB3eM+FeT00+7
ynhvgID1F8Y16daCo23mDyuHkcDDh9IUXCOYyIvqIz/I5kUvNkV6levc7qRrYpC13sE/gTQ/KCUZ
MYg5IFCdVB+LYsyR2j0fiUnF7eRDRgls6Cfl9E9JvwJsNX4rrrTlOdCE24jZpvJdkvgyM4xXHIkW
vTgtdaMtbla1X77YMvGND9635QpIu0smXlr5WNaDY5jzJiqLjUFQYTJbWIfUnL3CG7i7Vn9zYrhB
jglApdI0wQhcSKfq7+SOpOexQ9jN878aFpmhbZrwPVTeagjPSdtBR/4QlU9IZ/99deBKMF4tEc/S
acPcphRfFeIUHCwEkOkYK+UX2NJoPKf2EiMyKrI3Q7dzn6NX3rv+nwBBaFJol1qvKB/EALlLVDxa
EryzWJeeylJcjfpVBdcordMAkFE9X+Ff3lH34ZFQo7PxkXPYU7wwxxqR6AzVXVrXuVuZ96LZSq9L
1P8pqOKLsMVTAuceqXXa9YtRo7fhMimxD0K7kicd90VMu9lDKu0eJ3UvndF05GzLCj/v9j2G1cwR
3I+CiYuew7oGSLxxMf8gdPCvajxdJKfMNRnmOjt63av8V4/ewvR9Qqkwgx/1w9trxNZnutA+WP8k
8VOcjjU8hfKOPxBswbWJueufGvrxe2defpH0KLfQuODUg9jj2EzXIrlgTKkSf9mxDY3hl/eN6FU6
mMLqV6O701Gk5A8uAEnYAvdRLDyWcchyd6ZTYTTGIWbcTOYthhqF+GmZp+B1S5uTwuId2TJiF6Yz
ESLWLQhQxsu+9trI9YawYReWPETVRN0YfPQOGaw1vmsyigRWYMvrNZnaVsXbTDdD/r8wLpaJt6Un
zRcqpAZnIrK1SYRMjZ/VCQxuCN5qttDlhyocFszK0uFBLdPCGRXbihBooimgYi50IUH2wghPGFxD
L0sFM4JPUXdgta+SRe4BSYMxw6C50tGk15TA9PVbj5elIR4zAMS6B3pIUAF/sIu1/pX2fdbxxiHV
zAY/zFgvQ33QdyH7tUr9reazkT9yxI+ViOU5h76nAuZ0PUi8AUjpyW0TE1VctA4yaiYT3gWPBTdp
aDJMJ3IGlLSDOVnLWwN1FJuF7tdsPlj6WwjfV3R5wP9N2dtfJjXngFHVqq320zeYrUH8Y1A/a6QJ
qrKaoKvpEfvBKnMmlmnLEKk3fxGfeG7YAZHyFc4bPKiQwMGN4XLtxjOy0PSqdCg6YHfCDcTtloYT
PwaDhbD2UbO+XYpgXyEug4ytb7lnwtfGkh+zM3tytSQ+437Dy1D9VOWPnK0j5Wbym5TAt+gbg/rQ
KwekgdxunBWooBB/5HLDIPgiLq35mZFR9ixv8QJUfizUyHr9OZBmEa+1Ym06oduoTEGrHNKul2zy
EWLRBNDzXzUbQUXGonEFxHrxllUcSXrMnzRD0ltlEiNxDl15BBrxxPpLwuAlbf5bpGrFVncEu2NT
4KoOyWqrGpyaH+viQwZ+kMDewjEPsc4KUzOoNzQ5qJPBVUd6ko0GrYqANAKhi+TQNOdE2g7DHjNg
/JLuOOMcAuIKKasVWV0MLCYNuoWKkFa+kKC7dgjCWKJL4N37ufHG4Y6Mf5WyzY/I6FRZQ3gx5HzV
NjIv9TL+3H+WG3lR+LEMQkxBRIkrvuaqghe89o3gKZjkmkzT2JV4EQAekBELUbFj80jZYltWmG4R
fTxk4GfmE6a9Nn5U5TNL38ENc/zlGXYll4tPR+8LKiPVfJSKXZNO74LTXs9CdOEvDzQXaf1zx3Vf
zl2w04E57KsfvjLlz8LSbXLl0xRi1LUWun8NS7yX9skncTGXcvasxW9meAV8cSLjXTbXmLnjSeqK
T1AMTVjX0R9eN/aSF1zdIp5HFftihI/yH3neImR6MKBMuVX6uaPx5hshgmAzXjPVpagBGnmjuC7a
tVhfsI3DXfNtAvxYekVLPuDPayfNDdIId6P+P5bOa7dxJAvDT0SAOdwqUTlLln1DODLnzKffr3r2
YoHFYKbblsiqc/6I74rcXPlhaGfAP7pCRzS55PISnkxhOcvZ5yf1kPhbzG+2V5CpYFgmwGXh0f9r
oGgnaeBLwUiGpiEZXyntsc4ziJ5B8NeYN6m/Zt6etkGpPpHkvyqNXaHu2xT7JeMXGUgV0LvJxtnC
6UjwO/qyUPYh1lTutX4tjW4Rn039pMrXviY16FwEf5qzB9zKy60IOv4qS5fYLox1a8bYBRytGm3s
lJO72Fj2tZlqXOXG3EuOY3clXcS23wprr5HyB+EJrYTFcnoW5t0Z1qjbDONuAHIZxc7oP0eA+1I9
W+lW/OLMY312EVI+EnwL/VhpgApXheN5CH5UqFQqOBJn6RXkJMBLzHGG26hc26ed3aXms1tWyxTI
NO5GlJSYxNi0dZ7TkMDWeCIWTj9MA6HjC+JhGp5tf9b2rhMf4KgXeBHRIQ2kay/ExBizmAG39AUg
xWlI1mikeMqN8CzQ+IlwAIY/LTiq7YjtqlqG2OT1naqenBBHwFYjIgaEs7kSHyta6yPQiUm98zks
JPhoJvzfqTkl4Y9KzFMn/TndGqG00ERnADZ2/+OlIMzGxwDcjxZQH0ib4aLwjA+ne1cOhk6X2gyh
buQfZNJakbRIH3Em3pL5xFvNtLkAlkPKsAjypaDuWzxdSKgi6S9hOgCbnVvOT76sqWRoddKZD4Us
idkFRanKgSFi8VZj8JlDs6Jsp5qEFL74odkvIJJQeQvfx3HVSys/f0SkoUffPfE/jrbGnbjEJEcC
6S8qjXpVrHOkYsYL7ApdGI11HNKHDG6McYdcs7o6IETlhRkI39CRRHGDm/KR/0emRl8ykW0i590r
PqPpJ5p+ef8WTr3zgT7Vdg3UO1e4k1cFNjBGAHykIrQ9WQvMk1co+ZCNQ4e1nK0Yvi4mpNcttWQe
MF37QkyqeHPyV5AkbtTkXlLq7uTonpNT2G5yY18SwEKT1KRd+PGUg4VEHs1B6FxkGHWlp8gG5reA
oAGJMMudCjPBhUYXBQjeU4epMqJPx/7qO8ZmzDP5kkzc1CaTYDZ1B6SYnfGeNVzV8pO0qFmkrLUw
EHeXorp9dSBEAKniLnORz+ubch250OzNwdKqc608eFxg9iNtK0T8hnM8K8W5kE9y8gGJhPhc4si2
4l0PfF9Jf6PM9CNhjeRiUdAZl/bdkjZke+KIxmy86zUbZTRt4OSiGds+vgz5vIopFET4jNFqyD+T
Q8Lc7M0bYh2SqzgCxuit8w61+XKqjeFghlzoypIAGzBxfresOpd3W/8B4Ig5elqeItQtKEppy96y
KggHmgvF7bzzr7shKYEdOt48OZSqRgbOJsZvkPMYAQiQ0y0lYJUTab1G6lobFv18heg4/dPzs/rn
cdQ6O6SSI40tUFyawp7kXOLwt052Wriknx6Gxc+fKQL/aeBAL5mOQXyRptIv4INoW98edENWYWvG
2asbJ5J8AjdyJzz0DdI3xOmITBZQDJEKya12K78CtJSvGUOfNqA061cEQipgcHyiPrv9VeqeCCu4
Ce9oIxea9uG03Asq1+SsNr76kC+Ynt1WWokJY4z3EE6L9kdGGihgjPHb4mtq6XMkJLxgnI35yMH2
F3jS4xUzkNvovw0wgMA8uT5woNcQ4oSJwmKiQA/Ute09qu7TyX5icHkDfHSZjBPnAFrnZlOwefrU
bvd/Lf3uPSoAMl7iC/FcARMFg0WHmmFCHYyrRycUX27AIv3K7dVNSLylfYnVL8U+mym+YuL07QoE
2KOsKgS9Vo6+/OZUf609a9fjuh/2hOvEsttPh27RwV5cZfHVMtN1BBrI2VrGgJzRwYCffAGwHygu
9SfaX/gDqSaoG907TQyLyW3EluEDK9gru1smzZvwufgpCn8ffOAw8FODDE0SQrhjv4AyqjedtUvK
XRldI//V9XAE5lIjYozP2vP3TY84JViCf2NzWTL4M31ExDByUvW7yvxnC/E4mCDAgO9vGWwzsimu
AT5ztCMHZ9OvEepRCCrx6XnnmGddPkT9G0ugnS8lkwAOUEEwl3xk00g2lrlCTYWoGtRCU4gl5yqU
2ifI+tws182yxNK4g+frMCbHrENEDTeIHfyKEyxXFsEFYXzb7BLYUYqKuBECeTeMZyFxjLjjgkai
gfkPGj5otuTek3gBrppnGxWBc0uCC7tuSK3wSCRmhhQdNU1l7WRrXQ+rIcqEPplQtWba1LZr+rQK
Ua4uHbhSkvRNDa8A8Mji2S5xK6bMO7OwvNkNAkIylmuN737Ngp0MrzQ8FdK1Dd675BjxbtTTHoSj
XvfrmtYg7p08WaD06sqDOkfTnrmZ9muzyuTNZ9PDR1a7hDwipvh6bXbq0qwPVssvV648acfZDUXO
s5m4jrx6EXo8kwDleSbB2WeBv6ED1laWff/sgbv6DrmGfxJZFpp5dExi4bYxeXkEaY5eurDU9wQO
0eAEHMgeyLmoi9lbM36o9UtfOS5CKSFaIZsfoBONFRB5pOxGY9tV6BfNdGnw12OnhVcGG71UbNlT
6WO+XPv9FvjDko54jQG5eORIqohqosSRUzX76okHi6DDqkFNTJPhsW6JxOLgcqcnd5EYfmg4R3Po
L+UqgBT4ZfDCpZy/RRv+q2oR/BSZQZMgjCsCMiw1DtKfZpEawuT4I0xMRP6nh7E7h+1b0n2TGYh5
wAdC5D1DV1nL3kxqPqLmMUwan/jBa7bM8RVtx4uey452v4qxoYD8j2d/gYYaj2PRVV0f9HZgB/PT
N5/zhsENiTspFY9oAfeANLI7Zya+VWkd1rMcBIydKLoxNJJzGuFftJ8Ne3p/Fxtw350164whUJS8
BK5u/DbJNgFbUdgoxF6dYoGCTCNqxBshcJG1ZN4zUDghpm3AGYe3qPkoseFq7oBBnruXXyMAnkzX
Y7ccVH45Fq6ciPpzUCynYekLlnvGG7ik+ywU7Id+o95DaDy65LssGcqDI495rzDNdsNsqIe5Q78b
+hiZANkf2VizO40Vm1q/aJ01Y8JQP3BOcjzzAiAiI79uEUrzgHJeTtQKG2XRlm5i7/kT0Q4pBFIC
ZNmfdnNwdCFj8hajdmbDkWEQ8VwxawhQ0A/2Dg+BGA1JdVxUFZcE8SMhMG6XX8kRJIHkmLa34aNJ
XH59PboyNKj1hve5zN8llsuu+iqjveCn6K7kJRlmDAZpsOP5Eru12h5j0wIs4uPyfsMvuk2EBEsa
uT6Ky6BHtJwEcwlBeHu2+z8sChIijWh0g9h9+JYr/JRT/aGSI0QQact8b6P3Zmiqzb9Oy2aJReQB
u5BwATDs0lpWZVfV5gAiQrgO34WA69MM0zm52qlzCuKtnb4PTN11EaFtwAuYvAnUIYMs5pMwIsyo
/kIricTrWzjEb5nHgYurvAEe4+RPwjfqdWa9E3OPYVXgrglxWynvFbdXnbGG+BfdIMyJpCofc7kY
OQUFhgRSL7YRtmC1A1a5RuVDVR9SuVdsSraX1MIsGKvS5CNj4p54+lPjWkAC5dk7fLNprmWHwVle
JNxODKKIDIoPGH5j066Vdk1TN7BYhkQKLLX70UqgA4MiIbixSQFJEWN2UBzDghVA0TEDV1hjWcvb
p7loKVq0eWbKuF1SAjKbzPeUJuzhI4M4m8FF1ODH48LKLDQhsMQa3wmnZ3owTbxI/UGc8hx5wiyc
cw2NIzWGW2YYYpLo9VFX0cCZsuXMqfVfTJvCMzOo+qK6hMNvi0yS15XIo7C4cUbPtdrCy+YwV12x
aWD8S6c/8ZagIo3tX8Puuf65rHi4bVJ/0EtXTOw9LvN53O+CasecMDbIlDrAO/AsEfY6ily9pbeQ
mN0AxhPlIrb0WOe8I9wqBI33EREUY7z0RSwyag78H3P+sUBIxJfaPfkRmRi9L25leJqx2X7WeA/d
AdEJsIrXAqCsI3Mn80CMXGlIKjRcTpoD+VddeJPDs4EIXNkwL/cYB1FHES9v7vMQzucq5pwIROcu
hJ7620B2Xp2tbX2rs7+i4kfUScBetEDOYriARyUiT4aVwXfb/EyYfKOspvA7dHD2cdCUR3QoMtYj
hNpZ7k72Dlqz76iwE6OuEL4F0losZcxeIAiYEVmNd9QGxuMJ6B+WK3OhClp5obSL9/qVE0iiISdX
54HzkiqME8QyyKgcjQEx5BDwXFAXIPP4nyPr3pIwF/4Eypdnk56+ilY1QfWw/QuBaKjhsR1ekg9K
ywyCrLmHF3/nKBWyZJ5UrJHiiJOs5dOkY6DhH4nQuvAZURFhgroFxs00T/qbjDtA0XYpIVIRaUBF
cQ14NqMDTu5SwsayaaqdU5qESbXLdHRtfVFGZzPcgSeSnTzrV9YceImfC/b1NmS3iN9aDeQ5jVy9
lS70SASXbkL/aAKYzT8ZHg3kG9aqte4RITrABCYIJPkOjB+k4jQr1bxK6d9ksHmnS1JeCKWYaRzd
Q+5CeYr4gvCfN3nCu7rvx40zaYieiBm5tDBuLBeg2Muu3UaifsHkjD7b0lk2Xx7Ev3OCFKAwxRm2
PcfZKM+h6Jv0aMpw8tOO8803ELvJwswYsXn/4yIsimM/HXq1/B6cmxiawvXqo87NytImUg0XSnGU
ImAKJV2mOkFFQHlYmFGG8Gg8KkdaJz1FQdM+QsQdcsER7RbM2JP94NrUWKNpMlDVvZ6fWLWIteMi
VdHwnmTUQdmGYALxiOlw+1CVRccBa7TzylpG4DSUw0oRPkJIgK3u0jQcbYzv0fBWBekcEVhIRLxa
AjGRXmUB9HL+9tVNBuILEFZeifnyJWaY+IfHXS5OvnOKvUcdfOVdTTHb6qh3eAUAqIxzBsoSF5Qh
8LO0E/8bvmvMburOQI1a0wFQs7OWKMDZ7rH3ldre4EvDTVu4eIlGF9l2O3yJg7Wh1iEoT5mE64PO
iowRMUe6RrvLHs+tSapAUf7E2rPEfvw0+7fSQrdN6IY2vXtQZkb2o1lw0+q0OKqNMrPGD7GoFpax
qtSLI2/BNyyXrnXfbeb6qnDsOXOpMWyG4V3EtiUxOyKScnvFDoDoiRfu2WdPD49larK6Kfy1WrIK
SEqQmHXVddAvM8K8TX9eMrtlzYdqWQSL8St6HL6rXl7gChyYgtjtBzNFVkKwd7PNWEyo/OAP5e5+
8LjBL4k4L61/N5QX4Ty8dbSjsvcJKVp7BbmeseRxQBikePGr1EwYDfiqxatgE1IzfPxDRNNbJFHG
9ZUSAT4eTGurje+oTEt7g9PfsG5+ms5GH9hP7ITppx9+awLZ9Z8BEsi2dvDkQ3+np7S9tMWspk8g
J8FC/NH4XLAc6PU9HlGPMQuODWEtIeqVl6PfLBYn07oLna+TnnT5vSf/iD7MkuRSYoaVldYdqKGT
FBfeKDS/E860MdThlx8E6aJlSTdax+hdvpk/GOp10vrrkIYgduvepxkbfTQFZnOBJYGgSIxrivzi
PRQzGQAGug/uJ4LBqB0rMKFStTmn1YOkuo9C/SNdxKv2dU0Pp7eess8UwsnQOv4bYAygQyTtlNVc
wcgYFlvhI9109AbmdO98qEgNQuPbjD688jKOqHgZr1rmZNntHOAUOtnw37yF7ItlT9LwDOKzXRAd
CnszcSTowbE0+eqLtzH/LGh9i9Ahqk1xUrpnL/iRtTgdFfidoEcOa/0Bo9DKiBoknNVfMb5+j7hY
L2mWo0oxAW6kjpN11/Xo+Zm1jm+Wlyw0hB78W9woiGEvSrGr5HkBFmP5a+nHK5lg6CXzFsAxg5tX
m0yigNr/ziKHmRiRFIL+dl0vHIDRg6DBHHISmuKc67/KQKManWJ65wbs6N4E61jeY9tVz3p3afRT
nkmz75wwqnYjfEwq2d7OG6DdrM5PvOWWejGrjsg8MJSbWWwHCd3Xoqm3aftZEteWpjnfE+Hh6CYp
lcuFmXwpC0nszmgfGD6Eh3n7BrcuPPw6nuZhhgQQKtnXP2AmiNt1hPlqC+mq8/0Xw3eJItiTvpVs
LQBgwP8gvo0rzfWZsO7UeAn6Ogp+w/6cOLvO7SP8nWaJwYZNaNZZS/ChOl4PnLKRyajvhspFdc56
dmTl0ZC3IGAmYgHVh87jG9oelzZIF1JHBPNQQWRU22QEcuh6k4gDY+IOTyrBXrRnxug88EUho4k/
uhnxI19Ael65KMcVfh4ygc6ayeJa/WbaK2/Ad+V2NUrhMsThh6CNiAiGMwYOvvcW51nl8d4UN4mt
Q5Z3mqrg2KdV13nKDen+O+kLFJ4QmbC++vk37ZT8VXyEcwtXGpmfoGrNEZaIP/NZpD8I4JAY0Lok
kSV18lEy8DAx+9Y3VnBBQHvNWfCnPsDJEO6d5LuY7v/H+wJs16JNOHIJK5TiL1Pb+PRHFVwKyjuj
crQZXWs8gpiKlvbJDUy3Ts6Z7sw1Y0+2XDuBcTFauQHbqVI3K6frF2ZCloV6xt4G6J0CiAltkGCO
upTP/IzWPpc85kb0V+HWFtAvN3Pb13x7d8neS8mRtAtYT2F2xnut70rlpiI+nYAKq6JZRgiCVJ4Q
fxmRHsSzywrW8g78Ywj7laiPshcFwVUSYtQCd2ZTigVpzhLNDARtEAnpufRNWC6CeDYg2OAUmZ5l
M+3Hx+RCAH9CRkgM0dnfhI4PPEeNSS1h5eA8FgasGg6LCRg1hcYFGF3S2YURQqP9JvwmJYYrvIst
5Jyo00mC4vMVcyVYC7VrC6lcMK4u83wncGlaKoGXEu9LLXnhf4fpjXRcWCGSNBJ+kDJ9KeVDYa+r
KRCYhCWMizshagvGNcM9uFf5g+1jQ2K1ln/kmDOLPYzukP8aNUZOF9ak9qaVl37EMl5Glj5YOos3
WptEdiZlYSbWYsKguoHAQ9SkCmFYTc7Na7KwIl9RuXj+CTBBM4M3lnDOck4JErkGS56rOrMYTTsx
nI7vfBb5d8gQWe8a85C6BHhlG+rxVp1FEJ8ruDigGBqcoZThnVkKRsJ7Mp5QpILKSjhzDMlNtc3U
HHC94xOGXysOxGfhATHzZSainolE2EsmUptVWxJisE3we8jGNcABRNopglJn3g0Oi+61JDUDwhQo
rbY25FBhyl/W46694Ru1WcMS60xs+8xrd6BLBiYkm7NmHSHbkn7rvl4HRTynZwxcB0U5Hg2sDvmV
g6VV76H5yhJ7o/IFRhDlPJzAhW5b7HUZmMBwdZ4AC/WTaj9DrCoOxPOVszsO05lmcZ6sH9N86K5B
QBTzl02adlarCyq9lqXKaUfdgWxywLzGeg3uFNr0YquY63GK59+yfZJ7CsKReS9i+1UxDLctz5i2
J31uVYLdMR6uMspal7yXK6d9RsWNSgqS8Jp5QaLnFMHDkHWzLrJD70joR0E5CecqORqJc9448mP6
p+ISN4runKCKRg8ZEYeqYMYRlloiOVXd+ThiqWynmu4SEpFqV7hxsU7jBJEPVbTWZIsH7CdmBZRI
nalO5vCqM5LlXvDaUoQgW//LNKptACCBp0L/1RdH9TMo1sRtEN/ONcAukhONt6qlACBsj5Fn5nW7
d2QCX+F0hjIcIc5rjkYnhK2rL2NxsuNHb/9E3XcvT2vKARjWigSZl3U1fM4BhVimo9y6bNmpx2BO
fYiOIwDJyn8XTMf353E7SgseCBIGoloTqZqLJlKWnh3gLLq0K6Y974wSPNGArJnpIR7U7jcl3iXI
vvLwXSIErvoEIiU5zqC+uABNuFizn9E+kqgWKH8GHa7OLZKnRTh8GGSfNwfJ+TPag2puVTwB3tPR
bpr0x4M6ZdcoRvSzsXHdnlR1iZFQwx+uLqze32gJQwAqRMp0FwSOhNlJs959hTccFZE8bqVltCoj
l0VSXKhiq+MnRw+2lLzbhHCj7vBkodc3BN3evGRpJUwSqrSF21dBapSY8N6TdMHsWygDFPorVfey
hdCHSI1dMfQcv9BCCJRomoDl3SCnC+f5uwol2QZUg85sGJOKQIYPmQr73tWIhkzDH0XDiK5czaqF
MMMFNd4HWKLJHdalizijWPMgmpseXj+MHgI4GxlGQ2hPi/VanpDR6qSUNasCaTBRvk0C2BEyXJoN
yPuDjOd5qBx7GRAKkNEZSDi4WdwEOY9KgneOWxIxDWM54xZYj7MZ15zRYgfSshXOaBGsWYOUML0W
W+6ELlwD0sfTW10TJnnItEuS3lqyBMI97hupXBk87tA5S8dlKxerEWH2TBJ1cUvZmCn3wTj3qWcx
Wr11wbqt8FDCAS0IoUCuPpC/yVJXRw/CXYb8bwAVsdgzhFOlUUH70oVNf47C+2eg9dM29S4d1xV9
bMT+NDZnN7yJ13yl9XdnXoO5vx6mnyCgQwX3Qbx0jM8UFW11/5dzt0Mf2IoLiLHTdr2E2WOHiIHi
B4DI34Bdzabrsj3WLFW2vo6LVzBclSnnzduWPHxRt1f81xQc7JfubOQp2JtqtXRGKrHeajJuBUEN
k8xBK+IS5Ro1pXmUHIS1IsmND7kXwU9CwAmnRYMUYyTJnP5nSntZlTLftCbTOd8OFXoRBEWwgq01
qNMEy44ZLYjaI1UA9z9emG48d6j4cxixolqDGBnqSoffSduKzuycYkWQz3r9IBe0XfKVFeXZwKBF
Wrq1b9Gfq3yiKUu83N1lYhFCFH5jc0DvOu9YR72z2F5IRxbyZrtzBdtSUQpZGTyH3P+VUgAT9bMY
EX6NUteBk40lXkzinoADpxUfFVkEer3RqSjMfyqd2AwJ4RXX18QjoVm8l4FOS7q0/gbhBmZeEgH5
X0yObn0JHV1DAQd6EnDouLnFDEu+oc3Y8olYndcaBmEfExG5IO2AAIM1hLKEpnvXUAwNF43AcJ9i
j354VsT3FziCN9ozJ3gsuhkqONx4VouLwg5eMCrEHxORgWh8mTvRcFfPiZ4d5hxwao0z3YnWerUc
mrMuiAgxINrvZ/4yjUTFXQeJq747vGQ45pS1IA5iLjDiH23jSSEkfPMOPo+96lDa1M0vSvJCBXLh
6Wy1LHXaeE/0HeSDTLPF3S/e/x0+8ojac+/zJDki4YH1mW+KeMFEX6kRICgBi/3Gu1Y48leZvEN1
28qXrN2M1spryJZclx5/3II8AFAmLdl6VuwaxbFgFxk0GfXzCvh1Ii8r23d8ngFeQOwhLN3KQv5O
SBUkw4uE74OQbCgioD4w0PJ5dyc5WsNhK/crgndF3AviTBQaQUFP5JvPBONdqpGa1XWKFKVcTw/w
GfqThgXoO+cRi1wUnFpevTr+svrvMFp0GLdqYId7FRxk81oX71mJXsoVIYf9immthXsq654oPiLJ
Sje3V+RVlQWi85XnHQBD+vhDE17rEKYZ860mc8j9GcN16onbkCD1vjTIDwVj6Ca2NoLTXhGBmgyL
Wq0YGQCvg8NY323MGmSp03jq8ZgQzJCQIrH1eRD1Q801uCSnM/gEHEogAqjgwDKETJ9DT4fOFRE3
xRaTTNjca+U46k+LtAq8fahDY8/1eWE7oLxNXmynYZuFT31M1qb+kasPnk5VwV6FklNssBNSoZK7
3cKVQkrNMK2JvSWu5AT3xG0qVq4JL0w/pzVkNqpflYKva9UWF4fW5lC9Dcqnitak5t0O28VkhnPH
fh8ZBGNKk9aet22Cg6a/K/6F+FfZ2xb6ITG3UXIww6dj3RGwtWRUvE/KBjFyENxicHzFOvu8AdqW
x7pwbgGwig8oanzDFY3VQWr2BqMzeRKyt8HMXE50aI3KKvORHukjkCiqS+llU5064E5cAXTpZB5V
lN0udBaiBLmMrj0H6TxNG0l/qYhhEpArWQKlTd6H/FmwbeU7QtPiVswXXeAvoZ/n1WNALiz3P3yg
UkuLxC5DjiQTXl/RBWGHJIHl90D+o6+bCMfa3HbB2iuXuT4nqXpLLGSCui9HwWnKZ4+Q22YjhF+e
eQr744TQxHCz/HNUlqN9z3Um8QWXLAyX3WxtZS/fCMJU63ctvKv5YyKKC4JFckN9mZA9jF52yV/A
sNv6hJS/g0NNCQV+refmfNcpSPKIPN/pvryAN2E5JRR0vNvEEpgLOV31JqYEfs6yw9tHlAMIV9Rf
g+o84J1CqdmhpGGNJGzYHPcDpdUVkSMAq1KLkR7DVXQm3sBvB7y0S8d6KQkj1yGIcWzhkcjJ0LCx
LvqfuvoX8bP2GPBk6wuohYqclXjnC4sMv3OCQgmwcWlrm1R+UBQ5NmeCn2vjAIw1mWc6FEFg8VKR
df9PuB38JT0v80QY7Gc+/iQsfGZKVYZ8RT6LlqY9ZF4zX9TSi6AkXCJZfpXJOUmfrfUz8RRITPCp
kDD2D/QJYciko2wpSo7Vp5DU2USrPvgr6eEkYxlSDk4Akp4QlqJbErG+8PqToC1SLZ1H6q/oCYmU
5xjc0VJrPvJcUgAOnXKqEmCRg95spYZJW2B1+U+KuYVB37TWHA6C0mpDAjsfDpmofNTK9EqbmVP3
FAVB0HB+BwGXgQO0a++9ZkcPDd+W3rpiqVfvxyAlI4C0f/7EWNvz5hCJ4pHVeBI5V0RiNYJpSMpZ
DUCW1Ma84VqJjCMIz0DokdK/p5ExS0Qwhv/H9UfOzxDRTZI+if70p5COhqOZXBL5pU+EfA33aCvx
y/XbnAZbSOyKkvY941VQnkewrIYlNzd/HIar3j/+e3CA/pqd4gPk88pTd3lPkKIP3m/Gr9UTYS8I
7kZ6QtyXaKbtEmkLGzk4a6fOBqUDaCC84pauquFQZrRJrdjiOK5aRqt/MF+7aME9UsLwCMIlbGcX
w27A1XvFBtKDbtSpOFc9en5uQrTXcfKB9ytNEGO7dO54uviySn+vkwER4v0W550PlcSnp5onRVmr
bGz4pDGdVGQacHAcVPlXAMEEw1XRS7OPnG01IaJk/DofKlbKOn8FEvA7Ie3Dd6JjNCT4LVhXwNXO
Tu9eNj+Z8hLUpCXOTuMUWHODvdrcpUxr2J/rba9y3gnH5ZHHZIo3sEscbISIMNHQlguYMxKlSZ8N
IkUyhp8Y2gj7VEh0sjlyHNDqbKvIOz7wfHjSn4YUKOBTf0Vo4ZnuD3r/OQ07paKucckAaMsAcdQ9
QPVVPX92/1f2pJm6gDxeiXoRgmwbMzAMO4NQ7f00oFNgfAbaBChxEBmurU3AK9fd8uTXUG5DtyT3
xPkFebXy3zI/xeF1MHdj6zbNHqV9j2awRgMmHQb97gCDUhBX33VeCzy50Z8iAwDmwE71c8pu3rfR
L+wQpn1vB2cQky5bJ8w0LaBJSFNQ/k2NLTR1wh4FD6TrSBLJlYbY6MixQtlI7EC6iSgdTIKVmqLJ
3Ea0lyiXZgQuWk2Zi+mglZDgkByIZEp7ZIjD61sXn8PofUQ6UscADlM3q4xjIyEKumfIHgj0yyEo
b6LrBZhHaq7luBNh7Qw9AwVFW1g/y1rYFaz4KfSvnvxsyq9au4bqjxSSlY7QvtjFbF8r/sogOkv4
9apuOXVrX1+XFq9tTFr8wcuIbXkkJYpJbJpg1t2GF5LMMBhwIouJrx3r18BAXxHK0rq4M7DH+/NG
/CBmF2wrYixs+doRk8NhNILOHL2CROSNSVc3388wa/BMrESzb+MN64xiRyAiKEhAGMy76t6j5UE+
hCHaUWpKrLWl3iPpzeH4J2pWyA03CqhePfDS9O5ImUb9p0fFqoIvMcc1PEeK67AnHGitevchX7Yy
nTtu3EuE9Rys8HdCD9cVq2HkMZgXxZz5Dy9RkWw4fU3ny4OZjB52sqKoxSy31NavGu7ikBQBchiR
2yIGo3ojDD9L0m4w7vflIWxd3WRb3GNGNdPrUKe4tIRUb5UFq4Lt3GJOHh9N+t2rXMSWwdYkoqHg
+pm2IirIQV/zg9XdTBzsdfUlaUt7EDpNxC4VmRdmdzZVlDTRsdR5tGz8nhij9grhADGJy3gfsVYT
PcVL56GF75DU6xtyNFkfdHodOgSSWEGIdRGsY3qSpIgOxv0AQ9LiFQ67R8OPPxn4OBfkVnWPKKYI
FSiwJqJvstyOBO3S7YYtYVx+tIqta+sw+TBfKDhLcAF2ZIgFiDExtRgH4ntTy9VIfui6vaTdi/Yr
NQgMffT1VhoTtvMXhGGEO4b7KTkihG20g4G+xrpSQwBB0nN2kjyehjxqzCQ7ilz08bsq9jYIc8WH
5fbDTpsOxXAapW9JtHp/JfYK/J4O+kle69EnWh1LJtgEGzcZridndHPOxwyTgYaB23mW9W3chdmr
B7QAo5ZB33mgzOaPTEiTYM1qyQWKfgPEKCFJfnzjLwX5IAg3lFkd+z87f2EnbUHAgi/P4UHfJgRk
6Ci9VoXJn0SOBoNldKQ/04LtiPqTNVyG8pH3z4w3pi5INhq/JIsURvz3SfidFksSay2+s2DrNWtJ
BZqxvm3zagAroiNnZUA+Q71swSK7UIPr1H4aBLcoyp3Gg8ba5dPO0bZ6Vs/Rycr1Yo54iCoZGfG9
gHwJmDfsE8E1PA0ZkguKXhpEEseCoF4fuK5gwTP1Zy/fpuybuj0x5fTaWuJyErGCEbYc+OsKWpRf
Cfo98+9j/DCtL/HKgsVGb8JHTf3jvGRfgSwCazeqa2XsFPVC8dckzgg8Mla+CsP3FqlVyg3fsv0n
Abho+C6mUFwHLL9knPktios/jzWblAvl2Plv6fibmNGiDwFZBpvSvZPBS5wvBwK1kpQQ8HNhEFFs
V7dxvNLsmlLgEX/xDZCnTZFDD08zsFjhikMVQmYoyk3TTQja5r/ixUauD11LTkNhU6a76ak1ZiCN
/S8HKR7TKHJ3HlcWIr6USiUfxvKAPW986JS6MT3DcqT8Tq0B72yISonP2ruQzJvWnHab2HmUJG2R
IqP+VNmzgKawkNPKd/bGghBImPV8wwNe6G/89Em4owWd97QcTuRINxgP/feUCjCPFGVY7Lvj43zH
JXDRcJsTfitYlOi77n/5GNv+bNm7MH3IjgsoyrRph9dUPfNR2dIBgDTwCfY4ZA6p1gfsmNIqLy8l
WK/X71rpBKo3gj7Z1TLrvJVUX4n4bdmt8iNHMcXY4MCIhata0C2YncWD42ML5AzQfjgG2bB9alLD
RW0QmlrOWrXYdennBCSJJclfTz3xCvvQeCrAKS0EQ084D544ixuM1LRjEBMp8JLMberngCEsMIT6
ajANEENLfiMyWqXm0Xe7yZ2iLX91MjzE9MUvSAaFyDqB0isJ2t+o+rmiLLn7Vca9Jz0L6zQ6+7rY
m90FEoFQ1Hg8h+qvETe8gZeqvkb1VZWfRXZO+kUMTpUhaVzwjvgDHRF/ivc003vPdRe40rQmZL4q
3vK4Y+2C1vIJ78VE0sABag87v472uQDxj9KLCgaJjlf/Csh+mvBQA8uTs//RTZt4QrS0ZvvBt5PL
t+h/7J3ZkuNYll1/JS2ehWzMg6yzHkgAnEmnD/ThBUanu2OeZ3yX/kA/poXIzK6I7O5s6UEPMpNZ
VVlEhQ8gCdx77jl7r10e50xejaS5ib4aVRVqZijLEurlDt7oujWeNHS8vMssp0m6FYc7WToS8ONH
T6o3rayicOU4Ikz31CNdV+igRVQK/A6+JoAo1pd0H2W2onCba9ckNZZebx7leuBkuJWAYysbrXxT
QNhbqrAxWjrzxrlk9l1glmP34+SF1oWoXlYSprz9VyfcA+5Sg9OIzASbr1NWD0Wf2EJjMvhuN7RZ
9e4DeB/iq7hzW3rjDfCvVQxwSagaJEwfQ/FRKHAh3EbZJTjoxhEr1peKECDzP1HlCx7W+7eueG0b
+sC8dFqyJwp3jakWSrl4ZQUvInw+me4wxaQzZW4V7RuIWyaPNphRQ+dgffY5lY5LBhQDnGR1I0oc
LmK6sd4ZpqYSH7EB1NU+Md5VjagUdIzJfio2vX4saUWL8ksMPgT2HsROxUm096xmikV3ETGUBeOW
cj5+HZKLZEBRx+umUuWPZN8xNpEiWrLI6KX7oH/t5bU1cBZ6iq+5iUirYdUJgEXVN62laBGuE6Zj
FU2JMQOB+h25xIiZzArxjhtyyVrFPl8h/LnVcFcjzEN7FqCiQPWH5pJFpp6OfnnOgSQJGkci4S2N
31CacVAp6Fgg2aMLY5E8wGwOgx2qhDJyROZHYpmwdG17Ur36daO4Y7st+ms5924atHjtPZBDxepo
Mu/Z+zwa1wn1W6tcPdpgE32bZdMzgOcYFcSXEU+GtzPTddWuSVdhU2RTZf8KMgQaCgoPmdtQetZG
CsX4voU4w77FaNkXj7NJMUMqwqyWh0ymxU4kujsDutk35/XVR7M/6+xTbROQTEEBoWw5I9/3+mV2
RYhrWGFwbpiH8sr84awP26J8zilMhA6Rz/A+S2ui2iVMke4/W4OHrr2nia8jEO+C2ej7LMyYDOEW
eV8G7awc/dEh714mTFIC3dSW5cgbHlT5YhgPuUg3g/dOoiPDAkjyaIlQjpGSeiSreMYEePxaw2oQ
5yBCnilJhAIkL7VALtwmSp/T6Zlh9XFK175WcBR9bdQzNRWq6Zq9d5pcldU+gF5B+yewCAq9TtUp
1LfcTLPYXPJxcetsu6SemQKZ48hPK/LFuWmVZgZplLTcvnr/rQpp3SLQT+krW65FAACZTk9o1qLx
ZRi2HNxM9ST05378qMqrFX56nEFKnewCY5sV2Dsecv6d/JDOAvAs8skhXJ13MZ2AilUT7vzmKEpX
2mBzT4zo6YW0yed/9xTbUn1izmJEbs9CJSH74awZAOkQaBYxE2FiFb18++Vf/vGv/3Ib/rv/md/l
yejnWf2Pf+Xvt7wYufig+ctf//EISCBPv3/Pv33Nz9/xj0N4q/I6/2r+9qtWn/nxmn7Wf/2i+Wr+
7Sfz2/+4OvvaXH/6i5M1YTOe289qvP+s26T5fhW8jvkr/3f/8ZfP7z/lcSw+f/t2y9usmX+aH+bZ
tz/+afPx2zdJM7+/Ub+/T/PP/+Mf5xfw27fD//wf2fWW/7vv+LzWzW/fjF9VxTIsyzA1XVJFSTG+
/dJ//vEvoiValmaYpmaosmR9+yXLqyb47Zuq/Gpoksl3SYiKTdmUvv1S5+2f/ySrhmKJhmqIhqhI
3/585T99gv/8RH/JWqLpwQHUv32z5l9f/P5Jzy/NkEVT1hRV1mRFtkRVlkX+/Xa9DzOfL5f+mxGI
GvnDI01k+VxTM9nt7qzZNPvdAJlwtz4Qrd2iUPIfzCXSQocx0CpcEa47ulMEg2tc7C5+Jy9ROa2U
VeMw4ODerxZb5pvoHt3+BZzilq74tvfXmr4VW5s6sz5eIC8u0nW6NhzTlaCTFgpKQfo0F2YZKZUe
gNMFknBKoEOHep0+AFc1QhPvbLwy9HyIOXjTIGycWy7hzBHNQTywIqkJgV5o08HaBWelX9LwbHch
YTOLC8iovXiUzwnjQHELeMmVt5QuOEQKW3tFcocSzcEx8Kyuqy2JBO8hcM92fWF2+zDjv+bfAPvE
OKFYUfbwftAtsY/dd6/yARHZAjBC7UiQOkELXbbny8VaHHbzX1CW7wlFcN4ImYQeUe2rPXSfLUYL
rh2I2+LFfXz0F+90ZPZAQ5z0nl7YIr6UOP4NSLfGYieuWFL5LEIIS0gYL4HLe8YYjx/3Fi4eea8W
nFeQzZAobBs3CxmWDrVu8V69KnZ839iQFvbpgnYeII7wSZKz+1BHxRBRALTkfBmQQJRzeZtW4qZY
Nzs1QtW+yBVX4pfwfXu8uneovlb1mhXwNPGOhv0DziEYYbwygikJb0J/t4ffsyGFBrzVgA76yU92
uBXNrfxAzPIqtJxnXXakcyfsakd/HdaPj8JawkG3ghhMFES4jTaRbdo4yTfBZljN3mTnohYuQr3n
xJXW8ZbziasfOF00CBEw8m1dFdCbgcAAdUJsQ1Snt2vN/zNQLDKtH9YM2TT+B2P481PiOfWw4dtA
hJVoVjfqQ//EqRqLaMQQzsa6NqAJm9GBzCnXAaYSfJQN9sh+VYq2sa9F8EbPHLy05GidadOg8MU3
fgj28kF5oFuxajnA3RFL/p5Pog3fiuV9AWueP4jb+BjYwoldaxkJh753mErE+5z9Q3PnXcRc8mcK
Ccxe5K70e3yjOJc0THdkyTMCcGTpoNSbVscUCB2FRgJDKYnpveYWj+2Vbqy2b041PyPf9OO2bfFT
r9lat8Edb+weNlr75Z35kfY7+c+Lu7s9UkzOSkwncB1FpBotGprVLyiSi8fZgIL+nPnpl/6GTGk3
Byt56IYheDvKNnYF7qiKjDPB0W41323a0opxr4FhiEBb1z8TQNbAG+pBhCyGF26zUluEz9IdU3jt
1UZn6j2It8hdNMysulW7VkFgLAnVJUHgxgsjSskFde3eARW3Fks/3rFH8u6oSBBt5iQn70kgwWV+
ZImWG5+DGJPYon7nutDzMRd40VgojGX34p2jO383fOimU34K7wxsgRlzkqoVl/uDwY3/DNFbHh+p
Q6T1eMggkrqjM4JcWTSbyT4VrrZ7J+r7wHMS7qIPavAtFY1+zTBVxJ8eeeKO2C/N1+Q9FRaM2Jn5
HqwrqjlUhtGdfK/chdaTEm06Ih1A6i05Zh7kV3NfULEDXe3bxU3cSEjjT8ROGCvzBbPbIcUciuTz
Xb7bKPeIU6Rj8KUczbtuSXrmg7I9kpe4zhFMMp25N+LNLMm5qBUvCL9nvSBmCEVE5FyvpPBWS0QI
i4dgnd8RLKgsnx08aYvjaDsa0QzOTbYZgi/rD3nPn4Cnqy/Z9RWrNrggPp3RbRD9Um5eMTIx5adK
QtsN7WGNe8/p90fZlZZHYhMvdWCrRKrwEmjvIXTJ9zyqjnnK6Zai5uB7af4uddvAScPXWKsEr+aR
MtnmgvjPMzBEFENUiNj0lI2KZO6gv6Jn57z8pWkL/ph8vWLmmq/i2FxGtAe7ZEWs3sVwSNzDE83c
p94DPnFbeCwLMKLdVyRv0VdTQHHSWWJ5WpRo6nhN6YY/7q0VNllFY2NiyAMX7pQgTFk00qplVmrz
PRBFcV+4QmJPhN5ze4oH9eaLTL40V3H8O231KpAO2lOWMRFAWMF5lhG9sUKxal+V6xOK3O3Dcv0l
bBhByTtyIt2nI6YiBgAeJ7+rtow3tMe2xkE6xjQw70LeohZZD/mgq/m/KJHOEK2A8r/Ml09DVl74
j9mV+OGaE/yeizJfEEcfIY0sZlQBpwZ6zm8j7Y2PTrWJY0RoEKonzzlbtjYL/xPGTyeMQgAr+X9e
iU206T4o9NFMt8DY08FykxooC0BgLGHxf6Wa/H+pTtSVv60Tr0lz/alKnL/+9ypRUn/VDN1ULJWi
TgZmoP5ZJfIvkqmomkURaMmSYlLA/VElKvqvVG+KaBkytZuoWP+sEhXtV1PUZc2SNE02FFRA/ydV
oqJof6kSZdEi5kxXGTwZmojQ7OcqUez9lMEGjaUgp+FYdktIYoWOJELvHW0qjyqmssG8Raa8KWIE
4MFzEtzkOSgIRE5hOSLMBrFF3BuCEMS43dOkLMVyWYmXJI93kxlscnj46nbw0KRRdyxM6TzJZGW0
16LfIS/N2quRfonN1rvLhDttxM63TR59/I0eoVVcGfpMYGSpsbfE+yg9Td5pzBkSz4MmN1Jk8CvY
DHcYh/WRSoRRkKkjNXsa8GujfZ+tHFAmLEoLFOJjJ9BlUpZViEsV7pYeQo1BjS4zcmZMqUS4+ZZJ
ikeR3Ro2TsHQZ0AdbJaYs6LY7gfoHrw9gUCvi+VzZNQxdjjo43qbpYSzC7yE2fHtrytNAaKeuqGA
gyJ9MeP3ZSmy6fI+6yjvcw9NKEfRGBMCgqZlNcLjKeCefZ94oICJbE+WCDll8yX0OOS5FvsHM4ls
jesevN7tZbiPebBJE8yCdIS6MF5JQGhT8hf8MnAUOvS1hw0CSIBKO9ybNhkQ885XlgWGwDbALARe
N/axw3TlMg5vbbn3OTy3zQqZoY5FRIK214OTUEjREWg+g2wesQdhRlEsLsInthKFynydgnYhvgET
2LmPnrV4WZTAy5hHAHo0n9rxIuN8PPrhWy5id7ga6J9VAMChRMCNISNIvFTFYMvCom/AKcsXDQpt
Ll24pkzBgZwrKAwv81WGGpGfQgmqFpKUfxNUok3pnHv54JYSxCq+b0LrCpIcZ6C0Sgc8ZNEbd1XF
lBKspB2qYEC5UWMFvqJ1VyEYUAdqsgYwGB9UydykQy7IYZsQE00XAXP5+GhvXcmuGzC+wTpVCu8p
bhJEZTDPlkJEWzZU+fToXk9w05m0cVkJH0vdYkSPIUnonC7IPB8sZNIWI/cIwYLR20W6VnOkq9Vb
Xl/q5iYBjp0RtxWNsYrbq/cVoB8kPPJrRHGw8YwuMhGKaY72ObjX65WQi7bQvQ4s5m0kuEVtLmTx
FZOKNLcOJm4e7lwcT7jhUUXU3LU+U3dcKw2dF1+/FJG8FNkCBD6JFgt7FiW2WNzAgZeoIWe+bGzC
mLjEIEcN4qgr7oGEOsggvBbEMM3jVacMdkmb1CyUJUoTu+l4kbSGRiwKMu2jOEQxrVGZSoOdlwN7
NX517pX57yGKsEy5FVysPo2kQoj7krHJQHptQvCRXPOIYbYvB/69RyQ03yvGnc7kpBXoF8NgIbHR
D+lWHYLo9sMi/seR+scjtMHS/NMJ+vvaqImyLCuGqIrGvHb+cIJWDFO2ggaGCLDJOq/s6WQVjF8S
BRcxt5zHtqpd0jl4klI+L81dk8g8agJsa+YweMmnwR35xDtRomRfRXZmspgUbkeUQstIomjIi0Vi
oXE8R2i/MqHk0pHjyN5U8+1PNjeSeyvjrDPe5odsGL4/A3V+FtEpMSS1kFOOtEtV9IVpcEt4gEzx
os4lBIRpPvkSyoLcXryxhmMNwke8qdFr6nr8NqBQJSz8vrpV5bnmZCREN89EXMZ7HY4gm+kG46Ot
g/u0GXEZrv7+3ZX+w53nh3dX//ndbY0xjVEBzEFxTzFasRijsIJbi2fUiKDiU4M35ZeiYkA9jgJb
j4qsttprZO3+/ZWwZf77z1lVZP17s0Zlw/35SrJOEMy+jvmcMbwDI5P2Cnf7CPEeF/eMM3JLTrB0
8M0jiase0s36rgZay+g10jCx4CVZ6biR2lUt7oTMTpDEFec4Rw68qMpboe1KYYOmQAiRXa1ixBWi
vi5ERAnt6e9fyl97PtyxliiL3K/zq6G99PMrUSLFFEUTk26qupX13jYJLR6UtgYxidXy738XTay/
Ph38LkU3FFmVVcn6y+dXSYkVBDPRs1dhDNO5tBNGFu1KY1L7Xvu/F5U/dSh/fBgtZf55P/azZIlC
SNSplURd1SR5flp/eBp7UxwE2QtoO7PeTJG8MTweK/gPcYFEEcRhLhExMtxkoXzB0GixZ/SChQPq
0vf0cHzfybH3MFw4Sh1kjXi2/Ac7WWoP8yqP+YTRfXzxI9KtheLdxz+erq0weIqUaJXxkPdh86GR
h+IFjyR2bybskFItw6qvlj4V+3wVSRLd1WaPpaRcq9nNGDRbGd3KZLEgGxOjk3gtJ98pW4xXGByZ
q7C5zmWEYDBCjFBpENBa7/gP2+sBaYvTj8hycaSh2xyoCFR63YbEWJmOQtX6LvNhpbv3gB/Wwmuq
SoTUCuuGZx4SZTQRfZqsWUKX3CmLyBvs1ADZTiGDQ23eeUMue94eZIO9jE5f781ofWExv1q/f5Tj
cOFdRObcOZ7eWKVtzn7CkjdXDSLfI8wPR4V5UEMewUJfedWWHBT6S+jUo0AHDPzcIVHXmcI1PXKx
YCWz+amoKZoWL6TwsYKaVJd3DQQXJCZRxLnP6JyCTcKn7gF1XGHwHWvmouBWu3jGTH+q8Z1QMGqb
OyQNJQyONCl+m1/XvKGk+fMEyskoSWBclCYVJODWFuTmIL2aOu0NrrlkzxvRU80FW1eGHGrbEdZr
YDhqDBDL3MY+BXDOD4twc2rC0lgIGTp+tskWE2hJ0JQSps9aWUFD7g85VhdEAqISboLaRPIr4CaG
rEAPNaPr2r4pHcaFfDZESBQlgZP7FIsI34mPJ4FdBfcySOjMw9HN+wSYWAcUCoOcARKpXU1kkRg+
lj6UD2yaqsxPR7Nm6uEqxwWcbtkuQ/3wfV92zJlaHF/rgOkYBaynXyTMU0X+2fIqPKpNHYpEna/n
7Vrp8Z9RHhVxjFW9IhOBfhE7kpbemD2KU3KZkJ5JcKRHMiQ8RmfFuSTUvKUQkrH0qJH/GGcKpeKu
MyM78slILfzHRJKX8XxDCJcRDURW33fSsC/iwO607tD41AbgVLr61pvvMtW1hBiq1vaGuR9po4WU
tea7Qs8kk5BxAU7kN0A50Ljxcy5u6LZW6uY1SFwD2SDVLPKS3CdB0WcrM/jmejuvA10PHAhkpaDK
qzZq1jpBiwoGaEoRqhsLrff8VIa00yYSIQq2PKbO3AGLIl8LClsz2Bk4AmyHBX74NpA5EMibwLqD
cL6c1wuD/ihlUU4e1rxbtZpEhAH2OGtd9eU6Taul0vjf69uK22Wcq+rhMW3e50OEUSrfzxhV2TuG
fIuRA89XkUVMwDqiRgQnjnxHSc9tfZuLqF7dIHkz+TUqVXhgBTZJBovACJxAwIc5vcXgdOaiWNch
bgEOa1LERo/6QI4MiYpBccvq5yIu1nIPY4UOFrroyILH0EgbHWBgHVEN8Ho63JXAeWrL6SSgGrB8
Aom+G+k4Ve2tS+3BRBoftpe0PLoR4+P5X+eTRR3g6EzAvSCuRd2e6DAu+bwG+lTfDxbcDfPRwWIX
tbjRVJ0C1qSYqwXUVsDoqSx1YZGHHzDbHOnFQmbVAL8ewJuzSBvv83uuFCWHrFuVse5TZxIZA7eJ
Ijuu1vOJqpWSk2FwnsOOLEKEVEsNNSf4gnjVonIofVSALScWqUU1VJ/iyicyfb4J3rz2LQ/hb84j
TZ766g2I17KjRRwF6ZqPFbLapY2ITfsKM9ScjCU1PSE9crQLrkHE5Jh4tsYkt+H2DaoJWtC6oKQv
QL8sIzyH838H1EoC/MlBOSACS/Jgm0ztUhnCZYmAokA7hR/Y8eSeskdbyih8pQYaCkZuX1zX0rkk
ljZgVvtotbskeFcnwLMrz3vD3B/i5PYfGyri+bPus3ClPyRIu1r168+LzQFPWM29RM4zYoMS8E1o
CK6Zz6pU9hJ5VSYRoBcIXsO4UkvcVV2/QPFRKXDpcECUGgTXedMVkax/ifHelwC36xUKuUOX4ACB
Zlw5Ph082XjOsNRKEVN5et61TlP1veOtDZ/M9pGV1UfX3cqxS+NjRQBK+BkwgjDp/vqPvQq8r94J
rJtegSAQD5vyOERXgeWZHcDj8eGw2uxjCWhYTjSnNpHps8+SxxKUVsNwhqC7tQfARtqSRtDkJyar
vIq5CJo/sqmli9jk9GeNxFbBlHQhgeomTsPlKPJWkEHZXy0tAeQKHVx2NWhXMXDp2Eet2qLoEqQt
/mrLqDYSsUMy8gHBL0mNh5M7ySDkqPokEUt/6zYlAxik5hZyn6oNnLnfUdJ9jDVeQem7AVm/MRIL
yeqwFHBH0WdXMx4klj8JuLgF6k5K3goK/wYPfh1se5q7qBsiYm9aBNdsCAbER2mmXvOJFHYsPfse
Ygtyvav5BhIQwEHRN+BVsEhm6W4QahYY5G+YQ3xcsBDfvelZkx8zGX8Yr5/nQO1eDflpBGeQAImA
wKQjgg7hMKndQh6jZdwRZQboTce1bMkZ6nfw82gnZKT8mkZMwihTHpAOENfOZKlnJcOkNNCXYZFM
EZmkzxXAvgEvgaz7jiewO7TcXcjAe7i/BjjMgLpRhRljoJ3QKSfn2RWWhfkXVxxFy0BbBmm9SUkV
V7Dowbxuh6+WHoiIRgAVcUDxgqIn9FkP6/hrFuvna0V5FFAsty3MHuGxr/C8yV+KDGCTIb8yU7VG
yMgyLnjta75RZNYmyfsa+kfUjss0ZcoHn8KoV2IZLXP9a1LIHuYtKVjnqgGJDH/W0fmuSTdDXf+l
iwTa1FTe4VvGfFW1VOh1/VIaMa1Lb9kIltjnnqhAx1IcpZjdIloNqsSXKfPFTLaIiKxiDjcjOYcp
XCpIizR4lpkHdARoe4UuSpYLB9L5969PaNcIvEcRziR8n7pBVx6hoD+mdoN8Ki647QLUoUnLA0AM
YARyJCYpvuNCYwIsCGoKWe0EVoeg1zh2vY1oj7AkkBTMT0Z/mxCcPEMxB5VcRZZ3CwcwR8IBkWbK
2X3+Mgv3QmhixkTVJWadC12DcDEeM5EiTEXQWPn3ak0gpZ69jRMLPa6YqnG18mvUeoxVtMZoHkQp
SSiqzBIwa9PkPWksSYKYnNO+Yg4uNcoAtFCoYyehrzYpwjqre6fHpSRo0ORigMY4ziTIIEF06fzR
DSN3inG8V/5mCsW3sPdY1XsnGiNsCrQ8NXTx1GM1uXrATUy2s86n40R/L1QvdRpBdqUSpW1YI30V
qfOa/OyjTfNUadUXYDWMwJ0Lz7hmKx4Gd277ZHHopuzmCnLVRGCIAox1woTVS9dK45FneBGJBRGP
yrxlL3qT8If+EfA4twOyQa2HKzz3IIdmi1wZwQsdEKq0EDpa1gBKCOySpI04goIv2X25U7inx/4W
zfvphqwqAog+ahy1BmkCFqPImL5PrYto+S7ThBM5DTA8AW2Jp8XHZNxqn6kQXcK5yCI9at0QG27V
CfqW6tgzk5yacqZbXBTiA9oAK24W3n8/S/5/Acp/JUCZO/sodf4TAQpNKiQo4c+zhflbfp8tyEwQ
VM0wTJ2KU9RMjSP67wqUebbA6MC0dE3VVEmUOEz/MVvQ1F9NRbc02v6mqRuSSY/gTwWK9atI90Ay
LGi+mqLxXX9eGlfyTw3Rf6xAIZKCqcePR3aRaYdsSvNcQTV1RhVzC+GHI7shCYRzIYaBP9GchIE4
xIpTninuKumhK2hAqoKylKkyMkp3T663CeI2KWbOrAQroj7J7ftootZW5shsGZc5xcII6dzTBwCl
qtslr5F+QLaWhJvQnIVq0hJ20VJE6Ban6yxW7HF6M7CdC0dPJ9wvgcNNnpdKAd8mpMW0iLaaa0FT
IWoZEozyFdZIA52Q0jSmldqrt5Luf5R6Tseq340XsM8LP673cbep+Q0KTy51fkdkXpS+DQ3LDyd+
s7hHRcfmdv+W+o8Iskg5Qtb8EGYrpdkp1CXo0zgcGMvCPGf1kepRn49MtHPxt0rMx3WcfBaGyuJM
AoRh+cggbIMCyxPesuRgMSPw4fQFDT1FYySB9AUwIfvxqdPvLdSeCs6Law41R41cr103HrI3rd7O
Z33qM88SsRTlPMsH9Ia4kZUKBjcyFvE1NnYRRzWpgioJUgnmSkdeqqxuO+nLqNcN+JGiGD67ynIV
QblvYyJMgkNQVSxq6FBqLOUaaEg71jC6Eh+QIZSOcMP5Hqk0KmxbPjRNWooNEnCV1xiVMbCT56xC
OyO/yn5NTOjG892RnCfFdJuw3snGoWOzjtXnML1ZCiqADic0XFOLRTWf1qnQn+ivhaSPa4qBWpKA
Lguxw2BtJhQCdQCChK3XtwInQ3aY0LSeRNnxquQgy+dUHfgQOMRR7opYVWj5hQo4dhQ8SVASGT5L
pUbloQetpIM7qRgiVXVyUEm/ydppC8xhSfSjqT+MYLuSdPp+zLVaRDp0mHoqes+7t1qdEwrZN5Rw
AUIa1W5oI0QbyQqZVj2SXzYoT4wK77qgPU/KyVIKGsLQ+gLeqvY0VHsz6u4mrLYB9Fmk+c5Ungpw
CZoa79MJ7G3F+Yn0oqLKP7rANQx3BC+mXiLvTERT6LtVtRGwE5hviF5SM9x2kGwqkIwJj0jPod7s
rHuO+s4gYvuUzVVNlmWRPFHJbUuG1tEwOCLCGIBjaKAxalvCTqTxkmUZwYFILQltzZQZi+PT5VxX
RXCnkNsrBZPTcqoSMfaJ4PNi/8q5RW8RBSFNOzSiXZqXqMR0U6ScEYdgrdHFyS+TbjjlPiuIl3g1
fTI9h4HJEqFPGc9rjuDEgtfAdCeRr9VEKfdUJvzE8a5H0Ozhby5LJj/0JcwqXWkE7ABEDmsmEgG5
x1NVElnpZOByFXNXc6xseiq95kOpsdVnw7oLn02zJOEgWRl0F3OjehZUpFwdoyARO4lES/EUZlfV
yvZi+dhiuaGuDucguCqh69O/RfG2KW7B9G6ISFHQbgNcyELrPcH6Oyb33XyqJSjW45YqeL/1/Mmj
B1Ql47IcVBj5tDFFsKX+g2ZOOAUrOtKJE2jyOpnjLSOVExLh9tLBjIByZRmKtjxchelXx0pk4N1V
KrTu2GJTeEiFBtDzvWaeFHQJlRVRfCoWWcnC0P7Uq8QLB40tyudInDUZp1QP3GGSnKmdHBU0vspy
4VfMeCbl4NWGK3oU6HG1CSNgccKOuSm+1pBO0hDC6amm9yjF8GnAxtBzXA89A48muHaKo0dpCdcR
4VGT+LLTGBaJ65LO49LELUZwzIUGMkuqLPouPcXVoka6pVjAHdKi3k6ScdCsPj2qmv7YD0WxkjwF
6UY+3lXV7NTD06B2cAum6UOd/dWkUw0rmpnVId8KsN1oSssvYhneuhAnpiaYrm8NxlbWwotsyBa5
FcLNwuJpaOSX0WgmY897SrW4Iqmwymy9SrR1plEndelmFB7GmLCupOb8Ziq+nRHZJncYq5LCpL9Z
Y+MDTYqVPypd0Ww/pXoijCFlhFto8YC7hWRE3Qof6DNirqB1mHLQ8OpOf8kReVtyitO/CV6NUgoX
ioi9RMvDLz+iucTSngLijwvaRVp5p6L7Drpp6VsdhzZvaDclTjsO9W2bA5BNkTcXc27N1HauwNx6
oZ5l6mYnqGxC8rZBNtCNmqc7VQrPnZRnJlGtNatGRA7CQ5KLGyrNz9oZG97BsgjX+dgytxg5LZUj
Mp6mWdXac+O9DhKTeJNDf9snd6onoNJUYw/5fkVCmlEJHHjwUE7jgDhltNJN0/WbAIJqYJblTQ4b
lNR4PlRfPVsaO3gVC7O/MQxBrQ7tti3Ez0Fi16OFFBRknXpi6DYQRlGk+bicXS0ximNbGl8sbuVC
lypzY4YT61vQYw8qMeBhlLYkFvsQ77OcNO1J8oxupdSHREzGVShPaJNSOP756LlqOEFcHSzmUhlK
QjicUde/y2M6OMUERVrqdNjBHHua9BFAMvh67gzUax1ns6JJL7UnPzG6oyVYmnj1X5oh4gmwQDuG
SoYliDW5MQLIHqwkGilxeqQGz+VMTJdz+qTTxAA+6swnoWNi6Ps8H1bVbwy0+0EgtrsoTGo6nfLF
N4zgEIWGt/ZIDR3H5lamfruV8fbXvDl4YbJo2/a26HNAkOLqQt8kOQSl9NxrpgnqmICJViJmpq5I
NSdvgOM3Z1M4cXLX2L0OCdYckiOb4dFT/eDkTVjTI+lYNcwcy5QCyRpSSBjYgmkNfmglGX29Cqis
5R4dFLyYGjKBjBxCRUFqqZPv5DSx0p/EVH0YfaSbeka3IVTYXsJoWtbcUxsr0R/UwINlWokmZ271
2BfLShbnkWtUiAAY6Vb0ZqBttVEBH9c08VIt+vXg1f6mHdiP+TIGFFXY7b3Iv+hGDM1tb1YGXblM
b9yJ7lZhRs2x4ovZUc3OjRqldHh11IBlvuXVRW5kfFiT/KD2zM/UKG0wFUG3EMD41la/t+jSH7q8
3IgylJVwfIwj61q1uIOgTQoVNrMGZmJDMIjEWU9eq/XW9Do4NejKUGIytuIAn1ML7bQEAd8+U4Bb
+ashIgR6NqILdAdDulN26dXMrtyEIF4/nTZSc50Kp5d2enuqywlWE+IAVkytN2xsdyd1hrW+BdJN
z3eK9KlYJytYVRQNCa8gqB/M9EEIDZcTxakCcRMZp9TfkB1ricJKiL904r+b4ph2mOqpl2iPewV2
fv2ug74AAqwogk0CmwoDHrGzHtOrPiMwgwF8I6nXEVzH4MPpVjRMaLjCMg94MTpva5c0NEOa9Coo
YHKgWpDbxzqz8KGiSR1kCSZ0hfRcgcxKYpc+n0iHo5p2NU1tg8+3y32s2PeU0EZfPefUro01uYL+
xqjI8XAdSZzgEcze1UX8qDdEvXL3iympRzqg89e6q+6D6DRM4DG9tZ6k5GQhMoyAxHCcbfjYQaZO
HfKkNrhrW9HVVQ7MRJMZveLMkYjTfT6nThkygWPiThV3upQ/0qhClGtZd5ycnIBJfCwdtdFy6vLV
ooGJYwADlWeD454EaytWGEO78RgJ8AelPSjD9cSDTe2TrwpUDqL20hGLMFBOpMy9GAhNlrTrsu2G
WnswkfI1dyE8J4lnKLMmAJqHoCkAn588uVh3GqQVTIHBewCcVuWVVSmKph7JQDlrj+WOeCzxLBJi
3eI89jrZrvRbELsK1KSBzyoZCHNJD6ZFNPhAZIOGzZcD14Rbv/1sIcKNWOOiKnEGdjEd6YpOX8ly
omrn+9eucgfvTiyQAFN2JjSFYcWrGLRNpt3P9aqSUCIM5ym4b+nZt8BRZQZUksYqd/FwlftU/NbU
4FjnhmMoGcnMUkECmTJNxfBU0l/Mu+5YVzHTNTtMAcIa5rrWSNcbEvglhn8KUt7eQl15qoFsOpou
LdJs9mU7UpkvMVHIPX05FKZj5JtyDO4gbpHAy1XIswRbdxpse5QuobTp9GBpKkdf+19cnddy40zW
ZZ8IEfDmVqInJZLy0g1CFh5IAIkEkE8/C9X/TM/MRTNU+qq6SjSZx+y99mUJ1Ha57YBsJw+he1Gj
T6tlsgY6tKN1ivDgTtWtmXUb04EczIbQzw/jBG0JUUcP0rIbf/wMty+Zm901rGgA4DDl8UeBnNnm
+RTBuMnanqoXKhpOPMeF4kt8d2KKB1XMj764V+4EFJ/eMA2YdIl17tR7M0zXBiMdwZxMhndDM7yG
BnQnTN7GMUjB3eEQnuQbtxd6LaCQ/mVxvc/yPkWYwtDTyP1DaToH077jw5gvTFfVYcVCZUfwQla9
gdW0LL2n32mC6zKWa4kfjJIPP6EgGAlziz8H4AR0m8o/Ox0bHNuEKR48t9jjpWo3Gd1Xa6d43HjX
hrizyjevU88uuNchcDbNfLatEYuhcePY6Rmf+V7QXhTOoWNmPJh3CUuTbqTO1dvBZxkQ7jKlnuzg
aaLyceBWM6i/cTDhD/nOMJamIUKa5e4HeWB+/cTcblUy1SxdutEa/GeQradOPErDfYpj3Ar6i3zu
e5sOftpEzBdnLHf1dAz4pzrWS8wp4aL8uZFAEmqmqZa/KxhJTILx43SssLok6mFGT6+Mb838sZTU
NVkfE8nE1pft/9QhpmYEEWc7YYltngebzgfz4pXpOQFKU4fVZQKRH6MoS5tzXb2P4ZJyI/YGn4E2
sc/VmMNR5Gi3kmA9A2trlyk+tMNqY+XnBNdFqHcBDs8AD79mBZUCpzSfxTTvCdvaz553sved320J
9jgEgXHUPsPAihhoevhKIUZom0eOhY3R9o+1hpYESKLqqw0tyosJN9f1u6vgYnbCFoJMzUYeQTYF
ZUMGeLNqE0gQD17w5PXQJfFwzhkaynku3qI8YUfVnQe2PCC4etwOMZkRERY20djXwDxZEWk/qJdN
C4VBFrgfVchT75671AA4YcHWc/EwBsu4dSY3o1klsAFyF2x/lK+hLGSe9zwhr64qPHslM6EkCW58
/IQTTppg4CXuX2xEOF7SHtPYgDlpoLxbQjJCAtz0FeD/DfDmtRG+5+Y1iTqcLj+T/9Trt44IszyE
F2g++/FfuRBnXJfTPuLc6G9FrjZOm9W3zdBcVeYerfmvVd7GThha0CUk3vQtcncdzs0eI+iiqOs2
fkAhi+conORN1bE4ApSVollVFsE5Rb/pvel1hl5hIp5NeiL4EDZ0HRMJSDQzclcPAhpvPeiSml2c
qs+2Rw6PCvY++a+O+5BVO3Mk33x5u+t7g4ZJUnMop1zH7qGszdWL5c4EZNWYsd7ziDQYSmUvE9S+
v1P0OpfmMUGXqtw/yeSoFufGGTdVjC962mMHTWDgSNcGAQnOjdCJzjkxTlm15l08E7lJuVouadBf
Zh2vyy49Ga73bqXRfZzgsA2Aiy032dSvM+fBbBeSg3uvvZ2HeM3DfemB7wlKGtMkWEZTe6++M/86
SuzMHhDR1iT7QEWRpMiAGCH5oCxQFm8sD2oL6C+zQEPb1DCw+RTb7SHA1auC6dSg+M0g7UT9vRFe
fQ5Al9ye33JBU2c7K48ORRNtm1SczIZ4Y7oxER+XRN1apNd4vjhpxwHL4eqchVcdm9p+bEZ6xYuj
m0dhkFB+aCqwgIhShPmQsZWZTK6f7itKhyfXhk46kvghHErFv4H4JYHcN52/FFuSIY1XMeqdDMhF
hjrYsO3HrH3mHu3y1xjJVvCVyvsgeqpY1ms82FVtHaphH1XVlvGa364smFlt+poxtel0w12jVw5O
l8RpCMsuVwTwbWpn1WJZAFuRg3GIHkMf/chNCKqD5z8lozs+uRe/Pzd6aTTlbZ0wHoWWb6tDNz+y
GgLbOdarcPS3Mz+jFRQ7Ad+uScdd5d1bNHfBMMJCRJMT05HCrsmw2PuNfXBYC9FfEbITgn7m8MCJ
I9LsRTGsIpKsGuybq4YFXhKMKsSTLMO7XLSrTuOSTR5N+ximpK/kbxH0tEnb+34YCXwATpIRxg5a
zpl/EiREkuWL4MOpO/7HOWhDOrHqfZPzomDHN5N4QywPlddG91diZBgoUxP6MFOLa0HamU2pUpvR
dzGQSYA7u2FxNnsk2ZmvVgyIaJy/WxBmhbG2nQNt5ZqokByv9dAr+CbHGqDC5Osbe3rqs1/THCDI
wB3EHOmY/sojL3hiq1fZ+Djsy0TwfQPwwcQTkvXureG/B+yB04gZAMfqzIRRloJ2+lwk3W7GqmLV
GJyYSaB8vT5ojGxZTbDzTOQVigqyp2j9kWQQBFKVzDmLc+4soVHejQVuNufj1qTNdZYd8mD+CC1p
VcX3CevBbyk1vmszQKTYb6JxwxiE3hwxC8dRgRy7+W04+riW+hmSvbNhNkTN2u8Vv32Aq6DAfUTZ
JqFXjpgADKTcZF536EuQr8XaU1tfUOMg6onrs9fgVEGgnu2TioRNGwzfcB5nWFzFvUtM/RJAgGY9
YpqHjtJ05bpj/ONaDHXcuxlqeAssIucH7sdjxA47arqdCuubcSZUOEOKzRQy/AlR7c0Dk7l6ZALd
bl2CXLqlihJ/JSzWVO/ylIRTZW8GJrw5ykgjynbhsBI4fGI+pYNhrzs5UC6+a97L3fxddNHaF/1O
2Z+JxdIcEH3g42ZtdzbWJu5qNLkVKE0DCfWr4W0dMIn5AhDnaZjE3ahNhnAtKPbNCHswz+TdlJ+z
+TPAM9WyfV2GvpHFcRFy3nCqqxhl2FTQtR9qV4Og2Vne3YgAJZkPozxp0iTCALtbcZNjt2uSXVSe
pb832GUg8Litp3Y91moF43qckfbx7penhXvXNkfh39kQdqOGKxhk9txych5CKmkh451wX+r+HHty
ZyNqk/WT8D6EilAGwHnI7kt0WXWCxkOCQCbFSZ9N5ZF9RD4oVWX57WYvmoyagIzomTVjCvBN9cO7
E10TjV0zyde0MhQzmMDQwGAetoNTnu0L875txJqFjsYOPKEMHBgpYuBez5GxJyNupr4L9Gr2H5V3
EIxnEwLiWlhpxofVNUhyN5Y4SJ9KPP9GBrlCKvXjyN8yeuppo4bqQSC1LrHWt4+6+xqjYTsWFEKW
s3YZq4XK2ZnTmx8hgJfZrs2ObXowE3+T9c2+QH5sgRrMDQPct73uobbYNpYwseo5e2TApCZ8lCNp
6Yu/YMn8UNhfElyczMVT784Bo583/rHUUFS4BVx8zdYnghHH5QQ2JoZjN6OH88tW2wxDjET2UAcC
uZX8aKhFl3Gv4W4QciIpgU/rroeQcMLgu+YYd2RIrDtjAHPe6qK+84tyefFvLK94zALvkFvtXrE2
89kxUHclCARjYojUuInSz2ps7vyZAQ68rWJjW4I1hSZaaZWxAwqn9YBiQgBigDGEVOPHy4HIh/VR
GncCNjOVjDNj74ZnYGUfLNpvy+HohGLDYGimRIVBDHtmG5vdVktSudA/gVJ4VfhAFIxJBIDHXom7
mbV5FbG9qc5zOD8HkgzFFsKUXuiG+Y4B40AUSCQOXiFuohCpm/WOxJg67TEt7kLsHbrKSOyDiQo9
pqyvwrrU4smdvlSLVTkUzEwQZxuoXNjOdMmxdptbQ/4JsZ7bhQrstCd2nzeVfY0XaAY5oD5AVgPB
mzW/afWKC9sj0+QtHr6DCiQnEjmv3qrkuWncx/INlETPmTWZ6PVc9YwqhbezeRFC3VotuqIJ27JL
7luw7uCB6SF8SPTniFlCNuGx6fqTYoJZ4DTsLOyJcJOUyTOunBtRPWkiAS2Nuiycu/fJ1C9lynTM
507HuzLW/a5lGJRgELfnd93AusRcOnPVCvSg4YgKffrStItu/jKP54gYmCWI2K4OrUWYKCTJqH11
crZQfvk+MpgL0ujWdNQpTGZ8vP1j6VlHqvRD2GKJFL65sfHh2CXAnfyQmNCrCuKyvJMhj1GYvChq
fo9z0Y1fO1qCYergnUGrrHOe/Y5LG6VdUDPnNp48Wu8cukyu1jV0Z7pK1Ejwd9jENXjghwAREAh1
aY/bur7kxVMIeaWPGNWN/SaJZ2xJaGBiki278ClFgQfrYJvi97IYe1tRsZP+mzulFJDpbgzCu9Eq
Tp5/1YiJJpIgQpo/s4s3aQKdMXzyI8Q2OHnb1yH3n+du+h5IHYnua8Q3DuzT3sdRZa8ZsK6UOgh5
hAzCmLoGKPMcZGJdyOfoSC7KeSBS0W4vtgmW3T+qFkumyXo7fmzsc2aliAKd51jj3PBUyqeSgo5h
sPorgh4Ld71NNXG+Sr3G/O1e71/HrtqgCoVhDXnWclYq1Xi3f/o+X6NTPXb0PrrLSZRYpZAWgzo/
pi7r5OX4P+fcJ6033TLjRzFzkireex6OpDwlmYJZNnEIDLoZbu55HYA7KKejGVFEzmS7xHrnItyp
b04Cn6iV4WTqbabOU/SUuY/pxuLCtdQPN7GRAol8CeBMd+FGt695eQ3zyzxXt5K8SPvYgg56EHKX
pHsZbfpny90X6s4mwtXY5vjQwKC0C+mQ+Yf/2Zb6u6isDaK0fZC6IEMJOpO4yhTqMQKrV/PALLyu
toZAjzr/VpZ78LN2Zy0RnkP+mrcTxNt6xeaOkW5wHcOLZMBR+Y+6Go7GSOxGuxk53yVBD+Djbgcx
w3VEa9YTgT3bN17bbCQ7GbcCVW5ZKF9t5o/32vbB+6AA1MVmGut1zia+VWJfUGywNzyYLBxablgb
E1o1lbw2jzVvDEzetpscMkxfywVfd9O2bEkZw4HYT+Xeid8N/ecjZSs1cZY0zjDi3ypVrHUf4Bti
KQrcjdqqiP1ThnQzZSY3Nqwcp4Gh3mUKjc8keDSi+sG1r64kQyBcFay4+4bJp48y2H8NeyYHJWQq
vfEd+yGAl1nM89YLvmxrNzCtl7W1wgxozm9U8+sqD16dBpW/9WGSc9IPn/ao7jgLXJbJQtO5Ffcy
P9c0AjZnVMAbT5MyH9QWOjhBz04bK8YPUXz6GbbocsB4yFmPOyYp5Tb4ktjOQ3xMTvKu3IBpx6LH
QJFNgHr43FjhbY88YK005r2G6JuZz659zD6CuDlnyHLRJ+SlvG+qr8Z7r8eIhK3012i5LKv4EiXE
Ko9fnnGIBm+V2i9pYN7JJt5K3tuG/TtG96m2Xqm+kZf0t72R/QRDCdOczHKWtEbOSHNi+41ouXeh
YqWUE8bW5EJnn7rYFl7q4Dmp/mqCEroYqmL1VjjzOccwMXNLuoVajxjb0SHSmz80kNxjrDyasNMJ
mX8FwR+oGxrkW+1+h6K/D8do62Maabz5EBIXAMllZw6nUD3PecLogFkKtd0YvfrVn1fzHBxCEtxy
ZsCI5WKgzB63K25K6RIyzBuvc1B3UGujVsEDaDyhxOAE4IjkZaGdGwUC5eGugVosAms1lP5uhNUu
GkCafr5LSUO0h2kfuOMhKdVuMNLHvrlFLnhR0vi2ZbRug+GgTc00U26lKA9aNDeWybSPRatEXJeE
a1cGGwPlrery3yDVDC6QFczVxtO/JWlb7XuO5DMP1dnsAfKLXxs/W0hvELIyku50NrKOUurFW6wW
xW1SxjDDmbShJ3ai+HW2rwZsdkJ+j/xBPMIlKxl+itdBPy0NAyv5d+nz3BUztNNo4P2lGHqRa53S
1f9RRu0qWzxXEdGSCIcfhoFRXuwKcuF/LLSv0ZBtO9mjRDr0ZKyMon8uaqZViA9y8okLc1s0xm9g
OGTxRY+NYMlkEudmuecsNs/NiBS3AVqQQzHEn1hh2pEQdc25OjF4P1oelDd73veAOhK084lN6chM
oBHWFiCa2Y/36HJxLp2dn4ah72iWGKDnFU+LDzWwowK3rUcnGY4oAk7t0P1N5CAlCC+0vxWhu097
vRHeuE1COG4+0x4SEVIoJepoc5wl5JgKC8n5xF7SG/29MxDgWxybmUDXzgacGB6iCbp/wEnjRWqV
DcGN1bONrTTpxIvgtpOP4TR8O7Fcgdzt9mPB65M/aADSUQlGPG2vAdfa7DCSH79iF94Lq4qRASG7
hYeoQDw81zFMxJsI4cdQDQ/oRdadXW1NSgnHkaiE/VubIbVhW29Sj4ecS8sy9FPgoaDFwXBjmJ8s
BFZVHKyoPvcC7RDbSWLKruMIWycTF2l1pyBAl4W5clDA+ot3THwM8REthx2oCIigiGOJ+Jmppn3s
ehkNd0mORuFf1TAgQZ8uBsqN+NKiiSYDE1HYpB6LNHrvwoS6lzTf8dkql5xd9FlonbPkJx2oTnjz
N5a5zmgdW/dYsVesDfdk2fJjqgwEKM8dxWaWY9u6aTkChp3hsWWO1z7bOT2Tb/UzGMaeimk1lzGA
Y8Q+NuCTQtW/LhaUbiRiESBrT0mGQ42yZOz6l3r55OGpmkkv0CTtIV+qm2nbIRduUB7VaPz9jpw1
xEEl3iKt7BdEfqT0hLhpSz6eUXCxcGfUEAOL7UhrEjfyQ4L9TXNr5UtWrbj4+3GXE6Ew1u+h5G7q
GEYnibFTtQHFfDMxs6ioBFiUjLw5UMNLgjHn/irJEijmCYov2mCXvS/NNZp9hdQi9kEbJdVaYI+I
rRZIG0u4xHjh0Fw1xcW3lr3zSJ70vefqo7cYmPz4yBNyb8W8uVEugx2ASX4ml6q3FHSo4GhnwIns
ZGeRj9b3CNoZ0S+a6ATNtCtBCllcnjYE8gU2b9fnGGRy9xXyhhxQBi6rIibtyIKat7p5MUb7XMrl
cmeskI1XSAbrEf0W4K+Hmt48Bua4GFNrn5SVawsubkABHXQkFGCqqgvxCMnxtieBWcfvrksOM4Uo
IUMZkJCRtxT67do+smR4CSh+O3LAWuuuWDTVg3oSxLt1Xvxtu3yKm4nQH1c9GIXzbveUSk5N2Bwz
mMo01x15wo4stu1g3E8zVRHJaKrQOzMjUYVaCa+4ue5zG48gT7xNF878orU3gcArhNPoPgsJf5yc
vZEwzAnTTUEXCStQLiyCghlC/JPFw6aiKSuL5NkgVakNNOoXsbq0ERDulExtwEy5/ikQsE09NPnG
eYvh3rDfmt1X1/gVDFImFIxR/RZaM5xNNt3tz+xsHZvuID1L7k+syCsRIaKznwxyUmbMPJmXXUXi
7hYqQHAroVdFTbxvk4GgHTpwdHSyurPgB/lpvncLcA1o49zk0fE+dE0gASkgkPkqgnO6/ktEj9gf
dsJDZg9NmjW/Nh8S8WBPn2PNUMhd5xF9BxSsmWd2tBB8Of110OFvUDFI4WaglJWgE4r6s0mBgynv
Ma1Ijca/Qfl41+DVGB2xnUPNPEzeOl5+mlX/lZnju1VZN9aIHdtoWMD4O4NFiUUlGERbA5Z6M9IO
IBThMBNaXqeB2sXn1A9cGDnSOo0ZQU1jgt8yjH7HIH3vGK03HrGgmTPg8Iuvw4wnop0+dMyx0H81
VUIpVRd3LKgLp7vnQPW8R9Mg97rHhqcniUZFxW9A7on+g55zjziUd0OCeaGcL4NuH9smvfMm57Yn
oDTFvrzIGYmEGCWYV/NbMa/tSCrR5Wc/QfYQsYtVQizzblLnjQ1m6tvGgmVU2NXa0J77ynD34ntD
RuatmWw1iPfRn4ihjdyfpDBPMk3fASo0r2EyrRsdvNRL/LAwvHZnQldYVbJje+3P27ibmY3iFFyE
VMmDZ0RQhWwKXz7E1Ag3TWeIR3NkMyogXQTjbY0cVDnS+xhGl+hrl3BQixe70n2HI20g4pddMVOF
8r0GVh40+SVSQ7YBlsianmNOw8S4qTXTu4m11BahRllyGsTwbqfYCWix5E84GDFFYxg9xBnSpAiQ
v5tjdWgr96spzPSQD0O8CgerB4gf/HEN+zuPtF0moHQ+rnUMzGW2Wk9AKrBDbItSvKZ8foueOaCH
cc9GihDlOGYoJ0EorE1LH2T8YkAuZ/zn/kT2vYTYa6VvSXmdmulI5bNe5Bd2IfZ+DMizZ5LM7rRa
KnQ0PPwfooR0SSo7h9yXUbKzA8Xim0ABN4f/ZKM9y/d9/CqxLvip2JvUs8Lf1ybvGCZ/bPLZxjtH
K5kfYzXGxyoZyyc3RJRij+ZLldEsVi8zdE+3y6GtT1JgDGVfJYNvJTnC/MkdX0u/r9cstuCr+NFq
xCLfxulltAW9Idmr03IiNPKQDeWuiKSzVSon5iudho2R5gBYUCICNGXJ1QAaVnkPErBgvTM5sNuT
mS546hk/okF1KC/Zqftlt0lguiNJbsknN1EbWBPKR7IKJ+uSmnl3sNrpK2cgtRubjnnapCaS0Qrj
yQKo0OAw05kI2GMUxDt6tQMI5NxbaBdEWj9NKF/m5D5jdesk6Uqqb83MrcpN9v2onWsmQdx/EfO1
WM/rEOyCOd0thRXDQuxah2gGkgX2sFNsBcdsFVMIBZwLDqFFjWuuA4+bLGEqhILBsVeW+ivpQ7sa
RZ/77CRyN8L86wgC1A89s64o+cLOC3mZ19X7NCo4s6x5oGz1nrki1LzAe4q3MnBY9cKJEol3uxhz
Fba2RczeFCUS6mnXkyzifVS13DSEMsTet0KTbXjociKyN1HY+zcTsO7ejfDbcvEDw3V3Nid87m9z
zLWE/U6kK9V6Yzk03xlRW1i+NXs+g4F5CHPM+8xddk/yngu2E0+VeA0ZGimz3y86Vk1eQ+yyvrs2
KWk1BruekOgzOK4eapdM0UjGt1W7c2x+HLM/ZcGJc1uwtKscHOfmx2jOTBpfG4a2DjbuVCBfiZ98
k1iQ5k0BE7G4HHufqQHO8GlJkXeJxuRZ69meZ/XRFn+0EAbFQTZzuo+IDiAk++eA68KBwNalbPSh
3jF6rvuDQIaDh5zI9/G2fGTiNNMDy5OZHRlhePHZZ1ZvFvMmlfF2crcjnX7gfSjrQQQ4Y3Pi3mF9
sdpuNJZc56bF3RXm+wgXKEX8bRSKbdVHRAs7ty6j5/SHsehtJU/oHTjwu1tms0X2kxINabPTUFgB
io9KoAJoznF7vyyQDBYcyI/b9rOpMB6wvahYuZkY5waI94Zi74UcIWs308JZGU4L1oJ4ayN4ixjh
Dtmb4KmZPH4Pr0qD+LlpN4PKViEi20WJGcBPC181Q2nPgkiXHxtnyV3IkG0zQRRveb9vgdiCzcgx
ejCEEtYxUb92fBGXmL2t4rIb7bvJpI5khTRPtyRn9N5xxCkg6dGFfsAxy5UPHrs7BvGTjVgE9gEG
P3Ry5VOVK/IDyFcErDuu3e5bt8jo7Uub/rTZoUfkhM6oGO/m6DdWzFYTARSjZpu0DrlhnZGUIG1i
8nwP5p2PeBKrfvUb9TD9Fo0bH+KOztzw5MaP/nwsVblmyInbz/N/TSg94biWmp+CFr6tD7kLDct9
NqdtzHU2pP0hztdkqZHcWEPL9GhDcZRm4g8l6E0d0jbtGhdhDQxLFIJkpsTldIvLnq1tw8gtjbfa
Q6EMVXziKCHRjbjpAL9kZp0dWhZSWmeEad2blfjHsfxOqGYHGUJBepnGo+lvwnlrZv16eetotuw5
LZAJ4tIXnxNOkG7jTMs47hAx2UwS0DoXBWuhst+64o+LFnu/2iSclk7W0J7wbsghuraUdlD+yDov
nrT/25ODUn54CD7bnwZbPZGS6E/9yl0Z8bMjEJLARzB3geqBHup63jAu6LNJXMC9B7PZ76yerqRr
1fc8Eqvd2Ja/t2av3AdhZgFphsQc1DRbdEIbLy6h7vW5seoW9ZyBBa9g0ceQ5dcx3XdfG0iYZ2y7
5eDFj5EHz31ALouBz8gwgY/M2u02mW7Hdv7BcBy+9IpOKk7at25gTZk1DQuBwWRUw9a8CZkgB9V2
mkLC6HPveZAfOOYDYqZgo40To6nQuOKGxM5YfkexgrExcVQZLsh3x7cDKkf1VwnSThbnIvIwXsFr
Q3SCk/mPfdyF23TwN37Sv1ssVr+qNoUJS6fgss6isYQoZg8c+EZqWuvUHgF6wXYaUc2cE6s9z8Oz
ycfe5R/iBBmbkKuV8WFAPhHx97CuYHBrs5EOsUSZX1Nh7ur6oS5OQzQj92TBFP6FpKGal7kpSKQg
ib3Wh87+iyUzzbHZ6vFPBkAMnlrjFJY/wDquGU8vmmgSb9qXYkTq6mN8GtYDSdwZUprRV6tgWNIw
HnqEJIsPPAUkahV39fQSKfc+ij4MfDsLUZzF4nI5OmQGdKG7LtLx1Ln8NGl1KCbkJ+i4x0tjLokd
NLIyM9/Lzgb3zf5cdvTMOo6wGrcCaSy0NmCjMux9TJQ4pY3QwvRYbl1vKE6KwK841Zc26zEFU/JU
Qc796ON8TBrPO5ZTLrbc/K/SWPVlO569ATpiqHlxkt7f5YVBCtzS+8bmKauL+0xx3qEj4vKzRjZW
BSZ7SekVtN6qMUyAuEJM+6jlAyIr+hW79dAvjORv5GZwKY38FLPmFDOHM58FQreZNeKpn2+JScMz
OicvoVDNnU3G4VoVIRGfEPVDZ2B0wWr8IXbvWWA9ZKUM8MURPuYsii1doSltRgzchvTPXcWsvGpH
QukzH13hwaqB4owj7IpFdkwAkLgrNfJz5NEkABdfkY1AgYKYQISx3EcBMHycSENjPKVohcPi3CWw
nz26snVukGQ+VR/WrBKazK/ZMyfGrwBae09v+6JlnV2Uv4xwFj0Oskw+tixU+AfxbGDysV4aAHa8
hy78cBnVXgjcQRIjGnO/dx3iGX9AwJcZzaFi7XnT8nTSdM+kMuSEZ6dw2fuagUQGBCGqAUi3JLtG
HQRl3Rtk2eYJQw5FSGDHOHlxfhlSLN0JlWJiTv2GjrpfB0WKAiMtHzFi7NBLUEcg/NQt0oSm4urv
rAZIfL7HGXhIXG6+JFWXeSJQK1iIDyMIhySPdkNdoaMvILkw2aiDBSGSsJnm7rMy5A5TC2BXxdnx
36/d1nQZRxSP81SwHVweitLo6daXL/99899D6QXzIbdHyVpy+fLfN2VrsEpx1Dlqo+hA8zF6QL34
ckZuA7jbwsLoNzlxB7SIlWzYafZmbR6gepuHKYj1fx7+fe+/v/z3X/+/7/37r1KO//cfE7VOD2F3
aBzegrc+T/9hVjFiFqvPwQAZzDUCR14iK8GtkFHw3YjJaY5Ga+b/86VZBWi7I7OT+5Bc2EEn4ojy
sDn+5z9YHK+El9thSUizGPHGeeYwH/7zoDA356NCG2xj0+lmPzj8+0r8n6/+88vME8B4KHdyBcW4
+N8PjmMVJI8nJFYZbnH0kFwxmPWObNT0Fml0XM+k+RgG9sLlwcvZ9TnLw//3vbg1yr1RwSQK8oCr
ltygf1/RxzOGKmA2+swzXPqam1nWjg2Aymu2XT68j7FjAT9OpTwNZViifYzrTWMLUpJ51tLBI+t1
KrKO8jXz2L2O7tHInf/n1+mU6GP6+t/f8O9P/futw4JtiC2f0BWwWCdmuP/zMGjRHX+HgEVTTDz1
v4cxcuiE/vtrh+eA/ejA4MDFv7CdYvNT2p199LwaW00YtAhaS+9RK+jXUqJnoC+x3atRV9Z9nDL/
MPLuXjnBWlt5f3UdmR1Y2xKuN+N3BL9TI2wJt6OkAfG6qbxLRkyrgx0dtLRQKOPRIZAXRZZr5UQn
5/YnAh1v07tmf4PBgkErE8zjvwcMnuCnlYH0YRDtccqqkC+BAdhDHQHOvY2DjrxD3X8VRSJRRyOW
QSvRx42xFknynMRuyxKuUMeABRcDK+r4GkJX3HXGOmXCeJNnePxMoY7dgDCmNcwHrXxzVwV6X9Uj
soJ+avZ+QI0WITQV/owTuWAcB6oRxIGz9XyNYMxsSa9KyoDV8XDOYwJeMwz9aWgAFIs/akVXYWsP
/pVNx4bWPN4HUYbQNze2iv3y2tHRxoI50DgorN06ozdz6K2kYZ+TAnefaZpLkKCRHgBqUNQVLBfC
WUIaMZddRvZQR4zNei3JOUlaqrGqvzR3OpAGRftI+qHHlD6z0DSGJWOytuvPCzx5+au9Psb8EJve
sRZ4EcZMP9UztsE5ZjPlSfXkG9hZkKb8+41zyxjdotkESYTaxWmkv/VKZq0QSCdgJvZLSD+zVu0C
Fx8buZncGLFLB5teMGu6jgi3qOar987Mh7U1VC1pApSguWOQFezXJhBYitOg1dUW/4++RHBBcNkq
RvRSv5uRHq8+TsgATVth9zMwo36T6vyvKRfGj2UVl0aYd0oL55XXwl43FRGmqWY16QJH3VLSQmn2
JZKxsngqmgleFKNixp/JX23O3tFGKhxXe4ZDzP+Lpr/LndlAgD29eFVXbPpSzR8Z/phA1N0lkQXZ
RVX4QDrEjciMgF3CEDxI21Fbm8GR4MlOJ9u/ulHrXwOUt/SGTrX57/fafJlK2x5KqmEaIN2YCCFN
eVGa/T2+92abMxq5/Hvoq7RFglA82I6p8ZwF6dnXpInZi2u0oWPta56m3krMbSWi7jRlTrEhOIqx
tisTotyN5MiIvNo2Tj+xjGdiE3ARyvRUCj85UWGbzp0qfJfFdBYtXeqS7zInW7DBRFcuD21CFdEI
wL9D2TFVodDe9HKybwK7au5bGdY4oLxu6y8jtb5rm7s4blHzBvDq9RJHnjAsX4lhmE4U/NneIW9Y
Lu/GQqN91grxhzWEaBWlI+FZDcmXUzA3+18knVdzpMgaRH8RERSmgFe1V0tqefdCyIzwBQUU7tff
w96Xid3ZnZHU3ZTJL/NkEhlBA3a4luo5zGeVdTv0oruxCIZPHi07pvf4xTF02JUGaSa8lWwp51Jk
wX0qmJrGmP2OHRb1iEDhQ1Gm9qZpBbnc9e/SlRNufc+77/WAZKS89sGx+uCedmwxWDa0J88+9XMw
vQfcnZikBjwuL34XYkrtYiI8HABlboL7QPrdYxHEb7S4BkymGPfwNewQwJMPmu+c6ZyokAkdlNSF
XjGTCWzFjHl1fjeZ1D4P3WPXluhEVRTeJSRfz3YfQASc5uWKSG28m217uCtrPdxNNDfLhDw3b7W3
reY0vnMLHe4cToQUaQxia+HcOYb00RNRlA+JG702/Ryt5LyauKp0XroRhJUXnuyBtRkv+nhiRvLo
GoKmkBhv66h3jtM4Uvyh8xJ/0fw8YMW/KX3Ej9y4u3Splq8mbJ5HhxB4nNv6bGVV/hy1BGyQTHjb
ixfOStUu5hRxcuxi2AoXJ4q2qtuGAeq9YoQaJM9hlNHMgIGWSGrlH4zGPfffIhX7iOZVk2NlSJ1H
qTvv2IcjV2Bsf8BsCrKGQTuvzU+822YKxrPvZWDk7WAXC5xDfkuQ0JvXap2h48MVwjxBDmYGNiS9
d11gSBA5bTzr5ysgxWM5o7lGecSBOU7pbW/ddH5S80cyfIBTrJsPANf2xaViJKZO1Y6ZAds9Q3+p
g4tOZ+v2vw9UVCCH2XU+bf0syY4cz08jTUDUzIXdTjeBfM/w0q/GqebYsXBdWiGsgwrBWk0jKLMi
TZOLfEpqYV0SFqu9yEa1EY3mX9ffCzlbHB2H6EMUIxcLyfY5uG5w16+/pD7lhWm22P9/oufBuwUy
uZx6g4l+qu/+e+CWkTFmXvHXhkNPEMTqbhqLg10yRICvGAxn3Mqc7iLGShxbPpygqDPyQPbwGueF
c+EC41wAFHAaUBWShYaBWnrZXR/3Gf7SLP//P3W9j5JrMEMi+++SKWZa6vPLNrIooZ47Cl8CmhmA
zTqnAlRAkrbOBpoxKcCBkPo0De+TSerbMcPMFqKiFS5IENIz2TphKe6mfoDi1YQHN3cKBFd/uu/n
8K9Lg/wgwzKmRPcRRmC8n5v5X5QK2j5ohohjO9hIII60rpQIP0Hh7QDO7jVe5CMjsHuXMScuQnvt
mIYL7iUxA9CRiP1UE5YKo/Cs16ZzV5p3ulQHOFV/tqNx+DSZ+zJUlJUB1KQetNr4fZwfyWvn16WP
WbkrfMJabP1RhyGBNq35EHjDfq7Gy+R4EMO6E+ZdDjqzf08k6lGb5dil8WYUDn3pUBkJGEePSwZo
EabDdKA+CuE8/vT8KnryhcSK1EJzq/UuyvBpGrfF01il8fUK7UpnMmjKy2xWleWytO1+KNwCsQy+
Jwyph6pujkuouPnh3Rq9o/KV5gg71/uKEVblrrmAyXqrpv6W+6e5tVcziQ4J6lic+eUYXxSvdOCu
ZpHhZp5CZ5vl9PPlYXjxGu7kVKZQFzTMBOgus1uww2n7VE0F63B7jxgM2KQnhw5cQOLz2zRBeTED
3Q5u8QN+Jjk3a+1wYSgaz6pXoBeIcOWu4WYsQ0Wbgd1BRWqTLyeH0aw0PgKp4nM0OM7RCtdtZ/ke
aHS1bRRJ21r0jXHHN5HgPmvo5xB6/AwDbls9dYJd7OFfD2kPdm1Q83nv6ZO2GQ16WG6LifBb7vuP
KpMRIya6cqsguAWvD9Yqk871XHvBOlFCbChuoih8spwEnN/yz8mQ3tEaMHulJtnkVp1RPfE2S0gl
mBVaKN+dd05m92wTPuhYIx/cerzrvK67STxxR59b+zqWA9YN2vB2c/MQhUtwxXrnX5IeOW9RNSo8
zrHrEqMpu3WPN60Cl5oBB5CZs++gAqAzUsLjtWbPmGN100oKu/3oI3XAtsxFexP5qaaGGKLYgA9a
CYPgEoMMTNqHNi+tD7vLDk7YP5Wpc2naVoOr6ihNmbDvNvSS2pHPtzvmF45r7ZF0uXUy9nithA35
pAIrMfrL81SO6ikgy3jDqe3VuOnDf8e//w59seiLayt0vkOXVsFilBxga3VgADHhEnIPZg0a2AEE
7lnMGW4BPOl+ZnCk1mx7Yc4Aq6pvJ2yDjKn6TW7PO0cOFFfJqdss5bfd61eZAh6IQesrLqjUoj7E
eTfch5G7yxwooKacKEDkAg6rjOSDLeG9zPOXncbwVezpG4sAuX9JVd3QxO12TPUqVpNOawAMjXzf
+GoNJ3giNqHnu8du/hFz24M0qh55wQ26PtMqLxrDXccb23o5vnBihAevg3hZe/7Znn6X0MeCNV/3
rtMcCG5/CDtxtkXd+Le28YmjAzbLx49eWTR96xyD2ewc5qnm9XY8grFj+8+CxbCdV3Bg2GF6TB8W
Hz9XhhOVvIiG1oloBYZneJqCYjlYBmk5N/cEhSlWENV7Ojt/wgvcqzJv3G3lIG5VNsb7HEt4rHDm
L8zmDO7ikBUXoJ3AR87H7wwFxGXE3Lv5W8clYtfnWtOj21/9RvO96sqfGrqcCchzKcGbalV+vql8
0e7anEFXWbXWBgv53nZae7tAlofAO72m8IjkpNUmkMWnE8zl3ss/Ioaqh9F0WAKMvo0qgTGHPsBI
GS7/nfXcFODU+rx8N755peVim86otZ7vPHULwDPZ7VBL7brs3+3W+SeqsbzpCXtHDtugzcEArkjJ
ntWUB1+75jwDTjACNIgX79KipNlF+3t/yLOdizulD9TDYtRH6jNEH3wMhWPC4JpKjz05ShZA6Bub
rMjob8wfHY6lbf2XBFZ8ULkGmwf6UEbJP7eo3uFHxvswJRyFin9MDZWuTQSVZw6TP290ps1QEIP3
LPGvlnRi2uP0JQLrRY0KM7hiXjNzkpFOegMc7mqIRu8OygLHgrr+9bp3D5o+1nL9rSMO7/HMDm6J
lkoZjjqikztpalxh+IoalxPxQAnrcRXB4rLbSCe86RkR13Oqdli8ySIv8X4Sw52qQC7pq/rZktzQ
jc38RXXvXHiI6szsn4H7CGIj3j74Kv9qS7qVTVKi8LPAx3J8T9I1dGiCf0k9uYekRGnKSZ/ByGYY
U4hHkf0UiXzuA3nwhuV1hqSJI6MCqUrs0xfUSlLi7QXULfRysK6LPH2xioCxZZ9zgqm/fAPhua2x
vU2hf1mjRSIG8+lN0L/j9iF3fKS6XB+yrGNxCVFZoxUd0amZCYqw921DkH406/eVeaegIW4TlrgP
ptR99RaEMemDAZQ/bVEF19E69l0a5rJc90NgBqXd7rxOv+acRnfQMA61Ss7xNG3bIqalmZUhc3ES
ApzJXApCFQNgv3HLPWcq5swSOTeYieE5ZPQFoMKsG/UW8+hTPgXnBOPgEC5QEeIe7W2IblCdCfbO
tNhb80ujCcm3KbUL+cgXDOUC7wH+YRBxbynj9sdb3ZzOVy+GilBj8Fm4mHoCpIFJB+i0iBkN31oV
Z+/T0D/PbJ2AX+QxTG29S0xwqFm2ZMW9iEQ+8JrsylPVfSGD2xpLrOLSb+f3JoT4E9a817ni1lY1
yW/Z8pCYoCG6Qe0DKQDwHOU1fYcY2uPgGItHuDT2ZojZ0TpcVBDURaOexhbHhgWBVlBZLtJfOM8/
FaoTDRtY27l9bpTCcs4yh4dV0M7ZYTkTTfmwVPO1su1DrlT2nOEZHbmE8UrSKqLGcuPG8PoVuxKo
nuG1B5N3SlGXeIwZztoVHg7YYulunsGdgE85o33RBKFpqyjKFw+wMUbVT9t+HPvmqVEKTIJL/2xo
3A2+8vWFwZnYzvP1ULP+xLF3tHUKMT+uIVdTuevl6UdYRPaVzyZ11XXqXLZjtauyr1kVcue6wFn8
eXqwMxILTkx9mAVojfNoewjyEpgnw4QVu9Z2tt73Ey+SDryDPfU724azZEWk+4LiSWUesaWqp+x6
oHnXple1ijyigPKxaXCPhHn3L4vnK7OmCYmM4VFs0Apz4qa+KyQ2uYeRRyBWLdmMQv+U+Sz3rWeg
Q8RPTFnIhk23Bbr41hgmKXrUt0hODzmRh2O7vn5DAONGTFxE0yi/Bqr+vgj5nIb+TdGD9OSq8aer
Nt5KMcBMUT/FmvpzPYjqEwHiK9v13hynd6/UrFKIDs4vgN97rHM9wiJsuzlN7goXYa9e8ovb2NUm
Taj3SuQb3+TChDB/L+eU7pMIz83sLfTSDehloUA15AE4LI3YBi0BVlK/5yBiDgqba2wphExyugRH
X0JJx7K0nvCA+GgcLLCnMkFZmQEbMUvIXq7H2aEO8OHUtY02giWhsUqcMSNez4LsKRSRtyFqph2j
Az7IrQ5ObOqnsnHbs1Uwu4J7sKjypuHjFLpyPBaTAVSMLIEhzlPBu4jNmaX5bJLob5YM5EAi4nKD
HjU73hNKG6DD1GXnLj6XxbSHpOrvyjZ4K4IadIsCMv+dWM0tz+qn/g/RgzapSNkQaIIi7Tf2OUyc
2zI3N3My3qvY0buU8x6TTXopY8I8/ORkjwOGKD4OKtIyBuSPhgbWFWvfxAgaqGF3BaDwSQwOeWQQ
VJG78mfsmq9hDq9CJqR7l9oFtOVLkCfjdUWjnB8SgmnfZsarvIHyK4ezjnLqddvJ2JsZ3DmtPewY
nAlKFzgpCNhRHAqkCS6BHST3FVQB6Iqkkzc8L10Dzrittqrj+J8KbVMgEPbXHbs6B7NPvGdAOxIP
6AGy0Tnsp+WKF+AZl3pU5dF95YJaH0mxjWED09AJHjEMYyTBaXFlZfNbRNTZZ6Ev+8vouK8y4ecX
HI1ji8HcAvhZFTzh3FNmXMwWdissGIzTHufOJTVhWaBZGvs3uPGXlhW4NGqbU0BqSjg626X0NDXd
5Vs7MYyHB7Org+ZFcVds8rQ5FqWmGxLwSlBmCLkuoTNqIxbL+V4IjPVeQoNKRjHSkHL4X7yEhXo9
9T5WFohyK4DWbjkaM7aSUMonXdJJlZc7QCwprruC2xEwxNmDHQY2jBb66FGkJAqkFSybsfNTvhiK
LkR+GGYap2iHMa5FtS7QTjeO5A93Q3TUbrzWIXClM7kDCiR8q8TDGMScEUGQXNlRgXe3fQtXio8z
xK9dZz6NxmIge9TXst4Xbn8UpfvUudPyAEOevJPgT899hTnemw5T15sNaO5SOndtVpzjGKR63M/p
ljnMpUlEvJlGCMhNW/6I0WU1pTtrDMs39gw+yEkkMGZOfBhbeUai1FRxyoujDU2cr37hCsh6wzbK
R3zxYUVHRfZJ1Itjv6gp3ciBSOYBQHfcvnU2tXtop099DSYpKl2snjGq+NzZNx0AxRgTzCFKHLxp
lfjMF0bydLicqoHF3NAcwkPIskIvRZzK3yalN9uHtcIphMW675JDkoGsbFCsypDwMk0OK3be4hX2
BxIOfttwUGOvDpfykbkdMaCIaJRV1s+mjrkRuOiRSwPtyk1+KmRBzpSQTph/POvJudQucrVNUNlb
CrFf0NFR+ag+ddCI7byfSTQN7YEVdh9ZUbS3cCDahhC/5TGfjqexuO1UddtFTD5lVzWXfOJs5XeY
sMOs8Y85ClWZsLOnLQWzLdAokZH8md107xbKPsYaWd4wUV0885XXBbCqB006bsPZhZC1S4IxcfJz
lU177n50sCVfyo4xvdbpVe0gv9YLGLt6BO0Qxc62DBhIqgJ1RlSMP6YKRkW87NsqeS1xKxTrdD1W
5qFik05KKrjwwMEbY8B+ruKo2HUDHlSRls8q5NaGIRWbErFuQI3BMpxTQQAlDuAw2lLd94X1a1cN
/apM3DZJ2DwsVn3Tj+LTIKNt6jibr/JI3P/3b5ACKWQo4ZEmzBS2AaMUSj/G8piwZMau3V+FAcat
bibsmJQJS7rkhabozZGQeZqSkbhr5399N4KghWvX4ajXWfoHehKrmxMuK/nxiN9meDFOc83hTh1l
hOEn94m3OQ2epjTzzN6WOGdtdW8y7EyJjV9tzoFkE8ekCQYq4CDCU7JuV5nNO2cSMlIKLHY99Hci
G67xRJ4Gq5jus3n609xMORe4m8Ch7qDoyA7E8drPGkznuSAy5vdjtHWh02KKxBKUsTGtHw/YLQ1Y
m5WzU3Pcc8v+MzM9fG/oAK03iU1fDH/Zot6G2Kt2YNF7bgg8puOyNcThGodz/egBqvRKzB45Zp4o
vmVUxPghzFaPNgkIlsWh/2fbCYUVc3rTLeqzbIqZc1P/EE6yOMtW3cShxmoHcTAr2uqWKdmbtutx
46cpBCHrKnaRUjm/4NBp3eXgSV6NvLLeOGrONyosGGos3ELDlGbYnEeududzOUpqgDiulKjD8xQL
TmNqOjRDdeQYfbZ6iA/WYtubRfbplr/MxdxHOtQ/9gLMP3JQByOGZx8k05JNhzzjL/bdZZu7Ablb
WkaHDJtlU4F6dyM+ZmlfUcxmnfiIVNeDHSDNpP5WGjgd/szPIgEktAboYEwaqwpGWhh5QchGufC8
F/un4blMbStl2eXnsFX7FPeaHU7VXJEw+KXNkt7bJcmUhYh4gtGJXZ7aiYboQDW2IdvctF+sZDzN
GZyhZfqbmXheTYa2Ucn84WxTPVHmfnKLzxZITv42Rpm7LzKXJiyP/LhOoAWR79DdvB1bjzO2hhbI
cA3n2JAdDHGPjmQMRHY86Gvr1E0j+PDz3x7TEecRLI4C1i3f+ohtUnGscjF90CjIgoFbp2gq/jx0
dF8n91wJs6Mn9bOshctMLD14E0uzmYM7mOv3VYmhxWPcB8aDq6oGs2USOvFyIl+t/mzyT1v3PhzP
aRstUYi9wPmea//bi/k5OgXRZUxXYqJf7FxPfE5+8dgpn3ynMi+tJFG+KCixDRAL/EOs3CgiRYl9
Loq+QhoN8sW5k0Xxg//+1Yrlfqjzz5m7xWZywssYUxWVTCRDZwU6PrBxL3R6vJ4d2IliwJClzHNp
mk1e9wwKMavv524xL5PXgXOu5xOZmVss+xj6Td3vCrXITa+w96I8XxUiZicBN7h3YtglfO43eSKp
BCENFKCxZwmx+q7OQQ5yuRoILexKuqyc3AyHktHgxu3yiitwu5qT1v8jJGNZJI9isNlacYIGq2Qb
tmfGVdMVwUFW9QLbpNNDe+rFX9Nm+FzL+LPK0ptFkzEAwPlDXAFjKfxW23wwg9hiU4B2bBsaNgv5
PZfTE4YespF6rzssrc78VDLH3wbWQ2Rddy4SaRkj9qpS4bmum5omEgH6roSV1w3DqYpjn67MAAEg
865TFhScWT2pAazYCwT+XLRqMydwH/wONiSTmShTH5WNaDrMPeR+ALrLGHLYt+gUcA7Z2KSbWBfh
UWPIt3OV0weSf6IXN5Ag4Nj2/vBLjSKAb0J99thVByjg8dUAQWOq4LBVCrO9JlKEnZwfCSUf/7vO
6r+gjCMY3vFyCMbiVWNCHquWjVoBTsKPs8vomIp6oEJjGCH09vdFTWRw8ZkMyhqRxUK6lg3JRoc3
3orEcRQhDDcscbxhjs1bUsiCGGvBBQP34VdGXIQ76H2ZBmhOrXexlfM2tJg5tXZ4KYKovcJqnaAg
L7u2E5K8lKqxuBI6mHFWcu4SNSfIgjIOMIky9jnqNQQJBx99iP7BTZriGnMSTDJWuMbiU/FblvWL
hiWmHCs/Gwe0AEkf3oWqwyEynSVuxivPmz5KRUNV4BXv0tPtyeuSLzsjWWlxEzbdrrZh4bR9Mxwd
376L5+BYt+2zcJCkGR0CUEhuDdddQkbqt2mTCSBW+OFW0VdNwZg1Nxc7zJ9Nigu6sLQCoVRuOEMe
Ohf01gitg7ESU3mfbZXnn0fDJkVEuJKB57gfZEt6KCxIxTQ5BgbUIBs7DNW5BHcB9oYBSERQyCev
J788jGvlFlfsiCkxQbWB9a514SZMl0XW1Gak4sEqSGIVOIWF5722vQ55U4Nyk5bfVvyvLCRuo0AQ
IEClBBJI+re1AxCOA4mVFE9WMtTnfnb/Mjn89AOGw7SZKDOpmz0TRVzRFExD3JSW98kE8Cuxh5iP
HaRzYMZVgC02IR6jYo6inf62MnNtuXV0ws9zkUnbnOeeY5tyhwdrIMbXW8i0yT9MIOd8gjIXJdk3
EabXxcnopURFt5rgAzcZN81ZnypWDrRVD2suU5aWVMhmmKiJyobX6GMYvX9SOuxLQ8jpCkGknORX
zBF+M+DvKRZQvKQrXPyL8aGwl5RSeEZDI7ZpYl/T3ut4cJt2QKMKPIrvp//WrRfKOllkTiUPQTwQ
NF/c5BZPz543wj9gPiByZ88sYCQe/qBmwC00EzPGyn3KYwZJFdJ+ECKsCz8kS9p+TiV5+dG3xVZA
ZpH8CJ2gB4hJOEAyD8yZ/6ei2d32sdj4Hd1NXB8Pyxw/mzAU594cJ3iH153T7EFBpSe/n36Slp4/
R0cBwovaREE6POGqxyU2FjclK/Mc5e1Bj+JSmIgIXoM7s8Wbu5HFeG2BLuv7J9P2HctJsvU8P2JM
soECfpVjIMLJco+WdKIUApCehvxt7G7Nh8Ksy8rxJWrJDvbW+Fqi/sBjiy6etB9o/gPIHIffrMpo
we6CMWZm8+osg2Epmaxt3Gz7jo/NEkMZaJCRODoSoLsASJ2/XLj629xoVoIOrr2yTEzbztIfOXag
CzheunUj9a0a/oK0fNXMSxloYtHKsrXllYqcMdZH6IkF6PLiOhsIeRZoYW6mMU4M+l+PSDyO4t9o
wVVTrKL8CMytO/aTbsZx47R8xqcF2gQRE7lwKfMzudMtknxLVHJkir6Ke0ID45tQrGo6nsMSTGY3
cKSArb5jSnfThKywRt5a/IxXbhsRmUumg19R/zlWFD06nLSyAeO8ynrwe6P9WckJWD8IDA/TGDXG
2AdzAwBOh9t8Cg/tAk6n5oKxU7n1Os4sWouEg0H8BvIDmluI1aLuQXyNS/W2LIe8qP/1Y3DtJHy1
0ncPMygrvhDya+Ix+BOMsiibyZg4n5QVnUVG+Isytm2U2PJkJ/ODmuCNCEw71PeCe7PVG2cPezeF
JJBwdFRY7fthSZnNh4wUfabv3Uuf6acWOxHwCkBO/YxCZtwn7lcH4wog8JqOos6oM9cNRBXX31nc
fpA1SEJNmK5grNzEy/LMSkOZ30x3QM6K3mVyrdleL8YFSQRHlvvZYhXwW/80cAjfeHEIvxYOzpXn
1A/leKYt9rWT2cXOCXMMy3udfkyWc/IGXHKOzS1ZKcPT57m3GaopBywQ/oo4i0/1guUygpkypu/M
6fcRsx6emyLcrR+OhqwMk6wKJ8U03ab1h80OufGYOLHv63cHdaeR5ATrfH7NStNvJsPKMno1nP5N
loLSz6dfvoubMgsuawh4nLobINwvtETCdmp3RRYNx0VZJEHRtEsPYPOSjB9BG1ETLY+zCshlIdY2
cVCDtbXv2+gypBHQoKx7TUO4otGTSsfvArr+vnlfck4rTQ+QN2jknVOm7xw6m03ttGJnvHdWUIEn
crxfeuveAh2K2QXZWd/xEJ7pIz1iYTcYASUhm4jJ/Kjy30aQdsZnkawygqWnfSq4ai8uliMRoSM5
DvTUAJCfsN0vRmZbK82YiGbq6K5s1uJ7QnM9dKrmnDWSgBtSFFMVrRLTeMyMdoFrHbg0QclyZHjQ
vg/OtwdRvDhq2cp10thbr6JsItIza5dbR6GX1byU5QSaHGqvw5GJQxSUEZehDFOcg93CeM4XVhI7
8NAARX8WzBfngeyUOyYl/afTTZSUj0nl/1XLuSGTEvEhz1AmN20ahcCAIKvLEYU2Rd7hhE22T8vu
WFbRTSd6cyZaul7UAS6i4p/DkD7YhUe8UHrY5fLH8kD5Rb6+G4UgoZGY59RFL2gG9YoBnmhTzBqz
oLZetVW8tSWaSYAcyQBgZAYVMKUZYVPDR/vyCuZL+A++w4Rjkx9OzyXSEUVcQw67AEXeF6j6HLOK
rQng2vJmt/qeoQRGgtD7raS4Caco3KPxkLFoSTx3QBfSxdsu2v+SCdlEIrgOAVYuSwyh5gJRwiUK
lSngSJMuQP6H1KanC79vsWRfjUfLmv+lbvuWp/6Bi83jRHNI48RkY717nuwBbxUKaRoCb0vpCwuI
D4ax2TLQGTCu8uQJ55j4PEgBYokCap5klbwqVWwdqCsJYZ+626ka7t3C0feWIefope2pYsYpq84c
ymS4E7rPdrrmIjyO8Sn0m5+JEYE1M7LK0wBTsCH0WA6XmmAWl/cJfICytpxf+ElFIU62h94DmebE
6XHrRCjOQef84KaTvEisB1QYUJ3JNB2YorWtVf6TTtaDqsun3BvelhjbAJrwTx059a7nYNb0/hHf
xU/eRsUJK/uuJGvnuG2/JUzUHSMpd84ExKtJv2gFCuDNqBsfjCoZujjECklyXRBzhJo/X1U96ZVO
A5qOsPIzyLpN7MW6Np71ginnO4VWuUvG4X3OJmYA6YsN+JZeM9IZ4mmZEQp8TB5LUYGA7pEERuS2
ZQqQ+Eo65Wrss0VTvMUFR/QWcy3tS+LDaWcUIfXJ/h4Ev2pqX9yWo7oVU1mSd/eNZa77ggtIPanP
PIS3WImPcKIYNNYM+Is2dXfazx4H9622y+Ois+IGU/7GxDtBBHpTEOjqO9D51vhFvfmHavuLV1Cg
JjhIDpl7jdUaUmi9nYigcm//IjL9JFrcPt1AkyCT8p1b45kVzBICabhICvuOMcGwddBcdhkvrG28
GmOFurRsudakXufeb66DkX9AG7oWcrxkGv+3SeDiL358n/vExxOASkT5IGSKqXgydsgsFWlz6l/i
COlUBniPo7J41zXdFXmjOYjtI3J/KfnvZm9a2DjEW0iWzStTAjLwUGY3MsPBTgaIBbKdoELAIdn7
l1BRVjysoQxHO8Amvfo98hA+5vkt8UFxOnV6BghDFyfS/s4x9zKg4cgwRPCJWW/zGFBMKAQ3+Tkh
lmvWHRTxa0xJtnfOLprlK60pcHMzRKPqHcuj3g82XwlVBPc6zlGeH0/yn2U3/am5oOgt0ldONd8N
WMC2WZsj4opvDI3V2YkIurTI7nw8YXW4/j4tiL3HSl7srHwNntAEoyNYUwjIOeZFqqPCerw0U3+/
lLLZhxzJXfY7jpcL0X/LP7kVY12dX8Z2PdzMyfPgFod+GNw7H06TdAhhh4Y93k7xyflZexI6/xN1
cey617JoPoOUrsulNfd1zLdUjVsvCj4al+VGY9Xclmm/CscNb7AbHWNH/MUjIyBHt1sx5mhbFRSk
BK84xrq9NP4TAPrXxsBhAhO9VZLLldLWbsjMpyyo553G6abvS7VXpne2S48hOdiJHARGGPrhNhLu
eyOsreGotsVk+JLbqLQO9U9biw60KzPMEOBG3FvYP4ndBIp0dfWbM6XfZmHgrAWo18VqxRPV/EsV
CgePfno22cJrh4hwhYXzXDr+sgJdSSyvaLAApNhs0/oJbV6KlyzEB4e0bW/dAPXZmRlYgk1Yu4Os
tWoZFqO3I1j3nVAllcXBh+9BUxxCtIQhfLWR6g+NZPRYQ8+6JvesatlscDS0cFG616aOKhytICMS
k22Dle5Q4nAmFYs7eY4gtFr6xddQS4hyGg8Gisnj6ypl37Zz+rR96Qe0hwdIpLhW44zJb9+ZY+46
38k4o2y5cAc1oVtAHAHYc3SD6SHLxuOY9whgK8VrzjxNQrz51E3AG6I0pRiF/y8Z5ecS0pVTSyrZ
R67PqajYIvzi5rZmIL8pezaB2vV/5ugjB3vhEKbZgtVaA2TOM7jefDPhENq6ePi3k2XjjgnWwJYD
Oa6i8ahnIjiBR9tS6EDoLyWOFabpm/ECuWW7PLHrzVs3sU5LGz1aLhovAYyo9Q5wJqyrJC9umrXX
jNkGUfoyfEHTx+PYL3w0hYUKPmoKSjgrdKYEhAjQlIEdx0kd/JtAwtPXQ1ePIFrHSJw51ctUKo4w
Odz/DmgnSmDvP/Tur1+bP583Yj9UMtyK4qcJEfRpLdqUOCmyGK8jF0OaWAeYXRRueYMsWZSonG1q
e88eEnOuxVMZionLkidDUm4MFDpF9VOCWwIftrvv8YFtrERZ+9lleOk69sGuOwFlIrhfBu0cRAJd
oV7cTW+mjedW937yHozdLWiUMx2UOtcvVvyHsHjvOtUTF9gM5gTasiz9Xe7nL8Znxtc22T8yJe8O
tUnwEg11C0L4IFUAIETDsp9T5kFZ1jhH23JfqCarZXUOanIsTdqwvjoNnQ18nIt+5Z3qT6qcgbHh
zxok7rlAALfCkb4kXzrBQtnNUjFwS1/oDz+adUEJq7PVmt+EElvS/sx0c3g0eHeu/N+wsb5E4wb7
Icv//NxpDoNjYxzzCvAYC3duto7bqjXyDpHz5JMLvMY4Sgg5tjn/e4jPWhJoRSK5ZXDGIh1hGS9j
4Nnph+db7xM3iP+xdybLkSvblf2VMs1dhs4dwECT6HtGBHtOYMxkEn3f4+u1QFVJ9z2VXVnNawK7
JG+SEYHGj5+z99ob1eUvyD0fa1drcIjdXb2uNpPRfhsDXlCiPQvif5GiFFxsyQzmQA+C/EftHdtu
9gxQJs4Tf3y4Dyh/Up08AXiNDK58c9jTg/lC2rTO/F88vsCIzxic2T35Oc1Zf709L8z32e0SROPr
pCcIed4bq2coCilLK/Yh5CQrVUR8Iuoq3CPCCMSLfnGgzufl5IcWsyW+FjCkQImtJRkCUxtfXR4k
LTrGFKa0OT/gsX1O3q5q413npu8lVUE4+Mdxit/1iUeSGDa5814ZbMt7DwqGGfyKBevQ7zJTxyK8
le+y8K+6/uqbH9xxh55VMIEBBJ+RyaB7QFJzoTBaRUX1SwGTIPfc7l8xzBLg13bPbjecGdOvCmcW
VPAS4Sa3ffZWlnwKLdsBWVdHUA6xlRAzjeaNwGK71bZDg3pYX5uZu3EfmI2sJZm1aaLfKDw+qs5a
O97Vo5Xp+tZNQirJTAqGWZWgBkYQrXf0EnDGYfqIg3uw22/fZAzauea46Enw6V0i1qNo1xrBqyzA
OFCotnwy7Ejfc1TXlPELszW2gT08+XV8yMinL8tra3Rfhv6sE3fE04Sg4ngdxdyeUEctdR81nz3K
uAiEc2mzyziyBfr/eazIxprxf8xjJcL07/JYq6b1PxMCWH9+2/7r3/5Fd/knfz7r5t/+Rah/1R22
sNT6jD8czVL/GcgqTP1fmYCasIGkaVi2Zv9nIKtlzCmuav6JMlzHMf4rkNXU/lVDLG/wE2kZriKr
9f8hkFXnb/wljlUqU+flaY5huK7pUkBr/Pwvcaw94rvJ0kAF+C4k7rb4Yl5M9PZkPdRGo9aJ5T6x
GIo1TXRKx7y4eXkr98xutnhnnjIUU1TZmCEdLOuFotD5y2d5/Y8A2f+Vtek1R8JX/9u/WPKfX59F
41HTXCU1m1epz3Gyf319hR9mARqzpWA6u/HbqNrU2uAtSjqlTKgydLgb9u67rkLJwCg5ulW+zg0r
wIcVjXGwJ0aYaTjPEIYlipkWVw5rDYTIp9jB5a05afkgs/3kD8FxqtOH0snGi3KrzzI3GSFHwGtT
6PFrcqObjZbDstCysj34ZfipjfpwyczEfymTCC/VrOULYvgtpv7pK4SnLhjra9eb5gUi7brz+rsZ
9un/9BH9Y6Iup9ACM2nqXGK6LS19zvX960dUqjG3pZGjTOdkb0bc9MefQ6IaLCk95B7Z08tU9axg
s7zkVaMBACuvL7eKVhwQytA5xlG0pQQYjsFIhavHiX8cGJq5YShuxSDeapmMx7g1vJst2oeJRL+n
XOE9wEq9rQcfDkRRkD6VZWyAHPLfKzcYT3rYkNcUbO20cl57XgWLg0mabNLbrxNyZORQqJ5NhxLL
NDW8aWZxH+cxzN9fRPb8CfzHtTXfjT+fkOFqrqks15CGKeeb4C8XUTmOdeoHJtUXD8gB00Oc0A9B
L9HfcYV4l66hoGtldERWyo6C0TbtbA3ArWjBKlttHx1dszk3nbwU9Js3egsm3IsH/5wAA0JdF59V
UyfnIDU+kmhAXDN/qwmRHbMEBfDaBu1mtG68SixRbKDSaLdhPlAII6mmA7ObXAS+0urim0tBYjBm
/R6T+iqzrrhVk3bqZ6P8j5n+5yD14n9/qbxiTdSldfTC2LpUkzQvsEDCXd9UuzgocrCCTk6HugG3
65vupgFbGDl5/CGBCmysNIb0Y0qdBMJiOI1hsO8c+Bjd/NXPt8LAZ7TehtEhsAEF9TEw5dko3xRl
dmQ6Lb0Ion3sW5fC9qqTlzOv//vTZ8yR0P9w+gCkmAY7X93AVWqrf7rARUzwOLfvsCwdjJcGArhL
ENhXPpZx4eJm2vpaDv6KEd1zbzaklDklLKCaYWmg1WtPDv6GLbl8THogmk3j3MsJ8ooVjhfSX6JT
YRbxpY5pbTqXpOvKl2IOqItzlRNRQT/L9PEdl7NDvLD6aPv3b86x/tubMw2XhcFk8DK/xX96wOHp
jRUNtp7NZ//LcomxGrJgOHsWsYegRs4B+5pOHwAO9qAkx4z2iR7ehPJ+B6EDoVJ4we3nW1NnA6hU
rcnQk+/9HFI1p7KRlLfyRm2bCDMkx4r0mS6KrZXjxdGLqHOFeitcx1ZrMXqTw/3nYHfjvhC43xlk
jPc279ShNNgP/vwwqJLxbtoBzX1WgC05Looky2sKPemqKo8sFrdXq58vfw52RdZVbjs+VPSR2G2Y
rEtPmeqTTPJrPDrBM86UbpuZBC4j21sL1wnfnZEi0evLm6a3+VU3CyglJfwjJYiRqFyiFA3Acalf
YLbK8uckT6J17ZvGHksR46wkmTkpU3qcTPaNFavVRrPbuwKS8IA61X/x8WS19D1ubVT6L+jr1vT9
5b23iq+/P8Xy/3KKeUgrg8uX82ur+ed/efywtVeh5jFk6hzJeK6ybz46nad8JPVxqt/8zJbv/oSG
NYgQE+c2SXLzgbEdgh+Uy7iBD4PFaLXLomkjiCykbxzcpNM5p5+DEafOyUysfJeyO0VT6ZerLjE+
MNU1WzeyrVPaVdlhtJtjWJG7REet3Kva1N+C6aFoXePUKpwchLXjMLLIAfHt9sVP6P/ji/mV5tL6
ivN9U5m7psizM2od5l5lsQ6imvRjsRdoImCYuDSQR23yDrR7/8/BLtXq7z9Odn3/7ZaxDToJdLK1
Oa5+Tqv/6+c5CFhjVY4+qx/WgbLaA5ZVOp1gbTpQMZ5KmNh3zT4gDDjKpLwn88HRn0DKa7eos/1L
65S7lt98/K9D2TerYvCQ5jaEoimKmmdSrrd5pPRXWdJic1KiTTKgLqFGzuiICnTLw/PQ0UVD4bX2
JfhIx82nO/oheyVMD7zxMNln3SpOP6gMAiCIgKGZv0zQq7s6t4hwMYygA8XqYH5BMVE7SigyL2a3
eT0fpNH1y7ZGC1YyXi5nL72uj/7emaobUtny2LaETGq6p0F8h+RUiAJJyJC+GMFwFLh2roAXG3Ci
7SEs2V7/HIiGg3Ykgg85zP0grxbnNjbFuZ5M+rH4IpvEA+NvhTdIwrjpGu0safg69ajvXFEaV3s+
IINCUN6YzMLzqdkMXSYf0gDodeQW7Q1LurZyC0E6cwXEzWNqQrugSjCUJA9yngYVcgZTdFZ/nGxM
Y3WS5R99OLy1xVDdB7/IzoGrlcvJs7IPhFFPCPL6Ux2M0e3nkE/AvsLSOKTVRHfAs+WxH0082pH4
7Wh59vvvrzrzv93Etm7bLuuPYTqGzfjwHy86mwDpbMSctgyq1SC74o4eqNhVBWi6iBN+lq2BO8ON
BnIrgBsGadtRVMb7jnHN0RySGg9x9l3JFGtRgIt+F4f2q5e5LO1V8MVEUGwDYd2y8ZbHvktOKpnl
Nd3GuzX2Pdt1hETh6J5+DuDB+o0XGkD7AtU9F2gtKxgdr3//lrn6/3l3YFN4U3nx9JLScCk0//FN
l27Tt441xqjoWOvH/OnnkABYhIlv3HsQxWd/cN7rRNJ4aAK1rJST7vWQelN2hENINLIn4bmoILsh
fHEwx+L1pRn381PlqW6fWLZc1r0ZvAwekDtEBpLMk81IwPmzEwXIWOp1ix743mlJQ+tNI26oyUmU
nb/EuUokWxC4LJKa/B4s04Kpy3o3Ns61Inkb/V3Nfj0bEZg0wzJDg6l3Q0+0JLarrnoqI9+nhVx+
RRj5KQnLjzy+7Osg/HJihDMiHumfuR+exPVVTgt8i++j6b7VVLTL9k8jnO8MU/dUIEMfBIlPQTx+
DCYLGh3QZYLfhPicfrZujZ9lH+KeMfOtrQDcDya+uUlZWzf3jSVjZGLsMfewADgPDtzW6cNtYIyP
GXQ0etRNShJK1b1HldzFdvzp4Hh1S8SWOoMCrN0opJl68Qw3ydDoeudSOfh5pCfo+JS3sJ/wvGVB
eBYp/Y6IWVcgAAEXefyoS2YanUsVJb2XKIzeKvGkVPnYjba1jyx4XVUGFHzOVepU/yoy9g6iTZZR
2eB6G8RD5CCpbzXQ8lY6PEfW3BWaw5P6rdFNj2DgF5F4DlxQukHmkhBY3GK7KdaDj8BcR9NHNUCL
lZFajvxoUaJl3KRViXhW97aVkb0iSTWRo4UkGycGFgZZjszMp2SnuXUMQcp0liZTBrMKt6VubnSk
bGBx0MCIUu5InmQAgxl1Yxb+bw2EnrCdr1Jp+3BsSWgPiRrRm9Tb+3fPteqNlQjGhh1qvES22lrP
H9jz8HRKV44d0dYFIJ+6GmN1vKlOm8l9AgF/QAW11asZYCcdCTlTEzuDDJ8OoarsxMnCQnHIJLbr
NoejDGyW/fRST8hgAfCywHGMKLoY/JMo4iPvzF4T7EAD3UD1XYJbRtEmtsmoPTAI+A4ETpzO8MNN
EMQVaajZvWq1J6hBwIqqheMUO2WgcIG2Xw4dhI1CHgKXxmY0qKtTjHR5a3OebGNaiBgHytHQL0Y8
vUxVl61rUHlIy/g+C6K9UTz1dtJgUjVgBbHY7O66QQ5rlPgizF7cxvlMc5fIqB00j7MyGYw0jdZs
BxiVT6TKfSeVd+ylFTwMtA3GigKjtzidiBXPzL0A2hqBuOrTYymzX7S6t1GA9HviEVIjVPN819qN
U7TBhoHoQz8Xg0sfDJloTX+sAeDRTthUGEm+CE37FFbPWuS/JpgAxkDbdapbxE9hoKMUa7DG4F99
oBn9MOgO9ulXpmzchoX7PlWKqN5RzErHVTEvVOZHRNhBgLda1AQA92Ox9OFwdsMfVHf5e8oL7weE
lSLv7Ft68NEzPaQjXpceE8LCKLmZR5nfjdj9VPGE07QHREofA9Gjj6DMF46/Shx8O3Yo9HOnMZrL
h3yBOn98lmG0g4bNhNJlIYTMiqCq14yDVpGjq5vxVxEHFkGOFUietEQJ5Cl73Y/lzc3JZ1QwOEMr
+lVjyKMlTPwvqm4sc2S7jh27PD+ZFswKPkjFIvukSF6mQl3Tg3foHe7Aqh92acmdhs/BWOt0LBYd
cDmCpgDTxn/ITGW+xoRxarK1l6XaVtJ5dLxq00hEGbggxx3RA6SgAvHsDdqzhB/d0pgpiG9NYMlT
74OJLTQ9j6lyT0wNxd8LpYc4u70uzoNNvlUHDYR1P3TBDdUaeaXI8d88u3JOtGAunPDvKOF11aCV
FqUhiIUjR6MR7a0fEMgoWeLLrLaweLuzrUae6UbBSXDbHQRy0MIkr5ayOqhkC76xXLQxvya1vTf0
UM0+GssNRi5mUYFWrDIt18AKNs+1h5suNgrwf+T9aWbxpw3Prn4PR/XNYMjfhCE8aL8CNqCXCC91
Lz1XxTRtLG98bYo5gsfoUcF5fUySQQ+3teLO1QV5iV3YEAkKaF830z+OEyZvKeQL4I/Mg8IpvWbm
VdbZM76we2WocuvjhajbW9hsyt58ynKDKWcRPtqNdeoRmhVRNO07Y6q3EvZiU1fhJh2GfiXU4D94
9jDHVVp/PODnM4+RhGnnsXX6cUeqtoP/NgEahg4lQY6zbY3hiN7CXrgREt1kRD+YwWcjedxIkASi
9LoLh3IvZ9o94G3USt15KK0n3SKFKepEuprc5BaNZHEQ222JOD5jdWBqHuvZ2s520BjsNQ0gbWsI
BtHhF26Vch8kPBD7KUz3Vlme8paE7nTItbWLOHzDrVAAh3Vz/iPpEntbDNovkuWqh8bz1xFX+ROL
7UvZgep3O9s8V6E4S8T3i0Lzbp1h9xc4aum6jeI/RYANz0Vp0SdVvbQtxntRyAZMG4dnhy3XJjXz
32br49WOsmezJx9uVnySSK2YlEqzZCLj2KtC1tO5NcSaU435X6AvaxnF9SX8hxKMjCmx2EgLw2/g
gk23c6QmlMWk2BdvfQ8cI6vdX1rZ7qoIHpwXZ6wPef2bId6po9MBCJOIhhTpLlklNLCKEFWaE3ib
IuOkTNioVn0Xw0/Hu7bLsegZZNan47ll97w0EqvfqcZHJGT1KEkHHRyJd5+G7CnWRsZ4WHZVheyx
R7BD0OhDPgDVG8PoVzSpaxUJe+eSRkKGFmRkmVlHty4nFK+fyRyk5EdkteWDcWxiZ/qPgz62LE0s
fkVqJydFHsY1YODvRm16QsBOFzI7+nGXHrPEIq2t0eQ8Mfm2ESwsXJP4eADHNpFJiHNtDZsISqFM
KLKkaeCtCkyIlYUQXbVb7xNrIJ7UjqZN1oHcb83uLUrGNzsxq40Du2cXegOU3v7Ds6K5a5Huu3ze
4tYC5YiQ2bKKYiLJSYRmQrBI8LjULqQFdApvdTHLcYgdtxOFOAN5eEcMBiMXUzbTrmPQuHAtvItd
W2iHKp/InytvCrXQuiMfkf09C59irbdDEkgasU55yeC40ZUBmvxFt08hwuWZWY02ZpKYbNk0IxU0
jgkwxL+F3cADg/SG8c7eWbWerAxb25bK6rFaouwAYgbhqeivRQT6s6sORY02ppUa4HEUkP5YX5ge
0omekJ4XKUAestMq/yNA9BWB44lswrsM6qGe/2HsqWNGaSPVhP5iYzyp26/QVztRW3SH86d+ip8Y
sRI97ZrPLgNsvH0+jmln3SvxbTQT7AyoF7ZhgEPVbYzNRYe+sZw78KdsavA2EzNGtPEBdcm004fm
tzc4p4C6a4kZ8m3QnGo/kmjQ0jzw2dEkNcrmYJz2MumeJyLvXEgbEeC3wjKbTVK2uPg7VG4dL4kR
yXqaUEAVYi28iP4VhqutjsUqshB5lCEyIviH1iYu2OrbBrdkM2Vr9e3gK+YJhXEAVTqsL7TgAL8g
yfettPcjSESwx/kGUwmIqwJsKOVTEcE3pgMOxAtEQfBkDBUe7KwT62lArVaZghDezNi4OlEU3eSF
AEQUgRAJ+AsERyjQ+Ke1R7r66EhiljG7T5CI+hH1zMA12PnWgCIe028c6etoKl9Drzv1iYvbgJTk
NCSDsMUjKGs33AoXNymktYdYGK9Tuc7rttqRK/iQZ5w3p6+3DjxOckFpFbRRd1CsUutaU1tuDQnm
mwQES5QfvaNIbydwhmsbUVhpWS2T/X0koDrpMVe78JgjjlrwG7XCPckLVNWNQopb5J/sTXnghOWw
MlIKWlwbgADiDJGoqDdTxDYhGasvM8jjlc6rW8REFXb9CTbZZYLSgIkl9FYGcK3zNGvMMqIFFEsD
uyBEuZ1Wsn1bZbxIyvgcODv38cLSiSKBFqmv4mm4oeWaDuZUPwwONjMcHlhvibBEgkZdKElxHafP
VO+JuPLbcyntde3WMw44aNaqRuJgI15D4TgdlAYrDA7R+0igaQopw03nOCgG1F7kKOYjM0uvRd/q
yg5yq5Xsx65+LoJkLcZw2uB2RqpbEYNnhe2qJnZAF31yEFVqYnYtP+rMCGlRow1ODQTPkBUevPEd
9clDVGL3JvzIXgr2BUqfPhOsievKMHDcTqfQGELsASxFRsH91gSXygclr6YJCYuDeMOHSLpO/TOI
2K9wxF2XKnejmaSgF4PNfB5cJEOX8CXVdtT1D7E0ffCUw7PFQ6UYsnRdZfwrx6aL5t0GRPvkldxT
uITRaN67sMAurAJrm6p4XIwVO2A7dvu7zMS+c2m1x/VJ141Pw+/2ukwVqx9W/CaLdpqVrWyeL7sK
cyh7WeLE2zIE8FAC7rAFN5C8VSJ4pwJnNm99eAx9ltKUz7Fh7eKulitRWg/d8Eq8N5E1ZK+iJOK2
EIwYcb0w+aefMGJ1CIwTUVD6NvfUc5sWV/Sl01dCFEWmgMJDSr0GDS8jC/xzgfPjgCpwN2pnzWgD
PlQBYHPhSN7cAJTNmMIKWqay9zivQJeQtIAwa80y91IX1id3WLhqXXazUFvGpdSQkCLW+Uz8nNK8
X04mgif8pXUR25uk9Q4y8Sg10WeBsiK21sdB3AZvcZHsip5fIFr2341A35b33Ae4XaGkT1+RX7wh
LyH0qG9PEDbgDXlshJROVONkPaaISyqh9XvHS55iZmZBFBytGJSIY9TxKpBAKz1/eh1z82l4omeV
rwwW5INQkBeZdyGB6MsNnGZOUNezumrveikvTHe9pePxuJra9I9PSVolG+l76bbpu9+5NZCjXld4
fLRNGGfNxbg6LXJzOsj1hsEG8JG25SHJyHQvBFMIXEVbkQcGjJCcnkfHxtKX13LS1g6KZl7wgNOK
Z14VIdZpiYssO7ZYuQ/3NDYR3xspCVBdpXZNZ58oah69nBnMaHTrGuPhuqXVg5o4ChnYyDLeoAZ+
9KYLqEXaA2NYHosec3sMg4yJaPQQV/1X1wMNhiJLzp0TLOOONQVny5HaGmt5+107/XM5lBB/nRC/
Q/Ud4IvYZji0Ok97r/PwKFKAnTg+G7pPGiEFOlQKH9/AopBAhwe1Bql75HqlIyAQDxvhOfKo+ZPQ
/DTH7FMUGYMGGLGuzX2GU6SbmEUz7ADoNFg8layrGkhJs+bwEEhLS97CpsGaskqdyUAn6t9xOEar
rkqeQWxj3sW0tY7xZlK8dIrqIe1nghfhWSFE84nLUWg1q9aVOpgZlmVLAnaYazVGtrEMgoT5H/lz
XXyvRLxuWn3TGxB4rYNtp7iwPTmtPJJHQge1Pxhfe63U8w+vtB3pUGs5pOeQvB3VkgEHf/0x9bAe
qhZaUMjvmXLa36rXqUipX6ueWAD2tfN1ApMaRvWeewgTI9qDE2lxrigsNtgxeDGfbEcGbsuyQ/yY
UQyse6bMtkCLGg5XPwsPYGUGcqi0lYxpEUBxGJdVmH4P1NKdehMqOcawgABTIl4uHwiMeetJcqQe
8a+NJ6ONrPQ/ieFe0YhztY3to1YHJTU1ViMvTT5qNEluCkjJpFXHuY4/guCh6YuO6Ba07Xhrt+5o
rbgVXmLLn2ktHZqzxDwNjYVQJ6QYJbMZUIHussUDhy8n7xfTm4oo5CA4lYGHjlQ+IkINr/ei07JD
0Rb3IqzPwsji4+A35+QXFJvEG1xuNrwvMACXgYI/qKoI8zT0o8x/yiv9Cdhc2BqbWWyV0tPgi+wz
dMs96tVdYSGFD/uY1S8nmaYESd+l6cMUWxigdYt9CbvZn6/igQlybUMpbdXWMGt/h3jdBi7pFtD5
IOuilF7NoyMjjenR+eFLUZk+O7foybeJw8R2bbA5mYMcAqB5BKiZeUnLm+hV1Rl/hiYUB6BKRK57
RMJ55VZIJCadg46JItkcENtX8S53CKqKCVaEp2QsVDOYi6HiH+WfYU9biNdVLpOBnAXMGOxIS5yW
6tMMmAAXZAosDEBWaekbN78n/6Git8FMrEPYyHQworIZeuPZUtUrPi4awC78YgCysxOESi7T/tQp
zpvBIr7amAzwVh0RnJNWrmh/P2fEviNPVw+xKbdul28gqU4739809a3StPFYxaW7bgKQoCKiddGp
921Y52+x5v9S6L8XpkiuoCBsLvdgXKaecdOChvwm8kNJe33zkGpGSXrVG2zbbh+jzu47b5f66tTW
9Vesf5e2n1JB8xAxQWnbeLqcJACL3vGIiFBexNm4tjS2QkUZrqu2SW9NGGwHN8Rmtoha/6ANo7OX
NdKVDiZ1PBhI76bqA5phsDppmkUPf/b9GGmFxD/jk6/JGQqs5yxFtTq0NgkLunIu1oANzdUVO6FR
8xbxoWS66ORXi0EIqO6tIcUjNiFKyDA5Fz17L4SH67wFle1OdHQcBUQgPwF7zJee476wkPKUCuIX
u48g6psFjUCNGtujxW8P5YMYeYplA90kmgeS7i/KO42AsxR7wULDKM7zmBJH76elKurPqNe0Yz9v
BqNGbhV5pj4dl4XNeMFug/MwNclmskgYqbxabrIKXOTQm6gE6E6YJlv5HoEKWeEXEXk5zFAoDy5z
h50dlr/zpKZFXEProyb29UdzNpioSt+j5gafmbirJkkqytl4p7N4LXID9Bamgz+ag9QQXcqORgBZ
4b1V7SNdqkUqio73NnziF9tHNMqXoNpQsvgPCWTSFiP5KbTi1wRSc9sl/qNmDfseQfY+tJAHBlr5
3gtv2DePOJHKc7Aa6JctlSW6rdMjWCXZ5RLoOkkM+GW5Ev+UK+VyMmIN7xurrj0rtv4wxEBdnQLJ
hvogtKTjPnLqreuy7qeY37Xqk2cZf5jB/GSDME2dh1EPD5EXPoZUJIPDBSQ9npx9ww2YVEiHKr1l
3OLm+Nu6YZGi9NW7kMxex9yXg3wngspEwD7ZOzmJrVNXv1gOBDZ0QaKULpZ17ZyqvHW3DAu/GzH9
KegBQrloP3WdGjkNI2Lq6uuIXuZQo5xOXGqlbEYmsHuF+mA56B9C55yAE92AU3izm2nh59EZ+g2S
ymk/RWy8Iv+M7u6F1jUtjhzAe0SPrq/sTxwz4SrEpLzSkxzoMOOPg0v7skGljILTr7c+ASmGE+Qb
qOXRugz0aBODQc2hBz8YDbYinRgO0p4LBhaPnttC7GVP4w3pHf0oSKvkaof7yqYUAn6A+7DyM1RU
4IvqP3Et+ewSWll8kNvOqW844mZ+EshtBi3PqfghYuM1NtvymwmEv/CIwvLlYFx7ZyL707K/0xjj
tKM/yNhB41oVWFYV5TKjTXQ/ZQD4m5bWzPJhLfNeKfg9NPl4GjyZnO0i/O3Eo7VtY4/+zbxZEfW4
4V2QilmhwWtM/al3Sv1Jj/KtQcUMKHVgvOSwR4cBkqNd0carTWIH5gr/zvLR7JnWcw1YgUsK7iCW
qBG9i6RwuTjahKUpm/plBIU79UeX0AatuRBPy97Mz09gEKqLcEgOjHt2WOKFIOtvcl3CFz2XzYkH
N7nPlUcyG5Ub3n/3jwyiI/Dh6hSB7atAGENERwYP7DCjT1lQttNUX/tm90v0+TFTY7Y3ApJC+liv
QFXqcqkTbvE7wk+Wl1DHzEzbIu+WG4yR+rmS9ARClPmrytH6c49H/Q7hYFVSFd6LfAskur4zKMSL
SiB0kWaKsXSUz9btms/iQRHKsG981T2A5+kfnEZVu8ahZm2jzzZt5DWKqugempM8TjJ4c4gpv/8c
oo54ysBi0w7bZR+oMLl4FMx39gfIHghTgB/oMZEOZU0PKMO/EgbEjunFeEP+bF7bhK2E/t6hajjA
kQpvMRTKm6CQXQyN1+7mH/ZJah2EqJnGdGTHdSX+b6fAq0Svq1/LNoYrOLvDRV/XG9uN67s7H6ra
4h4M+osWy+ru5qN35M2/pQ2xp36smYcQjv6jZ//2C/bMDMmRkbOcnUjEtlaVaZUnhNZC9S2zBy87
G/Zw1iaje0yT59Epyjt76v4x0EyARMUUwsXmS22CQWZYYboZXfsrb7nxlxrRgk6GTdKqnqw4/47d
TDs5ZV09OZlho2NM3c3PD/2m5KntT0+jGd2hLbqvvaE3NKTLdOdOnfkkwT4ywtA2nkMJCu5oAPOg
wNGGVvZo+JxC9iI8lf0aVLHRiiUOeuuSWlwuMQHCb/ng5N9GSPwOwsb0HEhAQTj51EpF/nBxA8A1
QR1cJz+qGaDbn2Y3i8qZcC3LytlVseXcMoshx9CpL48d9bzoWNw0n0MSfPiR1j1XZqijDbBvkSOg
DAB2QT+FrQVnWrad+6enAALdwZq1emlpnIooLRDI4i2oSNi1hdLuDip7IhdFh+24IKTdZEp8skw6
5ZboD1PkPAW+Cf9VSLRDLbf1UF3siLFyw9B1ySset32zpgNUPVeNXz7OLAtdP7fh2L3mupejpLzA
n05YDtL+MPqE++ql4R8b6iaVoVUPUY6tEvnkRCb5gjkbZFgxO1hydyDw+UUKD1l9QEpJLGLjLJJu
7yd89HwoONr7tHlJpb4s7UlybfnhulOMpSwCXnSv8F4l5dZBk7mzDOV3EVkwAKNc3OOoehp7YRxM
MqxpugEFaswiONFeuWEXM1aeNhCGEg7GGbmtviKyx+KZp5PeVyY5EqxsW0kYdbmsym1fCnkbVZI9
0IDeDGWDJbudU9UK+9hhTZAwyjcOTaSFO4s8jNaHLJ6W63Rs7tX4M0gxGHs4eXkyp1QeypbHPpR+
BKQgXDTLOaYucw+4qN3GDEWAStPKUCpPHzx/vZ0d2wCdQwLMFGkrvnDTu47rY1fNM8xcveGKVntZ
IJEumsHiTgDAr1tvEeXCJa+gZ7pZ6mwn9vzbui6vcYNAxa+C777WncvPIYN7YJep2I1IBNee84cg
dRZTTKdTaf/CgkAhDAVdZg6jWGhBJ6g7UALa6kIox3o0XP8wqlCuK1ftXBY88IB9u3UUF2ohbBvr
Ozn0vt+TQ7tA/qKuMTjnPWsd1hZ2iUWACmb0Rbojha47TeByVsIKCwhPxXi0hQ09TIXsBcpZyuvB
diJ8ptmHqb31i9L8nWbmqsB0neq19pro43hiPogIIsLyKXO10s0IXOt8yEN00sJ/rbo0u9mpb90z
wxdE9r75CFnATSfWIQQ8szPy+kP7d/bOI8t1JU3SW6lTc+SBcKgpCZKglhFkxAQnJLTWWFJvozfW
H28NOvNV9etT85rczHg3bggScLjbb/ZZbsJNS6NvQfaO6N1onC0clbPcfgo7E0JtbTa7jFbAYaqx
OsIRNWJVpkUNKaYsQCISx8pOhoyvy9RhfckJA34OW9WHajff9lGZ+uIS81QWffKExsPDEgqRmnE0
EzwslQWrOqWlwW+x8IHlStOfzM/cMZ7GoxobxYvXS99SiVddisYD1WP9xorjdRGCfU7AVvqqHu1l
iT7OTtPJy2b6rrRq6wBelFt0LPZTEL5oDRO+PvaVc9wQfoOBFM8kzYIIMfjKKgP9sCfYSoYubtGi
Ww0BBOsuzghgd0U8nX28yJfOGrZVDpBBfR5QYiUMKMIQ/t7EmWgl7cJQO30Ra75HdE7N0PAoitID
uXdiVqgVaZnxPA1iHUyFefCHGtpcnTS7CMoO1Yr9Mnr+90HLKnwQM1HH4pTkDBLtWpvQ5mGRFCEV
8AqZ8EU9Ei9VOFS++MVTW49EvxszYW6HSqUEpOgYUNRCci1Y16+JoCMjUMOPeaMr/V7xRqpm/VKd
K7IJwyqRuCnbMV73eZJRscMfiRchNmQqI9UeA6zd4vy3ok/Le2mVlD661GRcznoOHQv6JQUBFBb2
dN4tFTtedqlv32qjtm95+aYyZTuKybpMCkt8NrXJshsKgecZL+Nogd+INP/AaZ6zYVmG59qdmOf7
iaaA0OykvSL3y7ZVtI2Uexoj/ep1Ysq9Cizec820nuTgFtWpzNKdJRM7xN4zH6f0RttSts2QyKB5
t5gQhaAzNm4LKhCjgorJ1FXrW5AO1baOPfyzsn/vGx1gWeCfO8IgvxYH0bL2nSyroZBPuu78330O
tNQ1U/Q/zwRKbNV3uW03GSN1x/BSQmLP/Fxh+RiM5XbFVwPUZEic4iBBv5i93C0m+BRwDFMBFYR+
UGYLw0yAEznxHGpY37LhZg9sUiqT3g1DMjbUQ+kn7iuo3yRMl6Hceqs0McdFLsZ6yT/wtzQ1m/Oo
acyb0XkrTA30v3FnvPoTLMTa2Gi58ZPY4yodghzOKfgWTnKF0w8mTOAackfS0i1cmUbKkC3p9t6w
MDrrajNsJFOrXzUbParyww94A6iAflbtSuCN+1am9ULx3bGSr6lCw1LPBmlePSoz1JeF2So3WDIs
iJ6EBjuF9oah57whNQEDiTyxkNGy57FnL3wf6QhXBQ3eSYpW50XRfCJ9Qp8Bo6dUwRFnlxFzEcsD
AppMhXq0ByozpybQXJH6nesVJCdLsI0nbG/M+qvm8Ocj1SsVOMyyBb8jizZ56H0IvWuxnw0G2kTQ
un0w5SvMgdocfbW4lHZRXET3jTc0O9rsG/ZUKS3ojtR3vlrwB2Om+UTTFo4SvzupGI1OVmw1W0vT
T75oL7JZKQfbS/pbH93UQFZf/nyQadfCpu0s8dWbzv54X+jPXuJost/AtKw5xEDLS8NkVeuld64p
Xzn/vQOSGQ8Gx3+OHpi6ZgpVQyOwdJWo1jOa8E/W7RJWL8QfDEQwOTXcM7V8hqxsz0xKHRciAjBt
P8MQoZJBoW59qMIjeUAvGNeGnVoO/XrtkkdKPotLGPwsLz0yGp6VQHtNIz9BlFDM+VhRWVRT4IDy
knvIi5W2RZB+GjaW+O5NyhAvZtzsOZ/kp2Kgtj0tu/2fP6SBYVg2YKf586EcfRYhg/pUNbut51tO
3dW1m3eWscWUE6yrMAi3tim09Ui5wCat3/WOx1ULWrnn54eEI6LmkZLl+tOn0z1LdQI6mIAnKgPR
TYt9MBdZstQ0lE2NugY8y9lL0jX6Fr4kbpm8w9jqGa9DWwE4zCf4CFPsTmw5IBnhX+XQTD1Xxn6e
ryPeNNN2JbN4juDkLRY+ZZZbkbUCrtncswFgJFXk2aHoJwqmu5w+aPihlxaF2KG1yFz+ufK0EIRa
Q2OXPzxUb4heGcmQ3xgSn46M+4Cx5vLnD0uwGSNZoy7zbR4kySH3mnJHrZLTmFJ+LRqC639//fwn
07Bp4LoWpmmolqobqqH85fLJQpNypKc+Qpvm3KuopS9DLV98dvEkvbUG1MgOGw7ILT4nihqA1zaL
m6qiUhXEbHjDoqUZDzBimAPuAwvIIItKeBpNiENaQEoXEpcHRFt85kDWOZpgnAg8DHCF8rBreu2y
hudXndbPtG+xJLWKNF0yIVcU7RSQG1j//a8snr/Sv9wxJBJtkBR4NRRbF3/9leXSgnVfNpAA27xD
RTVyJ7aJznc5aGSFOoVswORYqxyvqVqQd2amO3LthUfSxdExlDG+5aB8NiF+uMI26vsQ5tImL+XY
8dlfvLX+c+TRHdIWWlM5Eii2cv6dHxiHoProZO99ygqotGrFHLKssZHmw1Fj43gPRCtvID/erVje
KCnVa2RQKINKcXAytYq2aAJ3TkTp9e9fkr/Gl0xLBodk2cLkVSGm95eEj1+oahB1XMsSVPkZQtKP
kUq/dIxRgS49BXoFd0Cn++jxGgydv//mf/JD//J+8N01izcCe7emaPJfLkGR2XUfhvAOvFF8JFL4
Phhi3UEyByQLZCJWpA1VGROlJQxhe7Lcw4dILBpsGpLyf/+z/FcvBAKFKhuKbXFXqP96N7AMSlHu
M3H21Ox7qCt29sDlO3hCAOC2RgDWwxRT6+al+j/Z5f9IG/9/ssvqM8/7/84uX/L0f/+vLPz45+zy
n3/yH9ll1f4HoWRVYx5FMFgmevfv/9b/PFPNqvwPwlXE1ghEaLqsW0TysrxqAhK8Fn+l64b5TEsI
RX7GUVln/vyV9g+D6IQFx5AnO/AN/b8VXWZ2/a9JIFMVKqk5mUSVoQt+xr+G54KauY4H72Yec8xz
6taKXPKNR1YBfV2W6S6NlYXt47qkU5quCq/fWqWx96aYZo+xK1cUGhAaJpRVW3HJiS0gT8OJV2eC
qUYIyL004sjXy5pWarq/0phuupLxepl65mtoIcZlwx1TIzMli9KmNHaFEBgh1FfNVKg5yXSZAeHX
qBKPmIYEyoqabOzkGWvhwMhEv14YsgEBKq5h/CvBHpdxwoi4yzHP2De1pzwn1amR9bCK9lg4UjW5
pGYp9pKSO+hksjOw75PYmTtd2lOpZHRoIaaJeOAxQefYGIPHrKq6WWYUl7IYhhtPDmAiduqVNgjs
g8AwF4hZuK5rtxhqAwdeg8G7li++FuHH9vELGeCTWiQHRshXe1DuVK8ATB94qJP+sBda3ClzrSIK
4z8ZsC3kDmPSmGbJjGq1SCcAzCdMcY4t00pgwQzNuZByN4Nh5dARdVEysud5P2Eqo42Pjq6FppHo
CIxqoVKBsJ+WYWbDsKtjMsUlHqCQ7h0JjwVHN6etrXtBpnmZGrTuUpJJthDbaOCNO9liDNxvAuSx
3ZgnJyW06KEdmS8Z2WEIqk8l5OIhCOsvvVpc20rISP0m0+Kxe2vUXz23c3Jk7TnO2U+FYnRDhgUN
po6qURh+98zWpgEitjlOjIE+h7jxgfom08K2f+KKAbLeF7izzLeh0GBLqInG5LXdiarE6YYLbTYW
8qMEiuiGGWL6KAqiivCWG9WiEnvQ1vDoxLyXqWBQU9w1g6StZQMeb6PZ/jKHSyNE4IbxtI9w0q2s
qvjwhcVZkYGv2/Asjev4Y/T92kUaYLNMzYrlIZ3I7bfaxvBqRZPNyxZlB8vdTlNIICj23hLs1tLM
Iyw8CIegETY69GC8mw0d1h6nzs669Cklzh5RfDXpTKdu5EcbmgHMFIroJAK9jq3LHhxyxx9Umr9k
E4+K6J3A0BUHKBmvU9HMEqjbcxB9G7+DdKUBVKZnJnO6AhhLGygrmoBgaYK25nmELzSAn+4oQUyE
uq2gS3vpkgMerHpCAzJ4R3pInrWFVCJHvaouxrZ7qG1LxK4VNN6Xn7Td4oqXLYj0evLRZaA0JMpw
no9IUhsCBphiLO14elhtrcwrk5hDXWl3udZYR8yXeApUzv3NS8ErG0gQ1ocCZ66XhKehL9+94iEp
w1sv42nx8yNEWzSqkZ7GJKPpKmSWaiSh4oDchAIi3RI0yXnyKBmbbnucaW1cCJKXSej66bmkZK7K
tFePck58gjWZWC7sERWMPor+UKUUgDI6mnW5pOwq66OOjGaVhtj5ANDAsSahQATgpS7sbUu9KVm1
aR1j8pAUzVvmKDAFZtQdBw6jyTeTCrkc4us2pAgxiqw/QVVUuBEAU17MGdndegmKdUJZIMB08WAf
d5x6/0SzjeFGEm0kBb57Bu2seegc86p8GnxMZcmBEh28w3XFrMjUcDfXpv4FT4o3mlbCue735x4M
DLCcYFmEz5wFGYi518F5thsIhoPWXZR46uDs4cFsEvk1ZJoyV0hKz6G9UnMYj3u5KT8KEQ4ArMdb
GsuD0zccPYIAo0avhFS505nIqQpbINa52KoZY1A+XABkXNInAZ/dIvzpB7CF0AWQt6kGtLmkhIkN
u5S/MIWJTarh7kpD2xF0azik52M3TW8TI4NT1iaPRIv3Qzuhx1vBt1EV0HdtAtKer89aO0FvZBy7
UDMy9J4FUL9L4ePS/HiuC0U9UAruVDXkO6tP7YXAVHnO6cJcQs0KHUGUnTUxzRdRh4kLgH7gY5EM
RmKmlpamizHlBYzsNFzlpj/i1ZCvAeHCyCsoGil8eddI5hk1nvSmOkgrqaw/9So3DrHlwcnp2sfE
MGLuQ8yjcgLqYzkpD62JxcoM8run+NWua2/I7xEz28mxGtl34lbg5Qv5mRqdVIvSB+NGdOwYDYPS
I4Ci9Z6mDq67jLI6XcnaEzE7ar/7LTGWl6DU0luZSSaQuGKFFUBFl62KJX3tLbt8Ff2Mq7pJefRo
fmztxnS6yRbQJWVCrqs8AMbstg9aWd1jDXQ3Da899+V0NfWgc23Rg4Ot73IW+ZtEASVsDsHBsKgX
qJKzQrcacaBxcqkgYtZrRG+6jkUXJ5V0Un0Mcpa2DztD0CAu3vrQR/Idiw3ZAHvlL4BQaSAi4/pF
Y8oox0N4wHntJPKBI3TxITRS3Qlt7mSqloj5mlMXAPWHcqIzlJynS35bLUtrKbQufRFTupOJ7QHF
m0FnaBOxzvDAbAbjywsGkMZsUdyxiWmRqQaYT5UMWY2mn0vDfe5KFcJm045rNHl9WZlldpHVIAf7
agzvJlHEdqBct5y6D98cxFwHz7hXW4/iVOXpYaqtyomqoH3klX5GjdS3uSyUBfuSQ5f50T2jcQF+
5yIj27ITQov2gUbzlzLc7QSjqhVvGKKVj3qEe8WUwy0CRLFG04JTKQf7Anb1EWMxGLxGRxh/flin
mLYSCf9nncv5vnk2gWOCwdOWR4HTFym+H08rFpbBomV3vr3t4T2teOq/2c8RACSEfvfn/4lcW8i6
xtsnExIkHcprZXmqWGWZH+8D83N4AhPiBgguroZF/BwKhiqok0wK5CVqGontqOxIlvKkgIuzpJyH
DynBYQZTWjhagw2N2fjcJsBeMy/vxZKOFrFH/JNDVScPhXlHStM39pXemRByXYfhXCvq41Q3Yo0F
Zowl/9CJPHepiKcqDllziVneNdCoGd/bOVBOjI6dhNspacvnSATvItu8dTnZK9UGb2xo9r2snlUe
5ioS2E/EqCDsAgfz8mszZPR7q8tMSl5SVq1ZqFHYWqqqPFexcwvlaVhn7q+a+sNS7aPnCwoRRfdW
Gg/FMk5qSXyesb6GWOg9kwei5hQa68at9QdmQkmDq8Iy0MqPtv4+SCUjpHKRKRkogdFhVA4rDlCd
mE0Vm1mqVRRWc5OtWQGrPwKt6fm0U2H3waakMGZWGhzB5FmerPil3ZCHyazyzgifm1FXfmRs08uo
nFw7VZtlqnnwakJAK+atzz4CnAy95e9b0gPEALtdV8ab0Uo2bOR2HmUHBdCZlGF/0vZuWoITLmtX
Z23HPeqSkV1V0qMNDLcGnJdNOKNiifGpDrSshD9MVqgLmr0pQXQdYeezFPGbGd2JWxG7T0LEbpwm
+Nt5Zq9aNsNT8GWUKEzEp3TmItWzV61JHIVhVM8wHxziPKBE8wlZBbRd2Ccs/qRqOlIo2dwYckcG
YRr2IGc29C65itQ6KuH+58IpMnUBf5kXB7olbKV5E+aOMAZXenJFkXljSGOsRw7u4FmBL7CmyrmF
omq0lgx1DXE/Qp0LbRHM1EZD+au/9OErolBBpw+pY9c+sdOQbX9GPp2moZNBmicqZzX7sSriCuwJ
0w0Mh0hhpeQZn0FYW+32IMNnuUJHVzHNqWN/H9RzanPe8GD9LHp0e8VocEkSZ67zFxMGBBvb2JXz
lzEjs0/D2dQAhVQXnQ5+TqKxZGRQxtRl5+uwheOcrnBeSYJoQkVIJWMWMdwpMc+VFXKqab8aA7Tn
SDtHSSgtQPNgayEeaLTTKknTnIZKir4YMsxr3d7wJpKBpi1HsAeUv0q+RSUHB8HErFW/G03mRnhk
6ujE9DnoaouxSmGN1mYGkRCpAvHMXLPNmftzY44TZch+5wzsbSaam0plFbT5ytChCQ1qsOhUfV41
8DEpuA1E5LmaSufmc8eNvYKXOR42CocGyW5or21pX0tJ9urUCpOYDYAzB3iy7RErr8XeqozHndnA
Sw/uVWtfVTGdTQxV4DoxDkK2aUtrH5JZD466ydizNAD6s76ucXa8TPi1Z4Jm4llZq9eAgyJmQnMW
6eMF9f/T9lCKvdgCKzl4/JpWimpGALMAfBlMA6ZSzElMGoqz3I/vPQmtWSGSs9SkF0whmMaC8tUY
2XC17I6xT6cdqHqmBEQqazIiEt30vkUHYNweE5mhJdmpsVU/Ir3aAxJ9RPnc53mCiU8LFm2pPmgX
sR5gR54rwoShEPe6MuIYk9TkvSjlhyqljHSxHlNj3MDhHRjjc01bpJBzCJd852NKoikr1H6OiyGc
C+JFIQYEANGAMLL0l8MeFxu3YTQ06irxtC+vKo0VHavfVW2sjOdlhlsCsIXN44s0MVXFcUD5nPfi
hzZBN6P4bNK6WQ9B+huUJOnhfZEEKhVOZvIiQlheC0k35nROs5gY+U5tUnZoY/Y61JK2ocvRiZXC
DRpdOo+xzQBZYo4fMd1ENudnNNSgmg2jrrokjLkVWeHV7kRFEnmEInMQduNFmcYZvHaTlF6mLweG
Ktzh8zShSScegO+zhUT9MOIL3RuO2QzMETxxjsP4nJosM6WZL7MMprCXqRw4YI8GjFTYIh4AiVl0
4DRkJWht9AxxVHqkuVRPpSUoyWaOGZqIVjCMDvFDTsU6TJmy3Ax5dgy4KZvoQU3WPCPVRnAaYJbP
dL3i3oq1u021j8ek1/KYwQcE2ta0r/ObUuTB3aB8BM2hDbdWjxtgMfH3dnEdOJP3NuNpqtAKcYz9
a15cBnNTGUB0Y46u4U9dfgzjtz+cCdBU7WkcNvH46LJ1+ZIPZ8/aKfaypu3BMK41RQ2D/15Nv6pJ
cLyhujc1SbD4MG05V0hbn9NKYVRzUvROzuMy7N8i0kvVUWo+kvHY1cmM+SBNnbeoHTkFuxjy+RWD
+KKn77nBg7CFmn9Yqv6jm+5Bu27w9CcPKbwhT3DmB+VLCbiEJ7r0LiNrNmguvjPeY4pY1PQneHo4
OYX+qRnKb358T71riy27wkej9ZSu2I/I2uu5a4WvsffrSV8+HINevfdoNybp3YGnD7cKHOR11a/K
aaGNywTvaz18Yg2bZbzeeXnXh43Un4toURAWFwu72egW07uHyO6JedmD4sR2GYotHAPNo1gls/Hc
g4XoX5/blACzPGQgHLRuYLomw0PdismbH8ZpofvbFCy83F8SckF+9AhVedbBlyUJPWv6pazQUryv
JdZQnukuENIpuoU0chFTaHsxW8rwziSqwzrtIwXOD/xobve/nbyrBvpq7fVgXJSyxjKBZuR9lNqm
1ZY83ody1embWo/xXhDoKDA8FytfwdXPhFa3Z1J7esZv0F/wJ27a8d1vP6q65OGFwVk5W/YhLl9H
jfvYYipjbf1wj+Jttbu6+Q7VI030FDwB7SDHV82JnlYsMdm2I3UkBk4ShUUt6EejQ62wP/Ffz1TC
gb1Bn+6jjF4GRKXnzfwWKJfaAkerAIkIw1k4nnXhZuyM0EXAA9Mj+Zb4Oy/59MJTyh4pB7BQlJ/m
sMiylaftCNRO6oMULTTbw1isM6wqzHQYThf1p5wSrV2I+AC+QPHOXjwyQmAsLhjqzfFJszoiF2nS
ya/1dQEilAaRQd1I+hZidN2zcEFdIK69he/kxSvWTwN6WjTT9h7rbbpqOTtM5oM69Yhtr1jl/o+O
zCNLvxLwiNQ4tdq2yJYQAm3xrYjviGE951kspquIuQFt4d0ylFyv35jddxof1KJd+611BjjhVNU1
bkGqYKnVAxz19166FP2vYXkbr8c83x5r/8rRvIxDsrjhjIOrxUbFExKVTmCZyvdOW6vNkSG/hmVX
wpGWpmwA9Q853AyQm31JphbImhf2yoqYc1B0iinfDymhzU+4Med6C0QsV1aie+FzUv+oDCe93WBS
58luE95v89c2XPPI9nqkSJ5keogDi9/RLgnesrHq5EPv3+z0BbMa30O2D6ZJ6OfdpFFHYpunICFY
2ZdaXpVoFabnnC37YJ3M/FJrOGsEBQmeg5fGLmM3izu3LO5QNLnJ/JwDPOPim0rtqfQbDD92s5VU
R6qJPaEAOM148oK7pF0ycflzDGwdI/mt7dPIPjM86d25KnaDvYNzYUuv8she/ac0z4o4Ne16HN1B
m9v02kOuCc4JrOjAe0nKfVZvJHTrrWm8xOMxTsj+LiiZpo5BB92rEbmA9+wZm2J6+PF5Ug9eeuij
DQpqn21Vzn9FWhMpZQnbyf2b4fOYcwmE9ulHp1IHRUkIdnw1c3qg6cmSV5kFkBrHGd/awsg54ELQ
rGCWiZ1CX2PFv11jLaE+Roox9V4qVSIitTCokSzCj7Y8paCBefmEcs7TFcH0Zm8HO8gy9rO7+BSX
h6YlnXKW2wueNosmYKbUI1mGXdefpPCtYcQRfUVlxRbmLLTTWJzvOtqQzzqsLAdvTut54b+13ZmF
ZkyPiXXookcabqfxUop7XeykfN03QCDn/QQX/MXodzkPsQ5pKv0x/ctoX1lj0nSTqnsl2DbeWRQf
uU7kC9jjc3n1bTZ5hFiQnWhGvBaSf814tevyG87Gc0G2nSDnSCjfrfYTkxslaT/GtE64qYHES/TZ
ZXN2pJ5+ABheGERXnWd1IqQMer38FRrFfGqYU6zHCLDLZ6ZAqnX46e3q6i9I+4mYOPErjNAlrxTc
fq89poNFG06ySCmaysaf3r+3/hG/a6qsiZ6h5oODVlfIltTjcPDjZUwhM3VIHRmIo45fKoLYly8F
q8NK9ok+r4oQ2ulO0S426X5Neg8xrrJpliKU7+HexhuCq0b5VQ4vU31LQupZj3XEqSd+ikuzXteh
MbHc9BSojN+4j+XsS/i3ML03QTuDtkZZzeB45YF7BBk+pxu1dkayW8MRABuwm5gE856HstYvuX7g
9S96HxSDv+VVBxuvVXjiXhTO+Jn90TYXvE+YC+MAYuyF5xevTENRe3rlXYE3P1cVVwQbq8MPtn2G
isKvXmHPg25nj59NAZ6c5zPPzbF8sYbz093Nbpxfibdgyhdjd03AO0gE2MU+9Tdi3HikiPvPlEcO
1y+tEP1vhBFygkTjcRpzR+muaz+KTzZuQy9TUS1MwnTK0mx+dU6sSnNo4tugkXTPHtO2qq+t/SrM
RU6opehJso3Yv4/cdH7qapbryet8/OgsN1F3oKxja9lOn8zRB+krsY6mvRfGlm9KWR5d81zh+vhF
bpJXFpCIlxHsPfoFjzF4ehJf9EqyFUWNHTskTq5XDdmvolT3zRuxTisbLMosp4n9OcUvkb6Lnje3
ucqMFRYekj7oHfyHbjkA8afIK8TvwOM1zq7sNzT5sx82CfZaLgh5ZdGgFgfyvKOuoQxfigVFymIi
kzS6fKjSd0CJFwfVne8j+1sEBbnVY+qkQvorqH50cWWP3b4SRFiuUmrMDSTZKjEWlPPNMfIv2IED
MtzZhETJU/N5vF8mZEGzO9XkLCJaJrt1THxiWMjWh1FJjLOuprfjaB5Hq4mNcz9PTMocZ6XJjwXv
vE2/OumlJ2+nFOc0IGy3tIlN9RCk9PTSD4tK2QlUHmXVy/tyoNVEuo8UpPC2QNGNCpenX9Sd2oLZ
0CAvzXIDhhnLfd+/0O1i1F9y4jbNGjaV4c8ZgiCnYZTsoVvKPHbCH90k+0Ka2lgxHOQq1rxbkrvU
13K+TeRVWLEP4YEoZcuh/p0Cuuxx71K6yMEwYF3LFxR5B/pCqx9d9MJSHGektzy63vat6XDLqpRw
KBh0CCFS9LZuvcFt2b8horU49znPkv9cedPam/aWdWC2aNZuxSUuX2qqo80OEJbstKun4Ez0fMXX
ysq93TBaNB4lMWF1H8C6Mo5mQpZvTRoxjhcpcH2PUoFs3w77IX6rTHMWCFfuiCoukO1nYXSKtJcI
PIRTjVt5Y60iqBIJC/210D/T8G5Ulzw/yeA7oPHKC83a5MOaH4SqxNHcmvplYqegImnjOFuadMK1
iWN1t1Zya/3A+GHWcAaZEKui6K2PT1F9zdUl35KTGSb5bScR9HW0diW4D6BP+xfN/KhBnKT4i5bg
Pxdqus6oHKF6SENeoFejp72CE30/HYfhniZXtf3QNTAL7w1TwRj+Qgt4i0av4FQZu7reJaqj/mrT
NTJe5ZxplYx8E/2W8pwaDk/cjPI0hJckefGKg9Xs8opOmFmJq558BQCWndVcwunYiR9qUQDVB+Vm
7BaGchXKdxRdw3ZvrfFjRCucfw414Pas5HjhjMG+2XkGidq3QiIWsPPkfQJnYVpV1In1v/hdmTex
UtNIastzlK8hXQzsu3BYhR8L0p3wJFfJq1LQvjFrwmUxvHJ0U6HEkHuliCILUaYlvixcf/KjrwP/
02t3WP9zDk1zIT/Ix/MZDmIP40G4+fiBD6F9yDmehcrGZxxr35toZ1cOhYeRfrT6bsZwhCDjwy7o
SXgM6Q5PKtDbJDmnQuFW/jJZIUPptckfmjSxb30vtRXXOZDDKjuW0cOXdg2Nhm38q9l7fKaU/3Xt
Bq3Co8OUKJ9x9J/qvI8bmLR2QAxZ5/ci1KBxnnKTYZn0K7XdeejC03tr8hqxelKqq8knS9mDVJKK
9XP/VWsrTMgcVdD1pyNkLL5m53S0f3pkDp7IOeYTS6NZ1sOerbt+HZmFKPDmOsBAHKRw99vlohIo
ru29lV5DpZgNGKXoL5uN3g9mX0S9Gy942t9Un9uQ0jMHoMJMlHjqOBkXPwO8Mmoi54lyUlW8l/tc
3Pp85YOGFthLt/HGG276E2MoA9c516CXmeT5xkFOX22Dnr5wkzRXy/9NGfBkEUnc/m1EPI76U6wf
WmL4aa2DxITSlgCNitCPcuztwSxJjnG2Ydzub5F24SFA9nlrAm/+rocvI0djdeXb85Jap2ZbWjuY
ZbMnnknj2UHgluUd4YL88PRg/UfBXn3mc6ZR46Ke5/HzMuGRTdcDcJpvj17BiNKdXt1M5V5iOfJP
Qb7nzRK+O1H4GdykjEFrx2Pmp6UigusOseAYOByvuwVVj2RYHeKJCXviZMH6O84/awTRbsnQP7oX
pqt5G+O5o6Urzn5J6Yei2BqkCvm8ErPXK/uRPL8U+l4Ot430mKGLM3TfP4XrTSRfTCLNaNHEFb45
qGLIPqc9W/DgV+YhMOTVIumznd2h2xr0lux4ioLcnMDG1IdMfrFhLizsecpIVY5PeH2RY4gTLpWl
vJDLLx+NicHGHMvvLO4+upaCqwQxHomzGe6Zt9eHq1686SS3W9QjTl/RKW3f/G5cpNJ3HeJYI0lu
jjsGec9Lpwqd3twmJgqfenqegEjaBeSGQvvxBBLlYI5iCk1sxy43WvQmJyerX6j9p+59hpaMCJw5
OWd67ParzmD2EV3M7F0tD53zCXSr0heckIdH6RHYX5nGbhx2Sv6iIqzU4FnW1oss7YDhAQplC81O
tBDrybpR+p7nH5VOUQ0x4INkHIHrzGoF0pwb+sQRUK5JPPINdI+qG9AeJa+v2xgbtTsXzW9U/2om
IAAbOSIlosisuuK4kW2n4J4TN+y/R96KmiewDH/GX8TVR62uCyYLAy+Fqyiv1vQ2IYCxi3AUHcU4
fZPMNVwoP7kXXAe5ChWDSikwCH820IwHkcLsbPOsg0EXE4K+aD9fQN/H9k0scrxxdwDAbGIs2xp3
PbfIcxL1naBH295GKW7NtOTmCdjEmKfEoK0+uI7mXbLX+ewTvFQK1c286eErYezY2ORiz/qWaK9B
Tcjlvag47W91w7VKzjyuZb0R1pkHrVOxfioeogYynXq1JA7f8lkmL227E7XmlPE+CRUC9YZCBdZR
NpHeEUgcsT6XJSvjORrSQpM1PUvRicmuyjMANg6kF/XFFO/6mLi8pPKwKYqNzo6jc+CjclOFxIAz
yyVLYiR3xLVRvynTrio20NKe5awNw4uOirvcgRuIIsn9qnyhnQzLGj4njqh20ecbX6bKhYbs/8PS
eey2bm1h+IkIsJep2NSrqyaE5UJS7L08fT4eZHCBIMnNsSVy77X+mno6JD5jJSe99qLUhyEA7y/5
aWWHA0IRvOpPfG5rugCg5SvfSB+98DsR9qWO1xDzngEnoFC2JVPzRdCCOt01LpXyqIR+Xa4ZX4GC
nhU5g7VfN0DQEHXomNkcKvkUyL6h/TbKp5jd8vqQPl+LiWQc7kdHH77r5NEGqRtHJ/ZHnVehtjXZ
IW4/Womvz2rNWCpY64Zq1uAyZOsm+qB6IdS96PllYRovI18avJNJRnyKaP4lxtgbIxn+WN57C9KR
o+rAot386bqTTLalu2Gw60hOyvP9WLs96Rihn8q4EiB0YK7lZ+bX3VbqfXA5EQwywMZBCLQ3E9re
bYLiYuqvhbijz1N1hGsF1d7clafhRKnqSRxLworfi2fQ2hbGrooOWiiuM4Nub+UzT19FNwFCVnfq
9LJIpf5FSy2HOIGR1IXU5lYcDgBOUES7nHMkyd95sBsMOyV7Xmut+/Q1mm9WcicNTq92jXL6exPN
zydXi7Jgou1ZHd2xXtcsylkFNA/0RbGX+lZNiiekgS0EoJLzPTUempHgB7vo1rmtABn72xC4TzbZ
DU9nY+3H8S1aUk4znIDjRQ1/O0RgAzFzClrljj+EFxVTFCz3yeDjjFfnSGOonjgK25vMnFKb13G+
zd7sqNU3xjaa1TyCYbzBcoYVExIWIyPCzWOg+aduqIZWkSVzJcCEjcoPkT2htMlKX1H3le6hSsQA
kzKFBVVgt4T7p9R2jCswXkiF2EXcz47cPJGwMKwl2N5tOnz53t3ReVYXQ/4hX8IeiROxO/AAVET9
S7q83FALLd3XAh4ignRJmZHO5XQLRXdwH5W4JgYXQB5kv6uRwbH7y55CScVzPSjE2NkkQObnjr1f
fAjDW58d0gUE0FPEcC8SGfoRz6kNV+yokcmFo3FLE4kY0eM73uMRvWEJ7fB8t2yy/uXT8uskbCCk
6qDqyPSjRKQvCKIjGrtGOjTLhU7ujoyn0yJcsnERe++LbNt89fWh7D74qPQeHF/dyuQnWOY1LSlY
XMOJEc/H22HHbespBDUT2pdNH2q0Q7QlsAbxx/cia/VKH0ik/ZmFW1efTO1LS9x4+g1ptxrmH9Uj
+aO7ZtYjE76MuubfZ9ew+camDZGN7U7d6D35fHyiFvg127arBZvBlVZCAGzdg3ypf9J4S4bXEPjW
MjfMWJN84WOoUtfCwMqa3q+1BcuXvgQeiTyt7La8KRAxiYuz3F9SPTaK92QDoSQEL9PTLhrc3Bu+
MiO+htWxkQ9i+AEJMMRr0NZ2SW0hAmUXshv09U7NvcymkYxtdR1smBhZ2LkYRW4T0snHZ7CYnW26
VlHE3sbwEQYQ1RX8rXBUSZaO29cIk5UVExGQdnYDJF1l5x7xGZVW9Aay/ZANBsgch4LdMqbr/Wvl
kiBAX4hfrNViW/oDshd/sC7K9EJ/40qrcS1IVxHwIiX1k94eZfDJEgPdK+UjslgQEJphkHd9olgn
mMvnvldsk36OwiGPD4IazpRelic7+DoQ9qb2YXW02JHo/aKW52h6X06fPnmVi53qD66Y+bHxQSzT
akxMIvYSnoAKUezL6IGGV5fSUUGrfBJASP/1Yy8gK3erBwKRGNwhxqeOgcCg74ixXCM3ihkVtdpm
MNjTV8/ehtauT5bs5uUmScDYr8X4ogp/xIUGwZsy7RV9q3dIJf+m9iAV33p8V6QJ4AAY5T1N/7DB
0kTym+N2OAM5AMBZ2oGdkhkjHMGoPmOK0BUOu/4XGegqsmPkwD50Bj954RIL/7xYICx0z7hlF2Ga
Vsk8/wM5YtYX1NMgorlbLYXh29mBcY8PnUvibXkW4eckvxVJWFiTomV34Do5GZN2CAk6sirnwXfY
/IrjayWeJuUyZoJLNiNIb8NqWcBsnTX9kfBXmbYD4LCHYV/DbzYsvKhbHOBRoDvbIoVlnX0WwoHO
UzX1UiL+akKyn+VfTepTH3pd/lHnV238mOtT0HomMgRF+pEROwnVGkg452B/tptGfaloroyKi4hM
MIL2IUB3Jxi1z8nokLwx2RGaUoCAvVqcuZEpt2QdOpmMyJvILwl36UQ60eFjeouRPj/ExZqutrE4
EG7LgYx2IiREqbyZlF94kR9i1nZib/ixfkeXZAh8UsSdKBjAm+6DxoIAtdTgi/m5V75FgvxmWoTi
/CxnLqdo92VyhfVA/7VMVE5NclIjOw0A2Sw8pO6jNa5MvDXLSOTSUsISCqJxFQQnkjzJfNPZ6pWe
UUrzFb7Attwnuq/YIrw2oWoOLwgZWlXzEZQv5DwXZ51BhdYBqSABelgA48Suh4b4xt9YO4TxBmE8
T4SE7LTbofldZcbZQsXMk9rfOGqp9nYk62Ty0gZrqBmQ9vMzv3Z4GE3LTlWXzAuJPz69lbDwDWSc
+gkFhPSG0HLOMTKtaSpXOKviTSmQyUfd3Yp9pT3kykan2cCxMB57AjZKU8jZIvKAs4SxYRQoQxZv
o9OscNc/0Zz50SbLN+ApfoNbstlhWGuVb7V+LEozEdVS13EbUYkrjhSbwniaHDvhu45tavnBJdCT
YcF+4fwi8h3LZX7OOsegI7Rl1w25agR0hc8lmKmut1U+uzI5Ik34kkn3JpE8kEZ0GGvJeKQkJQ/X
pNyXqq8W9xJrlToeO9UN4n1lHYYBTdB1AUzEzNq0Gas17k+5eq2zjyxfAByvrr2eZSl774yfzvgu
+4coO718QOVo42pqHBqoU4dPERTHoWSNyEb/6ZhOlxC4gnhD5xHgsY2/1egt6y7X9/55UXEkJL7k
xC6jDm5VV0+2KRU8Gfa7gVGaJtXCvLUKXQTGmqUnI4D7aALv5dx2tG+sFCW2sQ2ycn4nsLyoszhw
ybDr+RI03MFcBXXG38Q9Ddajmja6aB9hK7QRcgTO386Ol2/IwHRKc8GpKlt3gk6R4LlL6ZbHYOtb
Da69XhOaEmZH+A7A6p5lgT90qbdeQdbhp4bCEYgU+IivBkUGA/BH44o2+u9VCOhIYEB8MRgugn5w
ZAwMMdOeGPtW68lchegghn2mYrJNzwSE9bMfGdiYeOWOgadAguzlz4oZMUL7aKCjTx9LXA/H+9Ph
OvAl6xOkAOL8JUi/xTHej1j+p/wqtGeQLzsOiVaaoL4Zbrkmzcs40QiApaNbTbYk/ejt29Pn9G2P
dUVGM7KWlUrAfOKVKTiu9qhCTMM201bwqITd3J4k6y3P2JlkDg1xFxCZ2JS3KlDBVZYAGTsCfRC9
svZThCHPgYGEUAvMo2WLk075SI1fowENFM8tWzhWYbqQQYyzB4Dz6nknIgTxxcrg1ahzRxrW+Oka
BNvWrPkFwvqayqCMczXih6r5nw6OPk38aqrKZW8T7VsEf2qooL5fD9ahmxZWjIMl6wg3RmVs+iRD
EBOKrXL2Vb1CjaPYgw+0tuA80e//F4z8hiboudH9dLj9u1AhG3MqY75LnrNi/FZKsu+lrZnvSmsT
8hB3f5F6D1dQHSdW9KVkx+eHrg7Z6mQhk6rDL8l4RQqJZo3gkJAvuFiHVc4HRIVzR4gze7ws3LXn
1rBsfh82sP5GfJUTp1wA8ZXIgWQ+UcQA8fyRpb/g2I6AXAOeHFqfzGf1pPQX6SwyR4B+oU8kvdcL
FT9bolP5VMPijy12hGhYLpQBTNumPglJA28Dru/saa2olTBEnft1QxoVAlcyndE1Y2ELf02y9GwC
78A4p93I3s3TVPDgMnT1RuZkq/v0j6tDWZPA1ZJpt5lByoS0dQWSeFO8QO3DgAaP7NC1zO0i0UwR
Zo0GnJs3OiFIKwGh/ZvUlqc4sUihILOq+BrKd9QtVIMSZYbKlWtQczpqpIn/gh1aR1wzeglqissG
cbojGKy/oJEzwZHhRydf4uleFT8y9pVuvOviS41NCUTfcPT6yNQW5NcYnrRHFLCAbzrhjjmbnZh/
hQJNNSiP472OhTj766XPCcVxFgY2QjNA67+GRyCzKUmt7iErDHCWLH4Q/uhq8w4FK/JEhU8YAT+g
HYk6tkg+9QAmk/bv2s9UvcukQzfZZiAT/DiUb7qCTK0h6rb8waJUW74WwewfBtQnfNdV50F5hJKj
Zp+leYx91TGMl3FtbgL1JuQfcrydWx1Jb0OiHhSehkTqOnIuswoVeGCA4e2Y97674CFdEGE5Rq7K
naOFbzLF7kL03WdfBgQEfUWOkGartHjhk+JEXhA3Qn6NbTwdZO2FDEilPKXTbflPW8LdBGHIkQON
Jj3uHHxCdLXKpzOx1EmE0uJw1a9sCSqO5yUcdoc6Upc+VOh1KNIk/BvjzwdMLT1nHtI8lo2MIiRN
3LRIQDQQorSj85xOPweJcK0ErsIRhcKgaO91AEAHdVREt3hwZ3lNFq214B0TdPCYeDkIFjkrOLFe
jfyNXWCVPV1yJ8d1Qt+Vj6gdXoqRmKBXu8KSgqQZ2aovbvPNAB1v0RB8tSKDGgWSEKKvDlXjvYGh
JtnLTpWfDoWYEd1nNvGpnxki3+cPyMMmeZf4fjEaIdBOIxacnSAQv1l4GARmZORxWpwKKgjq5tiP
j4l1mkYf9iOFn9TlMowOtBAgA4WJyuEsoRYmAiV7Ipd3/L/68btHcrIsQmkpgOSCL+vn5erW+uMd
eZwKQ54Mj6R+C4tzI55YvtXkJyJEWHy+RfOVXV+KPseaDkFuTOALor/gJOlrWWEDWrVBAwtHwhRa
+zVtHLB1W3Y4uGwh8hIu8YYjgbu16gluHb61uneWnwWAFf2aBGzZnZa5ntQWHDoLJ9SFhwIxL82c
RJtcQ5k2sHglcTL3rzBs9bzH7IcCVlg/gCs1JgLexEGlSmagEWbpV4B5iUQ0Z65JbY6J4NUXmqNU
cqJfVJPQDNoU8/bLdHpyhVb8jD5vogT4HGmvcPEiFaIlg2Z2pAyomkQSHT+DcZvTWKQc2ukUMCs2
H6J4FoVTzvKXExubbjsHBbN16m0qU8qL3K2DWbGLatMC8cDmrp613/Bbwn8sWJNLrAosaYbbCHcT
0dCG/Cdnt5rgrc9KuKKMIrURpveatBnH5Qt93DryZSgH4A4aS6vqSIuPCu1UEDeN5F4mVFwRmUNm
uotuy/moZv6y20WkBDlYduJd+TwbqpNOvlGQtFcxydc7odpUmS8nazwrDEIV6Ttk/dHfvrx30gj8
827oJLbdDCSrSSLbQfymmJ9drKwMIMlzaLqpA40Y2hBEywyF7mxM7gkqFWf0qniTLi/WhxQfCS1w
q9npcJbZsdcrnmXuQ+khRD+tfIsN1hsS4O4CRjmyhkEUTGREAZgvaoYQaK/6jBDwcESEpJjfSUDr
gDAczfIKvyvhs7wmP9GCRpILGPfCYWCXWJ4ytFhgHm5a8pZsCpCSciek+7r3jcxLYJCT+octkCf+
afG4x9+4xKLI66yTpCGCo7KG0aS4mppPVwK9ZMAfImO2g3XWUom9WU9W5A3q+wDBRGzY8+U57tvx
WujrTN+DHMEzkarFEzVbG8w4NIzMni5fnvz9mcxUvaMzPVknKhv7c9826262R29y+VnQ2zcu3zaf
p7kZrY3wKIGyx23bvzHFo7hZkQG2DMIJvnqVs8OaUjBgBvhJtnUzI+YZnIfzAT5W8GClsZXwFYxY
0szlqc9ZgHpGl/aJBdQOCbfRdhYHiIZr6gtfGUbcbZehphOANcyBkGb0id4ogW7Pf0SEwv3H1rXm
9arpirUYwZ6UXMRHfsSn16+f429zoeCGIV212bZJpXtai54jGV0S3idjAkLkZa62M+wK2xgUEzqr
20yBIZioAaQvZQcmBqyGfpwbPA2IWCG4BtZLFy7muZeEe1A9Jv1zKnVWnc41AnnVNoBtiGjeEia+
MvoXdI88gS1yBh3ChLkSpd3E4ztp41qt1FXf/xgi1qY9hyvWG17cfq1ves2vmE9Wuj8RJ3+zJjaA
/KjHmwn2VfpMmc+grRU2D6pzUYXfU+EUyQrXoBdle0xjivyasAzNV6X/ISTT10jsXJDidDcCRAxo
MJUYaXvFdt8AMfP9I7KLknutgLpZh4lSr5DKjhi/1ti/kztF9yIKpnFxm62K+Js4MXBW4i4cy9Wf
u4YhAopu2SvKmfmHgSQlAKiHzybkvNlmxdmqP5aBq/zhiGvjz6fBkm2y++W88gsMPzqcwtAa40AG
Uck6AlMePhGWVRghePVY71ATic29Wb4Uw3/Eic89hKLL1bQNEp4Wn9u4bQJCaRlm6+D8FCAtVgSa
Y+F5qMEvAglclAY05hEl+HKBL5C1/TBgScTqufqHoDX7Wn/UpLFW8qeSQI5voLuG/spj0KX+dM+7
W5MdRaSpQ0GBMYn0aPgbDk6IKUJBwHvswImivWxT2fO8LsQRrWAEKoEynwtKR0hCYe9CffWQicRM
bVlflDh0iFZd5TcJlyOjWVx6yF9EhBBWoKBbAulejrmGJm1oNVDOxf/s8DJL2toyf2JxG+WXoL1P
sO1L9OvynlDMzchYV4SJpd8Uy0D+Ije+EdzrTXyPHmjFtEI/oNCeVLpafM5t7LKzQ1ozzUJyBrO2
HKczCFDbLMIQNvapvccwHsTRzNuF8C6Ct5IHQphQT5XwqvzuvDao6NwR1AcOIeq25IZWBV+VQ8uJ
apxH1D0aP9Pw0qEfsd54YRuis4N1pVzj8gWUChuQIXCApVhRz/n4InP0Re2rqX59TUDVka2qb9ix
7VD567wBVJZaUOUYrr4rltSGLtlpaGwYpEJzmksaLVpkUQL9UyFHX8Pu3iIl0Uc+UMTnFr9OSnx+
GXxD48/9uc4O9OOlzV+e/3QBqVclcvvuYVqElfoq85vUqHb7lXMGbxTeivcYyT3m0F8JEqokPtYw
QVd4HXi8hA/OnIoI9m5N8QYdSlX7+xy2Q3FkqVT2zArcrT8KPVakWS+3HxW9p1G8Lex/vBarEJYB
1HC4QGCKVmUTLkUpROYONSJDbZtwkqj8c5eHindoEWsAMpHNtO70Dy38yiAGCf7mdwRQwP0LhUKG
z70iNXXJ1EwVV+i3nHmqfqRND4z7tGgbyAbh8nqzJCLmXVbxHiKPW2XuMSXx5/NGeJlPI5LsxSwT
YKUxnQbxYqgAZFTAc9YMp4A+Ur3TLGQOwd2U/uacfcxHw7GawwMqNBCXzP5uVX9ct+uBQrh5n+C1
HtJjHy0DSB6jivxoqk0i+AlHku5gFGftr25LbGp2WVgXIQfgNJFswfu8owqoymOFR7DqvwDcaJJp
4ncAteHJvql6iKl4m80S7mvwl0P+SWTzIrtXSABUAMrzTT45Qn7O501LuDbfofybtgF/a4Im0Vdt
fo7FHandK/1zqRHt2x1TGy2theRENVWIFFTWSPjD1GRVvfChjc995XKbTusFtQm6N6prkawvhImH
WCGiRDnCzgSZEGIXROHELRQae4sgXxaG+D1Bojvc9Aluz2ENaHqWpwDdIoTd4vQ7cinPyLiE+oUI
4YlVLGAvc/ppXSOlkS+K5OsdsimmD6auZfZDXT64QriHDl1OffSudUY7ARhQfy3nnZHsG5HljuFw
OvblAf2KA6wswu4CNwnpg4QJXFvvSweE6eHI0rUSCeAN7TDAv4xNKO0+9D+ZNK5005q+CN84E8Do
cO9JuMbz9RMJuIHHmao9WyGJ053toTwQet3QKs0jxtWHuUkz/haXhED3Mj8/20YDD57H6HMiKDvz
nMqPyLzwSI7yhswG34QaU8n4oMgBFOPdcInsGAjExNcLOZpclvOUi6tHrDD8ReVG5phi0esdgSdJ
XB0kyOEGbqZUfgTry6zf6Nxj96Mfus/XrRTbWvu1JAgBH0dsvFrx23kEfQSc96MN9IFKPwBGxBbQ
BybHu4lV7Rv/pQ+7yHoyudxr3X7RxXWZryBv6OP60NBvhixCWtEQRBD/fYHsu+eLzp8a9KjHrxz9
S7db6xbg0wPYJ0aFhYEQrxH1IJncewl9VFQ78RPMhg0Clx9FC8Um+JqWbzTtRPsP3iCkPeairvuB
Y+QMNrSNzn8xBzIUxxKlAJes8Woh5op8YonqdPeMf0PrIkvT6ot0CvKLrbU+74LmEHyzX3Tfobgj
6K7wCbXXAPNmzjrs9AQWAqPSmEnxakntyaZmyGNiHBLRWaIWMO0Bcv+D/cBS2LXabssKtyKQYFlW
G5SkVvnSFL/TWy2fi8obIC95FiRXJw58Pmho/ZuPGtWm/GbY7HjpFRSjDtAdfWWHqfjKncjTFAj9
xMGaOSYXDQF58G2RXjhAhsKJ4fLg1P41hQ2jsszX9EwRqggm2zGEqMBaz3yW7J7I2xmYmQvMf2OV
Jp4Rq51qnjCBuCbkvT1Pxaup1GezPUznxEfVqW4av/CBUbj2sbocmBkCCWt8ZEPw9FXP9/ZGDgJh
End+N5HIQsL1TU8DLyyIsGDZjr6i7tFK93/otPXaIlojXWQVoJnDLMLDXcXnyLNsebD25Fpwfl10
3ulcOi7djQ6jxlieKgSvzEwMCVp6GgNgyRqlY/rCXZQADWV0xUYgwITnrGolXQBvAZvbIukaUJ1I
2iG7xxarPL4LAAykM71DuiEnoqf7JAhi4GD/XrMMeGazIxPMiWfcBD9WSfXF5/TcsivTYjhI60o4
LoASf2XVRM4xcrZ7KOWiA/pTKQhhajow3WBW3hPJ2+afRb4r1iIiBz/6lWOoX86cL1NZ9wGKm+d3
3B2F/BWMo9K86WuKPzTG1OqzGF8HNuCFqV50nfHwhVSD40ZBnAaYX71LamCT/btE9PWVrTqm9fNv
9weRT4gBc4lM0aGwePhQqDNUgX037uz1cCjYyCEqXidefuGSiBehPEzJmgFPR6BGtuynoN3lbIRa
n1aRGRCX+/PU7kJW3KyBXGwoQk9w+3rhmAfhb5kMs/hHbE/NL8MulBqloHxrrz1AlDDcCH1fzdoV
zbBKkIq+DeKjIp/Efhdnn8SboKYZfTU6yjolDJAqAbtbfIY94B5IWwI+ToPyuZAnTc4ZwditGw6p
GgxG2QaTsm0mB7oe/1BJt5+hp6HVR5ahHsiGXVVQOyGvX41oiE4oeF7gXVa8RWA3m1+N+MI2YxBU
K/oDiBOawNIhJyPEMaT0b1P0I0uLJhx/zXulHq18sww/Y35ZRGDIjfp+O0UXHXVyK3xZ0y6txFWb
vcYaEUaY0177+U1gvFebyVHBaipj3/TvjbDVn1crPaazBjTKmzdcgRdxCEAJr1XBW44ARkYL1qau
/PFRJFi4ts0IJEHLy58wnMfmXUHdp56q5BzO3HzrsveeBWPJPp1cuKHMQk7QT3aOIK6DQnIVWqgA
MJp9PCC3CbywPc0iE+7eMK+dfoujv/j5NkAldMi7gC95RGoNFowVV+Xfg1smiByTpcsrxC8eVj99
68LYc2B8NQgUu4zTuTrPAhmAtJVcdOUsiNSBKbaBOH5R3KbNTWc6j6Ljwskty5CVvDYoGhPlEkrE
1a+NyatcLhJY8lsCscJG3Za4DvRzqtzaiSEiecT9T9KhLj/DAqB1Ym0bMb9ptQQ7/KcL677ZSYie
wXkrW042VvG5rOlicw2M28/HqGtO4AJXaPc6Bm7uftGyTegsLtgYR3mfcb0/ha9k/CqOsPxLoCKz
V6l/LxSSAYYzQ3sZOfKAOkadNq0W22JH2EFs7ZRFakEzEfTb2qgpovyoy/cOk2Xx2vPVKNLruYwo
Z6NvDYxdZtbu/jrNWJ5ziXSpyDfYO5ftyW+YZdo9EFPt0cqBWBtNK4dTGPJ0m64V/hI84UFv1+ii
USZjKMTc0v4R0bpSGUBa65Xdiax2QXrgmjE6IG0JocVilC/vS/ktGcmrCovtJB+F+GJVMPecBQvY
PCAI37bNuUwODWH/xTbymE65AEYfbENP3An7XMnVsmAkdIDidVgIcnSbC7Ki8IVICX5+lEkkTgaA
BYtMw+bzam4ioblz/SXqbtc4sNHqucpRlr+mT2abFJd7Bgi+DceXqeDIw6izUD9dxUAHNig7y4gB
VYgimc68ZWZTi7UQrcGPtPpu1iOjxI/Ecms8eh3m1/hWWkjqlVJuwPCeUFEhLYoajrA5OnJ7WWDM
EUoakLdYQRWzrvTHZDwUwAI5KW1ZOPW8M1r5BuzK5YictrKZfavXZbnu4UbG/B4OCtwcVe78C7rO
17g0mqt7mN1m1Y/nVmVQXy2Fa6qnVhvpSY0UBok4xqzQ/LEhIEVZSVXmGASFzvwgGptwQxdG/W6q
Pektu/nB77/ADhYXCru2GA88BxyhNWvFSjvJ1pkIk677KcTXvv7IhW3ZriOSK4AxkffBj+okM3hW
p68U5u8xP+jhC/SBLUHzdBwNdclLBYkj1mDviDNqXIqC+DYFZz3/DWvGnWSvCduuwrqCpAZvIRnG
LCP2Al+Et5B7ghjysOn9icvi6RDAMl6IMF92YGKHiU7hN4QYDvid0+5nBDZKJKcf7gLTJYyzpGwQ
bIeKF6W26WMKB1kPTv8UFvM5ZiwlaMYEn0aMJCqfDfhO8AKVSpQ16mod2skoItvkiH7mrUuau10T
ETYgTjdMgBPyzWZT26Yzau8a/YkscSx/9G3nsVM6ZOLU/MYNEXD/xgCL/hx69SCOQ/32FMmF52tP
BljMHKX5KVCu0XQKs7tm2c95mwgCwzKHkw1ZjYzUjtyaJLwV5gh5S//ctJAcji4Oq9/vmpD1oSGF
RKR9zAZb7KgZw7GQXNrpCjJWgKhGxqVTbvHqt2f6x0WNbAjcyKvW0WYkf7x8rYJdYh1RavLRk4eD
8TcZ+wVoWKTcc0DNQfphRC+x+t3KLzOyPdUGLIjbtZ568nfKZucgZMmwuzg6ASC0sENGlyhDh6uh
7JXeJ3wXnThdbsR41coetT8aeew7rQFdxnWrxH7K0hQDvDZIarGcQBjlYevL0oxpEM0rx/i2Kt/4
KiKLW5vzpR7pzkIWOwHnjG8VCiC+aOgHF6KJAYZVEMh/AOiTuqvFLTrUp8FBcBI5iQHZ5wzQeHiz
2KUgB9ah3/e/Q/kas36Yul1mL08Debh2QZyM99d5svGGy/nEVF2LK7VgV3ZZs0mbAMQCaUNkyOA+
wMsq91H9SCCO+lZxh+rFnN51gh3FmESW3yyiwMVDeuAoxc/UVgjzeFrp4RYYscUEeGD1TthKJRde
G9Xr5fkyWUXjstiY5rzhWXM6+SjTT95dIPwZtDbmJ8qK5UALKj7Z28DaJM+nkpCPaOFmohI3cfmR
9KflfA1Q/hHnaP8K6CnU9CuQfpMnZ1KE8qM58OmB8qLi21PyosEI0SKHCKq1R6WECu5R2/duahir
XroqZPmG49UoNop5wZhQY3UIVbIWr/kI7wcJYtyQ4JIuxtH/3BKZRCTbx9RydeHhdlKLpMcF/7fc
f59crqx5x2laRFLE227WR3yAsM9cfcAc8AULLqhy61YH2Z89YzoLnoijy82MTzn9g53Xn+/ECYTI
9UX1YlIoX+yFFAUV7V8UeTAABlwfZSa5U1N50cSMgJyyFF+D4Ceacq/HQ4i4UhV+VOsvLl5DIhG4
+flcladH8NtqUrYUUfE4cWYOt4QNFTPxLL0tU6MS31ObkaU5/6AtK2pWkNhOxitVYiSr000+HgEv
OgQi7U8x+6hzli+irXDqqTIhOqTDUMeWARx+CwGGbB4KCz1Xf5hwXic5jn2im3JUyymm6XlXcAZG
nCxwrbVL9Msyg+XJejhxwmBqog/gk3YB9F6rrwjlGpeoU3J7kwAG2G86Fid8ZVpOL2ScAKm9GRdr
d031F1h8+Cmh2k1GUgELjA9sNPKLGmx5y4UvnraI4dwaf1JwFwvAKwLINcvmO5iBtRvihXjrI3KW
FtsIoVo1ewiS0U/qUNAArMfyOIME9K2xCod3FNyCzWUE9bgYVqCMh/VCHLTxozUWh6mZvTXhkk9k
AWVgjeFVb+ZFNg91iDAOO6SvB7nfGxc1J90Qfxp51d8EvaG2WQhL/TImH+NClnDWLvBtjT8m3U98
i8X4xbPOqwvYoe9ganRYvZorPI2Wy1Wp4C6+8kdogOm1f1xWPESx2zwnRnvZpn/FTjBvTiNYBxOq
3Hzo03H2w00jvwtu7M/aYQEyqtQPfG5d+L1FJCSR6dOhyKCljTwPhC1cXaZ5i5cfgrs+JwoOzDTw
gvouC7AsCppLEndqjFvnLkTnYv4lLQENyh+152PyZjzPfGkOgX4BlwXCD3P1WgfH3g64B75U7QFs
Ty83Lq5d4CBZpqqCNClHkmY3Hvhx+P7IP8Tft14OjQhpKUQWw0ar/PJXeO7wgsF7KsbWjHejBlQ5
gIrJ90k5ZwKJx/ShDHrjD3KFNG7XRMhzzsCGDnuxLZkcpRHqRCeh+zfdKCXKeR6O3szpTcOYXb2q
X73+vTir9fg9x+zHJyPC6afLScHr+UaJNtIEREKsZmAcpLjyk1oAvc2lR09UFLvlJKgNkpDcFKmL
OT3kgU8iwRZv3POaFO0GxZL6oCzA0s5P9Shk+1L8M4oXZYkzgu4MP5LqZ6xDMmV4dqNdk50b9nqW
TxJKqq2WvOQZ7l9/ogDQrwGoY5F1lM8xQ4ue8AoD5fC+v1bloaounfZt8h8+zhS2oSBIpQX0qtlF
WoQLTMAry+4UhixuR/6IxTVFD5uVYgne5ZvAD9PbHF0J8nkiVG53QX9JlQVcJU82mskngD2sCHhA
1hNu5q3RYQjiBmgihbVdhj5KnAF+rIITeB4piydZhC7tJnUNo+KgnHxTFNZL3peGIl/nuOBXoLDB
0QaLvYLZnpSrEY6/ZZgXGa4K+9tcUHLutpgEseX9gQWb0Noi6KrSVQeFyI1n0/2CvA6ipfs0goLs
QER7Kb3VvCOzlbvIamta76dYYhd5IxVOqz8C6bNTtkV9hqhXyyuOGcP6TFKDP1/wpieLRx+tFNG2
4D5bL2S7DPIe89lkmxBMwfCOmxDgGETuziZLmhUIIxPjCf9whc2ZnznE3BxDA8vyi6YL/zTe2gwk
d6SSyy4g6RK5X1l7paN7jI2FNUivdssmFMxYhbYlBSVwxpTMH3SkbXA8jbwun/tE3GiCR9Kv+DZr
a/J6dZPtF2koz6Q63w2koOk63+DmkPcEDy7LESbjiagUxJ1t5Bl9u7Hiq9ogGmth0tc0g/A0xSGu
Wbhud1h+FpEjn+HO7EFAUcXT1IG51+nNT9a9xXpQ8C0v8zAlcKtR+BTKdZJFjM0vjXAjfmp4M4Mj
Ds0hJiJzsgcLvfd/JJ3XjuRGFkS/iAC9eS3vvenuF6KqDb33/HqdHAErYKVdzfRUkZnXRJxwwolj
ovVX87kWNzO0u3OLSRAjfteg/MLyMCN0XS9ejUT01I1xeJqdWrQcHoNyA6mgwiaWkQF53nvXQlh+
6OKXalNxgv+smNlg1xSqKovCthx+qU35Gul3Weyarzyl4dL2ksEfouJqbwNGLAVuv4vL9xF/+SFK
GSax7aKxdnH7lxdXFbUHfCyeLVifBAmcuLyBNKFeB+xIqcUW1pxlSD4kgidmIyofvn28QdRpwEtW
qptPE759EBS6TUxhhmP01eMXnLy7lGRSBiLFT8mvNLR3a7iKr6M0H12wz9nDREunXOoqNrNNOuwi
hr6a0J+yazRlmxQTGjFgv2HLhZg9S8hJEncUxkjkgGmw0J7wJsRxCqKenbMDxwV0NnPkB1EadnZo
XDadHp54uNYFZrl8DdM0V96BRlnhbCX5Vbbfjcb0kQgVneQQgXTKWRjkFhJSFJGe/23DE+OaRJpy
jcV1TMptcXHVfZESOV0j8e7/PfAeV21HX5HOgQSitTPMXwatXn5hkKFz08dzzTlAgUW2JViPxkT+
HuwXnSSZD8fEZeD3bQ4fofoy5HpmlE+NzQGAHMaSw651AkgFDIIQr4qxp5f/ie80kJ6wJ6c9Ng/A
Q5io1xzPfBE1yWaMP3FUJDTzxkoPFqSKufGHLX3kzp+pbzkVMunpoquwcnkypE8+GUlEsNPExe0p
Cw9mzjdf09FEMEmW0TxchIAYWMloaOdR5gQeaUFry3hn9Uundsn9yygxcACHM2PAxVxcQpRIsGw8
XhQ6DW1guBmifQxJ29vxn4gxUIgesaVisLWnGpKISkmjzSBKWT5zmJllr5RqTYBnxVzGGg9Zq9HE
RCjlf4IE5TiKDuqHmCBPBGcxCSveBvJPytAxlFoEI+G0lvlH1GtqexUyJg54gmLdbq/VN8v4C9g4
+PWZJYvrgQVDSmifgm7nu2evumNFY+A9JzyT4FiJ35fOzv2EeScUKUwWWUxwFUTZy233vrnXmlPJ
ICj5iWCaDquqpKys7ZlWiZydX3sGstT9QaA5jWk3wyBHmQPkJxQjAeTOxhG9pOh420rFRoW5L0Wa
WSN4PqmgswrpS6u0SWl9kI46juWaEFgkleM8tdGHxDcQ3hgCZozMkwL/Oko+Ogo04alxqXwVw0G1
i0tm1fDtcxA5Pi9DNJJwWv3mwZ9j3NTyJrt3529YDARPbygiSUnFpivGf467pVYvcZBxbEwuLUjY
NwOOYhOSWNM4BvuBvcBgkOg9Z7Em8GHGT6vOTG2DSyKkl57o5o5FteR+CPW61T608aIaT+HnGzmx
1Poba5Zo2OmHw+RL8t/+8OgGrFpbAoNbXg4eShV1cGWT5MFRnWK9d65BhTNp3/dnawinSddN72zr
gr8KjWj1iINzWgZwM156AuxpklNiX8GFIwbB1LcCb+3+oWaETgpe0WRpNtzS+iqXXwwWqMMWo8Yw
bNkhsc/kj4DLebgb29o+F1zRGqo9kRy/0rmYpWN9UeWnX/3YEWmjczS6u65bBq2YHHpzcyaVV985
86vIoC0KfYLYZKIiAMDXaBDOlaM2wlnidqzNS66mtaJuOojlaHShYmHX4D6bKtzVLxjb/kHuDqTx
0cjznNQlAomF3X1UeDa5qMS9zLQAidZCTndxDHeX8wzAp/ejWj3Dc4x5vBu9eQYk6E1OOgJYaas9
IQWVLmavN6Grcn7Ic94dBuvSt1V/jM6d6WnNrsWmA+vHQ8mMxWXy/4iTc8cgsSuxdYz3oVhLw6pV
bwlmtrCcGAQWkAcM4fVCzTSrPtF5AdwE5pUtnblQeYzKZcBUyZhdrZ2porYzh2V/arAW3tvqFnOz
Hn3n6tuimSiQPvK7prDHsPmrIGzCOQhCOdwl1RolU5tvQ+kAHHtSYqZVVlmMVp3T0iCOATGg+N61
wJlq+sII1m76WTXOZHC8lcUUSwh+a5evSprzwYmyKwM5ILzmiBmkp5hZ4XaY2KwedPcgPglP/Uys
bTYCmGTrP+yzoJxV3Wdlwt+k9LIcMmN2fL2Df8L7gFa5RKkWovWu2UvYEgi7aK4ht5DygxTNm/5h
oW6B0U6g1+ed1XV6Hmb5VInWRX5MVZqto/gDhMGT8Ba0YCx6lTsrMeDBbDY4MhC2WP13vwoYH9HM
I409MU6eRpAaC+lU4dlAHU8SszLmc99mvzAh9pAAvphtzokZnOZxZzs8IMmLuEpHr6Zy8pnolwRm
rAE9ytO/0+qg5ddR//KRsKlo4po7BRVaEOkD3FvQzSiEgnqh84IX+3pG/DKxqC5BCRpoTfLOoISp
OH0Ybym/uXap8fWH85RpsosRKYpvCgPcKt/YzYnN1R3U7sQw3pW8T/ET18TwcV55H0PxUNE6CvmT
ysOYaihsDaTrjKpbdutoE1DGcZgWSL3DfG1lRwNNeLAkmIKigSUzWEC2N/42TEjiviYys9rpy7FD
4ESc5AOB86iwKvfLCfcSby5jW7R2M3AHfrHR9asQrsjBh/hsnQ7zUXmrg5eT4A9kZFeCnZlBdOVm
/xryt2JtGsA38btUV/2wDoL70D2T6kNKf8P6nRrcQuwbhnJtcTuFLnKHI2oq3EfbunhmzKfJY/jX
LSoqxG5ihOEWUx9zt2fFCfKhV/7YeFrT+jYyS6J5H/SUBc7bU45ZsTX0gensF9lZLdomuXnL2ZaB
Axd4GnyWprtvkYr4G5l5fEgmJ+aPKPot7PkYYCJdWMAR1ZUvuv9TlR2l7m4b88wGOJCd42RlT2hW
8mOk/zWyObWxEn6byPvu1tyYw/MTy1/X/+n6M2LPUXyk1qZ1bgXGFhIfmK68eM6KAkmytXQD+kY+
hmojhkMGOgkSO2iyNH+BnmIQTzuqgeIZoiwf4kOVbsxcbLzb4SleRKwfA3NMDMwKNCo6EJIKfesd
8kBIyqNg09rqP3wzo3xoUNR4Nqo9FY/EQinEDbZVs72WLMPxKGuPXCKvfeRZ/PKRY7BdWijAEY15
sjOMjyz9jMe9pe0xFJbRR8IRlttnVDewV5dUDLq6NC0ERqe2XvX9KbdQLjiLKL8TgZCihKAtr2Bu
/2/FYkHCYZ/EGzH/rzmedGMhEl8i0kfmTf1lE2EGLkrIIFGSNuYCsVRHcAlIJ+mI92DA6kzFREya
ci07wEOfVcljJ3SiYhfJ8TUfDdoV2ogqrAkk/enNN+Fgs4jh25wQ7ebUZ0SkbHtzJZx84ZeG+xi3
LyhddynEyZG/79ul1C6dlkUjFA2Uxbl3qpFAUf18Wx/R1tO2wtFPmKr4jetqbcsrT111+iQtl5r8
Jh7DqU8BJGxUOwB2F7JNAsk9Y6+CsHxSon9hVB6qq19q/RqTkjik2eNZ7W/mXeHuM3ILZDY43A1B
drUtBKlsK6pF9bCqdciIzSPL9WIZR5wa8TsDQSIzEWcAVXj/JpuO/b/ugDmkfIRxi07zMahLQ6VI
oWdYNOVXgvwWLHd/YFHbqhsSCNhwrBHoImVg7zTNKU3vJP5M9WKlaRQi2775pYRDSMpklx82SC9x
iOy3Y2BxDzMuGu4q0wsWzJpgZByC5JvrwU9uFuQf6R9zJep2bFvRVIXMe5XlCEfr5sn7nIfYZDls
9bg0PwemGRaMa6U8I55K5FUqC5yqFO2cBU1Mbe0tEI1ha9OKj1Pd+yvbgxAHQIRArs3n9O96OooZ
WJh+WmQvCE/TCJzXwPaWfBodkygs11g+x31SX9L85hoArr7rUgCsDjkidZOpXaXD3nnb+UlDWi1t
LPKD/ANDzSRa47DxA+hix1rfUSslFYcQxiRcvPlSfskEBCHfcATxAfgPsRBMAG/QAOL+J3e3NpU4
gQwlUySZa6dm6dPD9WA7TWWXolLZlwFEIjET4fVHq4iPls9zMZrHHrwQytPcXGftzvIBvREDCe+w
e+RUcY7KVcCyXyO2b4W5R+02DPhz9HsNszGdwZloZ+JeXwYkBEYZ7sh4NlZPUGJu8hYPdEGiR6wx
2JpDS7TjU1NBifNTRvxLQRt0GKcJFms5YBKpdl7BGOKkmaTovXnppz5mJXbdHJA14lBN+SobTAHL
pvnzMFlTLBFbXKNYRumA61ZsU1PvqvHp+M6pV9bDQl84Hnb5DO1QPfesx++3zP+fzjDufnSh1Sht
MtB/XHZgqCRnLcq5Tt52zgb6dEiSU4Ko2vnprD/xM5gwLdzCm1bVucoYM85dSsRbMUPzmH2LvrMB
GtbeQmaVkvqCoyznO/zpsIjUAVaOwyunLQf93Ev3EZizpT2GeON5ZzSKtrzXNOGkZiTibQORcrHU
yXLOdr1yr5tH7DwrB/HpNZMPnrvOg73F8HBagpBbo2Cb1NlPxPU9VpdCn+var5X+pRp4BjJ7FnX9
FRZ3J36rzk2e+HOvOZPYMB0W2jTKPmW2CkLnaKJrsPqUaivDtPpsmr0GvCbYWiLEdoG7zk3vLbMB
pSSLm8eIHEo23dLUs06agRFj3flANWeIlmeAXzhlsbKM3rxhJsXM3683OjWBVi+Nb1auMGvQGEID
EoZxc86LYH0zAmKaiyqHvABzb9m3KrnE3XcwnDL1pwvUdV1d6lJjpQwOiBAe3XrF3W5MDxWb2phb
b2RFkCs3+Wqif0jW/65ONmPeVZCvEvNpoDfsV4CkeaQPQM608mpnu5b2oXTyBcAbIFmMkUWfojbf
OoaN4SnYL3W3rNpjHZ9lQGDZTmYEyjDLnhlYP0KPmR5npZsK+LJB8cVLmSy5r8P20A67sUJvG0M4
5pVibiaDwTpwBJjUYAgrgotv/HEowEyx9BURNq73y2mAoO53RKTRM9SlUHGxQ+q/LTXzyPSwY/EY
qZ/QBgzWkFVFZddto2jTjGvMBdPgL64QET1bl5XWd1+tFZZ1+OC7eY48T3/G/ML6aQjeUrJVOSw6
EIP9tWWCUshUs6AWdGS3TvojuafcWFQjciSWXzvhdVUx7RTrVuK+tjizD/9kVNKN6dE0LWBvLpp4
q3prW3qoBjkxS6wa6wjXl4Gao+EFis9A/rQGxbyA0p7H4JgxAqZJEAwPfKbCCdDJwPp25Gilu2AA
KrpEHjmHOJG2zw6re5VuLWUHKq7M91Z+biYwCdEigIfJb2p1YeufYzm30JvPwmTBHYpOqu4OxLcO
3C9yQ0AOtSOLamh3Hw0VY1bcqupjoJ6vLlZ5cbhENXUFOzBhSBeh0RGDqkK6GOqdfCCrOQR+OU36
z1bnwBq/WfMLaHeNWgZ5vt1WOOE20NvNNePvrv0kYWGKSyFl1MdgAncgLaFWnJ2rO+AvWJHrDlfu
bLl/tr4f0UfnHeI+TizZ7yd+flQJTtYQJ1B3rfRw6zQnp9/B1hxYvMNvZ5oZtc/I47yrDjaNvErG
RBscTab1eVojH3pq2lrKNol+EA7ssVyq82SO7VloFryDhNYhFKIC+otokaRL6OjCN6P1T4sxawSC
YookJmPqDOu4247milx5Mz0pxT5EqiWdTDq4HLH5wzC+lOGSSOvU2RrwuyoGpEq1kPwCGpQNYAPN
H5bA+kBJOE3NL4VTwHI/xb4MXC/qVCv9CLojkI6JluzHYhNhKonR7tB6zzvtbL/+fYDDFUvtnPy/
0N3LzrVrX5BeuGIkd4+0OlWQ9yFlTpeiZdKjq/Azh7w4MlbOyn0qzitA6lKBReaV4GTsFpaBR2/r
+T+COFdCBsg2KR5IR/vwKnmJntvZVDXKKNjnjjXN501y9KtLXgm3kLlpsHIM6lN3vyv7F9nMrEYQ
aCH3FqeKXh9Zg9ghbe2MGhl6FRhbrWeajmNZAYhICpOL4njTayzKLzUvjLlL7Ef+7GPoqRaOIfoL
GcQe37YPS8cnj6RBwOLyWPY6tAwMJyl/a+3sfuP3P51dMJ3GQUPPisWMpUoJk1NYqBOijQ8jyfCI
hapFxFPlLtH+4Eri99aoENhuBOrVU7Y6DbdtnEzCrYSeD6EMdFx+3swHa0Cw05RsZMXcJAwcUsZj
DXOzvCOfDByhufCSdYbbzd6JY7Ry5sqC9cxHPTzDZm3THvU3WJGxBNLeYK2ksQYYB47HPfVLwvwN
rX9cgqw/s2iYcr7I1i4n7WGG8ri1Pl3RqEOAYv00d6Ahy3Blt9pFDR4p/iAL2x1bxuAEtW8IDnmz
qOwHGhpk97yOWFqd4aIEN+jSDnNT1XcPufoSYS2cQA2lCiyBhmEp8KekP0vNQY4e6FVnPnNmMFPR
FllpYJ6qqb/AMm5gMCfD3V159YxJnb+oV7Z+8Gm7V7o9D6MjNXsCcqNBbCyjhBG3RAtd08FDxxWh
N8ATcbgijjZsH4kw2MdPlmZaANKBasx+IkPnjmrik24844xXyUIOHB3j+IaQAqavCgLUBUpg7Xyx
uIhYw0OlokgGJvxPL+TzSkeHpl4wsaLLS2LMBAvPffQaUN7D0KzAQEUomrpyZe31bG/N7vSH9mSc
E7JOPWFhliE+Z9lGzII3QDU0ivVs0/o3G8m75Mw6l1SlL0SG4ZSBZHAWvTyaMpXBrHooDUbljxrp
g7diaZf3O1Hl40SVeNt443k4x3YjDVswtTyMGkw9+GmGtXp8ERUI11HuEGef4naZCcIWVCLnHicL
4f7LLx1xzt6aW+P9yycxOjcmQ7w6ILPh2v4D9iHXBWrLItJCPpOR/Q5MuT/BW8DK6hn2NMXinwG2
lwl8NrkZDa0mymBCHT2hlVzAzaN55plsHWLnVm10ZmXy1OCD0zwjYoQX4RnPjDfEH7+jkGA94XOA
8okbzp1l/X7wN3FJ9yxGspCU2iOp92m71HrASLBDiKoBPY+3Hne10iz5Y0Ok6ZLnEO7teIsE3QVz
YK9shE7mBefItKrZuO08NPIQwRNtEwAgNgipPLDIYB4vq4ewYtLLToTceYo3SMr8AZgQx6j8O4r7
YVYjhxHjSSQqXbQck48U4J1TbYNhIwzISjEXZmbV3ubVOdAIbIblj7gThA2Pa3mv8OcScE6RLhNf
WdAubByLPg31wEBnxWqfo0ptz2Rx5MMla8Lp6LGLFGAKlhGSwXmBaP5/abRCScS310MYBaSez6UH
LuW2XI43SJEeKtO0v5Y6uBJvH9Tv3lm2wjHL/tF7p8lCyY9msiEcBoskflMk6rcxn4nBi5vMJGp8
dR/Fz46lJqACVVkq5GbS7NErGqCohJh/UG6N8SG8WOFXhurbHs+im7OCgzQLp0q795BZeYSCPLxi
PSor2733j5Shq3SU3GtZbC1nJxvLMMTmDByzHhBcXGKh5vaZwYTPB2ABNv+99h04J5NFc2R9hkt/
CelwDH4KiaMtM6e99BfD9MtWRQPOEWFwlePecy6pvNU7sgPp4sDtHuRh7cgzGSjEILR+yr6p33s+
hpq6tCpPYA+z4VyQ5dPrxzDey0hs9RPil7ioJ0wCxPUbamte3qL4Ip+GrzpiYeARQiXwYj5PazcX
vsqseiXEDqoU/Zya4NAyBAZMewsKQy9b1jSwQj8pHSuEHtJV/AEbSAKJvBzsp0eUaYD1Uk2QsEBF
jFYI0JsSbeOwMqKFpD50RgGEoIjBS7GzkJLRCFn4HP01eXKTmiYQ5VkbcJe1T92HCO8ew2ypwXHt
HSwQ2PYU5G4ABpkntjE3lH00Z5DyiA6PoqnNIcpgUoALxCSJ+zzBThkMS1ZjXKVMcJZNsCI3WCvP
2Jt7Onq7fMPhE0p4+zqKWqVlTWpchI65d75Fi92tC/gd1ZfedPMUu+abt8Q9t822TfaKdhe2YSa2
XrQ1+42qg3+ekbsy1r968dGYbw+1Q4bYVqkgMDP6MIrFoM8N82NgmQr6zleXom0LjItwL+nFTPL2
pXNgvb2sUB6z1gFTIOpkxT53ygfDewttgAeNjyUwR2jxyIxFl/4W3Z2CKL5S6YY13FOh6w2Cv1q5
BO4j+R3D45sk4m6BbjMdf7OWtkbIWbch4Q3pOuTzkomjYuymNZs8mVYOLjCZZfUGMBVESCYRmX0a
ubRZAxK12T7ojpnZmckR1kgEQBPNjpweyShZxDykfXWR3T10P6HpgrFGHc2/FiBeWTCBJYuDR42v
QpRymsorthd0KMbQOWYZA0U7K+VnKn3Wzg0Hs8HgQb2m/mcFtNW8oTNoxA0c4CxHH73RbVIe7nK0
bsRowERNW5/jYpMinQFbrFNVD++sQoTqzNgveb8deSsWKEf0PEIaDiKOosfifyJmtA85cthRQ9Fi
Pw5PywsOot6QozcLf9gfqFa7NUP+ORkPAzOtZpdoy4IJs0rR+V35Gz1HKou2K16x/XGMPXDJSV1s
hF+R7bWYaNPim+cSBIcSAi3WHlq5rhvBTTbiRZvwA5Ex8lfObOiz6jr2XqbAj3h7inX+A7HdaMiP
XOeAOTu2svdUEVhNFgHWrVaB6t4sT2WHxjKO+9hjiBxm2VSlIzdhCHeOAHCh4lpEa1oFF9UiDX1w
krWDWvO6pVA+dzYQCEYXvrEXhumo+hKPeTTnXy+6Oc0PbGQ1Y4kBcpH5cXkE4y6Gm1pwIaCALrbW
Tg4Q3IwqQEPgAMlKbBZC7VetL0lHo8MKG9GSv57luyA9GNYR4yJRsXePrRz1zLQtaLkkPL8WzQr0
6zJ4SNqhdtEmdqzVv/R4mXospwKMUAReg2iQdKRITOSU3WCyc2HoVaQ/LRwkdcdITgvuvnHJopWp
bgrpWmVoKzYGShfIkfbGThD6aHPmyrgVOTOqcJu3vwP1bxIe4hYleEo7ar3KiEO6WPfEBJFWJjos
TXmVSQpG5jPm6rMI0WpZmELb0oMBe4n7KM3ipSrsOonDXqMHY+3S4YwMt6UJUiov+RBnWefdSsM+
VFL415TFF8kl3FVeqs8MSTmNo3AdUSsmqfyn6c7JT8ZHIgOgKhUgDczz1RD9mC9tay7iMl8T93xQ
rNWgZ+9u/OpIk7T5crWeXC5POpiw5MfMfFYJeDS/XdrMc/zC22Yw7sMk2ZdUkoHcsFJV7ujFpw0u
fjAx3cVGSQp2FWkh/rc0IncDk2UB/cIdd52vcpliAyn0lcMypWl54MqIQ3NY0Fov0P9P1UDb7/2+
ObRyc7AcZenl9qVTE5mFS8P5O8/RBmq+hG4GQ2gbXfx+XEqKDm7UWcoR5abUH1V2kUgy7MyBTGQt
2tpc9PRZgrXZcdaUcv1j6yGrButsOWK3Qy8Rk3+O8M1BNzYk2doK8IsC+UNm7jN1MvNLoUKKHWDR
mT3wxX4eZtBkrGGZjehcyJ51baRXoCVdr1zmIxtgVlG1+uYwltpupSRkDmrDppOlfeynu7wNCA4b
VzEywQbhg+Jxb7JFGJKO7DWHlwrpj5osmlxbNvScBYDXQKc3zqLTmNj31sHq0ZrGKR+7vR/mS8MD
7Ise2YqVWV+I2Jychm5EaxgjfJT2ZrDRE54IKqwE3xstmJN8xLhPeq8/eJiCoG3uDBgCclTMawum
KNxHscbIQuVcOWDYyCgjnngR8RoFfrHreDQoTADoqWRaFsswszCegSUCbQ+3eNHagLRYX4wKyfVC
BFSSRaNwUyp4vu12p+gvSX6PAFVycfb8KBYAG4sIggqeVsXSk4mpS0WhcwFGVEosbUE6fro/oiyJ
ka0Y7PX7U+gzLWe1FKI29A3aJJSBkc2i3GDtB7WRvYXO3FgPD078kdNXDQ6dM0Eb/UGq0T8QDDma
0GlAa9UYnQ0GqiZr4mFEJ1bDfE6iWdjQ4fTgXVmr54k+VcmmsMGFDdzZKuWG83LQLhWkgylICTsE
CuL30emwcufTpdhv8mbuR8rEwHDFCezJ9MZ0msG4cMftEH8WY7XgB50TszmPDeR1I4Vu+6PXzJQY
k4RH29q5wTbF9cEwlUp5hjRJq9itc35Y+BV60Y36N99YWQoZYGwuia2nIvxqxwtFdxI9cjy+DRlk
gYXIjtkEMrRA6maenywr0h1sPpEYr0dMBsDEZVDmynaIx85CiDCsdQBuXjKv0HbqDEKkRL4zUWw4
FsXHOwquDVEIEgx8C3W1pfOxoZ0XP1xAQxtnnA/asyXDqBPyS37B3KRUCelDhaQlJm2QxRiJJoOH
5B27x0BN1cDbG7Bfc1232czrpLkaoLd1+0WKBG/EK2Clq9xn/VgxXqOpRJidI1EIBqoS0EAqevZU
AZiKiTIBAtWKSo1HqUSuhV4AggCah5bPXE9XGlCv3I12eqnMk3Kg26CBYzA4L8xrmbMHC34zwMcm
MwyVJ1zQvYw6mY2sczMRAenQR1d8gBzu4AvL4RLUdMZ0IorF2A2ZaUZyhoPUIUe7bkGxsyAY+9TL
6K/qPz152ViJBZ2iUpkHs6wUFSv7eyV+li3IWW0Lw+sGub6iEwYIRImYfksBk2JG5ErHJcZEO68o
DS10YP1QzT1we/WrTrYWALSeeVfFbk7m1s74WTVAJJpsrbpWnthhjbIinGLGwtWU8abUJSrar1Z5
+x4s0YSP+dzZpJjSSlZztccWMhIO0KnbuPyoTVxhrBG6+t25z7Y/OP49do659sjUfRV8KMUn0Aq7
vEvxnodfo71UeqoUg4aFMT/ShFylHqzADNB/1LQEPX+f9Yum0rkykFD07sZpXdZTP3oHBrj7bRCt
iQmqmInI4SPmnsktHiD8lOeULyWJTn3BRl99pTazh1i55yF4V5gjWC1mISQFN8VskBFKgGwjgyLe
y9+CasEy0zD3CkSpwQJ2PHCL3tMcUV/Ad/ceu5NlfiWooePRnQvzh6MH6EreBkSVP1+9NY0C2YKZ
m88wFmJSjcsxCF5BxdSeSCiiDdK/rkE8aaJ2UD4rjAY54BDlV4n+bKZS+VeKDDSkmbvJyRuXAlcA
6ZBnKToqJUyvzwBVtTDhqZcgBLuOeU8ps1mkAmZLJusRR2jxavW72d/4JDq8IKyMQctFEoFcwTQ1
Nr189vJbQpAu8KNwSwSsYpIjxBvI1pvEo2w9MB6S/WXCZjY6KdGxhag1adQPWaH9lxY+C8GY7wj4
hUUfp+FQK6qlgZ5t0KZJ4E5tNgE1VahfwI+WCRGRcjhiGEhlPgsclTXbAsP+4B8h9MP6ZL4STpk+
o2qxlxoP/T8pdozWD5O5xo3d2P5C88xtSr9rWPnMZxTnQrKN4oq9EsTI/sttBRowntTsgVWGCjSF
CIYJRWShzV/eQBKBm636rFhF5Uzkh9CIWGzckVUcGVVJEWEqB50YNtqMZEXeG9RoEMsTK6F/6Pbk
3AxIKLtFtsHnOCYL2MyiYlfv/JtSNi+GkxnuvOAigddD095sZdyLuHr0bJ05cPvucfkzgnuVwH42
jCkM5SYe8iT/KrGlePzImdPzl0SyLgQR9uFEyAZMnWK63DAZVyHqIHQVKt1TLIPSD1Co63ctLGZa
e9LdbKEpF0m/S6RLaupbcW9m8la8T1blo5n+O3oqHye4SdmOFCpH91T3r9z4TMtDY3nwjwyCNmgP
fzVOkOwcpES9/an+QSeRVLyWafIrW3fVelf9VnWPOfAZa5sihFE0pou/cZkvBvURRTspXBd8vpU3
1wJ7YWpoIpS/luG3+4R1BhS2dLd8loG9Y5rA2o5lTL2VnR1RPPjuK3tbYrdMroW4ZoOXTt83aDcl
/0wSRLZ//JmdYZfpV96QYfzIuGbT4btDyJcUX4B+4+iKwnCEiykfdLsioJu0ZHVt9feKOiAh/bDS
9L3NIoWZf61wIn7KXD8hzvbSOckNM6q9W1zM5jstVkVvY/Clbwkw8REan45c+2ymivyu+hZvzD3N
nsMADqq7GvVFVAiKjBZ3kWHfVE5plMxMf6cql9a41sxQYrjFl9Yk3WxjL1TvELYXleJ92IYFvdyB
hHT+3cJed6AtxpPPfMRVr5r9WebK1OBOjaMjhjb2iY7MLvBYcnqV18H/TpKXkqzYaTb6JUHfTbNu
jEe1XuPA09StTFqIEm5decBUuyyaZyAjdtzF0cnONpZ78Rm8QbXr3G3JqrI95MVCr4AvbBrjojWI
LOX7aN469AtKeoCCXtIy2grDm+qYYdjhg3eVZ51uqnwfK5/BeJD7q85B0AR3HhmFYwD/c+H8qo6x
U0bEbNyY4o+j0YtW6btlrWtFN4YmYNgD709qH4zllWEfhCxOJzlYBEoyT9uZLOswL7JE8TAcMrvs
sluu3IgXQgB7NEMsSPgOx5MEFlIsLW6mva4ZBum7GK9vuMgd1hXGjt320HwkbOQ7HD90tkLvSt0Y
LV3jyH8po5Ps3ExGsbbBiDLlREeaEJ+M8m6ZB7+EOXT2i23io+Jf9yOSyBVwPds/+cgXiYxwtGNo
2DNXpgpfcsmxFrdQ/fbQ8rvubMZvwA4x32jWoMsjy6XPqbU4PdsrQdh5+hvD1yx+Iq6/ZO97wbxB
sWD71kxxH66+aks0KIsCy5Lzksr34L3G8GnaeFOlnZOc6A5mSyoQH7ZxyVmaaT85d42NB6tHTVNl
aHm6cB6w3cq8l9GTD02pRxoO2s4sPgw+OfV0oBHrB195Rf4ja5+mec8HFjDzMp1jBnKHbd3u1PhL
ZzufHj3/YvBrkLLNQEFt9np7k7lXwm8Ox8qYqR6ehGnAWgqMXn3M9T0DlopJMQZCZKYIEl4JCkrb
vTgs0Cr3EirUT3A31Kvq/sh8AdmdJ6JILnrDF/qXMytDxMhXryHSBXPbbHSE5R5P7cnut5770qtN
rjAfy74G77uWl0bH+Dvfd/0hJC6mXYfhEZ4xDbzdrciow1zNAR/9irepOVXN3lN3avlBjy1D9AzD
pwR/kzJK177b5hHKywLVJGsNZxtnbIjXgfrgWY3z76pcI8vrbTJHk0mGBIlgCZwkpBozPHkEmG0U
sHbKucA5mXAWt7AhwdlCap+acJ4T6GGMQmeUhbntTUPbZlb1K14wMTzIa2aF+9DYpsqSo63RHzkZ
AOgXjeSvZI0fkDFJBzhFiQJah58sVzaEIXvSWjaZdqFI5TSxu03VfuKDqEdmXBtX2TE8dHBVh96H
yoybCnhSdViF+Wvs9VkTJlM6ajJV13ZD4Kj2q4tABWqaDm1fBL9WtoXKnhPVss52ejEYLOQbP7yJ
No0fti3fdKkePHebMawojFoUo1ZJXoaL+mqXxr8ajqSW8W+AsdAIbt3wQXuXUf6EpzA5E9SWuoui
EKaHxGOrvbOjqx7/Ngrrffmz179z47v4j6PzWG4c2YLoFyECBVvYNr0RZShDaYOQBQreFOzXz8Es
et68cWKTRNU1mSfLvxpBf7ESA6mCx3j48dJxhcF16Q8742fJPMzpw/rm6lhvcMFaqhCDYX78hGGV
MfqHbSLcxEtKllR2COUx14ewBWW2EwT6+MCrduNMNvyTTq9SMuy+xcEle23IXYCqaMK4Q2JHJV/8
ZcG1Q+lbfXOL8psfoqcSDg6gmoUxC8n4oWIqolgmnnm5nrcFakAIpccTR2H3j4cmrt94BjL73sCY
Vb5OzPWyveXup4Jw1GcVnX2Y0NQozbHhT2qydDcvDtbY9o7rmPqjATeOCJdsdMhkfDo1jgQ2NOyj
/rHBg75hkRKkdvxJ4j8nDIg4JyYf5crBJV8SdZqugH0YB3vCRcHBmEUVa5SWC4FHZkIKr/zb3qmm
jTMl6EGCjz6f3wLPeq3MhiETy0pr/pRhv7AOHyWXgIXCucuLy8Sv7KJfU6Zuynfuehvb6CDBBiXH
1rZ5ZEvEHN9h41JBTAc3hREXjPkhl/XJG6kNqvIcoqLPJVtiCUzPQPSNFGAEVVlmzYPnhw/nqsvP
nesvbqxNbBYu+h3vIfEdlHPkW/FL0O8lkAK0sqx9lu7tvD2Ng30ejBQP3b9Zhtt5qrYGQ8rAT0AY
oqKMIYTEtzGkRfExA6ItwNG6c129y3tCKJqK+GpXrKv+CQLZfvbjiwijx1Z2j3qEwBFMtNxnnV8j
oNL9pw7mS09xpGNAAqm56ShNu2o81urDRDGQT9S18J06a1eo7C4nkr0u0Ka4CIcJdfP6+5CzXtCs
m/0Vg0Dl30/RuM8Z7ekYiAhSq4mljg0DKNGfZvm4yHcVLpiU1Lgitf7VLBEN6zltJjhg01uaFDh3
5nOHhkOMmCb1OZhfVBat54JopJJEHvK8UmdamZVGlTwd2vSrxxXGyCYlUwKr356PcltmGFXCxRpX
fkfAkGlHK+wr6Z/LMIRMUKhWFvK6aJfyg/KSkFoa3QmIOkbitWMh7AJcb/TTNiC/zCPyy6U1dCnG
KoSOvoVrGVlFS95MXwPl9zdkM3Me8UEzi7WoG8MR9ERYz+xwCSDSQ381Dex/Xca503rDEya3Pn8y
mnlXKpLKuuhsi+ko2+6KP3EuxzPyzLOZTTxQ4r4o9CMN8M4hpQ5nDa5RSBEjOfXwE8rkySTbr5bG
WzYNV0P/jlLtB999Aa/ryunJirJTX0V7hxwtjbFXZ/a5dppno05+jYy4K2+R97bDOXjxx+qzHojp
9YavpC2uleC7Q12KzX+Q3cNgjJdBiEvhzZc4RWLMKaljYvbYhAXeYhO2p+8WvlNHstGiwTc3CB8K
UpCyOvtsm4pDhLXFSCQDBY28BpDBRlp0JHN98CSgidUuS3JYy36hbrpmdXQH6OyTCcFGGPkHSa+Y
+9eDSp+n2PzLbBvwV9pf2uBvFMO1l85j6biQaPu158z7geTvwh3WgTne4zBDFWFCG7MdhHiUFz0v
Ou9ddgqooEskoK5K1yHf6cEzwM/67ygecPLkn3Z4Bi7DdstdJDAOZMw2ILpJwCsx3ixVXwm1gQlt
n/OovnYB5rPcsW7llPYn6x7qPrdpXd6iYW6wUX+PxvQzDgSjIFA81GDnzlyZAVP5gPFh1nX/mnop
NxDpZCXhbHUq1TkM5xdf5WQ3TOqRAESETYbzryTVN9Y44gZO0KImYNdm3yqw5RBJs4NDc3WafUL1
sporVjWO2xyr5GYTUhUgrAc8QF6L2ksr3jtzeLRlc2gmyL3QVpB86io5WbS0XYbqC/1JLlm3y/w4
xy7pRgO0PmfvQacIzLuetKnQxn0Hg6RiPYK6indoJ1t1KIdkPVc47XXzaE4Yx5MY8Em0wlly8O3h
7EWw8k1jHcbeuwLKlYX5Sg08Z2TfmkO7a7yOyEwcwm1PF5acFQ3bpMojWJ0nQYA7X/7N7GNJdgQy
1Ofa6fZTh/WpM48ieRt7vtyiEU9zN76bcUvOB612Et+bQnzXiHSLkwxDlIVAhOtxU2fdYZECMJbv
eNOYO5K9BkB+TD+9iOW6w74jaR6iqjn2av6eSUjgGX8IHO8wdtyVC4LN44Z2qnXR99iV8MajhhH5
fNcafN7ufHZi8+RG1qnzoXso6PoUCD7bfSf5GKBdZTCWcmQq8USN7UH6Gc5dlVzqRB0HkJOjQHIL
GgHrYFhNdyPDxtjVe3vqtkYErcktdwmEgFwHF7oa/FmHyKgvy//tAaX2VUKK8MCKQ13cLrzX7OSb
cd5k0mDINx7apEUjpI8zK0DJ1LMGhU9k/BaoElGkwltpUPtZJB6sBrDOfVwes3gb2hfik/lj7Bzg
P/Tdg1XSRjNn0ReyQBuwR0p9VyP6PHDnU/DT2m/N0kbmn6Wx88NbZb747iPeGhE/j0owBAZoEZ4b
5t9N/aUYR0Vpz5CdwZb3rhtvnTE8mB5izrEY1mQtjJUPqSOIBZxVFpiQsrABmwIHRfCAf7YLjgMH
e6Q+Ovthgde7ITMU8+jg8uqL12WyGQVPAf2CDVpjbB96vbwgh8loTfJq24A/8z8jDlvN7JwNOw12
3JFzCMvEVo8a9xhVkZ7Qt9+RnoUnnzroHBM8EdWM92sQxOm2NT74IWQvxK+yeK64eCr8tj4xu3oV
cEk6bYCY/JxPj3696cz9TDtL5atJ2Haa11Ts+Tja7GiE9yL6bJw/y0Ze/uw7n7Vz9Wx6V+i9Jspd
+2qpH77veQTx+iMHaxn5bzDd8B3NLZqx81YtJLm7EihhHas1iP5uZFrGbN7bIhvHBGOyIk7Ty4jK
y42hjzMoKDAwGD5pLF1F7h8PeGD88zq4hPhRNBQO7UNbx5o9kKo7Z7fEY4L0x2+EEVBgMI49Wi89
6EiLa0zeGdlzyexY9hhCFL64AWRzu/ijby1hoxYFEpd1vczamAq785cNCLNiokZkj0OMjyE//BQx
GvuiPELiFDarryQeOZbTdVx6m4wgnob1nGdkZFQHm/BhtFnIpcFeTR1mPDThvLnoSklc4ClinzPq
YueG2TbRi3O22XrMr2VPvzAdkH6QiMaCmGyOFAevHd5ALZP6ABK2AFIcHcEmj0zYw8RGi6RXkUeA
Brb34GmQv3HOpWiyDYO84zBKdqORpdMLb3+yVYjbOuKzyr3IHg3rJUxydhSfefJrWjfR0VA8hOOB
bN1gm3BUSO+SyI/KBQ4UfTvTg8zv8Z2wQqSQnyuoxOprQbtZWNq6u7F7KNjBTKyv/u+36eRk/h6p
f4N4LYD9zXRLPRyErH4tIlzfN8qoXP5E5ptnwRN5STmqxbXr2cJoPP1eTouE1Hx49fyzz8cQh+3J
M34yTZzwa5w+zrTNBGXM9gtPh5Sn2HhU83MEm5oBSmZ9piwdovkWldhf4VSz1eekWSWeu+JCZWbO
5tm4EQaFGP0a57ibDCght5GlrETYx+MYfHaluZ1TgYfruUEn02S/I+ksveDQVX9u7rL4Y/U9GRg5
V4ZDUBUz0ip7RgevUby43keS8dLmCIgmeVYMZbvf1Idwj7SDdSZ2F8T0a6WzNTu8bekFT5POdstX
qYvrzcIg02ITUWsso7dWVns3QsM4QvgSPXmwkFBT1KcIY63NbMUbpkqYZWJsPNj/rGITVNYhMEgd
RM87elypoltPbniMmTaFg3Ma02rjsU+tDIBm5KB6ASNJZ9gmXMEDRFwnGUkC4a+1iw3/KGrzboiG
x5FtXObysGB+zknwHOP0QM9MehFZTr1kZX2NEs7L2bkop9oL5BtGiGqeEsMX8Vaa+ZZXTeZ4sS0b
auWh3hWJt5llhvBFvFcK1kk9EhwO+U7upsG9RA1erTJmA7IIIFjJRC8RVAuZItRj7Dug/qA8WFdR
stH11Y1TUhlJtYvR3KhtPLPlw64cuijsEPhmNNCmaUAbTLcWv4Vk5Am3w1Nd3CtZnLFAgxypja03
B6/8qwN0T0JF8Zx6q9lEFWDBBbEgYtUp7GtiriCFuA5UOEAIOUCm2UIPPHIAI4/MWBiVA6s2LDhV
toFbtGrhgrnL6FnX65ISh9os1ueRBJikGC5azZsclUeRQL6L2P73Yj3oaTMM4dFgAoQ2VwCXavh5
4+DvFQhPN+t2cvKBerJit837jlnaHOabYNWQX+KEzsaQ02YKyFeny/aAVNLgbNxq2E8DthcUGTpQ
2x50pInUVfkW4qUZF86d56FcZ/ddgnqLtNzVTIIYWUzyJRHJMa/lnr6kM8u13xH9Zvi3tg3WJoNJ
6nR+EVTB1yTZj3N7jCX5n6vZOHs0dB5lVcrycWIGEgD+MaklI4LTfwcmQQ6Kk2GxKP8Z6ZtZMXVK
x/WALzb12Q9hVAwUdrj+q4ZJU91DppXs4GxvVS4r6rRDWMx+l4i2OL35NQHFH4rl/oRT1O/une7N
Y0tUhofWe0rdb8f46On5U5NqRjw26TXBu4s5/+SKdGs/xtFdVKZsCeee19ReKtd4VklzYD5TblKS
qItW3S2tYVXN6wC/zkhISvlkA5Tpt1ly34NUyNS7NT434svP7uz+1y32o3ozjW1iP0sSPItdaj40
zXcuD8vYfSqHg0knZxvnZFiDMA/FawgxuH50u3STk6wi6u+UnZnSCO7kZyfOi+koApeOAtSUX8WA
IvwpYKPhojIMnUVyEq10V24Cn9D199h2VwOjvJTd3OB+m4s3EwPT1sm7ozLwzSkKytfAfGkNseJ/
AN7DinB3ToBmCVuC+1gXeBDzkyfIXkAdRxvoQZ+kJPEEDkGzJbyIpPCGCGO2YMuPyXPME/7EejKg
wVgm3nul0J/bPTnrVzt4mBIY+xSXGtg3DkQ2EEixTC//6diNC7s9aI5QI3VZzattxjayx2tkXFqB
xm/Qx6ghhSWBbRBFDHDh7sOKLCFjNJZeN/j3nJF1mPdScB+2Qcf+vd2JYt6Ngb0ZRhNt6ritqvZq
2B8hx7TP4BVMuQqGlR0kqL/aXVDb294L13aotkI76z6V276q0WR/2BNtCVycILi06iW04n9z8JCV
PlJ9H8rnuG3wHpgy5FC18T1k37rD8Jby8lnljS11IGh1ZyDMh1jq7L5MnQdGw+aU8YYvpQZ2DzL2
hoDgFFTENTJSNrngJmHVk01CY12gc8njaZeHDO2j9wK5U4KsInLeLLTCqKxq0s/mutxPOgCP4m7G
FD4Tags1k+84jQS2I77H7FrVZJuRqEFOb24h2iowrLO5KlnDBxyPvclkWqNC+RupQAdSj5bzJIFb
PbL7xf+2rNmbfuIWftVsiArJmsWdN+0UrsaqJfYPIyUvTmO26MiYzNg6KxQt1snKeJQpr41VbPEX
uOpoRXepeq0S1G8YOSjvtHHqe3BCPxUbstLCeJP/WZrSW7zPXUd4UrRGabYMVKtt3/j/HDrweSS6
zlD7yp833FnkAp013G6PpNEq6s7NIE+yxWJhdTtFcMaUgw51KsFygz1Mdu7TmCSorucSmO9Bzr0j
BcmZOruTdSxFcWf57b3ihdMRNwm9nu+2D5njfE55fVcBBZvFvSNgw/g8Gv+sGl/EctG7mbGdO66Z
llFJM16yodtVHblKmbhEQXyte/G6OI9shcjRStRJZjwUZoUthIh667I8ASKx9v1k/pDffReWETgz
uW/MiQdNw/jywKypiyeg3pX1cZi9h9m5C4P4a07La8hgKjfaN+Z1TJ5LSPwapETY/YBsjHV7zUoH
BQXAOX6qIabvZTDY6e6SBvCVkoUX0Fwi4quzl6ADshWgW85e8iDZ+Nii0mR87coWzAnVynDLgLa0
hnPIJnbkKKKQVWEuTKdtGbX3VlwhUs/aEw/QuRceOhOHMw1JsiveBUKMxWZgNO+mz+7KHSDdzidR
pQcGqSiwEK0HzYPy6DVdbrCpae4aGlGVkGXnZbfeaRBnRPZPK+utG0VvTuS+hmJ4CtnFBeYzAQBP
GW/SZIDaCpin/VM7y+NckTSPBLx+D2gatMOULPNO7oQPLEl3ZsOrLpuLK5bvAWVnIZ7LADGMmF4C
gziX0aJtqlT25s/JTjpUxp7zN0TlwczqrRjUthnCp7H0X/mx19SJLjaKqKhGLDig3TQyWHU5xb7n
DfdBgE2vo5Rn4/XYqJZTB9VvhOGwqSAvIuWO7e+4JTmsITfIN85VJreyeoThv5bkQaQ8bAl7zrZu
zz5ULDr1ZWtWPUWoxye2aHZX4yV+sufxYU6wimHnMxpU5AveNCZMHgERw/gkA3bCirLnhhOWuiv7
+YYUjvp8uuObjzbxZmJ3zhhvsrbcTKTIdy7N3OxfUwQUppWAc03v8FFvJUBFr7jmUb7DWW5E000j
UkhiZ4vGlUUvufJh8zwzxu8ioi8t6zylwZ2rmcR1TInLUzgTGD7AMIWu6IEV9UaEPzbHYm1/zTRz
AnNWOJh/jZltxODuk94+Tan9kkXm1u3cQ1Wx9SSjFdA/yoNtrqJnofUFHcRfVDprO9YHDTfeH7Y9
X7eeCHUY7ZmODzVKkRhtVkK6WGpl29nVX7GW28F/QuK37uvs0lDbqPI8BQULIhYeTGVhlh98rFyT
GzEOzR/KnmyCOnyZxsJYU5DcD95ZBILIeAX4R9C0Mb0yvY6SmSxpdNH2mF9k0j6O5Z4YWTiSY2hc
8gJIqI0g5UvKcW/z/M45TkPgG4qtsSQaN+WyL2YkLrM41wO2uM5EyOue8GG/uZ3/N/75BJtaknmU
c8dmVEC/YMK3cuR9M3hP02Lf1O7vMl2z0vBksV+o4/qhnv2zGZqX0pywYk47PQLi8kjGLvuHRTxQ
01UNxgwTuniQBXS9AiSVI42t7bV7UbUP0QCUAXO2CDK9pRn51wIMEFEIpNCHymhvNWgCMfUncMKd
P697R76VDVbQkP1NmbYrZhIo3+aNvBQFsmtJvRphTsC3kjroonR1DVCqqRy1AdpC++b2zXYk84Db
inVf4q1S2R17dtAw7MWUgq0JCD3HxZEGbMS78Kmr6SKSbljX+XQeWQmR+P5Za3Li2pMs8r0btGd7
7A+ZDZ2ZmWXvJucmRprZEeYu7+oRj95ZxOiTCvZXg0tATnXQBlRfLh1DofrxmONra0Weeo6vr+QS
JPOgYl2gO30JXzMEi8n03VX5tpqCFSg5e9T7fC63KdqpSTlEXUnYAjaYCWvVN97WNPttBX69dPng
c3ZdYbszHcQv5bjOIfDn445m8tCSuquZ8XvEfLd05PgwzzXBVCZdWY1hoUzffdCJLQYgMKbyo5ZQ
3G9GUtJJoY0QKJKjeM1HvFWZx/QvX4eLcRLFX91qcAvvI9kM4Zro+QC/noZSO4EZX6ruisEmyVED
jajLVMFdiAu46hRzEnuRrCHCrj91gyoL+ZaiqbVJZy0Ujo0KtuPMGIzNvMJgK2iOcvKr5xgHdZ9s
33wbro7Jha0DmDc11kHkq4gkqRmITPnum3PBolvGH1Py1c63fhkR5WAMPYw+8Pz4bX4WRrcuKXK5
unDplewby620sXV6J5M1lGok8xkG7qaLOvvZUvHeEI+WR1JfozQ0bQrE2Bak7HQWuc/5EjZIREPZ
zfgQAjow4cD6qoyqPxQtjr5AIQNyOyDWHqz9sbz5jYzXjk29Hr/ls/dlJ/o9AwmzFqZa+zOGX23V
/Pwk+rCthNKrEPeqIePHlymKUgn/ZDB4tYCPrBQxR+tYj14N5CyXDGtKQHM1v4UydSkDfQTZhZlC
osmri6j1QwsJMqoVot2u8Ldan42QK8xyRrnyc1SeBoGq/bxsVTK+ZLEDL2VWstoWxI/YmbD2CtxJ
UFecagLRt0zRYSZOkbAvpuwcXRHvPS4f0lApJiH8hlFK3CLSqtEbfEbb6br1w/ZcYi60fIfkTqzM
hu981YMPqnUkyDHMnoVPZoWRdt9A+9Z95m1TYW2khVmZAdNK0iAUCtmA9+P1CxxEqTNP0kJB9gDa
VuHeiuFxUf9ibSaTXgaIYdWH9ov7tDKeU8cFtBPR85fneNDnxK332VBRRXsICdp5Okv8W3HWH3hj
xTbJqXmc8UFq/5oUIYQOK+xB0SXXII4ffZFv0hyv/uzZtOraZF2COADPP6BJhICDgZxBSMLixgU9
SvCA8uCHRMo/RHiaLYFjo9byLk/BYWlQ9iaBG4PF2NpyY1SByx+KImFl6gMoiEbuEBNRr5vIY9Ox
Vo2rqzW6f7b3SCIHcEbDJfonephNuOOJ99YTY2t50P155clVWzk8pvFzzIlMYJNc7goHMpod8yWJ
6mc7qbChuOPOyXi47HY4GX5v74LipHSSn/Iu3EmfMXLu02NFmTnsxzw61xXoFaVCZONryb25GiM4
n4kJFL/ICASbs2wrphjQh7IBv4f9Rjf4FCWT6pU9Od2u4Smql8Qjt/mKOj/dRPG8aNDzfeou9Bro
j6M1z+tpxqPpLSoncrlEp4atLoxxI6vxZ6jzb20RyeGJlhadKb7FmN5MXhpSvw/ZLAnkyuzfECxl
7bGs7kJ2tnabH80akZjP/LCW9Z1Ia5bqHTRclQLoSn0NLQwnhWQhsLJfKaF/Il3iYEln5A3isxiQ
aA/VOimYvTWR+91W1bBpQEKaLm9TB19rgFQiZjIXc+Ip2jyz4N6kaEcD9u9e8o47+Xn2Owujek7/
RBCaObPmnkT47iIEKOfou8lRtKY2SXUJ4u0gz29Vn3h7W4XnomSR5gHPqifAi43v7UNWLOu+oKGz
HedqQphj17cTZItWPmB9xmjzvtLmL8qNOXuuZ4RDUwR+cVSzTT08X+TATKftB9y1glqISKFcfboZ
jNYhfO4tmLkx601RIrLsRbQZY0I9DJ57R3tfidWfkoYkgmJ2iVLEOGHVf0MY/k2CecBIXaAqxHN1
SluKcqCIFKxk/9LSaq19Ezl+YH6ETHvGEUlPYllrZ1rU1BbGZWUHx9oGdy4M/z2Am9dDpGmdaypp
Jmw3/OWsybmwGFS0Ty5eE9FPP8KuDdAmxAtCzbJ8UBFcYFlozmxEMmqS4GVoeTKK8SPxsBknM7mw
wvHvyuo5ZTzlJb1A8s3H4fiM/4xdSVX8T/reyi4jQPwm0cJGQ8iaMIrwHGFTsyHKyYXFNpc5K59s
uPVBvXGBWYW5QcOGdrqLLCqbUuO97Ss0FW1NtfAUpOXJdwBdt8RwJ6kCZdOjng1LHy3SsB0Lh4Xm
lACemO3zKKFbWFV87zrvygYHEIYgR8NF1y2JjYCQkICiFg7vRg0Bw/fHJ21XZ9uxzHU9E2bKdqv1
odhYrIAlTX+W1W+sae9zWQIFDo2DBVI76JxTyTvOycnMqc3Ca8+XB+YnVFbDxsHhtvV69tdjSAXv
GezPCnVnGc5MpMpj/f87UTvJxmrsY9oxN2obwtI6jcjDNR5qZHUZZRfzUzwLXY69a6S38aXboQd9
qpkxZIhnsLB1BL24eA+HGu/7Ugml2n0NWsSdQX8QUYXvFPl7EzH1Eo1+ygRmn9aiWMmbGSYTuB5E
V8Ip3504Yos2RpjqUkUb1UD9InRomvXBVq29LgxO9hpXnTuFJGIzejEKpDeD/EhaRIqjWbCqd50a
DchdPxMIYsmAsbwBcQ4JctTjQjShdS/vIyH0aw8VWOs1Ty16HzhLbJacoLwVYcMWzGZAFz80vvnL
cuAqm4aAxWBLtC/i/WDI0YPiovM8TndfoBwM/Wiv2OSULTlkaU60g2q6I88lZsUYQ1q7EHVGCwoG
XMApKVA394FcowB4yUx9FtoFW0QkCGf10UH8S7N2K3hM2Y6lq1iR9VG1ZrMxTWKGtfpxe1ILJqum
5wPHy/atXjXMi2vD3fPEsSkb+aqHIxjynr1/lkSsHTA0WaWxKVOfv+8INHzo3uqJOKOg+UZWy2S1
heOYQsqNy/S1t5jSGh4eQ5f+yY9CJL3MhnoeH2Y0T05WZOse8ysFeLkaBoxFQdJFbCPEFYxo6Stz
5TZBRkAxc8WCbFoUiyipEwb1tVURbykCABJzv8FjOIW5udbdj1uEFIFOf3M5peoWjk3HnsdtnGuB
yL+3C0DlU+9tJl3CQpCP0egvAeMztIGebXWGZCNuzVtiUxk5YkgRQqPM61DUUnfPG6vQN4xzqZNA
ffCiR7tqHQ4y5Etp7J+8ju1vyGqsm9NmxZcUU3Z/SUxG2pbr4tu2XDBb2ZEYBsyGLLR6o70bLfcn
nNk/9O6vMbUm+9aR6X/GmMzx3H2VHfIBgrxuvysDgcocLIx9OpXOvCF+ndkDukG2Mzz5RsEANU7x
TXRywnIN9SLSKWC4h5xpqoKLah4zs14yQABDxR2+oaEfnyvYA07KphsXObFDVjKvnmadZng+Q2yE
DjJaV8UvrrSjvWczs1R94O2SNmOp1eOBCGrnEHKlng2ocVmevNuF+zA1JnHX9U/ccmUaqcV/Q3+p
snL5ps1QR9RLVYjp3BQPURnyaZjMaboRtpovIUrRsvZRibnKiojIxCZhKhYic6GYB4LCHMuIWF+4
AmKqOQ6IzZQzA7a0PQ2W89KGOSAeB2+vKsxiqRX53rCBT7q2wr844kmfyg8/WUIYc/YMFh4KiLuM
083oybaqN/Yuk0c5ZyRwePrGZaAYPmbSDnENiGcrZN5Zp+Ml7iWxMqHtbPohvUsbzdhKqnsrHfFi
UXdFir1D1rTAM7qOIBjm05X5QRaFWpWeVfFcjriqhuYH8yLq2BmrkRnam9SP9THMvMdK68+yT5m0
od7btcga+s6jKxu9B99HQjyUJbYo2pAgk2IXdlRwJtO2ikPdKcnw1Um0zDYMwle1XK5RwHdjoF7d
Lv7xbT1tzeY8p1iEOgrlfx4LZjocQFPa5YlkGJB3NJONvjPm6n40fNytdirXVkIgWwhdpKVDTMKc
GdGAqclumTCkARrc6ejZmsQeETBvkeZ9alLA2xG81YIGuslQR2IODFXBai/q9qThrFPbgOQi6Hs7
i1jlIVlVyLRXYrS/RrtjTYrRIJhpM43E3lRtfwTX/mnFAUbrhhVUWsBZM7lQsA45Nu2nXqRwDdkD
TlSZwAO959BB361i+U+2EktgNedry9gU/nTr4y+jzt8Lo37XCcOCMMDJUqr2JuMIc5vm449a50W4
z0kB3RvaK3GBPufRoDcitf5mSlceY26ExGhWMWmneoRhmGo7QEqT7zJV7vO2hXSIywDrZ2nggTMD
sZ3Iksby+K+NoW+Ed9XQwG2Fzbn8/aGkTERmSGjHeViC8bTDpDxFmLcGLR0G0Hzbyjgki9IiXrTJ
cYhbx13q65mpcrUY3Lu2/SBy/dtHw2TO8iT6bD10boNejWKE8cq664mwlCUV8jSI6xixICfFndnB
t+NKAVyLV5cHX14+Eks4EUoZKyRADCThYhBtq5aSlzkiSyZyB3xx30r7AyXlVzXXV8/stgnzpVU2
PBp2v6gjW9CA5VsxgjCI2Wu10YxsIFv6wBGDtC3I69YwU5TedYAbUJe0A7jJPMFJ4g3bIILlMSmD
2PCOBawPaqmzziS5DSAq64TWL+5poa2YdXGbaGhrAqmJc7CSyseJUuSbwuDt9RN8zal09sLgFhkG
ayR9NtrLTiK4Nm18UlJu5wpnHKKv25gXX3HJvGluWJIgmXyTZYvlzNkZY0LYpwxYeTBzVEW4//+f
0yraEPP8VObmsx1Zz2wwvjGonzqXytqyaQvz4v8uaR/HBW8zu8h+yXe3YFSayV/UefdtfU0YFACo
4Us2zf2tNubfwkYVY2JRDNOXcaD3cRr9Uto4ugvKsnZmF5Q+WrVDOmD2UZLsKOtyHcwwAQomBF3u
oikJ3J2GKJvzX//nLT/ZNqBDmdwmE9sQwjFmhkULaSVN15Uw6G+tYScNYgZsGwteEqA5ME1OK/4t
5lVfbex856hZlYpvcR5Arr26Az5Ox8u8deAiuysV7skKmSEXF8tflp0cBU0no3Udtx8e9rIixj9c
28gyY6//HirjpQ2SeFe+dWEykr12xgvw6cUzLWYLpKVmbRCXjKCieICpGKS/pHhYi2rGUvQ+zNBf
6Vn3KQJIJE6pQ/m36jqsnQA0Tk7fRxsAr2CBfIeAeLMkufeMnfC31/GjcsyjTjvM3RQwpQutwOpa
BycyoqF0DKJN7nG1xBvtkXrpY0aowmBfBzQu1SDzjetycfvLV0q7z/h2761waNd5z2cWSP1i9wjI
Zv/bNFyL7RbEcc4qd/rQEV5SF7veKtL8SG6fDBRUfrFTmsupE/mpHvQtD17yyDmmRbHK0KlNXsJt
N2aMATGFl+xAs6KcNnNNJ56N1V/X+DcR7ZvQfuAVndIIg+LoIWyDUMz8Wm3LaaT06BjRDKn4tUkj
DTX7vTkojyqYlikkODSj9/e2jzgqHaCmzxSDnR2Naz+kSLZ7iu04CtlHjesarqnje7dmcKCp2k65
5kYaWe9b7DG5utjrcea2/bSyeUnMh6NoQxT9s2syxGTX+RJB8yEKZWLPsSj53Oym5X+MnVly48i2
ZaeSFt+F+wBHX/byfoitSJHqFSH9uCkUCjh6wNE65lSjqInVojLrPbv3o6zM0miiRCkVFODu55y9
16Y5oud6Yj6t41U5plzxvbHWLTX70jgS+cL0S1isdTqhGJoXsw8akI865GobGip/L2DEOaijX3D2
mNOovUrsouFffzmBOdtGWS92zDmwUg2ljOPue3+6UDpQdUjiaRjNZCs6yziXnfr3ohFzlKVDMe93
T0GOnAjBwL6e3VPMoo5jknemlbxzgVtg9Ss3C/EtIEQnCJ1NROO8AONT0hFt2zTaNTAw5wbnVOFv
Z2gOrrLvKg+heCMteEkzYZVDDyelgSXb2Mxeet9sZk1aLGdBJ602oWokwsK3ontefI79ee7imBNA
D1wsq7hBudd8ZqhVCVS/g6JR6RrBAvd049UHZybkuU/QHlldeE1pvU5KLsfCoxcyZfCKVELHaOqZ
FtGKwxNxQb4lEQLGykwvkQjDQ0OxH2b0p2mRZwtK1wArfTdU2akbrYeedWyXz+272zJuc0J+rh8M
9XFmnN9lLn8vu+bE6pjHJKzr63gOj+1QXwTWt1Vth4eUAebKr52jUaxVjUr0nvPh3tJkQicVTV5b
WpQKpEAVCXRa33jhdulYvtxifo1ttK1B2KqruI4iGvjY0BD+bvyM2yMV0I7rAXbHxJXJyMu+hXeQ
recKw5mOibCop19Lw1Gvl+3dYGFqyhlr1hFZjzVxM1WOHi8d+u7gDf59ZMb6sUKMxhB/YIR1ptaB
rG+DQ5YKl0e/Y8U3G7siVGxpXultccxyI3o2HNHNgs3TLvAzsuETXaivUNzwF20eaUNF1LPRqy+d
s2/4LuU7FMo6XNWIFFbYZ/a0JHG0bkdFaMZstwOyEppFSzOj4/JJtcwp0Gel9sIPAPQ59munXAtl
wXBYpP6sLtqF7DrMqDSrAtRvmF5AnROnJPdK1oLTjJFQCZpxI7kr3fw6D3geCVjiMDn0Bj0/6xdZ
om3ufXdQag4Wt5md+oZ57fCbfs6ChgvsI0tthSg6Lm96snWjydmWTb3vS/fXUi/EApas8LG1SfLw
wS5JcfHmC6pR2R9TDyipntzT5CD3dapPmTTTap7hI7uYDgWgR99JGfwYxLCKirh16oKs22bX+BHS
2Lxj6FmlxwIMCBhlHDVNGD75ft3ucm9ewylJ9h0nZAQj8e+cO22zJK9upqt9MuaXX5kymVLrvklc
RqOTl+3q3iUfnIAHpF2WWHeqJKfWtcq9GyB2a/u5WDUA2CLaxiT7clQ20QfGqmp0oOZExQdXFYiw
ZWTtr5aVSTzg8z4muIRqz5kmFPddyU3fsbjoDgU/dzZRQCN+j5mC2fJnlLYUKzCs0bjJEnRHTjfl
KtKcYdzKEAig8g7bd7OVef9mD9RG6aheFjXqfUosl0/vpAtp0qayOZX46FSLTDZZkBUYY6bV1JKY
k1tPxUz3Jupad8/ewzzQqTYJ0eG6zJZT6jm45pPlAO9lg5uCXNQq/siil7mFQB3YaDeaJL9L0vGp
NBEUq1owfkHNW4WsS0t1kWcW5Xvj6NOYMpFxSi6bVmTgUKp7VaBpF/HFSq/c5z7IdrNrXoYq+Cgd
6iWZo8j0Zmb2sJgGwmqmjAuTGUi5gK3zGeYqJAOon37bElJ66ZLAEiLpiOP5YrUb0nXGoG6XxK8s
mf3KofTCSkNzaqjyVRzpV39m/3Z9lvrOCX6o3naObYgeT3Qo5lPxzl61nT0Anr4HQyBXDVoqJHOF
pV7bhJNXPm7dqKvXdbyefOSTAWVsrTloE44bsZPFE/E3CvpWAlzR0swLVAS8/bK34IjZeozxSUI9
psVg9gtV2IpXX/sVIsyS9QS2h/8bGWIxAmKZKpTgc49+2Ty3gRx2GffqVTS017kv6QXGVL+4Je+q
MHh2iqDf+EvOzFF5G5XAjRkswldDhOt9smSbGD7HrCT4x8BjupcMD3mBChULxlwbqJjhr9mlBdvF
9Vb7mDZMIp9m5ZO0VLDReIP6bETn06+0DlMiiaHPMMgQa6i0ZLc2ND/ymehNwckaWj2lnB5oO8YP
oqQslX3Bu69Q+oyBaXftfCPjcGJHt0HgexFBbGW0GdrLFE8XcmcWGmemwlMR5WW7l/ZmrM3JxHj6
6sq7DsQwXQM6uR3tl36pSEEfK4T4NRsIZixaAGG9BRXkN9xRmqDOjnAqkAcfMwDbtmh/M2DMNm5i
7f1JwACO6a1SD3l7agec2TSL09S/DzvICw0mAPz16CnNrfLa4ICKcrxejP7MUH3AMi2stZmo7ZTz
TAdWo7DsWRE4C4+9T5ahvZYmJfEiUJtm6tGvk0PsWqHkNcXdUvfjNkXZHQJu6mPeT8RjRFpM1cZV
zvdSNdWGqaMVBjFBft3DTMRaB2GGVAySsUNUqEvRf6aceg5OON5bpHSsdRH/yKX8mXQ6u3F7siKS
UMnr1GogoCCUKzwC0fDToeKrWeGVoPcZOMl2KWpaQyMFeld8oF0ATyoE+AZvbvdBFP/Kp+A643Zk
XepuJ7JqBrsA52mho2fEEa6H+Fh6/D9E5B9VBNXEN6nLhDEEemTZ4N8WbW1UmT9FRgCrNyCpa/Wh
R2R9VT6CHeNuL2w/BiI+Xwf6qLwpuZsX3NkLp1mEeAX7FDlBSc68OcEJU9bVrTfZ5XpWNC4lfoCD
nnv8g+xggk4WVj4DNAH12gQjYReOQL37xtuH0ViufRRchQf/QQgJdKiiSU1vIgihtAaNxlTKQBRH
VP4aOBwivEFM6yDs5q1b1j/0R7rEu8TFw9Lh0h3HZlOahyVO002EsHwteDejHKZCkpIXl1TpemmQ
L7Ehv3PfvxMclnOqnj+N55HfZOEPWpgvx47V3CiLQ6oFESJnAJSL5VzpcN1/6MJ3t37QPXlZdbPg
71wGRuvYmZgPkizm/XSwiW6iLofKbc0PZjlFHfVi3S7A7wrETDN6awcAY5047mNMVe8pQh38zL/J
BwrM1JtOvQUR171Iso2PjJqysifjmbPigKSNFmYoVhduiCV+lZfONkY9MDvFzww3OGIHcHRs/Bfl
MUpRhTYz7unCVBnyqy5wgz2Vhopxd8VduxxY5fdZyEiV/igdMb+674R7aheX4+eEEuNSwxQoMLHI
UcrXrVjWCpaq58x3eK9ePT+sWQMV3nK/gXyn0QxOsN1j3pi6G69L6Rju6btiQPK+WBhoeunBTZXI
1HtgpheZmJ1pCSxw3rZ50CMgVQc0ruCcZU1D3YlwDUwa3DsK7jghrMdD8j5I3rfSySuc8hpmaOaA
XoQkmPssDyjmCKNJ626baZaPaenoTEQly4Vk/onPbutq9FNtS8ezVxxEYdMi/KSMbuaJ/EBUYqGj
k51p+ue8hdCE3XNcl5qPpk48a+YmquuqzRhWZwtg3FpnmxaJ2hpZdYrYgu0ojcvuxlZb8oeTmxG6
NCuXRtE4QEnTtHasdNckrD5xUE77TPW33hiyTFUByskgepJJiYi9pzUytGBbjJ5vchEu+8BmuIsT
2br69sd//PM//+Nj/p/JZ31XFwwaq+6f/8nzD8yEOk2QHf7r038+1SX/fX3Pf73m315ySj903dW/
+//nq3af9fm9/Oz+/UWX3+a/fjL/979/u/V7//4vTzbsJL25Hz7BV312Q9F//Rb8Oy6v/P/94h+f
Xz/lyTSff377uFQXl5+WpHX17e8vXf/685sIvt6nv96my4//+2uX3//Pb7yT//t/jen7v3/H53vX
//kNCdU/6MnZqAYDX7ieG/rf/pg+v74UxP8IPDv0vQBXp815xfn2Bxter/g2vhQGfE44ruuEUejw
ta4evr4mxD/wD3l27NmRH4AZD77933/8v/wR//uP+kc1IHNLq77781sQR+LbH81ff+3LPy/whO/4
rsMX+DXjMBIRX/94f0irhNc7/4PfQdEZjRCkMFaMC5HcSuMDgwsBakuKTRAWXqJuAc+YG4EC+esl
Xw9fn//6qIhb0OVle/h6Fl5+yF8vm9mkaiSYf/3gr2/w1NSc4zK6iof82Ltp+4xqLHxIC466qDmf
vx5oG/Z2Q262Xd8hgX3XhTZ32ZwVD2Hc3mtA0eh522vtxWLlxWSbKq1/uolTsHPrBzh5Yu1XOWqP
wupoYOL5JmsrNRCko/DTczP473F09gaXQPKe1Vy2mC6z3IZIAEfZNW9MvaAcoUO47gboFUO2FDdN
Yt+mVdTf1Biqxi9dbQoyx0Jx2Esx8L7BkQ18uZ4qLDyiI7bRz+7QQRKOHEPVst1rk3NSz+K23llR
ReyPYkszDlV5hOBpTJpsW82YIRZ7huE9GwC0lmDGOBH7ketznCvrlFhCnuq6ck6hPGRdeGEzsfKP
CO/RxT8i8F/WlRdbu8tpqEaykfgL6jVF3x9UaQxo0j4JKpCrbErtt8I+T4BHoQ3OGwG6cTVpzs6R
cvVV0BN27IWu2LoiuLPGJt8FLiIoPWPLYm6C7qc3tz39jJH2zo4/x2QxDPZHN6TZulB8FuE5rqfi
iAfhezAI/xpnBEAAUpFJ2wExLlW34iBOUg7zIXukshwqfrl8essNi7exYIK3iwK1C80xQWuH5+e5
m5GnZZd+cbLYN5Wn4y3d3GYAwsvWVpVweGVvvk+lc28puyNIaMGw6B459lfrJWpOswM00iwxVi2w
YAZVgDXkOzOikSe8U0T1TokrT+QIf3SCwtJHIidWFkcE+gwkCy8EGbQLVE6cWapU33uU5anBdTiO
n4hPOHFNySmmx5VUy4fTdsQUhP1v90LEUgqJYPzGjBtBptlG1nK2iDhJU4aK2Y/SvfSeFVaniuAq
cYqb8jPPga/pCUadZmTOpNxnswLKyzbdnZ0CnPoIxpoB9m5OW2sjQ0+uCKPg8iuYXDIad8IUsIoH
OLvKFxItNDQChkxjiN4pLjmlBZq/9ZD578II4tnb2L5vwRVZi7x0Xn9Gc3fBZ9Goohvl7huGK1cF
RKPJd+7ixkqvHYeOZJg4iBLL9sUMQ3SAiMaRqhl2xjqWnTPtZFk9cBCHqifcV+YJ8c5NnnyktPwh
yVzSyQBII89PXw8qETHUifp71DIAC4sA4j+aOhwa7ibIkRnq5h3aJVhlvD50PPSu0+W56rN0E9g6
fAlT8VrqMPgEOlMyZh3IWUrdMr1xJR2Iyg7DzSz5v7pleRj7IWM4xTwfRnFH3UNsOJElkpKmm7mW
hftr4lbhSgeU5FkjB6P8ppDue+KWR1rJj9NAbyEI4186wEQUNh14NDRa647YGuk7xziDpOCamX/6
qI/MjJ4j9NxAWAHERXA5GjWT1yJvyixgoQ1LYiohMKSkviByOUu3+N556cV1/s7yvYkls+6o4b5s
SdEOJGNYWUFm0wV0k8a/t+1yVbXGWzc2Vi3Pt8kEsKbLIKR4Ac1pXx1VP7GMY40JZSCvtRX9yOxY
3+Du3U5FQJHcEsHuQns79DgGU1xdpaBcHIYAtQU71tWSz4dBImO2QdDW+QVSucCFCLzhUFTtePj6
SIIZNPZc4psaH1VINN7iYC5Ch/9oq++Rg7my8JYH1SGadBjZV5fvTKQZDzLmITfBDZunQEzNkw56
asJlXbqyP+SXh8bk10vhkqvqivaAEBlgLk2eyd5lAUawsfAh5RD35z7OeRif2t59WAhF98sYMUXc
ZusJR6s/AKDyg+iH1SAfr6T3nEQOKqeMbr1MkSPkzjHH8Xs9xyje/Tr92cVJtxWeYmaqv8/+TF+B
OLJtEEbAbuZsu0T8mVGNuqvx1aYvfgHDoLt0sHhh9tB4haoq/qHtGZ4gFoAAnRT1B57cpUQRYN0O
Ua0gVsWY2C9JwAmz9dFcDBMlKnf6DuwPzgY15admg32qTlVoyT2ejHSHeuctVDYDJMKo5on5HlAS
Z82VcM5zROqIc+kJxjEhFO1dWEgmSQ1h8AXv5oaz4ivpO/26QVAf07FHlPErlv3PAUieTFt4nwy2
zARLn6k7qV1++5jK4FaYNEeqDU02BoI8AdoIB5KCJklZMIfEsLrYs1ba+RGK5Xszox32bAYKiJ2r
tvgxJ+DaDK6LwZ7uVFsxwMTA4FjxEWHjqbWrHyJx4s2cHtoYNejoiXPgxTuEDRunAcuxhKynlx8U
o80SQZbtrYlGsu4xVDE7vW26AW9Y4f0Y65qhM7MeFKtvpQD3RAQKUNrbhYjlFnqtidmRM8tmlzU4
rg6zpdCTxEgxHD0OVzhXTmGev8Bsgdfa9nuDYYgjKR7u/j5IdpMz+BsvH+kYkWRbl+SgD/a9Gaq3
0ZvJMMjYY0SK48uq2mfZLOQUkrNLzYEG0awoZ3dTccoRB/QivsTVh8O6F0yNamwSk+WvnIF//tQR
Ve8UzTmwk9thfExDKIBT95yL6HfpvxX5zWQoG+Oi2wVLgXETKxXTRXhdNpgOA14YNSxRC7H9i77j
e5BTxYtSfw5EWWju6M08mmHVi+Ep0tDAcbu66yhOsGbRm9fz2xiVz40Ovod9iG0ErZDMbqXAK9+g
6kJGfBHEdQvetwLvCels0xyR4NMXv01yxCl+mV/Quy8cutNJi9KMneQMChxLzzrxAoyCXfTbXrKf
Od4fJBc1MsfshzfifsOmm+5yH5uv6z/nYXF0KkjqRNEOKHP3wsF20NErbDiharAtHGoQCwiZvY7k
3uNyIWfXEPZJm5NrpjLE3FTgyzCnDxXu2s6+mceYot/jUmP4n3ls+Kwhay9n05/68NnrW/gHghNB
Y0siINQNkr+HiMjIxYpuotHZMJP117TY0bXw1g4B0/5e+tTklnibg+WYz9ZZhVODkSZYq7GQV+S/
y3cUvd12IKEs8Or8to6O3Tx0t4yt7mtm4yuvw4sW0pxBScd4q6q32ZMQNTK/2HrHx2Uocs2eyhIh
mbDo4DXyaTJ0FqL21XTu2WNvin2g/QUk2pRZVyuzw0TISDbObKDDXhbqmWoE1afDZ1RL6qnFCs7e
0Xd+zF9YnGZdt0Ri436ZW+SV/fCzn6tdZWenPnbf7Di9oULBVdf4O53Dy166zzDiXJibV3g7+JjG
+wGNT2jBeMdsbLdpTiocLL6puV8E9PJMA7jG0T+fdcJJra2CvW9GlJ5WcXQj58YthuOIsqLLmVHd
Oa7YGVG/+B1cidgtNlIPD6GFqF8UdGY0yusyYxcvvo+shD5sRCbu62pCYJHZ62ayT8mSZHt3SW61
yH7PGr2QC9PdcQkLcpj1apdsQsWohn5tMeqDJzFSRPeeMQ3jUbS6NYpFYVGVlmI3LA67t+gP9Zg9
IkHYinTYlvUxtdt5H3o5I5sRpMwAhC+fhssoq2CSml9M7dj81nNA1wG9CkBpsIZgbRu+Z5UG5nXo
ZxSK4YDcgosrje45pB2H5li5HC2jnFGNW9lPGYiTThLLatxH6XNwaXxqptK66ox+RE7SXSFc2IxB
ne1rr/8YA+cmL2AM5d4IyG7GIutwbvAFEzu4InaFc1gWkFHniEZg9sQq8lDN5QgXbOEoYJFYUbou
k3mUHSmnhpVf0OopONgz5A6wJatw45KgvpcevQaVJfQoSDy1a2w56dw+FSlaZt1U5bkOXffo8Z0b
9gX88CYsXjyIV1vRNtepN78YkxRwGInWiH06ZhzymJ6M6Yc1EeQAIYi5uHO9zOR5WU0AjiYMaEdl
SMsocCwKqkPw7NlYbVXfgDzDpQuNavgdGNoiIYM9TgGYILDAOAU5CjTu2Ttf2lREm166D3BVSLUo
y4fZiShpMIM7oOJR7tC7nbu+PoyXhzz1LDzEF0L0iN5TFTJYB4lKOFNosoeCZ9+PmsMcy007Xobp
Mnua6rwGKytuOedx+CnKl2KxzE47BHVfWABgziHqoswHXECbh4ElOeoSLurlwa6q5jDm5t1dJjrR
Cxxr3mp01psa1eWBOLPh0A7lLm8mAh/t5XMZh58LvkIyANHdWGLEjVUM9ynvcNxjG5flEzXV1rjp
swgQ6zb27eIX1TW2xflq8Vh/0ja5ZGmT63CRNTKBXI25/Rayjdx0pXODXYDzoGp/cYvqrR03ZyTH
zwZ9LrPGbZxbj1xBxHQ0yj37FpoyT7BmQ4KAnGIZspUWMmJspltjV78k8wQYpU7kBn98Q6+P05kt
J7jXoTmPYboLJ2ZkHGvuLDsh0FO4j6i/y03f6+s5nQO6s8C77RFtRuinGAuWre675s4fWBhbm9S1
OJXF3Vs51RiATA/XF5ow+GY2suUCgexxerUAfDxp7XQ9piska7SvbTScprDKO7dsqzsroR9q4CLt
A+SJg92dPCrW61x2BNijI2hFKzf0MJmG2mKGDEOYNTy0Po/jfZyG+l6jWELc3l1LJtPkqBTTPm8g
7KAj9OgbBAQ59PmJfOKMenHtNT9H1e5Q5UFySFr3bjaLuIuiZdgIrB8kKsV3VkaisjD2aegoLlmV
ULZwY+Vdr9dtgm9hzqL3GglgkwD8jPGE3MduNG4XKkPENOh9Uj8Df2L328qDQhxj12ybhFyU0GyR
ZQUrzPYK6aPZy4aj39z5+a6r0hEcGfhbB/sAeW4IocugH/dNh55Pq+Poz+9+ad/2Mnhk+/Z2QYMn
2bKsbeWkz1MxTffuJXrJXhL6QMt8QLnwu2NBROgIHqoPPnUHAU4PBXST5odonYZ5eYwklHMY0/i+
2eeiWXPYHLmi9XDv6V+2AznHIUELY9EZB3y7q4NZr6QV76OayMnMOU9+NW9KCRNtkdGDGOBqTS2L
gAOybM0hE41f28IbZPyuS3Cq5coyA/VTFpwmNZW84Vh1po7deFFnvKnqwF7hMlqbk4OkNzOXMYHt
ZFhwbMxXgD5RgEYsol1zTTiVY+iugWX7CHW+HHRozCEEHcPIa0Yk0I4/kGl329gb10MBFiQKkx9t
kxPRFGYvkyGm1I277eSZZF+2Zl8n4BO/HrJx0geneCuafP4ZjLazSkJrV3i1fxA6bGF+CW7dNjXf
cyIKZKF3PaX1jyTsNgSyRGs7ohEjq9CD6uxZjwP2Ebd/VnVU/QTRRrhXs9T3eRNwu/pAeYuWc1Re
mNuQ0d71mEugDw9tcs+AL3oI1fTiB4wjEJhtZUXESxNGw52ZuV+w4ooXHEgcKsBE2hDcIq/w9yUI
2OryM/vgi50dw6LAL3Vl26diCckPTrkVBqtxftIcqnIr+SikD7FHTMjr8DRg+5qStT8s896q1U+0
U87NuIR4b1QntsgKgFkt865gw39gLB/uQgUJVfUjeQtdJglp4dDVngtodG02BneCOvGO0W9wl1vV
vkg3k3bdU9X6yQMOovBsqmrbl3QKV2ws3tZwn9D0pV2EPPQhsvvkQQd6uIIUfarJD9kNYzQ85ZpT
WmlFd5ND8hQdA6KPxKsS8wSziEzPad6Jpv65mLxgbFi6SPsHWiNRgddKpmOzLWyXvDrSRAhwaiV8
m3IcT0vpj6dGBuiDDfZU0EsAeBzMOtB7J9TBGpaT06oKvVKm1oOLkTBrGUIvuiaZJEGrlsYOPhpW
k5X24FhKGWN9KkN1ikxPMIhoCbIYXZJHouoML/QB2k64R4XVnare+fthyAOMIF10U3jFT3cavR3e
xP709aBYMjnp1E+VaO/HMS32qomhB18eVBAIQG51NZxKEFAnRtyYmC9P3WoeTtyrw+nr6ddDmRR3
NqwCPaqEzPPw7xf89RHz8hIJ43lCgLf1HPBADYz9fM7Lm1qky23eesttOpc0xtpk2BRTv9y65eCf
5+ak88y+dSMoJ4vL7/f1FD6bfVtevgk9HY5jiCWeiIDPwTikNaCtM06vPigMHZZasNIkwKBwOY6H
Gs5AOrVWButjJpksx8Fh1T4A0zJBG5vl4rYaBueW9sg6FSEDWu4baITWcKyqBOEIAVFrf8oHYoID
LD1fH3ZOP5B0iOiuRjy3ajs49WljCeAhudseneuvz1gFKhgr9eoVu3d/jMklOX599N8PcUhtaTFo
xDFldSBIuNLnizDHM83RrhQuoTbuGI83iA4T22NwuyTBQKHIacf12oLWVlkslJMXeSNG7WMxoh7r
l6Q5fj39esgVkn3Pied9C+QJkC9w2bHQ11NnC3ic99k8m4cpIXTSXQC6D24L/5fqOjjLrE7v0jaP
n4Z2p1WwPNehzp7c6h0FTwH5wgsrs4UqOG8aUhwpL5OHkaPeswrUo1dX1jkYVIHOgV/cp1I/OD3Q
/dakBxBNFize0qxnf/G3sSTPt1xifQqxhW9g/6PFyumg9IV6FXZz6rzb3qNPRusLO5xWxDsq4EOF
G46rZfDMEWkdpUGbwK4swIp7jbz3Q6fA+KHy/ZBeIuiD5c3qPfvBmzv7gemd796JBLOltNtzmkj1
MpT2KVWpe4Ot51CYLn7xCJ5Us/7exgkppDEO7BwgaDpE2dkyP5BruxDF8DOUQbSNR5jPI2/fo52g
l2DX/u5YBk5BTWx8gPgWdFisRsgrdv7QN9Gw8Wd/1aslpP5ornANo9HSyfWgiBRu/DzediIgsR3A
l/LRudQCJGTXEXtKzmVUNnurWvDLu9xsUxJu6qQPVlontMQRSSCqJN2wKg1IsotUgvvQLzlvT8hm
EEOA+kAZyLl4Bg6C7TGy3pd8PIWpz4EeQRYpJcN+diQTWVDPrSF7SS++ObSYWaMA2DmSVPyLmAO4
TH63ynvGshhfWYZF0nfBLC8h3W6aQomTjaeIj/04u69AcXhV95vb39kCiCM2LTcYaWImWsvoVNdp
kr5Pvt7nYUgMOiiYuKm3oU/lFvoVoXWTk6/tYC3U8ksE2KVtooZ7IcWe++M+9wFiepE6oV+o4ZLB
oSG/qtt4BLpgB5OPaAQ81lX93ZXzOacoVhnQpCEbdks3Al4KbeRd1luOrnqTw1nGiJNtGnDwEHU1
bGw8cjVZqN2Sjau+KcC3ujjX6mQUOwSogmF06226HCRxCAIzH4qXdERcKZVkne87KNkEvnZNQHCh
VUE9Xb4L7ZOsIMxjg0UyB8zK1AvMoNdXxZ7J0oWHzJxaWtGLxwioITgpaQrrbij7p8k3VOWuhXoZ
rTlt4zSATmFf2x3zfcOrNbaOle5DgOKeR9Q2xyDs8TQXyyq/HTjGUfrIw4gg+m3pjiFXGlPJD+GS
amAs967wbcbXDenqqSW2UTtjmlc5gGrK0yFKC9T3EskuFvy86iCS2516Mf3FZTED9mTfMpuvSWI0
RRdeuISiGsn6uCyZANxvYQxLiuzaXMaLCQqCNSriaedXTfPsajDcYylCPDV0m6aoRsjP8X2oPNgk
3lg/C48ENkRedLsvX/WEemhaGEpVoVxwiqJ6jutJn5iU/v565nqVdysx1pYN8UZoTM3ekSHt0ERZ
OzWrLb4+84yTRj1WbL1fzzAmtoSTX7yuNKuYZ87PKAmTZw5oX08G6XAmZInfNP5nMsubhnPCqq+d
cBVm3g/lu8A533Su1aGt672yo+gMxLuFkWpVDr1sJ31RdCbWcL3JlNT+cw0UHCdCyyjr4tm/LDRM
KVAUGVHuu4roERUG65HD5Eqr8bmS4lAtDnpTdCQzI0omX5xjFoaNCDTocVwoWHOQnuKQfYuoO6T4
91wm6lhIpB5+jKIzi01670eEUpVNK9dfT5mwNtu+peEUdHm+G4qG8dnldV9fnX1vuc5SyvWvpwho
qLDHmFBFG0qenG5SNdXJCloCNNr2jpo+384ySNZOoABgJG63xhIz3vXF9Do6qT5MgRnutCSJnoDD
jXBokTAQwUR++bxT40Wvs9g9RGRyjp14HONlS/ZdxJ4KRsT1bpTTkELUF3pbjfPeU4ztBsBITJaq
JzR0tI8LsKmD0j+Gpd/5fuGuR2SbBGAqcxPLNwElq/HEchhilk4bqh1Nfawu9bhu87MVs5GGEF+x
eaUFbd9OoM7M3cesZIZsq3IzEyq2wgPyNBRYvULfP1rvjRweZm7WLlLVc+4mLRFg1PMZhhFqYnqv
Oq6dG8r/VbzgueneaEnEt18PWqbgXRJnO3HwWmGoHa97QzuU+XR2WwOs9KiwZZMR+o5a5VYX7b3J
PHpHEb2MsbdP0m36nWf71bZdgpD+yoocK3XTdkwY5BRhAcYvZKf9/JhMqX7uiY/qxH0Hotwy9CM5
QnPY1fmLb2v8F2l1E8kWbl4pDqXAYzywuKPqnWAXVMuN3XUCvJUEX8MCcFUwkuvKKTh2JrspnGje
9rOEv0ySm0kySNcbZAtwkDzvtpFRw3unfkdz/sThZcDRwMi7aDY1p5c7JabT4u4ZYm8j0k246d+T
nE9MwIYCHZW0eIVeWbQg6wwIRD5f0y58RpJQkvMu12GR/3IGDmXWIxibBz+wz5EUXLdEp3BhUS7R
HZmaXa+Jy17WGQgFJtrlZtRltBpdYPRZDRStDLd+1j1RXp/Tls5O6LwEqOG3fTC/BI5575yM3Ob/
w9SZ9UaKrFv0FyFBAAG85jw6PU8vyHaVCeYZAn79WdQ9VzoPbZW63O50JgTfsPfaMaLZvB0xLAXF
d2Ookfe5uglv8n5gFD7wkBwpxrDyRBHLfc3t2WWsuo284x/TOA4gRhzDv2PInLHHq39QmDjvSYm0
3e1gtvXJ4s/oWY2OIA/j1nn0xfARGGz+Bn4argVzSzX7jnVerb0B6V2XEgHnMT6tJkKlQgMVYcGx
HiCb2/a9YWyG2cSQ1P40uduiwoddEScmIwnpkJ2R1GtCQjeDm45oGyOo/8O3meN7n+Q8IUJxMI+M
2c5BeGY19qOfz+9Gn2DHT+TJxsyGEOIjK2UOg8Zn2W3Jm9MtVmid/ZkEu6aRKKtBgzHqGvEewL5b
D+OSGRQvS81A/FBcpzBkvixEnKxUFnKkw5YZvrpCWqKI4/D89gNHaV6FHxKLy3pC0D+qCfI5Z1qA
OQVZ4BJ45zKMFdS+bR4yzmaiRY68Ch3CQiren4GTENIKD+OVQhfHiKiGtxM+TBDCoIigMJhvrkFk
3JDMDj/2z2xxM4Zi5tEFN5OyETdtB9e5Lg6pOg7kukIG1Pqa5Lgj0vRm2P5zgZ5Nzwq7b6p+q8gB
GpP8WKQCxSFABFSdl8wtiRA1Ux5Ei/aTxsV6mzsL+ETW/XRR/hCH9VNhu2gsu/iYLsPfKk9xlOJl
5fY2SlKswNpMjv+AI4m0NmBnMBIyoBUiCGmD7fdUOzhyzR/kpt4GXdRTM7EfUiyaOn9bNflbmddv
qRm+d1xSIT+sBOuctjAEpa8/rJSVgM8QbBhIa/Qa1EOgtwfjQYWrsfmxnSDbBgOzqjCbo7MGcGc1
xkWo8OaVJqHtZfOOr15u2EYhAYa3xgtAzvlKB5rLlIdVFeDtq9snk3AaG6mCZu7Kcop2mgmwRDyK
wvuxp4pm3ObuVZA/BiWAZ0ZD926+sg4ewktds6f10xc5iIZLCTHoQPix3d3VKnvgNsTmTGwT4Amx
1JRgkjQ7oZRc5sq4SxhAkCK472zvQS6Mtzrr9mGaMzSg7Mjs/OrRd4NiQuKkPoI2BY5Xx7dCd/D2
o+BLd0+iKNRGBcrf2DyshxYQrlNRjQ6sv1SRbX2LNYTdvtQ5p3oWNVAYPIk+xOk3onf/mP14PzLy
Q98gXv0yi+kgQW84QchZn3Ftt4LOJ+Jtjq5OwUXbtu5EGqqEt9kccgWMfAyxIVpIPyhJx+TvoqHp
WV3tmsLAbsIIPYCtXYELIy2S3f57TOCsbP2PsnlVLM63wQy1tE/HkjLW3WQ5vGNfj5epsbqXhBlF
N5JEWuEuDIMCZYj4CyIwYtxGh4tdtTPIq6+jeReZPdBvHM5T8ZQn0KpSt6KTKxc7rkPSIEgiNnQc
Yw+oD0BFlHV8lio+d+z+VxMC2K2PJkJZTEOtrEfspJsI+6299WpNqbFQRxAAbFued2wx8C74gBo8
G4XqVCFIH6kPVzGTejOPwnOZkSKcqfTTdZkAod+SWOmv7FO/TJejSUL+FhhBOn9MxpXTjDAv5FDD
nKK66ZZJeO6eR8sRW23w0Mh8kZ4VZ8Jel0Bgwya5Ev82chqQJuekMClsy0ebVFsno+xWszL8I8se
iEbl9NWZ7kB9dKDqz06wvKmw1Hw0rKi5OB3/94BRH/MdAh/IfvBOCe9NbRLsmGS/IdSnSwlIe+nv
ZViczToIT0U/HVm4q31WkmadZKBfXbVBfszsvwweCSYOT27J0JBsGhe1tAaiX/TJrRgzA/5Ib5z+
/enfl3byw1MvYpPdmqU3wlQGeZct28dq+UJZiV/BZXIedS30lrKKzv/+wmSqu2av7i8RY4nNyZQR
JxqQ2XHOgtw4k1Jle6I9GzpTi/8/J2XwocjwC1KgdBv26PbJNIzkFKLMsuvwhOjqv1/8mdVSE3AE
aa9nac+xtMUTkx1iP4YsHVt2e5qNvj35ftMcWifYiEUh4yxfGMv/909GS7ZS4LdrhNO7PIdqVzUY
b6ZlYzQuX/79KXHT8hQ6OWEPpvhO6kye2He4LLPSb2GaB8u0gVP6xBTHQp3b5cu/P43tnMMr1Aet
DHUWURmfA+kYe6OajqHRRqfIuYfiSAqFZtEzVGLHjPhdjREWSyea+VqMCihXnb4NYsZPkjFtTP79
9Tj44uzamX2eHR9GYS8viVVb//OllLNxjp2z3XHYzRxKu6Dq9Pn/vljG//9p+Xdxc5F8SCf6YKZq
/77D52Q7V1qk+7Qk/mX5rrR0/ZMazv/+Cg3M//6Ef//OrJl2Bl1nUT4iLQvlrG99QwU0GEl44rCu
tlhjOpq9jr0X1pX7MifFxc06pBo12dSJ2drfdjvznqXpQ8/ql8kaT3XDjn6ttn2HZmy8E+qOImhu
5WPll8jCKjkRwI3cvGqSg+/p4jiakYXkcnS3PDCMx4FiGg22AZQ2M16dWfIiBYajnh2iUb1LbcvN
WHmovZaV6b8v/zaorOTViaV/CjxuPTQVeMEwndYFAsUrKoRZr2ghuqtvBO21b6Z9L9ru9O9vkwZR
uszkcdItEY//viPMUnTxRqvYbo3i6Pv1JxENpK6RENer4orqXGEv6Ei7q8CX9rN58kXz7gtkA14A
179ih34F+rvAukLKfOmjSciBA6XVt3JKn1beXcTAMc7UIrnXYUjqsXR3bWvrHWSjF8/HK52ggDBS
MzukKcKESlKsGDFrCjHWwTEaq9e6Po8IdkrkM7GS52RB/0uU58BaQSVYnOmGDUmyO86lNTOtJ/gp
bt2t1cIIEN498yCb0gEOk71Bs0ErUEV3oRUfKmnjycclF/fwUZI6+vIZj7qh8WAnabTOJio89kfH
NAuugsY0qRO9zydgqrOr34XDfLDwwzNTxH3PNBJtNqgBhfkUbQuPr2bcSmT4FuqWA5PxtU6YA4dQ
7IOgZk8CW9kU808nO2PjtOTGGX13paYiKQSDHVCgecEdzs5uqDiZc6I1m7T61JYtth6+9ZV2fucQ
l5BpvyR9jl00CLlcveSxS+ebmVtnOWybBUle2gHrmDC48Ix5NEJurRAquPheuCBVV3wWZc9ESNnQ
oK1yOanFr1NCsFhsFB4ZaE2Rs7FpgakDeKrJNJE9muZG33ILNkVCOIHE2Wfq9WhFmDP65A8m3rW1
aKqxf+ED0iZh3/3WLzq634HCHTdbtzWJKsSPAuS2qYcnr34OwdrpyT45Vjhu4LAyH2Ifa/E4ZHb5
sfwCvAIXmDLvVRqJW55wHY8TtmlUkHPYnwjcIfOMqCFp37g8+M2d9DkPzFtrjo+4i+nGPQjGPB6O
GTI2+OL1W6lne71UjZkFuUW7NsPqHke2XFUNEs6OnhoFEpU5a/qz0s7Wy+bblMdEF29tL7rMKp6Y
zsx/yxqvMpBBZJoWwNCmFASxQyuImZ3VwrVPJWeeCQEVa7O3CQf/3mGlx5ncs9Sub05V3skWWEoB
SssuWBmXrX/lxe3FKO90f+c0lneoIvFt+A2e5PaKoDmARVsX/ZHSG+uYKa6KVK6qn18aapRNXI13
CSHN0pwxclbL6No51haUoJgJH5ipu9yr+43K/UNdsZ2EADm49dGRxrCrreg5cn7auarXltcgdQv/
Vg18E6vTpESTC6ZmTM4+RQugAjVI+0R3ndFi9ED6rfrWFh2RrDODI9O/NiUt3QijzSvodX1qWZZO
uCdJN9pw7d7ZMIgLys+a5kdGE4IdXD5isF5mqL5V6XfY9BGHMpRzOvSkeY3issVrOi5otzF5ZKJ4
T1sH1nQaV6MG6tJ/xC7Vn7G47XqCgYLBQ7s+0ljKrQE5epizcWsQhhEylqJ7Hk9RFBt/1PxDVstH
xqAWQZP3Uc72H5+1oo6RqYyiPJrMy6KETzpKCTSq3tLUhaGEPBPsldhGSfxbmVesHKw7oAqs0I0m
TJFSlP9ifieOdGtP2UtqqZudoocmMhb9bpU+o9fLtvj4iINgCNZH0XPldou6soh56nKLJKbe+YUX
oPyKDulkQRJtk3JjDzXRTCJ77slpzKnBWb2UX/iRnG18cDT+zbSPnrtCMwRqMZmieSETM2QNaJnO
V6Xd79EmerSGGzNN7Xfnig/LjYFLXjnCsoM90lxFyXnAu+o08pJqi3klS5esmHFHTxbRDM3G64bX
cEyWkKzVMBBkU+FWTnicIzFn5tOOj2OV3DoM3iv3DwdOu8OdhOPdqN+aFplsYpx5d5YQVMQ8BTi2
rk7YPDncKX35qmhOQLRa25oDCs61c2QZ99lMmLXYlZ+alrXE2ygY7uXSJLgkbf9MocTTR+ihdIs7
mnoCPhaFSs4EbdJPDG02vYlDQlXfiMqNfe/IN2n58JG7o/YxqBcwJxgenCHLAxBzyFIKw8s8px+h
9TctYILk84RrXQb7uLUpIhatmndkSkl/Wkhc8Y1Prcnyv2YI3RuH3NEnv4J8OyfuvZADubNWdPWS
Am0SiYWArPxH33N/sVM0ZIJovTLiuCIsDxudpcFWeP0jQtS/rYZj2mNV7eT0OCwfqhrGr6F1yXvX
FpS2AeMsULtxk/AAthjhMhV3rtBMAkhvmKjfTRt8QZt5D57Rgu8DS1wDj1mXAryyU34aZg5sqEgY
Lti5iyoofmmY2/FMLss1eHvr4pZgY0XFUWwt0rVNlGj3NuTMQNmoTqFA9B5YZ2yYM5JVwhjC3sEq
l1WEK+FVXBU8hHn8EZA+VL254gmL+3xQB0zOqHPCTZENb+WUsfjU9dvkUYDjw8Qmi1qQ8r2E882W
k9dj29aqY2JE1wxYMWsnKKyMJIAYvnPk8D1kFvjxj/oH3GJrUo8FgT6S7/c7CubpFx0bFX25BMF0
Q8Lr1GiuAwslfeSrL2K1eibeyS1leij88CkNSesokvge2Ym30pEwNrLgqWO2+poWBCQj/wnhMZrd
r5l0b/NEXENZgYiqKCGtoKVsJeiwP8h+ElTyxVvCvkEUyWctEXoY1atwzEPeoDjKyuFN5sULG3m2
7Yw7KKVRmchT5POLN/S7JtOTMQG1lnp6b7Oa2OMmdspLBQ7ZL0a9c0OQOFZo3onB3ye+p55hfduR
SaiWm95F+X0oeCpkqiqvjniX9aROOp9vnjn8cUkW5fWxOBa4tNsCFbzReEfdYCkEjNtt5p4OPLaY
Vxvt48hi7kC5tDhooWEYd3aYgqHxwWrK9DtomdnQysVsw/fxAP4rdMybGXOTRtLwDoQr7Ew3u+HT
IMWSa47lLLhltNyyj5qd4GRNM84Pw6VDTbGYHpnes1EGBCJE9Vn4+dH0ILgEkZseQ0rVFXlcTHPW
vR2yQQRT35iXseZ1NQxtJqgKDcy0XWLIbTdV4blP//bgGc+Vo17myuwOvZGZKO2MX+ndpqlGqjI3
eMdSiNII99AAUiSOtqKHj1nptfWuS10C0hJwRyXOsqRa5V6z9aOKmUeHDZ8wxQTBO4+XzhzOceDZ
awCb3wYbkW0DJguIFmpeSZevNPhGBObOOteywQ36yRIQtg1bUsMWaztB8z9llFPeiCt82rDVCyvz
0ZAEBJImlZQlotLBvgWl3WyiAXRVkfzMy3shXEh3kxoOwVtbk4/o9nA/GQkWMytHMb4JSc4U279L
G3QxdRystd5o7qcSNGjE+5641R+b1pT8Pv3oKnFqAxalE5ubFaaSdBezYhpa9cYxaVxr5T8Ngkm1
m/0WIc7h7mQYARBZDNV0WW+prxme+N8oym9mkrCHlZq4xiYHYev8ThVU08DQt1Yo0p1wtTbxBNer
qSvU3h78XTUiNopug1sdLWTERx6u2KWDyrtmvWZKHazHsLGY3wc4iuP2jwDrRfQSDvBwnJ8arF1y
Tv2F1o9zLXpG1kd8+Dxc+v7a2fjQnYTY40bAfajrCuKqh3twplRZhlE+VDtWmCDa+19PGVypimPB
W+LQLHPYCF3eysITm47gDhohgnQQMXYeOEZjyfGrsULypmGFnNQTD26fwQcWnfJ5iCbEtth7I9t7
6gtmb11REZldPbJeQXpejQ/MnZH1B+67641b+NIZ2/8IngsEfKZ+4XwemXPGGSHkRuPTB3QhZmb0
82wVA7TJjTy0AZBfq+UTqcaRuWVXMVrMAQCPIGwDnzCXoC04bcS0d3LsDwj7N7BSslerHL+SBtKW
R8QPygqIRU1nPVkUahhqPqdwhsROuBZ2g22HC43J2IRvjTB7FneflDA0BYInQJkiWu/z6lIF3iWI
6rtmKBHGhdlnUSG3bLV1Kb3jLKKd6YzgSgsNEVT4RP9J8xx7VHdZkh68/OouY1J8PfE2jW3vGOLi
kjxNjLonw1e58YVdxRuY/W7dyFocK0i0yhzPqHuzO/SHZKAOyzgQtDzckBm/3UyMV+97e0EbyIDt
z5JQngiysAcXBXJfI4PEnriOCXomDBj5Td7DNPMMU0Eh4jNFnMlgx30plgSecTPK6G8HqAO2gk+M
cMPFXwfExJcPmWOWW5ynz2YTd5CkGnuVc1PRoMIab812LywkZaLvjo5JcpQ3xbdBuWc7gq0x9uYe
MpS6Ftxr+JD4X0Kw2cExoeFx51Mc2dG3x36gDzSJWeSAzb6E2OTY4M51is5k+AY6gafEYzINth+T
1ULfRtvGNB2FEVSRNfAZONkhWJdqNr/Z8ta7LGazNJkjon5znxrqT8IRip11fhJBHNByL/poJK88
PieBEQ6YKx7awCpjJAj5/aADcVLQ0jeTim8x+K89l941LIzfrpXzflEYGRqVC1CSg4/InHeS6yQZ
68vs99+1nrkV51rzMDMIRTLYexjKxu5obbQH5WtsubRsSSg4n/ymIRuKxk09uxp8VmIv1Q+48bFq
v2n08p0sCW6UPjM8JGkrFKuYMSNSneswOnSp/OzYYF2UQrFL5Y+kzsMsODu5ATnE+SV76t5r5u/K
iXHQTGW8ntHFOUyk1lGUq3VLKg22wAT+etY/TfH4OngLvnuhkFcqC7hQEO/jleM/zFlykUfSjqhd
3JmmvYBhlEzBuRj5FWUqnqGGhWSciRihERDAPI82g8lrCqz+EVcB/mgveg3DhZegnY9siQ6Vrj9u
CtPfNaHmuJkWg19jfkDBIZ1y7h48KQ8LwRVg6LCVE0N7ZYlPW6YfPkMx9AK7sLN/MgOAFs35foI2
ib57pUYSSEtdfKVkEhbsPBx8S0idgKSGuF/+8vdy5wT0G5A+oeR2c7LC0YPpJWSIXIH2ivHMYJQy
XWD3wbnPpL0LJvuOaIyXFK7lD3qg4zDVv54DJjWZmJPWkr1flE579NIOrrD2uwKbtK1HCDsulpiz
7ycYqiAo7rrAoPxB9IQDLrY4Ydij2RI+qZNM6kaFiBGWbLJUPzdeYp/JDMKr6WYAIcNmTwzpYovh
gR7o0jmHZJbFI4KszOgeahXRys4ArrVR4Gbe8nqPeDaah8RXhDGO3l2XINwHxJXv4sJjV6Poqoaq
QUXVlelW47tnnmKcTYEYvzOCcu/W34KBOxB4su4AecSkChAN6p1lY8DeKZFSFp3/W0P82Afd/DF7
H7RwOI8jtJtp2p/KgjWnUTdkqGHi2BQOKhAMDu8MY/EQBqz9KbV2PVOSrS8pQUcPyLvvOQbEPl5r
60akkolrnDsxjIn2YIfWg42abFV6S7pN/B0Hvn1uYmaMNgu1DrSPWXNx23iKUAlMpGHM9SkDAbBi
+0lIhiIW0AAwyg42BsOGFCIgsV3VtH4lrqtNyANow7Wymk0ykBDZAW8t7E3KpfIap1RmE0gRpKks
niKRHZg2HfRCIQwLMa5Z9x0kCNGD69A/dVmGdJZc+J65KuKQn8zrIOETx7BSMzqSXOBSsgem7pA4
ir1I8GDOjLn7cX4XnfsozIwtXJHdhU69TxjVrbMhSjYYUtujCpKzG3Dw1yVOObvXFQRN8+AYDoWn
ZFOupKFPbTKd8fgr8CU1JBZfHMKCwEreVaauRgMVyoGI5gflxJ4j+56IsDw7aJ1RLFIR+NG1XfDm
/qDLHUNWch+q/WT1pIOzt4zSGssSCXpm6MqjM9XNymxcTFUVp2PRkYg6hwRFDbTQqVe+5yOu/TYp
biUK9QYP8YFwYjS4qXdP31ysx+HZb1zvAX7byXBZ18caiaEu3juDYfmY0lGzd4SBmVTmNiGMIkla
uTe1cZoHL92BB1ibncB4I2MS5JF09T07ThM4mzP3dKdcBkvqCvZ3SGhrPuSfOple5UAsUB/xGRYA
h52aDUs0gaS2eqIWh34rjVAdJQx11w9JkvV8uOPp8IEvfpdbR5sksH09PDYZUEPdsmQMqfGowGKg
lhbhOGNmf/MSP+yaisfBh2QODygbPv2B1Dx3Nje5PNDl2gaT2rrpf8OSxo/jD6FR7EB+TbeEssqn
sEm7Z9OlPApkKffSIEWuqK5xKZwNTJnPZg6ZIRckmY9AE/baDT+ayuTzsKJPa+FNaBfSgFfNFlMh
HpEkXZAYlFAU++FROMwWh+FV6p5izkfsV9p7yyVzm7UlHoHBYQir8mPXMeSmD6YZr/EiEnq6GYZF
ZNckxxzJGlD7coewnfFazSy1iCw8qQHihWhlkWEHXQifhwppOYQ9gszLwzfF056Pwii3su4erZqd
Q754ypHi84R6DgIkmfia9JYJNJA4d+cwsWWa571quznUmlw3Fi7m1hjcA6WnBojONKKDj0Bo4bCZ
sa2sq8596+0Cj3fqkVdVJAfLRVg/RC0MpDCjao/sVyPXyWXYBEFoHYLQLC4w/9BTZ++jM1eX1mtR
Btfcpg6ntunEPHuC90EKmDQpltrRJDa1kR1Rwa6NEq7Oj21W7ntTl1ddnaaKCnlo7WgfNDmxgHUp
2GvnO0bGgCCy+BsRX4pfZZ6PYy2f3WZ48/PsvclbWFEF00cd+M4G5g422HzNHVudkmXAF7sAzzCj
9OBFx+LqFf1Zo98++Cxtz1bpf0ajQ+vNAnrrcDCDmSdvxwNpgmyVST0VUIUG0gzb16T3j0Vw4FJp
7phyw/hoDyURx7jrIuRt9ZOkYDmwb2mYiJbizJoHCWyCmbtC27mqciLLJj/5akMKVSyKqGpdqtmA
ccUMhzKaDmMxvke5+M1LEHtZFlrb1vUJEzWZh3SmByguMNOjs/D62aG/9ZllHAaQYrZKzUtAXkWm
JEihhfJvK4rGPDFhRZTBgJVuSp60Md3nTXiZMFQ8e6P4MpWgrnPQHrqkE0PUwrm2+HZwxw/m/Gu3
BLWkGOaY/FQPFoljR7FOZlAjHk5pFfwYCrGFsDh23WK6DyZK3N5tPhPk/Bd0MfCIbno05TnWR38i
OBqDdCchhiHdSR/ZyZt74an7VMVgJfIQaYs5ESa1nNAUA1cQnGpLex/uKkr00BTcXQmCHFxHYS/A
h+o+uSp3/JY24A6vL83jYLoIx1AYK0HB5ZQQ/wdLOpvJeEypk5iVc1Vpp533vm3/AXrxpwmQndYT
z2sdAqawQ+LF8/QStL6zn2uD+Io2pFZ1qqsmhRIiVJMgKEg2dLGUTYO++Pe5nvNLbdAw5eNg7gnJ
+IprQE4RPMlgqN0dxqAlhzbq1+Q1iyNHaegdp07CGV5mIbojPR1F3J7e0ieomG0QqG6SnOpT04hX
mTGhClmwrrq6/wKG+23HlbtT3XdU40En4eUonebZKDoiQlX8FRXG0esHAtTt+HnW4jl3/ppSnpxB
/2Q9mWYVBRU1KgP1BrBskAYx1h6YYD5an6AveEiEZ1KvTip3sAeX30novbSlgLo/PZe1/6CHX6gP
DfMMBKR5eQvpgjEt3Fm9xalOaPpmorXnkiux9wVrp8S4ozP93iflXZchHTCjhu1AJRy2WI0HoLl9
6LAqji3TdkTDnwyK4ZhrsI8Ec1H9bFNaiUPVU3YvOV7acp6imDdX9t4Zirragd/n180dPooPUzvZ
oZ9Z0wZQDhiisVVYQHW4UFeyYvYz5mobtrynVtqyivet36jLwxXmegJORP+Yh49WzqMJoXSLpLul
TAmIH68h98dzekTZws5sYjiUR0l652hGmkyEO4JFGFHzGO8dDuYCqMrK/g5bpE5xyuwsjNNvZU82
sdIcTHy09UJvrgWORNM1VhxlcLfHYWSR1V3mEjpXr6S95h74mS3jOYIPfFpedBonD+FkjEhWobJU
Hk2bGxcYpuRp9OwZZYV7MxwCXzPVXcZheOHbSMCJLrXTEVXazKQNc2W7/s6aPeBmhfuTkXflzwm0
VMx8oIIdbKYE8dhuMO7KOdNQ49kItX50h/b3t22iC+UmfUs+/0mpb0EmYkMKEiDJVlc/Jry4naHF
KU1HnmkdE0rXbJmLpUCJMoJfWFq+5plvnsyo+ly0mHyC6zKB7BmZ05dTZogsoKJipGnjFZT0DzuA
9Fz544OI83iNV1ftsobYzwROS0NVicBozI7MMaJ1atA/IKNEM9hEf0o9RLgzZqDY3WOA8qHPOF/8
vM83nGxw0Uip860s4k5hhfvQJt5bSku4MvIEb9Vao+E5lDWh6JQFfqR+vFactV9+T6JvVnCguTV5
m/IWsGA3/xVI+NAWNVsjo1v26Zx4U57YCgFFaKo17iS4dYbmd8VPrJT3d2TKq3lnx0RDwY703xhy
I6wn3jAKWHIGJEqfjlS9jviAmYjKVeHsDEH364f5tI9ncKRly+stk/keTdbJcvUabBFGikqwRY4V
WmIbFbtk/pECnZVcMI5g46cY10BBmL155bv5V968N27+qQf1UNpMwcHIkSBXJd/kGhTorlipTGFa
7UcjavFTdDvWoO+AZFn5FzG5CWSmDkBxPRhZh8IKSMDtV0AcYIROUDybwv6ApY0wY4lNt/2/adiX
n7H0vhIX1lVA7st5CGeiOoG7pHV8aCv7PVPhFUoh9zmpmYQdA70XxjMCvtehffUj3iO8Pj4mowYR
f4DGNXhJtOWSZ97Ee5n217nu/7RR+jlPAviKslhRmp+SrSZQqxYkI2cJ9byzLtiH5zZB5wbDMjTV
aIvTgO+FBlO5Z8TqHZIf870c3l2N2wWC0bmprXrdRvtitKxTisM24qRAPFuwarSCYBWV3hf83Kd6
1l9K5Jek4XZ0DYZv9hCRtpw6REi9AaM5dVP9Xhn4YLoBFaEzokZSjwlQoLxjcep56X1ZFS36huk+
bUcbrSKo8iEHham67iAIM0GvX22hWS6aEwjqc0+FGRS/YR2Wx7n2XltKNM6uPWBn7+Qxzk3i9Kcb
ljUCFd3W9PKPAaRpGl9EpdLbXLV3bPY/5qq704UdbtLI3c2LeMtTdodjHvd1LVF0MrnE5uXsLKjz
dkptZVcfRZYslx7jZ3CmXIjFGzrtJ17W0W+JBGZflQ05AjX0zbB/2s1Qyit30rcJnwKFq0fhQi/p
dNYpU/MH0aocfzKBh2sqsIeqwn84xHhQ9N+2eZ/ZW0V8Givbj9WuraZ3V2bPi1Z3Dtyr9tsJSmL2
PeK7WTv5c4X0wbKT8OD6OQ8Z2yfsfjnTpDrA08XEi96MZdmvFJxsZC9smBGB242Kh3FG1gC9qjxK
DQo3G84qZ0qPVndvMrFFfuG8tgrUQ2sGr3FvhLdMv1RezrVMLyXydFn8ge1t/b3jcMly5u967K1M
tto73wj5UU2xU3VvrB3qic1Q2699SBS529kULjVqPj3HF25C3uQp4ahBER/1Gskk4w1XXd3Are9S
OBpIQ721snDIlo7FTDVu/VWFfG8NFzXcDx6ueBl2xPH489Oswi88KumuCbIrqW9P0sgoI83uhLmr
ZFCnf01CnWFzOCHEZPsYjzkI0JHOvgoTlgOUAdrE7uFIZDvAywKRHLMkvNhT5MHOVW+DBXWFjFNi
2xfJvic0qo+MWDtEn9ZINlEFhxlAO3N2WRPYECxUh5wJ82ryFoy78C4pN+YmZ5opA5QZNvl8hTts
/GS0OL+RstIcLe8Zw9fgLegj8jCgco9FX7KTh8OZOOJUt+KJq+9FZP2GzULFgKwxz9wN8I+8L4fs
1VUDHXHb3rq+oWCOSJBz7Y8Jbtla+McyDcZH2QZ3hUEoW/TP9NzFvyKff+Wcz6ey4QEeCnEgtOqp
5NwKY70IRClOJoIvd5m3TBY8tHquD0tnKJH7kiy8/Kra7EgxnZLvweidnQ4myLEka5diardROd/P
zGA2I1haKj9oM3QyfUkA1djEW7g4vgGQpQrvCMxgnsjcOkIjxowU/Li2jRen9NCbyYrtqtiQx1yQ
UIBamquRx4kl7gp3yfv2yRBKhDwWbAcitGI2boEtWXqsQKb65lrGpzexvpprulH8eOSmAqPkI0M8
ldQ4uNH42GdlLpi3gEc1St3VwEB2VdOGQqBxjhoNQetP5Kv3iuQ9RyFKExqP7FTTBUp+QVssEXA9
gbuNUNEWHDpsUlS0OwPlrFVQNwxJNW9iGBs3kOCdD1vJWGiTsEHGTRahK2/AI9yJNvDREzvoFEoU
HiPJSZtqmcY2iJhKR/xMFTC+3L+QObDcsxQ6/yqX7Gb1tEc9fCiIJYiTXDagLSEO2wIt6iFGpIlj
wWCfmLZ3olbPPQEUxwQDbk9LO1BqasvaIYZQR51UgFdsmCq2RlHZVO88Fji3l0DQ5C61bNYCTvBa
lf1r0A8N2Q71FgP3BRJyvAZ8/qKrggn1RMQNCcd1e4NDOkBUZ1RbiVeHSATmFzlH0LWwKfWjgYRt
xa7J6FOu5kDRdWI8YyG0E4OxTRfhcmy4HLWtudMC/YCkFYGZ++4EltxUhf1IFA5oHCEuRtX/h70z
2a2b2bL0qyRyzgsGg+1Up290pHPUe0JIssyeDDLYP1K+Rr1YfXRW1b0ooIDKeU4M2L9/2zpis2Ov
tb710Tn9dxjhsINVcs7C+KXKMwdYx/BapaxUMoc7E6fDZ5x211lj3rY7qrC4/LOuyNaZgTbKpfpK
I2a9IZDxasTZOSLjSYdP9Z4uwUphHXlWXS0DRWqyxL12dbl1i+JJR/6atELaF7uiKXcG3ERqePuz
j5LNGiT+Lo3pQYST3s9EZ/reu1UcXDei9U+lWzxk1fCliaF3bciqwfI2QbaUHCvWv1wgKSaD9uzP
PDmwAz8YnzA8uGUkJh/TFvdZ8blE/bKhvwplPsmKOvZAKsTLdN65rZvs2SJcYofay6pblyEbaNct
7q1xOCDj83sSZzwHVnbpdHOU1t52qj9DDTWJmwkaj2tdcywqy1GFwit0WySufuezlbtrZqqlywYe
UPJmm/UhHdoLjRPvtfFTeSOAFXv2+VbuBzBeFg5Hpr6K87MYXwAC38uGYCYUHan4inCzxOh0oWY7
N9GMmPjRD/ktexvZ9bUyrMdF0IISjHCIL5mJDibNgKthhnWyKQzzRIWdIKbSX+e0mu+UuKrApSCT
IHPXBM8BBxgQiu4ziPMCnxLkTkx2V1G1H1NhIIgqNij9FCYfBc7hlQkAE8e1a70q+j17b0gP6Rwg
wM/dtInKckP67DHRGVkwWelfOivRLuJx4R7Ox6n3LwELWTwUlF/HGfVLhvC/fJDoh24SwbU3NTEx
K/vQTUuFhp3hR15+q0MhtrBIAxVUTJxNdit3JLSBtGsBhdNw9ZPdjJe+Y5mDsW/fA0o7mYTyoWdH
x3Kc7PfQ717M0XmarOTmWqbeR21C2HCMFMQIuY97x38GDt6ek4J+K8rSjoNSHR4rqEmTkZUX0brm
zUuTJ37n8OF1MNvCVlmrQjt010yq/PDFV0oi8s0ic3p0SaqvB7GMYPSzoJA17Qmn1C4vYvfGivOx
G2T5oSYDzxX4kh3CHgW6WAyhV+sLTOn3OrbiK45rjN6B92KxveKNYjEoedTCDChBQFuKDxqWguW9
o05eFWRvJiuOaflbaei191bF8T+uqR9tHMj+iE1oh2SGBR3GpYQzxBryM0Iwt3RnMQ44vKsKf36J
Ry9YxWZ1aDw8YSQw4xfePsnenEoFuXr56dw6R9/EQvX3p3lTBfeZDD5axI0j5Y10cXuNeJxt75hn
fkPg1JhukmeDTVfXSw3Acwe2o12b+i1JJQysmKROwG1EUYX3QgVP+qQSNImmLu+nZP6jp3rdU3FV
GotvOmPJNgjmfRmG0HUzgvGLvidhSnB2pNyJ4u41oLrR03LHYurD2bV1Wa6NCGtGxTQBNk7cmUZ8
tI1ughi5TL5h/lEwSABAWem+KW+loMi68R+i5oOAZLisz5/mbLqP8jgHm4dDfGCBWJkd9jTvu7Yr
kjkuSch62mBqxuFQ4P8dAvE9YrS2AlZowXRkh/RitfhjOzf/ccX4i8LvSxj3bJtxeoJ54KQgelTw
YdtCOwUsHgdrvA2fZj3h2vMk04K8WoX7FtdVv8vIJkGSIrbkRcvXYX7RhHX2U+Mx6o1vg/7ubWmx
ZpHdG8VxfyrPfh0y/ECir99Cs/qTJWrfTeaLmLJ+lbnyXWISXY2YPFvDXgozRwBp2MCDjqWO6pvw
DjjIQVnB786opxVBvqG2k4UHQBGhnX0agh0hk3GcuMadHLN6Y9X1AcPau+7Gb6ortwzSlJ5ol75l
l0JhzMpsADRdAmO5LqU4do6N1Nr7oHEod4mwIXcNTm+D8GRr7Oa2/B2Y9Ar5drgNA7z/FRYMi39v
aNEq1CbfCs3NMBrO1SSmYJ4f2ArCbzPR3qVLXyRr+WzGHS3HhJ05wJyElQX+VAFiqrDnLZDsqx/g
eJnD7zlwOV6Qhsnja88om82U/aTDALEXTlVUP8j4l/DZbJs+YtDIgH3nDS5Ue3djuczGRlb8siOb
7GLhlNCsKVouyJNSvg5yl808NmjjQOlZUhr3almJLy4LAZVn0N6K9MN+HmZJJUBtchaIfCL4pFxt
OMrt+Imi1W16ERyNvYVbGf4Xq82K3jeX3Sj72EOhm3MJuDAluQN+o3vUEPMlA1AXPiKM3AL2tYOS
a7MJ0QvoxSVLHl/nDJDcbPyYuufdka91V31HvgtWDzN/mx2sqWUcW+zik8sSqbkOARMlUa6HOia6
x2nlKbCMX2SZ9yPo3oFVyoDrJvD5GgR1kIGOrtWUPteFfrDZYUAYek5iQYVNCn9ZGDlHdPt5+c7a
Eg+udPLn3sRSCtZ+TdqBHTHeBtjgS0lPd8eC6Gn0rQP7szfqTy9O4GNsKT9yjFCrIjFvSVwfaEok
Rh9cbKcEv5M+25CGrdp7KnT04Gv3E3P6U+hdVc3biGWuuQUZRbmT1B++P13AVBEapVlopupzhmTM
u1CcIC+ueCasUn8uKcqlqlgu/U6O9QYtwJ/5eqwLQVgcttas4IZZfHURXhfhmgcaK3Euq9eOwJ9t
DMXKnEGi8R2kPCWlqcATn6aXsEh1nYPlpxuOO5uBNOFdFj6b+inPqp+i76hxUBKhJn8wY8l9Z033
Qe7eRU7wIlMFhEKTOGSu8RnXVr7jBlt/6hSIR67nTl+Z9f8U2gLYJuZppQ00estJL3rITlz9wEvN
H6ePF+1iPCTeQ+eRH4hYEhjE6+Nion4nJ19K75HnYeufrfgSaWtjWxCRMDitRoCMxFIqSz7GMGA4
3CfHlEoo0cLnoecWS4s8FHEveXNWO2G13xmEIJxV7KBSbr66ZBHajfsqDrxb4Sfvzcir3eUWugNW
NXEgUqgLmA5So6Q/0d17E7151Bf/Il+n0cRp6JSQaN0eCYwenCvDL32DL5bEKNd6827Mlnrp+eQI
gr88FJD1Qhi7YYp4NIcjqbG6xDQdYk7zObIAFifKTBRPrufMOHleBKvBDMCu+axh4kBArjlABmeD
KaZk60g0DUYzErBZ96JyVe5TICZmXt7ELCBk0V2/Scz8lXD8KSVU8GWBRR0yWtQjjztsNsqfqGn6
re/gQY80yp1MLiQh64vntcmt9/wHXfUP1AQQWk/FN6fq8thjwt4EgA44DAC6JOnzGCH+j4m7UyER
EroRV3S0QuZ0k7UXGCfMmZCs/OS8EEiOqsit4zR57yZ1OlujYrVmmojFXR4VDzrOj+ZAmVY5Jasy
cLKbzKIzERpkbweNikTWLraTsxPU2dqg7giMol3vk5IzOAwFdfVwPiRuARK4xHhWsHtjw4NzUngZ
40cy49/wo5A51tmZ0ljhDFwgKnJLnNe7LylbnUOmm6onPwVv5h5G1nEc6WQ0Jbv12SVyJ8YfM1Ql
9lZ7Az2DPKONKRZVurVnTLH++Ok5PYeTyOsRSLB112oGIQJ8gyMN7Ks4dx7B+W1ZEH+NctK7DO/n
fSewfGTgvaEWooss9SxkmBAk5ezzZYT1zggvtengq5honidP6fEuGBiVN6ENX5JzKjymoWWg7i20
DvHkNCrYVbn3kDmARnj/Uww88JiPeHKw9ll5FoY0rwiiu7L2qkvd579RAJMt5OqDodL0vsjLt0Ly
4msjMjuchFYuYdp12BZfHiE13fOEph3E4uMmr60eW9jqKxOPBDXBxBRyh+EuHLEqTS4Ktz/lP3US
ENAZIaiRtrv3uL9PFFsXgqC1SAIesXSEwxjCHvdlY5zAIKf/GDWZmM7PX1Ir625prs5VEeePXtEA
Fw4StatLPH/SMB/GxjDPJLMaljT+1WqG7krFCs0HFsWm47QzNZ2+LdSnoNC/jQF2dOQ1f/xeF4+t
N34BUU0ejfpX38C7N1DxF/MNTMVuZZlpvrbtpTiAjNVm5pcGLf8kucloW3s1rkgevjmyLB6MV55h
1RZvzZ8x57Duml8jzI7FL8bjivcdJbu0LJLtjOMfms0NFrPNw5g2T+VMtSJtZICsgooSKJ74Oe1/
oWfg0JMRe/9BbBx4QyvD6AFLoE33xEBlraD8z+ENT/5mnEfuiLB5i9VvCoemfWOpW+BB+KnJYZKr
uM0ZZIrSq8SaO+K5QD0pwj7dNOwKzYQkuIXaqds3bE1442JcEUETusvr9KVO53ewzpi/RLcMmkvO
yWHMy4aDlI61ylVE06kTXbVe41sjrsMea20bLjRThNbWCjDNhsLiKGbJfTUNFQE3TA3+ODSHsi2G
d6ywGxUMyQuv+Pwytc4rVKu1p6G1ln10Lpoqu9Werx5DHGCKqjZWtuiHXmxmN8tR+aFvJy4KKHm3
v7+XetUSsYATXptf/v6yufw3GalbStve+e//2LhqAME2rUnjT7wwHW9rNBoIx0SVkyoYDj22CgZD
qGhN5hI7f+zw0Z84NF7AjHz0aQyTKKbBr/T975BWTWAnuD+Ae8pVWJtqC5z308sLnqCXxCxd1ugC
tpilx7eZAiSrIXwoWJ5mgRXtqpGus8zJ8q3DHqRzraPpVpjJ+mgneJgcG4MOLQPi2JTD3S57xB46
q38BrAPK1LevQ5WbsPHScTtW3kOZ3wby3p4RXLLE3VSVGfCAjNa2Mr+K8duqHuuuU+vKi2gj7OsH
3+8o75UrGMq0MuoWF0W66E0TS3QPeySo3uC78K84SzZ56mfviQZ7QBNnMBJRpc4gpysNCbKNj5Gq
xCf/O4X2A1uYQHa0vLoWhqvSOEZQ43w5rDV0IJaSFMe2LJxLMErdQKEyR0fv2NuIcm0ESjLxQInN
rXsDLV8+dmNqvsrqd41faFdY9Oy2VffWx5k6j2m7x7eM64Tib7uhNKWO6mCjKvPcWKwi0DHYqBfZ
e1+k+tQWYrpK6Sm+wzzuFT5bXzArBVMNm8RCQXA9Bdq/Ws0mHA5eEl9TNPBe939bAaNpkJHVrxrx
6eYpEhlvyix8a+MyA+bXRC9C+t9Wqd8UjPxNoz0+z+JTZgQZJLVOtVusQ0dzRC6pXO3T4d2d0OED
Zd0BlgLTNct7bRbXJnjK+6w42BZxydwpmhepbHb//L+rKDwOMZGf2krgTxWYiSvyZ3f2KBkrUudl
wF4DqQu6J2jPbRfxRPNl1Z375N1PnD+GNUuCfLihUNs3MEXOHnQ5OIY9gcpkh+2D20GnznUe+GQW
qc+ojBGMnrrzhSRTXZWPfZnEvKK8ZxVM3k8hlhBHkT8WOMuYQoxHi/tsS5DlXVbxc8+Ehnty4AmF
lLZpJVqTcMURD9cpEe7XiN/sjk4Yzit9+gyL5D1ViCQZuXUKd8Nok5u8rITSp6EkmGJY7K7peIm5
Ecgx/LY6VBouJDY4n9jTxovozc8EH8hZBNZ96zKqz6C5eGgC7XFm0s/eELF5Td5p7agpycEQkyDm
BnO8kMBQ821QTaumQEFr5gfFeLY2Zs/YyNTfgmjgcwU8uhJWCYS7S7Z1Xw/MJiIk3RI0a45ePdOw
dxQZPp9S1L9MPf0hB4iRPC62mea03oF/qK2TSVPLWZAZY6fwx2a1SfAFudRv7FsGZIijSsl3m63w
nRN4X/33jLX/YPcSsB8tc9R6C0J7kdqFOF/vYl/fVK31GzW0l3Fwn8NZP7l1H5DgMXcVLPj1bF+m
qO8PjVPGj66JQTsikwievgq2TmM9YJKqGCv5/oOPQLOD81GSOnY5xC7Q2c5zHT5KWTIPPIXIUiQl
29+G7Ybb0nBJooKeJTh38nImbLPJfuEuanaWys/gExllbc0TSLjEQoPfdhuQdc7rbs9yPN9MkkmB
iip/a8vW4TIH+pNgtd8qp6CWJUCdTxv/aqdNs3F1i7GRyzL1KTvwGoIJXV+4oJhyKNJ4b31t7i3v
vhaEtSm9XrIAT4M27M1sZhfQg69FwvIXPd4/ueOQ7KIhfs2IW7LwsjhipiRqKNQGJkRpLdL5CtMf
D/NUfAHxpM5FKXeXYNxFpCRKnXFSQOf6oVPUgRTgonNUmONwJEEEtOVnQbBqdNkGtdJ8Bsdwo0D9
OSJiiX/G3+fKe3OyEStyztZ4HIEyNuDR+M0YgkJX35u/Xsnc5lsrTLZ0MJwEq4u9ZdukVUBl1HH7
EsblYW6oonX7z6ADF0mlBNjxLnqMouwc+zyWmSGEP9+GPt0V7OHqyNrXtXtq6GMlXAezmMhdyjGp
0Rwxi3dfrHHpBjjM9LGFTLNKk+ZPbOLi7JezRxRfnSBf93qEQFhis3Br4CawEQ92KB+mGGVxaNbO
kqTWaZzjMtDjpm+wjKCRg43exAL/dO2VtHWEz56jvx0h6vVklu821YKf1RQeZt+kEqwGWgvesdW4
6cp0eHahDWi19GU8NkXhYJaJzo2qPidJDC0gSRLqE0v7d983L4iQh1BQ2dAFzofoGTAbpz/ReHbz
Q+/WgZZuBFcOTeO/mi5+9tzsM7SDLe/izdANn0WayjMz3g1K9ib8lIHzGk1LPGQYPwAlgWiZom+p
q2XufQorAGqjhIgFES/o1EuhaC42WlIu5HAll0M6Yi4VEEYCwi2cbeUnHkOWYEW1UaZjQCPmyquw
JLRxcGiUbW/Y4nMirvXW97m2Ve/IpSICil6nj5mbPgIur9G+wleCqMkZeXYzsBQ7mZPj772sJVtD
V1CIUrsyo+RAs89VLnF2zUW0rh3joWApVgbjt9AjdLg3UzuY3uuabUPubID22nz7LxLf8apRsC/L
ogTbOfafVtptFnoaGPTqp27ml5qRMo2qe4Ej9y4CbKHJ+o5quBcTePL44HGO4eVI6KItnhjgEvpl
c1JFHGhT6lk3JXL1CiF3eLHzGNMpzxxFiiiiLlYFhPAzt8hWlvSxOBe4grsG+7DA+MCUEEmEQYwG
zV2Dhy+ZWYJ0atznOZTDvwuyCa8gz3b0a23jtgyjx65JZ0TVEcca1Uxeh64XIBQiJfL6iyROdJyF
1mGmYWET+7ys2aL8sd35WPhN/TtfKqFQrurC0W9VospD1mtSXj2Cd1PgU444GdhO9FkETkuRN6WX
7DKNZ0wQzMaxUrsE7+Zdv4QLGHPCdWP353AxEzAdUffDpcMgyXIxzGIQBB5ZnbpVTw65982EU/QB
5sPj3ytH8aaF7/EnqMbXPCfuAm+FeAcTRG8igONnTB9NhpRL1OO6gbkpLPdKUwD7L0N5Z2lVUDeh
Pidh9pw5sd7mdYEsyaDDZqplbTOh1odeAmzO5yCUzty2TRtdVB6AdhJ6P1SKbju5yrlRVki70ZqV
N/Re7VxiyxRHM7mxsengOJXVFYigtZuMLgFSU4FSxu29pl21PAQza9naMz8mSLs/pg+EvK0FnTVg
M9EM5S6N7J1NMn0pS2P72eY3nffXyH4VpSfehumNO/vUOz1UyMYQ+4G25DL1AWfMa22X+Nw8n6dW
+BtvOdDEYIuBZ20GD3XQ36y0pFHc6gsKc56iii1uOOO2LWBh9pMEr2OMrylCMiIRuZUSjJCTMkyK
lQ8KqqpJ6sYLT7JNanvp4LhoPVFGpDN8kAJrfDMad4O9TRRZBm3ZRAADnmUK5zMLC6T6iFWUWQOX
MOQYbekW/ITnstKV/xK3RPu7iXONINjaZiXpHd+XaBPNtXbZOiGKPtld8l6ZtEBx+nX2XU+DdDxi
pwvn65DVr4DpbpOPEzod79sQbIQzQO0PknKCQAa8SMrgvdg6HUyHdko/mwpTl6FfkJbRwBPM6lxl
+xJnxRy/T6LO77HikoqwgBsY3murHueulkenmHjWgdzsCI1uvZTUMunnXEftMaDt9Zj13Dlh05Lg
8kx7myKxQnUSB521XFQRTi8vnf19FIwR1iQ+TNnT3R7EIEcy3hGdA2/DKynHCY1fVlHTjytBilD4
ulse5FNENsOLbpzLh2PlqkdCnn1RdGyhY2JFk/lcYA2n95wjUmdfKtV/O6P70uGUu/OqtljNGbWC
iKljQNimN78nooFmJV7L5htEz2uuarYe0t4oN/yMppGCvIS/seuahwbX0phnb3G+Gziuyqg4RR7O
JprksLYsJrvUueCRIkNvd68ZKj+GHSLekoU5omhz0OAl61q6K1MX9yCJfxVOdYq6CtPP3FLJlzhE
XAeSNgKbVhO3l3js0YDrswqdW00ToW2aeP81Fe9ehFAKjRDWLc4z1AlWYm0XP/qztYsbakPiJCII
diZ0cuxTH8y2FQ+HoJnFMeUWwxzeREdZl9XGR0k659rmEKrG+knAgMN7m1Hy4AQ7LwqJ+EvsLuR7
iXHg1AiLdE2GmRDeaHJ4LU5xMx2TlvINNB+xs4aJv4bvh0iD+0SkTEwZ55xyJjToFyZr4mZYozvQ
iqNQsmLOw0kFVjRvpnVlPMthhJtX5XfuzKQqQbGuvdnYTF41raG51oSNilURAYEO0zRnTYa1wqLg
mgZtPo+YD7j1H8M2O5MCdS99I/a8AeNdp5O3AUvTOKpTMjfEaBGw3Kb/qGLsDr30kegDvpyieax7
XpbD7J+xA3CzZjNto0P+NPtUI8X9x19GO9bgYZXw1WD/OzNykrjtg7tupH7Tn6u9W+RfJFYbuI0R
Tx6Psj9iNPcBa26/7hracEKx1UlkrKRFrKONo6WMHu5glhuHMNTNymu6bz9K8QiaASY65HEWuWG7
GaUCRsJmkT7K+uhwrzzpCgIcS6b03udTwdyJqYePWHnVHwy97NpE+Ja4+dtYEGfDOUhOeObkMAtC
sg3PnGiGntGX2DKiiJMlDUwDH/R6aDLYFh2QBc996ZOu2ZOUzQ4N/Fzq6zvnLVA95orM/Jq8ZeHn
h+ND7fvqnGnJesWazS/zzY2pUNVycNYtTkba2mO47cH4KtQZC8r4BhEMElYbt9xD/JQoE32gjp1t
//7UGVk2AOouzhR024cBVj1XJi6vvvl028G4/+cPsen+r5+iR/N8kO64++ev/fP3uWOBN9dkLefA
AZzv/v4X4lLGvW75lrfTx99fcehJODRDQuUecr2bYR1zI5ZSRl77GALK5aICzW9RUPgvP6QUDv7L
T5f/+vf3RRn98hW2kgCvBNxuCzRrLXdz3y4cRxt7LzSbVd1k07M9ciIAnj9gpRc4XfXIHtYuvRPP
6fAgMmLymY1tZ1x46cN7QwfSgqqWd66VPDdRfpuJFoHBEez8h+VEoKJ3LbsWEUT+mWcFwCmtp+M8
k6LDIDUdp2IpAvSGxevmF/e2zkhhDKwdFWoQqxtQKgQDmPFijkqFInXUxLAHqDnw5AVL6Y9y4u8c
+h6n43JjNMZuWox2U4lXw/cH+CmsmVdh3833cZxsumoxOydPvDS8rUUfQ1sBwe6oyjB1dz9Wip3o
nde8JCrt1rkRoY7VwWeo9g17deS5xKJtoP0xk/GJu+UpLtTzUIunYgiezBkykSKlFQ7JO4kTPB4U
ycUW47MEfZFMX4ViNeeon6ICyKugaqnqmricMif+iLDzkGPDi5kxIBQQYDSggwZ3LDO1f2iFGBkj
oJW1xptrj/cwizkGDONnm4qtkcrX1A/OkLD1vvOdZyG7OxEnZNocmujgP2/cmG7WHHOI7WLCGHDA
SFSgVrk/fQaEngoEHIvb0EyC0/Iv8XX+xYYSV0LH6bNJo3ZDxhynTDMBFY7zmxkv+SBR7wvmK4B+
R+IPvBn6XzLm+phSC1yDcuFIEI5SyILiUUDokWxt+zD81Alh8Zwagw0QFqjC730+P6FS1XeFbwGw
cRWfgxWss0591GSuJ4bCdR3wJ/dy6cKJiXcYjfNgGuOVEIXkyiTwYCSjOv/9gXlX5usydvfSN4pD
NbvqXC8/+CDqjv9dIv7/VSIuaN2mbf3/0SK+IQnX/4//KP+vHvHlf/rPInHh/sO1STAxRPqOaQae
9797xIX8h/Sl6dLdbaEH2/L/tIjb7j98zwuE6QrbFNL1+NP0f5aI284/bEu4vkkJkY2hw5H/lQ5x
ooHBv//bv3SIAzqQlmkJTIqOyaLLD/hX/GuHeDA6IsW9C8fXg6IRCvgXpgi36QQPxs5LlLWp59VN
0JD+QUq1tM0NkLaMaQYl3dQ1B3eAxYjSJBIvhH5KmzDc50FGAevFG+IUbKlg66bZc1lOvGpox/Pi
8hMNZZPkIj+Al2+ZvgNk3cQAY0hoFa+2sc8bylpz6gtB4lDsTaqnjJgStdEvjB5nOpVJdnbb6pFl
kOJMBoupl6j0ZYy7KklN+zTM2PHTkF9zmZMgv2mi/V59AMG7Z+5Hsi+RerqS/Sc32IPrIQAk0lkn
pG3uqglpc2HklmFiHz2HPWHasY6v/a0HmQYzLj2dfV/OKzeXFgCRz8Ah4OyZglQoBNmUPs2ox9wR
Oz+D0qhIjkscPOi2k8mryGBbvpZULcADl6CS5L5IrAQjHhqfJYngEyjAD5U5NcwsmLJteogt7W8G
XDFsazdxxobDj1CqKcN81314mVVHF7iJyttpNiVksu6DoLkZFdSiJbXD7PvAkxj1TJJccSXfi1mk
+8ALcb4vGh4FRKshW9oHY3bDmTEDpFUuO0virJs27hlX2YwTUa2omaMC0XXw6xco0DiIAGoNtKez
2qRrmPP4RgL23kCaea8hzyJrc34eQTD3zUdrJvOSRn0efXwSXYbpYxiMH8uI3iD2/kA6RbSAc7As
udbgkonwVG68cjL9jE9tO+DawLfAlylazNOCjjNfK9JCCy9dVT3FE065k+hxml382qvg+EcReK68
NGgFz4s9XyItVDUsELh29Ky3PZtQ+Socgy5E6vPMKeKfPDVvLoIS8EK8HHIxbrK4FQDSK0mdDMd1
4jf0kthdwMairHYEh42NO+iPQAHjABVZjW68SROY67hh7z3B5ze1LPQ4rXOjgNBWg38E5eXRuOHh
OU0beNK2iaM6fysLvSLoTI+rz2HXMV5MIlpUT2IBsOb7vNUBV8XIdkX5FzjjzJWxtyur2blB+x22
BQsKvm3eOtWccXkfbBeIUsVxNnVv4KEXxIWdbXrmasW1SHMViTO8c7gwaBH91YmxOsaT2nH5kyym
BMQcGMwKm1wS29a7XiyYhqzZTqP12kbMvrhWudoNdCDJKJGOy6xjbDBc/CLkwqVFBW2y5PBnvrdM
IvCyl9hl1FZ7qFjwCVLNiq/OdxYpAoJpZbDTDsFLgwve8vFm9vAS1Dya21j3OzQsLl0UoBX541XS
2sMqLaijNKwRHDjNK6upQRS1xHczCZCGwWI4IneN5n+m+XJn+nRLCJwaK1Ai6yEKrj5/LHWLPTcK
EdjMIgM4Zou1MAXuqnvjmHCW2eCrd5f1A5TnCuygI1gB+qyAUFN0LQivWlyPmMuZF7y03+M8WqJZ
W6euQEKTSRLie+AhvyPstc+xwhIP5B7siOaurDrZTCl3LR4Hvmyoii1cQhxmHoZQ178qAwOGyEE0
lcI8mbH7bsfstRBwsf+A6hwG+jfoh6Z0iHrujstbLwmOGfcJ/MY85oPJvIL88ZTDtXfZPjeztTZb
hACsOSTolx6RlGE9p8RcpThovAlKW2YvolmVC0KQv0ez0Gvbmxq8AXwrl27JvOGUJH3sHxHUQuzs
Ew47rm4NYvZOVzxmqKS5elHy1lb3Dtw3jqb6u52Nd9hjr70HzCSE/pw7lnnDVuSv0Mf3c2F+p8H8
TEXe4e+jUiXIpagxWWBrZLYNxxy2NH7/NLNzxAKFDV8FOHEyDpal/4VABHHDbbf0NyT7KHxzm6nd
suTbq7hvNiGScSv55zm/IMd4KWS0MKAA2EiTL9nr35EvF6CvqVFoAybTfkUI2YjWlsiv3cy82XmQ
RjH6cCebeBGwzJpsRxP2I+bO1+ixfBLcqc+ej87jYL1g0sz0E4ColbKdYUs09XfAc/qupSd63TQO
hwb0FtMedm4JmQXfBZGVs4EQK7Hn7nJD40ujSqEiS5JZNowBpT7w9fT7ceEe4r2CGsI7b+hc3Igx
N2CDlWa/tHvIwSYkb/5e/gxrYmdoHwAFSWTZ1mIZaKhLYaSAkZJsV0tcsrGrrg4w2RsQieTkcNDm
oxWPRPd3nlwCXIJlh9VkxYZl5nNBWIqbnc1CKwDn65BDDCW/z4SDsNXV1mrG42WoEnZ0YbC+LbB0
hTy1ILPiyjGxUqnMhqzkf5lJZj/i2RddBiSpMrkz8weM5ew946I+1+ErQ8Ku9YJ0Ww0m4pSZkui2
kt2c4F1NZ+PKXQqmrrl0Ql9BabP4G7j3w/asSAyDG5x/0XWp1vWYflA9ewIOAGY4brZRWZ0guVBe
vHDP8xmkve/IJ5unAT2/xs0PYrzajX8pXNJM3TrbVQakO8uuPnMwjGtqejjjuyhTYaFG2P/RA80l
8GPAHU+0hLqCLDCch6c4T9+LllqrOOYFMRYXkpq4Nl1k5c6f83WUexfPxBWtOtYh+BSA00Ha3rQN
9EIA01R2Zh2W6+yEHaNYT0Ow0SJCLFvYfVPI3w/qoKPMfFtP032p8nqNjcEF7HEivIzMZnVr0iLt
nTl5Jz137WlhFfhjOJ07HM05IQWb1P2OatPirvYVVxaNtWtXsyPCk+NwswOwLdzho5XxuCa2zns7
B3xQRNPGdslCUucEfVSBLEiJjjwmHvtFA/wn76VNqny6V7tubwXczDqR3zBVGceqZE1XvL/rrfY6
Y9OqPP0sCnaKDmgiQPYYUgauIcD768bRYjMQ08BtHOCNUMTl02ZFvNFfeypfmuRr3jRBuR3pr0X0
AM8sMyxVbWrjKcRBQhY5+ICGLSyA4pL0EFSznL3nhPRCfL2Vx8mLaInTA7g+O4fa3cRbY9T1epwV
26QlHxee+5CMfuKRYgzn9I04k3gpc4ennx/8wmICR8VCJxVyHLa23TzSiE5Os68glTX/k70zW5Ib
ybbrr1zrZ6EEwDG52W09ZMxz5EQm+QJLTnDMM+DA7+hT9GNayCp1VWtou/ddZW3oYiUZzIwA3I+f
s/fapHpoFFhQrwmshg7AcugL8gYXpTUa5oP00p9oHggVg0eyCm0SvD0h14EBpreDiPYAgzPaO3g+
pU3amB86j2IxVkmbvB8UDC7zZAd69r5zgn5vjk5F9c7wv/MZ4ftPUyifXD96mdRMarcbL/RroJpp
SoOQjqfDUfqAj5EybV5oxLA9DVAYJjNRv02NfTK5064de/ngxiiTXNAhcDrnPX8SnDJ5FevK069+
1s+HJqGVQesjN9p5Q/+D0jyuUkrMmhgIIlLnlOo3iRM6tFHxvewYKgwqJPYpNsgAjTHbdWmK4k0j
jJ5jCU65M36VGVneofxez0TPT9F0Hs3cWjf++Gg01OLmTBoe4zoU3wF9iLGIzr3N6JB4LJAGY7q2
+8WNz++EhI/RlHilQ8mrNJHVrv1xBlowEpClggCjXl80m4qxBRmIVJVt1a/nZWphDXawgq1zBigr
sRyF34j3XRsjJpzOhHtmlc8Ec/ZgVNwt5TjqYJ/lPKMFhg2AgWVY15skeiMriEWe5r/txOFODgti
PbqSqXzpqvmJ2NT64jIYVVRLtfQoOsyk2TbTLUJBi9QjfmoZM79GVi8elMW9AIK49Du1nx1kJLBj
F9E7ZiGZMjIo++AQRIy+7Uaa14bHADW1mJ320A5jt64H+SuFuUkp03yuvRk/C5MCKV5aw8A/HoOf
6JvygexA/GiAJR7Srnbvu7SjxJOYKjBTpl/FiJE9H/EsztH4nqHfjQIdMMKfIs5B6aMrose+ZwM0
oDqWcbeF250DA5xNFFu6YcyLCHBG3N2bn/oeySYq0KcoCZgEOAeVMWDBP6/o0aA2kUwWP8IbSl5v
5ly2m6P2ay+J5BgtwCK8abu4d8k64aEmTMXQhkLIMU0Hiz66737O8A6MjiSlxMgZeSP6a3OkI9QS
rHtpW68Gs9z3FVFZSURaSEkEMYggqQgvB7HFIgeIyJGgQcNTKCgS7YBmoLcL4zjBHODYjBfyS0YJ
fvdg6fa1z/MkOP3WFa8Nev3eaEkI4kzOqnmxB5Y3JKEQLYOI4CdYvKgGGndvdvUVfXvOW8WeMIFB
pSeNP7Vc1G2K2QbnEP0jVIm6KB4jMYXfFYCrvc0nTFJQuq/4swPLyD4FjbZgyOyjbSRbDxDkqYa5
RQ8Rz1eLdbSUSCQ43pHKqMvp3CUD5X0CdmXUCYwANXPP6soB91FuUmi259SAiApPDSoz4aJomdrm
0IMPexHWlwZhAc0rCehDDvchpUks+9pGEcRClA7FkxoK62gZDres8YNIXnmE9UmUvLbAcGvI6LNy
sAYE8hTXw5ew7hihBEaKgIj2eWAW4ybromPrpQ3tuJLJKr3PkDE5HXx0qpmUuxwPK3duvLfqBsuq
SXIE+WGcY3XyJGOyV5toYmpet0fyJA+6qs6wAp/9BOcvBM93hfjyoLsiZ7tc9r/iYpnIQTQGbhVO
RN8VBP/NiE8Fzs2daemT6xf1TgVEXsc6O4sYBkoSombKQfIJ3K9rFN84G+Q8Lfqfl7SjoO6b7hCh
vb2nwwSCgDYjmR+cRv3dRMDNxZ186vback5owDZlr4cD1fXK0/gM7WUFboef4WxZOyMjeieKd43D
s57Zyjz5aIOtgHMs3EJGkAyTp+HVGOGjFCOA3MkFcqv3vAX+0VB4kMEaprvYAQDRJt16RFYOp6cE
syGYgencdDdDO/1get6gpI43s6Cwc6qW5q0O36Fd4JQxi03YGO91i3rfH584CD00Y+mf2NykX4cH
j/n9g5cF2yGzoO2znvQKXGUmRvLrDQZShRN8H83vuN6QNAn1aA2tXLviyRSpfUASj1hO7hibIfsW
HAWhVIQbGz7rOOe7KW6Sh16aE20Rv9/OEfMUiCacPabeO8Go2uQpxR+tpaTtjXORRK9Jxw5j2na5
05OUp26MCRFKEo5PAbgGgzbZphU0zRERP6HmQtjRs63Q6WCDKVwKzpwQ6aaBZUIWKMUaNUZjaoJd
yAFGnUmfxOZ0FQzVSWTjLw3+Z9Po1D0ZijNWG2fgDRi/QVp+y6Hd1SUGxbqpj9Wk9i4Ao0xNm2oK
fmaIzbYqMUdoHRk5lj0fqmuGJVLaWwCb48j3vK4n6hPDHvO13TXfc6kfm/Bn2A3fGQKudJPQ4LJk
uFHYMnTBSu289U3zOjaCnl443sPRX7PhbAKSl1D9p+HGKkHrFvXCEctIs7HIJ+UUnHQGRoHIkEhA
41dXYn4tsh8NJ0C29mSpR0pg8fgux6EFhNtfbYN+zJxiP4XyR3bHEqnMiC2kj74zZLqKoaIfSjOl
zW7ZS7v/rc3xmvgHbiA5sNOPrmpOPUdw+obveKG+oDci0RdW3s6CGIXYE1cbuo3HqKrcHTb3dyxP
SzjbvBUqGwnPiqM91pvsHIh8p0IqtLyKcblUBTW8njh5szLIUVKbO7oD4MVg05iZnbiVu8kWdzpi
Mx9DWLNxmZZwpFzrKMVBlN0jT9ZbJp/JVrvTOrXM4gNZcoO2HH4mywLGYTjU4Dk6vSuL5QFnzSI2
cdgzG9lKPmjsbh72aBUf3TG+pqn1xHEV40b9zQ56vAkG4wIdHTR69NTSnwG6uCjSRygoFPLv1FGS
6SzwAtLioVyPFwqcu6OZG4d9y1TQPBmx+anyxJ4w1GrllZ0DTTqE3clJMy6++pbJ2oTzPC0QsKrg
raqZc9fOxHrQhCD9uAXVMPCgjv5NGabHHI8OrEubaSb9j/I7wZmrP5k6ufhlgFVMoc2rPjn+fK8N
NhC8OKBeW73OWgofk53oIYZ3B617ydyy9dOsehA3AWqT8Tb5+X5CmmGbaNwPMy2jA+/Gao4JbLKy
c54YCUj06C0lkDJIj+hvQESRBwk+ihA2B55ymZAB0vQ2Xl2WQIN2agF9WZMDS2fiyWvEWzAlVzsX
vwLbZWUxNjho2RXjq1NHzxi1OKOpxyaLrCXM5M2PDRMbPwGYxDvczSEObjUwG3Sxvp7vGDaoolBb
YektvxYsWGc3d35x6He32QJmliD5R+k1x7rq300wnWjGuGt54NjrWSN5n79ZvnfyyARPpfuj96N3
pWd2QK+HhjQOO4VFZhWYCWNl0WIvZVro4DI6+EyTzcirdzybnHH97mI6OT2awn/sUThtAGQbcFjE
y1h0CP77EVQwITAa5GROOiziqA7ZZtmj+hjLX/iy3gKjug2s7hcZFYdmil/KNP4+xiJYpUP1c7YZ
knPCM/bpUCMrN/MdSsP4JcOP0jDj2w518OimFcxOTbe1sASqXO5vPJk8lMq2t5VCuQbB+N1D0b0O
51eUSvTZ/fh5qFHATEclRUE0C1gt0dIddDI4636EQag2fQzHNN5mkewT+UpXFZECfIwV2O2t0kR9
gHavAApPO3RXX6Y+J7G2NlaEMZDG4Pd0wLDFbOkL4VkqI6qXCUkPVsGnChjVapxneyNystiJ/uQP
8eqaKM1Kw46tLcPaVWXyYg28YU6PzAH17gwhfpWEN+FyKquIaUfBfS8C8wv5cd96howrUYE3aZfD
sIlea+jaF05A0C20YyI0p80lY7UfqNMRB9OSBB9b0z2fN3FpPQ5t8wN1HTx2clkAZfJuaDH+SDMI
P0mOU7hSuzTrtxGyng0xPXfPzstrQDoBJgeTtFwPZkibfq4s77XlY4XbC7BrTEfAIuKVxmC2whML
R7sc9kkSr9y2EDunB/pqLRFrxgs50hvw0WfR+92LBJ5m7I0RAUrdgdpNaXNyxuuQuMnhkUb7MSrY
6oLcpx2Dg8tw8Dz4ZCxJYxy38+hjTkk3udV/UVH03W3VGg0tVk2XYW1pfc7h0z/4M8plZESA/Voa
Fwpo1w6zAOxXQzyh2d1XHKwfxmCRLlEaArPmZ+aZiImHfKAceEHvRXfAQwFfle7XaXZo7rbtoQgy
3Mlg4PvKfHPsTG/YmTl59ICI0YVcSH+m58vz2TC54j5G5J+yA4D8mze9BSSSQEWw4irh3ijbteHi
Hs0DgQTZ442g87624MVtksZ5M3tnQOKGjillN8l19E4Lm+lP2e69aWpWGPqWpC8MCjz0dAsNVnGv
vJq9fRtNO9m0dpusKGLRW2p+Mhetp3ZwIroxdhRu254GPu5Hj6STE8EM5hpy/LCOwEgXdvtDDmWK
xFH6NGDrzwHVy8P/H/r+x4a+zr8a+j7/j/9e/tsFm3ZRMub9eMHDj7//jTHqP6a+9m9EZFgBKnQm
rF5gef+Y+tq/Ocvwln98DzazdP8c+4rfpITxwgclEC3y/3+OfcVvjGZNm+1J2r4vHOc/M/b1+dv/
OvRd5r1Sup7lOa7jC18yk/7r0LdL3ML2RrLIJOFjmTUp2ufuwfe+za6EVkinDdLPAinFWpsO52T6
uXj+/IIBMGMtc5t30RZoLep+FJkFPr4EhCHCGEEGbw7KNsFX9tOvmUXI6jMOo++1r5t9Skq7g6gn
j11w0hSvJgRnXZTf8+h99OrvStZ0xNPnCcQn9BtWtnZuznDi2RI8Otxo50fNSbh2O7oB+O/ynume
nRPOZnBeEjOnXqYy2vR/+fjZ40Hme6uKT5yh+banLafRfBWCxcB/Mnyl17SXL16UX3TU/fLqhezZ
mjvoHdupvcqxP9mNt3XxYOW5GNaeWz16ob1Gtrv+zz9kl/j70sD/1f37f0Vo8L2sJsLSVPchO/jz
Vy9lzv/+5W/5f77QP71u+98+XiT6Wa7fu/d/+sXm43Z+7H8209PPts9+/x7++J3/0S/+8VC8TNXP
v//te9kXtKmffkZwkf7pebHNf/mUDe/Zt/fmx//xR34XVgjzN6zYgZB05FzbQyXxj0fM/M1xQAzA
cvZ4Cl33z0csWL5kLpZ57JNS+HzlD2GF7/zGLwU1l2V+fOF/ST7uNBaZqvOW/S4B+ePX/wZ87E6u
edf+/W+B9U/PFy/u8JfynYmAx9kUDj/nX58vlP1WyTxuYMjCKSh3zePHhTYWPg2TSchmClR/jK29
hWOWBjXnUPea56AYUmC2B84XEqCI45Aq3LfXPso+QwjbV25pXfoweGOIUO5zxlSXYZo4+sK8c4Hw
mPCfhF4RUwUwg4TUj3BXsp7EFnVhyUBjfEkdn+KIzsfdHQ0A5fPosrcFsEC9uDEONWSxpaywCsYE
DCK3jGkkbn6S0vpEbaw88rcD4JKXInWPiC+g8Hf70ukukMIQ4OcDzrMoxbtpcCwV+L/vwuTRVLKh
ClJaHkInUSu0ImtAHvZBlXXBMIas6MZ2cYerVGAQbP+4lJG1NopeHawQWrxNjjahZeDRsBnAbhVg
lKmAo23tdw0BlWlz8gcMuSaR0GtpB9HTX26+/8uHii7mf/tUHcfj1nEAiiPlsAAN/fOnGlAuMCDq
zE3M3ATjI+TBwIcc0QfWK1mXnXMsQy9AFKf1zpWEmmlplrtQl6dwHhBADOq1rebx0gZ0SJ6wc5uP
patNCmiD+W+3ZJQp6xTWTkQbmYAIr4DHMwgLfJ4Kr87g6qcgaQ1OSAzmvFbi0mReQbiTvlNM5kIM
36AabRuTcWEJyzKocNCuXJyRSU4bmI5qRfeLI922M8WnVKMofQhbLzxUdGoMyBZikMnZwmpNSiFh
SanBXAlqn3gM21vS9849HaeNnQMhGXRBfGo+GZuxRX4ziLi4u1b/GniNc2O8tQNyrW6zTNGzTqTX
QXB0vtZtduvxGp01hq+HaBD2c59uEM5CwwtIPzKdKd/ZLRCTrBE4DCfoK54XuRgXGCucajPXW298
7ZTfH0nOADwsllQSxLOZ0/mPKOmrlSR/7rmO4m9V5iQ7My+tFbEM3Y77Xhz7OVBrT4whSzv6EOh0
nVVW23iEECzBf0K81eZRFAqvgAROjoMYcffyRitTFfd2aeZ6TppsOixfgE+JA7kMWqt7Ux5JkunP
fcDRwxPVG0wFLAw6/YK3JiI7ipbAaE54lQiyvV4ecitB6EcoyZaoIBQush138/K+64QZepTInLK0
ZlRp6QM28XzduS2huwxqsbbZObtm65OihVMqY6/ye+pLL1IoE/yXzA/FtSbO/jwRjWDKtD51Tuxv
sde8N/0wXLXD7Iv2frVu9HCJM59GHUfpITBPlT38mnMjWNDvFN46HLZY4eAuyph21fLpgEb8OaeZ
uHJ+ZW9VTzqsqy+zDAfwl5hRzCIg8cxKNlVml1dyoOp1ZqAHSoNpuinoTvDShpesCS9xCgNH5HLG
G7EJumQxLdvRU1RDDrHhfyx+WTwfpTOh5gofa+Y4UHh4UQwwhGba0tulFoFUJhCtFd8pfSC/Oo9j
HN5DYb3VUnyCNotvWUbiFeJ1tAY3NXk1cblmFl40OZgMgUJOPKV5+7h4Pb190mwXrGdIO6t3k68x
rFzZpVd/rtoXQmXybWiofpGPqVXUZNZuoPNEsuVsbFXoNwzbmk3BXfCFjhagO3niONk9ueD5d14Q
x1flmTs3EuHZHsefXkgff0SDjjDHKc5gCDgGDHVMsj2T8yLw3M9CEF2V7EYx054wDIsFPgRkjgYG
90+CphaYXXYKKlBSmDpeaRJtyio/G7S0znK5pCW9SoLpXIJLpXn2IAifeIAJfTsMjts/moJQuQb+
zs5mqJfjCGZJyMqLXw0cRRZH9Kz9ZKPI0byayx1qSM7mhOOMjvBuTe2AxzXGpzmjI0im2TM/krW3
Y3r6sRNna8y+1laEWXsrKp/weD8Gd4W0AFXrJQ2Ue/GXf6v3pF3i/h+ReQzYa5/tJTkBEVd5MbtD
1xi/CHBjoypbmoqO5m3nvYa96dkhY70Zw14528cg766kNM8ksnAJG3PaOm32rmqL+JoermnWp9Hi
EWa+URMl9/GGaObnfS7GUyfGYfuvdwwnWGqQvxTaHvpMzxUOVCtJGULfZynEv78/wUambLD+i0Af
F5F3RYIBlibLEP6FQWeFViqml+s3+WHUBhCOPMFBKJPHxAs/s1Xis5gYj2dLvoqsq+miDtAeWH6z
mXTzkE0uFukvODvBvrLt8Oq6pFcN2A2oppW+hB1xC0yOV0lJjs5UBMYFDTrC/Yp8XNEjSRu9rt9W
bdoeexIqx8QxCM1MBkZEgd41cWNvXGXpXehUZ1/Y9iWsMu7KQXmAAQOXKPfmDSPwqkOh8HhQBPDu
MzIcV42I1TPPE9afZCZ512mORhoGx7S0gqPO/IMdYjBPOmWeDTMGAZUn/QKJ8XZJDdlXfDeqFGQc
89ITN//KsyY+wiDq1iKiL97lSDkiYGkU7V77FI8LDuV7X7Uh652I72w7r83igBoT8UV2UPi0WfoP
kH7wWWI/xBGGKJNNJd1CBM9e7Am6gEpu4TKObSflbNWM+TMiyDJ0x19MVNUFByfNkcAxDz5xbeQR
0pBFjZCuuHeTi5uPn4wlObUOhb3FcIbwAwzdvg29V5sQb7qLDFrdjFdMvOgb30O4mdMkPhlRf01t
lZxwvulziWpsBSwVFkBs0xUM7uQXidcY4xn/aQT7PaWQ1ZeibfAEljqbNqAXT9Palf0nDP6H3q/d
MyNIi2PTRMac5bR7HZYZowLjUPRjcoxzHu8ZhvvFbSA3tXA1cMwg/IH2bnbiJQpGC6M9HUNItKgc
hvHHEA7qmhnDLS/osKAmcO5Ojl8/nEiPjfPJJL9XXGbZYYJoy+LVM9LHOsCiDir8WyjEQacmhgnt
XpDYBk+WHwMsnnryekxCZ1PCECJdhjuVpC8Cys1FknOmpgkpF9311MbgBGgsOvPH7MMENMUkvfzE
pN46GXmw434jEqgz5XGKQAeiGuSnda34FjGvwwrP8xPkuKFqiaJBOHN6cZfLjDO2m+UuSjDud64S
kKl3Tu1B9Z99fYx7xCeDO7abjNL9NpFCeWStYXiZPTdlqJ/bCgZX6BjwvZsOdEzLkTgzfPCmueFe
J7ANmLU8fbcD8GmzmvSRGKFma0zogstM4thNWAxyPLtOhl2SYaCLpaJ6UoxqjswvrxJBHUpXmpA4
w6MdiqkWVZeMbnmMO7T25YNPbvUhm5uAJh1H4EZffSs55eQiXj36esM8fCYOYGQoPveID0gShFmb
3euh28aAZv0muWtX02zEatmcR7/zL15iyMvEYeCh8saOgR3pV+EQ9huDdu9DUaT5aVHS7krC16+T
NQcbg2Ap+MXVgyiC5BrbBdt7TAZLGDKpH53aXrtWbW86kUH0SnXJCKmvv2AsN3bVkLeXtF2SLYoS
+7Uw0zP1Xnom9qox6/AkCv6C1qP9VkR9fI7A6xAPiXO/crS3YRiozjCbWoCiYTVtSP3LT5iA85OW
XUgaINPdj9aoHQ4IeQzybwLvlQwR+4j2NXrMhvoAWAMiWFyiPUD9DrlUy7tPElMHq6oSjf+NTt9n
o/TFCXYb7skGpE5VzjM5CRoOVN4+AoW7YAmeH9qI1imjAgS3kpWpYyBa9zDsjVm1NyNvPnWgI1fu
Eo84mY3e1swRH7CBMaqpzfY1jOdrO1S/7Cop9yTOmDSLp2YLKihF7EKuVB+mv/o8Yx4x5tkpm/LH
MuzVY9WFOySo7SlCbrN09cGGLZOALJbI7VDrT1TcZ8l9gA9t+p50bY8o7avnALmS0zLKDxKB7n2S
q2ZEFBV4s7v35vka0K7hjeC5GotPdhlbZ1vxCNtT4CG5ZmLLYYV1K2u/qRiYI0FG1rln5TkPCSmX
KXIxc9HL1EQBkCOhxm2atF8ju3rUE7HM/PQMqzq9qHTiflO3fnf6uIBb1mwkd0jyZBNyQN9Z6DzJ
IiYswzLyT1Y0khikbXEJoxSvahma31hDMAc7hM7Jb6XfL+UPLNvO2rng7Jdkcy23HzdWxxjCcY8W
n8JxGiHt/f5mVajBUSybIL7EfJpy75KETnjM+3441YN7ozPtn8noee7ITjhBWjAO2JkGmU3HahFU
NMtlCEXHXyUgQ09FdSY9rduLoDiHvXSOSFycY97ULTN8Jxg4VeC8JVRVFUyCQsaZJPzgvVM8c/Q3
5LkwknbLqAXzYDPYtz63NoPX/MSK3+3JokiB55WN5sbzoAagRt9gkkCtVsMZHcx+SbbFYUlwymVu
HcT1k+eCV0s2aTnrc7xcGguGJKyma1E7zjZPSE+Vyfg1BnF0qThYXIZcvklyX6W5G5WhTj2Tw4GD
FwcFmv82KI2tnnhGW+DioMGCVTYq61IG/pOBb2CT5V17R+XgbFONHgizbeWxhNtTfF7YxltbOvhu
4YRNCHtEcPq4AC/mnKfGW6Hj0zDW6SUpgmM1RkuYBF7onfYY8j6kkX0gJoTM3DbN92Q+MybpvJY6
Ieg1UPnAhmnHZSwgjjtefTcae4UqVgO4zom7qbExAx9Z5mBm3BSs6zvcsBKhJ2Csyh9ABsrJOHax
/2mi77SPmAuYA4occ7DyWzExZhoAEbbzImpRFdqXRja7YoIkYvefvG5sLxV72dR2eq9IjDWCwDkI
Q5oPdRV3m6FAvEFsJMJ4VFpDO7Mhlf4FUtPnqlVojoSD9HiuiVupsLvjxeg2dTliMXcmBOsWvpc/
q3AibRH8lyCdwdbthSHy56Jqz41Rb5OuI4HdT9p9V7X2U6TZYlWdvObleGsaAIh1gxL248RBgtN6
TNmp52EKTvVUXec+UPtg+E6uVX9Vu6CMvS+1+pKFE4qLMYI1EiGg8KarS6yfX/mkMKiivhD8+SUz
TMafbGeil/lzB1DashCH5H3B3IkzGJNIyqBpek/toEKp7W0L4Ozcsim3gQ1Ii6b1ovO9e8Ek7ubu
o5S1SktfEBfgs27co1fN/dmE7khsjma5tKz4kY4J7AomxmJEeT8OxXNp4Ncj6aKn20y4bRRNB190
LRGWwtk7frp3Gp1dwM/lF3PqvqVVPe1SPdTormdno4zKPImmcDZ1g/IwLl2DoIt6QlyaKEB+dvM5
SLtw+7HAge+IDwPLpzTdgKB2AyGxYrOKNPRVqsAHoOP+sSPe4wFlIhFzHAsfrKTpr1lS53h3hmzj
Jb5zxu3hY2zGff3xuh+XEuh8JhT7XGVTCQYdwmA5UqXHk2UyTyTtBIqWiz8UDVmkopthe2daQ06+
godDHlGUXjpZpRfK8h+i7cdtZ3cDteeSFWKzwOsImaisv7VNzVmvZ/ZUUNGtf395xGecwXPPuptI
ZRYcRb6uukzssxQRQWkWbChJXs7n0PTb0yLS8xo1HAxSFqtwji7wD8ezm+zdgbLw4+JUbFlRMOM/
LfM1wXfNlkpvQUOn3TmvcC83BTGcThU/DR6oI3Le2nWMcOb3Jc1mYoGElBgfXMr5SrAIbNVkqmuL
J7/HSPecGUwJu6lRcLasdzA7LauqO1w5ow1XIyw4PbC8VtbMUSPE4bDkvppXY4ixndE/XNPq/NpZ
kOP5QaJLA05jDQ/NWjWlYGlZLh//NkjYfnHpG3y6oUMaIR2S5CMp2I/sTd/yBTfw0ptBPOsBqh1z
QSu+CGQozyRRxjfCkVLd8rCWiX+t00lfCy++mW9ZktVv3Wyap2iQIy2Ol6jm7e+GyHzk3GSig57k
eoq9zxPkr+ewsuNbSnIgYs4ASX89HPp8ri5tE3sPiPWuCVXZzWyb4kZZemobfWxwBFwKt20eBeKf
daeYb8BHuMsgsXbtlH/rVTH8tDmhHgPmMXGd78lVkTujVS9Fp617ZIV3I3cqFEdo8urQlBenol7k
BAudlhdvsi7YNZn9mi9U0to07GNRa/sQud+QP3CCKl3Wb5HxlOZlTZNrEJ+zVDsPLrsSGW66X7lL
uWFVmXeZDX/cVliSOBY06NwSfzeWC1WgsdJ7Dv6nyrT12BvxtOdOBEsb5MYNOx1Aye7CwIAOVynZ
oeS4cIF5fTy2Ng62FFeb52OI9npS0lAppepEMACTVt5TQBw123MFSJWJEioeG0PYLnKGX84ogLuM
SzicRZ6OM8G9sJeLhwRmm7IzoVyQm9iIyiMFDwcyu5pOEKwfdJJ4tPa4ZET07rWvfiHBxLRd0y7K
ie0lv316gEk4nhUGy/NH7TZn/TXOc2s/24VpHLOMSM9wDk+Z/bmfBPvUFNPgHMtPWViVKB+4LNI1
9Fi47dj6dvPoNOePC4G1dx9GAB9kX6JSMPtzmhXtAbuhg3QoFBeeiT3SqasxduY2tlA9qtlZWpjI
qUbDnynxSsIErchHryaMrb/gfwNzMCbAvcgiGaCgznFNA99a96Y7GNChJGFpKfgfrN5UWxnGyb2c
TShtTDEe/MFAGKJacCGTmOqN1YzJzRyDXyNgqWPf2g36wHlCcTMFT20DUaqaq1MxJ/oYzvapr/yn
Tk/RI02zgc5Phv8LNdWXQLwvn3aa5sEnafZfPZ6pNXSNZh0gMbAectvZF1XIccISpHW4P+3Bs19J
xRMXe74HdavdldVAAgbUePVM2CCgCBiCFvg+K5A/WOxbStBkAoibZMPu45NSnv22FH97REnlFt7G
/GBXdnaBAcqBHBrBOswIAHON2T6Q9PiCzLTkrG2qZ7cRZ78L5wOIxqsTS3up8tQhy6cvPgqJr313
jNwYlm/WO/iu6vRUVp9DcEKX2rmUYWtcHI3kVfX6c2Vb4lgsl6SH1cJ8+cWYnfBkTEGwKRLyyzki
F0cORBDujOFq0kG+WOIJxE115jBVn+OgrM8F9p6TmUI5KRPvNKckk/liGDbeEgKdUeKrhm0FXmJM
RMY1Ndz0HuKoXOeGlzMw4Jdd2/nXmNyfLoS/FJXkqHQWcV50XcHfFLuKKKjXOFPRo94id7woMBo/
sLMvdZ3udgQxAvCx0vqli4PxyW5Iu2D58jOHSN14kmccvXRtFdbcyOw86J9cDAqBGsbg0Wrq7VTy
Fn6clvSAD9nUDZEucVVuaeiqjV0mwzlu5KNMghGPcDSeAqM8tIalbnYiVyO3Nto2L2Mr5QLnjQhJ
LahkR1UStMQPhV/V24Z1/zOV8t0iW5oceTWd3bDK+RGqetv0pXi0nbHBAkV0b5bnx4kYmHuQExXH
Kji/utF486PsuaPBexd22m7xcZLDqRK5H+z6uwMe+AZB2D/Mifk65lF0d5to3pVeh8LcMFvmXyxL
tF36S1nwSboFgtXZwitVuCeljE1bN+0tVYrpQzP6MAohXNJ0Q4SrOmyd/biIwo916ukfIovfIYF5
T1NlbVTk5JwGPfEJVBXPiwlOx9BPblzR5LO4l9mxbmaMisqn9H8AxS+ZMlDfJVaRHFoh3mfgBq/m
AGHdIqqbsaRN+AlHNJ/Mnku7oABHugwPhqgloRQtBNTqFlit3AUTwcG266Ac0MXZlIpMYI65fhWp
N2aXz6nB6JAJ/y5wZbpJ6gaHTynaQ+J2RHkP4Wku43lTB9xorZtY93q5EPR0RI7/uez8+MBNXD7P
4CQ3PMEDKO9EILiu7zWHzdPHpeg5Wnmx7a2Vg/gAg6zgxKfzDU6MGqcXY6o2EfXpY7Dy+2XcDUSk
/r7ZfWx7hWdzLiREjrj0U1E1KXG82LDm3tyPofHNaEuxHfMhIvWJhDfmRoSIOenI8q79h5IQm5se
suI21kl0duSS4lC8spn77yQ5E3mCkXLaRcpbO2VvvCG5pOYXUC0Cj/M1QqhPYI2uzPXSx8lrwpOU
2a/BdIez0yOowvssuMVXkoDYE11dJEPBYMa7svmfXJ3HbuRK12yfiABNMklOVd6qjKQ2E6Itvfd8
+ruSOt/fwJ0kqnQOWlKJTObeO2KF8yzAkYFeL7uzLZD2C5OKVRu05hpF9dqTqDaQPnZ7tlzcz4Yf
fM2gOx7nqAgfwlcJibOst3YbB6+268BkMyGR9XRTYLSX82XSrL0rKu+yLGkPvitywlMGd/LS+0H7
EDqyX8sL8XqV7BNaYA/XrOMTCjNAOUaZOKdKA6ZJ6/KOwJ6xeNvvuGvcu5chZQ3bztoBmA8ujTq+
OX76Ny4KE/kUzsblA0UWnL3S7OxODGyOFWl3u7qQnO6d1MAJyzB/1dAvgiItCNJ2uXxemkafScah
tDYofU8Ne+TJya0N0UHNISv7tga7yM5kxr0aPWKTqN32iz1lpCUEbC2OWnyii1CsjhsYh65ei1Po
6GyNaitZXnlqk0yiblwPpQEyWjVf+qH2jm6HM2e2yf7qta4+T3JknDZVjL/UW1PWPwIX7/lS9erI
wBDS9bRp/IrpIppL7xwYlCUibf97FUayOlQyOUXxemI4o87pqfCCCx/d99ay/RNWx/TQaSi/R1Hu
5qTS9sx3wdEMgjZqTBvpDNptWLlR413CyPqjN7RC6f94T80oXgO0v9+tYjz5DY+KcZT6azfW6b71
waeUuZdecq09AVd5hJpzDrV6PLX0gDmIqXB2EvGOUaJXK1jDT6P200Oae28xcBcqKk4ePMDlJsnT
4CGZDDYwFGH5ncokbZ+1iCRtx07uAubFTxSfoxuG8F4K++dgbt1mos9PYPvaTEb0D9xam2Wkm0O8
3YBMJOYwKOjLF55zUD7rVM2m5twTm9Sl5UpPNrrY5oEzn37iF9JPy6tQWrwyir+NaeUwOH37NKsl
UiOnmkwrIyyyXVSO1hHrvXX0w3k6jo/CbTULPTapm2RyeS+mNjH1tUzimsXowO4yanGLQ9r7s0dL
xXAKwuwx5W/H0NH2neBM6IFbIAw68u6ckad95ZGISxfAuRS9/Qcelb1b3jn0XBvlOvDKtj3g5sr3
njkhYc7nM9aM+JC4ImMQxwLQPNyT6vGVp3VzydXSIkGVHjAjgpvLjW5P9lubdOY2Fk2x4ekcX8oa
EjDt7qcd2uwaPZ/U2CbfzHkPeLb6SkgfM5os/QhsmVxTi5N/qNdnX/Bu+RIH8jd0FORGF6bvb/xC
98+Zk2PTQIXlSIK7wsj3z0KU8V4PxAP/I/lwTRlMp2WxuxreQGd4MA8oqXZ5HN2k1uF+3oNWKM8i
Tqrz8qoN69cynCP8UEVIfpkTQtDiVQqYeDdJ8+eoSWxMwnhjFj1el82HPnRDzBtWjcJMvYtWDx6P
Y3Fe3hn0IlZOa0frVG33rW5KlPQ1T4+C1Jh1zWz6pMemKHFH81Ik8N4qtd9Pqn2WLid5tcjSI9TZ
6C5C+B8DELvtYMA42QzAxaLaeDebOTgZdeY9zbGvdyBRq3UGgmTVRejzna7NzinIIJQcdiYPKqMw
lRB4c7XYsz2qXOKfcQZhsSMS9mT5wjoNHobXobIOodbwAzo1erq07fp13AZ0LtXBnahce03AesDZ
l7nxsvjTrJ+T6edU07lb9o1lgS7fHZKufoZex1kvn6D0NemHQS9l6qvjBCxm6zmJHJTK6cpVDi0l
KXbLR+C5stzA7sbLJw1XvpS50W2msNbo3CuzspTODh9W84rSm9jJIBgNuGKBvnH7wPvsHi4tRHZM
p+lV4rtNQDL7JJHQLocE0kBIni8J2FILpz328DLFD9Mnf4sGL9y/pUFjjM6wf1Q6UzC8MMNjWSxX
e+tcCxqMMxh3KB/9RBwb+YDRS8sYeYWFpPxJ2Ag5PhHxl2lpbW3uyTfHnlbE5KUPV8BtI69chHKA
zQocYgO/tnmRmHKPVp2QOuFp1hYh9Fed73h1Sa7+XOox23WG9p0kj+9C8+sfbc0Y1AnGd2Tww8Y0
Y2b/ZirwHLsS/cTcb9pyEvfKoeCRYa/dex5ngUTMMXc2SVqYAFZOE3DZa0TMxnIyVFAwP5pV2UdK
U6xJtZNtyq60D6C3cmpuFpRhxVljRNZY9oEdUmdqjWiiTWt1oDH6F37djEgU5CJN55dvhH02RxGJ
e9Q6W4bexhHxuonrj1fLMlTlSmgUJ753jEZ2msBo4mttMhvE+9NuG42Z9zyF1zAchgcBTfCIgD6u
Sqc1d8XAtMOrnOieGiLajUWN26Kd/mv+5n5grEKSmtA76PlBgT7/PVwqFHb7lOSY6H05KAVEj9+q
pLjZQV2eug5j3DIiEtmf3K3kTiOVbAeaOGTIhIOHh1R9EmFHsMLoX8mtcqbeQCHl1vo1ymPvldDt
+OBjs1f+f/DZmcxxCDJgKuwi2zsxo1y9r7RXg5NFpOq/LCKxyw1zhmI5vhvQHw2RlfCf0Y7/jrqf
rZ1i9gY/u4ajq4CMvXWyCu7gokq+YJBERwg2+raMhsvSPwT5D8i3+TOTM/11++m4qV7zPenumiD2
bZCE1wSKJ67qaLqbHsqmTvfuXTPMRPzAypcNp6bRuvTScU/1GHD+qCFfgvWwxfpzyifjpyH75kjP
mELAJ+0QQj4I3agDm1Jb8bHF5OZOIdQQ4IkIi0AhOg4920hpSBaVU5JIJuhtWW6W89qyWB49fE5L
dMBnd+2GJklnteHTrZ38JwzIJCKFPcxWMgz1TUEQzKE325997GY30auxNTFyR42Jp61VUAI6oyJF
q0nvdeb/lE1LiwNfAhoZT0XoWqeyUk0nJtk/4h6GnZvLV7JFO0zO9CESImvBPH75d+XwwU9HvUBb
92IPcfaVrgMn0pGM1ZmTHYisL13m0aCXXBgp87wdypmHQyONzFo/40GIjDj/vUwOhY+Vgp4PH3bQ
ZKc8sxlt4DM4jCOT9NacYMhLQEuibZqLU9E1Th1gIKBWGdrVzfCmq+SRWQrudT6K0RjtZzORfa5H
2t5l5LYLExJUl+e/aUz+3mDoss704ltNaMQGzBGj5dBpzlaKARqX+/g6huMVfV9yN0T3a4yS7khv
Kbnj3KU9BbhmA6BuxT/vPkarzd+9ErGSibAnmVS0LQq3V0TrGg72KD2N6Nma1tskHEgxB+J+BA6g
/zXANa3LKg9IpRZmcMi9/s/QmV+syA1OnWrk22mFNEkyAachddTpwB+XV0h3CF8NNJISzYOvHkbL
EnAOOsURIr3AS++NjgdJMO/6QqtjM8/JcBIc69dw4GO8Nu1wKjqnP/UO9ZsgGYJQOrO8zG5QXQy1
OB1Jz25O4lwSjLhGzeFEOsKH1w9Srnr2+o2vnrTLIusa8JPGqWyDAtjfFW5dYxLT200kymoVmOLR
Cn86ZmHe7T81exXy36NPs5EonWHbt7O8SqsLn00H/lgXCYblWi/vpYa+0kgxj8Ak4abD5Ik4KUqj
9SCpIDBfU84keNMqms7vdRr2p5mtD38srRVEDBi4OEIvV22Z4k7yQHRv8oTrYu4Q864CN4GoEnuk
oScH2/b9QzpQ1bQwmj7VoJzjG/ivzFsQbxE2V84nqaqH2je9s1dxj9CB2U1tZjEBTm2UqAgVlUhD
YijETV9XeFamwtlRqLG/gN32gcqllQaJp7Waj/yjZ3fII0JCGgNKGkVd9CkPm/0G+MgEUKgzqcOi
tnXJu+2nG5InYxsox7tZF3urnDpOkyF9MciOm7pnlBQ6oIOCjFm4XptTScgA2rsiwcBZVrp1bs1e
A8VUUtEluMbNkkJpQ2LrfCQeR3xeaPHM5LjxNbxMJlusqQ5J1UACSFqFj86xu3VnO90TLWT56Oab
VkzyOCkhTxzQuG0C173geU9eLURRaYaR1BvLb3HhalBr52Pn1+UzJ5p6PaY+Ti5sVA/fcA6eCYWm
rUV4kYnQd/VUcr5EqnKduArXRvzL64R3E8KUZIR72kGfOXy3M4+X2EDH0naxvUs7t3vUNmCytpZ7
XSta9rGofUAZxdyppXtEquJF6nn7LHuSpIHVpRtsFQbSJtq9Zq2/5oUdExk2dEpVCZJ7GZ5nFZMK
29eeHTEWr2kRss2ZPD2XESQxZimo69T61AV63dswDcZXX9C+MNkd3daCm6R5X5jVtTf8m8kqQWn7
HFJfEYNWaV8Hv32eiata6vptzsSwKVH54F8334MaxgkcvftQ9d2DeeTOhufZtfrwFs7uTprAhkn8
cOlm+fJWd1m2tkfOYWRMz5tZFSkJYwNBMfz5m1CCV1db3W2oIu82YUsXT3MI36nifNO1Jr7Gusv/
2Gb7m/bIyzIeaSLHvTWILzp4ByUuF5ij2X+vmgaKxchsB5K69dvqiKnsTd94XZZE8i9nOe7NSg9/
z1NhvEWlJR+l0aq/NDCDubGf0sRNQ33ivkeSk5peG8e6hZKAwLz5YgAC7VChvrcFm5Az21fNKk9a
VTTI3DrnkbZ0pqtxhGHXuWsKKvM9Ql9KCFfzfZJ6tmc4VL7rhvcY/HT+OXjardDd32MGGW75GWur
4x8xirPumwijZ67ZgD/Mg8bo3vLoO6IExVJTgqUhcjG/9En9KpSEs9PRhBJwsSo1ZjJzNpjrRaiG
dIlkxWiqEVeY7zCOMV0Chbk6dktEGGrAWEl5faN7IhMVa2tE0V7QY6CCzVPO03vLEAWgzX76rjHj
cciiQxfN87+sM/Q6Gtp1D0mVHBH7TFn7xSrt/ABAm2wFK5a01AG1UA9reDeBqbZpIjcVQWmAWQbn
burA+3tii3QXtV7l5pd0MIdHywzt6BLgtrKABnDb3HL1zYp+Q4HlbNku2uOIT4rfl3wA5gLVvTTL
3z3NaVgL4dNyNDJCfFzThmllJy+HWOgiSTtUdGIPnSTEF2XvysbJTfY4HSsE5PhTW+1HGQlJYBLl
gzfk+ZuWZX9N2M3sUyI85px4VlLDLRH1Uhzl0Hgf9Ag+UpH4r3GN3t5OWOKm/+L4zI0nEgCePiUI
kb1IdyNdYv+YwvBtNKrorrn+euqc4jX3DCI9+eAxhdZiVw44nhNHDzaO2fFwjSKm34VrIodaagKu
SgTtXUpXglChr2GO0wHBdXezq4aZUDWXe7B1T90i1XXZK22JNsPVwgM8/+qiG2AUqtBOv1tEY4IG
jTWSTQgLEIilH+CH7rRKymejddt/o2ePUzR8xhjQEsLDz9uwMG250yckdojohlXm2l8mpGv9iwnK
+ZxPcHc0M/qdR1MGjUciWUqIjeJOPUCtb9bLrVyU2iukLucQKqFbGHZf1M2zhw0ecdif/uat7r9W
tea/MpYi5AZL2Xb5WsmAEOGGeTFLV76WQn+JURcwTkiBuzF74lBbZO8MgOYVmQvOt7j6cKv71N14
KM0/QquDhBlBFynH5GFM2nevI5G2HjLzAy3yGpJ7ekx7eF5BrJERlid7Mx6ms66WPmxwxEfWk29G
+NqUuJDHMmq/gKyIHa01dnS1ocnEcXYdz97VODr2zfZgcikLzbLYykdT2RMZDzVpsnRVLsvCpJNM
lDD58HjMFyOcx1h9MmNWakp6FLw4KRpxTy26Nx49dE9Hiz77NjB1fHucOa9FaCXE3BXZ1mIkAO+B
CwI7dbOCZmvfej39xuBIP+IBsm/LEk/ikqd6t5f12Wj7XuEWaJi2afSls8CITkkXnWRXmrsOyPLJ
c6acBHfIfjnbAMdjZe7psnFHLmp9WJo6ce5kkOs6h0QS7LHSG6tD6LZnsuhQPTCCh+PfAJPgKFkt
Q7GkyveCfwIPt3lCaGmellfaoLcU7XTT4mxn13pN7hQwkfOy8NQMiCJALrOUrQtFZ3lljfTHA7el
Em9cGro9h5bLCA32QjuP1Fl0VArORYtlt/Sp5p5JMG3g5+S15qHBSXHupujQOqZ8DUHjWBXHLk7U
FyUFx/Fs/SIKZCStgSWJrf9eZepVXjn0Ra0ezyMKvxVqX9GhmEoTAszKzLu13Gi31rCQsM1EqCfc
LC3TI0KcjLvTx9OunukxIx5Za1Vgn/mP8esybaLZJThf6d+EnBjkEIPey3E+k4T937K81YtfzTA1
pxLbUYuVu+7PlpjugCDsFW3z37KehlM/OsPJ6MJx7/TlvkqDmWuBAmrC7py9LO9L44nEoDmWrh4y
IA/6mLluit86b5oXxCbRWRIspwYePEKc+SWIxiLZgtU3oB22zqlXCyon5xRblKDZPNRQXCvtaMG5
9eKEwC0UnyCzbEnmgAJ4YZrepR5JvctkDLSMdbXkvrXICY6yxkSg8SrLabqCHR6rXHzMcesxVDbb
vW33HxgN7b00HfuuCbo8HtsUQaxt2SZfM4cQnKyBCFgDIRZOUH7JPSa/bemKcy7wqEQDZBiYxWBi
4d8TbcIcYpnzNKK+U39aO9lVjBxCgKYhk6Bjg+aG3JnZ75hcLuwMxppqnA/UrT4v3f/Iz4EFjRHm
vDxGMfK/pQZQdwJSEmGU0Clq1KhhsFHX+iYnZd6YTzQh2gk6DsI4mRdfcbT7u3xRIbRmANq4DIAI
5+Oxwp6zw7GiH5elQBR47KB4opRmqtgSpRkMDGGEfl6WEX7XGfASilH4cqZVK7ZjfhWGorDK2EWa
yduUACZSNxGGelYLLksENp4vLlevr0CVxfSJ/68turzCMoI8ohXx5v+7dTtUm4QVUx0laoaxqI6W
JZ6Sv0EZCMTWaUImuzPvTZivzTwQX5663Y8hRSlAU/mJ/uoj0GgUR3n2Uia1fGgApvdlr/6+VTvR
/tWpkrBxr5cD4L/zYBjPe6p247A8ilLYFWufOJpNXYuffghYZBEWmJr8Ccr70g9eAnIfEl3t5UBn
lUXC7ZhqLedS4NpsAXVYHuyhLteRkWWbNrPD3ajH4ZF4RGuf+I6FPKpNV5ZsxTaAvnPRXZ9CabRV
LKM5H2iJ3OkptVetk2QntoSr+d3kXKUNokFzceLtUHZ1v1N6xyWmiocWF2DbXLjDGR/grRk77zz5
fwsBnBTpTfhuBvbIPUKHnyfw8sAhL4DsTh+uW+hY77PemT+XFwmmaDB3OYesmA+NWesAqkfBQjUT
4GJJGtM4DOSypeOZlrMcmdEJktvVqVIwktQt2KEwxYINcNkA745T70c5HZkWJ5t2svGuuuzTqTsl
n4oQN6jD9dT46W52M/cByXZDG7bYT84UrWVSguNfSnfLINd9afTn/pwfC1RfKIy64Rwr2cCy4IWk
mz1OW3CrdyOX/SHzyUJctxxv8a0qXY5H8ZvyhNJK7qEEDR02KmpK9W1SOCVMi2LtYuTa8GbBFJ3i
1eL6WqxVosUoWdIKbvEdk+WtMYxsMss53eMYJtdy4yz3TF4zuyaduAHQUQYnWy3Lq6EKglOQVumW
qISKQ2MdrPTMifZz5en4t+LyYsQObjyLnImi+LUIGEc2Z7JV13QGp+8JjQLoRxxZPFEQqBJKImPU
MgZWsBZl4q2LMW+2BfGTlK8TPB/Dd98g7LxfDpVnx49lwbGO1thJqMuJgDALZs70tOfqaM1iTxgn
gz21BAUWjsTxrqVPpbFKGpGfBl3vr9P/LXDfTwOJzFob/kJfAYaYyBL56jfNTJrFqLEFkXogikw7
ej3di4RO6jmhjXTAnLMP2yRdxSgx0BrRpVoWMyx9SFeokwnsoqWiE8behfp46yrDu4DY+k3/Wu4b
u/Lv+PC0O97q/b2qStSZ+GEuQ2dblyQQ2SFDg3ZY+tHR2QeddTErj8uSeHeI8+TijbDSSM1pXBq1
FcY3X5g7axhHJaOn/700L9TAIqncaR/oVb61MYow2wph3TXWS8qRCS0AzW/imgksqkCdFbpnbBwM
wJ/tB4wGVDH83vCC3eOy6PQox98c1PRnPVfkUyY1eZNln+4LUJvu4Dpnvq5faqI6z1r+XnGNH/yu
OjNMCM+xmnQti6/eRlRCCmfWIyG2dfjq2rAf8jndcK5T24D9ywrsWyk8SpQmrd5KrbhW1lA+HCcm
hAr5AvJdCEFWKI1NTVdOk5NzLKiGXuKl66cJgBJWaO1LnTC+SrPvLsLzS+LF5+Vdwk920o3gb27U
JAumvYX7sLXeq4Q4vs7xrJ1jYZdh9JCpef4irmyTmUwU8PnIMvkQp/HnWF4nvkVZq1rQfTLuMQ5O
x14RFOFWTOShvsD83Qi93o0Mh95y3T/msXBel3dVRZxOP9eY56SzWf6WLcq0Wzv3dLuNaWfluBTG
qGicFcEg0RE/MRIqdXYd5mY6sIXuiWTydn5d/JyTBiTNiN9165aohoklnIiMkpAxoCWfffW1aSKU
fTlhLGeOIqoZFaI3D2J7PLk8Z/ap47HbTGzDc62RmCx6+TKPZNbwH2irD3ZFCRQ5G3w9zE/oZBDv
Lvw7VQDG1ql9HY2BuLjCcrF39dFvN8DAqe6DrI/2drpAekoLXhL+E2qG6EW9mrpQhUcH9lOzi4fT
+f43C/UFHzVpbLgyb8tCW9bDihS8d260r5fmvuY9Ks0lcLwU9ZWYuiyv/pJlm5F4gLqs1b5nZgs/
2SXZpan97Gl55tfcQUI19hgDRI3lGo/8sJndmclgqRGwAIzTgvBVBUfaZyHxVDk5gcWfOe7kqWit
4DEUkLJhHNc/msK592nyYYep2CcQfB855SxFknpMKikQhJV6O5ScclOuWZu6/04tbe8NLXpt7Tzf
hzFUVru0pq86SYSF9Rf/hPzW433cyrQ39rGVHQWpe3dszb9E0OYHKpn5BL0quenKhZdlMMoKxMu3
5WuOm5yAEhOFmHuMPULbSo9jg/ZfCwh3SyYyiMraf6YEiZ+LyPmjzy3zUNqE8K59pkqQg1ubitys
K3kxmbdc2hEUktua49apmvJM7V2e53lCNen1I5A7pgWFoobixmwumftMKrwXnVILRxa9rHKyOF0H
+cb2I53Yhv+Z5yqos2BNebSSOjhVh7maLr5IpluYmxxDei5LJK/JsXJMFzX1rO3NxGD2939Ddzd0
BZEB/bDyjAbfewRCWm21hvSTM/a8M6JzaE1NW2+WrxPnhq1Gv3SJpYyomQbPkPMBx2N/lUWThn8D
mCqy7BRbu1kht+bvZ2T4D22baZoaShJzxJOhm/6g5yUIQQkiAMsxRciBF9B9bdeapJGRFLT8C4YK
iUTOjRfK2DQ0t4lmZxdJPiXavNIFQALPgUe2lIZLkZjpw4MZNiFDg3dj/EgKXl+A0zUGKE6fCANX
5Qoso4FIDRTCRlEotExZ6/1kB7MqxiPWtLuR9uIeeAdKVwqh7Rzl6T6TPHgrZb/XLfDdYqrH9fKW
UMBqN3R1/RLG7YS3LppwhqaMcGFk5DFt15ZpW4jEjp/DrJgshRWYrCyssfW5vXum/JFnwgQck/63
WhavQ9Ey5ZnN+B5k/I/0gWm2WRHSlxTTOebe9s3Qqv4yRbOxdVpQPNBAKofUhiTd5WX7kXV0XjwN
zU894zDoB93mwMr2lINUhOnN7rrWYlMccNYcgKtBSW+896ABsBO1VvEiHZm+J0jmGf4UqFbpcpE4
6sfr3k2mk4i66eSE7UBmFLySSWljQqWSSVXYCvkc37zE18GFUuP5forIqhAzZfFuQOcwjkb+jIg/
fqIZ11ZmlnJWa03zOSVgetxYjzZNV/3Rul48ej3W92BZY+rkWDwAUyZ30/oeGWZ0CHv/WMBA3AFe
/Y05SkY7g0dLVeJ6quDvQj3y/hgGl4StVCTLksk74P3w6OqktL5gC4JI5ECeb9UZLe067Whm+au9
dNDhxwTg1OGR15P+UcfeDWVLeii4oO6O8P7U6Ji3OlOmo8tNdsh9krYCjWlTxjPxs80OGZPfAvNo
1FzN5ZGCUABBFkD3GMTzupvxgkNVPtc9ARQW5oJtpaXpR0aIGeXrdM/Y824B9NgxbT46l6mtNbgI
TtUiUtEfK1xzpcmp2jdMjFAoam+RRzNUmtUPNi4oj43/rglcxEQA5a9UriyOeWj7dDoN/vSOZrnf
ebHCzPtad+K4na/yGFfH4tXplZgw8+NfMuyeBdXHqc+ds83xemVa5bVUZ0uETWzcpSa2KGx/ZVPE
kKyt6pOBaxq3m/jKwBtdYz+urRy/2dAY/imseOY5TUOu8oz8sQglwnMsTwcTnsalxqPTkkvorF0s
oKbZexuQGsj5SSTj0hRdfuqGAvJ6O/31SUS2NyLKyC+DaLlCIhQDhhDGTgrHPEZKB5YmMZo00WTr
TCL1qXVcDaVa8orsr4wmNISPxkIfp0wP2IjhvaI8fmlDWxzJ/2DUa+g9gmMAkdh+7COtbvtInWVt
shJcLbheiiYnhr3Vu3+Q85rHFEHDcXllUCAfpoV6M8pH31j1lmGnvm7rBDC1Hul0W1Dcg/a7Yxr/
Y9RYWCsyCg6F9OdV2MLBKVEF2I11M0GEEGPHGHuR+CwLs9FqZcd6uKHVtorTaT43UdmbCP40d+XA
8lhjAzQv7TabnfZs2T8XGzUn1uQCN7I6mpq4UemgY0Xpx/XcBFdfxtQ7VpfuqfT2sWiduz9M9oEu
MnmqxbYvK2vblPLd63CIWSCjJcopPTtVqCtre9U09k/TCMrdEGRV/6I707uedcy1lQ4TQ1l5+nwF
z9SqrLOuBriTWjwvxmKGJHQF+aOUpBCNu5L0171yEXJMRsHzAnabaEL0GahGCrYTrXc/6BPsjZaR
E1gU405zL9lIaf9lygrMWg3vPDEkr5VrH9wyuFXa0F0z9TDXQxx4ota5QzNvwxSO7a9zm51T0zn/
bKVbZT0eaJBmYI7GnZMW4h1cX1m8ZKUdn7Wu+Oo4zvAgNmx4NLF9jGa4LoE8VaYTvfbDLPC+MIfM
qKzO/5ZQAomNatIqfCcTp39LimLqpQqQ45ColV2Wpce0fw7Br77CxXoLBi3AGRhbd+FySWj48JoR
WVqtepE9zfAjGqjbGCIQByupPVAO0gXxmdXhQrm0S7dH9XgatWhN+ltD1H5Af5Q/agnhtHfITQpw
YZ0sjuZM3MV06NCILz986Scdw2SWeJ7mLQD/P+HsYU5iUHsqxtB+8ZUljgBG91whZqBpgSP/0fYJ
wvwmy7nqsap5mKo2Q9XUjKqd5t611jlpCfgcpfT2n0dvfeQs0lZkHnoTmdQKCBKGjKOmNDwy9uLp
rR7hdo7zpzAlN0vUaocis+S6YFaqIPXQCfBsH2ejgyyXNfa+MKP5daECGKJ/YMDRhri5xJb4kBNx
r/+WtnGNY6ZCQCCDXzTk/2gejOEdXFmwifv+A3f9hIJH/4oUd0Dw7qbnCCzAtTbIIUrBrjIKck+o
qGpmea6/7Rn+EeJsgrLonCN+y3TN5Ud/VkE5EzS978Z3X1mYl0V2k3vA0r0aw2jOkV8iUUCW/6Kn
gu5b31cfJJGfQ5R32zQqmLKLLtpIRO3PgRqVQ0o8faUH+UJKBoGJLUp4u/ES90WLy+g6wK+kE7oL
I/i1CbSdV91KEcyoV8wOCXipfYft1NB2ZBHhWtJK7Whko4v8MOgyMNvMZRbVoFF4zNKSKQ8vQq6z
yG1QCnIO6MLwYaEw3JYBhiXdcG+25Q0cOAsMiFzehBARLLD2mP5ixrHDq6uW5ZVRvDVNgJnA8y7s
nxQNk93eCn6OPYdF2Do5vIrO7BGt0WNd3uWJaV6YIeFqCrWjXHzKasGNj4qJg/2qSvzfA46wN2UL
e4N4JAOUQ1oYWkeLwLK3vp3I/ujsD1InbwB/ubPz4jrJKMD6ZRPnpRvlq7lbms5B1NXXIr9V6oRL
J+rABCTZEy9GVysfsD4WzDQXqaWzwHoS2hOCsUzNLOglYqp8x9wdwdwvIbdJBJ4JgWV76qCrq9zH
yzIm1TPpodqYoO83EFk7tJXwvoGTEmFmpbMFeMCzvngNSlo3molk/RyUESIbslMR5kH3u7434QAi
x8pGrJ/ee6GJ4qGLrLxWkYO9DLunp+v0sgI/2PcN12EdoPGHKVsdWwWR8U1BSyS3p30W5z9k7Gc/
RH2YhjLZDSYZMBR8EQ8kx9vXUuBlpmWP+Iq/9L4W0zWdVO52Z10J3XVIQMO7iseCLVtmVbofzSKj
xCXM8IVJ5c9eofE5OyApU52duDPBRTEn44ZH8RUgBkNugIR90pz2kBqcddXsrDLA802yvblV+euz
pGUS0x9mw7wtguheRDl4oi67tPVIvDSNqpdYswmzTYL81VVLoevWpcl+zy3607zI0OqVWN9BLmX3
2iF9AhSBGilkoYqsyvHvUIdOVyaB43Wsm4BjCb5ixAs8h+Bwwch1cLK7zUj3YUq+5GNgghePwmnF
EUysy2y2UH1Ep1lVfDG7jJa442FIqv+633ZgiNPk/TZUHWCpxVXG59EjRV1UZbBptaEEN8ZOcP6f
umH4VmrIkP+JHBZ9w2ejtJHorttiakaMQH510aC+4EKd36B+cQ+0tjhp6vmzLAyrWloe1LcbN2pp
E9OaPwMDzM6RNr9nBDvurBKORWEzsHk1W7tXAqXm2c1mdGKbhnlsGhrhBOUbYKP/5JyLtWHuMSAC
FkTKJYwgepsjupNx/wNKwfhS5PyBFSr/milVZjtzmO1jiVw3mzlataHxs2vz739nOZ8zBVRaljjD
SeZ4p8DnKflvqRso1pLaKEG6tkhDwoFCyg3xZmTIaM+1yME9uJ7xpDGA6oYrOpMQjUaJRga7iDGS
S9Hnj05N4ZaF6zQ9N3V85Zgib7YakGqhTG6j2Foks7FjCm+bwoq85lPtE3PWODzl0uqwDIdHoX1Y
nBNhihmvHaf1a4+Q3V1Uzk6c07QOit+f/gEM5sYhoHoXCglWayI5SQLVClgF6QeY0xEeN6bUgmCX
s4wlclZHbulOc9pFW72GRkz3KCqGLwPp8p91Ln+fbsdFd4tMaNreVIwY3cf/x9d5LceNtNn2iRAB
b27LoXzRSRT7BiHTgvc+n/6sTPZp/TMTMzcZJFtsiawCkPntvdf+0oJgOdjzVFwyySTBp5KSXaKk
yCLkCaG+8Pfx4vpHQHH/5GZmJgonQFSQH0kP2hLEE3fpTACVbT8hMcbERRe/cpo+rT7VhIG1EDSf
pvVWttqvOM+qs+FCtWjYeblxhQchsZozYMDJnsgag5IKkvJeaxPaIW509kbGHD/l4eAZ0OAKZs9Y
0DBOLsRVp6CH1Qj9bURBfXWcZYB2GN/stN0TlMtuuVbOD/4B80MQ0D4MGvkP9bUFH8ynnY9BEF7/
f/kVyouOg6bdxDJnybu/26gzW85E+87RoL93srZxIn5pFWxE83r6MHpnhMWDWtqSfb/MuABooX/k
BuyhhHjkPeryJtTLtL2Nwn3UdpC/8dRnpknp2SbP2OaLoCnvo9XRu5n1AHkzqA00tJfDnj3AsO1a
s32dSvHL1mkWYZqE1U6Kk/6S3kku6s90Z437qjSKvYApzgh2pmEuWLSr0TDCU7ZGq6FUufPnvd9Y
vGbplF+MuDiYKZ5Mx/PQF/Bvsy8pIf/MwftsLiC0OZZu/hz/wBYR3aHS7zAFBOfoNyNsgJeMUwfQ
oUAmwiCkHNqaKi6hD9OdxLq14x7l0wCwQFxUZ6F2IrRW+lm8zyXg0C6LQ5eQbrOYC25Hs2z3sczr
qaVogu7q6tFP2FNW2A5pdncKGVilZlGIGLClA6QoIPj/rJYic07ZNC6XXZkDE+NWNd086tRwOGOC
RnW8cJb0LzVbs31mkr2kITG9tHOP/09+pBZfUqiENdMCJc30llwC3ifHPM89jGlVERIv55nrYEI/
fX5xsihIkNql2galcbFcJjmukqo63ZVkxCAxfX6E4JPsNV5+1yPqk8lvUt+pFhH09sbPvEJ89Suk
bPVj6P1Ix4cTXRUijgRWvPFxHhzVk6vwi3ZjzhHB0HzJeFGsy0Dx/F0tdjPpJxwEL2lQdeDhYxv5
bY6vatEXht8TrQKVVOrwi8QXOjfjiy2Xzu/Gc24eYykaB3Gvn30PZNHGwzqyY35E/m2KxWUZHI8+
CJpfLFRW/iHTimsCr6bb+BlYho4bG3c+0keAmQjQMIg7Za23C9YluXhyAU1Gcr/Xeg/uYvpmDdAr
zbHHjO3ID3HyGFJQNrcu/ja6QDiXY8E2IZYhPNed/5q6dN+AzMLD8O9/VB95A81Jn9vYZDGPfBeS
VkaQcyG0cQn6/JEP3RAy8WDMNS92cWGi6W3sOSp3loyxOXKZ6xw2V8tI2m5wSwzNcuMNKU4T3JJ7
bpF0KbsEHE7cgnm1EtgOLUFYl/nZF2QHb+tiKXql88Lcia6lScQLxv2n7F9G2sXgdCmNAIllf8eO
1B1Mos38/CzGmBLvm+L84FbJz2w2logQMnboDMwdAYK2RrnDPOVCSb4OSYmZSiz5+zylnJJlhrhi
Q+xkwAEGlS3O4uTy+VBf0uRplWFxtRQEaq6JTIy38M7Cek2fRYi9j8iY1oziQiOHgFYVP3tak4Yq
zehJspT6SCUctdnNj4SWjghF7tkHYfy52ESWiUxFeAH4US1L/2fBmwBMVxhvMmT4+XxTDzn1uNNE
tyVa754NL4WmknX9ueZqVZ+lEqkgYlmjyAYwl5MV5eSpBKEUF2eR07TzUbmzdceVV5fm/l4Abhwn
zXQOBn2wEA+r+QkUwMSUfKCJLXhgFGu3JvSavW1kyXVyRmY0DrysM0SPzX8zRLSrxVsEYWv3Rydt
a6ChQeL+NQE9PAXO+p6oqUTH3PFA2tgOTXjI+9YFDz17lvVkpZn9BAk4QUKh4Hf1oEejAJ4GrAnM
3A1xaHjJbRl0qher/lwmGXnCC9BceMNyB2Uvu4NvvF7V0nVCHJehu3PfyphpDTwCa+9S1imaCdOZ
nfp0bkdtr3Py3vh0E9ysU27wkKjHssPt3Rb1WcMJJsGfzcbOmuGCO5QrBdDS2cxAasUAl7CXs8K1
/cF+XrMcnDDznDPUZDFk6Kk2Ejmt7OOXPu0lJG2+xX66wMFam4NYMTi2QZsfMqTgt8mm+yPvk/I8
OQz8MdFbm1VenQXHFDob5NXKvXrc+YJty58Zv/pI7zCUiZVM0UdZuEhhVr5ceLgtl1m6llynMk6E
o4lf6AXP/f6RATvAZlES8yeM+NwTEAlBqCwoaa1kR4EX6uAIkpYhfsbv66g+iz3reYkbC9k2s2+j
1JiTxuovEAp3KoZW2+s/qbSsqh7cbQc80tZfcfwSpw1g5oB54DFvE5x7cMt2Hd1U4dRPpI/9M957
96XNmAcWRf2TR3a7a5vsr5yuoWFXt2hgls/NlY3c+NLWmDLWV5gB061IreW1njKKchkZHfWR2alm
YG8jyt8+GYY3oLSIHnpVVN5K5qdK6FCSh5BDkyAjKEHqxUyjGtwkvpnV+1qNCCC2MHZULGFhnTdz
acx1CK7QPgF/OtVypi/k0V4eYs5Ed3Ra/LiDlhQe05FGYEY+dSl9oTZmTduD8vAMdrJe/W4fe5y4
hNn2h7g3h3s/wIOCPagdqnE1rvhgkuP6Pg7LsPc49D4CuRhM6ght0+/be9ETz8vsvera5Vj7UHWa
NDkkgSMecyS7bUbEN8jByYMJDUsDiqwxS4qIgv5RS+N3Bw+bhxuICI9H1D1A2N2Jsv/SOJrB/3t0
oo0olm0NBbRwG0L0EIz3TWOLa2oPzsUw3+ccLdiQbwPlMlB+g6Uffydp2p7oVjJw7ArAgAM8Z5iQ
7i2n8XzjGYeJ2C1KyPBGsXL1EiQpoM9EJ5vRD+c+M+DHsxcE2OenqFk08iht5XOhpRaRF5kMFQDu
obzTKVqd2laVnPo5DZPGSxSwXS6DZY3HxWeWLlx4INRUsaO32aDzWWv03qnSqKKEJMxBiwO28XBo
VCv07Es9dfYHXnpvM3NavONrHY7DhNckLairrGvL/TWmH8DR34Qhc+j4oJ88AxJbXmP3WWVcmreb
RsgG03PSEpzOVvMn3k+dqp64hk8n9EfQ2TUkxL7fqkkTtr/0c+ZUOHGzoWrWP8RLF2aJXZyFCFIc
MS43J5s8K9hniYhTZi5Ppxu+7MWbLn949QtpJMOv6oz8TEVkL2hc39o5tLbaNGSnveTOgSttLyNV
3rk3PD43bgAssgNcFKbT1OchpOI3JwUJmlQt9rhy4I6XCkGrbY8ONuYD0sMz+I3lRAoBGF9cNCfs
hH8l6OYPBrntnp2bfjRsxlpdLtgnQjihYQrlfat0vrhucdq0fmjQhZqmuNenKOienTXxdlOpL5Rz
6dfYNcb3iO2IItkVcgKnPirlGK71QFw2aKKcVqejglSYCa1nczQDSZK7Iy6OQ5vOxUUdXNQRBunT
OXVm/lzMHpPIRKMhy/I1a5NoDIhznSMn06ZqAzzA2DYDMsqaDhiDlole9sShOcg3GEj38XMJW+HJ
c9n4M2f12FEmzjkRwjkzyPWkNQ2mmYjINMNasUpnfePedvFBoGw5L/uva2Jnz1pPo1XKZzHjA7KP
nkcPLflpBUZSS+p9pHGKspdP73CA/SOU6xkFlDfj3S1PdS0H+bn90VKzdlLCfcwJnzqGvtjEbgb4
tqO1U/bApYDpqFBzP5yCFtvMM/g5qnz+pImhXPlXqSZZHVax3heY2ZgeHxf26649aQ+10JMYbIKu
zQ6kN73dbNm8xW1ofnAXsdbPJlQMNLeb+qjOW5h/s7PVNYOnifCoQnMk5XSk9ZJhek8mGh5fODrQ
aHtkLn0om4euB09DVhPyRFj+fG52TUVANhbi4Nq+udc9Ilj00MxPX+c5wqNTz815UeDJxuo+pORx
F7Nh3KeBUttm3jjQybaeHECSw+65r2JeVXgmtfjLONOWjeCrjcmvhjayw+fzPnHL8//Nz3bpu/kf
9GzHtIl/OKbBkYF6nf+kZ2cWft95NYL9WnEgBqpdPEjpv5WRWEdizVj7FJJciaW0auA/wV/CocU/
s5129oHZ/iph4ZwDvRh42iUvJmaQ+2LAzJxtl/ewi2M+4BZ+63vzvo6+gxusas7jSACvAKkezMZW
JRHXjjgi6giikQcRGiNmfVGLBoR959VdslXlF6IvDVjL3FCN+1xF002VdKAO9ezhaLhQLIKebQti
1Krtqhp0gVXr33opJwqwQWcP9mS4CFz/Rec96fZpcDX9DNWZpOWSasj/3CLNuf1ucuploua615b8
7ZmXiv7d2t7xohf7Sp/Kk7ogDOP1/35VnP/BNMfb5Vmc7m3DsT1en//6qgh/sjUTSPTeajCrF960
x/E/oLWz0N3nHOIIRRQgwz9fMyCDcunM0Vn9kaBPxof8rqIAVFfmMf3svea8FUMPz3RaisMkPx24
zRyzSTM+/6vlzf41Lmk002XEy141/Qbb/iW10F93ylkcRxlOG/xK0NHlF1WRifoilvl/v0g0bWM6
oBmtqOOC46yNKbvpn5Uu/+dr6uY6yDus+prVTR3Jc6R79Yf//Dn1NfWH1dcS3W0+O7j+1zIZkwvy
v10HTuAEhmUwnQwM3TdNeZ38B0XeNtOR/aEVhxrA3jB3QBqpxW/ZVCeOFu/VgzxbFgwzALMSn0yw
RVRHxbP06D3t5/lFfiGxYvgKvknXR2R2ABFSDHdpn+9wC4knA8sQTGEgliN14INXtDd3JVBclclP
Ia+ADpfCafaXfyYz7FP/FoJNwx9+2MycYtO5DAh7jpVLB2DJdUR5quziJ7Po9cXU037rkza88non
0AymlyCOBiCVtvaSkA6BJqnOzLEG8L8167PaI1RS2LTSEnhLokMu6nIM1bCkTOR7auIbZVexvtWl
zTGsH4F/jvTtgbiBkQbjItjpKwOlORqWe1mfGcEAq1kRuDDK+HQ6rO9pnBSPbvQghoLb3LNLoHm0
rluQWwidOXBtxfqjsJz4OVmpjS6vVra01Smlx1FtxYDbeHt/plndSk1xNuQSk4KHjuZwh6A+pDr6
cz2GXQAPwi2Fe85cWClx7o47YqkNTLf9JHSP+C3pO0Nz7YfhG/l9YjNDYfz0YOggu+gK88hfOj0E
ccOTrxu/BQnNkMybhmU5XR8mz1aVf0ghyECt0pewbJlPMU6cw4ZAFkJr2oDDw2vWOFwcQQnntpUg
Ma9KNdqwSwqOJZF4FAW0vFEPTuCPQ6x48WUYkl0mh5qWdJunuRH6IFzCpY2Wg6im7mYE3d40jPXe
em0ZVsmPSmspEamd/gF+JNtEjBIefXKjZWdrZf34NxTDn1YlK7ugl54sJx0foImQfPF79rYBidYy
2qfIjcgrWe9ro2ehL+eGQLQYQTZGG2yn3Pxe1/UA1QWlvGkh2zY5NRVjh/Ro2bV+rpvBeYlrGkPR
iSOoitot4fXCE97WD9BkDwcq9Mm1eu064ui6ZsFccMBnu5ssGNmzcqbyY07Ae8+YwtehZwqLwR4d
JOKIMuuVCGejA06WM4Pv4xR5yxlPQzzMr2MiHQmR9xX9/9B6VNMziBEA3rkAAg4QqqJBC+x1xx7J
2OkSGdH10RiOTf1LlMwQ/f+P6cl/fz66QRqCk05WiiOqpcPIliJJIYf4LqUjaODLcV36cyd5VWpR
tglS6B+BsN2DuxTZtbUCrmjT3UQyAmc9DF6bp5nbOsVGX7s2+o1c+uR2rkBvaJhGuPwakiV9cwPS
tlrlm1tniK3Q50ffcN8vIWQXH7n0t5QYgkJhBFS6WUBbFUyJzmUHy0IZ7zEl1nSQQIPG3kyFZNvY
d5eD+4EOKQ2vHlJxb7VX9eRUi+dOy6lGzwCFFZ3/LC14kYSC9qOafBVePoUGpmBT+g6oKCEyljFw
1twPSbIbObYPhdk+AC4suzjt1tBgYLqNsNxvceQnh0kOeaMRzrKXyICr01M0Y5YpHHqbpMs5mX/N
eW2+2NNbPWE4Bixm3ozEeLUp7aEhuW1596AsgoIsdsFM+wlmibtXR9PLZECvwYp34ynGUpNPm0u6
Ug0jsynA0H4PHf0+f5Y2Mb7UurUe3MkgGPfvgu3bAv/nV8SZosbaC9//yHSC3cfAppvZNwF+kK+i
oiXvKMHVUVkFIicm9MUvcC7Db/2aJf14MHGTndVCNbOGfsA5YGnIGafSY5P6XsIJU0fU7Qkbd9xW
OMPCNpOfToLyK5u45Y5UPs319rKQQK1XDHX05K6tdSQr0V7rvg42PWfs4+hG/gsosc2alQG8i+zC
XYl5s/R8IDpbF8n1q6DZnnr4HxxCrOk8yo9aH+MQ+fWjjlmCWzBMbPLqd0rv30s7GMNJAo1smdUf
USE5j5kf8xh8tUtQS03CeBYnYnnNGDuGYDr0tzFtnq1s3Tur9gNycLuP1rc4iMcwpsIKAT29OM5q
nUzu3510aGkS4U5n+sz7/BIY1AxkSWMzjRDRziCtBi5oGVIedNQy0xSRMg8V6aGTBTOGZ9D/gJfE
JZ5XgFtuuvXqcY+AEdrf/kDCCt3Gk2JUoUjCJprfutQmpdLzWJ90rTv5nWlc6QjBSJiT56lm41th
RD9XlCys8fQNaZWVYU9nEqQV/s3Py3Ub0WcOu9weLnUNj0/nBr6vtN7fDHAzhZgBznPjpQisA1Va
eY+hy4YndxxRwt1jkSawtmEQH1LUmieIyHjjcVztQBnOyHKFT2wwdZ5HmwypaxsXuwVNPxjEfOPq
A1PYmm+pFfmqlOLOnrODEo6dsX1vEnwwIq9odOSXtWPY+I8EYw4pN2GEw6Z+2PNofMS18VdbQcNn
IH8dqB8+BbkISfvuIPYnJ3VyXJoBDnbMBavHwVMkmANCkILq1pEmGYySGM7MTYS6qa2636hlyoev
kRU00a6u31SeTvNc71DXxk+cWN7JLfuQyO/6aKvSuqaFzf7UyGHDzUQL/JSE/hotEP9mui9a4Gtb
grMLjZCgHBHE3DN7qnTnaG4Rzr25guRwiosNwT2g0+8xpza4dpSzQyxpR7MhR8I6QYOhBzOWmVb2
SS9sZIVUnBUnRxoVBZo+Xeg8ohVfmXnXggzqv6cV1m2Vnyo8c9wQoLLZYw1+KLidbKe47aAp18Up
Qrxx4r58WlfCZ7oJpGwWxY92II+n2FMBk+J2wYFnrYnz5M/er54O66o1178C3bpnBJPB1kxn+ji4
EKb8Ca52dKymGJRqIQ6MaJpjzQR8m0HOfq7LRJzzoXqUi1hOwjTjyyKXhHOnqYvqqrLGeuu/uIFr
hAaFiCfybrs/3Mx+an9ChCae6xEf6PLkhi2TzNRIeQZ7/2jjaSbXqGwErCEWHOrZ/8t18+UayblK
a1ao7cbOI04aDMaNGVZ3F7jmd3WBX16ZmUtAdEfm+RLcHtoBIJBmzDPghniUx4p9pZXNGiFQuBnq
SOgXEK/yrN4oTcPS018dU9BDPKCajy1pwc7JaPlznOdpZGvkAJk+4G5NtppGLM8XdXz19TUswfG/
a5aHhzqt8y99Uv2CUUkpECUfXeVFhGX6ak/+jJm/NMc0LolJ7FLvJfPRjT/SIO+s88lE4idAQOKd
bbu3cxdLf14jQ9sxRg7TPpGULvqsNj7BhNIbymetABJUxgtOojo/Kk4VJgTYiKa5IYyYYi2f9but
fxA8QAgwaweH3D0DqSDNuz1eFqIOtK9CY3bP2mSBY0cs3TaRgYbHGPyYM8c4OHA/KdlLJ8ZS6B9U
q+chjAcJRUBLLpr4p4ZtZ9uxM2eHhHcmdyGI261ORIbajyLzna+pEb0kZXTqpeSaVkJ0KK3WLaji
/BjE1Tc8tdYhoxAybCzxChEE7n2WONsF+aZomUv3Et5TudZhDTisKEyfXvu6xPQIyAdlDtmF940N
Lpm8vHNo5Nwe0Q6Ie6V9t+DbYHZcj7qbO9fS7Z6c0jGPupwnznirzx6hO9s0pmWzaN8srthD0Dk/
VKOhPuAkTGFearJPJJcdAjhaY04dfbbRjamAaNU9C6ZL1yErM/x+NJkt7eKE06qHgbP4t6y2QMAy
d9jj11atdT0ck9nMQaFRbrQrqJcZp+o3+LMcNuxz4k3pt74dzwhm6V7L7ek49tqyrUoBa2RxdR5p
VQrg3dzV3mhwZMZP6PTjPmoMIyxpS+cO5t3suv0bgYEjC4aDbdmR/Cgn+3dWWfa1nXKO6eb0Sk6Z
QRTT5n07N9YXHz/WyunwapeBvs+s8We6aPHWALvG0wpOplkzNSQnduhrvb7FDg9MUwO3ksbBkbL0
gs1NjNF9AU4aAGPCAJduS6SqS7XO2c4qxupqwY3HDAkgQS0E8HZjYthcBAicRU55kGQdweYh5jON
/YYgngB9Uz8sF5NR5FBGiKYWDugVL7DgD5PVjYcW08pe8/t2Pzb8RYEw1m0JpwdtupyujeTfZhZO
bT2KT9QnpaAsvpDYBdXFxJi/DBa5gMVlZJM4dnql05UciTN9WcX03cJKeJxdUGRtvWSvWLmmv9Hu
KKWgl+hIfIO+IhnLd4Lly4TN9bWc8fGTWysr51tiv5ELfALBsVP+Bmr+iOxYGb4LVLipar47OCBw
I6fipjEK3dmTD2o8msTF9EZ83rH1loJaudE9tALLyafjULojInBU7BlgYjIhoFC606uzMouqgagB
eR5/dCBdtn4HrGFOk+I1a0lG6Ws1bbeoatltlEveU5aXZX2PG16PNzy8tGMRTGCIltb5kQmbfxdD
+uvUm2OoxsreBHLb1cCB2jI6McjGjiSz0kPkC5ycei32ubCd+ySR+N7iUqtB19WB88Oua9z+2jvc
ceXbROlSNK1lF5wBD8v7aCcz4f0EP9SRQSICGAQmYtKEg1xiMmehpTs/kLSZzy9Eb8WU99t4TXNv
s1JAiIPERDDI45ynFMP7HKl75+Olh9pZIrpkTnXWe9qqnLJtX20v/WnSfXcsp8m6OuP0JddoD+Lf
OPBNQYAK7f6Y68B8TuPq0BW4eXWQs88RyQM6a58cJ8gOs4VYqzuUSXCHrt8sEfu7tDFfNImtygYa
0PrBvhFCMS5Dknmyty0cEygepZRu2Lt/5RccHHopzCIsZDsxiGX7GYn1ZC42wUm3FO2wG/mGK3OO
7krZlE3Cb1cbLbdH86i5bIQ1v+yvE4ZCmQZVC9Uj66FNYqxE0lGoltiiXiu2tryFtWlAQRLm/BQP
BIzV3oOnVYz0h8tLtCUcZZaG0T9PT7op/OAM5R2Ddlo3t9bHwDF5abBnrERvTpqb0amUDQHynEEW
nm2xa3ffF3eQxEPNoEIXAMJZl0cT9VERPPEDNk9aVRJ0JkoQa/m8rdgYINgSvivZ0G/IpViH0USj
pyiOcaSf4nGrimcdSv6Rwx3sgY5ON7ADv1o5ZFU7DU3yd1shLradtOex1C8OlIFHMQaA+QPzTXiE
sqQcrIRhw6b1K2ssEIbSNT6lZMw1y3/TfcykLVaa3eTS+ePlmX4CkI3TlGyycGWg2ss/cq/5K6mX
/FpbXfpu++n5bwzYw73xWw4LHbhr32ajZWnpQZQR1AWnf1fPlEqDLszOyn+hqL0Qfn+BZpmf4Sk0
L1iaPPKtFDpWl6nLh5vvfSVe4pySTnQll+PyRMM0PQ0FKScecNHZMKdqOxuEvP4gT806H/D3uU+J
7XA4dMT8aWbIMzxlmuwGU5tOaJLIauo4b2cR9RqI2VFmLyeojg91QBvq5iMXCbDIbhlDSpNuAxuL
UvqwdHn69Gn/XcFOKpicM8KSXHuyArkxTWxY4y+KxdzlmAEnuM/Uc9HyMvecEBhLVfuOpt6DMeb+
U13T4OjS47nDolDscDYxKgsI9qc8ECJZNekY7gjQmSNGCH2y3ws5T4ReFvDj9csp8L9QfYkeUzDe
V5sB8Iy4SbrmNmLwIT3g15CZO31nBjGuXGz8BNf6ykn3DVZgWgF5+6eWK60fYO4my+5ukcY4bWhm
ftnD8uSDbNwn/MN4tf5K5+VHawwrh0KS8aRpvg89DTu8hTNa9fje3jX1++IT8Iv9XNsnQ0+2DhJy
oy3f3LQ8NcnindLfDG2iiwOvEzomnEwoWj+zgBId32ewNc46PxCwEiwW4uYF08/WGk+JdL1Uhrsh
2t+cs9wqDrH9G+pBd13qqtL2baklz4Oe/+hmbqIzT6SN8Iz47hDsaYFH5b6bXmyRcW+zJtD/66Oy
0IHJ+hgAe6qVa60DvaE7yXNfyQweQvAhL/KTG2n0hoCMbRs6e4dyqneDy6+tpZexq0QXcvKfdkLL
zuPqUECZLj/4p5gHzqb7wF7oQJmT/qZ3tU9hcxnSIFqD6xoIOesDvRTpYG+SkyuvV1sP+pAeC7ZY
ahjLdPCcA/vCetTT/XjJWqYUab7CndYBZmT9wweHxu5oLK4Le56r3jGWSKMy5SjM984J5MDZRlXk
tD1dqtrmSHdUMQ6b4/CJzbPYtg4EO6IV097/9CIiU91gK39x+ni9Web8LQoSpjStMPe+bLetx/FV
M4fiaIoxPbVxdFGHIFqZfwX1rJ2MTtd3aB60llPcXay59pFgAQMpz2/Kxhmp878TCYaytGde1g+k
syq/EVhTez+kmeupjaYobHP8orDJvvQmsxHSnL9XX+vfnXp8Z6LKMMRxxEHI0WJkiUeNaeRk5uwF
LAnvJWglzkFtkFdO0O6RRIMwxTtwV0vFKyige9AaUW6TrLUeS6+b4HJAUhU6ivJsrH/DuMnOWtFa
d87lW5JB9Q2MjbGvFy61EvPAJm7midE3Wwq91Q+rJNfOGpmYAFV42yXSW+7CYXSkPSk345uv6csR
QHd9LRLb2s+rjT9VoqA6XAChrwdfc2uYb5qojqnJzooCGMrou6mEr2DkL2Vpc1CMEyprdDLOBQma
A5NWl5P0i9cDK9OslQ6IpXNejzT8vcQRYUl+/dQxlUy4V/DJZF6ov3QNGZXP8ArxUWVeFm+c76p3
GKX7RPbfwCw36SEHBbQHkxc6n8o3In8o+cQks6xyt17SyEQyDojWaE5UG79BeYv33YFxWoJ1T7r2
qnsUlPjPqrJ5Ktz65tNHIy1F1I+aHnwn3bB2UW5ywquz+Tn2yy8+gfhDJXhhF2nt7Ibxu3Ke4YMK
Ix1hRpbuAE2nSUiDV8zIYzibOCe3QQYVQRr7974ZvOlTYocplApCIpj2sd2SSIoIz9XgzikSx7h5
VhDhQY1IqccK9ZUTiIOfZwWzigWt3nqBbdvbWPNwi7oAJnAj88Sacc+oBUdMd8xBnvwZx6iPdLej
ginC49551CbOiFjHohM0HWYvRaA731beORnHy900/+NHA6hNzXWJkIel1D5nvo/wQNmPTlnGObCd
00jKYjvXbGODASaXWtqMOtJmwnysfA1mUNA3E3topnrGHr3TcnJA3XwolrOaZDjCWI4E1YcN+egF
nM/EIdetSBmg0iiuKGZoKiD6LFwrJChurLclLfsHU0kntG3jiSQgfGDfvzfWEtw9P9V4RT90H7yx
wwgJO75t3xzN/KHlBFWqsozATWn2K/Vi2wrA8w7bBVmDVgIq5cE2l0fcaYnerElfna1d+M1h1ef4
HlAzcKgqCNNj/IrZmI2Voz3nDtaaMhZfJUkwtOKcH0QaBbPsC5EDaBWBll979v+HYI2qqx/NwBjs
6TnPwFROJZeGCCiP51VsD0VZ/9XIfAtIzeisPlqmi67sCVIigf61cG8nNgR78tSzI3lQnlqAyRTt
hQab6ZWhPL/lCpkOK9BMzyuN1UuU4jUfyfb1BSwAazDn68y1d24yb+9ggJ3sQA9Hz4w6ei8jD2VO
/9atSXkZ/l0EGU+u4aIhhZWTjfqMjFoVFght1QIGdtZXWqasJ8pX3ZcuKzY93kZh1d3d76P2rj4a
DGcz1qSjA/iLLSYsO9lghnAOkWs3kDuW3Nt3AQNwG6wVJ/moD6maibioEFD+jTQK4uNUuJZPARjg
o0mB2WLa0Fmgp4+n2qJ70jdcjEQrs7k0mfNwSee3mfjfWS39TONHbi9fK0Alh1imC9SSuMxt26LA
nyK/FkjwfcbWNMky5tryxqHuHoZ0/wZOefcrZsp4Khz8T3acHewI4j4pdQ4CbPC2yhqtTNIrfCZO
tIRyyYs7OD4mH/eP/apBFeQ3rI+MEMcy3+Ucx6m3ibL0qHKarRzcY0mj59fK6x3M3n8CucNQ+CFb
1DsbTpu/PWnLW1IM37ti7gkdtQ6I3Sq4rwF+uNGZz4NuObyhiRLhVkm2vBHmrcJMxnZtHNwZToj6
dOQd2PViOleNTwGrOvpMW1L2zjk3rvaUl+e0iSwbfwxa65Di7DDltu/PYiw5TKK1AB+DRrXI3/mk
0pEGacPZMb1Qs7115EVn8m4H7CKd4jgHQ/JiEwlBxBM+x7vhu03HQrj0NH4CHPR2yCsQ+GQwnhFV
ee/GD17qvUH18yOrhvYF8fx31ed22PEcOSMY7Ot4IIa08NMWNNjssqCowLsMPmUpHHJ2JDXWc9CD
yhvbGaJ/qiEiqJKezkhJlhfktvJk2S1MNPc8vaazkfRFqGIkCYl2Ntv5aWFHxJQBxbhOdSoepuC8
KOGsyDQuQaOnwslPr7Vc3LHZu5AcT4407sYS3TQa1NyyvSevw6xZz2x8XRZEokRGKKMYX15N/WGD
t6WH9n9jSr3Vs3G+fCbESstgAp7zXJU1Hhzy+bv78bToOIbHyg+IFNodjXCLePLm1Lqkpv7o/dTf
gS+lRk4HotxJj5aAibHDLOtvFStJIULo2UZJKfAkJWbp+BTueM0FAKV2Wsx5Ko9SxlEn0lHeHjjc
8txO+N8w75vPaslKdz67Yn5pwTz9hwjGxjHYEgnDxSP3F5p0/GUWkzmjTr7NZTfQbWE6W1wggiiv
Zt+noFwOEXbvfeMAMoN1iJrCO+8QN4SReonLxmqBiCyXwvSmnU0shMu+CT25JxQVhHnXYla3aaz5
K6Hb6ABB8+waRfzkywVOHfCNWOjHSjDCK8i/7mjR8R9Z7vZbtG3SmYvlPUZovpbHuAB8erJPB5wP
Ku7sg5hF9VTx59ibw9xdX1yzsq9ZKZwD/6Jk4y2EN0vNfIk5kV2CfGbxFg9N+F1VfagkqgOQmqbP
Ntg7GFmPnB02iRdnV8qnrLBIrNcVvvy0WeULPMslWjDXwGIo9zQzMDFGMVOpHENOWbrZnJGLwL1j
EjjnItNOUQHm+P9xdl7NbWvptv0rp/Y7+mAhLaDq9HlgAkVlWbJlvaDksJFzxq+/A7Bv26R8xdtd
5WKJoswAAit835xjzkzcjsbDbV16Dh11me0ynWuR7kf2gNgv2Gdpn629wPrUadU9NPuKjIIrjX7Z
5eIsJ8EdfkZLqqWde8+hYovdVCKElD6udKyKng3gE1SeOfdSlxth8F6z3Ka9MqEf1Wa75AJQCXUk
JD+mlEojQ6Qocf0xgtrNdvRLwoO7EK9bP3nC9UR/t/DWfsVIG/b4LZm7KxTMWoBvYLVNn8tguUEw
w/g19DhzW2aKLa0FnDMJUeixRHOOp4IkZEXXMS7ozmVPN/NSJ2WKHvZ2SV3+JXb07YgSmzeFa28R
3rPGsjZeTh034AJhArcmMAdG8gxEiI6MiWSIPdCss2ygZ3vIqmKvevGYG3bF7D8DJNRTlMn3Q60T
+caoQXXMxvFIUIjSJtZW05BRyrJorn1sN6RzkJBrdQbRFDZDDWQaqoDSJpqRqvITiZFylxZQN9ZG
ixC/gVeUkayYBF8TZCygN0Lrps9D7YecLSjRtMU1puWy1/29mI0OiuKGeviQyKm77Q2TglSvPWls
Ka86ixMj9zT/ltP2qfHK58o3xINlahnEHNUCPYxXvkEbsbb9UHfNKfs2jpytHUm7KLFLtMRjOXu5
Kt8VCmPDYpxOWpUUPpWrdFmIhIE/XPmBjXG614zN5LRYu2lNb6cCN9IErgyJriwwiHcDJCQ1ozxk
5NW092S4KwzE/cuNNY9RZpV9FC0Kh7QO5g+Z8mdTWG/pwjlXNQCbCy8MLpZ7fEn3kQFuTPdgI4ba
TJKjUtJMWB6ahIs+UdriTiitd2sT+YRKEUk15fKC6MU1C6iBsi6WFC2iLjAXb8GhpnuSNO8X0kyj
jWRqq/lWgq64KVuEsn4RAReHMl51AO6hKQbAWOhcTPN6wkA1cSlL/dKn/r9fEDj6XNEdxHD5vqrQ
MN9o3HTNMnQdUoQKT1NYxxo3JGC83apM3AIzYE8vYC+JIFq3ZC20Y1HfJYb6LfOrR9bZHTnPPp9j
ApS0CeyExOqyvET9NB7qnOD3tqOiXHYAzxI15sLGTRHExrofqLezg/F27DA5pAbbMi/ArsKpbonh
Qu9Zd0ku0ZWFhhkzOihyBEkbxYbBTO0Gf7rfJYc42uezXSR2VPqugUWyN/m6h0GyB5h9NmAs6q1D
zwdUI8PymcPknBwmC+IBFWzTAWBmC+dUfBk1Kqhqk62ZSgLRChbopptlestNanY/f1russwcyeU7
MKySRTh3K5YbK9cahqTuPmrmenUdFLdmZxh7CjuM7mqI14meABNEMXf7sgQet1FwOiI6oW9PPkOE
qKZMoZzXYH78DOFYqvQVZCkmaxqZ7fWoIlJzSOTYLjvEejaAXEVCiT43rJk65VDX0SW9KvMRzjPu
W8rcnL4OBTwWKM1S+lakt37/yGnqqYrSUnWhmvPB0yxG81M1scH+UjOjtHMN9KhIDMcba74p2Cze
TBZDBrYCdbc8kEv52alZLlqKrA/LTSPi5sdPy13jXw8k9kR9gxr1RmD1/pErjqoUSwXpLMuvjH/l
jf+6u/yE2MzcDHlar5e7y800P0kd7VVa4weTvBRrHfpDeLncJAb9EyCvTKmzJ36YAc2/bn79TtzW
GvbR5SERJRgDBNITXa0fuCqUW0gWciNm6styN4RBKRFDJ4dUB9G4/G65cZrUvhhE8QJ9Z2VF1MuT
WuGsp0snrtoaNQx1K5wPpBWUW8UJfdoKV14NFMGsMA/pOB+XiOHlV0vO8HJTVZDAZSw+nfw+gNb9
I45YE4QcQvJEz/Gv3y3/dfkfU1SxjqSCvF2QxAHK8YPhJIjwWrT1wyzBXn63PPrrLnYsbNvL/R8/
njy+3F1u0gnS8fLTj+cp+/wiUZM1+8Do2iYDdK5uVNNGxQ+wpsFIo2y+GTUKUJvlR1+b1UEJvfNu
/j+//kab+eS/7uLKvOhMyqp+NafVzHyElhbXFWAverqeCiB0visZ7mqWvgnqQw8rbZJPwxW1mOFK
IINfw7MDiDf/7tcDv+5G8wOBqXUwI7XkECl2cKMl1Y2WZ0y6VXCbIQpibk9Y3IqGfalpdHOXQC1/
ZJP683JPCac92OrwYprZ3D8yS+eflrtsHjLAhTape9Y3BvnybqRgho6R3WPmQA1APFyjNh0j8Cfz
zdgkbEW8JtgBqrwEKW/sfQAYl0uTy3RYtM+EQiPYeHvrpkRNuPX8SN8k5B/epXNOAymREGZmGffy
O2ph3e3744V1OiFZwiGT3ZSmkCzhTakdT0gCfpMwUzZvIqnuUsBNfyu3E2DBDyxw/R8aAazNHjt+
LvpZMbDcwOYEHJliNyf7SPM2hMr9fKToSgxRZCRGO3rh1LRiK9uzoUWZMKrirq8LcQeSf7pVtQ/L
HQ1//nWfB1sxF7eXm3ruYPlzqfr/ebfHObwKdS7wMn4cbCv5HuiIAnHmzwI8uqxB41g3BHT9vCkC
lL4NLMDlVzDPf/5eR9ZG1ZeeTlpYt9ZM7FusZZSHNMwfFN189hTmZQKVJc1NNB/TvC92yoQfWbsM
Z2Y+/Q/fh2EgULKlodssEU6+j9FoIrozpumGLDZvUtvW7v0e42AMRyVBc3O//CoADnSZmdWnX7+K
ck/swwHlZDz/p1qVgCdY+TO706bsZoXC0rX0OOMuhqk+aFkaD2RV80CZGkO7ieBer2qD5eJvDzFD
1zuiGAbXTPtoW4JroncPnHIVzFlwTuVs3z8jjdlYkeORJkHm2z//mgVR/JOaJnTH0h1bnBwBJ2bi
Uu3KcDNgnVXyTe3gSC03pZHEc2Ti+PP+8ksZB4RFoM1a2ewudvQAAkRxavKEyFG66NLhxy13w1y5
AIdOLBjradWj2T4nE+Z+SCszXW7t5RfW0GPW9nfzjhBRdUVy4fLAb3+z/PK3x73U8YDfZfa20bPQ
LVGsuUba9J+TNMb4EuhPiaGZl/LuzKGaD8XJoYJXJgyBfk/VjMVZ9JtjwjPHWDidZbrMkNEFO7/k
AygJEqLV5JsfVCIHoc2BaU0srFFWIZHIaE/CV2HNDwCAKU4qLHglnFf8NK+sA1nUZbRonUTH+GsV
xCgP/mYYCEfg2jBv7PlGHyOTRUV0ow3sN+sBIX9j5rMIan5U3AehPf32l/MzOCRqmyzZb7MkegqC
yLoI0j4hQJlfLTcC2cLq/aNjz2vp34+O1IRKvUGTjkqqLPGqx0Nb0aBT7nwPHXiTRdtfE/My2Y7c
XwcKBXe+N38ir5z5fPmbIAhSug3dZzUykZ1LDL/++EJ4HGqXaOoeCaWFLBtG9dVy10QYtjGCInWX
u4WobGAYqHiXu6IYp5v5iTApdo/Lrxr/dXky/CJ/frIk6n9/MhByP5+MWLDphq7q/fI8AxnBc7vW
ay40erihHdaPIbB8t3fYTQxlVz+qaos4sBSf4tLqEUuMN7lpVR+WP21rO17FVUkq9/ynfoSReNR8
JLHzE6VYthD1zXrp+VGjg3xb9pr744kyzdlbmpPdLX9rF6hzg2QQF8vdaRjJjVdbb7PcFUoHwgH/
049n0hWpfaADvjym0nN23//WndPhg5FDSqEbqtSx0qn6ybc+v5wcBr8kjimDi2wjOFluolk8XSvh
54atATUqNMeINWPEvaTDPxTIYG/yGtsEJxN8JavJn7rAY2tdRc824WIHzK/WOlOmvQMX2NIAuyNe
Jm98ETEsP3VWTVeXhAotQo0Xe8kH9BLd7XID86e/pZ1prDORQMCfH2DZ2d1W801TF19DWW5CXKkX
5Rx/VXFa3fSlcXAo/4Gg5leFlocsvo3IlfPviEnKrkPFgWgi+6tYpaNszALRX3dLZIObNiqKdTnb
f3/49RQswctdMf+k1p+bqXQ5YhF70LL4OHYm8mhRF5ummD4Q2JJfdXlp3KA7YjfReNUnNoQV4ilq
gslA5FdpdJ8QFbsziv0zxR5719IecuuKNLMuQ7Yo57RjZ76xs4AilV0COQ57chJDNDyrUCN1fnKy
hoIBWJ0D6T4/b7IQgftycvz3kcus/t//4f7XvBhB9SMlOL77v9fh1wpV/t/N/8z/7V9/9h/91WOe
8u/0iY6el5f/+fY2r83r0Z1tRhd/vG+/V+PD97pNmuU9+N/z+S//fx/8r+/LszyOxfd//vU1b7Nm
fjY/zLO/fj40z6oaM8d///70Px+7eU35b6vX4DV9rU//w/fXuvnnX1yP/7BMShWE0Vnsy02L5+q/
Lw/Z6j8M21ANyyEfQ6ddwMXGpq8JeEX5D81ykCYIzkZbssypc3TBPKD+wxFC5e+pgpjCMfW//u8b
u/sxev/4xjgOP+//FwzhuzzMmvqff4ljm6ZpqhrOWZs0Xs0x/rTdLayuNsIpd2mNvyzY2QCCoBun
or6JsbehsdLZR5rdLiBkb12CZ9xYNksBY+rsVZ9PyJ8TASoLoDIdkmBXpa1yZlO+VHV+zUQ/3iQz
EStsiclR2urxTNRoUq1GuFNuZdLtSbDa75KyNDekg4Q3FqXapoy8LQ6jeGs3xN1luJBm6em2yDpG
BQAb+B3yh3QCcS5I+Ln47dv+00HUj2bK5f2Zti0l35NumpQQj99fDieOV8SfoeDOWHOIKO5H6VaL
HP2zEmtok4KkJv8rMLdQNvCNRL65Ad853YB6LBGMtFfvv6M/fKuWplOosGxopsI+sYJmTU5wFMmF
blAhpwYc/CVN1DtPJdfI1spDQGv3x9BwNDL8fiIdLxaWQ2DpQrfximNCJb/i+BCMfpgqQ+6l7qQK
KmLmRZJ4GNCR/9u5fuZ4//G1TJvrxTGFpp4u2zKvpNiO/MJtKSts66BGEeHfehax1V7jyTOfbL7W
f1sHzR/NkTrTsTA122a7fHIwe62EScGS3rXtsUc37xGRNqlPapGqbtR16h69wMaJ2niHr7dkglL8
S40S2DQiHigKbsLabwA40nDDZECOjRyLbay0zWVP62BlRsaeoTi7sXGYXr9/IojjctbPNz9vURFB
sIpbyl2/LXEHmbC1hOvnEtB5VzfK8JAn7OU64GuT1gxUOovrUQnSew1pUoNYbEjM9MyW5Nigz3vQ
Vbz57ElmK7gh1ZMDyEEl4zRjUTYFY7FRfejsY3oXxMhwJNDxDohaY9bame/tzVkyv6qEBikQc4g3
FyXBTXHbwBxynawAgh7i9W6M+oANS90I4l/OfMg/vJyO5xrOk6UhKrJOLoCsoYtOSDBt1qG3V2r+
1HYFcFgUV7U896W+OSN13N/SgjNlQphmgji+2HTTdrI4IQq3tUaPLusAd5ddS1TSDwHOK3xqKaL5
bhJelDb1S+WEsPW8Rt+cObmO14rLF0uFFJosk5FgUjr5YvWwgWLMptJNEfGLMqK649AofqVluwMJ
9nG0in3SxC7aus9k93zTy/5OmYxbzQuf338rb48+k6upAVuHSGZI42SGyFqtqnufo28DCl83Vd+D
N9fTuwHkzEFL/O/vv9xxfX3+4Jpl2RqZ8ipVBkefJ4Tfrqo+a41Wsuhj2YZp6WDgCerpUhvVJTlD
OzCGj3A6zox6b68iXpNygS3x+TP9n3zpRl8hLpnwz0Qh3e8wDFfkKcrE+koO+ecwtr7oqf7l3/+Y
7AWWD8lpvZQafvuY7ThkVlWXkdvL7ONwOQXO34Tv3GL5fxAq1POAHER/Us58l28mLw4umw86GBbi
dr7O44M7ISEYoOHzQYNiTfK1MEKozAOgDa1+ccqnf/szstHlS2QpZVnse45fTSl0M3IciCm0ItAQ
J5y8fryhjniRUd8MxvB7WNApTSYUoe+/8vKNHS1rmCclLQN7/qyMUicvLaYoiEZT+i708znkgmTD
7NLQKpI6otmWk19bRP9cDuJL5EPrMEPhEJH0gizQ31SWUt7UMahBr90pZaM9j02LJ+jOby/tJr02
hrK+kePooYEuVCpS1jfPgDNDyKB2GyXWlUKw94G4aRKSC911ytF6aaj2tTlR8DFg9cmOzn3gN1eN
dFgdQCjgNIZ8I+fHfzudTNp1bG6DiqpSQXLeSB+np4qhNpHiDkV2VTnDPkAbesdznDnWb86p45c+
XUEWWq2kgeKVbsq0h4qjxP6IQMlZ30n9XA/pzVjEa9FDYmREsI5Q5WRUhKJRF9Zol67V24eYRPpq
HLlou0PonRmA9TezOy9lmci05rGIQtbJSynhOFZS6Uu+X/U5t6dnI48BnmMsSAmWST2sT3HxQQEl
t6Jj+WFJMibtah2NWMD6KfuSwiXK62emZygadQUVmCjQOgkQH47Nt7Ih3IqBdS8U3O15dEnOr7OO
TaDKqS/A6+bKhv4O86k53b9/cbxd888fbV5voQhlhjmlmUQD3rOmgazhjxjm8rLnIwyO26XyYWjK
D1FuRZs4wMvRFd5tNeDY6hXcnOgvx0i86h6kaMOGM+snXFbvv7c30x5vzTYYozSKzGxJTkbisQ4m
hUpq4dZZDE0pSncKPZN/dz3Bi8zbQssmJ4o27skoCGUImI+nF27mFVhAAd7g0kICGYmtQR7U+59I
vNnBSFC+wsbSDdER1d98/fx2aXaVOdZzDrGb2ehRrEpZOYN/aVkppBHK9CjJkaCYtHH3yoAQH8yr
GZoGq1sNpeS5Resfxgla1nMPlrUiK8aTj27qBTgnbygR7ZstngO+eqsZQTgKvHt185JpRBtPoXMh
nPbD+wdiOaxHYzIHgo65EGyvGaXUkzE5NQuhKpYGU3meebrKcmsE7BsvkdWmCeydyO3rxjZVKvnK
Z0OzED3NYQeh8dnXhb+dyhJvrwfpvolEuvK69mPe+Ps61pz1lOnFIfaJIutH50IvPHvdDGcuG21+
f0fvn6aHPe9UNFZDzpulYZCCB6VHlpEvNRRbmRarnkg8C2qfD6ZaNORUNDn2Fq8CwAH+1oRBQ6+4
WwszponThGgZjXoz5YSNaiqWJ+Q36KO0dFj1erV+/2i/GZXnN8upzV7VMQT+yuOzTvc6VQljaHvY
DY21nlJCnLIdtPALg8QWL/DaM1fuCZWKhRsrNuoqmgYqiW/5dMUqp7Zmt40FYhqDXRmbyX3f649q
TtqWY7AD8hUC5qCM70SnuSV9t1VAmdcoKGzqdagB3yw+haLDFkNkXt3G6EvDTWiVr+zr9yoKN4F/
aKUP44WlJLecKMXawlWa5I/SbG4yZltTZHutF9cGThoxot6s+nxrVmZzEQsYj5o3bJwBCA827oAE
YTIFHAUzT2fcczUCsClAr7XKJ3JhV3rg/a2PxmVPTUZ08b5V1KdpUvtVW6bjVum866JVdfwYGWR+
0zszQL2dfFi3UDpivKDSIFV58u2lldnXwP1xxxfCzTXtyqmI1ioiJhuGjCvAXQBOICGipsOQkqMo
TeXIVNWDNImj6TlqiBRxIucpcMabKFWLFWqcW9kq0SaiBY2qz4dCZ69bFOV1+7GzIsBfXbEe2uE5
LFS56mJg570J7DwhXef9U/Ptxnk+N+dKuKqalOiWC+23EZEydkQWapO5o/dMtve1PRs0p5iI347t
lt0qGyo7WIilsY9suYkdr/gPrg4HoRMtPXrIXCDHV4cZaB49KN6Bkvv6tqi4dP1euSOF6SvqD3PO
5rTPLCjezgNzz9TSudEdSuOnn3pQSaVBs0nhqGTYQIUer0eFirzFlySepzy4KEBtrNh7bkGeHhhk
4nXXZR/zwtuf+QK0tyOZzt6S8Z/amsM7Ov74kloCGIAxg7siozVi29kKcaHE49r2ZtPShZU3r1mU
7Qhv2BvJLdX1uzNv4c1ExMZWZV60MFGjotJPZkXMgy3zZZ8BXYmIxui+awMRKyjivZXWVpdJ2Hxo
bZDAEMeguICUc17oKT7HI19VibhxNfgjUS3O307AcknPIvYR5XRmTPvDIDoXdgz2L8LSqIcdH6fO
EV4zxUPmah7RsJyHT0lAhScgkG/+ipTcunn/sMzX9ckUc/SCJ+dliBcJTg4vKIv7Mmj2VqXvUyej
PTa5/8kr6bTrsXCQPXmyECBLFfZBwCsRCpKCok/H4oNl+X8nZ/aAS0/8zUeiPMX+j0Yn5ZPjY2jp
UBTxj84TUf+tq5xLiyTl7UMJpJSYItVVFOVO1RCtV7b9OuFTH3Lr3HuYP8zpe6CCzB6U75BF78n3
yJwVyappqNTFVogm7gKHKOkyPk6GHiSMbXubmn6SC+dnKwoWnpADojiMriqTcAM2iuLM+POnN8T2
WyMhx9K57E82F0FrmkUuQthsWqqv/LF+jUvG9ve/Ymc+W44+tsOcbJj04AEXYm05+Y41u8wVapfe
DsIGs17pIzIm1NgOJD5aNfmsFgRGxd0YbMfYOhi41OC7MBEWj5aIYnDLyDXVNI42VQSZSJc4j9X2
O+QpCCE4SA81hsGkrZILGBn3eGjJ9NRCYBLek9dDvzDNAJOTGA5ZgxoYSvxD2fQbbwiUtWEFOFP8
aBtn5YsyoHEMMKLXlserT5j3QQu8tq0ZX5Uzw4DyN2oHa8KTFFbsumfUhSpEspc2xliCLhCHT4RG
d9Fz41fAc0HQbcKOxiFRkVcAVZRrP1EAxjPsRoRh+9KGpAcGYlWDgECZoyGu0yCs+Er5NfSNaJ2n
8ltYoBiwJXiZFldmAbhni8cNZwZ/DeThq9WTbjbF3XM+tKGr4FVIRu0TyrV068mxwywSos8JB1eE
SrmPkps4fIxUFl9+RK5CBgb+/a/bejNa4YBgg8HpSg+LmvrJkDqUoyPwnFs7c8DrNI4j3AWreHEi
C0BoFT4SoA4SEfLjGhgQPsp6iFYK0TVkBKvbsS8910taDfuziF0DvQiiUVXJPzeDY6ysjvRmcs+l
WQBYirAyssYnygK5fAX6GIc1QvmB3EXw4Ol6GHQdkC/qS01PL6cSKW4negyEpbTBStiQz4Q/ukoP
4Ydks2YPkY+gBo4VqfSXaq7dcFlQtIhnGGE5XFilr60Fyn9rUvqLoDdD+IzQ1FrbB/doh09Vb77g
MBi2etvU+0rHTVUhIdxmQra70BpeB6WurkSw94vGfiz7AEibJ3XigpoWlb/nnVniLFvo40sP8YvG
YGOyzUQwNM/Avy1xetJfcWPyXZTKGF202Cmva7MLN7JJBC6DprkMRu9D2nTSpQkyHoTVbTLRm5c2
kV3ESzkfVTS/ENGAk/nJustZGRSele0ma5CXIWZtrVPqi1pYpPxo7cWA7+TK0Rtr08FqX48z16Oo
Odrvn2NvZm2HWqVusquQ1NbQ5h1/rMZkdgKNbaFhM7JtHU1f0MUT9GRX2IeBgaqdwypUZUzr/VE9
M2i+Pb8p+Jjs2IXqsH0/7U3pVg8GYtLkbkziTZ/0bhurF31YGihpiytCs5MzV9QfX5A5w9FVWius
VI8/rVdmshzxDu3aBDuMkoXFTcN6idYZZGd6aIdzk+UfXxCyL8xo/j9j9vELxoS6G03fyx1Ixgtb
z7BEdca40qkrll1psJGczrVyxB92tdRK6Z6rzIvzIuf4NX1JRqEhlNSNPcjgRhC4agTWztduRlZj
q1bD8GiGrldvlWr89v7ppP/pxamxUYtwGKvfCOq60dPirKCZ2nSfPGD/buQ0BQfYuXPS/BsJLVvf
Hr61wjrE4bxe9tTnAs6mVkOyIFAxWOsD5bWhcT4BIghW7SS8q7q/72MFPqPy5DvyCdprsa7E9Gz5
0zO49UPn24RQZcEnpU/aMyYKk4N1dNmzqjVNSUnKlsS7na6qGiLvy6J0OJiFouxNg4T4vKo+OIUy
npnc/7iuMpHyarSFgdKfrk0nhl5YIDJ1O8F2Io2vBzLYVlaPYCztCNrUABj1hvPU1k7lmv00S4U2
Y8JM+v53+LaswxpDINGdJRiOQB56fAJVKpxThfncLZVYXzVqzcJd94GYe+BGDZL9AK6ZXXOJhADc
rQG6AkoIOrxvphWhCJ2mZwxsRCPl3bTuMXisVCVN1nbj7TuKrI7WtAfpMMiYtITL9MxA/WZAm9/8
LNPgcqMceHqJR6YwqtFXElBppkMhV4tx9kHQ0MePY3JB3NFa0bpr/OjyzBb/T9cdPVsWECyMpeGc
LgGVfhyTZiYVKjnF4dzw14XMGtL09C9l6N2pjXxO20/59DBlsTwzkor5Ozk5T8EP6VJq7MIRfZws
iD1TBqGPjgLXrXkzZMpOEdpt7gWX+K2ojEzfhu7ZMihwtfYhlcEHuufaZnCmeD2A1pgDM+HrKCvd
6e71CXfi+6fUn4/Nb2/vZBvkBXpnlymnVGM+WCS3LYtjJWkxzvb3hQaOXmLtBth2rvDyp0069Qi2
Kgzi5qweOjmZfdg4YyATNkXNB9L07jyD8DSRm8FhBBCw4XwIbWNndizy+kTsBKrEauovlKg6V6M4
0VvPw7/QLUaTuWyqqrTsjt9LH3pCjfsiceswoVSr7cygq7fe0L0SuOmsh2nT9gRmo7TFsNkL80Ad
DGW7t1Xy/C5rb7Ph1S7lV9Gmuyh4CKr+UZHDN/Y4VN3QS/selyfVI4FNjfq/svVL6a9tCzm51tWv
ilF+GGABgfcJ7lU6dyvQkk999/f737X2Zs6bPyW9CL5uw6DPcnLECRIgsFh6NNwj3lhCzhaeYS69
pHocYu3Oq+Q2h0uGjYMNy2S+8C3M6zb7oKeUAjJNPklNUValPrkJFYIVcsDVoPps26A3MKCU2Tbm
Pxs3Ta0VmwiduOIRWmn3z+9/EDGvBo6vKS4letZ8UfxAG+P467J49aTNrZgw9pSaxZhW8Bt4C36s
YQPAZlwUB6/rbluRbfMG2RR5cNMwPEa2wVSmOdGZi9yw3s6uyJMsQ7L3ZnBGjn38jmzTSxxs2YUL
QmQ+6wlZrmbi16bOlHRTCHnplaa27riODiZEoaCifF7pq6Q3zW1GtnVh5tku8WPCubDcbPPok7CD
dC0To3dDKng7+OMlBkDPuJSN/SAqQg9VC+e+F6rBY+pfR4322qAKuxyjg15hwsXuvumLUL1Twk0Z
Oe1F6tnuknkHTfczdBZzY+rVYxAZ7VVrqy8pfKSdHsj7qGp9stsJxsAb46GKcL52XldvFBAQlI7h
ZwPrgx00aOO2aGpUtMiNLjpjaxjQT+fi89pTkJCPM/OWuHsqlJQ8U5VA5XDjGc+TfhMgG4bm43wh
duhvkfvfQDIFm35mFWDgcXaYlF8ZlJDYpA+CYEvX8QfwpwBvN1ECkRtcdbmZyrrZRoFS3ZR27zae
EFsm3Whjp4KIvaBpPtZdepf0fgH3re22APC8HSqTL4zHEIKbygPvn4Qr0jnNe+k05v2Uo3ePd0wM
btl7zuvM866v2Yk/alkAeGvA/9/03sWEku9mIDZz26gkufbX7Mg/G11YbWTfdDuZNmzwwuYTQLO7
SDKUE8Louxn6rFUaNKCnuu+ep3yC5ma5mc48PFnjTAB2YC1ZKysYbyQBAbXhze7WSV9rdv8gG/re
VuRfqFpVkdtow/WK9OueVI+iFES9K3LD9Yrj3MKX3IfDvu5iwVlGMqwPle4ylPLvFCn4ToJWWI1Y
STcoeS+igJRkJ+yjObwFUI9arqe+INqm+wwsyVsVdIUIkUShk3bXYZAW2yyc1oMA40X82k2Xwwdx
8mSdwoJdq7n0txYgEtqK0PM+EE+D7KIefVivw+dOLSjzlC91lANMNYBNRCpJYYc0f63lbJgHxAAu
t7qS5udJ4YSo2UZC2l9Fimh2fmfaG8fXyGDRoE9GO2b7bo95rmBfiuagstGPNu0+7LRym6rQAlQa
5W2vMNEbnHfdxymhfaWGeyUOrw0YATuLdiGOb8XtTdR+nL03g68oW6kFrgJeqdCMb40D/nCaPrDj
JaGs+W7lmBSVSP/kE7YLEF1bCVLRAJxRWifNkeRqp/ooOyEOIATTLRd6uvGHwNxzLDedJiDyt4ZL
TGb6iMSApN2AoRKL7TM+lRSgT5quIyOljUR9Z0Vi7XAIm2ETWXis8jGuaVym8tBM2nqsiJ4dPpZT
3e8023RbJKuci9aLLXuAoZg7cs6dHVQ2olA7trwBs2vuRS9jF/sEjhP3RcySy5fW+UbyKC0RkF2v
kvMogWjHRcrKMUtekgbrXyc4vk5JxEQQORsLOAYRlRn+B8uXB9DQUL+mO7Ttm8mEh9aVNqiuPpBr
L/J0DFfFayaIovTowmy7otLWavNAqpp5WYdELAE2jxCAA0wLTe/FCwBBk0oV3vZQZhFJ7ehgqlFp
bXXUHa4Hk/ow6cbz0AAeV7V8ZwydGwYtA0Alqj0FlHaDsTdg3sJu29N8ALRFQIYttdshB1fVq+lD
nTzhTU9WSULwmtWZMC5oyeyaGGyptMdVQKLSlkD1ZF+lur9NM7LqWyR3F6XhcI7E/Ycgb4ytgiyZ
IKV2VzSwWOI6NGCvT9MNXG9J7JvjbNuULW0ft1A2lKc+jClT+bZFwURbDQiA9ylqF/bg4AdCCWYY
HKCfZfK6q74rkBZH/5U0UFhilHY24A/EOhyrZ0HPdUXIFKxoxbnoWv4f7gzIDV+9Ype0hrfx/Mle
p+02tnx6PHWMm76g/Tk5LEF8Rwu20Rfbg7mkd7Lf1nHp7ZIqfTCK2t4wg9js55AaWspH/H1EZ0x/
V1JnlJwA+MI7gDFuNvrnvkDqyIoK2pYF/wYzsrJJnbC4rO3C2rYAQD7FvrhN7CH9lufqvUMNKYSO
0EUmeXYlgxopL+DeBLQO9MjrDDAxMZQhXC8v2g4DFOicRmRk5P1LkgK5tuBQxsrEsQMeB6j5ubME
mOpOYXiQkn7mBDS3BQukZ/WLnUwPdV7vBuRHDwrmrbVRho+DXpfX6JiqnUNjaJNXDFZ1ZXSumZSg
3El+3EDY9wEkl1scwN7FkCjRx4mI5ZpK4LXaAtCjSmmugVoTKpfbMNagD2zTgXFK6N5jTTCE2XSZ
m9hjdd0q3Zr8lgks/CjP1EverIBoWKIGpcg/L+XeqHlLHul1k/JF2znMGA4qJ0pI1pndwZ9ehdMP
MSgVGb5M7WRVw2hodmYqd4bwnyuMJJzt/r+tp+KjaDqyfZvinfGmQM/kwNwa5XwUuGiIDtkKqYGN
AFnc+nETrnsHZusQ3SRK//H9deSb9fDc9dXmNSSFe1IKThdtA3ojL1GsHVzoqyQu8XL2BpH2tu+4
japuC7iNZ47o/JRHK9f5JQ3aI0js5yblyRFlzRCMbUMYee8kl70xupLC41r2RrzyqurcxvfNq3FI
WYtKspRUGn+nEh/HJpKo9IfENQdTW4HY7wHk6uXtqJAtNej9dBWHFhkiUtvoZAGjjUgY49uOSwMH
LTmLREP22poNV0U0mLDOnMR/WMcjCRIGxpJZN0gV9/j8CrHEUX6jFhWiylilyUHraBLFsn5QWFQB
pfPZFlPPcfr+WTGhhGrTlmLH97b2r5qGiNf3zwfjD8cLIZTuzBYNnCSnWoCstNArwgJxM8V6lU2v
XJvgnjaZp3R7nzphwUi7m/LM2lq5uPs/lJ3ZcpzKunWfiAhImoRbKKhGKqmkkmXZN4S8ZNP3PU9/
Bv7/i2PJYcXZFyv2cnhJ1UCSOb85xxyN7ivznYNssv6u3bioiRPSelaRtUzn5y4s5oOwKSCFVnSg
SluFe9pngdpzqjK2IqeeERxx1ehsDCFkZhyqsmRtNwpzn87GD7Po4T4tOG00Z9r1U3FtRAY/rWL/
O+Edckq7DBALxXTRZngzVQ0ssV1gMThvqWja5xWK3icf0d++MhYeB8EN97bAVfDnV0ZfSFerWpXu
GeLg35wkPfdV/bPVmWaV+qAzpiEkknacWGLtuBjNUQ8jAqQlWZHEYrGOOVp/clOZHzUWBtxYinlR
kpzI++8N+WSS3aIxGmLq5udh7xeGZZwStefIpdG9oISMGx0IMHbEuGUi04ftr6+8JFyqcx7X1XnR
OfwX4a85UWCbWfW+Lwae6a3J87szv6elVA/xNARgLWkGNWJ9zxfiPFl9TwIQiL0NjuFuhMebGe3w
LBmbWWZ2ZFRVgWUynQutm8LDdfaT6oXKDZ0ZON+8Pg/WKG7bse7YZHbpVXb1r968o4hq/r6A0Q6q
prlks+a4A0gmtxXDttmY9qmqAGJO8J/iydozp0ofRc+/NDC3NIGG8e8b4y9aDakYZreb5xUllLTW
HzOWzMxqsiVhvJ+Ad7nCHpxDLoZHZo/rETZvDC97/VXH9qVfjTwYYstw22VWAKCqj2FNfODfr+cv
eg0WP4zkjCZ4NJHU+fP16F1bq+2gx/vUSqrHzKFJU4naAvNV3nI4jLSbLgcozRjjAJ2ovxubksNo
2z0MUCcO0yhnr07AKBpUFx3rdjSeJC1kPmUFDcwJ16BcAdFNYehoO+2hdFL7ymGMvahD23LW2G47
OcVTKLvkoahUYINLeyu2k8ucZT+cqW1u2zgxAn1Cx/r3W/+Y48GVi87AnIRHl+18eGhZYYqIY8b7
QlQ/GlOZ9uW6xSadhiBrrXhZ1wvO+xqnxqK7scgkP1ND/8Apxzz3q7xl78XeylYS1n7FBeON2CAo
4rEj7fE3mnoMtYe8tdOnf7/wv6joW9LPJCmIdsPT/r1oY2Rm0UHAJD3MkacEpYw3loMKGo0NsHke
KNoI6/klbeWpcxBDC/sLh9ov/34Z2/r0xwOYY5ipcwkzf9GBSL975vcZFVByKrI9Hcye1jmwDpyM
jLP9ye/57ap5/4uw5CMooiga9nt50wCqLGjjpYgrM+8ikzJbclUvdqV9UczpZTVzm+Gkgj2R7WVt
U8uwOLhvcf25GfCmXTbSao9YImHocwY3kd2aOWDISsfp+KRwwMH/irgI8i80UOeqdKsrcJSLQSZ3
YGvqwjbUPFOrHpvfe2zczjqfMAOElGqh8dBoceIyx7783z9fPBCboxhbMZurP+/MIqehgW8wRe5m
cq3Nzhe0ztOyqZv//kV/sbbhXOb+ZwXYciTv44osMr2Tlmu6j+qlv1YzMZLKZzZ1b0ZHuQHMwJ0G
+ortNmnQM+aI4th/v4SPEw3GeUydVQ1dfxtB//leldEcEk2QZXGq9pV57S1Sz4+ahFq9gpSn4c21
U4d5AybHf//ij3lXrmL0xs2FwPYf6+Kfv7lowm6w1yzdj5PBMR4JtpEM7UxLcfwsw4mZUubNYdwv
Q7iOOlsowStKi6szhd/jznnVFFxnURLtLfnphv7jN4PRneSAjfkY59mHYa7RRbCB6ojLtV5uu7Gv
/dwsyxvWydhgpEjNVrxUfEB59Axxd8NhhsUn00EOKe9vdF6EiQf6d06D4c+75QaQgQXuvkB2MOgJ
SnJBK6oz74fNhmSL8tuqFcYuSdvKQ0KGNQIPaBHOsdRntyRXOmrlQ1zTjMA+pjJ/RUthHgrUWczs
87lJvS2lTijsJtsKF5BoMpeaSJrV7Llj4okJJ7dNF04jeg+YFQS+qvErVc53eluxxU5uI/7n4WwA
OmHxwG7aS5RY92mkqcexfEnAfruhtNHQ06Z2Q9V4qBzz0Szzx8bkwcW9LCmjsYGTL8bRUPTzuFIm
KKLmbOTm07zh4drqcU4iikUnXL5l/2sW0XrSlRq1GI8YwukjGk18WFv+jminnzzNg6WJQT8xb1pW
KMfW0AF/RGt0GflSjKw113AUD/QTidvcsL8yhWx3WjssR44yW//Yfew4RjBHjDGcCsM1e+ZYU5Yd
N2DrEU19secpcztqCT1LwMrvEM5d2oWuk6aofhyp3iLoqknH/hX/TgznMy+CWPn0GKZ/uHUJCjB2
2o4e3EkftrG27CEgzsocFGkZuUUYwm/G1MDj2wzoWT9As1I2A7KJ4J3+pADSQwjZVTp9M4Ze+OPX
Jlo3tzkiTZV+BwKruG2Y866or0F7VvbmSHlo2twNTvGl7fAJUTI1QJ6bwvGnKjLTjcLoakf8/FoE
Q9etbjIkpgtU9MfUcUkS1ur0/EvKdev/e/Hgofvh1sANKlSs9UQD8KW+W7fUchy7pBBzUK11xzFE
B39dgrwfjdUVDB2DMGsSVw5h4+uNIXalFT/YlNoGBurwTpTlLpmMMqgsmrWaue0f0cbgU0rVbyvC
ioazt+necCFVCI4u43gARjl5Sc8C3Ndb55OW2q7oQK4r8bOzVOVOtCrePKRu1157bkDKqYepr46k
80vXpN0wRI85ZHOW42Iv3bDsyzvLqoKjroAEKzNQJ1WP12Chvu1I9wrQx3b9Mhn6eDTyKqMxKoE/
/7q0G+Z8gBMaSrS8/FZqor5LQ4T8NFXkMR0qnhaCsZaShzX9ol31UCr0AHRWNYMtS6EDxOMjAcaH
sXF6CrB63LKKbSMx08TVFR002G7mfgVwgldevW05W3uatdRBNsNVQza8R1E94MI84Sub2AJs4mTc
KcdS9g+V6XSQy8vCd7g2KTpKsJOlyq4Sun5P6+3v6lXgrnYKHWDy8w2+FZ5ykttcwjB8UhSxhtzb
qYFoHpqNetY3XX+pzX2kaInbxobPEyM94vXtKbhvX8dufIt1eNtZYpwV+pQP4SOcI4yEAuBdCEtN
jYqL3qvNHf1Y3rR5n8watqwW419rG96wPYAY1CLyIzoWNRi8mR+VRQmjrek4BVB1s1TWjzQrw30a
AT3fLIiU5ogd/N9DZ4BgawZrV1sxUYbupc0QgjFeGXtqQ7S1JAab8g8RLaHLMJl9Tvw9Dm09WJcx
SJPLkDfxHeVXrLqr0/tmNfdXEjansmCnpGJr7ukdx2xPt55TvfJFGMd0nM1DCtMRqxhXaS0yn+/R
uJ30DUmyUGdRy8FfrenZcnYhrO2TqFW3EtbVgB5LOYszevBOk1vdxAySzgGXTuZBnk+OqqEEMxa6
naLUGfvq8DIJLQ8UhyoaUl4qwiXHu2QQzxlZ3yMlVoGtJvpxA6jHYZYTkzKeQXiV1Hb0kdcnDAGA
6e+lhIvKIJW6PHr0Aqendm8heeZZi4peCfBr5/RcAKFlZH4ntUvl8LF0a+N1pkyOOafboFuqH8Og
5Z4zOc1BJ4gatc655khOmMQ60ZSaukUR/5pU9eLY8wsVOV8h7R6nYSFEUqxveZV0Zymia+u8LiI5
91pcfjH14SpTUUDLx8tUtK04TfPqafHz2Dvq7Sw0t1P08jJOXicAfnfz8Pjv9eyjiueokiMP2+Nt
LX9vismBR6qiYwoSj2JyVQKSdFdwWG505qdlbp/adeg/2Xx+EBy2x4eFXwBXN6b69+4xi7xPS7xw
DqJmlh7Gwz3kA69xFC8V52iSzDLU+RMaxl9Mp5zACTWw08Qa+GHT1+pWGLYOtQ2r3YtDHtU4CBbb
jW6kg7G/MrMvilLe2Bz//c6hEa83B6i9dNe0DibMNbX3hrZ+5WfkLPfcs8tKS12Ixxi7o4EVJfqm
di+qphzi0Nr3XX9mj9G7dUEz0aogYyyZ6oprQTJ+i4NCY6CLoHxtaIwMljm8JAUNw13B3+w6MkgN
a3mrtzdkfV7ndQm6TIIMqQuBizXK+bHjjjRPvRvK6F6k4aXHyLoHRmf7ojIQciaN+TYJImHR8bRk
fb+bC6YytVHGlMHgkRloGWuGa5qFahAlEFwqnZ5BZfphT0v8yYb7L9cYAghxbgg4HLnfm82y2VBL
TLFTkBbdYQWCGM4ONU2yexsNStUIbn7yZWt/OacijW65UVL63MnvfDlZrGSdoeIG7NT2msfsgMKs
hf8gnzQ7eajEst+isFSHsAA2bERoGUo7zNnzAgnX5nrowUf++0b7MA3YNvSoyYTawdeQ+P7z0MHk
dIjVekz2fT+9Dop2W3CG//ev+PA5v/sV7841dVOuYdxMCebEvS01fFLdW2RucQni4cYnX+pHtffP
97O93/9lHGZUvSSyxFCeRTWPeYs1at0j/xJVV37++3397VexRtlMOSzMl++zoDPz0RieOVBAaz1D
BTghqD1rS4GHr7n++1f9/lnvhIctz8aIwUZk+WAcXjrCDqG2va058iMzxUOW/OrMzgiiqsouEUNG
1c4bzmRatXMEDhV9vEU762HJktJrD2Mxp7d17/wa9R9yJOAXo94TV+KioquMjGDM677rGx7QMNGB
JNffkHZKVzG4UqlTtQtnhzan0mrRD15iNOdET++MJd/wmjVFwKDwwUfP7AYB7KF7VF4a2tJ3Yq3m
MBAnHjH+8ZNd7++c2buPBVGCLYJAmdjokn9+223eEpTssSM4BTWeQtulre7FUh4UhCaOWmxOOyUm
Yqg799aQU0nZJZWnW9WOzzFzhULd0IieTs/dDXbdR72Y0TeKbWzdJvuZ7j9XKQRj406elDkKrLQP
Uk3Swa7GOA7sdcfa/kIb1mvaptd5bghWkIhzdUEMfFPEliq/dlLxtniQHDnNp1M+BhwqPrnsPx7P
uShwJGq/Q3lcKu/u443zFNMAycU4MHSu+hF9tG6/scFvdzHH2d0wUgk8GNV9usCAr4x+xHg0fhqb
/ZuKsXEU1A3wxARIfedHa3hkAdwq4j1UG3/U8fKKItWgLpJtkJyq1ogrJoxjnw3uj4UWnRuO0Tun
nbVzw1U8Lpr5GE+XQh/Ck7QgPkiSqGntPI2hNd1gZ4VKZETTgaPoXrX65l5TceryFzYox7LQAIRT
QtliECkmsd68lV0/7IuGih8AWP24+jXPf6xZbG2rpvcWxmJs4zZ9tWuDaNb7Y6+wfyUVAKnAuR2s
qdsvPv6cF8Z/S1DCDQQuqC00ZW5bXGW60TN726BRUKoNy3DEjzYHuPb2xcIYMmrC2Ec7fykHDMX1
NhiMYLkXSbhZQbCo2yozAA4rI+/Y66H/4M1vv2fFSrNycdLHuvAmeuA4g0Q24M74hxHiSeo1gf9w
ainxmF41I6XaZ1IB5FJC662Diu+mkN87nUIrZbLr3feB9kMX/TTxZ7iQhLTGoO3zY54M1wgNgS34
hNJQhfy/1lvolUVu5o+dVhoeZ+eHeP5P1dmvDuWiBqa6JmicNPG2wxs9gw9A9x9kNL/0mfxpfWO6
TZnitCsWCahtgooMWV7L86AUxq3MaHdqS/i02O5qSmmsb0YCrqrAY44niBGlUByNU8pWP5mBfLAj
FpWlECf26UC6625fNwoK7FJEXrTVJtpY/1bqkGa4+ooR/ddbKjbOk23MuSdK50RDNkXPDvGqcqh+
OIv+9fdEMjHmt2Q1KQUn1E2d05F7pnIdsz2B63lTku44dfYjQDfCnf1h7lFW+1V5Iwqd7Fu9cPyf
GSLQruPzpFIWTZjSydMiBC60rLtS5QnSkV5LoCGrm1fTSnth+hUnewAUI/RydglBhQuOKBP1p/oM
OpJEJhcoah/U+dgrcRq6YE45KIrbcCXKoil0ediccvvF2K9okh7XlcChgYmD4uSbKc9fmjwEEWPK
uybjyKpg9XcnY0r8NVef+6zc23HX7cK0WXemxR8jnJ3Y8+pQLHDlFI1zNhcNLD+R8VyoN9KQ+C1k
N8DSsHECzfMvSTev75Ag4nqX52bFfNmT/6vt9Lr0zTVr+9eMyfWRCrVH01BmioBkG6S1cjvnD8NY
x28cWu8k1nt3sq30caqqm3Yxupuuq7h0sfn4g8jq8+DgzZ2JxzCkrvT9bEycewrV2DcGorCl3qGm
UMNROct+mSXT5hBWebO+aFbyo2gxgHUPKNk/GkQcEguDx2B83oV8mXDbDlPavfGJJ36b8N5DvZUU
5QxfwIDjswcN565j2+wXs208i1XLn636S821xRgXth9sUOsQKdNrOzSoQAqRATxBlOjoZlDSJesV
dPRAMT3W86MMNWJ92pNiAqptsebpCdHAhCqYWAsxxuhbkjwSV4YN9gE+NBNgpeUAS/GM3cesB8u+
iSvujLB5E5b6oGInPyfWeqvSJX4g3DfqNJpYbeJXWTkGfUsT06C0w85yFBRAEGT/bzpAFIfnU+HV
AvaDFlGQkK64jCgBxDRgQwas7W+oh8h0KppQXytualGTWUkt88gf39mjdaNS5OSuOT4nfNGth18G
ZU+rDiOKl8jezMa6KHZ/6ruXnCJd9qp0jdApDc2G+Z3icKGGlJyiDPCfQj7RENtailqPmr5a2I7G
S9JclYhmarPEll1kpr/CcvWNqUpfyq5qdpIso6N+10ZY8hmrx47gO3Jv+pbBFnPrOPdzhq4a/00P
4YzP9CFKFy9p8+EU2d16EM43qceH3i6Gm4aAmRd2oHM3XpVYNHy76XCPRPOo69NLk/YlQWm+CrWs
KHSZsOoRtKPdfDhpqXJD5a7J6nihHYs25EEBtFE1eEMXuZ/n1kvRENzBHiNXkghINJMHzY1RADXn
rB0ddTV7rrV6l/WhPyychQRVfNR3WO44ceIWQ9ntxXbUU+untI0fHQdhiOQndR8KJV/DNupUU3q3
hmNKLfqxMY+aggoUvjmJfi6r/mcu5h57HxKBMTsX+Kwe3XoY162czEjr2PsUdn1hZo0/GT26Q+Eq
OGbh89S5pw6wMivgQKNxg9DOlJV1gHKJ/Lj0VA7FM/Et+EH1UlEJxyqHYU4VU+v1fXg3CgCzaY5R
ukkNJLTFdE2o/65Z6ldQscw05WpzR1JANBoki9hA0w0VLaemqNK7WJMj5bCJGVAZZzo0rOrr8KDH
tKmtBTYLTppfh2hA58ehWiw86deaB1QyrMHYVHc0Wao7PjZPkf1Fas6hE+HgbUsSrfY0ZIdvKp22
aPQPFjGkU5f/GGLze4WJZWco5l1XCMDPKq/fTqYdeqYH7ZoEmy+btA66gQd/ItFBTEt+0UUneRga
w03rSKQoGNmDWl/brGcS0aLPhzwIuJhLiv+4q0ylodhS31nq8GBZ4nYuszJQqUTLOkvdYfpdAShE
DwC/KInH7agSpUU2ZTGMEmF5s21R+t3DWlDIbO5yRXcuqmJ8rSYJOjSLg7prsKQpEvaNdr/KrPRz
utv4zhoa0sLIS6wMHhrQDy+fiKF2av0SVniUZeFcFiqUAFGDDKcOLNAJMkTKRZnYDywN/dRNwuaj
towvnU34SYLb2SkrvkrjFKYxNRh669tZf5lWqEeFJds9nb0Dgie7h4UZKJNPep3WI85y9uIYSuw0
CvF0Jx2GWWT6ME7OZqJ+1x3abGJFZK4VbrB6tbtGVClNyDIYxcZ6V60MQ8PSobBIjzg5V+exsFKM
XYx7aSNbEfP6PKiZ4XtWTGqBhUQL+jIWeygnbULtVSaZo0QYtynbpWxx+mnEXew5rforrdjKgefb
xQtVSTXhqq5gVqBz3XEb4pZXo1up3A0yv/YzszVpF16oYvHs6TVkekCtbzbFKwznqNmpNMu2Hc8J
Orx0hjrTRbUqOnlM7uewJHcj2PQqrK5+n5o3If5zlkK8kRCtxnOxGrMHFfCOXU+1S0oQz7pOQV2L
TDgWaw+BBeMNChWGDAXbZl0H1OKOgb0M8U63X2SMDqPg49lXdngpCrqc7DaBMh5HbAfM1fGU3CDP
ZwysNxzvUHJOCmW2HV7ugCn7PgZt545m9c2uN9s6uovPtCKvrckPrdCdW+tiYC6NBs32G85MmH+N
whNGbQR5zWyAKsYDgKjkmurdo7ZKhTBD9lZqPTtPO2UoIWIGlGHEmpEbjFPASM80FOixULw6shg0
xQTlu570M7AioiopAzjF56G0bs3RDvtsDKJGtptthTJeFbU34RpyGaosdHCUE4V6nLAyQUFYqZyT
uSsPBLe1Tw5cYlMt/jx6Ggj0gBno9sXH/Lt9438JDfxE2pW3wiWRpW+htgQi3Y4Ng+F4qLy+hvNh
tyxa5fOhHDmai6CZmpVPn57rYnuc1FnjjQ4dX80ixsOycJ6pqQekYrl7jEssA/l3AMz9TuFi++Tc
/JdDGidmgjaYGMiOfpATktbK4hzRIGAT/9o31XdB3qQynMytmTIdUWxe5um/MrPkTkdZZ5MxGQCW
W6a9Ts4IMen/f/PbXN9kMSXZn8gd7z9b9DGgxfYGVwGv9l6ZC5eZW2HbZzs0NU8tvohZV7pPvsG/
jAu34CVPJyxvKDjvs4ub93qQdcw5fwMtJENVX3tuPCxO9ROq9Guk4fUXVAf7WdE6J9pYPdBftGXR
AHNwigYhlhzSvVCR3WeYXD7Q7O/2OJkHnLs5h7upJuAzqOy98/JBIpzueoeJU1zLHdsZmAlmvrWo
OxR+9ZOJRVbTWfjsvKdB17mF8JU8mxSKYiu5A4bI1R2qr9T+Dncyrj4ZrX/UvuEIAYxROTBg43mv
ZVHMKcrM7pABa4caQgZHnMWo8lMp8E0VpnN99NJp9Pr++4v+y6/FmQmVFuMXfuT3FBumapJh4BLv
V+YQTAEHhi+9Ze8nUcf7eJTQEKvoXk8+NUF/vH0BdxgwzKG3bDwy8U6KnWW6zjTvxYDcCqjTLW6r
ss/nW31csFUZ6c0SNtKvY+w4hf1f2KXPHBcGL9Lz2XWGkjGZnUAZDRdmLFya1kKdutPZFgaVh0In
/MB4wzy2QM+4gT/zqHz82KhP3Ehw8PcsQBGb4vq/1h5JFGdRkyQMBkJhOxYZ19AY+3QtLMSEfCVd
wPVVLUBe//vr+m30+WPRg4pBnQmDiu1Ds98bRZXM0cMq6UO842sSGMP6GgKEQF9darfQqPnGq9rB
NWjHOyxO19pp6nuQnwT1nHNozc2hw0m9dwblqoRbQV4MiIAt2V6Cc3LZyA40YGrpYdHDq8LO+m7t
ZXQ7Llhf6v+wHDAgHFpULGAP4Gp6niADpiv2WCgUGCfof+5xDO5ToX9mzvmgYfPGt2w6kFADuOL7
FWkewgHxx3Eoku6Patm+JKq++L3d35pK+nPty+GTJfqDLo/lFT8bjxe8LvqHrrfeodswGgw7iGOV
jVifMJ+325d/f5/mh3VW46fD5+Stce+/v+sjOnk5iW6c1TG8bo8AvbMH5jLD/3k95/cw7tAdqA6Q
oN55E0iPNJmGeSYIZ1OljRrgzFgPn7yZ39StPy9OrMvwDQFzEQi33i8moRzwhSA3BbnW6wEsbRcl
Wt4tGTmQSbIBpA289KUasR3f3KRO9oiKmZ7LBkBLbENQQmUGVzoWHiXAIJ0StpJZVPzH4WHeI7C2
z87sUOlKu2eQkFI9qH18ULFGnApH8yJTCwzaM+5baqA/u/Hkh+3GxvjS2DrySbJAy3dKN6fRJqxV
YQRpOnS02cZXq57jXZuEw12bfXOKzjxyOX2jVO6kUJB2T2Hza5gvh0WOD8Uo2IPDoA4K2Z65ZfND
FGOXHmZokDCOUARokUViIiFYycSjgft165vyErlT69I4zNmYu6pFjq2hLdDvZ+zOWq3qj60Tmrtx
pJyoW2gEo7EeNh43rCWzxzQ1mYQDCPC6iRLZsGTHaK/VsKMXk6ZnO8+PnMJwZIRZdKQJAbdMOf4c
h9o8JelS0ryDN5my8OrbCO1wx7kZ0UIwzsn0c4YsvCeWx8SwTZ/7KscZu5pvQ4poq+ZRMGvWum9q
qsGNqPLLQm/3DeOR2ZLeEhvLKaFW1ckV4wXj1cEQzuOU6tWdaLO7yFKiQx01g2/KlX5xg0OXzGq/
Wa0CYLGsvXrUwlPSdf9Z0Ql/fvk0NRTROBx/zAiFBSIDH1zbymuR2AUg6hanl6I8imG8lRhQoNf2
e6OlnN1wmh+2zTMI2bjaHL8Lp5p4vMgm+T4X3cu6ZvJmRUv3nbbTfb3UUs/gqOMlc576eSOVG8xQ
hqtvx0eUGIxJVfh9nNU3xCnlxo6h129Yl2NifE3btj0Db3oZzB55y6mUg0EBrzPZ0XnIWtRJlRrS
JOGRy6pdwZvaOKrdsJecHO5UGX9r2lXF32diqgq7iEnLujUv0TZexTYbGGZIwg7dzOw6zhnhU7H5
d9JyIOlWWDhheA7fT015h3x4g6YQYotfsb1a400UpkFvlyYzYrsIqlSLXlt5E2PA0SineLDq4odV
sOQr9TyeTTENt9mgkwgYjfYorE7xSPKFpDuUwlujSjtkxVh9ASl6CYcBIxp9qy4BHnWXVAaOL2Mk
IN8LX8pKv8wlZ+Oxdbqnac1eda5/qEzF44q5n7e6n+D7nYxKoa98SL7QVN/s8A/4lDKMB1664dM/
SwtbaKR+uPIcZGZfeWFUXxq1GE8oSv0oo3tZVyQ5ZiPfTTJcT6OGpF2v17ZqRo8tcAAssLorLKTu
7isZgfjriOH9NFLZiBjN6KiU5WGV1FGT0L7nHFZ8jVqbInYsLklJCa9SKPGDPuBm0Zyvmlqnh9Co
icAaa+XaMZGkERdYaYpn2mhLG+ULL/LziHcKQJjO5AUlr8X8mHdaBx7J3GvZtHh9KxZPWUsCb/o3
FDXNnUJTPzCaSH1VSVfQl9IOZBR9hz1KVa8aB7Oqs4kiU0HWy67AgkpC+6lOQkLJq4CjTrQbmjra
px05F1K6lsddoO+LKQFlZnEXyHLkHanCt2Y8BH3NT0rXtHiqs/VutNvloKwh+CosLdTm5bc1sABX
L4R5mGrb9lLYbOim4zbupRlNs1i/jGFqsERtuQpQJX5Kk3SnIi5WDlZ5kqBzkSyXrhR8BHU7+E00
HRtNzyk1mhwAofo2eQLuB17PIKWq/rRmB5mtorXLdliN2jUxDki0T+E0PFQ5dImYvLHr2CEt8XXt
Qk3T3Zn94QEepr4TjfqlqO344LBuLT0ACerqX/Qu1I5sBRZmg+SEK9HtIoHAYebOeBmacyoe1mSs
vhFvcjmIIM9lRhyw5iwHTtULp4hE3i9Tmd3pYK62y49Gq1ISsGWumeaVOxNdv62ceF9Tz3ZsSxbk
EJqyViwnHOz3Sp/G56pv9DvVaG4b4+iU8A7CBU8fEi6m0YXZUqWX37AnWWr3XR/VzMdAzcVl9cVV
xr/mvFncThpI1paG6tVnnBPn6tVWp4NoperVNt3acclVHaWfQfJBOH3Yxei0CZOfwFIBFvU9CaZK
TNEXlIgHuSViBnvr6E5x/7A0mX3o0tG6I4k6bYnKVa73yIjjXoPx5dt19FXFLe2BlP8P2hmBeGtx
yKzmtMRyWnJjlRQ0xAz2ttbWGW2u9Q+txgozqaK+zXrdZDRTlqTx66+9MM45usglE2p1CikiCmvN
rZsGTAE0CB6Ro3Nnoz0VbTTuDuPWBzQR+NyposhcpewJ4BBk9SatfIN+l2FwVsadLZOEFtkR7TkU
rZurMwqSoQd6xolMgEdzRW88lANPP2rgCekXjS+U5jpCvOLBMag72FQDKvNwTKxCO9szF0I9VFz6
crro2z+qkOhMWQuMJqTXZDXkO8B9DB6sYysmXniigKNQMMDWeXS/ZFG2V8hVyLRon2TdvmLkZ+cu
YlbGrhPY/jjMqcZbFOraFXct7oLRUQ7poezEfadVt7Uwhz0V6jlzRsc8L6MTqPPC/IAP736ea66T
TItdrFry5vdRcEyNkZyyJrn4OIxOqx76cUW/6szl5ct1rIKekXoWpdbOaItbe9Z6L5UAG7uKbkSd
oyMlt7XX1xhQ6sk6hFOlBnb8IAbmOZg9DW9lhuJ17XQR+kDpaH3DgHjZ/T4YVl3yTRHYb+puCn3k
fSavJonZpr5VZ3lRMGpzG6jpKYlICKKXAlpaCsVnjEzrE2gAf8zVJ9WMXhbOMj6OintwFv9V+i/c
f5TfUrrnrQUpH/irUaPjlzCYwSWRpE1BlEFKMRPqZxNz02tPZom/gAyrfnC6dL+m/MC+zFBoyX/u
zdLax6uVHcjZ31ot/ikFy5YX4+3xdEkZlW2cZ0rYD21YXobBWM5NzuXRYetA7fa7AecHwBg2hZmj
BdOoK0Gc5FOghwY5cRMX0giFG/nqJYy06ojO+tSmlXYMC76fRuzzzGrIqunRzTJ8GWSX77KsHne5
TDDMhvbzAqj6JlnKcCcSZl5tg2xbNHN8pYtZ34uk/KHG2UXr5vApe0L67CbPCidzvzbMymwkQdF0
FIGCzr5pFIYgdlw+JABmvbwsiwuhSp1XR9XfsVzX2Utic9rJKDaoOE72Y8VZvMqL4mxO7W3iwEdI
iK6eSBBO0ND1kxnrP/mT8KxoE4uF7dUci+DM587W0YuabxpYBkb0j6KuhnOvr7tcH78kMyO8sbR/
DoOQFA1CYx3Um7mhZjQunzSh1DcF47/fN5LdQ+KhC0xjp+b0QaWvyr5KdUaHQx15YHqeBnO1Dn2l
EDLHAbrTk2oGCcCQLUdOYuPBViozeCIVIwPYPL7J+EV3htEcYmwW/Bi214tQKn/e4utVoT5U4B53
0vwfzs6rN25k69q/iABTMdx2s9lRUitYkn1DODKHYiqSv/576HNjSwMZ73cGZwYYYMxuNlm1a++1
npUXN+T2nTgd6M+a435xF8KValyQAfmdzsZqoW/4ZWJ8Spx9s/b4K7S9pPYA6KtLG4tJyuUtUkZ2
veytnezja6OPzk6Z8QPhr+roaWQxcMde03SChFkmTcgQOfDMJAuWQrvk9BD3Mt+5JQkeyQK2tBIk
Snb09aI0Nvbxkh/MwUVtb8D/0IptqhcPFJK7OYuqczX26SbxI075aul3cwqpxLKPUWbYQVzqdWgU
Pu9HOqVbMZWQITIOcTGYgdwY4AmwK81MP7CopvrOyhEyt7Z9U6/CC4jf2CMw19SOuW+Ulu7McXl1
x1Fu6YDSzxnp8Q2xg0NDJYxKBKaCmTXbRAbZMtJpdNg/E315NRehaZMNj8CBZqnpikARgYjhowoM
eDGMUVFG+osJ7t7PA5mKJ4B03nayu0eQC8x+SO+qPFvb0jwvGTQdW5lW+/X9gt+P5ajP2EDtiSco
FdrRmgz7jhiYPQQVqFL5dJ0hjXeOHM8RCx/fZ0s1Y1+lrJP7uc5vRf5qZKZ5XKZyX09izRD3KUzq
Ef84aSwoUoZQD40ZTy8qE5rUzfwjamBm4K7MgmLiGPNYYed/ZqYsd76HUqNkIJNEj7Xdal+Fs+ns
BqU3U/Oga1oKVZE+6wbyvojIo1jZnDs7d0eHJShSfdwlCBL51xa/v4gfqakoNQvZBfogfyzAcHcS
Ec8uk0S5K54bjjvA27X5KzuT/lxE87bIGz2ERzRv1Wy7jIknNLIc4Tfpgga2aFuukcqLZdCaS/id
Qm8xPjlF97nLUca019lcZGBXGgJu2e9Fj+c2b8fy0i3JZWzEPZpRbz8is0B2WWEjgMZbyvhbaepV
aE4qDjxHlttk+FLbljy0MHs2BPMGrPGvBHkTE8A3yg1JrcpT+btBOJdsRI2Xe5t5zBhkQqIx7P6H
KQX8ppJH2nEncn7iMM/90CSYIWRsLTeRlqNERsSRYeq8sd3KPyt8AmibALfO3MCZVKdd1tB47CLG
OEthPGiKXKuICNnAW6PWo5owWfiUsnhy2MjDOaFAKkj4gFS7g2AmDo3mLdus0B/tvHi0F6KiUgN3
UUf8wSalT8r+zoJbl7Q+l1/FT4WF4Va6zuvs5N9mtBrf2VaeSf4uP5Evg9GqSPcq81+ytDb2zkJ9
45ct/tvZKO9bnmNcfzoPeMO2QWsTP1LbHqs5atELfa9XDEldda+Mv6J7zonDLZwvYgO8MEaXdz8n
zokupx2MddHucHgxMLHQ/gwo/TxWxr3nLyIoqdw5AKCr8ZNyuHLQ7QNXG1IWNW28JLK95Hi/ArDa
QQE1cO+MFnNJ/DOcN4ae4FbXP2cT4iRNdMeEMQGHEUkCDULqQRy7dpqxATiPyoadleAfuqr23u+/
Ef8anQzXvR2S+C4jdfzr/YRs+UuVXtuGI6fvLOKsz9mPUfivkkFabagR6VHD6XA4tEDlLmh+jkil
UsTcyM54H3IyLCO14SyFT8RytD1wh6ujK3Hp4+bFQwiPZTTgme1R1VXYvEbud6dy69zJ4dKBJd4y
dq9DGE8PWYQCtHauVTReTPxpQVyJ7AusvqG1d54iqKAElrXJpcwgmxmAnuY6wFMFFzQ5sY6ZByGZ
vok19aQd86vlqjMRnBOAFYwn1ZQH/l03oS5M0X+c5zRHMEDvV0sSJOkAywOLnIQKhzIJt/6p9pyJ
gT8FZyWbA2uouUHiGQzqaRis+HFoMQmt6zk6pCpsSDYsc3/vNwOvO+WUR2wugO4nl9eOXku3RVxN
jTBZW9fS9j5tkj1D0nFX6Vhr2sxFaO6mtDsKDt/RvGE4OJfpjWZln62SYpTHmdAyDpwmvuuLzhGd
XlTgSna+flHsJY7H+JP1wlCFScMFCBQhy5eCx2uTdb3YTI7xnKt2OjuiYtH2V8BV5Tq7IqteEcEw
nY59UNkEhwTZZJF0EkWHKe2a284c20Pe1d/ssnhiu39cqkoFbc4m1OYsX6haPs1dc4jhZUMxrFhG
c+uRf87bsbNxRQzGpkhtQDom8aKZVGo7WNapm1/WkjurqPJqFT1Fy9Dt3AnNSZ/YP+vGf7ZVs1cG
aQkJPoxrOdC+ypnKNib56TGva7FtZFHtjbI892Z3g8XoW+XyrPWWLLYFM7PAtoaUdle5Ngy7Mfi9
aCYY6Sq7/lyq5Oe0CHebJeMckmW+9S2Fus4UlGXWk19052LgUS0UMGtFjUrNcWZcdyQeZTzSii68
bmeU3dFtfFoTAyOieHkRGbJchEm0Gof41agfVRcTgVAwZbYsYnCsKBvDBQ9qqGUGyrgKhzJMfKot
ZNBtb/QYxND5FMktnqGGV2umNdImvNqidk9L4jzlg5D7enGaS6zmleD02am65NZBwXwaB4tjUE1p
Kzr5K3ac6xwNYtczY91MTe5Qlv9cVVP7uVNcZYh1TiT9eFyyUdv8/p0JRyZ+BbFmvpZ0ccl/PQyn
Llrpri0diXbsAWZ1VysChTdK9Q8l/nuVMBJygc8EzoBn6zA//h4cOWPGCS4RK1Y7fSQJ/tVpRRXa
WbfzIoV6zI9f6Sr6AZCjMvEqGkPNP+YaTD/fHdeFTuLwOtzwMNK/HTp0pRnXDLX0kOM1RY2dkN63
IIxSwlI7gorGQ2/SgBxtUlSN1c+uZiFfIx4vqe/03ifIsChA0yelhTrIfC7NwgoiK4kP2QCtrU2+
gIa9IfIivW+LGb+vaANG80k4ZLeyrb0HPSJ4NyKYQDMy655ApJ+GG4e2JHdn4xBmjudl03rK/DXL
KoiLMnt2yulZrwZ0q6alHtImrY+A3OM9Nf1R74vhQXTa98LyO2xo3WsTRfmDZQ6fq/iSje34gnXR
4ny0LDsUx1Zo60UeSrNaAt+IiwNUWP8T2p48eIoT6YAVKNiipn7rN5W+Wfrc5swvblovGc+5Emiq
vOYA0dMPVKY6RJ/xtKWDjhh2Qh0ZiwjWYQR2DonRJemke2t6q9+CjEC3xqnY6lMTjErN59rewAPX
LkWVLUAwnujgyHOJ/gekQ0TUfM6td7JfVsfzn2rzrcmIODA7qoC+cZ6Lrn4Bm3KL23e+z5f5uPjZ
vW4v3XWokqNvJSwd3vBoJuYc9orzjKn1t4ZIyyPzn5jxaJ6FhRvFYTch6R6bctl37WgHgr2d4gD+
lkOLxIHjjVlrVy1uqJFL8FyW062K8H2WYxUQczvtZppePMpJGDXa68ARYTshy9gvtvPkZzYVXtt9
JjPKOsLA+EwUBei+cbZ3qmbYblYKCpneoABPD5ZdRHthD/1WSAD42cAMngOkPeng8hNnvnfMUjsi
INoVn1Le1Ccxu8bW/Fa3cfoyMca8S7Tp+xBbW7pV9CAWUt+QstXbRJgvJFcXF4OAoRDllzw7q8pW
YN8KWjaGA4tKdV6wlB7B0iX/W1NTU3BkitX9vDh3leAdcCKWU4XgZbG7jtMBdgJf08Qe0TdRRDxP
Vk8HVevG6lZM94a6aatR7UfPKTEXrk7SuKy2jof+q6mt+FLN5oWIIeNOegZzkEF7NtqpOSFdNLdu
RT/x42Hje3c2cg4HjSpja3d9+/9ee2oXk5dQCQr6cW+2E1r3pakCt+0p/KK9g1jN1smnqr5+fFlj
HS7+PRYEULLGhKzoe2bX6xD0j2F5bJsd6B1/CTNPjzAsZzBK66/CWoABQkLWXfysilStxbjLao6H
H1/+nUlojb4h29hka0OV/HYo6elUXGkB8L7Wab2rsv+R667Y9qqutk00P318td+L599flkAmWNwW
6gbW0Lc2kEbvss4pTMaf2sTyaI1e2FB5oTu7bbUawayi9dxaDw7csLMxRy/4ObUtZKtpM4mm2S2t
nuxyheyPCUa2aQwEq3VH10nTMUXHo46TxZ6QObF/93N6Z4lcnQrP2C9TMu4cm0kI7Rf0EIgGQ0AF
59ybqaf85d6mcnEazrKF3wAonQZcHsOxWFqqAk0K+hfOV+K0GoSpPNfcn5SHW33++P4wLH33NGBL
8ZH8MIdmtP4Wl1yg4InB/+BhmCL97GH0rOoUASeZaLdjYKSEBYFr9beppX2lD448Fh3FFo53A9xR
c3hUh0DN3rQtsUGtzfo7Wf6M4pQM9ZIh5TCkADvbclVmBGUTPfQ5ikB7Nn/A9vhFZCv9epp+2IsW
48JJ96k1+unJFkkbeh5akUGIG3MS9ucOFv62akb++Mw8zQ0i3wp98gZtxpeuzoYXXLsp5MTEF/Ux
YqYRdJp7buXyHAODwa+PJJE5OeEHpRZdZkY2gbJ5+UTOkG5yG/liqtjYACguiNEyp8Nke+rU2l8X
ML1wSHPj1RbEi7TgrW/isXOo0itj3431VU1+fgsTk1aLlOmJ8QEW/bpGbcyaNozGcBR9+TA3cRs0
uR3vCyz7kMxkux9tIlNEyxTGjVYWQg9vW3nyutS9sTXG7osoxua+rMpH25mGW/SC0UYCFdp7dAwX
N6FxbJ6FZI9WhUsKW7owwiupkTnqXUwzbiCNb1M2yS02gldYIOroI2/eWZO3R30ZpJqIQzNx2pOd
inNK938PopnfcshPKKzENWuMk2Zh6h8ZUWVuVJ0sLDvMugTTAG+6uuR8YiYDKTIPUcShPDKDHpwo
tE4mz7VlawF1JexafrjMy7ujk7jeLg8qTAQH+v0aju76a5T53qaodHXqCx4DXMZgtwvM1fThz4nW
R6dZzSVnUfnIozw/c7yiv1Ba3ytosWd7TGlUW/pJLPkV6f1d3DfegQ2y3ChhDDvf1EJvLOatU9fu
FjVQMDuiflqw7VK9132fXVxveIXdh3eoEn1QzyM5RVYvDpPsPdJ38d0M4rZyUvSt4pxjOQhlqoOC
nmAKkpbOUL8SN7WWP8ZFbSH0HA2iRuNHRedXLLWPvTe5V/XMRKu0fqRrgKJbG6SqnGfSo6Ea08DU
mMuUJLb8Qyjx/vVeI1kJvmbw7YLSWpVTfyz2hb7oVNsN9n2zDGw1Spph8wuE3DFgX67M4eUfC8r7
3QVBECs2abqrKuo3Q/yPCxpVovNKlVOogKVuvN6jvT1/jurFClE30XqfU9jDIyyzFZYKMvPh4w/w
flcl+oC/TNv06Nm8Xc+k3+YgBvoJaGkzHO1Rj4ACk7AYOcHUpQ9mwrg9rfEhMC/8x2nivQqNS7tr
ijB3G3DbGwmd1GXLaz9MoZ6V6cZJtsZQa0e+/otvKh0bnLObG+sfKp/3wz6+47p6/77u/9b3P+53
HButYPA/hczGV8QI8JDGkUbw8V19T0QEaeO7gv9h2KZyeFM02GYbD7rNc+SixApw5EpCiDiu9HjG
YTkb/jGGu4PJpF+bFM7NeoaMy5pZVmnejbPiKOX8K7LkP766WCXHQAKoZ94pjjtz6Dq7S6ZwElQQ
05TRJcKs/vE3N1ej6N8VBH+2TkSM7gJufaei0tAK0Z8uptBp1MVuo++OQZAhRRTZFdLoHk15Wy7V
oxFHgiZjdrc4fbw3CssKcxsISNSoGHKA2jDS345jlNwYy7bpq+kpaoWxZdaBhy+K/lHk/cdrv5Y9
OjIlA0n2b27UH0+FPUVS9a2mwpanfEL/tEkJiIc1gGmK5j4ap/JfRvP/ePEcpj4QKtYjtfvbmvzH
JZMxJ8kim1SoYV7CMPLFLlMSVQfnMS1CvXr1MgKI6Yn+S4loum+/LCowkjVW9SXaWWSzb9R00EAQ
Hyrg6RNTMca29OI1xkWlV4ftioRfEDoNJmiVceQUmZTJVzl0y1E6/iutRAYZ40Q+tEjUTUYnN5wt
eC+onqpzsxTP3TKtvB5dfZoL2Ekog8DQAB+HSW2nxy7z293UxWeCGKIrsDI4srTpNEN/5eHYxkbH
O5kSQdzjWYDUlZ9JYXRJyDSmnS2nKUiA3eOvMLMNdqb6cwHrADzTUauM+a4hSO5h/oStyA26mLQd
sg3azRLlrCMcdkLhgL3o7UVQdyQijCLX3Gi6x2436BixAMdt6m4ScMhsIiwiz3yKym/4fjKwGrEX
4swZt0j267OGKZRMDPNHNegvcrYOhZupqxY37oHuDY0ix3roybW/6K3pXmzL36VkU4RGa5GWaVa7
vs7i24acWGQbyaHKkZAzF1GnxoYzHVXLbQyi6TjJJYKX/6MxIDBxEjWCfFD1Vs+M5TApcLHGcGUe
Wj9UoPd2yM+1Y00jUaMeQR0ebXwn/2SPCO0qtKebTIz3IDGbo66XBz9v551P80003tVnpk1dne8Y
jxe/lQ8ynx8GqrVbXaj7ySQeKvaXndc2+m2hpnHjR+SmrxGCNPmgMzkScUlSLlvGDp9ND8qP3+gQ
szrnudeHbccQY9d65xIjoBEvOyJ/p0CWnXlyE2jyWGqa8SE2omNM23mXdSxLLhzrjQlUyWAKdmyY
I4Q52Wt5VzZbwKe8HyaHe3txGJvBJKL7OkyHSulhKtPlEBmez/vrHpmfYpNorX3aloAVhVYf3MjZ
WuRl3Or5vDMSzWJuMtRHFiympDrz4QaLSUeYteDcsR3NpObtmLVP5ZgcKQfyk6dc/EH4RbX4xsXT
CzvZAfyWXLqVUZTMfnS0CvUrE5F59rIhvXJ69mnlMiDIS6QXyyctQzmZdwxRzIXMhbhNnhPquHvN
vBlzp9g1poH4KpXai/ko8Syfo4xOfg5AqdOWK67PMVCOIQk5pPUNz+01K6QGMpr8clvNRxxpoVJO
dHQemQNQO0zpuCfwYQvowb5AJZf7inGTaTf4D43p+wQ35jTHRnpjFVUQOSs12MUEmo2VsZGlI+mE
qHZnpjZPd9TQiY8BVCTRZ4SJR1P5493gR9gvC5I2PJc2GQkT3bYVhQhzhm/gxBJw/mVHlrCMH3iH
mVdRT2ynIr9ZC/4qtZIzaR9Xf3Dqa5pvh5q22QAi69C3eoBWPmKSNpFhlfoDSZgZG8VC8c8EZrkv
Wyfa9Qa2JhJVWtztjs9nsi9wfNMbJLh2JpJjugbLR2h6V7Kljff6HyXFO1U7x3N99Ty42AHY9a11
S/xjKW+LZZx85cowG4YDkj/SPZl9xlmVPQ5Zsh1EG2rItr5HHGXdhXlbouAFItLd69ouTTvtcdZF
d5sbDk7+QtUhPGOw/vk3R3WEtDeCHIkJ86AbozhZlnE5Rfi6QovZCNtI/ywHJGaEvCK/HFok7L2z
a9NXTMu3dgZ/DSXuVxn3Xz7e6N9Wb+uX9jktEuFsORjR3nzp1Mqx54tBhtXTPLBZJOXEmwNhjpBx
UmRSpTVb7PHtvyoray0L/ywwuDBaLWAVIHccGsFvysa8RGReWI0kqGN8VS3sIOTKJcvN/Gp4KC2L
iPnN5FT7kYwV2ZlyX6zZdLUamScv3oMfRY8xOxcjFxCpeldRC5bpQxrnEejFHgpWzKA+r9B9KKl7
eJm70HK++IzGTzAacQ7r88UerB6/b0LuolL2rqpMDLoi9jdVUrhny2D45CiOLLnm4il0YHqnvZtc
GusT8hnk19CxwYn8zC3z4iMceYbqcXJH5yvQ2/G2dvzpIpS971vWjwFKbDEQ0BvDpgk1zXW33eQ/
NKVj3bhj+TBE+nSgY7jv6AazhZIvyjuTn9Jm2eutxEuMMuHYRfAi2Elylji106aEhIjI/5bpwKLg
omYBw0UMETZtYx/yZGVh2kvN8mq20cvo1A+zKJldSBNcEyjRlh/gwR5rE7GCyUnXoojgubxEgMuY
2Jwq4qpSwmmOg9CGsG6SmknGqSYQw4X14i8txED0gVkCYxgk8sQMdj+j8tgKu2HgODVqD1+G/NJ5
eGHa4mwjv6fPZqs7q4SQ4dM2xzs+CIY13q+ZwR6oOizOWj3Dp2rup5yvh2u7vUF5gadeT0y2ups1
oeGYw4kORs3+RFahThAUNaeCmRRV3vHjF2Qt8f98TuGMMoYAdGpx2KDcXsvxP1aFKqG9RohTE3pO
E+2WAYmFLsdv3pC4m4+v9PZV/H0lsAPmKmBcwcJ/X4npWlvnHleKC/mL8D+NUyNLslM1avNZR609
aP+we70736yXXMtHm5ObeJ+SkLvRKDMeidDqiwL/tXqQPel5bgd/jDieDZV20DIy33LmR22E6BGB
B5X7jPF09PRjZf7r4PEOR86CgH+DWSN+F50EjDdlrSScMhsQioZFVs/4gFo8ebbtBbGuIWDPEbw3
mbF1cm0jpMkr0m9VnCynLM7ATeqHj38S8fYY9PvTcNwiipKTEF6nv3+TRIqWmzfKkImL3IwpCcaL
+dOPjB9ulp60ChqBI+EkWY2RsCU5Mcgh7y4e/QElVPeVe4TwBW2V9ppH7fecsNq+Ufj5E/GAB38X
F22yj+foWpXNC+BKJB2GxkSODbfI5E8vWV77xER25dbnvCda2bXYO1ybJIE2f9XT+mueVNZWf3Fk
YhNXS06a3qWvAqQgzg9UohJZfDmQfN4fS7P/oXv2j6TLnrwl6bZkBZ1yg0Xy43v2ttX99patJ6Y/
XphyjHoGQ+wo0+ocZhLfQe7L4ysqpM8fX+ldT//3pTzH1QVxGzw2b47nBBRwGq4qGSax+x2sxLaP
XG7PikwcHQ+yJIxFkBTabhjhcijADR9/gLeHv/X6GGhXZBqNAvJm//6qHTQZf0ljGaI54ZTHAWmt
I7+WmnWPwo7nhSFwH8VPDrEBH1/57arElVFPYY21XBJWeDr/vjL5spJSoa1DkGoctjv9iAUBxSJW
l48vZPzHd7QxhekWTjSWC+/NPo3PoCU6RNZhWco72c6fzDr7XAvcwHrq4Jqw+q1s5LAHVaJtGLb2
63E0Wmqcr/4tJ8JAzsRnFABCzlUnri4j6XV3m/9hITX/444I3SOijzXJQ8735k1tsPHy3BEw7Ljd
1ST8yEY3F/hZe/Cqtey09fYCqG1joO8DYk2OXcHAWJQcPshM/Txp3nwkOmWnc9Llq3xjRLmg5MoV
zmbsfpZ538Yos7ssno74K23b2P0f7zSwXp3/g+/CFMoO8OZpbquiiXsf9CnmSWPXO8WPuFq32to5
TXFaBoDf6eYmpX1dSE+4elkCgXhNdEz2pvha5lhn41I6B9NNzDvUFQaeS7Qd0/jPZ+Jt62H9pGvS
JBI/zOPGW0Q58YxSh404YrGj/9yJeqPPwg4NYse3q78/V9cpb/HPDC80eY8cYJw93C7UuvQBmPNQ
EpSVY2zIs5qc6PTxfVy3yb837PXD0fWlAYTR8O1LiXkYnAqnJZB4uMc4z8CwmsZ/NXzflq+/fygq
5zVUFK/B2x8LmX2WY5ekKlprRm8afsxRAk6vjK5dnvzshbZvGIzF1E3KXmcTcnr4+Hu+W/3Wj2AI
VnzH8UxOLW+eeCOF/8CaOIQOnal7f6C54XuwVJoIZ4bdFdR47jXtGdtVHmfCKYK1+4+P8HZ7XD8C
nSebljdt0ndjtKx04qZVyxC6s3Vvzx0JnPVqC1Hxue2QDi3oQjadtaRBMWfuhsm+2IvyxbXmfw1Y
3zUsf38U37CwfDocrd+2w3RFIKSJ3jWsUob5uOsIUsuRToMQLfdTr30zfSIDOtIbdQPtVpJa7QUr
HSqT+D6znXRnNPVPnPf7KiG5ry6Qaq0Nl4Hcs30r5Q7o18gBwv1ngvF/3cPftSVRtVR/b8MkIFSX
qRQZTxKJeccEfCshjeNOJsjPqqW+kQY0auVzLBuSc8YMUlg3Wsyz9vFv+R+vDb8kehzB4MQ3366f
CGo0nJ92H4KMP+D+xDekhf8/l7DWYJPf5d1aOfxRGQwurs9Kp2OZFeO33I42fWfffXyJ9Zl/8/Lz
KDLa1QH4muKtCUhprhRG57WhsMsbL806tIDmpYrKYzt1u9EZLyKZ/rEXrx/7zTVBOujQzByb1eDt
Xpy7bszWQxUw5HBu6vpHBrDVSuFLu6iDP/5+//ErsTdwZoI6siYxrA/TH7ewabUceQ9MvGyqfmkS
Drpb/l9zzNjlgYLwEKwVjUNJ+Pc1hNKStKQGDR3SXuGAZGEJP2dDJR4H+jD7Nx9/pfc/GZdjNzE8
0xF4w988FYlRdBg3NfINc+8rjdtz2iL10yxEycT+wUghf9QgF+vjqzK+efezGQI1COMNTneO+C0R
+ONWSj3zSzpQTUhAKoyWKJsvqrJlMBHoZzgFKqtFXcoYJLdy4aCNvrezUG9BF0f6xLAnOUD50vdL
TgcRR8OpxjWwGQcX/41UD4z+qPzTIj+3sXmLDwabIyaHXcfE+wALKpxsU3syaPlUi+7i0Kv8QI96
/a71i+U4xu0PNGPt3eBG27YXC01wv77NCPVA6nOTIlvcCzXE25K5930dG7AatU9aHjn3y1Sjs9ei
hwkgREDmgApqhwZqHGeP01AnoTU0j/k4z+Fg9DBPCO+Yhsw7anoLcjE2AzvWovvITYZTP+NeEfpT
EZu7ml8w0JSFxbWNksuACs0vbf3Gq1Pjxh8YcizJ5HxbhPbD4iRLsh+FYeQV+zYh4q+LXBBWUrPC
sec6qZG8IryC/ay8u7zUybnxW7StnUfGkZ7EeBAw78RkbsSxIiucz7dplY4yscdebRaaDIqF8zf9
eHyLq1JzPf93qwHBRNhXjuqU+Zqxp7FRkR8V+Osc1lvZQZhtb+E7gdv+Otp24FCz5uV64m35bZyE
3aHs4JFaaK0LWqdhg2qZRDYCLNplQ7iK9jt9DB049t2pHjCNYeINoCel25QEty2lG1a9TvanSmUQ
gIhAbzOJu8ZMniebNvli+YDE8jE5tGaYV27NzSMK2PT6e84yYYvfL4xqYPsaxoGNGLHeVw73bVbj
8mitdraVX0r7SB163T+C284PMzIzZXjVrdFI7W7QbBxCjvkK+p3b5mGosKoRdBLmoHnYJ0lebI1n
I2UKMw0I1LUVswWYaOeaZX1beNFtHoPO7URhXbA8l3q1x4FH7z8zA9eGTan3Xk36G384SoUrTIz+
EPs2nE9T6Dc4/tqD5Y0H2YmnZem1BwtvHpjy/AVrgbGFtWoGhqju60RYYcN5tMKmeNWLUOLP2RKf
qF9d9l1HQXXzIdjvKhUxbOJQifAgk1veZrVpe1MecT4PV9T/X3IfhaWdlEeassamZ+aBurvPjmD4
aZowW1KLeXZT++fHS8j7dR+Kp8fRiKgeUwj3zVpM9qQvycwsQ8PDAODP0bemux0gH7Zzff0/X4om
BHUctTa9kbdbjIrKykoiepAsNK/uDOl0tA42kDQeutePL2X+7rD8vZ9xemJdF5BHdCAT64nwj4Wx
cZ2mY1FKw261HaZ18ymLZ1TjooxXZCgqMKPdVLHbHHRHBYno9VBVikYDmK42cr7ZVsUEHHAj2Y4F
ms3mS40s/gDABGSBmkFDjLI9+3b+RaiiP8GfVEHRF2jx9RVikHphIcnKSJxqIWV4TZtI6Yjqo9QC
VtAvDVMaz+qwlye47iEGEZxc9r+QMv+YZ8JscweuhZZccdWt+nRcyzGfieF+YGAkQ/UmP5s5MgWV
NEugFFkV+ZoLXWl6WPX2Rm/Ft7yp4xAHxRWDfrHBE4A7X/+cO1yBQpfFwlBhqXcnDVUYRrfovnHr
jM7LpnCcPuynzNzkmANwtyQ/h8y5I5THAmLa+JfFEgcJOYuYwhB8qAOoDtmZl5dOqEu4knEyhJLY
9l3S4BL2k7zdribUYujyY+8pdEVFc4Br19yotBJHGbsXqIhwOzmn78TogfPlaUTD+mzmAOp0pwDl
npQ6pXfpEkhdOCQbqc+yccyw020AlkCVjmXLkIjF6MWdJA22HDqyF+9Wq8ynhnAgjpjNj9mIzUOV
RMXWyThIl6B3av0hU3F2QC5qbIYGJZyf19mJLROWPz0YHLzVQTPs7z2LwcWW6IY/G73UntyapcUY
zVvhNPg+9PGmshxeIWlpt8kwP3kxDpDIdcwgcYPZFDFjbSRN4gFXTXdMa+uHNxTDuXGwtxtk/h4s
suSLGElb1k3exWxnbBSGx9tiPpkN+atxi1fPcl25h/p4wsYK1yHBqDLOmU1EVY3g+xsg2J549+a+
Z0M+m506dhrDQ+lFKdtsjnKovvOYgAXsajN9b2mHuYk/ynC79j6dw5KcIZXHQYUi82hV2gPYihVq
csknO7koG49qt1Cs5S7tA5ZQwNucQ7iBDmCShVfDGEqwTXjcrMXf1zi1d/pQPaU9sGaM6OzQ1iC3
KJV5C0eDXSmVv2jeYrkpgF2oVIYx0N4gSasj5f2w71rzsBixRM6F3FLToLrBhmVjySQdjJaNj5/m
RqrlVzQYL34ty9u61an7AQ5hrwReKYqfeSmXXcqsAX60dajYyiuzFBfeT23To+/bdnKScB0bmKKe
5u+HWfvezfJT0VnijtgXdDExRumPl6j/NRj+WqIgizM+4tyNphdemPX3EhVZ8MKwK+Rhz0Fvmwve
ZAl2Ake/Q5R6ek7wiB6mVh/Iq4oB49gd2Dr4NpVe87dSPHSJAJeaJ0e97krwgSR9sphpoSGTK5k/
6WZuDevGERtkCF94w7nLnRami/edbi30m6492JrBtMVzL2gLmk2GyOTYWHm21bhl1CJIsM3Sv5nm
UZ7dOn11e+8XirVfTiZ31DnYbCxMZQxLb2rdXu1NPWOuFktVNneEOCbPcLndcyxZa1UTlzdNeRxV
UuwnApfOy+TgLBt/CA6qx8VanjQPE2fpVeNh7EiHif1fet9tNauoz1NU14duSu/L7P8xd2a71SPZ
lX4VI++Z5hgkG666OPMsHc3SDaGR8xgcgnyjfo5+sf74O8t2VsF2N/qmgQLyV0k6OgMZEXvvtb7l
GgtrnOTOt/aRpUWXsnul/H1yZCWvg6vh1Nf6cywTd4kyiFa30lH6a+EmVx2eBqigykj9i1IgRVEM
mSvUNePa1iRu/SwubmL/Q/kvhdW8JRwTXL+a9iI07xw9ai96YpL7bAkErnnmXU08myjD9GUJMfom
4CQ4mfnWpjhc2Z17yYIovSlGf0TvSN1WJo3kMEAQVaV521GE7wMBTSXCD5a1dlX1Hg5j2CNrIbOW
nPSGKZ7vyBNmUh/7buQh1uyBmerp3KXtD2PRTecQ8+a2MPXt6Db1Ide9YKutZOnWezuPzP9G9e78
Q+EG+QrBAooG4RKJ/A9XbB4VzuQ26GymWsLvrXvwiUBDh56XZuXNh90SUFDjUljaVeJwdBRYNeFJ
Bbn2YnF/bUn7y+wUSXIhAXGigNoUmFogepJF37CftYTj0APsDhnpaoD6OjgrqrwjIRCQpCwO7kAW
mGEr/4C6wr8ks2GiiB9GI32JfBXCoIkXZWbfTD2MkEl4cjl1ebySFij6flTdckhtfT9oBc5jhoWR
axsL0iSIUC7VTSAjATlywmVYnVqbU6ubApOBnMPqMFKo/FoB/vlT/Y/wu7z911td/vVf+PqzrMYm
DqP277786/a7vLzn3/Jf5t/6t5/68+/89aHM+d9/+SPn+LMpZfnT/v1P/elx+et/PLvVe/v+py/W
RRu347X7bsa7b9ll7a/nwOuYf/L/9Jv/9P3rUR7G6vsvv33SB2nnRwvjsvjtj2/tv/7ym+kyYvjn
//j4f3xzfif+8ht+9fa7+A6b8h9+6ftdtvy+/rvl0RZl6G7PYDkau8P3/A3D+50hgqDgZ2Glu8CC
WpRNG/3lN9v6nd44InnicQT/mBvvsux+fcv43aPviFbCIEGHSG3x29+e2p8+wn//SP+p6PLbMi5a
yZ+kRfunkhw5JxExNjcH4l2HDu7ft8KCth+y2MgQj6TJvSbBhKgUSxyub/25V3DMXXE2tFnAIp4g
muy8qLr6JPNp+SY2PWhyojrXFrN9rG83FTvHMql1pOA2Nmy9eNTJfMQdglgnKXehN98v3aOXasiu
evRrmRY/465adzYmqbBMHttudJdDCwjXGovLpFHHAbq/7wCPo142wKb7OtBebTiWefVYZ9Yenc2i
jFiXojx5aYH8LLtex9KW3opCXXuZfzNHwsEbTNz5un9KJxReeVxuY1G+Z9Ry6MEhiXj5wVUdW7xf
MYD3ytdCvqo4vYNJg1lJ1vg9f+Vd5wOpLd5rEHTvdiOPad+8EFJ4L7NdEuevYTQ+lEAmMEKxB2UB
kjsvT/rXKHRIUqjHVVj38SkRJU5hB5BEFoOUaovgSa+DfqmKTt0YkXI2dd7KM5O1aodu6H40GINX
8iGK0zetKR5rNoo2bV5DH6Vnp+kdemveTGFr26l+IEqNrEV0rKgFUB/LxKBNbD6O84kR8CYpM1Im
NwyeV8Qz7YMObS0DfZIy2HIQFELa6EBkwEX3XsfWrzaIlO6MCi/6ZD1Z4sMViaIoZZBTO9VSlRXT
hdoGBx4RPWrEdxo/ZfTIQJUjac+VHWQAnD6ZxWi5QcoHPBgnS3DH0vwet+kK/c6Z6C/ILnZKxIeP
/C5XahM7SKpGIVZtkH1G07MgqWIZ1sicqnzlDbA92lR9WUNwlC3SjCQjiEHQmDfj2OYVIhO2CFxp
QHxn9veE92w95cGzku2ZZvNG5gTamhE9e2t68UVxCO0WN0b2nFPu86DlvgxB40X2j8P2e/DSEhAY
NPAILzm4tnbTuf67K/LzKDhMh8GTkpQNumjRHFo3fgsvZdAVedjBVy/yZpFUczmVto81kA+FKnzR
M3la1RYWZUkoXaQeSNxYkhd+gS3y3EBO9lAbRuN09lXwbmXWZaTzKOzq7CdGfbASmDeJre8SMOhd
AapAjiaMeOtYzWi2KbxBDTMu0aR99rDIlFG8/pqOZtXUrath2IQyPNPkOmI0fiHiDBFKmb/b4lz7
Pb0/aberEFPiQicCbH4yfTbdV1FyoAPhwxZns4M2ppajeEMgctukvJuxXVk7/BAfA9f/uu3M56Sl
FyKR5fnD0Ug3wxh8KcPfkP5BxRhLQlRL9e3Z+tKNHqfaOwU1QlY/AkBXdkc7XhrNBCoonvXmNP/M
ZwuaErOF18bUfsL5QWISERXns14Oj2A69iUSfCcZMPKm6NILXMIGhLf1ZHJhy1R8peOntIsaJ5q8
R2198cb+Ph15Geb0bvS8VaO6t2cxBmsxAXxEJsTPvHltbizbGgIznLG9odwPX6diK4p3BmrTRmvM
dwn6G+lmbywHmG7m4D5UUYBhnas69bnGo9w4OBlIEeKUe+U+i/Ko++U5704+SiedyBQHSwiZBZvW
5dRA0LBb1gtjKHdK+IAVwoudXkqgKZU17LLMBpeGbXZqVp6boP4J15plU4rKFR8fmi65oOrhODLx
1yGajVDabk0BVykJH+PBgovdnyQ2F1tDt6Up7JnFvnejpfkUwE/LQVVxW+9Q4Rzwka/m3zRQankQ
5N3eWZGQsjbHZDtM8VEY12RC6oCLvNVujPRRWK+2Pe7Sotm6nVzx9+1iRrm9gGk+jJF+W8fatnC2
5oyNcIb40oX2KsJAWcQogwNv14Nw14kZ9YgWTcbDUJRHQGIbPSt2dsX6VtibNo3W83vSobYII0Gu
A04E1V46kl4DknwaAxI+D4eBYk1qNNaktjhMVswqYd90sjl2mnOa9c+gZhY9aCK//8F5X9PnDNPb
KozWNoFU3OarxBl2nUnnrSzXvuXuM4hbpA6j4z5EDqD/Qt81ybCm2EEbFm6mKPv1bgWe2ue1sZ3/
22vRe1cOFw3mvHzpa/0Yqmmhh+GjPmcReUivkMsxkr1X5OuEndh6yfNQJKe0Hjbz+5qAhlYthh7e
5xGlluqclSGdlUeB5WOy1yMkptFNqdxd0Lv4Wasb0foA6wzzWOvtwhurz6gkB8JNy9vEDS9RYRxR
Vs9N0rWhfU1qi+b1XDtDuRi17BwicsmmHRrVc81KZLJBIpBiNEdKS2llL7B+H62sfZu/RtD2QtoB
p3zrJhDWc1Vq93wqSwfgNlznc6vyW1ult6ke3rUyv4WrcvTlkh3yBIPiEnbRw8QxWvrFTq/GRxgr
l4ooV9+aAwyy26bXD+QjLqFY3CrVP45e+JCyiGaWmt1UMMqDV+IZb5upf9Rc89aAIRO6Hjye8gzr
iFUmydHRLZrYeNaN4Gyqj4asF/rhWy+Wb+2YffhM+5WpVqERXtFXmcSdFNq1IibU7e86AV1Uj5aj
RTIJjzGzei3mSzLVLs5nDIEftMPWUORHM5RPiPep6NBCLOQ8cwUuvob6uewk7bB03KPs3tUTVK/Q
P4lsOI9kfHrJFovsXW/F9ZLU8U0DnNXOtijVtkUVX4nWOuCpYqhvs4iGTwRFr0U7rP0w2QRIne20
PCIVWY9hvKS5VfLR61PxrRMgkN5liXcpKncv6vHdtoe7rL3EFXEcafRs2uK1kVTQQ6zf5vpLBJoi
bYF7FWe4G+B0V+U5rMYDW/Vd7qrn0Uuu8z0jDGJhS/ubccQyD8sj49Lb2lJEXk/HdCli656ZHO8+
uDvX/Mhq9TOQLxAk06mqpie3iZ5TPzvkdveW2Qb2wYUfasTEFue4xPEOn3odxBICZIvcUi6jYdy6
ctw1VYiDQVs1vbwkk/5SDsfYfzfbbTudAyTsaSiXAnR63u3LeljXvCntqOGCHM+NPh3sWQRKpjtH
G+YbeXmsXdCaLpe1G4c3REA8uWkaLbNe/aRZ8FZnH541t/SWnnFUlMxYFRej3d3j7byG+vRCGP1+
MBMdD7m7R6O6G5gr4PnrGuvDViFZVOYDdSGviXsu6OmqCmABCzbHye7uYvSUSU3ykQqxkIbYM+2G
04CV07Yh9vajrh4H5uBGWRyEGGAmLiY0HDTD16FrYoZIX8LIZ2pT3fietaaJcJLBnZ2/W4OkD2V2
j0aDILdLb0d4cwnGxDDi3YuYWkjjOMGmSf0GiZB3QWZzO5Rir7X3bGOnPFaPUe2BquPj1hbIhu7Z
AOkpaY+l6B9txU1RtKwuPzLS7gcEHmOm7ZrIPfmJ+8gCcg8M4dq7ai9gqgkzuE8m7z7yx2fTS247
kzCcaNoHJke2hEzrgbUDxG86hvgiaOAUsmjWVfVJsYKsqjbfh5gjpIOoDYhIxpEj3RrywURITKbu
nJSWgAANo1MmwO+m3rWxEeMWnXvKk/Qsu+vQ7dIy+orgSOA1d3EuiApES2oDaGAbJiKElrEJ30+N
x9YiB0m652bAKcOTdAgPDmhwFqFz1QN+qiwFgfLBhGK2ulMO6kgVmUjADEzzEWNAeM8Lztw6lwBh
Pz4+iqaocQbALI81FR8EFHrmO8tsJH/JjVx6o7KDGtN42oLo4UWi1SfVA9bwBS1C1nMXNxEeImdm
gqbDqRhScF2VgjJQIWbWuZSaIl32VXEKAudklDFJZUPPYMy5weT12jnhncxpmjvJDLdsHtVIYC0l
KN6OGakcotpz9GxnO8OjFMU5r7hFSMm+FKUXsc8Ib+NEya5MyKQgz4tKnsQ9wqxPLQ2vyIovamKE
y2wvB0bfHAvosUsKr3XvsiG3GrVNFCNxnIz+PRD1JrY4o9OqY4hV07r1IRxHHhpqzEWlCVekkJ/S
cbZWT7JakBSXNuVmjfrutZkgLE9mM21RWNPtI4fBKz2id/X6nTEHxwo/O6vO8xa6g9kKTjPBuIus
LkCDuyUeLdgMcQfqd+Juyz5MKzbX06gbm76ruBnxqNRPSWD9GH30rSOBXbmMJvF6dix8A+WQ496S
54MqX5vmzGkzhzwaFid4zsZ68FilkmkixF5VZMe1P7ENnKeJ6ulm8OHG80oU4EbX2FaVijYIFko+
XyRy7kBfTwlFC79I6bXBMRzqnDwQYywXWRWx3QbUuXlti40kUMmyWENp95s3RH7uqsbJ126Qc55B
byemolrZZe+vEzyJx9oyH7JepEuL1wreol7rdT+cYuNOgIF/LCUu9lSofudM0qbDZ6DZyCGejrS5
V6CvwWgGHfwZggaZAoHzyP0PreJStCzxHcjuCBlIHjwpiKzK0RT6MQkxwuZaxJos1tjLeQUuvg2G
V9fSzQKcvxF+s5DBpz60QJiI2orNYINyaFjH3DYGmYSnKg7Az5TpVwj5ZOWgHARz1+7T0at36Dv2
DHmnhWNcfZgjK8eLSdnzfeolg0IvDR+nnm4CvcZFjrWL/oBP8Wj6syM44G7UW7IqwxZ/hW/dJkyW
6cLGu9ax5Z5IOPBQVFUsQLl/Qy5pzoILe8EDPLQFSA+ff3agM1qSQ/He9eXBRZyIFphxaDJl+aru
qzPnyh9fkE9C2mrvxf1z07lPorK+YVZG73a0Yrzr76OArMuWnu5NElCg1ga7vatK5zSk8YjNIv5m
TR1v+DQKSh9/U3d7wQieuaZwD00j//gXtOVubxiwDaUX8/Ezw22Dor8nxY8h7GDC0C2DU6/RDfAT
bTzmY3FrWZHFRQIfnbZitQjQMT05RbPxI9izMFCMTSTT/j7JbkXumQi+63GprPKjynLn3vUvDuyO
Gsr9Qoj0Uyu9Es4BeEyzuYm4Ng+9moc92HDu4rIhOSsP9ZvUhzNT+1a9qHwnuaOjNe28UWAtQwEm
IzwTY6d/hlMuVlrC4aM0811eEkyWRwn4siliwGDbSAciBgJAse+ouA5jkwd7zSRtyy/qF+XbOViV
+lGLu+rqmd8ghrUrD434jTVjR6RTTdOHykZY+N/T4i6Kngk3EdvMjT4LP/NfHcd4slqlvmuTpO1+
ehJWsh/RkAgRobIF9EmFEhyKOt3plnmMI9gBow08oZRvgs0B8Rin9G2tZ29RlX9z1kF0nb/JPHuq
7HimAG1KOaGIYCwA2fU62LMvBW6ezM5p35/HqEnQqTs7BqFr3B1yYYNxxprkS5BAGkTkOmcQ4ILr
Ix4DUONA198skYo1PICeQE88hFQMxHaNxdaptM/A1Q6xqO78RH4bE/oX3S7527jdqrwbWAWBjgZN
mywWfQB6DZEgh1mOnN26z8cTwksNk1RRoXrzNsPk78RbPTAaLuMfzS/fPGU9y+kcM/jJ+i8/i7+a
qnlh41jbzEVD293XTXafqV0/Bm+EuEACp5lk5G690Ebi1TszBIambmC/nqIpO4VJV62ccnjQaC8w
q9WzRTbqKLjHMxqbj9wxEdkyCgNrwKpClpgVk00ZrIMiOCBPf67lNtOSn8azLjahiNYAQaLovoiQ
OetJsXc15jhGEN6xmuy0JHsLE6UvAulx8dIT8Zvoh1m5xEdgXWM3eJj/awXmomuBq2ZXu4w/BGCp
BeeecxOkc+KYQbAF9/gSEuAFacBJOpLT0nZyFpZiGknt6RBJtKg+qoqfcgkroZvvGc3joBcnsgMf
aMTc+5q7GaCaN61/9pybfOCu8RNHLgBU/wQeVXOSfJZ4mDJR4MObpicGbtzZMVdPmb1lZbszc7k0
IqgHaTK2a3yQH+bkgHWlEA6D9C1UCJA882JMPIuycDNSdsd1g1oDaKtc+fojvseJ6DZvjemY15Rn
oHKL/kHTPeJzzIp5exwxgpDmIlToRq2JVNS4rrcNFqpANzgV29n91Pn7Xo/vo9h9HPtoVZN9qTV8
GAMmhCHJPqwMEjOv1PWL2zRu7pu8eQFjv9NC/8sYxWvOhz9HhR0616Zip9Fpeg+qgd3EW9XV3B1e
KTZuSWuv7D/wnB77HDOk0V+RCU0m15xv7kStrcVAR4rcuBMtgk+/5CWNVfQxDM6aaLIfl5/oB96b
AvxaLKN9aaS//u2heMq9ZAnEnYTpejwUjbjqJCFMJUzCaFbgxY6zIzySSs57X3lyOE+EzIIvWbRM
2pwuuRtIqnJ8QohFdy46oGaOuLRFc0hBAjahvYj1GEs0z7Uww0uiIfKs02vqWTsDr6GfP1jcz54H
i9gulx5PtLCDQ2/xl4eiuG0dnnVAv2NRVf0OqfxDAgWwHM61B7O3zJ19Eiso1EYE9bghU5B+sJ+L
vSy4UjNWSWsgRiR9bqHFB3ZGu1vdTE39EupcZfg+78vSuqYlpu2gnXv9nn/fhbw5gQEKuNXdmTPd
Q99x5+a7QPS01rwCWLXi+VVK7NF9kL9OjJ2nPgCm4xHXQK9X/E5cGdmytz9D4W6qibcdoGk9Endj
F7BhQT8HBLy2Bu+VqFdanJKYSSk1RsiHHOVcgHa+jDL9EVofri2reFJ6dkM/bQuWxjMPg5H+mC44
IGanNW+8jLIfCFzoDcQs6SNQuOEpjx3rjIb4QyeqyfC/YSYyAqiLW9eLPuQH0YJMNjQKRv8QafFH
qLxLbGVru52eDBMdXLfoG/NVT0gLZnNofe0QakzyuuItDs2r5RHXSKcOuxLnJnisUs5I56g/H8km
A9odW4csaZaVoa2TYv5AnREHZbvU7OzUw2DpguK+Me0r++G9H3r7rus2mRetiok1TS/fvZn1yTWt
JsYsSQuITyeFXu/Sjx/I1FaLaQJU/WFMzWvOhZ3pGjyAgvc+lOaVQS8xzxWBDVP36npP9bNR+Pu8
pOQY8qFccVzBLZLGX1mntr2jLZXn7LMADflYvcBPe7Ib9wJ2CRkhdbryXMoUq7y1qCRFPDy5NBRq
ItrnN6OlEapILGugTy9VAreQa3rdtNP9JIt77J67uCQZqOQWL4J1WWqffcvVO6rsZNU4LlFZ1258
bpP8EPeawq0cf9DlzTEB4r0anvroE1BtunEli7E1CNgCOLsNuScaDydqgOIDGtLCsdjXHKM/aQ/j
aF/KobzvI3CLUlvPXoj3sEmWUWbvaloRXjo9lWW2tgJB5LhBfmX4MRJUmPhsl8ohHGQcYHC6l8oS
+yr0HuLG3s7bdxy0ZwBGcPvNK2s85wGPFVPr9zkOaycsb42cxq3OQ4EWuh0jazt6ZAQPwFTthnVe
heMzx2HuSUE6dCdhN1hfhR7OCgau3rpd9YV7F5vTba+NGc1JD65sgQ+zRU+CCIUwlG1ROzsM+XLp
ePNCTYguKXkeoFr6O3SyKLCMNZf+jRYiJej79NQk4gH4A4SoKXA5PKFjl1mxhP3tL2yFNlYmxCeW
gbzt+10cynKZVrP6ZCr0VUdOifTp6vTcm+skG6LVADhgzansX6V9f0xw/zSc/LfJ8d/Pl/9fRsd/
mkj/Z4Pq/y/ny/hc/vP58v3/+p9NH7//ebjMb/wxXLZ+n8fHvm/MrDuDeLT/MF1G/GDM33HRW/+C
ff5tvCx+J8HORDhvIxjAuIHa8G/jZfN3NI8mJp4Z5fR/O162/F9K8n9XDc3jZYOUv5kN4yPaNJy/
U5p3XLdTxWAHacq5s7Ht2J2pmLYax8bDyNkyAyUJkkiNPK1WVXuwmoTyNJ8t6N20MksN3zaAu0Vu
FitYoA1gtuYrJO0B7DzW6czIGUEjs5rKWRETi2dvTJhFJmGxw3p/k2JRWdIRQ28IBPoEJXGLEVvt
42pXtCHVvm8BhW8yJFqNuPeTDDZ9ke2KHMHvhP1kKWdGos0CHKVvk8rKpTFxkhVQ6LQw+Hba5NHR
+24dBRQwbgN531Dlqgi8c554pGlP+lbP1CVQab0AkPM1dBxU6wrVutKbOz+HiNG1AfwPaGbaoEhw
6dMHxgrTWoTkHmhDVbEfFCyrAVGmbH5gGuAoOxU+ldg92vh5l+VOaxDGIRpgMO6KDFVh4EL6sSLW
i3yRpWjLUN4BWDHWKTI3qAk+oFGjodAHR1zfNBjjd6MJSG8SpJmTWP0WOEkOGEXAOepgjnQVUtFi
sDitEU4lBeIh1I/YrEacfcFUfzcpx2DD73Zx22dbRj1CDge/Sp599aTFxkWGydEfh6+UH1zUWfoe
aE1IO0C80a4hVdZW826UHSZ60EwSzR8srZx983atWsgsgx1cvGYwYLX5y1w0hF9P1ttAI9LxyAmw
wYdjkrYBjwc7UfkVZ/iU7jIe4pxCth4d0POnKEQeDgoHx5gvMcKhC2zcxiZmPghXxPygHQveA2bv
bXHfdlQIlsx5w+MZvxScu8HYelk3C/7OFfMiQ99lffTU9TYnNCfZW7hgbQlvri84m9PRWcMceYdg
uBgjH7ZzQPR8QKFuDpcqz3Mgu5zVM7JEnOk1SQCUDQa1COSQyxD/yFicCJl+01rtC1b/rg0z0JBY
IUO2NRCBJB3h1njapw5UwxQlz5JGXb2oJQdOyzkHmndueyrVYCVCn7evw/Pg1uJdK6en0SaMSkm2
rWTADuRrF0JITqIIr4XjXVzDewEVyudr5jdxbuMktu+jpukWGFbxQgc9EbX9T2FEe9WlS6+aADfM
L9nOu7sGDExpEA1stBfEaveN4e5b86cNiRFLx5sicx5DBQm9lzcwHoUYifki8MpyomcRDddRHZwu
JPFE3rlG9dmEwTak59wl2dmuEMJFj/ZQr3nzjmNR37V1vCfXLQ9sG4JCzYstGnNFo/HMuOcBRPQ+
DRBvAsMKCdAxX+omvOOjXpqviK0/zLlpm3nAFqxW+7Q8oB9yTtrRmVgfuxDWr94Hbx7tV0KV4MIy
CCpos7aShh+OjiUnl/dSWvt2BCWUGHsLKi5tyAWRZ+8ao2TH7l/peBkLwLGEaqMrdsRtVZp7X5t2
VRDCIGoPIuRitPTuFOXatcFtsHSJnTNJqE+MYtkIvP9RNtL+j/KRoZl6xWq6UiEHv8zEB+Gp9GNH
C5BTp2xf4iR7Jv6K4hTFnYA0XPY2QCyCo2VHTyuOUk4c18awAFOaVGvKN/eNY1J2chkuI6WeaaJf
iEcqFp0ePomxrqCbWx/MQCCEMO9oo/ShFlm7EGXyNUUrs00+u7zaa7Z99vP04vYoZXDb3sZ1s9Ib
mBiIUe+6aeBxJMm8qZcuOhZ+s3UfirJ4jgckKkoNN/aSuVJrYD2p5uAALNhvGBg42gA0IpuDaYex
TZpEUgmG59jODygmjlhT6CxCS6N0sc4BRRUkib3sui+rKa1F2NMRS2dteplzFVRhsNRq4qSkrh1D
PzHXaFSeDC/7iEXUMN4OY3ql1C+Ne1XeRzj/n5mPn8Pn2G1azyPCEYid4Vm35lig1jmhKN5283Pw
YoVsm9u2rf3l2BrX3quPThgTqhdjziRB464miEv0AqlL+GYk4JM07qQScbLIMhdpg+VBCG04qn6O
E7SjvB6IMiHjZelMz32FyoYqplhYqcaoNKmfx8ntuIMZpVDyEVL/WNvaWzM9+9o5y9RXEIqznVrk
1RMlMxl7t+6Q6BTiHYeZpP9Rb6naXkqP+inD60jDE7UGXpoyRpg1vg+kRRAAaV9jFmYTotuCmSmL
TkmNpiz/OUpp/itpQUhAbQGQrHK9BweCC0OZ4iuNIp8oReoOhgGnYUDgaLdil9YItMK5bAwgvCy6
WRPtFXD/9QEQSkIS0uS/9K31kzOuksyllkWgz0pUQtTKa90R0lIJ66l3xps2kJyHHfoxwi2uQaI9
9WLOYvOJJxhC73asBoSZsbmdJjJaWsfN1nEYv9atrVGke0A3wy9P26NoYspgEo3QjcWVu3edmKJY
RSl7m9Vlu8yRc+eMY7fBAmHm6tFl8GfiZojANLF8a2JB2qGxzLxhWpDpnnDJbzRD3SZzJU4+qQPg
Jl25fX3oRIL0NqlfSB1Qy8x330yjvjf67HFOMZp8eHkEwngLr6FpSCumSxhp6hZLPdo8apFsixqa
OOS4FuuuThBuhN5RN4Zmq2Apa2FcLN2YaU2vkxiBxh+YLUPkisCjgJ0TMwataX86SdPFLSI18j3X
qaOMzdiTA1QNqHUib5mb4tLnWr1IlfnjSsUMpXpWlJMk+pSLIBMnjaSlQoMSbsafmUdHqJb6RiWT
sQnb3AJVEnzoGsMQHtpfOZwMXAZKO6IdEzbQOdyW3qzX1MY6b4Hmpc2dDNHlTjCQFmjkjnoZAAP3
jfdS+Qhcxh1mEU4FYWosomTeMQMahaR4AvZ/1lSGno4GLC4+RRlqZVtNL1xWHNNC2psi6SaEti+6
cjmVOQOJDt9ESDCXbr1wHkohr0XGuugzwjV6znwNNGJvYorEvDDyWHLZ8Ri9lAP7IAXd5LOP+/NZ
U1n2Wct0+mP2ws/oWJdh+1mE2GYcc26bKOaiwactg2+2/b3yjHVnaIRYTNm4iRlg11N+4CrGaRPu
Zrz5hqqZPadGds10018bTaMdkyZbm7Vu7fSmWrl6nq6ClkXMY+NuCLOron4r9fEjojmqZRR+/DXa
3fsKhDMHgn7PAOluzBjRwTDBDKCb1HrhijPksZkyREL01Rdp1ty3Uxes+qx5ZUzoZtFPGsa0hxCz
hfknWQU3blItSl89ELtLUl6WSUBN0ZvL6L53rY0GbIRlrLlyqt4DzM+Xo3K+ktgHDVTdyhz2kGXQ
Oat8Dag0B9aEj8XQk2yXU1WPKfq4QhvpWWDiKLzcXhVWZvCZiU8/Mp5IQCNyxHnkyk8XhtOYS1FV
19rLHqrcQV0XxyV9r+bcZvk7CQ5otuiiLzxasH1pclgdWbOiuH+okfRQQHH5kWe+SumEKPHZOBFu
lLBZ9+ymBwCBa5kn0zmKh/dK5zk3Q3vxZW3t0EKV+E60B5CCd9NIVyCaRor7Gkhx4eQ/SVCdMRwC
0yN+b4ETTo/IFEk4GBrdSNs7bd8InuXokkqEUCM0+MZkBWDowASNbTcPnWExJWaybEbGWYE+sOba
Bg6u0CXXBRFZKmlJFxIwRlTh1cKBwTAKsfqIiYwesL6M0klhgsoAS6ryM5kCzi/GXjTAEVLYNiMH
gFbjgh9pyDWVm2/ogBU72TNVaCtUnGGJzq1gCL7UBzvZliEJa6OPyJeBK3tIClYyaYrdGL4SyBms
PStE4qGxcMiBHHFpjquWg/bWiEk64Ry/yQ2pLYl+OzpAB5EVeQ4MP/z8BrYJXzWHeHSSpTDieZnl
yAzmnyAlrqaQloMwim9luKxJ1lm1VkmAjf7pKCR7BoJYFmf3jhpUWweAzctJ23RAjouq3PmDsemE
RpffJ4YQ3D0GM8AdkxVRQzrdjxE7HG002JcmjEfoQfazGJYMIelaCbMB3EzjhKMStgDXgom5dqp+
7Yx8rZXzC6QnZUDSwKpPF4w3riDXZWmRA8jgr88r0BPykI69trUyCMSxaS8zonD6cZqoVyfCz8Jh
OzauszOKgtQau0TOC7HBx33gNLsB+e2yIrNm6Qc66HWqQyP53xyd13biyhZFv0hjKIdXMhgwweDw
omG7u5WzSlLp68+s83TPbbcbEFJV7b3Xmks/k5z3iUHGX+MXviPb+QL7wKKXxxxAxvQuO+NtZs6x
cDuJ5lnjWOd96CPxvClmrDVzhO1gGvHB7HZe0mJ3TefqHMVo5NJbNqbVnS7lFaJpd/D0EjcbgMgR
BzEppRKMdEtGglZd0BqwNEz9n46QTlliDWv6FjswWu+JPXYF/ZK4BZORv5sSVAtBjroHOVFY+f4R
7xf7vT66aCmnTx1u49IlM2xTRMhFQ1V9GKFGOClrO4dvnzQ5sSPyuN3NMQERbmW8pIWGWgzF3WH0
7ddWVPdwQh5KmgZOVHmXepVvCRHk4abJ6rqiejGZsy/sJkFwPDXfQunp+kG70YZI0TZRv84N9H0n
PeLhoNQL/wGs9w6VHJ8xFrMFIP6SgAxuTJh3UN+Imt3aIz7kgjDrBZIARlSw5j2t8/YCnq6JRIpg
m+rgcnct67KFMmqtkKaTf+WYJstUxHPPwuSiUyM7zTKw+ThEmnWPOPhCS48UfajKNePunhmocOS6
0UdG2Txqy6Fn0jbN5qoJNR5MG+mDjYJSDtkthBHJGd9eNcaGwDqfrCALTL6Wa3hKkMDHYjxpqU/H
zqeOd6380EKUH8ZoWtEzVjYj6+SXYueBUVfB0W9lQU6Q3rpAyIzqn4Q4izwCzyumtQ0e6mkhHERM
umHtKrblpRGQQtjE2jMyCVRDnxvrnFtk4sNpzlmeRfMy+ij7BIABFvcgosWLbsag+KGmBZIVsSSR
tvoHeDrPgkZjF83WirxVfFg6MIJmYjREev2wKYvqo/AUYNQwCf/ySI+XwyPXeoVCzTl5FtgmsW/S
tKR+MqiZsPW+ZJTUS8c1zCUJRLbKtLShl3nuRzvRh+Z3zThiS49JKma3xNrLldHnaFjmY7qwPRqr
zBa8XULLIA0kQuigOpCuO9AwLYHkGX9HgVahlhMj7mSThfRTEatjaIgsk12ofelC62JGu6H1Poqp
/qc3PB4FFPl1beK3Qova0U0i9BmwWhG4n8iJUcU7h6J5usGApSAsXgBaKu0lDIJ6ynfVYHHz1SYJ
gxoi+Tz+5lhWlaRdZSYNhqwOf1MmpnU+Pgiq5YydqzhjEV9s5jj/NyX6kaEQ6YbrhgE3pY62I1gH
QIGl0zJaY1V74FWI1zlJ1AsS5+zl6PGSiYEIgvUQKrV5mPv0arbVX28+enq1Y6m1l+SjtEtnYFCD
q/5lEC24zRbrGKLYfPRpD3gMLPvuaSXSXFq5yLDiHuIg+xvHOJgBC1Lq6t6u6mKaFPGMXy6IvnX/
OITptKzfgQvH7ErBw8j6X2ngwpx5/hdNhEgv7r4IdyAeA0fnggGkRhNGrwza6ZiyaMtoK8dFJ+SO
6LKmK3svj7wRvgsI9Xpr/OoIQP0c4dak63+yAN2vRZIZFIOJNW3cNgbPdCuyDJUEBmCWLwYaCKkQ
pdkavwXEnK0gZa0SVfkpAmc7FA74jLIl7HwOvwhzhzdr3nymtlZjf1oZPlf7nUM6FhdoE2PaPoxc
dowfkkeHYd9iokuT829S9B8eZ0IczSklTHPHs/ha6Om/3tR/RnIUgaczYovLX1NCQS7zjYUSY2Ga
EXJB6FkECvzakclJSX+bpXUTJI4nFUf5tAx3VUMqdEUYQOpoNl0he8vQ4+5b6bveklr//9+TRfnT
2saHzvq+gJsFBxIjWyCYMpD+BUOZQwzBhC3Fj73zUwquSsvpxuZoAay0Rupm72l3LvqUgCErJhUT
t0+/bFNuh0nO685e1bEwjz7NlNBazQnLPOnZDDDHTZn2FefFQLB1kjXYPAlRIRaMPJAZSxTxUYju
ktzYIG//TKRPtTA4yOXfG/xweEj+1wFdMxMkqYcXtSHJIc2jH713v2rHeoWru6g70VHMj6Rest6h
fcoRAtYVIxAyeOlKvRTdr16aPF1DBCLVyX4TSgsZ+fd5NO5BhZRvGKh3NT9ZhTpduUkAazWHfKXr
sw+7mEgv8xeXzVeTsY+2iMgWcUgFn4vkYEiaa6WMOcY50cFEaYIW5qdzaR1OZg1woakVcvAI/RsL
BrwO8DMxbhFn0Yztvi6ic1dtdbqT8zgz6zE2tfq5o+k/YdhuTCne6h7tPgQJv/HAT0zKLiWcbTWk
HU34mbA6uirki/wb+R4c9vpgxEVemikTr+IRd/aj6FsHH0bEHyTdB+Qw9guSaBbtWH22fvrpye+5
Hz9Ughres5XOGB8TdUzzmg70qEyJeqqvBt84TJpLR9Ds6ZdFbJ02mOkMH7hVtTzlcfAvx3TSdMMh
ol0Bv44dKubLkKjRzMn6wZmZL02DJXgwd6MxWyT/ouE1Mo88HEGadENx2jOpJY/gmpfTh41UN9dZ
CoSPFw2G094DjLKqSuLWGfLOVkeZFowOJpLis4cYTvRatbSAFnQWZ2WpoVSJ9Pq1b/uTUQhrhaA0
651kXbK9L72ih99owwnHiIIEBCJCLzeuiP/IIHniK2Dg3fseulTsOJTw8d7BkEJjGl2p0b1oYrC2
oQrsAZqOb6pqt9DyERJM9mVOiR+lCUOvkcZFPTAtaHq02rl7Ra3UH4zQWo/zzBE0N5hrI3JJJ5pG
tWtig2rJuqhq/cuu3IdXCbEq2o4MVtRLvZlRZyP8oiuXvOZYdCF8nPQQswjyWpSd2XS2QszVXWi8
Fb466lXhVR/4+udQnOWUEecyMz/p3l0U/FNGn8VEBLPkmvMEMDdtympZIWHjuFSSSs8Zimphq2MR
IdpuZUtN2/mdRupVeda9qFmGSdpsuKFWDLXnZW5IfF0GFvxS4PbKYMwkothoDntw59mvcOWQSwBq
XyOle88xfuWh/Z0HLU0lFixMdulnb2TfkYUygTy1R+8wD6mtXmFwPJLZ55EzXJyuxVR+VoV+nTpF
F3ZRU4sOeTFJW3tWziftisa3BVgM4tej1AaVHqPi8fQBQgCpVaKCRkGA2r2s7R+Z28HSQfmHKgCK
hjfgSU9I8164kLtXsRXsetf5a0FkoHbLMdUU1Ip+7C1NU5a7dEJ4QzA4nepmogsC3lciXNuUxuCS
dT0VmyFqnnoLn4dkSmAcYTO/uNqfpIkwTpecS3u6AIDlV5Y/uqvAzy990P8kTNYahlpxTv9QxiUK
4qJCeyAgGgy6fJcZLvC8h/DhjGhQc9gTkWQwju5o6Rg1ETyFucqaTzDYp2xEexSGhc+p3IDS0HPZ
nZzAZbf6E2rfbXZJNs2A4b4itPZIkN8jx5cuotBkoGSjqHETsgD9OdlYp86nBRbM4Z959s5ojoZ9
jBqlIRnTTiY63WDWHKu1kG7Gx5IuPeUlOAT873hsJPYU2JMLRzQT64fxVTAWZLDN8pnE1VLU2Vuq
BZdQGx/j6D6zXlczNhIE6c3g2HZ7Cvd0QuFKcKtVHFhXJsAFZMqsJ1OQTGRBmHKa9DcElqCHnx0z
Ar2NHySA0AwjcAD+zQ+g45x7qVpZ1QyoO2LF1332mRgz7VJvgqPtloQ6yeHd5qjL0cG+jg0fSlO3
N3pYxIIYTBqN4sqNQ2AdHa2StPf2dQP6yaFHCFtvAm6QbAxk6zBWkkUo0a4QIM1QtO7WBUjoiYN4
Z1BA+Cm8JYkkMYFIEbUk8CIiPpgagfECS/rQ/ga1/PSnOl1ptYcgPKUbm+K39+0gWVXOuB8qSOmm
V5xZmv+ZdaYhl/mSJQd0xGNsKgLLNaq5undWbFLkSkTd91wP1BaFeMtgq0Do2k1Z+Rl4JDNxYI7X
tU13ZcKNgJUqPGbiKsX4WTdFvJOt9LCQKVFBRKJZbBgHF9skeQd+bA8v6egd0yj5ykrM6r6fcaHc
Xts6OYcsP0gOicdTaHhgXg2NmB8KxXVlD9kKMaxh9UdRePc4fylZtJHLkJ0+opLjVN6sag5TEto5
JImElp38bIEosWxmhG3C/JLCNF/scHzL5hhzcIKEP0H0UNc8dK3LEMcp/B/gRhIaj/7OjjiuyVDA
QFrilqmRr82zvZu19JskS8IwRPFvVoItczZo6HQ+hjQ9wkRrkS1QyvbsyfhXdJTC1cCrDE5w9dyK
ZOcsYsfEnCeaSNtSJSPIG18hix/rUimpqITpVpiS9rh5C8BpLKYGoI5AkB53v64WvLUiuCD3pslT
ZaQKA4jIou0QnTRdlmvBLHcd58Npmt0nGDCoBlTvKEv19Rx5YkGukliGFneWw8G26bpwLTKtVxx3
eoAz5B7T/wrN7L0RQ3Ku6/aZxvrORTiw9BP8K5w0PjPH+Iuw+Gxx9mInZn/zaGHnCIxWku2Xiqwh
KiuGqFa4B/ZGOI9UYaJAPkfPajB1Ouw6GbZ5qdqdNtElLdFzWfriK9hH6GOQyyzcP5E/8yA0+Z/C
978EBoiS1iGUdaeYrSPyZrw9mShQpwxfaN67gS5db0OWLLxFM0U0lhvsx1fo1yN30tAeqVMXPWCu
NSDIm4jin8pCCMsIYkNs3S90533sOyc72IQW4bqmZnA6TdSEEedX95G2RP6ibn9YZDhjJRnSr6jN
OfLrDgBmAfJMT6NXF+GMaYfaecrAs3JMXNeq52VOsli7WDbw79X7JAnkrTGCbYyc8FDZ9YaAoPJF
9+xV0SvQ2WxuGsAPpp1dK4KHr+iTZZaTaOgcnVnePNcottSrOW4GxzF/HBb8TRrT44rA1WGvoZLu
IDUtRzfNN6Lv/5Cyx9PjjP5BYnOBZwPRLccnIbvpaCe2tRg0tznEQ9RDj63OU0ikii5IXsvJxw1C
h/4ksGFcVV3045foTAtP+yRIbhXHWrxynK5ZZV765TIBbFxrmUxaTJ5oypxmILEjkSNWEsrgNe6C
g9t3x6gs/SMr42Jwxn5L6bBHClGtPL6sVT6awxoRWISjqDTdh4FUPAD2dqtJqwASsMirO7orFEmk
uy9aAoEwxDO9JHKGhvlpiKZJUV2MGuY3TtfBwY2XtlZNeqsgmEZmtNwdCDuTjk+kohsrhKe9VJN5
zZKBbESRT8zwcDfwsTDdEdELvo0D/Wgg5yrNU1KP+mUADsramc1cY/GgzJ9ZA44W0lAaV6zmc+1s
dQzyMARodHBJutk3NyaTrZUgcTPX7A7W48oN7QQ3oRuvI+uZ+y5W01a8eNqYbVP8B8nIduYXdIFd
d95DfHqCgXeXkaAsQvucqVS+cQXk/qt2fcKjuNZ5rwQiQrZ0ZBrvlPXJl2s60HUIPfeG1sWb23yV
BQrFTOeg4zjZFsH/voWGupj9EaZUij3cMdHk5O57orebyLO2EwzA/ZD3DD4K3Cy+LQMwMJCsTEdu
rQjtuJfD3aKc2QY42xeqIUZArtk3wzaeZ8opu/uXMTGbRdVtRcIJtTeKhxF0Ax36nlK+B1lmFm2O
SoMvwZgQ/5jNhAelFR91WZKxps93QFgpxqvsGTSoJE29PuNhvrDufSCTYof0GQi6Y00zrTk0hnOv
O74Ka27+eaZZLJ3S2436+N2XkvS+BoNngBgEdvFfh39zFVJqrwxNDXo9HeKalT9Rz2MCwU1vNrTc
3UZ/tdvmmam8FSv3dpqYwX0pDFbC7Vg6nYfWjk/U0X7bFH67a1tsqQ1J32vNyX2aqGxng/csfVZc
LcRjp6OCHAzNWIwr1ALdEZYz6eF+kO/D/tD1k8UJJEzvhWccdVd7xRP315eF3CsYOgKK9iPJx19i
0kFUhfkBq+lQULYofk1Ms7WbxkPo9tgjukNtUjZNeEj2/ehuCw/Xke4byUq2DIGbpgE6JOb1pLFz
elpuLmVdXocpIeS4A3qGGN9fGFmHppRgyrgysXKwjvR5feLY9cd5GuHYH0K8AH7dvvcusx2HvX6R
ADGSLotBQN63Yuuf8KZ9m0Ti4gzSdiKAB1pOyU/dB38I9fuXONgj22a+V4AYc2d6F8XECJynCh89
I2mWm9WoYxli/qUlM+6kZCbAx3dWgz0wAbQvFejYl8waL+PE+FP0Dq3WfP6JqVP9ikbLHHWXZkzZ
hzKjXWk9I2vpt+qhDXlo42xp+vxRNpURqtzUWRCwnBwHq/gNmx4zqjFEK5dsppYWRFga3wWC16Ul
KuJb31FyyUW9DaOm3k8tl0hNK0WU7Xie1TAzPoQtQ/TdPGabubGYDSc5LacR065Sy3bQWNgxz4XO
xmOWADIDfTM0mI48fCb0QY1vjkYM32dJW2I3mZLhq2S273nxZ8sK2FCLMrZNB8a2XrnC3arjb1v1
bfBhkESL3WZZDikNTcKA8MHDDRp2nU5NkkVaQsvAN4DmTRbd5vatqQglBUFbLs0ptRcIQ+2dE94E
orqoJTNG6BVaMNhOZlWtJh/pfSXOQ2Qj4XHvXqXvxnb8qMaSDc8M/uRttmOb3s3hjEDPSSBky7so
jX86p0Q/TF8Hi+Fv1CTXvK0eTYK41yLjmdtHnMbB6HcsTJg7juySMNutyVn6WFyosZOnE9ccXDOg
mQV2SLT2EXzwFP0cyUUVPqQQriYSZjC3hCPQnmkYnRgZTP1ESCVuNpuD9iS2i4Dxqj+kTlYxqC1I
0KZATFvjr9eBC5Fmc3VrT+N0RExIPUzrdOoPxahauRrAwQJMGobnjEPW7B0tBb6R5NrqguoYtzrS
YDqxmzzSALLOBSHTNmWFUiXFUsDRAWaQWTAoGFSm0a9rpl+1LiOapiVWuhDHGhFJiwHh+AHCxVOf
RLc2h6S5OSkG+jL/awVl8WMX880jX+2PU4m9l5efHXv0Necsycl5LI+YfKZoIiiuiy7MEapdQtXB
retRgHZ1/ewTa2/r/tMsuH2l5pIyOZaHNpLpd6Pl16mkYHdrAoAqp6s2zYRtm44dM/350ueXMtCj
F9E0P0jVwMb6zoExBPubjP9ChNknhteelbwstL7CbB4W1Uw5NYnh26+n99Izsj2PtE/K1+QDdMl0
jP72I3IlxUZNZ6ebeX6TmhwUVuR3ZwCYHaTizcgqUA4s3vuQJ3AKu+xVcWDSnvZaK1saL3Mol7RE
sPUb6yjITHqHIDuqSHwbIfUss14/mLa6aE5lEXcvnq3Bn2PAQEKt0A5h1zW4TLCD18xp9zBnLfAh
Q3mBPlmtaDfJlzmhY6eZ2XfnDWxedviHpPt/wmyeaiWDfiSV9dRQJtQxyn+QAChr6qhMqjS0N5my
rY4z4VfKyIoUgeBjPikOV19ZXSWeV0+ZXxNd2WApFqQyxjbKIhvhle2UaRagcnk28dG2+GlpSfyC
WltX+Gw7ZbhlhLGgjRrhLw3RxeHKDXDnSly6iJXUTJcpnlAWXgDN60KZepHqcCGw+Y7K8Bvh/O1w
AM/KCtwoU3CFO5ipPutEukuUbRh/ARIlnMS5shS3bnmynPFh4zVGh8hNjvsYUFawGP83JLcPWxmU
W2VV7vEsV3iXpfNaKiuzrkzNnDePApczFMvljOsZYxL8P2WELpQlulbmaKFc0lhUZ2Wb9pWBelRW
6gRPtY+3OlQma42tbUUecIYiDAt2SgPXwZNNZnxymHBpN8qu7ePb7pWBe1JWbhrC3KQAW5TJO28c
Koh2kItSa29NhuBF0N7xAfWzJHtXEfW7XPNO9qjv0W6t9c47dbjK2V3kS4eDvMVvXirjeYID3XSx
opfKlI6OGX0EPvVB7FpxzfGuF7QcNR0t0ISrPeNrBk96xNS5FA2zjTC0qaOjtynbSmWLD3LBv6Lh
fXd9+xshqLHv7d+07lvkorhaU/z14LNo+4mHie8+wH+v3mRILj1JfJe8Nt4tO7wrsIZERcqGu6/j
Gbp1/Bb3wWOw/aMrI8A67A1l/Jbb/wIpdvYc3+xEPiYjfuLxehTQAiYNK8L0HsEQyGEJ5DAFwv5O
u2E/QRogWPBMgOVZQiCYIREoH4kWMZXwqCdadxdDLNDVlmLyRkdQBlbx3Ya3Fr4BOOC11tbYGYJd
DP9Ac821QQdPwkWQxcKBkkD1f8BCyOb0CL3sx1QwBVSAoHAsi0kLz1/SULLGsBcgOdwqawclqEMf
zJ75Pxqlg9fAMfvNgt/Qw3Fo4DmAi8bix2flvKtwDzSA9lT+Hy0ciMkW95ltSS0IDCTBFnkwI+r8
J4UgwZ7yz1VIiRG2hAtjAoEIQweoExpoSJsOdqZwFBZPSAOfYoJT0cGrqOFWlIpfIfcONAuFdxEo
5KYAGMHWbX9G50WLrA+tJpuuidZDHa81e0anNm+nibBRH5Ef9AyT5ThWOA1MZCdf8TWKRWYblxzq
Bn75gwuFo8ICE0DlGHCWZ1A6PM/8aV3j1OHzcKB4cLSG6FFD9oh0fhPShwLNOJA/HKXUhAQy+Smd
6el9hBBCdNiBz2avXNghNQyRDpYIhO5c/yC86dIo0IgBcSSEPBJDIMn6MzzpG4KZ74J6L4NT4sEr
mT+xnv4tYZiIGIQoXQHIJhYXhUcQNG66cSCf+BBQKkgoEiKKhIyS1MGhgJTiQUyZIac0SjmDs7oP
a2S33a0yEjw7+6YXp7n2jm4/bJxA7iJz3IfEJCHcWqJSWIfdFcjwmhwdjpgtOpP5ENPJLIt2m6ix
9LdeEawDkJuUgSbHwFCb8Tf+NG4fw12TB0LrzXhXKBqC2uikz3cw+OsMSGwDYio1zEvXwIp3absx
+eDn7xCG332KMI2vUaFtAnkJZAPjyXo3eCDVA4hW7VWY3do1SaYKh5vpyfcyg4QDbEP9PEAsFR5E
j0PMbD6dV2FH16AsL6VMb0M6PrssOQ9ZtTcDcacaWeKA3AewU1uihNHj3aAuPfI+vEpFD7PPmmQC
hfC31AVUe/0dxpWNtU6P9AsU6RVdAsY07jGfkpuMefNyOKPjOidMsizRbYYW9I8V3+I2OOu5/6mW
EX9wGWYYBM4Ot0ks8zoBPxXf1EoSkDdoAD/xVr77MdaXqM2eo1McIphx/rKb+kf3bw4QmchlxKPB
OTgfzzC+OwPHX7H2u4tTPihiTmNSrVq6TnANZiQ7tBzazZTIow6Xrs/Sy4RHs9Hk4X9RX5o88buT
BCrOjfA/W3pmft3tDZtnihEkHNrXfN6AXlz5Qt7UMqf+KrOtNyZAD2sYHg3SkHx0TrhHbg1EIwY3
N1dPbi6KsWiInhiix2Q8Gy4rY5+8M0G+iAG4ap4808A+2Q2GO3FWQKPBk5eSwDn1wbouvlkE6xkV
81/trN4P2SB3MdCn5FRWjvAFy4M1MGYac7Atd2CtRyv9jmV76GVwjrvkaZGMC0j/Tb0UTPNV6sLX
qM/znJ4UmsmZxBkszV19AerfJwvypA1b14puKIle0KE9Rmt6b5IEFolEVJ1+WDJ6ToS8ItNrvxLX
xTA/3tUdZQz+afJ+FaKJovnWFzZsCnzWKOyDouAUONwo/ik+UB1x8yVY3snOOHjhhGtS3HSf1xLu
Wf0st8Nd0363okS7nDxlMr/n1XxVH2q2kwvlm4qhhKB7ZeT4RkroHYXu5/+bju59mubIEZbBcPxU
bKbE8z6bJL457dqxxEWK6qdsp4MHjaYdzW3sD2tAeAHdPwXS0rXmK54F2mSYNMOG+A1O7vGbegtF
lu/8/jgY4ad6orhWZwNg8zCMb7nYpkN6Ng0JO+/aWcN9bG3Mr7j9jOHObACwYbojWRKqRnX5/7bR
h4f6kiNnwgSMfIEOrg8GPKj7O5qej3kebqmmvyOpIeSL06tXXJrc/kSusZ1SZ8OdyQYBvEyGBIEV
AJvEQ+2Tow29F39CxhNZp+MVlOeb6JObE/0dWJJtK3ramnPwdRUvXFwYfP6/vZZZ9Cb0/jy2xcmo
QJARcDE12Y9tZV/tuz+313ATpuGjLf7JcHjloHtX9J847M7JyKs74sHw8KzEfQy2uloiz4Yb5Q93
3Uw/oIheCEM4tpJwW6hc7XSj3K0YtMXT/8cQ9bb+/xoD1KAdliQyUdYoa3l9fhCEz//fp2setOEt
mvU/MdG3NBA4532pT+H25Qcr8NV2D4Ef4fJkLYuwRdvZhxnr7wU3RTu5qL3FoxchhpH5ZUQyE6xI
PHnYnvnasm41asCYyeA++fpLEW8QuO/8lt+A0rIgiGxFarLOj73qYUfxQ21epqmqrLXVlj993f0a
cPkH6ieXiorhUfS0CmcjWEEjS7t1U7np0JpV3oKrxfm22xbVfPICCAaafmrALThBRKhJsk05k3pU
7KkjjkDK3xBW7AuCBxl/HB0D0gU+7ATffjNmV7WztwER1Gn3G5M5VSXednSjJ+lq3QKu+GvotMuo
Lk6Wp5wsfXUZy48xNf6IXOOcZLIs1m+TXf447fQsLO9vNw6vRf46acENFy2YFAtD8fCWEiViZv6x
tvytXRmLgKGFEd0c0AxuaZFz7O08qJFCVrsZrLn0x0OCsrIAxofgHP+ZEdQ7X195Ey0vAfgDcRE6
lm3Y28eh4BeQOnmlBB9qLiHNSyQdkrXBXpaBOJLrfLGAKYKHO3qpcYqq/ijTfeuJLfrsV51B3pRv
4gubRHKmgbrLQ3HE7HOE9rPuaVT3+ksC9S6MHQSqf2oisfVkuOXOO0998tokYBMxNaFN8d3oaEfN
Sx8NCKGB+OnNVjflPkYso9OWhOyJIusZRclxBNtMp+6s5H+EmzObD9+MkAGySV4xpFR6uW3zlxkq
x0tnNUYcYdB66noF9hmGInqLGoVnlU0bdZ3ViRJZok6CBrr2Q6X4skPAciAPzpCdI84cvvOTBt3N
FclNpPKK2QDJa70NHNY0BuFD/ZqX2cVHhIg/jGHOjKoz5p1EjBLQSSxtFyHR8BtxF5kpK5IYHlU/
3C0NWWQKpS7olKAZEr4F0yxnueHlso9CagVfBj4uLdnWkzwNZAnMNgqxV+8ziTzU0/VLQ2trcoO/
Nnhrh96E6xhbSQNNBbMEwR/vqA6uURoxgPa3JsvZoP9NO/+o1JW9t02Dk+kgzXHjfT9ly5whJToN
Wgkh4IJ4Y3bVmqAVeB/2shEFWNdi0aRQT+oJK/NVkITee9OOSfDSgC6q3kyETyQzHyWAlJ7GQYFG
V6PW9wo6Y9FIQHG8dDfZYG6U2TuRwBRn/2Bp5S425tNA8zbs/D0mqUkuYaiuTQ/ApMQSlNGZCeNu
BQFx1b0Sbr72E7lqQ7myGdGEoXpwtWU9+WQbhO3SNjHoDPuq0F8xiB3msdhbTbwFzE/0igQSl+97
o4IsuQFhskBhus7If+HUsmI0ZM/ppjXx5Vg4lcrlqP/xqcEdHqCBjxT27Nx/LCSuKAW4T5G6Qrb0
JVydk7oC/Jc6L6tvoYhsmv/tqpfzipHeDd/+U8s6CBz6KQCdUq0nPTgQLr2hq5DQEE1uEO53mlVu
qfo/y1iVavG1yOzPNLylSJmGyj54wFzhjXvTBWX/Z0jDnCqrHnR0NhtPf3F49OcK2l43vaElO/pR
cRlQF9QgU7P6PW/yfUoQu7oLgBScWG9SLEK/o0urxjHR5djyikCeITUlj5qMkgynFgh1fwccObMq
OKgNr0eDGclwHU3evs1o2BMeQFDNtuUujNubn5GIQJV7guX4tEcwol1y9vwM3t70G+oBg2V5MHjX
WOfJN2DEXFChO6sWa4tBuRoM2Q6HB57b1yYc7wxMLkamsQTqJ4fg55rAGTS4pLDgfMKxo46mTUSD
Y97gNj6NjrNRP2ZHh0Hr7z3Btob9pfBYTcH4SBwYcrRxEFIo8P+TAj4ovEe/HAlostduuqtt7URF
skiPY7guSP5CFXGe3HmLjnrd1tMmlMGOHWgN7GqNT0q5hHAPr/MuX2mFXKk/hpa317xwy6N5ZpY+
sBgoybkrf5SmQiJkxBe8VRshcOurHIqL7Gxwr85mCuIXjX5ffKUjcJA2ibqIBSsk/J1/LoiwT436
NUmtV9Nvt3oYbNP4XjPBtaKNQ3rUCN+UhhXg+zF8nSXVoFNvpTZv3bn5rK3oWrPtJRC3YueIwJMO
GoBwqBelFm1bftTV4DnLpUueq+aytCZ4Lod2hXNqNSAMtdJ21WntNpyGtVW4R5fB+FgAMcvGtall
e19HwTrFx5RLEIx4puXOHZ0Vtr1nnfLFccBLkMirao6KBXKcd2ek/57M2UEAOzZ/1E3lN+A9EERD
a/En2M5xsrWRo6TS/Zvm+5Gwg2gyAdbVO2OyNv9Xh3Z/jyhlstz6aGr9pU/irWZAB4/39liua4c+
nnmU3ColRaKPw9kZvgtHg1HIBKjNTzB+ds1ez6yLY+JAtp2dpbHCiGHDLxa7sce0xrID8U2pmfZe
EWyLxt+ry9T/S8+5ttY8Lp4JM8pa/H/Jea3OnlchQzl6iyuRclIwV+pNQndl+Q+2dBwW3Ctfgj+z
SDKdsFTSoN6ErYklikMA/5sm4docYRJXn7kVbtzK309adDVt67XT7Q3M9muiCUJJtBMdsiVrKxME
G7azzR730GaUGLFcTXG1QyWzEMqSJ3RaCTVxL3I3iGEXJyDBWFQzsjrUWq3zpQf6tqC7V0JApzW/
FjEaWgB3XA2Zwiavys3oxken5g4ekq1GjE4fjeBzUCglYmMP+kvee2cSVw6ZOTxqxnDZDAjKFPuM
UhmTPtu1+RKHNorhYBsaiG0MqFska8vSOeeMxtEqHjuCTONu/tO3LX+voCOTvKs7OYPEi8fmda7z
01hrVzfgrGUjpEW50rXxcR646WBjMLveoRhbGFH9YnYfJhFC49BtS6MmDejHo66DPJDDqk79l7Iu
N+int3SSVuqLbjykG0mxk055yK+QDrdZ/hbV0Kwd+1UnoQ8B1MFr/S2QnTPInAOsgV0r9W2Y4FUL
/RVsgJemaV+Rdr+G+amtqktCPA1w+kMRTfc6o+iB5jslwX/snUly5NjZZbeiDUCGvpl6S+/o7nQ6
uwksGGSg7x/wAGyrllAbq/Mi9UspmamqNCmrwT/IUCqYEXS6Aw9fc++5u9bOd+hlj4WWrFKL74TI
ZsbXmSOt0PkYYJqvzNl/mEpWppTc/nwUEzDkGeN3l6Pashv7KzdTa4vCqEprwpeZk5XOpSWnFi1/
eLdMDd1+bXWbQzj6MRypmgVxQScQoqn/jcX4b37I/yGfAvKHCVXj3xNEdlgB/vL1/ZfTj3/Ktfjb
n/uDI6LZfyX53fV1Mjwd03EtleL5R0wFX0J0FxhIX0ziyUxT5e7+jSTi2H8l0wKAiB9YJBMD+vg7
SYQv6Ta0Vp8/pDuuaxv/SVDFv+S+kXgBPcSzLJgdpkNYM9/nz/lordVrqG3VbROVZDu8+hqtFo4c
hz7oT+/N3yg0f47EUO9d/Q9iiaO+laHbqGXI+nZc3VJBzH+KYutNbB5ex7eSWn6AKUc8mkBSENiX
aKq2ZlIckird4hDck+Dykjb2jSA1Ull48OTOwfCaB6XtDxr9O6PLiLPpdba1h8aaqVmyg1enl5ok
oryrzq6mPf3vX7yt/3Ocxx+vHpKlCe2DaFvfVRnKf3r1c13IMeFsIfZ5EGtfM849tSEUOUB0cbCF
CQbQcjqirU3Sn3aD4Lby8SUxaZmTJwkxvM5fMX0dNdk+pqRw+x92z2g/TKKdhRMCgTIBpbqP0tSD
f+Yhs5ATuw+mDfUTkL5+aejKSc1tXzCAa91W5VSXZGizIYui+EOWjbHQdNyeXh0fpJFsvCk4pHl6
aSbsm6ULONAEhBY/TUVwiAb/gOkPbhIDf6/GhGs0kNlIgT7VEuGCyNv9RLojS12cwjgMAbqAFcut
75hSFrN/fPCYeQWsbzvbO0yQ01qGl5CCq7PJlnwFJHjJeJYRYuD9QKjX0gH3Sy60q5vDQ/GMkQ50
2iDf2me6ttWs6N1lYd6SOQ3qoTnUmXcJ52gHKm6TopYNIuZKKtjEcDGCxN1+GMKr1BQSxo4WI278
wsdDFCJI8MyjZqWXOE6vRqk9BGW+yswYHHJOQVeRxESVUfls98ii43NmyU1tEbQ4bEqI3134I0Ob
Qr2xLqCoM8yGdBCSGdp9DDpiY5/rz69gF3urWKRPEG7AswBGjca1jO1tgTqdSAXkU/NjmiNFcrRn
7CNIX8RlNptHnunE3mVE/UlejXto5mgta/eHP8bXOqoYfWI5MHalhTzJTC51xk8kJOl3YRU9hQG5
aKxlkjihmEiwGTXmRzgSvUKPRijbkSoKPVSF0IeF56mR7xJoCb0IGk4kBUbas8+KzAIIsFhWRYYU
u6eVGGzjlYKVzYYbWqgM5k8njm/0/k+ZLZm2FMo2NuTsEn1IBggvQ8sZ8VxxwXLPRxuT0toO9HHr
C0wGMa5LTI8mhJtObB3KJeY3HcV3WofbJAPMoyRrPAurCgnxDKArU1tKSkM3rTZtKLTl3Ij3qYt+
Vs5XlM6/2jpA+8+oVoPUaM+vbCWpeiKgrEMzvbvCf0DlJBdJqqN7UrMAF5hNP+frUt2hQULmStMY
TKNSXB/aaB3NvHwVpXMIBNrnAdtOENWPhaDyRWQdNI8AFLZ6ygUx4hjVBTt+v0Jt6n6EUbCeXWXy
7keXFstHd6jkbVV2qGX4VsW8E7qs31y7edDN4LnikxYFlBUd61RlcpuXvn/rmGG3YYpugwCBaUtU
9Xvlh0QIFOd+SqHUStx4w3oyUIEU9aOTPVQ1SEa9XDqZ82Oss5c2Dq5+nLxEBiCyvnlwYkD7fvcW
AIYt8Fwui5zvJ8KHQteuoR3+ykn2QFm+9jHm92g6ptl/cthTeqnzA84wJZU4hguAqyCkSC4WqqUI
iGaz7B8aUIKJwq8z/O9WksBXOz9o5SXpdGFsHtOCBaMgUrGFPO2Z17BoH4xIp/L2oBqTieLkr019
zR33IR+yF41gjaUvsjNkjT6vb+Rr79pJbKPZplTsT+ZMBk4Ib4T7bx6w5iONY5kKphgLHLahXdDl
5yxriE3qLj3QCikwM/dcd5oZQxhipcqaSnTJ3a6KFUSX7SQhJEnt4knxxsH+A4IRRv0lcSP0du2D
b3T7Mssu3TzhacouNoNm1213mkv9BmWcmVT3WBTpAdzWFlUf5Lr5w2BuNIXtwxhqFJbRfagi9iB4
CBpOrDq+0oi/dp+5Rf4RaOKWPY045UZPfZltI8v5LhE6laA/FzOJLhYTj2Yq5LIBopXMzFTnUeKJ
dq8tjQQNW/3YNvVjGLqHmiCT3gWHO9bej8nUj/9d6f3fJJEZEGwofP59pXf68fP763/+jzKh3qv+
8kiYGAw+PqVETCrJ7G9//h/kOHLJyBy3LdM1PAMI3B8FH4Fltmu7HhFjKBg8x+N7/hc5zvwrGYMg
tA0SIDFCWP+o92z9r76rG1SCHhmClIPOf1LvGaavSrp/1GGKHBfYhqtTgdnEoKEW++dKpsdYMiCg
BloQjOvBjZj0SeHiRsRdogaD7QUNBv1ZeiGo8+DU7X0iqJC8KYBgKWJ55lxOhelOE8pFW/WENMcf
jvlIwNXdAYAzeCwgpKbtvSh8ZPO78eCBTeO4gvUIBMVw3/y5ORIKJRgwMuKVyrXHrCtEJht2myym
CZwD0AOM86osxX1BxJHuzuveQ4+RB1Df9ErsVP4LBqpnmZrZWg+NClQEDLTIrOVKm4sXMbKEdDi9
CQkF1FEQbxJikrCmVElWMphmSAJratUFm3/kxGPw7E0GejHsq0190h3zVx14V8KZxn0xHglqxUga
PqFDE1R9DK4Dp6H+Yxm5iCf0glpPLAUdIbsJG/CD9y7rYkKtGpQL/PU4A28A39BGjOF7AuQeyIpU
FucZ2+9C1ogJZBwg3/+JowO7pjuekgTlM2iwZswFDnLcUBolsDBRhnhiabTdOdOYj2McLmHjEQvr
XyyHjLUKq6QHEz4T8wm01iUFTrZOkppzMmHooTYPacnm0LL6D9cbfuiSOV8oZ7ymgOcyPDkGBNHQ
btgKMsUfsnOufRgieHF4qMQ5vyTJK4DqzyaJjnosgfqXT4VWxaSHlTfHXE3OfIKzQFnWRueh69Hd
aEcTQnyR5r/s2jlIK34cDC9iwMDKjh7p2WnMgECOn044vCQe639HUeS0ERgPJCgy/ngwK/8Fn6Zu
d5cCAUBs2y9aWV6lyK9CElfiTGh4EB97bgPZCxGtwbwUGjW+JtFW5BmXxR0H4M316M7ZAS0E66NR
XsCPkypQ68den5GTjOKGCGGpZWq70GPhFlSCcQHfW/o38BsPaHWznhH/nKHoEsA/JEUX3UF6KHTy
dUx9uJVVsi0S44Myzl3W3Z5hgYMdMkYMHNyMmb1ZGaKNTAr8P1GNSHaQr3REr1gSKN9RZFruNiTL
NcMb1CcGBK3yCFfmwRveuwhbdEZqqBZbu1nJhAkj/SxL4154xFURgEDo7fAMJwuFpC4Zi4GNi9D8
t4JLKUK1Hs3UvGV57mIC6tzG/qkRxLUQQ4k+A2gfJeMy6epLhR2OLLv77686gpzfjqrA7GgKLBlA
orCsbT8W5EbjxetL/Yst3SL2w0NMRCHoHLmvkf/XZv4pve5d94dfaNo/E25/lHpo5GGkSum1O7Pa
ly7qMDsrLhHeXsTC49lRDIN96oVUwzwlW8KMFbEZIBW81x7Lj5VxtwGI3EzUF2SrruEaHmU6r01H
Xm2vOzlWvDFoU2Kp72tyXBxFQHipZo9r2MyO42STZBSxifF3do7TuJMK3QvED5y7NdbLQuWZlQNM
EBPqLRnsiYb41V7icVqF0nolRhpsA9+czp4fn1JrVnd3LfR1COspt6EntDkl8hh1Z3NUdKogAHJA
biHZSfi3tgE7QYxneGn6alg3ZLwuZsQCtUOzBCIWkoc2XuahfUq92F20Om0ZCeNVHiPI7PUXZryQ
q/npiB7U8AQ8dj2DzjnNiULJPOb59d3HhBQm+S9zxJUOEG5adN24LlxzmVUqCiQDjYvy/8Gb7X3q
pr/shnonMxq0gWxfRYFFDxAKvmBDW7aAikU3fTMsZYhptU9kM9HPFAMwinl2JkKS0nNpClLahhLL
bzmu3a4EN1rr22zO/CWCiNeyrj9mNMV0k2Q6zdLZZrTHvEUhC593/Eu8zOYdyuY3Ythg0d7AUZW8
aJSUHdZYuwO/IKozivHH0kd0ymF1GCIHQNSYfiNEx+RU1xCC+W81ixvMSPSXNCWfZzZZjeI5XMo0
uE4Nk1Pk4+Z6dB8w+plg9Ggep0r/nOwPoiVxouhTuqQjx+cxaCju8SgQbsWTJO8XGEFFTw6hK0HX
ldr4SFvPyV/q36Gd3UFf3bx5+Jr8ZGdOyqghEXLyxMN7z89ieJwtvtm9FLNrbBw2twhy7zm/qEVZ
tdQSHbxO8hTUHS5xeirSrvhH7m03Jtsw4HoPK2rPol0OPXwXPrJn3wkN9uPpu9FcdZ4AyzpIYHx4
b2mB87gqxKIJ4VeCWEPJblFz20wULYK1Osc48/Bj0RUgmgysz67PIfyMiIdAkcKyz7SFPYSPBDUc
LZ8rpnOdNdL+YxuydxT6Dy1qfvbxnln+t9ecEXS/zfTt/ZytpY+70LabD8MRfCpO8er18tkxs0Pn
vgtnfmnr4t0IFGQ2T0JuP3/ZgOPKtPq5DvMvE4UqCkIUzJ7ZAs0YE7D07VEh/hqjOGotxI1I8ACV
Q70DLXP3UJ5x1vOOJN2Io65/GDqUgpXXfbljg0m00leORX4qqY0Qr0w8pCxDIqZU7KvLx8EFpjgb
PLC9AFVdrhG6Uvs/GFbfUyYw9NTi2bUHwsHQaI+2/VhHBHb7FhTpIbdP/VRQwyNjXqUdnrDGOOQz
uR5WIdwds+MvfLewtBdVkh8cxKqFY1LtdxbzmAB/pZ73E/kGaCvbCtmC0Yo1p90ZSiMeCmggvH3j
h3D1A2YSaBnPIAX4tLQYHah1GrRzNAfXCMfMwsDhueiH8SUozO+SFnMZ+MUTsSQkd9tbhmpjR7Bl
57xYlfHMZHEv8VlrEeQ+h94tfmYZleAAMbaB1tE22vf0lcZUIP/EWy3d1mUulLG58fb+CClV+CiO
Mx+HuZ6KM9E4XMLYtT2MMvDMTEH4ZkDkc3uCfP1qs5XdehkwFhOgGY3TQXb9vgtJLi/aXWDMW99Q
8KG330UZUfVDFzPvmvFSlvqmqotNnnrHKm+/iL9+GvXaISAn3oTl+LPz81uj12+Ibb58NFoM7DEE
/RKd0yyHkdbYqNuzmCeQoElCaJ1zsoouWCj0Y+Dmv9KUTzzyIVbAI16OTYoUIxxCfCWGgxutOXpI
VJo+o4bE5MjUZuCURcFPlffWypKttIbFs8S/prVJy9nAsyy6JX10kbpzymvkxIL82WU0MA0CUVT6
9rtmp2dDRL948i1SVq7L2aw/w8B4llN9VmVikbg76bjPY8XZMzpIRQTQExe57YJD+jOteJDTKyyy
AvUIP996yse7HkfAJDAXEcw303qCX5tj90skxetgYy0UPJireP5GksPxlUbrMvY/TGsjc9Z/1ZPW
UuLWincbethuq955mgd7h5KyXPo5dpQQ7rDHg90o96nCEaMze+gUoFiDVDwqZHHsAi/GnIT9BZ5x
JQEb13MJm4naFxw0QyET/z5m9PBdSzFSJS0b/iGGUmMzmjOtL8OTLcmMgJTzOdh6yJhSc3gYc1es
e6o5j46edaXlMVcAoTOU0MOiDkhzDTl+1kFLO4csL4xFY6OX0YGkTArw3DJ18pDLrho5AX/OUTRG
MnvGx0iqIIToQaGi64iTPRjrJ2UAwDkBawc5y5c2Ao0wYE0TCrQtFXyaNM1T8BtH7QGmTiBUu1Qi
BAim9ygOvz0Y1gTF1kurxk0fGO/FzJWWyYb1W8+DlAqF1JqUQUoULOfCvrl1QmSMAmZXahKf1g+t
CUobJvg2PHoKsG2ZVz2uhiXLsvOAPO3B76kswJa/DhFnOZGD3GsMRyE1QbNklLecp+rL9bp22TvF
iim/KmOQSJBBM6P+z7eAgfoHI9ubCTPUwuIcdibiQay0wfRMlKYqT3sGM0trPmElogBiuWSrLZOm
9k1b3ZLdxv49jmYd1am9VOVcUuZlGHgbXGHbsfVNokyNr64nPwLGBuwOllwVQ3IU5teMG3sincbz
ZxRNTiy3fee8O9bMidRyzwoADrXNTBvSko6r1bybM08CrZf7onia8H1mQhlr1KDZ7u03wqevrO2u
CV6IRcKi1cZZFefth8BgvOKyoujoblCeb0RxLWZCaJZ2w+eCgZI5EAcqD0vW7xaux6DKlhkzpfXc
opIxdFRPkcvr9TFDYxILiFbIVFh9OGkAZKdxnVjMztsUs0JA2PFAVCybTdTtmnu0evAMPTm3VaJj
xOLUzAz7JPPyJexzktT6gwPEjNumJVEFC3mSN7tMcnIPGqzW2tLuVgKcPWv5KG1YrFzUcY4y2kKv
7/cEnQw6lnHmG9sJpgESrO+ZUS1bzmTGqx1SWw4yYRiX0aFgXQ+9UyxTfKDOWO/IUFwHijHW6Owc
dNHaG8sYiHcegjP+okMp0vQgWG7YRRUzujXEOrHddcKFhqKMwFSiXxeVaAFClcm9dN9qeAereSrO
cWlHazuxonNL01QSdXZAlG+7wzqmhN8WJV1KrejgWTEYK0xH1zGl+e2U66KZmISSNtGtxja7G7Ii
XqKDoAyJId36Ja1KZHTp4+9f5tQEbWWkOArIj85CRb0QU8wzmciPspBvFgI7HL86WWjlaxOlwPdS
gz5Ik0t8zjzaioChc2+QHJsX5snOAacX1WkwuaNq75GI7B2CG5Koh6Npifyls+QnH22LI3esNyhW
ANlPzckXzW90TrrRQ3cTDeRYEFFOpxXMqHOm6Rr1UYtj/1RaDKpbJ22+wuYKFre+m7J5TJMpOHrC
+QY2MTPITDBY3LMofU50HtCtFVrLoTbQOGrfTdM9p4xhQbxjCjD6Rq76hJtOWrRTuo5pGe1XT5xz
ju1s2ZsliKHotXMjYjWhVWFE6Z/GKQHL7tzT3Hiz3OpJ6OiMAsCTQxNdu6b4ssoEN4v3VCBqF2wQ
xrS79mEwXEkY3ZjE5m0io7o5kXmvOHoZhT1kOj2tRRA5hEACs0xtG/mwVwReL5PFfeRP11agJvCA
W6y5o1adRbQPxRsJSgMi9dglWnXq1lqhjWtQhk9lk7RcIqm+THP3ofQpk9oefI5O0nkaVhb8POeU
DGRVWykoZH0038aY8zuympIaL/3hZ9Lal1dzgtLj69YvzSGgqQRQSBvrxdTha2IIGXlHea5sHSWM
hGEzeO2jpU8nz3TOCY1gY1p7rjykihyETvVuezVP+XxqN9KPPjOxy5sWc6oZ/ASL/2F6KMEn++ek
Ne/GAIfPLvtfkbbDM3HHL0s/Y/2AzAZuBsXDzLMmY+hrSqqPWp2GpKXvukl+SyPvHmhOkLGeq4GT
3we/W2hsfNLqGdnG0ZrLr4EWh0A+lVQ8UpHqyXs0I8IOutWQxgbtajmvSwYDVANAgJHulUNV4WGG
2ACfBUh66tJlhhutPzsldIcqohiVmbdRuj+ye3BrswTyHro2w4EYpgx5YgZIyqxuiNuY6zfgrumi
QTa/bH3vAFF8XnkNBHUDK3EoghK/8NStqrRoHsLQuzuQzjemBL/lf8XD2kZhY0FeZQwzVSnZAx1l
kmfHEDPixNwUePCrhNGkW3n2juinHyFB9PtCt4+IlRF18f4vazF9DZk2HwAfgOUc8CpEwXMy668j
vqCudC2MqfmwKNzmR+S2v2bTu4A32hjhjE4l48zu7AQGeB+q2B50MOSM9SvB7jV16KTIEaaXZocx
rTRHrPktEXs/K3JuQbUuQgaZOI4ZOSWyfmoVvcAx0FHiMSQ38NntvQ+jAyxVEf8CDqSn/NPtXdbe
sq6pnzIMldDs5tUsSPrLAs6fyWmdLUBR6AXulzcHNS7z9mWwUahZxGRmvgsws4KUgYN7Ac+IpdTk
bLzB/BlO0J7xxj8n8fgxQJLYGMJSHMSwXY/e+JZHab/+f7sp+P8wLobZu+36DOv//RrgUHXVUP15
8v/3P/S32b/xV48BfhAw+CcChnH9n2b/um0wyrSQbDCAd9AX/Nfs3/qriUDE83wEGLbBeuDvWg/7
j7+Pr3GT27pp2f/R7N+zUZT8y+zfc03LCByfv5Jr/V9m/2KofbuwbRIrC//bYlVxhGn22E96fe/N
65DOzddcSDrpgDSmut1bfsDDiyntlikfBxoCrC73N6PQedTB8QRG0p1av9aWcNPqTVIm3bZr58+C
8vvFs48puY0r1gk7Ip+keqiW1cn5/ZDlaTuox67ZNRVL7bhfbFymvEZk83geCgAV+is7gfyYyiDa
efP0xhtEbwGEHT4U/7kpsS/mLZhG+jzUoWb6+PsXyIAUbUa2xXs4bUZLo34Qc3Hn4SK04TgFFz2Y
XIY79ORGwPE663hfmzRemXjO+LZxv7WJqUU3OuPhP2hGeLONOD6zV2HAisBB5CJYpdW7OWT3ymUt
EoycJXOg84cIqG08b02NINYVOSaUweG2UIVURkVlqtLKpMaaVbFVq7LLVwVYQCVmqJKMJJWIV0uZ
hj5gpmoTqnyLVCGHEHReTqq4s6jyyLTntKfs81UBSLihu56pCbuqBR87sExYZiadlCdIozGi5AWp
hAuClcIypcIsfpeaquh0qT4nqlC2F2DX6peud0/YyCh4PehSSWtQMeAYMv0jTzVvl7KZHHMuH4f8
kMkIwALivoEQrPxWVDD0icm41IsKXmFJXj3qI4E4ljI6VQW1T2U9qxI7UcV2qMrukEwLeyAHCNwA
bQu1eU2NbnU3U5XsdTZQvBviw2Z+hop7TZIoUDPq/Il636LuL38rTVQrMNIT5MVTSIcQdgOtgmdj
Uykxaqs2gjC4VagaC+Idgev43rsV1XJr1Y4OII+FMHO3yZNXfD5QxVSb+hBUOauQecU6gIIbyQIy
vgw5X4msz0He1yHzm5D7Jcj+GuR/JTLADDlgiiywQx6o5acKsWCLaDBAPBgjItSYTXSICmkhH2iU
9g1iQx/R4Yz40ECEWCFG5KG4yvNnirltcaV13A/IFhu/WuvRvLIRseYzunNRbYb8GOvaKjRVrPhz
OHy2aOIjW2xNNMO9+xbrzUEppy3U0hMGTouwWABaRysm9xjpFdqXk2zjJ9wIqoIl4p4s0IpOIshe
nbFcq4opT80vpaSGL3hkDLFPUm5kiXCHlGaTFY2P3DNC9pkh/4yQgabIQYdcokaudzlSTXK+78pb
4uDzjDLzMIKX0J1yVZODMLf+rrLSLc5HZKfpUfAzuSaPTJ3vhzx1iD9GupYK0WrJx+AiYp0Qs/qI
WoGRKVoxa60HieRV/VaBBLZHCovsfmkw4DW6+sHk3Wp7a+m2LxMBRL7rbPimD4w8lwk7qMaQR1JG
rur3C0o+DD9XUnzg/Wsb33zvzWljIQQ2e/xBLAzV/xZdvcnrap8iWTVdJVhKfhhkDNDNbBMqsYrf
Y3xqevVyGAKYjUCLTX3VkGPA3bRlN8LyhiHjsMZtoyEWg7U/LkMH17YklSeZdhajavVJVyRnSmS+
G/V2pOG86rFUBFa9zjLn4u7rvH4IkpK4Wj6MKaZV+dEZXHsIR9Q3I1El18HpjhVExnSXZh9OnfDJ
Godsdt7Uq3Qxls2wzNmjbfypwY9trRnkrkux05rg20GfPaPTDtBrW86umS04G+Q5oua2PgeU3ey/
9l5ZvGYovlOU38kUrZuZxI4Kb0iA+8RklQdJsQVNbXm4TOBkFemRKd+6FwVzgHE9Usl5qG5sdOca
+nOBDt1Gj+7NDZtUwPyg6Q3Ikb+TKHibzLqC8nTC+7dGdsfRF8C0mNlRxMRnuUc89jlfElZydRPx
ri5l9Z4DMwFkdfFsGp9g4UhAzOUmLTeNoqTFNwPFvYXyPkWBn6HEL1HktyjzaxT6MUr9GQ8muv0Z
/X5E9HyM2I2rCG3/rDT+aP0dNP8a2v8ZD0AUK77iZ4UzQOIQ6LUtLv/HyA+3Ov4BNMHrCP8Fxa4a
Oa1ZuS2Fy/GHAQXvLQzTByuVGwsXuhinLYrJE/9gjlgPIDR5qoXBiT4asg3adYyVNXGB/oxCGUtI
NJOlY63UQaz+f4/IzuFpzUxvzYWAKgbrF/ej0tmUVX7igbqZzCNSk6XnMByj3v+trIYM5+LJALB6
MvFowLq6tHg26HbP5BeFODlMHB0dzg4clKsAp4fDFLLGioH/w8UHouEHyfCFsNpdGvhEHPwiMb4R
C/8Io3XMPThKuogJMHcDPpMOv4m6qGL8Jz0+lBg/So4vJcSfEuBT8Xm/HHwrA/6VDF8GOtDtYHFO
Z/7ennNit51PkFJkp7oBC2ImLi7nJm92Xr82iNskfpkA30yIf4bt17OOn8al38WgOPjgNrGMZp8a
zpsaB46GE2d+9HHlSNw5GS6dLHwq8exoeHcqPDwCL09kl1uJt6fE49PNSbLA6LHhrNvDXnaDtZbN
ZNlieRuHF73yn2J9WkkS+UocRDNOoglHEXC6Fn8RvmX+zcNz1OE98vEg2XiR4N5iiZP4k1zGkwF+
pVH/ykGsNZhKLY5bO8NEySJfGXmogfoYxC+qWpwmZr2uBj6SXH8ANrtKMWWB79pFWr1HJnFuZ7mT
JAhnEIuNlIPa15YFUQ1RVR8smpEsnnnyyLU4w6xcadzUdcoGyRm6FfPoTUZ8Rka/a0JwQuQ++Yy7
jJPXcBDlGFscxLu9v+sMa5M8QFpYTrjE1Mkcabg0aEF7fqQKpWJu3nlT4Moh/xD4fvCc9XjPBjxo
crhaONJanGmMcRcuXJaRpWsKTc/EnxNjf7ODgCE9kUn8fuwyKEPzVYSkjkwnNtK+CgDhKjC67x6z
ZodXrmI8r64c/xgGXzVuOvUpeLjruDWXDm67CdedejEEEBxAmKz896lnx3iTuPSwgZ3QHRKP2z+V
ysbH4vqt/Yzx9sEQZ5WI2a/B9efgDfNqbyErcROFuJuxdrXL+OgNPx08gyaHQYyHMMFLqEuiUPEW
Rt/q+i7wGyIDOM/4D0PnAtB0K1GXDbgTvT55ynArprgW43br4mEM8TJaeBprvI0JHkcDryMsAAfn
oxfG2xr1Y4MjEo0LKwAWfHmzLyrvIQqas2vBuMTtojnfRVqsWJoaFs94VjggiO/oXDEY5IBWxWOF
U64y0mM5vcx4NQ08mwneTQMPZ0dRQvAYs/iB+Q/PYLyeAjW2g/ezTTbpOcUo6LwaOEMbHKJCfmn4
RVOKwF4/1NQiBm4d+HfHGPtpT0Jqw1xtmSu7jTKXdKZ1tlADTrzkqT1qDSHIuXNE370Cxk4AlDhy
Ny6nbtw39rhiksbUggNixvkqccBq7FNB32wD5jmtcshyA83gIvHNauwDGIxwMBMKs4DDt9fx2A54
bf0mh32C9xYPrss2ReLJDZmVoJNpcOoCsD5mOHc1HLxgc0nqQ1OIs7fMER8O5xK/r4vvd8L/O+ED
dk3qMmzBI/7gEUs1bmFb2YYBjJ005SM27bOpjMXIk15qnMYJSvsQ53GHA9nCiVzI9IoQcUdftwyG
aaNXLPrK8mCXcqfPwbOW8CZQ4WucpRYeL8I0t5PJyrBQ40XM0sN40gKqVBzSXJACv7TANx3jnx7w
Udv4qcluf/GUwVritMYzt+pxXts4sF2M2Cy7TBskAf5sv7obCFbccoPvFWY3Ju4AN3eHqxtZ9sQR
mvPl9jdVGve3ehAWuMFDgOu8fzjEe5ziLY7xbsQ5zuLXwkme4SifcJbXsruFOM0dd9/iO/fwn1v4
0AfnI8GVDpb5KcalHsnnGM+6i8c+Ux52vOym8rTjbRcshxJldidM7Ka+MALjofuo8cRnMcCLkTSP
6V4G51QqgGB+0dPizYqnW1PUJ4G/XtIw4LZPcd3zbt1TWVwMRawAT1H6423yRhQNv6ZKu09bD/9+
82rh5Yd0/9njlKpBPI8tZn08/xXef/XkUq9T/RQBbAAHRoB6WRJmgAs6gM5CE8NzA1FAsT4cCAMY
xLbqjyk0iPpjGSQCgYzGgUwwQSjoIRW0EAvyILtEXETh4L4TToVWSDxRMb/VZE0RXnoo4T620MCr
BvxK0z+2nbh7oD6SuLz09kzFiiesQXsvIQdlwFQs41OfxC0IL2Y8HgidfIzLrVf1zyOQBtNvHsc6
v8zQRroMQEBKiKl8LcLwZlJGINGmkv4p6ACzofqYqDhj4S0c5y13CUTFflmO/s1zBjjD+WeAXCvI
16B4r03rvNM638pOu6OOMSFJqIvCBnSU+v67+hg1BE/zOF5b2BQgKCY7wb7n8eLGq3oJjqfdBzM/
1e2PDL4Fuai3Ad4Fd/MdqCBm+/GawMOIUbeprwVwMiDcslcYnmB8Xjw4GhY8jbg2z8DQnpo2vYju
Z226JylKRGHyFrvuewGVY1ZQaRNOB777Nwm3o4bfAUPvVbPlfYTrwSf75FXgvJvTb4JDr1EI+rcc
ooXZG6+aF58i7aSZjspAWqkX3hfaLW3Ck5FEL+qHyuNm3xqYxqKj9J+KKb20Bb4XUexl0t/YYtWG
caiL4Pb774f+QpQrGtI7xJur+pAJeGH0Ki/wqy/j3D1K76eWWif1rcLZQaFgXOYkeq1H7c4g+tEg
YRCOCjLoRw+uSgZfpYWzwsrxqZDOqYW/0pZ/XDaNH96E2z3a4Cn8Vj5p/ARjt8EV+RiRSKpej+41
uxLkGW3Vu/pPo3i+aI521zXSKcW4J9rzqS7ii24ivOvkcco2LgyZXMFkOqgyI3QZE8qMW96D7kLr
4BPnPQVn9YMR1baMLqo0taaz/jOr2zsPCZlvojrfS2TvGGEz8Yb5MuYuC+WKSQ/7du06xhGiFaQM
4gkBLLtxZ5tHtHcGrxFWDIFxVy8PbiZUnTjmdUHZ8Ti3COJ8zbgjtdQ9xtB4Zqg8M3QeywVulK7D
TOEv+ruE4RNygrY2jG82hBB+mLLfJZVBA/nHZ1nCtbkTEIHUxaeuKL2JHltHvKSwYdQd1dvhJTgZ
ZfUeWhnV4L7GbAt1KNC5YfL8YqIDVK9+mlKsMS0jHeOsvh7P/i0qjNfRrh4d2Hg1nxP4Zr1zVr6Q
ryXco8AkOy/KH7M4uKPtuUxCIPSBvKaz6bDGm221z4oh0moghiyxDkakPIoxhBX7Y9JZ90IY9iBy
202xVHfpbE6vkw5BJYyWRaEfNFs8iV9tHlyBeL6JdWSEF2FDVY0FCNXsE0bWhxT6Vj0drPHTMMJT
yV9hMnqBPVjCI1909KtRDoLtf7F3XsmRI1mXXhHa4A7AAbwyIoCQDGqRL7CU0FpjR7OO2dh8iKru
Er9Ntc37vDBJJhkkIRzX7z3nO6g/Fkd/0Orudf2dIvAy5GX5a2fGsetXBVdm/RvXKxvPJkXvfFzv
VQtMf5fKY9HiRY3G13bmkZmg8im158JR94V0z04L9L0+tb8jhIwJaf8EiKHLL2ZjbDuaUiJerwHx
vh7dyB4BuOQfVbna4JsvGF5oGqW3j2naLHdUwiCQ6/e4aS4iW/ZR+rHQ2OGhV/IIDy5ItKT2o01q
yDjUdwUbbDu8d1LcoSUSRXcmb5fyJxMSUa4LNxsOF43TfTXZe4OmYtTsAhhga4E6dbjYB2LbWFEL
FAu3OwAbsWnS8kzBcs7RWZdvZcplTT24XjRLGPk5e16UfJvUcl9Mh7pazicreG/oQnT9vd1pX4Ds
QrjEAsy/qze5yFBa5drNkzwwjIlsrGZmviuK4wh9M0UmQsLhgSiNXSfLQ2yNoNkx57N0wsdCZPpQ
qWTrghMffiFCu1TFgh8YDAUAs65tTrF5JSA2RX9RkO3Ec2vFKuQxHnDBr02SYEcJXE7dvULTqSFO
5azQEwnvkWwRhsYYutJwSBX7eFAe+RcnN6HsdegYDYdel9fVmru+HLfftgvNrTnGYITKhtLTr2LN
nyId7Q0sz+rDKOhAqO0wNVuHFEeTtpOqPiPzZYI0zHFdj3NdP0KjOeVN7Ism3BnABGjjbSzajevR
6nROS7YcmWkBHWjOgXA9nlKoy1YWRTCOh5JMnFVrnLXduWYQ7djuy/qdrFNhPe35+VXLIY3oguLv
UmtAICCMhO3UbGgkK8f+KIHrY1xJM5z3xrgvZthMJP9yTEbl+vpIThKjO2UFu9YujmlLxMQwemka
wFmsoMqc9YzFVDtOlvYrKGrwUdnPDDPULgVkrpFYv9Hb4V0bJnEu8/hLtgrMI1IC0gEpT0BTqtfb
uz6vv8kEnV9i9qesN+9iHfhdSSc+nqZdL6tL7KKC5FqkkZ+ecsD+q+wBuZFr51CmBfu7tNolZvli
Be5PsUT1zmhRYtPx22SW9WhVSb1PEve5r8LnFhySC4AsaC2DVNPWt8K03wXQbhNy87a1lRJuZlgv
QTte27T/1cdBvGVO60zJhskp0d8m29y5JOO3J0VjqcYfpex5R5ffSEVCsxd/mV31HLbJvhREA7sX
CFiHTHTI7pS5GQyBdJMh/5gUmyrT+rtCc/bpwl5aK4KUV402kWn8IKP5V8gWIZxQCmftyXqIEqK1
7IVGHpoihCaoZoNcf7eX/qMeUpDeVruzuk9H1fkFFwPFhfWcpMAvK5Fr2NDsu9DWYGKQ/xTEBkjb
hqZh4XZXwpk4sD0xT9jJkA+yRpuM9Cdm6bULN3Tu1KkUcMDh3EL40ZxtJDgaHb7eU2IlWyPJNsRw
ArsO+KK0TD+spXiOW5S/mqyBjxl0NKLpu0kkCPhohGKyhngZNAQEhSMTVbAwHulZNfvAemM0dOBz
bUZ3imZ8g8HyUPctGXpq+jWO4b5xJcZ7GgrLmlwHKQrFTJrvGtV9Hc3+NXVG3wwQ2im2oXfiVY0l
EjvILzx4QTUaMDhdy35xq9HeaNIlw7Bx0Tdim4051ZtyfpYKXmNZ45ps5x+d3RdIdkjjtGJKM5jj
zLWzH1yV6i6bA6/m+SVV2G1UhmVQzK8aotI71MSC4IoI6fCd4WjHfui7bZ4jDJto/xFDcQENdIkt
OK1OUKv/b53/zfX036zzisHi/32Oevnf/2uKv/9lkCrW7/htiKo56l+2FAZzUkca0pR/OKg0IRyM
Upbp6OCPHAtb9n/GqIb8F14mm8mmdHRpG6b5nzGqMP9lGYapqIF0YZjStv9fxqiW/pchqqXbSFkN
peuKIa+UusMP+rMVvEFUFBdFVF+IozQQEprbQc+6p7yfuqd0vc4am5LGnC7Iaeff3qj/vGdw4fJo
gXA0LoM/p/do5uLvkabmDZd7f10yQz+6Rlh7eqdnb8RMv4ZZuUs7p3cpRmJ5sYQdnToZl3BaGoo8
qxgfcvBYeAJvcRKkoq4/LagaAj8zUMhI7+5RmJuwVuh44H/+YsftURU1eRhRQytotiO/t0emftAF
r2rQiWCayL6O1w+jfvovZnqhr2b5PyxoHEFOnGGC6zAtAAd0nv56BOMxZprcVWzzVbz0JDuX9RUW
IvHa0eTsO8mmvIYyejcaWNQNvaN9m6YLNkw62ANqBqRhcZQelQqt1kNeHUTfIp29bjBL9t5mPhxT
E8taGIlzpYB/YE6uN/H6YWxC7a/spDjN5mCf0hiPQx/Uxrtek3nd2biCmpLFPr6Osw23SRYxsw8i
vXKg3bvEYncrO8u5s1MpHodBG/cZOWaoaiOsUnVSnVuqtDucz/teWtqZMcX8MEfGxNA5JolrkjhU
EJ8l8w2im6aPYTdjnE7L4RgZFVhnvn8Xjzj0e6nDfp2o1vp1C7a+F1fGSBeSNMTAQQ+s5FuXmaCZ
CBL/PlKY2W5Gi4bIlV0jF6agmG15sCXWlahrb0lQyhTtzLR9WE4JRuyX25uRUOPGSNxraRLfzT6p
9WMO/qldEiLcq3j+MoThIalftaByfprwrstmousdBaD35Sh+LVn74Mxa9zWjrGN2P4u3AZ01WRWk
mPxpmXj47Qr5M0Pif9561J037oWtUzP+jwtH6obViTETaKAqqW8aQqzv+tqInpEVJmi8M49Ab1R+
gXTjk1YG+jdjgj+ahXl/dNVkUeIMtPEIvXoYEunfPjJdUW/NZMBCHRUKU8/gqNdskJ9Ct5MZdT57
IzMb8jWZI65PzNfiRP0cqtVQ1wj50i1XHFfxphkr49VQDQpKlNy46gf5mtQ8NMfaEhvC4OElksMX
k4xeu85dpWz7FFvV99HGpblZNF6CsTQibxOsQzAv+jlwcnEW9ts/H0T773ef6xJjKaVw0KIIKdTf
1q/UyExZYRX8/e4TgbKeCuQF2xoM9mXJdIhRUV4SZ2DKS5R08eSTYr14Y2zrT72GqD8mW84HnSSe
bp+zv01tzO4QuDNhyMWVbS9nSNoXuxHNoyXHEuCXwa06O4SrDml+kIOSr6kFT8FM1tlIgedxzDvr
pTH1j9iYMxYBFzm5SQ7ZaBLjYDePwfqmKRC2im7hxQDTuXcZTeY4zb8vS8qKKgD0GrF+KiUzs2wc
sLCmTouuUU0P07RgNpvThpCMsHrv0ZNtozmW+7RQmxHgylvDNoZgvPibRr9ku1hhfpa2ibYxHC4Z
MOaDlnQ/w3Wdcdd15vZe6Qw/SxnOh3KsLv98ngC5/GWVFBACHN3hyeUKGsuG+7dVUpQQ8bVJilMg
mvo0N/OnOXb5Lxs/raO16Q+6CuwqnNx61jo1kUtBFy413crj7EOHE4grkyCeT1nilO+k0h5kzZjO
Gq5jG6rnhcxNoGml7VlmeY1nVJmbumMbZGvFfeeYz7BuywOxaMiIgs86LOHlxfV8b6hqOkYhGqJK
7BXeo3slxuV6exORHnN2dYFR0eZTaa/2/+WY/NW8bAkda7VlOTRT1qcI7/z1yUFAXYAZQIynOPtR
9EZ8QdlKtvAK5kIioTYNvHsPf6n1PJYD+VCDQKtpWhrIuKX0WT2MV6sEl722vrgDmcFl5EMArzLe
lb1Lk+JHB0F5r7VZeYlLK4SHUA3lxelH87BIBdgZFpjnDuSSizKvH0quuU2uUvV9dj8JYsy+Me4h
JK4F/qo1eCZi3R3Zd3DTGIQUf8txjk51mH+pKnDryAaHI8JS91HTuop2vDV9k/nyCk/yv6ycpvz7
xWSASnCV0m3dUhLNwd8O3FJqqkjm7iTMEjRpIFkMSUoutiEUHrIXMZa0hobHsZ6iZ9QOAxmlUOCF
AXhuloTY22YZ+vXUdE8Y1d9HRixbw2hqyPMxwU/26L7mMQMeZ8a4tlhqZCExyr1JJPydM6FxTR1j
ecnrOfIiLQ3PDY/MnUVv2csmPaU/TNSFS3702c0R5ExNckZSgr+hd+4iSKKvau6QplLG7xaQyNte
quDbP19b8m+IH64t12InzK3Gk8W0/r4ukrFYDG0x1iflFKlXdc4I5lGdMTZq73LMykPXZXIrR4Uw
eMrzrVvyaEmXPvgeH8GVpT+aaZ3lNHr8oMKoYp0PJ69SGf0sGIwN9NW7xiT9ZKYaWRUaCGL/+S8w
kBf+ua4SFkUuK7rjSu6Ptd7960nG5qec0JTTsRhHsZ/YAT0aM9KETAL2GBSZZdwVW7EowiktbQSW
R2hXFLYNmD90wl3X2G+knuIaKZPuhV1wsS01y8Gp2ebXlDkAYV7GDynVMyqy+as2FlQfeaR/FHFm
r5kaHWMnY9wRP79Ft48rw+5nj5+UHyb0FI8IxlA12GfGlsZrwT7yYf0IvrB8DRyV3v3z4ZB/VTta
wjJN03akybmUHJqbGvJPzCZNmRmtw7Y+Kk0kk8+zI7wHoJiPmvVURSixnJmRIDCA1CsdhtPCbkq4
3s0vadPKGHX20MjZGh/4c/eUFT01fkt80RpZSxj8e1mi1M0XwreHPvqezJXj3PXa/IojsPgvZ1as
cKw/Vczrn6LAo5uKyHGhpPrb7avpM2fJKKoj8jbxWMVfR91YPqeiuRptH/vN1FjPIaFwjAmxSOMN
IIs3zNnRT2PRk3cnq4PifrwjsuaiaNrb276glPvnAy6E1NeH0p9/UTZtQhCPbEkF80fc/pA/HfM2
rqag1KoB8g9QRBQpieW+0iOgaHyQM7b97tKXz05ceXUs9o0tts1SIFlpyG3M7gepjtHMdBd+VaeX
27CrLgmgAIyWGO675wb9E/3EsZUnvvXcSXEfwV/HRoYGpf9SRsYrapOW6VB9RcJ3iGR3Yfp3yYn1
7LvzauxStNE+x6pf81vuM5neBXWIHMj5wC5HLRH7S85QdQj8KECeEJzhal1EfbVYLxvNOKbd6FW2
5sUdVMlhPEb2q5GufOJqu4jhZaGRVzY5B5tbY2bsxlYDsMGybQz7mg0FhudVRBFux/Snm3wmzmc+
Y/GBeXPXG6csOFjVHpQUwazTsw1h9TvTwJwGWn4f0EIc6ivDO/7YiPG//tJYv0amuBGVaIR4jGU0
ah8b7TqZbxq8Ytdv3G+69hw0BKk7J2Nt9eUMS/Y8J1Nrm5l7VPZE/9mW79DNhgDKBMH1DAfqInlk
8z6ZOFkRu4YJxvWivQ91etCJH9ZT/VCZ/IT2FMkR57v+qBAGYGNDOGQ8Bap8GSzjIubcr0w0BeYh
TO19TC7kmOBtYU2ns0uasd0+tjRW5dKyETMPcLdfYHHdDQCClypl6zLSUm29aji1UYec6UuoaQ+R
LEBdflSBAVJn8QkpegyhngEjpTWKmKXPwDQQJDFMe8uQ+yY18NaapHtp8r6P0aYQ4REwo6lW2UL5
4dKUmrAITdiKvrB+36Emo1nGRA0JIT3dKnxom7dUFsTmtVgqQwRMvFg8fpBzyHTxmuE+MvvgHD0E
YfgWEpwZriq/MR1/ZT1beVd9i8PhEEIcI2lllzlEge6mPsBaDcd80RE2NgFPvf40z1wu4Sl4a8N3
J8cSaB0n89XCEEqKYOJJmOkbgEw5eZBYqxC8gFwouTpsz4XYlybWLiXKthQfxJuw6X8ejHrjMm5B
AWWwgTVfuuYznV4Td1+FX1r1MHQvA4EMb6QmeW0HjAvyKGP9+Nh17HR3kXvUXARq0T2prmH9ai6U
zkG+HV0UpvYJkv4mcQ9L4BG+bnMwM+r44FN9wkIyjYdMfPK8aFBEfhmgWpY+fsGuAIxAfKlFCCmC
XlAOAJz5XYCjYbuIyBaKD0RysVYQi4EWqUrptMf5dkAi3ejVTm/onnftgxaT5T2+6Wlwb2MrdH7i
zfKnVN+ncAgSFHO3vUbg7hL6fKQr7dPOOvIvf2K/HQp0RD3YDJepdukjTNrRtNm1C18V7yQ51zqR
K1bWH6gGNjQq/JTgJ7z721GfDgaXf4oDP00eaUwei3rwTWFtElXsppYWZk3rxO0PWqbvbPSfGn7O
tElONvzOWVyyYTm0SQVgTDwoqNk1ateowevWyeMQ6p7ZmUjtSn/OTX/dlY45z2562+utHWrFVkMd
rgjxXcazMLGtWdSSgF4PmXbNI3BRO1yniFPLCCwimmKUggf40EQoNuGZXn0YHSV3xXKO3C9jA5Ji
fpPp93hND8YxVjTVzo0y32ImMZjknnYhvnF6p0i0Nw2ksTkf8N1y052mzOFgN8lbbjvDthVB8FlY
uR8LZrLGOLcXc+5+ZtOkvVCnCY9lJhuRtsg6p7SM1GOOse1Opvgq85A8yxzCz1KhHQomr8moVyBE
4gsfRE8UX/MtLefsAXDI+OxO46FO2GMkkcX6MJjBQbiosXUnPxp6Yz5V6UxTPtAP6BhguOMb2zEg
1CFcRDTp3PgV/nl/rW33YLi2Lwa9/sgdKLUt0XJ+U7rIbprW2Rra8EmvRdCUuhKqDgF3bqtN7Gh+
VFu+HNzmo6MYxLYeu2Cum/ZDVyjO59rOL5iR5FtGP/n2ZZUz2MdZSxzKBr4rnHKdYIiWNkKn0cuy
Jx4w8ymRUfc+Fo0857ieUGOOb8ak8sdyquG9ysw9APYbPkzKxrEd1evkLCijRpMEmFQfP0Z3ctDc
9OWBptX9pIvpqW0hY0ddQ4boMHkG9J9jO4S/vyGVAw9Hnlxuny8XF68aYaIRF1YrbX/1FZVOS2jb
jMt9MKtjEiYopjUrxkH271dqLJAHUnLE2vRLoM9kCWlwKMD4w0nqE32nwvRrKafff+btG29vbp/7
48Pbr/XH52blAFHkBidoGOxkFOu0S3PM+SFxnsvOyJwCLvxaRec5BfWIARgTcYPfKVdwR27/Fa//
f3tDtDW/ye3dolsL8LJV42bq8agljlHQIss00KPGvdIKv+51D+8kvg147qZxSJpHxYvnII4GAkAn
hTuESPNOTDifARJ14W4Jum3agNGqkp1quPdDlJvS4MEKCntFgkqkj6XhIYo+6IU8aKjKdWoicRlt
2+81cZ9Dfwt6687p/X6WfhB9SQgpI9IBGVnmSaFDMTY9M5pfyto4jFi7LTLml6Zi4XSfSLI/Qsnw
ybjzjYEFw5VbfW78sk1JPV6bkA2icrlva2oBSMksVyU57TWxY7kYGEXamyROL7Ip0ZPC64vOs4y9
gTFRmSgWwdZDUufbWuK3MBtDGsxFslx02p508ckRHnZlpBDvE6Q0Y2zFH70Uli/M1M8T4WuB6VeV
u5s3i0n8YKW+VFZ3ysfYc3vmnUAoRZJcGLgdypqUM5JHo1g9VLARYJBcZxyKkzttqH2vs9uTc42Y
kRQs2K3Pw9J8rVFrNc171vOcCpa30IZbmb32dudTnZ/ttvUHh99DMuTXuksZVw+x6g8h2ct15hMd
djt5PSRvQtB2Qy73WkKoV8tTo+VxI13sILYn55cBpX5utVua4TsrHz1Akbt5ICstDND2QM7A/bQK
o7HzHbn3ryG1iotMgKH1c4lIShStr+t+FFq+C0TVpaWORS/7meodAQDlIZ1MP2oH4rR0L+2Ns91I
L8pCBMSbyOmOdM8OcVYdbRY0i3HjTCZ0YziehnJ1jCyuVEgWK4CWbEGN8Ek8OUV+Xkj9bo16J+Vn
WScYGhfMl0jNCeEqHXEHCXjXQ4bqS+0unI8a0kdLatt5hnOtH9yyP0qUBSoYfDvXPbczMHCwNn+M
wnmoFdkTnOFQL0GyTx7TPIIsE7hWNih3bqEOqRB8tKn3JdwWDZAm4Laz0DLPBsbtViwNovTpptyt
f3aPIqhw3nQqDFEmO7cvdjjreNYLeu7xluB6gmSpVp3RE057UsZ0KlEjFmm9yVENN/3D4mDFTtxt
57I+UH9bbU9AZrqLiaXD6ulV7PlGjX0v21k31Lxg4LJOGnbqPoorsh9Gjl56ACzLKfV16hcgw74m
57M71dSa+lMt41NTl+chzrYKEYqMXb+kuKdCPZhf0jrYq6WCJzWTqUFChiVe2RkdVN6dAqIpeyfe
sU7vFmBNiNs8JR8r8qXGakJeQe5Z/8W1bZCOJdEokecG9v2sR8/sKD70srtWZfSalxv6i1cVwFMy
G+728rWMCKWo5z22qQv5WEd3AK8yPpd1vO8NID5Z7uea5jeDvgvjeS/NkhJeeHNHsxoyCxyUEdlJ
Mti4pQFKhY+konlmax1Aoh3qCItSBlO/kaSFjDuEo0dMr0+kVJyt7l1bcPaN963MkZwvO3JXvDzk
WsMnomWkoPfJEWQ7RQ+YGt3c87D352Q+01t5qc3Fh6R5HMo3NRUHHIdP4TJ9zyBuun18gr76wBka
7NzrA2tbkhhfWcEBlpPP2TxFjf3YIHf3x5SwsTT0ZYqhi/NoGgxxpdrm4HQHkex0/Mdl8W2t86Ws
iAcuyIzv/SDV9gv9Y51gUtbf0NU8DVoH29WdFpu7XGR+ToGEz2uoUBA77YGBv5fYj/S6d6LWvtZu
sHeX7KS04CAJGFcZ93/JeWRtnrN2o3tdD0oANJXMzCPErKD+ylzgs27MY9nPlx4YyRyQcaGOmVqg
Ei2YYDatmk+OhpQKmL3d6LAIA1zmHyjhd2jj29bejiM5JhDR8PkDML5Gi/VzHJ/NInlgtwoXqyA6
jgxYsgSU4bfLQ22m52rWIdGP3hJbW1v/pjdqj3D64DJiKI18RwMBkYLl1yX4RKfdas7A2vSk7PCa
Fj3hf+OBQSreix5SbEUq6jkx2RTsY0lr3aQ17gXMBIJmpCb2GnPYV0Hoh0TNuEwAQEx9aQIvIZOV
s47sD2MC6Z7TCBAaxjDsxo3Sc78o7J0BfMiGj1rjZr/TK7aqdXZxSZzodP1ILMKZ/AzgcNqG/i5B
YdFrOhnPkUmxEhjV3sRBn9zPFB4QLWHaaPs6T16oBx9h6D+lJl1okF2l+8RQ92rpK0/8PgyOSBMa
15PdF53kVFWdSVx3QbME3pRenebV/RaMjwnbUGH5TfISyFOZ+Y7eXvTVBqHisx6Xr5qdP7WiQkIE
lCNbTizIBwQzYHbyj0zYPwY7/Fz9V62eHKMm8rKsPK/Pv6nuj2uvISsJvXW7va34ZSLzIiz7qejH
09Q+V6wcyLPIZKxKbSMWoCIDeVWZtW+fTa09lMraLtoMDLk7WGP2ZDeoLtH+9pG905zoRbWfIlnA
Cs4H2ZUHHaRBLjovJndgwZgaoM21qu6Q54Az2VtG7WYO4msXFW+zHO5pHnvaQENdEjUbEKSZP4bt
sM+nz9Jwz2Ip91qQ7S0Z7oVOZJStCGTM9jXFpm28ZS/NwrPdSreOPBXZWrokIDvC8nUx1XUCxltZ
8WVC6JI74N/GdD8E8SUhxpRkiftmme4Fm5wYNhAUDYpJXIA8PjM6JIUk2cu5j4sQITszy2h4qiDk
VV1EFFu0t5+WYGMW6UUL4DvUhu7pFZE2bngsdAo2mBcNTq8KSQ4ZomzPtRdNCy6RJvbVQvx1WOwt
XKhjELxogoxm13hgiPEERfQa1+m9aYCW79XdEBMsq3WPee5eciPaLwZIvkptNQHNMsHLqImHat0v
N7oXWMtDJrt9bc/gSorXOVgeU9JBoVBnWvdgJ+YLQ+4zQaNQ/QxyTdbQcm4wGlUOaY0uBCg7fOrH
+RI75Zk8gMPSnJ1BHSd4rKIUez2oX928e3OC75AaASHRDYA2KFa92+jn+nTKinDf2tMJG8JhnPSN
OVgbMaQ89+d3Ywn2aQZZPC8+0bK/N9H8mOvAfET5hEQXqDorZaxfcvaMc6l/slISbip8qw62OTEB
ik65G7Rw24OHMOwPoiv3bPVlCdK9Lh/1Tpyc6FdWjF9jZA5L1T+0RenHeKJVVF2ETHYVlOwRUETY
41CJnnvme3icoDjA8azMo6jtJ4QgvErz1tklumqTKADkQwlhvGo/1rrXJ+GjkzvbdM7uG809trF4
bHA3BSinYGSdmUcRCFI8hUX0pYjso6LUXy9xPQm/4BU8oDnfidF+6mvzNBkHbeiOaplOyPhPGXpc
x1anlk3hhImVR2Nf1F7BK9Al/I5I+FjV9CJkABJpYyErEtxebg2nxQ68GFpdn8gDA52sf6skRjYz
fBqtlgRD+0QHuR3jM48AqvQar7uFJ6UEiOGSsgehopurM0Pa42DKUz9ndOehXM8JrLzofWjjDzM1
nu3Q9rURK4s5Xyv7ZQX2YBi6lI48tEZ2ZoZxGSz7rONdDFxtH8yYZwHvT9qGVO2tLnDRqV1Byqpb
T779fSqlN2Opx0m9GZIEw+ty7RFBJ9zGsLK40BEAGJcwYp4YAI4vKz9T7YGBzHOv26ewsDzLCS4r
rSouQKao91LZxyqafLdji/8uzIWoEmxxVPDSyY4ZCb2aBG3tTo89G1n2eJskoV+nwHXP072BltBN
/FinaIUnGMbLiXHTm8b9dqPW1SH3FSWgJqlzuoPqMqYK4pieC9zJ5E/s6eEUoEp5hMY4Xgh+mrua
uyY6sPfVbPFgdzD4UJLVTn8RbXHNUy7hNjzhTcGVbPwYiu6URih6aFO0Kfm1xCcAcXpoXf1qG8Zr
lgnW6fHngHlR112EJtm+T3fW9JYB+sjy5cpI6NLHA304IP51VO/dPNuNefmoLc6rbdtPzLweBB7I
WaRPkITGwdjn2f00hXdDlx611Qoa023OxX6Yu7WTecYEtEsr887OqbVb86is6TQQSy/c5Mpe/D4j
1JpciYPefJ3i6DwE5ueczy9WL7/bndwrk8A0QKlpYe6NoT+WtGWHuD9BRTsmmBZ6gKQ5ixh/QIVB
v+9RKCUtK1V3OlRuRWZ5frIl1ube2dpa7Zu9zWOtOCcZzwSSAMbpw3KtR4DAn0uhfawMPC0Id/RW
wdwnHU5qMKTUW9Ou+tVbJCHMV5umm6GjRaeYqFn24pkayEz8Tir2bsS1KrlFiLUNam3fDpFXGj+1
/Fdr1ttA168ZlVvLpafq1IvZB9Hq0GxIh7U/gZIWst/bTrALdCLvKYKFJk/pY22WX+soPDhayVXo
Ir7R8b6+cQ+eWKAeZN/u41I8xSObn9S5J2WDzeM9Oib6kRreKYsMNbEPw2kvJ3pIBY8iErPLZTgn
rthb4utUB1c7zS9B156hED1H88KejE19QwOlMHoPyJHaaLDieBKb2z5EEG7QFf1Pa+XWDXGtnn7F
7ZO3j299ktuHtze31s0fH/ZtBawg66Y7u0AB9O8mze2b6v80fm4fpu42qIJhb+t0jQEn0wpoyf/G
t5wLCk0mASVCfdoKvKmwzaKGzYdtotW/f+72HnAtN/3tC4lepw8Zh8B+xYA6I52X4ojfxyH1XqwE
WGc6UoTXRzI16mPd00/S24ZHs7C5UFGbHMXU/P6mSrBB3P32MT2DtbD69/8HzKBR3U3726dMN66O
vV3x1X98ye2Tt2/+/XX+eImlhZrftFm7vR2DW/PndpjycQYoUSSsyOthKu3u3SjcGLqJIY63N0mJ
B9Zc3V42carHMAly5qt47W/vZUjYOHQzkllXvffrQevWQ3V7r18PhQaj70B8+W8dttspu/2ouRjq
HZO5H0T1JoyGs4kOykBkCk0Gju3tBQq5HtHfXmt9acdKvgc2/fkorNfYgAqoLMCCZv2Ji0XM8+1L
b+/dPockG6IoQSrBAWlwu77EH19xe+/2uQR1wPzbj7l9b9ImNlu39LlNOfzdyOkJzPVYd03VeNqM
Hm3QAHYn8/1QtX4112R8kEBG3yiQnT92Bh2H+G781bFPyucaTN2w0XqL/YFAg1/D3gIVISa/H/ud
3qEGnuaXena/adUlEDsxYFS/NsnsjSre5sMvpEwPhiQLG2t6SU9cX/sK6Xw//+oCJoDLctD79pQn
gMniDrMVHaD0KPCq2UOymyGOMwI7LLn9KJryynTWNw4xg9C4FZyY4qEEXlHBiiYH7ZI1Ona2wteM
DTHaQ0tRPasDYDav0PD39yHGwmCX9GAK0/S+PI1VSEwPVyUQ8QrIbG/LU5BM94TrvNBO+WWtUYpQ
iqceNGtTPseSYDwwil0PLsew9o2fAaTvBjTt8QwMrYerT2c+Ln0G8aemWc4lxYOeJ3vZukdT+8QD
+GjA4hmHH+thWAK1U5BzuSKhVNKjW0hd7wBs646H+swf8cUtwc9Wx26fwOZW+wRDoEHwYd+frYGq
UY+3mRbgo8fhQUyJTnEyt2Sfk6RbWXCZKT3wbN5VdbqFo8OIY/dDaLWXLuwByuXcw63En7QdCZAa
ZsevBdBBkfhml+4QAN0RQnDnDKVX0cqEreWHUHKd5iVgd4UP3SspYSJ+xKBZJN6qa2Iwm6+eIEa8
6PmyN9P4pTMHWvXZdl7Y20biManj87pzJI6Ig8QhH8xN2hYAHvXuKQQNJMpgZ09rAcnoZGGkBa5C
DePexCLSYUZsC+Gn/4euM1luG1ii7BchAjMKW87iJGqWvUHIll2FsTBPX98H9Ov3etMbBAnRkiWC
hazMe8+llVYiEFett0mogFIGrWZF9gwyexNreUaHMi0W3ywRKxoUOMpARjYH3/jArL8qHDpmnQQg
8WqJZ4s9Sg/7EArfVo39Bk/pA13klQkEORP2eprwuWBnMZ5dPKfsGTZx/h17n9BnHaJJbeIAchwq
EdzltNj5bbnrTftQOu3ayDpknxmYHJrPGEeivNqaROfFDhwyf1i4K2DXnjQBKDIcliijlT9L9s2A
xzGMzAGKzGkJrTJgsMJ4WJLzbOchGMEE5ewQ044APH87RFemhCqgk5m2tyKqfsRFSHJptU0iKCth
AFfQ+5o1w49F8iyqFVhVrNDpBmb+JuaWImnpdfNXRbspYPblI0KwjJXTCuSi5Q6WIT0EAwB+SkSl
4TOAlhB4B5cmArGemOdlCHDUZS5ueCgpczqM88rq2nWOod/sp2Oggl9s3tBaGftKlu9BHODOkfDt
mRKUNgJG7NJkBxks1hZCN4McSLSgdI/bdRXYm0R6GzKVvif8YkF9saXYZtG8LSFF4+EVKt0mJm8W
Ced8eGamPHOuz7HEBgIftpPDvpjC3exHN+ZxW4dMAH74dhz4JQDqxOZBYMVWIX1KlIcp8s6WHVLX
/3b4phOmIkUH1FmAWiEMFaiGqQC6QQBByJgl6L3NRG5tD+QFvWeabIOk2oW1fRhhWeYAkryBqw2Z
RDqjOWVC0QB7GKZovRi6+7yiQ/DH7H7lwHAFPxqLw7rLHnL3KMd4Y00JAxATahD5u7I8xAnhFGl3
mOP2oS6pQ8ihl9HfCQ9Ibpl0zjxY5rynGXk2sFuIHM0POm3XwM23ARPl0VLnEA53Q6/Y9SijWI8T
+kVZ9reLyueR4aOo2oNiP9FF5HQ1FNzOyc4QoNDGVHl2LAtYQMGnM6qNdslTjkoIge8eoIuGjnvJ
UE8hOc24ZXj9ErvAzNOAUYNmRQfF3g0MMEpkcYYuQm7yOWEypwBlIjYvVQZ8JJmB3+u9KH/n2KJb
h5TMDptjAOf0NHXVdhponOSn1jNflenR9zaPVSV2LqPUbpRHq2mpdR+jxHuyAqYRVfnS+ASLdFVz
GgDmT4JhMVEPpDNAKJZRtU1hB8fxuza9nUGeT5nQ+2bxxNx0ANAJuhPJdXVzwbiWebOG5sToHno+
QQp2OGxp0rDmashZIZGuS6o5McSeOE1+v67ZWVo0BAM4PVAMt5nC1TNDgEHuGTPyGQZzPWm5KYLH
jn1oJf21E4MPYKWPfUXbwNz0triCtN6GMzQi12UbUB5gGtLqC9YBwHl/RhTd0I2xJR1M68mIvb3q
7AdSBf6qBizLi1P287oJlgGUd+yU8+5hH82JYnL5S8fZuBUo9cG5SUc+WKwgRj19ll38NrYkjrv6
U2r102lr0ETFQ5GKT8azayjAFG7sPpYdsZ9KunUOsnZrlfKLufZVK2Zp3NJ9eM49YqcSL/NoPFhF
d4nzF8xCF5ipLyrsf9ix9w3D/9Rr762WbMTLmAbqDGHCNp8bw8dIkK9jyHI1uzvnKbWyq9slFDYU
TP3IDs9Ye1NE6qd1IdX7JbK8xzqSP7QBV9/i3lJ0r02RnLs4ONhEoUZcCJCk8mDaBG1HgwqECGvo
hAABaeHLvPMi+zaM8anSRMV681YXeoMXEqDVuGXLCa2LczW3y0TtRXQuBbdu19jUQAK0FZ6mxDwu
fwZYG1Cxj/7Al3nzyYFn7Iwgun4Ss/PQBw+yo0KQCslDeVYTN4s+uYSue2E5XD72u5wsj3660Qdb
O4xU5DgdjC549BhEyjhFnWU8pHYLgIymiX+h1/lGIMK5IPSrKK3jgPOrS8Q1UdGpNhmHlfg9u2hf
zT/HKDxOOnmICX8Vguai5G7niG1NOxxIIDd1wtca8oJ/DoSnjIjns1YRbk91wa6nI9ulIHLER8zk
NISf/O7Ey6RvgfWeU6EXGRK1remiRKo/fevVmm8w+REnoLsheRvfKq7TKHjS/d/ZvVUHg8D67k/O
/ou9JuTrhNe+OsO+sQ+hzXUPEvrdMZA0PUzvVkRkw6Z+BUKeeQ/mH4LoHvVnPKI12kD1ComB++V+
hR+sKfnaQrx2JXttXT24q/EVTQBFRsXbxqD9BWdkDl5d7DpmHyvVrYe/PXB5+ufAUn020X5Sc78b
2lsa9OQW9amL3xnWhTa6coPq28KKPbzEAPqkYRasMRqeA/frozfmemX5VrOEWPhMcpDb8YPslT8p
qHmQ+nATYHewKtg0rYJPenc/ZHEyHeqC/5SbmWfZdcF3o80Xj2DaqxH01W+AiVReZBeRcDjWxPVZ
Gq8oCDA+DO128ErjVA3ykodDB+7fttuNa3gUqUUc7JKU0jat04KhhFARke+OXo+LsaWASKDdabx5
wYKsKbJqn8i0YNUzkvdwtkklp+dGspAgeI6cJLiL/Vs6TdDXJ22dQ4UXR5tkNiSLNUf992BM/sHO
LfYs0YQM2w/1JvbmgGKr1Jf7ubTIm0PUzfXeIgb7bCgcFLqyp592Wj7A1uVCGq1Xrev06a6rsUPr
9X4KwtdmaouIjxGDatMHK1h3pr7G6GK5Exonm97l9X5wVRrTl0IqZJ19shnP8DynK37X+Wpb1rTw
F+iiVO7P+ymmwuxj8/ja68l5nA0auMsbdX+32E+yd0358MslZW7xiZjUpht8TvIwtsb4kkzY5HPm
abFg5nL/l/dDmXzFlu08RSnpMGA6w51VCSzIQdac7488oz77Y3at/NQ63r8zIhS6DFYH29Es/5B9
5b10bcU0UGPUz6kbIXtSZi/+NMNLcQH3GE9s3ty+09HRDefgNKCy3xmlTp5K04jW5cCYneAQfMGE
Dm56UjuiVS0yHDFmGzPFnfP5K1Vfrj8ZPypznndmEbqHBA/rG2qHUzbmW5Xn5bPp1NGlhkSwyuzR
+chzBuRD/Ac1y0qmaQZwjkd6qC905H2XTlX4ZI6Wd2D70LywyVKESM7570FEz0TqUsQJC/u02x+N
OnfOSU/PvsL5AZmJT5bRMOFplqfhVDyU0HdvEdmDymuba0bvZ0VVSJSo606fyhnoWw/VcA46lXwY
2U/iQO1LUQMPNmXmP+RdNqwxyA5bqYPkhGfOsjr/u6ugKFVJhPQTKzh/k9otHlIrVpfWf5pmLz1L
07iZbUOAiNGXJytIkquOBtDmzRhv28FEPROPN5Tnzl+nC1YuY5hvcBT0uEm+gfBkHC2T7ItN0PjJ
XuLtZpBykV7lfOshvWgTKWzd0dTKD0Gr1EUUtbrMFczvPGPgj7Um3yRd+mjUobeP23g4eT6k8qyp
418lzCn2egz5yU+7XyaVvwvHJHsh84ZP+RjWq3Qq1IUGgwQzaHu7+Jmev96GCLfPNd34c6rqdKsr
9dN36+7BCWqYNuEwIEajiZbqjB9PBhGDeSu5LTCzNuqdt2HIppdl4t04ebcf3ZKBLu0o39XuX2XZ
e1pJwZffVtGqmHJnM9M72NyvbIl1XCCvbmznjR75kA/P0tHbfM7sF02feIwj773GgXWVITT5KBi8
d2XbiKf6nkm0W1n72XLIJnIKxtwuXNi8s/pXWUTeow0CLQjV8NoyAVpZU1Guq2TuX6kwb2iMvGs4
Gf0riYADmPNA0hBIe+I4xugkn1MWELUqk+ISSDV8jYCy2Pl11ZtTMEWri5EbUNZzV3TdJWqUK7jB
uD53ybdersimM4eb3yAw80r4qJFdJIgLAAq55hLpMPb+t8tugc63+lXX3KbypoD8YqSC6d0Q08i1
sqMhi/hSjBX5pI3ZvMzAetgOa3QuHqZC7TUAxiLSSKoe10fXPGqZto9dHsVEumCKd33ymkIUb/Ra
awCatQ5QyyzezG4iPpgSls1ZwewEtNXNt6RgcgcqK7HT4nY/mNKCtua3QFQFwjCn7umd8D4l8PVf
YO2wDw/EKpmygIFhJqmZUTeLKlcXbFY466KkfJIoXWTZgfy9/+TAhoWhAcv/zENEFfYAxjGomFcM
guvRmeRlGEZEukuwixE2+tq0RCQJu3BeW7hgURHioFsOrgm60ECUvgMaYQFRwoM3JeTmDbP9oUec
7HPSNNt+mYWaHcO7eMT4ZjdUFHcHLE5RqC8t22pW889q8NwPN5DEU8SB9ejJZjiIbPdvBbBbMqjq
2XOuqlf6RLMH7ULnXpOZXFMbkj/LEs6izJIzm458JxZz0f3U/dAL65CRgnUOiDs9Fm73u6kU1TYD
WirN+FgUrIN0Tk4OOv56RdcxOk0Gm0AA4926F1nfroJ5BK0jKA0Ge0wRs8bVUflRdqpnHWy5pNqP
LJaolPLkO+ncH33nf/0z0uY2CKna9dWLMMBDOB6cUadTL/cDC7kkCcwxDi1ywwOcJHAEWXozTRfN
KfymTeB7zTPNqn0+pe7VyRRKwsRKdtqedIl3MqRl78+w2+OebU4Ede8QugBBPY8FLvQHhmZ3r6E1
8beqRDFd7wdrcGgDeRiryuk/p8bOwjE0UIdT8W0DePw/PZdgk77x80uGBPTMz/VByXghQ9jIOqAj
NZL+p1WX3Z45TrUfCJ/+iUqoQjzaucAXucTs4uhF01aRv7RPUNR49ZhdTKb7FzkU2eX+9P6I6YmB
0tI+/O9Uh9Vkk1IQLA4C6zy6HXGCrfufg+FoYDEqKHaGG0ygTppF/zpa1XQEf7mpA1Gcy+VgGY3Y
e4Z4up/ycUb8O39/9J9z9l6EKWh6K+E+WWQSUYwgwcWrLiiUGoTvXl8xmuZ5a4Cw87MIYVhdbdqq
JjFyZj58P4QhS3uvSer+76n7K4LlvOb19/NOXTQPA9CXFRzJ/qXE3Z7G3vB0f2bjp9pooop3ADji
Z+H/ynO7eoRovZ8cjYJpOXD3cwkpMMAKL0/T5RURr+jxTW+EDPUhKyk5Sjunvhuy4Eds09BBvVDc
/L7wH6sQxme8fEF2PRCKPv/j14a7JxWmOvdTjSZvVNmjBMyCMCcgOod2l0Up+dyklvk8LAW1KFuo
Tss5R+lisXLLlNGkpH2GMI5t0kz/0/eq7Oykw0UVlnNzG0s8IJfEE98jMydYeyubOXpqHWrHTiT9
Q6CYZt3PKZGV5zKcLvcKNrUq65zWDh9ic/rGS9wBaBmlTRyGX44X6IPvOAncXeUCPHWWngiy980w
upCLXPe9H8fmdZhbyVyqtTBfpumW+DTuTnFt3DyzH8HAut2vOJmfamm2b+FMHpD72069+uD3mf1I
tmBB47t2P8xEfAbcg46iqfXGbctiN5GQvUOR5LyFUfzfp/HG1WN+DXKSuHOQ1KxbxS20wq1nSeef
I9SMiz+JRTd7niOsVCp/tTNmddBTJ4Plxu7WydyxxLORRk0tUuTwNrl81pLJSrHzLt2B/ZJpq32P
Do8KNo8eJq6LRa/TXALiwHe0zBo6mRQMJCfPb3m/sl0SXQavIF+DKEM2h+7f2APT6w7jD/TT8zrU
M0Xq0DFl7pL+mJVdcYlceMxNlzynua8/QN0ZK5EV0SlenqZNtC9kjHw4mmuwla1NrtCtKIf59e5J
5oly7XcnyKIn4mhROBa5PlTod97jKblkSyco0l1wjGMzeUb6CMjRYUfO6Brtg3hhBA1Hcvr3zcDr
TaUl9uzsqp0aC29rF0V5Nao6OwyxD7uHlMjTZJrpATN4ec1Qp2+bMIyf54LGqepm+tM6NC6iLF+M
Xtg3x/BIiKzT1f13S7W4kFpuP3Qd9Ww9FuVHWxWgkwiH2Ro+qWtp+hOprb1LJ9qugWlSuPtFaj9a
M8FxKl5XIfOcwM71tWpFcb0/knJmhBMicUzaHgO93aH+hL56SLjfgXwNxxN6OhvNYFedqrKwN5VE
kmyGMLnb5VwdlmW5SnoMR3Xyohs4of87CCwF/55aFalURk4gzP2rZVcT5lJKosVzUn/AK8JHgiQf
rAqw9QSXEQsilBiI3+DWILUxHKumPuvlmVm1xKQZE7S0UeYHL/K8E3Bv5j6azie5pQAblnNWWeNT
Md30NYBwt/jG2wLE/Sis4RrlI+wu4zhRiR1szy/2nZeKjy6YmTk36pdwt0ZlwraclIYTVThvpd3n
Wz3wyvulkzEGXisDaTXhy8zcXFonuv/PAZJtdPLqfOsyNTBa0sjQ+DWlnFA1SCK8NBnB1cqDMUVf
nsbae6iJn3wtbROc7wz81wvi5NrD9yToo36aLSJ5KtONr+Tz/D+n5rB+CEquiN7XcCyH6CkxUkD5
wSwPZI9mRHhx7n7gD/9qz9ReRuFm23jZPKXLIVBV/2CmqE2MYnJuXjSbpyo0L1nhDJd4QgdYi+vA
IPbC5mD8dxq6X08FgtYwob8z+ZrkEWmW4x6fLfd6PWcGRh4PT+VQDIfZbPsthpIKrt38LASDJUvQ
2tHL+liHdLCH0lWXsQn+ZKrKPphCwd3VcX4znMV+EUQxzcH4z4xO5eAGdvwE/AFXlRXrrzJ8NVMM
SGOYPjZDmL9GBrwxLAoJAjWHPKBF6WgN7qUpi8M/PEEZNEi+DQeSSJ6FJ6R7mklXSurj6DEIUotW
1lwMq2wO61Pk8unrqGWCxva/GyaVWN2LX3MbnixMpHSz5+rI9Cb+DHpao0U1v7IeD4jIzL9NkSaf
/DvI2Ib03IOfqWQzKueZ7+AfTD+Hf5f6SA2jpvhD0jJXxMD6evJ956lvEUbcn1H85NDRiMRZKAQ5
2pWbg6tmHzduvFYLnuB+rgrwzRV1/GzJH2Yt82eluv4l6dSwMcdZQEDkKenUApmQemI3QJyg/VES
EbxngN0j6HfkD3hkTy7kpWdfieox8ZxilQWiPeG3IL+V0MWdm9DGv/8h74dp6otNuGDo0oYG9H0L
SGhmhQnNEExBWph4/0rl0KHVZI9j8OGN0YMcVXmY7rtoOkjgT4i7QzIazWRD8Yi8RfM2qphzlfxU
vvYPAburo66wF2lFBKeo4z/IyV9hfU4/q9RXROtYfOQAc60QrhobIqT6a3CPrJyHibAGGCZVWRn1
VpfPfmuZtyZO2J2azfn+bPQstG6dDNZOP1jkC4UAMpy+uNlW1uOeGUgsnbv6IKaeCMP7jdyL5NlO
2/rsiXoNoSy4ea4St7EO9i7xbJf7qfsB0AZa8RJMTBQVAI6r+Y3uMhYkNaVnNWvwtf0gDmNSDZdA
1PlOmSa5xlXKnTrNk/euCJfWRLSRlLSPtW6aJzdnUFDkFrwtWOqbWjbqqt08AvFcek9Z6MhNU0XG
m+PSUSXEzv5Z0BpKJj/4M9g9jH1gMdZUqmcvQRte5ulf2S/aFT38HHoojqSVwbfNqAxJ1+DGJrwB
m4J9ANpmHpOuLPZj27vUykOx15gD/z2al3Nq+aocPffy/30d4VSNMVsH7CbOh1XPz3TciieSQ5gn
ljCMZOrGbPDLGef5HG8kwVEvOu/+80j999z9q/97nfYb76h9nJv3l8zLN/j3aOqTZ7efsAOqv03Q
c/M2bbPfTjVd9rLW6fPgRCwVcdXuusL9iivXO92JJ0wNvDPjw5fBKhmHo1kimYFCW+P1OdyXnNJB
UNpFAmZp75cveMJmXdeXkCTcFewY5+3+NFietrltvyF3oGRN43HTR/gmFDuYT6Pjt0xqRHIDd8xP
6b3AVieGYTHqkXpeppux18PJGKXZbSKrQt52Rw3dDyPd7JrWno6N7FjM8d97LxGLcBWkDVpH+pKp
Py02IC/bAhLY/WvpZTYzQKdoL0RUip8gVkLkronzko/NvFUidy7geTtIJ0OAlE1010wPOH67wXwt
qw4uIGGxXzXS3ChSL4xs9Ftr4astYy96qa2aulMzLO1E6p0aUyPPYl18UaMiKNhr+3d78t+zRyP3
5A+gkfo4w2oimpGnQ8Vv3detdR3xYb7Ynnehf612o47TQzsl8663+mlfpjXBa3a05Z4+vQ2TX5zr
kK68zMPyR16rcJX43cxAKLQ2FXG7WxAw5BgE47ybCQxauW3vn2eapf3KNfEomCSKOC0YG285VBCx
Vq1OsQiUDfk8pdHtuswu1c7NyuZRpiNTQU+DyPNZ2FipkaOXpqbqx7Hxr6FZk1IjbZrKTp+h5Via
0m6E56WoDW7iS8famyS71TBlBq6yaT9YTBT+09lzwRqNDlO+2AtZcZd2HxEThEg0E8rqtd029kYP
bUX0sF2d+DVgPt4f1tpVe7sBAIjz3Y7xMdBBZkfUnNHsvBVDZ+7vp+6H/3WWbWJi4FG2clVSbxPI
4aTmKRkC7OBRS3jCtxMmUCLRvVWr+5n7C+4HlMWg/eeUMSH5pmeHARsDRie2uBG3ULCyHNiiny9W
6Xx5GArhnO/PB8m+IkfNPYvOO4RmeG2p+vmUDpl9YZUTK5r03lamDsEeruNCoAnql7R5j+A1q7VM
rOLGs39NLE9V92fpmDdPk8jb3aBjdwPQkMYLCLJ/nXjwADlMRpHummVb1Cm68Pev1qYA4LR89d9T
mxlDmMl+Hy4gIvxW6yBoy8d8+e73U41Rrt0sKR/vz+70jeVViT2irK3nJ+2myVVZTMUG2akfaVRl
G0avLjuGsPvMx41Z9c1tTO1fmbQ91MFmz9jaMBmNt+kDtW8B83Ey392KLBVGNRafoOWrNL5XAYYC
DKHDMSGd6DOaffZkhniFS7fEpaPG+Hfe5x+h6KNxLQltWjp9RqOz7f35/T8sJitA2k8foTKx8yfS
+L8vvD+HVbqFZWdQuhKycD94MvrPo/+dqx21MUEK7WZEb8gKXPQ9tUvhaGFvan5WHRF1clqP8WjT
j2n4uEy0GAj2W5kB+V6JT/MzLPamRT+5IIgGJ/B7mBIRHVslgReEZBbzw1hTfi9xYV07INFo2CyT
3wWYDQoS/d9dY/ymvmT62cpNFtUn7Sa7vJn3iJKa7Vxbt87o4pVbY4MKR/LHfbDnXek8ZaVIgGMW
ZLdKD79j9WE41LdldFga6khs2OKhcQoN55FbP45TqncWYSsrv7BWNSB6od/Xlf3WJdDJjLJjiKhp
lCDfDReEeqiehMtyA7iICRUWGtKPex0SblykXzhlnhkk7+xo1gwhS9yAydL/QPmO5nYMh3Nu44vM
RfHshUhdZOxdPDSFvF3MZ2Ldst9K+kPk04dRdOlz8WbCp+LTJl5UPp5VQtciGkJiMNEHxyw1wI3D
H5GuH+LWgqg8u3szCjd5qz/8EVhRnxZPHpef57jrPP3VFPI2yu7X8pYmjkMVqTGHm6iKmADK1Wfr
83kefHoZ0xxck4EkBNnZ50mEDFkxwKZY9sIkep976zUDzc+MDdtIOlIg+uqXXfWfrGckmRvjE95o
vc8da9Mxv65c+49DlrWhP7WciLSsOjyK1TMh5/itSGdI+u9Bd9+VQdRrzcYynHFEiLbd8ZN2vqSd
YqQPTU8wRp/B2aXztKoptVe2ZzsbhxE3bFdm19AwDJxsTe0fhyxZL5bniHl4Vs97M4Vn2tXNLvez
Zz07L1HhX+mZJWuf3lVVYfxqx/i1qu2POBzJy3CnYx8go26XizvI/ZtN2BqBo/nOgbmXkJQdD+aj
SMbHMHQeM92gqhqqtaBXO+EuQKyD10K8M4ETU/vV9OGf0vU8hDg4zXF9WYEZrMk8zVeYFzrp/BIG
XkhJsJFDMDFLho8OrxQrO6onisD2UI36kZbRl6dQVaKu5DZnyZUcs28JBhb4l7zRH+tQ3VQkrfSf
pSc+bKLgt56XnRglEzItkgerbI8GK+s2IXp8nbJlGxc9WhmFq7Lr5KakF6BLNNSi3MvKl5tAcqOc
TeukzceqzODZTtk+HHM4ImOIvSUmAwGh/ar39BP1xjmO6PPVbYtZIV3g/bV3wRNJYhDsrE2yoRRt
F+1Kb9PSLG+tlb2GXmxtpwa6BC02gjtccZLzAMnIx93pp7h6LN41cmhxJIK187jWdYWcb5R/Sm8X
IZvecPco6ZDlrGzMRIBWHfksE+HdsWlpqmdTxNWuTDX1fYhbF1jtkGPaRhmD7T1LQB8EMZ3RDPw1
g610mQCmCDLLViLRrxWR1fIpqYPfWdyQvTuHF2vkOxe01Ir5O0TDhsICR7KChtDQUN91uPFXfr0l
fGQgILX4ZWNhHi1ynTGbjZVprSek7lX+GJFavtZB82Go+o9g4LpgHgb0jOS9FiTdGH8M3/gsEKFo
iSbKr48TzbKuPnYjKGGveACXQjJUK5le5oZPBID7w0tZDTN7+iVF5GBMNL0VHoNqaym25oHroEY0
DX65mRtuKPcxvSuqXxqTc9rvnYRcRddvWVSn5qXK2g+Kpz8YD58DFX1T+e6FNrnjY4x3R7tlE7RQ
f3/hj3pOCVA3cHPV/V/al+yxDM9CaoKxhHBGRyO1Ic9Nr6XE+psmzJQdvYw7mp9d3aW7oeRNMSub
4BuLX1DNuBTTX27efE0hhBBM1V5nIFSyyp+YcbkW+gy1iGs9QK3c6/rbC0jpLvL4KXLVrmX1DXwU
nakS0872q43jtu2Z0dVXF8BhFepUVFO2m1Kkhn3x2s/ptyxbptd+8+GkTkeLwPkDGMJbFxhyxwm3
ZFgf5Dxblz4fXxSRSn4BFWZwyLJrgGdHvrNNggRGEGgBM6i5Y2M9BehmrLNoLFZxpE5higwQfoXj
AyQsvD/GOH2gZKdfavEKAb2tahSJN330mBfdw9xRrErG6T16DmOYtxGNp9TdZNdQix+dA1WFEuCR
kvPoBB4qQ4gNKxp/rxac6I0OLWiaWbQ2QROIxP62LERZCrO7vbTLq2R8g9U9HQfJfLxIcHFIFJ7g
vNqQtAbhWGgn+ppadw5+e/6IqKZu34xQbUXdilXmtqdJdK8Efjcpk8TRKd+qYpJYo5K9FbTTlhRV
c+XAERZ+6EHvXkGG6dduFB6CjkzCBr2uYAHCojzCxe5pbIrq3RDtY22JvzKHad4VOWQnz+khtsD6
nqL+RjTh34FGuXBZNglx+qTUeOfqWWKt66cJvZ81k04dlt0fQoMYbFkDbru0JEI6Q4qZoeRj2nRE
UH8Z4uhaoL3MapSmlj4aft/uU0jemML/2JnRkPq1pPQYO0W9kRWYryKY1xvqgUfyGeMRSFFVFWzK
mp8uU3kQ7NY7aL2cvDf+WmPb/TKbmaFqNJ3rIXmUHYbhQJQ10j2wl7suhBiIVqu+WsWMr7Wg6Z/5
z4GhumvRRcV2ogO7AuuGFxnLLASoET28QATsge6i7kGtg+wDhIgEGgtt/2r7GNWTdJxp23WvPYKI
B8Raw+zyfwiLS9kQxtgT9rxWMeIybw4/uDyBaDqkVdvBui1pLSUxCT9dnGyQYzKGJS47dghASydF
8BUmnay11aoohFq1QTSinG/EK92azeDZ6hpk1W+1MIcLI0T71szX5E4gXg4Mc2aycBhwJmndXKEp
CWreqzkWv4dmrF+ldwVNZRK6rg5tS9MiyY3fgK5yqTuabzNEIc3NPK4c9rhmyDaqVQk7h3RnzeV3
ESblzW6tGk8DQXEWRIFGFxsG8jEzZP54fYwkFvwWQbVf4egyqYHqX4lt3A7D1a64Qh1/YsEtwxOi
IzAYLKppRh3YhMmxiZxbHrAeizI7pAi9YyffNaWX7X1PJXBlkPN3Uftco27BgKVTkuXp1I86+5Wx
ctse+KTCHw6eG5h7k3jdRlV/xIQBxGZXvCpDa2Ek4f5MFbHgiWorxHsZlzNQrYZwB5I5Q4Tuwxfb
OYzfEYS4tvHeXNH629ImeLujvz5I47VKREY3vKIG6L4zJA4rZV7qTAFd85ofY2N814jGZelAYhcQ
xYIkfuwf4pDQl34U7Gta+slDP34kseAGENrTxunjW9s4f6GpZUH/Iw2XrmAz78I0ttEJ1tzlB+TK
fezTb2eBcCHhBKF9KNjZRFPu7xpBoZ6ZpB3GL7Iy9kJCotDjWENAC9axiXew74v5OCEGR1WUcqcw
SZ+smILMEm0S1zrAOn5jlO0Eai0g+1n8Bu0ltrPRamh0iGhLMxLbZlQ/CWhd1NebMZpXgTH01zyZ
r1NJ2q5hIECg2Chd29+VJd/b9IIvwb/r59E8ZoG+jSWu5aJ6mrX9bVKhtXPw5ZXWt++ajyVeJCzR
u3KkCvYmttW1cUYyt3SMJaKMgjCKLjoyyDko2hdLcDriHln021z14hBG4j0YZmNNuXZzWkrT2S+/
1USD2w5r2CT0OdROiO4YdmCTrDz68nJjXg3G3ymeo63ZtI+QqfViXKAiJUp+XfVB/0Z0xnlIpo+C
tgmkYCC+XfVVKtVvov7iKq/Yje3KQfuxtwyEyd5IMzyVqHVMLm7HZnJg0+hfuRU9OrucdoYfPbpN
zUCBj9bKWIacvqae9wDcKf0Ulu14IhP6bCnJLVj0H/ASdpP0YS79H67OY7lxJQuiX4QImCqYLeid
RMpLG4Ra6ob3Hl8/B9DM6xezQZAUKVEkUObezJMEwLmVTGxwCOg5s+Gld4h2g/MxUUbQEEOaGomA
InoNZHmGl0hcaVJJIFblgHsCo6/G385rVrzSOJh9Ea1YUzHqOKtsqL1Vy3aRaBj7ZY44pR6BM8JH
53GSAX+yaGlJtCLByGZBCO40aqRWhc9D1qqz0QXzHFwjPLrmhEczBF4R1zgquoPMUSjnkkGWIRI/
ACSoxtBpA+ET7zq2ZfCnZxcPclprBPJRZuE5V41qVRvdtojMEwbX9JgSI+0SChcdZzWkn0/UiRiu
N7b/TDcRdmqMq9TOi/0QSDfwRX1ClsZ2T2f3a5F1p5YR0YMjuF61LbdeIQwwP+p9NIWXydKtPSkn
vUudblu1GLqpZSJH7NgJdyz7LbUsDjp+NreRFOvQJpx7pOpUuS8kNiCTrxnFUidcj4xrN+ZqFLqw
RzyDtapfUzyk79u7XYkp2KJmfbBHzmTZoB13AphtKEOtVXXtVIiE7HZz+pJs9jj12hsjDvKU+mhX
OoJbndVV2uzhWMAhbr0PAICDTrYnFaKV2gzVdZoA0Jom4HQz19/ZoEArT/Dz5qW3RSWkuG1LOKXR
ZJ+1Og2bMWbh36ZUDg1x0BPpYESDJVU7dKCSqLwOsvgWRODlheOqwYD7JaWzo6D5SkxT2zjZfFoo
VM2HZijcRtFxOAFiUOb1WdY3yVqFy6jZ5qdgANt2vjjFA2GJsop3qmLeEWFTHg2EvL3OqyAqmbyj
joEVuFBsqfsQPS/rbNONWktdQQvZacQyrnrNf/Np5Kyb1KY2q6avMJCfrE7cyZbNEBwa6rxyZ1Jt
dJ0YZm7i5DjHVO01SQa8ERIBnhMN7BnmVRH0KlIA0BIbPhVJhPHKHMuT9S/0Fh/L0M428FlwGEyo
l2sDZbX/JxqtiwfRNWjI7MkyQeGIdR3k2QJzmoZ+G9JeONUXxUj/kMSCQThlkUvN4Q0l+j2qrGrD
MpW4TmtOKDe50OhNYUzyA8bhvadywuSd+A134zBWtBCKsaFXwSXcdTBbOphIOZf9pqkM3ZWq36/U
gaYbhWcShkgLmmRyI3jyWg8SAaFlfyc6E6Vv3deFAOVGoLTv4LUqUBgOFnapiTxf+8HKkjNetQzC
MJojK4ArZb8w2guTzlRUt7QjDc5KTTgXD2mGF9+1jv5q93OC8hSeaSEe4rHE0FiTiePoX7ZnfYUW
FMtAOYWWgAtpl8joszunw11DYYaLCcE6Ng7A8qJdZZ73y0KTBpAOkHKv/S7mP+fj6nabMHmPVciO
as0Q2tK+Z+2gfdoEk1EJ+CO1jvgfpT9EJvvSrgHnyDb+Mwmbx74adzWKOJqqLNLZa+xEbb7UqcYa
gqCxrQoe0MGxbButsteFmVODwCNoWx+FRdRq5YwHyxpAtqdYkh0RInwZ3tKAKpOV5nRZGwDRWaFf
iHSnOVInHsvoP76SkvtupA/LIaKfsPNRHK6WuzU7Lbw6NkLe0SEfztN2qQ1KKIgx1YEF8bd+2mnH
ifd4LEfQM5Ek/HlkJMU8P3N2BvgCSXAM0vi+VNPm0HTBfR6kzh6K3VMxi0tj5QutO1sl5ghq5HQk
vGifTOTPNM3gsAk0ejQFTrpWsaaDiJvWjqG+Flah3BHfCsBJ9c/qiHlPUTGmO1C/ulHGm1rDk+UT
KgnHozrjU1ZdSL7toZPWu1mcQdK8iWzy1nZBsidVpQOdlKckTL8GClJdMzwCly72cIwrVvp94PZZ
SLjihFgRJtXUFzsoJcxlA4sRCszvqUhJCixPstbxxMOTbgO6ArmV3itWc2f301tn2Tszie6EAwAm
qvBOGjZmwjhDJsP6l3GqfAuT/AqIay2SFw2N42XC+m4oRuCOKCyZeRwkWdUxqYHJhvQukgE0mGVB
crE7i2DtALsCydNmaxmrCjrjZGessNv0iPzgzibhKEtVf+Px5Zc1ZhUvm0FT1Op0C1ZO8mrSRI88
jB+BPtyXef5R6PGnUsmTgjxqW08DlHreCYJZv/B39Mo8CL7CWKu9hUwk6laG1WWrJrdfSx1zo26A
+c0RhcJepBaXPqZI9U/WYIHR4PSGe2CVJ6ua5uxJqhcWMaY6BTNPS2+pHnk07KNfFWkKiNSTCjJp
H74NGagbTWMtC35R4NU3sLqF7GTIX6C5Q/a7ip02agSjJQkISOmSGmWSzEI64MGHb5DkBbIrIi4I
UF0erH0FJmKrMybpmESaohFYCQN8hyoQ+K6g4OiI7qPDhhwXNcoxzfxsPf+TzfFjWLeXOG/v6p5s
XaPCaZiBmJ607tUOko8Wwr9Lbilxp5V/0KX/2Pn1IRLj10TGzLrsdQIWWWZVcaevLJhkhFN0tv9k
gIdUM+Uplcwmyux+7I2HKL6HkB+4FWGFVMLbs5EDVg7ucbCe6lBuQi+j3W/8QnEP2YLa2aajBRfH
lIY0/ZOzHgyo0x3rkgxt5pmVMRZ3Y7jzrZbw5aoq1qGNo7Nu9G/yA7ewFY+0IaiMJl9VPrERKA1t
A5Hs9xhRkFArdgQ+X3SbVtIl6J0c5kSckIs/OgSI40uhZiK6W19Wv9BQHpGTqi6Rb85ep+6XefVF
U3GSz15WG5k+im2G4bJ3XmgNbP2e2NyClXpYlWfOH2ry/lmp6KvWjfYeTF6CW85xbc7UilhJvTvY
U4iDL+LTrrQesTAGVLUPgfMyM3eN/KUW41tpD/veSJCtV6/peEwAfVJNHtFk+xePkcUMzEcp9ZdG
BeTa1i++6X0W3+NoPA6euWY5dRYe+EeuEa5eA/6r1Z2nILyOkUi2gH+eSjuFWF1jHSjHN6irUMTw
dUJRoKbrN6hztHPLh1WKTfnbC/wbaLdrmzMeZPP2UNC0sJlyhorZyYPgQAdsHRQoFWfbjC/FUy4n
PobGnogk5ASJMEoOpfYWseFeW612A/piuWNYgTQvFT4I4wXi+Id4rypzGw4B6liWb8Snde+yBKkW
4wjVTo3H/ONQvp15cWxSsbNnfvsU9qRSxq9klkO9uEk99txrVIld7Q/QHJ3hGTzyIZuoC2MjcmvE
JaIY2XUyHiCAjdgUKs2LVJnFgnD8FaAp20r6pxtt7M/TCJd0lFgCqLshDGR1VInPwqgIGLGK1YQ7
let7OLWxfClwR6LgvLDn7Ny2yu48pf6DqGkbjfGnqY93ECQ/7GsdOPvGGO5VCv6lrXDV+uy9R1uB
m5ODWxnbz24Mv6lmSriGxfdEwL094VvDabL3jfFjYKDdTXzGRK1nw/RNj9hiH0EhMjPKfWfM+++a
9m2cQlnMvOQchN8x4UVrRYH0LLyKZo4ATWRSzMwo8OoZ8Sfj6CluoaZgPbeU4jltmsyVicECNLFC
IvEcPjqjz7dj1oNnKr80sp+VgHEmGJ190k+/AqXDuSTDbe2zC0yzu5KKOcrJr6Gwj+SNgjzW0eRN
oClzvl1KSBAkR3bLGMvCZ2oLd7W1g5MbOz3CfRuqWj3qVJqoCzg2tRMViRy+vfZNRjAFgSZWdcxM
CNeREsROwPrYdAlcwHY8eF1rMGNg1XZqeoet8qqmwXfKqLByDOfNygXr+RrAY4651+9CZ4U3cAVd
qaDSuDea9l7rMLpTL7PYgvnJTtuUpY55s8JuXH75s9Q0o46H3wt1d86IHGQ6xo7oKOzhLdEBA1Ab
EDNjpi8YBf0Cod0hCihK4sFLsQ+MISs91s9lERgbSIwM5yzlGt058sViUbjUcx5W1e5kEFKYNY6Z
zNahYiucBcvYEp2YEoZVjmbZtUyFTHDnAbTzW9tFHkAJGiG9vDmq2q19r3tQ2zzbtqnz7In+Gdko
fpI53tAIToYu70ONjoCKXo6lS+PGUpzJbblolrfGJYqzfWLp7qGs2aXhQ6moT4ZRBOjtnXe/Y5EC
3YGI2vQSUkF0rVDe6lh/tFu3rutsleLZ35JJgu+O2II8cARYyOmDKKkVbFVO1uaLqvY7RodbH1Bp
1FK8bqNifjn5N5Kzt4wCHFthHvOUrainecUK7ETNScepMDI6gTxmDR+Xkz5XOdqRKHHuDWzSSloc
2Oe8qU5auzlLpFUnK7blSb83JIV/R4121A4QlMpmbUsd2GdMMwWppsaKcBUiUVpHuvYAENdZ6RDm
5yxdMwKj4ZC8lGXqJ0QrOM/WrBRniDITCqaeNt1CMnVWLHUhyNggC2X1m04EXI7Y+NOGAS4sUC8B
PKemoidcKKOzMbEgsL4CCjCSnrtCMxahgvI26dg8ckFBIAmMXyKo33X2gqcS5Ec2IbYhkBHfGQMX
OjqlZBAWmFlpPGE3UB4t8j3QeWyN+pSH5BRHdJj9gdTTWL7Ksr1UA+HOI041NxjSi+wFycSIlL2i
BIxisUvzyvpZHY6ROXzQ+dp1Ne04SuYJDkJnDP8kIqSwFRT9qorSOxpSZ3/on3ooJiwMZrpSBP9O
1T8rihhKg+83tKAk4nVflRnecRGd6GSFbsVS2G4yeg+F91wKEjyhYz1rFd3VShAN2XbFh2rkR4pr
D2MVMYyU76DQ4Y53/nUm0U548Gj1jetogLeBA8/Rj15a/1ZS6yme5MXriaaMSR6VPqzSlP6HF1B9
zQr2nCWemADIoWkMbpTHh3aQn7TQ7Mq5hFqZrMy4LAFfdOXKCvxfup09s7lh7lWwAQfdDsFcv7JS
5z4Cz7Sz+/6XRQXd9KOrPwzFwWqv9FKm1TS3tCRmQ0oG/UYf+mdPwpM183m5RZRntaGo9duCUsgu
mywqk6xfk/4MA89EsxJwpV5y+pjlqx9E5EhJcespuWB4/9TJd3WcdpXY3XA3yaxxVX34Mn2NVEuT
zbJnZi8sy15iljFzjGVPlGuO+NvscVCiiPas7JLa5rZEQIaaAlFGYE1UXrJflMTvEuMZ24y/sunS
u+zx/nSiOutpumta4lnx51rroETaGaNQmKL2Xir5Lo/CsxnhY81Gvu4mvlB/+i6Yg1zK+ngjXrOp
sw9tCnFRVVOkJD6ZeJSfK0pRq1xV9kVE4bO2GTjIbdUdoB491CxqXuapS5Ak9O0HU3KISrlydabT
qUf6U4vqiXq73EtJniY8kbP37U29fUspZ5rNE3trE7vhA6E7M3QRBkzKHJg99lGfYgzE3tzpdNQy
jRo2uL2J67APYTERgitAEzi+BWwlhuPf1a9CQVeUYOinNJuEZy6rFqPcWnDS2HV3sdJyyxSkb9mQ
recSkqhpG+V+d5oCtJy2MVDlVp2HOlAPkWyTfeW0z7peclXprAfYg/5Gj/9kTwgQzJYk0TRilmh8
FDSJzTlBsrfbvYKsZjlgcpkGkN/xlRHNgV4E1NOhGpsd203EVcOmYoHJQjZ4Jf/JdFWTxa9A89nA
DXSzMO7YXZmAUIPovXOCDAlBRtpt43/YLe4aqvCG01xNvvQpKV7Z+RLYM3XHPrJ/+6Pauw0hGCnk
HTfJ88fROWv1aBJwgpDZdpJ9h5cgHPkYB8sOP6KOfFpGqXYVlywrmz7bUmbLPXI1hr0IBUiXllqF
f9e1BAJXsOooVBEaopy0MXmJipjCSPHKyqw9JGr/pvaox3CUW/GpKij6Sa+lsIdb1wNkWCUtfG0w
a2EYbi1Ikq7WE+NbDKw5QpsS3JSx/3GbUjlIx9npUy83iT9jWdvi1nrpucpUIqmoYsGTYUeM1KFr
Yv4RAjdp1tYT1Tjrd26nE9slM9oEbXtr7JpfxjYLbU+iGe26mNAJS4r7O4LAHkEFQ5MJFWQSyI5S
NX+YkC2uOpE+qV146H2DOig4lXL6LUoQp1Hy3KTxVxvq743NxWYnynNQU5admuFD+PLD0QG3Rr0J
7WBEOVbnvWvIZP8lKgXQNsG8SaFDJideLh2pd1J9Z3vNip4tmaNN9VZle8o+/p0q0T5W+xfKRK5V
cN34yVM4VR/jp1r1FNmUdWTu1NzS6LnXB5b5FolTVA9BXCHztjEolojZ4E3QYt5YPoY9ECHbHgRI
Pt7QEL1qvv6Vj0RVT1QrM5m8VE701NQ1rlnbZc+QDtGxZ5oeVetuKpN3NUGEJLUEyN4AirwonjEK
0AQQO7tJxU6StjLRaWvN0NrJsT+J0NgQRoz3BseTYihfvpkNZCcQ1EUXknGixzc5Vz6xk6Kg7tkv
r9sK0LsNUJ+E4m3gNZCQNBb/kHkRjCTpmtbntQmLTVWanxkZ5LpT/imT/M6uLRLqU9pNzkFjU70q
ygj+XGxC0aLNWhDdU84BzZZ/ZXEN75uEHFUt7lnOwINqqMugWqZ4x6zck9olSNF2ndSgyzudwxTQ
aVTeDSPXEgYzqqwhrAX/zUFW7EYaNXcHTD8rZ8KsQFPvOmY02tlgyxq89p4hvgol/o5N8T2CtAsb
3D0mpebmtR/wPFiRfmsUajRzUECNjtslcYO+vDat0wFBt9mM66QzjVVTp6+sTOBYITOkqNkCG0/I
Is3mN0yKkzXgO5+cZwgcrFmCCQ5QKnFz8BHUOS4tyz5XIoBZsguFVq7KgbACH6siea4kQsedhq4l
+jTsmryaUEC6qvq1nrWbqsvIL5uwOihgrgHHYFakK8NSf60141VvM4hdRv8xxflTSK7IL8x5wT4J
Aqo2pJEy5BLCCch2yhgHLXBDQuUrIVHygm3IX/WJc86T4dVQjbtWNd/zRF1bnv4nzuldjiNp17W/
atHDrDWzcz49MNHzukmDcFRnJ6cMnjFpYapnfkiCL1WPe3b1b0jDv3WD4gJinM80GV+HnjVkHTBt
2JpPfEEBLA84WJqw664EokDEDSB3X/pSezCForIvD6A1suvy/BxUlzaoDFaltoJPw2VAyWuVe9JY
EYD5oo6w5wSteb3BQ4Ca2KMr1FQMI01cPncVRhaNea6k89Gpn1k1HvzJqTemMd0PDW1DNSCwFSlH
DnEt29ZEia3NCGl+iJQbbtfLFCTFVi2Hdq06VrvF2/2VdMxIiqDvqbDTCgGMThrg0qB7Qj61Vht+
oRepN8E/APPHCA+2Q+lYZzUj9l45qlgrprdigGvl69TNWYJ8g3VieGDfMWgGYqJu3SIZWU0dCgXV
/ywTiv1qaf+aNDazQO5uXckqt5WXboC/lTdTR+mJPhBOEPExUUr2shBOi0m5PYx11hPNq5nqFfMk
jXAiojAbiVgBQ5xuZV0P69pkYxTXgPMo6kk1EmT8sI0fR1Jj9X4GqFCbXlXghleF3n61iuXdVeIj
r6mim7qVsCyZfjOaNBd6V9t6AKZOeTdU/rT8kO+5xWfq04TufM1wRWCxsSy2WoZAwQZ2Ms7dA6fW
1PMYshJN7FuQOePeEBm74bEvNrJJQJdr/Q5bWrUtFTPmcTvdN8zPG9uLPzrdJwwk9aixAuYUMJwe
8ngHYnsI9cn1PECLdnhNm/q7KdUcwzbY6dEaX5wBYvogqLFFAoicj8W31YNZr1M0e1q0gCLAOass
wmLU1yvUT1MVvKYGem+jUwPCQtQzm/cBK2JENTJh9B/jiOajc1aUSHOdznlvLCBmSTf8aeyRYiwn
lYIvQS2oVUIfXcFtAQreGPuhFCV7AhFuNYT+nNvaPNHic4jA52VVnFMiaM/strQgzxE/zbIJH19J
0bRnE0qUTqN+U5DHs6368hjV4j0B7EEhvroIkRwIAn1WIlo1urEl0XIucIKVk7pmrgItui8aANo6
xRAf9dxugpbh4ttiQPK3w9yEQWdKh6lq8KVar8Jkha32bBttU99TE1dvo0oLFaHlQcaNd9PxviBm
h0xmZgDanVKuMw0d4TBSXsOyRyYaY2bEB5NPRXDGc033G1iFG8RMlZxCk+bxz6iZdNOeTphF1UEv
HFBNyfCUaep3rqveTrOJzwCGNjJf8tm1OYvIiQwv0EdExCoR7eza6gguYQdQK6zeTjqnZBxG2UbU
Y3msBOTT5bDcNYuqmHPxHmzqyPCmDZreco7Y+bmJc6tCpZ4j4+kwEGCzQ5VadSPHybfxa3qSzXvd
5MgT6zMCOWUb+Tpu1vmh5YB0nC2bkCezRfYv5ricv4dgDsaJlnQcAob32F5X7YwOxQENGHS5NSNC
/97NZ9CVAaeZGXBIjwVXaPxzU51po+N88FKP7jfGS3apoFGXgxL+79Zy157BqeRkNkDsDkrOfFOk
wANZPHNzORAGQb6HyK9iZtfGczZPxOTmUrQktHbupS6Hxsuqn1up7XTaZnkQk12NkHd+UqLpJW9o
/Ejni64KzB4W+fDfgxAhm+r+bKSBgtFH/3ISAIcW75BthrayKIqxQHCARnqKWvEmzI6vKhlIm6Iz
ItKcamuN6NHraWJVJkgqvZ8IDpg/meUfXm6x1OFDaKJ7VZFgDbCETn4CFO4YY9s+omjdmnI4pfO3
24nnqkY0Fvgo8UZzZRl5AcM/NsAC+II2DeGI0PFPvcKnroYkX/z9ZpZvaznU8/fmNUQ6ID4iwudj
OQ/CUTibVhMfUY0OPzspv4VPLWLgQzK1xxEp6zrNS/pz7MUN7ZuC6G+y6xS85hhdG37LpLSExNs2
vq5ypj5H//e5CNpnxMbul8/q58f0t5m0pMMisGwGevEzpLdSJfy45WYf64Buy7SviU40v34e69Dp
/Py4XW76pZkfl0Ofzuzn0kRYsNCEQ6uxYy6y+YSdT1OpTxYRb/GrXrPx/DmZ/v+8Wk4uL069LQS7
M3OkV74tp2TTaSBvc4gv2hBFCK6Cg4/AYbd8pPZC4F0+7OGfS+Pn+vjnblanSFURYZh8rSmogONy
K/cnynYVfUaEEZREy7o6/hxU57+3lk+MbgLt3ooOflA20zFh4XQchxgd03yIpdIgEWRJkqGLYccN
lLAry/DWzAfaCu3KhpCzFZbHvnEURBGWGfMkuKbg5owRX65eRjSyKeuGJaURMUwWVkrHvNJDkuc+
HI9Nahir1gka1EzgXqrlQH0/oB199/f5Gjo1V2+i+rC8fPmBHtjEQ2SUCZZXLT8oxrDZRxORylqo
GSdpOFdP9Z1raem0aSkMpxkPkYSGqsYC+mpYaXe/PIMkeecqjPYDGfgcofS/V6YtrHC/YLQe9WRd
UHa+ScX2b2bZqxtKQs3PY702+DfFzoh5KXMdrTd3lwNxuMPJgD+zvGp5Pdaj+n5kkmj/edbPU/EY
ZUXa3gVpeLXV3DxFZSuuJFtiTMAWzT45EtdgfmzEB71JaXqvJ5EEsHFYiTMQVu/LU/4+zwxPECCV
++UX9RObY06AaYPmA/3ucA0Lqf/8keUJuHAEKYkTGzh8koyC/DlVFvZOSXzCUxFMogsI0MSruUet
PTQ3iUpelZvIWF6F0h7LyTPO4/xaxnd5VcgAWKWYcXfLY8uB6VeyxKEQ8PcxbYyS87weHMPSOwzl
8IdaZHgrrHi8FsVmoO51syFumsjv7sDZ6lfTHB+jWM1OTRMY1+WhdqQraJEStVaQeiwPLT+MUK4f
TJ3NwPLYcnCMsebL/vcjSsmez2dLJXTicf4+Netr6E7FQA9/fsryg0iSRdWY4vXvX18eh2nkxpVF
iMk/78ph8UVJmr788oxxfvNp01Tb1lTAAxVWeYW6nNnSuy/mQ2XDqxUkz3UTBiDb7+VVyy15VRmR
V7k5lkgPeQz8k7zCOB9mUimdsPmx5eBAijjN4degI/6eXpEikztTODTcTj2FKTcuW2ujTEBKy450
SOTyz4MZRacB9TxdYcQDrUV/eGAlCtu7vzblowimx6phvT5ZwxrT32fdxMq1nA9ZNQTbQPeCuXTu
XZcfqDl5yzoh965ER4ujYUjiyzB0h+UpP49V3qlkz3/9uRcp2o2ci1OvC31HHniwLxSCNrAbT3fI
AtwpJ35m7nSFeX/2K/nJjPVS10RseWyzoiFEeV/TTo/vJFoMd1C0cO3UPTnm1WYKtaeo0x03L+nF
Dpr9XOjevgaYWnu8YUYNV1ama1ooSWrn0uNPGnG6NYP/XTiwGsPCCtd1brolGTt16jnbMGm+vb49
RBqGsTL0KrfV48p18uRriAkZxdWb6cNvs0xUQOAHPzOoepkd8eFe8Skczdgbfkj0B+JtrugLQ7U8
TizWC37NJR2mX75CHinX/mlEw1Fi0uXmcjAbW2V911vKarkp5vvLT2SSgxaC/NzE91M9MGwsT3CS
yPvvc5f7hZZoQE15VfXPLS+bxuOUfpNPQtzY8sP/e+7PT5ZX2FFNOnqqHkpFgbr+99k/f7SFQo2a
Zv7d/DcvSdF42+V1//rly09/3tgEuMFqIuKK57dEYdNwq1EX69H2/ve2l2f/69f+vDAymmJdFSHe
p/mVf9+v9vd///mTf/9jJ4gqLLvO19+H/vWP/f8nJdXR3gvSwtBq8x38fc0AHWyF+Q6Q5jg8llJG
O1DushDDLS+K7kEJB2fvj57lkkYwM3YFklV4btHBiLTuQah9ceuoxsx3lkciqxp2hR10BHNipKRX
fbCSDl1CzQhyGbt2PBV5fzXGXUtYx8tgKtUdYnoCgaPBehBJRxFi9sme5FSNdIHiUdIMDamaGmzD
x8pBesTz14qYuofllp+h36X7HJ3Qt1dU2Z12qxpK/WCyw6O8BXiGjYbGtiszu0cHFekc710lGjas
gihjze6d1YSUdLe8ajkoabaOa3GwSwipJvF3Z13QnXEseZRxF58l17JbajZJMFJS387QgwWCQKHO
GaZDCXRiuUd6wkQDAa1JVmNU84EP3IcwurfZmGFynm8pJNcfevpFHr0926G91D4khHU9gvfUiHya
cYVqiykPCwZT5/hReP17kPLP2xkbfFVFLlrI2jshCSEKUK+slzSzdrhXSasLB8KdeuNCy9VfQdex
3m2DPjF94PROxKZyUzLnraez8F4W9l2qJy+e7Y0fIkIGRHvj0WFbcEqkXlBpLJw79A8YlXLlhZKu
dSunsbznxfhUEoo47Acos8npTfdTbEBeabxajECjIsIHR8lIxM7aGWqrwWiyZ7+1QjP2kidE3REg
U1I+aWLgle1JLudAEtK65zSkmIjl/V6yKt0XlPWA+gTb5V1CxFlNuk40TjvtlUGhjk/JC7VsjaUj
U72nAlTB3KTrLz7BpEdzVP2VSLXvWGbjlZrv8HMoYypzRKbv+qH+Aw2rMtCrD9beUinBZIRme9PY
Ai7HfWEp465UB/r4lhWB760b/AkIgRT09g7RUnd/D8p8t+rra5onq3bGmDUAS3CjhLQW5rtVowrO
KGe4AsGkqFA8J6kv/uB2eoZJUb/RBIXfnhXN1gtJRMjNHZQGq14Fg42JnDDas459321G2rQE92C7
19iJnTzT8E5N13o/t2LxK8p65RzEY2GsS2RsRBxpxYOcUXTIvJ8rT3FuJT0WLiEkfUprQvYsBw2b
Q8Ta0vNsCbUGQW0X2elRT73+QgGixkvnbdEMNAeUQsUrHxjca4IUdcG8WcQC5hry715JylttFF/2
GAevUBWHNbLo6L71ENrJgjaYUQxfIRoHIgkArASmvhV9UVI8B7jaB1QS9Zr+gNAww4Q1dZAxbp37
3mCfFU8s29T57vIY2JOjU5REZcw8kpB5Q9TNe+8AuE9Y4G1jVlSMKUFA1awiKAkTWk/w0PVfh6S6
9+3CPgmH2mQ6CIi28zBShlxh2aReEzMqLl3pPxAhQDCkSpvrNBpAxQ3SYO8JRraONInDbQfV6UUJ
81scIkaG9uiBGmrfNKGZr60osnVR6sZ91UjCB/wYtoMOiLbw2nMVDeyCaQFtiXUmNtoI5KMd5P4F
xw6em/GQOcG74SWzpScZaeaUYlgea1XjojUwJrasOe2bryA2lhiQB7wNZ8egbiWkrR99m1jwZEbc
BN5v+i72XSNYooBIClgJWVYDf4xivVAa+ejJqtrYSPG37O2scxGEX2i98yMmvHwllYALGjTipz14
yDEpfdyMCsUtm3r/Q+0BOuSeQaHSTE9BwayomuonCb44v5SguXXisZhsTluRxIhNrLpnd8e3hmUE
069mHiIjbuZBkXVt0z1rsTey8Le/RtI1iDTVWsQ1XL1mTqI8U1Z8WK7osdOrPeazzh1mrqaewitI
4dHm9OrXYzgv4NSuutkzbyBPO8qknYceab6L80PesSu4dxLPuoSKXzwzTDPHdCxiLV89AILmfWby
sZ4s8Wh45R+CijIRa+d65hpICStbK7rsUs53rfluoIbDCoMFsUS5Gd6BScLUNUOyZLaLm7H6Nc5o
1AC9XamZzjvq77uFXAupeqUAiX1U+PApUakMaW2W/0G/Mov/EOK7oYyoIWBZO3tOG26DrtYenSk2
iAv225VXD4SPzXjAYjBCCvVOzmnK3RDN4Ukliw2MOZe3oq00tVrZUs7ESNUKd546fBu2ifGyqunz
CnNOgWXWhsiRECnfi/hivjOlldVG5S2sNKvK74BMDFsrRHAMv37ou8ewAelSqA4wcO4FNe1Pxcf/
3HMahVX8+DO+R8DYDzDWfECeZvNeyuJiiRgKfUz/N8s6/mvO/BXXI1rbZQROl6PTEz3RUxn9GQ0x
baDWTozbNNL/MAhV29RYHW++YZ1LLKov5JRhrUpx5C53cfYoLupKqFgRV+4yDJYCSGfi6IcozO07
EnXTfTAGKd6K7owXTX0Hl+HwV4R5PyWSXoBRyxg15SSfMjwP9Kzncu/sfjD1/95S/HFYYf4DwToj
pGyYSfvKpD0RjQVN+uVB0qpeQzXYxaTr9bJut5oasOodBm0V+Fisg8zKNrXRpk8ZMmHowOZ3b5ML
pPmFtkFR0VwL9EooUfTn5Z5aOvSQt8qgqc99WqVnU1KRzGeMS6Pg4+l13M89UsD7yRxXaL7Gt6ZC
qYlIujiEQg0eI9UigHWM/kPXeSw3jkTb9osQkfDAVPTeSJSpCaKkqoZJeA98/VsA+96OO3gTBkGp
qyUKzDx5zt5rr6NebIy2QgY+76gKR9Y2oz8xv2ZUOWDBbihvrQzcdTmQCaKAKeyK5EdtrbfM6OK9
QTTFOhUYaYrSgmBpWfp1foAcQ5QIzSZUU7wW9BgZHLKa56JMGLq91dSgXAxRg1NeJRcvaGMiMzBm
r/rpR+6sDIlhTCGFv1G96j6me+4Z6481gKJs/Z9aPuIGMEGmOsF3oxOBqo5hdtfG3txDfMEbOO+Y
HnMHEt3c8ga91F3Pv9l8qQoYorXtgihFVCo4Q77qgf5hGrh7UtjLGwVI7c1WHRpO6JUXIR+VN7KA
67qzXsPSbN/4n/7R6tI7dgpRy6EMnfbeyZBMFN+pTrmLCy3NFfvN1Yh6qMO0uBBmi6bXbu5p6nYX
jVP5QzWqe2sO/WX+A9ded8/UsTwUcXEFWRteG19S6rR2/OMFdEaNVP3SrAB/mxumB1/wHaUCgJaw
cZBPDYMEhdWMbLy2Ofh6rH7XNmf3QHFaJB1W+unlcOR7J5NbpazSz4pd3zaoDKSbiJsdq3dD95JP
NhF3kxTxWrdQhYVIHAm0q1aZwTIbpvlhNLN1p3gEL2btT2uhC6pbOFdp2pGSVvjGWWB/pCeDDzEs
qvsg0l+uS4MPMQM0SC+TZxjG77Q+1DfAlcEb6CVlurDwXl0gGsEHjg+oDevXtkibCxqfCB3CtSvL
+G8R3zxMR381/hnKbc15QDFdWkY3WZbC/MMPBeEiicvEabqsqALAR9TMvApssGZdgAorXHm07JHY
wxif53PZCQ3XYnYDKz9XyefOI84i8+X8MPPzyb/EfOmUFqhPsNB12dsnJXed/UiV6CNWh2UxvUY2
KLsLG+2pLTW8SlIqUJNK8iPxoC+dARLui6K8wmWxL/hfudKb4REbdnywaS1cG5wfe1Udv2ll4qXJ
S/jU01Y373cMAxNIgjkOFDa+vIyqg174DyHS5ph0k0J32pq0/3v531eV4ESN80/bR/29Gp1yp45M
eHI0dXTToevNt6HdCwb9kUq4bxjaR0sZSTILtbOWM7bK5i29CnK2SmvIVrpBDywph+jdi0iHhvkR
1TaSUFEF9OGQQLRmlJ31MdeoXxuNmpS+94vMwDo90XUiQ3JfOqKlc8A6pTJo+5Tt0C5R2oqdPl22
vrklu3u8p/JCvJB9SU1OIZwPh8+kk1e2vpzZbG++Gpr+0SNGw8Hn/0WhXyAIBUtWhWWGJBnqSTlT
y2oJh6JiVtgOdv4VCgnfRG8/TFNz9knA0Dzp02LV23VL8ZspJ9rnGyAP5c2KCLyv0rVPgts5LGwI
VNZYUVNwMESPim7dAPypZr56sgUTdSX1o7eAZYpAHmcNYlQs+oowL8YhXFdRLhYWlK+bknDfzW9s
1gSIZEmdWFhYZJd+VvYnWyG6hA7TN8IB9MT2LyXy/v7vE0XpvwuzMI7zvzSo4iMVfXaY168K9RW2
31icpDR8HPd4pgjWqGET5N0vdMqswncJ1nGJEhuAl1OyrkflW5nLNw7qRPhOL3U2rbLC1PGaTF/s
q7yBR4ONdP5q5Di/SVKI17mPTFVOBMREILboVNc+jjBJHqR5rebXzWmRh2TtPi993/wQtA3oPDdk
SCI4nb/LGY1slQHKpK1ZF+syNIl1bo1PH8jqn2Tk2K9OGzDJXWVqItfA3L0NrcT8yRr5EyWq/GJi
Te+wK4NlHA3Gro9K9CO+iwu9ac+xxlvBZGhtkDuPqw2Auts37ndLXmlk2K/SCZyftnNXiWKnSOFA
I3ta1Px1FSAYUW1+kuSQExiGoJW2BgVx529qS4mwMjbdcYI/QYticB2jTQAdVBD3Ae8GZBqgRR7s
JRBZn3Okl791H1qo03izneriKg1a+NJw6Dhm1SnLwW0EauGQQGtr64koF8OeDKSqvrlW90WGvHoa
SAR5GyAeLDize1th5+uRexuaL24rq+f2lFVvvQupcAw3oldPYjBKRone3jQ43po68Uvzt5BDfmbE
6aNprLR9XPTBK25jSlBruM1XYEfwrzh0M1uyauaXjMINXo3+H3/6JkeK8VqNGoLo/zme8iuAblVV
4L/TaXVE/rzOTRTFsczJpdItiqzMs37TQGUqMTH+hO1YK6W0cDhOl0OBHsiBhSqTVH4FdvbWkAPh
v/jAaSjw/nEz/xN/yHH03P6YyEw++rnDEmtVSb3VWHj4gfo+P1hx65z6gkA5VmHvs2q+g7BRPygF
OXjzJ3ZlEX7XjXJpk7R+eJoutkXevHWthaOuSNEsjrG4pEkgFnWvL2Udm68QAkz+Ivw4vugVTjGJ
thjJv7vinYL4z20HjmXt+DWOMDALv63iJyo4BAAEU9c5Wx4OdRm+G0G3UGr1NFK5oxIk1gbhv35y
dGYTBOmSX4QsAdZaMCEVyDAZiTwLWz9FtOzD0BJ+uG0TROFwQm2idPL+5GVkXtVN7q7jXrHPueLQ
y9G0R15a2AAM1nrFnjRPSdlccT8hOLR9xr84+5kHoHSShbah7u2vCrX6tXdbue1TUntErhsrz3co
NsymZXtXtjjfJpLf2NZi24/tT25ZHKT9UQMZPf+fyJNbGZ5PqkVYe8FW53YDF4VXvvcCgqP1NPuE
f5K1OkLpql4nLAXcomZ2VutOZ2JcvwqV2HUoYObaySJrT2fIQBxXVbdWTIwLc7KBjq/4WqsVFDIF
Bo1Z3Z8PAN8x1WrggDqjKNdZtDRCYifaOqzv80Mf5wRIynrcBGn87cukvPsyhrqk53/BRD2fTK/4
EmLpqIUecvpsWHNIzLYCJ+lH1m0zx+X85cDn8HOGE2rJs557KivqS1Xa2aWVSQ2FyxPfHb/HlqxU
QtUi/ziDZwnQgC5maSOEgyY8gw45kdcXTEl7NKQU3iqQ3qV6CZGXWa2nnJ/d0zoX8RKOC1qIFhoZ
59agW6OW2xAJNYGt9Yq+Yp/h0ej83fNPgfd5WIU+7JFaUro4iXrkvo13HdUI1EOqX7+50isYblWS
ZvfpN8N54XfC+pmeZM5g//iyo58GqbBv2jfLElP/sTY2em6774E+7ESV/mnHSL+qap1sKhcSUFwl
zuJJy1R89h87zS9FhZJhhnbquQs1LDEPwQ/iyv6MEhCl/+QXf94+qYhPRagopArk5yZQJTmfjTxA
AXYPoY/LcE6jyT1wjk3sBgfI8eg4UvQ3smsBgqgZWZp9KQnZ9IbhKv7GBRUB4yryaQuhbufbYBiA
KSAwClaIbOh70BmZH1S4N2i5cXbpKTxh5jtrX+/lXZ9qd88v8QnX7G2aqREgNSz9CZqpJaWzCaEq
rWNCT06g+pBmo+124yLg/8tb0yNKYQpyC6Tp/a27fzBmBX9SBRlWXiHDemaIROh2SxzBybKRUbYl
9ejWq3z1vx9OT2jeE/D6XAYgBwqx6EJ6TrJqqwOISc71Zhh+O+pBV1DmlRIOaC3COx5c9c6MfOma
XXJ2nP6tSdr2LdDD9k0SPQR/+dVz9XKfZZyGCKGIqUB1rXorBTufamFQCYMGjeT0MWJcrjIRA95k
VJMw3Ni3WU8UYIHRoKkSlgqBvNd3GnF+/mJ6owcb3I02ai+33xTIXDaxi+Avkpg2sthyNsZUutMN
KUgAT4xTTYAPcrvMkifRbUsbKirIP3Orxaby0fSYpji67IZioh83MSCY//NFmbm/9VE45xkjW1J+
nAoUwzPgMu7ooqJIOtptXS4ysF4gkWK0nIOIySPwtev8l45AsNZCBgzdSm04BFnR7dWIw2kfdn/n
T06qM2OKonRX+Y57KozIgUDjSARZzWedZMqWyC285p5ybUADfMUsSrhqA/eKB0vbGIp+zZtgXOrT
Mb8QRH26HmNgbSJoFzRdZ6g8RSzklXnpgmRKooHt7iuFjrHbm3ih0mYsdrTH06qZmAx0LNpuwonw
ii9vQWJzx2IsXyq2MRx638d5KHGd05Affzt0ql6aEdW64sQYj2tNORh1Pq4cVyuuQC35E+K3CLHk
ACTOMpX10JF//3siV4GnMWmU+WfkSX+VGyPGcVf86dNwWEXIBHb07wuWuKTZ0iKq7vPpPZpClUat
gkDU0EeDaIlcC8j6S4xB41vzw7Wrd8Y/3GN714qzjQUkb2W6yXDCd+W/VGrs/KbYJvIG39EhcHJj
S0WRMY12GTGy46kGuky3bjbP9QcUIMEGidm82yR7RkKOvzyLSASjl3RVvd5jaC/w4xumThPQJS4i
1TA46e5rXWKe6KZGAv3XBjXlsMun5ggJGcuyAAMhyxHwpMZ9bIfJbV7si9C/ZZVqngntmizBZfIT
9X+FENXvHB35Ei70ou29AWIhlVSncv/mxMOASKqW82cLIFl972JSUlU7bBDeoMObQMccN7Rl3EUj
eYcKwZEEoRtmSDdhEAHDdfhYtqmu55XCntaybhwxuCO/fYbFjH3/j2BdvBmi/yli2N9AAbuFFwwb
MP/UO0oWfzTue5s44xZeBuRPzev3mYatrU4H7QTwAPeh0j0Sa1Q/EBupS8PxizOEzQaaVXFq0Czh
GwGfh2O9KIFf+d6i76wRe1v2ZoGI/6dUv+nXmWt4ptmqB4F7oqm+NKfUpT4fkpPeojHtSC2aH6rB
dg90fsn0NRcgCsJLZSY/z3c5KLTTXA9UOvrVrgYQQQfoD3W5ssiafmKRt+pxsGLS83wCR+Ci70ON
PWiqMVvm7qcKWbwQAGTyXBHXljyFvWyNgzW0dK+zPOxe4eCbKFWT8pRgL30hQme42gIUYELgdmbH
9h8n0BFn5T1k9MSDYOHnrx4ph7ijQEoOaKlQdMHkVct2gfvaJ3IH0o2GrWbTp5hcxy4m2DDFIexg
mG+GWuzroIfRC6oJq13PilnUm3lVjXxIYZo5ntywUsHj2Ii/fR3OjjO6ryOBK2jSu1fFcsPNfBeV
RtPvpd0hh2QCfH7uqxkr5amXDCEAS7nnUcn/uNTlFMsduMi0on2fmHubAK1XmWmvc/aPmeF1jF15
K934FukMawK7cq/Pf7AM6Y74YblWiSZdhhbdM5ob+sq0SpqydcQAJ/8Vhf7B8dVml9qGf6JzpaPS
pVjBJPYirai6NI7Vv9SNh0mIPCD74rjjSLP0PW8KEgnGzLKXIDyYo03FlNOxflHBkApoJUBJvCBX
6eLa2IKL4iNoMwJswnBYgjoRX5xVfyKDWWoWQ4rC6nd3vMrl0AaJOG7Cfa+aHWIvvHZZETZ413gW
6e2/z4L/fTYiNulFZjz+/9/bgaLHO4ZLq2RB6scMWsAUbsAUScEaTL95DjWglQwT0XmtUn3TN4m2
w8ufrTVDyK+QEDF8vO132miI61tDORWOTv5IBYKNvozuqfJXHctd1HMyRTd+S/XY/7Rs9LwB/sAT
eXjemkbhycO4vkM8x+w0acazWUMfl1VUvxlBNglBwFkNClGnNBDW6aSVmuv++QHwIuMSuqPQWH68
IuMvG5P0Y0awHwwF5DC6FQ63FX6XwRCkek06nEDE3YqearmSZAcRBs1DMebdzip0p9gEkVkAd4bT
nkxnzKSBD1WXI677JIcHG9JgGTSaRMyBtZeAsySQVFxDKsjafZykOLqwory3A+pnrCv+Zr6EAYWQ
ib97yOmVEC0PYrTN2FjoQ/gtfcpfR/nzjC3ABFVu7UzraPvjIRwwKh3MzvEOuTcN/dGoz3wz4ejZ
aX42P3g0SQk3JzMsKIxwpelA8fTREHsNS+z8K84PQ/LO2Cz7jNTxYE/7lo6gOYVj/G2AkRp8QA7r
VOuMpWh1dlAv3gmCy/DW+9qhnR7m16vk3xS5NNCtNRHFIw1XBrfcQT2HD26rOaBtLt+9vPnsK4Kf
TTgapjTiK+4tE5xxg3tN+jgQNLgRAVO0zHPR52RWtk1pFh/7Ah25VLAagNkid2HaaObFog/c9+dP
qpfEPJET6EBsQJzblNFhMBP2y54ueBlrELp4wF2nHqo8F6sYjD7QXWneFCx4zNeV98AnHBR4NwTy
6RIvpbdknG2uek/rMXCFOra4EWXa9jn1AZK/C9GVA1ipYAHZ88yK4KqQuOQEYFIN6zOjO/CfgsNg
S+AH/TULETTw2RhKgGYFfZ7cekMioxgoO8nOjqSdvCmOGSyDIUahXpPwFrpGtUwr56Z0cf/zf5/4
lE6jEnhHg0wLBr4YL+fmlKbhPpgU3WfbYhLgi+TQltak4FdhmZkCZ4kyz9WboAo3ul8OnyXegsNz
kSy0+Hlb2UJH/xUJ7o/UC/rnXZeOXb+oS+xZfRIf+iJPHilvFCdewya6wLkR4TH1L5hW20URbf0c
y0QQGBw+iAp9CfFgrlOnzy9zj1LJQvWsZgztZLUz0HSsZmEJRd5KLx3l3eMIvYsAuy9A52WQqlTa
7PQDvR14Jc5RRWotI9v+UEdq+nmKo1OMX8PKgvXmdv3KnC5lIPaiysx9POrVyvlJbWjC+lQ+2a6i
3SPi8IpU340KLw+BWr4yLtz2Ua5/uFU67AM6i6infggt8Q5aNQX0kXXEU/yG4JhDuhokSdJBijMy
JRrUfrPSo5jMEny8iaV3QBKlwvHXVhrWJy+nT13RT/KnOgn0YbNTCkaJHEKAlGgTWlULcP2D1Noz
/cvOIsS/wYS3o50basTgKsOaHiMN+tRZKR0jWkyntMqe+Wd6yDKoMM/Jx1S/aHiSqLemdWSaOz/P
5UGe2Lg3ovTNb2S/rhvBEajQEyJ2Un+Jup6/UV0x1h+EHmx7yz2aRUU9QnhYPiWlmNxbJxaNQ1pF
GYRmPfTwH8Ov0cF3QaRohzWht9pjviwDW1vFYAy8ssi9BWCPY8pcfouysNikVSVOdAf/fcZN/u+z
9NTr0ChdRTLXFahOsEp8GaaCb3F6SN0CwlQ8SbTCIj0Sa5Jf4kK+CSEnNFs94H4PvG7VTTsmtlyw
cYJ03Oc7VPBNC1tFHwF0RVkabhAc0843OI1kYcnPGcmTMRV583YfB/Te8xx7bwMgRRpq84oDOJuU
WxEfi7upOht6bHJ6d55vURoYR6PtDm0efw7RoFxiR6nepbmbxz2ox5qzdhi96o/ahB62AYRETPAz
dYFXdUmSJYQPJRMwJpLwt5PIV6td27kafJslh3/E48mh66V+w5G8QT/ONIqiXejGOQfby/EjHHWa
W1K+KRrTNTOp8b81dpttbFU3duRpe3gzQ2tRTyeFokmdbeUleC7nio9x/wkKRbGpTY3ioo2UR5PX
C+yWdHfHkoGTa/FOsy9afWDsUUYgF+vprMAm6wrcqFJ8T2SrwF/5tia+oyb9mlUctd7pr0QrOKZy
eh4GM7ejIe+lytHFFuvilK0gHbltoN9d16q31OLRlnNdSuOHAVCrEGzpNf1STRfz1Jpkx+Q6P0sh
5Dnqqh4t6m3JvpKXHLFp/5lnP8wfOOrNd00Y4IsSA32WS1ccpEHDMr5uyZp6+I76F53qztfZC+Ly
ClGUHp6ecnfNp9rGCeu9H0fVqqbq2GGMKbAbys0sFVHpui7oY2+oL+K7SuTAIrTi4Ssa5b22fXrB
0UBNIZsVo3d3h4pBbnoNI27kMuN0u+k8QJNnPX9O5o/NfOk4NNcHI12bfapc8G0Gl6YLkKJALYJS
SjtyOtqV08jbybx485yPlwNmQd+4eGmhbefWe2f3xhoTk1zNl05Q2PsaCAfx5uwNzfCH/CYisifd
nBtFKLr90LhEnlbdhHC/8hihblIqv9kBDl3JUHN6MozOcCVkQS5GYXjTDJxwk+nQPz/IJUjcbYQO
+9svnYeVDup7X1raivw+6yD1vDvV6ahhPYWMrueMqhTVdpeKpoQnz+zSIzCneyJwh0u60G8KyYA0
NVKyg71811fB1F1HBVGi+SFsokTj1dHIlNIm2Sxqq5umtQg1NJqV4LvowPKvbEAEJ/u6Nm7zJiwz
lDqVXqscULFjplnWAtHnA10p1QFtdnwxGLFB3zbdpTblhofEuZxRYsKvH4tgxScz3RlBicRL8LEV
8K0vakUemehF/TGkdDQ1cSxaxdmZRmaTgjjJTtF/0BQSDalSRnBw9CI4z/vkmCCNwqzyUfVQWecP
lFlAeKywN7z7tk7KEFbXYASmKeeP5/RBLad2ynMBpP0f3k2tUTccJ/vF/Ddwes1dppOkbwQKuCIa
MEVkZGkPROzmkYL8otakNfdOr586kxIZ24J4Z6Tpcoe5BuLs6XLk7OurCK/4tUKCnOtmSabcSOfQ
pks9ndo1lv1NqTc4vac+W23oH4Mwgl08afzUskz2jt5US6mxZBa2Ml5IY40vkeD+mz888xeAasME
HSBIagxPTrUCLWI0XFo+3AxtF9mPWmHDSBL4Ik7JD2v7Bt3+SYNBQNxBbSAaBk6Dcd9GRqdPFosc
sWKDwfLUUBYzHEt2LrmkL45aFsRtMzBA9jdczQYGzWjHJFtoYOyQGvDVSSXjjTwMKSPyrPnyXSkg
g3fKtbbNScOBeLVX3lUlu8/vQZpZ5msDYD7yomI3WB50cDyuO08Y7tG3UdbWkVrdm5z2SEhP9bOK
zA/CEyadVmODCbdoJhtD4ZyQ9VhlAYpkWlTLHnMBZWp8xRyob9tw0LdCLYNzH2SrLmrEixlQIunE
722mfiA0pdz/0HW3WrJthzsRtcaSDJloVZJjfVZ8fGOu0+2eFSs8S0xisfwzNHqNHRzHra52weW/
Bzdnoj0ozZ//XsJktS7Ctjg6MejUuVTLOsaYIoaC6lPOLFMnbDfh7OWdnvnzsyFlkhJFeNm4Pbqs
BCnRVJDzuuaW05HGMG20byrtdFfV7HvlVHIXtk65VCx8vJ2DfJoA8JNtQheersggI8CjxWzXlCfA
eePvysSUbYOa26eyJHs+VT5M4nFPHtaihdnZOb9pry2RU2BZwGl56BoKIrzr6pvRuQ5kgZIYM8V5
yTn9LnqCHF+e9YtN4x+a1j9PndXQqeFKqv8TA9tpvbNr9WqrT9OllMJ/C9w6g2fPpWoyOSxo+3CQ
ygdOTTwM//tsNEZW/kZso9pFYWSrn1SAZPMQFQK2VY+iTYQE+nOILWwWIviu6K6g0HOWeu02H6ql
vtfw8f4ixlr08UCOqZqi13aYjen4o0/0aPIPh+bjSPPrYdk01k3TLbBHKJuniKf2tZtf+tuEu/UU
16w9k7qumB68QbfIRWk389IlTU0sNY+gnCgokW+UGEYcd2oP+HieGe6h/ULnyOzFOLfTVUjA5TXW
QD6Qv8UoZ7qcv+BH7gt5v90qkMSOzT+Gw6h6PV+qUxd5InrQJY0uSTlBMqbTEOSq+JTU2q/5ymR9
5QCNfimlfb1W/LG9/PdMiaa+Otm4y7yKIATmtodnavzM6Afe/Tb4GOo6WvC5K5Di8YzeM9v49Cyc
XlO6/t+vhi2/Wtrlz++dX5+/Y/7eNIRSLXv7b0XrYms6o1ypbmx86JFBDzGGMttl1nVWNkSdifhz
eO90sPQq0d/ruXAqyKtdC6YRsXTGKSMKUO7U4PTc4dIoBD7adpjt5m+tq6agad5IPlMEFnpaGxzC
IZcHWwN/ESuchgYOAI+2zpRlglf4DMSDfS+BKxOI6tsMq+qj11mAJ73+0E5B4bkhd4SFhqQCj69u
DfAyaYP4GpRDe3SKlDgfYSfvZabuFXTHpqiLe25E1TsjKjt2lUcc6v6rQztkftVvQfE6Q/OwVK18
jzs5HpG8tC8DWeCP0Tj7tCDW2Tips63WvqsOKyhxcs43zIdHFYXxA3iNsoHqpGzmy76OHvM31O4k
qTJtm0we/vP5H+qKbkRkP8HYWue7d/Cb+U7pr10nQC6oqt5R6XNkKeSt/A5d99qPYf2WBlm172tk
lDnw0t9oCwC4+MGniwVxayu4Lcn0K97NgG5UhGap7r506PY7YksZC0+XiqzfiFKp72ndN+eGTEmI
l7weeNUAraFIjgP91Yea0CRDukvj1T8V0/S3GTVlt8d1S0WcM/XSUGvsmjRstiVAsqNhJZs403hv
UOIt5+Wxb6gHS4XERAN5EWe7+j7EJpAhVcg/LREhmqj/8t5OJIC2frPCnrShIKsXfSRAVdX0N+LG
9dbuHuEnY5XGL+tXgITimCaUas9rxcfz4MERz5v+oRQ5rXyq/6sIBpuThlIeU+kpO35Zc0sSgHUa
RoqxovcPc20RZ2V09Wm8zFc4yHB/1a19IL8U3QhFeqfhVbCyobxXdqluufOdTTeyguWcGzeUY/am
clpnpxlGeu4zmFdxp6jvqd7/NBA5/omIdOHw/ndA0/ICgySIu+DRGS0i+4LNR+PvfCjtnqiMNCaR
OWMvGo1G/HW/emGMq1YWypEqgFq2EeWtYTk+pqRnLUtdL38nqrrriAB5DzGgbemjwoiGcoEk1edw
z22hkhY8CYRCx0SWo+VsonUcfDGcJxmLx6MII0ZlJjliFQYQxIzRGz7GKZTKCP7AZYW3HlakkegP
36ThaRZYSsCb9i9GzYQvZK5Roxdr4MQcmOxXsEe4pBXQLz1EbjuSumq0GwTbNh58N0w9/daaai3V
pMdVWMh25rJjfq0Y3h0XokOQmfFaFU5073ox7gy8p0QPM0SeXyuL4lcexuj8UvzwLYOUYAV9Q2Xo
xTWc0UnSNmn2mzT/nF1FjVYHO6dTtkqg4n0qk0kOpk2JORQxDSC3bFHn8aEorOFMEJHCdMot9mB7
MNw1yXveCkjoUaGvbUjyXzrQoKzK+0sWuZNomeJMFo6xmRXBcOBWYGu8h2VN2Qs2010fcH1WpbfE
lsrNKrTmiLTkXk5QnPmhMUq847F37sFOvXMDnVKGw9+pw5E19OMcm61hHwJTAUWSuslRSQYiX7rM
fdEQRk1ZpOKuB1GGyxJ2XiHVO0Nk9S4lqiNEvXjw3OKXfJ0rVOpnMqtP8X3M/XGtJVL/SHVIjJ50
BAlZdb2p+4DZB1bNYUM4ZKAiw8mdIxnFKICSlOjkKJwUg1vSEYsjtxLzkLpUqj1i7Qc1CHLFIR/O
sqbm83vH3hp4Ka6R1EAf+mytXabFe7Lqs7Of659BG3ovrS7t9/k/QH9ov3MS814YwTkvet4bl2Ci
CPlR8qPTw1rYrV5fHFnTY62CdTn61hFIs1gxN0sWlus+GjvqT0Q7t2+18lpCq3xEVH77LEzbY+wb
Nz13ygM/Dg4YGEntskRVsUzm6G4mowuq0e5WaL8T3YN31fvKfq5/DGAdtYkyOdTYkCT5Z0s7Dgz4
G85G63S0obaoNqrv3cOS6lxzSEqMMgRDYztlcesdCEoUjku1D4uvJgek4LVacomnndSX6ilPkFnc
ijCe9Cdx2+HmQltpdvlvGVr60azI+yCIMdi2nQV1M7Mfklp6m1Wkks3PQnoguBnsYtPiatsEuF5+
IWjJmm7hjkYAfVP8+6VGYbUoEfhRJc7rG8A8CelLb65t5gd7RVM1cGGDfIMIF8i9md4TbRwusRKn
qCp6sM2j+GWjJz4ZSCS3o2veCc5Mtg764RdkNOojs4q/fiGbv6bGhMqs9O8xZXxJMHt+k/AZtzbV
SEWk1obPdH4TGYprQfr2H21cZplu/ekVZG2aPzgIbNGjSwhbGTzmlQBf+rv8CyQq/02koL/Wxq7b
ac2EXm69dB/qcDHtPEl/NwYU5WkgkEXGGjXmL4bMwz0xWqLWwNEQBuMOnwEqyazqlDfNRExpDeM7
+trqGFUqwvuphZCX1M5sVc3JhZRGmpfJWdBGc2ljG1yHHTjjBZEzD0fttvTZxFlornPKB5ANGJDC
7yJGvZqJW601+mtaNOEKu5+xbabRlNbWZ4PF6244KMGTxLqxbQYLrI/Zfj69xwq9Ssxk0qDgbXX8
RNLsJLYQGpmTOytBgoELABZWStg0cNzxXfE7n4zBUrynPspCJfvNe45W2BpJJ9FRgbcqHuvcNaO7
ak5dLe1mjTHLql56+7inUVCEFJKpQ4s11hb0xSduoRV/co7zD9LL310Rm0eEAdTD05wwrQhajhBT
kCLiPwq6bKfSI8ka6MPSEPZx7gi4EM9oNpbnvC/rez6yrFmj1i2p1qnpe5fVl+4D+AhzoJmTj2Kb
Jh5S1151p63Ue75fJR91BTHg3fWt/Kbm+mumuOIWdfJuaRWrL6ER67AJcTLE9l/RJ/61dFLz7nne
CR/kl59MVXGBiYvjx5csaAtIaerXhjn/S6EhJkmQFuHk49iZh6SVQOR1YetOh1I4EriyU+VQxbem
K/VL3Thoj/irPpDUgbl3DOO7iW3alWX6a+4Ugq28qUFF9gYpTxev9PRNGybBIYmRXXdDXG0abwiu
hgZwv29JJiqAqK21qE/eqCtoTPp4IOdLWmr8qDrUGAuQ33yS03S+979LMV0aZZVA2THcTTPWCqB5
j6hYTH6r+WYK6RLTXnXBYdXq7vmmqxr13pgNymY26lQjvjWfyMfZu1Oyl+R+BoV+SvXKpxwXuxVE
Rytmg7NkelHgimeUkJMhOV1qihVdaA2fSj33/u0UQfEkW13bz0cxI+/ksSLBLScs4aoU0YM3Vnkn
/Ubbtx65eIWJr8hvSJx04vabbhc2kVGUr3VeiXM9xkeDKjRftBqZZJUl0j1t4PLVp5baayV0SEGy
vIZy+lzQJ7AhToUJrHU5bJ/XZIQhjCGqapGbxPpEDXJ0DZiHsS5TeDtASvS9xyZr4L5CypHHKyVT
jFctd5SzT4iWC1R0PgA+H6TCUdBOvizFngZbHAzn86OT9d46cXE6jj0cBUKX4nWILez/MXdevY1j
C57/Ko16XvYwHKbF9DxIVA62ZZVdrhfCqZhz5qff31F139vdc3Gxg31ZoCBYkq2SKPKEf4y6lqyx
znVtFFeAe4lNoawRRc4LxODWjiJS+KWKULe5qt3exvjYr8IcFp8RFOTApgq0SRtrF6Zq7d2GkKAA
ZUjDqDw0ckTRepXxN84vSDzBev0KTVNsdVtHNL53A+tHG1JtoIl617v2eG+3xkcRTsvOasxnGFtn
G6PgXv9EQpg5wip0Dn4z5ygW0BTTASS2N8l7lF0nTmmPRBbzqRK0heSWq+1udxuYGGL8JLKjR9ZT
HZqrWu0OpTlGe41l+klnUBwRoa7KmvkgaimiEhFDhcMJjpJWEQX2jDpP9zf8y51Qr5AWerjd0yQa
5pBv7Pm4VAlTFPvb8ud2Q6jtvi/L+ny7R3Fcu5/ZFRFDn7bMniyVYs0oAGpV9a7I/JFO+LraVY2m
7OraeBSqJDylfG/IG64ux39O/CZDKFARUCW5mSpWSHyGH36wSFnbw0zgO5N3bzfIswR1gATGiYnC
YFeH57tdSmkznWL6v88/L7PB5X+2rPznk7ff6CD0bbiR8+1ekLC5mDoaFaIZTlbVc6x1Y0jtxsCm
qIab7FZI7A7+CE2hV7+ffLczsMDmBB875ygw/kAv6MLFSEJxR6JicjOz3F2GrRNcUrpFjnZJ+CQC
3cvtoaBvug30FF+9/I3bE0LJVRROc7G5PXa7QR1xLzDOknJbpoR/6q27zQjDGysdBpNwMm/Gm2lQ
pZb5ZzrB8gOn317BOMWWzaE+pKdtZoDg+UrQOEY5wt2+5ipWlBuB1k/idMO6pcJMn+L6YJInjGOw
ejVdnXBbaSFBfZV6UR37+34Mu+ec+aOr6EuIcudyE/5n+XDwa8gDLqX+6tYmy0jDaFdkKj7aPYHD
rHmRBJJOU5A2g/KaeOZ95lvztrJqJPPA2KRVypu4737/qSE0bUcgP8ZJf1P7+oBcnJn4ZpZ2qezY
z+bwFDVZtXVoF1lUxTCefrKn0ix/+0mvsosawFKZLAh/PhSllMzObNZWraj0s3xXpOL69/ktichs
/Xu17Fet7kbn2+O3G0XRInagrGBLzScQJIKCULXIBdzXn8KkUHYQleqbUoz9hvJ0ZIbxmL7cfqKu
Ivv508/HdEZegJqFmtfNgxmBcjcs9tY4t6JvWJF3laHVWygeFa1jv1GmvHuZI9eXUujpmOt1fzJs
p/MS0aiemVQoF/z5u5HjsLgN6H2MBobsbvZ06UNUIuEc7H2m+c5+6Ezj1Mmb20+YeLKTVW5+3hlj
cSIeiCKiCImbfnPPRqJ0KePAZXlD8+op+W7XQ3EynaLdkM3dr2gDhJ6ZNdMD+Cvh6w31abJce+EX
rXmIR0c5ZmWtAS1QIjGl3dMcD8bOiBpGCAkqhbkJvmOgsi8A+n1Uidvegt0Km9DHRfBW9w5APhYa
/DSBuxPRHQNz+WwieHdhT37a9K3UepjnNLgMdbemDk87DCzVqrU+MSs06is7AapCXDZICekBC621
EQ/LG8EG+nC7S5gpZ9lok3kh+doxT74HsUjWrluhWtexhxI7S2mxfHEVtvDQ9d2w62F4/vmQ4VLK
eNsIq5WFwU4u+5CZG7shAhG8Lfxujw2JQ0cqwRWIcegbwzDUBYWxy6IyPvcplakgRyrBfpbY+yZm
+ZE27cVPgu52n4ELpFblq8rD0NxqrjEfTTuIAXPhNOyUOSebhmYvinQ4myRl16vGb5NlYKI+rNrh
ngyw9ITQ+d6ZUuMkerH80wIXljFez/f1SNNaGLlkqEgO6gbw3n7KHWPCJoHqRpc3E83Vnqm6UvtV
SvVPVgVsYvzIfsRDq391bOlONN1HM1eNr3P5+71CUkpC7cejVXzAXJG8YNvBWQvmnGAi7rJKucsm
zb6ocguXFeYBN4D/aBRVsE9yhIW5LwMjq9jZoEupl0k96Cs/nbGQ9LosQFMjc62lCkYKq9BY6GV4
0kRn/X7fYd2yNkuzX2pd4tw7GRu+TPE7bwTTvL89Rt7nsFOBUqgFk48VwcianvBINS7QrDNlckgv
Yq6wNAs12CaK+/tPw6B8OhAUW9igxgMSdF9CyGgtp8CAhUN/F8TloRxE8TpltsN8Gc2PkTOTDzN1
/VpBKgsO0at3CF6RClQ66lVB3nPqWvdJlqDGROtNiZIVm5QGVaiyu3iNfJB8m76kDQl5ycGVN7e7
t5s5akjHn/17Qm2Ho9v6PbnS/ERrJslNpTEe/By7Kg+H6jgcFd9GVHLLzlAowUgairTVCk1/4Td0
ovzjpk0M5RQRjHZsYZsokyQtUsbf5eVI8DxyZgK/Ne/nyGuFxXEGa/u54MIaxByrYhO7Lbla+nO3
kxQUsr7XlijIrP1NQlNpLAg0dnOCYr+Hhn6628NJn7NbY5fhdtPrVLEvUexCeyg5v5aF42AiNEf1
4faEJZPyRNXau38+NlrzvXCCDqSSIjcERvqyGO36ziCZbhHFmr9HAdEsk4JKRfrljOfQh2FOsuHK
ZNTeWxlttvLhmjZkXD44whFWrw1m02cSeHc6EQFvrQlgNBlOcM8aykbuk9se6p/krWlQDzGFhjEK
qJFcGEeGizjsbjdV0Tn72pLDvCMBStpfHxWjYjS1JudVtAGVurjCLMhKJ6MaKRxGyG1TQD0nFIeP
FVvAQOACN6rkXrMlEWTkCjE8rOwbHLAfRXIN21b/hGBE45mFNerg0lpZLSA0yTnlsWKLtqLha/gK
uyk9hK7+OfcvhKcEH7rmYFspm29+xq47hcnE5pTMDwalxatQsJ0dYVc2XEXu0Z8tfduSxLiHnR33
hLMoW8pER0TKVrWJfYoe2Io5kB9j+mD37O7CZpKzmfYAe03AZ9ioL7Whw2on7acb051JRE64EATF
o6fTP7O0eqIOwHlRIx9EDCb4Gjmt7uW+G96DnqGSYPF6tEnQ22O41rd2f8oLxT8oMZLAaSrF8fYT
y3DjGFAatLn99M/Hor8+FiSmtQfMpAd3zHc9CNbWjK3xPI02dTazln0NYbgRA/jJO+HrECUjKZAz
4TJBMmpvbHrHha6MxV1lWHcxfjwPTVl/Z8QQ4oaNm4WLxt2Dlwdb4kUcOqQJiZ9CN7yrMBxPJo54
p2nHPVAXAcM269QBcQvnv4pbCKdRW7rBRa04dUlnyH7yfux6BiVSHr788h//9Z/v4/8OPov7Ip3Y
Zf6Sd9k9GF3b/PZFGF9+KX8+vPv47YtJ5rDrqKZmWpqrC43oJJ5/f71EpD//9kX7XxR/EfKNdO/g
AKgjYYMVGvvqcnMj+DhfgbSrS2pifaOx6Jy6DrUfhKI4tMJ7aYcbtLaAjep4nB8qFc22JlEmEdiY
9No6f6BiMz3azBvejDdHg6sgkb1iRR2ABv6hkrr91NWDs6S53cZGamb3EAhGrSrnyMU0h277q9a4
PoqZkCqlJCRQlQ0nstlUYVFOU4BZlRBMbff13x8e82+HxyRm09Qdxxam0OmJEeKvh8ckP7q2emxq
wm5JTVDS8YGAU5odaGH/bljixFEVP3Sd+qROb94thx4S1wzKqzmwd3NKurnCami9rM+5G9n5ta9D
gprMrHmHM/G6sUq9sAvKkwU/T9dXBwiUqvZdocwyq7xtXpsKZ2tTVKw/BF4xALthacj9L4FG7WtR
6GsMCv4nqs37MYpjmPOgmdHlkULuEC/w02Efo25Eyv7HXfL7jcOIgunns6bd4G29GbqzYiCmX341
NxVbH9FogBBxcTuu//GX8665nYfvtMPU6Inbv939r1NEWVxT/Gj/U/7ZP37tr3/0X5vP4vyafTb/
9peuRca/v//KX16W//33d+e9tq9/uUMXcNROD91nPV0+my5t/7h+5G/+3z75y+ftVa5T+fnbF6zb
eStfLYiK/MvvT8nrzdb/dP7Jl//9OfkRf/uySn95fE3714+i/vsffZL3+NsXxbF/tVzV1lycigK3
u+N8+WX4vD3lqr9qumkYpuVy4xq2+eWXnHj9kMtY/CqEqfKEZiA0MTTryy9N0d2eMn7VTN3QXFcF
YtZV98sfH/73wePnt/avBxNN1+X18KfhhOlJdzVTE7yoSp+O87frxRbzOBkzGaRx719bkb4VIQN9
8+xQl1tkLDpIUTWoddfP7ejvel+cSUeJl6ww0U4RK5nEaYaCNV3hJCSqfjRomk3dDc5VsJpBNnZW
7GHjsl2kYYBzzso3trygwiGhp6eWWhmsWEs36vaDZRNkEenKihE1ovdoYQENJKn5YWLoIqnVpsXE
j5bYkVBa+y+59TELrF0NZTkwDDaJlv7VKLR3LAkLyjWpmY+WfZHsHY1AL5qcjIWWkHQQGg0RR8aP
sjvX/bpDnHl7Tifmgs3ajvhMA0ElxUdwSmsuXnfZ2lRTdxhXpFYmawjdryjuxE7DK8WlBgNbeFCp
V2cksSk2shkBO+9x6Pa6lbzKtzW2JMgkmrmbZ+eaYp1cWnoF/zLt2DpCgyZviPppN1eJh6O+7gPJ
4HeV4Xw5kwjiUYxO7mczLYxgWMUhceMiSt7CDjHlnBlkIqKbVWqqiarsu2XVMbBJ+JaVLZ/aAKqs
+mvGwa/VplrSQ/ju5+OxHAmecT3kg62orxIGtoaM/ilSzhYIkr8rkfhxe4R2AXxQLxUe40VhqN8q
zpUs6C9YsPcoqYtNl4kdlNiwrLr0TLhtsGhDipFt0ubjWixbdFWClIaVo1lYtsBpLZqMaYNNt8K9
FCYsMl4KFI0YyupAXTSJvapc6Kiy9j8oOTsGmFlWqurf28U7JzAZG5m44tr/pmUVHdJZu4jj4Wud
MBsBdVdOPS6zRssXhksBlct/SVTsYnBC+pEwTpG5RvCPO16ClIr5daun9dnh2OFjbHfRtCURQdlo
xrAjYH3cJXgo8j6ZaYaCYTBLhmN2BLKMp87O0ia2AEK9r2fyR3Eh2YpWL4n9ugyC0DoTVgcN/N6d
1J7VefmWyvM+Ia5oMUTCWeOQshY2eH4c2wdkBx4wqr/AihEQRkMvQijbLpiYucbYe2vwP1Fc/lBj
jEhpQaOzaYuXHrDUC1ztJdW0fIWpWvdIgiGZs+/FfdEYjzRx7WoWJ4synuNVOmOlVcf7diIbie9D
Bvu7x7p2qAIgNoS5JViYrvNgNpW5yrhEl9bwjGLoeUSy741q8hCXHzFhnneEtVPbrKsh61KRe4WY
d20Tv4whtmcDjYfcc7M8zXaa8C/j5L7D36z7EqW9Qblgbvt84xTS+VxA+lyvqjAF0EnjYodeOSCm
72T7L/TLPti6g1pZG6YTXdIBbycoj3zvtCCOJqKTAOF3446LyHejfT+TiZ73xi6KCjbvfhSitIzY
AfqCJI80WWY9HQKMRGOpftPmtNg6TpIv/T77GKKBrV9TOIduaLyQtdLXAclh3YXCy+iv2fZmjyGW
CkbDJHae4JYG+UHGSWaCUgwzXvO4eGn7CTd10FxHjEz7rOJsSOjZkV+IGen2Y64C2+c2m2lM3uuq
RxxelGjMBmKE/O+2sSm7+C7CaIV0nkG3LXKd6NPiJU9O1Id/n0xWnFMQeBWLl2jEbjNThadkgzeM
yJhR/i+cwb/qY0GiK+lJ7noO53oxfWWXiuNV9G9RQBMZ/QjWyokDbe3iLkDcthOOSlmAM1JjXY3Z
AgLeXOI03BpODV9n0GVCLADdlgYrotjddga456DMDg0cKuqWsXrI7d72WqB8oWcfat/Kppnq2jop
r4Z+IGSvsBd+/jXu8YFqTsuGC/U3mRK97dpeQfPDriNQx6IRGcklZSqr3jTOAJDY73XxQ5E5M1pG
4eFAUF2SzruykakSGHmFQ5odAoiFsPMn9BX+EcEhmqkqemly83vTUhMJGk/QR0l1T1uA7Ltp9FBi
LqE0FnS4JBRoW6Y4XXBRhvfRhORUxSWLB4H4ap0Zaq18FhmVlrDTMKV6QqML3Z9j6UwEG7kRwwJ1
75XQTa9LOUdJNcnGJ1sVwR7ma6MRa7Ao9Y5uZUu7D5Haeo0OqeSUUHYu4H9s7IeKVdtsOT/YirRU
R9MPYWZg5qHTlxuTswgMfxLTY1Xl7xbNi9jgF0pbohrMrb0T5v4qiXzYw3Y+i1km3dNJRUY0QJXm
JncmreJLlicddJrEG3If1DogURE7j0VfYUJjpu4W+3T4KPVLOyjtzgwT9eiE8S4YCNMrGvdbjMTS
Q0JACWc3rhOauC7zRMd53FfFkp6E4pIE6lot0TlSAcNs2J4n9rGWVhGsxqIfaZexjAK0fVYL/5ea
DfhdllLEQs6NubSZ0CgarB7Jz+jhXrBRGLbeEGORkO1l5ttarX9QG1rsLCZ1MxvhxOY548241Ba4
4bYi+XCTOKt+THOCXasXmVwFMtX76qNZKmsCUHIcDyOUHoNc1znkRjFRkiZyvNYEKzZFcj9l8UmN
AmdhZSHtLU6FL7nYmIOm7ekC3zWl8qBHzQY/xUepAundFgkNfV/j3C3HcohWBb5JeolHAgyu/UrE
hemJygnOeZ0uWnXAQ0UnwkC/e6OJVe9rxHBVMIsFDZ+eCFEtO3eJVp/xfbByMZE3+aPxmArM83RC
H1sJN41EIU9mdzR9DelXHX5PQroa+mrdx5G7dct6PevuasLLffRDkg90fVnaPb4CQmPfx2bQNinK
9/LcZ7ggrYqi49DSkCi2uwKROo57TETrLmuUdRRh+oIQ84Y+OARW/5yQee7VmvttrmmILC91UzEJ
j5GX6hNBhlQVBQNVQj7a9a8mjOyiZyp2RoCKIVi1fX8ATFOW2t4hUYkSEZNsRqNod0QR17AiYbi2
FRK1eh1rlt0IxQMhpw46e9FR6SzSVlGpVFapva/9fDt1eDhGs1mNWIHStrB/5OrWaujSdYemuh8s
iHmfZSPBediZaxydC3on1aMZ22izvjooQw+ZyvjaFqchDocdkDVNgAYyducjjvmago5RxTxjFr8G
OTYtVMGHqFd/AHk4S0amhZnDx/h5aN5lo3bu4Bm50JCK+z/ion8mcutlHqnGiM3LOAy4UWQkRZTq
H7OpbakZMjy/ZslBH6pD6svY1Ui4UrzqmqApzczIQmAZ23fU9aEnK2gxny46kSWeQi1pxOQ0RNmb
6/SM7EZEQZLoV0lbHQo7eh5IQ2bFAZDpl86lJjl4lCHYzToRYqAw3fguUorB1Wvt9lt4nQ+yq+2l
41Oap6CCoXbr0Z7M+zDMrrEMWCMRcOlEfAdIZPFvaNl2wJ6cj9QEZRkIQlbDNtU6fkMZ0xHVnBC1
sZooei7b+ZQE+qebPPXFAZTPKy0i66Bz9loiIJkFLyiVcnFYUuWeFXjt2K0vlCY9U5z3lBFNPPPb
C0qknru7sotebBkCbaTOI3rQN+EkhCbYWzc9l8F0Z7tatAu/mxasqNPf4W84k5vr7FCgfSX4dCcr
vVOCNum87sQ293nzgf/D9ttLrbakQ7K0Khof5plYkD3ahZPdWf2Z5DcSh5iq91qL/5mM8qMWQt8F
M3pGKJh9Qi8eDX00/kL3d1aKtX2orz5u/Y1qMriaVvkNG7uN7CRwiMdFFTjxEsqmr5unsgkt/HKY
tQmWUOmdeWno+YLBhgatXT2hhKg+WGH30BPTpWg0so18x0tskrgEI3uHEPnqC3YBYTy5y4Z9h9uw
quIaw1LTnwYfnxTwbudmh2xiP8eFFi/FYDwX2caWewV9IDEeWuFdBBbrc4YY1LQRJOjImj1Q37Qg
5GvLuBhSK2SpMTheQo4WUyOxUz5O5YxeJKKjjWvlK87GcSyPjg/C+NrMXXHRfC0MPd+IAgEQXT2M
8eQvYXxfCrn444RvPNFSiGAM9roe2njRl0JZRdZeBefy9C55K3zgDM3q78KmI4mbwiA+WLgVokZt
i2CWw8ToygeP0Xiw3mDppLbAXi4lUVoFyaASacoq9dM509Q4Yabw1Kl6HUOSsfjdbOT3bkeir5Aw
aPk6UggN8euXoRgOJBa/BQHbOgup/NL2L2nD9vD2N32q8D3wuxmBUItgypjbKjIegBzP0Mrkr2jq
vqLvu8wvaW7PDzX4oJkYxj7SyB1DTTWTvwwDpmCHhL5cWVqC6huyOJ/6biXzeNftQJhK10JRyy0B
4ZftBdfnuVcnY4VHJfGwJ96no8hWaRnWG6U71RnGAmogUr68+avIHedhyMQxc/kSVNzMWau8CoWa
l5kqpFtGKILPhdvS9J2k0wmcZFUhNNkoLakbRLawHVXe2S9QuTCRYCX3m51j72a5qXL1H/847mDk
T0OIuE42VRAvoe5swTnTd3W7qjWC7mwySMp6IrZ6Gva0cB3LPE/Yh266sAPJNfeYJeZd3BWXMV8O
k1OfBpYOZKUezbQ+GQNb9zjP2O74PqmVE41ata3v6o7rZCKrBn1+bXlmHzGZDsZ0LtDNLejWSYiR
DIItxklbG9Ejx8QYTKq/t62jOVOo0BcoF0gG3Y8zA2apOjsXjoiY7AdUWaixVzm7L0NYu7SmRA0W
eBWm8VvUjFy94SUFsiB9/UqC0KnQm48h/tBIcF2VEjrpdf0OB8v3IuOUYfOGucc+hvStTcBRS+Zt
ojpUTp2GIBAkuli7K/K6o5mWIsouQPMp2OVQZ9KtIY+zo8JsJxVBYQ3fhRf6Y3IMEnSyWAMKtOss
0a4GvT3LIFSuKbsPYJfzTMvCQgw5LRIB70mjJXdJttBZj7tg2T7lHeWONZhh2N2bfoYxSYmxxgFZ
mJ2cueUIASVzNXXaQlTHXHPMiEIFtEBcfkYjVPsj/RxcQnBr8bJr0jcb2Y4Ox467F+lhLk+YseRN
TXwMlkBGRum1/FzyWDv8bhZa72gkFkNNzBh5GTP0iugpcSaxC0IeJTX4q6Y/qzEk9SDEeZq1fhna
Ju1FmNXi55SFizw55XmJfoSdU9Aiwt3mAb2OHDclns/ITNYV9tp14LPJ0NkFkr9LNSZ6iYV8KT9o
Twq+nQUu5DeVBc7PtwOTwjZEjkrAO2WvrDK5SGKEBbAgIG+iQiJtoXCh9Rfw18g+KZRYlnJAqEkR
yVl1ILda9ujull2Wvk02Jd7AvVsHvRLp50w4yO22BJUwmpM2SrnN7dgoBkOdLr5VcUY7Q8qYe/s6
hHzPeXQVnfFaObwt+UVgQrtSgrEkF2VVFZq7LCiARe8LLWHb326QWZzxcrfjO0nEbB4EwBUEe9Z2
59EcLzGCN0oD9wJRTx4/u1VCpFX9kEZj6ulEx1HNOAZe4dLtZSJSXwxCoWbTYbWiJjRBqErTr3C2
H0l2RZhMtve6cZVrNnGuyQHyNnCPQcWSrH+3bMCgelSjRb+WX/9tChghwZjkcRTJMd6w+Vbwvd+z
HN0KvbF3iPonT/GHZC8aNkaFSj9cQY4gOow82DKcw8Nq4JLyMhkxg5iFjA+F1WJk9SxjVzHULnKz
b5BAu1fV71/Lsvma4Ihf/gkA/hf8jAFA/DdA1dA0YduapaoSwpXP/4mfsWq7KQOkFGuIGMQ78Xbo
SFlP5kXikywF7pe37xEnnBjtc0jyzuIGGqalf5XvTMlLcMfgmxwE5Hcr3PTDaffFtCcx9r6KzR3O
1FXUcVaWykrCmW6p9suBK5/Qo3Ns6BfdX/z7jyQZpb9CxHwiE8uy4eqWabtA2H/+RIKkH7c1SfKU
mDBBFazfQcZM4ixtbVOM3TcrAUwcdHv37/9f/V/9x7qp2i6Di6rh//zrf6znZHuxCeJQ1tW68AOG
BPMsYeA2VlZKa50Fw7IcRUoShjQ55XcYM7M5ejPJ4YGTezFYPkxU4UTNUygLcfXsU8jFDUl+15Bc
S6cuiOWDnG6jN7lmmCommcI6//sPYgDX/7cjaGvCMjW6+cDa//ZBjFio+HOQRAw6F55853L8G5IR
Tl2K6N7KHuE3JvYq4vK1kadjP4zerCkC2GPpIRgdIt5WA6xrj/WawGM5xKOWP3cG2K8c5CbtfTaZ
M5GUL+yJPzD+WAhBkjEk8XqN4TxOOXHsHD75XYZcmrdP+j+iif41t/MXxuj/jUn6/5Amcjl1/8Hi
/jeaaNO9tp/Za/r6Z5JI/skfJJHzKyipC2upOsSAqy4kzB8kkf6rLi86G5+VTeOAxXDyB0lk/wpE
a+mu4JR3VdXgBf9JEtmG/H2TYkgNoar5P2GJcG/8jVXV0IxZvA/7RmNBr0JV/XkISIYs6Y05Tza0
sUerXG6UKnZMRHRdFPdHJjdSkq7aZnJzBXeOHTvdIc79iuzR2ZGpdo6D7g5q4hx9zxU32mEQvPPT
88jerZgw+STZG7DXoyM3dzgHXmghZMeXE15IOHK+yJL2Kc5zUnZy/Krw7yvFb0OPRjeskj3LRIQf
K3s09oXcXgqmyxlRTfJE8epnmhFkrPvrsBMS0468YqQimUBuFL90zdUF3a+h3MyObGqDYpsGvKAr
t7u18EOwT3ODivpqsSOetceYcsZF0jXEIWkars52/kBvwwT+VVj5ezFY34HiBo90D12SMkyTeutf
APtwUUGFsABKn9WgOVQWZlrKgDalPptkIhRvU2Qt0EUuEbpmnsNu3ywz2lFUQX4MIhRh41Yg9waA
2QAkCGi/dgzlQD/1Z2d1O18CChPIAt6sD9Yd0G8W4G8N+kB5Jeun6gVk7dnHBrFAn37pJnXXNcYZ
F4Z5JySSoQFpzBLbCCXIAdgRYBtZtoN6FWiM5VI+idjsA490oCQSLRklboJx+ZQDpDipNWLqfsLm
vSUAQjvmFgcArRthckQUe0GPKLecDWYxk7rk2NmGjbB/aHq8Tu12ZXVjsmkUQHnsVgkrqITdRwUu
7agvRVf2C0siQp3EhvLUwYbR5HTKlCxyNRfmRnFcsGw6qBfl0SIHbVlSAqxglfMjHLTEHlkSj1Ik
MhVKjKqQaFUGbDWmOk12AFnttZfZcA3wVipxrhDAawT4AnsmchAkrJeYmLkKCGqgxomVHpCZVYck
GVcUDAzAaRGwGq12sLebIf8QztKlVWscjCU9N5tZInIq0JwPRDdIrG6o1s2sEpdgx9+1FKjK6lGH
2eEu9OU6BcAvkcifCwSI5wc4UaKCpP+eR2BCI7yfKZwCOkRFeVcTZdwIc1Ww6KwQdZjGnC0kEjwg
Mzojjja9eY1N1lexzhO6zApZjwAXwS1rgWoHsrOQiGZkuB9Z3W4atjZ+F+9wtmh7w6c+Q0SwNFr8
ovoxNIGfkIiY3FcAp48mEGonsVRsIhvHMoJFD8yK8SLfC4DXDgDWAd/TWwTKLcaU6NSLukbHN7A7
zrZJzt6h1ZS7yFGypUmweAwobTUlyeEx6JZmJC7AcZge+/gStXG+4KUyL+iiaFvG9YsfziFZ38hn
w0rb6AR1eKKcn2E/vZCT13OjhWLo7dYK2DQUannJtIaNeu10BHs1MZvygPTgFDPFEJmHOsYhYCH0
pK6tT2FXcFbETZBhf7JiOhRJncGzUy8cnZWGntvjlkDuhWBXv7ApMTqekrZ/1ebisUnHna0CRdvZ
e1rOG8vsy61uR3tSOz76FKMhiVPwiEQ4OkaQHyDAV3rnvs6kbC8QxkU7rSe3maDXcaXXyJoDrYRu
8ONl2FKYhqx/E+kIt5G++V5T2902zvqN00137HaffAtSTOdi86y4hAryNULN3G5V0ZEUTOGFmFKS
M4nYxakj9nUC6RtVdkHyZXAkzxjcGVPqxhDTLrptDVJqw3M3+ZxG551xKKKJk1zSvGWkdxKt8+oJ
5afVdJfYTEZvTGEBEgUDtphhJV1A3NlnkBvKHEW8uieCmSo9Zz4FRnhqGzU5maHWn8OIFa0lhocy
KqbFRHvvrkNWsUU1TJ2u70NEUdDcMpx3wh9f+jrTMO0Eyj2gsLGZyihfa07w2NHfd0ozlkHBaF0U
mR8UJTODrlJ+tsO4RmDAWeEKwK6u+kEWS3KoUe2zYdqSuBx/8wt3OpDuIxAyLJVRb04K8jO+kwh1
dmsZh0GybFVdexrsckbw/Wdua+fRyi208UO1CMJJQReY5s/Mk5SGGiqBJ3WaelPne5ZmEEHfmZh9
Rh3jmdWt59KqjxznLVdn7ZHISHtIRvRY32TRJTDUflPAU5mxWW97tcbHq2o6aRcmUIjWumj00isR
fe4n4gXP1Yvv0+CUlySsdc9vEoR2jUkWSiQYDBT9yTfV6Mgm9ljPSbqnFukalT9CByqzUGJMPLRr
j2rXempMZiCXupKG+Yrt+4qqwTV+s4eZ+NKFTqvaKkoT4O9hY2XVfswSjcIssRpwA1bqKbeSneG3
+VLX45pJr8q9KDSYu0KvqDlGVVuhRdbMuyhzH4M+ISRIz1ZBZzx1kzN7d36c70OFnNupvzQ97Zf4
2epFSN4dw5rNiUDHaZngq5Yk0TibDo0qWbI0ct04TPQf4CAKx2NFoJLpEwEXW4nzlDBurlrUo/iw
Y+8WSQ8xXrRa8Z20T6olVeKf/Alxvy4TLXSaVLZjZXRe2enfBSG9lz5MHlvIxvOcDq+G0xirxCWM
YUafvZ0QFCxTw1EXWeVMj6kTPGl5dt9znZ9Msim3aRJ0npA6eLfeNCHTujIr/p7GQbq35oDSl+BY
Tn2Le6Y+TTY7RzqjZd1kkXoNBs4Nc5btxYpNYniNCamPnGHTFXQ+h/6GXiU2uUX2NBpxtcKnrC8U
a3ype0gpgpsZF0uq7IzgrLuDtgWeeA2J6Dg4kTkTrBMR8wCGHyIevxp4yEAo+uactigd6rrud21g
zHR5mKwjkLkdlM54V6JSWqpIO5NxO5Y94eeOfsyW9mzXc7eLnHqt9A5mCUJ+6mmilUKatmrdT5a9
lrcLYZjl2vVpMtZbii3NcR5fcxjuhdorw4NfJcFRY1ZhnDcvNRkOJ0AQ876Lnsi2G6AtNbyoZU3Z
TsOEk9ZBdOACvXLtNLsgI1UliKvvrBrFsQhcY+vMGvGz0JlJ4pCgJVNb0PvGB7NnguVYLw1NRIsB
7ndjT+E5F+prVIbnukPBlPwf9s5iy3Vt27JfpNeWWKraFpgdDBW1iA1iZn19dvncfAfytpsv61nx
NoW3QVow5xh9TOlz1hBGgJsUEVJyQ400IgZAXVDnsZNpcEBisn/mvPM0qs1dbBztVPYqO+I4sXZh
BD6zqV6E3lwrVTnIKh3KEpVLYaO6wstq2+22KlhTTbzvcdLPVS0Ra1V/l7XmmAZcWgrvmz5FGoSi
td0gC2JpZF0nQ7nGkYX8RfvOZc4aSalURyzqThmorigV2eNlTT5Ip8A5NZunPmif8Sv46UIXY5D9
fF66rZgvbC52RoVbEhV2vJETzoqWsvxSlh9ZQetJWZu4SSee4778NdK9oE9WN14/dA9pPfcnoNS9
h379dWmM6ASV5jR1RefF0bMFzh8VIxc2jUUwgl2fcYol6e4vd96vRqVGN/mfV//4q2bhPSqq4v3l
SX888s/nl0HM/6KoqMkW6+f90T/uon8xwlX/7//jL/fen9XMibmHloWfH1pivV4kdoTP/7+vLcXy
1/v+8ZSYbAH6quuf/Pl39+fcX2FRVqntP/7m/sT7y/6PHh7lsiZMJaEeqOv5YWjj4pAuJeNtt169
3/7zkft9dHqkJQz2zQoU3bRSXRz+fMb92v0+ZAs2tdStjbo2RQpACwD3zI/7K94vSmWI6TGv/42R
jzyHIbncscQZN4BJknXzp/ysm4pkLEstDt0QlgdL78OMtdonLu1qP8zLv94igsB/XQsQFg1AQTbS
zMlXEul6sPMpP9yvSXHAtSDU8QGopCxIKi3D9UIr7Ngdh+bt/l/lTQCWknLopln/U6kc+FLW90BE
O+1xqcMnOzXVIUJExolgVhmLYzuuCPo2ysP92v1xZdF4/H7n/baJ7s/vLabd9cl/eYn77b+8zp+P
Ayqe9sCLAqc2BmanXqvAFEb1IWnGg7KEpL4TyZxCxeUL6Cw5WrZZZZrbuUZEM64/Kf57Hi/Wr/l+
+36tIfVwB+2Z2vn6nPsFhoq1BxrJu/z+c2ilJe/UwWajPCuDTx/k/h3cL+L12/jz5v1rqvKNktHr
AuSPJmb94u4X98f+vHn/I5IS/vUoRTZmhvvt+yP3JyYyTcdAvgQG7ewwCpxMmoxtrvYuHkRag4QU
zksMe0UFV9SejDQ/j3Vw1WQQP7IPsPdUG/xExGAqpkXW+Oyzl/RFwFYmlVzTVncF8+tcnJnALzRM
GALkR7lv/aYob0JXjkX8aqZilwrbM2EJVFG4r7D2JA8C/XQTzz46Wg93Kyk3nd/pjdtpK0zT8Box
ugQugPVrcMGleA4ZBq+NButC+R0Wv9sldnNt1VooO13n040jPWZkI2G2/pAe8iAX8Ihrsp4rerR1
9lVBXZ/xYTUna+ZtDlU26Rxo67R2gcgiGkfgIb13Tf2h2frDML0HAlEfW16CM05qb7qQbjwKDLti
qLeGRjqMXR19I+mOU9Leup6FoErwkND2Zp7wIdjBFG+wTw9m3x5HVffhkh4oIfmlZp2MFvRMp/hB
Iv+Y8ploI+1jjCMSs77UnvptGJ1kJaWcSo5uvrAjmI5Dq3F+UwGtNBoLowNE/QQp3pdnxW/KiYXq
5PZdehjJl82yyzAwlYBck9NHMaKwaUvWAeZjsFgvQ14+WIiCq6hGLkaoRxcPT6yDz2m+XNcPoE2v
UC0xKfmLsE9A9PdlPv5KM/nJUNWXxiYKKRY3JQDLsMZmpYg8I1qfRXcsVPUn6RIEwYTHLO35t7hW
JFiuhD6DRmlgyrfeckUZ7aeu9sTIMUnl1VSdjmIMeXI5xm+FHtN5QpQGHuiUIXjKJMWrzBr8P1q/
Hg2L2h3MrsKfPx1LlJMG4a+aHHsKhrF5utRGcowTxddybNkQ9Gt7egiU6pKK5SBb2WGRCkCp/O/a
crTerC71SlYBhWEeJP0tKmYafCA1LVgNue52wjyqaDVTo92XZeVh3t4AgDqy4znP6otEOlJsKccu
FLc6Xa59kjhTaPBhFacj6Kn4itB/JAScN0J3sDQH9rIzJn4Y0W5ZNtq25C9acOh186RbxblRMwxO
0OD7+JxaOoqRZ7Rl12Ck0ByanppSbmhhHGXRG2lepmCoobm27zXlmGrKoSqbE6x41zI/CkndcQ7S
kdJAKKXGcmhGagESdFoUrXrrA+F/LCmvp/2rNn0rM9LMtjuZMb4zwmWjisGn7XfhvA2xU9Z1exNF
yJgZEwekXoaC6c4y9l3wgtp2L0aL04Cl5jQTwEx1b+gOmFkxxRNGaz4mPTZxY9gvSfg5KcMF996F
8sGBV/7Qp+yRHfVGxVwXUAVk8UL3dXmQWuuQagkwNWvXJeHDUAuXNGm/avYDdXoQ4mSH1her6V5F
ZR1FbT4ulXaAz7OpUJh2JsF6yFP7sPeXERFs7VdUVYyK0aoICfQr2ZT2t2hOL2kxfpnR76WTj0ld
PsjIgumU89X6Egcf7KSHqB8+kHgfFTPbybW0qzqFVxCvGJxJc5l8EYszMRvbBr1jI5ePmQhe6mh+
KBP9zc6LjyTr2PAHflfOb2JIPcqW2wEVRtWVe3hbR+DQfiao0E2UHBFuWN1VaojjQvVrBvRZh1cr
717YN/hkSHuEjR4KmbgRfR9Z+AvR3w5mCCNU38PdiOGvF/TU6cm7RabSC1oONqAuI9GeV06EkrMm
XU5TwFcsipeKzUFKBcbWFzgYbDUUjiRJvq0OuUDGcVUZu5nzLYNXneX2OZa6hz4unBR9tKom+HHS
CzFz1zuDzlZvgWy9DkHwrJHpa4aFXy6dTwyxH0jBeUilZ51sY8S55xqiiaZEu6Wn6NFJe1I7HRzS
bhCYa95Sep6DrfFoisgvu+hQStOtjgYKo/I+KkjnLqyLUSj+kmH6iVovDyhI6n7Ekn8N6qyX6ZJw
nMWydemD+AyZhSap7o0wxEo9Po8jOHuYoHC+AX/AM8szzTWVI/TaXaFUu+hRrV9jyEot3lQ8TSjc
Eb4qoR8EmS8WMPqqfcqmD6kZ/DF/qIPlUCmWFwwL85Nw74e4mr7OcXTNKgQBGXJ+RHZmA32rZ5Rp
HWPAryB37iJIs+EoCIiUEcmy01sMhdFzTC931qc9hXTScIrHMh72KgKkUUdFIbX77inJdB/FBTYP
xk240HlYOIFT5t1xbJ/yfjwK3XysI+1sGKNX2p2fkrFeBQTY6e1BztiXD/kpK0I3TeMDCgQn6YJ3
3dZ+amH6bkTmIWiLvZjQ4ZlIVuWKoTt/JGT3JaGimFqaK6z6XGSwJY518ix0L4bzao8P1rfZwJu8
Av+zJBChjl6dllB15O6ztnGge5TTFPOiiWxjqMq1sB91KLGtLF9R3D+mdvlQt9lzPIX7EjlCgG1R
Ti4q6KjVQq9FLOPXiusQvVRW+VaCPScmgvAa5aTHy0G3pJXScMY2vJlnFMKUhVfg+LYsTMcUuTdK
ADuheMtgKQDzuZFeciTD0ooVh3dsatWntRTXsI4xSMdekVJClFzFmPYBq4nA07vyFOu605FhYjh1
eM4QfRDz9CibJtMSS0wAMIYaX3XtsSGSfbFaEDOpk6Wap02KMyqZE0kgMdppz37MNwSdBX1Xa1Qu
I0b9Lj/hpchS0pRTkraNfTlUjypu0zDPsOU+2Y31CwyL1ulXqRUH0kJcq7F2hK4rhM8EgE0nBNIR
kqG88SwyWtp8OlKYnvOZAXjZjniHg4IpQNkX/XyuGg0NVPXRBvUXu+ZMIwiFZRdGijUwrd329TqG
z87MjEaEBAl04SEqitXZvhe1BDc6d2LzISUZjdiifV8V1MEncgf9TM68ICYvkKUb4nUiqiOvxnpE
8qRbaCy/wn0fMdj15U5WKt9e2m1RfJNehFIgdnKq5waSbZVgIJJVPQUZvW0FbpktN8VVUbNX+oPR
iqNJj6bUgz18CqYiNs5khYW5F5jtDZX0cULAKs3TD+Sfj4ZU7hf5NUmbA1EEXtrPz7GxnAyLwix1
TCMxtmoijpGUHhrNphCg71FqOupi0hheHCpglJkvwaKdtO6t6Ih7UkPGo5S9xOhkubrV2CLNVLkD
aQIRZjCwM6Y0D2YhNkVNFbsJtoDC6OLgceiu0BJcWSNPIJp9uhjoxQIPs6qnGDkAaIbv9GnKZS+U
gj2MjnNWs/iO4BUV5QuQPk8PClgaoPlLzv7oZSm766RV79jGn6wAK5ZBBHMFYMYkD6f/bJVhN2ij
07HhqZkXm9GVgvmgRzAdrdiRgKSbjBwyBEdLl1+aZIWGoetZwPPVgV++y0q/J8fRVzTAUupvqnk7
VQDnTKKjmsyPEfGgSzideEFaKeFBhJwq6S4tUqbP0SO+jmBPD8YNRC9Cz8vQm8xyN9rjDhImokyU
JfjMKeE4a1DJooNKtRcnT+zdbFVu3d8yavl5WsP2kXY6lnxh4T63RrcnfFvvwFPk8S4lhkSVSUno
c2cgNYSSxkvJZDQtzmrxlxBQGl2xBi45ajLtKjPlSDJOyRQfYTK6PDSMgNW61oWx6IoFuVIbPU3T
iPKROarFGzcmXlyS9SAbN3CtCXsUC8F0Lihb916v04FSWeO3e4Zvir0BYmsV/fmhKyVCsgdvUYVT
WDJ9nxqrqr4rVosIwDil/EiVylHx55nWEcIeOljhpEXlBLrt0QsbcL8yHh+oVLoT/TWNrCaDNxhl
yF6JsA1RoSxQnsGTkvvttirZO9rirh8b+SGNB6i3ojvkv+Ixd4P2GthYLhTVazuvIt0YypQfScNT
JEfvZUmZtRLXGoLuGv1ZVozi7BorcqzrVdc4sFZvJ3eSOwefAJ8DPOb8DKLCrWHHx4g4h5Y+WiKd
+pwNTsOHwH4i0WTsQZXMdeZp9nlGXK2xXpQZnwNtuZoi8Ya08dTMPAVz62U6su7pOwiWV6g2B9E0
b1V+69ftkUBzzwK+76hr2/0hEPMVjNF2MhrqlNqVkOJrGBs3I5J2Rb06ODiBkuRckiimT9Uuh9W4
Tn+aqn7C/dobm5r6eSOrXqCTA4pPQbJVj47zZsIGpQ4soiLDS8d1GDN2VPj9xBJnVDfUNLIdjCsP
uixQJvAeCcAhNSYNIHJZo5wa7Sg3pTPU8Vkn3iiTYffKMm0BwynrwWvt1mMLFMWKPyiNV2mdX7Up
PvqGyAZlt8wwl8LQg3bmYYNm42I8UgvwCYFnVouxTMOKieZnjegmWRao0zO3RwZUtPYmHz8DDEup
4vUp+WN0DRRDvYwMv4V07hcNG9qnpQBfYcJaeg2f3byNixocCFUZRfU1bHdxUbpJRQW1mZz1x0OZ
isQMaipEyKpCksgrm2t5Z+gP8UCNVrqFlQK7n3jnvnPAtMAtKzyZlX4wgii6F38wWyXbqqWFWJJ7
xFxO6vABEWIinPvV+0W03lkYhbWzGhXCSJmC7F/ynOffH0KKsLYfAmlxDAJvmbtFve21sqQ1F8aK
N4+mdy9//KMa8ud9/66KEg/RV9vzRiRLYeVNs34XTK2gKZd+NoqS7gEebv4srdTU5beYF2a+EEpJ
8oxRS2ST14KpHqTe9P6osGltS1nmXrrBz3VOShKH7y9yv7jfP+hs3g2zaHailJxOrybaSvqFoBXO
6wZ/adXl4zshZlBOzGo5j0NivIS4VEDjDu9RaVv7scygh8IFe1D17jUvA5IqZpZEaiXaN3gqLNuC
0zLCU+mlGBdCQI5xbgzNe5xLHJhhAQRpvRnRPEoxnLzW/ZSfyYPQOQFs7k9sJI51loFv5GldqHnG
FHhaRXAQxKse8+qVjbV8XcbuA9yctZMymRyIwEo8wpsZLOhCvZuL4c2NtY/YDV7NYIxfJBVsUKUv
vtkqpZPJ6LvaYUE0x96CyCj1MW0z1itGvOvCEX+zhb/EkIP4VCXDHhX2+CSKIrtlYfUdg5MiR8/m
pIBm46m5NjHFXXS9TF2qjaknU6XIIHxh1Y2MB7nOn1JAwg6ZyJ1iyG46TdKzOne/lHFuz5GMVzPX
cw9RePCRmRhxEQO+jpklgAiCF57yASMsVIUwYLvaydWuw9zWaxrrVGysBp+bgQ9WGDFmq5viRzq/
wj3Yhja9KiIpkKQcSmAC4WmGu97CY9wPBekPXsF+Z62Uonx2Apnm6dWy0CI4nQwCVnLn8aST+Ruw
xwFRsYP97FSoCkqJqUdjwLAVDwuZB9n2CX6oK0xxsEVH/5LPPeh7yKa3tCpWO8Z+bs4DigyE08el
hl+9ynKSxdF6bC956XaoDwqdrp+JN4nhqqqhPiYPWVDSOCajIhv3fVbssoFjwZbcknA6I+v3MtBC
xQbc0kaOaPy2UrBptc7cs1yRfRs7Ul8UyOGRnCzg/UzsdW3kQ9LZxKblLKJxB3oqFGspBc5+PrSe
+ctgN05vBdH4a8D5rXftzdIIF4ECYq5wQZq3ZWq7BmF/RRPuEpFvEM/tJ1CuPbLuMvzUOvySNZ51
rW38FBVfW9AJhmCJYS7dFp91joQbwcKnqt4ocugfeQCWk3YwpqP4QJieKtYIO0yIx1CmChiDLsQM
JVUvsnKs1DN5P/y0B2l2JvqxMaNT5Go5RTa3tBJXPOMfTqLnxrjxXvga2vRlst+V5pkJES9vNFJE
k0jI6p+6gpFdfofejoIFQ2eIJcYw3W4uN8H8kw7rNpPwXWhfXJNfWEuTG5lJFxw/CnmNCL2a8E3n
vDrEZeRXCxY9YcFFm3dqaaIOMnBH7qqk2y6gHzWQAPPU7adKA/g+H6hb/2ZDhb3ekk/ITV+yy6ha
J12TvLS6jlPiAKN9Z41EfWXF7aFsRF3RBi+dfK2YYzrb2pjNbUYW1FnIovLPKp02ma+PQFXL97u5
k2V+lMZ8qfCrJYVdoLZ654krb2S/S4gMoXuF0qxZ8yrB5TpSpu2spAfVu9BhVc9G/h4qxNoQpauZ
n4K1Sjkc07ZlZ0DMN1iunl2oil+ziM1na1aQ5zdHa5kOllE/zEXsLZHp48XDfDD3TklV1tL2hMBs
xIxdEfqbbZTPWqmy4c4cHU4xgOGHUBl90R5LjZztVOwXDn/8bXs7t9+SRqboOh0x/J6jcvabrWJ1
OyO0XXsaNuZYbgx2xtWOYSbV/IQlH5bjyI/RyNBDzxd21zFeyaeh/64Ub1G8rnmFbiWHD+upLSte
BtdxsEZ8N78j8YwQPJTtTXUxpUsA4njJL5mxQ0EW/zDS7fhUTVtpdLTK1+V9px4lY1OG+F5fIHta
yceQ/ko4PwB0OlWRe6quXwvoQsW8Oh9DH1vt6hpJsX5Wu1kenmfW6EmXbbP+RR3GQ9xy4orARcjl
Dp1Cl0TbROG1mRYSX60TEPSKFcYgBW4bx95aaiDm4D0nzw/2CQoNdLVg//UPvd7IWAyDBGESYZaK
cQ4VsttGay9IS7fj+gsrqHiRzeYTNSb90fYC8eyiYnotNXGkWlMwWwx980QGIc4kCRpkhUmr2BGe
5crhiGRG52hOLuRmIRzBIW2JXRXLvhlXbm89Zsm5J3mxbIebRid+MF+qWdmlgCt6g0hHBsefwdzY
j0Cb24NpDhNDmC6+QAYZrZX7mtTPbPKgBkPI0E95T2kZrLHGSsDMftjmCXdJ/G1X1sikwRNGmdXT
VGpHKceixTBMsTU724uh/JAlli6jLZHvHjXhMSDhHtGCGb1bqU2IKM8wauQ4ja1VTyU+InzJZPyO
WmYe8x4xlqmE1SEbTNPp6NKxRQ8wJbaBCYtLERfVnp+MMb5kimo82k1begCWLNrzVf1RdsF+Tmzg
EkaSnUMhGHcGtf5Is74iELKUT0urhC/mIrw74zLq6ifLMHrPzKwfRQxQMOx06YHCLcyNYl/OZEsn
hZQ9NUmRPcXtUUxR/Xi/RxegLifZEs79sWwwrFOVhTfBjIIJtD7M5mCfiVpmW7BeY6Nmn1sD29os
6V90oL57luWdSyp0tY7666VAsnQkFjj2Eit+hvQbUiuCMnGw1ov7tVBKL6pe234vFePEbD78BsJB
dzIx1IMBD3mr4S6HElf+qgqKcLOQkJuqyqlaL+7XZsxtmywkl1VvEHiTUIYoEMI8wxxuwSm2zxwX
VBa0YT6wyGUoW7ohx6vZssrN8onOAM2CdpofzT7U9imN/+3dfVgE4cBEI3ks7Zrn+10sAPdDMjXX
JDlWSQWmgBAvCgZASO43FUm23XzCkH+/WRG/8f/V4f8TiBAK7P8kD/fL4mfffLV/VYff/+R/y8NB
/qiaqcL+MjUQQiso6F/ycMv+LxWDhKWp+CN005L/Jg/XZNOQBZ4DTUfSLf8pD1f+y7ZUW6Dm/oM9
pP2/yMO1/8OmoVB6NHC66BY+OF2Iv4vDIUTQK4Jr4tpZ4dEfdOCq4ywE8cNmZbKxYdms0mIHKxMm
9fIUBM1xsAOaZ8e+sK+dSIiSSq+9HF9JU36N8nY728N5AEYGhxoJlA6cQbGSG/RFJ1zit34cPlDU
PKoQL4Ksd6w8+Kzkha7q5ORp811aDCLN4pC0skLBsXS+xihU0iqipam7YAce7JgSoIq/MvrVTOe/
/Hr/xgJ0R7D9zTCj6vxeKPbxnximapt//0Jisx3JBRlCL54bVOaNmZ0WZjy4nZc4FMpPknmRj4/a
IzbJ8IyAtKCVzbYVWfmFnFdzJ2th/KSzitxPQ3mNiuZ1wjn/kQj9AwuzvuUVZYauLnog2wgWpU6z
SETDwlpMZt8zZX4DeXSTanXzKKcu4tnxoEKAVOXfaj4Pe0uWb1lCBV+JoY/KtH1BtEAtoUvYkGVy
KUrwDtoBkHQUVdI+MIZ4u7Rq4jU677xY0WhlOtKbt2eJyaF2GDAAxelmtJu1AH47bb1tOBTJUTQ9
a7HekB9zA9monkg2fRlhn9UC811lRBfey6mlkbtVw84+1EJd6AtgIW9AE1BIaC7mRFuP7QgJ8yaY
A6NCp9hnYX5d5IXWZ2udFGOunMaOU+p/g3xlz/FTn6RP1Qjkr3Lu3sN3u0DPToKHhGl4/59/bY3z
6O/mHghehgKli0NfVrR/eiPaqFGhK0GgxGXEZjX9LKOYbQG8ZdykmBkngrHmsp627EA/LAUSQJrk
nzYUjS4bq0ebFceexj9xjGN4tAvpKc/Mlzbr2xsCeaTRXUHuQbP8GtYrZWx1Fxm57qy09pM1Cs2R
c5vA2RDS1CY0HuOAMb+fbRpLCjWSKCKmc2FRXlvYEAnQcMu8wcYhIFN0C5QkA0vt/8UvpqyGsH8c
/6aOCY5hYf1nHXn+6haJrBoBmh1HnoTrw7FGlDiQskKPrpQrWda8ncBHewCI2Ta2QA6wuPxQhRlf
sEe40JAyr+xl5EoFHJcKZDAV3AggjNK+afBJ2QOjN8mbl0aSAyfIc2IPrR/W6unVaTZQpat2//kn
Zkr9Nw4u3G8aJhtobnhr/jHGFW2JYLgJVdBX6a6ict6lUe7FcX2FPklF2lSGI7JviTSj9SoWGCBR
5jSxVQu0Y56gCYgqHeFm1x2kaQqdUU8qbCdSC6NfL1xFnjETgKMIu6voRngds5rhfTCduLQfNElZ
fSnC76O5hOh6ZVX2NBr5ilap2pVg+ZgEv0ORsPnKsmexDJ4tI6RvYjbv8FSKVjx2QKhK5QWNigsL
MTwk2Usw1xHyjdV3MolDhYLCq8cEjFaYLUDpa5LUk9a3E+U9XKxvYZhPVcCOF7ysscmS6SlauVsx
lnfEWs+D8ZMMbZT8EEoLDUTifIJrwTiRPSemeYaehuEgmV7aXwvtxa1Buh42SMhMnQq2DBsEjODC
j8dvVasJaAnxkiI/iEjb2xI88h1acGZaUwp3NgfKJAZMpaVrreiJstAf2rFNgep2tz4Kzlasyb7V
EawTr5HAkvYl6tCZhhjKh5p9LFae4LSu4m03YTdK8iqhF72Zk+m9jnvlm8IynoFU/aaU+Hso1+xS
24kEtsF6uVIqQ+ZA8vBsqsM1bWtSRMQXrZVdUQKtwVIS4z8K8cMMU7xVU+uk6iW7SrsTW6FOzxUo
JRzk7WeVIItBcAmA1jbIfMaGonXfutYVe+J9IN8PKNgRISS4ny00x47WxE8amHxChMLjuBBFghtG
7ARKgQ1FYfYrSWidakFWixUhQ1KjcKssQw5rJxuPqdIctUV8dTQcimBpwDjL6m1pws5FJnAGHvEg
QipA7AjIehwp0kY0nSHLTIr03g7yI4q/DgCchmSDuFwIAo+zgbOcJLI8ekA53bp2V1ysGrpYjlyU
vKyUz1ln+7lXz1a6Hws9dLiXTfQ0xZtcH/XVEluKEEOS1f0kMD2lTVY7UyJG/NSY/CvCJo66Yedu
T2EOQ7XEH5P5txuM+KHGM7dBY4iWJk5e2ET+LFSKy13IxjTo6t9BHrozmKhttS8b+s5iVDfF9F5V
RG8U+DAMha6RCqy1DVSxa4kG3OjZ99Agmp1nil+CEAMw4DMea6s2twUbHzxB+c6mZDmBnXXzmfAR
G3/pILmNCnNq6eyvKR0fFFs/In1HPmZ+yKu0q+pmR4NmvAmKkrgXs9jWUckEh+RyicRDGitrMLJL
zA5JyWZkn/V1oNQzdkEF5J+G3aSuJ5ilcVCNbUMwo8y2c4K1S2VjLQTbRKK35UnKlget12jc2C0i
jOomk+uzNXTtaTBRls2Ec+ylnp/enKEtUmHnAApdMTZPNbDW41zJtBKaQ5j6udzFx1nJKe1nNQE2
ivYTzDD/XS+/D+yzHQldQBYmb+wpbvJIbS1SMnxxyJqJIG9uxvgiAsXClT9/NsH8kJLhROrT1TKx
eVDC3ZpN9aEH2dc0RoesthvOamG6SdthW8q2DaG8TjPIvR/bEiwUQHuIUyVy77R9nzZgVVL8dE0Y
Eiyqai6h7G5ZAxHCVlG7plWuUp/wA2XqU6rGn6EirTmJRIOpMLPAd790SiIR2qXeNICUm7wXVKrm
rWaNEern8MFUASUaZl6e45nyQFCE/U2zBeQkNThUEDAcOwhyYFdkoSmstDZkCGUkbbTCtylw1BZ7
5MIMz7WB9YA4zw4XhfYJCwxG8ZvS89brpP8Z6ajuFCncjiL8lMfpKVcFgn4iowESEPG8huCx+O8Y
Gwpjw+qONVyl7GZCnJ0JyZiCGEtBXEn1kdSPCU09QpqKCBhi4LGoUKuYnUWLH6TI/NnheNjUObre
nR221GAGhHIjOjMqmeBuWn7oZWoO0CJHJ5ByYvA6cQ5iAzrl0ECZqopd3yW/bQv5oV7+yOqCrOK+
Y4m5iKd06m5Sby0gzoktFcAwN1oJxz9JemcMEMVDIN0WiYm3JYhexai/RyqFHXmuR1SY5ldYdCel
tL+XCQhOJNHESnPg1HY2DDs1a5+ziZPQ5hscZRw4BGZR8j2mxHkkNhjKQtG38lpGZUQ0oVHED7pG
HyVckj11fzfIZPUspZ8FPo9NyvrVmXZSjCOQ71Sh61NjIQ1CdHhUm3UBaq6fqGdnuwFIcrAw3KJP
/MLZRQxxd86E8U2fTtmwGNkP4C4ChYE21Cu49mOq0w1dOQ3DRxM7QxgqByOKHsIS75kZea1OsGLa
qy+TcSJDLQJfUAOLG0CQdpX6ranZ80BeSy6Nv1WzfU6M8jToEv68YrxmBv6ChmpcYBYpZ624DcpP
BNJE9+nhyVD6ryacnbENfzfxsR5hXk67ltNyqxsWpPHUqDdq1/NDx51f00diTzTN4qU2IYwQx/QE
woJB0Rh+JnmZPAx47LQc9OiYQzCQxYud1wEgUoW6UPkbwyRxiTF1R9J2GHtX1w0pkhrS3o1cFRXu
ORQARvpz7SIgfHpq1zif+ttEwyPn8aFQoA72KmBFbFGSabwFv+1l7hnYrXy3WBgXbFH8FlKzn0sq
rR1PdYwx2EhldJoyWsWWooPaLBNnoOFyaDifKMeGjxJdmV0H0c40WJdBrGon4qAC4dVslNyhbdB6
pM3ZDn+odvYx4YnAmZbn20Zo3aGgXV4ryegFY/XbKJIvtuHYYXDZ6LDclArIY22STzgLlBZhQc5x
gvCBt2DOP8rZrSTb6aj3S/DcN7kxflhL+damw1Oal0im5+CMyuytbgqWfG82FdItE2G5GStxQzPF
CgIrtVqOTqxjeKSZgeVCBzxnpjgbEejuQqN/i+X51axlyrMxoFe7O8ja2OGGE8NN7uODmIHky4Kp
E4e5ttVa47OzuGUNUuOKeHkWdHuVkJ2AWMK3SaLmN2j2kb5s5DT1QSLNrWlsVoqlaxaMlz0BkGAl
qKTrmrwt6YYxDT0S8/grSePYJaPSHyV0dFpzRIsGH6zL8FL3ioFEaPySsLNtTUV+rtNG2oVtuG91
dFR9DjauES/IhWemXCj8Khl4IS3rSjKV65y99X3Du6wRsSJ9MUd6MPM8caiXjxaNNbnoEYLjvTVs
FjedjU2QTRXe58JP4/nbNvUbiSEgaTMdjZFinhUK3/P/Yu88liRHsiz7KyO9Rwo4FIvZGOduZk4j
NpBwj3BwquB/098yPzZHPbtkKqOkO2V63RvPykonMBDF0/fuPdfHPWMWuD9JjvMXjueseo+lpRG8
VWqtIkd5+DaK4sEtzU/p6nv6iPjY8sZYBs0HDEz0wi1ktHIcN46e3ItggNYG0CMGr4lpdFiaeruN
JNKfxkOiM6GNTbHQGAJNilOEZyJCn+YcudFs3qHBXctWWtvEtlZD1dWrBgf0jhkC+lnzjLUyo6Lz
XtxwRi22TPtgrRG3ueRlofZB5LRpxtEqIvYdhM61sgXsLjezTIplj9iaJ8F6h5gZAvINWiRRxXf4
7DOm7iSe+w0eVLxPuvvD0bHCCc/eWXaiM1XD41xqT8FAXozWv+oDj7pQESSBNz6mbXAkU30VxcBt
DfKXSMvVSvmT7dJzHcL0DVo8ZtjKcVQ1+WsKx09EE+vbaGC44GVn1ua1kiZoCrvizSNB6ZEKsbJz
pHbd2IJqo11NxCktbI0KOm5+oXKFBzTH3nc8rgfkJnDZf/XS2SGA4H04oMdr/RQak2yujtQ+M9f4
PkfJwQBrGw7FWzdPPYKEmt0/xF2jfkvt9FNMbL2bVJ5a6qZY8vJrg/hX4FcvGds+nvaBWPvoJyIA
dsXVGgIP799MnAEGiiJ6KxJ5IJvQVirFTdq2H2nTgrgFA+xCOEU1B4e06+qlY89b8l8rlCTMq2IT
xJD4YXnTKSnihyJvb/S4Hsvke5hZyTLvpsdkwtTSX3I7/u511vfZ7xh3dj/dyPguEUzGgh0OAM1c
oEHK8CBL+0fmFb9UUHNeNw8THZd1TgAjTgf3UNTAodMJwklPcmKvyWQrA0VryJybqGwd59t8SSOT
zCqntZeW3x4nEQabFqr3xohc1EkEIokQV7sXnXVPjT/q5prncm9QqywqYbxnBXq5TLxQrXmgpkJU
zjAzh4EfBlD/PqbgCVLmF2PETclbeam15mWKeT/0SL6/1pOBLfBSUAPPJV7qkqwbhxRKI8pPGKmY
lEZc/r7o1n7SAjGksWMDghDG7KIUx5wwVrjltTb+ZPv3o2hzEr/Z/tXGMCyZbVw8G5K+ZUdoANNr
CgVglcmE4jLZtB6bKqz6z6h995ZJlWma05MDGXJVp8Nn6Y0vXR69su8+9UbNq90gbBbMUuuaJdxZ
5gBp+ThazlbkiKpKazgk8JuIFSSARXTj2nYmgMRNTfcrQQCYUfPX9ThBlKsXsoMy7YC1WGnuex5D
tTD68q2e0psfFv161cMCWDgR09MOwyrByoU+/Pg66b3XnBKQiKs+fajMtls5oh1B37kfse1imO07
wBF8MHZmgG/FMfG6CaQEi6fhZiAxKiTX2ctYNqiQNediuoRNMzdgFxLf8qR/ao3cRtxhwnKwH4kJ
jXESRMeyoHbIK56CPLefY8l7PrQuOUkakwf6m9Ycmzxmh0aePM2ue4VV+BCY2rPu8dBB7mE7nmyC
iXGC7LFoDNCZfOMFKeE9n/0PWdoGCRvtTqKQ4jF9oIn9nmqOsZjmuyfkQ2jne8ElcLrgmOctQjwf
QHEIrcusz63xmDI6WVqB8c4QdzcnIly4Ojs23GHZElnQTZDahVyrWk9peisePXhbszHQ+rQV841x
LX+v5zZi7H8fivC9ieId2blYK5BGZGzytDD+7M2kWJH3Su+x7V4nE78Koy1jWRc/ZWOxxlRNuUxF
vPPZTOciZS/3MwSgy9KS74ld6w+stKc8md/7rIyXvJYeS8dwl4mb3/K5felq4AcGc37LcB9Nz3k3
bIil80c6h+iRW/B03hR/aqCWuxngQDyWHwmESHOYn5JhLHe5w+siIc07x7weYJRIzOVY5BfHEM/D
ZF2y/EdrjemSjPXPOoyAM2IJjdK9h6nDIWaYisZ+jWacSOOzi5dsgUfmNneSmqfVNx4p3PhTBjwb
o3AP6RDyChZOttR/lSbTYqBm7AiHEx3sb7zwcUWQtcNzm9fkQ7WUbO3WJax9lZX830nfn0w0k+XA
PRPJBmR2GvzqnVQs2qF+ZDR/S3Lz0RrjcdVJhMyms5Gu/e7GkNej0jxFMa/a2pM3Es093LYuEAKI
FYX1XhYVGg8dOVz/QgTCRyB0lv0CefPr158mBOSQTRXaJGs6+MnwLW164MrUA+N7X5AsV4InTJiX
lYZLlFo3vbQCWnFNjdtl/VtL8AuKOwhnrdwlcoLD26OIR1U7TlmD746VP8tPQ+OS/zvY6Fq9X0Ln
W3IrvUUCaB0WkJK69S3xiNVpxbvVi60tDRbNfmNOwyf98njR0S2hQSI4XxjFh9YCMF8NSxCo08LM
eQw9v7/536YSo1NqogkqSCNdF6VLV9QiJbeHu1mgipgQ+KN9JSmawqCaTlbK6ozqEXYLwJmVHt7K
xrjhURP0jALiMfoWH+eUkB/vQpyciO9ka63LtRNG58CCi41WKg06jCIDTm20dSTrwC9v4hjIFDJ9
H8b8hCMIRaxYmcGxL42QmmO6iNbyd4k+XYMRDmTbrKvQeG1iCC3B+MOuWp+gO/s5s0g/QkgoC+wD
sJa3DUHyS89/gASLjgUZdzh813XL3dm6+VKMVF6Gp238UtN3tQsypMhQCSTEMJoeEyfLjl9iyR3c
tGG+7rLUp7IC0NLOAFkK27iyf7MOc4O9xdGjrT4K+9Z5LlEIs3f0vZLJgwpmJcOOrcbsPbIcWpsm
LLunGbVUakw/RCvEKQ679p6jtB3HT0QJ0SOhNhMP5TWzM65KkPIekBER1j6g8n40ktfStom9KPwE
+rSRYPXn4wZpMa/o1HQ7eH/ZzhWW2mPF7D2zTvs5F6oXUKKx73X65otIx2ofIh9FYLWi4KcOqa36
qWbMvRJtpBOiVNdPVUk6lx9V8JBKuIgWInreu1Ap8uRnyNvHQEO29zIvPHqSKnmszk2IUiKLoQLl
geaeepE8ilWQMW3KHcdfj0wZaZs4zikBVLkgcfoSBiNuvanfBmaCdSCdAACLdtoNoZEcpqaD3+pX
7z6bdDoMrX6nw4CsmLXsGMWZf+qniX5mNkTPwqQDCznAOlkw89fkLSVMbwZj8NniDUQU9QYaLb+r
Uasn2o1EOWfhSdP9GfC+0aY/v9NonOFqzPcwGvM9fSrtC1L5QjTaA0tL/qELbaePNeFMzUSLxjPQ
vNYAyyM9O+rBwHJeE4XgTEV1slPHP0h65bRasrOhvnz9r6hmJs8e0GXLx+gurC6D0Gm8SvAzFxvZ
00a3PBAS+d0qu/yS5kP28PXFs/ucLXkHi1zmu14zO+jig3GHjNwcpUw+YfKbd5LcvnWhU5z6EZyi
mBO5b9AYPeasj2cjMh6//u3rC2FUD34ffloDjeSZM8lz0tVHOgsM23QknHWovsjqEd5nutMHIZ+K
Kf1hDhV5qIYGYrUlVY8RYnDLuinaeam6tfksAVLGR3qQjKv0KFn7uYnNZYIePRU+6npRzIuuHVgX
kMY3i2ziRwZSJeBtNTw9pMw/NClGBaCYxMDFoj+k4d3VtggFCesbLnk6oHVNrWYZhRRpVHPNSgwe
2l87JsPCzK+aYIc069odxyVC/Nz0Nxma2zcvcX/GhGdsbI2Kc3a4jWQNOY+8gTiY5b3WGuvoNeZ3
Zi9LZhfGmXcjskba2ZYu50sfjUSrmGOyExOk1dkDoOVmgGUDUjtQt88g9/D3OdHg71MfuT/98y0d
Kcw9RR1dOvD0oq1Pk6T9WvlfMWPmSpQ0qHmw78RhYH8R+YRaPS6ZI7BktlobHNo5X4KKQGpesjaT
2bUvR0deAajC6kdQYxsEzsNdFRf0qX6pv1UidA9uaDuHDuAbN1PkryyX9ZJttdg19bSvaYwemekL
0OfVk9EU1jNVB452OV7MWfMW4HCCJaHt2qV3pmNSWsVuGAITx6vDzaKL3Sz8+UIYwCcGJzD0YxRv
PMhU2x4BEg6ysQQ+X38SUI7iy/TADpkaJV5ST1vLj096lcbHkViPwWppzdftJUjD+pIVRAV7IfiX
nDq5whZ9D53r1yNXj2N3rhu47zTRXHRrGfzIugYOlxfrmDHGwsqzO+U/OvW6m49eVIO+HZKGuy4a
z5lfbwHCTLtS2P4hVKL5ZtCqjWYWyXlkdDnRwTyGTXcgfi74RjPr4MfsSSttwN5WeBoMHCJF6Nv0
F0KrX0QDN1EOzS/OdXmch/KldV0F45y9K9Ee2d4SvPWrkZiEQH/3M8JfvaYkooZMAxxd+NukpR0k
SifuEnrgoqQPGagvJvRkCBPNoptstOtaru2mOElvX19SJ/8weIPPxHhHeBpvfsUjAEBuUVZ+c4It
tQ5HW19kKbJkxp0HDOCg9vplH4pv+TC3WxroCaJ9JvzaA0LhYW2QIu0Eg3WSidktAyGiXdIwJemt
1NsOsjKukZ5Apm8uPBUs6kMpziZK3WVFzgwFKEvuSM8FQyvg1djqrtwdEH5zjF6u7bKjT+b0QVrD
aUA8hBTAsI+gXEEGwRce5j7eOGNLRD1TV93Q1r1pT7d4op9rXwYzjz+xa9rY+1KMnmu2a+VydMJD
TSz1wW/6lcH+a+saxlNkz9iJQdEg1guwuw1RDjKoMrbMa9gvoofaaa3x2Rn1R0XTaGNbQJPZSbtQ
FQgrJy+yyc27DhR1yz5/LzMNN5f5kJZNBC42WUfonFYGZt9NuWeA6279MqkAZijVFJEUB5u/12VM
QG1uN/yZeXmxY3NTSz++l7yM7cniEcTsYglyOHDmoJNkpsDuwWo2qYtZu4JyN2h1d7BKHiIf6ldI
e8drHFYqGQPwzsLj7BpXnruG6VRnbsbIys6VjL+X9Cu2UZ+Y2xJ/f+CgNNa1Ae/E0N6NIL11c3Y4
tIqHNCTGSzYNaKUDFpjQUy75h0YxlMIEcG5PkZ2AVxoVZ8lsaSbZir1EW2hf1+ceRMig0EyK0dR2
1SHXum0CvMlSFCdMVgwwYsBOAJ4mjCqJ9EgwpLcve/04KBaU1UvYGCX7N4vWcO38ykya1ZFID2aY
nUzUGic2yi+uhuOyKXvabphBTulMpk9sD9V9zPPv2QiUoon8X7JJnuwk9F/9Rp/IChkZegfEqmbd
2OxCKZbD0OJjInPgXme0ipOwTU+k8TWr2k52vT00J1npZJlYxnK24RxBDiRDE2oClBq801mb7lpI
zgt04/krRHINGKUkM4kUzYck1C85MXy/SHVYxHTfyjINnopstI4EefvLpKRr0swSS6cdZkyEth3l
MNM8EnbnedeHGBw020jRaBefVYJ2Ia5cHePCsJFdX/3i477OqWG/DK19r7hTSFSdZ0J8A1qn9I2M
Cvm8YaowKyuiv2gNI61oMhLYSGUFgDMxkv6TB9LexSGGXJ/4FRgV7XBrmUG3Rs34bKzT86BppwB8
z9mF6zIrZXUDwQsNlsOWtIfi3xZr6bfrdsY0qnXasIprebc8H+yY6OG1FaxyoGTClatobiNYtxy8
W6o4bySjAvgC/ZabofIzj/0ay+cRwhuWgZyNSp/09sELfMjNPNdsd29uDsoZiGNVY91h8Q5WXTfV
q6ACqDgh8xbj8ND77bZp4NT5ilhHyFy18Cx9GyqaXam4dhqbC0OR7izFvNMV/S5XHLxJEfEM0HhV
1K5106KcskS7DBQ/rwOkB/bzp8FA16G7uUtB7fkg91zQew0IPpzUiErlj7WWYFAJeUigzbDYdPO4
8xTDTyqa36C4fpEi/MWK9dcr6l9cVdmmDsfw2EP5XobUVzxE8VIqXqCtyIGeYggGPQWSPRb3eGJl
aqK+3dEK5RHUV2ZDtIE/vBKITJvXjg2k4Qj5E9o7dP+/DfSld4lBuRVXIU526+aOFkB8XxNLUTUO
/WW4FSS+UU00+9pAZTxaPksbyik32BLlrR86G5Li0IVnPHLFJhHrSmAvM3o/2jHvWTcqIge77Mhm
n153SHxOTY4O3FjIZiTrmIqeFn2F7cTIRLymfnRVEI/nqLf1ukMp95KS1IP/EXK+Cu8ZVIxPqEI8
edogxQ3PxDNecq9gHIIpJ82NDStydS+srlwWHQM7UXfmPdcnUijMaBurGCEMZG9aT7CQR8KQraKG
pAodUnUwWSQkEdUqkojUzFBFFHF2jlpJaFFDetGsYowy10ZDFCUPE+042BuEHVkKdpmqAKSEJCRP
RSIFKhzJi0GBdTMBXMOuIj1ptGm4wnmxaRSLvuLkQBOnywvYSEUvTWQw4aZjXkAqU006k6dSmlRc
U6iCm7DxXEsV5aSrUKdeTXR1Yp5gP718tir7qbKxFCP6xTKrkqEGlRFFlCMM25RlqCLU+FvZT1vm
Jh3yaF4zTJdmVPF4BYidwpAVoT9E7UgsY7dz2CwuS4egKkFilVTuBlkRYlWqOKumJdgKcs33hKQr
R0Ve0ToMThYpWJoOrJW5hWrekGfC/jMljcFmtLbRydAi0UcuusH7bEzyrDzduQwzG2WaBQGd7zb8
xTrU76lAvZVNNMrKi686iV1xTzPCIsMrVGFeFj1vGL/0Bsn5orNOq5zkL0lBk7QIGHE43TwVDtar
3lWLAn/lkRwW0KhYez1DqNKkOE7c6g7rdAe11KGRQ4vDF6rHh7NsoUflXrD8eyqozFaRZZEKL0vt
njlxiQTjeYp4coW/wfq6Msg886AyhihCceNmy54neqXmv2lttisiW50+IzgNoplIRsBwZytuvlVB
bcIU7KFtWyAmS9LXXGvbkMVGD/M11ltMCt6jQUoyUg6HuKAKICdV8WOtIt1wc3cGRYExdujB8+5p
HC3kIWMNbwQ3QkKQ2YBdfUGeAriiuJ+3Y4e7Uc2SmLJGO8un6xqyfcqMKnoOWlzJ1iiOAyHTmy6v
fgo0lTTzYIRw/t4agbmM/LpaBdkZKtKuJtsO+mB0jmJgJDPSCBrIORFFeXJowH8ijyBlbHS0LUVd
AyeB6Lym4iZ1DHAergrWm0nYc4Nvmh4N5xLLjgrgq3uUWTBS10HNX9TrPTcYk5EALrmrOlEab7Ey
/DlC2tQwmezjFvAIiX+Div4j3/eb3TNCU6GABumAoti1GXb8dnzo7Z++nt8GFSUIhu+1Dl7NDLud
LTEoGVpwA4ZKfxcgiZZE4NtJJvQY7C/lxFTH1sdrOhtXZpvJusgQg5KSuS+k9ViqqMNYXRAozXgs
VBCiJoxvnYpGtMlITFVY4pwwBKEY/NTJUaT62FsqWJE0BeRsKlkFCS2GI58ARt4aK9dx3COqsrBD
3Mb6CU4otoh8UFRVSnlGHFhvWHYOvTMjBqAnEZH6aIEJW3ZpgdOtPkJpvsZVEi9cL6RfkqjxnUl8
Lx0mXvAqUpIbZJ8oFFNU9aAOBCaTaUdU/F52zDWdxqsvZGY0jGzc/u7TzqTTHqx6FWQ5dJSBFiWM
V3XvmQq7xDkzLusEhAwxmJbbPiO3pctPQqZHUibRrE+eis7UrA+dBqDG9m7NaO2MSPNXbMFmhbKE
wIz4zZAczqz20AySzAnyMlNBnU6kv5UuCqTEmhAGkt8gkxpNLvGeZNxYG/xpLpIcmODJRWpEgfZk
groFFXE0m4ci7O+YVzZDNb1NMgIO471NZfhRz5weguM/aSF9HzrDXHtTlh39q44YzYHk/TYKLVkN
XlajvDJJV9YsSKY6fD7pkAU523Kjpx0zywLyUso8VLrpJo2g28+Ws1Pb55Nhz89ywP6adXj24oz5
cyp/4J7Efu5pPCSCCPgOaC+7uwCRRpX/FJXu36RS5/E4omemGYREM9jqlvbR6ZTnrocb0TR1BHvE
uC254356g3mH0khXwy5ppJTldBoptFZmzcsi0SNScZJ5OEep9tA3gbOf4o7qFiOH5yN1Ngyc7hri
G/jYsD/DjpZX5N9Y/q1dbMNbcHxiG4Fc7plNcFg2arpY1zhHsmK9HZOHqml/lSC+U8sAtYOeRR/t
tV6xq9Ck/WFMLg5SMEar+JtFDPwTE/SA/dVWFLGPDZzwjEp3SKKQxrj2GUweikG3VrziYVJV8bUr
zDfpDmSi9jVqoDj1HmY/vTdOWT9kMSSjLF7quVsCNJfuogULs2qqliRhstPLwX+dPN04VWY1bwZz
ZLeJFmnW23rd2YAGCpgWSWu9xxEzslBrbDJRaZ70XXmMqwL31uS/4YKeN0iwH2GkmpuZNI0No9xB
CAC22ANEP72i5lpGpPX918pf41+8DTbkTza+2Fgd39T138D3bkmUJyUVdVhJIk0KU9zkMuAkm9cp
Wsjcn6zdbKnSQGP00o3wcwC6jBmbzDAhjtBMeDNN/vRGt984GQxCfb0jSrRG8P11qP8TvfA3Cd0u
WQX/efTCqszjIv74S/KC+on/sNa4xh+IugWifXaKDiEH6L7/w1rDf7I9X/1fjq2jFbEIZfhH8oLz
h2v5KG+EIBnFQ1H0/6w1zh+mcunwnxzhUu2J/x9rjeP9fv99ZXO7Qv06m+2Z85uVpEh9PfDcuV5N
fkfwm36sIAAwH8FAk599fI7hkBwyrV+xjzpSOB0tbcAKYiztzrtkkfZa7JGWb0M9/TSiDtDRDw2d
n1oe2a0v51CurXRYRXjfao9v45cp7Wkd+8vafouok/Rp2BJHyT1s8xqgRq1B4tTjdpqmI0Z2sLT1
svfHLQ8Jljf9StdnLaR3Uf9Ux2znQJ/fAgzaDer0wL6NXUXmUb/SaYBhormQUrYtiu5o0W51Y+Pq
uCnLD2HNrlyjD8c99NH7HJKHPc9p1pL1Wp2HuJTUlVd6/EvECWse3aVfMnbuFpoBcZEjomfCuLDd
SNlu1BlRR1PqHSzNhjAVPrgDkS9qNymMPJbNwSK7MO9gcbSbMmzXVkRjRX1PJAbU9PNxpiqdkQ76
5nsV4eqNOOFTuwkARDOG/ewK2n8McsUIqH7cmpC3UKczo5y3+pSdB1NH39CtEqjbiUWqH4dLYVT0
TwFXcQKjHdp/Hh+7jV2hAR/jbJfmdJw7PosLOjEmmW1+GpBQuMSDJSEXOhk/Wo3xtyc3mVlTNBvL
PGmUxmo5E6ssctChabshthLMKDcJN4j6uOoNnnifDj0Ddarxlm+ASaxGGIU5BLgGnQgZFWs4mxt1
Bnh3Hr/OoJDr0E+oNck84Gpp1g5/I8oBuTEKnW1hz3CZGp0DjSbOEB9fXUF1Ckzvz9s3kAEW1z8/
qLpAUvculc0JrnmX1/oVTvpB3cLqonkWpzFsl5JsA2AomTts1YfVudTq275+TdduhlgSPi8344BH
u0DSxA2NymgdU10I7aWPtEU1cQr5NnVRDMDtofvRMx116Naqz9tq3arQanYm7C09+6JO2TB5F1LN
NxZBb11Qg+lsFjWtnlC76GVyqPv0XNIvzUN9KdP3YujxXeuEkmmIV3+oQxt5YAyY5ersqNvt65Pn
E3TH8WibtHACLC4SOgJu7oH2eiGb9ejAOK/kBvfPis3spqkbCIT9atB2BbFxnjSWpkpwJh7iu/pe
vPQLdZuoa9uM790XYPnrqcGsu6sKY6nuFNgn14LvTKtupXMLCvqXMuXpypyzOzMIz1pUVOj37fTg
2s7X9VAn2UC225fNOq7rDbAvusQNxu/0nBB1/nWEol/7fb72/e7JQkuWxuO9RVWPqeA42pQYAWwD
pOmAS4+MRtQ7MvqhTgs4FdJJIFFwUGggqfDpSOVocTkodR3U1fOcQ0Za4RyesowEL04cIcMXTELI
EFiN+MDB2G5yRF/qYxJBukadcVEnuTDA0ldyXYqRjGPEJ/Ev9UlIldg2w4ziEVhm1Kz7JvvRTfMV
Fg8y1OnFmRq2kDyGpoIrsMUHXZnFP7Ta3mUyQ6Pq3Krwqe7H4+D3TzOeq5yL3vNYq5/MuXoaDCb1
z45zZjiv7Zgvo8S+1Nx8GsMYzajX6qlSZ0LdILmOyJ/f/nVZeNIazkJOsEYFdAzW+W4EN5KxIZEc
sMdiw8DsiEkHPbWPSSoksJbVBMy6h5KoCia0s+mPksPLw0vukJAo40NuJeeQJzHBVmGPHFVk7+zw
Xd2pM3yMlOdaZDQlpseJKWhMGl2RfVRUc+FIzAprJXCZDUI4Eh2mY855lQx0JaubxQ2sc8yVy+gs
g+rVbhAAHzIvOQjBmWBBUS8Ln8tQcw+zGVpGAaBq1khT5ueMyxapBdy2dvUMDW0kxzfrCLyb19UN
HtimZIU1WQc0bTwKHm4/IpyOg5nVfckHry2elrZZRdat525R3+bW80sV8Qbin+oPmCVA3Fauc4fs
7HxL53jhZeO9QxNTOvZF/Zamyg81QTodDzp7UeZfKVk2PCXOfESC9kaJ/lRm+dkoLHg/5UL9HHZq
cL7uW6+NHwa/Xp0OO4w+bajZCURcYsWOjAW4cKGOIXP03tClIVfPz+oMpf6OntDObaw3x0MTxg8b
o7trbRfrDAeh+0vIE6sR/dsYHeLU2um02WuOT91p6t/V5aiM8cmW/ROER2xRu3kcn7CFXI3eOBbj
+FJSI4RNcTZ7NJQpYIrkrM5w1vIEjO2TzYqiPn2mJyRBKgpvi0th2qoDaNS6i9w5Ry5l8ky3AQlP
6uTmzs4HOg7YI3SSs7pvgzo+hCZvDN7K7GeXkcDtMm/U21itEJRV5JM7K70L1qMPVE/LzsLo7uhd
/izS/6fy/ZvK1xC4vf/z0vdC2dv8n38Pu78Uv18/9A9jufmHZ1n4xnXD16lZXarPfxjLvT9c4VEb
u+x5hMNE+Z+rX51amZQy0xImlnP2RP/IHdP/wKbjWP/N3DE+zl99pNgTEK3iueQATNf7rfj1Mh1n
KBSYjV65oKDYevo89YGHahsLQcxcJn8Pw3gV4WHp0/pqGONpELSqdSFIsBm+xV6x72cHjrx5JBHm
wiyC8OEufwoAd/7TuaXpOoVl8b9oQV6BHrXyf//b74U6HSFfZxdhMxzFgaD/5nktXatyCHUi2smj
h4bMN6mA8BbX2g4fhhrH3HxtPW33X/9R41+cturaYTo2XVv3fSSLf3XawiOk9xpDNTcJ99GMcpXh
GCmtUwgujVkyShZSheR3sphWFdO67pxm1qPYuxaSwDlet7pbohEtir85GYayw/7FAayOixsK2DiZ
2+7vnui+kQ6vM44LltZmAkybUzcVJGxI/H34xWdmWxrmz0HYf2O+/7opfv/TpmDbBi3B4SubvX82
HzvwqROYMw1FFHG+VbsHJr/AwP7QCR0pSxDZTH/y9VQFa7ecCGXALMiYMtk6RGWBl41+Afh2AFYm
2IXkTTCeSobhbowTAPP5W4l9tXvuXXlOQAJaYXzNGTozvTGf0JosmkmQGURoMK9YXzJF1w2SpLiD
k4QWCWwaPLa6/xwb6P1FtHRZHANEef3sPYvJ2bbkAYjeWBQuvlLY4biit6SoKoTiSpbOMz9+rwTG
pPooG7rjTun8dGS1BzcKzUgMO/g06FtKfoM+nGj7wPnp7hzciw3LxTUDRjkTiS/u9BFKE1VeVaOr
nVLcqkxcKqBki/b739yj7r/cDC7+eLZz3KVwIkBO/PWKJKZuGhltpU3v3qd0n0UrI7w3/RE/KER1
rVl5wQrNeGayfVuAT5bPUbScXlzeTP4aLjS7kbCFVL2Yno0Zve6TgvuhUP3R+Ava9CCh0GmCJSqB
CK8J9cQVnpQrk52e/eAfUgWVvuUQ7+dtlsBQZVvQMwEJ63oNSGZtVpsxfwvsSxxjXhvWTbVwpwdF
iHWXWoyFNn5M43NmLnvnQc8/KNxaMl4q9RdhnLYatv5NVuwriGANu9S97e0D/wDJdipOZrKe9E2W
bw2wpITT5luXgPthhRIpKq+d2I/Mv6DH6bcmJqFz35UPRYHjbAvIImjWbHsD0JnVymZUpNNJXpji
qYoBZW/N5qBXRA1NxwbAl4/98VBBkEPRI/DWdmsv3o18ngrmkn1MBooK+MHgcm8UdqYkEX1bxw/c
dHF1gRc8+vdmfmOKNUaPYbyfOUtkIMYGOXFM0+bqNJbmUmPj2dNEpQQ3hpvub9L+MjVHt99YNvPF
pfwZVcvO+7ulRCFM/rqWqNvHp5/KLI1XlK7++z8F6o4h0edlJtKN7rB5ffWGRx/jHAxlIgcXsaUt
3JlwXYFrcDozsIR7YC5jk6F7KO+M1R5mM932ENXdiXUH20FtE0jdPrt0DrXxsaB3Mtbmhg4sinG4
o/3SGF5dw2SH8guS0tK0kAx21zoPV0RHkEairyZp7UoGVdhR4fFotAqw0We/dJwJU4twLvvlMTvJ
mdjMabpin+fDIZ4YQPQZsd8tboSNliKZ2ebNkwOLeVrp1EpokIvwlrTvGJh0/WIWtzF/1LyrnwFk
3SFETNMN5PauwS6/ElDMGIJ02QPDR0bgK3iLtjJqTYS6F+ZmwFhl+VfLv/TBVcgdtTDUk7l+1ttH
e3q104eGJCYHK5/nvFrxRwufYsRpNngwBYsZ0wD4VuR6McRzTW6d5m3EFVoF4d9cXtVF+/3qkihs
0l6FFkHh8Ns7PhZREjlenm9qbf4xqu2TV5lQDwrLwHgLtSOo6uxgxxr3X64/6Cx7qzFQnitA7MY0
ncyovOntePY7/90LSJNpMHIEjtntXKs7ODL4yPrg5JhlQ95frny9H0PcC5XblGzbSOKDAkc6INcu
kincdoXxrgkNiKsW/U0MMEXS7+9rairLxP/tgMqxeG3/di8nLM12HBNgg12u5gWR9/AyfVQzsFxW
0h5m5i8/SSEn7rfXGe+MWJn7oEM669JKcqtDPya4JEuW/sr5Sa5ECjnRftci46xLwiMD730cAPZ5
+TwutLrtlnWHGUFL91HoXTV7ANFnQMwrtL2fELziW/OWtD2DVHR/LVOxmcxvRWh7W8ctW/DABF0U
OU8UyYxZQmc+y3d1YqydWp7cS0ZwBjAYOgNZqCF0LncoCZ5mGcUr4dTrvprJoCD7eOnbp2rkiULm
DslX7RX0kjVbJxcURGJ+ioaJ65E3xLsSLe/1T3qerhMzDRjWCIaKiM2Lmm9pC0YkBSIyGh9DvJc1
1LmGeA5Ef8RkEUXmNMHKIMDs0rCtTqLqnf5Zt9JkJVZ5VvkLHyXYo87Q09R08yD+L3vnlZw5snXX
EeEGgIR9/byj93xBkEUy4b1LzEZj0cS0snSl6K4r/R161wuDXRVdnwGQefKcvdeuC3y7oZGfez1b
DxLLfVRg4bkGRnn27c9CZ77aZpDew63ZVKqNL3RqOaUm9m2Uu/atawdPnvSyQ4PeGtT9OIKLJPMd
D35PogS69M5o2a4dPFyp4fK1utOxNw3vxCK0Y4AV3KW4rW8nLAeDJS7lMmF7dQmfJ7wVOSl+xS2J
BTdSAOogGomhetu9iKLDBiaG634SNWrLqr/3l6Zf23Ef7psmhimfZjexbT5JkVufwI7dC1doJX05
kPB+qCzR4pkkNvy3Ou73b/NgG9AypvhipB11SZ98l3M67AyS8T77LFXHPBo0gsFNdjYCpwudBz1x
ld9jOkAuqpN2F0vU+L49NRdSQ58DLsYuHTo2jCr+UIEizASxBYO4WG171zN20P2adRBma3y4RL74
ASqmKSXTpi32ZRt+Rc1IvHlbgfnIdl2dhnuLLFGCYU9OwciqiDvEu90DRRwze7vlGRe47Tg2S6+D
yalydl/3c8kdrIRFehB9/OSYSm1ieP6rUpX37piNGxT/2Bv8NtyLiRlv5cqjW7rz+vdQriAsgGh2
EIF5COpNfqLL7beSGf0K/02PLr8I90ZSIi+klBxjUg5zCo8ywgc8R3fOjM0dXOMqcYaXDsVUaWLY
oWf6PMEzIYNblOvWRVNu9Gc435cpZ//EE7BOM9ybsWLaFrk3RuXX61J2yOOXMNwNFb5JI/32g2Ei
biFlhDYJQMrfzVCgShAI6u2sPSRW0mzs3PpR5mjt03G4DIUuK3Jg5ZjFrG3OzQbE021P+WzfkgeV
sEeRVW9piZXbCZ6NgO79UmfyZvZxtsfEDGwi26WSN4vPlut0DmPAl3k2dhhEjOKhquDCDv11OLL8
ZC1CKMMp3LWXqK/ZSbNjMTNYZlk4VUgLYS5b26wPjbWp/LuoMp4Le4LcgDIIE72zHlM2zxJ91T6K
xvu6VT6oo03jU/Z4zNREArt4WfYRM7idHNgyoPIeYqHzhCO6GAnk+FXcoM5s24yOVeZs2wFjZlWg
rS1k8xK4pC9iEzyzXltbKwi0t7LYlDJn2xSPKeZzBCIvY2ZSGUvAyt9OBiTdBtfbFp15qCbnjGIP
7F5BytrAQLoVz1EF1iQY5xg+cKd2bjake9ScWZJ5e+TDgierQtuw0KHx+bmWUUZc48wiOXWqY+pP
BZjW9cZCYbX09akBtrWzo3yTGoC06r5213lE3xF4qVEwSoix77aBle7mGrKyw5likzbth4RUsKob
hVPa5lUm7mckLgumI+AMMU5vxgE9EQ5Dj8GuOy8RoAO7UUxlApQNKrQxqrcOxFyvQ4fCBiv7x5Ao
S5w3PYlsDIGQv7RHiDcHJzTeSK3MNnNJid5OHVUy/tqkPqbJ739hIZkE5+E44XxhH38q46e5xuZv
THOw9f3phWUb7gaUs00iLLHhaLezR8wkBjkcQHObPTiIY4I6ZC/n4YmShNDCmbwTfAPwZ3oyCDyy
yQndGLayaoi9ccCkTqV/FjjNpI3xaVk6xO3Kvgvx7Ru4NYn4YEkGnHVEvMqyZiOTZJr3gJTnNVd0
TBnxb+upi45GJrcmzwKrf3nsRI2wp+y6ddFbj9Fo70xjjLk3v1wljU3nL3emF0VbzkIFDM32TSEI
3vWNA8Ts3ojjX+i/gcBTOsbexInC4AiJqJCvvYgPbe/563SEZ5e3PifHpECNkfnjpqjgq9A1zQrM
VaAgdvg8cJr5ZoKhCtqPz6YRIvLXpGQNhEI1tKwKQWwj2QM4HOS2CZprF2e9YSTdOud5RQSeudvB
fiI+rj+i1mh3Iqj3pezLFbiE6BiPo4ewaBV1prhyZCTWc2q5G3/uhtUkBRZl9l8Onih5vYtVVAt0
eMRfsRGY+8CJ3ltk6FpjEB5EAuo3/jat3HggvJTTC18r0FjjlHFevMnd0ScYPvTOKk/OaSCY2TTz
cc6JPYjaxTphnmSoVZL7nY9WfO6Dr1A52UVmS3TuvzxqkIuB5+by+zfqbDzcxm3ngsqJzd5n1d+C
pzCvImBFJ7dGfj6a9XZUHnCU0LjHNNmeofI8xpltHvOqZWqqf2SUq9eyGVvI952xUjkSEtYJfav0
xVWvf/z+7fePJiWdwMRMJpbnhr5sDgtK/eCVssx12pretsdce55auWwgGhbMOUh66U3YPtRBB7OO
giOZmMmlbBGFzs61nXT2xikVePrKB1VdE/iDQ43lTJXFKZ45/GbjEjGHa5at3RSAgh1n6yVZRdyK
H9J6R1FYlADQVylb7lWsf+Rmt7czWV3iAs7Y2Mhx700NQlevPlfmyIk0rIK1lGl7wwclgDcc0Tv3
9KMh660JF4ehrgxNFwXR7QyMhSo/fCh7aVz5dXxODfLgzSr7GEKdWNrF/mqmMXVIJwtHHY8nabX5
Y5kx8ZrCZnwLZH1niXoLuMaGWV0ifAvzM7HSiNbMZno3IaPcydiF3lhP1hWik/6a1QjWRw3tV8GM
rKh5wGmBmCZxCzbO4H/mfAekp4Z0nA2W6nBajgnkwFNRKhwdo/s1d/GE1aZdbvxiwHgK/2hldwlo
tMzHQ0UKWahkRrWUs3+7ONUAzLPSGkgyZ79MNy6KOeIIjQsnuuXi1w5K5pzGf9Yu14VyYCfF9nye
+wwDgNXeYSa7AI+i/JqMzwIY4GFQMrgq6s6/ynyzPKSpeB/Um7tAK+NoyU1S12e+JKJ9jNS9L625
wwrOFtkBtM9cp30cevrnKblCidswL1L1+DA04rEj8cbLMZD6PR2TIZLOLmUrSAhvRkYcXpeivVfN
Io8lLTHKfuhaqTZJOrglhbZNJtpAGY50x1SC0Hjg1DtDYvYjuRCmZT4j88KAGb+js5LkCiUHQ90Y
CG/gx1n7Xls3qcH2LhQqG3yhDFW4aWbzo8O9lJvqZZlLxkAM583pNtS2UBN/6KSNoiI6T9o4uuAg
jfPi2NoCvWDUcjifdtZEum+gbaeUn1gvcKLysK89nKmdtqgu2qzKWHS3aPvqpI2skVd848iutrAy
muWuwwcT0kJpUxDcfhX44H2nS8z0F/b0RTXNm01C06qZXLwAC+ZCX7wsY1fTjkI0uWizbfQWhONd
VM9gobUZFyoQDShF5DeTvGkUMfxro952Y8166fQ/M6ANbe51cPl22u3bqjcfhp42AUttB47s5C7U
BmELp/CIY9hpbLk2suJij4j7tKm4RAvYaZuxsKaLie8Y9cG4jTHV9TiSa63e1xZlO5ueawvTMqqF
W8l31dbw5xAsf1KgapMz/Kg3Sr4TN0qA6Go8ETiBRvclxx3NWo2eE790OfTP0laXEh91jJ8a4dg6
mbEUOxKjtdfccTXpec0mCVioF9mHOFTsiqrFpK3t2oY0Hwb82wM+7sWqKBtwdifa4l1rszeO3G2G
+/v3S/vaEO4XhHUy/EVOAam71O9I28dN7SN3houFkxgCd/2zfMfCwm6eYrrrG/c0UeUvONI9UEP4
05U2qnc41onDQlSbP0mc7CmOdk9b2wM87jVed7Q1m8SlnkqN70Gb4QsGgAg+HO2RxyufItyC5/Vk
u0gWarW2A2KFMBASb7c8CksTOPJfvbbfk2yJasT4xtturHNt0U+XXzaOfWYsn+3kPGDK2wwt+vyi
bp+Fm93V2uxf4PqftP2/GKdPxywvqILHUwchwKDwX6XJV+QndxEEASzZB6GRAmg1Rw4NvxwL0Cvp
9ViD4+4lSTDsThpJAKLn27UdHmSvQtdP7CP0ghmKgalpBlANQugGqeBVXA7hBnpuj4Fe8TDDQiDN
ZxvYUYB+o7yrNC7B1+AEUyMU6Fgclmb5zDVcYbAewrAi3IwpPiVLriEMoRucO3g6saYzQGlYlvtc
Qxv069Wa4hBQqtntwcyUBV/J+1UVWqf43Gj8Qw8HwtBACAMyhN9Ol6AeuQP78Mn1khvDc26xnD+6
GiqxLOAlMK6dSngTDtyJFP5ECYdi6HgMa42m6GBU5PlMHB8O05LdOy6ASpXp+AjK4c7SgAuEsOiI
MNq1aMvx8j7XsDBsj7JZwzFGzhTEwnnnunc2wsKsM+SUNzFMjQa2hqMhG5XGbQAnTjR+Y8mbi6kp
KAVkDtF7m15hoIHYMWl0xyrSGI9E0WNNile66tDVuk+ro7QMApYNhQlJmY3CNsaggP10T207rF2N
DIEGy8dwsKprnEgNVyTUgBEFaSSEOJJDHmFbq5Dop3DD7PtJw0kQLV5GaCWS8EbK+Z/eckEAjBOf
vwcwil4TYPjTzMgHeXCqo6OJHdUwFKgoyN045cNJMWPvGv4PnAEIKoVGqRDX8eGbxreV2B1yF5oY
ZjgAXmEsYUBiIdOWmxA2y8CEnFRWcC225rZogEsIyaXTSJew2si5J0ACRL9vkLnsGbKgr2LjNdBA
GI2GsWHEsCRuZ2XTp0GSig8iWMEH2WcaLFMEz8Vv0Ey1fP7+0iOBFr2rbwOXGJ4hk1cdCToMU0io
ZI1w0VXvEumhjWi6M2cozWGYs42S6tq0FyBHqbgLYM7B7MnTvQ15gFM/wxLXnNdu4p5KjdBZNEyn
/E3Vga4DZUdB2ylYmkroOzW2Fy+j2WH4r96k3v1w+MJrgTHWfC+h97jjNXc9kQvmg1P56Xqa35PS
fEjL8S6D/ePAAPJgAbmlYa2sDBkBwx0LN4jMIK1GGiC0aJSQIFo3AxwTiObXIHLWLaBDGATBNkYv
5XJoO+IMHG5oWrUcVrF9QS3qmfXXLlnMRlg/k0f5nWrA0UDNiNIHw1xP+zCKf4KyeuUxXQnYSKOG
JMVT+Wqjr8fwjbPTefegKYm+vnUxzq38EZAxmhkkAUi9QhhM2HtSiEzGEr53AZd/V0JrKjW2SWiA
kwznzxGik6vRTraGPM0juCeSCWoc6faVaOiZ6QGMxJ9nRgAlc2hRLdSoZl/RLSAkbYtdCEwCRxNZ
d1+wgJ9Q7p/guOK0IoAtkWBlzAdfw6k6yEtr+vcvBtyq2niEn7lsSI5h8oZyAQeYTnvxPgjj5ppp
/BUNRxSB2xoqVqfxWKUGZTkQs2BhovXL6XKG0LQQZrwnWNrb2a413fU8Y7xMNIBL5qC4aCdvCdpT
0bwNIucZDAZ+BhqwNnpBI6WQnrKangyx0VPCpAbN/K2azHsFAayDBNZP0WUGl7XNakAaMmwFR6/C
X4fpsei6fQWetIlDxrfI5lZtA1ZYxbq/N+9GFz1HlAaHKPh0VGGtY0GYbdcuRPkuPxMEM0RVbzVE
sxLW9hpd94hWnbpGY88iWtxrJbEmWzDRHNhovYakBRqXBnH+Nk3gp8FRa+GpxV2uVh65wYR2QHup
x+4K3dgqhsI2Q2PzONmy88h7YpOGfaHRec4z2mj7xuHIs7Ec5hk++ey5pzZWop5sjX0LcFc6UXTw
xtzYBLb1KNny1wasuA53+zbU+DilQXIuQDkNlhuj7jA6fowYdf4u0/jeMfujXk9GDaXrNZ7O06C6
pQTyDkd+tTTXTXPqNNBugGyHo4zMlSp6jrCwr0xm44E/PWYRR123m6b15It34JEO8jf+KzOckLmC
PNVJPaKG63se9xMPgVyPo4It1EzP1dC9+CbRLHkEhtiey70x1cSvGHj10IBP28og+qfF6gjXT2jA
X6BRf/Kl1uA/DwJg5QZXAedvZhTjg79UL/qCRSPNQp0WFCbGVrq7dLZ++bAFW3oVRK5C9J4Iy9T4
QQthjoNjTGowoQWh0IVUGEIsVGMw7lOTOXJEKnIhqOBD6I3okdK3SP5y4B7CjSUE1HAglvb7XqMR
GwnljYEtI48dPaxp40BRLP1WskL6WFsqqjbHQvFLLt/aX4wzBivQJeAYFw1m7ObmOPvZzxjNmFdb
rE9uAYiq+FpG5yUL90UV0MsxNWHalicjix+JJvs0mwNc0wcPNmQLI9KHFQmHCLE8RmzY1fi5NVAy
gSyZhWAQJw2bdJxvAxPQOtAYSr9TT2JO09VEY92nFjC8AIoV7EpMHOMaX/1DE1HchLV6winTZNjI
qEfaqaH976ORtUJue3R4NjPkTYuCuYNoADkTrB+oqO7DhaiZarRmWn4VQt3aPkjXkZiheuh6zs3D
jXaxrjP4nA6cziEffhYPmt2cPg5wPOMRoCdfJ3Yynz6Y8i75IJ4w6zFpgwI6BS2lnHHrEz5wEsBY
jO5Ndf5GoHQhKpZda3Ax5LbMgycYo/k00tI2xKdR9ASKE7wKjdTQWNJJ80nhlC7heMIl9ZNyGDsW
4uL5kF0HjmUzgFOZbizUfUuOE7TGKWu/QbwQV70OhcyTY+4AAiEo5M7U6FQXChdAotmFBNrfQ4q6
ZJZ59uCtjtg4Uby8u/OYMqqqH+OQYXOuIa2JxrViNqH8Nr1PObcXgiQ/XAAF+z6i8Y5v6pVi4ikN
rZb10LXW0iaLDCevrAgVWjQsttHY2EgDZDvV3pKa+lAsNb0kLwFllxW/UBTuoT7/DBpDa2sgLYiH
Y9ebV1AWhlUkwnErJI++opNv2GC/DI22nUe+CQ271c7RfjtoBO7SOF+jIwkA3jpuW24iDcutqApX
oQbo1hJ3jQKpK2DrKhi7i4btOlB3se9NJ4Jd4eR2aMoTbuJVAqV31LjeUgDuddvxYcqiN48CEVfU
fK+69muY2YFdp3+Z8z2KmfclKQBYaCwwrdOrVoOCI26vUNBPnjREWLTghC3O6KRUw/dplkKQUwHZ
XuOHebPDbaqRxL4PnDgQYIpteMWuBhe7EIztydpOCf+o2bm3bjUY1zKwn7zWYkuAfxxrEHIOEdmF
jNym0StpOnCnqqnZsXSxw+agGzVQmanPpSt560Oc1ftlFMdaRgRVsKt4lQfq3OmHg8FTs2XBNsja
Zv4/+Ls4c7jIEJ0dyM5eW7/JRaOeYT73Dbxlw3kqiW+eY7o7GTqZJHsSSX1r2nBBQjfhUGGqYEWD
4ja25EtLUuqgUdNKLq8NWT80Jq2vodeRYgEXOrJAkUzBfnFr8h0ZVTdpSE5X/RC1idwxxlkFGVQG
fFwnb+jyo2/HILBN+6HO43BdVOUtUL5bSQjm1s/muxQKlZnXhJAOPmNhNiCvY0OXba62nRNhPrOw
z04+Sd8uCnuOq78souToVgRXJcZqCKO7XIO8TYjenUZ7tzC+K1jfUQ+4H3w0KEA44GBCykvpvxUJ
5BXm4WeVIaaAHN79RojDEh9D9OSKYVdhyd2MtqIP8w08CW2hpU4oAUYAZOHEtmhM+dQCLPfyT3jj
wPc1ypzjU7FlDAcyJDk1NfVENb96JvhzsDuv4T4xS4FLwNgOcHbxglrHdrI4w9rJVwZJ3dNIdYXT
jvtUki9SpZtOg9fHEcEEjVpuSo1lHzWgPVx4xsyl3taQTvb0Lb4cN/wJxLbUdHe1MLKoomlaSbXI
bRAclGVdUUNBWdF0+LktuUgt2+2SX5sGqggAW0Vzo3y4w1VsFvdu4uwrQKkIQHhsRut+so3XWlPp
gRHfhWDqFbj6RXPrycm8w351hWSg28GkEbdt3banuYImFKuPFPx9pjn4libi29Bjfc3IrzUtf9Dc
/EQT9BFF27opaCLI0nx9TdoXLLaiTR58zeC3ZwyQQJEdDosFoAq8u2h/pPGRtuQO+prkP4H0r7R7
UAL5rzTtH1vvoxvC/wfqK65sIgEI/ErYH6CHFQ5ZHktHHVpY4aZy5g/42TdJ2o834xBtUGGqk6pu
oGfg39fxhZbzATHxB5Pep6FzCtqExIKF6ALGV5lOMhh0pkHiIOIeXQjVcZ2+WaCdcZgiaujtD4VE
IhgZaWbVZB2iknZk0t52XMCLk4s7MyUnpKemmohYCIhaCEJPbqRZAEUMog8LUfPam2deTEXnVjYU
q59CVSQ3mOOyNpS9VgmNCRcTsdI5D+13SOhDr9MfEmIgqih57IxgawGWCYmJ6KzutcKmnrZfi+8/
lhVYPwv7aka8RKVzJiqdOLF4/gNYqc8gtV+FaA5+jJADycSyQtLmI2L2e5Ti6mT5aP1sdHzMgGBS
0vmNgPYGxvIUd6u0VvehSQtyIY96LuH1EpNhG8kjnBxcG9GP7/T3vSQq0yG3BExEhPkVdhSJGyxM
B4dAhkNT+HcmuBE8zjmdp27E39PfgJ5aCQI8Mp3kkehMj1mneyxByzFcQ6qtBdHhtOSn3jWdM7K8
ecuSVK9Gux/PdW1zt/z+NWmHhceouqlTL6egy2hvdVn/VptXYxF9yTFObupg7PZl2v7Uc0tGZhLi
kZGoOKFaxD7ecmxUjEAqcLP+e7q03fE3C0h1FM1oAOkdV8ktDlFgZmK+DpfeO0aDBHwNP2nbN8UP
p9r5esgcAi/r8YBexSJkm2ZBFMzdRbGH/kYo9WxyHKTlOSijZ8gO1gYKBYTQIJGnHpTI2sHqGspq
AtIefgRAeQ8yRq0QgmmcWuaSgM2eHZHa909JgWudQJhy61d5s0/7/rvT1LbByp+WufbOQ50BuE+k
c4qA2G0aD5+zNxVqFS5zAlo1CNDBZeFjh2RFlSWZs7Qh8qWEy5K7xX1AGOdil5guBnfBrOLYG6Tp
oxmfiJPkUlbNQty2S+zGmKaHxjkycqbgmFzWvOQn9ZD7Bfl96G0wcZxkYZ4jsKUkd5gHwkSOVmyu
RI+qYsJys6sTyEmO4inw3NY6DAU2kNSeD1Wogz5qi/CkoLFutVPElM2uKWrnael6+KHzI5Hd89Zj
W9ZwvpqpT3urDClW8yS+3IIqwS5iUF8MswgXN3F544A/jIRoU9bn+fNYzIhMiv4RwBHmEWn4jwhC
H6q2a/YkOQcnRZFQomh7YiRIZV3Zr4Gbmtcs0FcA57J14J7p5yOniypO8mXzWeaKAoyhz9Z1fC1v
bN4ZtN6D36xpohOzWfsv1eCRQT0wGuzKmm/NW67riJxGO6GZ5ehQKJr9F1BSmxoDxpmbi14vw8W1
mZ1tlwLKm/BXV8H4HCSFfcxal7GfRzAsSp95PChOd480zlL006W/WUbwRIU574TZxns/yOxLIWHe
IotU1mi8OzVd6yAN0htsT7lrUcXoyba1hLUORGQsPz+3XXY1LmLayt729nKpx5feCCnxuyHY5Ax4
N0uH770z+jsLGPbb0EgBniCU+076G3yG9pMagUMFnMJHcjxWA+GLSzUp9CHzdN0YwHjHLt3YsZEf
YnawxzSKXKR27n1eB+W28a3mqRwG8tCZJmyERCrkcNXPQdLcdQLgSaRsgkONxLzkKbJQkTZrIeb2
xgFTs1GT+PG90QGEySkylXu/EXS5YsAX/sSzmBolzJBhePepUWmjehAjgvzJSMAdFF5j3RhNkq0N
Y3gwRdjeNLQbDcrtm2rEsTVUxTXqD33cUxWRynjCG6e0t11Q4zLxWSFodiQHDsIeN3gvL3P6HM+w
zTIAiGIRXwryxXuSLDed4l5fZgJJEvxYq9noknvBPdy5yB8WdpN7fx5+oE0mpxEuRZ8n7nGpqp4N
IW8PAyAtHsxNZibdqxfPr1MziE2YsiDFUU43rJ25g8vSPBvFbzmti8sHU5zV8dlUxbM6snWt5ByL
y4JWbaKzsQa/nxzrediMhnBvPLKmdx1vzSgqohVlQOVMDbxK3PpXbYEF/Jn6YKuSfjlAH14OiUQr
CibJcFAdmQPl5egjoAuG9iZzTHFWEW4aJB3RdnLYMQqkeNfcUejB+FDhKMbbAbfmCsMVKVHXSAc6
gn8Ip257HJClPCZJhFTdDaJ9WWgBeIN6ClOO3BmOYSIBKr9CJ/gE0z0+1mC7jszHV9nkWStzNCE2
xBrYgSDOJy1yVQA2ejLdGhBGQRfCIrJolddt9KCqqcBP+tYyPgzNSYcL5MewgjNn1115yfHQm9h0
cRLQLiFmYdd3/YAGkIZlGSfW2xShH0CptedyhQTHqbcuGGjBDPJLmMMd47UbI1yKK2TpPaPOEMDH
cnCr5SKEm67phNXXtMwOcGfMTUynjlOooM1I2tQAvWyckvTeKYb0XkUVgliL09bvPwOBGx3KKP82
aq86OWFSn9A7vFh+BWA4aB7nLDSeFsvPrqc2+wrul2gpH0c4bA+clwJrKkjWC7pjM377ihEVDpJN
NDnXhochwlHy4nrRuB9t9V12ibtHp1GvDb8M75ppCe8Wz2wQQdEq77MSk9QSdWs3M8K7oEA8E5bR
cGrcBpZmiO7Cd+brnFusK/uRpgaCsLWHeCUS2S4yMxvNrxW99CQO0UyD0vD7P+W1lXsvsvX6W5WE
9ZU91y/AfggxCMSrlxrLJu4nD8+GcF7DHFqqLK86aMV3rlMgeksBLY0EA4hKHNooTTaMDSXwzjZ4
AeBWrdsoEpBBAw+rfGkSrWvnd7l9CQckRrFq8/UCT6wZgUjnhmGTnRy3e1vNC9Cfx4oW0Wpucv/I
geiXCIgOmazaueD98HbYnUv+ALbMqmSxontTfxgkvK7sk1QJRwyzuAzW7KxzWGmhRE9jpc6JwB1J
F0lSsTsFJXM9nDprOTn62QN6tRtClFshF0uIu6mZ7kuXG8zyaNwUcfFcgYchlMy8czLf2C/YQGjb
9uhWdKeFdnYzEKNoGnTv7HQ5xIlNhd1YDA9zhQHcJ7DJbJ6r9IY26p2VapAxQcLboX6ZZhotwQyB
JsioWs1BHtzkHC8EpKYg9tbJhKDG6YbbJHOuaj9C2YV0aLqJiuUGI8hjnBPXFplATaKnHFh+Mc4P
ied/NCYnudqqiBS4N5X8kJHLCBazQKOaFyS7hGi4dxjxXjAMwr2vq+cJTnLPdFlnh736Qfho5Gjx
YZP96l2a3pjxdo4iSd1Ps0Muqgs5WE9jwYCG5Ji7XHwrsFi8l7p7p3FlnSO7r9eW26NhqaIPAj2u
VAo0KxV2uQ7H7osN7StyIFnSqjhK5iDEQa/Lmf4V/Qd7NQfZg9GF94sRHFIMUKsmAfrUSjZMM+jW
sIGQasYMhNp5JeiQc444wK18rOlJbOp4/EnJlXCdHKmYT2x21mBTacTPMJqfTQMLxORu6q322qAh
3nc+HXVK5TSFUsRFBPdtt8TElAA86VjQ31t1Tv7s9vbVQu2y9kyUyEnxPyXp/99O+E92whA1+v/d
Tnj7UX4U//2//S2kVv8f//YS+v6/LF9jLwL8XiaTRv7qf3kJxb9M1xQCxazr27bngsv4N0kj/Jfn
gACga2lr25xnIf//t5eQf49+LGMBR3gIqwix/X8haTj/obwPf/sL+EFQrfBc3t5fXSQl6I2OfFhn
63ic+1HhkHHlokK0HUSWoc+DKL0fx+jMPTUTZitXEaSN60AKIuSaIbgJkQSuvcn7HgeRnlvtIEhh
SYUhfWPEsifDrd88gcLT8sd8mxmRvWNQDmgTp9lKRWO28mT1Qnzz1RDXFMhDB4WV0DuCRgh2Geyj
8xnoE0CCKHhVFhRv6BgNZDF0gXOK6Xic4nXl0EeO4tjG+EKLyiKHDyWz90h9MP1D6KVl/mnN8EKY
NJh8GQYJ4DdCZ2L+xXiDYM/l04ViKwXUoSKs72HZMgrt3TdOr5wD3V0o+muyfrYIhRFtKt4aKY2S
LXLf4YKj+J+Ww2zTemLIQo9XYuXioJWWvYUzAFektSClaSKkuVBJBwi5CkjeKg6C24a+UyXFtzQt
zjEEXSthPVuV/W0HNNt9d595t5UxVmdy1rHB10DtEd4XBeogI5hq2hMIDiIGBfvG6381NBCs1GUE
tOxUDt8Du9zkDe+Oq/2SlOA7O0g2MLheu2a+Xoq43Kfw6tJidBh/ke2et943EJDPLjHSfRKECGUv
Xda82/Vo4AUCXxLgSusT+m8qtV+ibE43iWTmLcL0pQ+jbEv4V4T71PQLBLaGOCXGp/tcrgeTprbf
A3JqQ+cq64LdYBqPJtwxwrsd5EXNvTkWyYHerEuP85HWOkiTGe/grPpvz7xNydCt/KPs8m2M73+D
F/0js4D0utbDX5732/+0uGpj79+8OvrJsUxcnRqMYwd/3hBuS90OUJ8bokoQkyYeOmQZ3wWxhHxY
NkQJ59mLFy+4lupzGN7N5RQQU6wNfwZzc8RAWPS8dE3IQQ3MJgMTHkDLmgFiQoUzNg2hcQQm9dsx
vXUya7hQM63+4TPo5/yv9lCUpKxPHmIebGWo9fU68ZebmiNXoTVYFuJ75kCqo08zes6hDZqPsBL3
dDkOiT5T9vmiAPHKu3pSuzlvfpLZkZsZMFlNkwXgPQogj7hjAauZZtK2Kr/RZb9MQHT/4R3/+a2T
I423GLoViypUPohCf3vHoaqqYZ6aCqpCz1UvnStZZS/BhNQuxPKxCmzOCwk6YZitd0kjs2MkfbyU
afOk0k2K13cHZRc4NN3WoptXVt71b34mfo0JnN9phtSWZ0RsGAjF1YIOpY6r7X/9Gf5cfH2P9QMP
HxpB23L84I+PMPI3hMuaFeh4yNCmjK8bp0HraEcr21seXKN5mmmXH//rV/0P56AX+kT1+qQmONyv
lvjDClzFdZ+Nc0BXSFF/e+a7kS4/nU+z3k1Y0Mzy0zPmAWAIGjXeXFMRQxfGbfIP99yfF5C3Ab1J
O+zZ+kyEw3+/gGMdR0PfgMdFyAhVwQteqZnvQVD/0wv9/pf+fnPzSp7tBwAK8Tn9Dib/681dj7J0
Fw8QRYVZ0ygDuYYfieC4facTcTWhXiT3SU/87eYaaiTvhqBPHKzxUYmJBRcybwZ3EuUsVlIogd76
Hy7Jf+4plKzstbZw+To4X/79u4h49GRdD/12IS1UdW9xJeZ1UTf1NoMbS9fQXAf0Wba5iTWyXX7i
nrA9a3kuhfo2kvM/vJs/ncn6yuiLg5+D7+0/rkxn4N2KxrbfeopTAIB+M6o+5sZ7XfqCIsGLDmzl
fRCu67SCsvC/i6f/w2L65yPBSxMlDT7BE1Cu3D/XocSYJrMcICVlYmHq3VfVmlt4wVFuLytYyXhV
4QQWnvgHf7ylQQR/v0doeFJSWSwloUUl9PcrMMxgVEqwg2gAsYVOzX78H5Sd2XLbSNZ1nwgRSMy4
5UyREjVb0g1CsmwkxsSQGJ/+X9B3U7Y77PijI6q7uqtNkAAyT56z99pd/RyX6uKLahdJ4ua3sTdc
gfy+kKf7+PdvLZaa4Y9P9xwqPs8JA3aTXz/dhyKYQW8ERZOqSzd0j9VAZjGDxCkMbgPH+ZTJfB+F
5bMwCIyjvedFtxj5nnEdIjNvdrOq/3FJ1u/kBg/7Kavrgmvz4Vn8vr62DsdIHlfIEsK8J8SElru9
tRFgmWPzhjTyzY67g9SIc5Px4hndtTGl1x1eEoDgy1M8oJREQtr31aOdXKvJOoY5EGjdfUwt51cn
v+TGiKm32Wl+8RLUrQ7qf2wSfy4xv36H314rDeuyj2K+g098iVWGt6GjP7jTh3/cvmWp+u32WXh1
LRMrnbDZRn+9fZ5RwHmzIIuFcfMcqOk+yOcra60dfRhE+ezW4RV12qeDSYD+2MZkWoalE5nBWon+
I5+x48fmv57o/3lR7ORUq55jW/5v6A2GZTpli2y2wLbJ4+n2s4HXECz3AiLT1niPrfSQy/Jlyvxb
p/fWrewesSxtNR3rGlXUWN4affXy99/qfzzpbHmcNhZAB7is5X//z1oMJCwvmKEt6FnC12f10tni
umW414Di+ftH/a93mvJ84X+w+rv+7xsd0vbQrN0OT0ZWoXBpWs7fZbAIFpFYwGFeDYl/yGFXrSK6
2WS1SrlJAur1f1zHn+tpYNk4nAPh2p4jzN8ej7ARwhtTPNx2GN0KbHnyEI+PoXdtBNO9J5sP7fhX
vbQ///651v/+XM8XvsuHOv5vq0ptEK0ZTU2zBXb16VflW4GHiAmveV109Yuhiss0VpchqjfpZvbB
AjvpG6uyWOVWxLmsppdqSqaJzDV/0gJEItc8WyNyu79f5x800WWpsQNOx7YTOGZg//aadkT2mLUG
iBXF4a1w+o9YVC9A2Yl7ixZ0GJI+0/rshHcbmzGYqcF8aky0Zqhnt7Nuv9Ne35Q2XJnQvxVZ95H0
jfGva1zu0e+vuPO1HTIAYIP+rWjKGNrVFma8LU3YJzx5tm3eT8K6ngRuG1E942qH+miot6aYNlHi
bxaM/d9/J/t/LWeOE7DuctgIeHt+fXdYPYoOEjRvtKm+NwPjUdjBCHmY1Hl1ezf0gsAru2aGXrYn
tFU7kpovMTIzaMXJ2pn7OxDRLtP9HgJ5KnY1QQ1kMebr0RBoYME49OkdhZC3nmhcMKeK6LA38CCy
/WxWe0CuPtH2JrOrTRP76wal4mjNaovowd78/bv+uXiFAeFlLrUh31PYv70yZlD6Eg2ywG3oPHnC
HY8qRmIQBoy3JkYovTH8qwZb7uCvd5id16M0RgbLO+P89uu2g+UR5p0L2oxezhSPqY47v8f2tDNK
e6AWQe9ozcNdYbnjxiracBdY8jxXNZgb3Jh///7un/eadYsLMpGiWi6N41/vdZoi5BkZoWxz2Z99
bAdRltxkLUfl5BtpRzdT2XLGpRPZD7C4sUVAOLvJbgooHpbVUjqZycsUhxBegovb/5Cke6xUOqD/
yl2MIFTzyPXOGZTqkWmZbpuPvHZdpkf2mv6MtR5sDC3ye9HPxyDRL7Ibb/swwITF3NBHJjb2iAJY
G8w5Qv0Uhk8yvlQtPxFKTwZbQ9CvvTp7lgPM90pPGwOx5RyT0u1jD8+aY1qkzxj5b//+s31hjP57
E30GjTZFHFXrciL/fdObU8uylcT/J3Ok4Dm522I0n+POg+rhxLvCwLdWV0G98rL4k8Gfe0Bhc1d1
BAzhxP3/3YD+72oCYcPxoGn31Ur6z2YnC51iq2zmxXLFYCsgrKOCZ5Io3aHoTK8GoS2Qg4u2zXbV
Zh5wdfSB/vH3H+X3mnq5Cgfda2CGvE8cg359lEjnIGAclx0e7RllZCU/fMB/8VjvCeF7Vg7a4nr+
x/v7B4KLD7VpkXk+xaxNS2F5wf/z1ccK8L1L3u0WJdCT3/Q8JAQD2yP9ISwMEYoLTySHCeyIUUyk
w0leou9CB4/2GOIAy90J0Sri9di+y0SQ/ONlt35/2ZfL46hlL+cMJ2Tf+fXyXGL5Uh0QqFIUuHOy
aJuE8X0+PvhNtK8ymjEDfAuaNA3p3creZPAtSDLbRYazb8yIQUh/SSc3W+X1hzcX7/gdvmnSwDEX
W+kqdVoiBezj32/j7wU5l8wJlmXfB7zsgPD69ZKxMem2jBt0d5mB7zjLQX3GzpEUsBcRBt+C5JK1
46acZPiPKvqPOoJPDlzz66AeCsf2f1uMs8nodE6e21a7pP/gWkVfZxUv1SfqwLupYD1mHoKAdxbv
mmCyAFE+Q8APZtAvDqk6SJFLJtxoT2kWcb4ObhAy0kic/rE//nHO/7pOC7IaGzV1+Ncz+Z9nrqsd
6Q70GLdg8+7Ctr9gcNmlQ3IXdxyglX1iHocsDlFfjZORcFwQA/Z1C/81N7wj536IGIvloWSf/Uf9
YDncnV8XJrG0//kXG9tysv317tHLbxToEMTUbfZznExx0+F6gZ1kPhOX6lwNJMuvwB7sQMO9sx8O
GEGaZK/aItmzTJGc7bMol+DfG3vftzEvVlGJtYGx/c6hb5yKND65XnWJquhbUcn8Xz/ugjb84xtY
InBYikB8//EUdHnNBLUz+m2LSqsXBKa4BkdyNHGOXyV7fC0/c8m7kUdNuidR0CSxt7kWTQ0SII8A
dWY5mj/cmZhfccLBLqMOH04K9K5jpdMGTMxwcEOJNCLDvlHN674pgI4K4sEd+9jb1SfRd+Gx1vk3
L5v8/VwUZH8vSWoyHigUarlNRrGHsTui2QNsNGaVsUYzfjTV6G+SgokDRjOSrpefMc1VsFnYyqQ6
hisVDsRqQyxZ+3Fo7hNkn6uUVgCQGsV4VOLRhSh4rglf3cC70OsgTrYozw+0pa+IVgT73Lj3AFLT
lT8xAK+c7NXUAns5gnpD/nQN9UyEOXrkvPx03VtUjkSkWMXOt9IPIbYp6IZd5cyPuEnukAa/FAhU
7ZSENS2EvZ5TrCdRBxgP2Whr80zoJLytRlgeSEcMhitgDtCW4MVjBoqUmEi0KrwJIwPKhXbmjduX
G7p+4RZfCuEBmGsNm4y6EM8AFa35YZvj/egQVTTmbEmuM546gkSZrsurwgpuKmSuGw8WwMqKVHNx
gWRUFBIrK6Y/HZnkIziG5PIyr98qR9c7q5XHuI6JoUViuqoLt9jR/CA018M/IazpvZv5+aPJUaev
p0cT142FCEdOnzTlrpMtQk2Bza91h50fl93L3xfTP86GOFLofAa0muhB+n9sAMZUT6lL8Mw2Lu1H
N3botPofEGXeFuPb6DmfGIju/dTccJSIJ+P7Pz7+9+MEH+/5cNsAX7FJhs5vR565TgMny5t+a+Qd
DtjRpoCbXCSc8abwb0FTE3iIAfuU93MGPa0Su0oQzsSB9fL3K/nq4/y6MHElgUmqoDCXMeRvi3uR
zLhGvbzfuuGUQFXcLgkyUd9b669KGz95gL8fAHdfpneE0b6Z07a0A/sIZSyBQcJjZRzdqMnuEQev
8uXx6oamvSid7OqqVTdJk9WkUeHNrsdkCQgVPDwh0fK+C7MgsTMXx4bxo/WWIdrXHxzglbO6V+mM
1v7rXR0KzdJsS/BD9MMXDCDhGt15kJgymhmN1SBvkVh0N163h3xaQ5/p98lg4t8n+5FxSu5tDa87
zqNp34VoNMUQnGpVg5HCvrePfd5fVAzJP4r4/7EhOSzsFhDSpavpfSEg/7MhUcRMYTMM/TYSdbR1
SBopffdGeYrH38WHZAU/w1RmB5uUoXSwfgKY9bdO5+Exmetgg9gvD5zxCBIGotjQDf9o9CKF+bOo
oPohRUFwlaFNkfrrtiQFMvwooiFUG7W9j9oBO0WUW0sVVpLgMawbw7uriCS+sRsigmMLdSjEcPJ1
B6ib2S7RnXmxInu8+BRTTjPm1+OMSD4V2d7q6nY9LuFL2AVWHKApEagBxViHjwNZhOvQbto9KvNm
NdJzAsand17YVTvYzs0KJ6p9mIrsPVkEyTQfEYR3yl0v/y6K6Wi1doOLEwOU7tNtpUW4xe3PmhLi
a+RM8zHNV5xyJpJkb9qKjg/pfyQLLIZb9L+HoiuZMi5bcN+lBakk5MKlUwCfkKQ8BC3Er+0rpWp0
R5R1GDenHc2jaBdlsLjDzNj4ZjXceFhkpLTlLdAy4HtGBQsocCyEMeWwy5d7KAzUbZbyt2BV0o1U
1EcQPfYufpSbOnMOsW/v6ygMzpaNe2xCip/zdYoGTatKx/pawYRaV+PJ0maF1xOnQ1cFz4sJCNyH
gsLQFta6qnp9chPrc243ppeLc1kEnzgxCR+fQVXVJd/XSmmafK+bsHh0rbx8AGrBBhluvCkVN23o
Xo9V4lzcrkq2caGegMDZx4Lzp99gGOwkZMWQLe7YumijAIHk29hCANSWOdAHJy6OEziqXTbgxVw+
Lm04b5ah+SndhgQnjU1nipPXWb7qzJ3uDMv9Di9ogpyDKrDT6HoUt5no+STYsru0B8aKnLnjFsHj
ckhSdTrfxE76DXzXB4268invCZfOW+JcJ/2WVdltT74MS1GB+Z0nwYREi0x2jREgBxXko6uap7Oc
PqsJA+0Qo3ECiBrEvFTBbH33+xSjmYxPc+AMt4U1tmvHGC6M4TjrLiRghJPqmDhxeac5jQR+gNLT
zJ/FySWo98xAodm0TThvWE/fp6XcbAfbfc8tn9hJP4W2k1VYR2ZpncVCtUh1RMx1TJYXgMPEIzwC
Q03MdHmdAnk6cWjiCZTyNLvh88A4e3Yd4wihCmuwUftrmUThc7Fqp8GD8OPdp7jfiVBQ2zRceEyJ
R3Yb44ptoTUkcn8jbKdbuZmbPBZD0J2a0rxPa/9OuZN+LaHmAqK9CbyEz0EcfU8zm/qiWqedZz9C
enLuMpVfy5iYKNMuojMpwzYKKrLhoprYpKZKN7rOxg10G+8aivB4apa1NYhdTESNByOjyIdNGSCG
YphQnLLaoF7aZ1NmvM5BdAvFhhvltdixkCtS5EyvYraDVdMZqNXQySBLNa6cbvauTPABlEXyXCvr
fggT55V33BpCmlkR+cvSJl+T45s84u14LYxqOrhWWeJkbPcQGFEcemTR1eDYy34Xxpl7RwwBwW28
4twleWcEAG58ady4AwoJIyNZCR0FmA/QQmp+QfJg3Xf4TlPHeaxH1S8ogQvY3GRrDBYGYZY4jrNn
mafDQZri7OBHXLV8jQ1Q5XA5PzVHF7ny19+JtvjWpljj7ZbOi0JzGyHjK33aK+HA/E9H7I+8IOts
nvLbQXQrxWp8j5jiGOCh9EUwnLC9AQRF4HA0LVaoojtKiUrer1hUk6XCrVr8akqOiOv927Ko1d7D
kHTQNncAy/tNPnnrWsctSg11+CrFJg6+Q0opCIcw2MIBQ63h9OJglfvJsTiNSEkirS3fGgNzaq6v
fJJLr+MW618WoavVMw4MWcv64tvFE/z/w9zzRcw5VwctMdUlZhSThPoeYgg4a3Pq2IqRPHImO7vL
X5wkOpOdUx5kLdwT8T87ZNcjprqgOIgy9q45gHrXVmq5158UGi4cg+vY1+NN5PGXmJHAVZSZ161W
1iouhTjWLBgLINE+T8X83ETESToh0hPcKvdxFQBlyIdu9/W3nUng3YQBAbZoCbEwi6vXRo1rQBc4
RsLuhnqyWHswW3YO+9suFoG/bvVJD9c6pkBLKSv3c0WJoQfHpFc6sq1kEtgIf8gQIbTqKhJCrc5w
N2kEoZi7Y+c0V7NyvC3meVipflGRh9Vd7cfQIuNkD3nCORoGZrMYztKKygegcJBiLJxR3eD/bsnb
aEDjVsY7+9h+5IQ5e8rdDuTBokyJrsf05HuchYKEfA5j6NWOc/lrFCABdtLuXFu0NSryy1c1ScCr
wN2bFnZdA57SqSxyijomaE396uqK8Mu6vFLiqZiwbiD3ytdoKwoaxuEDOxT2GAaVqZ2OW3r3RPPZ
JdCyBDQGmYGfgSeOXwcUq+9Rdy5HmibsLwWOFgXkezme5MgzuqkUG/oxzpG0tLwu+r3GG4yKSBIN
Y3oEYaA3tqnWkrYlD6KKOQYbiIImCZIsFnaPC7luDvDsNkmUqXPWRrCnCPt16Knu25mCpmvPNNyy
c9gnZyus7/UCSxrcqEaV+wnT+ESG/IK6Mg5eMImHBE0xdOxO7/PBsjlRER0LccBDvZQM2r4P++ww
9Vx+U0XOskKv3cgX+zDpCMlzM7lhuNNtgwxmkRx+Wi0csxjIqlO7pyry3FXb4IFOGXjbVnvUaj5g
mPmsbM3GDJFuZYWNsRtqCEFmwsltbmfA1/6UrX1NhGpeXVdF+azj6R0Q7byaRrwEjo9wPCt9qMVV
uBoxrO9TN3TREdHtqCKkMRM8OmwFOAhHMZ/zBlGVUYS8pmZyhkW/MZvEwd1o1ufGab7lWP6AqW/p
Cd/BVTRInqSfQ/JiSwsA36HRQkhVnAfyoNxVytqFTSUhyYt91lATNeQops43Nyjay9dZMthBLqMo
Arq2Y9Q87wLnsysA5pheeIz8+oc149ZulwRl6g8GWN27JM77ZPmUkuYoWDSBjbduO518Nzq2Ujtb
2tFAeYtsk5foxJDodfssQSHdTXZ6TNP53Of+mrSz9F4G1rfGRCUNShUHRK2CQ2Fk4Wow45e4hY1V
uVC7ROSN20aMp6HFb5tl8O+G6FVlhHxYnMr3GNgJcyxPD/iP8ZNk0zrpcOXpaip4cmecKVhQwkIb
W8f6aAk1Rex3oPxg+26xKMJHBZ/FmHaX5uZ15xvqYQqIfjfgVqkMcl2cFdNBTc6P1kqKI/BS2I6Y
jdfu0JEb0+Ns+zpt+SFEc6TgAEWWfFPhwW0LlmK7qBek8OiA9YKa7pR3+GrwNzwPLliuyYN3VFEO
rkhLMsh/dwQD6UMGeur89SZakwvZGjJ9q044e/ZyWDrFNknnxpCmfMFFGiLhzDrfMNfgxlcSrBK9
CF/zz6hi0GAEuvsxnh+UhOZeivxSR0nJym/tLEusy7CCFRfX46oLGuM4So8wn8bj5c0i+Eb5XvdT
RaeVoWwVZODUdfgCRXJJqW7Tc2d49tHKQWmajSfPjN+YcHbDZVQV5yXsksTUe7dwjtm5oYathmGa
9vT+wuveS8Jz3VQXN0jsk/CNH1UD5BXvJGjXBJ1ARZZyO4EADELZHmwmxk2cJYcUQUOUXWIzssnw
kgHGm6k5lO5r5ecM1TNiHQYJgTIZwldjyCDDN05xG3hvtYO7S5lAT+YwJhayO1l1SFj1KCcWPfU8
mk58no0J1kA8o+AMOhPGDAZXXsitXPAS1IS0AmojOoRB80qaWwpSRXHqqOCrWY5zUZiqMFdv+e28
M8ra4JqUhdexljhd8ZHvU9+9l0y4QGsx6eAoyTZg0ChuaJKvWBGn3TyDhqRYY+PKuvuvJwCP0yGa
NAH2+kPE/VuZgPK3l15f7ngPdnLf9SwRSmfwoHyMEsB7J5jXrnW2vVvOfoBQHazzIWkkduzdTQ4U
S5tzi6gIfNVj9mwnqToV1UHi532QTmqt1NBdPDQbu7m1jmKMnmroGBtCJrF7L9tDWMETZRD7mc38
gmUiCHJ17cNzlbTutbR1tE4muiaYDiFgpFWMQJW9MyhzcbRnYmK7mhguIz5OXlmvh5pErgTfj6Hs
edeXtDPMsvgWI+xfeT3R6yBh4p0vwYbkKchLAJj7Cj9+SzmHbsNFIpQ+GILfUsY2ZkazvPKnfjgZ
cMsOYPGl3VxVXdGBA6YdZzr9jnEH66QhLUKaTAxtQ/WC0WSKmvPAhGaDUU4BvhLPeeGfZBqEdyRI
H+tUghYnzhE4rcSQOvhkbIDTKokymg2ODUNds1K3CWW6Z9l3bYnMI5/KzWBHHLuVPPBWmXexGbtX
gRG9TFWabTAWPSMDpoqcU1LUFa3vfuf7jntlVPF3QC7UKMBLqHuI1FLxuK37sD6h2XqP8FzutTu8
O2YdrEZ8gzs/8Pn2Lg1JIw32dH5tSOc3vavTcwuhKPNE+WhY8+kRD2Kzq0KMyHPZr5oivnbQOgGR
BuFVVm9905hYQRciJ+bkjRcmDzR+PtIegWfIM120FlbLi+koDKYkbJPoAB6nG7LvHrrqq7Hi0SuT
8SlXk1558eDftVjCeAbHHd4imqDj6N+PT3RVAahJ6lXfA4daej+ZJeorRpXEScFs3GbxSBJBsvYJ
3rr2XRgwhta7zn5vU+5SCv2k7yDkRIl5E4X6vpkbKs4U73UAbZqh39qJX7pMpMcwae+DBtZL58X+
riZQbvaq/VClwEnUPK5mOh0rTzcvcUUupMZguc3aZxB/MH0jZoQO4FyC1NkaTII+oA+nppLbFMhv
KiG1jPODDToCNjwKzUnhXKunvgLqA4lOo3oK6nba2yD/RYQIXDP8Jx7eOvpwOzedl3xWhX535CT3
FmOTtRD6gZNri2fbXWyiMZut+RaUmU/jxb0Jg96ESxWiR+77t1xQRXmeuBJmhkQdqzp8PuMQdM5d
H7reVRJSCHWVuhnNcTjG40eRtg9tD+A1fU0m5a4QJVHzez6Ir1zf9Qm7jJg02X212PupceAmfeSa
ZEVdFIeU/gGFM/5mia1q9AsblIhgC40scM58G7ZRSHzTLW3XAUwmjUhsgRh2dAgCbsE55kG3bmoX
jgnepVXTqh0zM9gzldEdA+IslBWPq9rPvd2cdy/lhCdR9bbapGb+ZAUdAfDIaDrvVXcgBVRX3qY7
u4KSGsZdt/e75r2txbTNOFDjCO/CY9bHTwWkzgocNYaiZCaaQlzNAJ4hmksotLbaMjVvSTXx32Ia
nmRaYgLqsEdDNm1e/chA9KjNxXdMklzSENSStq9accCJ2+RgV7iEhgZXYz9a/sqiaYebtNlafc4a
2JAX0ATV1iD5CD/XuVHkMUJnQANle2s1bNOEBk7vHNhzy11DQ3LnQXNhQ7y3ewG6LaaNlbr+VSSn
x3z+gco+udMWMGvsALyfaocYlbUoYqMOEAahuQWCQZUOgJuoY4y9Hcp8g2ZFGm5KrQnptKt9BOYd
B+F0P3fNPpHOPcfht9Kbzy7Hv0ajfh7Ng7loBTzOLabCIJZd3Ca45px/ya3gDKPlyerjkbqQBhtu
scluhx0+zWADm5f1vB+eSye9jy3GtkhoeYtqTcM5iW8ZnL4aGqKpn1RvXm5bBwFKRIHMIKgv3mD/
Tm24wKajP4FB4XBjJaypCVecc56bjDohheJvIcagATnQvqW/EU1EjzRJfTtIHW7VgNigBc7NpMr7
ETlTdWpOhBC1d6pwXvKMZ6mNxqsomP3biMLcCzP0ghiNt4QpR7tR1+sy0RSqTMxWsFGAz8VutGYc
clbShpKhPSQYWPhLaOw2qpNvevTqvTc8ArAVh6amajBIbdombPEg5dECKWciHp7RDlvXfDbMUG4L
2uyHWlg3Bvz6bTWHa2syKLSBCWxaLwbPMV75IjqZBZFLKcNmsW+9Wh7xzkZrlTc0UOcrN1LmGqiN
te/DZDP4Zgcbwtg4PWyBRhifgLF/OKLsN91McJ/O/c+qhFme+tnD1E+bMX4yg/glzzmp5S1TQdGo
n44Ub210O8KC7uvwHPsZfv5R46VT3hutGay6XfYEPOnghJpecUFiVlvb/Icp3wS2mnBnZtAo2BWk
7otHK7a/+214Em5r3WmPM0ixFLJeZn4c05H/XkEOrunIyjY9IM+3cZ+Q0TlQ3fhZ9ZzbrKF8z+uu
E5zmMrQKSpAyYGfpDhMXeQFqeCYaHeRaWH+jxxVeZJX/GD2CzUPNZqSFwxISkfrIzhgAM+zg24MF
X8MMyS7OWOw4JlaQ7UP51GcTAUv18MOlxjn5vjntpIMtYfboHycMQRjRfEvhTmycCoN8aCQ/Yczt
u2q6hnhqQ0BUP40eGQVRTj0nLe2QlGLkVr6h+zmAv3FPNOvkTQrQ3/Hj6hvH1Ls8wEVSGhPjlJI8
8trrb1ycTGWyF5P50dmAMVpJBeXnyjn1wyedeXWKFTEfAYURO3Bv4YjvNXCGsDMOSQdho2b6t7gx
I41BFB5YsGVEifFaGdDPK32F6fj1a6JNuAvfQ87zOoa/8lWRV3Td9/StMHJl0U3IQfUK8gTOXG94
A5U7Y0H4Fll072UxJevcbzES8wLCX3AB8c6g4oxtgx17Bci12IxFt3fz/mM0sOKWrHx9TURVRSPC
k5yRFWLdlR0wg5D3ob/zGEZXCmChUw3FJslMMIwuCBeg2zM6aKa5ZAslQ7se6ERtEcFxa9+CKm42
c2Jd+Q2TiKqoyOqS8ZOA71s6nFLVxDbV8MDQBcrWcz7umu4hbbSxQdIPyC8Rt1I5nzE9aws5t+1K
mzraQaHlr30bsA0YBcz6WV2tvzLQIgBiM1/NbIZXKzzwDjaYVibEKBjwqZwhoxBJAfJtk0tk2obp
NCut4d9Ir3pyGPVf2SbazaLLHtktbpvUTBinkSYz2caWFXvcosTjJKlJ+ohGb9835rnleKtzcESx
/lm2kLWrhkC0OFFQg3rEMwOjHmRYuy6DWCro9zFg9w6UHD69AWhzgdOytToR3qYaBRZcAcCjS2OX
VjJYKE5U+s3A6w9KhtxeePUGG5f/IWw8r3EMlrAsdm7YD4T8uCdHtTVh1xQ8ZodRxW5g7uUVfZVE
nz1zX2+bYsEQqazdla2LFzDPD+2Mo1F2sBpyUKB4pRErcgFW7FBO99jboSh4STvCz8jvCx+ADx7o
hYCAXhg527H15ZOHeG5vWE5+6tRj29TqGhmVr98n1zLOKslOztD3V5Zzm7u7PiV+Q7dPDfwz3SXy
qo7czUCS9F3flOgwew4aOQHJvc/d4XxbkSpG0luu6f6VFKsB6xqZM7tlPrzpbXEac+NNJKZ7QOr5
ns5xwaSA0botH/wkNY+22621HU/HpmvM7aD4f8MQ1JV9DhKkN/EQfBZDMnGyjCRAS+W+W64NlWWO
JVyZlzobHLY4GjtGQpJzSCIks1GxqkXbI/SJn6OiumRl5O1GCl4RVyfTGAKED2nDVDq0jx5JwT7a
tljlORHgCn+4nJ9Gm8kG7gKx7np9TIbOOsSKGK0MI+KGHfwzB3ZDDCQGbk6m9M4J3ij1jVSF2i5N
g0nYwXkWLx0N9R3ATJYQ0flnK9LwvbU69T/NgW0DDeRDoXiXwopEmcyyrWu3RUZTO/Gnw3WnjTp5
pnGw2MH2WV8DsUoKG/k1f46jYG8JZT9WYcfoZEADbfMT1Z0jd40f5bukfcvC7BSTGVwkQCxHjKld
nD8IPdTrdhwFBLfuaPNUBGgymgnVmqHpZlVe+mQR6EMYz01Cfbmei88uGQOKUXRR59gMq8OsFSn0
9WEy/E+nUD9HE/Oc5sRbVPOmI8hgTUrQkhB0DFiHN1M9lDtbKpKXU07q8dI9jz50w+vUZ9GwiduJ
njQTpGN4V6TLlCZR/bVlJRY1BMnALbz8rVlySDDykrYw9Jd9NlJ604FoqYFLxEjM++gcJgALk648
jh7nADwCbLSCG1tiStxUamGVYslbV8STHFNEjAdZDUS3he/OPER30sJSV0Ee1oZPuSrlRZmkD1qJ
tukl05oKAwXHrSgX3olwrrQhIOYQ5UX86I0geurAA2YucpIO3oIV3y5Ueb+1g5NnRNuqT4wFJ3Lt
RmLbG9O3vOYCmhFDsguNaFs2fg0JHjVz3RnJHt6ux1q3LiM13o7oHKtQGlcj6gB4UFG3LdIMEbTh
HczZMh8tq3/mhN/GnXvX8bRHheABVLTjo3rItqGcSL2BjXsINWxZsyCYBldfs0tdSkTWLxLB6Uct
DOoQrz8cCy2BShCuk26iGBos8Epnm1ZIWfBknCqq5WAY5Q3M3HzlCGenRKeepoFmXNOSPF4r1pok
f2Aen56DKRko6SGDmPKhduPXr9UitzzOT1EA+qBLDqaPUzguXtvWbx7iwj0bIjzmTTXeJhId3BjA
k/QyWa/7qQEjbLu7wZcWs8uY4TijIFpZJDvGSCFaX+1MUbwT/UmOtYHLk6/8HlZBfpW03cFNB+fS
NXJrlApLcojRdT97PJFfOo0cAMx65tEpwcigUwIJaU7pXW++90CgJtemixgzcPXHg+WW4V4qCQhq
fpahUkdKt3dHDJKSXxyrCfI1DWdeHzO5Ju1HHv0mBRAtGr30Hne5SPzbaSqeuKOAn92OEzc8ysHM
XquUdIIyAiKuLAFxCPf51psXiM5kmMTZ5ekp+r8W2lxsS7IdLgjSSMd1tQvqfMyPhvdWsQVe7Djm
kO3W7o0RJ+Wi311xxpk+86n4mU2ceOzavOixCq7dhZNDKctgJ4w2X+cB2QyAWLU8maXzHizkBlK/
1qKk8GmJP8AiDBS4bH2G6dRRHi3+9SWzhvrgePNLO7Ln41YFJilucIeBk9D+nZ54OEgEMiAWT/to
4ssBkoVa0TjnrFKs32kAQ4lmbdNRdkUt7T87sivKHSqZzgMfbkCPwEdAGTrC4xfpRKxOBiHcJrqm
nojS7tiWYjVv9N70Sr0TTbBnOgGgvkp5esvqpov6iIO3t7GN7EdZo9MKhuQbANV7X/YPkzYB0xvD
a94mtxkpeMwEDVR6Dc3jqEu//T/mzmw3cuzMuq9i+J4FTocD0G7gj2DMoZAUklJK3RAaOY+H89P/
i6qynaksZ7bdNw24jMpKSVQwGOQ37L12VSb3jQneMXd0b9DhlHUD5ndrXFokGZGVVmkrK2I/C4GW
kO5bfEmVhwH4fSgtZdG3+d6o47vArB4rISmqonuVKSAPUBz/WcDC1eLlSqBEWkHU+BjM3pbAfOpK
88Gs7IuhMp6bND1MJfr0uIX6HkvWHbFGb0fQKAw7seZObpBoYdyU9iTWYSZfeE4jCwGCggZS3eSi
ZncK/53W/eC79jnLxDvRRKQXCSIeRHhE/HxqOxazKWKRhp5kpZT1ZWFTGTLL1kBF8dx1PVJcdklO
pJfBxGyh6Ls+085lkNzkPU9UNbdfG9beeYfMUrczl+RiZAQNIovJhypi0T2ViMsXgcGi0tTDbVW3
K8OuCk55fhto5qoZ7PfKCu/Vmq/tjCHkywDLpCDr4NsOlyrvVW/JjeEHA3ivjNBMC66wSJ+dUuKi
xmwQyoOqN+1e9jyUGECx9UovcIWdo1bjow6GYWPVD0abWhdNThfahJo3JAijLTdt12rpqh6yqM1A
aWOwi1ugC65WAAV6UKHdpYIkBzJfTUhLFCAuA/oOoNEoieANm/hS6u45jKAdIkoluYn3MovbHFU2
cSAQ342IiGLNRJlSlvGlif/J++AOqArElbIyGo9FBzsL1v2Mvi4HcRc2YoIOgSJBGOohghjspRjx
KkhAuaC+gXIfTSPYuXw8ahoh8vGuTXNUIIRDwmD0+hjrr1Gj5gnBOGjdnC4LJEEpGFwFjLg11vkA
ZyhG1D4bPBsAP/bimd+Q9aR81dzFDcn+p2QklQY2E6eSnDO/Te/bmjrV1ZkxcTwaYM/1yUBuYXAu
VR81VDDKh57KS1q2shAhFgsoSiG3E1/1AodXOTnWulVZ/Gp81KliNK/1+a3ZNECRNHBkQAAzbpkl
2Yyy2P/EZq9yN3aPEQ27Epb00Mx2zAHG3BAwhg6numEamjJl6hTGNj2UcT0/1/jYifoKOj4BiurZ
EYxFDEf2qeubcZXmGnKUL8LQuNMFSBqs96hWzhVWDSSdI/PjqlnndfrmGgaIovPQ5DYrjfRBwZS7
oL9AahA0J4IKzWXQBMZ6PCa0XWulLr4S+rMMhXGjWMs0jzdJ0K5kNBE15mLKLQ8aW/UyVd8iHYMF
GmzCRipCWaCGnaPJegOrxtwh33aaXS8sR75YUL77elfSiTOl4pY6CO4cE6IiMwWWFFoxHA1rObP6
aK1Ru/R3GLNuRFidcsxni2BOg2nG6KK2LMqwMd9PeaGvRFJfAYdFy5P1TInnSc00Xdm05QQXeI5m
PhKFu0RCW8bNqW7LE2mY0rMyWiSfNkyDCKga5PVl5QUZf4us461yxgLGXxFeOGJqdwPDyLjSaK0F
qxw752bmPBQtyqxCJBszpe3SGXm0Jboi1hjFZRxacjHmIYF6CbDmMb2IQa8uxtJ4SmQX7IjiKxMD
QX6JQd5iCabFucrNTU8IUx1ZBsotaRd8ZHIudcI8X2V552Tst2DARFs7Uk0UAyM8K8C5S30Kx12Y
4A5HIueSQIB1YjolmuJ7EZXe2NEz8/hBBl/KFUSKE/rIZKuAF+FDLGiN2+hGp8pbScDZy7TCiWVG
+TrRKdLxD9qMWEdC8ahVa15DHXP3ZIO6pBZ7TGUH38nll3D6+iGruqeP+qFkXQst9bJSUW27KSaf
AqoEH97U3hiNpW9FSeeTaPa00xt2cJE99q8Oz+6xS67Ro1FKGNUbrDfjgbRHQPxN2N1i7pu81B6n
qxJLoCEpT2pygpfSrjBVFdXXnEDGWQlermsSukQorkQ0XeSStsVHJbVEm4JqQVD26z1gudR8cazm
EfX9M219vST+bWmOpEX0I92w3fIhY8nZ+PFzWgTT2oJTEKukWgXsbUoIEhRd0ZZ7yVnth61jyVuy
SSlWNU5rZ3kOoakBYRcrmy1035eXTWI+5lW8bYbp4LbVVneGfeDbYqG44so2i22JLnzu4OXabVWq
z5LRWPQU6c5LaPCAcZFSqRK8sLRJXkTauyF9ojmMxBxy8SFqLIkqNStGK9CQS07Dymmbex1uUGlr
np/IfcAnFzEOi+L4sUvc677Kv1RDCbvqgeiZ23re/gemPIOCRmVucwNTdeISQvTiePgJfytIDWG1
TKzQPM1Ht5FZ18D8L+qW2J0sYJVc+s9mkBClGHldxp2zpSArR+4iPNc8s6/vYpVecarUk6In1nZg
AYpUHz0Oq989uTaod/T2LjPzq0oZH2TXrq1wHXMeieIrXwtTpc2znhSGhf1IuFzngL2jN1wopX7h
Z367YDGl4rumni+HHbLosPGfhqzZRh28yvJGq1RE+M1jKLW7KHC/lKNykU9sbUfojOT6bB032GYS
awCNCx29PFWN2R45W0vyAIlbSNVjqWqb3JDoBAf9vSJCcGX0hjMtzYyEgqF3cVUwBWyAAW27hgQn
xt9+tidm4O//Sqmf//Fnxn4kIPVpuNDHjORMlCULvdDgEGmIz7L9aJUUXFp2qwZQIAD9vxkTdofa
cRvPcPV7PewM4vmgCIbGXJn2r0iyq6/QRWe0oUJzFm5dpBtnOuMF1Tt9upZ1lzkDQfZjirN32LWI
CO2KQDDeOXW2VzpgNB2FPdRwKzsYbuXZZdMsp6CKUfq07rJWi2cDVofbcF9zx5ZIOMbdxHdcuz5P
37quqJtMlIo2nYyjiYzHmew2YnYBRSGRK3kvdLZp6XVmBizgDXQwWohoRDNpmT7+G99oCIBrWdl0
IFtXuebqC5wbI9PPgberKZsNKl/i45L8EsjrHKUTkWkUKAVvFFPzyE4QYDY8+6EVQx1HiqljBC8K
99QoxcSGXhxi4qsYvWUbVsZ1a1wNwfs4EBIcNrq2ysekvEg3IL8XU9P5gJWSFztDOSp4AZPTHf1C
FktJULunt+E9euZk2YYkkAUxDYyw1RVtMRm1VoZ7FEE5+VzZSgXuRSguNQT6EehMw22lDVx0UbQB
CrFRC8KPeumOKyPVrozyTUdliokEZqzErGQdonYiUpaQWfRf1d5co5u5DdG2HRuoe4sq7NS1jhB6
alwmJfWEFLl+DmtrI0o7POQy2OOS+5rMuYYlYjTskKpXKphhcow/mOV3RmFS8ghc1bo+vBlQay9r
0lVI1MGhSzzsLTvru7YvyJmPmSikg39mYEGb1RYvYVK/x8P4bHcww5o22ah8OpeZW08eZE4MqWiq
O4m5XDZhQ7Y8EV88E8hsthjFCiJ4+fSZolwHhE2e8unBkv60ctzoIUzwDQwDbF3Bfi6aBClDeoVX
JnqnF+9mdou/IjJL5xPo7oXZs7zFbNojhcW0lT5UEfh+NnMdufaqc1GUPNUQMOz7Xr+qOtfdEsQ4
ethGYkKj+G1raOTrztReuQLB8H6YKxidb0w2E0y29vpEGiaTDYSOPqspBbL0Qu+AN9hCGZYqSBEP
2tSCPSF2bexGCCCC/ci2ZxPiNGsY03RDbNFXEa86dbAg9VTbq9pOkHe7CtlLbAyVPbXbDNkG5S7z
ieAiKyygz7U4EVuhA5N03kY9nxbchSLCp4M7k18+1rQXSoGeE++pui0uhXsRFdI/daXOjDo/6Cnl
tAgLrjxKq4M02FgYgLSogtJr5jOC5k1L9d0Ym7clC7qy7/KbGMPj9dDwRT21KlW5tY5l/K6XebIT
LcRDM/THfRVyXpsvKAJHr4zR9mcifU+ZjopRndYq0DCxSAsuXLOA0F+PL74NBlk61jLXCFvICZAJ
qT6IKkI17khUkanbUhVXA+8A5sKyE08SwUgUidFD0+yg68SAN6njBcE/AHBR6S4yJ3oygvyRlOyz
ruFac5V8pqnX8U3tcnccQM5rNgX9WJmI5UzQ37EdvqHZ1lfZFF5rKniwlrKXLL8t2N+GbWPTsMhn
kRUFdbiGDLoWmHrQp3RH+g/PhqSUD8GW5fdFRdjBMtO4eU+mu7Sb6nkUvCwlEWsNHdlqltob1rns
61c41ynjZIrZiIlbzfpj6A4Bdegctm14BcvlXjhfko6skLqGr11bRGZD/kd9w8CxofCMBp6wMeFO
htrkG3V4YhXOVLqgsBw1hkGx9dJzljWwvmMvtA0rkIYdAjb0pCWbOJngyhAQin79FuVssirspl26
ynAOiTTkORZ0E8xMZkzxCITV1nlHRFrEjN6xzfTS4jlj6suoARKPkh5HEfrY0uRLxzDs9+OkjZuw
Y//POATHH2xdD0o5Qym0sNPcD0VCn9ZDdY8SAvWesZYYKNQpP4mgfLHVChmGeWisPl61GvxlQMwX
yUSKDKDlZT/YCre5/iJltO0VE7Fj0uEVuMEdez6InSGRDbwhQ1DtinwemGX2myO5zmatZcMDnYlq
0qA6rU5doSeLqIoZkwf1k9+Ge0x06cpMOQ7DX+pNEA0rVbqbgaKpDFb1WiUpcpU2yuXYIh4ICiKN
sxTRjpBXvE4ci+KQJdSApAwvKMdbZkWDyRSCBegqGYJX1XVpuxzysGYAmVbuBKfVpnTGWDM1i172
LGVM96lhvsaMHHMC86qqx4UQtGziVCt5ax2r9PIMym/aT0gIq6sxEWyrsyAla2+4lP74UhZC2VVu
QS5MixAlFqq5ruNOLrvQWdiIl2x2pGR+j3cQ26sLp6+iNePe9FD3Ns/eoN/3YriKCwwmZlAf2+k1
DArydUgz4ZkvqW9EcuyTERVBNtFx+JqKtZ4WUMuX5ryBh/wGtiDvufKZlu7cjPveSFvOqHfaQCnu
1lkYSYqf+p3c5UMzdNoeJfJqrAP1RjFabCoJOyjV8ZnxuMO5JlB30WSqe91KnLrBZAT7fCzkWgJT
/BCqRb7f31QFgZYIIDLuGlGZBxc9d9BJsHkea/zjPkg/M5IdmbXm1xgP/togPA2t/2uHrHxJDJ+O
xCPEQ9k217pAR1Kj7mlqBh66irRf6/RTFzjXkyIwVphIgP38NepuWNWAfASt0zC4W4QTKq92cLWF
QzEpx/TZkMMuZQ2iHKU5fNXtG3Ro90z1Oi/MtHui6Wl5LIkSzCT3dbYtzBrJD902QWboLYeDBvh8
wWSxBvTHEg+xC3RLvAujbiY7pZjdQxUB8zxyJQapOWIQBjv1TSqPXcvQhf5lKQNFXRRSIJXhcx8n
71KptqJm7Rz6KCnCIXhpWW7aVfaVxJf9RMXq96+urV72JDsR+20RCNpW3fXgQvuNKHQiJXqOYhKG
3PCAW/KL5Sj3BNw9gVYKVAsXQHdISElVAu22Vuo3r6wwFvXV9FrwtFzKA3DKeq1kFdO/QT4PtEpm
8h44k1ywQQqeFY3hmOiRuKCUk8pt636NwurZ1pqXMahf1EHdm1q4NI2Ba0MrwLfBDOgIZYw6EoB1
bFofrIwMadw0MfvpIt5Iq1DuEsiruaMt0JRtulQ9kK1BqKqfvJiAAP22fYNzsUpi/BQ6S68g3Qck
sOpm8wA+lpUO+yOCBNeOTri6Ott/qSNo6cZw9IS4csRrxDDIzso7VSfjGFvCNfm6nBj1GZwI94ay
fiCS+mwyemgmYhNCnoVeqOEBkowDTy5DddqdyMo2oRH3izYjdsDmsmdONExLMXTnKYVRN599pePB
EvBO40qJl3kRiw1ZlYsKtA8kjMbTa8bFON6idW7xOKJm2VJLBDX1eYAqcRPl4xeYEacqjuqtYSHu
s1D90/uiLO9T+NRqax5E3Z8TcLunQeb7Tkf/ENnKrqv116zuwrXoS3ZpRkGh3g/6ohIssQRapYyY
cWPganUc68yDB39S7txURIdvw5RhVdjIS91oK1Yt5MkR5LD5MG+QJsOFUIgbmTvWDgMXs7+akAGS
xglszUDyNUNzYwbGchub5NQinyqZYJ81nyHmhwBnUNw3rVK6DYtpH1sW0gu8cquhzwOeVwxZ5lVH
TK7chijKTaFJbZuT8rZk903SoEp++p0Whc62mZX8+RDxxaOdejoyv7XrBCYAzOhZZ163lLEfczMh
l3OYGKGYBfrvwWfx4ejReQQ7vc0LQj1q1V0pHTx7l9mVVyI29SpM8h+3mr50pq3Fe7loBY1+RNt0
oF7Uqewifb0XOkuJuJb22m4VnCtKL7kWnHWl2ORW0Q+N1UvSpWsnzp58AhRWTUAloQ6TspKM1ZeO
xiO7NaN+p6Xo2/p6WJo1qY52lTCXSQIekKEbr6rc1FdNb9ymLO0WThuRusAHYlUqAzsrbG663Rpk
JecrF48hd2d55xvM8AhY7lew1Q9TgHTm50Zp80eCw4wQQ95i2ZY6Q6C+t8r2ioGRR9WrFdBxgjpy
fW/0cwYt5sDeDh79DrCLsI++5txkWR56mRW9DZmJLbXGxciE8C5OkxNjk/X8DxkP/SKd7kulti5q
MkiaoKNri/wzI6ddHTI3R/C+6ojzZU4ZPbd1ic2nIHOwb2jjGiuwVsw/rHk3RFp5x+f/Cg2FgD+e
32l9XOwlG+5FEuXhpuXmzU8SSxgMyS/gIB9wru/948I28b0xsTWwWmmfTouJStvvjVnL1jnKNi1y
IlXdkv6n2EhkD1mpvk+iDzyBGoAQhBNDb+pfInXXnZ3ek1zAlVEw6i8AHFvJzAghZyDrd+RQXde2
/tgrBZRnRHfMMGF8Ib0A6AdeC123kdsF43jrPSnJhBYkzjhxSn/26szcg3wODy9kfvBL0MJd/Qtz
9wyw+fy6IaiiRHBNXvYH1Owbb7eh5lUwYV9YtaZ10qaCna8TPJFOgLkKBdOikvwOP78EceT/eFBo
QsC/Z7++5Vgzo+Obg9rEVuvOvEIJ2nNWl2+dimlyrO64qxNVjPcA0sKC/KVz7es5g2GdKGiKliHP
9PWQYTKYY8nBNy9M3eHWSNKAQp6yKrJ9pzYIlVSP9PI3pbIkWdrxBQQnnA1m7dNBdkeqxYkZu3EZ
pcEq9e1u3djGQI4Ykc0Tt2C1QkMYJM8B4XjCZUdMdSzX9viAZ+qrnrFNJGaCo9kzY58wipXaNBkD
XSLFlAivu19rGIgGbfBEQz5pWh4Hx82OQXUH1MxeVI5xA08QM5W7hmY1LUQXtqzwyzO7JnK7kmOS
G9eVYx9aOGXL+h59DOkfLpqmcWDoQQkyp/K9xuxwcaNgu8ZtRUXaBF44KI9MA2K9ZEFZMBux/Msq
Mw5Eq5DtyflaYf66tHvlNEutQLUmu0InU6eJLPt48ifb/WLVF6wUWnw1MljLIt5mkUYHU+RfFYEr
O29V56CYBB5K+muGl64zWGSscuLJRTnUY/OEgFTe1fXx45r5t7D9F9FLzQTovfmv+dteinIk6y9s
/vu/vvvT5q04PWVv8qdfdFtk/O/zl3z3Y+V/f/x18FZ4T83Td39Y5Q2YtOv2rR7Pb7JNf/8V/vjK
/+lf/uXt46fcjuXb3/76gta6mX8amrP8Owj/Nx+t+ff447vmV/i3v/6/un0GTPv7D9q9/u2vsJT+
APZb7m9oySz2xHglVNOaocx/APtt9TeVe5zN/c6EOI0V7R/Afk3/zdLB/KsaJP0ZnQtHQRZtE/Kj
9d9MTRMIkM0PAhD48I8Tz6u++v1+wgnjjfjnn/+St9lVEeWN/NtfP/MaLGuGzzuOplo6TMvPqES/
H4csK7FhShmcYQXyobfupFpuUxQBdvjqC/e+1937b87OH7/Ft0f9/Oj7dFTzE7yo6oW0DZukqdC2
txosoqLb/++O8AlulfWhrGOLPVccY1SvDowbFj8/wg9AvfnMGYjO2Derqqt+ek6N9IeqZN/oTei3
Ruaaw1BjI/0V+Gzm8n37WPg4Vd8cZj6V39yhySBpSELgMOOgLurhTlt+KWA0/vy1fH72/H4QYTkz
1dQFjf39QeZ7B5ssDlK2Ww17xPTCgnnBhDf+BUTWsP/8ULgp4OQQEvH5rVfjmJuwmxLxRWZAmgEA
Yt+X5bAzqHvcHHE6T5IYG6hvrqWlLrELdyPrGOVFCV5UBvnz2ibrLxBVhWQXNJVc9/qDAlG7NWAC
Tc1tMwSHyj42+UU63iB33ijDm62NJF2j8mUpzuMfAtzChiWXZzbhrNVRqSnTlWgXThA9YkQAoB+E
V5cC+sf7WLPda6WnIMBu2/7KdIqnvgSnnoJOynziWIUXSsQJc4JvygD3oU+VhX+s8PgkQDvF2K1U
A78hDFJJ8aXSBSMyUzPStLI53tZYNu7VkF2bznuX0fgwwDDkRe0T4Ud7nBTGkpDuRaGF2wwPSukv
IVKxjEk2CRQb0ef7fDLpO5HBYj03DWVLTNkSbbDBxD1K4/2MdfTla5F/MQSRRqAcImYx7PhxZPCK
3IU6krRav+gau/SL1rpqxscgOUy48RVEuaqioHlCoqKhs71J0v0cpVl6rbiByrvhccjmHe1YlDgY
PgWnqWMCrx0ajOxYnRuXOA31oTNILazyFR/FXryIktUbTWmctxtfLEez3A72o1lcp+JuiB9UU2xK
aVNsEhdCJCKO/gxhm9NckuC2SKp6p2nsBQjHaPoHlIWrtH4pt0Y3rVD58Ua+WDHCzok8qpiYCnIJ
qwqXJ/4OWY1eneaIcx9Y3BMKZF+RIXoSaf3UD9cWMLoEzYhtG3c5tn27m2vl2PIa3SBVzdqHqClx
6XgKk0Fl0NZEKi4wMakszwYSLOZfiPvMwerlcULQlOlvtXbHyoOb6n7Ydmp0CpJuLyF9GcptHZcs
nYlHYYmJE9vMjwp5CGVWkEa6KmjbUdm8gSjymNisYqM9KLxzqJzWbVdu2LGGCrkeaD41Mk6NXKwx
H6zrfDzogL+IzmX8muwJePP6OVpeNmet1g+NCgm80A9Y4Lv6i85qP7W6GzVoDxHQzro3cYDi049a
Glp5OWjFhqtzrzTFMncUvEDsZZyecMlu6wA7IfYci7C5MDGKjs19JGr4Bq9BzQiMGZb2LGIkQdi2
dIYrJnKVCBmksgRNk+JDCVK2UQZVWmKm26Ixvbpg4Zn0yjGM4BsRYxK0aPS44LX2okTNoZSwWm3p
CTbEMGm/GjP4WotOdcoWolVAYwD6V8g4ybi4SLb3LIZVidvvrTpf2l5BKpQ6JbSCBTI6LtHJPpgT
otiJ1bwR7TQTub/N6tzGtp2P14PyboftTkN/BY3QP/hW8MXe0YLiA9UvKmd41Ie2OdJArUd4a7Kl
s8jzIw59z8F3rqQ3RXzAZVuG7Mutw5RcO+R0G90BQO1lhnrT78ONaTCyYqKlTZPXVekK5bOHE2Vp
k2o2yHbZM+Pgde17x0YIz4c2u07QhZk+pscJGbGJQBUZ/nAzvw15fBLJc9u5y4SVF0y5g90EZ3dQ
13jgFjHiDnUd9DgR4ALF0UX3S8bunz7VgaX+/db+6ZnLUsoI4LmQss6KAXqJ8x+Unn9eL35Xd/7v
qtP/i6Unpcc/Mg9+rD2hAeA8+L785Dv+Xn/qv7FqNEBig0enmpz7yj/qT8v4zdRBVzLbAmluqwZv
GF6jjyLT+Q16g5hTXFT+hb/7Z/3p/KYJ2kWX/3MM4cJ1/FRv/qz+pFr9vr5xqHwtagHETsQVgA77
vvRQy0k1Q7OykGlHq0kjIt1Wl5OfbFz9jDabKDfF2OgsTbK2QYjP9ByR/0wdaYA6goFhLrCw+0c3
Src9ph4YIkmNGk8nRhmSDtv/b87tn1Sun8sXxyJhyKUQVlH0WT9AKxW1qypb901v4GnvfA20fqH5
p8KZFjOM+D85FvhRyE+oDT+XSswpKGVafBsRgZqscQB+Lo1BWaAYF+ru58f63AfMrwsIpzbPXUiQ
cea36Zsyc2ggBEk7greCIakBTZAFN4m7I66b+x2A6Ik65Y8EuH/Ze3wubTkmlxaAdg7MEZ1PXYCa
2pACUdN608A+euHbzLnzuyG8+vlL+/Et4yCWRjFiMU384QoL60xUccbUNTaPCD4UZmMGRrfumP0y
9ugDb/dttU6rx7GErgpL1VQ6u+9PI1HsaVY1vGVGibkaFbVgzfToEvPZ6+XRik4GnkOGaol5q/dH
rPyZDchKwD2rn+363sE0XJgb2Tw3/S2cCjObqF2WpfMskSSoYlzU+SGbroye94Pt+8gSw9E8lpTp
5LEn9Z9Zx6fZu0DbPHYZxCcvxrjUBtcN9ssWXYYi33Hle7iPsWMgtR7iddg3sKqf8+ygdHc8eu27
hqDqLDwUTCCr5lZHE9zV7FqVF+2NQaCn5Gvb0nddqwLdzbdCPkckHf/8TfsY830+k0KzIAToKvcI
e754vrkgqzbpbSE11DOxftNU/lZS45Rc/YYdsKwOtgYlvzs8Be54aXb9tsAhh/b5F7/GBxb9h1+D
G6fDU41W7zNmF6ZFCUlpND1R3KqWXFLybeoiXGuRWKvIlp0QdUiaHBKCorH64B4sHvyZqq6Z7yTA
tEBfhy9tx984ylqrwnM2jI+9m11NFA12HKxVp91HRByb/9kZ/OZX//Q4Lok0baQ7mUAC840DrKJg
dWJ3ykKuAyHXQjegXJ3JN9jlIy1Y02+bxvv5u/jjXYXpxje/gv79m2hUilNhjKK4Gwg7Qnlf1U9q
ScWoTh42ll1JayHj/N++R3NUgz5WqLbNG/fp0kk7c1Jr2eF3m/VZpklMZ5bdV4pJwU1VzB9+xTzl
ZfxwkdA8OybRKBpozu9f5ogpqhK0bchrICKMX1TW0Er2q5HGn93H5hb996OQZvD9UcLeFCG2CC7F
LvSCNzN6KfzLzDha8S9ezp8dyCIqmMe75sII//RyrNGyxj7l5eD+wCeH/YTuuHU9X3uuAS///BL5
XDTOd0yeo6pKKaKTvfbpYI2b9Wnbgdbq65c+Riccffn5AYyPjKfPb883h7A+nbiqzzJpQFkC5AeY
syxQwrZo48K1jz206VHZZuEmLMM1tAmkeyMSW8urLXAPDB90rAVyXAR97dEqrjrmDrk1IGg196nW
gtojsDUeb3o81qMdHW0drSe+BD/12tIli7nctdrGbNNbu+EWXxSPIBvpc+LbFGx3ru5gIMTZoYux
qIX2GhXERg8SOAO0FJh6StnT06BEJ5VwMt4K/wbt4ToE64jj0gueLFozC728yJwL/Ao7G5RCa8lT
5msHZhOrCgVnCJKq1JNt68tr3Rk9DbeH2chFZD4GwEDi1l5jKN4ymWFmkhH7i5wQDFICiFuNnXXJ
ssmAp9kk/Vbp80PKHnJI230xwtxitR9WwxaK137K2r3PIeJUXjaMwWpSLSrt2gW3MUmbJUu31tNs
Yykh6StfCpbbyFdC4y0TDgEGxHL1zlZFiy4gLo5sjInHA2jGyKXBZmN0Z2WCAj8++jZyd6wMyDwv
42k42lq+q+t0F6kxIfXYbS1+fqaus3IThOWhxHqdB86G63g5ZCBMGlI0e+dycu1tbeG7l9Ymoi1k
OruLRXfWlWSbQ5MsIoR/+uqCodJl5bhbxag8q0YVpeVrhczzxIYLibehhbYcD/VdjnLV1W8FfXZ0
m3SXdngJQGVFw6ZD+0G2MpIK3noZ+2+Hl0cZYnuJ/aLWDFWAhIuaJa0ON2K8mFtf7JYk5dx19lff
2nbyVJg3DfSsUWr4YF4T5BiJ0h7Bv29amxRHk472scwCxjXJSmVC42g3FaVOiXqE/b3CPMZaCuUS
B01TpXBmrubj2hay56rfiSy9YGu4cx15bWgDaxeaa4CDYMGWjlu/jX6AXqE9RvY2V/kUoJwPleSd
VJPzIMMr0T1GHdAzV71tvcpslkoebZmHL+qGoYsxAgncjEddimM+AVsXwGsyzeuicZ3n1lZ2+tqR
ZPBY2hJqwtpgl1/16sHQooMshm3KCXBDsY/z+KtpPfNWHaMyxujOxarVay18VUD8NEa4yJmlSSgk
iTkeeyM/d061GYfhOR6CfV+0J0eFiVw4eyu0tsKsIWjggiGwRi/cFXDYlZPVe72q95Icurpotqgm
kBAGzTZ3YDOybOSZcilxOU/jrQVkVLg31fQwNUCmqhE+370QYF/ChlPs7IvZzhXW7KYk4uFhI5jP
GMhbo33RvsbJL9OE5lvYD7c4Hj60d6zMf8B/q/j7/QGXDlOE/Az09FhjfA0IicUMtfCVdosWftWM
5W3lnH9+e50fpj858ucCqTNiVasSfAAjA8VCNtQW5wCoFsrNXzzWf+wUeVL88zWKT/WMjRm8mVKO
VKQVImJyg1mbw2r7Tx5I3xzmU80yKpEpKvB/nL4nfzi4zi+eR392wng7SMEjnoqi8lPDq8D2M0sR
8xi3L0t1rair1t9H1S8qL+vPHuKkQjCO4cFKr/rpoTfASuori+ZKnca1pUAGsZR1yudEM5vHFjtI
bDPhtAavJeQDsLEnB1aiFP4jkUyuIJ0wIryVT9+MLR3hXDTKS1dlW2cCS4few9cA+UOHTghhMaaV
jNWVXjlLvSA4IA+xYcJiEF9Zkx87TJtYVReQ1RcxY1UHbCBq5YVlngZ/XLnubRBdqy5tfTQcOvjG
dt+sB1Osa2pVrT4q5b2km2IRnMf63nTXrUPnIwEX9e3RtU6Bj9nQcZkGqIsutGYxNqD45PeF0r+1
9/wfDJ82/5Ol57+cUP0fHD7NQ6F/PXzapeGT/MvpqXuS8unbBej8bX9MoGzxGwsyVqBU5dyegKH9
YwI1/xW3K8s1LNWAGT+HBfxzAmVqKLlZfqoO6SBzFfr3DajzG8MKW3VNG/U8W8t/ZwBFLMGnOxiZ
uUy5DE0j5QXRyedQJQkoS8Co8GdsBAL+59LaFuXJLa4htubiGMrLjI9Ep+xbEu1GZO3M3TF5tmoK
aCZYqOkp6Z4tbesmRxsZNJJORPPu7MjMrwNc3Wr42vQn9pELvhPKKXDZCsHRkxJfmyxtmoA46kfb
3EMychCKiT3Kq9rYpu9ldlFFjw3aVvMyDS5KdWNo86dto1KhOV9mOsr835oTEaYLsHKLYjg46Vot
LgNr2w8HRcPvsJXUE3l9Z5mXaCMNqp/sumsuVRZi9KwJNga7fnSml8DZ+xEbN3YM/VZaUO4ujPqO
nUHPBih47LMLmQGteDPyZ9mebI11xoNR3k3WVWVmCxfY097+/8yd15LcSLZlvwhtgDvkawiEzIjU
TPIFRlGE1sqBr78LYI9NFcu6eu7bvLSxmlmVgQDg7uecvde2HmtxtD1SXBgYWMBlfWt4mWOJi+5M
a3p90P5XL+R/fJH+3xrC/x++bhbbxX9+3ba/yQyWn/4/b5n5L4OEoqUh67Bz/rvF65r/QidgISei
jbiEM/MW/fsFE/JfAqGV0InydCwA8396wdAsCComcp3X2TZD3P9Ni3fZMf98ROA3SMH771CKU5e7
y9//qZXTqBEov3TQlS2sTw1nhZ8FHKjSWLEhgOTCOjMdtGYZ1PXE1EyFsIHWhazuSW3corFS7yqq
AeCgH/2uBHSDogQDgw/MgthVXzwTbbez5Pj96ct9/PUR/yxTkH//5JI6mDBJU5D5KfXfPnkUF0kr
Ry885CD9PDs3DljzBsRm1RUu6HKQj4eDY+jDIUWhDOgA7pKZ3Bq42tvRCc4TF35SXjVu3dz5nHp3
GVWEBPTZ96rS+Zs0LFBV1o+6B7SCZh9VZ/pRigwdN0yV/fr3An7pfnLHFytkfx3Htv0vV/m3FrzO
NRIkapvcniW4hV7/n+9PjcYO+1oOJGj5UPVEp7KS1EswrRIs7+Tw9FCRSGd0DoSKNz7oAmCneJ6z
iY57YFC/NF1dnhxZPTsxjLe58PL9uFycXiv8x1r7jL14UfKETYi8jJysiifhn2/W35QFXAbNBLry
POcuk4TfOgmKlIJ8njQXHaCw9oVeer4oYsKmQ+yuoTtoWLAyOCvgy7a6oNKa+8eyMSdWVM24J10B
jK5Nqz3NCBjeoXwTOaSqEkuR4pzymrgAGyykiBsI4p1vuUG8cdBVXicPI2Mnhk9VPdX3RIM9URbk
0tSTdkvA1XNyAQ4Rwiehy1t+TJ3objQgppT/042msyfGxy52GfJaWe7jcUZlmSwy5bFrv2gjGA4X
HeKDW8xvkoE/gYfVZ2KUpqnhlzXzqcmx0eEPIgdr8ZD1MQI5+5wtwWOdAgUbR5+jqo9eSwiflq3m
K+Y4YZaLYvSP3sy+Gp0BOaakDHdLWE9B08hbriUvptt2pyIT1c4E8kGYg3kTFYqMf75tfwuDM5k+
2TTOmAVgykcI9denLy4QUo8p6CxeE+sCVfaEWs/1vSkAlhHVDeKIyXkQ2qGLXztsBBe+YbJ48KsY
9JT8niJxfdQsdACxDIaTaLlRRbJvAAz9l1eFBO/f1jKiyjipIJfU0f5gkvttTmI4ZZj3Wp7/Wstm
VgcsaRUkgirZizWupaprjVoeMrCsx2899IbHqYyPqV4cU8uChpiMEM/GyXqAEvI+GUxzoiQ39jpa
5k2s9WRXa1+mhNoGkarmR1BMr+uLOdni86wNGvNlJfZkyG+lKUF1k2J+SZzWPjaZJDAgSOZDoYF6
EpN6T9OZN5rzNI5Dd6vHisraBdsIe2jcpw0IM9EAmOG3EQ3Xg7/A+QSxTAeo4sz9uZfoE2odB2co
L6C+vZfRcglyblHJhubZKud6n3t0uVvb+BxXLIY6PtetNUX9tQy1d4kTYjdWVndt0dnalSJ4xYna
nQja+rGk0cAX4ULKhQpBAyanHz2+JVaMo5rXz27Ms00ow6UwGuvSKltth8UrMGRYa+YmiHwYnvE2
JfZi7/Skk5pDelp3DLuv9kXVpNfciN7BoJWnvLEEKSWExUHmQRivEu/cakQe/nrThIciJifzYZfV
iOetSDPPudU8uzjxHiwVzdvEo57tPXrVY5HIfQKPE+gZxYpdgTiz9KIAG4c9yC5i61oP2RnaxNsU
SfVIFzCsKvdpgIV46PLph27jC64d5wniwHdHNrdQutF9jPnmjayazsDsPmLrKJzGuDH0hLw3ZAJp
PKyhWromaVWlsSsj0GzmZH4Gy/bsoD7YQmjG2w0vH1VsS4Xlau1x3WV6KNoWfYo3zfoY8WbRPkiu
Yc5MwPKCi2tPN5eeCWA5TInrV53UWYvdvohPBFq8rQtXaQ7tReuCu8jNfqtHVfxhzx5g1Ip8qabB
RZQktr+KxzMzkf4iEeFahqvdGRJeY9k8Nmb2zQMNuyTawC4lDMXH5vqRFfBX+8KpYTXiLNAVKjQB
FQVB7o22Y7CRHfStdW3IZbYglqHPVcSg7IKaPPat02Fg+OclSf5eO/OSc0oxkeQ7zPDEosv884Y4
RW6aqn5IDpJYqqOWRiYuxEDigJxenSmYnjwMMJNXntD287TjSLB6euSyZyjk8lCSg8TeV2Qz7EtF
1K9j2LyF0XAOYzICSgwB+8xjXpUMPAnRooWzeuccG5O93/RDz8Eg6e8F7roHIy1eOqZPDc3bg8ny
eZyd6TXQF7gfPyYwefzztYvf+/Fcu4nTg6ILxL1kWf7rtdtm4hQhGbyLG+IqyqjwZ3Z4PyHqkH3i
3MkxOWMhSyV92NwJDKK7DOKL0u5xVG0I8lg6T7HEl0a0RAeJH9tT3aS8bYSRMIg0CNgI6urz7IhP
jdLzaz5Z1vGfr2Gdsv75wIlPmDkJ5DhhoiF3zd/un8xNor9yoC4ZZhV2tT7ai+mIi408Oq36woiW
RCb4HJjlaoRynrqX6a2su3s5RflzJnBKDVBa+8Ykoon58SGI+rfUCI2NNCagD8sSIitKPqmGU2pi
OYsS/Wi6zkdjEMkISOWnUYLGnPr+o0ly/eKNCcIcAE50wm+1M1rLVus+zOKimg5ZuJfq/np+1RL9
S9griJ4CD3lBoJVmuujJe5WeGr0GX4evCUwMqi0rxDXZgNlqp8jvaVZv9al6SNw+eDaHd1rg/6Wj
tPbX/vqtYlaRjMsQkRi2KX7bqCfOEFB0FZYiTns032KDEQIDWazXxSHpp32XB+NjqxnTY29oBwK2
4JpokDBLrX4GVhrmzaUx8A8bmd77Ajjzgzkl9XHutfTiEYuF27MFvLXhZPPcN95OSUx3VtXfR/rl
0JTHA1DB70NQDC91loc7vQgunREbB6skpnM9dIaZ3p0iRqtsVizzc/QivRQLj6DtHDlMEoyl0wWa
VMqhOGjE12yHLHwGswGgoiOLs4kcsR+k/vOfH8l15vjXL4/eB8sJLAcWF8Zqv71Wo6p6RZSQTwuC
HU2pL1oqok3SopKMDU5mHQz59aSTipdazlutjQms9548FZqnsZTyZCbNXi9r9d9C+5a34a8fjVXO
04Xu2Ji2Tf23I40jjMGZBxbtUXPjvSqtaxZpuE8G+YeW91cUCuAwpFOfqHjUnkkALIoR5lFcUvo/
2mbpPFRo3SI2THSh81vJLnVW3msXivrJCMIvkdALVGfxTZtHa2+ZbeX3KuJkrZtbj6hgvxb9sG9o
2m9rU7+pSJls2PhxAiCiuwGUvAg40f/zHflbg9QyuDK6T6a3aDa836tSo5dV5xSF4Q919VJ1WXeY
nQabuJCUnf2hKNVEyEu5y/v+UsqCcV8gAVyHxhucIEBBftUFHoLv2vG1rCqgPBsME+v8ex1X18CR
X404GR/1Cpi1hFXbR3N3H+3tLCdnO5iYtFRXHklx6PDOxcPFDe13FxQ3BAFWF8/Ly1OWy9NQpN2r
NwFIJ0tOh5hwxOCL9jZzn0BRnYsW2DbRfyV8Eyc4mYH1CDWk3PcwMPyYVAfMLZY4hB3HNtRSZNBq
Y01XirQiACOmrkW3pQQA0p7jY9Sdg5V0X/VxLoj+JeZnYnRhW93RASy7bYlR+qXo+48KoMXG8Ndn
j9YD7wRaMloRpv17lHgKgEKOlIy+jhrFp1NwJ7RTFYE8EV0G66gKxdFZkjnySoLPzqtLWJT+SCfZ
ibzhSrBrEu6tzJa7mSj2w4iJhsyX8l6k/SvoGGMP8plyquLYAWVPg9aSAksyWvPVqwOgbpETPmBH
4sBioR6dZg1O3tJkgwfT74Q52nuSwl6iQQsuzCaAS3OCxBx7YyxFhEJtfxj8HGru9t6XuIGhYj2I
fhyICZtqjMEtwITFQUvmYnxRIgPbbf23GG/7byUJ3yEmBDQyxGUIHuu/Li2G1k6GsoTyR4b0h9ms
i53s0xNSzBfAXBa88DnbTo39HiT4kxlB07cIIvNUDrug0wjkioNdil8SlV0NnlLAmJpcRcVXZ3iT
9PYldeL5lPcJc9+UiOg+d2q/HTDLVi1c5jq2xX4qIDU5QZpA17KQYVd9tfFiDW5LGIidNjAPnuMQ
tHQE1DpPgueqD45aOD2Bw9Y2ABpwnwumsC54saL/PlaZb2fe+DCHbIOofpiWhHxks0Uf5VB0aF7x
Rs3I/R37z31IStL//WjrWRE7XbkxaTWx48d7m/jTfVDPn/95DZE8qn97gDklgws0JU1kFGa/HTVG
MXdTx+HMt4zMgFqMuCWeUC9GxmzvwMbElAXpzuxBlbgR26YKuRZP0iCFfuddPdkV22Fkcg8MVz0C
hbbOlRDBrVmiGWegDSdCExX4Ccj7yoEGklm5floDPk1ggoEd3Vqzes7G5Esbd81TiMUAtJaCP7nE
fffKBmjWMzCGOEMnYPJ26YJYFXHKDZp0tj+FrwQKOXl4mA6NfdDVnGvC4tvihL2WzcW0cu1ikmkF
yj8Hkz0veMjSdK7rZ6r1Jt3iX4apOEDyx4r2QNHQPbet/ZAkRsDICa6jXjk5TrYGFyb42205zc2h
keI7yYnO469rq+Ngz/bkMou1DYzdQGmKIgAyARHg6pTEY1LgPAacH/N5ySRp2/huYmZexkrq0loq
Oa7faNOSXhSO65gYEVwDIzCktRJR/xVaeSzqaSS101+N7UU9V5/XP5VOP+/XWt3Ui9369Y6h3hxT
xwwf9CheUgdoBA3RgFNhBkK1XKPDzGtUxKiO4xwcCa3NqE6wzyLNaO6BHji/gliHqXwFotXehiVi
Sg/6HaXptG+WvAZ2oPQaDrLgXsf6Zqm1fLdS12AKhqNO1+QiIvVFh2R3UDMu12VXNLN5vqA0etSm
rj5qXRbsoZ1nC+/C+3VTQnT1ZweejN92lvFadVV+djodtmGbkuXlpO0lhFqiJTEgxoR0nSoicjNE
D7kNopAu7JIfWwb2fRTDN3Qg+xGcwHNHINBUG8V+4E3eWObNrOb6pwd50xI30Y4u9soldyEaLl4u
4QPBPdnrlGocJUy2HrVkAdji3pUo+TW9eXKg1e4ooa7zoLItkSLJSbMK4RcuGv3Ums+/Pn1snMla
ZQ5Y0BlbX5POAjOStxwIA8/7Ks0YdzkBFmQbxPhOuTMFNVpLv/Ls1DLfcSiHxF8DY7Ewym/XhsaM
GoB6c9h4HgkbI/OnUyU769IVzBU94ge86hO38caFp/CFFhWsox4LQaNGEAq/ocPB27Xc0HbR6aTY
UVn0kV7ogAB3WpC/9F1g79nzFAEUZbGXFVYhsx+Ti9YXyUV3+nxvxNCoIK04P7NCg02Qzg+mxh1u
rRlSUIW7hkiLd26udpq4rK0H2GrnDrqF7N9+qXEtXW02vPV2uWnT0rNwPqs0Ec+Eqe8NzPQ7vXON
mw4hRJfxJa6n4IVUi2x57tensafO8GdFCJBdL874tsvPua7Y5SZxTMAEPHSeuV/fk0rPAsSYrUF8
U3eUUB3uPLg34qq0o1Hjvq8bxlAqnT50MjAu61tt6FX3QDeGJX5Z3uRM2uo8ms1Vpu1hyhgA4mhB
zZangw3khh8pBufe9bbxlLbfTP1hiCr5AooPa9hk8k736R81kL850YcXI3M04jocks/m6RhhJ39l
0nfORwpweD7mvjVTCr+u/xFaBKrJ2lSPXa8J5nKINYIIvg4kTAp2WaF2JW0PcEhxyC2aCkSxMhdz
JnUIkxhkYZrinu+jl15qnzvDnYeNVuTl0UOyfLTcAZQd2sq9ZlcXu6PDUrltfuhtOs7qGIiOAKIa
oEuVceBHq6/7XuEUVC8OYquWgFi7td9rj6ZahFjyKQR/XorgLRzH8uIQZwv7KTMfm/kH2d3dLtbH
6uzVte4XTvwl04f5wapq/M9EuLkB2lIcOjsJ7bgahuEI8Nre9Fpd7zrZTdC2ADoh4OH5NTnRDahO
97asPoxej54GOdib2YOExzab3WjJ/DFIq/TJZEElMPR4YCz3yelpAWeO617y2HKvVmPvlNnrVzIX
7+vRVXc0iU/GfYONzBlqIqW61PR648lWPBlTOW0lr3Y4eBEz/WgankJlPZf2Y+Al+a0UsAxJLc1x
iNt6enGj6iUTmvHqNJApIzOWT2v7QLgSCLStPQOvyXzFXGNvBgjPUKMAIMLiBQJwWJhbBLRsuhiS
5vqv9UlmYAmEX64ifEZkKtAD9Q5kc31RDWGn64fSzZCM1SISNxnMZxHakAYJsIJ36Rxw2DnHCR4z
CDOoRtDNiu26AET5qINrI988Hl51Ny6ONrQpKmUOIFZ0T2OPJOkxSnZEnhdnnQHC+q9BYkEouMQ5
xIis9AdX62BglQlY+9me3nov/WSE+pEbywFJaveY3t9Raam+G3W3JquPbKVMC/c2GL+bOY9sYmKU
PqnFC2SNKa2oHWNbJfmIPELJB5Qzvy5yXQQtqX4mrsZgutC15wLWOZjWtyqR7WWuUeiGtHYcAOkH
p6TON1AMn9aAl6HU9etKjefszPi6yo+AftUNhIHYmPSk1v9UbEff1NhqgIHo79YdFtZ+1PxYIO77
dRONlrjwpj86hB4d4yIkO0ht4mamdzhXP9qcdrYqUVDVXsvnFpGzs5ksbXV9sDBc5ePRFUN/ksQF
tnl8COeB40k5oR7jDEEMEgkmtc2q7ZGgprqhhnc3wiXOOFWUo0m8N42t/VxDE02WnPUkl8CGdPnG
ubS7kWLwxdZR5kh6LXXVmFQdLdk2CgvqnPTRpU0puAId91YmwWqW1vuU5C/rhVXG8NFHunpsHLCj
MAU5p6btW6/BcpBELZEZw3CmV02FcVRm2/WbrToP1bCYCXppg/BQCq4UncGnGKPxHtPJj0LI99zM
P+uFjHfrv5KVglhxKEOnccDs1ida+AyXuetecggTrwsuYeNkReonhMeRsAp+vFWHXtbWzmXXS+xZ
Oxll4PjmsjYapjndwKVgjZ0hE041PcBJ/QT4Hx1Y9JptXmvRI6do57Hl7EZmgTqUzriExLEI0PYE
dph5HybdnKkao3NYFJoPrpjNKBowMBTfy9SBKzVo78ngM+EKN2t4kOdC6Yh07D2zZXpXFUNqBUOx
m4EefaLhsVe5+mBV7D+FYys2U5CP94Z8GN7z3j7ATnGPCD9PmelMD571ta8x+ap66J9jLd0Kh0jL
TkQsyiFBy5NbmmeimLrDYGXafhyOk9MOr6ZZdocmbT9K02L5m9KOAFvYvFnM8ousyWAfmIet3WS0
qQUrUTfQiibBm1w/i6JHaU7ykJAFbcXtRyqS8Ooqxy/JKT3ZMDE3vBjTBt9w/rXEE1nQFGVYlM5X
4EsUmN0dvLT9ReBdTSELb0RHMlcZvJc2LwDYeRSRJS9VV8HvLcmxPtE5cf2y5VwUeT/sIJsuccRQ
U9H2PIaz48fJMGzmOYqfdcLHNll9FmRtJ3X5aIzqwDw7eaiiPtly0GEzGskb7r3ihVMp5+pIPHhl
WjzjUrkPWt9ckVV9/rXUx1N/TOE4bSOXEeGiLCwJOeKQGP/R4PLZgasQR4iGsLY1IzpIqPC1jnKs
n+38u4yzPRmBJHGR1JEzYThBj0KOjer5Go7mmXDannzP0D6s/xSGCKOXRjGe2tBI6q8hJdbk3E07
N0+FnpBM6hB+pkSyJwENHGssiCuoZnEstRHpCfUrzXGSZYJZQKMD6EtYHA0CqGiAILfaUE6fiqCb
EQc7n8M6966jZf1w5ZegzcoHPaMIIhBZUS4n4Y2eAVnpJJBvlGeVJygtzB2pUwlpRd8N+7HcpYM5
7qNa48hGBNauSJr4PKV9QYMg20fZfB95ly5VAruzzAUpsf2dVp51JKCUtTFrQvJIrQJJGypo6Ajf
1lVyStI7f1+ddcBTU+p8jKxbDzV19pawr5HFmt4w3HccpswGYF3Lc10P7anO2IJlDsAoh2y6I6ZH
QJGLoqvjhv689ILWnxhoEZzWrCxXj80TvcHqc0aBSvpyWV1mkubzJs8RrnKQgQ7dbJ2o6w+WQBjo
RFC2kxyktxYRjRoT1fJm2eR960nzk/k+fVV89MamSC3zoBH4UcsSYt7SGlmfJcddkjgsQgtVSWoZ
OdobDvUsdnZHLq2HtZonOLBd8szjdt4l87wPqyL5NLv1p1BB1WbF19jG+SeLe6NNU/sQaOa8V/yO
TeVW2dZjflUZevMi6deUY6TI7M7es46WBYWLeXDtaD/J3Dp7WvLeum2xF0lMPh5ptwfmL6w/1kA+
a9BIxmIRgQeGLLJTWuFRwJYfXXNtfKeZeqiKKDi53ngfvSB+ISSWh6T6nNcqetFVNm4zu2JoaEbh
ISxLhrcwNsbox3pUgtaim+orFxz4fTW+N4nCIt4WB7MuEz8tSd4JcXaSPE4iiejZzWd5py8XKtP5
QIPvI1x5BjZNVjd3Usbze+YEEo9Z+4XpNRMJDj/r0m6OMwnPli2PvENXj3EGMHfSlmrj0qjGepla
eVzPI12MAgDD3h8xuAm/Wp6jYCxIekO5w1HWfrCKVrxOuWu8hmnMAoAW8y5pKw2Jmz8G+F5+Hd5g
8c6QKIvxXg7qj7nLrVNjCyzjVvJtDAFKLWcJjs/1JdRsGDu6d2myKdw08339HHisr+HUKB9CHKVj
ZyPP10HgzMG1nBSGgpp2yLI8uMCKZps6tqMKPQ9m9UlVy2Ef2dMJUvoh8zjdr3Xk2kivKnsRTxDB
Y5MJtQ+DkePn0tXIlPq3PmnUHY7pM4BIMxy+WVV5skxtqyknPEUgby+/6qa6yk5TWv+QTilpO/KF
qrTtzwkM455pzQEGrLnNXb5gd57PGhEkDx3QshxUF/ZoEmCpBshsilN/rd40oYtDO4321UIF62dz
TaBL7Tl7bTaDy9wnvkhqcU6x+Q0wdT+N7chTH2TiFd6/vGee8QbMH1kLPSVbf5zcSJ5LbQgvGhIW
lpfsHjjOwWm+z0T1fYJveswnmqwm55jUxD4I7QzbO/rERpDx0wk+ci3yrymM2RI1wGfSXb6Fe3NI
pkczGPsbys1po6ez8So67ecUDwyFEXlAu4URZtizeUNU9RgHYXBoK+DpuQbA0B5hPR+ESY8riKE/
TMH8vJ4imTofJlqsU8+eKGqogsPYdocSazCvffdzNOLx2JN3Q0YY4EVStvRdriA7pr1HAU36Vswx
7lEhiFxHKJik3MM0ZKcyKIja6YeXCm7jye3mnjaVxeqSdoQ1AU3yFD0FrTjlWmu/quVLdd30iwEz
+k4/+TQ5UXj0yPHy6x4CRkhk1FZlZfmAUf8jJ3TisC6f/F4O5+2zI++W06CGZBJ8mHEN7hmK7Eie
jB5TNzijgO2v05SSu9D+aPXaeckcUtvYPs7KGtM78wROs7lD7nsjgZhChd02SSF5ISvvUFVLH9yr
iD7Ge6whR7BE2J7r6VVmDBoaziB+Dri/8cOUhrrKs+LQD5NkrVfy2HfgSbPeXpgVYleJRVBkRT8k
Y9x75bGi/7v2EeA6EvKTD2LUQn9g7cVB4+CDmNBPlGz5Xthld6MlK7CinG1rTBEgFX5oYddedb3x
s3GkJenqjAMjYmCncv7ox3YisC8MMbJavHmViQBMZ3FbzwMlL+y+rNF6u5qdE2rsaXSHSOnd9oqG
EdZj61k1aifZA6wGS1Uu1M2lVB3GBXttJbuiNgnR1BEh2L04jR0lmlyUhnaxnEtnTR3SjgZTQvTL
eZ2bd0MZPrp1ebOFHzVecS8EuTFaEyl2LaK/mCsTlSSI/sqm+etIsEnoDE8wKptD2rC1BcGgo/iD
/msH7lepODfHLIBPdc+ZOa6q710IApb9vXtTQ/8YgD3D5fVagBp/KLzhaxmJrduL8Jrk+a1mLvi4
lmNCH8dtpFmfi3z2Drkub4ndv0cIeiA0ygKaJfuTxQ67WXcPuQhEMrd6Gi3pnpTTMHDWJMm0nXkQ
LRgfF/uaR/Y5deA5SsfmOHafB2PktBDJFxU5fxSzmHZ9WTf+PI44JUl837SGpkPVVpjou+v6NWbd
bm2omhU94FWJVIgpfR6xEBc2EA2v7t5WBZZmZ822suH4lLNIKI4BNKM74R4YnvNkGVBrOuTePNhB
+1aZgoOc3Xe/NCfrb0w9SS9oUTZwpgmPSU+4cePXcrAuHnq4cKofC7NSS0KZH2SS8ouRQubkp6ou
ziIt2nNFWGBDROKtDL0jfiNnp2BiYz+v9rIvBbatuHr6NW/9FNqiOlTtUJPeRHlkRGCexzp8dsus
f+7hskmb95Un09vNqfoCxeDupKm9p6WCN8FE4F32y0SnK59K4RvMYDYEDTzFOTKDQQIRkSM2JoV9
OyqNQ9eq11CPCoAzxs4McGahLo1+aQkc8gZpYsF7jypt9PGXn0o9j0CtC9LX6ZXbNQlrv6RKNdWU
r8kyoapnSW87jfgG0JlmSY3DnIJcgYS8IJFM75Jl7B1l1CdD8tlsfr8Rive6HJ9YG56aaUK7k1hg
3Ve9V9ZZDxQcya4X0EQd0T2NoSBq0owOjhxZVChBmjpMoOwZFnQFZ1t6y2uQ54rmuJVcYxMbB5bn
vYkdaWflf0Ax1+5E3SZLNGdxdERe3jQNTELXwDJao9k8Pv7eBQWzTXTXuVqcj9VseD7JgQ5mXYLt
ywX6Ogv7bgdkIaU5pIXCIVAr8qZn/tPGxRwXWcTySDXL6weUxn1qdSvceRVvSkii21zl1q3BDenl
xvjI+/qVFiwSlKaiowUlCL0PCQK6KLeUe9NunBmcoA947JouPBuhdilpWR9FZTKqaWqb0xlZvnrn
JUdslHj3hFnvya5MfJPETYwC45Li7D65S1vfXVTJ1ggLcS0s1v9xqgHafm69aEMhNuBOUWs580Il
Cq+9G5iXP/S48k6RttAOFeHJmbPk+g1GhfTG4k8oi+hiL3a0D9iN/YnOl+er4oe5NGWN/s0yqvyW
Y9bJYj+Mq11ilNHzFMbbtUeW4xJbLtF2gGyT1JJgjzOfGwowXFWp3DQWPojJFOl9yPsfRNxSTkuZ
3aOU2FmStgBiZ3HuAyzMtgpR7yauDetimdUbs5PqIHPKMRlS3busLDv2ReaMqYSywxfzMAVK7dpR
z8kIylrSfhDx2RPVcITYLTwqe/RRFen+xJyLnnmpnUjWI8bFMMp9rlnLeTVD3MHpwAgwO1peFz03
O1Rp32A9zUdkWxvbKL17D8duu7T7ToE70jIijC2Vkz86QLuIoxIPTiDUjoORtUMD0G9GxsH7wnvh
ekIyh532lSy77OrRGCbSZWhfLaAf567Q/6Dh4Gv2EH802TBto6CCbyW6hSIpCC7v4+RIBHO/i/PO
2oOPx/lAUYNSmM8zj+LNqGBkMXz/btQD7t9yHLZuYEk/I8phr6UjKCk3sh7yHzGtwY2yM16B0R45
72BWthJZHwJgZBsNSQvtCQ0bZ8vxtR6S+LDuCm2rl4gp3R+kVr+qyiUNOe162MVOsGf8Q5plzv1g
SnFY9xzoS90plA2zCYgTjp1e4CIDYrFJnFgaqnZCzpNpuQuWjLucW+kFKIpzlqP5o0zHABLVsuy1
5S2unPiOeY5UWIPCf9GBhYYT7kRYMvuONE6aQUVYWDvH+6ZwxweSRUn2c8p0T0OYOYDcE9Yynnu9
eFIVhy9qBEBJrf5gJ6BqDXJK1nebhv6wq+HF+1ZXwNIvPCQCjv1m1vpZC7PxvK4zelneU9JQzoUy
u4d1U2tNhzz7pny2S0aedR6SID5QmfKHcxu7Jwre9ilstV2tvP7slYQlD66qj/ZQ/GwGAfJLxncG
C5+rBnFG2GuMyI0Q7HTvOH4RN+2+sjubOt7jGCrzmh8J6oNFQI+mCGMp9cm6NNpwa8ohuISJ82NE
77EJJlR/JP6R7mSTEcDEBFlVFbePc16GfoXgnMfGTnwo4BmFY4tG2I5cX7UEG5kTqYpl0G/DMSHl
Y0p/VrWLlT0hZ1SSC+b3dfKwPhpzPB9dePoXJ+ACV5FsUwMQDWbjvNZRg03/ZKzxaXu9cRlj54ch
cFEXFjEJa3c1ma3eRxf03akr6xKZxiPN+PnKuZgQBiY6GFD26ypcWxwhM1hoB8NU5KDQBrj1BBNc
C5sBaRQb4YM1sjI7QaXY09zvbeUFZ84L2sAiv0xZait41WYxnmlo4TuE++lbVFd0m6qKkleHthrZ
CKlVd1Ax5iX8JT7LlHOZsKbTbadV05WngtnWTsSApMVkiU2TdfU9gGqWWEw4B8OrL1Urc7jCjF3H
DkcWNQQHCh7+0UEWmIX19z600yP3Bstyrb/rJu+YIbt3I+AVNuXVQDR/CSu0va7AeW6icPBpeBGo
GA+SyfBUnlYJod2Y5G6YpNuabX1pzPpeE0R2BZRd4hgmtcec7RdlNcaLxtO8nYz2pa3k9FLbPE2x
2hPMfPSGof9k29GPDDEGAQFLdIGlHRvFqsTifGlD6309hK2PrCBOJB0prvGyRXlBwHGUFPvGRaRp
s6etC0Xo9rlfiPgyGuUHjKn2XlTpLkyzdE8Hqz15s/NaoUnf4035VHP0vFkIWhYIwk9nYeixohl7
VYWfRmFvW5V8RWhFekj7P8ydyY7jynKGX8UvQIPzsBWpqUpSzdVdvSG6q7uS85AckuSjeesX80e2
DdgXuIC98+Ie3DNUqyQlIyP++IcgiEaox3rtro7hC5Z2w8BWwNXMw0Ihhy+1r0wc6qWd1HeAVNTX
VS5iDuWLsE12S041PzdwBMOxDYL1XoEXqBFZu0UjaEn2Mynxuwa2J9l8Tkzi5m0zglP5iUVw8zBO
RLeXs3feuM/GYsK8JRrKLzN1t51FKud4Vy6A8OuunqyiS9lQX9PA/5O644jLEgxHqFUZ9ksPiSMu
CxZuHMXv9eLpN+eHnIflnqiEEJ0BAyk2NFc8AtvTRjtRolszAlNirBbHuR/wkbqlNqHFqvHPY2EU
5+0ZqXF08rBwjwxwoWj73siegNtRNfdsZAmKKptTEMTOL5YzM1nSBBiaP/xkwVQIQwIiNMrHfoHg
GsOp4GFLCSFrcv8mBIsDJ3tNYsu6ZutfOuJkGlV0lyzRxU1699DavgtWmM/piKZ/JGE3HJewy19k
ar5sDIjCx3fPgvkmGsEuVgfhdEmrGKDPkr7bXzeOQ9y781U637Z5QPmvRVKushImhG1mACRYyVLl
q+Z3+6kNwlheEtchKFfx/5fB2GebxGUA5L/Vuno129F+k1gzM5q3uDSI5DRMSFJcxDw7oU0kV8c5
MwDXv8tdyTVI0CJRhkJ/oxlpT7Et4ku/cqfbcv4mM6JnG8CaNMgtdJv9j6BJjdccedaSdDl+gcNI
8rtlX2h9VWQGk/OgGdwmues+5rEtb/7Qp3Abi0PBAHDrjC/D66pra1Z+2LuNdvADAIfWNC5dpu2T
Pm+eyV8a7g1XPCW9dTGpp29jg/u/AZnhKlNS0CbyKJZYyPu0lG9tprrzwnJjXrcchDFEBX3ZVH5N
MJoet4vOccGehJU/m6l4ykkav5qTekex15CUuPQX/3POTO/JxysCO594UtZ+sNY4vOUFn4biIEwM
Ga2V09UW9iVZ1Aix0T0FKOb7cYTWIkbn0rBI1matfaucGCcTsDYVL5/bKh7ghtOWDve9FcBU1at9
Sp/525afkhw/aGTNu0yKaHbGVS2QJUSMAu3n1JVdvywBsAC/aQv7qVwwiFzgkRB8h99EZa3UJhXY
Z8/USbOoku92p5lDWGo9ae64wYSERK1mTzgyaOZ8JeD2pdkoKUtHeDmpMCwA87Bd9PrR1kg/09e5
OB2665D4P3M/kaxv6w/H0ReCcIr45Br+tRyW7kBOBstxm8YjGGdGbAIUbh67OOISOKfdagfR59af
uPL6o9PZyePS38mS5yP2YvsTxMfIXxgmCCwcSTuHnj0+WoXozu5QI7pRI2AU4/+VKJxzpjmAVHnp
hYZmeVeMygGGaSNoLLjDW60hHqqF9OGsPTtJa8t+pjcmqgf/Ek/3wYB8jvuQpsaFwFW3qx7hB5W4
bUmrvVS+43wjBB5V/+jol0KHTqu5Rv7NJpdo10L0+z2PbvIMulSwBopA1ONrQNGLZnJp90NPvlZl
MsuiWBSH3MlmTCLy+mY6S7KLdQbYrGGkrWwGzJYK6sTjsxYMKrLVYHyYRJy0gaLMQ38xHGJXlm4g
SpsVyCGu/e438p0pSuakvpFBuK/6YrgQ7cGqklffxUEN8RIz6vP283JmkZFUWfAwDddUjHA39OJz
0CFxNMTWfDhtRwBz8YKfRHAhEvQeIUFwWIZ5OIspeS5aRh+hNo6dCdsSkzBrtFEfrEiowL72MWCp
Nb5DNXExGci94zDjf7n9comhPpQ7J+ftHCQ5Q3vV+sW5CYhExOSyPc1WctX1zrwSlGg8dC7S7uQ+
1qfhRZFvc1650mIgQkGQCRwOOaspRTZ4qqoXEhPg3Oj6H96Jdmw0JCQ9JmCFG1TnMekJm0yrYW/i
6NchGwuNkoK34blLxwAYWJ+mIsuCy7j9aAf1RRSCerQy+ueucMyD2wOj0LPCtBwM92RCEA7tKsN2
qK0BnuAYXuPWPsGp+1VqtSTuaRbYr2jAO3lL4AEYTTgBWLwsBVBKjqfiviIDVR+NHP/YVSakO2/K
qsmvtfczRt0PLqjhzEb+ecytJzPDj8FBcnBHqrt3qpMSGxU5B7tCszVKlvFgFZX7YKxFMBXFifvK
OgsWatVAdO1lkJN3lXLsSOLISIGm9YzkIsU5SOGkNNKPcO7pD1K9xgCQt37E8ZlYdQxqSXW3jUU9
eSmLy5m1bDmpS1v2BOZagkhWY45cgpcuOZjRXy5eC6ByNsDHGiIqeRnsnfCZAYjIrLi4saiazfJx
w2WCmdXv32XAwqpnLy09v8Rv2+5AMUqE+qrzG6EW/D3kiT+xG2vIt8WJ7NNYPKLHGkt/R0vsRnMS
2CERcG/ba0mJs7ATi/ygTxNT4lDWC8nioDZ/mXFphTeHt7bnPAfkWc0YapRujQfAWDzMpF45YOUE
2qmF82tz47caRJiUvIsH7bfjayCM0n1mefqzEdn6Sng4su1nDzt6pH87GBYUwzklBeaiqXXb4bjS
gFwAAuqk6U2Py+HRigNqP6Xcgrb5qpXGiYAVoHHpXwAnVqsDdrfKHyipItPuLVYD755kEefNlG6c
prMxxmnQtk10ZdNJG/zhJDX3zTPyv/QCtBvWees8XS0+zWbmXZ2WUbDExzeGNRXjHNN3N9FwIjuL
mixG8hWKlfFYlVXwDT1dqcrXwMWz2ZMW+dhoSybMkfFdnnUIeYa531q6rT8xuNgjGkMoIEPvw+xe
83fWvwAH/26neHlIc+NFJ13koE2ogrHpZ9fqWFeLIB8LUvpZB1ENWeEGD56PacN2DojteiaMOJmc
8tPos7dmmOHcxf25S8gMFdLiSY6DP4E9WC9xre4LYIXXMlgRUAq4qbKdMsX8mCGZgWUwYIACcJCC
5jRZw6cr79tV67pMbnfy/Y+s6j79fMovfdP/KFc9I/SEfmdaU8v7WMruLlln8gxSmA1Ht24MbH/n
kVXB+IEb1LJPLLM/u85CBFZbJCS/Zzios7MZjXq6WUMsaA+s6tTVPpQC60mr7SdNBVB+Ic7tqpU2
PvjNb43ycHET1hJml/5YnMZ4MoT16Y9/llRPfgVJd5et3VLfMwQtwdR8kIp+XNahUMQp2U1xVrBg
EWGpQJ7mLDhXtfrNYno+q5QsMeUQPFkMcbZrDDCTfKSs2RJkbAMomrJwL64i+HuqKK9siiH8pMsq
QsJXatTqvUKxdpErCxMCVLWvq5jSkJymnPZ+YyFu1M3BLu9JnR7QUIqWkgdPLG6c+mnjcK76gLpv
w5yH/lKr7jD6hnFNXNE9mQi+auJ0I9eHKDTOaGnzIWmOALRZpFbGxeTC4xEYZh+2a4yv6KnIjrWV
M5Biz/y0qLtypRHLhKZrbIfvlFATIarDenKjUSLSzXdWAol8MPvxHhouJlIbZVbIGrtCqMf3IBU1
pCxvjraDmK5oKZYKvI6PA5UelCxNsjINU9PFdURcDT0gsHtMDDoK1hZrQo63cn9n/M2GGMd6iE7+
Xx459sAnL/hDPWQ4riWg1Lp9HBoYPxCvurMw06s0p/EA89D+YeHIaRfzSctEjDUW/ltka7FVs/zH
ebTbXd5nmKIXWnq1G7KUCyPpXrzW/iN6/RcmwNnNJPPojYX6LyxSspsvPky/957mwSAxtPcfKhtm
rtkr7cVLPrfHz77JEWVv4Zq/dE/WNwuzGVBWeg9UUfo+qaa33smrE6CitSvMNntsvPbFbPsghBX+
5UwT9pxz96I0lzYkedarkuFgJdR3GVp9aFzWbawu25NpQoJcd8GEBxvF/VZ8NE6i21f2rU3J/tx+
zlszeRbPxwlQTE/blrygFUdW4SEjg0e8G1mGRqM3wK/YftHFfWAFAVle+5AGKeclZIdDZpjyLtAH
gEFtgMO+crUh7BO/u64ss44ZJyOhK060H1U+vcf7bjLVs9TS5bYRwbeuwy6wzv2rlhpSOmx9l5v2
aRh7666KiXGrJRJsG7D6rp0ymN7r+56VBo9Yd4cDwpKd6BFAVtMQBetWf5jNDy2LD1o9nM3aay6t
G3uP0o+BDWbto3IGfGZcwQMAknRlFCLCx87GvZ3j+V8rvwlNi3ZCsvQKUYCt3oEifVim7Hvti+LG
+tDY5fo4XUxU2/XQ3G/X6hRov/RplsepSqbrYM+wPNaLqpvoGNMCmLNvO/u+csbnnEb3tr0NQ+HD
bzDKwbdmEy4ICH1uR1/fxfDo92uiZlkNhzzxrIta9OLouV6yz/zRO8RZgr9X1bmPI9zJtR0oFwKy
9EVFnc8CV5XqvjZJus5arzvhtWc/1ohV0ln7nXZ5+V2RPj/36S61++YlbYMUC2ONhAeLiGssubRb
ngVDCC/hPPaGB8PEeDPzuX5IGVl1bxYPW5Cb+8tn6fSY24pliISXoZYXiFOwXnVUk9gWXY0g+1r/
p2wPRmzvOM9c3PIpUDha2MrJeAKIWyqXvsU+BRCkLZPr5L6Izsweid8bsVy9UMlyNMfEZw2LTzqS
yu8qtrOallhvcjxnVTUfW1W8waZmZ+dnRFdksXHt6rLbTY10EJIs8XnNU3UT+wovvj/UDsNgk6vq
XKTLpcj64rKaZYJ6IANavnuY5MOieVpiX3st24R/ZS3gw2sIt/7lmNZwLk0IeSs3U8C+q+CQ4msw
Xnk8SFpVsxFVQUGHCjU87KyhfPX19qIaOK0u5Mdz2aT6Tab1ezfECKiN/DUI5uyaFxkJSDmzDNuE
5mZrw7OyEP8EbOKOcFGIqWDzd/Dc7ClHpfDaJG90y/F9l9npfyo1guCwTQYQ97oILm76im1CF/49
i0aCENLJRLLHcZHMhVEDI5e1R7BtfutKncAqCsDf5nBAVnDQOnTslcHFJHAeOMu6ZBJlN6G503zU
x5LmSc3yqcI65e8rKIj/xzqDQqEHmrMzDPg0W7n0ML77W3qUHKuDoGSFLGjEMciIMIOasM8L9SOT
qnk2ShxBsEm5bK2RH/v+tTCJ5I0b+IypQsSl9My5Vh1uBCnmq8d0RN3CtPOGOyuZKj0x5E1S+scA
qMAJO5cDMeep9ZgPM95qmXCuweSSYFgOJxrcPhqL9ttc+PolYMm1NWBbIbM+EkRT5NPO6Z0n6WzW
Ad7tgDIrmD7QfvRbtRLRMTjRIh1yx0WPPzK39A+FhHGtd8l02IY4lCV4xYF4PKV+/d2Bbea6XX/f
Jhd/0SC74H3due7Z0eOLUTr9C/3DFVBl9efq4T8CvKQQ0FjyBdg4Vk19FPJqkdVzAI8qYBADJ4tJ
e8g1Q9sDpeS4sNz1pfFza1XLvr7LsPI9VmYQ7Af9lo2ARlavx9FsmPW6JvxeFh4SlqQbyVxIeBCr
2Xp06veK65igxIS9h1O92pPXw/NtvLNZWiQ4DMA/Wpb9NmJ7+NV0MtR8RFOG4z/DUAK89IiwRJnw
x1Zl8ajYLqWtHtGedEe3cQuCxlGGpdoErV511cGBwXFchuWaWMFyG7HLJ3XT2SsEa2LnFkMksaGE
2vea92b+5Gp3LNZufZqXnxqEEvIkluS+72eGHgzH4dlV1IBUPEwtTqgkeHwR6Ope9D5Wu2mqP+wp
2act0IAOCcrziulOZn0dgeN/KMIr0InOl4RE9b/WBP8nw6//hQPf/84T7J/59P0/tARzEWT/c0uw
5z/Nv//bryL9/PkvUV1CAfn8Wf0PJ771x//TI8zFOG/1siI8zAxc/7/5hHkmHn0WWisXwysdz2dM
8v7LiC/4VzIiLATiBvpHXBX48/7LiM/7Vwe2FvJdfogIMef/5sSHW+k/qCnd1bhBx8UMlTzq7OAf
1JSa1Tnp2CJW8IyhPetV/h6k8V1i9+MF71NcqE0sJoKSSMjOte0jLh3lrqr0/C53MNu1iUXGTgO6
Jn6kzwsiwtp87Gjf9EB2IWwz92DqBOcAiTxBdUHDmtKulZS2pokjZ8CaYO7yLwfZ9FEaC8GH8dBc
etRerjNS23pLO9ZjP5yGwnkaJpZsmjuou9EAulgye9eUen8UrCCv2ALBACe4NR5HnVQ+wbYhYEGl
ZnfelTPoSYxF1A4FucatzJ+djsQdkZIuweZGjVumlSdDJL/0IB53dR7wHnR9tYLW4rCZ/NPSVmDj
5qhCa2iqu15nnzFI/8NrNDqMwP/mTtq69LWCvbsmLjcO6pS0tlkZw5bLZlQG8GlVtP2p7Tj6UWWI
MnRZjOqJcg8SA/D9TMYvDvy/khVGsxL5LejpdMT44HRQi5POeyyDRDvnOuZG+Zvmie6HICgibo0f
oqjRQ6XNsl+/xMXAjCE34gcRIKgpArI01UQtkcA5BUnafrN8GLPUkKDDJF3dX7xOY6uv9Ct5njDf
dfObWqDdB6kZAvj6kecyNOekmYUVS95dkWPDTCgAYQb1jF5kUXRkCz0CuFNA07Xz12VLbaxqGZuY
ancRx7jOzpWNaJeAWK4HjyZgGJ6ddpAQDcRd0HiPXpISlu3lXugR4iRIwnPzGhULpobrmGtWQ3aK
jeZu48Pq+7JuX5s1aZb91PqFD/cLN9+pGmo+LfD7EB0M5Op8DPZoc4pwAyqWyv9lwUi4dlp6qS2w
UVPF050xmZdcJqHlZmpnVo513oTktOoAf4WgRV2Rjy7ucGxgX/TXPCRveO/ze5msLUdmvsQOdIjO
naEqNFevz+r7bYfWIaeNbFsheRC0GpO40BdgxzfS9JRyxI9AxQ+VKPOdEzBP+2pGMU927LIAdc4d
YsGBwfawjdx5niP6K62PeTFxc6hcGbqrI/P2AU0GEraAnmZq7YaPmDfum/mXmYMNuUQfBYFVXVXR
PA4tvF6kF5cKGs3O4TtlYch/jXomTSBOzLoDdD2w/GCm78zmfgic+GH7JIcUflEF0wjadUCkNJki
WJjziWuHpUOsmOva78olIXQ06LpglO9VC5gXiFqekgF3GgPyezQYCwaycf88mW25Use/8qGwz5Pr
PaCV/KNhikf7Lev7JG1AxXDL0qH5/n0oBbUqpCP/rIuagzRKnEQ4d52IPyFu9sDJ57JbkqjWMxh6
DEGXccn2Vkd6lgMPJ0on/HSFUx+9dGqP678zdJtgtsSDOTQwQW1s4DjwUjKjYH1Yi5bsJ8Gwn8XD
kxf7895OjDEsK7s7+/hXRX7KAjbGChd1XHp0tEDf+aJWl/fNgNEgm0oXtbffPs2pMVZ9WzZGiG4y
CE7eS1pwPiTDaJl0bgjPqCZKuQqFiSf9lEskJlE59/7dFkzv+g3FQ8+fNaG0ncYR6j2e7b/6avzj
o60PrQgc86YZQ2GEbBPEsBAOWDTXRNpaY6P9rQdVwt7dXbe52+Phzt25n/3fWiDaqFu6H4r3hWi5
6R5NhOJYoHvt3eItz7JC/UxKB57x/vxY6PkD4ETFGgTGgllkH9txAIx47k3R3mP8wiIC1TptuNjn
UH6335X4mK9lkX+2X3fJjbe+NiQBzMH0PDirbsn0DB5Nvh3XresdDiDcN3T1GcLmSeDOv1aEeVyf
7SJ7HBqsvu21TFL2k73WET/p2mXA2PWljaiYksBNUVA+BOV4Yx9AqHOFHb5kvRltx9ro4b7a7vwc
aIAI2/fWpj5oAGCmCYMwnXHMDJLpVNbu87CkyTkhw15fX9+qk0vq9Pi7VXiZbfpqKD1ANN779klU
bOCVQ0CcQtxpwTeLFndZlxIrgQMfNDHKPMohje57aHI7wzYXMFJcXMt5OGy1Q1MzH99Yn7MyEPiJ
Naeu0ApqbwZGrRrr4CXFfV2uspjJnJDq1TSrij1uOc13YjIXtLU4yTdWje1LQNR0TAAhnpnFQ+tq
P7MBCHY7WxqpcUYNqth3BqwYTRjIHqGsA9RLKjrEDkj2QmOHsL0xv4T/59bUA7DhhXAcAOesKPAR
0iGc293ehcm/a40BQiKtLYPtfEQenSCfnyUaE+Ecy9KGAMnkK237oDvMWlAYWpZuglABfkSkOnQl
n1+30UuJ7syEbAUiQKWkaaBMRHqS+UdLaW002ObD3MLK7ods2NcJ29iiZT0E9IO2ZewKnpTgR1GM
a+o4rDhL2vd9w/Yj0LFRRwt3rTAsPve+gzV+K3BmLNvNJW23PUW9zR4SN6Yq0EhVaFHpd4thnwQQ
oZl37UPQQbHPsEiq1uugNIwfcVV8MxceQFLnv1RMtAQ8nxMHhOX+uruaOmKmMM/udRj4lKAqMiq6
D0wzzwIrh8geC9TqS4iHk3X2YvF7aVswUESbkWk41s6Yh/go1aEudVTM7YBX2YQgtbCrg4Exf6OI
jyf67xNqehMugBXk+KS7WishIS+YjMe9xD3YelwcoNW6FYj+FEuVVRKHkIfNnZM295kpDlawqsIU
CHftV+8+6GJq5AERE3QGolkJAw5awTy5KntkuSgImGV/ciREQ6IgvZAgVivPv2Qx6L/nyCN+Wt3O
XK+4cb0H8vmuCQgKDeYEBSciZlzeDhbGGqGM7filVPUuJ7tq51JBnl0qb6xVTyVrvJNrmt659Elm
qO23zCRdMGnzzw5hNf3E8o6FmPlUucFLBU8szxPaAsd0jxhHXBKU2uGwoIG1ycTabX9rdeJUtvI8
TGV7v/2TYD3hWWpFxVCX5wx4LdQ1jOe4gN+RcbgwCqiouDlQ12AIgQozv/XZM6p6/GiTwyKnCUu6
BSVAveys3iKUEb1XvXYoNoJA6Y1/xNzwOTTc4ZPg+RE99E+7RN03WQ9TR93IJDwb4KeAOg1N0Mco
8BjIMd91FsHla5vq93wR7dq56ckfbSRFEyjA3WHu4INJ691RZcUvUYMyO82chH5T362CcX+xeYX0
uTOJHMkaMjs1bYJtB9BPN6KF6WzMUFrHz+0f1dqBcCNoOA2RHvCTjqNvp5dUotKLk/koJT9hrA+j
kIDma7kYid8GqPuRoN2/V4FiU2n/YM6FcqOhJPCKp2DNed96YogfQQOZRk9G2K/lvGsHj1mjQT22
fRO5VkwH08y/u2tL4ldQw3T7UTheQvRnd2qEVobL4Ln7INdwOW6r8jCT+2JbbJUBJFv6G2Xfa3N3
hzOwEzqg3tHo+Dh6r28XYhrv2cDWJqGnKVvMNJcSWOdsjOurCe27WxLUWZmPEzf/zgLggITiuORP
IF7SjDx+94Jpes56490PxAxFz0WabvA7C5gyBOgNuIH6uXGTuTazV2x+O7UxnWbk1qFnzmEsEoI3
e/LM2TmUWNKQzZ5b+pntzZrI0rIr2dqW1h2HXQEBiSAA9o3zjN7CmZ5RWIo0Q3S4bTG2lS6PYnpP
u6kkAH6Gi6WjXpUfuGHT0latofJC7z/yXn536YTvl9592eB0Q4xHbWAc0m3V7tJ8yHep77cnvVH7
GKQ+JLg4IJUdRvaEd4Dnq3RfJLSUHlHymsUN7Is53TPdAA6qtZ+XSu3ifh26BJhKU6wtOh0N1sjR
dmj8DDX+wu4RQS/RomtFLlVAzF8iT946TAnNfBQ9MrRMay6QgGd8PZqXsXLcvWU4aHYaytNQzdim
sLTRmyYajX6JUsGxTrqwRaN4ztGi7ywnt0KM7tWR7dGpDHjwZlfJvcRznfGhvnfrBGH6o+WZHamy
028kQDS2ptfvjJ4aOTl5c4cT6Q9OIygdzNM7q8n6/SaxHBarY27J8XVrYPKUPdt/uJvkhBb4dCQM
dbdybm+WKeRpW+4CU8mnHIrZMpVOaLhFf3UVgaSUkhCKq3/p2+l7VQ+PDgDv3oJbHMU4nuzykUeO
I+dd9GL4WcM/PvgVwkfb8156RFtQhTpFV1Kywp148Py6xyET9x6PuwK5CG96Mu5YGGhh5/kwVta7
2XJm7aA17RoDi5k8oFckVfcqEFqeVdf+WO1gj3hADnjLr1G9ffmVO8xUOlP3rphLeRiNJD2azXRe
hpj/at0+j4ga5gJzGcEybG/P4tdWamBaXAu/7+82omuPVo2PwNF2soYlv+DRibnCz9awcb11PUUy
un30yjHZl8nyuFXL2cKBZhNLV6N79ku+RyLXryPNO1fCeIGkMq40bI0N5cJ4Yo5OJAEeI82CKV4Y
43CQOi2srj7mrJe48M8j8mVQW5nVdURYCRPeCCxc4iF1zwyAmH9hsyXS5S4nQq1a0uFUWyl6jrGO
SWo03nULc109W9hXB8bjOMMjTH3+1KKhbYFJ7qOfYeDxiIKyhq+RJQM9RmsfAmj2knO6HVa20j4C
gpXSMYrdNFh+uA2a27M1FKsUg31j6FD9McMFWV7Pu1OK/tk/6xmPmbl2sbOuXWvNg16SzL+SdG0U
A+fOKRDxZcZEqO9cHaAty912d4wavyA8Dh5Lwf5x/rNAA40ys8d7Oyuufe9n0NvddiebjIZ1Ng5c
AiiVneKrGpjLlsUusVAa4BcnT9ZSBBfLr9PIHM+VoX2PpcEv5PpQqdffNcmXA4BNfZgkNzIhy/ty
QtOStS9YD36h95VIPJbv/dJcGU66fezIPcyn5ywzJ7xbhHUsJZ1eAZMqnvBpDIATal+y0tFB0ddK
Lkc/D/PB/moKdctaJ4df52vHpYEeGNCe56wD8Qntx2ODODFdB9fM9XerHOq0tsv7VnAE6erHxKvB
XGQUS3O/bfHLkUAKmUOgzdqF+9aTT4NCzsie/LWzAVEyB7SskwRHNVqnhbH/AL++21t3eVnTv6+3
8VbdBmsOdSPzsC9j/IDjgHSLO8DBbw/jYG5EBOTOT7eDhqN6LJu2KpmygjJ9kPxKc34vTDRVxdcD
8eFksJyOtgcrxrPfKTwVKtppPi/k4uwGcRHq6uK8MnGqONoqKnTah5E3EP7tcrwMqldHonuAEeb2
j7zupuFLulvoSg85lkybShiOLSNnQzrHiotEOS5CGNMaYRGUZwQK9JjNLximHPiO4pf3rrPTiXai
1VE/t4+k7kD5clLiY550UQd2ZP81vtCjxHAxcGvsF6H7drQeB8D0T0VJ4seHUzZTiYMiOVo+I+FW
KTD7+GmSAsdF+rjhLFwD1DYQRZ8VcZiM1TfVwLvxUBgOFCcQD3axU5fVJ42ss9Zxf2Klx7ZJ9ThI
9dav7VljJLMjnn8eK7y2tPisg6UZjfUZBO3XMndvHFIINgKkZNI/MVIW5HL7oHsrn9gs2ZTL8adt
1sSR6A32c/nHBByQcjvBQvrCpQROfpnvp07beSXZAs5k4JqR7pGMHzx4SpGGN2CEeQHb9Ja4kipn
yKsqeU5j9T0/pHWMEm2N9JFx9Zao06pz64PqfVrw4PH65st0JUls1B+untpWdwSnP03luHqHgI2U
oJ0V0gbcUIqTUc/5Lij65pZo3Rsj1ZVNhnZzM0OFeu/g/bfCmEWXAg9huXZAcVOA4sYEuuaEkKQS
KURpLCyoWxZYBc/RUqQyotR89EOZ8uhmXPjVb8cwtIgYAnAt8CCcss962sU7ZMXpzW8kqW2YyTmz
hTFN/9s0Up6C6bVLZg6EETyD+AH3Zm/eor03Vn5C6XKw3eIaxwEVGoW6r4afci5fCEs4ZenJHnnz
FoL60CIxjl3grsTrMJydNAq8uguhLKg9KsMXBEd22KSkjJZVH/Z23sOG9dcBJj1o6rWHWMwaTf9U
BUYgSIY4sMRkYE7eB9LbYbl4GPI3/GtaC0t1Sz45JCtDtoaVlWIEpvt/sjJBLNj4H3abfnmF/B6b
gxkhjT7VDjiicg68xlNWNY8q1SEILt/ycaHj1vC76gWIAW2ebOHqz8YnvsUXqdnzPtWzH36X4ms9
trdaYo2dOOlJGOSSJ9qtErwvu8IJQmQ8Ye6dmcBjdVYjCNQmv4CD9klA7Xdw1lbuKfarZzEXyHr0
nt35crNpHtAXuXQtqAjwk4wzhXtPejd444dIMG1t3Seeznejbd7aRFfnoVPvNyaWvZv0f8pGeyoT
v96TizbtGq++ti5BOSU5btn4NlU0at7Av2mn4a43gtOYqD9kYQDjyRZ0I02Iov4mW32M6K6zXV1B
Sc9T9wuEDGc+67uR+qzQ4UBOLYdywHk08GuT9J/miTbzSaTqzRXeZ4MBLmP6HfPu1eAzU80J66HW
yZ6tFsNorFQiVwODUEV/64MO7Cqp8XsyPUBTmm6E5pFp248mC/Os634PwjymdfHaWOlPqauHuHYM
+iBOQwXBySph0M9Fdo+19mO61lsAspamqA9VzFEcoZVXNIesdW1Sg4uBwHary4Ad7AfMXr3zmEGP
HLM+xAk8WkQbnHG45DxA25algt+XlO+x0f6yVJcdeih2EKppXBguulGErKjUJQy4Hx5MuAXnql8+
ud/GQxM3r46OTCq7YRsdH2PTy455afV8FpDEMQHqrGyK+kQs52KUy0WlySHrBrKN2tzfObLBViwh
4ju1ceCN51Wp+B0KPeJ7v2dF3DMM2JDLQ5vLIFSwh3dB6x6E6/+EToZKcWqf8E54YNh3qCQWLaLf
XNCj4smCPP6oMIAOpzGoogElgI9iEfx417jihz4ZzkVaJnMzdLnVY3pf3cxiwFrQ5vUmO6cHa0bI
LR0mBP4Ula61c2cLLn7lfAN0PFA1Mawf8BMhCJtUxDF40AmMKeMZ37aXYikArZIGCbaV2O9G6d9j
4/3SSGIJmzGD6o52PWqb5KevE4C4CO3IXuBJ8G29QVbWHv+DvfPYkRzLsu2vNHrOBC81H9BvQKMp
N9c6fEJYuKC81Prre9GyEu3hGVWOGjzgDRpIJCIzItxo5OUV5+y9tuuY+3yERBw55DbTNn+Jk5Dj
aubmh3bkATUKgE5HeSasID0zm4FiS4zlg7HbOfXt6T/EaJP0VGcDmtjuTqQaDQqFC4iQ3zzVPVAN
NYQU0Tr4cUQARcJRjh2r62Mhup0+29QHK3bppIpcF33iSzkRZO22bOtI57lKmvgHcIwH217EcoH7
BH+OvQ1w3qCp4Sm9p4QgsAYGDT8muopGCbc01ndM0g5QZntk9Zk9aqGvEedfBgBY9POmcp4D3YEr
0GQHlJMERwQLoFGjF8BuqXAtDgYOu0vd9MVYXivSBt6iufp2QLGwmkV7RJ8GhKf/YIHMN4RfgGqR
GUwGugKIjzgzWM7cYK6mKYQqF83K4oImDFtRUZqfhHLKIpfXYioemYrDfTIfsfdTWjtVH+vko4mi
tcimbRIBxj11bU4dLF4Qd22M8y350vRMuhSNLo2xidN5G8NKOm3ARcIeLXSsdaM07i5cekjEDqDT
1Vc9UhKMxcCFxfLZg+Q4pu8H0eHpmFDMMUad2mTFmsis+BPpSDF9yQrHF6tRGxlBkWzKSN0HHLdO
cJRASAa20z3j87Gz6X4WxXG2OEf05pwALgCYXgXpRjov8LBJCK/7xbvDdh2Nd+rnVvQKHzP4htOt
/70nrNN4pl9NVZHe9dcgcLfKqyGMOUGeyvRyWbGDXHmfx5RKLLppWdv3uZtafxYkMFIy1Q3lQGWL
IXnaPNYhrbJTcXCiS1o2xtrG0G7hccU5Ak6r1XcWZqm9JqxltAIsBX1M/SXjpOm+kO7JaUFVWBy7
8AEHv/JN3IRYEh8/A9gtYWrQ0cjHE6ZhW+YXsH4zORYnfr1an06+Vd3tWwvRXi10OhLDe7f0UwyF
MsTQ4DTEpslOY6nsgnytaNomQ3ore/Ou0bJda1DKV5rym0s0v6ZC4JBRSZJ0XSEsDVb6l2wl2dOD
miwNXNPSdgTKqSHAvVbnTgUtBqtkWYlDzuWroAOp2Vs2p9CarkzS6e7j6SxQMHlQlw/PwjAGAZG1
LGVCcmdj9aOgf3Xp3KtUpXaJU+LAeuOozhNQqhdLtc7MySKIkM10rlXhgtKrKfZgtXcWzsqQyXRl
m9PRgIp0kEMQ+QIRz8GG7xSZ5h6rTnE1x6+nLtrk8o45leP4mCdU/2AOTPEGKS0oC+ChAdSjssKZ
ldu8MtCS/cna/18Jy/1Uvv/Xf74WXd7W0+17GBf55zTIRcjxzyUs2+74dsy68v3rX/lLtiKWAEnH
cm1TdXk/loiof+TbWeIPR7WZHWwNBw+iZgbuX7oV6w/28Zrjmq5lmra1cNH/0q2YfzhIWmxXN/gT
JrLjfyffzvgaoOBCOyJDwDZMJCsmqDXe70/5dinOOgsLWuPXpB70bXURlFTX83i6HPG8AcVBoimh
Dyuqb6b1T6VD9A8weKm06lcaAPSdiSzBC0Zin4ylmoLWRETZuq1ludInk91xoZ+OoEkt926IppX9
kNsucSuAC9d5yAufus5awQR6VlaP0eyUHpF8V31JqdCUzcUoC6oAMSrnKrvCKX+wbPsNVUCJgTXC
A93Q5ynNfReZl5+e5G8i9Ahc+TK7cXcw/rqWYy2pbK79JVBm1gEioy5qfaVjTVIKdgRjcAaT6GCH
PWbQjkrsGBk3uhA/00ZfZzpn9WLJM8s1lS1cGT+lDVVnophuUfx5cjRvihoBTqzR8z5CFdPRBZlX
UVQPaDnldjKccSuHeAPJgHfaKZ+cnMMLNuGrQsg9MI5nLbD2EqgpJ4JtSwrIKhue8wz+iqlhJUA0
utLteaXH1p3o9Zuo5InEOm3DlilN7xxi3ZTnkfZa1Gs31PWAeyAblxau5mQqzmHKbKR8DYfpAoPE
VR9dmUtOV1JjN1JjXIEq9Tuaop4boFhXkDNSKDNRSSqo6jUuWSl8142QU7CJmUtsVVS+CW4Dr6XH
H6NhXKa6eROY+AJV40cxZx9BmZb4kwpoifWWatF55NrXbe3eKwT3Re7ww26L8zRqnt2mok+Horhx
jBtzNLd6V7EvjW6jOccijDQ7ru6afrjpzAaZQgDAZOT54BchLtR2n2KXi21Cdh5VVCKN4RQxT4Pr
Y4Tk3L6AJ5+kWnE/YEqtIpvQBh2pU00Ft1x+3fRbERqAcwhd5aCgvMRRu8umwMF6Fn6Ag3oDutAV
zdJLtDgTWLrw2Lo+SOKlvFnIh2WgKEFO9reB1AsIyQQKplBxY4tBYxVHhgROMJvZ7zuhxk8wVABY
lb4WdvRYNGAHOou4pi6/TKYlUQL6J0YXdlSxiF9Pn9llwVtRBudJNoEXGYwPZN5IzuH1m7Q/A2Tx
HmKTO8yaP4MIwJFjJedjasBzBrxNfSramFr53FmVxNUU49Qzb9ph04+2SpIyo2TEf+I5+Bc3xSwe
Lcjkuez6/USIjqfM6C3wOpNYUfQxPfCx31mcCkr7RQAY25k5pVBYYMrerhlQPZV72arioJr1Nexo
BGtVqaKNYmYZpQLH3NlpWoE42MmFX+vsmrUJ0geqJ48UuHln93hFoixdjTpMXlzPKfZkOjeITPJq
EYPm5cbSCC+xqG8DwVF91O+XjZXGm7add4qbXPWLqUC3tINa492gS+Vlsr9C531TWACMFOcHNKV1
WiHPiaIPK61ulTql26c8R7RgvdzWHmxuUQOIwWGHE8UplUGC1IGrUNUhMiqwOggYOTU+voTh1fZ0
MMNlc4/eNgcffYHY/cY0L0tJMRGCaedb2VUGlOhMzdULRCdPcVGzxvcjEyVwQ9HVSDFchT1IFH4E
oX6EDH9lYRLxs94GxUCBHoznqjNesxYvbkAWGLCQ6B104aOefOiVm2+s3ur8WTgHoVI2S8IPxRmo
ypooiXJjvDIcTMl1BqmHjV+6dunVNm6/HqL00szbAz4FwhRM9tktVRC8mataxruyxgfS97cAwHa6
OoQ+HuFuy/1YZf18IM3xYRLRRzYt5DDeF/iMHn5Kmp1GnXq2phASMZm0UOQRni4/StrskW1tFT44
nAYOZiBurKmm9Cg52Za0FYjlC72oRn8304WFdHkAj0wlPY4/eAGWyaY5Ky2SyZNO7qumYUmD3uDr
DeIAc+xXl1G1eN8BqBEtg50+M9+qviWeO6T25tT4GB1GjLATeGNt4AdlBeVGhNvUYG53ZustmGOY
ovOwoQeFPqsJONVRNLSmN7bze5fE1BFkmxcp8c+Ii/GsndlNKpV2pmMCqjy6B4zWpXc/5cxUVGDg
CGPL8UybWY7K08gIQtqY1UzdIr6b9eC9No2buqYCOVbPkXuuEqm2iqbMp0Bcs8F3bpRMjHSzOuYn
QZ2AEThm2FIV8HYpo3PNaYDdZwZamAMRPSIrXrh6C96ob+8bC3pyJTVmReqOcRteYc/BkKlG34Q2
GV+Dc5ZVle2QZuqcHNh1fAl9acuxL0zYPX5avGkWJMked4WbbbRyupqkfi/0bge5mR23vcNgeEUc
2nZWk43CtMWiU1X9rg1ywNYPZRX7TRCtoY2SA8mdSIYVajWMon41Wj+U2tjH6PSxSnqRaexRX6m5
uC8CnTzpdzXJL2JDvQ9ZmEwVIjrgzSupqm9GoFySsff6r3cTfzsqnb62pbuuLRwOS1/PIWLsKigQ
fG32Ml6C1xlsY4p2bVCDlU2H14bxlCTNRqNNUZFNaHM0Xlwkjsvr4RB+gqQyreu1nuffxKOd9jGf
T3GnS3MM4nNVUlqsU6jgp12gBYY7zFrMmOVIoQ33hNMNG3N47qrrtH5zMHC0xDK2ZkCJQF+n+OcH
en6uHm8IEYDm9bNKxytdapdS73jTsh+crxElGZAyxgP/aGg4e1IGAqLmKgpk7Q4lxdrQefMi9Wpk
l1hXxZkGBnEyhhU0rK0ePjpag5hgOk/U7LomCzdK9LOeekKATo/d0UZE+VmYlDuqGpU6ragabjht
+kYJoHpQbytBZoZzmbLEKOOmPTS8G3Y3bcE/BNZNHUtaj9ltZDtbSq9bB7PNwA4ud0bSK6DcYZfq
6Hz+6zFgfy0IuNxhC1gzkh8OzACQft1uZ33gNqEsGiLoLExdAenDkFMxGyN2pUALPxgHsbQQTuP3
/AEKDpP8uCgAUpZkET23WEH9RL4YKrqAioUkf7XLrvUDORdrUc0bI2zooRtP1ANb7tDi1TWBf+cs
yTPOcLRbN7oVSqQOBCSZenJVNOlFFbB9zHumNno7PwuhAZeKK6+kfLoaXWvfpMG9WlGXKNBUQVYp
vE5HtEoJ/ag3j4YUuO7UfhWb6DppwQ/Bs12U74MKlCDUp2egz6iYW7YHgXkBYpOAAAvfZVQXZCyU
3TmRA6ssCzC2oq3KJD40QwPQ2ME+zgegfjnDZp2K8pt56G/pvadR7xro9V3DIsRreVifRn1itDTb
RcjuHphIg9QlTfX9WM9b6qgeZjwPbATN2cscHi1I7CiS29Y0fCCVu2ysyTfFEiytnR5wlqHi2Ij2
mzDIvyU0MVw0wzIsW+MIqHGu+fUKtWzqhSlF4+NyuJGSRaHU84+UirzBOqJp9E/HLHiq1NGb08Dj
oT9Ek0O7EPW0l87jW0aYxgR0ETM+S4V2DpXueBrS/1sW+KYsIDSO6/+8LnB2lEfsLJ+rAqe/8Y+y
gG39wSJAWQrvya+p9zY+F5TcrkkqmsmZcwlw/asq4PxhagY1AfLoNRUOHlfwV1XA/sOmliBc4BYu
8aeq/u9UBf6e+OjiQ9ZRwJkqJQvb/lLVs2tgNXVDhyTt5RU5bPS2Lo2k+FFRL/CMCILBfsrbW0zC
t4FBz91S0SpW0iBWarjUFlH0tAD/P93A3xzHtaUW8XmV4psxb7qqrVGpUE3jy+SpoG21Rgeb8jD2
dwYM95EkJc2+zGyV1IbxlrSso9UlH4kVX7jZzdjAEaK2hkLncaEPBewlvFaFMWOGH1qYHo0AESGB
fSRspBoZXU7rwZvw2uib1xiMw2+u3DB1NmRCtTTL+jLTpBNfrMj1ZEM9HECAU72ApdqPWVPupIME
rCuGMyq9r6mKjrOWFEYzs7xM2FXX/SWNuHPdHS+WnKu0BBfS6AeiIa7Szn0ehH4doUmGGeST8XI+
xenBJkRFi5QnRZTnXYlaYsHKyQkWs53EEyqR/NEwgscoBdkzFBAXJTLMZg7vZ9vYUn3etEOIkBcj
1nrQu1u3YCHh1G0m3CgVJixLU0NFx7jJgrOgyy4UJFFY/Wj0lGdRGd1p3VEtyOGLEadaFpppTjUQ
8tDohrnqjerPPrR9FW4cwfbhs4oWm4Jwh6CLsjeGvqzLH9PW2IvWwO+q7bH/g33TcBXgEQCRAu+i
6kH3O0QOMfTokIYcVYB31QaRs+E8PZikN3uchcXm9CeMMfuoqsep4ExDa6mjYdFckNN1HzRttgYQ
AX9DaVensV108mU0qj3NLRwkanLZpdMV+LGDQWq0qQ40EcVj2aiPhU3T3QUK1+vkP6jdLU39FFTH
TrXK+wRYb2S9lcAIl25F1xETrFvXLR0IskTZ8xsVdvxupos2cRSUdvjWaPmxM6qNk1yJ2to1sBRi
vgY+MEzqaJTwSKMFORFZp3EiVynpS9oH80MkyV9IhvbYJKyyFsDHVew+iZnABLN9iVLHBAK+woGE
WYP8JY4W8T4oxEs55MdBN6CA6kO5MlI8zQo2zzrhyuB04WWS46Ef1Id8BLWaxwRlLfIU0361XYxc
p5/FzYaAtwDslxNWaJN6OajTDwO9VEpzipfNNXdtK9/dcLjCnXdtt9AL+txZ523TX9juo54hhk6R
onDO43gWxu/8AgVa9k6v22WVY74ZtAXFmCKld1LJl17MXoEYz1UENrXFbkE4jAOnoHnixNlHDXR+
jMJbCRpm7YK78Pvlm44BhQkrXMcWBJBZIaU0OtiE21P6n/YnvzzaSYZpREegp9qyqYPxHi20F7pB
ua0yflgX6LsghkV9Uuwj1C3oQIe3ETrXJaNyNRdQr4yMUejMHA6nYSalCrFelyMeReNOFOSjUbeP
pei2cxbZi44cr1et/phNSGdFyVAsJyPzIwDXCJpgQSTudgztCpXsoG76dtFd5u2mL2h3jrjCVwkR
3l151fbNjmDCxyJjIDthThgBvA/5YyiSehO0Es9G0lxhL5z4uC4gVcVB+0xh6OTvAgJyQ6wXpcY8
4OydrOak5S2vOZvrlnuJbQFlS85fs4bpcdDTJwzbYLYpecQOI6r6ac+YBHqQocjK02M6T4+y5xQ7
GTlMjXxgY5Jp15ETX7RmcsVLe6vY0yNO7oyDs31Rq3B40SnzaPWLOms6T9fz41JKcMPoyB8f17w4
hxoKf50rcu0o4nEeaN0hMKGOMj4m6VVYK7oP/LldSZ3wxkpQHdCQdZdxvIgKMterU2MTmIAOFPOq
zuUxjNy3kIrdJIEcV3GHkBYbn8cAQdaXpEunaGlQoR2NffTHrs3JU5r82dR0KJW6iAO4oKyeqDu6
ZESdOl1NlH7MmE8i9Iq4w3Wk5m7wGBuc4iI0XX3BglPbCQHFLkf4iUILS5FdzY95CgfKXGZbMR+Y
M3h+tPatGFVoLIbHKN/pDY82Rc2JXogtMzVmLx3d56Ii+DkN+eKV2dz3s7hWQvIqk8F8F3V5JG5x
8FoKZ1Rw1Qty/65Lg6dJLla6qFIQWPIAx7jZAKUolscp14E4mEUtfQ3oZRUo6uo0rypj+aoniDCi
D0TfLVBRxuKoGru+5xNOiuA6ie/TjHwTW+9SX2uv+oR+bdgPJKxyfbDAK4/2MtU4JFOn214G2QV9
Cejo+nArZH9L9tshstrbhWFJrPnc8E4baUH1VaPoCo72Ys6q63lqb5d1vhibW42VSVOCNeFwP+lU
PzqZRR1MfeRs+prHxqpYzJoJHeYNmDm3UYx1H7BTLlsSElusIWm+VsT8GEjqtgaEu9aczruEIdtC
tPAiPAIh7TpWqqHfFl1/WbyHpXsxutxRLQ3ys6Q5qCmxeaOcH2jHc6qR+jng8W2AuowjDi9SyYuZ
Z9WrSTMeJOJRjPpijpNH9nrtqoCOIqrwaBBxmejWvpbIQiOeIOlkftawwQf/4bfadK/qfIUxpq+f
1iEGqsbxkpTbUoawJBGBeRqbLJQu1bgCAbQNUoSttn1tjVwIcTQc7MmPSnSwOsnM418CK7wwGNen
4TET64ruISdumUrUiWoa7zXSBXBkc9VN4RcR5mSCc2eLILLcLgA4RJg5bDSWWci+IkSrkUE8bhPe
u1NSr5PFH3GqbeoQF+IyW8ZxaHgdP7AtGYSnAaETGIbEsz1vl4RwtIAeXeaWSY1SuMY7HZQkbis9
IAd1hPGRGKaDJryjAsvnFll8JPPmFp7jTiHCEZkgL8lJfZCYvebNqnJ7+mDyKlqky0dRFPI0hu2M
4OhGvyQ/+GVooWhW8F8z2L4oyqZtANav1xD847PFO+ggR1GoclYGMlfQU1dtI1xW2Y8At+mfz2BM
qodsmvYIdUDEpzJY5dl7U5ZE4rjvNn9+1UaMZdsNzodW3Z70qxWpM7aqby2UUHHEIF9+Ucw4iooa
PzG+mHNAZTyMdtS2CJK7ji1cL6rKS8ruUWJn9CYLHwpKfr9q9Ddpw6lqkhIy4rh0dZR/5HsaJdF9
Bjo9I5nss2kML8cxaXa9oACp1z8Cx6KeX8eYu5f0ggGfzFoPzYOrQSlUWIBI+vREAgmQYlnhR4MA
rZXBqJqxjtFcERikMBRp3aUijMIHr6OsaubBhM1NVkLaZ4vPk83uwhnv2On7Te58E7lV5IfNQMQT
ddK+LwOUKvD1aQ/dqr35gTnjJVfadlf3M/OLcYsuWYMZq5xPCa0YTb91k7xezMjhCu89/h9qWBs1
tdcWV5oNnFmWMW8Pvdj8CanlKYakDixrj1ajoi6B16Cmq8sNZ2cENE1DMbZRvfJY9TXOkBm5l8iG
LaC/yZcuI0jPnuISR3aRqdJDmp+tZFYVdE/sNwPgcvPOpMH8PLJKaIuEnOMETwtfYuGzmS1SBwX1
iGa6dvAocAAJQq7w9DIOkzwOU3VI8/ZD78RA1mZAoljN9EiTqNVc5NnDh05rFPq4u4YNdbQNmkBK
6tzbols56cBLx6AmqgRivG6/tsUANmCxp6rUg9t2Iwl/WVd6zTw6Ok9FFKwaXvk+tW7HZZqNbX7H
YPJdpWRflX12yBsj9oeeWdt0dLCuhKFo5nU0RFQfFiINTUfaToxU0XIlTKurCi4nPni+PkyPJ3au
D2PZVLSGmEEptp2nMjzoUMfc2bkZTUKIdF7+2CRjurKR9VcsQ1szrl7qPKHIwasc1DTwVEuuZMy3
1ht2qTbyR9KUs406U6yJyzsQYNi+nRDNk5JeEMtVc8DjzsRM7RN03LUb9jSvhydtWUGzTpTrLH6k
hk6Y53xNlBQi6nr08WL/qUaaQyLV0ZYiJM8neqKQgZKcge0UMNQsp1uVMwTpgEwyn1iwgSOSVxLM
7FFDxQekzWuL5mrQRk8nbZOqDJQd7RTfJ2ugmyDTc1Ty/zLzyQm0VWqUGkKT5VIbGjxu0r/YCJUw
CDBp0zfRPSejNWbGzqEDOLUKE/kkk6vTRthJnGDl9Oi6OY/LgcOCbjL1toBUUHrGbvjRNCY2Vre8
dlPYWgNdWB8Izn0UKvcWFCsiOmKcvQZvk8toNZQLFYCvXyjp5NMdvghl8hzSo9u4mXJrhbmfqjE5
o5xodKPYwJw4GBP/YTFTLL2tux4WgZlxMGuG+GiwwAVme8ZaKL2mZPZ30ux9MtSUQJp4pSicAlwV
8+DgCi8AZuspJEXAB0jWrGmZMR24c2wEyDVsVgryHPZT/GseW5bV4t6oWEZO/6fvhNgolj2j/n8e
e1YqCexiNWLzlcFTGTBDGl3ByVAHc6FNSYTiTkUUhfqs1t57iuFepbtLX4T/M9K0bSWmioz9sKpy
2LVcMa6JnY53hU1aIiheZxezWZBF6V6RALJSU5rH9E45sxdstVJMMbi/cRZDiM+sxBedoXpawec2
4zCdtRjgkfLlZ25WY1lNN5DPoK9ZmdjULfRU03LOo8zwWSGvxwERtI1SHOTQfB+64aaJbbD8Bmti
KPt7Mx4YM4SfeKLBJDGlhc2YFLCzXG90kALFPalG0Hk4OpXjsysQOYE8ztaJRrZSM7OuNHl/j4/y
gEEYAK6pfSO+Er+r2aB+0Q3LJVAOa/uvFcwMZ2LpammykR1ZUKJ8moKBdq7J908YO+BenxqAwOso
bMfNVGN0ndMj6GH4XRqGjnB20WYzIP6fFC3/GWjndfw/r0U50aeO2v/7T5k9/x/ieISpfqq5+cf2
+B/veUsuyOVRooG6ONaE5H0tWy5/5y81k/qHvejoHNUQrruQCj6rmTSMYbrr2EBibdPmt/6qWxp/
OA4FRfKhNc1wqIP9T93S+EMHjKIyQCjq4WH/9+qWXNkvFUIoX4vWivKgq+l84Jd6uWu2mULhJ/fJ
Ofde6B4GcA8ySmbjSzFFzDcqo2n6pi65XP7fPpWqpA1wUMfzfNJYfeojEKYlhaKQhGO5T930YGu3
goOvQcZblL5E7MK7DWGpKz1/KJnvoIwUyhuJq+UW/hfKyYAVRouwhhrvjXwAeOfGdwRtGQGdLbJI
dlNz3zmw4qqHCiULmAcn+mGJ+Js31aB4/PdvIYSg4kxdWhX6r29qrasTczHG+RxISl4+Ty4Ncoep
VT1PJ65SqJuuIXoMvVZJLpU5P2L1W42wUWgLttjUKrzfYLTsoN1ZQCYVgud79A+aURIlR4hXvimI
C7V+askRcu9aT0fSDWh56XSyoNIrKMtoCWG6Ok4Yl6PgNv2JgxC33xOcUN+QBjFYw/rT+Oa4M4VF
/h95J6+LmJLSf/3n3wVefFnHspeKORF2JwHYp0cXQ6QOZWUhm+dkHsc5umu06SFVUvtjYF8qA3ul
hObmX3+q9rUezDjlDquOrjvU+JGX/XqvI3OMAxJPc99cwNMUIUzqYu7OCIq9O9ZrxNIbpTuT0qa5
SjxcBV66EkjkYNq5Cmv40hR+G7r7vIt3xjkU+JVExW9dajYy/+ZoIrdyKaX+66v+3Tjnqnm7EdHS
gPiq9a2Hfpr5XiQ+pRuyItbQ//0g24/4n0frg/AMWBeAQ6ObZiSrDtZdYKyU+Ekvno2CioZ67PMA
8cNd3F/Hxq7uJg7kDy0gX30dYdxC0r4qKIkqCicHS/pNfW/r9zErgFLWB2J+vhnxv+mucbX0u+1F
/mgL68va1LfRONqkoKPc0bBa1JuparE4Gf4ACSovTM+NMIykdLg1a4887JyGX6O8jfmT4IzdcrA1
1d1MplsxDrt/fa/Fb2ayX67tS69jKKyhU5uZgandzxE4hFpZz2zFEBdii2ILUV+0qeOrKI2++eSl
F/G5y3Iam/9zV+zlyj69Eg2XFQUhT1nnGcA+gLhBiKmKEQ7fQurV3BtdDlQZdZIFrG8a5EL75tO/
dErADBF20/DpaRmv3calq3St5XdqrUMjOKZ974G8xEZDyhsAbimiby5A+7sglkGhkxfusmtBSfZl
GqSSHUm15MbrLaXnBmYX1Z0wYCNY1VT6iIWRKDHoFMFAKQPp64rmB9QRW/sFfgV2WlyLV4K3Y6nt
2nHr6/Ez22ygChAqUBliW9KG8LuH9psliKtGDEzb0NY068tD6zs4SQrIFz/JaJck7qZCQ3GhqJWf
I+hMELxJqa3hYNNv6oBLvQAGA26No5H55JsBtNyhrwNIx9ZvCh1SMNaAXwdQR5hYBm8692NEU1gw
/G54QDdg12QtWPFqbDZZ8qzkiE0WR/BVMEbfvdi/m15dwzSEY+uodp0vd0N323wIJ2QymJfJb7O2
fUFITlBfRn20L+dzzDzXlCjuCMS+yAN5rkRnc61guAAqF0RbgQO/dKLXb+7L74Y2XTONBRbXu3ma
jj69WJWSp+VAuAC4hmbdRsO+bqO9VtYYVswLq642pSgOGqBStGXY0asbI7G+kTyI373cn67hJIn4
dA0UYxs4KdwZAtvPSkIdNO4KHLSnJsx3/dRdIQ5ZSZAtXXqv5P13s9qfjpcvg4MdEgxH1hHNYTP4
6+AIoICHbs9ZshxdhB3wIiBQSFpwPY8BXbUViU1fy1VhtFuJtm0RvsRzCOZUPyc2aYsC8MK1sx/x
IDZBfRePxt6osT5rwFRmyktEIkOhCoFMsHmy3Hc8HWuLRBTMFxsd09vyW2ZCKiX6n3bCQD2L8zyB
8AUuw5kM32XaX+SqhAyNQ4bmPSSIG20zgYQdshmbbR4FcemrdrXu+nQnnGzX2zHwYKLkKmefd2JV
O/qZMUfXuLr2hU0yTqZtls+irOTXkBOqEKBBEZyPndyVRMOlurqh80m4S7CuCZpWaXWBothMgsKN
KneNjDzLuQNlvJ4GPNiBwGlLP45zn8xQugkDh2y7Jf8AibbXGxzY3eo2tjhE9sq6tbWDGdeULlJ/
Ut57AzQ6WTdCyF1CVcAQhKeHiJHJ+TN1f7lXUXQu2ic1fYPWupNDcoNgaGXw45XZ2oc0olSKFqkj
VxqgmGBgb6i9jK1O4GzsiZnnor0ItUa5tMQenkNxJVBkRUaWD2yD1CPyCMKnaYQp/7KUEGUqNskk
d7b20KHgxUXhB8lLJaARGPMmVgmezlrK8S76JrEaWiBfkwZaGSRhxLKdEpgzwo9S5SGckTRHA0bC
nuSABLKN4S/egWmSP4LhAuu4Ukp/hCfkJk8T0RphdZkWht8O+cpljg4oalllRU2RlBLumEaDZgjk
ql6uhbkdYTTtQ0Q/Dg9gYVcvnktT8ziEx71c9XDmKj4ul28psjRSsh6R09GHKi4oatKLa+4xY3Cu
DTf0tA4XJQksgUofWDS48WdMbQBR2InMGad4UjCk9TxiIuhma5s25KC8mrddZiNafRZdzJe+DWLA
kdQbAp08H7XGc8BmMhm3pghBO/ZnshObELhkz1ZQc4a141yKOl8FE8ObNL2e9JOE2hTIM9n5pWBg
I5SrCqpF15Z172gVoSB3boh/F4mzzFkKY5CMKcr03o8TwhyApucqIJA91evTYmjjHS2m6xzl6VA2
3Lj7CiThyFCp2WMv5SxB4i1g4V1Y3ZfSJX9w9jSwkLZ1Ww/PJpLfyl0sh65n0jNLa84MAINzeDkR
Lt/RpUSpDes2JxKXXWIbJWuzFZsWRVpiJ15FrFqvz56dP1cQz+ctADriciBKNe6qNrW1Eh0pvVAb
Qi1xAoI8NA4IN3jz2Rhs5gL2X3+sifqzUIPRkNXWRk1oFi3hGlV0Hpkooym80hwn062w2YYjG02n
azNbL08yZLAE2VnJW7igFnVc8hXPR2tymokD/ascyXCxVhONYU5028idt323M9ZppG+CIdwIsu5x
SyMQCMlZQnj3VtOLmPkLmQaJynkrKW3q8xvb5Ym7GjjYT/UXxgMklodWx/w5I8ToAeVooacL7Cq1
7XeESnXhldpS/+JeB9uW9FGNKNC8ZS9QFn4XvAqFH8H+MhL61mS74OKs7rkwQk3PJC0jtLjUiovt
iBfYbIpNBffF7ROQ9DA1SEGJLe7feDYg0whIgjb1ESit8NUQK8r0oaYgKLt0FYCl75nRlHaGs5Pu
TEysanMGKm4bztqard2aaGvfVlHrgzuYTFjQzB9N26xaWuoZKNxicbqwDyVgF9dxf3DgK1CLXZkp
Pd6mX6egP2kSUSe/iAp7n7uk8nXYE+LLvlsU3fdNiMK5vo2NRzO4s/HKiYjsIdPwMoRz0YgHIdC3
AgJthvQdJsDDjJV9IPLB9MPa3cTSoVNsnxcJfJSNUsfX46xsFjsKQF/iLuXSJvSGCGQ9b41TFxeA
S9b5OPCzyn2J+ogIR3p89E801Jr53qBgR3hh5cTrvMEvzA21yhpIBMX3qTtohrozq3JNQiMkLImx
nMmqyrZtqKyTTN1lGXEcKpgQvDYq34QkZTNgjADJqsaHMHjakAM5lHz7dYWUvCFw2JofpjAizlDu
24EWAPqdjiwTV8J30u7psvRE5JKM409Gus7jct1AGKncAE2NuSmaccPRZOWmN3oZsiCRYh1u20r3
c0U8yaZa52m3hfW7C3NlpxWZj5x8G4cOPCDtjHjmnZj9RamT9Nqm1M4rpiIK81uta70hUe+Is/Ya
BrE1j3cKGFBtvi57y9ezYD1HrNHZf7N3JktyI1mW/ZWS3oMCKAAFINJVC5tnH8wn+gZCJ+mY5xm/
06te9yfkj/VRz8hMhmdXRGdvuzaMcJJONzMAqvreu/dc4xjq/j4yj3btAEzQN2Cijprt7/rBPNS1
dW4UX3NIt2rlggC2J2Fno7Zhmk+HtDdXFi3HFAgUG5ralZkJH4nPY63jfJ/YR0x5h7wwjj1tlty3
V8Rg7msjIZDKOgxOvdUMXlRGb0c3iWKst2bUblHKQsFgtxG8cE4WBicC9XsBdiK1Y+i8crVGFq65
AnoDtxB8x8z5hyqX2vLj27tgD+b61PCjYmFs1EaU6+IoO30DkGOlNpzCQczMKpESMOli+17R3F6r
0xKHKDBjKxLI3XxbVc8Zzv5B7VLlfCV+a2fZbE9C26nTzdCT9KmdWtc856lxql7bUtuhg910tFk1
kxiLtl63FQg1U4dcom/IXVmXg1jJni3Q1daud6ZBs1GeO8WlJ+zhJm1JLe6dm67VkC8xjY9e9ZID
EQetAK7RsAp1uRfCOGVasiq6ZOeWfOhWcjfFVNcDDtkkvJODeVRfR4bJWEU/Dpb3gDjgFHl7u0qh
1tiHEGdGJ/QjTBYOjubZAUnDY3VAIhJ32tqefGyz42sCKcjQLEKZw32v+zfj+CMorbsqd9ZgCd2G
+yQ0j2ZsnPy+3X60fXhN6pBkuNVWZ7Dhp9Nz2wO8H8mAa64aY52Zg0dSPFn05qVm4+nN7gwPuqUN
atJoti6AZsl9G87i6HvluhjsS9+4D4VbPAR2eppaxC2++0Dw1Y5T5UZU1kHdEiaiqtCr187k70Zc
7TGP60QWjWkTKc5+R2F36q3+GtTGM02McGEwwFzUec2xEMQI3YmK86nu+w9VkZC7Wd3TscC805ln
brwI4uyy8BEosQFLOlyBwbGl4TOvnkXMWhAz6Er7n3B6PCPuDoy4t5Bswr1ZRjvEa+gZzLTf0j87
t0Os7cZscFapDcwvePElEml6XEcXDIPsjXMe8MMJlykOke6/myVnUE1/phrcRwylwYmCuvNvIGH9
pP4+dlL/DrbkJIJxE9NGTOrx0kTjqyGb+yYZryknMyz55LiN1otWJGgab+JZX0eT/j3X5tchrO8t
vIxYTWCBIolUnbJsONG4v7Z5xvbLuZwtQwHTYB7MA8PxyTrRCfxu+nm/ktJ9asH3sdudSsdc6gIP
Kz8cvFz/WunG1eezHB3Fbn6PzeAWwd/Fao+OO7+KWH9ODXnpo/Jer6rHIOXBK81T4YqDE7/FqOpm
f7qaOrWLIw6U3VCaGMI0ADIsBqZmltyFfv6k61xJp3sx6/kqawRGQ558nfSvVomPn/WmAYfIApVa
58Km3OD5DAfoPv215THkc11VVIphTfVR6xtpJ3dArtegwtjcqaS4oVphkgfhHPSA0Nk6ek05cHkP
MVcHdfLJLqJ9yW3q+RN0lJrNP5if0fQcJ5eeL7443zSPmaaf3Yhpka6fmRERnUNeK2u1enMF/jki
xG68vl4X0ON6nthOnf1UbhotEJubBcTHmoYOzii0m+F6YPw9ZiMDLxhEr6I6NIj/HaMHMfOM7YF6
b2NUrxZI2VQGK0hARxK4tlDrszvZZl/HWt9r43aO8p2B5JCUIBpS0NPbVRO+Ma5ZW+07QrTlMELY
hE/tB2v6VHxEbDXMR0NkqXZ0N5TJTi0h/hSliyZv2LJ5/BkRuoRVjIJmMB9t9kqW2V4tgPgmt+on
SQDDgtpQLVIhQaMdcVpoogx9NZTBpn3pHDY70zwgn1qbvnlQS3eW9XhJV2kojm5mM/CjRojtPTFa
MBKMjwpKbUKqk4SimjKPIo3/kmeyTEoOeJiaSO7cqH201sR5zrpth3NNbYeQ05ZF12wZpq28qt6K
2ToDqn9oNQ6Fg7/ujWCvJfXWhn8j+nJNJ3Vja2uSrzelTmRl4e0dzviNRpXF9uyZd6buXAphX0zI
UKR2IhGMd1XbbBOZb0Kyc+yG9arMdq5Duraj7XzdupiNWB36ShyGjsH6zNHY1jcBPX/XZFzJSzGq
ZKfNl6F4V4Wr2kEDENp11m6L3Dj11FRuzYUm8cPhS765pjq1WPVUiT8XVJ2UeeBUVumob8pSexBR
fV+P8OIKaKT+gzfnd/gkpkWh0srde1nZhxk0Gu7ybd7zP/BL98LBY+b5DOyDMuIm808y37lMpsPy
Ub0kmxvKqdmY2UEsI/maxRIzIV1fTlujIJvT5L+U8V3Jiu+0AIm41CTgpiEbEFXy7PApWZugijZV
Q4PQ8NcRMHN1aVVDAo4tRljAojUVZPrXCtPmblIlfVHmyDhZ62p/h3784+8EIKk8Ms6EW28H4eyl
Y561BA0UCcS5VQN9Ng9BS6OaDoEazgRsJEh0GKc2mIpUPKJxnFDH8KBupwzxMjPwicTLxr9JUvNU
CrZuqe2ITF62+SP9lT1UtmNdCXDWnHJs81zZ9DIdHl1PwMGS++GNO4wj0joQwC6kec5KjjK40Vqe
FXgFRydx9+bEVVI9Hf4hiY6Q7bCDp8fj7sTa7ZSkd7E9vaq7yOgzLp69t20YXrwiBwnfCIcDx6Yg
xrV9L91YKVdWg7XX6MOETaSqSX82Vx6YliS5act5oT7CiPJOPU0xVwrYMIU6+pq83oY0jjSlXoRe
3tL0UdsJiTqkFYKUsXkaCA9Wp1aHqbp6sNUDroyZtU9TiCcvCM3D1GZ0gMTHv/FxkqXv0VPjpf6l
nLOTFeob9SCq1O1cgEbr7T2Y31f1ezwekNOtgwPryHRuyZljhbKp4uy1l0Elrnll/CT1CtXn0ASo
33xxUPcSZTvbBxhx3o0ly6fc5t5SLTltVXEQbKdg+9GZVPPn4Gfx2xSs+Y///uvY+tOX//H/YzgN
BrxfWrj/PA0vGBn+rOtv7e9cPOqb/jYOF18YFBg6qS+YyP5qyPkb3EN8UVQP1inXsrBu2b/YeOQX
F4CHwwCNBVVRPv4xDpdfpEPP3LNNx2ROjjHn47J9voz/+PrX4aYhP7fiXbymWMPQsMCucHRPtaR/
afc2EprwTP7eCvPlDTNmXLHVukT0roVgIljR2zLcjNLjIKGDUniCDsC8w9qmobtoSTopb5jYFUhT
xDThuA/X5fQMaGdXD81NVgx4gijO0/I4VM2xBNVsYuqwxduM07t3mn0RF+c+N1dkh1x6Rrta6u4d
li/cBuvIRRMGQS+mETD9SO1628TmxmjG56mxDym19dxmu0h+bV0OJ26DkbfeK9KD73dHTQ8PzQz9
Gb/iroscLCm7xK4W+mifRTbchoFYIz1ZuJxh3OA+j4Nr6QTvpXMONQjiYgpeUMbF9Gdi/pamHYXd
HyfCOrS+BWCEoSQ4TnQGCg9Lh3WQ5XypoB1gl8SfuhgbygwxHxrCz2ax08k+JV1O5s0KeZFSQB10
Ldwb2HDS6jjEgEgFenmjWKvw8L4vjsn8QxVCpewRepG1hw82Yuhu6NkpbIbL2DiPSaY9RxRBOUet
MU/vAHhevVF7GIT3iOMFmcyMYMC5ifg4m6TcaYl5TvrhO2lWd61qiNMScwbvZDnotYe1DHgXVXwX
pckrTJWFD9kSUfWLSaXRGSmyYhL4kvZGG737WovvqpaY+Kz+JvLsbiJwNXejg2zQ5bLqMujdyj66
H2GJLcos+qppIMqq5skJNXRZ1YjZ6ES/8fpfq9SH9uZPjIakSf3RKnX9y/8o/m1ZR037l//Vq///
+W+Xv/zPPmp+XbQ+/o1/LFpY+yzhOsgdzF9ytKT4wrROCEcoTyyzMxa6vyl4nC+WgdkKBY/hWSgl
flmynC/YZx0UN78Jf/41HtE/zV+J8cKJi4IIL6NBZtynwffUB5UYmT+zZEEqF3SXBnqH2WvhXEot
gajdrAvELzHtalk9ciSsAfPxhWfdY3ZBrEzBh6JUJ2dL9zaOPbCrIzhvV67zFa3vlqecfnLBSftU
+oRiaOUiDre9JcFSIL0BUQY2n04f8oaop7x9sIYLFeRKjx6CzFhG2XvxzW8AcZVQ21uGC4m9Lp2v
hv42JNrSh1NLOuI68GmMkOI8cY4UHbVoZdDVfLYvg7gmJWmO+JtdF0BMgK0IgRKnSeNiTM8959n6
Xs/eyCRY9ZCJEwpAg9B3z3kIYzqQYbAW+NNc8hNBMa0FUk2L98fpZ6VR/kxVsJKJpFsEi7fhvDEy
s/JNWLTUGHxseJYPwuHdw7JQi2rMQGQOMXZzCokwCLzV9qs/ZcsoJpWYLIqzagKJft2ChaF8RP3a
ta9AgVpZ3ScEUVlBfwyY7uQdcTSEAtVpQkQFTMGYJpj9LRwuDf2q1mqXAaQ6wg6XmctJG1U7it0t
ec30F7D19PWNoc/bFhn3MCAibYaj24DpJXoIxXv+mnuEfk1mcO+PzYnomsVUFLc1ETlGc6zwP81j
dA8r+SZW/sg8zFduE9yrHUd9BkXf7fFnn2rfPzvZwpvqm2YMtgFtLVX3OfQlRGfDwGjoFntX9ZFO
oU10/CkurdO9erFz1i6nsTt6iCQ5EewC6d03TvKqXkbZz1v10eeh2E7D13iwtjLUtq05rXw+mdrj
ilXeqTTTXRW/Ymi/gW5/MODSgveJdapN3vUUz5eCwLOOIyPD/FPisd7ayQkD8RkPFuUkDWDzxqG3
SNbFa2x3UI85B6O4tfzwEHntMdEh48sc4ee0dUJ/LXzI7LSxSyKPbJmu1A7T6owWiNEgv4RY2XEL
7gh5E6fVnOO39h5BNg6k2DoxKWWhv3OpeuJ6WWLaJ/yg5URb/4D7stQzCnl/xUXZF3p0zmd9R9zA
Q1Lhx8VU5gLzm+KvWnIcIoK33de2sjdZGsLdf0RlCx/6lTNFu6hibrzAOoMr2nRAACWgc7tnVOfv
3cY7trN3r/mwEfWZ6K2dnJu9ZZnnMXK4iXwJ2R5FejOeMpmB0zB51R4vBy0az5OvIUuvH5UdTqc5
U8Cntq1nczRW6reSIjjKnN5rPvO6jFWToInmlBG+dPpPoy0WA04KnYC2Frb5mPAZdz9nkewr9LGT
yoQlpw9q30LhFepArHKcw06fLGvzucZDhhcZaxQZDIj6DMjFw10b0yZ+72d6HnBdou82HWtIGxU+
1RhQS4B/ImL6UHevvv6cl+d0jM8utr/OfCjCM0STbFI+vmKbETKX6Y/YpUJxYxKD6lk/oR15FCxm
nJzbOlwNYbclPHjZFMYy5jr0BJmEZKwm+x6PRw/y3W/zg6260CxUVY08fUY/lt7RvVnI/rWDpNWI
dudPbzqwwqZjpdLflPpFxMk+xhnh9UwskAHCuX0JxvmowrHgfi5BIG5JLymNaS3GkQRPqq2+3UAK
X+tht2Mkta5ZsMlQIrUDuwfOViPNtg4BJkXPTymzc2+au1kEKxSjmyYvSWEGDWLVG8NNdki511nf
rgfsalH2onekgtAjkuSDqm/DLXEK9PnYw3tK7Tdc9H8mbLE+60rU3sSUQCALUmf0z7Z4EWg8hNHI
8xRnOxuLSVFrj1amFCP5bUSvQxvC9Sho1nNxc47LhuJl5QypimDtUtNHFu2iiSNmbe9gchzBYa0Q
q5+EBZkD+4rjWstRWqDXOhTyr6XAE+veT2HwFEUqhGPepj2b2SwRyHMYx0cgOzYvYqA6ml5BE3CW
5TBngDauJNNBeznrvIqY1YkVZLCCrWB8GlJFVnN3U0XY8/TgfgrAGOm8Chfr5Nxteg2dRCiXRu4d
iuCaGN1R7RvloJ0qwK82+WMfL7BulyRExbaxdVnoJui+OqhkFTLcDXiCWfgKiHCRHkBdLg999lLJ
4KwiEDKTzcu9d0vyrVKN6A3tDiPBHRvIJvPO7MMntdj6mb5ueoC9dQogpVs3DQtWw6LtsNg10SHn
H1eLXUty3dgnTwKDD5FWiNIOUtfukOTfx/pwMWbnMUrGbYMRQ3bt0Q+zXd8ld+yqJ+W/6UfW83FT
tAxny3SnC9YHcNMIqQ4B45KGXofRF7cxpY6LOEh1iIYelxmv1ZqXlapM3PCQmTsTLvRkWrinAXTn
dDXT4rYti9uGlc9AxkBz+xKwnv/Xsfj/6lis8BD/OX/joUbI/uPbD47DD8Xbt6D43XFYfe/fjsP6
F8szqI5NMJgo51Sh/rca3iA9FiG0ruso64SrxIp/OxAbXzgEg6BAzwXRydP5o4aGb/jv/83Qv+gI
nCi9YXuYyAiNf6WGV8fd3+mlkFDZaO6Bcbi6QCH/+wreCAILMhs2E+nSHa+VbxuTKU7BJzhxr0Al
OCA11k44drP45fP6rSn0u+7B59XO40crDaRQcjVaup9O4rWMGhzrpoe7f1eH2jVyHOhio72zxuqq
9ZCLlaM3Taan1CJ8OlCt/Z7AZlaypbMJyn6fZTXjpu72j1+YY1i//1AkWm2DpVCiH6ODghL59x9K
XcVOWnkpDjaGs5Tw011QFcHGs6d057FqUATQC7XtZVIyQ6k158XuxLcZNQsJ9eGK4qjFGV6ArUhQ
jaRNtZJm/z4kZCC0MKbRkkzLtgr8xQ4nWbDyRNEdYqvZhAzEVnV5LsgWy4L72miPrUUkzMjakJc+
O2Cb3qjQT8Zv+6b4TuwDASuzvHXc4FykwNfiCA+TGV06LyBC14aDV0CIplcx7xOUTHbrQUUgZQqT
nCnAa1Txm+EV1xEmZFEBswKDOY46AVnizk8goEb4M7u1ZyAf0vXkDVywtpwt61Go3q2nxuvzdONW
VQgBEymG0kNKLf8+C7qhQ96eq1LeWaArE47li3qgTe0Eh9l0CdbQME6Zuv/k01q3wGLtNVHvwFue
mK1Q/rTINrMBX7rtHzobqbw00lezMb6XDLYzxZJSzKIwtu4gcO8yP0ADAF+BZJts6QEyXBQwVAFh
ZaWtLfoZlmnAUFxPKauaPrx45EW0MVsmfP51ICtiEnFfgWqj1gj8JWnpHd/KoKQJ8IHDaxJvVVr9
QLp449foxObZ1CB58salD2Afegby18DT4F90AvIk8TGhoSNK786Jx7cnqIkdvACLWPGnSuk9OP7E
v1p06aY2l8wDwjWuhUPbcWuFCVSHdkSBQKa5VYJA70sE7igyRFMnl+BpJMBvlQU6dEGh6I96lTCH
Kv1tp6OA1XXtMY5dRCIh3lW4xJApZuxxMJvsAVNpBVulRfICFOBbE6bvXlRcs6roES9GBPY1PGE9
dMKerWnPAOjQNX290/rgLKgYSfDwz1kyuNuENW/RxmiAWWGild2Snqwh8RsYBFeT3V5tAuKzGM1V
YqwDmkCNPJaW2A1yempqLG6FG77bXP2uTm/MEYUIwc8wG9OIHiJ+tNSwllVdWavEmkifdFtnO0gE
2nmikYxTBvSsLGtdkgCyssssPk5Rc4nF7GAYhONSUUP7TjkdIHWCqKpnCNZXexDbIONTSaOhIYQr
fU19DuTj93G0T9Mw3ZcB7zmVBHfNnJnzdCpXXtpdPQJ8UAWV3safvhLLNa/rZjZwjgbNZVK/tMK9
SFNkO5qR0sWHT87CwiURDoo6c/lZuyEBbeOI9Du5HbHHfWmXycRzSRTSrGASPd8kwuxV3dBBhVAP
YCrxMdx09l1TsPimgUmSI/q32C6W42ztA3/Ot2k0l+u4tXMYjhoVi/3YZPVLGzkQJlNnU5rBsffa
VVsi8dQM/BRZg1gvlM5L0DHISCv8EAF5FtjRcZ/6XXlbJ4y0MKP+EHBz2kzcYVEv+Uh5dJM2PRnh
10zGOnEtBrcKwgQyKotrYLW8SdwZuT8+6Rm+k0HlSfE4lCavnbyIBZkZx3nuz1kxkaMd8Yrx8F8H
7Jqh2e2xPbmLUpAARw+ADofPLEq/DXoObV52a+eMzfWOoYmRbDndLTFuP9S2eTEc406fFSLXfK/M
/KG1UG1VPQ96NSBfoloNtBRWau4+mCprcEYx7uBmZVl60Gx7Iwb+iqvuzTAfLtUcb0Rj3vl9/Mpp
DkcrThJJSujQFKDPmXhGlAfM/tcyZ+XI0uDW9qJNn9cNo1/YckQSELxdvJTW+DSV2GVa1TqZWBjY
K9Io/hHpOJnR/wwxaOrJZr8bna+5Xh6hFLhQZANm++KAUfSptWqUj6H72DaZA4QIViNpH/dzGRx1
7acLA3chW95npH83TOeQGwTWJFxkV97b8YwK3mdJAwdyk0UQDsl3jciLHszqoMoXJCv0uJ5zBXyL
Brb4gHTKKZOXUdxZLpcb3R+JosQfOW394rq0os38BsMz2tTZvnXEsGEgoC0a3XnQNE1xY/k5mN8S
7oUyCV8dEb9NKbO2BuGJxjUhQi2v3MekffQdIEVJF/5wfXbCYAzfShX+SITe5DRk1849HvTSeE3D
/JQnbJSOyxwLoNFr4B9sejUfP1kWOXm7FUI0GkFaHIYkRZvNjszdJQMA9HF1/Erzz1XA5BsvkLiD
xZMd2AsxAiY1nPGe4AJZe/ZSz1mP5868jIhm7MI+sF21kFjkBr7P7WjLYW2LB3aVkExERJduHz2O
Dlt6T7lcoY1Z99WE+tNP3yJ0i26HECHy2Z5mJvwfu31pGzSFOvRr4Xsf8nH1o/8gBA5/Ya0mE0e7
5T26fXeex3TPUechKXm2ZrtCjDpzndsE+/xE2AUc66SOf8R8eP6ABYvVY2PlcQl5Inqruvy1iuy7
IXYvU8wRQTdDUomC9lgl7a6vzlPLUQVexBjfSFotOa2lLCTDZBjGdz8jEYtoYXdRMwPAYvUj8Yrb
vsBj4VXf4rQ0EI6zAsw9Ej9iON4zu29WYXxpqlasBvWNKBKBzlKN9KySeKYPQtjXyLvLLSizonRZ
Clx9awArQUgfmqTTel+pdYnycch9SvvTTGvTL7szJ2Xw2GaAnMatT02nsCXFrWakp2hGr+fk8bXI
mEtHaFWWTi3QNHcUuvCPpoTxNUzlgnNiwYdVqeQli10ER06/NDR6UuGwRtsC8jgIfzRt+F7K7pyh
LrGAeSWm9l2oKjoLkPOOtftW0EDC1pKAZga41bwMYGHVKshaGk0PYyCRJPXnaOYuJdFm4LVlW1wY
Ibcfn4jTpK9+l98yhnv6OANU+Z1VQro2bgLZ4L9Eg+w327ooL0LL70vJjjM75NOSyYl/gM4Q+vB4
yvV1Wmpkp3k3Q2u2B9FYQLrj09zk18KoNIZlM8XxMK7ChDUo7q2lGwIgj/uC/Ivy4LXajxiCs9Oh
gOUHUjEzOiSmRpGskWLHrbnuh/Q+SPNHfHl8FAPt3Pw1m+9jH+n5PE/pIgd82ySnsEMW7xaFtWmK
okIM3zy45bxH+uPuBzpTnQvdhJXhEMV483JzEw7agRPoUyLEjom4AEoWkDxitwLSmdPvkDKD/ZnP
qed1a8MHRpeVzZGz4ij4pYy5uTvSLBGled+6wLt4DURlcnCvh2ZK3+zJuEuFGBFla/Rk/B+wpNOU
TOJGQvStSQFLgUgZJeCNlLUPRD1nwQ7JzGK49bqWIrzlabSKfRalaiDQcqIPh5U32JCdeuuNSRRX
duSoRJDKK4Dnhz+uNFTMwq/VlyQo2hbMYgkzcKWpf7YyCb9hTNGh2PJ5q6Cx5KVN2bqlybNW2zdi
ThAFLhJ1ZDSq9NYZOR+pIUMC+ODOcTDEUno+hD4q8T9+ZUJ5E3+pC397ZdQ+rinxZH5263pS1q1d
dAwx++e6GJ7rOfghHQJec/KfitohQB2SrZc8dCFAxARetw9PaJDBt6kfyOcsvI01EE2WsIyXjhhX
Limuc8s+HnGK6Ogx2xZy/UYdTJqCLAfIk0sxgCA0jHH5//BmLN3AEiUk83D5qdIkXIGc8JTSRUTB
Zh44CJS6uzdY01c1jH/JMz/79Icj+8awsts8mxdVHR5YOtCsyKPuT8tyyk5JxVaZjOxSBAAA10RC
r3DWkVu8jP6ls7RiUXrdbaebewLbT70Z/FnWzGfb5sdlscBrOBA8ie74jKjEIRvp/RxrQOxNHdOK
/jQzGSXw6KCl8s7RQNzTd5qWHjFWnql9/eMP8p/qYm5XCnLUkzQf6Gp8MrS6DAkriHfAL7T2bFGY
lZr5J5kYqrT+fN85JkcW4ajWxmeH/dSVU0sfUQMiY2/T2rr0unZoetbUP34rCCL++SfxIyxdOGTF
0XD95ARFkZyxGMY+6j1qZqCHT4b9WEzjV0ygYMC0Q47v3CIOCoC8WtIFyQCE1brwhEBIVx5wopT7
IUXdLkPAVo3DfN+pjCcZ+td0qrY8QRxn6/CHllp3pcGNXhT2MVT9P36C5PQLS7chtS9DxRMuzWbQ
obwl72lz0+mAcDp5gWeICHuIb3LpHwt+wCK2aAPIWm7mjrqGDeklckDMkAElwP0R2ODgXYDRtdc9
hIEw7mSSyUVJdYWNx3jXrr5uo0+SG1X6Sz1+MvJz2RZX6ZOVmI9qcBYUJTOt7KbpXIoHIuH16jr1
yXsQhO/5hKEg9U+51b4kvrtPfg5uz4CGRo2JY7/lYMSG4WOsRhfcm8iSnekxoZ6OQGp1OSZ0yttx
cjYumwSG/qPVVdfApyxItIM0yYw14f8j/H+XeAECnyFsWzA5CWDqd6Qr6kP12pCCZA/uPvOw9A3y
UtIhx6pTXJuOolIVKXYKFi0Jk9vZl1vX0ui2GNAz6Zxcirm6esWsL0IXXWvn9pj+W/TdhwqdmRpD
aUmxHkyUe0nvPiQZZ2A2jJC2hZrqvXid9MEfkfr6NMTJg3oGWsW1l3K6RG4CXoXDrp/xJvMov/o9
NSbpCFV+misuEB1nnJfGYkhgY8c4zrTCupusdK0CTP0iW4cdPCfPr16CqoPHqv0kuI5klWB6tKxo
4RrdWVjxsSf3AFbEvo3np3ImF0TDUdQiAo2g6JrBm88xvkdcaLbsCx7Ay6VZvFPIf8NHZvnPWceN
Vpnd2W9IeqjV1BuAf1Dmt6Q3XjDgnAKbaiSZsbaEfbuwWroQYec8JH3xMsfGndnHb3mkcgMA/i9C
VVBFxYR9ojqYQFppoKS3qQZiqfEfclfuUO8TVR2wgdhboQOfqqXzEBt8G/kaWEQzVlTdpoKkdM36
uV96AR2Tuop+kP8YuPlrp7evUVY/1TpHJLOGUIMyJumpXorKuUxB/CZGOFoj6nW3wNKklzQNwgua
lceUoVMlUJV8LB//JWn7E7GIpHv9nzfFcfh8+1HUv7bC1Tf81gl3bJjUWKMInFKiNEDFf++Ee+KL
riAZNn1Xkg9+1wn/wu+4igrjIWhD8fb3RrhmffE8RAzQIlw6tsjg/iW4i/PJu4wgBSwJqnyVigWm
xPrk6kYT0lKmkO9thc2VrpE88i7sv/4yEr7KgPLvX//jj0tPkslNsDaOsah4SnMhl3qTdARHzv0a
EbR28cNu2HociY+yLL298MJib9e9UDk6/oYUeOemMY1gPSM+uQZ1yPMa9uVz6sIojMg+/SY053ao
k+K9LqqlE6rYQU+nwM6/ZthRyJwuUWTH4P569Qs8p80se6hY8/gSFpPc6b2oL04S0pQtBsxTxGUf
f/u9pr6gSO9IdQ+WwdyGv33l4AglbEGXRyZM679+a+c7O9+HWqA7dXGp3YlBbjrp8ly3q79+9fEH
4RQWF08WDq2e1aT+au+6f2L0/nw8NeD98FkTJYFKmfvJ+nQSsUUdonKYzPUHVSvxk0fH0iAvV2G3
yX2nX3RDbO4G4mSdNG/XYc8Ejr8f72CvTKx17UOmW0C2ktE6svWN2Po6oML6HG2JV76IAhoM/TJG
5wbYND9NxXa0EZrPJSRaVB0sKqW0N77X3fzywPwfpiImz8evByDemWFyK4JoJ/nQJoGNP/9FUhnK
0TDKQsJ4HWw1fE7WjU1wgyy9Yuv2OnIc4YQbvDneJm/KdJNyLKABbGrPfexsOVUcA2NMyKesfjZu
i0G0SRHIJASEDkHMMDNJi92gZ97WlVRigxe/YORq2bBdpqyMESYkIsAnRkb/enRyyYIIoNdVY21f
TS3TV16JiagJzPdaun9WdZifHkEbB7g0mHwjdwV1JD8TYLAr9rYzkAXXjKncWOF8+MhUrMP0hKJr
2MmKxAq9CVF8kPQ9vHofrxghPrlL1b5rnfRgDf5Wd6R1LZus2I9icDjg2XdukY1XoxtJxqFBbmj6
VfMQnvegLZ2edn6dNPsxI9nd0eYao8l07bpIrv/44qrF79eLC4FKsphJobPNYQQSn5YYpxnmzm0D
uR7j/Fa6Q63kIainTEKFc45bUTiDUGwwOuihh0Qmp+5KosvQu+0pndvXpPAJb/Tde7vEfax5HviJ
ju6Tps8sT0EGnjXuYPoRkXLgxFA+J1y1WoQrSLe60qNOK+C52UU33R/28MMNdQxFZbXrojG7JfQN
sCLnm3hIzQ3p5+PtMJrOOkrQ6rezZq8rq0fn1jf5WsrAbv6a8ZqX99qkE+yU9ti5ktka7ueYfNww
G2/nOHJOHwTxjlMNNXXcPnA/3tCa4uFry+9WUlX7ueBwWBlYI3U0vn50k82Gt7KGsvraxcPPVisO
f3wdnE9nf64DQV+GqgXJv+CBYyf69SFD+VP3Tjsh4vVloS/M1gAGU8QMXWL9YFo/ERbbyAjQu0pw
NHH0DWD2Khjt+Guryw0P5LTqNVNncBQ0d+6gayvhkQSPIIJxZP4E2RHkaF0kZNOM1l3WTWc3FeR8
GzWXLyqtnV1l9Y01Ey5D8BL9kMLckEhUbiybDYJJ1dLoy/M4tkQWpuO0nzONx5MO7drFpml1cJwk
KWarNKv4Vz1vvC2SwAP6DWLw4+Ge/WGR5uZwbq3p2cWEdUwH5MxOfOGQ1B4NN6w3dhAYmPXdixmk
0cpt6xpkX9/vJiEOWtMNx84BVREVLO4617pO9EPTyZfAmusT44B+Y880IEhp1k8+lcTSMcdnc5Lj
ctI6Y91pyGxMQ0v3f3ztDHVtfqkQ1bVD2073kGMCBLbPS/9AoO7/Juw8mutG0iz6ixABb7bPe8NH
v0GIlAo+E97kr58D1mK6ayJqNuxQl6pE8QGZn7n3XI2NCLgq/6oyQiR7TB8IF3MA5mhrFmMXxFcq
fH+TFoC181yFR68kL6jxCrn492+Gzvf/fjecVahZSeD1ZtLcfz9JMoNny+zAXQO4JrVVq5J9U9XN
1Z5AOP1sCjvl/eUUmnXLkyTbxIxcvuKxgKTQ19nT1OXAn4uq38dsWwHp1vc2CSt+G9D2xK+PTlXa
F0Nzl5lX5Edbh8U8pHm+r7T8WAVsn8cuDY4eLudFEaTE+2Xs6Uai3y1fHkljROQE+VKG+leGlJvo
RI+0O84bNJFL06mD688XC5nPMpgfk1iGdL2K4AJh+ul2GFzQsMFQLe2SgaXmDO12qPV6P4Cmisqu
nsEp0Snus+/U9yXvCL+KxjtoLg97jMYa1Er0bUIQJWtO3hgH56V0snbbwqs0w5tOP3p0jfiRZzJZ
S23Yu2TS6Ms2iazZkrv3OsNdKStgllJP9n6wGrWeoAo9ohRsgld5Ymm2jnft1XekjdOqcYriCkDz
EZp2+2r1FiPjnJdm0otxB7a3pYUZFppg4G1bVfgik+izsUAmt1WxJ7VwI30VPFTFvxIHQsL1O1gl
Y6vWHptrXbYjfSgC18rqxS33go/ETVS3CiI6u3Sy6pPhDTyadfhmF8nm536S03RIYh8zMr/c2VXG
4gKZUYqmYg/U9w7WVNtwyerroTBp2FQ37hisBDuFWbpyCCXswsp6Ew/hJU9+7geHyZHZWuKg389J
eRJpoRAs26m8SDso+ayNdGIbmAnzFrSke8UDQNR53Iqktrm6Bn6Hyb8y8xfUujbJ8NMtCg0AKHGl
zg15dZ2l0BYXdbYlz9C+D2O5VlME1zvWLkXs4v+2xdFClbbGFEc/24YByum+PXYK710YymyvVT1u
aNXHR2y7GTuagHKMNVjYGNauBUpRl1fXnw4jio+HKPE5/igVBRHWkc6AC9WFtvrh2cZxRrBd1j/L
aOovYelEG3+mFdTCw8I1Uso26Z3Mcv1kkhC1kvOLOEn8nLVR30P44ofs55Rv9KI71Ep8/ATMMPnR
QGSw2CbSaplgXyYvpU2euHl3zFfsBe9svFdlxca4gRni2qkCrVv9iWrbY5+ihkP+UraYMPrASh+x
MI6aJ+Ij6AoN497f3wXrQsey+71y0mrJopqaJkXZTMLTNvJDqN/EQbwIc6JnHvx0TTaufVz1k1d+
VM24EiYcFuJLzFUa8mSTrqCDx1b2yUjh+VUu9tG/L4akA1s2mOxMSwynUZj6a0LKsSfmh3YdBXby
iPK02hRTio998sQ1XPn2kL/OQbgxDzuHOe9HaqNqGIoQrFFS3xlMcz0aTUB6V5rvyvZUsPNl4clA
TPq5tnBrTTJCwATryyvolfSq4w4HJmisdc21KVoCsWxlkazNXgXbklnKcuAe3XfSJV9Fa78zhu0n
zYw/pdtG5zmhJCta1Nve7BvPdbqYzJzYsZnj32fTaNgRQGIcr2RRL2vlcJkOffZgvf6X0jwoAGY6
oePwiudY2VcWKh7xn723TZhCkBUfuePmpzvpBRD0NCNiTqks3f77neD/wxTFBeWbJpsS+KD2rNT6
R3FBvYFNVRXWus2HHv6+mx18Pz3BU6driHi+STSh5LJZxE/cELe4J++EdlCsGh22AdnIJqsKS2yL
1KkRxKbJo281VCq7oa6CbSicux4bzk7h6tz8fVqC2EDM3jTsIh0CZ0krXwkrR/cDNt5xHHvv5zDC
Uc7wEVPyX0aE9o3VJ6cEVDrKEEhBfp6tw8b8CGPchsRoMmX0pluPPObV71E/JHOB9vOFEfQq671j
//PduHbMt4SddiCMLTKCM6Kb8jALwBNCd9BQlrxzrOqZS+6iKsat2cxJBIVol000wvtLyS7/eYzH
sB/CTamm+MCcPqEganviyrFWOmG9FS7I5ljQc/levc/aGafdkmak3Eod8oQcUtuNH6HxC8//U6C0
5FGnqvp/io+fhcx/Fx9MMCDJkixJcjMT+H9c9xOZbszkHJzIyJf8Dr4oL1pPOhqFCOBYNDxy05Xd
8GxYPP5ZDcjDcJif9ZEBL8yT1SGBqRPrefbMROwzNYZDDxT1GpR4yFWjfYXmGB+qKL7SSDjXMOI6
9rV4gT6oxpSievSlSMIQmvK7KpsFRh9UaCUiBnYuGSyN3hEnG07p0Sw/ch7Ao52myG8Kg3w//9nU
8K6YVhWB34f4r5vJe1oDIPz3VwBk43+VRe6cHe4wVcftY9gEh/2ziwV7OAwo/qiQ7QBCdNTVZzOF
mE/+y/yTymhfCSBoxrXosNUBxmv3fTN82UY+EqT4kRFJfBG1i/i+nT6YBL42ZuoejJSTg5U4obdz
2WBM8I0GcZf4i3/KL6nHwKGmaj+qXCK+I2HI7tPpFuTmRFOU7PoEyr7jVN6xzifAFBDO6iEsD1E8
5mzG8cA3KLfiaXqWVjJduxTdBJuQ85wVojcVoRtKbSrI33XRxcfCd16I4D2LiSIu06sYZsAsxPKC
atvaIT2CY2PrbnidwZ8hNq60gsCW/LsZScGSSjxTOTp3dqvb0CmgDszlu682dC7lsZ3sL484cxQI
1nYezJJ/riCOhw0Ar4aLQI/FTYwnw58DSZUVnT22WNS5l2qoB6IEhmLdNiTsRh5WPEcP1Z5aMAJX
XIAgLyPjCZL9e4vNLx0rFrwclmstyyELiIIIyLbK14TGhpsKGdsZIjIAqEbc9ADs/78/LP+A1f48
KzwKbOaY7wMv/Jn1/MfEo0gEobejaSIxgPCkBOwZRwTnIWAaX2v4fsCBPjdNTSInY2HNJFNskdn8
M1l8EtvULfNyCA8/R1ak+5e+gluqquTEvW5c6sBivB0UQMF7bCSmyy4YLXq1cT0wLcI0rIMVI0f8
97/TD2D3f88J/k4OlGNecSS6eOotYx4E/MffKZE94SJaSrLvyOG1dnUEMXMMVZdU3X7K3HYv1Tox
7PzjpzY3ZzWVMwxfoPLUri4ZYI2CRURbqE+jbqfbZKXmPo27B1EkG72e2qekgYanZ8XRKCpxc6KW
GBRCv/OKB2QaAzUHFNgX6D/xxir6cZmQloLV4Y/vSv8x5NMTCavnZuw4MrQcDlkWm+u0rI3LBAR4
ei/mTzuPrY4CPkQUE2frspPa5adeH4MYG8w8ayQf/PzTcE7CMJ4ThzwhdxYpVPzNjCyabqH5GuNF
3XbEgK/7QB5FTdpZ/Oo7pMmVKi1XzR6pHctXEH3u0OEvCZJg26JeO3jJW8kxAt3Ado9DGZBglPUZ
ZgYcwkkXQEcMA++qjPBkDgW/wyADO1S22MoseCZC+2CAaHoJC//l3z9dxNb/53zj0nQwaeh4E4GQ
/kzx/uPz1UxeHEdhSrNNGwsLl1Ukqn3ZIsTSsGC4M3cFXvEwccmLDN2dsvRD3Jm//RSZVKkjUZkC
LC4mBgLLSFpS6HIaK8+5sGWM0AVBtnZ3keZ2UPfx243BXKbzNqzoQ9lbxSE+QoSDhH4E5sK19ZXu
wO7js/pD5jzSXwOUQJgX1zGgO2gT88Q4Xiy6yUHc4TVrFWZbI8UL7MBt2PiTGtfYbW/V+KsswOu0
INaaIonWhSN2U205S1w/X5pebtOolgdLJNhSsGjdnNQOloYZwe6e1syCxb3vnF1Jbuy6TLAmoatc
2g2Zu0VKRJT/4nOmrHs87egV44/MmfUvJgEnkbGerArUIPGLAE8Q3sZqXsRpEp8fz3cbSm9B/cZ2
3UyB8CWp3BTUuYQJl7+s0E858p0SZa82rDipo33DcJHr1+7ZrxKBx+ZoVenpb5tniX1/tCO4jgIi
Jy3ct1IBk6guCaHRVjqrw6WM3a0hwH12E/Yi3wk30sxRrMQ6wRsJrSYsCKMgUjdPtrJGUdNZRk+L
U2FpT4pmEzCOwxrIxZzMX2rFO+UwfFAdBbITEJwCjgS2dr6QZkfkDyHmcC0wSmufmVu+DWGT4Q0f
f1tjfgARrHa2+/A8/C80nEtau24jB/OcMsUhSQk5pBuFe2si4Hjwvb3FAeoOzEdsjR9BZKRARqxm
NdUQXDgqwB3F+q6VKdrmEXWhab2wJtQ3DsNQZLvDp7I9wXDYbFbRLtf8YDdJ9IQsIx8ybP1TrTs4
vxXVIskh9iJRZLrxniELU8w1DSQcy8Hp0g0Hwr1y0JBqtssSFhcVZDJsXBQqQ5NgZTL4fG0zJ0LH
FnsQk2vXLOOzEY2QxvWLZf81aINxq9viawitBKLWtk4GH3FW9WbTEx1y5bzmddrtQcou3Gz0zmn8
xZE/rSB3AWbSvoRfNDQfJnJk3daOfuWd+thiFWPCxCo9PiPGtIep6s+AlcItemyG5JVxcxvkSQxU
saJnWNfSiT13adRrbUwOSTk8pJa0558vzVR3q8wK1HLgte/jgggKlr5Z14DjK4btpLRuBXSv1KAS
t7MSOQ+7iFrawsbFwsGa5vGaPAGljkACKwgczEXqaoJH2HR7v2rHlVEkR9Gimy4yIDKNlp6ttv/l
t2pYMwRfdCXhcLYzdAtmT1/moP0iooDPBaEWfR3gW51SK0LKt+sd98E6O1ScSYMz3HhrCILx46NF
Z5EbNZ920jIsj8HnEdFkzQJnD1GPa2tbz9M64jPjZQdjHbsiEMzcJKkIlPHFryYXgxQHTsb3jKJo
AtVPGA2tTrVMrMg48/aQROBspyknwJIM8kWSa8++F5JsmT0LD2SCgF2wAh6YLYhhvWih+PS94VMk
jMg47Y1kIKPcKngmU5MUShJQFkxWgaw02KxV05/CjBaTSTdCPGSyCV63QLLdLn+0Bx7zBq32lqGF
CiAycVhqfj4uTBAMjFirIxyILGV8qz2Y/Xyzo5ypV4iDAhXv2MytC3O86V3jLSzeTICKf9ruoBPP
dLDhnWHWyyqwpgFcWzNZZRMsHADfZ8NvWFZ3/s5nEEqbNi3p3CiDq+ZMzU4bk2kfjorQd2RkmJbD
qUcZ0mio7Io56tMes5dGzvsK29cvbdmssCVK2+t/ez37cs9vj5Y/hncXj6dwKHf5iG850MGlltLD
605yzWXSXkKrfOZhUUu0i9XKccbiKa5XumTrj2ov3wcs8TpCCYJEmaeSjB7ZNMOCQZi+8/NVWlMy
WsqDoJRzKMva7O+imd0raIxMezz1AS1lm7oXyMvJXZLjCbbYrFc9GCdbzNm56bgHoZ2cHJfaPC7a
ezRFhzDQmvPPr6Y8Ga9+MS0wc+B/8B0zPQuP3LMxqeM948dp30cc7bCCN3XCX0i59nDX3Hi4B7Kk
HCT/FBsO7YXtrEKOrXVjh2T1CIkRMYDoXmlXH/L1Oi2c17Hg5umYVVyAMG1SxqddAfaNb1u/5Trh
joFRXisbGWCj4T+OZyIhIKA7OMF8LS2RrttVpZXdyhAjwB0wopWTijuCtzlLNUJ2CYPjPcwRQRBy
q7aM2/R7HE/qLKdg//MrVSM/7Juu2tsWGeiCVd8qVAgdytDNVpkyKU31zrgTNR9u1TSrfeZf9kC0
AROX/crMwLC2YemtVEA6z2CfMZIhgSxc417GNUzM0oUsv2SMeBagYWfzyy+Ruvp6zH3/ZgTEYoo4
p0q0S0iZcVotCh14aK1/RVItSx50BsDNxQKVfzbqSN/pbpDutK6ynxxCFFHCT/JiVwm0F35/YGO+
LcK7V/Y8KQQ1LrQm3gyp3V8Let6NnkQvRjCaGwxyFQOz8VdsjPXvWeaZxvW3k/bezaAVXEnP2WCz
To5xOM7AUMZFZWa0a9PtpjcLJf4wGfpvO2rvnR926zqIbbBF3Dluo36bThdv3rGk0ydp8kJuF8Wu
pyouBFCuVcIfOCD7HXvmT0Q8wSaR9e+0FtnKRfG3408kmwk+xdoXOZ4ppxnPUwlTKXXwWsXqphdp
+RoZMGsygyKkqIMBfXh/pp6RuPPDg8ZeZaPFigQwbEXkvCWU3ECT18gZ6bgHa124mfg0rEzhoA6x
YOc06kWA7Ye2cFi1zX7SYihdVV4ecFv3ulg7UcOOLm8YHOA7epakz2w7LzH3bH9xAhEW4KeutlA5
d2piG90iIcHvqazPKrTTbyPTp2WWIokKvabk8iwF32Xj8tiHI44v8qv5Rpm6D0dLGjZTqYUj5yY1
jD47r/1OveG3PbbNGQNffdJDb+4nVUBAS/Fu9fqxbb37xMrg1e6IX4ROcAqZpi0aXw9Xqf0np1tZ
y97+lq17TsIRvY4iIdpNF6KoUD51+oGIxQStmngGaTYPfdk7y/Yxmp6xcIKX1KxPPccnqV3REs1Z
uSHtr7lNrRkf2GFk5Wc01O9x6neHhA/tVsauusmx2DsEV5yMPgJh7CbxtopFdjMj7rpQ9r+SUEAP
jhPwu0bNSMxM1a2NhuRGbrbOQBubXITOb/6TuqZobxEhjUHN3S7bYJM3wIAdR1ebuBX+beDhRQ+a
RAhX2RfynIZH5sJoeLvukmBMIAtxusR2tUyTAIA1oecQKhsQApVlfI7Mo+ljZcoxlZ1mwX5S7C1P
AwPeMn31jvATJj60b+7qc2R8+WJQm9E2MLEpY60crukcvqPI0s+xKl4Hk6JFtirFqxMR6RzfsoCj
iDy2paOyq+kNlxJvoSgXVYcLvFPy3pa4GARFAbZGpbXu0rfew7HGezkBiOgeCYcHXfITrj4Om3yy
N1Yp3gtkEKPor6rwaySH5cD345UcRP6SnShg5Cn2D7X9GuO+zghRWCQIZNndxB+9LMMdF9zSlZaH
fE9LV1oOW+937zBg731x9RsG21508axWrDudYWKdZMsWxXOnQztuKwI73MxcRVP616RXUIrkIfT8
twqAS5My/6Tz5cV1dEY7RzeSL8NQFQe0mgqWSnPLc0oGM7tNXNILsw2/HU9bFjgCOdfg7M2ZFTzh
vBSeXs4lwrLDo5mqaOAXNiEyk9kwwr4XaYLfB5NYE7pgS+XB8PON4VFshbaggCn8BbGFR8vBgxI3
ryPL94XyxUUE5hc6n4+BMVg8AWFXNBXg9k7pyCWsZcESROyxcvm5RDEYOBksg34EbmifS8M7NzXj
Upj/f2TAdmcsWYjp3h9RcrAPYt84RCu1hvbmtyZxeZOGqYwpG+ckqrhWe9FjnV6nMJyNY8/4jOHm
ut2JQ37lNbwSbkD4a+R3t8zK904Y/pXHxkm50UkXuUNfmVKbJGTBOuic3PFNjfWmsefXsGnYJbDR
V2rNdJ9I7Ww7ORVehHJcW6m3mgMeN4PQb4zKEUynwa8J3Z5X2B9kOGPUSMV+oisKB+N7AHS20vR6
aVY9cH3vjvpk5xehvtaSj9TOfqcyeRf+I0imZNkNFGF54GHAlPmn52TLxrY+Kl2veam976nrd9YA
t88Veb/hMLiSzPioQhtMvXDWjv4dyaQA6NC81sSdc78vjcl9L9w2XJok2iG/N8+Jq1BVdMzLRXNu
dQr51mA1zk+I2OVt7oUrZXdPsiYDvDDY/cey/z2y77y4pvkmmio5cKjlG20gqsoI/VXrp9PF8jNr
2TIzXTqC1B96DhYln6Kieaw88wnhPV5bI3rB3VhtmibiRXLVwWsYf+Q5OB8nqtVaJsafBuXqNjPS
k1O8dIbctp3x0eHaoBr7qx6qh6V0jaUT00Nt+iKXkPqh5P0J+qJb6JX7K8g2dBwzy+WiG+DzkZRj
YcEVWMj8RdUeIRJN2a3TnrvQQtRv9D0LsW7RmwB9wDPSPxvg0Fr9e2o7xleZfLEIDkX8nx2cUmy9
nCeTDIFt3WYXLeGlLAAo713xHXNBoRKIPrORZBs2Z6zU/J2KdV5x8laxo0Wfo8+PXqpdVudf1ho1
CjuRgSDEWB5z3YsAupTfGk7DTNTvVQe5xAIcG3r6+yi1fa9xh+DavZmzNansjUMo51d13Ma88aHd
fpRAxVld9ZzJe8DTrMgtc2ujHl1hPFmDP7IXfN4Lp7RKjg7jNZD9emq9YlFhuVlWORR7x6NlT4aE
F16wxMfMNwS/g9ypNoGrf/r+uarQYpMdgJtAud9jxgEb9bukbgeSLiy2Pxb/DvtgApjcY4N/YRX1
XUy51XPhRe6LFThcaCluPFVsrapG5Efw2bLhxiEb+SPu9S/pMyxvynrVmdn7ADo97CieotQIl3ya
Gwaqv9EcAY5LuXgDuiqSzmeChtjVOac/g5w9czXFTptsn8GczoEDAIvW9DhkKKLqidRe00pWkPsF
Uaa4QXBSuSbhBNQc5Xw+ZDmlm6Qd4I5nMY+gncxWFkS2bS4KMR6auvbog6Fggo6jxCj2Y7ehGHNP
dU4GnJIvmYF7p2naP0NgYutymMZmmRljRmc3lzK+B5Gn1iGxLnRslU4DV6qn2qre2BdB7STuFBId
O9nUYC8zk7QjplZouZsXeMNwAyJO7lh4uF75CTKBjm4Zmr5+auVai/DGOXXXr6XrPbSWIdaQEJhj
t/pBs+Jt0nhgaIyJvp4KB3+b1u3dXN+rvLt3THmuhqz4mDKari7cT00QsvHKvvTaPkw1pp0pFdx/
doosKOhXQdLudCh+HAP1Jg3i5yyxfpuixGHgWCxtBmubtOmEF8EOmSHwQ2cgkGIQ2iDiIKzPegQQ
x7eyDcNlpRHFWrAkRHBVEkBsHKza2LsNP0E7HvdkTL21g8fd3I0BUQ5knP4MZ2uI37WmY99JdVAl
VDNeu4sS7taIjSV3IQaA+Nfk5DaTkMFaeoX6nZoMMWRjQh5pT0lGXcVEzFqUZQ1AWcBjqhAzLXIv
58AHDruwY3Ep6phcpk7tNTH2izJnJoWx4zYFXbftxyjeJHX9B6yBfuw65heE93rLPptVZ/CgYvo1
8hgoB+HLL+Ztl2/KZZq3oEtjOgYuZz+1n1o2/ozyM9JiYT068JbiGn57z5NL5RcD6LWfSPbodvFX
ZjbpRWKdWJVWYqxl7ddPYur3YyM5FWNDrTvvC8Oz9SjwU+tBlhxL0/3jhMuu7t1NlcNKElZ5zOB5
mQOG+sYhEqOgkyX2OHzhvbOVe8yr/ExUF6Q0w9/UnXeWIj24zXgdwc4WKrpVgmOFiN+WRifFPxl7
l8CH80RjBpXafW8s3s5Kjs/iiHwXnELDdBXVktygCl1ZE7NCHKUoeQhpi6sT9hOS4p332J2+k1q5
KzPGgjROLEMTO3hn1HUgJPKP5eVvRiof4bz+aWPyD1zmb+C9vHVoB3+NkQdtK0eZ4H3ldvRsB4oT
AGxl4ZMVqbT+T52i1gsfYY3xUMYQGqRddmwpGp47xd04uasmkXcMY/4sM9nmrHOXsnP+yk23XHNc
vcEUOTTC3yJweOviEk6cVn5q0nvqYGvkOv/5iOsOMRzKxjB5eDANQnuaoD3p72kEm43RJLCLradC
KjAZn0wHUllQOt8R8F744teOOdY4jZ+j9N6HMTxnGv0QHHyKcfOPhC2/18f+MrqEKBjm7JAp5BZK
23tR6gP9Unh+8smyn6NmmnyhyxZQg0hhMcc3kBZ9rn9XjRAbDtZ4G4UTMS6044VsRmRcpbMRhrxr
Q5KyKHP7Xa6GBzFG7tmYSGPiOAyJpoln/I/rowgPd6auPn1T2ydTyLHICJAISPYAOIZX4NyW9sgQ
ldgHqljF2yPs5yCrnh2etkWoS4hqet4v8T4oah2oSFxXoxWv+UwnvZ02jUWZ2Fay3k4vPe3OFS35
tCGbWSPKl5vbLUp418SLsHeekXmY3seCc3JyoCzA9AZm0VX32C0kAUlMrzvfyi+NVa4cPchPoQFe
o4q+bOlRZZougg8OfZygB3QZPY0Oj6aZxviOysUUVe0h9bXXIP8jFUgLPMLNRnRAM6IpFtsWPgBA
tUPZ2g1Te9TuldOJ1QiFeBGSI12PtAta2G7TkH8Wt767jiJpsAIB8FCcrZH/1wL4ADNa0CqhBjdA
x+Ch5Q2fU0064ornO89A8j0lEPtp5G5V0O90mK/nbOCMYBWSaz2gO6TDm6DMuaoL/zW0SbhBWT+e
M/53loKF6Q1pTbxRjm5sbVtw6BXZJvRqHI5Gz13gbgbd3Fk62TpN3IiVikCdV7W+5RdX3Mx8ANO3
6iFldUTMc7JvUkR7C6V3fxwk9tyyCDqK8qjXsBmNBj56xdsa9AFZBCPW2Ko6TNKZGK+KM9lR8tQG
CUantajKEYjrKwqTdi/iFi1xiCfTOFqlxdqjIsCwoWShUNVZRxXsD+zIQS/mCzgXjNFRwtVXVWGJ
tBqEpkJV6bobCm0zxeFGj5IFkI85+gTAJTuXAFH4cKhF12DbpjYsXdPdJoPzFFSDjDgxiN86xKNr
/dYM76lycTTVajUWolxJILcbQzMpQwr9PHJP4/YmQhpJY7qUMPZWxkCtVXvGu2Z73tLp7DmaAAUg
k5V7GOf9Rc/6C62btzA1QsuU6FaWdx8DT+3ciFRwAyCd4RMhBTaAN8COwlUnHHzMur/m7qcNNvUz
oq4NDpQambXx2jldtejp/re0+ltqUSYtCeK+UQHyjdEZCerVtEQ7b8xRCo4mocwkZrn2BFHyvk1S
FWXOifM5q4d0rZuAxQJNX/jPXjaKBSmsxNOqZB53e285sy3whdG18inl3QyySIgEzBo0QA0TgTcV
oL3Sb1jyjw1rMfYEKL3jNQwm3lf+7pvBfngGvF5z4gYqQ2nvHdXv88HFW9021VIzi6cwB/Lr9qjF
vEy7Dzk38XBXU0nMb2896IW+NY08MJhEB6+T7MEET7eLv25BtlU4TfYuB/iIvqQ5tXr01xjDUbRc
1ewmr/vkPyN4iUOqDo73Fw2pCrm9Q7+FC+i8DDlYxyl3zG3uG4Sws/AKSfg5EW5JBThkjzicJB19
le+Lsrqkfduui0IwFKI8QzmeOBfXFiOgHiLcZFdOn22ePuroo6LZWArXeu1tyH1h3RyVU5PFEXgX
MxogaRo8WrxeZddUX1aHeb9KyTyuI/6Nwaq2ONzV9mdLXVDE6JY0157XmcwtSe1J1NSuhJETA5dw
nsKFejPytzTPqo/CK3FUOAThMi2N28h4ywz9AKCHup8IoafOSGEnJuU1ZuWCqkZbJtJQ91Q35IYF
toT/mJjnPoay+qO7lCGEe9SZoXIPxFgETJoD/8oL8PW3qIHOr2GEPc6Nd6xxErXDS960C2BH/Zvg
MT0LJq4L0+pfRJI697piY5rEZXfQbD9/5y4mhNM+VEkObQLmI0sKdBB72xsfU2n4W70gZYdKX21R
EIDOb20dxAbevJjvaClLzdhxZMlD5vf+UdAfbKWOKk3hkebSHYMnxKCHrIrouyIOmkAvngUPjk2y
etDEpKeMsnjO5bAhc4sX1Va3UmffGIbBwYJAxRS0h6zqylkQ0ejjU8Gjl4H8oc8u1Kbn1Md1lHxp
5W2sQ/fYmZV9ZOWGliw+M/nxltGPeHr+UrBXvU8jslzXtoEVtvolzOpfY5YSlDRmj2pshgNNAZuQ
soufOrOv905qMYlIiFwaXRIqf1QHE6uekCv1b9FB/NDEl1mO460NMu9eqdg7exyUHlsMVkSCPy70
xOnnC2W5PEXWMPFoTw+r0YAY1iIogfgtBlc5194z5bq22g8ky7/qWWjRzl80WIzX4mZxuS0tQ4/I
OOodJMpacIxm+EQkq/ykFT1zcJ9CN2IkW3buiG+URVHRMUhwERA3jvbb0rOXnDRP5s3vic6UuW9z
4zrqubOrg1zfuuGAywsDMWOi7sxEkzVpjYAqqCj4UgAidD6s17sCS9MUhfWqMghpI10tW2ZD5T31
Lndi4eI1iUAYETIWg3VeFPBqL8MgFdpl/1eZ19nBijJWnGNnni0ZqoWfgEv2rMK6pAWDKmwwyTJw
2fKotHtL2aLpJARdVJXhVp6tCypkIPHjPRI2ikTbBvpWE9vhGTIH6ukwqkvH4tmNsysFVU/TFqMR
RtKznagZnb5AD1RKI135QVgumcgkz24gP0mKnDfuGtMjNwsIHzU+h85uriN/3wuSmF9DHh6Mxo8v
xuA3T2DV81Mr8zdfZywuNCQ6hoM+Hi1CAJgNklMEhQ51izDWrpeFFwc5OtBeZrFB2SXXGbnU9sku
TDT/Q89ZVDuAfvGXjLtBiHMNDWHbIbUjhgHpmhVw/wVGIY+9E72qRp0Jlirtv/WWROM4x6Crdg1E
vO/ZcefaMGmk1xe7MbbICAKd7Fpd/DBntBM3BMXKwMZDj9gC182EaMDvt0NnPqJxMJ716WFXMqVH
GapLlMRXz22CLYofi3Zgn8Qa2VnkP9iONpy9qKROs1u6T7A6z8aQfPwPe2eyJDeSredXuaaVtEAZ
Jsew0EIRQMyRcybJ3MCSSRLzPONx9Cp6MX2e1a0mg+xM3f1tM3ZVsYqJCMDhfs5//iHD1+psq0b4
EM/f23i0uJqmXVsZlBYLBbSf4puaqsrdVNesrjQzP81Mx1fOhMQxrxebBA7I1XmV3VcdauBF725K
g3HrkhCiaBtMkkmgQYDGIsVhKKun6D71GP9Vt0kPgeNNvjIYUhBma69xJsatoeOxwGRkXWZ94rca
OjhuObsZh2+kSN/oYqSWmpLAhyq+ALPDUl/GokQKSfZjUmjTBncz+H72gK+u29N/GxGOxG+/Wcxx
cFLKF6XM8h89Qv9w0ubV6ACCMGSMNMag+W2pt/UezN0+j6LA/5SExoLY2bdPzzhA+QfpPErIQgkx
2EBTFo+HZJiteyd2vYXEg9M0UFKsoaUL31YZMqh6GJ5gxkMLCsrbComH0lUbK+zmO7M2p5u4SCHw
5anxKSxowyGBbAcaiwernUMfO3B7jUfoVeTO482b1EhAcrkrTDwvpH5IrUJvWZKj4gQzHtv1VV8n
ZxJuSFJtGDNiLb41teETe6mDZSuahB5A5oCFmHaeIJ+Wgd5sM8uefDXuTwVo+S1feAJU3PU2SQ6L
6s733OiDntUEBjGgOQNFY1Uz5uGZQENCXgdo+ta3ALzkhQmbseJyzh4Y9iowCblUZcpWmzXXjt8N
JgtIJzGvnBAektKW+hm0SJ/c5wMKuuWlckk7AaycqdFgASsJATk4FzDyhOH3j7/Tj6lI+k2cVYx3
1NzyRuxmHibbSmXCFPqgwYw2UWNGa3S/40PQwrl3IardzPbYb/Cu5FxYHP6YE8ZHd1Bbf0JNMvS5
s7Wl6XpvWNdM2faZUWco0AEhtHLkYESuvNI0yV7Mhvm50eD+S8+kZUI5OY5L+UmdzHUlGdlZwYfV
0mk4RTNLP8UBZmXIJ920I64H1VR9duLidcLA5BsWk6tqtNNvtTPt57h5djj+j4kb5tdjYz07MwJ9
cxkeWsSrXt0E3xgGartxMN0rrVYtr4R+mJWdejstEJYrhrBf4yHZD8ZTQ9jEy4hx2co0VSZJ1QLS
Q7Lu4IyvAytw17Tag9Ik4XWAUuegV92uJfBjVTJpeqizKLiuRbh/+ydFnT+/ndJ6gHXOG68fqDM8
09fh9phGLuDhKohtpo9q2PqYR7gcNlOzr5lfnwNHJUpJZ1gPbyhsPQ7rbpUmTvmJaGaV0Mf6agzk
XA0s/n6wA2C1kirTziv4R5oyNv4y2e7ZGjHeQADNuVBbvbsN9bG9nqtPgr3p0I6V8ViPJHNgz8dm
0UZ7NVYxl9I5H7E9XCjdsJ2sq2pfzO7pTYPxt7SxcBGc6DWmVFyvWqsc1E8W7BChgU1b2dgeTOkv
xKZB+CKQoK0X7hOHzaZvX8PcnE8N4OO1M5OFh1Wo8LquxA69VlAaLr5GAlmwgoNAJo/ch9/+rw2T
K4ejCq9s6mitNqBKs1Fs6wRabOKEPc+5c3dOMALUYPR2U0L/JstNeIqwWKOZsquljp3AbxVSoltt
atXRIeGJbcXiIbmrAQRqQiZEzdttcWjWACDelIP9bD6mwKJnB3UXGdoDLAgEYmmGZd7fm63WuKtq
VuB3l3FwlmFepSk5bWI0rtgEqGXy4iWsXPubA31FLyIsHpECpXkTPCbueA6w61trEeKqplTIcx0j
bW8kM+GCYYO7ijyVcR61vagziGXScr/Jx/LeDW5McPRNbGnOyRxJpx0n8ZI6c01eU416pYmNT3ld
0wJCDD4baFwfbeGQPIXrFWT96UbpedRIi27UAU5DpzLxr5r50WIg5uXYC3qTPqtP80zcQS+eQmzD
Ozvv1wGZ8niKRfuZkRwG7iG+W2OVy+KDqXUXgYEycYgW5catQbSXvH0sreCr7YJp9Kq5BS3Czr0j
5cSti2/M2UApIGcauEmO6XBTCSZWcfdF1VuSzzocu+GitbsQFfBaqbH/BBVehV2FyZJ6Oy7FswQS
mQFfO0bD002oxMvCeq0FB27fCguc9wrLuatpjuwN+B+2emOMU2JiPgnsmXg4y7YwaxupfHpv5K99
3xl7dySsMEQrU9nf3XCgy9KAgIK6uV0iYjOn0Hky5bAyn4tDGsY5rPpnEukDnMSiO8doP0PGI+/P
CJkoYCUPsk+arosIou6VWzcQZ/ytHizImFihSE9bfe3aMDJnNUAlS/tvtrKHz+FlgQMrFMDoQ4pd
EvE3aV8/4kF7cFw4z7Pm4G4YXmVjMx1w0gzWyGqhdZku4/SaCHJnGF/yIvI6TE6RbeVf456kNuOk
MMmuNdmt2dcITuKdnbMYjGr8YZGPtYuFQsxNcxoduNSIoTKgCRYpht33tlAOeZaQ7lFIvoax0IjT
UKChgACJJ+42vMFezoBH0d0uzhJ4xcIoOZGmKFPnhWoXHrqSLEM1hNzKSvbDwf7UlBaMtega1vC3
goKXrHgQG3pcEseL2tpi3PxkKjiB445VJ124Lorla3QVlRbWn/UPfXYdP8iuWyQSXo9vBWNkP0P4
DUlng/yiIeiPqrkrCKMT0ClIYTVy6/uodAkZZ/1xkXPdIKlWwiA9jkL/0Y5zeHzm/Lkw3FPUidxH
lZDsI8dvgmq3ZPlBiwe6AIXTLggrQhGGYifQeydu/4m9igEHO7wDYIffkOKNcAbBBDgsx5pdSc2S
7VxiJxAsn9RQRvAF8k0M75K62etEo7busRU5XYChPPSZ8WVmkAFwkzxT+pBDnD6naByJwsCpWjJH
8msSEIr8SS311It17rdjV0+GwYYCNRJfxld2pa9mGwBQ559dELFiYLrVEqk+HgnG2yt4jqynCaSo
B3logoF0AJVEg37NOGXYWpFnTfTX01yPntPs4ASaAMvryeTKwCe+Yxc/NLV7irPgKNxqgOOsBXfM
E4UNEigw11VmDRltqL+G7vh11m4W2408A4YnY57agwndHJm6QOAhgkJHnQLbA39UAqyxx0/uh9Jc
Myx7BfP+Oo/R49BCSEn5uQdVqTYzK8mgVmXYgs203t+gldtVtr0hFIXSPr3lFT1jefzE2H6nNzAH
CuKYc/iXJcrykvQRBoVoM7PidXBOEzL81MYyM8KCye4i0uCG+0VNVLiK2g9AypM9WdCqpmRBZVt+
w6KM+017VhhwB0DfRhoH6P5jTHlCP293xwzZNIyJ+lrJGBzXLU7G7ohDNK2fW3bHqjWf2ORuyISE
b8qw1KkKfSUa6H5uNzxFSgTt0NZRqLgPAzzi9WIlPpmt+7GsH3DfWhVNQXwJwYaBBjU+z5eDCPqb
0Ax2tWOsLLHPKflDRq15xfBmzJ5rPX0sCHHBogX/WfGkjsWzMt7isrDHyFJFCLcy7nvVOmVlSC6C
9rmomBWaGFyzR0V3ZYUZlW4lJH+VbyEc4qEbGXKVVOP1rEIfwfFyyfEDsOOSeNMcGHJoXnoBuytO
dm0APc6AXk1Ekb5uh/GeEctXOrJH7AHY4WKsDwVJmk47mYeW8JSV+IYXeOS8pE3/3bSfcRkdT+bC
u2dEWIwP+3FkgE5AASSCXP6rkAXaf7dyhLYqLg5MgtPTokzT2lkXgfIpCpODbTDJdAPQzTayn4Qy
IT5zhxvGQph7EgJRIvuHDeQJOeEVarRJMtJqRMK4xeHZQbnZ0v+RkANjJh6XTzyD1aQ0X5yAvI1a
bumKWiIVb+DYJEv53aXUhIOYyxFZvTU7PMymMoJksRCjSmbcztIB7XUtwAS23YbQCA5JR7Nq6/l6
0jhjh2yjN8s3cq6/BZbsGzl7B9vSOMcdHCldUEZsRLMBWzZtcHF8JSpkqm9DVRYDWjTB8axqpBjY
E1ZWvx8zWUg7Kbzs4Ds99b2dxF+RDPxQ8MyDSYAsTGXiXTc5HVbiErMEqBDpEMqFV7Tp8whbo+EZ
ooN13eTRVPjgJJ484oYAGyzjueiW+s2OWXWV2R/tGT9taFmQKo3GMyXY6Oj7PglBP0pckAtXPLWy
XVaNAezJE8RFAE7iaFqu+h8kT+3Rl0O6EJrjIRiBYlLv26FW/boyv/SL8rlxtGZV1d01DyO9ItMc
E+UkZY8WlXbbTSFyC/h36exjiQqpWi3Yj5v2ajQEfp09yfaZdcOUxPEtjRBMRSJ6Vob3bFso+qEL
P8VW2Wwi3GrYabstxhD9Icj5YzFsRw+U88rKoI41oD9BY9ZnR/6f3sS3yEuumg5fMLXv0U00Vv/K
LVtSsUkjEpUTbdtqSeIlo3OdBK7HK22usSFJ10UZwhezBTN/ePlk8axivR9ZISkIj/HkzmG+cbSX
REQgSji2LK5yU40RQ1/krUrSr6uRkwTe0grHATj8ObP/Jp9HD0kxBfeoviYLnth2ZLt7lZFwqo43
qYpDOtDWAy4ztxNjuhq19s6i1HW7elyBymNb2+pPSqmaG6j3jyldDeG7MG01pjNd9TnBtxB/Sehw
Ar4O4UCWy8g73eeWBXtwwX8PM22/VeICszhmUSFAy7poxht3LB8gtF7DBszZCNdZuvCKL+sooZZ5
Ey79l2vZw1x9/5//7RUr+66Z776HcVn8bEKmC2w5/r1t2T6LXtr/eEIU8L1o/wPae/d//ncRv778
GnEnf8Y/Mz3Mv3QAL1tF+WW4UP+wn/pnpof5lyNUXdiO/RawKVD+/TPTw/kLw0kDmEij1zINKRpr
/5Hp4fyFlxbAAEma2B8ZmJ78Z3I5L22UOHQtLKT4QYal43kiTUt+UqeZFnrxskN9iMnlc5uV36fR
3qeWeUiIOY4n7ZURyHmiKFSG6ilu67uf7t4fPKwu3HXE2+WxnOJt5PrWpQCeMt9VwFECz0xD5HfW
HpHRQRo7BA02wdTA71/uzanzX2JL8XY9TEld7Nd4FEg2f/26UWd1kJVJGYW2ctdqh17aDzXuoWib
O50Y8cIsvtfEjwPU4RCunWQit016ubOI8zIYR1XTT1HmXlV68BA73V02GF646Ec02YRMaeesjPbd
J1Sbe6cTVw2m1A08UgsWAeEEzAb2Djy0JYh3M+3cQKhRqBEV5eyymCgfnRhkrCWRNlCJT/byGuCd
4EBRE+FtexJGchhRRifw0uV/rqdE+pJ+XTGPxHWFXLKMKC0MUIll18M9HBiYsPUdSdZjB+SiZbcY
M13LuKgaipBeNn4w/B0PLaOZa9s8pNFn0u59xpJH+UNbWz+ai3mlzs6POWo+MLj605Mn3UQ3LMdi
8b35Hf+08OBA9m3BmIBmH1tOYmEhYCbtKVAoxhrtA+Hwny+GHZDuGK5GWMuvj10ZUMhaUIeR3JB4
7TZbvJSIkzvGKRFkVOrvrzL9Ty8Vtsc6/l2sMRzKfr0cVYIQ/YgxVaLa28UZ9nz/9WiVjxXsf8Md
V3MebAYdF78zqP8ut6HIx9lOodUJCTMBitJOwp1fx8U4zyYMf9f90ePE//7HvHAY+/tdINKHT6oa
GA5cCI8j7BsQT8+YQCAUzlkuWWM/FCK6Ekv+gRswkxa+8m8vnqOqBvudtG67cEMwDVTudsbFMiu/
saZ5W7Vi547ActR2MuewtoYNfY9fJAwOw/GqV7dG2l4bvJTzPG4TZ9io3YKaprwxIv54RZLsmBza
9oSwy0OCu0uHeRsMhEDya1ANzyy/M4HcTGSpuxTrlkb+IuUtxLi1w4V6DBKGVqxkNqPMlHUAPRGe
rA3iapeeESQ4TqhhskPSltOPqBTDVTkOvgjg2YSxr7WzFzHVrrsQEx8BzwzzPPT7avq512cgKuTi
87Sh3T40PbP56aU2vwSEQOIGuCZhYlvxw9Ji3hoL4ZkwmAqMOgYNwnWBrFon85wEN6siflIQLkZe
CAO5TWYPG17V3UKkuFF1+xSZe4RNrx2GfgvIGcafXOV2qp4FLVbSPQckoJXYozPR2wZXVkVYGLlv
omaqx+ij13t/gJGWUlAk+McsGHzQf5cx5Z4R3AHDbYOSfHq73zOb2Ml0Tfl1YNojN59ljYxxu4sc
N9yMoAr5stM1ZrEo4brwczgzBeanRgkMEbQG+hDxlXPUQfwk7lUyKb5MOTdIYF7M7hjbs5eOL3qv
qas5i/QrzWSuFSc6wZ3WeAr0ZFuGKG6hjxyVurP3k53dLLMOv2mEJsS8r0RwARgIb+NYlTbAEPbt
W4X0dqKxHzLmFlXdHvWcfocAgqznn7kfhNX45pTsJgLWmX1s8lis5RNI+P2sAHAN47UZ9/u4IPOn
749DGR3cpjiBIV9l6XQlk+OypMSUvPUIa1kBSunhgXP+usP8uGvNQ1izaKp527gmg8EO70GkYkjO
eis+ZMXwVYavWz3hkrT1Cbc7FZPf425CWGY5OOigun0V9ch8Uk4NY9cv3D/nhxvitBMOPtqJtYPp
lks+Q19h1AHeafXTFb4dMu0AzwB/QqVWo8uSLPN0se4XAkywUrhxmmtdiw9tZd+PpORhWHJssbmY
0ZjLEFX5zRzM7lsA17AOtgg817wTczRf2QSW4iqB2PKmLBbilMRBt5EASmUbfyrujUMTmzstQBPN
6xQ1/8iJf/05Jv7nRLDfNnSKFQaGms3/OD6cCy813caxhwLZ9dRqODYM02SqapiKtYEtlrzZ72+V
9m97pbye0FXczHVT1y5Pq8WxWZEq7DXa3Nek1V9dwtr7MbuVgYVxhHEYDxC2hw837TriUViTe7Jh
C7SG4k+pOBQKr4qJ2Wn9UmrA2EUt1hGv4kRPIOwe2cKCm5N+wPzri8m+V5GQ6/A+BuoP+Jr47qDT
ix+7cjkrmrlr1HavOAQbEqJKvhPULlCoFnEa/06+2INtHMr8KJ/HwJoIA3OHXzfKW9Df4rlDAZFE
05GY1ahSfHvKTgaISVWF27ZEldazr4CQpt2No5rkwqIMhqUXpc0KJADr3XUwDl/JFToA9ryqTrab
yNzip3glH0MjYPb9m6//6qBA0fZ28zlGNcvG9FRcFm0tQF7GrBwCC/7kCYt6WrY5hgZB9+javLbE
EEHF2HZKdoNd/AOZYedwCzzpEYkk930P4f0qJo83NcjZasyz2i5b7Oc+KGbxrbk85SzAYJ01qdsY
/f3myDpGCGpFm7te3ww47Sk+Gq+NWiWHItjo9bzpYvMMwf2EPmvLC3OK2J4raWKUd1BinEeDWKwk
v22r7tolDBbvpVVDkaYDDiRj4Mt9SdARyyjlpGZ7sO17VqU/cN444byVvzdV4PX1hgT19ds7wcaf
ISfo4QmSlnLQzfgg8+ObnhhfAYsXzLSur3VhHFDt7iBKrwLgTSXC8Ux3eNow06Go6ylTCn0n/QSY
1u59WCdHuYdBe0bnjIvgso3M6NbCez1Pm32mj7DSoGSwjbiZuasyPLcrhiRTf5QZw8KVZgmDj5nX
1miWbV9yfkaZF5GIA5vOYyCoO1BnyQROkSApzegHgX4og9BXAcgmJzvZGvWC0WyNwXdHa9dihWTr
4T2cmXMfmRyi/DNLUtYPhYmFno342F22JulvCfHDo4ws5kcX84idJ6lBRPosBSRXifrriddnZ2ET
Us99cFJSjdPozi2nTQijIMKRYhI7ATUmm5EPl+kuIcJW/lRtFmeFzQ6p7MaUIrtmwiXd2nV6cmsa
7qcybF6itLwReLgoe2MA8xm+lIXmhfIj5NNVog6bvFROCeY8YWZ9UAbLIuuXIky+SCr0CF21aCov
vUyZnJl1vmSuF+jPszlsjCmWlcYHjssygf33y+B/CQ7r4I59mdYI3SlBtMHmrGlQcLjxozB3PSmu
isV51YR3wPaHjuuKfMSMjheZfQOV+npRipt5QovCWYKhIu+6SmKQiT0Ag5lQEEkndgpqF0QpACY/
bKCehAjVrooOFfJNU1M2dvTFTJ56M3iaY5JUC4XDHV6hyE5TGmCUPIPqoLhgijtrhHTzYfp88FvC
7DQuWuHfkbP9lTHAvRr48r/N7HBbj0A+FAbySJ9IQ9KaCAckFGhK/cEjurQNe9vsdAM+9VuH7wp5
8v3UF2EnbGHW0rleVYOiL6jaZJyInhwI0lirWJ6M2OQ5KaZsFb8mwnnXA27Osjwx3W4N4w8EzjjL
b9IiIUvd9JlEqhPESb9P8A3D9Cnv93Y3XsWMEGy2hNHNdiUx2gKf4CEzfL3alwQGW5BtJ2ygW23e
WnkIYwjiJ8TB1KT3hFsVjdQjKim1HADvb/jWb80C6xQgRjVVm90ee6Rf74HejYDtReV6QxTvBdC0
HMIycCZkaWOr3dqSW3sg83wpi1L2QxeqPRtdijUkXtjY2VLW23DbcFLous9yI05V6oJQnKcZ8rRN
zaogbI2Tg4wtH/BUKWf+yjCDxCZ/znpou99jDbk9XNq3RHYHAhHM+WoafWUk/mFQNpVJtROmO3nr
ZQ1HhLfXPcrsD4XqvtMyT8WmoTB7n9xh5uALfgAI/5hXV8ZxjDwpEiQbYRPOtOHSSIHymhnlVo+6
Pdr1fT4NuPKpHzWnfyqd2M5NbI0xr8d08NebixQxUbEldTGhKW6qjhIlHjeCjbjTYAgiPXJ6bjKU
sxqXJSe9tedlC6nuVPYJx4F+zvCEYhQndJQYPcTzkLUob77TUtKG2P/IAE6y19h85fd+f2n8aQcz
2FE0QTAAenu5cn56O5goRKi+ElAD6ThUj77uTN7UuR+c5BIPuNwoeQdB5uiNaeMv8IKmDiUDh41S
mzgXYUkGbvL8/jd58/W6vIapOqpLgaPJ0IJfv4ri1g3M79T1EEDdJSxDVWGjmQ0gAXpZ6LMlJaJD
oY29iK/WbEpsZg5vgoJ62DTNc4dDz/uf6U9L4+ePJMubn+4u+mA0fdijeH3Q73Hv2Y1hebNY1klf
MiCw4QMI6A1t++0WGNL3D2jUEtbFbRYWwbZQxyWiH92Zw7iRirGhY6dKQ19WxjVJIwa1gkqYd9Fb
AAbJOodL+f7X/jefw1U1lzoXa+GL/QbISEOSguoWZbMvI8enNvJlNR/X1JELmwI1LvRCjDK9FD6N
O1bopD8wjNTlVX67G6YO8wdOIqXuxd0vlWaIwsFF+9ticZjnO9wtrkqQBkyVEYjItlQuEv7KCWRq
nAY4Gsm3Ulb/ZLfui/a5HQZfVvty8zYJR3//Rv3pYEel8P8+ofHr+mjaqnK0mE8Y5D4i6+t5CKGq
fJ7xo4bkT8olVlY0u+9f9NLF++1EBL9hyxKGAEy/2LCiuVZsRutULQZBtDgJSeDErI+97Fnt9CSf
SMCuH3RkZNYAAeLvXPN/22z+6WvjoiALJgwlNPVi08EvPZzIZ8UvvQ6+aWAHOsQyJ7R28sZX1sD5
QyFiZh/t1Ia8n5crAoo68Lwu3ePevOl/eh9HoQ/mUnPhN5BGANZoeICoyUHWH7PZM/gJ7+S20WMS
OQpyPpFllyGKWymD3mEQ5TX0cf5S6jeyUXXz/EvJGrZ6VoidnxqXhcZy7/FigBTshV1091bSOpxu
4xF1xbZwcOdTooMyiLMz780ZDiPbrtPJTb9fx/yS4JlsEhV6yS7t9iEvUUrnqcwDnwI78mjY19WG
6ptAHrQTtlgvauTLdywBNxtzOl+a1GnYkW4tabMrSxYrdFASP4Mmtus4mGUrh9PgXpZCBou/6nED
aE4GXURA/d+gLOiwo4441AI8DCaRPte5OLzhh3pwJ2ttWXYqFD0YK69kiUmHIXPnUJdQ8IUwye0H
Cvd1EA7bqyaCTYHWdYyvgv5Z7j8lFhQ4yc4hTRTXT9DriGQjFO0wxO0ewzmvpjiQOJnCD2ygZ8Cx
kbXDgs+YxFZgBqGxxeaghR5PY0MPqCaZV/Snud0HGhhgArvIRIjZXlvYEncrq2LkPTrkKAOfWeD6
ioE2h66rp8DD73ignXXwjYmBqboH8vG43xMoEEBbY601CFURnGvs5ZHYDL6sRFKXTw9waaXfsgnl
pRL4Ylm2bTRsEtZXh59nD7JHMb6pBwVk74dqKZ78Uxbb/1I2+9xEo8q8WQuw/zR3En0Ik5G0yB4D
V3xbG2XTFLGfolTQseWeYS81xH0zJZ67AVIuuCWuX/Isw7ppI7J+g8b4wWmUW5Xsl1TblLOU25MC
XJm7lOiAxh5RI5o7onYRNlNvAEDUHbQJ82CwNvrFfej76kvY3A9Wf9RjujJS6KfSOCfduAkWSjAN
XRCrfuHLsdAwlZC+rV58k6EjkXWK4OiJBgAXPl2mouOA1b9UhHO1m/f3Mv1P9QsusEIzVBePoMtQ
Pg26m4EYiT0egn7hmNjMil2mWetwCvwEPXBksiCpZFVjhy3UocZ51BoZI7XTwbAouKP2O0Vv8BJr
w3f5FkVgRPDEtnLDl1CcbKHe/8x/KsZtw+azqraqGZf+pK1TKx1ZAKAv+vMyWTRzD7B9VhH4o0QG
O1xV37+g8afqy1HhUDpEkzm4yf56zLQo5d0oZNtr2nhbQHafIpgIUfYMhfPQUrFmjnGWqxyq5EEl
NYwkz53EYtNEeTJAuwmg2GVGuit5C/LAOSmUr7LTCUuWULtG+wqbvz9a6egbKul7+W1m343YqMDO
9jo0bZOCd3v+9438r5H6hyN1Kpn/35H6f3+8/1//49eBPH/6X8N0ikTxr2k6K+efw3TxF8mcJonO
hkXr/Aa9/WuYjq8uoWCmCXhI68P5/s9huv2X5E9R1nK66lSg/6lh+m/rllJFdQ0hVy1uvpetu+Lo
+hgWOm5wsmuMkXs5wQfF0G8V+sUlLkoR1D7UsCOXmCLz7JSoL0Mv5tzF0W9FyvHxpwdx83el8TPK
/tur/3Y1RoMqtwZHjYsWpcM4IuxUTLoabBuL4ro0aQNLxjQRgFXyIGvO9y/4Fgv6S8XDFWE8aKal
qTJyU5ZiP1U8riibWsXKjuig4ShWpZod5fgKMSUNPwb/RYpN5HCUZ4QZpYc4n686hKhyLiJv9jwU
6wacl1SB+/c/2Z9uhWZj1OyoQvAJL0pfLTFJhV1gf5aRclcZ2S4asZvW+mMon3XjPIbZ9EG+6e+F
r7wZP11TrrefbgYmSLOlqmPA/ebslTTt7MUGBiNSqGKrrzrIa7QEBS2A7AkFI4f3v/SfFvTPH0Ce
Zj99gM5JLdHUfOkqI3NDjQ6Rme7ev8TvvRdfkthL0C7AHjggF2ssseehdMKOJx7Qa6rYG3EqKlwr
Ta7cYd5buXmWB7vc992uvCGICDnm9oNP8du5zKewVaEJR4VyZ1y+uo2JZCZF2+RZwzM0TS8lRGNh
Iji32S4t3FNVR3tssmTxlwiXBYDZ9fyEAcBj1HYfzOV/izaTpBibRtRxATlUhgm/3nY8KpzQGPLA
M8Zjgf0RcP/OtRMEsO1KQqgNNLMK7yM6lccCY0ZZFak9WMhsHggIwNFhQjbCaJIjT6LqslaTrUrI
IDnhnaXqPPUVBSnD43lYNiYQInWRYFg79LP3wa390yLiVSaxkfOcN/viAdcYyRH8UAZeZwKWM2Dv
GABk9Gym3q+JM9pWUemlqVT/9r5rYhPF2zW7X6JWfFBYyM3jcnOBUgX5QJeN/iWsmAc2L/BYBJ4N
m3qaNzFosMsxX2HYZNDSGXq8iT5Y36Z8WL9f1JFzIZIOAJV+fZhGCMu7kQSrVH1IsC4QNCzLyBCm
wGuY6VC+GD7EG41Rh5oIVH+ossNwo6bKSe5ocqqAh9sJ+v6pB/aMe9x/ZZ3HzEvODCc7vJV1TOAS
ZHXVMNSeDevegE6gztNWchKQJu7cqr6W82RrYWrPstZrAFKXwnehJVAfZhF98EIZzp/eKCiisNIh
ISHcvXjsS+TgWtvZrmcF6U4zc69yD2gCdo7xrE/DMctpPRf8kwMpfPV6IZFaAHfwrmJGiDf1+6Ec
NrOWn7r0BRWO7+bJQeY4oSD6Mk1kloFDV4I2a0JTRo0IoFvNw8YM6LiYQcr5UEBjYjcU2nQaWWOw
Z1s7ZI13M/WhpH0sKdNP4MusCmGlwiy2wXn0Ae3e4klIs8iZOfC85A1XY5BSULqZ5HeJR4+KVFhh
Ykk7bgN9kvRBE8oUpyQWStlFYDYGEUh0mgPRs9dYR1ypzrSzvmBWElXHWVfIFVD3atdhwMiUgp50
mo2DIGQlTfQzmt1jOtAlhvnJpXmTxJEy5msY83ZyQl9+NAvDr34MtwD4p35GR1OcOMShREdr9uzO
yr6ghTvK+Vqit8RhKYjBp20dW8zwk8Mykd0W4OSAg92IpNLQGYb1m24GQgAjkHiBHBZODTwIUtPk
YKHuzIPCj2JTWrnSuTc9E0t5lqPHwYIlg1iwo2wvWwzq8/BhbsoXDjA6fZ0TGfl8xThMH/lipvOU
a/EdQ8pruw3vgquwNB9qXIJyCzOhJYKTMGwgwt42RXYTpjb8leiN4YCgG5C5u3agxUlyiTWlu9q+
wYp1xfEMQST2swpaDe1ToLieqz8CK0HOdZ4SeUIKPvfs+hb10wznIvHFVhjntHFWA3uk3C9L60fE
05WHkHziNYKZEvMQ0q/q51kED1nU7CrMaN7oICyRiOHgFJo7xEywgPoNgT6YNU67BP+OxRPw9BL1
QY15FdmIVy40f1k0KON4ZKJNp6yc5OVKjBbCpb12+WmY7Plqk2FdwyjeuU9DCZkUN3I92mIm+YOp
gNWRIgBUGXKnOAxSuC2A2OsaTISEbzlZtkS3n5RlHw1nrenJCZQQoQrmD+vFnbaF7p6SwtpVUwdB
nmkFe7JC+lpKaCSRIJILpfON6gSuCUJiE2OEjBEFMpqdxJuWUXj9j7wFdVLS2wilRdJh70EhBoNG
UrXSYVsQIM7vCICXlEcyYfhtuMHGYY4jhPXYMmjBXRe+v2Ifc0ylHJJRJB0hQaap46wiP1IlUUXs
BCTw09ak5XIaShB2wmZeobvXh2UnTUIFHxW5EWam8k8ZiO8lO0uOXBYeYgYWEdPw25XrS6KDGHGN
Nfj+yXoOJ5yt5IWYVnBH8adEajdjoJXBeWF0PFJrwbIhFOmYGvit8AvEb2Na8LVKSPzp+Eb7GAk1
1HTM9lUC4xQ+HL96uD+SlRPxxWIG2yTS8CaRxQk8NGIuqeGOqoYDwgtlM4GkmgTPYjrsrFo3xB2f
taVuJ9U+NOEPuMWHlFmznFpjnYnVHaId6EOCzWjM85uGnCRMYGog6wyqvRyESwzNzCgMTNa//uBo
/Rrjg4PkhYU8XVlDSLRda+IvLTWDySg2xobODI4Bm4KEn0epDErnrc5PVoCdG/Hl/dLgT0cEKIgj
LBUy82+jTpLgrQzdtwsi1FwDOa3RiG97oX9wBBu/AevUU67DxItZtOVol9zDJDAxKEGC5ElAME+i
LbY0q4YogDArb+TeVuocvoNYx3O+k1wKjWytErWTJEqUxJhSega8fngvbN0pQCXBgxPBJ2NIn0Pt
oUPvEFTNdcDG4nSfAJRO6EfXCSXk+/dL+1MBw6AEIIZQYwvW7K+1RGckUQGe4XphnHwJxmvJ42vR
72iInqgjsKBiMsmsPYFEPfFXBVJDWHzRrP7rYugIhXnxE3NHiO+R/u2D6kr7U6EHEKS/FdEw9y7K
Vl1kyIgyuNWoz+4ypdtLMpGJCFGyQySyuLi9Dz+UUT84/li/yAG0JDNKfsb7d+qPK+unj3Jxo6Yh
V/IWWN0TxnRl10i+o7J6wVDk4f3r6PIHXVR3gGJQN+AWa6ywi+puyAgp0TsDk4Yx+1Kp5tmyFb9s
QCs1fCUdODe8dwWuYTbsRsl8kXTXVB+Oc3NtuspGHhtu0CAuBOh03VNYXpc1FBA4CMSo/F/yzmvJ
dWRZz6+yQ9fiBL2JUOiiABCWAGFIgrjpIJveG9C+jUKPcl7sfImeObPM7FmaO4XUvkmgUCbNn1lZ
mb8w5yt/MS1gMTZOOfLEVm1hi31jzzWXr8uudSEumfOIStzzknLrWkLBDFg59aqv1LFRVUL+991e
b7FN0H5vQxGKe/DG38+dTM1PU1djIxetW+Ycww9TRxqG2ur8LLP/KQmuCVMt31yxYtYg3t3hV56F
v7DfW+V2jTSzbBrzx49PO9WJ09md2Tje2BwfNpobKZVIPB9udHG6l/Jf7O/WfihsVpw14JGdDigY
2dZo/UCEu+bluc/XPPJUB5GgFG+waptyE+ut0SK55mZX7z0+QKCEJ8gl4tRYv0lXWyXZ8KnhcFTf
EpK5bnfa3qmfG86r9mDbB/J4V63Gaweu2XkPzohuKBfIKT9booklbOVN6MvpWDYltOXMZtnjfNQI
eH9yuwQVALnMy3LZazf33r1JLeDp8oya25fiJ978zflK8hwOIrU7pPCscaa/4eSUgF0T5Lm9Ei66
B61eNqS2JgXwvcFJgjKJara2eFRvNzbG2ERC/pR3Z9K2kpiaqiccToC88id4nqx2+QnfNrqxTcwT
mVw40U4wDQpNFLrwhCBwDpsZhytbNkg40l/Y98OyV6pd2RHRSGsW1F9QKDYAx7icSvlttrHkhPOo
ToHmvwQl2SYnhLHZIWMLeweCedF716MmmLn8Jla0XtIlNvaQbyjptl3c4dUabpz67RlRDobw3TMw
iV3hIixG9iFkM0Z2eiSoSfBz5fwgEUo3Z8f1cN9ZH4D4FZltyAdsNipEU+C9LxGzl7eqTr2aUzre
apw2rqgbCagjAosMBNGuzvaJwlJySdrM3gPTfex41xwVwjHb2mZp756955UQ4/edbBNHjpARyA24
2OESOuERI9c51T6SF1mncKdpL7SYIEXZ9hAMvbpPStu4SV7rJTbKGXOpxVHka97xXq06O14r51Ej
toqVuOdnzpUto87rqS133dMJa4EGOFFI+jRX/Ey1Ttygyuj9Wes9rlmtQfwWhuee8KjOHlNiuzIl
JnR1n24ep+6+nRB9g2uCok4drIryWluDeyTSf9e6OvvmJzEifJHDASuUHUyyzecXzuHlL/O22+kk
uSB0jONANwLp3Mr5Za6RV2zhf0owffOj1pPNh86yNfjAOv7oYEgcXiQYvRUBqnVKJ3Dc3BAGkGTA
HTavnmwkNJpPv7EPrs2kRkouor9M9szlYMD5se+LH7VNsH+VGL/KqeY89ndbgjNrrwZnc9/6ar0N
36QTXx5xy+ByoTZxeMANI97eRu5gWPYOxE1J3IScB1jS1O1MQlJK41GI+7Udg/vrJBMqETaEs1Do
Vg5CkKNbvz/uXeE5ASD7DieA2dZ+gTbIsWKdmw/cIrndRIOwN2Hk1CXhkKu5boMxCEW6lG5Gc49/
dtmivC0Jjo9Mc4nlYnOsgXkke8XPR/JaUZcw/8Xe0M/eu2a5QcSEFLTuUOWyJdDrG43SqRCDwPxg
aS1LsVgte47ySLiqhNILqQneIBGw1KQy13WiyQiUutR+Fa/zc3h2mSAaPHeEi1GlvSzQ5JtuHMvn
8qVce3Z0KsYbV2ydjyX13aDQ1z7/BcypVX9SXOKpbBKgx4Zks410//5hlUOnRF4HMl/UGxun9O68
1OqVSwb0VURtmh2uctLRTcSjdq1vw1KDIyIomVWN+g6l2QPD89bIA46JR69jO9nekVy1qlPuJE8y
Bt9Xj67sdJeejymZvDSyINvkV72oSvvhPt+Uh+Bx+9ugdtxkr7uUzCJF6IZgoQd7yA2O6VI9UoJ4
UeayADgOJKr7xiZj5YVByMZtm9DcR/Omibf43Wzf1aP9MiXG6/EgachxT6W8j5vLcT3n2KpRzRKX
BK6IK/WksVGiK+xJmkji2AlgPuBpPz7YTCXtWPVapsIim9tbjhWXrOOOmHwJ177uW6QMXy1HG4pP
cpz17R8qL5+sO5S2Iob41CQuc+uXG51YYoyeB2T7e+/VL02Sru6SK/lya+uwRMhsURKLKkZGI698
Nmsco9nALyUS3O0dCZipHnBrsNH/rBZ1nYmDzsps7h8eBCU8yQxGmq33Uhfvxg7LdF1px/n9mFX3
5CLB6G5uyAyKQJeAxno9n5Yuq/mL5KRq28Zt9IrzUsdpcyL8jgAp4aK7LktRI79OqMLtFoda7h/x
sQkSpzIdMTAET2+Xo5zY5DV55zAXNqvrSkn4yAfxMUgn50HuJKxnIhA/2od+3iC9ZwMNL+6EKkec
Hvi+avRDHHfkcYjOeZkcVF05K3Okslqp2om3dAOfdSiHLESjncvYiBRQeL2eHELmcHCpKJbblRMI
slNPYjLcr1XnhdNLtpLb66r+XI5vDRTLiQBaYiu3hMOKBiGZ5aDy4NRQTjz/7uCtOk8t31a0+omq
d/IoDpMs9xfOxBAei8uxleNbOe8s0SUdwrc5wUJ5PnIIXndb8l9K1jRO3pVC8YE0W52hRDrutgz/
Shz3Y0a9CXsraTglxr30jvaP9rQE88rhmNuyNFSkjGX26s3kWNqRTmxLQPDi48Gxrc7D7BDtdD1B
W+Qi5TzkQ39xTIKkMlRW6kqkgZjIl0ZCeol4U/Yq+TJYX0jqt9sRrI7vqLN3VleSKoN7UE9i8DUu
l+BUzqd1HBerx21Qb0rpk3XaXIN7Vlfy73b2k/W2rJrVk3l6cawybw3Pta1GzTfrWm1H9QZ1O8ia
QsaS8YsDkEwjiWyogElBYP3QfHTvbV/8S+IbeEDEH9f27NnCZyDuI9R59bkkUpoimkS7N3c3TYLj
bw9ibjhZQ2y4cTihF5st80hB0s4tI9C6iNt4HYNLKZ+uT5uwvv1wavuqEigtV7Fj6IhVj9+TSILq
SvLb95afAlPW58uErADB5VYatutPoEvFWZFzsr3BLUA22mrVJC3JXRP/+PJwmLyr5KPf1xqq3AC9
1ldOEVxPgbl/aBwgyglUZz8Xw4DQpx/2AXMc2PvXleQ/clLv+OJAHPBIfKLX+sETd9LfP67yk4tA
IuPZ6kKu1SvsRf3wvPK6uXpSSIaI4w38SylcAZxyjqdM2I2AUuHb5pEDENVf6JO/iAOVMtFEymPZ
s03S/MFR/mrzGnXKWvqJeKT366xJBBbeB0u8ONt32ZSjHOvKNquVJ6vGhnxDW29N1LuEXomnaAnt
FrPxjwIVeuvPy/F6XOT/Q277PJ5eF/xfeXHU/M//ErK0Hvd/e8m/bei7dq//s2hkOT/qk3zy3T9A
8HX+Cm9zOa5/ve2++vD7lf+nb/5rXrTyq0gF2Wr795EKJMWarC/z//6veHLIj/8ybtf8P/7X+bY+
/mvOS9PJd2EL0tQfYQvt3wg+4OQx/gGiDzi9/2fYQvs3wg8oe41d3qzhQ4Dw/ghbqP7G4X72RlvY
x5xb5qY/ohaqv5XZTCJmgUMWWJb/KGjhp8PKTfAbJ6wanIhvt7COf6C/57N6Oz/flGg55tVhs5nP
XqW7U303e7sr7u7LdcERArI4Nfaf1cpueng/NU6vxPsqGGN3JQNbqVO/klcFk2F3IbcXRWXwg6gy
gYfvNkjmmwnvf7kHvo1IqEgqhe/cBnS3TvAUE0NkD3zzQ3fZ7/hg+5Ya5e0WUOWCu7tU+Whpt3tn
jVm27i33o86BytykXPNweGqgQLKN14jrW1aOnDbF7VzeUq4lJ58mEPFltj+uu69SdqvOO7hUz1Ww
U528TZgDKJHgXO2Vn7g/2x/vKiWCPs5apZGr87FNxrM3UYCUeyNraHU7oQCPvluJCH15u2ubXada
ViYDDzbbdXSW8onv4bl0oz4Be0qKczeEvl2wPDpkWqa4F+fu5mQ3JWtSrbbtNpnIVc6xC2hqpz1q
L0IuG1nrlr84MVMdccQjeT9aO2N53PaX1E5TlWqLAjgkqLxsyE35Wl0IYjqTT3SXU6Hx2SINY53j
b3l3t12TWumk1vkxN/d3UvjnnB69HOvxvrw6a6cVqpukuXViK9/P/Vpft+414u+INSfH8aJZ3vTL
lfJnqXrq12+b7ITx8TiXrAcBuiTPaZLv7VlfcuqRoLT35223nO/3JKwhGR81JInxvFDY6cXCYp3j
Puhc1iXzum07t/L4cCa38LaZIQ9j6sOGpwYF1fKKdn+UkzVuXeN0vX5W12XqopFnfPneXLzT5W5x
FKG7O9c+KTUbl1fvvdTjmW/3O6N9uVW0VflMqpRSZUmuWfsl2XrvnA+8v1YRlQ4Hj0ftpuqPBcdF
jhxP3r67ZEZulm41jcpjJyhg56+ooti5vsjfsLpTH6aKGctG/O6xJKy2dWbzok1BnRaxIF9a4R+J
4P/nhCtW2b8Xrj8LUC7/Q4DWfuOQAMyObQcLEBz/pwDlLUw/ouXZxEMYlvGy/SFACe5qkFqkTex2
k4jLJobcHxKUt2iwQTgPibOJ1+r8kyQq9Z8tQgp8408tVzGFO50fRWiOY6m+X8HHLSo0Xx7Td7va
v9Tu0Uf96pQOnGW7p439jYx8FXISNrZWiRCNQ9jigGB9VTJ3eTWorZZ+rfQw893WWq2n9cPosmxY
7UtZPcqXiFPDlAggZ1btjcVZWXq7V+5U8FhRu5K6uM2LIqN5d1tvEn6clksdc4+x19yUqSbBTgXZ
WzsfTb+8apunnb3eNqx67RY9m1SDJdV0+0tC/yPK/bc6/zsoMVpv16f5bD35ET/8X4kM8KX/HfF+
Dwi+RwLc+gchV38jgoXyMGU07Vfynv8KYKz9Vi5XOzh+OfNGJno55fwnITeqHNgkdKVcJpFQm7f+
JGQ5B0/Z1kYDJzqnE/4JIf+cHgek2SmDRwlxaxBI+YOXHNfGaV99ce6tvGn59UdT3yxr4epGVtFl
216/DErYVUvUhL7fRrePPQb1LX5T7nb3PlqXDfnbl3vsRYlw32vr8F7taJLWoLkzKksSYF9euH7Z
N/6oFzEI2FTJqXqLCPQn4RzJvMtv7Xl7eq37IXs98y5H7pPK0iXdgVbbnnDv3jXiNeb4vA10Em7d
e/Tet7odzi2QxVr7uJNbrrPvQteUu9lr18eOyPcbSRiv7EaX4sMHTt82FdhOV9XekTr3tNEvtaN5
qy3dWumUvvN7r9zMnTXZrD/qFQqakJ9/8x6g4xeb49U5PDh32qz79/eNqvDvYLsCVZAaeHd3Ss2r
WW+tjUP18RUK9v85M5Hl+G+Z6T/+9/FfakLCt91xP799y0vFnX/yEk5HiUknmguukjC6P4KBYTOi
eQHI6AvSNbTZDfqTlzotzrhhU7UJyuLdb3kJZx42ICdPcYSQm+if8FKlLk7H7za4mmBqgD8nWIH8
aIbv/YSP2vK0OuQfVT09qqCXZUkSqb5nBnaUENCiSMCqX7W3spcqOKppZGfBW0Vv1Vsr2xibSRKA
m0zT60d9dm9UEj1V1Dcdfq2V/DvnvfGcYDbjZOXOo0vpSaOqLib7+t2TWbJ35jpg80QrK2utE92n
z2JnGHojz4mHQyuOAUYqtIYbLYxvSk8pgaUyeW22V8OnflSL3syKQ8uKh274ix35SkfG/jdzU//B
h1rb54cXzvKa7nKyR7npXScFOA/HC8bUlJ00dWe9dKanvSxwMzIMKrsfZWnQXappN9opz9ccf0y2
BI1UkOpzbud6L+pH9loFaS8M9dQ2nyqIknn/oMb+QY1aWmQnZ5Uo8/OsstTdq6mKylo6rCn3rZbG
vN9UTZUbd2X2+xzPUP1+fx7Z0yAyd+qpmd6grBw+4lC66IZGU43O+udSWyxcN12clD9uq0lFI++y
NnDclYrj2Va5Q6Y2nPk+Lhf1UGHbuDHE4bKrrPDCoszc8Fd7vGJn/jy15Idr4ziAkMviK//GF15/
Y60gyKt676g6KsuymU4vwlhbzNyNNtyrHt8uy8pZaRLnm2k25Fih1stI6KmWKkr1NMVrp042B43U
QujDWuyhkK1i7FBH1uuwZg1l6R0FycoCbNWHNgwXO83tBfh9VbJU6s47EHFJJXPKXWt91beTKIrM
ORTc0Uw0hIqiteY7TRV9PlW/qVP/0K7rT+2gjlquCG7WrvoyYedGe3Uvxt4u67uIcB1Fpmc1GDhh
uFjq1ozFdB+KNfY8Xv5Qk18RK6r0L6e0Qyg22plsvD9sL7RK7+qymNKqWabbZHNUDFUo9ahqXWpN
ah3+SlveWZW1p95Sw8C2z6oOSbO3o2fTxOwH3YvdgemZM9fNtio9M4lbGDuoayahO7JWZ2VvtWga
BAm6ldlZqovFVGYNhQjpISXCwUPFYRhAyLSzVtOO9gyXCsJm9YauP9BeanZk0ata6upZhuCJ3tpb
82zamkfw99CFhXo1lWZLde1+UitRfyJOSMeqBeQZNqZBUzvLYNZ6AyLAz6eVjelSGReKDPZLWktr
K99DTFXosAw2mrNQ/FeFhg6wIdlgVUObYTOqSrfSpYisYp9OvbucEdOvxpYmq1q0dqZHZjIlHE4R
MKJe6qRtFIt5ZIoqDIg2ix4/9eFJm4UZ8jEdppS06aayBBnZv0z4S68pXMna1Vis6O1ZBZSx1O7S
BTWDvcYXFS/CIRvFcN+RT7dtHLmjpniQ+1LhTTFVazUjh5I2ZFuS+4aDGeG32myYVrUgm4XORaVV
M9fPigyk+hv+Xesvi80dWsr1jj4gL7s6GzjhnYyJItUrZE+VUm2ptixsgP+XVjt625Dn7ulEN9f3
EAdhbKo/33Vr1tYJylqJAY+vDP+tB9SOZZZq3bd399562Vj7pCDv7ierPl6XU3L04Z2E4xFctNLm
5Kg22f/TZTHJ/WO17ZdGOgLa46SuV7br9JwkrBCoDBiBq9lTWYmyOQuJFFdze0p2F4QgCR5Y5Yo2
MZPpWS4nLxH3JuyL6qNL76SNNt1kpyfmwS33H/2TGjf1jubl6nOtGasum07dcveujZpBrkaIEtZj
bhJrqUaRcAKigY7oW/NksAmi5iUtkQkd0dG79dnRjlp3GnnmGvb/0PvzvXZXUV15e80WzWjm6qU7
PifP4DhZS+i8G3kewrmkTS5q4nzutQm76etwp8+vGhGg+t3dmp9bbX4u5j0QmkrJWGMs3BBaWgUl
7W6t9P7B+rCl+4ODNqOOp/WhOWgWbv28da861Qm7LVZyNF/KLKmoolZmyGkE2IUAbObs1jWnD204
a8GG6qlWqI8ztzGzfbCtuvG3FcYGUXaqT7AtreEs0c2VHlE4EUq3vfG+WP+jFvVFLgRJU42D4IyU
7EeUYGPEJa0bIFUv7l196KShj1Y6uorqRio5aqsuZ4Q1eWXLLXvzyJSMyInMsNta3W8jyG+QPXtf
GiUYEF+QfxqYUb//mfUS9seNpu7d1YhYZI1RAtI1TkZC3g/tJoIOpRFF1+4c6YTPQ5lnPUEuMRWR
afZ9x3c83xiTOVpnPYgU8V7dUk8kxcrPjVfX+fAfasJeoP5JhK/X6u0W7aCpb+nfES7JeogkM4Ho
c33ar+u50VY75Q9e3WZArWimzSAHrpLhBHeGzqigDLyPfB5UkEVvv9UjtZo9WTE+6bMbnjRtdNVb
mnkv7oumGR5B88M6GWOu+kANGy10zBLardrXLuGzzF1bN/tthQhdoS7jpU70NWrcGZujtzlqqk+P
FMxqzPkKdde8xVbN4sXsxsTe1IwinMZD75hEDXQ/1Oit+SPnQ1XV4KTsCopQVJZ/Up4or3kbjLDU
+ivd29sX3ohpZaMhr07mxpl0zA3CMPZ54sqd7AwqMGo3NZzFyP5wowRmLLQFvCozcVfzkRnLuqID
9RUd4yS33jLb6kPl2lY/aEvR/kgsLmkhdoZ8vZSLunhpF+RxgydTIRbx2NLX+uyl9RIEqgkHUBRD
z056ejWQjkICD+1sEbymNrZQxsne+rmde6iyBz1cah6Z7KHrt0GwndGGftBx7hDZW0OMPJRMp+gZ
WXN0zWypw4kib9PeToNzUBgAomEVnVnpBu6QQAZ99kCy3/WmI9JxayGqX0bKKfjuXX/qB3tnn7yH
Q/I652gdkewtnVPoVytcKaulUhYRlLfT0mkEEhoOQ1rk88UD3BhYA/C7qZiCe3q8yHW3zST30mWX
dWeeZarwGOuzoWH4DozzUC7jKXXdU5p3D5pHBI5qGZ7vLHU0fBiPBs6O610IJ6QDK7OtEcnO8wTf
wmwyvzJPSBgITBsgiseG58zcncYiHUzHHK2UOyOJYlB3m65269/skrnuE8XcheoI01dkFtTA+B+I
aGjDQCL1ffKuq4kQF/jOGY89pAFwCU7k9fHdGNe0BaMJQQ1OuStiTPDpyz4VRE4uNI2bnXijJns9
Xik/XhzMZfehympgoNfhwslGue7QgurQc4uTxr67GnufOywZCDfksf6HMrZc+inijd7QjNc3fb/a
rWnV7gkm4GSCTk8+lP/w4IwKTVxtGoayDWD1zogHA7/NYyFgTA7mkEhwJT0veCvU1kzRTuvYoZu6
zmC2QElrfgzZhAdtPGHWIWqYsA3XDE7agvxEvU4M4QK9dqZlbTTQwQSw+KuTylR0/CtkSPbWDkG5
xL3ifvkObB+OlDJ4c6pNT920l4LSMjsKMv50gfZhOHOt2RDqS3kpa6keYheYVyA53taHIL4pUt2e
R5GN3I0SGxPPG6mJCFYzmkcweV+ZHuLViwr0LK9j+InRaGNSdpO5iOCR73mROfLEaqQZbtBYTkgx
jhdk04Q6rHiBKBPBxg/LmYhptwAbLcLwQwstsHT43/50gPV/3qnBLfWLuRFD5RtDZLsq7WpX9nD0
YZr1QuYm6dGPcOim2Vp10zic0b8Q6ylNs4AfgFVQLpafkICLsraniUxVT2YydGOXS900dPwBxgtN
ZgmzYGfcn0EAvT3ixkV1BovQ7TGxMl0Rk5Fh+AVJxgNSWYlelrIKGbcLPIYNQeNg4STqo15cVsyl
McxfLHZ6LI9gbcwoTYMkSdCYrAwr8WXK2PKIpzILdG16ZmQm8sR+lExtlgVl2Ofbm/NcvgLb9Oa0
wBu+7xujJMiSYJr13FmWSePyrCTC/AzmY9pi/EX/eR73YPl7HkRAs54x9o2J4fvOgHa0gbA3vBKH
GHgMMowHjuFPfM0f+w5/DRxIIWSJEWGhO3THUJMfhwPcCZEn3B/zMnNscQ+k1IeMPK4Zc3ccp+4i
nPCYjVogNOM45mALD3UGC9ZuMUSbIB2YMLHdkY/DsXSLC3zPNMeGAalCzwgMf+wZ3DzMQid2Ac9/
T2tsff6l1VuvNXCPVmV78AdGPD46TU6qVqu6K/YghmrGQuJc6AUsNdTF+IVQoJkZUCwMh0IPX8vS
gxYYgst6C2EICbEg/Mqm/HZTrI8kgLzcOGbeaDMNIR5IL6FpobpCq9KcvIW5pAlhiUHImxkWDv3B
dqZTbjgMZ9A/xMqV/JJ7aFcmDp8Ck8lL1AqXX0MofsiNMrEZl2cZrJMFoaPhgnCzDiIF5Mb8RlGW
sXihtBXQ86OaWZOYFbZgtEBuDbiaayFiPmzobSgiKUN8pAtmhbFwqzvMwJtqmsAs0jvIiLeEJ+FV
3oIP4VthZFeXC7lGODdjkgJ5boQhy4hTuJRJDrAlsx5X9biohz4EIg40pp2WuYXuQvFdnkt3u0eF
IIShkww7ViaRUdAiPWGiaL+XwL1hDx7GzE0Cri8kLYPnOWd6l0xhH8bPyssShnBvBmNJB4JAFhlb
mdZpls5ww7Q3xYIMpjyGJhn/NAt6tBQVA+M+bhEqwdvjWPx0YsjaEM9PQRLCrLTF42ibVu0pvirp
MW/A7klG6zCtyeOYErolnrwkcPVQ5t3mn6D4FhJhmF9fkBNLjnQSykMWcBEehEDEydwzx8ozR/BS
gCE0xcMF0bC6qJmlQu4jEcTQTBmMjdQQAQNhfEa29AnZF/Tm0SDyX8ryHIRSH8lYiCwuG8HnnmGA
TD2eYvAUg59eNPoceW1loPYRBcZoPPFwHHpjn8dEiawa4nkOa49BA9xN/0SoeOZ0KrIR5gimfDN8
BoyYoUUgfoRuIkWTYkyipRB4MmFjZ0CP/aTodtT3zQBxN0IC0iSNOsYImej5WwW+Gfc9T424cizk
7XtwJHpRLhz7EwOR5QmpyQ+AuhOjNUciQ5m7HX49ZBKj7MvkjExU6kGZmW0yQAQdgtAR1yiCmQYc
R4YKhfGDnkYMdc4YIoaIOOdmrACRciLn6KNcBz8GEZM34nm/O96YCm7maeho6ZNjTMaRDc3QDx9V
0PfGRjhDDTsTsJGPfUC3sVgij66xLA7L4stLzNHYROifFFS48PsGHaY90e+OIx3lMXhLVITMFm0Q
Lix/PKJTJp5PT27z5ig4+o0sHo958IilZs6YDZ6B91KmZuwPUDBPrCrkvx87uJ491sGYsAiwBizN
qsmMcOUipkMsB9Qji4TMj0Nh3hhP58QZT3h5AMs7zmQycBaofQjIH0+c0MKdgvM5tJj2kTdgAXn4
YIF0wIKfiKrC4IHlFsAUf0Ildg13Ko2ixZCIA/ysns8U8DEwIi+x50wlEwHyW1goHs+ErgLoG4Hj
eANeYsZ4Xjxk2mnIElTE9egiYILwtsOaQX4WCEmeIB8LVBXyUwbF2sQ0hdCNQ91NrRTYAtd3RdbB
cAx4oadDN4sdA0Eaxr6DlBRlG/tjmgMHIie52RKF5KBBXIQ1QlyE69D50sioH5G2dEd6FqZBGPMk
hK+oVl7Ec8uLSY/HDdFqYG7fl+t/pUP/ahsbn7FsMkqiNSDt94CtU9p3HtdqBR2KcxIYhWIQMCTa
ndkr5GiKU0jkTFAtvIQFhkIXodnQsIXkZv4KoCVaQDhcVC6ykNEg/uAR+c4SAVfdzM0CzxAt+vX6
FzATgY3YFCEszyyenMlj+f5d6CLry5q8gnb9ulSQHOIQiC3+t/SlZYUqEPXc4z9d1DBaLkUHWwtW
miXL3F5o0VlmmGV3Xiq2wCayPlzFy+AF6WoaLmS5wJgLLXa41xVdioRGvGesJx1EVaUsX4i0BZQm
rF/M+hVqRGw/8IX8YOUW3NxFn8qkyLVoHvgqQAsXkyXyku5KP4dYkqhk/gaqCGywFlCWjJa2IAR+
Qx2AVUgNfkFLWQuUs8wag2Sy2bQpVC94aybIgjZdISSmhaYFL9DhQsWB/At2QFFlgQgstlkK7Ixm
ErVm93TIUrCfKMQBpIgGZlUgfwHEYF46s2f2kDuWQIICjfAejchXbxhaKH35l/EVxF7oLgaeRMGU
t2x5PWDvJmFfC18QMMX8xJRFQzNNwDesJ7EAgHZMGWPngcXEJuZYABCaJEmQTqwZmzH0GRmVDKV5
Eb7eXLA4oFnAM4LcRML2TXtkAKhkDoy+NIF+kLF4PgAdDGtghf2O3vH6oOh8czxCkKIy8dIy2RYC
DLHnGIgbUdbAH+mFdB5yQL+j9Zi2WLbp+p7jYxbK4mS9IUAm6suVwh/IVeEm2x45ydfQHQdzg4eI
3ipUJa7PMdIYIonlNyIN/TDWPEN6i7aKhZ4X8UCj69yDDQmQsm1uEkUYW2PTDvDRWQw1RKNgPDBh
Ac83kY0QDsJVMAT96aVMN8ITVcyKAGEAE8VqzEXnF+iK93kFXWOiHP2xE/roFEQ73fD9sYkoLogV
SkeLjgXbzNETokIsc+Qg7mM0HWIO94KdADaKEQzQAaAAMRJED5lva47yw8IZzwFDWGECIMYohMXA
Z7XAEbwiCBc9x/qN0GEGhg63yyYQAl+AmXzhLsPCEWUh7xp2YvdRLN48Go0ENmMBMZgRNwF1ZMEX
7gy/rhuiuugStwk6khZeyoccDEE7LLrMmoO1hE6aOGw8jfu44WxZ0em0QEaytmBVMe5XmkwY2BJD
HlclOFcwvbzGMKZHjQmWxT4rcaeKJ0CsfnS9wxoJkGAUrIKgJlDRxGBx2B8Gi/RH7Av3TSMXdS3T
YyziWYijdAS9qcL9w3xAq8YA+oNy4wHKCVWMQHHwI6H+WQX5YhDMBkiBNgycPOOx8FMkDiRIA9DI
kMdwCOPDIA/gUSEK8M84RmhCfhDZxJ841mDMVE2ABhM/jgWjLTCMZhZNFohqgnqnJTptAhtolPXD
qQlVxrjCYjauQpdylnh+YggF8DAQE3TAaiJ7eIgsaFrDXh8DT8baxNmIv36xiA84s2YQh0ioBf6M
GcywwO+S/kJD1po/xp6SoxYFSbZa4so6FXTk9wqSHddH+UQUj842J4JsaoMjffG5wcWoSnwEyDmR
A6ySqBCEl9gFcAGvijAUQIjuACIniGBkMToA6YR9I+4NGSDikKmmQRxI6FFiASAUEKTwBVLJxPGA
+hRpLvYkMhFUwT9p2i2egFGH/EPviizzBBoSbgCyx7kvbcBIwDrpNf4fVEPoI2e4NDINgSvoBaQK
L/DObAisNZF08nio1/ZAWOBF/AosKLyJ91KYykemCIziIRMD/gSQmyIgQWewjUgBaVoscowvtCmg
EFIMhRQBZvJM7J6Q0YJ1RKEN0SUZSEqTO1yXGATHCV1raP1iNZuNv4ja+241iar61j+1WnPC+npl
NVNsGmaKKY2HoqvZz8cUQ4PBm8wGYEXMKEEFuMmABwA+WWzYWFQ4az5FUQfBHLAj90AaIl7x6DHV
wpuFfYJPNCp8SqLAuVdnqDSZumAWNABzkCG4f1de3J0UKgXygRYgiDk+QnEz7bVojjhI6EsKfEps
VGaW4oCGbUD+jo+bOwOyAGrwNRQfvXRqo6ISO5t2z7Ipb4ukZ2yYxAX+KKSR7ODglDJ5FwOUYX+B
AYYgKsyQRQdJsGTgcpZfBDfxFmYfik5sz+AX7inMG6HygqKE0gtxjmWB6KQhRCxgG4nKn0KgOInR
WaJ65Atx1sdfVpBr4UVCJKPhQB1ejFzGKyywBb+ww0aIi+8SRUjXUFKGry3GMD+ICT/WDCQn6J81
ZM9NJBeGLZzA5H19io8ONx4GLEIVCMOltASfACZQSoSW+LHpA6q00F3QZdEf8QKxr2uCzHtDAP0C
4ZWmA4eeYFkIzbBFA3TDuSLwB2CFxwCbyMIXrkBuvZsYiGgEYOAMomYeYQ2fjUg+pOeQQNZNF37c
IT4DU6b4wDAUzuAbBEi0Dt5JmQMuF4sgCHQBBfSkMF1+EfZA2kLo//sYnSb1B6mxQ64Aopskvupb
/nht6utbnRAqidHBVyPM6sIrULedgI0hVXRolIBmET0ZMwjTpLiZIIWq1gODpnhleB2OgLB5B3rF
CQXGiLA3/ciEgUAV4qGjiSASHzcS0vPkX3w7wgQmr0fRiPiFeV+c4zxAiAv1Z9IHBArsiYsRSsFz
Kn4CL0RIwXVM/cKBIH2wGwoHKxgzD8rr492AdnmWUKEYvVD92BBogjwEEWEYMlKoDVAt/qovvncd
eQiwAGGE+gfqysKhS8Wg9Hw3Rg66oTYrULW7YJ6Ex0GtaehjZ8ROsV4h0yBy23Utd0FkgQeLMooU
GxOFJxS8+Hujjjytf7WIRCdLhgqSt3Z+iAZq3C8nKoY+EHKIHFQKViQ8LzCaHyVgN34y7IqvT3A5
zkERc4gm8ScLC4lhJFYOX19mxFAEoeyIYTksCjO6kOEIJHGp8fcsFuKkFYbPfXyn4MlewA7vMMV4
wFRD6nGNLhYe4xd5KsrQFbnlWIV/VJyovRcBRXKFiFsXzz+wy7dcWKRQrAltpT2gOPuhjCFNxfHX
y+iTCGlGIB5LPA1fi7YYhoQ28T7uxMLknIpoFc0sFCy0Y0A+goOEgAqLVdaGFUMR9diTtM150kum
cpMoSdQ4spTbEdvClgX6gCFnjAS1LWo/mDLXcgXizQCgg7V87uOhkB5OKJFvSLEp1C+2F2YEdoO0
LxazuHK/TERMxgJdAixoE08nw8Tzwd2wC5g2wgMqXZIXCl2NuiiEuRA5sg8iLz5oXwwtWsdpI7qK
iRCLTyQ8OB3Exvx6BuCJ0QAJIrwn/SWLJYhCLgM4FPJbtL9JgB33wp08E9Att8rDxoLvgAaFXwj3
EU4k2QQBS9M/2A5XniE+H66cFP68T4WXCa+4+D+Q1+AKQYdIXYYwwm4RXxyqqnBMjll/AxcXpADW
4CI4xxjhsYODZ/RAoOoGJchM4+zhJ1dYgkcBHeKOopdsHsGyiHgHXf733FYndclfsVubzI0VTsRT
newHmflu7Fbbww52I3DKPJPVGQAftlRY1dyOzbHuuJRG5DqyKJWt733ZSa8kL2Mzvo+2/j2+9m7G
NSSP105RtJlQhiW79KjulXlIKX2onqgJgnrU3iHJjCr7pf+k7ryWW0eyLv1E6IAjzOXAE/RW5oYh
6UjwAOFIgk8/Hyr+6K5il3Tmr7uJiq7q0DkiiMzcO7dZey3qv6kjeYOf2sGr5yWL18l6Y770wc0z
yGjdbX+ABxz4VWYJwEZgCbFQlXJaH7ILLwHcU7ifjL64jQMpl5WGM8o6Cwionbt33g/LEhg1aCoQ
bU+Sl86lfbuowsFNwF3Yuau54iw/pHzn3BFGMCsdc2aCXdlFic5PvWSme3zrE9InUGm7NwNmBYaA
nnJ0kb6kVc2A2MtgTQApHC6f+SfAAltaLy9255buaTtxrk/V7OZc/RG+8CLTP68D0VIXcqhYBnA0
1SuAOdzdbFWCco19Mgf+p1mSvatnjTXQ0Q8Akmxvr3AAZLvKyzdgInwROEsPQgH042cVQJSmWww/
h9o7Q2C++aL7kIRbKZSMgDDiJd+ks5qDgA6rG21F68aDwdDUlj4F0UYNCr5Z58ROiazibXZPrAQA
Ush/iwAlvUBn01HT8wRrVtqvUcDk2Dsz03a1MnFWOYTw9iYPE4/uWdC+dkG9nLBqilOEmb0ConQ9
3i3tOCxu88yNAggupmc+rUqAUkAis6oGt/m4RhaSVPmmD2D3cCqOhyNaZ2cXTQEPBJlnTg37S920
T6g8qq9VcA3NACrFBcCNRVFbLR8Ov+jFgqDPOCJ4KS7gZzlqHqLaznU7HIGXLU43RzzGZ8agXBTh
1pN5BlJDfvMKtyAAVfyt4ihzSbbgvzgDRm6Y/7Mmnc/o2k11U3PVNNPyvODgVCP9gZWx2iyoV8/y
1ytAM+/mSCthLwC5Z0k3d9QCPhV7mN3czk88Vgkzij/R5fDVILLzNxAMG1m0ohUcj+A2JjaURra4
jWYEnfUdjBNIRFY+9pWVsWUz6q+bA138VDpbwq/yBu5AndVTDRBWw8aiDfdyPiT0ANDVeL4tNY+5
xXpV+tVOcBiS2zFBjnqm+soRcfLD5QBHD8Lpm653hKk4i3ZyYQlTYX/hyKau+iTOxXlpQ0MQWwvD
zsMS+Aw0BHKosT9mcB7N7DxXbTVsniXP4ARhKDj5xhuVhThIGl2pBEzORlkNwC910+o8AZtEDc7p
lyfn1cCoO3Bys4ujYLirzH2OHICMfwClMFmAzMpsPHd3sCoTZ1UvWj79NXHVsJittGkW1hgBMu27
GLonr/+qj1rY2sgCEoqHl1ltj8+NHWzdgl8SbNkJExeAGwku9BbuZd859ykxXOlI+8KdBOCxgHre
psxVYPsfd+u0CXLcyhX0WuGLYeb2NjgzYJsTsGzvykzxDNbf9H3MBkwOD7Jbv7LvHvywnjDF3e1v
9uoSJNPSSaeDO/tV2+h4uc0OeSd8wAqwIf6LOkRir3qeefKlff169upl+hK5/GgA+tbMC696AndY
HN7BNmXWmYhdd3JgvK11nvdWhqflwXccFURc9ikcYYCXEDbCFGh08tqGeF9vpTsdr5fxVVuncFuL
HEN66bfnKXygbhEW9vmpOCza2SxfNbOSlS3s4Sh9AH99UhLmIp1IDuXB0ldRbcd7BN6Nza111Wod
D95pg7uHFawC2QmS9T7tJOdSw1XnMgzJ7QC0jD+Et6FwTyD7XGUExVz8gBMT4KnYvsRtAxC2AI2Y
UxwBiUhdBZnhxHhxNMpAbzm31f2jfhMXN4ejkh0n+xbVCGhx1qNkWuScHb20UkgDOFadrzSuvp+k
lqAinWepomVebY5jktkF0DUHZqbMv6nW5IjavSV7osi36PzTDq9j7TpvsGSnOabjFAG4bMkd6zMo
ghxDw9pdnCOyHcGZ3+AwkxURb+2u9nmKax8RupLzTHB9ev8CN/x0HO+V3r2tJRs/bKPY4A0uH4YI
hSfOnkekLM7lkIIXFMePO8i+ggZfxTGFWudZWSwgnbuBks6t7dVFncpSG+vscQrm421IDHq3hAjY
LJVWbx9hAOV8WFbL2u595WkSFADVUPUIRJCVzCfxZfCTAmd0pdsr9WZnoWCVUM64tykWa3yKh259
D+5O6kE7dZvLn9VSsj5FbyvwZr/SdRKIiyv17WdYOgMpMJxF58hv4uGD+VtAvt0KeirAUqWt2OVK
91oAj7UvWOdVAbD3+TX1xGN+sbUN+D3Fy21tIXFVifYq8XtP8U8bqHWgRPH6gAvS36ou50qyNs9a
OEYJJ/t5P/GCzHqfvaJidBTwNCmYdDHs5qdF5clPs4FHz64551xyruCDOYfO9mZ75X4IoyDb3oGl
31wuJLtYttgX89PhfY8GyswEhnzyDfDTAlCtehpK7tmfibgjI1Rt2Qcqu5DtX18z9guAMDxeFthw
MH1u5BQO5wj3dfKP73hCK7YltojmOP/dV+AK0r0E+rVaHolBAGbnzikEFsd8tbXvfqWe7mK9wPAL
u/IlgHKAcq2PaAE9yPYV8Ra/CnUwsx34REcGXBsF+wx7b+37FOexzddFWPui58VrgSkUiGpDutel
t4brE0g1Hn8Om24AxvcNshuinAtrSn93/lzZ73iz+ZULsba+2EBOC4Bs9xrc/FlB1ttNnxkidl71
1fTzHDTzbWa/KtY1fKcM4SP5yKWfrM7T1paeV/d54irhVAZHh7yKZXpb4yN2qmXn5OspkNqrM3gr
9Djlo+LI0xEOefeqsLP22TL1amKyzZ2TvV4SBAWfAshi3S/X/VF0t4QDthQMRzaysoEResgxlqCG
TQax3b1fA9vU8WKLdXLIV5KdTWXA3uDvo/nLdV6J1luyNm19Y97tZO0jUjO7AzDMbNV66/y05XHJ
9OqU/uVoNt7lLV5m+3baQTBiRYVtDF76BteQcLaLxMq/+o/yTQEjez4WmPoSGPhTx33yIQBaHogK
S8tcp273llshtB/EDl7i9DsNNRbr/la611kom9Ykd2oGKV4G0StPtvqiEDEkXpt9NCXQeBNA5/Z0
TNenBQdpfvIVihH1QrDAi2Ytu6sCbDW+DL/aIrD10rxoR/nI9MIhCRggTM+W/gSrlyNIOHYuYsNV
nGqThGZnzVr8ShFUTGMI1me6wjV9nl7KY4qttFa2kH/BxfF5s8VVxKUpI/3DuDuo5EQGkduF6VJd
lVtR8xWgjDjTlRzcF9osWanblMOS40hLt5+rUC3sxYC/9JYes3XpN1Z3JCa2L0cJN1r6xd7tvtAR
vNuQMr7ylV+vjipZquD3o0QMMpGzhPAJkGXjn7nQV5z/QEc9LZwk0DTYMpfNVDx7eCxR8Yne0Cts
HHMMja7BG2LRq+p4eq2eGqebS/jJLBwWk/e2tuBNP+0FO1JsdCmx7JOjrt5Oy+z59F4us8KeNN7J
XExeleVtNqgW8g1uMe8/LrVtp1vZ8JHLPH0g1j3bntjm23FybPeIeXGGVG+Z+aZ/Da57bratSXrh
1vvC6d4MyFgY2Tw2T5fZFWT3i7wunuvU0kfFAxtSuDy2qsVQ2fq79jm4EnmMYivT2hVUV/kAOczU
g44Z3/Bk8ucp5G6ITITRrGTidfzlueHDDt46ydbk4mqg0/oolg2O/rkHQw8FjwjQfk+kvBKWJnN2
YOx3aBv5scdcGQzBM8TZljFDBKCg4ZlyD3MCfHHRbieG1axfT9B9WmMSpKkWK9gvRLeZyy5CUlYf
zKBEd8QNZ4noCi+q2elOXgube6jYYqB68DZYLFVv5fPdm0jgEXuAaYNqXe30dfShvI3EY0uZEJ+Z
iMtMfFF8He9qxFaUOoYjcZfEDjOxrs79WHn3q5OcLMPL3wRO5a90KTWWcNDm8fhgrpB5ba8EojA4
tefpEjarOde93ZNmrnUc4i6bDUcW0b3gqRhqInOsP09TAnofnL0fYcTL8l2+oFxoVYQgu2J72fXH
2L4uJtzapZMt0YyjHXZx7swPTyUeO9ho8no1ZkXoQ5PybuvhkxA7CuGk9tyS2OZeusYYuS7O27M1
mTMJY3GzvzDp8qJ778VUHkf2ZvskuO0lr7Y/DUuxrQR/r4LmZ+5lmcs+gglvZWv5d4YblvKcYY+V
TEowTbE6hhpi56NZIqDK0MLwcT7KU92Hlt2bfF2DwflE9AEIU+Pmy8pZb+v5REORzB2434m2FKTH
vGtpGaKjHyEHW3R2h46QVXWuQHbL5M2HcGjemmUxlQj8bk5uOHoYL1U4YZVNwVvel7ej8JVv9SLE
GjR36EPjQ0mnwkZdDbl9adAycrB6FFcmMQc3mIDEfxbeIl9cQ19+Qaqztbp0d8YJvp9ufnPx2uu0
Qs8hSFET82QfCiUoQ9x82sxrt0Xhc3ENey4IiXw9X5n2Pttw1u0Yl8SJMZw5dxYhe+1v+7nCpA6U
2sHleGO2292iEU4NofC3FTdAN1ifRCYNDDAbQ7Lexu7Dk2lLuN0coXDuuN5p17Jz/7rbGsd28NRf
1UIKGIuaw8tG+JMx6LA8EbqInugYYN3o4onBdeJyF2gzYXP+gsNKIbIgELEKrhnUoI4m2KjOfmHt
uHsMa8K9FnPhnzWr2eq1lTNKl9lih9hraP4yX1SGNRbNVmMuqrZVxdZJxZrpIDmKFIoffeSIZ0tb
XwG7l1axyNws6MZ8A7bSFV/1YNrWdJzJ+ngLW+e+RSYsEEH300/Na5Yr/0JTrZyd8QKSdT67BeHy
zT8plpj6BjcPZDBlAB+cVXD3QuHQ2leOOyqJZ9ts7R6itsxtX6MGbhVrdM8kR47EXEO+fu6ICYXn
Bv9FTHSGvdQgFLw4s4GRjX5R/rrMW/fMoFfvb02sJ3O35128q+31M/nKlumiFVOaXNPSUwsXmlWH
UFnjk0ZrqqF6JyJsl2TdFn88DtFi7Gw1TGiEN5+kQEyS4FZQw2KNCwaQEjxf504YPOvZhp4Jp/BE
VMRZ91Smv8RnaEL5kGhv9DYcf1+3DZIX0TVIXnUie0Yv3nV1WjOa8DRRpxx26g6ZMxwmoiXXRC7p
ybsuzmeis/tUuxNHEYYmb9juizmNPDyVRyZvbxa580yhAqd4J7coliopHWFh5CbbJCCOn+pes88W
jDGNk1hMIM4mC8pwVNmw4p4f5KMvAr1FVIizc6uQq8OqXm9gLcfYcrzat4isfOgeA0rmglkrVpb5
IMparU9ZZEbDffyVlfwrsYnFSYAuFtgTZkC9zPlCPRp6UJr1ZCD2S269VQRdbsjZ6aemXbHqmEbs
1OQc85TY4LTKeFXFSj41BtFiduYy87h0ppL1wdaRl7zrpgfX12ZMW4gOvXEyMCZWvjIuQDTJpfI6
mcFazh9CLcofbfcDgWh2qGyy1sydKjg4iam7MZjX7Cgk9V0RHnotQXlGBMnvvav2l/3r/RiHud/y
egoz5Vgp//TbcVWkgMC6mdbMYjHmQ/Du7KOAepbIDM15XKjWRyrQ3jzfGCCLGNZJ/ZalJO7DpMZD
ZUxR6IQD0ao3OZ9HCm5JgUmsyVCWm4Ru5fNShOQx9Yo2iDeD/5y4iS/NmndlGRJQu3Dr2q/xalCs
CWl64xtBi0+o7I9iEfmkv3Ft7YgpL2SgJcMv+Ppo2jtvyTxaJ2xByzmmG13idiY+mcFkw0/nd+6d
MPFJz5hbUvzcDs0x5aJvm+IIz/bnlZ2Kx3HzMauO5oPzIdlwco7TeIvIvoXd7BbebV8BJKEuYtOe
fMYzZkcZ95ODNBAcw5scpa/Wg5Blet9IPLLD6aiWvrmuGY475oOFm1/lYzg8kIh+nESn7y2jmMfq
q8T00JYpaZYG7qVNRa1FC7lVnIwedcDxXnEMt3oQbZDfYCRxJTHBOSfoYQszS3WlJ0Ik5Wk2Fsim
Q0qoomHuN/xmYZuHwYEF6iP8lFjMcon0+hHG2hcUHqiBFlTFYnCasDSFPVngQC4Ii3XI1bXNj2eC
02Ka+B85w/IfkYNHzXOrJzAfl413Y80ITMatOBFdmLa5bTkFz94rg3OjsxmLT8SVr2NeMiZ6FEyt
Lf3lj+qToVli6dzaX6bx6hmM8WLFJnQzkpUx80oNxmZ1VyBLYkgx4DaZGdM6xI43/bIfUTUkrRaZ
FKWtfbFYqC/P2IC119bUO97XdNQzVxyn0Kgavt6Dwc1Xvd3NEJ+3zu8lGdxUo9DFInkXRrkBQd4s
Ajte36dwhXw3i08dzS02V0pTPIlLjqPM7RA+3UMm0ijq995qjNP8iSfgMeaxIzIsfLZfBPc1dfil
FMeQegsiqtFHsBXa/Oyh9FRYyuZADPYBM5i1tXfzj8hFxYK1uAQy7iAmHuQPEvfsfexlVlHjmONS
qDNVb/lc5PetFYl0Zt0Dmg2CtyLJx50WronFjS5Q8bADljt2yWQY2+d3b9QPSFhpMbgzeXsf56ha
H9t5Nhg/N639OBl+YzqUT6L6575WJGu1z+SypTC3W/mJr+JEM7ucJWFJq4IJYhaBsoC94J6xV5Rc
ANuxi5T0OJwyhcnVyZmnm6XKJ5tj9W5/nl4CfQHDDNW8jClqzRYOK3WD77bEKQkHX5RyCAtN3G6f
KUmTWc40prFjJsGXFO/sZNZyz21BjfWYdEZ9/4K7fsZ5cwWuDKd1YKgBXuzvT3s20FeWRKz0GQxu
hGXjP10IRe5h5st7ye8BykAbjQVf7JqCsLy/4QINyrlz1QGKPYzhIl5r2r70lFRK62uwXpTXWwgr
B2+n8tYEIizQjgypo3rtdPbZrvecFEZMq+mhdyLoJfp5O9/dw2hNFYeCI+eF8JD/wzSoqzqK38rW
l2z1c/7QRgTHijeEaPPSjz9hv8RoeD3E7qiYCTsOJPY2I7GFfoEUyXrTqQTL4OVjCi8qLRlfWFN6
29Qua7oy5yUFuYVO+SVonGWMrZysDSXke0B5Ow5TP+PlFSuEbIFoTw37sHiih/FSLsZVZLAcAakx
U79/QlNNtC3AXsBKUMd2Fca6l0RUlNQlxv1lRJJmmUeBLozsYnf7vH9mLwNinHZvBpnipJRXEhuF
qoaHac8Fg40UOBirZ686S1+cZ3cAfT2fdw6I/LjbIrpKJQexdbavzXgto6pjNU/LCD8jEfQPY+Bq
m/YTdAJ0aNjhwv4M5/h0lmh+C1rO4kvJPg0OiYv9sZsbZEiRw13DP1xwA7PKDFhuNFcGE0g3ySPa
sfWBayGZTrYqe3jyTOctX7jS6+BML+PFNm25K+D+trdc6f7NFpwbmwh3KtnUwJQ4lQ8OfwKJHy7y
8GJiJjAhYY3jeCi/7zEJydAzRWSwbwWR9QmWDdYW/2kFlXvzztPZTkwskfqnuU/xHGEHvwsTmVjJ
xgwQW2KvFgO1N/7KNLLV6YmokX6TwUwy38ah96huc65HWgZU7vrxueGHaEfBLp8y5mp/ve1onnkK
9kBXRvQlbwoD4geKKYwVI0NEtMZNQCHDK5cx1bN4ujsvKTMqjGaSsjPay6BeIHlHSpMZhjxQ/zdx
pnXlkDeVBzJoiqj+uL6Rd56bDp2BzirUoPLKzYXmlXtzb28YSsBJ/ZCYUqXrQwlxYs9Ee0b45wz+
xBk4Fh0hSDVNrRYrUMeT94SUyzIOjSCneXGzL25nC1NSPqaaZQszM+iaQNPEhcboKkt7WUI5GHAc
cvsw1kBLX+DAUyj5kmx6PfSSsp20yu3lxNfXz2+71Den6UL2CQ3XY58pLBBRsnBQL2SA5k7y9Gnx
lOyEoA0unuHfXkp/sGf30tYwF+KKL7qE+y/IkEvCongIh8TTqCZOPzviCsJ0SAqt5Y0rhPDklRoD
b25iwMMMZTOQXAZLm3gkLdbpdcwE2AX7RDYwMyXuEtpeTh5cFlFs/RJo96XUcGo3LHb09uzMgwUR
t1Rj8tSTXDqOM6rJ9qFZxAes3O8DVMQZ6SaQoFnixxumt2v2FGyHuynZs03QEOIxPtVam9JPF5JF
l6PzAClxV3JnrHr24RcZpnWaXdw3A/+hLcspkWGgQMZJgZ82ah8k+E1KhM+YpqUtL/i0ZoETommK
+7Q3N08MfokQDcBXRMzRTtWnwW/8Z8Z/2ZHLp+hUfFmKIlbNzC/0IYtqSsviwBs6xyF4pr9gz4YZ
FHkmmFDR3gnUoQf3url7G30eEczQo+MLR8FpLc3gC92t4qlKcPskgjuT7evsGhrMbqPiQ3RwJd40
8J5j3ZBgbiHQrNMhRYG/05ql83ZgYFy0g7HNcfP4igOt+oLN7ZAssKR1ax3rWQofyMicMLIuTV4K
tMN5aZTrnAgb59gM9MbaC6U0ehbXnSwCrDlxDHLK8BfORLUH0EqZMnFmlKymabBelj4dvBnslMsB
bwy10BIpGUs/WwtClCqQaXVyKtGrosNIvGzvRnah1L/SuwFjkOxq97S8666qQ2hulYvD0Fk3yIgm
U/Ps5aFxGzUgr50rryjSQtEyqx0on4MxPVKtF1cy5zRbnfGlUtRtfPiIneYVI3UubFS+0Pw4srFs
/o1Z0+EN8sMgUmeViVCoFHySkpfH/Vy5bfCUOKHr1W7oVAyVdSbxqo+pJ9cLadvkZGHVkRKSvlLl
2byDBf6trygtWpOKNswxoR+aZ/h1kKXEUU43elaN9DlzU22rEVe6GcmWhJ9GKIypdIeKFH3Rckup
mDF5Nkvwrs/xlroJLd6pCP+DENJe4stQSl02S+mz3zGENgQdchwwlfyRUiSrNFRbW/PVp4Y4JOyf
cjdzjD/8SbPpNsXqFy0+j+2ADzsE/6PTjs9wchyMQ+eDIhPJ2k+cYBHjZoYf6AGdIxWursJ7ugYT
KpZhte9sSKGAWyVwxpwWcBAQu0NEgzrKNA9wC/OwfYrDQIjCZJX76izxIlt8XxKtLI7Hu4e4J7NT
XGnzPLwSykleOafXOdXpUuZTOD3ebwAlaohzYHpyy2njcbIDFtzSNtERgTIRapSzW89aycahGNtr
NY3x0MrbSSFXuLnm+s41Vk/pNrngC0Qu1ej5ykQwzcF2FZVW+y44BwnOjytt8cZLKEL7OLKD5Par
YoWOO13DftYiaulRockj+/5ZQEhDp9tJfTAXq+uMf++MbYFnueP10kN3GAMZLiAGfuaRh087qAsx
OFmj4l8Yw1YA6SVe75B5ELOalArdM43oKyRNwjw/9KJVhnGozvKNtKGshHcXsdKSvnw8x9wt6eve
UCPtaX515J4p8VC+GLtjXB7NscG/UWT2jafklzovVvVI/XF3rTwYnY7ijZ55JKrIMLpkLbkS0NTJ
Cj7brTkiGajeETrfXH4q4lY0f/LSfMbs12ezudJ+JCR7GWb31wud3P2dGptTz+/Hiju72Zhr0mWn
hWhivPKENV6C/qV/wHnON4XzC3QDkWo5E7j9tZlOJWjgDJSHEYNz51IS+fvTE93CPmBnuPu2tFFl
p1xClyH8EoLIuXwQDwhEPGMWYoVnp53F4+0PtkAjKPhFWzfsnN3JFgJjAzG/Q1O+/5z1swMOnQCf
C9elqY6qiSesKi7qnGoM0ZxTi7+Z7zb+e7obKKoBKZ8O6B4w6gi7+hOVQCS1zaAmHVQCEqPRzxeP
khe3R0lMcXZAtLAZJI6+MiupSOYzgirykxovYHJNAXAJzKUKzUtPpfpMaTixJ1sK+GMcUXgkTYlH
a1qHMY9AmO4q5oYbHTGLJucyt59yC04J0yF/hE3tVwBMjlj7Z+yYpP33cMFf3/EBqTloRqaqcMHC
oDVmKUWEf4MVaCm9n9aNwRU8goxEl8blU7+AcDgfCzvkZfVWPYzzIfcgId2SoFjCfVO6p4XHTzMa
WGMXhJKbPwaxPmhZEHo+OFwQ7rAedVTxdNbsk5IJI72GtR5SEvfeu9uCL4SU2o311WnxQJ3f7gqH
cJ5tHh1mARIAc/XKxTU4LZFSsudPgL0IVa4AEyBBw2F/xW5PZCRv4wWUMgLLaQJqO8AXwy9jPdOC
gET1ZE/1RIs+JwVnDW8wULrBv444LRRz7QOXs0OJZ6ggKSeJKd6N7R/L/78i2vx/4Fv2adm/FZ/t
/weMtRLQw+8Ja/9PE33CiF++/Zldc/yV/yHXnCgjd7IujQI3pqYaKpR3/0OuqSv/mmgT2Jg16OL/
zaspyNK/dFQMRsVfDdJ6hGb/TawpaMq/oL2HnVlCs1AWFel/xaw5GsJ/cOk8SNVVHS3pByegXqOi
0vR77p6l2L2PmiPRndZ3LCI4FCe/cTl/Je/8z0MeqP7MtpEGI5WhrBVbC4Gbl/JEzfZPS/031Cjf
vcDDwMnQK3ezuKq62/WIwYn9lyEiKqGl877W3J8f8d3XZxP+7ChlWWnvCUJ37knMyHbrXnWGoomd
nz99XOm/24EHdGsJx2lZqTHALplGc38NpTOVQCPx/tnHP5CCCmkaK2rM+mQ0b2oh/ihyWkkX4/4b
ab6/ko/+e28fRUX0+lpftbyENF++6HasJxtlInnnJEWGutpG6kArv72QuxrC8uc3+mY71JEi50/3
VnqRs7Y4TTI3v0qUm67n7iMxFaH9zYH6Zj/UB7rmqkKjRkG5zjVabVErCWjawvCK5lb+5gF/pfL5
z4o93Elt0teVkJ34/qcrusA3mq2NQHk4k2C3VKTnSdsukX7QfnO+vnvcg4XngyJebyqCWRiEX6jS
ER3HwRmgb7djpT3UqDLZUdaKv3ncN/Y4+rg/744k9ZV6blWwaXk7ocunabHpRUmSQRuWtfqnkTVm
85t7/rtnPdq+qhZ6dZIRnzjpHlzZ7+2lGqb3DMEGWSzz6c/n7bsT/mD+XXONhF4ABHeL3iLFizTT
KmMK+Gbq3hKaVcgoT5rfPey7w/3gDRDqLYo70vGuWVPMGynq7+ZvVWW/+/AHXzC5XPrLzWC9UFRe
ohX1Wd8F7Ten+pvPfiRmbgrj3kWRTu0TJZFAbyo9MJu0//p5D74xSuXB5vOJhGi5wakSM3OhSeIq
T4tdeTuFP3/8Xwd7/m2SyoPNn6WoLuM7H2/Wam11E2yyuXfIaiWLVD7TVeq12z87s8qD9VdtGxWZ
mpETZVE/q83+U1euz5eyosXbiifn5xf6bjcejL5Nq2YQNTTEkcg62YjNATE2h8PPH/6N2SnjQ//k
gNubfkvba8ErwCMeBTlSn5PwHgumgayoqm3VqK+K3+zMdxv/YOK5nKlR0+api/runPhoYQj7gWr3
z2/y3ac/mLbUNMnNVPh0pbuFWdUeyqv63uS3/c8f/91CPRrzrVGEXEPec/z4Xow1T0d3/Gpog40A
7OQ3L/HdUx6s+tRN8pqRW8PNIxFNWACr3Mhkp5f49ayK7j96FfmBxiTvEF9r75nu9ReAD1ncJdtz
ic6aWSNqXl9+uyPfHFz5wdBjM7ua6WQw3HjSTZFXy51BLLrfvMQ3Zi4/mHnXK7pg5lfdE4adoYpB
qQQKstlnFI2GW+H/vFLfPeTBwOvLrbhlKvpxzA3O4tvdE4t2VpVpYcnmALTn3F9/s/HfPWk81X+y
Q3EYiolc55pnlmoXlmWjTuUyzcNeTjX3fh/qIG/Fe/Dza323MQ9GH6fG5CS1dwM11xYd4laz9JyK
xs8f/o0dyspf3+TSR8qkuZiaJyvVe5GgyZREh94wn37++O+++4OZXzqpl7VCN1ytM4NBp4Yltu//
7KMfTPyK+sUpklvNi4YIWufbbY04++Hnz/7GsOUHw5YGMz+ZWmq6pboVzoEgxaiIV448iL+bsWN5
/yb1kB6MepKraZ+d7xNPzu69tkH8rhx1l8sMmMTPr/DNyosPR7RV1EE1+onuDqW+nDTAsURN2/z8
2d8cf/HhRMq11on9jcxGm4BaiUB2JYhTxyv9tKurf3bqxYeDKRS3uEqQW3djqp+9Rk3M+F0a8M2Z
Fx8OZdbd2jpVcxh2Lwi2DFWP7KbR9d5lKHv/5xX67hEPh/PW6pNGm8SGm50Q6u7q3f1U7Hq9rv/Z
7koPzrqlujaoHTePGiVgsC9C6bbGtfhnTuFRy76qilpKBFnzYkXX1FCNtTaI+hpd5EuhX8R/9BRd
fXDXSVXqSKGQTSK4/J7XMUiADOEpq01UhL3/0T5ID89Io0ZNBaovBDEAXpLBu2FgZa7/5uO/MQTp
wcgmrRDlgnbTEDoVb8umOelO2l7AKmf6aW8MN+a4lL7b//wu32RD0oPVRfLpnLcK11teN/OmA67X
AM491c27WEq7Gu3tOm/C4ap5Pz/vu5dT/no13JNLL8l3YeIVQ3Hq7PhyVaNFdyqT6jOvdPniCW0q
mIfUPBX/1Gwe/G4pnzjE8dVwTz0dvaRYGyqg9Ez6XQX+7/26/oeOy5/u7buGEnZSF5hNe11eteFF
7xUGbS7Aea6/ewdp/LL/7dv1R88rl9cG9UJeoozQyM5LGlI1wKo6r8JrOXkxT5PDHdFT/SqFmgA0
9+fd+sbjUJP8S0hCpf0knQxZd08t2hU1QCP5Nrtch8XPH//3K/dfzNDZWakmZs/HN8kFYIZyyxB6
0+nCCZd2eY+ZXvn5Od8duocTgAISwa3Ic7J8XZ7Ap4jVVtGfqkLaKQxD/PyQb9ZKfLh9zwhMIujO
3dL0RdBcRdu4GOuuS3/nnaXRRP77CBjig3uO61yS9JYHJJP2ypBwP2uUwZsk+coQ0fCk3DiRVeYf
J9Ohr74Ug2FJ4xy/K+nlN7fnd284Lu+fDvokUpoymnBDNxIyCveTFcd0kfPfMRV/cxrE8ed/+njt
2lTnTuT9DMowWnuURdnKikMeRb85zX//ACrxf31AJqJTm9ywobZnrOx2qMxqbkQg0gzhN0/4+4Om
mw8rdD4p3UlpBV5Bb91OigO1vPSWdjUB2sQo1Gdptvv5tP19JKabD4uVy/cu+7/kfUeT5LjW3V9R
aC28gCEIIkLSgukqy3WZdtUbRluCHiBB++t1sjUR6uHXWRlRW63evO4ZMglzcXHvMbVIkC0RctMa
0HcCcqEE/PdpVvr053/MQ2Ydz2yk1Y4lQJp4ILzkL0eX3dt++OrA0VY6juMEjMR0SG91mKI/X2aX
ypXnhmV1vOiOWdckGBY9qWgzquqF2OptCxQuhP8eGFaKxU0D8q8p6+GHJzZBCBBO4z6EKFheWEF/
P4+VXuV4BUVBdQjxjnQMTew12/T5cjvx/DEfapwugY37Zrglnf76tvlYxUZcLm0beQBdqmK5qcro
aMLy9vVHn9lv0SoiNi4pUztjIVHu673NE9j62jm4SnzhnqbFuAtL6vdx9F8jo1KrF4UZ5wOuJmrX
JYRti1Lk+yUQX2DMDCxFyfADOvEyqhaCCjMBz7bKR9C0awCl9MTeFP7Vb6X/P3aNY6yM6gEfq9Kv
qGgBbgPTkIt1lFO78S/BX0WryNIk0o5KKsCTkk+wlAeoLBHPJWs/N6ze8PGpGM2+jpa7iD6U4kJn
5kwgiFYxJlV+FLOP1G5E3/I4Z2UNQ+muOqqCuwuvOHOowdbz33tqKERGQl7oHQfOlQUpKoMJoN5J
j/ufeslQnFpSKDUmExgDcJU0ZdFsPQo8lM4XdtyZkBGtAlJbm6HrOE61KV3iMSHHrCJvym9UtIpG
og0Kn5Z4dNoKu/UT+0bGNNhQIUAmG1tyYemdOXV+I0P+WHohWkJTk2KZG9O3Oz+lAu6fRXbQxZRv
wjoE1rSr9YXhOveyVYDqRdN0i8PLOgqEFZ/iHMlumNlNk5gtWkUXvuncrKzCUtqEXdefbuoRNvFD
a1R/TOeCH16PTGee/tuy5I8Rm9NCGD6cEk83AQrXhgdYy/7j8gt/3vQnGKTlnDb1nz7s4jS9fwtH
q73a2sy4KccQyWfyvHzPvpZgIwCZAYJh+sRuoShwpT8s4ITiTgd42gmtPIG9Djr6xxHmYGxDgVE8
wWre9rGrbSwL3H7y0/JYxhE4Hq8BiwrmaPv608/dTE54hz/ThSGDGzU7BdmMPQoutqOEtY4Btb+k
94V7J2HXM3/yl3LQM2eKWu1W2cD+ulqwpcSgP1TzAPpbm3yeGKCitA2aC4v8zCmsVhvXt/no2xpv
4Sdz9FBWd5oFRyswgZo+1kxuh6I7HSTAML8+jOdWJP/3KAYB+o/VInDTCkP/tV2q6YUGrLgEoTo3
bKtdWzULoWQJwIbNUgTQmYAqvQAQMqjpfSCGC7nEuWFbbVoYkLvcZB6Ap07cJg1gp8sS8wiCFj7b
8wHUQhXEgu1fH7IzkShcnfpIW/rCNy7fdV0BwpYD92Cav3b9cqV0/ikyJHzb3ISre4NEA9o7hhcl
PNrmwQjSAVWXrgznTsBwFS14nWq7tBO25wxyRbOvlmOQ3YwcXmsgJKOfMdSf6XLkQER4TWPF0wuf
dW78VnEhwXnFyOmz6l48TQF/Z8rpno6Aeg7NMYqa7EKEOJNGhKsAUdJsWOqqx+2bpwI+1G1+yIry
xIKP7O71pXDuFauoMPbMsSHEfpUl6LgAtyZVdjTpz7c9fRUN1GzUGIQTSBuBA+Z2rKZNWvuvIy2i
C7//tJL+cmKEq90vXd5N1Sm7K5W5BkCs2E9B8Ez98kHP9nNh5U2p68fXv+ZMKAhXoSAbuqILGlXs
cNF7txD/SDkFKS3QT8BFRBfW1rkPWkUCPy65MRS3vKloq91cgby59BrktL7Vm4qY4S7RHgjSHC7j
r3/WmSWwhhHRkMjF1dhGtTJHMkBqaxbHpMovBJszH7SGEfmB5lnHKfKRxB1SlN5aAW7icsXE96ZI
brB7Xv+MMyFUroIa6h+LKE8rufBPOnqSsLqbv6L7v+U1cOqAgeviTd0iJVdRLU/sQAOLN4VFCnig
CotPpDfDG4stchXWet6OudFI4IYAGnLZ58gBn0t8HI3ThU1zLvOQqwCWtTRErR+7htV3lX6f1Sjs
wcu7hW4JA9khPVh7K6JLLfMzJ/QaWqk7UnuFI3knujy8HUzd3xk6DG/rHym5CmG6r2Qy9zJHa63N
3pfe8mDbs7p8N4QsfduFXK4CWZXrvqmjMN/JEAawSf7czqbbLcUALpAp7YWdeGaryFUwC8ViqD7l
GqboPomQPXCTqE3RyeDaW5Y9piW4AwG9sGHOTcsqnIWuK/rFq3zX0op/dbOtNkPXzxfup2eCpVzF
sVpEoVM12knpBNZnA7G3if5Ak/ipTNyFyHLmA9aIS9QK8lGOAh/gu+bLqUCCilhq6oc3BZQ1LWBG
b8fxCoHLBf5jHzUPoQUSKgjB1hohHdTy5LYJ9KZj+sILzwXi1UJe2kKPMgC+binlPYfsC0t4up1C
HlxIzs8N2GoVD/liSTr1QHeRfVpnt2ObXwiJ5376auWWEfdU1B5gx6h76GS77JDQ3ltSdxdC1rkX
rBZr3ZvcMoGxqaE1VQE8dmgr/tIZfql8eG5sVusVhZpySHucgjnNUsBPg+NE7dXrK+nMXlhDAkOZ
2S7pUWXrIzQ3bPO11SA3B3AW5sGlEuuZnHQNDDSGV2XGsFpJNd/q5NtsQb/U0yZBOCmnS0DTc9W0
NUBwSVM21Ejid7qtD95HX/JMX7sovEVAv1p6eB/b5SEvcM1j9bZvpk+vj+CZ2VmDBa2LRInyCUCV
teNoztB9bqHd9frDzw3dac39UdNoujnMhgL38GiAxssUHce5+hgoAExKdpDDJfzxuW84/fkfr+EM
0IyQOOCPjZ6OQ61wXwBA+EJyeu7pq72tVeI0KECnBgptrsVUVreVF2+DUYIq9e/fXsL/csh1fcJO
LxClMdPBpyjjvz7+5376am9jr031qBGWyDSDX521z9HYfnj92Wfihlht61CwhEQKwzKp2u6CSKG+
XE1yX4xJ8bafv0YEKuPnbuhKhG1Wv8+52c8EpNHXf/6ZyLFGAS710tW+RFwdRAFhTIlL7RyYZu9D
aDfpnG9ff82ZHbDGA1IemRH5Bm7SwYw2CeG3Xc+/BpE7+iZ/Hyr/tgYZP33mH1ugNuOYsxLVw45k
7zohIUbD9zK/RPE4s5D4aiOXGReVU43ZSUEg3Tt3Lm7cJezKuak4vfSP3z4IWbk6RwgKEz/3mymc
IIZt+nlK4py0IdgdkTfThXk/9yWr3dzrcWplg/2W5Ev3KXMhueuqnvoLjz/3LavtXCGRBEIGy6pT
YrxzGbupiqrfz2L8NLn0wqI6cyHjq23dpLMMa4t7TAbcZ274VV+7z1mffSwnegDSfN87XATn7Pj6
Gv793L+UAtYowT4ggxI00TsqbzpJ4ra0h3DIr7X8OVZlPMr3DYWCS/IpG+SGQvsYwqFuaMBb+DkH
UEZhYLJ6CBu74XM5QvTCXVj05+pUa3RhUdHRih5nY+eXu5b646T6qwRShBm0JMiCytG7YWH7JPiW
+/GelPOnRpCn10flTPxbI9NEQuvCLGhS2lZ+5AVUs0h7w8Ll8+uPPxM41tC0ualt75dQH7Qdj1k6
PhZLGe2N9kvcF+Zahf5SYfnch6xCB7beMiZW6oN3d7R+GlCrvDRG567Da9yYM1USBlpAJLT+VVcs
7sR3iZro8CjKX1N+l6FjNru38UPUGjc2gyWAmkigDz1oCTGT6X3j2/3bpmMVNlw1pMAI4kPY0mz1
OGx7EH2r9oVDLgFt3be9ZBU8ynwOK9m3ySEtgqtuae/LWW8VOFU4QLamC992gfydgf4Rb7O59X3b
4TWzbTfGHck0baR96IPD659xbkGtMgPQzQBQB0bw0Aoec/LkOlgq9Beucmfi9xrS1FOSuagFer8x
xRyngYc4XDXMF6b5XBa+BjQBVh84NqXjYSDuUWT2MECDbrnroMrJzYMhUH2u91SrGPDQC+88M1z0
FAH+mI7aeJWVpy8KNQWxvUNRSgcDNB0iQC5en5EzB8YaxlTzTA3DQOAvYiNcq/Mt6lJdpHdqLrZB
P91pfB5Lygtvk9Fppv9yYKxx08K1qk+72R5J30v6jizd0uVHU1CTBUeFw+tZziDrvoy6aWGEohRP
9p5jHh+aSQ4wOqlcGH4DMDOC1EFKJkpR3JwEVG2LaKqh1EPaQuxFWQRDjBKFb5PrphkzufGTsQq6
f5EuggPp9USvZFSbB8ptaGMfpRbM41a17Xtloxk9+6G3rn0fNCGBHEHrM0iH4SxRaHmUlkJOrffm
y5wuVfDEuCfNIbE8ddeoTNbm2LbN0D0lKCyP74OOcOiYoztG9prOY7ZsZgtC9TsWdCZ6SXOei3Qz
0IjNN2UyeAcViADJYb2bgCtQDy2rEuhq2InbDZeADD/atpjGW7Qmgs9Ukx7JY5A7spXAAEFLUTYN
DB0ErcietywoNlbbCuLXKg2gjMO7caaxTETpm10xpAEVuwX5jmquamP7jGyLRodzslHtPAQ3apKF
/yHyUFobazYWlsWNoMBVxHNuluFH7y0yWSiw9laph7HxvodQlW2F9nuQgzrM0lTLTRSZYEurcNxn
gqDetuGcGX/fNmFavqtMNL2wlkKSm2vF4fTRJddoacrwvlKStCymilb1cms4r+p6m4pynu/SKgr1
vQKDeYT2WCCB8luyWbxUmbvxejiWjNTl1VgL7iFGolUWPaZdR6Kbwg9qBAQ6BbDGQrJqkRUsOvq8
76fNPJjGm3tRplOS3IZFVnb8JpsDaqMn6ifRFtcsxyfMO9pbDcXYRAZDPR0mduKogPjZJjrd5yoZ
pL+pxWxqEvu0s5Drqtlkhp2yYhDfgrJEixu+KcZCw0fUlY1g3TGRhQwH3tp2qo7VYlQC6T2pW33y
lekpjsap73TwpOYoKOftskjZTDfZVJKpgUprV/Zw3hn7hQQbU5ep/kktL5o0to1PjN0ukSvYM9iM
rOa7siwXBPckDSygP3VNo7basqFLkY1mrKzgnJCFfQEQoM20/AYPaWrIlhk+Av0iijxn5NaFRbeM
kNhKtQrI/RylpV82hcmLMeBQxBVeYLhMgM4dUiAxM9DMqy6HtsxiyrJgV2HHCfTs0noyVfjcc++b
Ansei0wf5oII+tnkQUq+JrWh7XTNgYNo511qK6khLNq2RVH/iGRRJ8NOJmPFvmGYWAvJPhnJESqH
ekwgcaFpChObJMzr1EADfVxMD7FCAgzUpzlQ2pFNzfNcmpsBzGECFEDHim+OTgmKHXkqs6V4XoZu
CB6yFjZRsGEKi/xxSHPbQZd10X35RFjSyR+RmfHMOJWCZUHMRU6W67LRCZdbXL9m8ENUpnSLiS75
MDZQ/SnGdLlpFvSfRTyktPHHCGS9st63bV5B2RwAUFX7qxoLmaZHV5Gwuqc9oifowESnEJL1Ji/R
8yfLXE3Q7jUEs7VFrypKg8NcgswNwXIFssd9bVoV3Za8i+pb3pGl+jm7nDbp11KNo02uZ+CxFxOr
mtnOP0Z1NORiV4WE0X7XpHkK4fsxCRtY8eSyRqcvqufMS4izt8P8iy9zIYs9DRZOnwsHwFAXIwFP
Cv4o0txESPhHR6Qp4spmqsqfTa9oCUOQQPAQq1ukE7jht31dFyHk0KisLIJIWuhhgu5y0bbsPh3p
3ELKjAxVnx9Y51z2gsnr3LSLmkUH5X4qfV7cAyITCQLICDQwyl8uYtHs9s1cquy9BRJ5MHGxqOCk
3sVlLd5xRiWJtpNJFyH3y6BNSDe1xXgHWdxVgkA7yzTUhdWHocjIGGwLktnBxWwE/L/BlYbL7v1c
eVvckAZLZ9jULHenxj4VBbTuEymGZNsviw7h/kCWDEJlOBBamHiZRbZQnBpPfY4buhRFepLB15WH
zYKRmQbqVzOqRdwMddBD0qqq6i++5iNU9HhQRMC4d81UQc40zcviK9Ei11C3mtpBzpuixrmO1r/r
+YS9WPq2/KESq9NvBQV+DEcANVH4U3azs33s63BJpliFNFUuDn03T19k4maCeiIWU/6ja7JQ/DID
Fc3nyAaIfTtogwj7yQSVwRE8JjhAAQdSk29tbEnBgSSeAKDAN02ybPsPtsO1CzsfUh8gZ+PEhgQY
5aztf8ikojMI+jk6ZFksWVIrCPyZcGQ3zieFVxtZJVELebeaI4wAUVpb/inXrFAfKmYnC02cRPVI
9wrVsuKnKZbpcwZMimLbChUo9ROHuGQDhjMx1QvNpG/9RteICBDx9GlVmziLdN5DtlNlY/N+yZWJ
PtZz7ui3uTG++xa0CXWQlpImBZfB56N2X0Ffz3No90SgV9YxTZJWTzHJCWROgPlDOgG6GfdRDw8L
1k/hL4ZT3f4AyI0CzpIHslDFptERH2Bp1rhsfMdsLstPZLJCjjDAiEbACXk+OYo8yNGk+jrNro/g
yBUAJP8yjl40j9PS5g7+HuC9Q51qQX0zOA64jbSAfqSL9QTCWbVgUC4kgZqOaV11DfS5aNnLLwkI
Gub75EpnP2o5n3JxbkYH1j+fEAhFHCR5ML8sA0tgf+eFqwqIt7eqSu+rKGuXKzdjT4CsNOsKATiT
EfmMtKdnkIHjeW+voxbR85pngLH6A7IsAZXaehrCvbWdbuO6DsqfFETLn8ZX4CmHOa/MkyNdBEc7
Q1jzKPHdX8jAlnI/ZJ786KV1/joJrYWGXpKx+gaLhTOwsyhiZme7r4yXU/GAZKMFeQa8sCmuSN5U
t03UQyCkSDptrjs/IdhHi0XYx/cg59onqSNzHIZZ0yMXRWR7l7isbiFfGunqluYsbPc4a3kD2bqy
yJL3WUsMgetFi7Pg6OEwzbY8QsDa4szv9JY1GIBdgHUEQasJS2vL6DB39zYdkd5VbqpFnAoqoRjn
ysl8aG3IqyNqgAEkrRxJ8r0d50a/q6GVQLBV08zfexk5duBMeL/P9OK/jMm8LFveRtbtKU6lFzr2
BHfO2mUeW3Agz3U3hD+oKSoSQ81H0ut6iuCDolwdQuWFyAmKk52Cx4YwlQyv0rRQ5b6dm04ekcuz
8SAkls0zjkICkU/WFPLKsdGEMCPICPyDQJeGLQhy4/5G1bWdNu00V5BWbfh4ugYlSTVs+gV7/Wkc
uyiIDUC6z6KzBAnhPDbzQcyLHR+mOh/HmxJtOKiqm0YkEM0NkbZtRSRsEpPG9sOGzNgQ29yBF1Fv
m6RiEH63IoN67ul03C1OzNmBpzSDeGXYC8T5EsdLnLMOesdG+WX8wFDYzbagIUobMwu49zV0OvBX
8ZixGeLx9aQJUslMd1dKpCa/dj26gtiKYcIehjQp2bUFwQiao+M0Jfek8329aZweyu1CeA+WS28H
9aHppgCuaV00+FuSLbV76sgw/hKUQGjFtxlyBD2mvf1mHO1+9gaaTTEF3xYONr3i/KZkDZk/V4Hv
9eeG0AlOdcIjvy+wg/lR2iYrtmll5fuxCp3dQEIlhLPSNAKJPNuwkzjFdZ+qZ3QaDTumGY2gMV4G
CCphK2j7oJBYVjFtuoTumrzVfWwn0/p3bW94stFLlMvrpq7cl8ImqHh75xTIA5Q36dVUsmg8zDhi
IVpXVdlpoqoIosIFG/R9VvP5GRm7JZve0hpy7L2r+p++inp9j1OOwquFBHCIQfKCJi7OX2Cpy42O
JhCNj4NfAgZ1S8SM6ge3vZGIqph7A3Ff4DOek9YO7MHR0cnt/7Ck0qKQZLgqTSd2IDjm+ffUscoW
cYmKffEpAk0A18h8YcMPRLsWZbjXb8xnAANrVu4w5AMO8JQcmk7EilQ7Nt4QO15VcxqH0SevzIXb
/+9+yd/uyquij6urwjgZJgeeX9XhIZthxKLspgQJLG03ivprkcJ3g83xIu5UAl08C6eC4WWwz7WG
J0GLWiv0QSlslcoDM/AIoe9c1eFe9nXOrkLxtXSPRt0rGGLK6EJT+u/FyXCNwp+5qxSuScDp2PBn
P6SHUrxbsv7n/AgtytcngP2GzPxtYFZV7mFQNWroLDlUYEWY/hj5BlZQsG9J7rs53RjfbMvQb5oU
4qhk2g24EJPhe6mv6h52YKmPM/YlwtZRQA7iCohldFAZFJvFuGcAfzBzcBmUF/sroFliV7cb0qlt
KJ8LQN3S7DmkEMSTN/N0aICPR1YMmZybqUtuCB+OY0qPOoFJUARDRP5rCF9KLo5CZQXMQKAYhWg0
hojyfjjMA5SrwxtvntUM37/ktkBVLMu+B5nYFcuDpnDkwav6FDLgJdJRcRMI+AjwjSR0j4Q7rnO+
wY0BELXkhsK1bs6fMhiQRc/R8AvqIgC7C9gP4l1hTGEf4K4md9/X6U3EYflVNTdtiZmfcBWGeKzp
obGIHMJBPbOS3RMoopuoe0wdMLCIdTzflv03q9y2laBvdLHTD8joN9jmV437XoVwtDJfk1TGtoUY
tFPXMloOC4QXISA0wASkl9sCN78SUicIoGEVT/OzQCdeJycTrOsie4foFDP9XRc4rQb827Cxilz1
Ppzv++jahtUGp9T2JKDRKgjagondCBzK7VGhhyASXHPDm2W+VuIJie8mgYVUXT5H1YM0dxwCiAa9
R559InA2eH0ZnqucrWqZA5i/FAVT7E5Kt11/CwTDgs8fXLZ13TMNbwFBuLDi/x5yIMX37zogQlnk
WpYlh5JHcLmEqku8SFDdc5TmezJulrBDZ9Jll2jPZ4rzUOb79wtpl+qBtBDmg0IfQB8q2Mou2kHQ
EwjJ09qFemzO33OjISQtLkKxwr/WBsM1t4Un7TLWqil30lWQiQ/I7dK08MYcKEDgPnhT+yRc01wG
t6R6qoGmCFHoipcAwrhCd190oW7bJiv3aiwvVLt/IyX+a5wK1xTOjiR2ntoZEl3Q/RAPlAxtnm9r
I+2C6o21yMVqhuskXIPGlOd3c1sGkHiAbgKa0PGkh8W/QyI5IM0ocrSlq72LGhSGrvo0mab2pixN
FfA77XOkQHGkHTyi/ELGBek+wz0ibiEIOYVHPqUNKD1yplPhYiQ9IX9heTW34jgtumhRD9EUnfR6
ixJm7g5dWDes2Q7C4aYbAdbXTLfdGEDyO8kh0EwdDpVAdRSVR79MDeTU+xJVmAsb68wy0Kumb4Eb
dcLm1hzLQS43yKlJiAWX2gTGElVwiZrxu9H0t8lZFdcj49C4npviiOJu1ar9uLT6R9VMOLsMrv9w
XLGTdOqqavqu+4hRogJGmUMG9sam52METfvFQbqd8bTDwYw6ZbpfGGpxCGRgz144T89txTV1VnWo
w6ZcmiOKRw8R6lksge0R6bdV+57y5TDr6wn07Rz329fj2pkTfE2oTeaw8U0WpEde1LCqQQGWb9Xo
i90iQ/tRlaS/nWlwCXr996ZNuGaD9U2eVAkO9F2ZVV9Z4A7VxWbTmagZrbIEyqY5Qnnu1AuvYagd
NeG1Aja9Gr2Ll3bWm7HKHqFScaH1fnamVo3Aone6yfrOHEOdwQyzg6EVGuNjBE1oaWGeMya3WZNc
KTrvG79ceOvfW0ThmuVLU6KzosNmmS0L44EIWA9GM0QJsugi/uzMHK1ZvhAXQnkOdZtjroPboW/e
qRquOn1zmCRuZNB7b2zw3I7qkfvhhY2QNgbm5L7G/6Z0vnAEnvvO9WlbMI+KSguHIpV2cVpD3b6Y
NfxnClguvb7wz3zmmgCsJuiSIrqWu0b4b7X0kPgOLrW7z2yqNd+WoDDYKFTodzKHkV5Jze04UBS2
CBbIiKvQ29Rioef774ObIzVqUAXENzRtiPuIZFBy9qW5AMk+Mwu/u3p/NCRRWEq8PYEqKw532mHc
aPOI9bd7fQLOPH1NjA4Y1N1QsgCrrFXxFHypmwfFL1ymzkzAmkPpUGwdJjKCXF0Mv5IERoxKwJhw
3jaN3XhdXb3+CWfWkFqNP3qAoqURejqq7d4tLa4A9BKV9cyxqE5//sfYm8QNfSbAgCCjQ6ExxcWB
Zj+3vKkvJEZn4uWaGjkGLOgTD1Jfk6nuCSUtWDRj/exZ08BKBt3FTTlofwsa1nLhcDs3Wqc//+OT
or5sEKSRihlQ+m9cwfurKBsvHS1nltOayeVmCMxT7sDPLpE+1MO1Blw31ka9DVUShqufX0YZG/sK
IERa8mYXpf4j8ubowko69+tXp4mpfQvRIehiozWWuM/QSpvR6GF2HtuPXTMjKX9b2FuzR1ma1p3t
gUOc0Yw8BHwut12QqAtTfOYzFF9NcVQkWXZqcrq0u7F9dNW6AEZcwZLuXt9xf7+GhWp1yidad1k3
gbslgp4cILGV7sI0fCGk+L4w+wUYcHWzBAQ5M/hwFw6jc+t2dRhBtTjthMW6LUAwPyazb3em6YIL
oerM09dM0W5sqgS3Yjz95CJBy6OZhuvXB+tMFFxzQ1nTZ6OqMRsDu5U1rJDpx3ncLbzajJN823pa
M0RRkdcislm665PIf3MThFkLdObe+AWrKMh7KvOZRmSrctLtFYEhEhQvDxXKLiiCd/DHnS8pXJ5Z
umuaY7t06G2aCpD+qofS8pB/RPP+Pc/K769Pxrnnr1buHLjMpA7ho0WrPyZoA5h8gf1fVT2+/oJz
C2m1TJsAKMGlr5Jthgj4wgQazjH3ubmwC86AP8M1+0/4ER2RkiZXPETHTnVAYIMcck0GtC/6eaO6
ad+jupSrL5rBHEh8r2h7VSztpzaCIiAY6YGG6fiI0toU3MlMvITpjS7k/91G/x8bQQimTjit814Q
z/4//+3uK/ou9Z9mEP/8Z//4QYT8P1pRJRRMHLiS4pTV/+MHAXOHk60D6kxUyDAITsy7umm9+V//
nUX/QUebCc1FGEjKTrdDdAz/+SsqOeA2UqIvIygAcv/7f/5LfqJb/f8/5Sj+vSmkjEKpkGII/BML
QaI4/f0fqQHa8pMq0HhAUXZCRb/cTnUfi/4CDe83C+j/Xf7/eU0UUo7ECaWgdc6foSfZjoyKLfOw
2aphBbY8ponfM5heoyWPmiJaj/BG9E19iDK9sabfFNXV4o8OhOBAkAMUWTaifzZTHuf1sRm+L/lt
iDpxAdQRACR1A3NhiTMJnGILz+gZJXe0xrsl2KWsveKC7NWkNqNG19XRqwiyAzS4JAXwl8GMGDo0
aD0HVIVrlDbBrWCaZ6hdoDECc+I7JYI4mX7+scT+IiDCf/OQVoMZMUmlFkHIuVpTAVKWGI7uOgaT
Z9V28DIOFjocbEtBn4+jHBC6tpRuZwb20U3ym+vDd5kLYO8r6KZNnvr5KUrSD1GlNmjmT+gfNL/y
6MMo060Yqq2KYAw+cIz6J5diKoDlMBBqaOS+bMOdHsXGtslN778tcOdEiRiYgDgLvi3jow+Dfa9R
7MLojtDq8WD3VcBeIAHdpijxyw6zXfAttCzjrCCHPoO5TsLvKR1PKCugVr4PAzxLA/ieg4ag7R2v
+g30zDZzP24tfaZlC/gWHKJQpZbzFHszx6gubpOWHariWCzAH/JNSP2GQhAhyH4VcHZQaQm/Nx2L
CoY6QO6R6tGBizOjej3w7jgSv+mGclcbGNxZ+OjRnwxuCaD1wmauvF6KahueGMoQ0ZtnYFY48HWP
Iy/iTqLaUW1xY950oN4UBH9rYP/Wf1g6j5ZaDUjUz64trtoe/tNc7PM03bsBjoTNXQmVDefIbhnu
guVnOJFt1gB9lvtHYeyN9Oh2PTqwcEUH+6QhOY74sTWD2pFKtx5zMxgG2Th+EH0JY3SMtqp2U64e
beAPUQinNl3ua21vGv6zyPtN5FmckG//h7IraZJUV69/xeE9L5AAgRb2AnIeK2uu3hA9XUYhRgn0
632g+r3uLtu37Q0BIjMriwTpG85gVHBUiYl8t1srZcIUDvQQuCF5G0pRrdn0HHyRRq1kgxZHu3Py
DNNBCfymvUebNGJjc06zV4Po3m8/+fiBiWGrCn1BI7cdAFdpZx0aPOCUQ73GhIoFYRAkR4PusTPd
OyPZeKiL5kbtXUvfx+l0VBMN5xZSDrN6podQDF8z3Ciygz6e/UmkwMUR3F3BSzEApQCQNP78xFYa
/6JBT4q4wAvgrwzGOYwMIBH7yRsL9FboBaqEr7BcOeWSbbpmiixDro4DyqkD1/QJRnOVWfMsXvez
iVpurXPR7TOU/KotLsd+dMI+42fVkbBSBu7MCdhJZfZJUZjRByMZ1pyMxyG2/hTN/Y9TSOByz0E7
g7kfcbtGtABd6AmKGFYZddlfNSZH6f+J57NwF/7bFOJDLRKrDPyIPkbzeUJJxiVmKrQg1jR7sLtN
LgC5y3Cfu2GnMS3kr1kCxFKvVj20BIGq6+QcSTzmep3+0Sjh96xiWR8C8sv3+ZC+oJmTjbTC+lBM
Z2gxRlr+JfixF2mIBvS25oD7De/z6P8rXjlnX1vZyb/6j7ZUWE+/ynpqMxAW/vP/YG/1v37Q/HX+
9UlYmH98vdXn/vNvB2t4SvXTbfjeTvffu6Hs/7mGz6/8v578t+/LpzxO9ff/+PevckDuik9LgFX+
NT5x/zamidKsxJV8/6T9t//49/nl/4xl2D8QKvgutX/YWKGk8SOWAUDuH64XIIjwaIB710GY8yOW
sYj/DzhieS7HwhgEAQR//hXMWB77h42FFiomCH8YccAC/Od//mMt/Ltoxp1D7Z/3NTigQWDbMLni
HHEVw0P0eziTePUIkotrjnXDqq2buWI3Fn4TORKNnYijaQ90YXFiPYHaOkASx3jkX5ajWtfuPWBT
kB9xJ73r29S7H7oCmK9OPNie7s9Bn09hGwMK4MZety3sAYSmxMPGZHQ7thaKHvPhcmLZDCaVF7+5
Kwcanyun8W9paam7Jv7SasNuNLfYTTk9PXJZvixDtmz91d/HC78/Wgi5oAjlI4ykLqIF5OUfshMH
UWXie2Vw4Hb/4Kf3Qesm60x3dhTHkD0MXG9cNcK0UZLrP4Uqv89mzEWUCpmvOeQLAsigLD/XL9Fl
N7gdYJEoN/Uxu0L5Jb/VuYk32jUALFllcVs24wQzGZllMDyfMPkD78e2iQ0aeT/546vqAoDsGnhU
woWiPAFU6V6B64FNqweBAjES+CwWE+keR79Tj4QNn7J0on/KvX7P5BGc45bGdcSt7VFczo+dWgO0
WS+Ujre+9uUDVCvsyGtYe+mrCvYxwM+svMRIKFnWsOyEFviZNajrwQlEfXEyrIwZV7dCjE7UG/LJ
ajP9xElWXXOvfWCl0k+DR+Rd4spV0zzwsntqR7c7pFXOr8tmMPkfQnIyPwq/PCrzTYH0ISCOzTky
lI/3BTKMdEolB6w8r+mGOE2yU32/7f2GHr26vDndlIUGIKpcZdBmsodNlSKxLSvypyLuB6oPW74K
oOK4soR4yGsw4/yahEB8ZJBe0/bbEs+glrS+OrYDnFRUYknXLb2LWXGaWOUctf5eFXa7//tHxPl4
n4IFATIF8izCwSBzPjb/ynqyO6uJxc73R0S7RWq/ugo6GMDdm497XWnWbloT6JM3m1o0ML4nFoDv
86EAditHuCA7NYPhqvF12UsKpt/38nksjVt4GQiHrZqYVzs7SNid/jpW1niHr+i9b/ineJoxKfi3
UY008QGIgPYPxZ0PFYX5rqZ4MkkwJxKMIhf9/cLrQKg+L9tyJ3FXSmAAG107T8AcDpssaLJz0QAV
5nhld0wKQh7rFDLcU1+X24p+nurmqwWXVujrndIkJadsKCLSudMxLXzxmOcFkCRQPNz+/W/lfrxv
IULCQG33wTgJKHU/1tYCTLkMKGVrhzXAgvxjWHUA1gO17dboNFrxCpNd5YYAAY87uxdJ2MFT46pB
YFp1emQ7DioGolPXO7tuVr+0YFMDwzLGfnlDH7G9Zcxip07RU+rlKo2WQ8e1Tx5wrzese2gKw5cg
yPz2Nk5FEVkzti7L7Py+8YgbSVR+tgyWRpfAEWRLhKRHpxSwazeBeNS+6UKWteJ7C2X43PvDXP/u
5/rLUz1PuUHgMbi9IqVHZeHDo2QhWxTKLdODZv1bHCBs05adrwcXTtRpwaEf974LaOBp2eOpU20o
UA5hFbdfuiRv3mj5QHtPf/dJhgSh6b1HQKDBufNSWNlNWpyVVRRrr07yl7QC83Z+rTs4a88Ww2dj
QwgNNl7DncbKuwPYod9NOkAHuOzqSOSjtbcZBIzRvoEq5KjEoYXawktBwSJMM/LG4TCxzWqv27RF
TN5mSnGQ2+wxZwQY1LQ10TKeEh//CuuTq+hddRvb6vPy9p8fSzzl7cFuI0dItqBFNwTqyJwhfbAn
7h2Aw63C1mXpwzJWE5hilnapj16M3KIe5YysA/wqq6W4edo2R0cyd6W8LPuSFlhrCn5yoPWGgIDC
47tHUw3vb9JVTaFlFihA1EJW9vy0nM9j7yZlUqwMrtURLmSb2BQ8g41MBSeyprfPpoo3CfXVIz6o
2yRzGACSvLgXbZ5siI3UL4DVXhEZDhC8TvwZycXLe6em1o08v79UUSskyag3+eCTs9YlPbu1+USZ
k+9+Di17MQGEujRin+QkO6oszo5lrRtg7ufd5Xg58z6YZFV+XI65LPpNociDKvItANHFk9dX/qP6
7uGLPQVc50+TZ+Dr5Pu3ZagZ3UfVurNrTjkdWWtstOvEBgELPalR2ld3HoJ+fXCOCTgH0AX8g8zu
h9oTQ3JD8Sh4HuE8sInzUUopnkar4nwY9jARne5iora9hjDYssGv6FbCekhbq4gm1pTRWKbVDOMr
Xm2dAp+dT+N1DILxuuz5NVD1gFufliOC/2dVW6O3s6WbrNxA8l2XAXMwcVVvey6TFdb25GyYnK4N
RSW2m+8fA+WgpEyOonatA5TJ09uyacSMMs27bPdzbMR3+EMos6jl/DpF4HoALwqTSfREbVQdP8TI
pjEpoBm+2rdODw9i/TDKLLiYeROXMBYr0iyIMo/4F/Dq9kKMUDhokuCyDJVMmTNu7p3toJEZek4y
XJaNlgYmy45AIcVx2rMnQEIgSfsay1lUVJjPjrDHVa/5VXhpdp9U+Qbyw9U9HRnKeXH1UMQmPi6b
bN4DkdDeCW0Oy9CsMhT+/ULyoYy23Bcc5VOXOnO1DnXW3xc/jnpEPmk9wIe1hmVz5g4n0OCGE+D9
P/YSMyVblFe+LENNoTcQShv2VkenY5HWd5YpyKpP4bUagcP/RjKbH928b8DohfEmeIztXRJUBjWp
rtm4iMR5CL4QO+pmOsMLcNraaBOFgsfZyhVAjg6pPd4tG56OwyHN5Ztr9zUuD5ObjllBEDVx4fxp
0VgQOr/fEQ7lgeMHPpQA4EvyIUVoa9fRdOjs/QDF3L3d07/wXSGBFMTluZ03OiHluSv5y0Q7wEwb
rJCa3fK2BptDD55zJmPunvtWOedON9mmRZXw/YTJu6dUK5RDVd1tZNbB+5yb7prOG7es0b1PdbdR
wwD2OwU/lJbpkbZj+pzFKdalzn/rODWbDkvddhxi9ibVm9dW7as9yXHf16lct75+sLkAKS21isMM
34ceIgP8lWfjhYCocimE5Idikm7k93bx3JO7YajrF5WI9uK5GrW8+RAkAABnCU333EfEtrJ7lh0r
LtZtFeizApMW4qvCDW2d02PskhiqrJW8dbRkEUdE8sJ8/3Ons+B7BWF5L9/JGG7x3lwjTTzXfZOx
GuzT+26AejY4n9ZdbKtiI4KEX+GOxq9NvM2ttF4PgLEcCuO6N1qCINMUvv3FCeL7CiyqOeFEwZKN
FA9N3a9H1ptNAhDNIy8akK6Bs155skye6qBVe1T4svs2K6f9EKNq+DPZnTlKoeUCvJ3k4P5mabtL
0kE9cD9VDz3pYXpeB80hTjDWF6O7n3QN20Fu6T16VPaR9GyA4roZjkHPs1cBb3vjo5jqoxu2Tn1b
neDmpKvVshv3sTrxPH7NAePbLke+5ArijPOJ5SU8kfpkD/a4Jcx6XsYrRtQ6r1N3Z7zJe6zn2h2n
yUMLUZrHTgRPQ/0wxFRtu8Z2wI0hcRMuu2igNMMtKJTZZD4IsGanA+tIfUm+uNXohnWCAMUmCGhU
6mTrRsTuOU6mFqBfKi9zYnSxYW96cWeub2qvSdHIizNvGgogC+bzdYKqWCnUJXEsE2YVGd7svAfQ
1InjI6qE9tPQlJtiHgfpvt4S3sSY8Wz+p6bjh5IHsvo5cQk48ifkp6Du/z6NacTCftC2Yk/dcuWh
oW2htts3e/BQ720JFprVOtaz1qbZQYUPKI2hI/eAk9/ZeZOeuNXmJ4Pu6CaIkbhAAr09JCkfVnlF
KPR/nWElszwszTDeFZ1qt4MQzsqvlPcsfLMBsMT/BFs5iOPpAU2CzJ4D6AB8oLpnjyoj7qqVLb2W
xoOslvhiQfpZKIfj/rbaZ8+N+cqOvbe/n9kxgeN//nVCgyw74YQ5HnfR3YJ4we/XZOwcwO+1LA9g
4Y8r33Z7HrY+aKTQHbhINmAirqTwVsxRW+5M7a1IDsTYLQD9Egl5LtJVPnUgcvC6ikCoK9e+b+ay
UVOcsobDUWk+dKTTzQTQOrSKrIqGghZvHRVtlGtQkiS0Op+KDL6glSzevNLkO2iLAOzWWFWUQaRo
T8HDfozL/HmJKgcPwjKwolN3vQAZTta8R6csbsF/AdkT3bHsLz3mCrxvbe67FPlDIEf77EC5d081
lnMIkoszJAhQ+Q94dg//tBJ4fTDQRKD5yUPUfVr2nH/tMQUXOifxwWkt4awAStMhjUcNIkfZPHhA
I0aFkdWbyb2Xjsn4O7LdsLJ8zFw6ybdS8vPodPyuV6w4ghYYR6wv0zdvQByTUnQ4AintXYJuw74r
iAfhA9ccGEVLxpTVJyAJ+rtp3uRc9nesDa5FPqoNqQtQRXTdvHlEbEHtK598AKpPo5+2EfGld4Nb
x7EG6z3ZxqNf7tvKOTWUH2AJANl8j7C9r8fmOWmDKQwqB24+Q9E8u455AyE5uRZW4dzinq1Tk4OX
4vn7vu/HE7GT6aTyKobugec+5mUAJ6OixuWHBco5SbIfe1C5aKEOo6fzsvd+Vst92438WCh55/k2
6KrQbT7UkCe44ulFZCvqdQ+pF5721klMaXzxYtvZwZ3JXjX9mjlCvDEFSKtlKbMu0sp/E05zDgAd
SaDOeeJpPKQQEZhwW47uJZ6Tz5ZycDk1q/vdMNJsxRrenGnG720bmhu+rOYaFIb4kNdhKag4O+yu
RRHh02iaYcNaae1olZEnIBXOdqnMZyP9Mepsd9tXXX4EAkSdelAGT+28WfamITnlmfJ3A+v0aXmF
PSEsEjkNTkVfCdBxiuKum2xwKgVYUlbnsLceDqaRoV1xgpqcfkzR4Sp06b+1DpHrtP3EIXIQAZcR
16/EG18MZoydzvr01CqanrLYgdM0S/bL0Egdjl5OVcMNIet1BIQ0OfrakONggWyVMRt2ZJPTnuyR
vrLcqdai8r9nhLpXyNqKM6ZHFnlB632mab6jZiheVKb5Coy7+xbd6zXYvOpFx62MlGrUcTkUroY4
+QB2Hp6MfeX09sGvghwC9rT9nKCpGXQT/UPaQpi9oEh/m8ZQokN3BhUazhhqjh+mMXtEy4UhgN33
AkB37YjY33Kv2GaOxj1T0N0EUi78v9JTBdSgTmVx6CAkeVqG0BOGqO6UXwUp7isfwXiYHAJe+gn0
C9y7GGp4n1TWJVFpNfqQM0nD1OGiOgB97EU8mcRaZAxZkYZgWwgOc3t+37VVkh2gGIfHDGPo2KNF
1CjRnZdjYvS2Akbv8HNoGefj/cTvRhAwTgKhXQehxcYGB3O1DL2P07zM34/Fz92cdfZ6BAEbmjJ4
M8hNd4ai7xoMcjYQFsFzS6E35iBY3y+HorTQxQXv4LIcloiuUSZ+ki5IBkOGSxkmqR6xymETJ//c
y41fitBx3fGAGw0vggBOtifgjA6g/G1j77WeevckW5k/FZAIiFrofR+Wwyr2kJ7npb1VxM+eMiww
G4HQY72ctYBA3pmOxNFy2Lq6xOxlkzBIiRPZTIPoSfLu1srAisraaTfwmGhvLE37q0OQSTV1eaBW
nj56lmVvofpQYkVzksdctPYVpaWDaXT6uAxBpeBWe/DhmYJxDFsYFKxbyyK3NImLTaYFGKTo7GTQ
WdT1qkZkvFlOl1mztnozXlCdH47lIJ7t+RsFMTkUXtNctNPtrbarXkuTiD1aDWy1HALqBNY0GR4K
iBKsDNs1RrrnXMfO+2bKgmE3NMNTHAhyAo3aPvGK26calOVd1jgW6iFJEaWdiW/QH4lvBgE/6nez
WF0/1ecxljtbZNMJk1WJPnXS2VD/At/GzKlVh9vvDsy19q4PnstGV9dlWBmk7X6TAxXgcIAAcHc8
SljSnPWgITCAIxo0QIfY8aaCPTcDMyUtVXOvMFedIBoNb606mz6hHH222mvaEO+4bCYT/9j7OQbF
v1CworkoCE9cg2GEIhnkzFeGl299Gjsvfel/6Zwx+N47z9SrNXAPXXmBhL/5NCLKiKQl6ofWn5J1
yVBsSg3SrCJLDk1l17u2dJqrAi8fABcwHcGCBreoGy9uUahXmbNgG8c9PJLmw0Yw9NzJ1Fwl8e4n
1wRnK2nALcE5mHqTXQEBprVHhwlyR1WzK0YBegscei4BVGGeSgiIoh1KHzIwbkI/G6YjNCjCojX5
QTBAdho88yMT3RyXtO+bAP5sFbXleRqNuMRjESHzmraZgvTbKDpd4hES3eF91ysTuRY9f20aVMZG
aD89AdIbBln/yu2DlzHvCJDvcErmDHxCqRX1tq9eO5ZnxBSo5oqShCMdb7Qbjpaq9cFCg+U4pQ6A
QUjOBnfqUJlWoVd7V+jUXND2Lzde536rOf8sqg7+yjoPJ0K/Qjj2a+/LOGonr7xYhadCq8yTiHfq
ISnp2tYs2HESiKMnvXqbF/G1T9oSCb/9Y5PNe0jYqQQLMTZAkWQgQfpxsG/dzTgk8uxPuPJldu6S
3l6DweWGUA+oTuOQH1IY1WylyTJkmoVeDyapj3Zsph00pHZe2oizjJ1VklhsFzQ7TE9kPS5VGZIg
iAShrXSTW+YgZdaobadaNIcBBdQzAUsT/sWIMSjcEyzgRiQaT8dOxPUOkOYLLCNYlLYx0B0jtaC1
AJzUYOwjdzoL8UVR7SkDPbWFK+bBTwYobLno/qdDuo+VO8mdgn3RwWn7Ue6cAnxgqJXV8XBsBrc+
LOekoMGPY+rFvr1eTnU6rbNv3vKOZWDZgHc3mId+/si8Uo6JltH33WV0Of74se+fYgc2bpyPf315
l+G2Gl9/+Swok91nGZ5r4gH4A4NcureA2XhEJneX2f3wmfhmiGjde2fFYnOFKbYTLiegz/O18VCL
iKcMtq2DfysUNZ/rUolo8Ki6BFN1tJsJeJ+4Ug+5rNsDArgRcl22ehg8f3hwabsD43e6wshWPaTG
ZeuBB916OYl1elYIMOtEDbyOih7wmcqDT50raAIprx69Nz+LD2lbTvfImqBECE0sV3kjtBux8US/
RinneTBMfE2AJa+gA/SWjGW7VqAVH0cz+NfGSr+hLXvIZBK8+q3/vYQsytfREUcqCycJSfsyyR5/
SiK05o5p/nK7Au3pmn3mRQmCpCvIC+p/TdRr6j/0Dcja+XBtoJ4BJZXsiaVQbiNmN6zssfRecQM5
B1AHsYb7KX/tocgE8koywdWjBY0FqIKVi6QiROPR/dQRiC0ncUAunpHsGicwZJR94n1yY/A0Zcmh
BtxU6Yp3rQy9KZ52NqnTu2neFF0dnMaMb5TrbgfihpCnU5cstdRl2QOHSV+grbUFsVNtarClKHBY
F98mxUXV/giFGRI/lJ1f7AeoC9HVMDrjcYKSm0NIfW8VsbxHlgrthawUu4bX9f1ywkf3h7ZWj8pB
Qw+d2+QhvIbqA9gcdYg5Ahin+beZ5rcmSCd3yyFtkIJWBT1lKI9vykDnEWli98Ib412WvWXjIDCF
txg5USa9y0DGArIHbiLWBQncaBl05zM/3+FZ2zzOxY/XLq+w6hqNcdOOkLLBn1jesJxAmC63Gtdj
A5ENb0vQv/TLZNrV6egcJJpBrSeyY8oRlykoHEDqyT4Ia8swSR8yocgBrFhyyOKEijDFysBSWZ3w
CSKsR8QSvYCQVljnpL4IT93QyJ72ApHLpZqHpvSrDTGfE2Qd7bPPkMZMgEaiZgYNuS0UBGVExahW
qE2GZVFv7bi6tNxLzsgj3FXi+2RrErpzHB+9UcX5YwAEZEiRwG+SYfrsOE1zEHDE0caD2VynKqi/
gUiDj5U8ayLmQrOPJ0C1ZaA7BZADGvJ1AgGoqJUuzP2CeoKKluPAWWXMd2VfwFypHdQ+8NPvjLTQ
NMxbyFPVKSgPajLVwfNax6wDoXkR8g6Ed6hKNxUclzXoYLl3dKHdcv0+eNYDaADksNSBl430TLsq
+wbP6By7LGPulNfnwKhN/6+h95OBhrhm7qMbwOO5XoHJYo8Ow1/Lu36+2NTxFSUxZCqgpvLQn9Hg
JRI83DE5pNxIdQkIgnqpiTgwdxgRlc67Kfigh7oYR7FbjnlPAyDN5lNjZqNiubwrpn4M6FyG1y5v
yITQYrecYooE7XEZ/Xn+l7e+v3T5wB4N8in68NLlECbS+Pxl9/27fBxdjv/3D3n/Ix///qz8YrgT
P7gIY4GP7VFIgVET5E0wkzDcvGXQWVAyj9MZ/FmHTe6HENr5yj1VRkURb+oMUh3ASRmgY+yVThUK
MQbRUGfn2yrPozGD9F/CvClEYSkD5fWJ2Kkdlu4IZeD4CxvSbMaionzYWaEAmkUMcx4Giomv22L+
ecgVSSeEd7gflUnjgjSwS1hE887aIy3wMCHbe5pDba2p5RhRzAQaXxnR+VcUKPVK6HyKBmh+EUgc
hUg6gMtIWBkmkr/UEuFSg0IT5Lu6FbchclSZmJxzCm6xBm9xk3TozJPSPqq26M92x7pz1wz9OXd8
ekDz/wzxmQemrkEAFRT0/MeVCrpsFY+A8rrGSu8G5qLewBjAx8UsBOOnMNXpxZYoYUEkAyhbuwGx
EMqLLp7LMDnJyR52XEI1Kc+GRy5yK6wNFEFKXVqHFuxnasMYfaZ4h129cRhgvqpERxVyOjmWAcE2
uD/TiLOvTTXdQ+xyR1wLTqqGomzlmI1X+98s6B/uHNNTpAwdmrntvkcImGgbqkFkJEfYBoyhQZcF
CNhPAlZgKE7km2B02comiQVgy83utX8Ewmwbt90hy4OX0esfIGaHhu6UIYAsUAK0+gLC3pbZUt3N
3fFrQiHPkyvHPsgkQooD+HzOKLR3km9+culr5kREWMOWQ4MR8oypvOdN6q3bdIIonQqcdUvH7/FE
7wMi34ib9VvujsDm0uoTrGWscG6SRDP+KIQOT445ttg7WMY3luvuJPRAHmLciHtrXWttRUjb2L2q
UCD03GuTsXozNl6yieOE7zSnF6qUwGp6HICghVkV9A6EN0VSy68wHb4oKcjatGW2TXYADFm7BnqW
wH9UJyLE17RVapXVAtopLZx0+/6IqXyX+f4QxdKpwmSyL5UEOaXJoNAG5ayI5zC04A9Vk0NQRLbf
DBqnfe87m2lo4ZhEkwoIAFNHI5Sq0Ckdmy3tsq/j6Bo8tRpo3+ToQs4VNDZrWo0aSjOxxAVxQF2t
6Be7KzTwxbD1FeYVjFD0+CkKSegE42fGBbKhzQOIHUWBEI67rkbZMoCM2VmkSgNaWsShskPLDzbo
7AMRDiUzDQ5dhF4ndNNrdHi88tHV8bg3KQsuXSGOBQQQNzC7ha0pbgnnMOCioQDcjpGAW98qF96W
28FpqmiMLmgmtl1i3QuB+wRIRLJDg/s0FgTI78Bg6hhzAJh5vakSUMh7v3W++CUED6tgTVs8DWiP
oNXmDJGGElOkISgZxbh9D/AZKgDPjZNXQOmG1ZgkR+ol6Hv0Zb62gS8IHaq+EQFavGc+lT6NQGZ8
jOGX2wQpC9/iKXHwlEGqts4oZB+sJhQdsDOOgMlfAoQkGqN7AXRYSE0aP5u+/p5X/XgG/sgOlVij
tYylmmQjyqNo/ocw+4hDtwOQocqBnyb0qfVg+jqgs4DbUQDURqH7JtaA/10DtOIBzR/sgzverMnd
KtSEI0simDXlBAGqN68A4LkhTX2XjfJa59NTX2XDRhl3V6OoEdkST5Ej1pIV1YtGCg1gQeusGuTG
oCVA2RPSYJgyXK0iDwke+tBBekzj7pZjwQ8JcDrHDNzwFWTyXIgSTqcckrKPnpjuUYU+W5Zp7ste
WWvL9vMIZpGwJ+unSPdURmgZOaHTBEd4E99yPU1IYxEQyiY4F0Z/AYAZq7TXe1GaiB6LTZgL5iC3
LKJi9vRBSAy9/sJD2OFudD8BYNS730yA+UdN/VOOYOi7WnPI/bmKPvTyYqyy2g4SfweKr+gdldal
7jwK1EvpH+w8N2vUZZ/jNE7nMBAQDxBSzo3KP6Mn8pBAj9ZunOyA4AG0DqGh09oh6z4NXjCGsTno
NNZX2BrJ9ZS4dy6WGfzo+rmxvb/gnoAyPCxafat+hm7fXVFeOkeRUHeUneE4fZ614eJh8J5kZdlR
AYwDRIsJxAooMzdhW0nUpbbZFQFEifwkfariAcbDtj4axEuRw3G/47fbmIFCgG/c0aL5nPZDdxqm
8pLV1N9BxO8lb3uzbf36iJjGRBkwo0BM5f669iSDJj/gQ+OUg7we87BHQhk2Hugak8Lcy5rBQ8VO
oGCZJ6gx5Oqhlfo7unXoI5fHNkVHtahKCi0oBm3ZomnRKEg2lTBNqCe0HGGY82Zx2typ3i9W3K/s
S4owNCzkCOpSpy6+B0pnbo3xxuFS7Iu+z291/6BFDx735J5E15YbNnXfzFiqKPeLAgW6/jLQ48hI
+Re6KtEgKPI1u7vIwaGRT6oaCKuu3FgF0ZGUpX+pmf4mp/RV1KX9klO5cis/QBUkyJ6Kex+iiyto
bAuE59NV9RS1hNY/AZcGXkIJIFI1jCOqF9DCA293gMNmbUCHmsDolOY4Ed99nJKmw8rVsA3czKZd
6mi4A9neuRqrC2QXp7M/jBuCxtWKwTn6wPoAi0Gdy40l+vIWjwjLLedQNASePOmWaK1PUKrYNUmO
sloCqZeuc/UeP/33GkjgczWQPbS2+DoN+LTTRAIx5Zb8RMu5MhOU1jGj+1Eb8VCWdYgMIb0kPnsW
TmFuIxFHlvUvpc/QVmYByjp9f4KiZrUCcMIB7pYNR0Zxj9ZxdZ2c/BuMTK5pbnuAV2UUVWrf3tT4
G5Aky47N2D8bY0OGB+xuxl0X8D/O9ljQnZBDi2wL01VQOGMCza2pKuCOHED7lznxce6TO+5BGcc5
BqT8L67OZDlWJEvDT4SZA860ZYgIzfO4wSRdiRkcZ+bp+4uqRbf1Jq2qsm6mFAHu5/wjnY8lZc3G
UhxcL/hs6Utpxta/1gvLHEIQEJRAd6dm9j9E6+obnED/uOwSOy8hJqb9MnOq7nI5LxU2RfH//cvS
0GHCc8j/+N//+L9/69wm/3/+n4EhGKn+929784K5p+T1+3//3M6xikMr8q8hUNXNDOh6qZ2JdLUq
DxKD4OvInuVtb8ANTMv0qRiWVa7OX/T+PRLqYrJ9HDy9AlpZTkRuZXDhzRZagGYnM9x7wnHVUSzu
Z0m5N1ac23yy5Fe3wgEsGpaoDrr3thdJ3Y8lJiv/s5mm73bZIqty3ZjiqCLiwTgGk1rIyM2gsfol
1vaMLCcfmHINu0SMQDZjh7jSWj4rseXQdIMRBZ195+1vWAH6yHOnLR5SfVFMTOW4ZogAHYf7dJVX
QDl3BPD+awhNnX1ODEu/mrMIjv44QFHv4xPva0HVcuh0mITHIeujYBSPMuOeq+UGCLcSlYwIIfL1
DwBgmZhzvnEdJcSJ+8lWS2gFBwwuMytBOGCLFhXnYivxOrYI/KIFNtZfkSvOGmSusZLR976DbfXC
hRyRGCIi0t53CkGDG80VLNjM8/ig7juk38QdEV0lbHhjr43L9GaMofyaqB7N7ZIW50v0TTKWnmPe
YMoLpmI6FgS73lhzRWiC7URTlx08qlYvqia/78eghYrjMTVWuv7Of3HXMifTirRvqJsLo7YfEBK0
oTEWbw1RcE8WDi+g8SEU5E4+kGDPKFDDKFmwLg+2zbwGVLoy2J/IKst4nSrvJrUuN4M4evKu3xe+
EtTd4xYbwDaBdoITmulXSFx1NYz5TVWiq9KLaMJqqoxEONR1SkRjs5q7W6vP6KVEDp4CO2artUXD
Gs6y9R9WW0I2BcUR0U5NLNyMy62dY29IMdMtO+ngpvibquFhVZVJUqq3YY82nWgtqV3IXJ5npDzk
lwu+m92hunukDkXNW5IP+qqRlEyIVQpkS6hIkH0vmcqwh3y7hbucVGo9jKDadwHK4OuiWbjO0oJp
bYek2ICrvbaASqV5cmvqL9dnBVZ6qRN7GdeoHJ5klXXIuaybfbM2fHjufWYt2NkMJzv6hENF9LOn
wPb4sdZxeWZ9SaSTPqKfacM855brOXZC22PE4f3NemJhe9N+zuzuH7ljQPetEw7IKXmzyPwkbKLg
KlAa8KuixJloXjes+4mmojSxgtt50kUsbOqkZ1IEQoduZoY98sRLZplc4W/IdNBfVcCoSmdROgdu
5Fc8rJlVZ+FsLU5k+Pmx3ar2kvufrOyaDy2f+IVyd+bAg5dNKzYlb3b8yK2LH3o+rtKcBhGQRCa/
uruZgq05zAKXJfHPx9nmgquMTsOulkFYLtI7Zis/INonAL+zAXMvdFz1yxShrJXZPsa5iR11M8Ql
kMPXJsmnzPQCtcTrmEsJUFaNYens3pHs0oNGpM1B6e1xMfVLiEKKVO9lykmutJ62fIOy35YbSHzg
/J6alv0PTI96kGUYklRQaDSXz8W8IoIE+A3FLj7XKsDhuB4slvQImy6joI+rcNr0XbfwxoyQcia8
XtgGxBHwHV/S6mqcSBg3hiy7QX+UE165pgmJvlw0Ltd2t1vkW2+sgEqlbz2q/DC1TLYhzAC57rAp
EpQty0Edp2VJSe/dHrwd5QVp0uFW5QTY014QpV5+2tX20CoensJHqTW0iHQmluBttGfC38mR0Dp/
XSf+sa59tc/z69BcNanjxdIg+TuvJ5bQyzbd3TDYSORfCZUJ1zU/wM8Rfgu0ULgXRre+j9aWH/GC
tVG5t3fZ4HAcEkMSKo/9dDCcMmpM91WAgxje8NRNCwwJ6ufz4Rhla2uS/q0+sny+4viPgZQzTAl9
jfyZWC/tHjuj8LmDSdbNvIXTy+S0GKrL8ryKKCkGptz1vjVpHmqra+QU10PP0bAG1XsWKFhdJ1z7
nTO9QlDhDfkBfhFPgz6gm7avcl0+yrQ5VBrKu5yelG2QB6r7Yz0Xt9AERZxVMgjJDu2d8uzOyBh8
STcUc41DlT3CGRgS0/S24pRKVrKlw2DqMCRlL76dMu/YMH0ruqm+a50jOYUEyM5QvMNJpxVZ2Ll3
6HFmYmovsSCQVtX5xcDbUL2v2Biv6AVgRbONJkKCSLqLp4nDbWRU1yi/20Gr+4kijdAb7YeSwcBa
Z3koe/9dBAXKkulFN9mTMgxFLJv+0jP+ZQ2OBNsHLflQoBpIFjOwD/h2D9kMProP7ldPBXQk+oyE
b+irUPWg12lG2jW50dMyIKOp1t+NqaBH0sShi4ncmadTzQIQlRPlXA51aOGKYgW543YnS8WtN9th
vrd/pjeyNdrqtBtAqa3VYlw3pndEXcQh0rOJErkIXTf7k/qpNXk0irbC69zTKrIe1G6gbRttooxT
IrjoMjihk+dz2ORhlNMcq9wsAH3LC3ff3cumlKdCzjek7OvIQq18pDAxwRAEIbM3CdpBCQQ0+Oc/
RqXNxibQqYcytb6qgF9MtUyEfWl9GuXwY7OfwTGETTf+5DJvolF4pBSqOV5ZWqltoDBvJ3ygooLh
bK7KuvSr84OdfcPnl2U9GL2Aco4g5S9UArWeZAEZsYNLeZEu9o+o+PtOQP+ENT02tbddNV13ROAl
gCV9m6OWxdxpi2MbyCaps+Iw+Aa4UhYksjH+FQ7MYprSNED2ya1pAcYPReecMmz/YaCGl5Gqo97e
YtNocC6S8dZrR9xXxSyuJKUMcVYvOTrdB1Gb52/C5Fct+aPNYN7zQpDvtEYID4pIIRQKSXDjWTwT
7lLk75INiOxmEP5CATVLUG5SBwjwbWE9aDCgkSRBD92duUhEhyNeABMeRe4TX6/I2yOK7NhpBxF7
8+7H04TErgjyE4H7do8aI1e4jCjUYIe13FBPxBAj8o7GFNU9RbGxC4arOpdDve/hpbr+DoiZHyeb
liRm+RRpTfOE1ckETwtMdFYcHVo/+N1WZjpY8qQzydhtJ4FkeaxvDGqG9tkx4nxyaTDxSzuWweTH
m3xqehHcbui7bNPGOG6ufaRMxryghAHXfkdXhgEsYdLlYDS8BLXixwIoQX6KL72xxrArtjJS5fik
avsTZpwD0lW/Vl6xH2PZtxcQNyxVELdcxe0YbNSd9NvR8I65kVs36eDcNfvqHncPGLYgBTVpyvq5
EQUWeWVcVhURD317pStniavqjUEHEVAx3pvkTF6lu/eaFzna9drdjnmbT8lsuE6YTu5nwyJ4e8ae
pJgPBrgrnhm0DZUwAanNGW9O8227FGT0zIRVYyKWDtp/WgNSTuNwRAP3Xe76rmmdhMIgYimy/1B5
zDvdesqbJfa2oT/NBKuHhkWOeeGTNGEu/mndu8tNdowuO0kLenjDhh9Pvr8dgrRtko3V8WkUaTgM
i/OSb2NDELodTef/BsjrPCJjimtbfozBtN/iAehDuRjO5cxr1q89utRq8g99PR6dqk7j3Vq4jJGI
g7Zp1I4zqGhBmTsM13pjWs1t5oKmz9h6D+ck9ap114tgj4O1c+l2IssgdXJNMDG0GURqF7vEN1tq
xdCwln9S7IStBX202NInI9rPE9VigVhTeVZzvm81xUA5EftJt2X3HcEPUZHKkCaemaPbbiLYKq9j
rSfjooAjLq2+ieBiW1yJTDGoInY6lCicOqiW+qPB8Bq+dXAe7C4WSRFfvqH+ensuzmDqcz4EL+sW
gE4oQvnmCeFO6fExt8ZtKrksChc1d9oQeJ6VLmUABivHZupDkPNc7IZqkmFNH9OerIiamz/1yU2w
VAlaX4kTX1AbejXwUeDcFZmga2h3GTJXzgjpXjlDcZx1ViCFkIrQiFGGXuW/b36ONcYo4mVYnsDg
g6jP+2czxYJJvP6VnXefS9VcgoxxuY7PVsU0uaPNPmzD8KNd6w72pjo6o7Sjte9iu9IyKrMZcLZq
DlYF96MKk/dWOcdy00fyJWDXudb8rp8jsxiHqDcgCd2uWU+K74xQ62yuYuQ4hCnleKNXmxyGSpHE
64yvuky7eBi7G21X9XFnjevLQHMYzoRDkwvBuNNf2/mhM0Uf1SuHm1ne1XIozpZfLmNyq1U1sPet
vNnsy1HRjvF27tnqLeog1owJa/mSdEaEapiXcNPigT4axOY+ck28JZdT0H2htDRhD/Wd2c4/Jfhi
uyiPdgnrgp/Yi2bfNA8rxYjk2AUYvM3HdCDow1u5IevWUImVD8R6FqdOIsOxpIei1D/M4wCO3fd9
3MwPq6/pGtF4x7L6QepyRtN5N0PtHC0aL0g9rRU9TekHKazLtasIuNebe3DLIGPj8eBjTBwvqlg0
8CSQWbuaQTLU4w8AYnFFsPm3W7HmYCYZjq7nvixW6Z4Imf9xH/TO/r55yrugaacPp7I4F2dBWXfc
KfJcUtSjig2r9YNKMWjohSa7tifAeYZPWn1AZxvdip9CDgeBPJU5nT4TKvwkawY0YmBvTc9+xRei
q/ehdd8nk6KR1Gf47xdxsFf3q8aqFNq2ZtBph8d8xK9OKZ/TS2zYFD/pmfZ3P6qctr3I2UPdiUwS
MfUDXR9NloiOWbpO+RYJ2L7stk9I7ywuGTEjwl0TDaQFgNKheKuIEUEjchLIezSd1g3emtnse3iN
mT9BkbZRY76sRHeL4YNJ1bubkeKFkOV8ybn9wL/vFzFtFzMJ/gRZFqfLiN2VwCGjV1Y0Gv0X3HFc
6vySJ/1mSktCWyrq5HoLHsQu8sRHmq52++FdLfrb7ssYtziPRNd8UuZYIWzIiug8foY5JCU1SZdc
dwYYqbET/D8/F8bUxpQtoTSQLJnbtg8xDSxGaOR9m1TB9ruWRnsY1Ug7kHUYlsqLrFymETkf3JMZ
SzDF24Q2jWNUKUh5z/K2pDcJ5amC11T59+Us7Qu6gfhgvE+f1dAez9d+Vj715gZKDoCfnssglvF1
LuTlUJyjt3PKQdUTNUYwuedIYhrMTqPZcOTZPJo1zap6AZWBUuic+b71hyHy5TZHAjdlKALzUwyv
VLJkkBk086wTY+vOpmSj2IwwBMMgWtm1OZVX/aK7o7PmN8Nu+Xzo5Oc4VMVA//Tma9FumP99Aqf6
FNNmpfw05tGCLywqecipXXOlZNdzJSlNA1uhdHlfhtQuYsc23gfXu/LKQoMInUmRvfRjQu/PiyOK
y/dyHdi9BV7FmvdRVbXPjFBxCKQecchu7Ryz84KTBcGVYmyv/cgRuzp1gceyP/dxX5MzanWCpY6X
OkWcg4ZpcRi0UeUgEDwg92yiprZimVcPaZ+e99q/UQdcYm3pRsxHh9X0rudhfgvKpY/8cw8XypAE
WEKGC3nEA1lfDNleHTdE2heWFwY2geaNiOyMppeiNCtGCxSCfQa1GoxRnUKTnOOO2wyhL804tHHd
8uvUbQFN0DNUNcXaRjYxTnAxN8SnV1Hhca0CoB36dEsTJTlg26JjwZ8gbAsJ8jRXpEbpcolcbipO
p/UKG4152ITHIKXTk90NqKiqJY8pGzoOYr07O5kQWrpu5E3qLtcT6fXDO7hfRXgIEen7JHCPrt8T
UMBR+M0h26wpdj247HHB6VgsoJxr+ufz3rl1vl2I1vocNIhJv4ILTm7/7uMqiyjN6UP+/F2213TM
NnRk0KZLZEAeKttBmufo3x1hNfuqjxe/KOo4z23SIa78mdeHc6GNfTleF7IsIlQU1zoIfl22Q1JX
h2NGujKWHfO5a2H0EZhYCNF25tZCXeYboienyC859hoYz7OkvFnu/gMj7AJ8LiPr0dHeEO/d3SQ+
vFk6lygJj8TZj9EirCEJLBN7vStJmloYS0v/Z8WthW7X5blgA4dKxWs/p3cGdOpe8FU5mt2y2Lcr
Oc5X+zDz7tOKFBWaKA3h8OUarPLrYly1hokip/KeDJfzgkiWW7fxLqqCmQ1oUQt6y1ZCm5Y6O+hx
oxayHrcEs0g474Alc2HTIeLD3/bVjZ2jT0Cm/sMd+mOt44D76l7OdsYZy+3rNhRRmUS9MvNFEzVp
UW/jVlqnPW4Qb4fZQHvmhjoM4LnFZ+B1t7iA0SAoZulG8NltNQo2udANPBEV4TO5niCLy2xMz5F2
edKx1ZnGakGbUSyyM6GrN4rfymjCtBD7xbHGW8mLPHzT5nXKCJsJM+Rnkas02jfrA71xGsMUH5bZ
HNlrrCqBuk5oNyKPyi7Ys/vsyRvKk+9aL/lMRId6S01+z9IpjgJU8jquCxo089X6FfiSohzNf7xW
+wWiTNy3Wb/H9nByS0w58K0IVxHupTw53cTWVxQOEXzM7hE5yPPRyJDc54SCNTnoEZru9p7wkDKE
MU9c6irk0NyMO++4IRAy45BdE8qzaO5l6z1HM5ADh5TJ9Ydju1b5kbAUdCP54MGy2FNyVqPaIk+5
39ADbfV0sXnLi5oo8cLRcTcsOD1av0iabEZKu5zFu44fM5F5h66U79or60SZFovrckFfXE96FnEE
cpUIsqpnW/OIicyxIyC7O227Hk1m99tq59TCTDIh9OPFoh47oFeJf8x+SRUlZR8md1thBdhlmLgM
8O3K2v78ub+S+HqSTqjPXS4HNAdEy02rjMyxJ7dkuHVZceyu59vCWE396XCzBnaXBHp6cbPxdys2
D2cUOXUZ5ryVAfjguQF8lbzhfgxQ5ow/k9IvuNAQqPFKT40PqFTtDf8GimSqbGCaaMBj1MSTdi6t
WPCPAnEFb6zZlLp0LLHnkNBzRd6hzkhWWKR77/Q4EmpTcMG6w+WQg/Zts4B8GptY8FBsGUVQCPYv
kUg9WfOHO3I+EwKvk9G22PcHLl9YyXDckajgjfjuKYyMB5NKFM/tPqnNoAaRombVQr6241IlRV+j
DSdkcDPfFnsBBuPHN7bxVpAl6Fbw6imamgt7tR+13/Jqi3Bryu1gTvJTr8GnvfM7+8KluKYUJ2zl
BdR7niWkJV06mnuMDiJ1rriZ9g0p+rwfGSoRSFOud7Wbkxd2fvu6YuG8LHqHSMhMcUT0xQWO+/JE
U8hviSmS9g3CAM25jwyabEOa5OZENY+ZEywnT2GjdPGC8Pno45z6ybgsbGV2/TPsQRBJx1hjWooj
2QoULhUr2bD7VBSX7p1NzEFka4RkyjEePPcXZvVL2oKUnRI6KTiXmvb93TqQ25vmTLrGGpDzLik5
w63xKqqeWD2sGLFb16e6d+d4W1zODHLO3bzquPLBzTxgWFRomZ9tBwRo3QbiUS42wzLLpF5sLprg
vck8kNUq20OnJX3Y+tdOqFLWxY32dP+ZqGli3jtz6Fhd6aVU4B71UQGFhk42nCy7+2jPALeJum3z
JosSrPVYpCl9ki4jROl9ZXvBh95diKA34xna5kAcLhGB+mXPaqp4u8E4belt0Q8sasXAGlg7oEFn
7K8TSzRy2i4WSgvfL2FldoHdgdA/QEsznNPts/FhMqxLeu4+OEieebQ48tvmlf4VhrOKNmMXwUNb
Nx/AF3cgmNcuo77cXw2zvLWz4HZt7ahb6XltMtqVl2kuAWx79mTUejRddwGEs4UUpaXfkc/NMTdC
Xirv2OQu7NxS302T9eaN2r1wxHLcUAldrCjM3G0eLwrpvNWZxCDalVdQF78YpfnUM+9jaDc2pgAN
cP+yGNZ1ZrmfhkdD0ianmLjuGIUXJnZ9VfXprSaLIEolKCiky4+Qxk3v9sxeNAyuUr04uFSoq8kj
VbPvLHv13B+FEiSjZqXg/nYYwr3fCp0t79Gvn3lzlIvlvKmDEKvJ0ZHrvbSKNDP4WYjG2UsPluSe
5AejbYvllVOnCLVeb0f8tLQ1YkonrXJJoe6qTGLyCT6gIp7x2L147xzVCNhQS8Sqzz924ChmR7aV
ls8rKLS+QDfh8wCe3d8KS3bmgWEEk0HGjCQZSO2Pu61wzpT4JkDVWDbEDDvGcRTn9WeGCScc+eKr
AL2m2V33zfzJCnbrMW8RJPsAimVBw/BjSVf9TXz5UwqPhGjDgCLD6wj5tg/2J0EdX7UqvhxI7mCj
uqvwn6cSgmeE4Iz88tfzyp2Rei3jrLWuplyykQIKpPLLbFCSebZTJDRMm5eeUj6FWxduym+kmw4t
lcE/Bw3Nv3G7Xe9nbuOxUnct+QOlgDjNg/6jJB/nXAs9p6KNpEAgFqgF15Z6UkPi03pKWC3641RH
s2fEAskaYAIQFVE9H3O3PuOEr4HJMZQtglNENS+aourdaijFlt5t7aqnRT6A8kq60zCmV92D8G2Q
BnTk9fwnCK9AmsmwMCmQ4FSvD1PJY+Tpm2DgXIFPQt++PqM+G0Ipyh/JahNuL95slwn6Fp5EWFRn
8TvOOQ3spBFLkJpJ5fBQ0Jlbgq+gw9dJKfSxHrDgVe7wyhKNPFC4VGIMaL4A+GI1EdMr5gS/XaJm
V72M2rZCORMj1e/1XQrtlu/UAQcdoQbrTGCrFF+MO200iJrEBkrmiLslklYxDFAsCYefMRoiLtXz
ew3CG8HJNFGvuFvHgQ75+gK9gXf9n79UuJqJuN3MQ25ASDp0Y6+t+2/KkHVjKSNQAg6QoPMDKWyf
XbBMiUfVa6itkcUXKxD3NyrqyX8oRPsdSH+8GM5dlQN3wCGt9MFvkFMtq2Bqg11SS8mVLjl36UVf
fHJNvaBAHKhvy0FMJLguy0XtB8dh65orXPp1HOz5W7Abe2JlXPsPZdFebSlSYo0YknrK2N/WNFpG
6R84Yau4y1EOwHVdlGKwb/dCvgi6XzA0nsmlHxVQ9JoiXHPI1dhoh+eVBLSocV+k9v5DA9CP5QV3
QbssoW7h3fTcHgaxw+YslwV5pCDnmUJ/oF7/89+sZf4bt+l6oZ5289tTXZ5L5Exumrn1L2yjChgl
X8YcG55pixOREcdeLAtj4406aybUPoH/efXVeOZyA6rmI6PRH6P+CES3Hin+U1MNcu7ZK0RNcEIQ
14YB3dUXUMJWQioVhaO5fYkp/mcxKQbu4OMueFvOxzqq31lG1AojzC7Nx5xdPJFq49wSDnIWB/H2
sL46a3PfTN6H52PjAgsNqw0fNifM/VjVgNkdkae21x7o6sSHvdjTocovU8AeNCDer12YHfJ3NBxK
pndZq/kGeqa2nh5Ho+P8K7Lisc0x0TYv9Tm4lvIDqv7G9BlKZwqlE/ycI5mcGw9ZESvFCjK2o9hu
AKvC6tzAUvPvz/PZjmEBQFH69dHOkHvjtmd0bIg3rrCGTQyGMG9GrMbdjzIDcoiBKWo4FkYa7ZN5
yj58yTG1VS6yATjyJc0iURqIEAIC+72V4N4BoNX1s/rg2zd5zQ0h2nyLG6NKtsCGQGJkj/fmy1N0
8LqVcWAU/x5aXMEFYOaBjtOZ1LQMzbLtoMiBvCZYAghs0cVzhr6IYN3BCoc3q0bhSJzcYUYUTOxx
fbD7dghTBB5htmQXI1YpFBHc56u9X0wSTWdcdVaP4Hnaj64uDqSWeSfPwbJPngeni0uysWyZ+rwu
Mah5PxR7ygrW4kIiWMaLucxCX6PEbd32qjT09aaD/QKvzQTLK/Jj7v3uRkHdpASKQb7CZ8ZjBqx9
2hztxmbtjFHP08Cttx+ETSdOQfnnWUZsUburXOsfDSSfoxGPIO8wFWkbWbP7N4PCPGt//s6JaWcm
AwvWyIODqflXiP2t1YB9wZNJrB8qeKcI11y/DG2NkqU/J3FfpawdUbvZiIe7t2wjyJkN5sFQkims
2J+6pTlQH8yHzBUiBzTGuX3tOwN8hRj+cLILuX3tI6fbbpafhDX00WpWsceG725dzNjytyLtC43l
DYfXG8AOP46myek8l5mAT2s+3RrLb7ENL8KvCrwmG4Jo92GWyj361VZeSNNnyvCDuJzomrRRKVuq
YVRo5GugaAxSottY5DO+lY/sfOYLPDI8npzTOS9JNRUgbri33L2+lqv56jUcVfOysGZaL8FKtEjP
wjVK8K/FQje/rAgh+/5rcFGg+D3ZQqVVyRjtEhksTy6mx3Cspvt+rlyAo/qxqys/BGlE5c3+WM8z
UoFmeUft/xlk6xvCSwsOBxqWLX9z89tt2u4CqVG1F08gI88mYR9IZCpe0VXftvPFvm1n4Mx/T3nG
oxxCO/Zc82CIn3TuEK453DV5vqtDavTRXhokwY53CHxHbLkEWXMq1y+bNKZkdM8iHbcTBKMj31mx
uyNl/qIkDXy29rjsuec3/FG0y3rfRlEfG59K+zFwSM6Y9fNun4d6428TM2IixZ1rr6g563R6deDF
s8l8dHbbRIGDaKk1nid/749s7DkR3MvvFuQ/wXK2yFPEDdO2fBnSOvJiw+W2PfIoxXMhtXiiI7Vt
WS5bhc3CRsQQqo+0g0TtbOL0c/u71Rr5jSUxKjtP2mseR35UhC2Enf70ubze9+6P0sMHPFMKDweT
u1iu1WrcTJ7oogA5qpGCZbBdSA8xVdUOn9ra7/ZePDYued0AW+GG+JTct4qb10Jkas06vBA+msxc
sswRW/+z1a/LHszwqii6iCmdUGKG+5JiOejrk6hY1GSN9wIVx0it/dne05/xz89xa24X9YKCwabY
Ufw1GO7pYZ+jYRR/vV/S4Lzgegq86TiNJeOyZAZ26AtzG7GjOMmf/SFlcBdPvlAHdyrRvwmBch8I
ZE+tUz51l/PcHqnFeRCz+puDB2qaETl/937/V4zTXYBOChl0hYx6eqpJDa91C/GMt7LLZ7QGcNn9
0BOByAdBnoh7QPb64Vw5DpopRGSHqlKP2A9PrnzOMNrHExEVod26RArjKCHjPJTbZhLhYH0G/vTR
96JNTFldChQ3sZWbHOPLEkOrfWbYyOJpI0rJgyRRgfp2ff/LMQs600cf+3O7/Yp2OZlmC4dJ/nq9
ca3Z2y8ZEIJsG3K/qETCguBm0Txd9oyd0QJK1bc/qTP9YVy2eWeLM/85/jLxrSGjX6rqf8RRYYtS
WezZ0O812nIOUkH0BsKy0Q0g4/3FiC3L5v0sIk6o/k6bKD/RcD9M2yTuut252wQ3xvRH3kAZuSY5
FhjrDimcZcwnvUfkFlZLfyxthIGLKJj2PabHLid4t6rvHE6scJ8GfTR7QqGdjmk42yluFhZ0HEFA
eIiQOJCj9FzD6QzZPf7Rq2ELREL4WZnQnn5VUFmemWwB5E8jTuYkoYP3EkvwJ9c4/sFJ/vMF+mjl
tVeETNymE09XDt/f+dRDW/n06E+ZHUHemysQW2sVS+jijYSHNNissPdXZKgmtdX8zinRN/AxlS6G
IzHtEkoaDGSE8YvWA9AUMhN+kM6C+Nm5TH0fjVy5B4dS4N3vcuY7QEbDoTJgtFskIjMfqz19atuf
w7J/UW3VnkCa26MGJYdeVCAZ7kJKxg4vR1cxNPRWJgtBzZ4ZPMs/ex1aHKzoeGWn/7TjPaSbxKkF
qxdlI/3IqEwGrCyhWTF26CHbsElA+5C28+gGGQawKjZa5xwZmt43Pm8R6EqSn3PXgMFMCjr2d0p+
iQXK+u9h9N7IOalji7EsgeVIQH3/GRvAA0ku1CwUGIvSuTnpHfajTOfLOqvK2DayJrbGCWEo8rdx
434bsGsodDGYMlaK6LP1mHKsoJTpLonNWSO9c08CVeOc3L7p+v1w7PZzVo4OCVh4w57M0mW3Xjz1
XUou2HStOpVkOuPS16++SZGDhxBww1+2TMRqBdkHQuH30UFWVTgzhmpu8h10FYjT8+IO04kzF2cv
CVXZQf1JWdDzSHhp1A8D324HWdl05c3UzeSfOQ+aJNtODP86xHKyKN4X0AaG4QQ3+xjBvx47Zkca
nSW8CREUAIG/NZ3yV24O29K2BCwit7Ntu0KKRTG5scgrv9CJzwwQ+aRrs4AtN/siTiL3BXiIcUm5
PNQjxGAnRDKQwhR1/V8NoQST5RCmJ9OTuwJSp605JC0pu+yA2UMbEOlF0iU0cdW+amAg3AqcUaDz
7E6kv7EFM2DqkLwPmrLz7N3Y0stMk5ZOaejDNKgH2MglzCXnr/buIVC+eMY9GoMfV+F84GgiRJHU
nQnttD/+uGedIJ5OCZlSvu4XpOUBKu7yD3wh3vikIYgWjtfzFJJS6TEFaxrjZUv2rRzQE7Igg7Tx
OU7zbVXU3Ldudj3VwwcfA2DLtn81hdHx5yH4BVPjoiAb3UXmh+xy3e1HufvHdkGDsAcrBsQGH6bj
PbcKKaZjICQZz0RXp9xrJWV26idvAXbyHuEf0qh39+++3Z96f/gWPEF4h9Sdk5V8nHTQR5wYcPR8
n2Rs83SKMVl0ylRavdftiuRC+l+QXJ+u8z8kncdypcgWRb+ICLyZXu/l7YSQShKQiYckga9/i36D
HnRUVJR0L2Qes/fa/bPTt6fGi3cAqsDgEqxRBvoVrvSp1/F9NbENdFKmTBZHHa4lNs/9qeOIUyXi
STcriUX22w2BKCjKFTp9NlCIAXJqu4kxUCbzRyh5ADxtrvWqrsdNuqzgdHyD2LoFpsM1KYoXO/Pu
khYB9/QiPUsei4TtPDyjYwCfbTWXEVoK1Y8rOHv9fsidvcm/D1RgMpmPy8c2HaPDaLh3qvC7c7Hz
DfXNO5vtPB/lkQ1mGQ0taza3Z0JUu8o4GAVSFGHFl65jupzF0SmPk29k73R0EY/FqKZxF03N1U8Z
MPoJgI5uLKigArTOqaGvTWAAgKD3C9tqB6MC2KkTjRdfKco15MTsZ9sWFItpkxF/Ws6CHdMD25gO
SeNc/ErNRwL1itTC7IfCdeN76lmY+HUmO+wvacr6AMEXICyIhMmM8TNKXjPEKobfNofJeRgq51TE
RLwLk76lR3fZSX8/NOR7Z0F374a2uGGzT0zLPTa5uAw22QWZ22OAY5vP5BDqm6yJOYr79l20Qh6k
e3Z66w32gXtSXZXt+0me2L7aR0OG6KIaZ1NqQuMBKhjb1uIQDvAmMelzop1moJNN4c4q3TuoLhMi
crYHNdCxFBPMidaFvjcV46aV8MU0IKGVLnx7R6G1wTmW3gb/LhGOtZU2xetMitumcaTgNeni1ehh
7kqNUK0NxpxNpPf9GBaHYRG95e+2ySy7CFE7UelioN1UrWyOpUEEQ8OXn9L6MgwLBsZdfxrP7U4a
SEynOCeb2lAs5sLhBLXHOgio/WvbwD8Nd+enaF6BX6J3t4x75fYPXlA82GEtT2iSgJQPFowee133
5VE1DQVSjQ1VFRG7ZKSR7Aclcy3WrKcKN0csw+ISOO1WQdu+sysbkVgw3AXkvzN/G5qV18CDSkYf
W2kJx7Axmz8p4hIwJNIWGM82Cw3sHdhmbKTO9m8YK4S/hC9Mwje5vuZ7XTbWYSrTk3LG5PSqMm88
TSXbiKw11pNTTZs4iNRWGdV1rG20vG12IiYi2ts1R3VXa5IEanGOwfjmYozggpXWJhsA+Fg9zZOv
4n2Z60d/CiXa1/zRlnh6JjtGTV3oz2DUzQ66ECKNrObjC4ZDZgXtyenfpyl9hG3KjNqR1qq9Z7wL
oa1On/q2PbidfojGnD1E5tVXPYfjhoKDqdQo71zQ6Arw9ypL0HW3s2xZoZnxvsfLDrxv4JGc+984
G/2DUUuMiSgB4ND4FVMdgpt60DezNP8xgkxusZHc6FodrEbJnTFE8cGM3sPMofEsuKQzGnT8S/6h
8kvCqtz00zH8krPnJeBzAKbt/+nQwXvkDNO+CeOTFzO4Eal1iivWh2iujWLcDSNOHxbIGJ+mOT3C
SsXsNPbnsYWWxP1xCsvqPAuISTpGoVo2k0Dxxovb1omBrzpkDcv9ojmixu69HqR7soFNoYLI0oNr
+n82glXsQXF8aiFLecOlRJD4Et08OnQWRXgERj7FtOGFI3R+D+S32NqBLjZuU1mk5k7WPvPbJ21l
3hGNLWMHq18luZsuHu7X3OOWr9kfrTDgiCOM3MxK6FhzZjROxywP6qW9HdqGkWWSHIW2rWMig49J
wf4aDZReoCxyeLcVWpGK9Xev74YCjiiJg3cDOgj0QoBZ8jxNLx6Wuw1VqMkeielajRYjcYpTHyvv
mFJsnyyRbmIjfs5gCL1pWW/svGHDMduHwNdAUrziiVKSPZpI7kpKGclzeY8l7hiEEEYd3DILXXrP
X2igw1H2AqhmxE0L3wwgceOkSdeGyXC1S8NXbnLsAvKgZ6PYdar1WbGn357jsh3VHjIUhARs/2Hz
jROizmn4ZDF9kWH2TSP8EUvjPfOfw4rrOXQAFaJSRY3COEKk7Vs11HQc1Nhs+Bl6lNlTGeL8i9kn
btngjDwGuCXml6Et+ickRC8qq7C4IGpu/RSpWFuucZ/9mq3brl3qdeY31EjAClDP6Y4F9vyqWQKu
fR/Fa6KHA2SjF7Z0913RPHIw/HUTHnl83hs3sBvEtljnW4m3uqNbZVaD5EPF72k7ftWNedd4o1h3
ebBEFWxFmdzBjX+gK/6zXAYQzajIts31M+Y4TOdd4mCiCzf8WHuXvTmrl0StM22r1S4TPb4hmNaH
brgzOVKJH+kuxWOLU2llqlQiwqFRSYt63vpJ/QoFk/vem7J1WXpqy1rgzs8yNEj5SG4aXUJpVhQK
ebefctp3z+nHnWHFd6Isu3PTIDJI0PiKsP5AnY1EotGPQb6MI9LucbSsHt0er4Cu5cEI3LdGjc+9
Se/kpJxJZT0n634I8cPOmF09VLSL3d2V1UtaXIw2PeStuPKg7Mrp3rfMy4wyS8b6fpysGyyAC5lr
B9lEZ+Q0e1Q9h6wi4SpF/WMAUK3eUttmaGlS+rZvymy2XWXCN6sXI4r5EsbYQ6pW/UYD93M/Zi89
C0moTSktfWg3dIzFveqinybFuIOF9Lr8l0yxv8Sp/iKlWI+tTFk/wiYbB7VmOCqRbkVPTBGZy/aP
nmZRGGLND6vsUJThR0GrwMYxeWOUPm/6aurgl6YMiTSW06RirmxjxqoN/0XXKHcThIVrmwTgBN0F
37p5gWhDXWrlV5etkhN+EpRO9AAGzVGnyO5IX8i7bS7lDtkyrmBINXi4EshgwXkRtKalCeWiWMg5
//FE7fCauIiF4xAIg0iAlcdwCQec2uRINMcs4c+Up37T2j5qhUxo6EhF7DW3egcCIM5Y3uHUs4be
3HQmSSd+Wu+WRbVvGYxrWery4AKMwEXSlFwiBo1H1ByMn550j7XvUKahWQQyTv1Q9cUX0+01HyCQ
uLqKCJ9mFuiljPuT/A2GU4BkEXaGG5gPxLS8zrXnbf1o/pL2A8D7iYOO8o8dlwhGcj7abTDQogXR
fSWyj0DmH4rmF7mvJBdA/aFoPZqjfIRm99WPoM2hAH6ofPou09JbD0X0aGteURluiPFGSFTO+YY7
6B6Ryo8pxo92Ug+zRu0ljae8gH+YTOLfBDSWeqHc15k8sIWewFcsgmzzGI01n5rp8uMz92yTuNn0
w3qKqje7j+FRaUatCbaEVeM7Wz+w7RXbrDRASogbKmUcawPYSMsfiVvQyv4hBTwZo/PZSOMyZ/Ft
quADuPgMfDvaVy7rCCE5Q1UasssNvisZb33Vf+Bl5zty2EqEXQTmNcjeGMLbo/E75O03ZgMI790j
XyIaVQEa1EOI5/scBsLFuoA6q2Hh3269RBHoaLt/efugE+9foomFal66sHkaeVTZK4TvO5s5EB1b
AXcpMnANyX9eH90nJesRwESmoBjLf+OFCClTBrFuzNbX1ets4sox3XLj9UVMa0X7DkChc/Ivk5UC
SuJ8O2fsIFtR/hsrG9WGPccr0Tt3lTkADmidVUzax2bW6BtGEImdc+XVv6MBuq9h0WSURpH9BNYN
ez5wkzB9ss3wFkFlrGwIApF7LazmpCWXhK/+qgHpE3hBsKqu/ibyIxOLWp7gkdWQUd6qhXBmTP+8
hLsaDfWLNcdkm9Kq2H7+KHz9r6sYZ9S8+Fuj8teYDPZGhJJVJ53g97RsfKmSOPQ/e6pfpj7aT5H4
lXWcr6YofvSDe9NN7oVX3EcOLp2wjb8Ss2KzvJCBeDbb7i+bms9Ise6MOvShWJkr3qZeeDedGD9x
rZgGxdukNgb89f2rCp/AB6KjsTVa2MnnVXXEBmVAeqpq5qzuGrSovbZD7N+pae8rIqq3GD4YzrFO
OHY4q5kZWdDewXr65Q242Z1Iqj8dLAPgDPOL5/eIKftPLSIHfSi7GTN/kqn7ZsY3F8o+WkN3sboG
R8vF4jrIUaO4LP5q8z2M2/JgzL691S4nK7bhFcXExTUwW6DreWJRl6z6YAYL452l5YtdM097WSOO
b2fnM4eZc6zKEe5Ql52mKHidDU50w2YGSs7XSWrXw0iLUal2o13eOD5sE4ZMc4AiU4zbyUnd3TzU
7UG49iH2y03eWvnKjz2bUNACAw/RXnTh5saByb6JBjSp0AvWhmAt7FGJs/jmypi5LvIsCYiSYT7Y
Gz0Y0kzssFOrtWodlE5sX1dxVL9B7mJOBe7a+Eod+9NUoM80FRY7KPz3beGtMQL3myA3NsrsF9+I
1rsop74RrKXHbPY2hhb4W1DVsXgH8+TY9NYXww/ig1YIeTptnJwgei0aG/+jGT1PVh/sFhHSxsPA
4+fuvvWrbOvNgD9UTDdTJ1SSjcEEsON7SQv2QiPuNkd9VIwoV16AEneWQbsqZh7STPAs95PxZHGe
lFn5bCWuCfeV2tqJMCnU0wVjp48JZVgX7ENRWNZ/cdWKjTHWP0z+9wiJKlYeSLLqBWUaINGlXhX1
ozFxVId1gK89sT9kan/1kMtrO3s38ivWC+YsofcsDUb59vScWOhMSsxgjBtgQ8T+IWENv8tzX++H
UP9LjHbcJWXQc9YW7XZq6ufcBqsuWZilsc+etgpQ0hYYL4uW9T/q2zWwjX2IsJ/tNx7VFHlCHwC1
KFrnH8pZdmMVV3aMuidtoJ13qfGMQ4NvqW5BL1fhudce0VMG+BQMIfh783Eb6PjgjXyyicqAH0pE
iTVXOuzcd3umNS+mygClkC37CUr20kiRGWaoTOoCVkWAuikxqmYPFu63jd2XxHIZmNNBOBwimJJ3
eI3wraCwld7IDYhWZO0ELhpESJEbdqdcT+P0bDv1Xg9OukHm/1el4QNhy1jRGSRuq9Z7bMg9I2ba
IOSnPPnz4BwzL7hnYfHlae9JtnyfIK4cCsL9UHnxLS7qG56KZsO4Za6Ue4DPq/ZAa5EmBSq7pikU
VVElHke3d8lz/c97Svswu2Slv8Ut/J6Dwb5TcSvp82bGIV7gsja1f+eFTpAltPauq4NN+BfqMDyl
dvdn61TunT59avGMmVFr7zyLcajscDAVfgbdjsyXkaYF2Q5nzHAKUtzvXRy4WybwryHDFGrmjJVI
9d3H5odK3H1adQzTjcPsJh9CMYGZg0MkpXrq0vqsQnAo1mjffNv4tKYoR0YWGpDcqcvrLj1Ygfvc
FOY7ZSHz2T594LN7CWesdiG2pm3Uv+Oy4PUZ3B7YiviXdr24m23zNC22YkYYV0vZtCH8mllsvOhB
EIQWxS9ZZqMfnyQCZJcMokXVRqAX6CXnyQyYzQUY71fdly2hQLHAp0jI53cTTafrhk+krDFJ9aeR
Cng1eznVRyZ5Q2a27oPDFqbJAStVnd1h0SShl+SvmDEIc2NaCMbB5/+KvjlkkTNYgn9HZNeSyvTC
ZYUU34NBRZBfv9fMYPGoNxwWRopAQUj0SqNCvsJg0UjHeR84Ifz25Fi2fvzjivF+6tQzSj9Bt0SW
k42Cdk/eDGx9Co1gVCwznOHa2oF719cfoslP5bIZnkgZ5NtU5mLiuavcbiMCo7lR1jPYFPOzSh+Y
cboXqq6D5flvWER9KusIDXA6opYavZfEwQxltEejeRiCNtxkQPO3BSu6TdR2JXcAg7MyjfdS8D0X
3nAVrBqZO9KhM0RopYudl7gIzPmwx6bef0B8BBDUajB3AAjSTh1uF3xjNFvf2CCstbkoVuHOZGsj
BoGJv0uxmdokY1U8R7O/lowk6PRQh4P0qw7lcWwUJ0ZXFIekR/QGsIWUuT5/7+iqelZvWIeKhrEw
yyDwG6uFauWFsXmPh5ldjCQ/oXQPdkrLMAzdL2UyakizPDYl83unYVzXGQpEpmx6bi77VqTBtJ8h
TOHJBtTZlckj5qxcYROKmShbS0WHz/trMhksplgTdmwx6k1To+lStiDwiJdm3VTzrWu7Fzt07sln
RKGJF5LRarRqODsAe6HRn5apw4wkZET0CMuUXyLxnvqoV9uq5l6MumgiYmDT9Tg4vSTowL+89cp+
CFvjdQzVfKkn4DX45gj2EQc9oYwO5+5eSgn4teUhQfLIoka+GkGNhaTIsl1oJydtVCl7sTswHPrk
hcAn7IwjYojp4slgs/y4uDhObNwK7IKDGHegUr2ddp1vhKm7yqVdRqcSrFtgE2fPJDcKDwLVGGlb
Bnhe+WV5CKUHIoI2SLheAxveYF+4dxlKvV3McjsKPKK50BOFfnrolPjJ8Pqs896fdk0LGs8KyY9A
jvQEBYaWqmblBQIFxgErBEqm6xAoBMsZ/bxfvpgKfwRa9XPpyL3bdLfUeh3Yb8Ian5P4xmqXt8Nx
7ijjTs7SmRgchV2COqFo2xOAgbeM4T2DRSPc5AYIBj3Bfo4UEt4oXkcRL2Bi8UX5KKEYFvWbsGca
QGf9GMLSHFDrXN1opASxuAYSn9lMDqOHbI1tUdV/aPtwYNb+1Z8NcbQHuCIRuXvk9vEPwU0xkZJU
RfVQVMyftdvsTJ5BqoIB5U+fP5NupPZV8C0KfN+pdNdZb9asLdm2JU3YIioeWJcAbOYCYHKfmZth
Vo8NZClie7mb3ULtRBS9zJpRJcUD+MEwf7Cc5pF9CeNs8hBc9A7bISZpKPLBSFIss4NBTeDC6EDn
qZjM2Qp7namDp8orH2bLGrd55Q/09nsdSeuMWkZeKJaSTckeGtmL+x1AMCTRgn4JrC2LszF777vz
mLWHuKBJyUX1nKO0Wlu1t5nDTu6USeHh290lAuvxPOkjRShbegZLtZrv1VB/5TN+9FreqXbCjZ7i
29ITEiGbyZkxsNm3EPYylRTtoJjt42FHwbaCs+XwXawca3LuwhkHwUBRgecPsYd7wmP0MgBRZcJf
42xSdCBCn/QQvPioYhDRLtVGk99aq3+aDOs09W4HpDCG9pbhNAvxOdaFnV2bBfSoeMOAdhG7Wmyd
YviGNUWHHng2LpgcIS3aS2YayAsCf92YvNGJKC44Z37DfnFzJv2bWXuPrkAuRFf7i0VAgOlzgw2x
ApocB0qkaePUkrxYV50dgbwBJFB+mAnU2gW2+S9DrBA0vnEKsJJHOackzRcWLlofu2WUB7MM4xK9
TmLLe4lfD3XQyPFAC+1RGnCeG9eiMV6nJoGFMyXyOBrIKHqI4C36fenhKuwTgs/Id5nZB9u1+cX/
IDW0nK/Rw7dW1ukOK9YdaIhHHV+GrCfmUQMkgJ91iUx5MlJ8OWlmBs+J2flLSV/thQWzofMS/xAn
7rJiEXdY08HGZwEYJM+5ammHp0ze2zUqmnww//13BAuByLKzPstyus0ssV8GnGRt2tSbqWKPETcc
/oWJTLC1v2tmPChsD7IkksB4mLo5WJDmeJJ7RmxTyydQY7JjlWnCbg8C7NwGqjiZJ/CUQAc600Mw
RSgcDfVHCChKeIp815R7Mcb5ogJuzfBVJgo/z1NTDZ9+Dswy7UwogiBeV3azpoJsB3B+PPPU9qnF
6N+FJpu28N3AGKf3VTPCMAVNxYCBXzMsg+4UU16Mts3V7Ytb3qmr5aeX/97LAWOajoObIH1+AYzf
B7FjsSjGiQqC4HMCPnbgaiSQs+WC6IaLNP1nJqFvU7H4dKjZ3Yr+xA0+C5S4rDOBZ2ZpA8gW/RpB
s1czMxArMCYJY5w2fpxdoMeSr4O+nsYX03fkc6WFDdSVLAQyThmZWn9wEIF6Tm64tlqJQTueH8O5
unZZ8FtF6rs1WZSp7JjAeQFGYkEMYGHeVKz8UQkd9RCmu8bkuwkzxnlZwW7XJl9x28z+huoUEfzc
7JLcxydih+a6jtxXCe+unxgrmo21bQxGv245S4RdvYcYrL/TXPdUtzevS1HwLhWum+3lkDOYVBPb
9gGU4og7LY9vkRpvpe2u/RleIRYO3hNzfKMBHz3vFBf+DaTwr4ixBBhkGIDmB79kL9qqaXi3rQt0
q8VfS25RHdBfzPRjvLit3zQsu+lcme75UNEQnnIVlxM2impJxcvvJz1+w72EnlM42yFFsasl2T21
Wnr7MGJO4oDz6MhKOrQoLVj8w2RRcKWYtZVQzVOGjxiOFaCouBm3kGX01gpg59COKLYhmHrT5kBO
0InsVMQz/em/X44IXBjMnuFuhHw2Sv8Bd7rkiujcneMBkByQaXqBbJ8RhYcojtqDzHkwTa5/WAOG
vUEtG12SATa5l+8UUwgwHyHkvBmRs2FW3fm/f1xiuKgctz3VdKRbWt4Z2BmeOY8db9+WHXCnrHrP
oRdgJGipTTprW8rpM2kz7wCn8kdPKGv9RJ69BuhETlbZ7CKOqJTnbv3R2cMeLdas45J9lbrTVo9h
uckmEnWHGv6u147LPk5EnKKdPqg++5cPscs5GMRkLbG1DtCahC6uwbTXTJen+McQBoqjbP7nBumV
7+MpBhS4Kor5ZEB3bEv+FCMH0o8eapTBbLuO5/1/14gTMwfjALuB6Pgcp/jZ7M6ymF+a3j2qQjKu
GyduSo3qJyWTQybfZcEUebaWBrNcODDA05z6e6CBXscCPatjImfEufmYZtOhZXJuAGa3IuMq2onx
UCjXY2jfGzXatZFpYSlxoIRTh9Y+VvupvlceA7m5RYpioTsc7S0xzVjIGMZ3jskMPRm39LA040Ef
vamaKqz03GttBtmuQnNEcGyy9/P6yvbrCUPCIWqgH+SWQFQpzM/BI06s9p9Ax0ANFNbvgBkKBA7o
AYnyhVy/7eQxJDFFgkdNfliqNJdF1tUP21vLvY5F4g0pkyWuXAp3dSDOQrKymqRxnsiZ9a0C48y/
LqXsCxE/dG1135nRZcQWgg4Hflkb1xgNxZ3hxFuFJgCVEU9rr1m09yxz6Qe+uwIMWOJia/Cd4AYJ
HaQDe9BEmu++0f2TibUV+UUoZu3EqmQvY1JaWxCq2DGKcGNO0VcMJmUFG6Mluv061ygjkpiNt5wS
XIJCTqfRQ4tX2WSVzFGz8er2u4BHg3hf4XOEpAXh9YeRZ42L2yP/i6oIKcmkrRMiPkgzhJvgI8le
g8y7aptzzhrE/UD7i7+WaL0vvze8VQSiYgtUD2BTqsx1YctXhRzIGZHTB0mV8+tL3JEePjSbq6A3
bk3NxKRmk9+60Us92Qv6A1skDWJBLobY1UDicpeNo9Owhg/zE4FsxVGEuVhr4Ze7rAe71WB5cnX6
qIQAZJvBK62J21Sz2LLgOOjcHw/ZYmWriEuE7xMxhQr8dl8fXRRmWybPeCyC14S8O0tUj//96K7y
/6zUWS9PG1GMIHmynYUKaiXD2t34SXcSpDIh/6dur8VOdcxI/Vr8y2X7wpBtZ9rpVdP9rJTHGCkj
yJdsJqpySvPS6b7hB9/XVfWiJ814HDaQViwLPAf5YKIJqPBUi2Kx/AQfT/pWgz0IXIGTvia6+UM0
9+ovM1lg4FhbsbVnj/gS45UtsUWP+Kskn2eeJz8RGnVnKEqkJck/sna51CFlgbrJV3aw6ws/Wudz
/DHTQ/P18EgutwKCP7EnJFiQCAsWNrCtb2XBIyFFxyiM//+g3H346nO9iyfu7tqoP9qxeXOPttl+
CCTwGMlW+NXnc4QXfjVBt+cV5GMXS1YF/lvWNbhom/n3v0Ih8x0CKuJzM/Md1dSW29SXe5yXDsA6
igWpL0OJR4sdEU5KZE1T7n1LXxxD5rzgw3dwi5ngpdewplacXbp6/Lmx652iejBWCIPZapSntui+
jHCCHeflD4QwyUe0eZxgjtywXTHx31+GuNjPGu1cbtRsp2xyOZua1Nu+u3WoADKPXrNAPdA78gOb
vL82IooDaiiMviMI13jk0k4WpYca2OcuoDK7vDbueIAwUOWPcfWgO+9D2EO9m9IZ4pM13RwD0ulo
SyS6ADmGAOkUlInZesE5/tX+V2oU42s6qftatQ/eGK61HVH4kw+AZYcqKxtfogRzZ2nYhGQWNOU+
3K5N3c3MopGXAe0e8Jwz3Wk6Vn5U9eyhBYrtvwKP2YtJOsw8LmNaMKhU7P86nX/6NSVOPrYgnfPm
mccG4Bs1gWI3sUn6bNvNI8CRhmsm8Pv3DvSXliONA26/Td/U6uYUAfSRoDg75dUw+diDxvWoksbX
qi5RIwlpXtscpSzMCIpMx+AvM9xqGWpvQ5YCaAhRa01Az9xFvuuCOOVAqH/SwrxGGWMcIq6MncFy
pv+aYTKuFjtSG/p3vWnz02NRtMIlHnbpzsrqEyHacJ7g8p1Nz5hO2vsop0U9Fvmfsp6fCdjZZKG9
wzoMh9M9zgX3WA6JG63R+A02Aj0007I6wVMNzqHibXNi3BNemPJpTz09sPMTdgm+9uBkuBqCXv8j
W8i1fQuH1NTmg6ebdF8YgbkqsWUgvfLg5y1izJLR+BCO90TJl9DimEPXobv3IMKpIeU0Ku/MkF0Q
41CreRTUvQA0flhafOtqxBgeN3jBi7SHP5ex4KvukprKda7BdJa9d8NH8NOF7afnu6jQ/oPGSWTM
ZYXtbE6OHQJaH5kXZlydMwrv3wHk7KQqKZi7djfiM1FO8AZS7V3lyafVn0mgQl/FwCUU/XfUS9ZS
AhmQ4fxWvQXTAKtIvISaA8Adq/LcCBbf9fydkkyPNGRx1U/cknbD0NRv9A7M8C9WqmsYmLTEIpM7
OuWDJtSb1YW3wzCUHQbi4Ij6wgWFwVNgNNWmBS9Xvwg5v1sWSmqp3shS/MkBCyRhagD8TNJV2bJO
dXXbwV5aQreG+slT2ENUE8mDiRoX70RzAjPSb+yJX6GfJ3oCK0UhgS3NR3AV1Ai3M+Ix2SKhqljG
PjMA1vVoC+/iZE1F0PI1FnDlvKlsLy6hbkkfOieISfgdDDaQcwMePCIT8By1kIfSmTW9M8TGqkFZ
+pCgIKeQQFPpqH5rps14hLIBqi+JTjBlTmrML5I4Hnfsg/XsoaWAnhhk7a+55BigxdyMIz/vVD6l
an4AmOed8X1C8zJ8do3C5Z7nmwMeY9v7/96zDoqS2+t9O03GLvT7l8SgMs1r4+i1Ee2bJ+5naT8B
0cEGvtyWzTJIa1vrAyEwIChxbsvZPtspyX3BMlse031HAhxD3rLfEQrLICNjH5nV0zlMCLoio4vx
OghCz8XQxzbYWs9OEZ1mewZagP+1MN3vAsU/Mm0ksyWST0I0kfHMnhFshO+Ha7MjcrRrs+2AgWsf
gj/aumFHRLf/qFSojyJ7LFDK8mC45Bbc+5Vm4sUe44BeAdSo03w44DLAeFW3ASrUbh7RmQiJ/rsW
Nl+0h/4bMijEcB9dhwcafDFDep6FDc2Erpt0wDAs9MmIu70PYAL/mty4ts1wKDrklon0H4xniAuc
tEAdV7aXvhPRlDA+BriIu3FrRuotV2wU0ejLQmW3mu4PZ6yz72aU2VFWgCTjocSsQN3nYJQiKopc
FOp8rjXdxJvYRy4pRYdeoPqzNBtKqRm+mzlnOXFCw3kcIncTg7s6tQ6Lx3TQR6zz8ZampqKrwX6n
JpO5miIwvfI9/MebJCrD0xDAWPAMvejLwbOAQyGDsbPPVTBcgVe+BCDhvnoR3JcaczrXXrPLxvoe
WLPaw759CqQx7gJpfyMIKnaanobXd86vaaU/eGPng9F1j9oIyfs0RY1NLVj4iMI6ZhjNogiEYX+Z
/JlWIALTBWz7zbeY6vMM/cwujVeUnEFXlmcq72zfOu2PX6c5bC2R7DIokhDziPgSGq4bgVaXJBLi
1vjDAaMq6WGqsJlYE4ALwQPISu6e0ir58AEHrmqE1ASWoaMrFDA3xpKRY1y8Mdan0Ol3zgKDyGxo
GxGtjBHPQPahZdnIeNkN611ZQcFw0h7jhYXPtxnzIxz0bIPJCGFODbpllM2ey/J3DCyCiPqZkpfl
pOsALNN2hmSucw5uhKgjGoi+hdkcbbWDtLq2UZiQC6bA4uRUucybeLLFi+hFs3NJyliZbYrojLvU
SzIsPJGudm7sP+JiaPZehEwtHvL8OJOXsGWFfWV+zhXaeO8pa34Hyx8m44VEIgPjkLUwPcgJQ/Lo
hCyqU4vjy382xtZ/hBp4YE217pH57/wEza75UuQdIvblI6c1vR+r/GkawgAFbPnaldad6Jp7m/N2
7zspixXd/xl+5V9avzYgiYIrq6anweuJMcwaEiDIihWGRhkXs3nqpvkpdsVX3+AXSKF4epauz5Xp
XKZYlVekrtDvHfvqLd+ep9CPVmo3FUyWJhHqHUub5C6fbjhSnimFAG/OZHqLOT17jvXT1awr+x55
S3yUpXeYoddkSsm1EzNpSum3p9ChGsRZnncVQ20PJ4wX7ZBhbTI/f7WKZsB/Jb8xex7ZqkNnmREF
UuvACqeR7KFBrpQTfYRUCxSI7PvMMbstmCSpq32zmhVroEHy1JbafARRcK4M/Udw7J1bpe95bL7k
ojknVcu7VP6Wnf/WBe+zZ9l7NFXU3DSQtG9LU4h0zqdmKCyEm2hmfkbFDHvSG29szPVUzt4VIc/W
4HpuHZOuNcSbMZpl85CzSptG+w+rH599AXMtzrhNmwm/G3D9x074p/rF1zGVpRo4L3R4KobiPUA1
RgiXj9sR/TLxomsxMrLPg+s0uccBKXAedNH/6DqP5caVrtk+ESLgzVT0ViRF2QlC6lbDAwVTcE9/
F3CMTnw3/gkajhSbBqjaO3PlEnUEQuwSHAcknHgZqf70MW3yKPzqneFYRDukQe/E2QD1pD7tZIZ/
zlSHBko1EYeQESS6vqia96xwlAeyO5iHpgYlFFP5JswzPoiWfPNGpbQdUS4WgE/qEhuIruF16/kU
ZUNnqDN0aKsQX2IGwX3U5JuAWq5ed9SeGxQmutbtXMRvVhuctIhSZ6jLi97GG0pvR2ZgAEWgG3gq
Ucy6XFc6MoKc/AvmM/w5/DJ1r3wA4LAa8dRT+EiybEUDdB+JBD1BQD4VEVbYnaNHJ9fjQyeIAatN
ZZVXYL8oNziI+jt0zgCRjT6nGpKar7DPvEVOJ/dEeGoPMhhPdIXt/ovB+roqm/ItHjJtLSAp7TQt
8J+yBEuhMcgvNKDpQ2tUAsF4zDjGSKxV4HjZB51M9MGcwRhs0qLJ9NQg3SFx1SBsqEuMa9LIWwWl
4fizoBJRHPHLcOEzHe4zoSn281E8bSXGC76zPj55yE4dLjGhH5Gz4dFOqu5VMYoOdHUO/RkfzusI
A/hBViBG7elkCB5wbSztkERFucZzCanOobbC/9LmBgXuRVmSiZZye3eURdyM2WMaaeiIyzyXm2BA
oVj7fOmXPjG8e1Zv/zkn6bXulOV0NOaHtNnY0WmJxC6nfuVrZvtqjWaxLweKV7w1B0kWouR+tYDI
+ULhBctN2dwL/k0t/xHpOKlKNlVKY8jPQODqY426K++Va+omj6ENwDozRm8R4AhPh3FVJfVaD21S
duzH0Ko/qc8/RrBb6d9Lc9HmVFLtmPcz/qIz/6vxujdHgVrXaUKsjIrwOrx10jR+AZanM5n1VL1c
fMNGY9/i0D3yI0M3le1V6g3kme2CSWap6+GdRtrH2OAq7vTTACIDroSFRZwOLgC/FEsmjAjYEEpJ
O9bslUOqyqNhVY9mw9TfT6mWGyjAubHFJ5rgS76CvI6uZFTqTiFroPrgb1OaOzSNmt3yjnm/Xmj4
0jN5q5M0PuOxH3YCw+pCTYb0bljdPRjScOcJa9wxLNqpxEs4VGwqxh+9CPHGBogxaq16mvbo08Am
RcqbFep3UxHMVrXPY2k/VXG1Nwf5C/FEsowDpKdlYyFgdLFXaI3dIB0Y/mBkyE+hnafPsgJ5OJjC
2FsdVSOl8v/UNnlYjeV80C3zlPEFY/ebNM8+zmciimlspIl3HLyj4VpPXabdXJhUfAbyE4r8tfer
5VB219RUKFNBW0oJ5wiD6E8cN7u+RwVSqC+GZl40wrO6vntXQtiMXfjtdDFI2dbHW4iCWSq0E7AP
ldlBra2ON9SMearqPkY1+XsFXKxSwPlWcVouFJoMT3UPwxg0SrkayK1lDqNuHadkoEsa+4L82YI+
D0I0JKeLOFPo+vgI8JyAq3EgungH7nXVJxUhSxQ5n8hDZV6YRJMEE/SbpQ5oYekTorimR1JBl8EG
ClmP/oNGUR44bwjydjGO7taqmWy06R1lBO9KYdFv1S/5WH2BC/nCP4uLxqdYofk+6T7OtXFHhJ9O
BzBb2D6WzrFHFoVhEY0tI5y3wZp6JM2XGox8pOYvNRuROgaCJBr7a/CNs5twoU7pJkh5C6QZHJuY
SzxOn31l96deFU9ul74+GqU8wV3djq5/iFvtJaiqR91BEG/HCuJLQFpmbP7SR9hNwX7+MTHZOrlN
tlNhyU0cjSOlvltpMN+Mk0sb679aUVI4DWUOsAr1q6QBSEdDp3cH+kw6by0a8B3oqXDr1gy1cTwn
D2GPFw8HYwcYwiix8s+/IgN2R1hUpzKL7h3zW3vkG1t3EfSTbiJbJ1+lRwVGtiqtUipcXmndJU7q
yISLpYjhCbh7s9QEWp3eRQU2+FV59P9MOQ5eZndojutol449WWuusdGTSrkQG/croJUtfR1Fe6JA
WUFBfwjCDiG/lNrJ1dsTwTbdbd6VJU7GTavuV5gdOcNxultp4d9VXC5z064+LeuD42q/fx5E9clf
xKYSMY6d/kpHobWNQ/syP4A7Vrlze+Y7f21OT9IaPjVE1XEYtPKnkcXJaxj+9RLmswCJIBsKJ2DI
dP68MGGl4fks3P38oDqW9rkq/c38wuddo9bhvfM7UKzT/29+FI7MS2oFyWne6tWhOTLfeW76QGJq
lt4Ocni812p06EWlNtd54dF/24mKuIogjgm1rHw/39kZ+ro+rakioNUh+rutBwSsyt+PGfFObMNY
ovBw6Nd3HfS76QkVYha2ms6I6Of526TSNjLEUNFDGfzrbzJzF5um6jAj/Ps6dDv01yC3cNr/u29U
rIHESAQr83nzC9BjL1/HKYb0v16v2vbeiiE+c7f59YuqHFfIklQ8fP/8H41QFSsvk95yfor5hSCu
DFZFh73p57nBCOnLzrBS2l0X4mvfc78GY+SL8whU5dtjxCllB7kEnTQSTvInCndVSxWnJmQtklkD
948wuj0e9xxtvX7HBGV8xurEjaQc/+6376aRirOb6sFjOI3OGVlGIOlj5gKFi8do3lmMntj3fkGT
hVPmk2F8cVQHzDNIsz/+Z59UpPvABW6khcHZid7wP/UJ1BptcRTTwnSVbFdMzjSIvogRGKqSa89C
Tzw+5QysMVzQa6NU1iN/xnnujIDAYy4ATAmiZcXoPZXiXUv06f0jQ9nVbXjMKjfadHwy2re4U3Zh
aEYrrPu0lfvwC6XXsxWbH3pwxbnx0rXhxvDthzHWUe9VSG7rml47w3++cXtg0HsNtF+Ncf7BDdMb
dqOto5Oxt6/Bl64KGaFzHgbgLnX6pXfe1Scj7ACuYC0QYmYmcrjI+3YNxowVIxzLjt4yaMVOqA1r
M/NXPbpIVFjcr8NJVRW7d8qcNRwM7zhK6wUv4xocxydYH8p2/XiiU/CWdNZaopdZB663U1oY8LSw
MLD6NORrIrrU4HF6JWOpPcV2TMCgKK6FR8dvDF6Vvv5GJvaZRMMXc8hNpNOpb2OyBdJ6S0rSW6no
Gw2DKl5Y76nnKaIMEe/TZIjon4Km+W6AFDOUFwSOia1aep+9y4UwFjEm6uqZOvBQiH2SdhgCgpXl
QK3Iyu7UaglJKVn0BEhmFYXRCnXNeCpCgBme24GIIU9+MdZUv4Na2ZQO9jHITxi3w18Rf9Q1zkiZ
MSkxEBSgPEKsggjv4JrgyWD8lBvDXokhKQcxxaywySjiMyNYjlkWwzAPh706mj2fWTmtCWgItfGn
oYb3MIjgLUTE+qB1TKvV2iVULEhvjh5xzac6ZhjosQL/zTQzB6kv3w8GR8tSqf2dQ8jgwa+poqMq
QChgDgjfevoQVZUMd4EtZJFVYCMQKKCKLQ08e3px9Me4IPwVmWgIZNCsw3YvdFP+dxGX/9+++bxO
5tsgK90z8P3g6CS8W5op5J1717vtpjW3vw6gzPDeNKN79KaNeY+N6ZbJtYqg0ukz4un+PTKvRXQY
Tq5h9xvDpoD+s+9/zuuqzyHVnWNfmNxJIXLvEkvNsIdhrGqTsH91LDNhwqwlm3kzbGip66WmneZN
XRy71OtfBER1uDTtrjEouzthVX1pr+BB1K+0RrRTua44eq7fP45OTSQXTJUvX2D8C6T1WqMIWhc+
KFRi0qqtO5jPpM8vZ4tYXzMEtfPwWGBAHDOouZ1rYvGBGLNQNTBuI1PwoAg80KnE58R2+hoK91XU
9B5Lp/gjK27dKZhBTxsPSTvGRCGCNbKlZT0pTbn3K4QWg4FusE/QU0TGCKdMI5qaOxdYgrD/5Yu+
WoCG2Fc6P8qwTvihGwzbmQMhPyxTHYLcJE/W0WyWlXJKavgbWUD0ju4S95WlX1BKtr5R18shGvlj
ffZoc5UcbNT+KjT2Eqsupr72HXDttlPzyfGBKnQkdccs/cmcD5s+aS6lpGxLtjB34Akd5PTvsqdO
xVX42vXiYKrKRjcSYkPBmzuGvh0d0z6TEHGU7mUMG20RyxE7Ed2gh0CBA4AsapMHvC0dA6QmSUr6
zDHEvRGKJGOrpTPSNVcpXJtd75+Ecs8q0hIKCjZ9aBLkpUGzTXt719a8x6lLNk8BrWBMUEDDRiTT
PvZOfpXhd+qGXTuo2oYpIy7NatjDSDskQAOlSmew8rNJW4H6RQnWMBeJ2A3gNgkLRw+Eq099UvDZ
oi8ZopEITvhIfcQVUKCeDTCm1Ixd/WqkQ66HlKErOt0IQfb6CccL0VCMwhe1Z2z6GsG0TatmoO+/
RsiFhzKQdM8CmqFBadIgpbYMrv5GCTNCVEk0sjxb0bCkJQPYLbLQ6k2AZ6BHE3cbTmE5fGhgn6vJ
DdPw/raVV+1GIwQZZ9WMYYmiANvwogUG9HSkdUOPF0hP0mtn4bN0xvxQmM5LlE7/zdcai0srq8c4
otkWDlR3mib8ItuaulBLvMzYvFT2r7HQXqhxYglXf+HSOQQVnR7UZYx0sgUiOv/B7u1nIdpfCtOt
mCIojdZiD9zgbmqT4irj86h5Xba4tFXKyEG7Iqzm1XjGzYuxgsLBI2+9tfHoRJ+Gi/4EIx4UNZwd
wssgukTJIQZ300VEF+Nbcdyt34CrTYYeaAWa+52iEsqi4kPwKuSvcWuPmMhjdZ/UQbNnvmWE5E9m
wuvWekCOZNOqz7AEoRyql7T0X1AzVNhs1GWJ1vmUt28OkiinCoztaJTKrkVZxIX6uS4EKoP405ZK
u87XpuG9hR5CpFAF5KDpSGRDF4VLH/eULcdV7yk3qsEviT9e4xCaSNuOCJ8VayvUZthYMnoj1uWp
sgnyLpTqWhOsjcUhd9c687Z2ECnFcq45TeE+S0x3oZZ+BmaPaLFErCOCAGk0c8wS0wTONhwujW7i
7Z3QZSbiuqph7u7hiHJ1ZtOJrb65ZXem0WdSegYLWWBxwFmIiX6Zdh4TKfKqHoxkiqqoEOQI9YVr
Drqn0daWkmyHoK9xNVZ3Ugoy4r8ZIJTBcFOLC4FUS2n767QK0f6H3yKiOezq4mIh6ikIUjBt50+R
5VweAno/wBgPQfBmgXd4LdJX0CbXvMtvWcVkDmsCclzCYzRnNLCEkMtWGL22cUNqvsQufNslrC4d
DAiC13wXtJWyhHEfnEsmE3utoNsVRWNxDWyMnLW8Mb7V9lHhnE3pjKtQs4Nlb4ImjgryZ0ELTUOk
MvWadQSU6GxA6qVlBz7DidRzPHQNeIemXLVDAFGmzOQhtcJ67UR+cu9papp6cVcU4VCpRnJE0da+
2u5L2NYPhJxoZ1cW8YUEUR8Rng99FVj1Q8YFjDymlyL8U1rIqHpTpzkqigvkefeR+IJw1ZQUGUXv
dBSpk/BVsalIENUlnsEarmH0EyRotkcUI/6yg/1Dj49eFC5QsVGxES9LKC532+f6lXtW8w4a6bNC
Z0J/M+s2Rtv/SduaoDYI+7uKGdBrJ8UC48Qau3352+KH0+r9n8gF5K+aAOJob+q7EPow0vapFk6J
eunKuqGKw9RAwkhsq3g8CGrUGB8tQH8Kkixahz6teK7aUKwlNJ+hy+jiToa8MOLrifke+xiSRK8x
3hraPeREvxuGC/bAhspTeoBc0oAoiDin/T0YBysNXzyz6J4LH4UHiElv1UblbgDrBudKi7bj2GRP
ZNXh9GCqQJeSv5BGw6lpGzRf8VZvqPBhqj9V+NsnkIA5Ft8gwQiFhpetQArkGzps6QvT6FBBRJTW
2YCqxGFrldMXXmm1ZS2qV73u22XhcZMOkeQa4cUlo29Z5QlSTVwqiYx3VM8ByCJuNrqO/JDBcrd9
GNkHA1Egd7DoGFjBa+dQ8+HmcokLo96XKqii1iIL2c1QHlMBRg1PwDxEo5XAV7KDjJBNuZSEhTMy
y4rV/M2RpvXZRxHARSWj5dA3OFq43PXlXlEQUGZh+R0a6JImx7WhfihFoPKzCO8OpKkyj3+pOdot
nPXv4dDBTvWsF+UTPebKKZ0bQiDj2MsOs2O4gjGxNur8M1fje5/Kj1rT6WuMzg5B/G26kBNXf+Dn
SohJ475LlGMUVfqd56pnkpXfMG9MAv7liBmCWcRnS8EHy4wFWSG5MHA6Ua4cXcQU+Kwe1IFrWRWV
X6qL6m7wd1Zal59kR7/ZGjVL16pxVAfPgxQHL6zlw2B12Qrf8QMc+6IZ+lWNZhdvmvQYRiwjOFFM
YS2eiaCCCuFcTrIknTXEtA3fcgZd11GP1xqJmA+G0/yxSGgFjCD3VU00QO0slUy86WgJsrjYKDGu
GESu1DO5CduHKtC3stWWARig3upveLgA+tOHxXMwyOCiqMwIfJlR9LbbT7XKkD1MnqGweQZ6sDBM
vD9Z65IUGh/QIq3t3E7Wl/pdseuTNEYUQYTXMX6j50BCN4ExDGG4kTmvteJuQxxSD01o3iFg3Ppu
uGspQ9A8yC6+aXyOmU/aNurtReqBejb80mI+ZH6nBJeSztiuYoUQW0uAHgXwEVPi0egbgATgYtFm
olhmPdBsrmz6guQq6uQ6U6WwC1+wzkYbt9bdQx417kEt9BdVTc59rZg4GJ5Mi5jKSksgGTpEP9YM
MJnzTjCatuW77VZ8cxI3xwOIRcypm2xrxaAFksq9Oh6zzNJCaRy3VgHOFloSZRjEILJx16PBML61
EyoXpOhuMagjN2i935Zmrx0NJa2ZYxbOlOw4NrLauE724aawbnVCTiwU3/tCYXCqIEkYE8BuQIXE
C2J8JMIR70BGkLEwlCcBo0+PDgnYgDWC8xGTIcgNwJUHR5oDd00TamaQ+0ekFe4iqgf1U02B7Xs2
s3Var0yOueOZSYuLkBxMo6S158YLL2pDGImI7a2u5esOYQXjhb8a7aw+FqCgjqHRuRunKQG1W78F
fpZ1jQ6eYV/9OQGMDz1iFLc13ionLg4Ul8ZNrvr6slWTe9yAGM0yQR734Hgrr2eEBgPpsbFbe13R
kFOATl4PIpILMvreCNyBzp+A7h3JFi6tJt+K8R1yHHZy5Lnw15wI46f8DHwlPWSPtaZ294qqOV2+
E/+rT3tE4eoM47hJCCEjAG5cWk079fWIQUstQbiPqz8nDZoemTBbKbWu2vkJCuZ8sPS13GVB3ywJ
a+HHXhvuMSixEVSwtjszA8PmJPGOBFlyTLvilzU46rNDqd6bJiUCP/3d9TWgWWjs40IJP2nEed6b
E457NEkvgZav+shIPiUKLiW5pogMmOh5xU4bUBvIFK9uHMqdAMhiK4ySffpdcGdzrGOD+ogYozrC
Q9cITHtRaWMt0WmnW6gqX6qTWyfiHiFSM932hbOEU4WB5laLO+dYm7DyJigY0nagacvcD4zjz6KN
yRyx3HGNLv2c+nT8mcNwuR8bfWNh5H/QSka0Dd15yDQhZXjqABAwXrOLWqd7s9Re+4j4C1UmYqWY
DKfL0Wt2VhjYN/LukwfbdL2vpknuLfV+7F7Ic6TozOO8IKLQPEYD9c+6zQiroZ701wHNuscx2Sw1
kzeQS6FxAChkoNwzHHrX/263XXNVGbZsfs5zzZrvRevsiCSYWDz6TiXSE3BoFNPoRSaOJQcZ/rxz
NP3gcV5zqcOgva34yXDyz/5+OsMG/5+KvL0j6akzwwASKeO7WlnEUbnplIkSxvdk0KOTU6kfTpcQ
JKYDIfKRUa0thFIw2SecQKMJCpuFtZGR4hyUGm/3vCZNNM61lNmWr2i9qH0ydsKwN662JHzdDkmO
4Xdd7pOs9KKFVQxrQQ6hoPS0M1HKnLKxpSg/r3qmuf85ILWWLISc+eLp36MoCbzdvKtgWFhpY3xw
Ve4wsunKnS1M5UKDL7jSaSH3qkY9M++rCgRq0PTLB5oe4QlSW3ByOzc4Da5ebb3U+l2kvXZXxtrd
1U4bL5AjaHdVZAklaYKj8VSlyIRLaOwFcVXKaASneeHkZtyBaSya/cBYxsmL8DCmdnhQsz48mMiD
EPpP2/OReef/bM779OnsTgLJQo2605UuPFTpbz8n52JpBKp50ASkhj58mmp5K71lXj9vEhWb3Ibx
KA0bydN8cEwJ350PkvuQ3IR35LL7z0FlKMD9jkwlrU7bZHY4HjV0ao+V4CozWk9t5Kg34qzyG/SL
eaN1bO+A3e8NuUN97UBynERrAa11qqulttW1T4uMup+zn7e8uOqOeaN+dwPMiWTUjPd5rdFi831s
GTw2bUj1JEgpT2YgBOdFVEnACf/HKmNPyu8oANAKX+ZFLINnK0qKAyrQv3clLRZPw2+azZj6JqUA
PpaVahA1Mz+iteyPKEYDrdlDfujKjjiIefVnUcIVOBCKYK8bw7g3rQlz8OfovDaf4gyQfzqfq2hB
hRQ9bEHxGtcr5COyZ0fq3pZ7yuZD2TsyXv2kx4l3GqzWPfXTsXnNyQCPUDSvcUqWFw09+gEI9r5s
cjLMpi9RneQoLOcDvt4QpYSFZ0FjFgMeUR3fSsPH2pu/4ZsCzSwS50mizVujCW0O0mkdvN9AoIPI
pOyOyHbRFq5/JcrRvxaj7JajowZrp0Y3AmD9W20N7TAviBTDQW8Xk4AidaA7E9/VOha+3Wi6M7cO
Ix/FUr/U8tSng/uhde2ngjGTvrW2I4jXDi+hj/CzkA05IbyZ+xZGxH5eY2Bt71ULj28taFhmjFcn
T39pH+20z7cQ726hE9hHC78i39qMcNlzpTPiegA6jnnXsbxzke1lFqtXPwzUpSkqA4fYqFwrZjUA
Gs7Ei94GdeBSNSj574ohnW105h+i9K59KPJ3PH4ETgduvRVx+fnXd3hcAa2xL8z223Bh/b01H6qZ
XGFMDc9wG0ZuUk/zwrAZioboqIHPqdaTl+cGWWm4yE3N0p6aBVwvA8Syi7O2xJr1MK9qivkUCE1s
fGdkH50q4zCf+Nf2fA5Nyr93/jxFnEwBu37x/rNrXpsXnXVMwAMe4SyEp0hNuBDl7aCvPJ8K2H92
zheqebuX2A2RW+Dk1boYa3XmmftM8ZnCqWFm7dVK/We7Jm8B2AcfCZVPVwHpN9IjfkI2Fu4VN+aO
nxjVk+/65VMbR4c415zzfIYamsba0nKAj9PBZJn0cfnYTByEjsgrDEOATatpM46xr48meYRCmAY+
Na8Asu+JdyUtKCBSqHkE0+Jc0cG8NA5EENVEXaopiPG4Wf1pi9F8nBc179IjRfKBNGNpLX/2zWsB
ChrU7aYx2DcuDeamCXkGpy3Ni6hQPIYe8oihurpRYP8uKri3o5XZN7sZd8hp7U3TdjiWXRm/opZ2
Vg3ir828GXQ0rC2p5MeiMJznOr75TcGVUcTXWmWcpvlibxledC2nrenYvFV1wpi35jM152DxyyC+
Ux5KpnYvZRyrpz5ATiZotL1kWZrvCXsiYms6almTGlAyy5iPdq4TrNxa8TbzUajqRFuG5zDI6jNC
ovqcTQsj4tLRFPI475oPzvv1oVCPEnH3vAsduezLo2CseVQS3HRGxdjmn4USW98gn/FEMkkxG34x
ul+0d9kZ2PSzZthXrSvv0ByclaWDdiWNMTpiD/ydM/+81En/yjN0zP2y5jIvUiYt6zLBhvmz768D
FKG4jz/+7IbGry4sTl3/Z58+NLtM+q9w3vpDSZHXX8yrrtSi8sEz+w42kvUqK9BMRm28e0opbxkw
/GNU+Rhm+D58TPv9VGlu4NbGo6JBDtHDxFgNiN1p75vFodP7V0ms6LUD9uTbk89ruunNN0Mr19ZU
TFZtbjDzMkrwunGgHviwR8zTQj3Mm/+zz6uqteo32SUaXjQm4C+aN7TXCFvHvFVYVn4OkvDPvAUE
CM+Ij7UkAcWMxhqbjtZ3zsYPe2Xd6HGwgzWLBlT4vx0MGV/MpD6aQmT3QO/G7RiiYMW0Vb0EvUX4
LvYzmkL+LkKVe1PV6jfk6+Ywb8EGUE697R6QnPa3eZfeWfmqRuC3mjfnA4mKDNqI2vO8Cy2vstfQ
ERLazKM0WejX3Fk3Ye3u50VEhuxfa4iZ36RImHv+e9D3VOJjfk6ZH5EbGRrKn2cwuf4Fmec8kaac
+MkH90b0Kdyv1nlPpraPbCZTWvvVCnKxyzxojvN+YQ5bvDLDs7SpRiP5UZcybsSWaoa11lLbXWZd
1Rw8R+/3SLsBLhqye+5tb1dIMXwMA6UGehXVHiJYByzA25XT/j6n7x8Lq9z3caEdwlzeJSzJdYId
eo1mWpnmvdnCbrziQAlaeYld8xLXnXvxdTt/ieTGjdEKCU/RyF5PU7inzcoqIu2kNz3+A7estdO8
PeRFsikVehR1HVEC8WrF341e0D77jruuVIlkkekQbapcnkUSBYfGrsV6XqPfxydSuWRRkmy+HyNh
3C0QMq2e5Z8xLYyFNeCyUGwd4okg9VnxGEu5SlMc5rV5YWL853de3bFv8N0JTfVUJO+jVptwEdgz
r80LiroWFPcqRWn1R9Ft2FV50qx8p3Mu45g6lw79+lYmOJ/0Dh1dgroRZIwLwm6qyaMZUe5D6YJK
yhNjmSFEeO7dJudiSWuW5KkUApVS7CJqf0AAlcsgfPlUAgVctaVCDEHFO15itoFmkbdP+AZTUCjF
mtE6uMYgSKgMqcq4Noq+2DugCVL6U09IpKsnKyE62TeUx3kr1lrA6IpJBEMfljuFae0x1VtlkfvC
p4wS/aHOmrwqNTHniS3rc+u06IsysXMtH/K0Y4BCrb2zIrhfRBKEQxRR1PXRZ981DK6EQ/jpO7bC
D/hb3buvY2bxM8UkfTuQL0rUShIIB+OYWY180fPuRhE4udQprL5OUgfvmF8fEh13yryG6TE8ZKUY
eA2VthTT5rxvXsynVGTcAOaYHldR/txm/ojSinaXJ1BpzYuuMvKDH00yeO5/w3ayIcz7fs7zbRcM
TGlQlZ5u+aETFbu+YYw939/nfV1mIpaoDFjo/ldlRs1JUG/kwmWcIzcJEZPOq+pT57QjLk57OBOB
SHPRUjBixoYFFlV2A2b8fxZ2weSscTqqE//s6sJsANoOSydtfHut68QR+L5BlU2nRj4vMJR7J90a
4QpawNYnZs88y1MaZKoPZVkKJBT5uz9G41IIL155MA1h8xDGffJCexPQ3LkQSd5cmmlR2CgZjCz0
t/OBgiwfZvQUakkqPqpTwXle6P+u/RxoC9RtmetG63mfiJoSucz/9bj5aXCQmyuCVjLK+PTnXwot
A/aWTNjYIupRE7TDuXTptNIQy34xFvifEwgqGc5tC2elofj1i5pNmozfRYHlfawhBv3PeClweiJt
lXifIGI+RUNYnCUeohO5oy6l49G9tjQ5D5i2PntUJNd5l5aB0XErkwyavlMn5QZTBSeyzXU2dAdN
ys80N1CWtCVcFzMMfjeG9eEzPwee5MbO3nFe4ai8ls6R+Ff8UoApllVPCcxs7z1JHYc2xJKnye4D
Qvsj5QMI9F1lMd5Tozveyuc0bazPkneXCb+mPoKmEqdhYpUmRv7I7Ceh8W1WR3VamEkD3RNU0zJX
6exEedQdk2kxrwmL6D0iFZdFmGKuHfTYOXWRvo61vaHieBFkLx8SHAEHPEuTwFLnm5cDEMxWo9kN
Jz3Jrkk1iLcS//PGFp3NNYJNT4eoAaBzOCckez/nhb50KSJtbXSLiyQUxYnkueI0r1HsYfCF2vJx
wCR4sQrg8fylqbowj9dl8mnq5J64RDYhvHTzx8AgiibKK+XVMnw8LHb3BkN5kyhxewiTpj042Uvu
iWE/b7R98JHrNGa1wXnuUyW76FmZX4ZEpfzlWPSli3Lczgc6c1TorYSMonzFI+StfCtw1t710HJv
EzDV5bZ5b5N9JpQAXZBWLHsrE585yqbKNdwTUzJqU3YOE6lL7GVkkeu8ANhMNGtccdOVvXZF24EO
ulIoCYc+7LhaPMMNcB4L3tWFFQnnqvNj2tDqrvYReuITY75wReR986Lq3e9YdO57zQijd5PnPlbT
o9JGyQ2JfnrxgY1yf9znuvFELyfZKZAEp4y0E4Tk8lqPXn5zG1PfJWVQknETmJcw14yL0pvyTPgO
ODGXUJIR26o/1TaoE8hLpJ3n4V4WWPXjhIO24gkDRaZejA1Tyr9XI0hARu0i78qS8NLmwOUMFP1r
3G3BZV4gqwGf3QFFJRsx35TCSB6NyOlWkA3DG5CoaEmCS/7s9/TTk8LU3gYmWg8lYe/Yv1y0FEXF
j1tpO4S9QC/nzbytkHSRg6fsiEtRqX7CfIvH9DS/5nmRBJ6yxHCxp1zZX9Fcb3ECGs/zlimp9VMm
fUYMFQJZc+lfG8VpHsaAvbcPg0cA1QCI6bEOCXD2qIw+jA0BHZGrYnNSkrha9mNjLgnuzoHcNerB
SIdn+JaCOrXhXhlLYaJtSL1ucKatERkNJxWn5zYgR/SQaggMSGJzd8i05cGKU7FtrMZaqnlrE56E
wtaRffXSUqyeax6x+NbCSnluFP1cxF76rOfAAnrPKg8aDuvnypmGNm4X7YxpU0QZ4Z+aHm3mo5lL
rpTaxK+KJ45ZVEQfikbcEoYp95J1BBE44PN2cQ+7Vi92dVBrN93C6U+xPfuVJOGjoEh3z0RLy6EC
Ho/P9yUb++9e74H6JcfWyqHKiFR9KjHTvRs5inFXPGldE/un+YozX4WsT0DV4lj5pQkH5v8xdmbL
cSrttn0iIuhJblWqvlOpl28I2fKibxOS5un3APtf+s+JOCf2DUEmSMvLroLM75tzzOTnGFlgAOeD
ZpDSPgsrNrAlC/LDPXvaZzrJp1Mej3/ucTIErF2PHSVSxRNwfust1mWwI0sOGNU89H2bF0BUeIdl
SPrA1mB1dTDSjj8uwNjl0DaQqGl8/mec9S7uBOcXco5sRWS4ewxq33pD4JezoDotayHLxQYa1315
aAZ61ziHyhXuU+c5qiPvDLzqw05lcxTSSk9aDWDIbge5h0lUv/IRtlHIh85xGQJr/1WUCZl9vl+9
ivgzdpLx1me5DT+KKmqYQAT9MwS58Yj4B3wg2wKHxiiJ93yzNCf5SqxUPxYVgVZpOSkoRv+Oo6J+
G6Mam7SW/aLKFV1p5oRvkf1RG+XwQqmov7VRf8bko70iWHWOmk4eLgE2VYubsqXeQ9zCyL94PF39
xEqoQ7GO+nfKNvIQ0BjcrSlLH2vfSR6nTvEiE+q6TOHccE6u7T0s1zpSClYIPcEIuz1WZNedfixn
BFkHu4Ll3xk+gA1A5VdYQfl3Yn281bJDaeZJbwdczXooKMWtWrpKeinsPQmN6dHAsQoPJc6zI3Yv
c+NhXTFKYoelmr5sZX8oVK0fWs4WEuI4VNYOKZyL0HXvDhFVBN6i0XPllt1qyEf9ApE75sWNW8m1
LONnED326djtVaU12wK31QX20cWu/ehpKS43loFOfphIg2qtf2hYOG8lsNBl6YGZHMHBIKabjZyC
HWJRb/4Xd2D5svnaXVPR+Q8DTjDKqeklmhL/IZkPfPjx9jd5yzMctfpyoXNAVvPFsdbLXBZGZBsI
umJaaurHxAMGp8V28eTPh8qzfzpgKk4dfMenPlLl3kKWh6yKIYQMtBNxV20VL9MWtyU56sGAe8iN
LMZQ85rTcqiQ0FmF2yMVguJQsYO6Ok1lHotG8v9PGsyawnuzRzVLnqbWX5c7ljO9HEDOcu8dUezw
RhDfWve+n8ylYAAICV+g1xJlCFWITr34Wjmg1hjpP0OnXVEPNZ48277KSj26jdHcNELNb32R2fdC
YG35nuvmuQTS8nqQIY3qZbzcQ0KUvC03fs/9uQeHDjiV+fcsv3a5xzdhYS6/53uuqTGvFUON7t9A
ARAZQXRsp37u7Bbxkb6JWnm4aniJw5HjK+3sI+k376b76GmT/lHEKThys0w2y7CCJUlrtX/0gWyy
jdXOpQA0X/HofScuTF/zFIx3Hc619yHNbm7uwchpX0M2lkeH7tURS2h2XIbLYax5et8tp8uV5R7l
TecWm812HHqS/ag7r7W2Nd/Jz15FuVF8Br1ZrZsBX1vn1fKZvLFbzqaVfLNBrl0PnLLWetHP3kv3
MH+it3KwjW1Yu+wYbKHWJl6jHSTEHV7cHtH6/E4dx13mW9kdj89u57mOfKw9JfnkRjpmPYbLQUZw
YnB3GmSDhqkT/OaJ8CTm5V0CwfveAbRzMXBMb3p7qDffi7cCxeE6xmJ+T+EgXdce76/BsQTJYJVz
jLB5oTKGRZmNanxTOpV11ve/3cbcD4nx0IqhhKBVNkeedyBVltNGDM1xOePy37OeVK39SAKNFlXG
R3qVjtl9TBJzdjqisLV05xFlpDokBl4h/ltvyhdqV6PhBa9ndW++5burbMF1C3xLec67H5de9VoX
wVG6bXSfy17bqmhIHhJYATth95gT2SqwC2NuObjR8BN6AtbYf6eIkxS7XCfvcRo8/wyCXB0EsQ74
UWV31dOp35lItslQrsZ32wmf/PHTomF01ilynJcz1eh8DjOSv5TD69Sp4ua8HLxGc8iiz+S9XoV0
Hz292S8LCJlPV9Fqw3VZe8gWgTiWTO/052IHmFHkCYY2d/RJrRpJ9Jq/ypvoh2la8Rc8IazN0Vg/
pHVPEURPEfZ1PkFw0DHDxAmAayIqsJNueE19g460PYx4K0JKwMJDBp/pOs31qjsnyrR2cV/JrSVK
68XCAbisUaJ4DjJUfvckp87CpNbLLdmbfBtqFcJkH+OH5YCfHHeG48odIo+/c1lVdwREabtCdfKo
aSZt7VhPyEjlqZmJ9jTYWvIocJJckdWQdcq1SG/F1k+Al/XQzvaVTWqwEZiEaxIkGG188GT3tBmM
bUkw9QY8XRkDdCM4+e8J9pfvGalMAiuNdxUOhLXp7DHAv2lvgfUbWBjqCnw2iGhwUhud+0WaZ3MX
sHNfI9DwzpQUb7GVOz90C594Drb0pe+Bi5d5Qg+YDuxej0mI6GKwWktVLmhHcLQQdIwhd45LjTsp
szrHmdHCNSYo8Q7MrzzF/UBRHnWxrvfw7bHi3jSl61vQIOEBH3l5mQRyzTI107epGT/4N03/EdAI
JXyMLy3wyYvTXftJyVZgCwSZODRt8NRX7roStnpbpszUiJHbNOrNfEOYqV6gEdjwOCJ9o2xlvsSo
V/8MlzbCclVL2+ZeFbz458BZ/lqbS4b06633N3j+rDc6pZj1bCRSRIRYb2XU1ZsWjOQWFzl6o9Ta
ZzFt/eUXumWYHb+HZhI9eZ0Z7uK50rQ83VU3i52X01D8LkaIxRqk3J0VimKjYs3+UUOr1XTrw5hR
eX6d+9flEPX+cC5rmVCJj2lRhWrXuZ68B5YafgTWCaqd9gZcODrGkt1nU9YWjihTbGFNon4JkJ6m
iSjfunyk8eTqD5pdTi8BnPxcBj6gUSh6MjX0R1HxcO472uS8/x9NF95HB6KCIAyUsrpWWO9DbJ4b
JEq/VZdedOFM70426mw1gvl9nyZbWb7r5URQ1Fz4Wco9doR2UDXCW8OsBwQkfKKQ0sy5oYRUezm7
3DIMErdlzpvcdlMlEJYi+uTrkC/zySWlI2/04p+8yh+sIIs+ppDs2JF3yXVCWrYbpe3tBlGb18HM
AXEZ5dVDfx7OrYmiMrV1IHUNtgNAis7MNfobrLlMP5iuFkrLo0THtXasJ811kE+osL6REAvVRCS/
UdIb93gU98EoHQRwmbyq1pPXUGzcLuSXzCWkUL75rqt/Ko18ejc7mn63txEhfJgDZPTG77RtpULj
A2jQYIs1Zrzo4Ni6OHnzYUCWB8pnCBgPubXyUmcXu/lwyVrRXxw0TDq5izST/zO1zLel7A/wdk7L
aDko3ynXXqIFkCUSHJml/AKQj0/OiNI3UzXRvW2Y4kGL+fzSgTWPtUiTY5RRWBIumRaBU2kElvX2
tnR0EhfnZ35Qa78xOJprrwJHzcejuhZhj6uhNscfUH0omiKIjqcJyjsUvZ3Dh/SjkG+8OcYfTQIM
6Xs6CF6/pzPcTDuNcPWyEwJUN0k8RV7ITTaZ7SnPwu60nC2H1qr+e7jMJSxu0rIddllQIZ1w+wux
4vGNzgjPbkL7ftQ1uKrYabMTbmXxxOv5uswjhgzXduwTqxyn7aYUiJ4x4Tcbo/XVKa/ssEPSxzsJ
r1u15+NFk7+sjTPKSyShgerWtV7xKAiiK+qf/iuIeODSVnz1IoBUbK7k5ETRmxOZ8ortQV5TIrsQ
30YYV4izxTiB7nes1LAt7Wo4VjhqhsqPL0kVumdSMFOIivdFFBsfhtv/7DSrviHayK4D8buuZR/Z
peS4geAfUwZ5sCAHjHhj0MFmwYO0oB8bxEDgMxFYajMvuzhebe5MWnV7JLL6ySWCI8JdvkEaoxAF
4j2mVEimo183XwZ/QIOv1k8Uhz8ntjh7N63EURRQGxBAHyoXvdJyWOZb4uH2Y2vh9BrDQ+J4iJIN
W7wi4sg3beHSvm4bQXmVrRHrcEi981XUHW+OGqOzXaTmya0r+6LA9+zZH71b5hRa+P1jZJVYUrCn
Ju2DlSIahcIWbKm0UFGe50owWiuvxD9T9bScKYDJm5e+g4x3SfRCLznwIqjvp6jXN0mDJd6bmgHL
+5wo3kbau8SkJmvf+IUwlFCiOGgeE+z2+6TMaVMGCh17YbL2yorPuvzMMUbwzxFk/NrA36q61R9d
I1/nfkERm5UNHs/ma5iqVq6sbDbk1snjcpEQ1WiV26NBixXvoYVHdE0bjs2Va+blhQSvNQmt9vHP
HG7YaYdP7iuqcuie80HY1c2OJoqS/zWlCGoxKtaG3fD3NrZvbGQV7b1/p/T5DNr2VoPXeyaWpaN3
H4QmQKzROssGXsxcKBjmyoAftUCkG1OSnz3aj3rlO3d54ldnYtkqWtDOsGNpUvA4mKAoN+OjQZDg
bUzHVzOJjbtqqoGY1anxWIre3nm0ale8P/VHav6S6ILm159/Dr0OxJ6/jG2jHHizQw+NaHKS46hS
ccxctLrLWZVjrSGjNvS2lkcQEmab4FrOFliBbPmz4N/mbozc4KGYMUKRQ6zZcsHP7Fs22VCP/JHn
KtLma4OGhjppC5fIMp0DYUK/PeWfSZDsdjj8VmEsqVmHvfLvetmmx3pMHv0+VT+agSxnGZR8uU1K
aaMgJ5QgiYFaUySPuanCY5XO7nuH6urofI20pzayNvyjOSTmkUDWcSOsVwhqAamNefzpDYfOieOf
qvJ8toJ1Aw+tUFcqovdJgjMzNYxn6BbmU5rBrykRzdGpZLdvjKSGRc45DoZVJFz36KF2Omf9hFtz
ueBHkyAWAKtaI3pr10eZfbFzR9vHmY/u31PW22SpEvExGN1qHmo0LUEqlWjTHEWVtkUZlNgFgqEG
0EpbvwWQLbbLVDpF5Wnow8tQdN62D0wE3VQUmrVdz1qqrKKci8CF/R4irpXltBYukBA3gDkxjHTz
Bbiav1+uUhc0HlUd3xfEqSGfotaX2vEtJ4ojWi1DUM235aIs7OZG5B8FMKb+jOYf0swiWSvTOySN
5x+SEqSjhuz2U3dJO8898134eGKmenS2TqGH713KN2W+wQkn4z6vHHmskJw8BoFOz35oPwf2zVRr
JcUA8plxzqh4p7e6f1B94x+Ws3Eefs85dOe3pi6f/5T+HMohxMS0W2lbdMlY3PytDP7f5UHj3ytV
mMMr6dxPLUvyZwgL2qZrZXLooqm/erxcVnwc7c/amFaFl3lfAwmDhBYN2nUMpb23Uts4hn4HtkaN
Yi/S6cpGcySflaAsGi/oqbIUurHCH17i7sLXxJdkdPDb6LF7FiMSw3kxscHKYOw0XROvhZlvEwHT
MwOHe29KAPmyV3zUy3izrG2zaCBgz++BX8yim2VYjbTvl5X193AUefqzckwINvpAK6AOwTxGvTwS
xIDc2aIVFU7ogkKs40sBvZ+HZqP7FCHY7QPZ+3tVV6758n3VnIfL1RGc09Hw2MLYWWZgSJ7y43Lg
AfX3LJzqryEvwo09mei3WvexGOPmRQow9Yn1ErtG/TJACPp3wJWJLLTNyDok2JvhMO3GEZGBI1Gz
VFpm7/TA1w4pn/yD3U5qjzrcPiahSnZDwk7SEqFH39YqybqFEethpb6ZBisUyE/XWtTT1jTsN6/w
9ZM/Hyz+4cp7U+/wZgrodjhRs3UvNPlmzi9RKcLmkPWjfHOc+NoG3nCrPOJdvDbgQcRdOfUt0qeK
M73fkPxS0HlhoWsfCM3juz51poeR7sjV1WmsJ/UUPNWpmez7RBjH5YDXZzoYCIcgItOtMzWMEMtZ
4rVsA9u+2RBrM92VMC6PVZHEO4OnX9GEp7bSecHOWkMsKTZLoYaWihb8nMwiuPCMdF5z8mNMIZpn
O4MgbI9heV/piPihhX74My26y0z/MJJc/8C62ufFnv6T8d/ZLd0iKD3eoSEDxS+d5OzO5tzasncZ
bCNWGVHxEOoclJZpG5u+M4x5hpiRg0NSD81uUB1InsDufrpoVBPQX+92njibzEoiXjxj8mx72cdy
wzTUaGhx8mzaqesODrqKfazVNrJrZb3UlSCwUmKvGpsECYvZIpwEnA61thW7yvXDZ0lDZjdRSODr
OoTPZWieQoENO51CeSWAgCclNJN11sfGKVKte1eaffpQaAHNXuH+CnyJNq/quhfUadq9Johr8e2c
gM26Iyc9KV546xeXuh3e9d7MX5xhbidTkF1GtSssCgq/loHGG/0+5Y98P9WODvpFr37F/NGrOu7/
UYn+EPcJgomOQA1br9uHrlEZ5utp2o/zbZ6WVPztR9FDa4WIvVJBD18iQE3N8CH0unIjA0His2an
R1uLsuNy9j3sMtI3hxRW6XdVaIrM/ihqIEz/FoqWatFy0ACbT2KsLqZb76ckE0QdC+dmgNmiqHNl
4eTelhm+YMUJt+ajQnOSYIgc5K7ngXVHSnl+y2l0rgJU3UcxH5az78P3XAS6aaV1Fg5agdsm6QJj
V/dZ8myabLV031do4pz42XNTgZqMz+p8sSXw5jz1EZ1bOyDfQQjxIMmSPzh+769JBtLfaelsY7wK
v6LI+3sHqCpyj+i1ykmvPuykuBDcJZ9yNwjOKuOhs8wHJEJQMN0p4sAu34emxvTOKr2mw/efC+lg
IULFWnWmulsevi8M8y1tEExnN/zzO9LeWvmGdaU8s0mICniLprA+WT7RgXhRqrdQ8pSSrqj+XCVF
OiOHXQ1HORTV26iHhyHSh8ds8IenKVGb5YdGqwZXgR9hPRSpv4uHIaNN5Bp7HD+Q3TLVU6r31H7M
GnkcsZGSEuLBfqiUxjayz8/UK6stjpTskvrTtBlamV9H/DFrXS+Lh2m0JIRZtty20lwwWWgLI7Ot
76sgnp4y/FUre2qd51qzXzA1e3sILBabGA5O0/09W+a6tBfIkiCJzvMRlLjTMA6vLBQszFPhV2ck
zquJ+uxgu0iTxjhwXqMOfEnkKVqB89UMn87Kn6jqWNro3vwMM1Pv8gO2bnz5WnyLc+H+TGznQxr4
eqoRZnGVtc3HgFIcMAh+4bGLCY8Bhv+Kcaxb6TmtTnRxuHrDOH6qJqXfN7LVb3B+se1afb6NRq0n
XaEfX53w3eiqAjNkHT0BjSdJnNkSGeSF1MdfCrnDK5LjAP4HuafLRXzoznbALrWGy2Q62mMDQn4r
Bl8ddIyeF6FnWFw07HhCG55IG7J+p220AQ6iZoFJu7IkmaBE6MmdBbBqlzVt9GD1g72qI1/+MPCK
Lj9EpfTim7l4V2YHVstIxKVxXG+vmyRxtF6YPqow5lHtNtquLZW+hpCKCNnJyM/1eZPdT/jlAY5X
P2GKvXs82981bdR4fPvqwWwqe+vyPDzktTvsRjK/rR64m8+e8a7pwbmphO8mSYw7mTjqtlyM2E0f
8gRMqTPfy6e034NDICwgBds/TnF8IlXGfPEnipXL0Ddc9+Kn0cnv0KKIfiyPy9lycPwpgvQ4X/k+
LPckIVEs5EZ323jWZpom4jaEO/Z9UZgIPOc5UTgPOU6M8zKFIzU/Ga7xtlxbDiV+2PtCYjT7nosK
6MakyqNr4PeEery2pap/aMNXlATyl+/gJUy8XN38Km92CeFGu7oq3QfcF/ey0GiMa+KhGKzptx2o
OWcb3D1/2+Sosgbo6K4TNmP8k2juCQmPyzcDbVtB3NMJQMYe7bV7DfTKvcad5l6dmvwHR+Q0vP+9
IK3hEJZ9+RAEjb6ZdfLrZcHkG6O+0dL4yqtg1QMg64HGTPmZd2J+RoBGxlAfY6DICkRny5XlYGoD
pkk0wneTnur3fT05n9bwZIVj/oteHDs4O9YObR1/ppY/rCgBSCQ/Fh2AucDaz8NKa7GVZ/RqNWr1
L1ANs0ukJT+Wi2UUBVezpww0XxPJ5N5iVIl6hFrGCPUNuLriGb/5ShiRuC2jOmbdh3o/PixD9qrJ
1idW4t6d7y2dzjzH8dkHtkaEi3MYPBvPTx5l7uH74M3WjGWoIZXbz5HpfVVUwR2rvxlZMXX7cRYd
WE07PtAGGTYt7ekVeH/alF6AAFiwUVpuWQ5OC5l4DI3f0PqGo9nwFtViNJtxgJBq0PpjMx+Ws+Xi
923/izmviQcCDPiQoOmJ9h3fNlyzc7NDN3EjhvV4Zzm0IeFFFKvcsmFs5SZ1Vl1pZOkQquOZDkms
dhysVWhr/1TtTGCr+n8qr9lVnc++2Pa8bY2qrTCK6nfYxb9Npx1ePH3U1qoPjGOLD/w8aqjCc4qf
b31pPOYQn367sb5XXuB+xPGY0cyqqzUhAgUlHqgDfUBvrdEbFrgl1IE+tNGewxJ4srrgioKHBDGL
9KqILMY7ksfc99Zq7Dvin8rXnL/ylWf77lPmQhUI6Fjccjy368wcOzZbWHdLzerYFRXZrtx6WyUm
ZC8Ky6Qn0rcuNXlkVcDAg7iXtzTTKBH4XkrIrEQqSRl9FZiTvCS+tBAURfkjSFlwLvmEENWoWMgZ
iQXjUvWbEvXntieeYie9Kn2qDTR1aIwMnuvmQQIJeRfO6K4Rkz77PQUoXXr2I6+C+hCSv0l1pXAe
EZs4j10HfMOedG2/3NLa1kxCis/L6O8d8IH40GsbBB3Oo0Wl6VH4eH4tFmoh2+pNY+QTTDF+mwio
aw+uefJaycNTk8ZRjAFKk9790kazvjj9UL+alXv03bS6efNowqeZF265swVuWAn+945Pkrc3By9G
IB2a26Bwyb+ahy2Wviuq21Mx18oggIdPqV0/yTKfTmqWwWbkZO88SWCgtnhg5jnNO4xN73q08u6n
vsS76Bb5wGpsPrVT0rQq9FusUsZwPMdNU9+6marPx3P4YURQQLRuaraREfIECssX0t/cn/NJyTvy
/zwBm/jn0v/nnlJY5QXPrwetMQHUapBSsPynUsRnXsNH5Xu+D8vxxzwvA618jnL5937XdksanAj2
NAQpR1UbD01cqQddaJ6P8Dh79qtUOyxzdeB3DyI3o40NM8Aie2EFk5nnxfyxPleBXC8yp0XMhLuB
hDsDb3hu+dCVwU8fQ4OSlKFXAxuvrvugH73nheF8obh9x6jDl2K+tWsJWxIs54HC0dVYDim1rXUw
B5B9z/0/L8RmT3F7/gn0VX9/IiCO6k7Z+EbSceKtRgz8NOVUKuZR4BvDnIZ++TNSTXLlvU5KkR6R
nJnLEBBcAXzjv07duH6KSm3Ydmb5T4T78oAQBnelLgI+dx2ygQpDGCAaOmwkQPK16DP0gZNaNV3X
3XADk62FUmA3GUjNBNaALfvBcDOYGv2d3gvOBAEdtCJLHuugTx6h31rbKorkqmopGBEVsXJyymuj
yoorQL9mB/8Zaew8jLIesd585mW+w0sgvyyjdJizxeaMmTPrN5Sh0zsBtuNn9EPEWfubRy2aGLKz
n6IgGjcekZqYXNwWMCb8ThSg6Ktk+A7zMHo16vEYqzI+aWEN7FfpD1VtmDCs57lRmUih4741D6Hs
90Eh0r1vWfa7p7yVmyTBy+DlwUnYVMrLIXPe4U6F93QXvcNy27hRQ2WQE81zyQO+Dr2Glhwiijvd
q4pDD4AMhhYHh75On6TpRZGoeqxDwnWa+kcxDepqOJ7Luy6L6FbG2bj7M7Z8P914EQRZggvNB6HV
2LJ4w5yEG5yX0TK/HPxa3/hyNHa9aOAOkYLJJ5yDzjKmR5ucexsvSVhn/3uFrhga9ECP2aqbRkpn
GJ8OBHefaDNs5qltHdn4gHF490e4H05rUORWNLRSlyA8GC4snvnsbBNu8nPgZHZb2Gg+0dhPTZfu
aO+QIjjPUXeTd6HCgFAPoLn92vSeullLVJRV9epDo2SjPnrveLSTO1Lbh88ZN9mYRftVuXJv1UMb
3glF4a1trhk5WvtRoTdLeno4tLTp5VIImWdAROvQl3REc5kg55TCcnCd6vR5UTFYcspPRJuQn0pV
4RVsUrATJSmLy9Wix65iqIGWxXzVM0hxblAM3vWeQDtFEeGus/rgzeCDu2FxLLdZFQRvmie/8jAy
r36aRecGpckJnGGIhEXNxS8jvS6HpAizq2lRaEuynEj7+cKkAqJKNWy9Dj9xrKSlHXpCL49dm4X0
Af4dL2ff9yxDuz0r2knVdlTlk4+a97kIS7EvgRGsS4+/wlJbqVbToFZiqx8aFj/JWNYvaUQu83x9
KrMeMYKqd1LoJDnMop94iM9oQLG1ToT1JJhKfoakc9GjIHM6D5s/B8IAYUEs4wY/uL/i294cJ32M
oajofYZmJDj2KbmKMhncR7N1MxoYW+qN7uM0Hxrw/5uYL8G9tGNZoNqbgXxxDHOZqwMbLkSIHTWi
sPIel7mYxBLCqILTMmodlB2ZC1UB75a9MazJ+0jZR4bsxrokbtYJgmlsRob15HrqdZn3hBOuOtkR
vdbI7hIiU1yx1+iJvtCf0tHIn/FWRockasY5Ua3/VHQI+qL7gaqi3wws5+mQDvGrsN3Dch3rqLci
yYMFlsnbtLI08zUdrXtp5PqTyPiFlMNW/TCar4bdoK4u3R/LSNc7SnM0hVa9VfvPKGU3XtV9BbVs
nsV88A+eqPM/56aGW9iyRkKfnHTLp8vh4wkzqdSUfx0zr2Jf2QZbt1WgmhO6mXoh2l/8QVmFpt1v
IcEz5nh9XmT8AeJMrETmxz+SmbliuPUXmS6wMPPBfSoqZ6AvaKf7IgJRVohI3C235B1suT75lbfm
sJJ5hCQ8fQncWAMrE9KJbvybojfxhdftWY25ek3bEo6DO6dVwga7SoX+F751gGbqISd28qtrIDdJ
NZY3Uzer/VBb6IIs/sKoVUe89eZfRh2TJkPzEdqFj23JApHpFjTvm0J7yLxxDzMpIXSKX7lMlT7f
ex/34g5b+B3fRIBTRhB/uZWxDluzwX7GW7poc+N3K8d3KB75B+XrbBVQVWcNCfSnnfThEopQ7tip
EnraFMkprmttkxft9JA6HTGvcJGyIsnexZyIHfXgWVy3z94lCVEQG5tXQlIFX0tb3S23Scyo6w4J
/fbPUJDhGPRvQd0fyzZ2r2WK2wPbhPE+WeVjp4/yH8sDDEv21MV0QNaGk9dcBTgl+ogJqnzEvd0o
xl03pj6d5v/MiYHXeOhCx1nmloMGbynL59AK21Ig7+KAhE8OTdhL0gALf6c57d+5uiCx3dKsab3c
wj6Qhrg0ebakZU70BMPl5lwM8ZFVxev3r6s1zboSuYLp3H/o4/wSDBROSmTym9wrh0c7qglYqNHt
jnXq33dGoLaTrVvg81PtWmFUu3bzGSEV1R0RWe3u+0KGqP9ipBiih1AQ/zDfF2bi56SS9841irsm
bdzN3I1HfV757dmvq/YcVFN7jiKo5Wx+fJJEGcrKIlAXZzPhdNlxIv/mroeK9xyyzGLBSBJQbj/9
mak1wuc6YR4M1oXPQ+9E24yewD0I8Pg59dP+IqP6YRkJy8BHaQM8bOAzt7H+1MR++2ySCVB1ucGj
AkMQVL1X0yc8rXBwSCZ2R+diLK2NZJe2HkITZ/CfMeLYE0bOBJgH2pq7qtDzDbTBFL/al6WnL6rN
rR9A1zoQgoH+GgnSKFE+BY9IyfN1Gjovaagei0lT25xn4LEN+F/1w1jfGhVdBy0Y3kZVvdlxv4Ve
Pj6URlo/67mervQoGPfLMIS1svUkHMBlKLQMkkabfi4jkkeTVe4U097OyYSzqvJ1kHpyqxRCE8cs
X91OyQuF469llNL3PkJvgIcXmtlBllO21kwBvKud2vcAjRBCUxbRIGXUKnGq/Llz6HGkZl088vxL
14XVyQc3NZIN33P9UlME3Rb4Xc91bMudKeMXTdkab/6kDs5+FnzWRc0/de5az+StjStNJvG+0Fvr
eaxKbPrTpK/r+SogVWdvpC3ffviI9/7oueSrIlfO4/yzsCnaKVfpVwct9N6M8nYb4nh9ihcj/owm
hBsIbdHZGSQx4AbrKeGkY78BiqxRBVBsmZfJYQroyAt51FHBXJcpL/HiqzMfBpmj3erG7UiK7zbC
kpKC4XKz0xQTCFZjSmH97rJ+ZhFQwMVkEgHQxnC9iiU1eL18NKMb1nrM/D2gm6Ag4mqZWw49WtRj
qfK3oSFrfpX3moQCD3dz/gGjaKLbcptpvxSRQBw3Ty8zUK7OqW9f6MGhYJXx8DKNKr/rigH/wDwM
QhezVMAbPqLk/dK4qXvX2qy9l6tVqkP/Ko36sFzl6TBQGuV57RDF96IyqZFg43gA9/lVtmm390Nr
ZbvlZ7Mp8+HGdf12+VmTzL11roEDW66SeajBu2qrTYkX6Mwq+HNxjQXYgq+JOi1S5MU4tkw7oSWB
yXcFxWEXYRSgMHlFRLpcrMf6The5DzO8MtdsB7KVr6XlJZuc8rKcLYfvq2IOI60bFE5kbOGxSjvz
t0G2X1WVv7POAuc06PZTWlHRi9s8Quij94gPaqKXepW+4a15w+ih3Y89li4/1X0yRVr2q33cTPfm
3NC2BzDXd8vpwFf4UFlEvFmafkqjIV71c1/aympABE3eHLp5mICbjfRcvC63hWl+cNzipPNWOkKe
I8VtsYMtp62WgdIYt0mhqo//4eu8lhtHlnX9RIiAL+CW3lOibOsGoW5Nw3uPpz8firNas+fstfui
AmVAtUQSVZn5G+NnapvDj27CsMesQJ7LbtNziiwwy+hKL7r4lmcu5DjK5Qj5lal+isE1UlVSH9Tu
6s+gfTEj/ltXB0lkE77T6UCij50W7BOgv2dLCG1FNhqp095WAC431aNaddBjext7aqcL9vz5jWtn
giR0NRjIRa6cVCB3Kl+lo53Y0wVWQ4dvCanwVRo7T4VvDCtoMWBJexDWkRYNW1yL48dUt/F9NqGX
AO26ZjEaK+SRlz0Kok+IVR57RBSQh6WxRP331f891nGYxNk1wOlzPqvL83swH+KV2eAhSwWmWL01
4d1dttpO71BVHOcaR24P8QmXPlQUi2F88PMO78YuN1/wFqC2AUvlc+jis5+7aB5lyyhAzlNvgEeb
IViOwqrwnSCX5kXIsw5xcfTws/sZFmO7MGLHfLGpm67cNqweupETMtDOM5491RMfgnSng4YDL0RX
NqFBYmIMqkfZa8kwrkfDEGvZjahkEUzWa2vCrq40QBi6M04Wx0meB+bUrJQC7HE7d+VYOY760fL6
k5S80Dsy7uRm+6uhXIAXmOUatlO0xO4m2gKc19xFZzukBNj5lMB4pdA0fqDVhPPRqOdnvh/aY9PD
n4vF8AEov1/YTiUOkxiymwprmrNdd7kzJrG6qTbwPjJkPl0+pBiapyJ8kvpYA747oBLLsxXp6V7J
So33Yyyx30OXUnRxv438vLzcm1GAf8sprUcVOn5yna0jablCXfFgBfFSU9S11U/pRla9vutionM8
zBIjeP6LsNOWNv8OuF5ikmW7AzaFNWZnyFbi1zW57lbP4DgR5UbFGQLoohgyTBaH4tMXKTrw0dQ9
W5BUCeDBpsy9tgqy5+kXKG8PtZ4+fx8sSqbWlHbPrk/JKyjGZBdp1Vp34ngBtxHBLCq8Us8AwJd4
MFJxUjWBsiAoSGJyy9i04QCjNhT52ksGoNmRk+KJ8p+mzq4cuIvr94hcihtPtWr+rLKcEffQLtk4
LfAXv4mVhbDhNspuB2h1QQmXRMQ82zXuuXI1XARTezyAXXCWLooft9LpvzInmz5xlIfUUPvFQ9EK
7yRXhGi4f6ZGuW/tcnoFk4OhQI5xRusO5Y8CKStzKPItfvDlCsum4cy2CIvbmiLsGUfQtX3S74YG
SlmdZLtmQgtRfoTlZ7Z4HLOHRMHjGs810mVQXcHYorl+hq8XIgXkJiu30PoNIRdcqnlCNlpOcs1W
y35vkEuSQyp/6c33S01EeVvMIZDU1s13q7KmS0165mXuOVakXmR5Z8z1dy9l1xQm/u96YNgHo0LD
18M9yWwdL5hFpk6mhRmT7UUxoBolWhu98LeK2scvVZd7m4kwcC1nI8wU92JCA62YUNUSAriB26NI
IBu7HuEV5GG64obgPqYWsQFJFwZngzgeZ4asO1vpYFz0FAHZMUrLn26k7ixPb994qmfbMB7ElpMp
WpGdod2bsqsN5AH/9CPVU9d+7fJ/pt51YJNVDvIKyQzlMAWzvQK7OAnXWWNBag75nGYGzXyW8Kcw
OYGH+QuIAyLdVqFDqbCNB9mUNQYFitZd8hytKBK213wGpPY4HUIzHjbmjEyVQ1kmYtypVA4CLJDj
vtLfh0atHg416bgFdfMrHsj2G7F8uva0SDu5vq2eooy/qdoa4k2bxDWIPftrXipcartyTi515vVm
w8FaLq15CMqlOVCZDkCKZpjpFZXN7OrMVGOynfqxRpbh3pvH5YqEI+01+iFHI+DWm06lzlur6dWh
+PKrGsUX2qAlJZLA3Lpep+48s3FulPAKdCJYUePfC85afY895G7N3myOSPcn2KhQ24uamtAlcHEu
B9+Gf4lp/6gT7L/kVV56KIKbevBSqcSUwM1O/A9BHk1HH4uyE4A9/SSHg8lDh/e7rxkR+shqC7xg
EO1Cro69Ntl6CUd9zyJHhCgQlTWUV9Soezf6SV9VlmWe4QGnULhanVPXlsU4xFJpOAJyRz/LdAnl
GjWJVve+nCJuKBBdnVdZoRiOBi49xOptu2rMDuuMKNa9vTpmuNlTFAcymXhkPPRrFmHIWjjKr6xq
nruuTV/LeqI4pEKyKGuvesg0ZLzw71R+2eMJRW7xE76ItdQqKvD1jGHW+xYIcd5lL0bdTC8YfIfb
IqzzTVm505vO4XQBGtI4CatU30yY9aOqmi+xOU3XtHJ+ymEyFNmOR1G+ljdVGXVRAiyxM5FWqJLO
OijksA9xiZSZbMI/V7IrZ+U6xEl/a3UFo8KqzhoOuAerJ7XVDXr2ZKcNLgJmEr5xoF03fhRse92p
ORCUOfExTSqU7O+r0PG3iIWiRv1nosdkGhqSa11UXQRXS9OKm4Go1yLAURUdoaC8yTF8XZoouwVZ
gwm1qTb7RCHvLqdkkxk2HhGjXm2/x/S0WetJWl3ly4Dp1Y5mpX98L+CYaSCdpmK+olrdqc2w5yu0
qs9W8lIOAgwNNmM9ZwD+tzW2jjsjTowmoElsieV99fw6oirDTY1w+8ZPjGqtmnp5rnmAH7Clybbo
pvs3C/ozh8uq+6wppyHgXf+OUfWgvt58+LrfL1VMNB4joIlAC6EG1zgp8QgKwMNStH+tK/vrfpOy
bOGBpXgesY+ppaW/9o1CKcrNStClmg1kfpiWfhdSm/X76U2IxzqghNr2QXgoNNgPspsbmJbWXhFe
KkUD+1rnO3l3E6vhTrSTuybgFe+e53yWuhku00ZFHr5tXsLMrV7dQB9P4KuR+SnKmq7jwP/EbEvO
UnfGbGAcIWLOi0UQTWuB88lWdu0ExBzl3WZ/fykNYy9wOvkWOaD8idP2l6Eo1i3GR+VAzYfiGODK
T7hjOjWnz7TutDWcgvjgO0nzhM3oh5y367ZfgBpTYT/z5+iNGHu9+UbHxUd9UMQ7FEQUnQd12mmp
MF4s/EvlAhOn76UVmNPF7gLsTQTcRt5na+9FxVPHOfXSzE2bNuIiu1B0b7nK9992813g4SsidHg3
eUIMAZE3XxpwXH+RqURMRHx2Pf69cBLLs0D4/lxHs1EnGSnexnza4BDBacmc/m46xwoPuAavM4Qe
yeBaq9ad2nPQRV92bkQgiYr+QVWHg5i3agytnKcKMe55yirz8pCPtoPxfS7WE/6nb1XqXbD+iL44
2P4w66x+Sc1BbCjF2PsyrvUHwvMA2UdWaB14NMf9CQsMwXo0LNQpwnmjhO/OF2ctQheBxFbNVDhK
82Uao1NaCFTdldhzMCvUnIM7Xyk+ouE5Z+uVHJOzciJJBCQCEZjJDl2c35ar9OhzD5xcOvFmJsP4
W0BeAmvvo8feXCge6x8hAoaLMYyMpyDNx7ViB/Y5BIO0D1zF30ObQ30fEbcQB5MD3okaz3Y1febZ
ONxGdh3Zk00vgs+qiaJzB2z1OYt0YmDiuoXmpv1z61HWiVor+mHnGtB514pfg15Rl50b1E+Ropor
txmsB410NlA7t7kMpnhSW4u0lf6l6EDHBpQF/lzgnxh+wjD5qlMwdI1F4fZ/LPwzD/U9kAuDQC8e
kDRwFpELbsKuxl+qApx0EuYIh8/xdlGoVlv8lVN8qqp3uaJv+G5RjDhbQXGzgtR8CAcic5w4IbrM
55lKV8ttMxhkLgYQj1mpZBxYazRSnOx3X0XPVu4m7/hflaskA8Vn9022n3Q0vfQ8w6/ERX7Bi+Pn
SjGaE9n0cWkMtSBfzZ8r5Xt1DachvOmO+cAJpHqvYJCpQomx+RnNj7NsTT7Q28Yz4yXvJO4xUAWH
9yj4q4VS6y/YKnf5mLZfPV9Iw9TfjELw0pku1EXJoWnfuQapLKfGX0PtmyXCHfaH0uZ7SR50w/qQ
2Fb3kXDCX7YtZYEGySTYCN6DX/XquQuDBECS3uziwapQ7aV7H2tgntdVQeK7SZ7qJsi3lV9EKzmZ
zmOtiJY2lu6Pdm1Dy8Uze1OZydekIEYU+7MLyZherZlQR+1h2ipUZu/8unnVMK9K//9V7ryqDIzx
3Q+jL6GF9dlMrAdHLdWVbkfFa4Xq4yYAjbeRXSc0FHzAhL2V3bpHPq2zClSbYudadi3SksjK3Jt6
7soxG2WmdKF7dYGiaQvMfCFXcZEckAFEKSmJ9MvofBR97/AWJs41m68SpDMgDUArGEPMQOAAMuPM
WmJaYhrb74XyinRt35bD/VY5YqV6eg9+4HjmhwaxpSXs3t5z1Q8r7LUNtqwdWJkuecNQYWNjJv8p
6pKiPM/MI6q6/pOnd4RbFDfGELtXf2j1XRQ7P6LY8B8Kj21PojHcNLXhPMGK+dcEyTybX7YzL3zK
/3lHU0TUc2LzlhU9vuOmrV3YbfWL7EaRwzdIrQ9tQ1p0FbTDsEOn5gsBNe1CVjIUKzK++PHgMYmq
wTw4v0qnfCBZbl6brBDnjKeqUdXRo2zsmny89kNe936A2wN1wkucFksZiXhaFp7xmYamOAMaJ+HC
3pm71UzFiPVR3xSq+Sug3ruQhGDbNQmrgA6RRjfLR/IMW6yCup8GGPSkiYMPY+CJT/4Rz2I23FsW
CMLzeYXoho8gytynkHLoPugnbVOpWv5uhpCZShxe2dWibTaX4k0clCy9hlkf2t0eZeX4XfgHe+q1
36LL3yiLO+9ROdvNl3jnWL5azuwo+IdZgXtzbca7AMLudVA8Y4UoSvfihA7ELc7gP6vc2LpkGUX2
pUBVe5DNDEcDy4CejptAaS30YeWa3s9ewyp53Rpdwg7l/DRnKIuWUpj37Fw/Y6e8y6up/1Is5xl4
Y/2Jxn6yoKTZvMPGwEjFUWejJejtg+54cJdjtOXLeq1DbfxwsrTfBMhs75rR8D/saRXZdfOjhSe3
AzzvreXwYBON6qJ66ZHUPLpph7LzfHeTu5+KEuhIksLCpArjLOQ40a+NEUg+nP165ocvhraqNxoC
jiNpYuwBHGM/FaCiRWEAKLRrd4lHhrs1vbokfDfs92JIUQbArQPIi7cKAsU7mFTSbtqUfw5E2Ft8
jCkEamsVr45g0U/TcQRF+zOrZldudezfDI8n4OgID5FnTky+kbuXoeXOBBLLuq/Co+fxIcYUtlcP
zbyLy8bqK7ZyeQl0ZroP9oFTHxD5sp+BTTonVWnJ++qa8z6hfEkpv4fohkYScknpS1+b01Gpmtem
89XHFj27x1L3yj0opmYhu3IiHd1yC4uIpFtS5desYZNDXVc7N62TrCDH1T+H+FL1IcmnXGuWqpnh
ETaqzTEa6l+ku5Sd4LN7DCsItsODvP5uVBMajOzqf66+x+REG1j8pcBs4eSa/LIQXv8IOqQS3DAK
390YAkKgGcqLsKH8BlnvP+MDwaZo1fENYF2yLqqmetA7EW2mPlrHVETdsdPPvWbpZxu1oWVlIDNV
mJFx/p4Ys0ZwlPSqU5NavPPzYs3lUQ+8m7etQt8U4mXdKMNtwKQIYr5hrmRXNtVkXJvGLs8IHI23
InTEsRvHj+8Fjtooy8kawu33WKv9wBYb9/j5VWtEJXdpHmdndMziM04OWKzlWvEZYmMnoYqVBxih
t5P2wcQJ/GCkYYYcwpi9ta5ylitSXwMqmrbWTYR7hyiYLQFFp6TqxEqxZjtFOWiSrUQqxGmp5v4Z
BEo8W7qka3YVKpeKoTygtQA3EBIr5pmjY99TJ80sI0w0pEGspXaM6jhryiJ51fpM2dfQ3a/fTSXS
cytGY6EpELkWDSV1KQs4pE6xNZMgPVTeXxpuOg+x2YhHte7dc28We/Jj4nGIQ/HYBWm3jxW1WYTz
Cm0caySc6rVSRdPJCAGhZWH04g841y/kGIDxydoY2VxGw2Qx9xskkefFOVEX5lqTukVH015mtaWu
ay02rpFt6fdGr6z3oBrEXg7x6UaNLx8XShC0/1iVlml5SF39OYzhqyHMbKwa4ub1oLmITDpYPhph
+SMv1GTbu7W/M1U0yJQxX+P6Un3WNn5AUQjroQn8bO9S4W1XABGmjelExQLkWX4WRZef7zPgvJZh
o6zIY0x43PoBgqeh9jw2o78G5IXZqVP91fdIEDtiDqiJJ0GQ+eMHKv/jIlCG5irGoaJeQghJ0mD8
gGF+FCPIGtVulIWZBnTj6fXe1SZVe/CeSb4b7Zo68HNqJujSyaUacFPdqot9Mz+YZHjx3fxrbEyt
v5dUtYXyq7kaRts8wpVqSLcW/ks7iPyqUBSPdUcBaeWFF0/PHtH63JRF5J+gGGEYMze9mm+mOjzB
gO5uk6P0oHGt6qu2KO4btvUJMMdbulalX4gF0qOf+d6aQpj9qvA9sKM2/0qAEWopG7iJ14Lu9U+O
VWo7Q2tx0QyBwcsxw7s5QqlvUM8GqCImSfd44qg5dykBBWfbTd7kpFxOsvfNodZxlj1S9/lW3iS7
A3jHmz3e5M3yHqXC2sqJhbqTCxA+Ko51hFhUU+JxyNerPbZEdBe5OAPitYF9kK/lYthOxYPTe2tb
BKS1sElYNMUQnYWdE0a3sYjOY1h/eOGgb/u55/QOEwRiyJ00cbmtndG+cGJHbD2LT7IXNa59kVem
TfCqun6wkt3SKB4NYZBVdSsTPrqCdpqu1Te9HdDZnFBkVfCCwK3TXhpwhqBGtKD+RxGcCIhWjm/1
FzkkG9nFMruGkICL6b8mZDfUgXUM1TRsprYelyHKEmuPEgxOz2ndbguwZgsSPxGQiCSG9WBHVy20
dBRWu933UKtYLc6AuHcluVEgmMey+9r5VthrvyuyILvvIXlV9IaH2ZMXr+/3y9dzKt3fCheZZ/lj
5UI5kSpZuq9G9CynSEWheZZpJvG0S/kuXmWvDjCbQDuqBr7DpNc39QMQwHXQtRyvc0u3FhanI0h3
3B9lEccEx6cem4b7CA2lS1frxovvt79kr5wPmJXW33sqG9eh0jiltU2D6IfadeohUMKLVhXBlU9X
4q1cX8fOO8MstCeZsNINH2QXMWCmisciyF4lx6GXBAlfEJEjcn2KNVx7F1R/ipUQwbB2w/gjyTAc
nf2MnobxmOaKe+tr336ioob5U55aO9jZ5ibssRGITNhcfqqFAA3C/iVBoTq1u/bHiCX1dg4Qt8Jy
2x+2PW6VIEpfTIRC15ohPjXyy8c4xKVZ7dP+B1qnay/uu19jE6NtFrTpIziS8KA1NcR+PUzeILed
5YoONRcodTw0AMCnnAACf2X7OMze+7H/6Vdd9ghQE4KQ4eq7cMQPSqKeZeMjqQVdzHxSS3c5NP30
ZGOtVLLtPSLdPT35OapECJmQufbt4Ti2dbdMa/UvpMKir5Gkgg/LAG4GnlMovbVgeitjj0UZilzI
r0CnRpk0RHXjPFZFtBD1rGqj1N0692rlnHTqNpsyRLXmXhwDfizabvbn7sqtWU4u+ky5uCFCK266
HpwFBe8Ldob2jQqyugftoGFzwKQcQ8cspNyFglLvqeLGEbBA0sN7v9/uURSPuro6dUI8Eeb1L4bX
8+MJ0Xd5ar4SyT65RgWrJRzABqaK+27EqN3Giu8CeajUZw8yRVmiLO3oaGebXT+7BLQAlUKswf/R
l/NOFu7KJrAPlDNRRzCDwTpbVTJtdId6gD535Vg+gG20g+jkThlarXHrH6jtG09VqbhwMoOColSL
HJAqxidBbNNvU5sQbbJG63mwgyvI5vLa1or1bEcY2xax7R7kJOI/j1ndPvekH2OvBAs/zM6m8qr7
c/U9O181o2DdfEW1V/lt+8VSBXwEy3W85E5V8WP96sEKFZT3e9dfyzHZgGgCLTKsB1RTttEszxGa
3UvSFTGMp7G5Tehq6RgcLk34iPt0adpBUy7hFY1kRtJyB+5ieqo8oz4ONefdfv51ZRMLZR9Tbrt2
lu3dQnMVBrZ7RoXhgJxifvDnnhz6bmIxKqu6sIfl99iUxt65GltzZcXktMJJMR4VFbMyj6iNwxRB
7NJ2MmdZKe4GM0cV7mtJLZ6aUbmubIHaMmEWznRBh8SQl5s7M3Pgbs2NZQ1HNzz6BBp7I+3P31WD
shztfRA0qOUUNvl3j3w4DuEeMlKyr2SYIfPDoFfOM0Fxtqv00QozE16SY9ybwUEiJYQbrtalSWGf
2ptSh+oRtvd41UWULRNIfwu06djF+Q0vYWN15yL9CztQBGy8MKbGNFnGxZ/sdV8o04PqV9UTvj/x
IqeCfZTUFxv57SWI2wN1w/Rgm/i8SZ0D2cUCmARAWzVPeWAjmhrx54+CvlgVEx+Pce72UYDsobxM
2s7PForSvmmlom2iPxKuVHWmo2z+MdYq65Qs/UlDW5QPbHU2G696K/JQP6QOshOyS6jcrTMf4Ivs
4mWVA8rU/YsPJfQZtQsspIv4bJlTfJZXuer+fSXHJqKUmTgZbv818a/FufumOCpG0ibk+aF2xzNA
2xEopICPBg5/Oo/ZhSKLdZLj07ziexlGCOVJUHzLo67C+MFLuUuumVCSOqR5Cbwkqja+1hcLzN2I
74WKtaFWGWvZVXoTJSxFdHAj5kvZIGL3V6NGkDb1MkLFTPkC4zlyMh8hNoyVvpUSG+7QXfBN03e2
38dL0GnYXcemtw27InsSRWGePTE+yJ5smqYbFikAjAP4DcxRgqFmZ0bfsANps2hwpn6K/bF4KjsH
hZKkO8ueQWZn2waRuaz+rMD4ZDEM8fCYFkG4iqO6XRe2Y57rusyP7VitjTwOp4Uca6bcPGNRYZ4T
PLBXZg/yXU7IsSrXrb0v1OexEwHy8Ea6Cs2qfSWbqW4S1OI3hK/tKwVJddWJLoMPMeiIOVY1qgie
QrZQ9cOdhBk5EO2vyK7bmtHM0XPUrezSLc+5L4xlMTT8FqR3wQ8IpPftdPyBRsdAYKlZFwiCDgZ3
3ps5j3fA1taYKU7QF1IPvdI1idyNQQn2XVNGdFzw6jwVhJrXvqMgMaVN+JY51QHUVTtnuMqtB1Pi
ItpR4IRAk1Vmu2vV6rcc9xRHXALOeXxR8/hAphz9v3mZE5mM6XUB+s4zEEb48wLyPiIp+6wEr/9Y
Ky+R+HewXO27jfxhdmpHK79GYtgMSVNgqndQDY71sgmjUVkHTYFtIxKG97Gh09/Kgq+jXPHfbhod
HqTfL/TnJvk65uhE5Ji0f/wk1H6U9TiQAFLNhgjSKdVXXFLCRaEE+SswPk7NblcfpReXNh+1YPZs
B3VMHprBLFdDPiJRpm/8QnXZmxBElBfBfy7mKVTyNuy8zZaYrH5MivZH7BtQse4Rudnfu6R0q0cp
06VluHgGbYAczH+G6v+s+tbx+vM6cgiYHdbeMYInmjL52kKLIrwhZzvwklzH0J+NKLO3wawDIhuL
Egf23VSyZrmQ7/HOxwOmmKyJjQw7nsyzHr6b3EKgS2280/eQoXJ2LYZ9amLXrjebIfOqc1JBw65b
leg7teBm1aQqQ1e1LjESl+sWebGb3aM7l6tZ/wpBgI9j2PifyiRuSEy4f1k8XPMAKhAO57/rwE9w
oRP+JQpShxI63/P+Pcjz5lk28PA+FC8vYIapzXMxGOUq92xUM+cVpopUmFXikypncZ8bL4avPcrJ
GJJIbfS/G9D0C9xTzQu5RfMSSAuRDoBpqwc3pAunW4Mq53qq2xiMszLexyK3P4DwL8GxMeSgJH+o
Kqx1G0qGO8Ao3RoNJANz0qh4tAvqbIFWIjZd4DnfWW50CTyMvN3Y0U5T7467XknLI4r15j4bcNFp
M4CmKG2Knepj5VpnugITRnGOssm7OFyrAF4Walig8zNPFEajVpSjtGmvDv0GzoiHm0DbYSpDUkmx
vIsc+m6U2v3AOPCnX5vIeKuNyLZRnIDk7HTv6jeuda5SBKP0Vkk/vcF6jgHbr0ujKfa6hz8kaC1C
0cyETTJrTn2PRQWVn0TY5dqREgKjQEdgvrJAtu9Lo/pthd3unrMiFwV93Gh2MlvlxvZrEdRgi4Q1
rEYKmi9ezi/lDklxa0TziE+xjwhACUbFVDlN0JNNRUy9rRqg21OYB7fBDB5zRSTnzi7HbTq5QJFG
PvrUkKsnnr/jxkz7YefMe7oU4ZWNpk7xcbLwOPif43KyNaP0UATDD8vV1yXyb7NbQrpAVr76HXXx
s9D99KMzCJ4B/xnP3shbXxuwsk2EHdZ1YLqLSO/rK4IvNf4/5N/TXsxWQ00FtToZLUTnGAx05e9B
2e3x0Nq7gc1WqKBDI4q6X0cTmpE1IsmhZ6qvhV79e7ztsWHWAU1tAvShj5gL9zxruCpif7hfyTFP
UzPUZ9EVlRP/dV0BZQv1xKWiIcJW5nX9KMW6lahp1nJMdnHlA/NhPIGezpZwmLwnYMklZDCgISnO
NstIIa0XZ2V3zErVXcAWTpALqZx4V6XNg2kYChZTFI9rJ2teas9uVnGtzHV5zI7YW4tTV6fhAbkQ
wLS+8hA0PCQgiL1CruatVCrrbM+NlSsoUcTaZO/1Wj/Vs0RLLIroFivGG5tZ8NccHeE5jdJWZN8g
cIC0xhmKo3qT/fSp8M+QiPqtAf24ZKtTd8gQ/jR7rb4MXRmTLc929tyTQyHKHlh1W2nIp4kUwYS+
y6XHqpLyXm1S2NK7B1uoCq5/voMKb9A/yLEqM5UDLIFnTAW7ak1l/2LmlrtuAlJNStJNs6zK9Bi7
uLNFo3mSQ2BHJrYPfFNikV7lkLDi8pGUmVwtRyKQMBe3QHL8z6uIMi/wXS0eqx4eyzLSnejAYwIy
pvwZ86sCp04RVPC9hQPW+lH+pDCFLRkaHtgYH4P1foiydSM6C8N4pRb7yi0e1KJvL4abtBd9vuqi
AjsWNcIkDRTyafLQ9aWSgviAnoOumceCaealJ6ShvrvoDv5nuiomoFvxuPNsvJmd/BUiarWfEINY
e42dfbRVuy8aDaIjAq6HUMA3zbI6+9Dr5jlSa/+pbW13PaFWW7Vdd6nAivNQBzZhoiO9+h6TVzZl
7ksT1x+BMI0dEj4K8k3zbaldFhf1hznPy0UGySq4d8W4N9quoDIw+rBH7eDJNtrgqXLR7IDOfJU9
uSLGTwpjAyZl09s620fs/WMFIekp1mdQlDnlT83cjJ4PrmswH1Uty5+0cEbpWJ6xlpNAZ6NHs0mX
clLeBKAYP7JEIMcw3x6GPXGZJR5qoeRPclnfcNTr0r4+yC5iztZhPvkt8GKojhHwXZKt7nTUCmRv
41D3yUY7X9CYkDCokv6iDdBdFFxmPkaKXxC6yf7myGE+JmH/eV8vSMBqXpofzVDlbOooJ0vTs20P
nmp5P+EUdpzf+/Kkcm/msSlECPTudjgfdL7vk0chOeGbbrYd5nXfx6N/vZ6c8AzW/eNnyv799WVt
5Pt1TP1p7CbAco1vXQ2wq1cLPy8KoZTDZLeK0NFZVDDnx766fi+jiDLtCXQ+E0OdNYKrYAvLpHyx
pNZ3lTzocy8qwg9nGiNEn+mlhSgXFumvk5w0XUowHVmsg5zNsAJfTn4udkZsFy+9CoUuppS5lYvd
0gM2l3rhRs6mriu1GrwVyqzUCdHxWxZqUKzRRdchTfXqTsMhfiir5lANAOSmQO1uVhq4Cz4m/q8h
wNCjLry/yAu+maaav4XWYK88cvgXeVM6Fdk2Dr3iGHnTg1WM+o4kf7zmuRi/R32B/LCLbKxGIvIN
tVE5PKaiBvOLcZ7sDsgnrvLRCPayOzXV0UsnhUPdMEL1x7abc4h54jGTb6LZAw5jIJ5t8xj6YCbO
soNPEawONo1GJdwrLB9Rtc54aWMUxTGxDzYSi92m4p+zkwphrBo+ZHIJDhi7eIu+dT2nnoLRx4ax
SPGAdlrrFT2QYjGiu37OyCO+5nq2K0djvIkuDF/YixbJPByL5stOp3ApFW96UnvrAVe/jRb12bMW
O+qhKwp1AdmENGLfulu1drAYI0ulFOqJKE3cGzn8r24K+XpRVe6NqhyKPShAXby0pe6CtzlER2SR
ERWkduaKip1F0dJfhd18JgTXrxgYvCROiKtWDMlKxG2wdUvXPcgmz1PvfiW75dz915iejimSFZa5
lBNyiRqQHtNJV+594CHrslVnEQ+bCMJJBm9dah4SyuiXraLG7KD41aSv9RhahGw0B6QMthjjvftf
x2DJFpvS8F/k2jAbPXTFk2SrDlCkrXFA81yx0dJ2Xed5JFrdKbw9SzlrAzY/ZTx1F3LWn4zgYZbR
13Fj0FQ8TbSGgnaMRKI5KvVKdjtPaY7ySjZ6rOvFfaE9DRrm8aWu7trO6p+tKV8XbZ39DlVxRSUw
/FHPgltNooLSaZBp02ZcSF7U9oNmt6cqa6tzTKn5MQfN8+Ckf8WQSfGlG8eA/0T/697Vdd9EKw0H
SblWLYp+FWEquQm6zrwplkG2QysBIM49YC8HhcMpFkt0xyFiLKz1RRBTUFVaxlItz7aVpXbL0Ugf
3T4yAK6nRrACuNGt731EP2F1wpKF/ogKcFnqbEkj5hY6Di4wr5T92P0/xs4rSW5k27JTKeN34z5o
8ezV/YAInVqQyR8YmUxCCwfgUOPqGfTEeiFYfW9Vtdnr/gkLBCIjQwAO93P2Xtv6fN3K0DCHiZgl
3RM1ZSFv9/f0zcS9LkA6tFY9vdWxNoS5N66nxXFE0HSas/NyCGyuorYPrjFYkdFL99YDHrSfXdT0
Tdl7B8tNUDJag3nymuVVJcWTq16qn9Pqba2kfsrrskiIk8vRtkBkc6FdBcakeN88SQYGvqcPTbgJ
cCJB4PrsdDtns9sZTVPcJp4hw9x02zeXojw21MkH3/+aVC2iISNWb4tWVW+tzKLbpven60Pt6hY7
PBJ6BK9tPgsDWzUOnv6VEE7nULkb+Xrb7LVs3bW2kUNh74bXCVYI0j2lPchtc+lwSSNDJtNqWZNz
Z1jM0LexRMH/pyZ0a9yBfKfCulzHDrt3p0vjeET8bU+CY2X4lpoT2jqVyqn6183fNruF8Cs8fX88
5bp5fTJClHJH5qkSrRimEVIlzVetJFgtUdoPBDtPceMMnx3bzYD/a8XNomr62RlHJbJnW76gIP3Q
1vKx7IvbNW2zL+Tk3RelYcMCMrLHqUM30A07w0naz9hl1RO6yjW4bioZ9npNMWfw0uzNG8IW1rpo
byaCoD6PU0/FvLKe+0T0D3qGbTCzgJoZmyFAJVZ0uynyTGvDvGDiN0+n6+OlKozLkBDHEAM5jKSD
lzeGTXTnTCyW6yx9HLyBG8Wtj71KrfL62K+bvoDiA6Q1+vdjTG0JCl2z8fTvx9r2OZGVd399oSRb
lUPbk5VWjgV+uF4tfQWR+TlRzL7xBVOaP9+97vK2/dc9llLxJF1iu1QphsJU+9ufXp/lGeZrnem1
/ysS1nLkk1S1oI2L7GHYOoxwi9NIlBoExW3nBBTlFrssLm52role32E32zlzmV+cxcrCqSADCLet
nb97OWXZykDNZZY6eQ8QrqTvzkZxO8FjrRKdTMQZmmKid0CACM1izuAYl6TVGJTLQd27ab/cg99V
ApxsDXCm1TumFvHpMp33TuxA4RaJe3t9yLDMET2K/UDxGfdipSgHKq36kwn64VSXXBWmfNaerjdV
XQQYu6aH69aie3WYDE23Vzzza79QruhJTK58bUoX0JDmfFIbsZyQyteVDzCUd2eXqR5c7w5thRwo
rW8c5HacLpP5lVwlx48Ny7rVha2BzwZ5LPjNvlaA/HxHePYdKyP1drYY+pttx4KJAi/C4t23iq3e
JJtU0usGchuE+Z4zF3/MR+iz+hoT27f9i0IUryzA5c7TPYz6uoXXkaXw3TTBcU2WQtkt181/3ZDR
ue4AJ7qg07c0y7TSX40TxVfxoSWkU8g8np+KmcRIM3PUk+HmlHlydKgZ7oAvRFfQZW6J8KMd35Mv
SWCAxvdLS3ezXMvzr7vCcr4X0rQOHVcIl6Ky1J+5pBuYVmb7Mruq6QsHPLnbOPzW6lbLqIwdyWHt
I7X8xQcb1/+YUux4bp9+tz2b3JOu/lxvHAUXxeJDDfWIytXmhZnHz2sff/Nwpu2nRavOPeiJE4Kj
/OBaCpVPT9IQq0qvjVwDBJFb5+O1IIRiTV1OYACTV0fJdJ/CmnUGqJm8NktLiKGBjQjQt3rmg1Af
rOJzU1jTk4ZZ7HYaV/KFnNSDPASLoB0m+4gJzyHeAkuqtkU+qzC7DxgJc84oOIQIaYx7oh5NnQQq
d3WfM2X1HuTqHOqSKm1J7PDdopSfk0KtX1sK6Rdn1aCMg9O8T1xUEEPSv1gxvaO0fUWJ1j6qNZEI
hgrkK2XkKjTl5brVSecHkgB64ytRhZOojH2ldth8jcJXjMpb7tNMnYPKYxogirjDowBLrZ3FT10j
8HJ0zO7GM1FFXyW1stzVZTBv6KICi8wZq1p5vm5eb2K85oU0FtyK8fLV1L5XShl/GYq8YeJt3pOw
Yd8mXWY9zDR2x0Y+XDe0ouLYtsbTdcvxBush1mlOZCTX+NfHfv1NB6UIn+/7aKbL4fpt07+PNH0d
X0Q+ZTdIqpNAxExs8F8hn1u97iyl4e21mn5NNilGNLu28pCOthJotm36xCO70bVrbiwisC3ZPWkb
b3zbyonOeLruE3b7a9+/nom9PtQlQnYGyDVxNPwPBoWPsXSjsor16Lo56w11UTGK2z7BFddYRN1R
JOkerjfGJoP492PrYCPLqGnZOot27phHnKR1sZAV7wfICq7hwT1PmYv/oh17k7Ger5tFXq/7OLZT
yLJK7RMO477MSW+E2mggP5mcifgbUihEI/PImvMPa7sg5U5d7Zw8GULsUcnj9aZre8fHka2yfuAx
DWSaAm4n7GMjfkvGfWeb5RulK+fA24CVTEf3c1N862UrQALINExjw7gRNiEx1I+xY2xyJ8Uovs5y
BoTN1O2pI49wLz0LqMK2EzVq/mRtuBT2XW9s0rmDerIIOF035VmrVZvnP3CIW6d07iEr06zpZ68k
D9NkEMRip1WIcq969lTF9lXLLPdj4/yokxrZG6LAWkqaRfmi2b7XPLfgQ26vDy1rDth8UlHzeMn5
unV9fPZyCUauz4+2IBWpH+x3UaRvJMw0L9IQxd4e+m/MEZPILZEp1lxogmlZuh9mF9KANN5ty/xp
ZM1yHjJDkqpT5eSjuO7FcgigiLtkL6j+Yxixx91M0h9aI03L72wEk9GYqZFXzsiCpszX5OBmQamu
4GcdrQ8Gw/GyQLFojlfuTsgXxkPCVf5KkfE2nswVIAMSMzsgV/hyfYgVtO3LdPiqDkTdqOs0Xa73
ZnL6mOMlVHi93TCLYKyH/hbzApHeqUKAG2lRXaTV3stg9t19aqr5Dn9rcVBnZIbuqAfMt+dX3YRs
1XPdPeTEC9wWW3wRfTBtXxg9mYTbZpPxCX/dtYq6w/+VPOmlMx+ktJbnxBP4vrN12WFsW59HKfGX
iHXArMFek90E0aWDr06SBKI5Hb8DMbkf4TO+jG2SHurMRn8W5+KV0fzm+oSuai9ZM0dVucbnMT4u
5twBNymV85gvGDPd2hwCvC2kBsYtjs7RxdF5vTEzuZzNoh3OpJ04hYmuizlKA9obovD4WaTCDqay
70/XTW+ebyCndlFqLUMIpyYsbSP9ZlZ1FUnTFad2FOszyoa7qm/Tb9pce5ju0vmiquWLQR36aOid
fbneWKohGXfKFFEmSdmOvuckUE5lMXBRqeiN3jKxItuNksZuxdFGDyQdzol08WZNw/iabfemIRlf
FajMAY5uO2B2OB/dBsqbSRvhOvQQztk/rG6snEv9kmtnIeJjtWDYDrxihRzHpcq/amJdV7mluTOz
usS9uWYVHNaaundjzjF6/rV6WhblYQW9+AiFGBGYWhu1X7umd2JSr2ISIV72upVM7Ulh6gRDz32v
q/7+ekfJp/vaXZz37c6SZe57gsJYmRBVfvrtP/75X//xPv9n8tHcNyVhAnX/z/9i+71ply5L0uFv
m/98Jiehqa5/86/n/PUv/nmTvSOQb34O/+2z9h/N7bfqo//7k7Z3869X5r//8e7Cb8O3v2xE9ZAN
y4P8QI390ctyuL4LPsf2zP/fnb99XF8FEtDH75/eGwmLhFdLsqb+9Meu44/fP1na9Xv69TVtL//H
vu39//4paMr/9T+r79m3v//Jx7d++P2TYtv/cG3P1R1sVJbqEEHz6bfp47rL1f7hWLanmraq/9r3
6be6Yc35+yfN+Af8QxPIl+o6KOVN99NvfSO3XYr5D113NZcEZTgmqodW/NP/+fB/+RH//aP+Vsvq
vskYdn7/pPNK7a/f+vrhLEDjroNqwzUs3oSl8mnb92+PjB08W/sfqFfLqVIkaL55IE/M6SMVg8ln
2VhkH82QGLKlzd5q8nzc3Bq+4V9lsdDr9rHrNrN4rsi7TNXM/chyohiE/aT31ceyILiQrYG8tR+S
I+ID94a+dZKZN8nkODfdPKNzNmRHmqjSxgERqF70p5/hjw/65w+mWf/XB/P4NDZfvGUC23ftv34w
27XpFLB02nmonUunV9GiGx/Eltn7wqXffIXXVPNhokPVxOhqHSHeG+oqjVnX51qd1Yg+iH74f7wt
fu+/ft/Ygm2LTFLT8UzNcP/+fS9Tm6t1lezccUGDL+b0qTf6d2HbHnjq2PGdhA6yIqye0l8z5UE2
W+obMqlQdMl8/O/fjWv87WuyWboZqs0bMRyNS6h93f+n358U0HTpCZYIlwYentXFe91wnmMQEOid
XTPKO/VQY2u46LqIQ6NfAOyAlDza0/IoMnxCoXAIM8yzbL101ux3aTHhMJvdoE7s9HLdOeYW69Jy
we84TSd9zeKbpcESoKWGueusPr5RFwDri66i65emd3N9yjrLhGh4532QjYF4fhruU2Y0x+sfXJ9m
WMOvlzS3l/z1tOuOHuVeCKoUqcy2R59ABzsxfr9584WsV69I4VUXr8qdI2N/v4TN5iepuVacsrXd
/XrKmOTdCfHRUWw7f/1t0+vIg5cYaVwruv31QTPDer8sZNL/6UEF3pSNH/Vy/WNAzkzGWYFbuaES
sphQ+mFhZ/q/tmHFrSGiJzeIG+nduNvNUs6+U4z95bp1fVzLiz92AjQsQtOJvyVJ8q3qEuumIIm7
3wuzIrlOF+frY/ViJmu4FmCgdAmq3JHCurnuud7IZLilFQlYcXu8SR3UyYSe7647//bcTnHUy5h+
B++YrogVwbOsS5+FXYPzMOWXJhhEDVEK2kFRMkX11dhybwj24sz3EoLPYl+IgYjO6+NVpsGVFMig
rs9gvYO2q9OLne0Q2Y6Nxg3T+WcnVElRmlARGeff8mm1goGGpa9BlHulsLGGcIxif90iIhQhIJww
4QmqEpZp0u8aXZQhzswPRAcWvE6FFI7J8rYArRhIlBaHCHxLP6n7ea+RkgZW36xAZbqsq5tpz+VC
9ydc0CFCrYvuzc2+Nh0Ct5b50uUlCVCkHvh4IZKoypQmKocBt3uB1GOcGjWoiG848WXe2ozigd22
xWVxmZMuSj1RriPUE7TwAxfheDe4C9KsDkPNBOTXBcTsYZyHCXuqnwy4ALmFaL1QlAFuLIvLZkx2
K6Buv1+oiuY9uPuZ9oWTDW+dIotQjO0XqL9YSZW3Miy0auep8uTK4X7FlwBrVonMhdpCh6t7gQnK
uf5UQXMLBGnPvoi7E76IGiyEC04UeoadZgPctzScEvepQQ9Nyk78XoDQtI34Mm2i06xfiNuyOJri
JRDWquxtAXGX5ioZNlV91vSXnDZCqZrCT+abmZ7sgZo4jP91LP1eiVpEN4e5lGenro8G+ef+wC/k
N+6lgDyepB8rNg7d4NW3MwdCXLMzDQv/V/JTpSyMEdV6T9S5izKaJQPRojRAJhB+9UEb7KiWe2+E
koW04kujTRcF7nJYmVZU12+MGggMzPeVaogPSg4JW5HdXL9fLhyv7WzzOahf9Y56Pztj5Jrpo+HE
D6sECJMTzeqIe9sYz1le3dEGJM2qy0LNbu7idYQM0AjLlwnUaTF7HtfY9s6JZReuavyQ1m26d4i8
kWqPabK0PrpB7lMFgBeRnUpIkYroYqU9Qlj6GD2vxKvOAQcnxC/mzbhPQE7kmdkNfiiwsqwl98yM
h0ARCTEiRoYupLorjO7ZEvrDQE6vD1F5QjTswgImrLtkKc+SJMwq+7BMKNHHaaaoC4UyT10ieKbi
CPOW9QeWfGVq35AJxIfOoelqmqxPBvVJ67N7KC9ZwCQHKnFbEtH9uCxWeQI+Uh+pseyo/WGZI0Fd
J/H11Jr8TJlZ7uZG/5oSQ4Ukr7xoiX5IM0fue8IB9khXw5zk6Zk48a9p1o++Tl2Z2ihwGfJfHNJm
IcY3YQIEB4OpRppy7bbolZeTk2QpJYtOuy+yDH2QferMMWPY2zgFnno3OEvzVqWnTpCx3g+8D5M4
U8G08OC4ykPnDt5BnSZqHVV/ut44nTchfMO1h0eB9pTdK/DnOQb/uJs2OtuV2e7swvo+1S47ro/F
Gd2ZXZIYBI9YKvq3tT/9+ybxnD9vXnfoFuOQIDW1QE8AlP3VzpK7ro6/Knp5V+jGgu5061IW1cBJ
Dz56XbDf2zri7vFgkseQmevNKoYvWi4YZqp2r+Eg09UWvaw6cpXWHmJFs4NVqwtYyctODKTzmjeD
jfijzNFTzdZjPJGyBP258DVrSzo1wqyBZqbhj/KzNg00+sX+mEg8EQQ/FZnCmFtj388osWos9vZg
y3K8xWPvNwfkrdaEMi97wf9fQMGaDyDycOtY+Z0xam+ZvuYYAYHnLs1dUSOP4goQIpGId0osL8WY
RXgIu0ga9aYXuXcHQiw183Ob2z87s7vFu/9klfFPj2qazXKUuL+dzZCzK1qO4nEWdNcMDMU9n6nI
5efclg+4dj6j/tDCBF5bQGlHwWPRLojO7WhASV8pFnBE0mC5aPJfx+6sopXoJnnOcKtEjuIeF8W7
RyEsgi5FhpxLkklgFlUDeI7RAc86I+6uyw6TyqA/qfHTrKKCrDQnUJvui2kbiS87i65Xp/9oe0xh
0z0WTCzvaQdSg5jNNrz+YJ5iZBHikyOiRN/OG8T4kwHX2dfwVJP+2lPUJpxtzGrEKO3F4AqqZN9y
bzjPAH2CIQdP12kSu2zcvYuVQEMtp5E87LpRfcg5AgBHeqWyBIPCf8doExmelodIO6FtuqsPWwS/
oCHfZDGM98i6eHn3npYMhBUGzIjFBBTCCkv5HMwl8XTjDVWYZC/z+og1+MFR7Q060Z8FIZGWotPp
hcQOuu5LZoxPtAlOZTnfATzao7IVqkBgPtWHAlpKIxvmnsKkLu1Kn4SpSCNiwHOWjwboPlWH9a6b
TLykQChpTzM5EGhLAbgS/ccqpXkae+OsjnpYjBhyjHoAu+Hgx/bCKWYiqHH5CXXMo8L9WfU2KY7x
YbVFuStt4H6OsriA02B6D7UMrWQqw7znkFZi64gqLMIVltIZWt/1YR6iWvG2mCif9OwyzHLtOHjJ
+wp7PGg3i53bJGlg0DtwEKucOrvbxy0rnbSApVKhB6Bkz3e/5utLpeJm7FPOxFR8X0UxHJbWhvk3
j/dxXhLoa3DJTqvlUthDHuJ1gLMf++TL8kMkS4hB4icdeSQC1I7Xjx4PfKg6Om59obR7CwOpsljo
0OKM/wJSlMJifopHmmT2On4ha/BFV5LPY9udgJIlPnFIhGpb+qOeDreaTjIM/+g1LUc3GAioj4fO
puXDUWaTjIJn+0KQ24WQYT0w4eD5+qgYYdlvZ9TzZCWPi87sIp8AXXftwZz5uur0vlnkB1S1MiA8
9RF30SWXZecPbgzn7J6EHCNQlpjLsiOJ4kvnkMYmjhfSoCXkI4ZXJDJaGiCT8V3NIg5s8VqC6EkE
W8+YounO1YuGoT7j8mFal9UAUTSTzqN3Xu/jnKvoJxOLtZifG5jJ0ToiafJoHWhphzZnsqgzpwmz
BJFe6I9VB6sG2mc6FSi48WVaDGdTdwSadLqTOhbwmTXrzaKpTU+B5mQ+eT4muyHwIkq7Xyg5RZWK
fqidsy/NNFj+hNwwHOj8JXPg2Y1zYoWjciRFMsEpksHwPsx5dQT10h68bHgpK+8dbOZzQ6Rf4yj+
Mph3bpGB3F2Rpxcq9oCBs1f1fpR0upKc9q7rgKq0lJ3BXOjsJNaDoRc/q3idojknydWD1EAOBOem
WYYIkvZu7MHywIed0oH1xzxxfA1FDGmKS5QNNXP79iWWfbB46xQM68zQLpH5FyUrxQQljVdqUW/x
e5hJwvTdHG/wrT8LUTVAy2on4OgZD9nRy1AnOVKrIyMlJzklmsVWmiKcbawscfuQaxDqIbSdVB1b
VrA6Rn0CZu+sETOI5uTmU7EG17to3GIuVNsTrs/69QfXvzXGyl2j66P99Vn4ict8RFOTnkifCzzP
OVq1cxfHDce2uZDx4QV2p2Nymc1o8LzbVJuJKjG/ugYL1TTbVh1K/yFBFsVgDVCsVl+13gKyUzgX
gpk3znxOwcAh1EBOrOJVe946TTvbUgPpiC+GNBxf6bX32lMuXUOXNNfQwulGGVQKOSVMoHR3INzU
C+0GS0SiMPq3mhLkibkwRcQ8ouVVUBDbCI5UxL7+U8n2Rq29bKj4spTkY9ObbXoqjRKHhgPkgCTc
NiDZzCVNyceiznV6EUhDFHtHExZEiGMf2q2/jg8vIV8wgIfHdKUvoqFVa2RYTheoYC9qIZ6qdY2w
bS37cdWeRxZuplx2cUXSu6fcJnhW4Ftw5aXaKVrndeoBQqWtsms63QEZMgdLaVwGPWFwWOW7upDu
ZE9y16wksDM5CLyBSAddN6kJOAwVs4Hjk6gXpx3NLZv4jo/dnBp9JivZNQs/nbwmqviFBOLScMmh
eU6Z1bGaK1UtROjOoU/WnD+CjY9iQ73qHlGt6uLUzyh7W1VMHB4z9vtG2VF8AWVYEB+g9x2rOSrx
qkp2F0G5zJ5scRi12dib9dSRELcGZWw8tE75xNGrkSs/6IPwNSxm4SA5ncp6OE5oWSLcs2dZNwFS
0lcp6jpQS9IOdEB+1H/uWsGM0FSYBzKVMY9adTH7GHlQ6d2JNO8oUIsPfSppYnSKOM2Z/ONmqOvH
sUrcgASd57LX9203EuBSpu9j0Z09YyQP2X7unNoIPT2h0L2OAMN0dW/SUQnquBoDZq/Vqe/HL9sk
rHVNJpWVvVPxRIQtTAv0DxFcUbGztemLZ/Sf41xfwX3nmDHhVp6S7VvUBTk5WkqTfWoaedyOkrYZ
sBOp1so0iGlXJg2iN6dl9mttWphD5w/6vE57QslY+/E6bW/u5smwg25tfk6we0ImcbR7QSGgUwlK
plV+jFyhtbCcVSwNghLrxaliQX0a1VcFzdG2EvjecBhQpETdnTB1q9Wvo23FRJTJN8qUJBwmbrqr
vOPoTveegd0NDnVePnSCUudIopYfW9qNoSE2m4BL0dykLQ9UlgSi974uiv0saPsXfCfLbZfPTxJ7
B9E0fp0ipx9L/aWT8Y6Q0/YYI5/0Czt+tcvY8+1taE0zNMuQWKMhq+Ln8l52CwOvoyO3I/N0GKu9
kJMSquXyTbG0Pa5YxOXSJkAp7vaaZ/4Upc0iPEsJ+lXywMnJKmZZ+TCOjJnOTq/f5dTKG9E4r6ub
f9W8Q48M9WwZFi41NdsaO6Ofirt0JGwltpWvg6eLaFCHn4ldQFSgae63bvsEGHaKpMqVf1a+N1P7
aljd3WxTv41N+yvyeJiEHp1NqXnvTF5OMC/wmGqvbelNCE/rMJcq3X41J/5vXjmpxBxxAZkZVdRb
tSNqBcCF5ZBCS/VT81FkTTWjjUTo2kjzOJeuwYRVUQKKOrPfoP7MJ5d6bZdESeWENlzuU7WkL6S2
zgEr5eRQlq/AcY5uXJaXZv5JmE9FjzbWcMs6jd/gaaSfKrzQaAFwK8SS0laaqSWRNQQgSvOzME86
+dTOKhQKiEeFMR6FNsHj44NwmIV4pHdODNIgdebm6IIscByCupJBB/1o2BjXbXMJRyV7FsRhUWND
9BmTWMzZsQW9fJVDtlOlbTJFaBgLRf4973BdW1sbCl8sJkoDwcqauflet8gKJPHsyCJEO7fVAvKO
TLIWFh7OuDremYkKK+WxVw8UzpXdhBVnXyhPXUc7WszfEJTF+0oiVkmAOUfkDeMM0ilHrFyI6jye
fLca+pPBydBgFcX5bryqMynq+Ras6UiCG0m56vR5pxuG2EEAwkacigsKTKRvOJgbww2lSl6CxvEn
LfUL6YxJIb/rNZOPatTyPRw85pqSRQ69PLAIFtx5YWB3oL0qF2TB/aQe1QIap2I9ekY1B66FIKSz
B5aJK71HzQkrm+Z+u82lDGZIETrXeLfV5kwlCRwbjapppZhznUNedSym8MSEE3oQZGHh0iJ6mbvk
B3MyrpO19ezFHs2HXNND6jRCxbpdIpbiRxeR2szmaV7LO6BjGMaQW7icfJiLYia1KgrmtYq81gE2
UzQce1pZUg7uT70FFL+McxcSuwF02oL77zgz9HNsFGtnVdGq6POBswdBtilRYbr06qDXTN9nFldW
2Z56UKx+JVt7J81vRuKNIckGmAaSo23iLUzGQbulxvWt1zssnF2Z+7RmvnerjkrK3JS48MjLFUud
YZ7nPDmSqNjuR7UGTrVe5nVUHlx7xVGB84if3O8U/V3dCoF1wQiiOrMaqIpKTxNgs+fKkqKmzUHn
KWsghfihk20wajR2MhyOJRjaTJV4rDySqSv6xlKqny2Zf1sAH6xJSl5tZb60C2LSUXe0XZI5PeBe
qO22wHnQlXXobUoCR1ZPVZeWp1FkPxrFsg86ZWJ3oq1vIky3luRF78bL4LRzkBaws0blXetestRg
japRK9Xd+bKOy/dBX14dZ4LKt01+JtTWMinAbrfv8Hkm5jDuo+vmW/YLKBFdH45gvfQ7i/DI1US0
MPb3OFxQQ8TP+dx2kVNNB5Em0HkajxpnTHmSI5ZTSF3yU0JqmdECfSDVdPLzrO9Rh0ssvBopmJQF
/WmY5tBJSeprucAVCA9kL37UWhnOuFNLu4VbXjCvrpOUTOVsIfoFHCBju3VHdgzlD/vAlZGjyDA0
Jhb44HOmRsY4vrXVaNAD6l5rbcxP0kvnuzZO4D31Thcq+vioqOJds6AJEYQ6NlTErUWHrA7yLKlv
KwoIu9QeqcJRROlYoXW9c2f368VdBD2A+gekQrlH1nscoPoRmpQ8mG0jzmV5x0G7XBpXZWLWFwFu
JxvmxxUfjOVfr9LdyJyR064/qrb1qMC9XBfS9xyID8h8SI3MtSimeuPDhyaoHq/ecTE2kRJMK4C8
oCW5uGverV1JEqnc5m1op343FSTeI1NlbaoV+22doJlK8Wg2y75b6ISVZRnBkP0y11oTqG5ClIbQ
66iZ6/lQMIxy0mGmi/uwwgDCW/+eUg/jHCdNJ7GpLYjhuw0gHK1vQUouS26NviBrK64oW7G6sbIP
1WurB1UhvCCLySNsw7qyvANk9BoxTP866bodZR1L2EztNyk3l3ND/VxB/4gE6wCKo6ySEmU7c5jj
x2RE78n4XEfZPsn5TW85jVzPBWHbNlz4LOO4kLqHNOGrmxODIpJ83I8lGoTF+JFPS3LXOyWQ/gQJ
EJk7QUw0sL920ysc1SaAx0gUo0FbNkZwgcyZqUGbFEHWVfuWOVpAVODJ06iadhNaP6pbwrb2+DlX
6O1GCc96KMJ8qm4wJiI/oDRDhDtYBeZiptIFa0xUItE1p5y09Mx7KzN5z6TdiVKdSAuYBpQFFopc
6bQT2jJeZhk3fuf0yVY8MSgIHrhAvsFXZ6glLiWRXxldOsqmeAS1RBDMjKa1xfg+CuR0vUx2Xiqs
gM7mRhZDhDWst4LpEIvnEZwbOCtkn2S9Fvi+E7GFzvTebm1HVomeShIScDjbJbZEFt4Rsqg4FDFL
h3K6v351Vm2+erH1bhUMpan6CLHU8pWNqBq3rJeGVCeNg+TKkGzCk7Oab2mZzwRw2L2vuaxggEAn
AS1T38vBDk7u2oUsHFL0UzR5SLWJXcpnHnmBIfC+2c+K5LmZJGFHS0bO1yz2I9R6GOs9pQW9PhG7
BmkhJaOnpC5ScxGho05TxxYNRPf8YDv8AiQqe0HB99z3eGvKeil31TJyeVq0x1kxVKqyGBGq4uho
sRtWHf4rm36WUxHg2dlgY1PJ5ExT6bPmtxqpZLveLu/MVYmjYo1fHM6MgBr+09BA+y073nVVqEFf
kawl6WdOipKEBChCgO/6t7btviVtRZ4xYsJAV88O7Dx/EcxQXW+8dxrzTY5RK4o8cI0y9rssv0zv
RpmQZYJiVytp0WERAg7LNaaJMQYL/tmkun5mG4cmdsdjvR2m8G6DgmmkTQhOZos7U8cWrK8HY6QB
CFwk9qea6o82Q1ZQv85m/RUN3V295FOwCmwN1Awd7I4EvhY1hX+tNTW4PqA7hN5GVl19Tos6Mo2G
YughrvofdVk+5t147pwyFFUeWlvoat2YGg3X9Kuqdp9VZZ831EwBVKgRKT4/YrvLDpPmfRSi7UJW
3r36Pctf164DM+um74Zu/OSqdq6BwFdG/lOB7mlOJ62Sz9ChOcRJ/vBTRlwtjUlASIjHs3TWhtnj
MuKVwwFzz0ATwb3YYxoEjsKY73KJiKZqShDzBobqIs/VFRadNUMiDfrQXsSbQJzfap8XTVbncTTu
Maa0QIAVZa9Uzknt+a4V1b2BefFIVawKa+rOEXb8iYW4e8baFu/iIb1PUH2Ey/8m6ryWI1XaKPtE
RGASSG6L8lbe3RBH6hYk3iT26WdV/zMxNyekNqdVVZB8Zu+1tbUfAuCCuu4W0Mx9vkqodZh0lcPD
JHWxJpzxLXfb6kQm4YOymt84k963KkSI/SlUFrDFrMQJ7qkbBve95SaQAdB6Met881EeTokSuwgU
xmF09I9peta7B49iNWb1ibCkPy7BGqchZ18ErumJnRGDtYlsLqaX+zhZvG1mYAzXVADCqt+LJRNn
CxXA1iBx8XHJajd05+Kv27IdZSE2rNlGPJGl88ftNqKnYBQEJKxSLL2rZml+gxZmxzHN+2o/QlYM
nWZYwnWccRvwCPzjuP5/knjCj/IjjgmkgDAaemL5ayunO5S4n8tP2mymRCOdNQXls0l/sYE9Noad
rM/9aA474B091pS1E9RI5Yz6JUqYDwa5XKE1YLKJtXk96A12GHxkEWWvbzMIKRXZyA6hzBKMeqVG
Yg5HDnmGRcBrCCfFObR3g+6rcsAslJ6oiZBoWFaXaNX67KfiTAtlyqN4Vj/dNLIlzsSLM+k6zBuG
V3H02wGXyry4ucZZGa2bMXtgG/8AF2o8APo9RjMRch528lDcj1dRmg/LyB7LZbR7aUvrWhGPdgUe
HW7nPiOdmPjB1eLwrJ4yc1vWHmzgSB8ND5d7UeQrH1SZDqJ860DO2ToMk4Fe3xO0KEWVbbRoHwBP
OZPHk1m88fg4YUJ9JeyeJZ4RbRWampWdRzwf5BeM9FcoevfiBTFz4OnlgEv8VLF84OwWsFmt6bvu
gJFo4Ecn0SjOMR54eVFt60zCFXaHsHdAcLRmoNY5N0BgyCsjctP/qYlgCh3h/KbQXxE4J8EuKRax
nekeDfwkay97Y+4YIFlyCYOzp3PNOKnp9cvsRcxf0jIi1hit0dR4+2LTjKI9tklzKT1GBhEQjTHy
LiyO7vJHhW96bE6z9vbAsDcpKKV1NgtyWxp9Kn33OZdf+Yx9xhmWEhh1tGlZv11124TLnLPo92W6
6VrrNFLxismUqBUJd+8Cg6ddXu9UGz9pAZ5vYm5Pcin62vEx6ToCNqoaISkC84OMh2eEjdZZefIn
Ijm9MIiKBApCvx4/cKOptRObzQq43IoRORu5pHJ4xiTpLm6R68wsbk+ROf5GzR3GdnM1uhTyLjtu
deB1/cGYlLnGw/GEc/LZn4NTbbFGrnvmUOMFAshdAcKNevf7GJruvCYPe5Ut/Uc6vtHVPY60Nzbh
yHiG7njXHtyFvDpp85kye9si2ubZKXo2Kdlb3kBXyLLRORgSt8dUf9olStHFxqWNEPgiGiaHauke
RkPmZOow1wG59y1tAGZZsEf5Wa6TZUTbZLVf6A/Y2MjpSA1WhWhS3ZWSQ2hUEd8pWkmAqqkiztq8
78/dPmfP5wQX31ZMQzqXG1H5R/yxJm8EVAZUCvO6n5f6HtX1PBZY4P9lr8i8YmMc9x+EeXyxiVjl
FAGXukoIxbtn45COh6hr3kT8rW6p/g5iSNmDW3aI2MqgM6dXafuTl8Q2L8YHRVqYVFgEged2+wBj
m/Wpqc+I0d8B4UV4Wsp3UTT8O1n5hIxJU7tDO7aaVSeaXWOaQegvfJMxgu4Wu0HfM4eFolvWXX+2
a65OvJ/JeiI5HUvgeEYsPDKZHoPQ9WfAr7WDoCr6W/fLVgfoqrABBSuytvEDBWpfWiUzMhZFW1O4
TzwX3/NK1uuMG4GqqnzvnPovqp9gx7X9HoGzW6GiYzIfdUfbCrwVXPLg5LURyZqZj8Knfvfu5kJN
PMW6lsELhnOOfX8Nfio/4v9ooG3M9qEy4/Ucy+kxEj09Hf9G5babMquQXJeOG2L8zFGSEVbA7g4O
LUDztOgvvYi2hMwFKzd3FdRqYFwsQ5l8KT/0BRjD0ohPg3pFLeKHLYco06r0ZhAWJjyaB7djj4LK
llF3O7DaMsgad5t8Z/jWwdY5esiw6RSniEt7jX+XFS6mtbp+AiRprnyaowyvv12X8740oeHlERSr
QKm1p6JDCUt2lVTZl1301Jic242sf+FtmptLZQcED6SpA3HDeMznZBN4jFVsGJSrSYGbT2g5NOH1
7cyY2AEbhfXKCRnIx7dAWZ8G5RYZUs3i805Gy3YA3byRaclwW472OiDjcoX4xD5a47vb+H/Gqj7M
bfmc5pKhhKnfoqm6B8nnL4UdIfmMutAvc7apNfvLNCUolxlLiEQrzRm5DnlEVhZmRHFk8pdeo5iL
MFLuwwLWjy18cyR+lFzrYNclGEJt1K3bqi++HPazXdqca994jAqLvDOdPbd2wWalauLdENlEYB56
o2Uo1y7GWsn2ATAfY0oLoGmBwqaqFiccO/XdOsFnNmg4WPwlb4I27r4bKTw70YOLZ8kRNNmX6xnu
1qudC7PJGrwF5bMh2aU1OnSj5L31ix2U5Ay1eLwv62NjjMPOFmO8p+t/gtsFQLUorgJJcJgbYg3j
YWnzrYu+DZ3IPKzdlDoVpeM6mY0W8TiziWAjbM5kGXDAM7XcN6NP01TpXTK4PyouAA5wk0BQC/YR
tUCoZ8FsWePsyQsq7xGYB4EirHy9hsAFS1H5AzWooMKuVB+aqrt5sDeERi/TbEaY8rgJWfwIv0l2
nln8BP3Y79WY/JSG/ZvVEyM1SWvJ3r7AXxdaMaNsi1qBVZLxX02nu9bZ3nVEvhkAkG3gPzgogO2N
ERDs4LGwB04JAVO3P3Y+naLei77QTG3MYQ5jCuS1M5dqa3eMdgycYtJ+i+vuhl0OtB2bKfo+Kvqv
xauZYcHY8hnVyppPB1YUKKg0MJCmpAstVEV+MfNXK6bHUbDKQul3pKhRW7PluGhfY2c0ARFX9zc6
IaZSWEwp5qRmDD2xiGAto1Zmq7/aOP0zBOKxVHqtzOxWWEtzQo8xUsWdszo5W72H3S4fa3Qw3BXN
8iCNODuKZYwePVZr+TCK23S06CfmFJRoXzNqDRxGJlllEjnS3Q+fzuTNh+Coq/4THTeqKQhcHgFG
Rx6Y7yy3xrMN2iCvGVM6DDPCYmCP2k/0D8oxgFL6L3rQ6oQX5BYHhb9to/GhTcddybzlNbCOZIFy
apQBZpQCK5pLODS41xcPTOZK3K9vQcMYZsIhVib/JXHsKfXwx3qe9+Mr6yvvIuZwkfEj8/HPQAoX
Hc7MGJFW0Fwe4i5BIRvhddNqLcdyPBSGvza9Ba9LRhM41fSjkQMKL0sBcGKTlC1/0jf1EJLfbs0n
4U1E28wzf93AvRED7ajk/RFmUQCOqfdmjmgsIqLgV0zWXgwgDgXMwIXf2qExXPnMRJZkemisuGQ/
mT4vZp3ukM6Y+b09Hu6gF6MHbJxynkfTn94h4DlLerWBBfsMfLdgoWhtvR7UnzU89dzvur5MwQAd
v+9xXMVoH9SLFYGlg6YSh3jKQtfqbHYqLVIbFoyhx8N7M3MBQbwZ7036EUuuu9FWw05KofZElkgM
AR86YhTeglIWW51OD7D2ND0eIX8ltdS+Jeqi5GGWOBP1jtLWsfFYJpjVjYCCXTcaAnWaiS6amPnu
zmN32oU6Uny5Ju91MUicYKn73HUgVMZ8AhNGYaMF8706vRrTWzYlyQYN2cZr6arx+f16fq62kXmv
8rVZc+7giOGFR0RLBMujPatHTp4nQdAQyUu/QnN21I4PCsX7QKKU07yn1jYf9CsQv00a55d4aosD
e0OM3RJ+hFe8Lkn/4iJYqrAQrMQI1AAtRJiX7cagAykyhC5xYyElc2b1rVomc5ZnvxmzCTakpaYy
U7kTVeEfzDInvAsZEhnaLcyRoGKgy5M2tvo1RQqUkJpIMGkx2yZTrUP/NRZXsG/sQ3I7dO02fuvc
dG3XqbNFwfXl1qm9dtg+vCadcUYYwHsurO6JjCgSjV0222YJGoUN+1YlapOVSDiEjyAMUZJYJ52a
Ny0B6uorq4RLoLL74wyIHgHC5ZDVNkR97HjAG+/IMDZqSYpzfBfyq0a5Ifqztxbbw04a1Yvpc+Hk
PrGpw2L+YOKh+huxLlpVtbZ68TJNlma9wuiImLrlwKeL0hJG3doutHuMqATaEVyeNZvF45gRolEb
zqUfx2CP93aLu4J6SyPMWTx1BWtzDXQf/WfK6ccds4RqdLnqbmAWO35KRFibinvoogq6+jp49HMm
/NOcXQmvlfQAzDD6JH7MjUlCEoSqF/B5AhflZia0Yqvt5ZSzaL8igL7ZtfNtVXs23MRcuo+BpvTv
LHBSuZi7W8oCgJ/ykirSWmKq9B1tPPFgy3SIxnZVF8o8dQCOQ2+mfmZ6AOz9UiRdGUZW8Os+sXQW
2CNQ75X+/J6ZWb8uRzZuhINtdCHf73pyp1VXdmw9x8hA8vfEGNIx3mQy4DsY220/svTK0D4ORfnc
zsvIVsKX1PzTXk3khCH6Jof4y8hHNmDLw9Ahn1BkyISQmFmSu99GZLG3SAri7vripc7Rp/legSRB
o9oQWvIyrPotaBNvVevf+bPs8jcmrk+I7SveVo+OlPloZFe/g4yzVYtqDSvdjdDbk9XHhzwdGxZM
ZNfJhokzOcFsNvx1E9Vf0Vzv2yXWGALT38zrj/TgZSghE4Qx2nPU9ZMXCqZzUU7SMg4Z6vnpxWeF
nc/8lHZls33RXFd+ZB8x+gCKqPqNP85jmKZs8pPS3WtMQbvFRg2OTfyHFJHTmPWozUgXrwZ3nU42
js3YYv46A+U22N47JfjhOTHfmF/529hBgs77kmS62BtXN0HhFS32VaHkeLwzrMqxeJKkOm8KXX+p
Vg4rfT8WytJTVASZgkbuHgjBANOQkk0ECR2bZb2N7+kam+2sy4Zq5t5sps8eSrZVd4f1lJS5Bilc
FAeWsen8UlETdaskaAfWM4FzdIN6lUNE1l6GgDp+tXLzMvoK9G0LnJ+l5Jk4NI2Eh9hZpuwW0yPD
7XI+K+uj8KMH1e9kQ1tief4bjzhrjSlkWwc0ClPOc6QjEMYv8GVOBmTyJOEpQrxXGCX+41RHFNEE
D6WsExq2hmGeJ+/IvejJ89XCKnkdpHW9AiybrVXoThkrqaxKfgw9ig285ylEBE4Ahf+Yj3/R0yPo
1ySUB447cK6A42v7ABlVec+PROu/VAdEFza3LU8HL5teVKdoBM1k4ztEQfZsU/s0fQInxbKGisjQ
+bJxyo5ujNBTu/XJ+IyYz+nGLUKAiR4gCrDQCYJZTJSuG8Xroi/4UaNor50RLaaJAKxIvwSLN0DR
DYVGuk5wnZ9gjA15oAG2LR8Yunm1889gATOKaqhMXrAcooEiLFJkMs8a3qKbrwskau5Mv17GSOlr
uXVc+dBzr66kP22AfKhdb8qf0Y4/Tf/VLUZxBbRc4TTtJjwqPHsnr3pwisjYxLUEq8lsvQc0nVlc
rsldTisgaYexhV5ZTyNDXSozUfdbIhdzGmE5sl+a81XhoLx2ko75GV7xVaE4CQP3K6Ea2ZgZWnxZ
c6cvTY/ik6gmZdFEJstLX6FVdNm4YsEzV9K0zo6U6zLh1K9ANpGl0RC2ysHgMhklDj6Rh4RY+njp
iZKDPmiTl4sslDHPDVkBXBl/eGlU/aKU99IARk3mT/uenTNqkyrPxgFlbNNkQIqWnUtaKV5r9k7M
FBfOXzfxX6PEWHZegQ+1BgvmXhhoXSfHv8zJ/GNbtkJlMh8ZwpA0idgNuan1CLntwy/qB3tQO9sU
G7sYnwjm+KgMstwmn0jbIWDnP3xZZQIdI6Aub1NebOoOH02OoLDuvuHjXPo4xtW2vDaoyVN0Nac8
8uwQTKZcg/t4avyIj9Lf2emg17nDulrN12hCwKmbg2iSP3IUkjVi/8f2PHP7LhV8KmR7CTAVtiU8
kcfKOhl3vGpbEZMMfGC8aLM8GoF8az2reiYf5+gHRHQ77jQdUusOB3OhGcjkr+egx3LM4ndhJ3/U
vUYPmTHK9JxcHxjQYGxuFxJk4nOAeutFp5hn+DjIXFp6roXU2ff1FitnzEwJo4ClJNdQy+Khb9By
J+oal4le049iZsoPEqoe60+/3Ix5fU7tBnM0fmC/NvRO9dGVoUiHUDnQoR9H76kdbWKZ3FBqn2N/
eBB05uTHJwxZzP2ykGwViycepiTt+uSmFXpCXVYymytPsULJPKn8JTLaR3b+uz6DwzZbzoOPFyCp
xSEYCQJjjfk+Jx3gEGj6MR4deAyGBymBg6EMF6wNJOqcbZNI1X9JwgXGDgP4fKOK56TN/uT9shnJ
rVrFrvViJijHe8JfQfk8ttp+ZSn7Pg+GsbIxz0D1Y4JYL9VA0IkisM4gLfvuwO6RUw1kGNDSo8Sc
zVN2nKJ43Be5OWxmU/y1GKO53BINslE0IRVmMaABrv3DaYLJayE+uqLQcdIXzvRgF5XzLamSbz8v
PtEeMyfoGDCVjNpGm3GMgISwqa2J/1UWh5aTBIciiF6HeEk2ILJZ7nnRBpxWt0cH5sTlidnHLZPz
sFuWXwaIapdkNCR1XwWbdmBRE4/fsNfyvdWNrATym6+GbGM16sBk77cZv81EoKFt5tdUV0fLm/6W
Tdtuk+l+jgbdsQBpCTUiJmWndDCw1fQTEdvdhb2fbYm7zDx/K/IdgTFbpoH71ATVBR73nffjKuph
n5fuu5Ny5jWe9TL56W32zf1wFwkKa2uMUXKMpthF9txtlBHQ5DQfIzt6dPzxqnMmn+4l2HnSerU5
hjB8hIpqHSjAJ6BIthHDG0/6AzhHog6H4CfTOBwctsYgu54tzX4o4THSs68t1MBCLqAldfA/FES3
CQOFzMLNvk7OQbPMIeyhZhWZ8q2Km5Nfo7TrBUl5+LvCQBm4H6ZyZxkFFjme5EFQPgVSHOYgASpL
lOcKmCGzCya+20U589YrxZ9JZsdOVk8VIoTCVUdqnWRDYvOHJfsRFTdxAel7UZswViVXdUEWNh3z
VoMH8IpxZKwf7dJIPrVF+sFgnIk6kg03Ns6OObKvNeAhsD7GkcIDj/4yNumSJpvfSrSJCqb/msUI
1ztipsZJ1aDGni4mpqilGHFGmD4tj5/hcfEFH/aAaJSRJTpVNPsQZ/PeeOCYQGAQGeu4ZdIbd3EZ
VvdlX0aYu4rr57FutkmH8jjQy87oOnrPbPpeGOAh6uUcKmR2s4LqOwbpEpdsaxMz9SjCWLWC3AYb
JafmsWvjD1xXj0i6i72yhuqI8oeUWPQK4+OYSManiXgz4LDi78X1RyHJomnsCDeqIh5+gQMbpgqZ
Sk/w1O6RehVCEugY+xLA9CmuZpJCTf9o2eQG5OS5mqRTVxFTL88NvngHngSqyNmcf6f+VYFI/2km
89boeQoJJd4vfnzGFKnDOQ38naFyZiwLJRdKiSo0JuNcwjpiS26UAPt1vR56vayrPMpuqeM4pzoF
US9akIDo43q4MNfCbr1rjw6JpUnshxRe7x7l56HloL3mRuJf+ORIXZM3iFI8PgTDfQzLX9kpAht9
q909DaK+NhgH74IyuTetAWtcEtjUpOLk3SMv9ITbU1R+OPv5AfsWPP5JfrBzxWM6wp5kpdG1NwLm
t/GYfk8NH+FUZBbXYPTJ3phHH3GpqPkuCv1jbKZnD0gHES6b6qdTcg4H9mRZrE28xekrZL2RFrx/
c1LCobr2mOWfBoItCuD+CxgkNctdfhEkq1g78zHQZFjnDDaK4c9U+C84WSZg0mjntSt3Mh/OdX3K
PZmsmbKPR8kcqTUJEkwinOa0heTI2S89QynZNPXGaGZ8eNwYnpO+pkVcMTevj7Nw/mOL+Zkv/Gj4
dbJgTJ49hZwdJAzhMzBgik2Vmw+AyevjlKrfVhDOwGmh04FrCchx6P3FoWKfHFYzYyyq9YR70TMH
jqCcAUU2N3rlJd4BL+zBIUnPxZ8ajsm97QEtvjI97zfugktsUuSWy5OcuoemsR6GiJsFRAzF5wiO
g9WOi4xreiZnh2zq9EDV0t2VLFiFmJ3hATAqTJmlJiEmmE4dPoNaVN++Vf+VA/TDmDoWYula+awd
rcpj49EjyO+sPObuKu5PORT7rYkdvLkZo/vXy0Ez1nEbNk7/wBJU8WyTm8CSxakck0ta5Jx7bfde
iKY7JR0MVjxLfFbpbclFe0g8Il+pWPc24iplBy9l4RnbRZNKkWA2WHfBU9b6/0GYEXXBjzBQBOqi
cbfTxCR01NQlA6ExWRS7B41CCcJnSQp7dvURic4umwV7sj5dB15z6joEX8Ctyt2zSM356PjVa2IX
TzaPrM6J/gPhiCLECWbkx+11artm71TRTIYzVW40pN+2Q9qX80eKxWSWrHj0Fw03QmwhxqFEq3q4
ASPxpiAET4R1IRBkZLAmunB65d5dT8EBrY967Dob8JUf630QfCdl2u+qeHkZbU7MrK5ZhVfSu1iT
vBip+q83ouJJg+fu7QWaDa83mkhSpZjCXOT1771TfORlaYVxFG3rhIwWJ/9FR5OuiFSBv4kOmq1q
mGJn3cqJpy+Y27UDGeiiF0jafmXOCK3VDj+5c5yT+N10UDTAZyoMnFF+W3UMkbqr8AKHgEUe9qP7
0dPXydQHentnOCUIFJNcjFvb9MOmHO79RrmcJoTJ0Ry/x03Hi23EDjnfPbwbNe5Q0G8GS03DTa8R
u1hxe9R5gfVr92iaACbskIS2G/RkR9I81HnQCOPzobv5fmnfncTbUdodeS7OqU9BQlm2+TaK7ooz
qDp5dnwwW8idXQe7QSEZrXdRzpgrsXoGzuRhcdBNA+q3fqhe0FOZ60LWgiqAZt8xeydELANSD6Dx
wiOmKjBDTMrZm0nSr21GpZuZKQ9lQZ1szXhb9hOBqA+LENbOyL58l9jPNGm63VS6rwaBO0ifG8Ab
gfjo4gxvYCnep7WDloOtWoqXDiecbdu4CblEhiwKte2NJyf7tA3ceMRuNpTHrFA89LkHYQtQYnmz
j9q/sFB6elYPOGb/aOj21QncZ9x53aFXkkFyyWzNjBA4Exmy1OiOTCtaOLywifvl+Fo7wbXNUW3E
rMjXIzXBJselgRs54OdI+oAkJvz5Q7Ib7KRAnOL9Za+yk8FY72dFaxxsIycf8EecisBLj4UYz57+
TpZ+X9xViLmSWyRFfDjdchgr/LGIur6If7PWyT38tUVuvlLWROGXUp+23Qs6MrHyYvkmkqDfZNr9
z6+Vcywm0vKCsSSOrKCU7sGvT3q6mQIJThD9h3vrZPdBAZXXyTZtj420WVzGUvmLF/Fj+rhxGaOg
cQvUGAZ5f2EGkGz51XWAlmPXLt07aqNftHgl0sqAcVCGmNTAt6Ta5Y+jcXVR6yP3STAkYZZhEY5P
YOdaDNMMjt6RGeoOS59N5LR+NuJ5Y9Z43c3ZQfzZQdNoDaZkjKXXlQU4IjA9Gt8YFuA8HZO2/A/3
aAcfzH1gl/0E2BluFw3JxuI4iBf0qQZD4zIiumeJ2GFqtlV3HgKU/oUZ0ZQVMCn9fkOmwPjZj/91
0bXtZ/fWzTzD8rRjihxPal1amqexa2VbUQ64wVH9Bs5XjJ4NE+r8ai3q1TOMZR00/DnfQ0BfTE9O
nN8mkwWmm0XlFblVOMfOZTEQfplu/GFxlG+WGbkEjDDgM4JoPU79cnjM02RvKz2+aAubsG/oMDHi
m1PEJmUbTi0N43AjrGildbSrraDZIl0DIoJgHa8moBXyR8+j9ZLww8x2129HQLTrOOFtFYPJ/To3
iIA47odam5T+QvEQxZxdOKbDUcf2xyYyiOuJ43lZ2E3Zy0PQpu+ZPT6weUu3RWFt5ORxW0I82PRT
gQXN5Cew8ADeq8Kz05TeYwJwdIuPqd6iIfXwgMl8Gwec9L4nHWbH82flxeVRyjiAhTai4uJmHhxV
cC480uqOLP7uwLrl2bB4BgyJWRD8SxI6Y7ZeIOXTpffUE6l55HW0gL48P4wlIQ+a8IStXhAegK7l
mpbjmw9flDtoZvGXyYOG5fG+xPmhJFiQ0i99QBEptnLhA567nxj5+KvyZfc4e93Vdkvvkrbltczp
lVT1m47Wd15W1kEK9Yy0sXuwqE9Vei2slwBWQDMtxlF23tp2LevsZXF5A3Rin3Xn8zAgZq8m73dL
EBR4ZeUFu1oqEU5YJnA7YjOfJBeI17B4sHCKUcjdyv6ere2i1zUG9bjY3iop7Qz3iTeS723Ht2Wq
+MeGngytCM0LVRVg5XNeyPFU2Wq51RpY41TcV/fB8lyapwkDghljI2SF02yHWsJoFKP9AOeiANOf
ewYDWqY4lpP9wdBqrpeKz8exJ4xyxOmyrLpWVhdvtBujXKgfBihhW+1UZ18LhuVFfSoNVbzGXjcf
gQCgDnAjVK7x/bM1jYwtbZW/EiLgboYu1ud0HuSp8FMmN8QYGopct4Xe7frvq7xjUu2pO7Z3sYwd
2Q/pThIDdnF7S60aQ0g4z0lyGZouHLrRDbtOdpcZX/uRttfaFQhDHgJ0f2zwl+ij5R8JmnOSZ/NH
wSe1wzUtN/++bYHJrjCxWUSPBtnz/Y95mANWOjLtJ8jpHtvKRgz70X42fLe5k6iD25KR3PDvKz0b
hMsk9vHfL8mF5It4cnqcu/ReFRinr/99VdTyOsl79LpZGPshHV7qCK/Ev/+YU+Cba2HZW15devr3
aynxkziFARYaZeke2Hgjqh6s+nGejPdYotBcaDC2i+uNJNb004UFjipHg6zsOkZ55dIjUX88ZFb/
0d2Tgd0WcLZ0i/YcLZ7zMizzvmMT+kniXrrTLc+sCBrMKescc2eXemMFsfMaG8XwJPhOmjFhqI4o
YTPlz6mlxGtU+HhZuh8rL4onxwjyVaNa40jPZh4rUVlhlSGg6JGeJus6rpZ9agxhk3jI3dx8Ii21
8cuti1oi2xBIvJGZGXT/Y6g6MnApUnjWxS4PDMuLGLIigbr+iyIcgAZr0x1uXPdcjKMLcHqU3VPT
VPppmPOLMF0YzaIiUbMUMSC8meViX89f2GM9HKkupk8qhx3LynZAFTFPDASK4WU2RIXEwaB/u38b
kUm0aRMptpoFykvhgSBEyvMKggta6f1PEIsHycU1Lv+++/en1EAVZNvt02yyCvFl620mEXenuGsu
DWSYbLO4GmUaWRj3MzhBbZOzNYok96qtiZTSDhjLMSIwIrd+FnNGXoTO8MkzW2/XdJM+pLbv3JAr
uWGtLHfP5CbfxLn/47PN/O/+RfD/vpC2Y7w2on0y4Fm2PvjfvprlcQlyk3KNb70gICqd3ADLkNNO
S2JNg6iYNvXUOy+sEmmjyiL6UUQ1lHY9r90qq88eKl3CaKPghEWnfvb9+kUGhKTOCUmO9dx7a8Pj
nPbaOv90Yc6AsRSDMIEJlbzZd6EFi89LJoKYi5+v8gjsMwWhQqDtjJfeaL7n2vV2HTmbGH9GkV2W
iDIjQ1TSsvRvzD2b9oO1RC56D8vFzxg5x74PDH0AP9edJzcZ11mpvbNb6OpqWQU2GLC8P0536rQf
ECDsV+Te6dJdZ0vc3Rpp+muARpTa928H01iO94WSdoxxl/iq3oq6nj/mJv6BEbuEvmI0K6T+0ior
fjJpfvZ3zdOUBGV1o2FXx2QwgArUqKTy9q0FQ/HUDUip69Kl5mv1cBOjFqulAsRg4pQCM+OmAWom
jyurapmloqo39pGfDM9UgcXJnaJiFclkehLOMwtp81zxIa9NZSbfA0FVYyTSz8UOYBDHeg4JkWbp
YLmEFhj35KN84J2bRqIfEEmkEF4VTPQpaupPVh4g9RtiKqgfzesoSCbMaCb+9xVeamcnM84a1+Tj
V6LqPpvaPiCc8f5oUT9RDsdWnRGX7CRnjc72fwxjd9SvYEXrVamEcU1iFYemH5lvCFfILL5/BVbz
//7av9+V2gKh2QViXTbJl1Sx98co9b6re/eTUptFjNNDtbUqjuVcQ/1ubXsPwi/9MCWci8aev8jf
KkM0xCevmePnpGkGFM/8mLF4mx2bSF5pCV6a/BgGV33fv8AQM9xsZqfl3ZDVW0MGHgPKaMtEeZya
rQmj58HOmVeifj1ngv+tm1bujWEHeCXKSZI+8mDnmkP7SDNCflGJrr5lQrVF08F0bSq6x1QAg/v3
G7M5iLN26VLvh5WfGE+tMuzzv++Q+wwXx0iu918uxAS2GCNpbjTQCFObykApsV+EV19nYaRPM9yp
c6Y7y9ulZb/9dzQ27NaIVP//h+RHmyb5xRsofWvbrm+iQYZUTt10sfGwU2oxCyAsQO9iC3fEyWhL
Jj6UYIk3/Zm8BN9FlNnPQ/1/2Dqv3saBdcv+IgLMLL5KVJZsy7acXginZk5VzL/+LvrcwRkM5sWw
u93BEln8wt5r+1jkXI6h1Oz+IbBA2lp2JDuim30F1nbUQqCIKnPNvT8hE/eq+F4NMVsZP36KiErf
eu4A58vUWiRRQlLjRsDshgFlu6WKaP/3a2zO56DRhXmLVfa/31KxKDr3BZyUepjkNYtCSbr5wKQd
m7aZ8QzDFJQiMuZh+F4RPf+4AB3Xdt5kFOOOerRCCgfVA5qOu5bFmW4XQVf1yAqz5r1ObKQsSedz
MS+T7E9RmNwOtr5g4hGQzq2Cao1G7jEEfk8fE4P59AnEcZdnf360FQjHwG6MdoeS5ii8/Dsde/fH
wWAi08X9UWsdPUAHMjlR4V53Qo7pRuXX/35WYfT9f3/tv7/7388W5gclm7nu8lD/INYmECpMfnjw
MNjo2/7RHcdpH+slZY3HwsCFkL2gDx7/nu+2FPjdmRzs5+UsJgJkHXnZ8Jhkzg0oG69YJKc3y+3S
YG69kTgYOoYqpTWj65ZXKwfSHuv9019g32yk6kpPOtGKppz0OkDQJKen6tg23bfYqzcIUQmYsn1G
pzaGt9i3zaNgBWknpvk1m+Z/PjH+zyfLb/WyfTdqdaa1TB9rVp+X3ohYkjNoZM8f0UAXjrPuRVid
Sf51TqFhItw2+t1fsI8dspfLh/KHfm/3l/yT1617Xb7qAYuzg5gdhVW5VLtwENEFjVkEjAijHt5u
Ym2XL2FfZ3heLPTJZQW+cEM5Xq7/Kopo4PxpTcM9/t2qQ5pP936N1syN+GvlZLtHa8iG19a5pF0y
vdGfIF5NGKeKABN3ehmW6qxLi+xkzIJayETv0WH3iwvUI7Z+bmIj3c+5+zhy+p7DRJWbRADpiouS
6YiJeMRLtacuiZcZC9AzmqWN7XXuSRmXCgwQazWSEHvrVod2uHwxSDkAWBydQ2Yk8aX07OhCqslw
GnSejnTSDVvJmxrpvIvxvWpuVeIvg2G0d//fz2z22QYykzskOfmu1rFceGwd3j29P4yO0zMz8MGf
z4xh6qYmRWJqV23BG9w40f/9ZY6EeNkCIRDUVbuh2Hc/kysyjPjLjgQ5cYDPjjkrriYZ56D1J+/C
QNw7QWQMZMfOqSzZ0xnqhkE1CvRqIMzK3PV9SUpwUn8w5kI0Mxh79GGI6JUi9gOG3uAj2p5jRqp9
0w8vSIc5BXsBx4EG3JZsL/BGcONguhz76OYgPrSt4aed3Au67vs2K3ah23IgTAE8gH1Z0vIVxt7x
8Gk70ceUubhd1U426kvTRLFOE6RKZVn9MpAUvvaJxbDb2xpusZQLmCRGfJyUJIxhwqMZ60D+0rli
NpcEykweKx1DnJP8q1jmE3TqHWfc2hnUkJ0tEsa6RkBJW2+1Bo2XjA7waNqNLjGMzDX1t4/arMiw
HBupCzEp6Bcp2Mz6wMUbi8EIYzOI+RXaUI+tNaRR6hakR9jidqoCKz5179qy6feESPY58IkVCWfz
euiL99ZZ/m2gmSvNA3AhyTLDUoCui6qt2hBsxpCc1HBvNI4y8yGmkgCHRKTf1pF4NjsQG7rJ2BRi
P4KDTn46hdHtDJB86IVDljxDePGi/m3I39MGUWQ8kW1EkDCuW9WuZcJoQoTqDbCKu62WH7EwbLiZ
GnARHx2GVZbbrDf4zyWkNsUx2zszYa6uW/ZLksE6C6FgUPrnzZYxZLTsrgmWqQKt3TYWgc/ExtKq
aO5XPQ/YT+vO2NC4r4eiJEcnmb+4BfaV+HLQTK87omlPuMmuuVz+LctieUsC7cp6oajVtyZFsTF/
Dvo4HKq+uIMaU0NRtOK9GtxrJSttXxnYdmbYrIjuWWgQjnat+/4ji32A/BNzJC2RXM4ZoCCn/7Dp
F7SoIwsmw7hmgUnKybckN8XKt3JgidO6yU8p+irwJKQaUn/XScN3mma3jz1/3I2LOp8BxNQzEQ27
IdBjxSjScoZVW7LjwKcVG8eijhwUmvxIqfC/q7l9s2bSI3Ab8mSMd/V0U8ryN2x0AQG38k3Z5XMb
OoxgZuRlk1vv0H1uDFzbe70p4nUdNY9VYatdF+Ir1FuBiOF35m5cm0plB5es2hWb+DvPWhx81vCQ
6phJnNyDAaO2NKoDl6+VnrhqLjos/6Etq41M6BGdUG8B78i7vHRPNNx4vSzDPE43Ofjeo5X0XNyu
koeWOsSLBu9aC2BBdZbuk1Ak99IV854gScgHXU5lUmBvKeKm2/fiqi2hzrhXLkmPyI2MsfuiCP91
S7XiSbmTuoUIMCqzD5k1YxAOAyKdIrpEMWnEghO6mKh4nrys+i2YBj8IpBu+zAjoce4S37K2ZdwY
BEA5/oMrPA5qBed37Bh+l90nlol05+XOZ4lo/tC3YJo0MA4QQYu1Z/VP/sgRqBn+dPBYe8mKdA0x
p/Kg1zTGLs3aVBP1o7NjJMzZOUIm1K9jqBHPx0U5YE9RnXFhhmJdU9e0rqjvsE9xjRSyvJRI66+d
XXgXTA5bBgSvKk8njtX80CGZuGaFdyoZHSFTR1cKF1CwM0GuUkRNdSiphbD9+Tp1+dQ+6bpK1iNt
0AeQuiuaOcAxSEW6ZZ2Mz+wqKll+GOAO0cP/AEJpH/8+FOi/XcK97v++Grocig1IgsNffZ30unWc
VfcVdjDtiGyB6yupRamsyfpxHQ4d3eE4b9P4Zs3pPxe4z09s65uqTN0Pp0je20o7QZ+zbhzPgJm1
xRy3PDR1bzjaDmldUvnxmTVtdekgYQeSHfKNp8Y6idLiW++7tZtOkv83QRNOkb6SOPjdYfp5LmwE
kHlqkTY2q/siCfN75vZprH+ArSu+81i9p3Qqz//bhenTy1A6hAMyd7H3uaaWTi3GP+aFJYHSptcd
0hzHaJhH/e6vhdDTaSJWxbPXf8OevEvhI/boEzWXqs/t09tMlbk4OT51rbf2KdKMQLeI2oIT75z+
UmlwBZZypXT+JixPGmtXY4UOv0Qh3rbIK0L9u4rwF7XzWLwOrYCyJSDs2zyxt4mqSYJlbF1b4Dyg
VcjzpDfq/PfZ3we35P8f45wCbeMeLLsbb9yjMJysJtq4hWYQczey0RpCJjFRy4LRmTj4vVnyNdrV
lZ+U1rZGBrtWs2c/2QaDZDxHGPrD+W5Al7wl6+GvORelx+hoVn4LdmuZLMHGZjn+OsJGuG8NaT/E
JRqmHM/FSnCe7v++ZFVmP1BXjhtttuEI/VWEiTyioXGHwBjMZ1vp7V46boPdYIZvU1cXHhB0QX+f
puFUXUzX+AxtW+KNKugiaI9WcRQb53T5oIdRygu0mG5AKxyYMEynvw+JPyIS/e/Xf5+FJhNtTGyw
D6LmQhwvqdvLB2Hq//uZU/cXTZ+M49+vK+HzjPz7X4+W+ejZVgsQ0G+Zv2Hy4lE+sppcPqCgKACy
LxUsYxCoDVH2No6u/7SwPA+u62VboJ/px4IrZLaIk0o66oHA9RcjqtNbCtUJWs8o9wMZR88EIX6b
IyMj1gYmmbkayBKTcGNs4+bt78uxAKXO7fU08UzD6qBL6mfXeUJm1xzSMU6J9nCyfaOwqMaGUzx4
8Vzt2xZ3b2Jm5QO0vmFdyMk/9o21M5tqfKvaAj2mRViRTzrGg51qJvy0WjGmxuQfTgjiHNv+qrUS
pGUk60eHwdwOm7hH0OoW2K970gZWj3+flQSL7qcpck9oVaz9X2hH70kIUcv8KZvK+PL3GX94QTiu
m8FCqGSZFVaHmS0d8lkC1q0Wyg/STvKBAE5u/6aQIgmzg5ytZ5frUZlOemLnWaNMKmL3iOdjV5h5
HijKkVep2T+sKIxf6b2VVS3ROJbanaY070XLBoY3FesDkyn53+v63y//GmKH6DB+zpm3rOv28CGM
d2GdXVXMbxPjr4MDPHTjabOORU2+ZEwiHyV67VXlymY/+eI3N0cL+V5u7Zo8szYuEOvXiLI40dOg
Q5K1/e/w1KiKHYIx/85xqZKa1GhO0Rj+E27RPcTZaDzAxvn9a5Rt+BCBcgeWaZZtIFTVCamdffYm
fjmeReLROCa+tvF74HmIQ6yoEctovXhOCwSSteaMDO9IdPJAxQV2gudjiLR7a2CTZ0ZTQSRQF7Bv
dt6LxlcwCW0IABWW+Iz2Aa8Qb15a+z7w9br4z0BxOR/7ASYM7lMe9/vJrOWeIUSxx8+TEIxMYfPX
NntDsvXnKnwXyWQHghge/H/XcLTntZ8VzduUJZ9jYVi/XoPfOO54anm2v3CP5G0U0VEOIao5LKQb
/Dr9c2KPxinjObgyly81TeMNCAuKHG1iq9i+V0x5z9S47IYrL/yYF2P7Mjc0jK5d112S3v/3O0BK
hR8j32EZZC7854Y3zLhfQwJ59cFc3v9lugIX8fquf5kH23wQU3ilYcG2QIDjwcwZcJXDYcqxoCRL
P1oIhzfIgVb6n+Np5kB6BzdpBCYYINbvi4bcTdU9pZ66ZxruUFstra2a6LdR8nK2Tx3yzGKaxSYt
JgQLNRTueagYmHnaGO840qOgrcvwbIxkSPpUfE+pNkakITfux1Q659CxueyjCbUnvC1Oj8yHxLtc
/ViWzZun9Whwp27993s8F5D5pm14zKKFGdBU5sl1sxJFUfHMBLcEPySLb+C4a7AymC1hYK8WqsFj
6+NyLy3zfsaJGZiSMOQRkAYmUsBcSsYOQuih34XmiKG+6hzWiyhfR0xCm9HrPkgxV/shxvWg9Oif
0ymmfvwV/jTZ+yViUEZsJEonWbldRdmummOoLX67vP8ee4uontrb57jo+/wu8zLt6vQT3FO9wDBQ
PMYtajmSms29PfcHjOL2wZjAwbhcB+R5P8WEAm3nijPMZdK7aRZXw6gUXjcFGqppkLZOJFYMGnSV
kHGwk9UBpmZQwWZyPxZ0DXHuvbKUVrj9UbKj5y9X3vPoa3iqVXFO5ZBuymqb27YJyMnOsPzhdOW+
2NhaFe10XcdDA3hyVUzhIeIZtx5mj14UK8oQJ8lKFsy6oiHZIb9vcHkZL6YwJV6meGvPpn6JKHbz
WRcbBusfyl7wuLwKK10sYDLWQU4UizUV+rw3vauc8eei5NyPGdQlYrrufADCd4MRXyVX3MHubAe8
oMfF5hlv+oBJH5VTEVg64mK/pmEdNHMOBLl2umay7HfreUu7ViOTnAO2X5vQ8B4jnmc/iItIjcO6
VEWobJzHyjXdHZ6qbkMqJtGAwHDiFIUrESKgejwL3nOEn3qJXgCwxkaqSTdQwsGuN4Qth6W8z/oK
8b0orYMFZx53EMSHyabnlPjUAhRmDHlqBERtbJwMK3wGkHZBpt8eiu6laBA6SYBfSX5mWFidDb28
jJUzQclsjgS/dpu4iH5cdFXMO/Rsjx/+S3OaU5ggjAM2DCZ2/O0tmgbd04lwZAeas6jKa+M7sqIt
qQb3wzzpuxKSf8Y1EMhWQG2P7X2RoS4x+isp0TT9BfYne/HCOrqxq2AWENb7EDVc3SnfjgyeUELC
08AGvIxWzAhU0/EjG3W40ZZajOmrQsdwmcZu74CISWIsKjUxtiIsP+yu8hhU6GQIGhvdHhuM5ZPF
rLPamebsbcwRoHd+sQjSDTQNi0zUikXkyq+GWtjumjHcQ1V6HpqJ6bXTlQEVZ72qADzRSoZHIBYr
Dp5yV3QAlyCPKSY5MUeF8VuWyesYNS2CMsADsbNPEjBZACX6tRcfi0mD8ma6zRaRL+CtJvryjWKd
F3p+Vm6FVrzNyZp0mxVoDYrwrrkiZFvk5ZOzwwlHbJea023ne9Y+rtKdU9TmVuQs9YdZUI8Ai992
CydsvKmGXAhJ/hjzpXbaxvbK43XcEEnHnTzrcNIROue4uHXAlzn71VWNnsfLbmNsoH8yBx3Uvs7I
Xo/JqVm42pEz3DVJhQOcpA7P1A6GPn8ssQtu7QpeXPoQknLCQJ/Imtd63b1QXT05RjLsPanSi2c0
CPvBTJp2zzilp9+oiGLBWBJDVGjJmc3179YOHN7NMgVeLJmFtOx1Q+vged4DNoHwkiOVviCafUP9
VO10FAmDy6MGFDnehCE9YKX8zWV4EeMEJcoWl6Hy3qDZfbQiPpFZCQAhD0TtfHcEJJITkJzdGQIA
LpdxR1EYgYLzNfONKmraWah4uE+eIit8HAB77msJ/s6MyCqovEfwhh8t6cQcB9WrLMXOc6BtiwzF
iluT6uH8y+YCDFfh7RpUrQyRqutQTi6CMTBitdqWeHn2ZaysszkIuEwv7NEtIlj6X9QDGdp6gbB5
Vps4TJ4r2/8CSQA0N9l0jG5WrZ6JDUsEhk02bM+E21XnkWZ6+auVJb8RqtnY9vnJE05ogr/Bqdpu
YPQG/ELxVlB4Js05X65Npy2+eIxCdYKe0Jtdtc1KH3EM1dmqONXV+CytMNvqjfvGUoI4cLyOBjd3
UqUqcKh12CtG9iqfo4chaQJa2HuGlMem8y6hIbCbkjAZJyVvhDhl9pZS5JYj7d9KpyOL5I9I1mXs
9utTnXtwz2Tvbu1wTbTdrxD4xju9YVKuW09d8z2kkLYHRc+BXPJQSiEfyRLBK2ClKbWUmd5FXwUe
532l3Ec48atZr7I1pQ4PJd5u02ZWZ6IFWSuhnxVKnpw1IqRwCFn8IdA51Zp72fMATHWzDVOFlIEe
4PF6QO1ezbm37lHyrSb4d6dUSvZ0Ubyd/a6jVe4fEMey2TbZ4XS+fjCxiAYQnO/kuMB2hRxhEtbI
CXogLS3cLGYlCf9GlWUIkM5RSgXJC90Hmm/8AL2xmP8gcTS+O6K2cBBJmPOxAjTqIUJdbJB6C05E
JyyFDWyMwWONVFQx6AAWrgZvWEeF/mrFI9rvBY8mjUOfGcd08czkVrnjUuf+q7HLk4wS78rEeirq
EPG9j3vBQE7M/Ba4FfyXlpXtQLzDjuQw1OZ1Qetm/SR+/Oy0jWSp2QYjvUHhYftAQIndsQQNKymK
ZmkfCzP7GpUf3oVdeDD9TJE00dxaQoTup7y7Orl+SAzmqGRSxiB8OXBj5dVrNrq72QYf1icSBlg3
bUrXe7IlRLcwIoCgm1qG2UAiTdOPHnj2L8+YEog56EfalZ5JvELK6ZRBaDKVNhpn4w62t2fZjnOj
ZzYLT/NVM+r50Zga4KIAT1fjbPO9KdHTcZbuyLOMiZgW+YodN0gb1f6m+HMRJc7Vrcnf8kFzzwwo
7OLQpBBSxxk7s5QSo5g9HfVOgC+cpB4w7FFwJrlwnW7CIN6S15DG58qkB8eEofGcWxeKkgmnSW5a
CTNYJGNZpg5GZ58EdeCmN6dL22CdrghwXGP5PyApawJNOdgl3HS7PPSYuSMgxpcQGPP4M1iMo0In
JLLLFOtqmvA+Z2+pAg9XCoO0V/1LxO9cmpjAXRhCZrNEDIi52JV4YkzfebAi9zYDN0ba2MV7qRsI
NGP3ZDXZM7Y8KpGZKMhYtkCz0eYMmUtd7n/HM/DPSSK3yso7zrYPVJKIvfyfCG5iWJTMfBmMr2zH
C1c1TSE2SA02kwdPruo3c2u82DXF1qwEtDuOFYPFjCUg8CcpoyAM/mtw8GbBHFwfW/cBpcFNYXCL
+xRmVAJnu0+zR5KA76DBBiVrGSHwA6WTKgMHXXiOlEjTntPKKFD9oLcRrXab0MatRTzkG1KsErNd
RcJrV6ZLHTo6a/b/mDPHtlqFXbkdADsxSUYdNpKQx/tIXjdJV4HhaQN+TVWtLUOad3E8vngRyxFH
glFBFo9nJUINZni4iN3sOigtO+r+VGywSM6rPBrfoanqbDnToGoYOyMS07ddkzxbtvoKc31pstW9
rqLPfLpzJBKnuf9sPQBvBiuddchBRTEFaadEOE3iksGMD1mys4LPBkLd055rfM9D6yKIiy7E1OI1
nS1M1lR7WEvab9Hj52mkIKDNGNaefM6K/JqH1RsNBL0H9hG3cC/OFNMD44DSTDyADbwjydMsixxu
Rt64wM/6Jw2RSDZVLle3n+x6cFYccg6ox9R9kqP2nCmP93XAwKxGswgGwpuJwV1nEq2Vp2scO7Yg
zNYE6kvWiqEhTMbgCJGyWL+kYgapVUXFQS2nvpVtk9LTQEVgXhlQI7G0XBHngrWhNw7eYZTNUxwW
9XPq6Pcjl5vw8wthc2tgdzTQ1CQpa9+82LeTwkrWUHNqZ/wIu9EzLmVmfTdxgW0lYRhcmuHNtO/z
sC+xJ1dRIHXtyfLHo9BNDmUb0bCT3vA17ZE8HAbNf07ZhpMHnX8QT4J7u8fRZjBUiK2thhJ+5R08
aMtk/7SLirG/qzIXmXRlnzxDrFPG9viaJXlL6M3r6ACHzgfP1xxgqd7hyFMAIfKnDpHl2hfuqbFN
rjAUeZQn7TaqmsNov7u8qn6xUE7i/CNEcbgyEuBQvhh5jVs0hokCJmpKCOMzyv7O1XDLgjiCQuT3
v2rqvgl4+rvGWrdm/XlzjHuSQfgmE9pS21pEZVCEFhpvHM/GFVNvkKX6tBGG9mwxHw7GCvFCgsvL
HaaTC2RQhAk7GnYf1rBcscneaAH7553JTX02Y8CTfd9Mh2gO97aovx3qpt72Fws99v3Wa57gOiMA
JUid6N/dgB1PDN63MIwnK8SonenqqRNpjKhgumLgOTuW9RlH1S5s6FtdTX0gXN7ogjTnaQCx46h6
V9n/TJxEZtI5hzKfXixdvHMKoy/0A8KH1orVadQ0D2aTdl+0xzEmEegqqCvjjCCHkDksHeBeQq6M
Mjpa0T30Gjt7yIIlP6b9YCa4g412upc6e5qknR6q2A+oGLnc7fJ3AmC1CRsCc0IdTUyq8wSdmSTS
7I1Z/jG1w4ui+VmxqnPWTNm5LJCj6R0KmY615PRqZ6w6dem/OpP3CaTin+cB9uDvk2N+0GTyAyvE
XfWolUmRe8XkSi6cfu/qzrgGh2jkeFRLsho9UPh4Bp+b1P8Mfcff5PI1Q1cfkAvwmSagKcmmONiR
+Y16FpCEf/antliT/DcjA2HpRxcyDvVby5yJCYV4Fv2L7fXkPPXq3LIm0EKGY77GAjy1qCQsQu9J
l0GsIX1QWj09KrYHVpKQI7pkz0PZoDFneePrxKBVeLd69eS4+BvR5laLJGlLMjvRJpYKoEhSefrI
hT1jh0CmvPOU95rUx8E2rtWoW3gU1ImK+gE8HJb6SADycclG9OE9CgpdEVEZEkDHctrGx6OoWapP
X2gHd2TPZUA52zkJvkEHjty2c6NtHE0/igHGbHMzVRxBqOfOJV7WusZlHvlPua5dCzU+dF5rbKyI
GIxOoWxxlPUbtelZRv1DBg9Rc7JTWoS/dnMk7rBhhl3+dDFVOnCqikEFHd6PikiQrAY4NCo8Dukg
AyymAchyjOi6k0HmZ7xNBbzzvRHlhZZfCmx1yzPV7cq9i4t9nqkTeqgNoZmcFuNuNvBUnDRWvNgx
P4jbfZns8j52nUsm868Ma0G8qLvYUUYcYvqoMFkuxtoBuS/IBQwiVAnSD8nPGngO2DHUc8waiIKn
tTCNfG3ZP1My2vTMyl+pdlUotrAuqSyVxuOdwuDi5s27vGqTzeaWJys602YHGfaxNhnvTGbZMJu5
Y8FMBlCrhg3g5afBA6lTxP/IHi2wEcK4MY2VGKnoIlwC88wCFHULRtaiQdEIPCR9AYSJJZxNxqqL
0ncdtHlXIKklXgtCZXpfM3db9Vb51d4Gc+PFVBxzR8KAHmZ7exh5joTc47VkOCvjJ8IrxxXim5fc
l2eRdTe98Cu0Kd6nY2VvkEBo3xLjO68BWpmV+1COHPA9cYVu8oYYHHFliillMvonbvxrXqqbJNIE
gy1dyZKcN3WYEdye7AE3X0zmGsKy+n3UNIiyaQX2iPwck6Ia0RDssJTME5xLn13HcjbsHlxV4QcC
bk2VvC1hVDFXRUXvknZbQU0UYLZ2+ti8pF6ypOBhXsesfpBlARylbLeTMK52Tyk4DuWBQSrgGrsU
q1kc4Ft9gLbX5oKVk6ZIq8izr1qYQdV6YeBkrP8d8zxTbtIsgQ7xSlBOJX6suEHaL1IOsjEpNnn0
2rX9GS/Kk2stKoPQ+VgmhYLR9grtMQpUv+1X9hZ9b1p+64b2GPYajJpo8GG4BBnxPUD4B4z6SAdU
Xx/9PP8ooIJgkMXsPLFFLIFkk0N+HmRroN+fHqamfNMhvW6UPm8WjS3xNAHztlPkOt9F3gSdFV6F
4jGlurFn9gUPY4Y12U9EOqG2RctX/2sQ4Aw9vI/EN+Ktq2VwKuo3p7BQaVi04AXRpK1X7ZWWHjJT
vNrsgBwmtmmX3Wdt95JO0WNm6JcZg8vysOylfOtQdxIS9jASzs6FWuxiplhN6D4YeG5Ovqc1UK4u
ekZfw3NrG9luvx5J1pDzP6YPzIDDkWUqTICmJdW26Jxug9vyVixywcaQ7OzL6lZK+9rq3FwTD11O
52Kb4IZlm3oIZ1TKlX2vWjdldo4bX8BemehZYHy+Tj5VQyMJZYu0uN8wRz8iijdxhkyfnfHFTKjh
bgaqlJjhbk7yN5ILCiak4lKRh6EQIp3rLv2oKf3c3L145NZtzCGlONYscOBy4FRP+2PkgjCvwsAV
rXU0snIPV0GtU0zp5BnCTYLFVLoa2KfkDd3W21C7OzHpB2l636kbHtK+ufJ6nNHN3Re1N68TkGsY
XF/NpFx08VRQKf6ncPKDSWvPjIXIUuimU2I7PoQUi5A+8TtMRF/ULjyO9jT2PNYp+W5dYX7XNlqL
OkTFH9mobNksRtqzbnGjSG7QyuB3iSp7ZvIsJt9Gd+MIKqAIfr0OMSBCgYv3gPMeFM8k+6cQZg3s
94tFoeQnnX6nuVz2iN4wHbANBwdVBqXk34+T+SmLe2TvzpFr4Qe9O/YDfKWwIBgL8vwrjWngJH8c
MjTOychSfQp9+LsS4NmwzKdn9wV9E5sps+N8RJvSG9oD2hdGfqF3t/wc40i4LPDGroASUc88ZTH5
WMBrsGKR8pcBS8N3ihB+uS8ixnCx9xGFyT9tSu2NxROozGtwWn3RculV26SmIhiqBHcXh5NNt6K5
QHId0gdIV4qSkrIVFzaujPPaI9wJ+kgEXzprnvOMmHVqqO9kbi9dxcKbvmoFGR1qLF6BOZpgzVNd
hLbP1IQrg7U4Gt5sH8t/djz0nEELVMmf5aYSIy9cgDEXbLOFkWjyqUSg5oDAwCLdiuJ+NlqCAmws
agb+DIzjjUV4gESbNxb3FLmLH5jIJes6cBoyUPKPygYV7OuUXXXZfVOnzATOWQSHoyWRuzp13rR6
OolCbauI+B+dbSmj8ZTQ9NyOYBEXCasqXz7M9bmp+2/iObbNIvcQZdPvfPIl0znb19iEIcQheOG5
4sT6G2OJs1M3T77tHGDoMckkSgqF9WLx3bi1AchiaOAGRvZ7k0xEXekPfmrxnhm0o8Blura8hVnI
rcbQduVWR9+N7xtT+2wbPOJQu8zGu+U/eQNrvLDQ1QAl32NEqgKRlzgum+FVlC+96N4m0/B2YjSv
XewUW/TdGbbFm5aCOxDWVaVE1iJtJEsPe/lgvEZLIGtudye9qmHpo0G28jFiidQ8Fq0gii15tKu3
0q8+k9ZJtqmWn0kEBmuFAHZtdSWdP2NuBjTiG7/g2ky1ZiU1/ZfgBF7YSX8Z0d6F0CPXpaZuzPw/
hjR+JByHPLnqIZqITSWrl6Qynld6QmhrYXz8/cyF/lz1/YU2HcfRyHhJu/Nmps/uwvyx3Pxn5lo+
+uRwo6hyrjn28SlkoFL4hcNcv/3wq7jcwMkoCJ17QOH8gvMHfyfSfNX3pwZoP9bgco/PHpCE3zy6
frfGwUMsF49HU4GnoTSKSTAA/ZS8lRIX8cA1x2Ow4+/MHJc2vMFhKvuz9ONXmAlvZQudK2m8fxNM
JhamvmNcFAlkvZYRLS/Mcw9nl7EX0sdyX2jZlz6z/LaKvakx/sucDHEcXuQVZtxb08X3rCeJbuNA
MH7rovqQhfyJdJBuHq1jwegT8sMFebtcdcr9HUokLJWk8plbwPPudI9yjwDsHMU1SjO9AMg1Dv0j
UxpsNbAOp6zbArF4zKDRZTjfKfCveDOHrQMOycQRYqCysB/0FD8MzMJyz2gZD5HOInDKX6b86rra
m2mOjHBs4wLaZWRuzTaeHQVTkzsyU9bEyXZBlMePfiPONOVgKUPjQlTyky30LQEDAQQGbb9ISDNs
I0HaMmOLRPaAcVpQG87LimQ7hOPaE+OqQQsQ6Gb/pvh1EbZfzKJOAz6EQ+hpt0Loh+XGLZxbZaDT
JimLdo46xyUg2OdeXxELjw691156coxXwmN15anqSsz7D0yATWXDw7IrsOI0PEsmdJ1X92hevp2y
O5Y6HBtZM3zO0mjrRlkgeg3y8IA0sI9eoOI8e3n0UxsABqN5Kbwrin2/f5qamdYkfSxHxJbokFaR
Ph54zHmrihfX5xwyevMN89O5LM5eSSKHnsdrt/C5bYTYoXIzdxNOVeVQTFXTZeHnrRyL/tK3kmtY
Q5+gtAyb8ilkukmZGm6Bp1zyyNmZkL6UaB8gVr0YefKjYzOczfm7JCZpbTnqxn7sRbONF3ZUp94h
776lNfDx+FJ9BB5VHkWxeDLt8me08EgLljfjEuaRJt2TRkE42d6LzDmSzEGC2+3tbDezNGYutu+R
ne1IKNG3EWESTPr+h70zWY4cybLsr4T4uhGlgEIxtFTkwuaBRppxJjcQjpjnGV/fB55RmREhlVnd
+xbJkBR30kkzGKD69L17z11q/dS9QqFd4JVeZbVurl00ucQmjudaFe+N8wjv6kWhKgOmRINOS+pD
wGJIHvelG7euiGfFIpuSRLiA5JsQk6neh52H0TQ86LQ9VoEFrp84hXXR8Nejek7y/IbMVf7SuqRF
8BCMnLB7q97PAcQuylOLhHuXzHa8f3En1xptAjZ/Nothoh+WpqQZQJu3VqzTN7GtrYVOiIHj07Yk
9/o4gAwq8g9SqqpIPaIx28gmqECPB0fVtHceHkYnHq7rCFxi605XWaHdmFvpENKXJqNGr4ic1rpD
pZiUb47WPBIdJG7gGRzjwlbXttfR8knlY/LJ2JD3XF6zFBFOrhuPtV/eRBMoUvuMqQuJrp3vyy4A
BU4wFD4ZIFVavyKEFRUfwYBWke5l3uwthKLeeJYu8Sq+4pPOOghIinGt0zK+ge1ezPHT0zjEKyAU
NOhBuvfUutwx4YQaB0tZF+UPodtb2KvzndbCLy5YxQU2H2y7iOS6OnnSAejFA6CjIWY/TdRIMhZe
564cNuAuZvVFd9dw0tg2+pjsYhZUtgjo2ZF7MSh4N3FKOFH7VFJrVhOT4LS1NjLWtOWYNidUm4RF
M91h275LbTg1tkKGNbX7OdUZFMguG6iq4tC6tXX6drl1b8WsaSVrGhaROY0vefbDOazRwctLFbxC
fYtc2rjiUHMl7aLaz/MBDULiKpd0+fBYUAAkHDWKxFtOkc0p0SdnojDoVqXMeXBjdiOPPiRjyIXD
adCiZ2bf9q7L47u6yPVV51Sc4teeNQVIuV9x9tCgGxAStQS3ANMnEzOptxqsGGEWBz/dIolD2i6+
q+5UTtlr2afFJupzwDlSJzIs5gBlOIA0+nLAidOf4KLA/MTLz6CUzAdGMpXOd6c4J7o+Pkl7qq9N
LktVIfF3OxJxCpqPrSw2aTFnq4iv1oehgVfieVfJkgfP4sm2g+uo8z97ZD6nVtSH7sNvgL3G+hqH
LkksavrwB7/Z0pp/9mnZBX760iU4tuwcPWZdGkciA8sN6Og7kaYGMIfsK+ndctaLhquKI9FYEaCL
yL/N5/zl4sM2Ak6lvCJ6eru8ZyYIjAg+EINTDudhVH6KSiX7sH7SW4rXAFDSisr/0BnAyihxXM+H
0aAdQFQ9jGVUb2P1YmkUSbQyEUMYDfBk7Wt0MX9QbUdLGsFKBatsmm5cKKgcu2Eyds1dE2b47wmJ
X7OBrFrgasxzPl3yXRYUhOhncSmOuTo42azINR4VGiluKLpddf7R1i2IFotqfE7Zdgp5BXUScr+a
7pD+PxIr/2VIue0T+xG1/CP73vyZKYJrkVowonGxQvYUGJ0P9zfbw3YLrr2CFRPGhh7p1OyQfqrc
eRMPkItee6KlkOsxM/Bi1LEJYaQ4lBYuSqNFfFHtxODWTr9RlrULbIGs9N5n7pX6yosJJQr8zyik
Xwy1gSi/BPzWnFTVNxVbdJIeZPBtxB2CRw2Wpsn8zC8MfZnCbM5ROFayKJciy3HIodR3bMQ5KOij
xnF3vqQ92mbIGIEj9tAqk/fWl1imAx6u1IzuZFV/xpq+s9E8w7JuGaBaFxmjhgP5oQ8qZ+y+Z7jN
48jjs0jq6AHN09jSaXUJ+mKDjq4R7TKdSjmI6LEn0Xa0K692n9Khvhuais3QpOnrRs1tJrEl09+p
V3HRIMJyy3v6XddGWvJeyLTw+6+5JZDNAM6I86aD81eFVCYpyUXLpIbwWJK61mdkx9D+X/ZquudM
YC6+6XfeThguFs0w0MyykLRb1TquAfyMwCTyyUAAQ3551PRndNFA0ClGGg/cYOl/l7F7ZHR4rHmX
sA2Sc+yXF9qTc50y+RzSq2S6D45A+WHmTerSOWW6m3Jy6NxN1eSoREY6exFmMR4mIBzqlHkGDDG8
Ik27IWNNwyxRfYXRkz/iu4E4tELh8Ei8Ov56RAvOdDdhikTMdW+VLKIkGoLnmkHiz2MdPcI8hAoU
jXRR8movO2pBRoghzbnwkwCVTaXR33HANoBcRMnSrExA54jRs5BulE7BuSywKFGMoarL6pL0z/SS
kZgZOozw9ALm/pQOYu1Crjey+pmHaBeH+kgNSk6bFI/tjHOrs2+rpz9eWtO1OZ2MbqIdURKCEURz
Vx171kHP3kWGYSNk2t8M3dcsR1/iS1+Tt+qxWOdEjU6ICVubtqymDc+0J5NFDeVvpTUFk0cI3xSY
FgD7mshFn6ZP31ET0/Pm+F+A79SIOTGtQq01g6yfkf4wPWIClFLwEsH0Wenuz1H/IgBrLmmhGSWz
vlLnB7kaR3Z967utu8xkcQjq26IWKYMJ61KQtBIQOUXKJjN7dmYixZsacxF6EV4VDKf0aXBoYbf2
MyHcqKriYk1Jg54sKc8DajHeks0sTtabbpA3Q4F7DVjKxWnoUAMKfhFhrO2STt07YfoKrwmw2XQu
VAeZL0SxYgwfPYzkAMHksnUZXRekKzEl6fZhoUDQEdYC/xuakzBGhnyMBB3r7edfeEUGTBnkecdJ
zvbhEUFzZq8UwSWeOx+TfuUGeMFB+jDmr8kOziy1SwFQQKCjcONNxe6LN6oKFs3Szfhs+8k8SAi5
3jRdLDiwa3gOD9LaGElHlKqnSoYWLuP2jO6Wsw+b4ZVex8i0NHk1hvE40FvvQvnMDebStFJgF/w5
TgPvPPi8Bye1iL12o1siwMEKlc4JYerA6Rcxls80obaiHRONZ6vVlmZMb1glUGiT/oZ1c9Xq04UA
oIVhpuiRwWNRHkQl+a7SXdnjZcCPnhoIvwrauHXpXUpBnw40wMtA7VMGgEkMOVxPQynBamYxXnz0
vrqF1t9kLJf1UfEI+sZa0gLWjroL1wco+LE0bPfFcq1DGtE2YJgC2Uub+mcn4Xwrw9egaZo5ASba
CmJ6XlswyWGTna1Bx8VUyoKdQxvWkgrkkaVv47XTXguc/MEhcPAQeMxuiyHIX3UjuR8lmcOaqYrj
iJ/iyo/hVAmDmp1Z7bObFpyO087YguI0TlPB6dfIYB5w7lZYW5PqOguKek/fioJr8N4UBc5rTzLd
CgGuPGpdWt4zV8JMayWviVschG2Xy47dY59YHUEV9/BSxcHS+2ZVhSh73c7DPfHdzb7rtAU3iy32
qkans6yJ46sLXOMh3uC4LQ4yVGpljk1wY0xs03HCnNcx7Nsqs9NTUZWwAcNUY0aI0IcTen7DTrF2
Rso0VFeIS+YLSWeMn1xl7dWY5eJuvogk+PnnXCqChRtRwRvB2W+04UOlytn3hstgzMk+DVHbMk0h
RJW2udUjswx73PEMD1zde0inik6He9/7VnBIGvnuSs5vyFZucYxx2poQu0KJsbFgtqCuBcyZvnnt
PDbVDH0DucaAaa3gW4Xwl1AykO6H2S3VMSO7935pb+OCyX+U7bUsLa/mOWXv9MC1nfhVx1O1hrTr
LaAFYqu0QMvX0WwOiLfwxz+BXzTrhr6kUW4mTwQbu+QC5XW4QjZHbdyFa2iu89mS1ox0T5GTmis7
Rffu0JQLAu9Rs8ULBA3gRFnSrUEdKmdfMJlbhYrUinDK3+WEZh0hBW2b2dAj1WdoNWBUpXFONflS
Cskd0Z8sErF3MmzzRTTCJGUkMozWPeGf+rmnwOyzq8L0w0unWRYxmZuA+PJFbiNdRDxikGlK85tJ
8rjLYGpbOUpdbSD9JzskRf5Q6SCVkwMHV2dZaHLajJGOuTFugk2PENhRoJNdiKViNMinN6sl/Dxm
3n1c4u5IgRkQkZTe4EWSW0QSFXmD0zGQSt94ISNIF2MC0UTFBk14RqOXvnyoJmjsgUZ3ISnXUood
x7QuJMI47AagOAqxtGYTXfSiD9hje7dGgNx9N23W8bBwwCVnBHEgTekArO7Ocipqfo1pixYlzxrZ
6AcfAHozdT4GFn+ZpWOyUjW6Ypuwy7UefeYwqPa6Fz2Uthsuf/zyH3/7z//4GP63/5WfSTvy86z+
23/y54+8GCEyoTP/8x//dp+n/O/nv/nH9/zlW07hR5XX+Xfzb79r+5Vfv6Vf9V+/aX41//jJ/Pbf
X93qrXn70x/WGW6/8dJ+VePtV90mzc9XwfuYv/P/9ou/fP38Kfdj8fXbj4+8zZr5p/lhnv34/Uv7
z99+2NbP6/T3yzT/+N+/Nr/+335s2/Ate/tlU71lH1/121//4ddb3fz2g9jvXy0kysJ2JHE7prCM
H7/0X3//kvmrQvEhbN3WLQQLyv3xS5ZXTfDbD/WrrVitXEcIk1OYdPUfv9R5O3/J+FU3bEFX27YN
yzSFKX/81xX40yf5z0/2l6xNz4T+NPVvP3Tzxy/F3z/w+R0qS5f8bgcqorRQ4vMfX/94uw2ZJvPd
/8uzc0lQGzfvoMgIcoljHRIstoUznKluN7kOHL2q34I+QEEhNWxg5lWrtRxfsRlhK5j07R8u4u+v
8E+vSDnqr6/JllwpUxrKVCza5vz1P7wmxBW2bc30p1KrjmaSfJP5Fq+yBrWhgQ7HYPwaQCiX5JCi
73DcbScQt4vurWrb6wnzKdNImPypx16dJytDK8XGdRjHGW7yjLwyJQxxq+WNvxtk+hiH44vlj8EO
H+MC0z1WoxoSOIPaz8xHj1GWUwOEj0XNTOW14yPGVCAamBv2N5Y0V27w1rvQtJRlQNeN3Aa867Av
i2bWsh/MqH4ug/FhBPOAfpGYcmiRm0o6apuTRY9cuE6q8VCP4ooUQPTAqEpGeNKr2qLB4oxmiIuC
3vFAhnrgIP02aAE0/XWfc7q1rBmryAHdtS5JafYwSD0ys/ryAJLpK1o3wJhve3MmiTkrx8IhM0h1
YtN3aVP2ZGKmx7rX9BuCPlbuMDDfkBWiYrM7m3Fwmyh/RJCQarDgy1uJNfLg21NIv4OUBh8rM6t9
l66bwlgL4bccWka1muz+WA1eOBcOLdDX6cYes5GoifApp+Wzbp3+nBZ0PRPs9VoyxSuQXoy+4ciZ
WHuCuF65cBy29pjScXUM2B4Y//rhsTCQzkWhA5O2pYFHO+5okPRE8QBzUuE9S3rOIEMWb6YoqZGX
Uuc0I7Qbcs3HcfwIM+8tXkh+404DG42gnV9ni35rxpdiZAaqNLda+WP8njfDWtWp2jiS7Rms8O2Y
m4/ZkE/nvqiihS5zMjbi8aBmKa+t40lOQxoullOv8omTKVDDcySn17ggzyPPS32JCWoKORLRUGaa
UUhUrDRHhkpFy8CBBiZMn1pDwmCIrUOekvSssGes3JfAzYst9OJPv6BjMqDeVTWyTmEBeksMlAQD
PoBWlrcV4ZCGE8Tr3pL+uuj5BELRU36HzpdRu3uEvWSbpATp0i+imTyTcZB90JNnVmEje5gl88hf
7E1nYbns7UdH5R8DEaarQo0of6kxnu0WXcyIsIkEo3yZTmsh47cwJKjRt5t3UqBhvDTVXdoFr7nb
XxHyjrK3m05TkMNdBiHOb8+KW8Yc92ZD10B1zbPuDwwZbNBDabsGVAMWGJU3zEEmTfabZaTFvpPx
leaV5761aAdb/mtjifvJqb7MqRU3Q1kd8SuANESZp7dQLsSIx6w6jBLSZ+dNu1jktBkmEYBaN+Es
sHpRtjeQadIL8Hzw0B2rW+M1x96zbar0HTki9YKccwYTbjhHD3buUk7J1yjN96ajE9SNFuckQp00
6XxqhbjlQPpVJyCQRpv0g86St5p4G0ZoWrn8ZtCC63aShFwh+BQBH7jFs8A8HtuE1y1rrJHbKr7C
n4JlV0/K+96ljTK4w6kW+s5tTPKRTHVVimPnNofOY9QRGjt28acSe66Xpxts0mjVSyXANQKwE5xy
FmXNG7B1875AUAJ56bMusk89bCBxSm2OQkCAXbbQu31ngYP/HBO9s+1zjBpQz+qAZHRNpl8IJ0bA
lD2+WtfHFxF8OQCqnMoSl8murqKpQZNKsNdK6CfT9cqrtOLMafGaDP8Zwzo9AKFQJrF60gDS003R
HVjK1iYexFWuyC4jsfDTTTnreA0qO8PKY9AOwEEDpmMIvL0DEnZIp6PTPHHY+SaSZhtRgyOh9r9C
oSOoHtWDlMld1w2wCbiXKydjTByweA52BNZ9PCGkP4dJfYXu6Zqh1A5O2V5FDNu11GrXSjOXga2m
VeRpHKm5gBjUg1U9ux3Tme5L7kW5huO6wa62KwGZDB45j/0oIazmxS7USogghhPuByd6RQklkWNo
cmkQOqCnPo1wPHF7p1vrEEmMFOGlz2ivAkFcqurOrzRO0PkeUglywDkCJjNX9QiEpezcm4Kiv8B2
EHbBOW0F2Xr3WmVeYXu4zbg43M4ZEJIEPDSNwBG/2ndaY0kox4o9aVCMh7y9R+mzqADXLbj5C070
GHFFmD0ybLApixnilmVQ3BD3cTSzaF/5t1kcvlgDnR+Es/sqtjlF0TrunXFVycZddZoRg4nOYIIO
7bhHcVNC1YJXE+drzZzhyKR0RxmDiry4uAgTb8yWtgt9/nvf0Nq1UMR8du7Fbpr2OqjQ3ufIxwvD
96/0MnCfPCwGSZy+tHFZXGAB0O4RqwCN07ZQbO1AHiYHHFEPlXzvoRippSrIbzMhpIcPjlHhgTDS
LxqXe5QGOXBT9VwjKCIypxPnMJ0OlkjEIhiaZ4IaLWJQmudcIYRzvO5pZAEwiSvbUv8PyE+ZeQcW
uQCAxgNpbEGtkZHE3PoQuhX5CcI5TgaWI8chyqgAQgxKLZqxXtW4cTXtSiXjnXJ3KvDBNE4TDoOB
nKuhWI9FvlaIOGyvv48rloLY5rhQJdk+ydFUtxV9ZUPSpzGqaJ+mbXjnpFItMpt4knEySd+2URq4
p37QXml2tutQ+i1o6P6+o+KgV2QTQprW7g7pcUFDiICJ4Lpo0GZb0GKPuo4uNxrLdUcRtuAgtrBs
s6KXIm6a1r4Y8/wYK9U9V5Mb0YkveVKFW1Ann3aByVrJpYowOskZIVRCGm4zhtJmMgHBmRHybiMM
xmrjI8Uc/ZgIMUzSOZjhHpyiYs/RdWKeA4/DDIza7phHw9WUCfYCMiuF41SHKtFe6qRLrvj3Os6C
1Obb8xvaM6hVUwuPlyrDa6sYjFnQtuGJb7YlNrNFMUhrCzH4LiJYfBkJi4LNJo7FGAckag5A1BQ3
yYlyEslMNBz1lhnn5HX+pnZWjZ9Tc6jbdMifTTe71GYgtrY6YUrKT5pK3pwqZAHEYUK8LxJy1yHt
q9zrwQAzzqGLY7JFiSK/qzWH0FSEdqj/knXf0eCeCGhDGBJWp7oc5/xvTJLs7/4l7Kcrwe1J0lbz
VuEIPqKvhkatT6BAHXu8KqxkV1GjrjFxBwQzWIsQdTPDHtJ3NEj/tGbz8Nruk+Dw06atOh1Wnoe1
+OcfbS3edAZz4hXzArnHQUJoOTJG6sHpCtjPeC0ck7F+sh3YRddeRdMB6rB3nlxxta/RZh+zYdAo
uxUBm4g7T5lvhFhgmUcFDkn0iA73E3fDdcsZZoFpcAvlDdh3XgS3qUaKpo+uGej4Nflax7L2nV0Y
GNbaifRj2lXeHWE2eEICiCCNdtKIJ/Bae9qTOn6vRq1c58HBMmtC2zQalsRCaIy7/fMALpeegf/t
W4Q1iA7kLi6rne6Anw4nAGijoovByeWQCxh0binWulRiDzkMd7iOSSKoIujXcRIzMYCgjZ5oFcYB
o5e02BoDjI+MIB38j5m7TWjcgE3LCA3BfZZOm8iEeZzb6ipmmEPyjbPTqEXwe0GsCb61qTuOgUQO
ZgyQ7vkpxDZvtFlfFWUM8IglKo7BRAbjaN73oS2wpYv33Btg/QQ6EvII0UicTBMPTNO/iHxWeHu0
NLnV976DjUVLp4euEOVDrLloBJ2JQG1yg/w+f/MKrtVkX0RbIpmv7PqkM/NmKpUawHi0OWw9oH9p
yCPHQg5F0XeIogPDJUrz0szgnqedOd+eXF6tKDYZgcJ2NVEp18GWTbTgsEBXWprGpYweQbYSRRwj
UKXuTVeh6NwdcC/yGLMRnaBOQcec+A72qwTsYgcujSf0DZpPUTMlzbHCkL0ZXftOb+jDRkBmZLJn
5l+etSHTjmlBtgbSsQPGUeO+lxjkfagQizSus2NtdpuEHMklJKh4R3httBnC7mOaav06rYn5K8hP
38oJVxOcoXUVQY6K0qzaZHoF9cZGxp/7+VoYg1iNPXWhrnGH+3ry0qMa3mZ6PJ7qiQzkhsY3LH04
MqrsyTlpxXR0XsqeqLQSW+uVK8JTmasBUlVJBoXQH7Pe1Y/2PChMwHUdq177jAwHWWhibmNdufup
wWY3ZEy0naR1kMF04t0r7HM1RB961jD4Hcp+l6VoTKWT2Ws56OZNR1TpkBj9bRXnK6FI3gwR0xsJ
O2rh+QBS+mU1Dumh0bs3KyunfVIyNxGeUMd27AqoYDShOiiEaOwODWX8WtqW2nRF/MGuTS+3Gl6D
0gruCfOd3OIdeJS1n8YQ5SW6/CkBn8qFQcDslUBQ8VUbsvIOiLmQVAgesEEUGEplskXUQ9Z5Cu1L
mwLqqtJFQp2rx0nzPqJw4wNhvyYzoDjFgfMB6LhcOgDI6PGiARw44AvDOLJiGVugZwzfWrfaGmq8
I6erxUCkL7QehbqeGCS3D9YNbdqUnYtzCAXoVofHfd1q5ncM6YvOLAVW+Ji2UXuTemjSwAizxlin
n9CjmFY+po2GT0KuR+NsBXW+k0b2UY2psa58koKxExDq5RdEWKbDZ4lCD7MuvQib4nat0Ej1BSgz
UpXlHQTmRezZKHgjxPM8VYtxytZRnxrPgYbTFOZmIUb/Ool0a1exNNQdaUMkN84kAScFViihuOF6
yOtFWoRvbus/McqSdlrukTDy1LYkOcV6czez1LAidIvQTkNOVBQMedgB4ycxGEdquqOZQCiofGWy
NhChK18bPdJ2dORHQLxwSKonH/2ZVsjywn7AohZOTECohule6h1LFQ9NLCn92cgpQSy0h0Md8q6/
s7z01paNfmPg+LCNM+POItIy7oMrDSXYSkDiWxN4VDMZt7CyIQDHlbcckjjeM9wGQT6kOytDK4eb
p123vk7VkgF3KuPqRTPyD3Ktp5Mo3EVHlQgzf28lo1y1QNiwnuFQtKYhWTNQuUJvPJB8nBJ5jT1E
C5a2cpNDJ5irBTrMGC+tvxoM6+yWMRk506HLibGIXXth2GO/ZuhM9QFSg6zvBHtbmCbHwvc3OajU
Y0mbGacEvhXm8XsS5agBBGOgGm7nxu4M1mLhnDGcPfF+b7uuflBRFe1qVsZpYIrsGQ9hnD1MAy2E
1HH37djSXiO4x2SG2Q3GrRfFz3WlAcITzoFfS18BAElM+hVSW2gIUtQPbKfZrkMAxspKZYsEKakH
HRyhTuCaSNakD3Oqb6p3bfTtjdFiPWBASa5YYNcH3KygBJiwrOJRD3daDLbOrNzHWnCaipWHX7lx
i/XUMZCNXfcls8lysTRwFy4+GXA8dE6ox8uGaiGKkbAQKfMMJYtu1KSv2rAkFljzDk3lX8g5/ApJ
UGIej9+U0Yy1xPrFaaZHfdnk6U0lvOWDJYb22LLAkVpmTe0htynhI7AFME5RWBRe/80eVDNvQPtX
9WoduFDrTCI9Q3pXA1TjlR/FDPTZP5Z+ZbyyhHKMjZXgUxlpasQVFfX0ChHBvjjuQxTJB51g1asC
WUqBZX1FYZ7ta9oCuOju0T/ehRNsKWPwLlgS+3Q8tyabg4iDnEaVs9JT88vGqERUaYPXvMb7UhEt
WrVXcoQz1dJ6DLtYHWrwIgsFkfqQZlQPWrEbLMtd56XCzCOyVzCG6R7zOfcThUgoHcDpLWkIaETh
7NLWWrdhoR8sWzM3duaDTZSLsMgnkj1uO+ZsywLm0YIzFx67Sq1FbXz5fqt2ETASb+igovuTvUgS
loraL9Zlre/xo1xQ4+AGIIOQc4u+jZ16BwWXYzy6jsw0b/oa7U4eldmeTQsJWtx9szbt7LRLTnlo
bJuoTx56Yo6AZducR+m2VgQMaPpsqyuB/TX4wiC6M2kJ/PtQJNWKBx4Tf63QeIr+sRX6eRptccLz
8umQwdHW4GMqU6Mc9qmXG10RIFNvYngBVZcNO+79p3Dmk/ZlgcF/PsVW9gV67npK0Stk/nxaMkGB
xm3kLQm6udWB+W2Zu8DWQAGxyj1k5Xjm0m1XzISGao0NW1s5trkdq6lfUxiMqIeCreWG5bHQc1Z3
gjcwIw0r3aB7I4y8Zih10auRD7Tkh4UCjAwcb5lnm6xKi4Oni+DUhv3aLJgSSQhT6zEM93kUIuJO
65vCrJ5hQzxCEDh7bd3cRP3cRXT1Jc5jgtkkZyWjGzBJFA1S/ze/KfVNKhzC+zpa147Zf6jc2VjQ
GJo5/crAo0ZG0fWQEHAITZCIIu2maepjPJHjJwYe97bv9RW1uiL6j0cP1cZ7FHS0Cp2XOisvNaEE
kAJ3itKw/ynDQZTgdg+9ognYZMMDL3tjpub96Ay3UUs8WmO5340vztA6iHQd3WfyERoAPbAHcpw4
ATE6gyyrVVSZqwrJeQbYWQBZZd4d34R9dejxEMHsQLSNGMbUiWHPInbtOCtyBuSJWFdAgCdJPy/D
b74SHhtNZiN+MDIELZbmg5V0X6qWeJXxMBrqLrZhzZS45/Bq2uSBYT5HkJfG3n1b5ZvSY3qGJj9a
amJ+uu+mMH5EY4aY+CZPaXskzlPRssaSpUOH9ljLgISTrAcQ1u3TmAk6V/mz5inRVX5V5w5vFv1H
AkUwFAjvfA4Y7KNvokJ2SGxbyzdIz7mMmndnjMhAB8rcdFQYDuLbVvC5ZPoEATFG9YoXMZuMWxvS
Qs4p36+CL99wH+LEfTXqZt/Xzo2o+ltmNLeTMw3IeoA/8aty55Qld1C0kqM9R4bNqSrJ6H1ahrGl
u0bGTwlMSaGzp2/GUVSpnJGCcV3LBNhsSk/PSUJatUb+rMc0fUQ0yGuUIsQiA8BKBE+Ef+Mh3lw2
J6Rgj11hP1QjQUqgLYCV+Hl1lKP1qiPqImXnvTdTdMxZd9WjdYSCYF4Y/qij37BXW0Z0aw3aipHu
y0zxOtYC+A41gUVPNS/zw5TSTJxStENZz7nLM8qTbC0umW7p+xDhX4JTdKHslyFvtFVrWf7C9FNc
DL351JmGdSCZg8hlw143XX5BrE1mTn7RciDTnfVdhu4XprUO6QyNXsSbuEzarUjiluXQZioAwK7S
8qOReD7TiwALB3SPnm76ka5zhZznBpf/a+jAShFW9hq52c5pMReJLlwN9C4DK6XZw+Y+Yq5pyleX
mdaCgv2aM1DFjUFmCZqlY1w9kdmoJftEa9FoZYwJDFVt4xLfiUcgEz6E+Eaes7SJt2j7GUhbwXvD
2XjLCTLEkb9z3OgxqlNvw4d87/e9iWypzg6FjvsisIgb0x4jIz5htHB3Mp7bGegIlga7EwbxYJk0
HcBYh6ZBUrcH2WSPpunrSzlY53jamUJX51YPqGM8e0uO4UXCMD7VQb/NuuzW4VlfV6Jny3S2jRdd
sg7SC/kh/dzsJaiF0YdmVuamdElAqwdxrXs2TIWQkEUT42jvELz2cxb4/wfP/9PgmUkwA/p/MXje
J8Fb/cvpLcFJ8Vb/ae7Mv/uvubP9K519HQeV4BnS5TzY/X3ubOm/msoiMFwXrrQZrv4+dNaU+NV1
yV2hShZSGkL+c+qsKeNXxteGtF3bEpy7dPf/ZexsMPX+w9hZM3TTNlnRDPHn0a7Fztb2xDvuxii5
j8GSMaK1wLqiouL/MuWsKjuOFmbZr4LkQzgnPawvpXWxJU96xtwiWoWzE7/BzXWt5CZIb/9wKf+b
8bNkxv/fvTLe35+GznnF9gDlO9kVw7VC6WUklJ3DxvH1rTlrcHih/HG0su2IFw4cNGGJqU9TjyBh
C315DhwtGuDyIQUDCxQDfCoJpR6ujeFR8pfFeLKZvORsecr9qgD0eO1h0D8JEZFC4YenMPmf3oz5
Ly6z/pepfjO1aiAiizhpzwQIAX7MGI8y0K81zBmtUd8mdro1eurUkPWjdc01Uj34RC0AHdaRqR8/
4MSfPXPa2cLcFkUIpwZWEL1nDO4k2axzAzdKn+Tw/pFHenGLWjZ+N9NJXwRjdFXQa13qTYZxqUBL
70GcWZoVnrcJbVM7YLAO0vYNyvBLVYfvaaRT+AzxgWNMvv/3H+j8uf1T4PCPO023//x5eoml0w8P
k10UZ+fGdDdjLO+E5BOwDbmI2/6UhcTyRe7p3/++f3X/zH//B9GC56g+cUn+3oVRv1X0DufLqyZJ
wWps/v2vsP8s2vjne/qLMKLKyrDj6BnvfMd893yOa4JQtVih44a0iQ9Gai96CO20VxAE/Gotcv9V
4T1eF4N56jC9AZx9d4rwneiFs1emN/Od6yJyLb1xGzruqyZIQjSa8iozbNJKKcGU/1DxRRAgbyFk
sPmnGpNLj6zde1r31mfRmYh1ALHpnV9W8ka0T4bKQ5S01S53nV0239kQjY6GRcL7OIYHP4genLog
BFzfjWDUXWN8DPx6rxfoKTFaEbqwZiaAHyTiH9r3JiIBfUodzjXWTYCDh+n1dMZ5a66ZND8pI7vu
EqTE0AI0svp0v15qYX6NXf5VL81zORSf/8P1/xe31Pyx/OEjrmqFGzArYww++hZpz5FT+U020bUq
AQU0/4ez81huW+u67ROhCjl0GUFSpKhEyeqgLNtC2sgZT38H9Hd0eEWy6uuchn1M5B3WmnPM6OX6
Yaan+dObq/33MFUCm7nS89htjGKNjXeFqRvNdnLjw9AufRnToPHtMgJbalhAs8yUfMLnq2KTd9LH
xJilU0OfFrWGA5yW5HR7jTKTcO3UolSN2QRsdDT6JzO2pjsMc2Fo/M04xr8kYgo1Yq2tHqYD+YyH
PItx/A1L2qYLfNBiQzd0XdaoLMjmcgN7+D0lmzYOcBN4sRlSfKHa7EDZUysY6+L8mU52N7t+Py9d
L7Pa9+ttM2LDRQ1hWvK0R4ZoWVIouBHZgCOfwBKU2Qzs1w+lXBoFzuY3XdOiUTH4Qh3dNN+I/8lW
0JaZBgIba3uEjLkgFzsaKzJvYnkGerp4zLsY2LwZgIJyqHVTHGbZJU/FF9ha/yfl+7+Vwk/T24UZ
QZ5uzreHXqZeQzOKdzdHAhJVChnDFC4sqbnrkSJGpbEIyKJIO6o6faQ91AEsM7PaZYG/yaR8KcAX
aL11x9C9gKiCuwK/BYk/wHe63djbK3UodnUyPo+lOOS9fT9YCFkMf2UjrAqxYNK99uZGZ6r/20OV
z2Y4u2IrLtPUd8mzmftsb3jNIng31ZNaFE+SSO7VlFoEPqn764/2wpOVz+YTEbONJwY+coeGan2v
0FARDQZyIz0kOZai60f5mp5++Pjl6fDfnpNNbH3hoVF1RQzXQ0IEnRTiEdgYRb1Eu0up+ID+f5++
RQDD7zgmXtJWemMaZ2Lu+gU57wt66rMyNh6vn9J0R386o7NJR/f72Cs5AbexAE8QFM6GjdY5UJE8
EfOSD1utzBuXP93Mn451NsIqKKqoUtPKQZd4ChvlxbEKNwQ8XJQNGorixmd66VmejbDKoAxeW3JJ
01BgFCWtxEyee4ZD5gB7nuv3zZh+7aeLmT7Fb49SSlUo2mYXuVO2o1XET+0gvYZwV2dNHn8ovkhe
qwA+GN5DwiqxI8yL0m4AmoDzoxg1Lg2LbX9YKvWGcGg3DfuNpsuL2pNeKamS9tCSRqT395ppbRF6
LL82YKr+wvdJGTr+mwykTmHZCptm1xXsP6vcqTbkejwMFIUcs1/7lkDeqbByUGgVtWNyiJzk1fTS
J4TyBAP0LA7zqgQHRH2ogVI7ir+NxndGOAxML/HbjNr1YGs3Hot66fGfjdQiMrpBwYDpyhhaOmQH
DMxlsWBnYDiPhneyQugdcC2wVe/8gCiR4NVKDhCa532kLMmrZbldZHv+yz/srHI7mtjZPGPd0npE
4Ewd7/n6w522RD8+3LOB3iIjMVIymj9jHdEE6vd5KgGtsOhAkVraBa8JyAKHaqRm4+8Yj0P7XIqn
qrirckI5BxWxivkkpGWS/o7j0s3Vf4ZKpDNemlIiOS5/MGg/ILBBGFQvwAzO05jyT2vduNU/rzFU
52w68AxKwvWY4AczUiQjwQNFRVJHg1/Xb8+lnz8bnfvSyXBjZxnUYX9Zoibxiui9spP19Z9XvqTA
//+3pTrnozGdXhMVS+aGILUAb6jvqtxhew5ey54yRF6qRzgpFIns+yqqiHxCCRJHkjVLa3zZRYhw
qYPkC4KkZPnTnlCZUnIq1eeksrepgtlQlxSijqR66YjxzZL7FaVNOKuR3tMZ6T5aSfwjvGFflHRg
+s7cjkbk5h7ZOCYkvIr1KIU7iiKBBiaVVTXZtNrzZCTGnb1VkADVkb8rhXksPTq1vS0WmjM8kPpS
U3xtovlYcHaSoz4Nefvc9vhMGOZfi3zY6kr+qhjipA+sxnXaLVqsfAYlMkafFseqt4l3H6fQAhkf
YeQQOxjvDcvfyazDqVdurEJfJQUwPUuAbva6YS5oH5OVOJfqbqmmAYl/BtAPZS40Wkdy8mnFYiVj
dM3UemO1iBZD2aMr5ayLrCCoWjVRZvWLRIlWgY7DmYZvPy999tCx3byHXrQuIvUXBof7qAd0LLUo
lRzprgWVGcfi6LElHZx8A8v7FPnOZkhRPAKOTEpn51BftgHmGGOAg5rNDC21Qy5JmC2dF8NJ3BhK
S1RFy4F46fkY94+GUd+1lrhLuKaa0L4mlTaFOhxDI3jVqSDkcXyEmvGv4ah6QEO1s9Y6ea1oopfQ
kB9MrjWVml0BuVYL2p3Pt3H9pf15GaraZ98EXa9cMTSSTZqMln5EqJKIkvdc9CRAZB8jHXSpjwiz
LbfXj3dhnY8N97/zT1NqGcUJ/PoB668i9yeZ7TqvlBPbmAX4TXzKLX1m8NyfaW3lhz4Lt5Ajt+1R
iy2QeNk/BHePkG3AxhntXaWZJU1pDXRY6cBH5cZF6bjVg8jtVSaqPJP+mQZaJQA1jid9ktV8agcU
tDweTxk2edu5MlcJ4hSOdhk+OCoI01jeXL/cn+cO1Znm+m+z7dAPlubEDDleYKMInajDfdU804nB
qRQvc/QAi+tHurBGA7P730PJ8A3IKjEzd1T9XyIPdhaHRba6JDT1X5AXH02OFDbRd2jMQdv2Bz9u
1qyj1kYHMH2aw2r9mSRo9/r5/LyaUZ2zRZOvW6je85wrRy82S5phW07CEQayPC9vbaIu3d6zJROb
hWgY4T64RW2vc7SVgQHUVBHDvGtAE1AYvvHaXpo6zlZNqo66ZbALKBPqyE5QmVuWvqt16X98Tc6W
GEFU06xrmDhUxHqFCIA6VPXWbuQdit8nzxterj8Uxbz0WM5WCMgOAl2K+fxUHaKFbUpHbbDvNL1f
tkhIl7Xa33lTDb6TwVznJtW0NDkKyJYOm8hZr+Tr1ieUTcVkFzarwrb/BqOBL1LwtxUIYro+EShc
8rRJUZwlJvb8DgBwxHjbOPY+UWKLXVfPCym9gI3ZeXUPisEx/zRed2fXvaA516JN6RHd2LsiHlYx
IIvpDviKuo8lPJ5SBeBW0tuFb5kA0nzpgVrzvV8iYib27nNkFhrLyUhA2qQfYnYoOvnOAkRtN+Bq
81LeJlPMvAnGTCcczdBxRzPIvWUNBmrhBXBBCxW6JE31Oh5PxDKE6NqJAKiR28fZk2boSDfrPSiE
ua9ZmJzlai+ketvL3l6fhAH5wOwQNO0+CDVsic3RCZVd1wfo1MmDyLVtg8Yyh1Fj4h+2M7oxdhbe
Zxb/tCLulsmoZtrHxI0MD7Dkm0BQgiIM7V0l7b0G/7Jux9XSLuVqSsbaKiSyNEwvpAXepzDoCjHV
OZnOZcuZpt4D/rotQLDd2ACwsPBbk2D6Umf5Y0dCs4j9f2KoF+DW8faY4sOpkd+GrDaautkW6AYi
ZJxebQNOszaFQENXaDssfpuwibG2lgsHPgWC8Kdp6mL6eA4661Cwiqi9jJ5SXi1pMSZwKIFLO/lY
U0Qnr9AnYpzp0Jf/RCgmbaVmUK5xXxhyMQf9sFVldQdLE1B4pS7sGvqEnC8gAyN+zWHgxmlzYw99
4ds2zmYkp1YKzykQWGFUWYhMemKRc2e19Y2BUJk+rR9WhcbZHOCxV6KErzIwU0YiiwhNWIU4FnUU
CmYc8wkgELLwtvTg1zphItc/9YsT7TTjf5t6osHqg1r0matjWqipsjaESXl9+Rl7fNUjGUew6IhY
jDdOXL/lGFeiYoRBLNYt2TgZ0i8FwamlFm9j81qXydJ2+BDAJ6zNKPqrKcnjUGbvIs5eNFY3duqc
agXyxFAZdz2M6WlSVVkMFraEdMHeEgCNZlVFcvhBHvlHJWun6xeqTjPKD/fXPru/XUHDfpBlVt2q
tp7U5HAy3bSowR000CIhBrxwRSpaCT8FJyC7CEaLeZUKsq1y6Lss1qbVQR207FbNZpzL6ECWedQD
EU6sgzCgcgYJtTFBccGs/l0/7QvdENWeXsdvz0cjhcCsE0m4fo9fQdJnuiUFM2rH+xFzu1ydMLot
xwB2G4SkLCOJCIFwpx2a3tqWkv3p8KRMD0GIc6TEhZf4HbrKMuknY1i30ICJ5Nnaql8iKXSd4HmC
V8bHAPm7guUlRvpGo3SRC8e1RLPxJecBsMW+L94av98FZH4FpnRjaXLxUs/WAgJlVO4rtnBTyEN9
hSERorka7NGarlXnuQ+OGEWgmONbILupstA40E6rSH2XvLVFDHo8uARKLM3wc8B2j/DajhHWEnNr
a1ipiXlKqCGORv44Rt2Wb4mRhNHLZg5A2lzSFq+G1zR9jIy/sfI4VMcoW0tUPNjwOsHu+vM0L62k
z9YiYBB9R2qoEqWddt8kGvYCW/vnUThbjPKUSOUtrAAmTQ8BXxErSiubOETdjyV+WVCzCkJUncpo
zRX2jHMETGS4IfTtc4gDkRFieIXlqwC+GaDzmJF2N06tbVTfNI/q1i09qMeVCayppc7iHUk5mdtE
HjlR+Tzpv7MO+VaDqE7C4BQqJ19OFrluzBNf37PfdPu4eFfMjnJ7vyFfEfCv0n6whlsCPGKtWrl2
0uwTWCxGSW1zkudauYfCsFtUUrtrw/YJm+YC89hOS4MVOd5ku/CPHDFHirecSlqIflbX77UyLbt+
+OTNs/VSlOVK0g9a6kKzPgRtcgq08mQoyiJDXxoW+F6mLdnU8iOOYR/2Jhba5vP6wS9MF+bZCsop
WHCWUgIdOzMfCwxS6qjvLbW79bH8fGmT/fr7sOCnpSxl8I9okgZsme2j0g03fnoaEH+4a8bZXk9E
HbZHoGduSBJeENYAWJL+DsPyooyY+q/fngvlMuzb/72AJrEUTWkcojONBp2stTTCfGIuQxJucANq
oNyXQ6o+50b+Uvrls0p9J7bVNdJmEK6a9SZi+cELlQU8wPkoUBBjzPVahwE6ekksaZ71xlMeISQa
mlWLusuiG3Vj0rzwbO2z9wpwWsicxbkbwQviQyrMm8K5uUO7cP/tszcn1Wu7KowqwtPxrlUZgsPK
nNy3cYJlw1mICmF8IE4hriAiPFeoCNfg6u/itP3rZMj2M2U9xeddf04XLtU6e89wQ8F+iktS2kax
V6zmMdKVezHFTVz/fWW6Zz+8bdbZ2zZloNRRQsMwslVSFGplZeTNuoJUYo7SZ0SnxqotPAyxdw8K
4r31h783jjxNKz8c2Zj+/NvMisRDWKjaUMz3CatcCR/ZMK5FTkMgAsId181r2tjwKQx1bunxi9m1
z2YUbpQ+eKIGmd+4Axce91cF/ttpNHJSyjh4qBtT1ZxnRrYptWaTC8xrWGKuX+uFDbB1tnaN27C3
K4PJsJnwQmbwMvqtuZQbGRSULP0uPL29cTUXGgfqhKH4flcHowYl1/VIUSip2frwmLCiE9NOADBt
a9k4/M1VXvXbRpdIVLCbj2Sw17BBtgntOngjxkLOWtJD4s9aDslqbKMEBwat3FSGCWzT1MWBqBZz
6cvmrCYCLmQ2eXjwsZFv61NFD5MZaRKMBOl8amCaRX0IQUzCtcKXRa4uWz02VKJjGftKIBG07Hgy
votlouTbmG5hQRFRI8gExOVrxa8BcsMKq1NgQwoNKP76U/kaUX94Ayc50/d7VY+ygbhaFq7U9StB
CrpsdXcNksIlbFiydbX6o1LYFqrmA5SIk+017IAQPLSG9aBl9ktvId0eekQFTYo2GLnw5P3NV05P
AWnwjVWu43KJk+qOPL5F3RvIF1CvpF291ml+gM+ZW0H+GA4e6wuMcAIfgBkcczR0seW7mu6dVBH+
9iGalb11mv7/Qfc+Yzt6askBmudO7zYRKSklBAtUdED1VzXk+zFUt4XB83d85TEogLsxr5OueHBQ
LYZpsLl+/9Sfm1Q4av57/2B+VShH6hheTTlvcpoXnhS/CgWthpFVz61irjyrX8aEMPoD6n0HgY9Q
RDeLkVuHdntfZv5z5LRHpDsbMZLKJVPbMMsHu3d2uOQJY27/tynDUP97qnJZNORJsxzQ2CCzM1ob
ECFSz7gh4Lkwlllnq8ohaBBik+/s1vlbbuzz4dY8fWnkODtvrLo9Zjd+uCpOU5x3hcnfq/d+4Trq
6/XHeOkQZ7Oph62DDh4JfX306IkH+At+g/D5vuuSGx/apbtzNqPGsY2KO5uOYOiH0iZSRi0P10/+
wuj9tcz/Nnqr45Sn6nF/9J5IErYUuGXy/s1uyhsD6peG74dBwjybII1GMWUz9DM3a4hXhMoo2wWa
/Lj+BDa7NDThCgojRoQvLFffLck5ptDlavYR0jD+BlsCDJteKDYUZVwPWoOPAtjf9au/VLQwzyaW
HF6qIHc8BTrBpl5r9MfB03d91+1oE+5M0SazRipe7Im5nHQI5W4c98I781W3/Hbb9RgdaK1JIL5R
A09ssDRD86slL3IojjZ1RQL1wDGG5T2YvfsQ3+jUP5Fq+T2U4idBiGk7kh1TUEu5cUYXyjfm2Vju
OWmHL56eKkizo2IVx0ppd2lL1qvaCJrPMWBjlWjd0a4+QG3fKDhfug9nIyAexET3AV+7ShlM8Wdr
30//jABZTEwaI/bKW8v1C8s082yAMQ1k8hQcUrfgxoPaGVyQ8LsxD37JKTt1suqXegcExaFXmUik
tvNOiIJEyKjCWdMnD3oCwwL8eUBPyqnM/WjT++yy4bmvsltLqQt76wlX9X0+9aXMQjdspK6jNfC3
+1Vj68dRIvFggO0ei3BrDhIhsNrn9Yeu2xdGFuPsqWt1WxP0l0JhDb1dRTE+J9eyCKXfkVIk80Lp
70kWXMeBQEWWM3ROJWVpFA9eJK0jZFZrQMyymxlwM5l18eam45OpW3PRlv5xWrtgZmtnUhzQJM10
dzTDFydpp8TwWY3sA1mN8zdD80hiTftJ7F0wEwZhHrHSIcgCzEqdLcLVGUFkq4d+b0eEV8KKMYkA
hGSch6Pb2/ovIAnrsG5/MU48g5/ABB8pzJQDpBY1VF5CA/OJRChZ7VkbxdSXeZHn80JgZKmz4E/t
OczwXQkhE0Iy2SV3AWW0BnQzPhRrQcL4NmT9NK2lbaN19Zx8FUX5haM6RW3c3/cG5Z7pEzWtci9F
oIB8Pk1Y0AFxNzVFnqzZKkoPGw+HoYW5ux186C5G8bcLk6MUy8smwIDpUYjqzeSRNiX6ZoGFpvL3
mjkuyYjBJWtQ9CngJ4Yb9ED2emhhSQXWnzQzH1hmQp7Jc2MtGT5sLarvZBZuPEDIumNPec9bu2r4
0YHocRgkzXwkGG3uZN6jbQYPwUgIumRQTQKFGgM76AJjYeTDvYWNegpredTt9m1S0/YoOYySbCl5
qDZjXv0i1OTkqNpr3qYpghCymXw9Ouheed8E1atRSu1MK4Qznyql3ui8N2W/yqLulPOlk8+5kqrs
VBYTu2QoiVUbYET5+h88ZBWVDAKXiWg8DpV6iE3ifltaNPj9l2AEAkJzKHwyLVbwBBOkHRMMpUPx
kU4KBDOjzljRgB5779GwR4c4OmdZtULD3TuuPQXUrSwFW1w1R9BXGyRJv2PTWxcqVSYBBGZhldH9
ECJHgmg5sXzSZebJz32i/Un9Ee4GwWSzUcHonMRrHOQHWhM0/KFcBrEM/AE9t9a3b63m/LHoMuiq
uvHjkaww1ua11RbrSV2add4SAOQ+jVCl0Ed388R6HMboH6RMuGMkmIspZWYEzcydRP7Q0EMyZWet
lmQCxQw/lS/cSq32KEWB2Azjhw32Js1wImdYKn0yBcbcaBaJ4T8I29cm0QE3zVL8BXV/sNCNdFeg
hDAqqD39WLkJts8OddO0tiN5e1G1uktw1aZGhtTA96HOSNK3DagmteXXISTFltw2KhRUWqnDwQtc
GfjHa4BxpkdSIQEvvyMVH2LzqpXWs+ZM4aR8W5kvPr0KikdfkzDdOb87A32TnYRPozZlaNQjpANq
2k3d2SsSR4gc04aX1NMEmyiCtXQrwF8HTZte5Ws8qJvcgQWgpklFTjf4m7JfBLG2b5MeY69JriQx
N/tp0NYSDLZsOLS5JUenGjJEgzhdYZfUAK+QgaxgycufY7X5jZT0r+6JX0KuH23wrJmua0vbtNeB
IhZWlHyy6fqdpSXoqJAMl7Ba5cqwM03iIbzgF82zde0bBOMO0rtNdlimpk9dHhTot70jKpB5VqB5
UAqV1CeMuEFv/Mvb4YvGtXYmEaqjI/OwQN3XuYM1tH9OnYhIE/gr2MTXViJep2mKvdZWiqw9Ee0r
elm/C361r8hYJIR5Hkoh1yNjHkZlRigY48J0ZH8kZVzt7sKiWSpluDQ6+dg22gYuzbEvtRfDMJ6D
qUhfxgEoErmCbG0U/9Te+BW29qFCe6Khrpn66UZVP9HEekDYsZ+mBsOq+PyBsDdefK+oubwg3GkF
ZSV0E9gtM7WgUKqS7tJHyRKMPThjdatLCfYyRn2rtRgsGerNWn5gHvzAINevwARahBUY3qyT4zub
LHaKogGt2B6lM+5RoQNSB/Q1i/XksWmqSZFqv1ehos8iE4++5MUPU09IS+K9Si7onM7rrOF68yDY
513u3LEFXGlBHzI6E5bBChU2LcSHBEbdaP8r9Ja47nJt6uE+ofNYyx0iT2tHgW8T0pxARLKr6d5+
/WbYSxQGzEORRLsBRtv0P/iSBwUCDpA20nmd3v9WD38109uRhyAlEroy02dUEFu+NlP9APl4WET2
a1HIpxxjOhjTiRpQEbER9/kTDNeT4w+H+mucJ4C90bZZ27+jXH1CxX3InWqOF+REiZwUQrgI/GQ3
kM0+AMzm54y5hDaI3LJ8DRORQL5pBGxeCaeDw6UPv6eWUU7CQCq0J9rbr3XlPFqG+UzBEwurtBd1
dUtIfGH3YZxtnTpgIojTUgrcbbTCmk10QPdrCHpy65obm+xLhzjbO6GH0rl9beqyTctnxgBRw4h+
WUWzQddwY392qQion1UZQ4/VcUTgKoLE7B7IK/DK4V4T5kMiFxtiptZtJzBeVlsilO8cX1rdWL+x
Lvxha6Wfba1sETVZ5yA+6QQRXpOiyYxvXtOFG6efbY0iODwp3Xi0ILXIyQejfAvEbIm77LWxSI2b
1kQ6CteCFaPRMCVDjl3GyLFpLKorqOOUtkt1m+X2jRKEfWF5rE9n+m3TNM0GOk2D1G2SdicAd4UZ
EWyEBBy6Knqr2/hlQiy2qAN5/50HLehO00KTWeCXJdQXedT/EI67HSctgy0O8mg/4ch71/LuWS4J
AwgFud3+nYf+Taq6v4NI1h3UqNmIw5oS/aQnZcYM9Wo5qt39qJLZ5pDQpDOhYppr3dYYvLni5xu5
xQbUgk1BNic9O3m90tP2mBT1HvfmLvKMQxoDcIWe/uBDOKtK7Y+fesznCgOQQlp6P616FYrUggEH
v/EuM0uDFm6DizuYAA0j1cBSNuaxyRCo2vhc9fqotCx9p8m4H1k7URvs0UUkvXQXW+ovwlzvtNRn
loBhpejEbuTKk6WJgEeLFauHttXk/xS1PXz9bcxqt5As2opp/dQVU/SLqr9ff22VC3WvL2HptwdZ
1CEu81oVbshgmJe9OxDtRIjPsnbup3pmXNpIqRq3RYUs/CeDSucAevHG0S/sdPWzPSfTTlXZGUdP
CJeqkOtrrKcAyBFMstJ4epJFmMVhKvtdP+CFPS7M4P+8trmgBhkIqqS9/E9F1+qYgKa5cIvUXsuq
bo1Bl77Xs81j3ybCiS1duEPnrejkL7qOdQLA7cFm/BFrVquF3y2n3ujXArI/MOhbUzCMtmso/Fy/
2ItD4dmQTqpIoeQmd1d3yl0g//GMcO1XJlyXA0P9Si2MmVW+WNKniQXo+jG1abf60zh4NsbXtgdB
vByFa3jFKXfC14TULXgHKtmWo0o+aK+7plwdhKK7hiVvIaC3M98jrBiEuKF260biPuRd8wK6l3yL
Eg1tN5bIlPoamVIZPTdVu8dkBRaur1akT0y0nmIfVFRGyi5nVdK8+AEUlBycmU9QCOWrt2zMnnSc
c9cvUrmwVf8SwHz7aFiXtLWvNombyp9R8YyzE59rPkcSHYFIYgnjDHgfR2PF+wtlGC0A67ZbkvuL
Rz+bahLNsRIg14mb+2LL28yb+5jIn4X/UHgeIteVwaqP7BOS0laSDPwH8Xwlbsxzlwrl2vlcpMd9
ZUMcdLMEW5Th0UJIe20hhdEHW9GPGlf8ggHuV+Zob3YmttGglEv25pT0lPgDJP8Kz9IpxczTjkSN
a5GFC422jRE4Bb2bYt1Vzb9RUsIbX8GXpfqHN/LL6PztYXlBkLV043wibOqFRZps4uVbhW5vmcWn
WFfcMcFtkBGGALi4AXFDGlVjP5VGvc6yesrHqNiqW+oud8AIFgIlPGYL0htvlWUvvU1nhZ+kYmaP
+9jnjjp7OQGgpyR/rr+pF8Y77Wx87Yy27xNqLvDO4vvOIDM0UqHe2qFb2vFKhg9z/Tj6hYFcOxtY
/YDUKpTUvjvUzT0lCMAZbXWo/BitgrZswLI4ThbPBq17GQgWk1MtwnionwS1xtij1uPnrMVT5wP7
OOFdWfUkLGMVj1k34114pl69zDFqzLqwX0d2BfgDaXsQEtuDX8dIDuScLYVW4seTtKMjkjfoEawG
cpC5RIN66YtwyJZRSRmn7nFjGPi6iz+9WWfDvOXpQTYGCMozbe9XmG9fdHVY22r+LKN0jS0yFg6N
na0cz2DT0S86zLzCfORPJUnblSBkg4NJKAlgVgFaMadXq5hH/roghlugSbIxo5SlBtMOKzNEE3ll
mDpa8ZNs5TfmqmnQ+OkazuYI/AMeXyovH6fbqofR+sNu95AQ/iwsEjKtG02lS3ORdjYv6GOqKJ0T
ww7JjX9FhKrTMPa+SeBuGmSQp6Wh38H6tsk3Z8AnveMu0DXpxtH/T+L2w2WqZ7uCNKQt7hR66A5B
nMNpDdV5VCQvaiFRtWqdP75CaYTWI6kimGHBsHYgz8eIIqwWP8RUWwu1f4knRlWrldAn/W2kRA9D
QoKvp77JrZCJHandrqwOMa7AkCVb0+MTSGvYOVCz6MZ3fr4eQaNuG+DUSV2Nc7+uTnhEP4HptGuh
jyvPJ/3urhph53aIycEa78uRR+HEozHrOsOfO5p44p8uLJ0dlG/Z60x7q2vxQkZQsVDibNVqylFK
esroIWWERAFFmxFtpdfVR2zUH72EKWCoTR30mgcCT1lS58Qi1rpSWBwys/+ryRBTJIRsSqjWrtM6
O9qvWxETG5CrERg9fzvG/t7S9BPzzL0ij48ROWJLO4n5PEeKRzSxyKO1ABiS6Uu69q+kQhygjYB3
q/o0OiQxFiShperwqdEGWGh9+QjNapsM4KscLzI4KlJgxQBtDdMtnnkpcip46/Wa8TEam13LO5RL
QTg3cnsV2c5vk/CRp1Gh2JTn8j7qoTMUw9S61yt1CalTPkQhQSwC5B/7v5qASCfZDo69UaRxnSlm
utTa+iAcda0m1Z9uAsGFYoMxH6Ccdao1ch4jQf56rAZ/OqJj0ewQol7q/8gSBnOJGNJQWoirVHtj
/7kT4SbXCQMlPeIZ5236pANzxmJkBXNE080BzLqy0Apnk5JANaLGXBAlGc77unmDvbRo6uTZ6auT
aRWul0H17Ez/d6UX0lqY4e9Bj6SZ3oP1DdW9FlR/gvj3BJggFY9Src8kqiofgIPDVQjxN4yyiqJF
MmGxpupF/qgUEiBr/0/N0yfyLH6gpPoceTbRuxa85srmtSXCjEILG0mnKQXVIWtd2sWdTY1invvB
q90AhqMH6HYy+7mUNXvACq62lccuf9OHSd1elXtIkkCB2G7NhOT/MwsQmNlE/B/HHeWjtYjAv9b+
pgnqF8WEQG5VFEKnKkibtB/0HnLSutNFWxb7onMeeamOuA1ZMffV0au7fRB1vw1VnmtEceHAXSVe
QGxElUjILqB1McPcJUqxYDm6DRx5WRXOoirb4/RPvA6fDmKQpTUM1ayTyBTO2nIVER2IW63YEHw8
96OAlsfApxjplGrHhLQsL1YONjqpsK/D+SQwjKGhVnRt3QLBzSzQnb0gcNpwhkecPhD2Leuo6coG
HsZ9KvNVpJnRrapS+dfwDVe92Nm2SQiTHb8Rp0wuIysleqsuHexZJRVr7GArH4OC3zIfCmljtOKe
7SHQQP5V6DSbTu3c6zP4hQ39ef6JPXJmXTuyMEikB3olj0Or3FVeuI3TYNnwDKbUXdMMbxzuwprn
S8r3fVGWVCSE5Gnodgz3YWH8Uobo4fqVXPrps9KEZ0EN6yVMzXGiPMhoeXn9tBu/fWFjp54t1TTT
63x16v4ncPGs1HsIBYLhYpGW9a319aVDnC3ZcHMgH+9RyY2oYKijL2LixkJFvetMEF54V+CGYlqQ
au1Rzoh8alL5fYzCo2c2R0kz93ySH1YYTfkJWUKT0NvCoifVUVUXsgI4DpszNVyF2HKKZMwsf9SA
xLbrt/7SS3S2ClRwcQ81BWgXbC9pgtr4IU+TTyt3T0Y7gqvX8fIXqClJ2oQPfv2gl27Y2SrML4Kg
lFUpgjvdngrVf5zomiy3qIIpzen6MS69U+erJFlvmCOBHvRpde8Dy0jkW0SK6dX5aWVytjDyTD/x
abGGLpTzGX4IxvC0fvbS+EaN5cLtOec5OToBCjoJ2G5Q2Ac/V16MKfWBCQFh4g1J4IVLOKcseRTQ
9AHViGu2+VZP4xk9v+cys26ss7+coT/coi//4bfBQgtwVug14N2co+yYmSmrVeq68qP7OKNqr4aA
YeQ+EyQk+qDigvBByaOdrqO8c1h5xfgqjCFgT2Jq9VIjAi4IlYch8o9Rnu611jkNxM45mIXzPEL2
Yc+8ynftvtrYTe+GVnPXNiWrxioLVvk0ldCUwNY83uukShujtDUJgbBH76lr2GFhhXpULOVVh+TS
G/2GufToGcarifEhBz7NcES8NmX/jZFZz63wJrDnaTorOxasNU1YnGn57gtrUZLfBk7ROcmcKzPi
O0DInK6os09VBdRHgl8pgQswxfgmOa2PUV0qOJlXnZk5GFCNd/xZWJNtARXYge/dV2KnRzh7KyBW
cRXt+krZOaOV3Uu182YlRf/kON6JXu8TAGJgRsRKd/+j1/6LFfPtMcKshyWLj9gd2+AuBG4OGXDO
rnFz/Ru99BZOf/7t52lZ1qA4YdMXRr6F1YupXUivVSGJ/22g+arHfDtAaMBTdqIxcB25eRhseZEG
+nMFp1FK6hv76EvbpK8y7bdjYMrx1RqCtDvq6m/Rl0uvsFdJSjBDrIz7aNReZLlh554VrlKhFHOC
G4XgS3fvbBT11LSIpJyyjmKrZH3Gs7Q03+oovzEKXZKefV3wtwuDpyek/8fZeey4jmRb9IsI0ATd
VJQ3KaU3EyItvff8+rd436RKfZUCatJAd1WnJJqIE+fsvXYCcWtd9zTEezNzGT1jGTSHH7Nhe3D7
bO4X/remyBvKH1D3iAqAKx1SebwpiWydQudJDlNZgWee1TwSRMC0uLvy8FxolChnq7Bk5+4Qkmez
NkmobvuOTIdo3iT+Qm+JXaiV//Yx5/ShBqGLAqfVpzFsE2YKboCWbErraaDt07nRlRXzwj58DgWy
fa1BzZr665qUokg0H9NHmYOyyVPdmBNmtMWot/Ks5Mrn/blMf1mhz6FAQymMtM1tb92SXM4ABoYp
9g60xfPQNleKJj1YYbsFsi7mnsbN/f2Nv7ArnzOCmp6sWdf3/DUBtwH5b/kdGSOn//a3z1YT2ARu
h9eb1aQSn3qToy8KrxklLw1d5LMaz2trE5AY96fC+NFJ1U0nmPGLUX/pZdJ2I6BthvvZdelDlgEc
yLI7+mscP7rg2kjxQttHPqvU7DG2DcPgQeT0SQR3fnSJe4mLgl5DlRL7OZDEGRIe/vvFvPB2yWeL
S9O6vl2asY+rOh1nWZu8oaIgzcCe/HLEmbb4tn7/pEuPxFmhFio8c1Wb+2u/JsDQRdI4b5C1/v7H
L7WS5bNVIu0aSxrYwxiSuZozYh8g5OAW0vyC5c3JWyyS+E+m+txY55V6Z/Y2hu0I2VI/BRERVidb
47dPS2HIx3lL2ltE/1Mz3Svbx99/vXJOs9HMoYJZLLx1IskrCqIj2pMrK9eFDq9iT0/SPxZwSeuU
sE4BUgcVoFs7It/RT81V4pertm1+Cuoi2xXPkaE8RG4QrHJiYNK8fzOs+CNAkuEJa9OEyUtKd4Dl
Yg8pYUZAi3DSFiKx68Lqddd6U7/rQ7Bp6upGHZXHIkTGVQ7mzJSqd8skjTsb76qUyAyc8WmZkZ/s
bW34TjZd+1I2FkVPqfP73f77jqico3WyflAbzWJ1yUjSXRR69qQMWrg15PxKV/Lvb4XyP6SOSjFA
TfI0qcZJLv2vUjPwac0GPzjFuXn/+6+4sNYo55COhJmahcDFW3uJcQA4XTluVlEEp4c/BXDLtSWh
aNoTolp9HstWdaTSXPDy/6fTgXKO5YDLbQpfNfCA2NGW7BqI6xTwMTSE/3ijztaymlhEf7D1aC2n
zE7x8t5nnHp7HLC/X8K/n6AU+2z16lzbrWyjYZrbV9u+Hh+ToPzQ0eShJbxSHl36iLNlS/OGatTG
NFq3Tb6owm6fFDQV8NXmfXBtj760OJwtXqZuBQAZOJy3anMTp2IkXCrRZ0OgfeCMXpiR8eYWk/up
mjNiXAVpdZdazU9ToNvo+zC+cjUvPPV/FCX/WEewgSt6I0gIcacuXY/IG1WItPTRfWrZHaGSV96u
C6W0cs4ZmnynokTMtg6Naln72qq34F5BkBpQhoJzyOq9yxhmIEPTiNBxGH64/P2B+fvmqpwDh9Sk
t8Nm8iGSdTLLhSBb6GYqZ0P32dU2WaNe2Y8umJIJ9Pr3mty1xEUNNJjXzLcX5GouPNJxyxupmrOk
9GJkmUwI3D5a2mNphVcepEu/7qwyqjRVtLrKDYTqt6j9G6+v8I4rYE6WWZA4dTJc8bdf+qCzKklr
yDKh2ofXlPvHLE6xud/kI5HxtredRpgaoo3fb9iFV8M6W0E6U1HGqlG9daM172qZPkjDNXP1hZqB
09O/75HiAYYKFcVbj1HtveVwZhdWWt6TW6Ru88BfMkGfl7n/jTwxQiQgDrmIob/UI3g/X/7WSStb
xJbuE0ekf5fmFD9BFnUGo3wSG1xZoy9oCpRzG3JO0IVRqHzL0K/Ah0rWovbaTyKu9q2Mvqlod26Y
A1e2vhF3rMISaJcfLLrYfZ123t/vwv+/mv97jFDO7cq+Cxc9t5kiY8i+y8Z2OZVVep+BjisUMueM
ZenyHlkKJLtEi+bEii0UzXDkKHrsvNCctaakQc2on0UAjngc4uKU1PAALHUjrIBOEUMQZzDFiZ85
z4O8X6Qp8m9JKvy5bTGSCy0iEzVC5BQMIE5ikaws0V+c1SNQL5PYYdfSAJtXxoY07MHJLPWAeGqv
BNkD+SU7HasGomA4jbK1qKJwzhZPAoKcPZidQZ9GPLiJHiyktt+moUKc27tkgI+zuk0xpI+SBo9h
KIpdWtprkSTE0dmzzvcfrWB4ycfs2aM/iLKDUpMbwsOTz6K+ZVaVN0urNtd+bt1a+XAaqKkBjBTL
TnYfkqFfgsvDveqtelXQUJDmuZ6SrdrhUTXm8ItJUUQVEOfcybgZP+ANrF2oXiRPLFs6WsR+yPNO
JTBRQgpnyhb6xmIajiAybMPhrmuYtA15ejd6+VPg1bsksFcyt8U0yMAsZWK75J1nmIsgU+ZsbGwn
CSWk3oqlIfsLxTMdSTH2VQO0sOgPU59MJtpTLhNy+agPJekGqvgx9xMSDv0nmYTPrtX72WiAYVVQ
pE9VrgsWUrOKZYZIY+qbYF4gfKzbNV1yzFXra3pM7dR9HbnEdZi+THqP0Yp2baj+OQPFKJvbsNuU
rk6Ohryy2nEhRfW204dd05BZhwq2IaGUzKlqIxeNPYvg4IJ/VXej3sG1MBd++tigY5LvKrffTr/f
hfXixh1OZFLruAbTVRZt9GqYuyzCGQz7zYr0jf4YWMEyspFBE/+xSJnEh2H1ahTiTcoNyHj1++8v
2N/bAvQg/70UkdnUoYzyaG0iTSIplazQlktMKpmsnapUvqnc4ZZEV//KC/1HE/SX99k8KzmCJiP5
JS2ocNOORAM9c4QYN2E7oZakZq1r8iLryh9Y5g7zaw6gbVntTcuDyhJLa1/ChJJ4pYRMXJ8raCBM
K9vyLgdEkXlOabIKuHn9Of0XN0GOE8Viqbmphny70F905JnPqoAhldF1amCbqNGLTcjiWq2NL9Nt
d02Pn6Bvrtg3LxUc53wDd6gDS245fVlBd4NK3pyFOKGoOJqnqqjIcIlmesIb1IbZKcfM50o4ZX6/
sxc2sHPyQYs5O/T0lsMZr1nKObTrpCsPzaU/PdVx/6zX+rTri7BBIKKLU4fUBnLRlVLw0p8+K1/c
RpLDnFPI2gR3P8umLif2qyt7+lSO/O3ZOytTxlGGx4DZdU0c8SqWolWiFZ///c9Pv+kfl6UwjCKI
3JjiBHOIkMRqAgxkhnuler1Q+5ybsENsB0ac8OcHJkEzL/dOmT7CYgpuIYYcMp1oHzRSvz88xvT+
/+1SnZUoWt31st2hATKz8pGm9osMw5H9/aFKvcexMe8zDvdJbG2VenyIUCqFjTZXtObVN9t7qcxW
had/w/o9CVhmC1NuF0bl3dma6s7xHT4O/F9mlqR/4DvZo88CfVnHS61KXmvofUOI1K8QzVvUuEDh
Qqgg1cNod58MmwOi5fXtqLL/tvlhUBH0u9kjXoxs1SpwFgjOIoNKFv2zxrpS2zhhKisAYC2OU2O1
riOH6Gr8+bH97Gn1SWaDGlLk3m033pCMiDzBoB/aunOQuP+pcajoZxezIx/NZEcI1unAsDMssGwq
SXDljblUTZ57xGU5iOzY421sGtmclVPuZS3mQja3gzJ+Fj0SIbn1JdyR8gZ92nOoaNWyIalFY1Oe
NYlVONNF9yN3KcvRtiJq1FWwGKbtlZPshXf63GKeVG1ZBi0Pbl+UT1bTfZEafOVYdeGNPjeIk/Cj
GpIJTKKJMKmn/rZ043nq+h+/vwb6tCv95TU4N4KHQThQmHEKiNx2zQ78lXZm7QSduiMzWpkNbvzS
aPImGqL1YAyPGZ0v4kMgQBTJwg+NbjYJRLNynPVWsA908TWVpdPrkofNa2ol72yCDtZVdYbjbxqw
UJHY7p6YoW0m6JIDRhZE2yHJM6F3yI/Txm+00X4aReSleYDPuErtuptlNlNiSIZfFbiSmYIE15fS
VeTq/CM8H4xZUJoAO6f9+C7Z7sPv1+fCwf3clV71BIm0Mn0cpFT+LE3ZjnvlBWrfNrH1p04X1xS7
F6YJuID/vbYS9B2JKNM4BpTFEtH46/TLhd+frAGZUOnJDbYEfymoseWrQkjl0uN1dgjsNSthQtV7
65SYMQfJza1W4W0ZsnuzaRw5l37SAPuirK5F4zkx2utAAJaUg6Uej196UF85i136HmcLiC+PqQXc
xFvLSbBoc2MFw+lP+fj7bfwzNf/bY35WBbZSJmUd+vV10SEmBbK/h7JzJK/i0dMaPJfGvcIxr4SW
WsVyxylmYDRRTNykVux6zk4D9S7dYFhSYvX7d1KnHf9v3+msUOTU5Lupl7JZJ/n7KFdHFDDhYsyy
Lb29ZTC6D7YaPzVD92p4yqGrs61Nfe7q5TIPwteCzcHsslUol/ZmIP9urEL0hVWxrmA0CmmQZ41d
hyhysQp7ZeWudKX/vPLVLy0b5/g0QWZCLw+ltCKlAId0tdGIYtds+cutin4PP3Yb+dprpRVzq7Nm
WcHzYlrtwuLAEvjGOjabmt6JSeZTGqCZwYiZevM4Kda1Xb81Y7H3kpZZpMq2lY5WP+us4t239TvF
/slqut1FktzWRfbehuVG4YrVhrurfQ9neMrUKmiqQxC63w35HJ1bgfyaHOgkoHLtBGU1kIOPRgSw
4O3s3azsGx01kO1lXyHIFCVNj0Eun5QRa2htPESaGs5Z3daaV288tz+qYN3w1gE3sk5ZlsBhFzcJ
R4x5yWEuiyzEE7RukI6OZKikYVjMyHkvcfrWw6wz9NdUzW5iuRofq9p+Kmq2irElGIwNbjMFBqd9
sp/qfq8GNekNyczC/4asu7tpDOvGxYnu2LpK3EEcVGQCdsVMqO7AAph+Tw+R3LQDMZLxa6T3R5/z
OT4u9T5zlQPOpg/o3XhI2v45s4JNkZY/8VSte7W5T4VKEUGlPo7eexLHvO2B+j2tAi23gwn9Up2K
PX4vqpSPqDD7OQh5fnN3yOrgWWMRB9fHFM3AzaBkLyXYAUcTAos2BVRLbraVV4+xSORlz3G0SdKV
MR0vu5fC8w9F6u+ZYXGA78mwbIDYIPgrus10LJ9aXm6QPVcxlGJZ3LdB+EYX49uHA85UBXKRCS7Z
HJ9TN7gpyoINqjl0nDcGQOOzFqmv5arLWoqQoEIJsIo3QMqqM75Fub+Pw/xR9OQQmRL/MmjlKXvZ
W0Qw0xbFNHDxAu2YZnhza/kYi+DTR9nid/nSYGJjF9aHIaEq0tVFZneHycMwLdC55BUzU+AgDw21
eC9Vc0kV8hz6Nde99RY1Ngv6wdastrvXOmi1hZvrAYw2sTFC/Itq/lzjIvD9eJxpmXJUrY78kAg0
r7II2VuDkESYolM3uMY8fFZUOQXOan5rGpGG0W08TbIdWaOLRsoAOnycvRAx+ZVeILnzXsuHDQFx
PInNvkpLgh8BVNoC43y8m9aYWDWfDauHVJTzH3meviZad28xHfZBOEd7pQH4oCbpFsLWrWwRBkmR
6QSjvTEh62M+rLaTDinQVW9D62C8UgheKLPOCcKhzVw9QWi9YiJJ5Dz9uraK1MXva9qlbuA5P9iv
GluyY9ZJgn6JP6Dbp7cY9H3L3ZVtS7IoWn3LDOZF4f60evYoeCTdMH0mSEOCFXINX3jpR0475D/O
WKVtD3mZY5lLwvxJ52kw/fRKmXqpda6f1RhlKKVUdYm0alN3NXjGJpSIbtD6Z16vFVXgkWicW72s
19DTHiOlp/LyrCs37+L1PSs1qiJrkgS66sqLcLmXYlMr4lBI9kZPOhM5eblUR5Iugli8hKTRyhVm
PbDN+WisErm9MtG91K84h3OmogtUlNlM5SP1blpmozrO5rGOwd2SRDPzVesUxRr/Lc2OZmsty0ia
XXnCLhST525zl7xxL62lSUtVE8pcub5jqz6jx9ovt0Pulc6QNeukF/KmIpplZnah5QSlX6ySoty2
XreP/c7ptRIjIY1VFoPfv9if+/+XSuTPLv+PZ65OikouZdNf9yYULhGaxULK+7UdR3exJD9kA+SB
yU2chOGSgf+hbK33Tk0eXBnYiaUMD3idVl3DD2BNfvVixoRFo+fzRuofp8aX1OdbO8sXik28Jm77
OvF3nW6SWg7FWiNtZNUmir6OFIzeidm+InN6knz3kxJjF9bRTQfeYepxeg0AGTcIdwwmyUQpi3iu
2hAqxDCvu5c+qt4S0a5si69a5G22aGX7NjFSepv+U8FszCEq0Lp2N6fn9i8X7X889/B4E4sT2bqV
OsfoddNR20BnL+D61N1X7uofcSG95K30xun0lTcP5UTZkKfRJs9XbtyFrzA1Uv5x39gICVvElwDX
yDyqSnrwonilKtWVl+XCUnTuwIfPo/RVj66kLdMT0s/7XphXxlwXat9zK32aJEETlkjPMgl3REUg
fZNLpy62DiZJV79fnUsrzrnNG2NjpY5yA/sjhA3SNf5dqUq3MEudphxWPnAV3aqf6WZAvobQMpPM
4dmgCEniCnPW2K9//x6XfuvZqjv4UjnWUz+2DMWdCsk4j4qjDjCFqcq1xfXCMf7c480hBjRKN1kL
VGllUQXkFQIca9C3qYb5qZuYfQVCgXZUSecc9f3vP+0CFJ5K8t9PYJDFmQ+3JSBeUWmcLpWYHdSf
g0gIuq0hwtaeViwrw1iGSQebKeXAz5hp4J21lVMcmxu9t5eBMrwNHitwI48rvY4frCRceARDzNWg
2Bgu7pgyG660di+cNMXZSRB6qZW4aRsA3qyB6nSYs9FQxxWKrN+vyaXbfXas692waFulxisc2D3C
/3pPAgxKOrZco5cff/+QSz2xczd2ZOSdpQg+JUlC2u1Jt6hrN4JT06yzDMdnRUlXhPXcg8FOif/o
GslcS62P6RIbpXnsyvQG79KDPlT7Sm7fK9qGYZfd/f71Lu0o2tnKxLS6iEPo8uDRCJ+SYUWpPSO0
wFakOeqpwOGIhjpbv5E0ZSdV9o8XqZsQy4SJ+7PtvI5xRv9hRtLbkBp7y6uORiPthkx78Iw8uYlb
6FS6pCxSckqDTrz7njaPpOSk+ypgHG4ozSoiSjXIGFn1kxfJW5fmL5Y1PMLAWWQBceaGGytwgsrj
NKKxc2kbs3f0Ga51vzDMmefFB5Dn35Un7n2ISpPxLMu7Y9BV93XebiwluI277MpKfqk0O3eYB2ql
5OBggzXzOHVOfcnPMfUZJGDbMQLAseEYPYW+yByOPniMy0XS+TuPbLHf79glydS5YzweBF0zAPjr
0W/Jbugr1NeuvDM0+cFOMfIZlrGUap2+V/PpoXwIfPOjm1D6vMz/8Suclb6aEsfROOUo4GwjCs/v
QgBI8T5r5KdW8p4ljncWLBsg5eE8l4KnQA62uVT9dMM1d/OFxeHcOq63mjxkIY+tXugPU3UYy2PH
VnBt+HPp75/VwH0joW21WXyqKHqa9CMeZqa0HJ6uXMFp2f1LTaJN//s/CgIzo2lo5XRzpfolwI9O
VByH+znbNt3yZVZDjLipjJ+ph+wb8bVjxYU64U9M4j8+tRg6dWx41TgwdVM97XSxx/jmw/Rfff/I
ZBfK1iZJXOjJR+zcEWfWIb7GILr44J6ttxHuBzVMdAlkW4DZw4T0rjm9QqK6f2SKN+NDQzKsq1DC
jg9SQ15m1wDUf8w+f7ne5w7rfMhNG1a3tMKb6PB5ZqKupovAZRZR7GQDvhl5csSP7GGq8VQxtU3d
AgsvlnkY34m5VPKr3+ZCRXpuZyR1nmzfAcVxrjwn1c9IXVPD7JTi2zCxlnwRAZJ5ajHxTQvluba+
f3/sLuAxlHNjoyX8asC5TnfVewkkLrlJbECXsYdj69E+uAN+R2vyxw9W2UQYYifQ03muHcrA3unt
ZiwVAELCKbErlTnpnscuuoa6vQAJV/60X//xdPqcYjyjVggvGw4aaU/AAIP+yH9m0c8E5ajjjZfi
TC7FAo63kWm4iZZGeO+hWQlIIXc796FQlvwfqmE8ptIDmMpZp1fz0oLvSIx0+FVhR4q2KfCnkgVU
5zhSNmI+UcHBGliHTquw996A1sWAjmtdWmnqodE/JgwO6vOVIm5t6WfIfSfHpBA0W1XIE8eErxlV
z5p9B1xF9Hdg7K5UpJeGDeeWzrEW+HpsslYbO7hvlHJTN3SJNVvZRAy73ZoeozwGD76WPXAJrvVv
Ln7sWSUc0NYIhQymLE/sG8uUVzgCJEJlKlpS/VM+daFgUnJ+Q2jSm2+/P52Xjvx/ntp/PAByEo+t
KfvkFCT1SxF1W83CjZGExk2G1Rq+8Vof263m0rCyDJzRVCFXPvnCcqyeLcc5/vIyMAUHXp/tRBA1
B+bKAl2rM6Z3tLHeUnIdujy4JR1pgtGCvy7N8sp+eqHdoJ5Vul1IrmndWgndnAxGa7FuU/M7N+xD
a9GfM4kc/v1nXvqcswXYA7ygCF9J10NZHGO5dOcTVEyri5skgQsrXcN2CetS1Xvu6/R7zY3qgQuq
atVtn8owLmOUVaOJeArNlRv0d54KOBYFHWk0p9DQAJbKS7sWO3gWCyLoTkmbvxpgORj6RPOgYoOI
RkyHTX4oPXcpdWJtuvqTXCQHJTV39cTs9313ZWkELnudfhzgz2mK/gqqeuR9lVbITT8USWXcIhu8
yimldjcvIJZKUinAODFnB7w4C1PzhJv5tQYx0nflNxxcC+aHse8VtZ51ufTuysmi8LJFOfgfJRl3
MISMWTgh5mqAoSPl0Jxcvi1A+WMDM8Tnh1Lp3nQ0VHJqXma18oHwAwc5oJO51Y05EuMecN5TK6AL
KJ+qsIUrwckbJ0P4IAYESKE8N/op1DXtwNKO966iLfMyWmVWgvoruW06o93bwt/YnrazK/nJz+VV
Z+QvJBzf9kOGgde2HAWSXWwNywoipGQK1kwze0isljAvV3tKJNBMvuLuEVxuSnv4lN3wG+Aufqm8
C0AZ2MU8KQXDfFY90/jJku5F0CGYZ1lx6KPusdXDYyDnqyBXb2p880sCVRxT68nrkgTJI8kCKM0m
m2LqFcmkZZaQ6KCn9XtK7qcjDcTlhohH4kbfE8qIa9YsT8bA1fbUEuCzrSwqW3xNvDAzj8KF35ny
khZANnMRXpCz8wa4eGea1jEdCo8RBRk7ko0JHkTzIk5NeKEa+JMG7GkLw89pCpkxIWNFYcCTJvB0
E4TaNhFpjYzRD+doDp/JBXjQ2VjqWnXxyCS0YcsJ86BalSOl0HwKeRlEST3PPQrxMgRDnHWvQo2/
a5pyssEsnOjcZx6XL7+1F/BVYQWm+kmJi8fab1YGk3dsNz/y/3teg2NTSd+iDQlC1sPvUBoQR9fd
Z98o+zxrNrJsznWDS6MbMkkOhf3O+H6T41WUo3EN6TacCVv7jM30oMTes6YGiKC9AxrBd1vicD/d
alvW5qmHxbZR3zq9W9i66znj0FHtJMX3MIgXTF/tLKzSUz6IDcEc34FbngK5yIAzmSgUs3zd83aV
UlGSLqq8+G74pmR6tUj4QlKl/JhJ9KkT3Sl37ULE/bqHwyp8ZKmWNyzHQd4EXrDwPVI8+sy7y0pI
YXJwb1g2l1BltShid2l1JqdDPV8ptXSnhlW/mV4mTUIUorLDokTwxpk1Ws/mKBdLRsAcIzkSgdLg
IrhlMswCt7/jU8HbDqmTCGUXx+WpqPqdrYcgW8bi1NPLIMwRJSz1xjS9c8163yG2d0q7QYNik8+E
46Bqu6Wli62nhrcVMkDHz3kp0sS7F0VSOjFc1hKVqWTGpWOoPW+ITWZT0rSLSIpuKzrVjd3c+Sp1
Rh/firxH4iJ2UgeTpqmoukWzD0NrkRZVh6SQnnZQKU8+RBdhy7vpV4eKNBtwyUzIkUaEt2hNTnld
kr4O0SZsVfK80mCvcVihnAPjwpEPZ7Q/m4jgtk8kSmFNsdUeXdta92Yc0o5lUZ3wWBNfL6908kIb
kUPOFuonqYz7JrEXZLzexi0saj0Onv0+vB+t9MmdeJJS3zqhN8yHgSgEz3pWzWAtiKQJdZ6SNnqa
Lplc5A8KMx/VKODdirlp28tcyu8zpqwjcX0zloatkkJLV91T6wGD8F0aC53+FOf6TLTyXPETFtQc
tQgi43heswqbfvwZqv1ay/GxNVZyH7nuAWu/64RKVsJrZmYK6jS+ZdxmrZJS/VM09hk65STcNDoq
WshE68q3Plxfu1V08JFxzKExv2Mae1dzRlgSJBPvFMNr5n3WvYU1CwoWfaYdzaJN+VctPIkzOcAA
GZM9WmhLeNgQN/N4JeoY9YHt7cMGTHyUAgCa8NgKjIkh1iwkxVyWgSFGmGknwr8JrwtvysR9gJtK
GFiaJzNT8W9jpXiy4hICT7Y36s6BWfhV1GIDT7yfqZoCMjpe6AMMIikdIqdVmECTrzI10nnXy896
jJdW3B6typiLnhO3N+pbdse50dor7uWmgnZY+b26CIOfiQM+QZpM+iV29J4QC0s+D/hnG7RM4b11
Fh5Bf7R2YqTmASio+vkb+mdpVgOxTnp1mWtSg1en27mSDysPcXOHOqQoxm1mhASja7haREs8qkav
v1fzJQV2KHDd9d0mot8KGqGmnhtpFdXM1/nLvirvUs/87P38VkQmVHIFoLbeiZnblGS0WfWqK4aX
iI1GSEycybSdVYgqZoILQ8onNowM+rqfHSCYD5tpy5GMkCwkPbgroryfl0g5O9laRrHpRHCEHqeH
GarbXuUhjnT5XR/tecRATcjSSo69XYEUV/LsRdSG4OKN/MH12mOVtUAOhHoTVxlwrNZlIG0bjsZu
rfPaFnm0icD2yNVXYFn1wkjrOSGcS3Dea1k1F0rFPm8lR9cfXuNEewkM2OKivKndjklunTohSdyl
UmVE4BqPftSvBpZKLWf/YjBtps1L4wLZaqXBIehvEaiq0zcyOPDUvunM6K7WrWWXxqRA1vtKxJxo
Gp4LaLeUIGx27vgTptKH1SYbNeK0JKv3QUbWfenfYgbqZn0QUHkBiO41+ceGHtHz5LQJVzlNUSa2
Obir0b5nSrYtbGmuiP7RkoyFz1kqD6OPwCuPMrMDcoo0R5BzCj4qgxvGH4ny4hSIbhNX0+EpUN+V
NN7Y01+ubAokZM8z2N25Y5jWctD7AzlPa00n2FMeLNIZq+XE+lFblZ4bh3QY2onT1JniFMqA/ETD
qkkTY3qGg5zgYzfeg7Nz+Ldmdpc9DP4ENvXf1ZhNHCMJYboA/Zhm2IF4RhUwZ6iHkt5EPGHm7LJW
/2h00c52vR0q/12ThQs5Mg6ZlH9FyEmAuChklPZVviiNEOq9P0NTXr4R8TwIYOgxUHFvl1usBYEO
IECTi1WaDE+BmawM6MMl10R02sYW/aQLPTUEgrlmsIB652Ryu+Y63BJ3x84GvCsnPlNRrbvJLOVV
/p0J3XxKCFtEcbJFHLNMM/mYtUbjIBUEcJ+wG0VeadP563eWK06+lRK3IOKj5gfGi0aiGHmq9h7f
tjzPbbwkRVLNx1Rm6mtK39P4BYKg+jVm3rEq8mLFrhli/vGCeGkUX3prZ/RF8naeNcNdRe7QTPa7
D4lVbRkE5ZeXGqRqHCCsSvNwHE8tre9K1OsMOURTesSEADovBoPgAnPXe23opGZDr4E8MJI0V1Pj
SfLbVVvqawom5aAx4wacxmR1N3XL8l5Ds6M5TGiX7Khw8qmMBTww1/+R23oVkwyocgzwo3bt42s4
VcK/I+67clLQQ3N0So+SoR5VIW5rkuH0dviMsq5YegWhWtlof2asVWo0QJNvhoeuMo4kWatzI6+d
ySKd5dpJAu5s1j2RiNbKayx3aSfcxwrNSCyaQ5oPj3Rugly0szwpjMmNcSy7lHCY6F3jciaGvtZ1
QtpybPTECq0tBSaCDn3EbF/QLe0LKjaFSFhTZcFKijtSkx+kXqxSsjOIXQihtvfZnd2QI0V72UVm
uYdYvCqyeKUZ5T7x5PcR4quNmMqPw5MoxufGL6knIwcrAO+by2S36JtjpJBKmbU3qk6MUWGVFdgw
Hdhn9+EmmSBYoRh2nSkydk0lpu4heA3DyiiKLXFrT3pivQRty6CeRZb13lEtG7+z8a5L7reba09Z
wj47jSZbKx1mFuu9kKpDGMb3/hjufKlaZq346qJ2EydtthSAYxq7em0s5SdAvdqk6h25LjG0tnFr
RPUrSrlbXRMHlQSGabiOVeHYVpa7SGXrkNeaPBttidg7VIHow+7CwD9FOYe5cNyQ6Rv/+adKyjMW
kjywyYucjBJfgf9Ur31Etp+R1hYcFfLRMXxvP1i+NJNdBah3ZH4qY3/PP8mxhpjyzC6laFcb413b
mV8FPyK2NMYSQ+yMJeeCynj2JyJhZXEX7OY7w865IPD6YJb+Ayp06dTH9JJc7QRBKNsCOp7S2jSx
ClNsRI2qSbBwjHqOoOcbG9VzU+TPZomVHWuYirB2ahy2onz2ONKFaVY4LvLf1Shqfy6xvqHSgBkk
eHnr6qCKxt9rhYusQ2llVtfUMZVqhXx3BUviLmLsN6g5ck4BS2isjdn/EXUWy7EzZxi+IlWJWrAd
DXjYHrM3KtvHFrNadPV52klVFvlPTBqp1fDBC406g1L9BKZmk0QIuqcgP+iG7vUoOttj7O7ncGKv
KRwdUQhHWy29xFg5fNEr+EIczpFvbmqMsQLElneiFnJlaOW7PUqQR3/bZjgeFfPFhGI1U3aFA7bW
SnIbvwnxXwOW7lbRDj/MnSfqr2WOD2bJm8KZHdnyw8zXOph7NSmwPHsK4wQ3OH2Tdj4qes2DMy9g
gjBUXTlUKjGW2C/Dcl/BX1zRk+vY4qZ/Sk1XX+Yf2linuGG7p+yKqsxGAdxCbX7WG2+fTeE+mavn
UnYEIfWX2bls+MMho3zqorbHhHqf8KddNYl/39D9cO0oDmB+hUGJj+FGZsD9tebWpDG4smRTlGD/
i3zkRPSBlBTJzCHGw65bx/030ICN3ehxLMYJBht/jtnWM9oDx6Ef16MSXJp5YTSHV6Y+b/3FuVcg
x5Z0IB6rA0xat/c5KSkd57PYdcgCTENVHgh/grZf9tEkWuqg9Uvh8745cw8L9abVTFFcuPWTbVTG
PjcFmjKQkT1GIamgs9ntRrMZirxF2t8csJDB+YM+ZnyxZEYjvruzEwACZX0Ia/diVc02R1cl0jSx
smLtaqZjoKaZuusqXE4CiYSNYTtvarj1NF4nSfehu/WrYQPmzR1V+mYPluBBZ3DNcaKTnlbtrnKa
L6EoqDpHWfjdgRnt4cJhOAjzJ1+L8TblAye9/B5NZiDP1UfT0zLWd21Z3bed++nN9W9bV29aGrZr
2eE6gr7ZWv1GE1YvMh+OHqS4Acwa2dC9X1QnsqhdzSsQtYlEBlbRKyfW6yAzDd5A5/3Ldbinmkbl
zrqv2vK1C83H3hEB2C3K5xxTlZC73CdqdZ2foUNYFIUdiJGFe7WmX2m2d2Hp35Km9lbOlF1NvyD4
KxhmNSWlxDgqLv1D1/prb3EwaretVaHD/2vtX5T+3hx6Fwzn1qqKs9OmL/YiaWlkz7N0H63KvzZl
tqkn3qdJP9KIlrPeZPf6gnCT5X3qqXnWzfkST9Pah6CJ2HmHhUF51RA9VzwMs6fezczJbH8TTvGd
0LW1wpdOhcAiW7+LLGeF98fNKIzHRuabwfGOLoUv9bOh+5ZAfVsj2peG+Tsm1maZ0N5OgduWat5p
xhqyyH00hNcpcYBdch5XX6LU3lJAm1oxn93Y2hdREuEM5e9jkJtqGOwCVsWsffXeqAc19nZmFT6D
Vhu3arT7xSVgdz/m2Tz56hWoaylsngQNubK7aVirzRkfsVvOQwH9+R1qNyP2cj9KpH7ht3aU+k2T
7k+ZvncOc2WgdGj1cgs3M183Rfnq2wlDMB+qCcVUbXYGhMEJ7kVtOTf7w2zI+yLziZmlpKCGmOMG
w3WC9pPa7Cpa3kYtNnmfPtsuMbYtsXkuqv7a+PbOWMTGBdepej9QuF5JQNYKwTzW+FfN1UY1Hngg
YNhlNfuYRjTpxsP9y8USGvw2eNPpWPY+sybNPrOqfdFgIDpL/zire8flVOG/5rg+zaj3pIqtsaAk
ShRusevG/Z1Wjneaj/81RqeBWZX/2POvk0JqlwIZcq3JfIa0+NWNiDzEpmQtne7D6VNjQxT/of7i
71pgeY9W27N0KMMITwQlYbXLHFPEVnalZ2H5r1MzGuyayKHJBtFWb1jZNqVguM/4Y2GuMV2x2AUv
3Y8hAtXdHDTl+KY5oH9VhJPVJJQ+1u+K61EjLV+GOWVWVPewbaqRKxrHnbnUl5KhReHlCBnle+7i
CxF7tR0bnfJF4xUIuLoPLSD8HSLe2qqZm28F6y51C2CCuWKZ7ONEXArEH5YpfZik85rM+b3r23dh
HA5bPdWHVZksbCQGxkb5obLa+7Svn0rIopsyNva9ZumBRgyybTtsAwvfX3aGphXgE5oedRMklUrZ
Uxw0aXeYLxQtH9FCPOhkP/Rc2H07H0HBIf8VS3eS3nQMpy4BMFRpq66nkG1CK47y/gAN4VVm2kHh
d5A539i0yXrfu685aq/NHG7mnlvQ5L8Z7HnSIWpueQKQLOcq6aZZrvJpKldDRNDuFhIZoBKMJYmB
KMN9N5UnnV5lmaliqa7MBLT0Xoj5JFufsqhXwBqSxb1aoL1GTh8X8qkjPaCVGYft0cySUy+SwLOq
e98SwdB/pPG1lNZ7kaSB6ndKan4olULtaJxPrX+RsNNcXe5tgNXIH9a29uJO32wqjfWqURNI+Lt2
fKOs8/uncRfv/sj/4VqFDb1GCg7gMe1hPoXHOV92al/PFZIl3rXWK1dkqFY6uAUxIleguK+s8IEP
teOL61L2+InqnYV810qJjc8um9nJFb+jTqEfCUQuIwQ+m6Y2oHHq4PlZWVQI53zVqiprBQE7Spez
4LFopZIJ7ViENw7MmXbp4P3wTerSGKp88/BSg/BgPauAQmW0jSm2tGf5LT7F6X4Ih9eMFo7MQcZT
06VX98yJ77KvpVQPDZiIxZIFSrsodtITfQuZULgU2kXxvUpibnXPRGuIExWnxKPrEdNgh4K6Stvn
wqnJBJ5wZ0ayYZvr7j1hhKl+1nunXPQbdafcCoDcK/dlcPL5qCaXJtYwPAfDqQaV7gU/VNx2ldMO
aMkX4by3IZ3wxnhIY7F2zvzqdj/l/BzZV/5SEaw136BURt2o7yHxX+IZ6BEbgN4ckHvvUafnH69q
nhRYgYxCvcLWiwMjA0NvXiqVMCbmFz/hq4ZzN3bpHlIa7DaDjC7FmO67SmktFsk16XXyUX1C2DF9
Ua96sECmMMNNEPBI9Bz8prnV849w2Z6AzMejRjWRLtYKG8APRHwOiC48KNS9EiagL7jPzOFRJeaD
xeyKx/nquXZgye5CmxxYMqr7zkrnpVQ+ZD2OH1iglfGqMfRN9wSQLdBIXnhbDWy4ZoBjE+90BIkU
8qFjh+N/SNu0d2CIA+6nMgz4OZ9pd+H31ERMkDbJohvd+dC/qYWiqOYW8hyQH0S/TckJZ8ipDDkO
AFgDU7M3jyj8d36nsB7WUl0A47bjK2Z1d+rDUkJglkaE13aIPZRbUQes/LXMnz1Tf2p4xeqTGXbI
vkpBIG1uE/qHZnXkM0TyJqeHKKNwq81rNDpXBjEfoVPPydvrUDw1Yup+jVeCLK6ldZ5yKJ90ktR1
s/bZIyFhe3aX9JGFbaYT+QunoAGFbhxoEDprlg+rk35LFZvrchjOI389GL9oyvD2eaKwZN93jzWa
4iEqF6VY1j0LQR+Lg528KUEz7n+Iu5cRzQzfvzHOg5F/zbhtKCBEm9aP3RTJVet7mwnFCOaoV7+q
ZaVujg9QI/P3ws0LF1QrwWgOannUQ3YtXY+oaNqnOlxDLq2ea5kIxpG8MTDrdrda9taNb4yV0kiJ
4+yF3woRCWnCgePeYFEJpHCpzbVHfpJZ0TUqHqxW/rD/NJ114FBfW869epW2EftryulK8yKDEKL2
S96M4rjwT41yvocAus0m+L8Zl7XV2sYIJVbTaqe0HxT0BbhRNpxVrKdozIyiK8Wef5gX/NcznLNN
UjY4ER0JTIHe+jICmv2stLIYDgVc4ptJW78pW0aurcRFpP8FbIUHwDVxW9sYZ+Sv7Kc8A3em1E8r
Qpj//zU73KhqmNwq4632NH6mpndBe0ftY0PRb/jWf1+xep8g/zbzsKBwPcG6bgEAihVy1KuSjYzd
qHF+w/TJYR5lDKstBUfhGJCO5+yepvvmcQCpbVWYZ9qE345+5u7US85S7Y6V5Db/pI8kybL8ujR3
w7imJZ2s1Qyk6qXmXmjkW5XeMxtMc5dGSJ8bWEXg3oTHzxuCXAA1t4jhsA/pJuaIM8q/f+iq7A3g
ssp6KNWoIagF3RGuZIb+lma2GsEw+tZRIRThEER+uUnz08A6ESyeWEQvC0Q1NUrdjzrQGM85uf29
Hf0t5+nH9qHuz0loBH/F1j9PDnXQMVEymiWYjoBjYiDZD9hGuJA6jPvuW406bh9eHN24BTXokfuV
Y7qtov8UebzMufXaOx/bTCMOpBcWqloZ6uTghI+vhi9XQqd/0ZdbPkL9GdOe34/MS9tXVOW/ASpC
d39Qu5+V/IGP1LtTc0H5hzC9uJLSelMTkU9oOMcl6DTuJ2FbMhc8dqn/KjVCrgz2YuWFSdDIG/TW
VU3owGMxGJPRECi733w0z6XW6whz1Gw3nCgd1YFWe69BtbHfKC0dNjtjaXdRsjNJa2qACXUtHtX8
iysFw6Lq9zerYmIq9kmuyKk8cCotHYav1hlp/LXaCMP+xXKPoje2uPtRFfiaIEXzj0dKjDDSoYsp
tpCmjdW04SYFET1dpqsSZSCRxv4Cj7YmIl3N9l35kaRyrVIFz27W6iYIF2r3yEYX0XnknfO9FBSt
66aB2ldbTx2X6uTkZy61PiabTiWugEqmRFSVhCXdsRV3zy/wcDMPx83/+exIkPasRisEBih2+fBd
AwFoIzqYdXuCU72yjReGRwUefGzI8/73jhrGEZdiFXbwDbUDMSW4PLOCkVjyX77LG+GbKjJIijPe
rDvsY7rxVchhh5vSSkJjlCHWfNMK9uNabUKV6dGUGk/qdmMTKTsun5r9vVOJm4oGDfc+nnCb1bdl
40JGGG9LuG0y+s6uv25wHZhCKp0/AL2wFWFk3tpIW8fez0JHKgXq4oGrtt3LCHIqzO695OAVl2n+
l2k1eI4HbW53vtuvs8S+k5W9w+Vt0Hv8A5WYlfPTZb9GyrNOsFPMi9pBM0o3I9k1EzKeBo6N7lpT
kBgwavZmeKlVskt4ZTEvgQmnHkoNnnlBXma9EIhgHb5Vj6iWaFFf1EGijuEwtE8MnJol7LVu+OE4
89qK53idY/ViYOwQoTBAvj3mu0q/1fpvF0MGci88vRFihJImLzZxQ0ZhxkevAurlu5b9CFtfT6iG
81dugy5NvsuV2ETWxCd6+McWKxkRdUfacx6RbZ6SKBCh2NBKCwrDKY7N07ZUtKAk8B2x7efulkMy
jZdPGq2rim50utQnw4AObtE6/+G/E5qRpY3vYA+Gia9dLoznXE06oIcUkIHb8V3uXBYf3KFEviV9
5YJIKKxMnsTOnnmdkf6trCUMLIlEb72OoMkrI7+jP7GdJ8JOB7vh6WLPx6mGq4ytL5Niqi16vhdl
H8Oo9Jg48pXDItfj8qvAIpaXq/XjmR+6+JjwVUaaNOc79Yd8lU/plX8AEz3wK03CHCrLf2P/i/rz
1nM/pXuIq184ersuqXeTIPX6VdZ5+o/rxY9gBHZT5j/05vQQU0/1EMGr7fe5Kp7ijMQ6izduOm0y
LIQEVik1DXoeEjzb/YzWIXgZ0g7u0cHVXg9N8jN+YSqh2JXetfeXPYPGE8uoOUZLBtmn2hloPm0h
x6nxXHpKJHT2e2pS3HwHPZqMyFE/qnP7MJZot+liF2YFxc0Y+5IeVKx39/cm+ivvxxy01eRMx5R1
waO1OnJ9mnaf5uGuny1EX0yi7uTqIBLtXmj4zbgvJuwV/kCjqqt3NXuZjRyZmu6FqvgTM7ds0cBF
SQHqJbp5sb3y/FdmuToJ5/mk1MjCGNzHhESV3LPlWCyXlKg/TLtTg58v17JBY7V19jV51nxnCOGv
mOa3qkKoKJ/PRJWqA9maiGFknzm+iWr8GKeo8jfLfGVWSC/57DocVMrugKfI1q+hi/b1vo0erPp1
qt/SHFpuqAa3Nwpsn5xjg+FILDxQ2CGqXf6hzX5n3noevzbThZWh3Hic8eIq1Gj5UDOWTej9XUAM
gT6+LvrPjGWvYRYnrqr8c/iHoTbF9BhpLRK7vpqh6nZb/kItPb7sQUnwSwmYB7BdbeRscAo79J2k
WGkdyhFrRBqapNrnWB5TgGI8CgWSuPfuc82m08OZjxemGdsPIfXO2pA3Df4ZhRO93xd6+juiE0yL
g2YFsCiLxDI6CL351OkWJHEFCpaFI0LqM3EtXeXY7Adqn23pCRi+TlqW6d+Y90RrJ1ZW4Rliow+i
amn+9G15oEtwF3uS7KqIroMx/Q5WdQfi6FCCMxS4S62EzW7t1csF6MOHGIenNtPPvq4d7agccQOC
I93qBnQonMNp1z3lWFbpc0xSMQ2fPmwxioLLXndqCqq4n9JjBOmTz3e23b6bfrn3OmsvS5DKDbSZ
FlYZCDR42amOMVUR6ivbW4Ji9jrAM5g8I4dVBDMydh34PXUXftWVgVM0IVJ5dQsg3Bd/UCSfvcLN
fRa96it0bRqE+bR2OZ8uCJj769DUi3MB/O6AFNA+ncprZxr/TNGHQWc2l6UwfsIQygri4MhKSxq9
jgPdyhqI7SMX0dHsOzdMDP2i/Gr3wzON0C7oR+pvWj98UZWjqEwKX7v6v2gByVguSIuLpj6Us7mD
pfWHOHF7E9W5TBzQ3QJ7k3829rzvw2LtjkbAAF1HXm6uxW8macncZS9tVH1SxnyiJkvuKD9KGDRq
56wwVCqReoUxsI5jfSMT9qIxpWqSePHBM4p3wuaHYqAcQ6dpwCtHs1H/Y7Oqh9pYFW36QReiWEfT
zE5jwlavnpw+JJQsbuYyobVrEJJWZnxJrZJWdkNIhE0Zar9BONRUmjDJDOaupVQuNiEiSyg7dMc+
WgIz0a6081/t0fv1fDYJu36oWbGakR9poq1aA7U7mhDkz/MHIDTQXs70PrXpq0Sm0cyyd9PNXxWM
t6l1ZP8ojXVttPFLAa7coDXPhg0OqkQ5QTo0ajQcMh3z7Keegd9XOK9jYVwSqzDZH9F6MSLa9qOz
TYYOaMVs3fe6OKMHkq4iHWUPwxlv7ez8ouGPsmE0vPhWWm6Sqfjy4m7jusneNVrrOGYWllUmmqzh
8yjFxSA5YAkyPbKGPZRIXM4YyhMwm80hQaqTkk51GG3Ckxb82k26C8YMNOlaVQ13UbLIG2of2gi6
hRFstknrHyu6reWo7+Xi3Xo9tVZa5BYbba6ILLzm0VL+U4X+3cQt3qhOUPrY/c4cR0yDyO+6VWaR
eMoZPfYq8tpALHKT9mkfCOWrNc2Ue/uoeHdm+vy2/+Oh+tq0IKax/dgDUVlPubNuUirjlZ1G1DbJ
0N0w2hNLBvhLFauoWp7QGqZoLh1gvJz8MltPCQ1sZ3kYnSQ8hr53FA5SiGSqQosPjqYREJoFjnDG
AKRj2Zvh8G7ZzYOhf4Q9jWCjde7E5F48z1PtyvbgyWUdNfo/NDM2NstfNBOtQi0aHutGDusRXdeV
ZDZH4HMQoBhPIS20ZfB2ftF/9taEAKvxkWYcOa326IzLZvS0c9aPN5fMzbKR+OvK5mt0UUwxhDOd
IWslL4bQ7jRK7iunIlTPAfR5uTkF0mrwV7AtlCTdfufZxr+ptW6anvWB1nqvjisp5uGQlFnLQtEj
P3amuC9ax9iA93oy++I194do10QIOGEkVWUzFXNXsAMSzeYgekaz37Zzui7JB9aOr71kC/RDw6r2
qrbjDsNMjcW55IipCs2d6JYmm1YlJcN4kH3xq2mgPl0H+AW1t9iNjwgfrGX81i/VoXblW9I0yA1t
aJlvu2JE5do5e1F6boonzj1Qse95W29Sdzy7UPzAiN25EjVezWHygnPuN8ilEEUQa1FWpkIyPiin
YUPhRv8C9aKmFiNeCwopnLZ8L2cMchaeSW+KK+IguiYyL9uUnHU4EOW1xXVGJDKHTZuLDPSDs1dH
LqCh2aLTMl3G+g2E4kqdxSU5TEp66pH/Lg74UP5/CohqdDHyLrrifnK9jSXbBwscUdR6+zBddloU
ImyWlbvKi86GmE6j7PchVpkKqTkD0lHBURZlZ6wRvlshP7o8frMQypt8khJLfpFEv9qtSW9fvo8o
PQdTFZ/awny3s5IS0uAGPhHrKi+MvXp8BZrSOqSFqzh6xKkAZTEP/Lt+6MfI39jReCkIvgeqi9iD
nMwEbGxepp9daN9aJGyAGNfaTiKLsu6svkaxtn5CSspHxTJ5TPT0tcmX7Jza1YNvDZQDljhc9eEM
+ziy9gingubur1Na/euz4SnlHF58MW2T0D34fv6JLC07hz/21G11cNoMnmvUIUDaesAMaaalr/Zk
8r0xdTeO7Rxn2SV3ORDJZMF9smk9coLUXs65AAS0mkpRQdk0KDwB+V4y4OLFIHBVpZtURtY5d4qM
zwMJLxvvRB5prfHeK3debt251APb1Ni5ePihMsZOsxjNe1ODdece/HgCA5Z4BwzYPqw4g6s8LUrx
dR1yamVGdu1jZztXyOwga7yOS0KEPk5pSmRtstZcB3ouogt1kf4soE1uy8xVpFyRi5/1zjgm6Mxk
E9CLdGxORrqkAQFl1OXvw1z8jvZwtTL5lIr0t+Csbtvomsz6rqLu7XR0u10Z/VaGROi2K8dVONEb
ivzwwNa6cbSEg4wWm8C+Xc3YPqEN76U5uhPOFvrGCRvQLpCie1Uu3sJzfprEjimOhIcFjqpeGqeE
xYMR2daJwvfa1/a23pyjqts77AGer3s8Vvzcjmy3wCNB/WXj9GThl2Uk6bmvuzdt8e4xw3tqyVFM
hQ8aiucMVqeW6BfgMrdsSF4msp9JotEBGmVJ9A+1v9jCP5o58CLo5GcVX3SuDHIv3+lNcrCKdu+i
4TMwyVzTQEmVQMPscIcrc3CbbGAqVDOTbqtOahPH9XluTuovlhKIIgfQJa7LCdnl8M6neLKu85nW
lOdQ3NWPMccNrpykg5OL0Dm1nszVH5Fah9QZZtRH2JfMGHNMw43YZ8VXOTttQFtDV4A+gI/tuKc7
0JjQqpxQAU+W6yyy17QSZ6eb36F4cAInRB0Lg1QX7pMl7WylR4lLD2d8LkLjsSzDchU2NsQLHZf6
3tubU3hLxPgejto93dY1JsK3GMe8bvzCS+je5sdLohqRxWFcxo9smD5gitqUh6kU8t4BxgYgtTmU
/R10uZv6eui6w6hOz27wuHlDezIR6TPqsg5GitpbPWmv7SRuflHX6G4heUQfk14fVWJKmUcFMp46
8VT0eDvaNJP8RL9Xo5zXnn03VLnPGxPhumpGSOzjxeRMTRvvB8GsJlAMHuA6L0h0PofSOlviN/TG
t6h30q0lGZwBhgV3H4u1WXj0FkWUkd4sD+ksT6RMdyP7lldMxy6sHpXFqd40u6ZMD7I0Dl1m00up
hmBs5C+ss8dct796pqAq05h19V74wLJ49edGiG2FLaibto8NqTVS2vdxUZJrG3ShcUQwDH2DA/Pe
iGfKrlmxazJnmy/TcSitB6cHqY7eU7eRvYMNkXkdM/JWKYw0ICKaVpFpHQaL0ljkJ3hb4oHhux6j
NiGVZlqmtdHAEu4LARC/mCpv3bWdtm0bipbUokYDKEpsW+MeKtdEPbg/teD/Vv4yY9lt2KhQZ7se
r5GUJDDM5w17vbLXbTk+EZdf61rzr++6mfoZZb+JA1ZE/jacqJE5jRU0lbcz2mXet0nz5Tv1s2uV
dwuwazyzTn4Nba3sH6PUYle1n6Oh+4SRfVL4WL2EAGTO9PyS8ZYM/mc7yld1tviZfMcxFCxmTnjq
29tw6R6g11+M0ZS4ryL0OImfoUpYzlZ09mr3mbDjSYBvV9FYIqnLx9YpcrrfKgRkk0BJX2mDR2Tr
oSLPJwINX95AHBGK27+hBMAtM5ghDYXq1HDhL81PkedpgefY72XYvbJzbGQ0X43a+5iUY40bDXfj
QDqCe+TRmOMoUNEyPeYHKa1yNc4Oj91eu7m8Yx8IKr+EOGCutQptF72Ke7Di9Dv/QO0KxM5pBpmi
WIoA/Wb0nak3QFKipp3p7GeM1TSQ5aoMR2DHSyd5IRHril04DW9DC+R4VpIdNrhY3fm0COp54iPR
4i0O3b1pp2/aCDisdpAs8dsPZWKho7il/o2MBSPT6nGQ4kFlT5aLigJef4pQoDGx6wS9sTwXWGEs
82O2RN8TLcK1O9vbZap/dIC0pdHc1ZX/4OsIp8e6f+1F9+CZkl2TIltkRx89YDRbUFAbKjbJSAAW
pXa5Vsh7fKZPNcsN5zIWvpvvNY3WHef0xrOWown7kGC2uMuj5mAvqP4gYI0Bc7oAxuE4paf25RGv
DfBFZIM2noeWbT2VSCLJ4sFMikdNMyGNtEcHoLnRDv9MAif08u3AToyjosuJZAmqtGDW5PimE5GW
gDzD+aSQ7u1UfVXxcBQ8bdUNn2XHOo3pjazctiZHyrdNOz41bnug0n8Xt/VrZY5PYioOZhG92mgY
usWwiXQ4Y9CArJ6pPvfUdWAaRpzWHnuc4Rb3luxl0BJArYQk7dUjDTRhQetA9O9O0p+mRTwBC94A
Ht+p2eSxwCILfAY1IdTxX2be5UDdsHbal9CZQHEZIzgjKgG9t0uRszNl9TMkxT2Ov3dFQnBqh5hP
1yJ6aBBn6tFJ0vGCxg25g5NIxaNe5jvHlPCcSZfgE+4YZtmBBRnh27ZGv6kIC5sh+ueijRG0oXb0
4HfgjfBE0/0u8yeJHgV6i/DIAoDuhzTr0H0dzBfUvGiP+EaOxAt8qYncAGDNe6T7n1lfnG3s5JRp
r4rLS8fG+Gjodmro+gKEvEGmotZ3UQu6752NG5eacZEPpCle8peqpR5e9yxxDtI3V1+e5UjisWCC
pMI9FYfBU965lQvsLNrPbGs5R87s1scxQXyynOWnU8xrLGDvtXrZFvqi0//pCPK5T5d6VkEfxG6r
j1L4+2pegDn107nA5bhQVBa72/md8dktLhVyrDKZfk1QLvE+QsifzDByoTsy+LFecua5W33Bg6Bw
3ceibOi0EynZjtXdERoGPkzkIA2X1wmwRN3mZxyg7yKO6cShrqw0PxC4ReUqXi856NfZvOp+cl4a
7WLXGtTz5Tyk4gG9S3pS2VuRmPf5ODynKXLOdfHolv02z2ZKJgxBGmU/ialfdI9CA19DLzyo/MZx
+l+1GczUP62iSg+T0R04qs01gfZqasS5LCW9d/NZ8da8rLhvJixzweM9qtEGQLz3wBQnAnkt3bBP
CAgP3Lp5N5BNg3K+irmH3E5cqjojfWo/hmN7CJfkQS/Bswh0G2cdckPtVUewDTejU0uc0k/uPhQ1
GrOOLckq6FhRWRJL9EDj5hHnR+As4aEUHnSxFFIXVdK0HU9YR764EVZ/rPByMh6twr1oLpsmhcM9
fJNAH6r7MCSd4cWUdg7EGRHimZzbbujzMUCoZ5bTu5YDvBqhiFDxe27DReJDFB0dqhAt7IbVqBs3
+IMLoAJxg2mzocP6TOfxyUggQnn58g64kiOsmJ560Mkt16aGzM7n4DmgIzO5agErE2CHlNI0g1KB
0X/1Y3YGiPYhDO2eeuRL1osvpDUJtIDaplMObkGVfBewcR0k0Lsw7e/nUF6bqduy0+0d6eeMOFoK
xTQ9qIdUy1rCblKnWJ+M36Z5s3UB0CTtPi3bUoUbECwuptrrrEKEL1rAkIV2dREhUvSubbNDQ+aC
3HWW4fxeQmt08gWeyQikQDm9L1vAivHajFCYtHOM0vvwra9TQpqupO08jCozWP6pNd804jme2qco
Nw7lEC8B1lSQzjLjYg+R8qyleJOWu5hJ4gy8Cm9W3AOgFZnEKrNOpo2kRzjKrg20xH5RyUMNe5OS
6Qtls81cTZ/WPME5nKqdjLVdN6eC7kJ9rza01DcO9dQfeu6aoht6D3PQEa4kqf4UVhZvOLliOAok
I1uAvYOZbJeOVmC0EcukA6wB6RfN4TcZzMrop3FF53nrNdRvQpgOQQJ7LyOmHJim8KoRcjGftLTq
15pnvmYsuriJuqCS6S1R9L6o++0j81aQkyWsQD1UddX4EM4QCLHHwVTdhXFjdlm1wm4gMGu244qd
EXm361LPryP+DSt8QL8NObAcljt/ZpewKQ9T8XX7VYr4V6Co7oqT1RQEzmYMbhwQgqelDyXh9dCr
8GF5CbOFwDfZAiRby3F5meGp+lb/jmrUPk3FI7BD2r1zdafYL746MjSMfFZFDG+wa60HHgF1+m54
HMnDSnQsxBweoZLQUYs2XW4FHRYmoNO3dd3c11n4T1/SU9szbhE7qhUXdCLt+dcm9lMUWWusf/XS
epyhJFYRLY5apzzOmbJo6b6ZWoAudgiFWT6ZiEAt8FDMavkqXTEHEz3/MdNfbVvW28EH+y+T7LXm
WdO8tGCAV59pBVmaplSyyEPUlQ6cPJzqkScAuowsIZuZQcGzhW8YCyqQczsHuYgpD4/2qQjxBANk
Fhf2PnZJNyj9wPaEy19m04/p0mnzx+gHoP9b4dA6bgtJsJyA5Kl3ZhNeCtkdbVDyhpf8zU5To/kh
u/lUd3Bj2nFEWIhNryQEjCtBSJeAG+vEbWjbbEO8/Mt+flK5rV7jWzwKtqESMEO+nRobk8oGXK2y
IFA6C0vZAfSYtIDscpdgaIKtKvXtOJJwWePJgdLtvmQ1/KISJkGX0f5OnS8dvsHesABFmIiQRB3M
hSa0tH05FlLRdTcJnT7LyTBmC/Mz3NlorUarm8zL6LuPDrKdlpm9I055zhz5AAst4Ogxg7EKaUvm
T2aV7vz/cHYey5Ej2bb9lzt+MAPgkIM7CS0YglpMYCSThENr+fV3eY2q+SorzXrQXW2Z1SEQgPvx
c/Ze2xmfbSx+qduum0l7cCbjlZr0DOZrB1nrybLtdcaEqIMawA2DUsa0OZdP+hdLso9HV6Drt0+W
E02olmcEPAI/gbDuc4EiK9NBKfY+IpECT6g5nJxMuwQmnfKmrL70uXt1gB/QCOIWCLLWWqi3pWF4
GxcZe7DM6IbFVw6fPI367B+jcSZ2PnZO2hC9VF0IRTo29qZr9fiDh4uWIpMNayYWWbxR35Ci5sXF
Zbww1OXWOJyqDalkAffczuPMjLxEI5mRcb65Nez4NZ5KxCZh/w5tHzwOL1FrI0Wr5LhESVWiqGwg
QrB8VfaAnSJMlqGnofZFsL6sOKOnwjxGlrhIznM+HZmw1sdD6ej3o4cvI6y+SUuGtc/GVWQTv3R8
xQG2Myaa2MIs72genNjIoNGENwPkAl0221FnSICllPOHeJ/D5sEfhzcIuw9Jhaad3IW7EIn9qqPI
1NvpGlAHwXq6tGON9WI4F069TcbojMQJLD9ZgfSocSqpV7hvHPNhQGS6ZORZcf7RUB5BJViYrnkw
yorbFHoAJixjPfY67sXxiUnbYXTiD4Dbx9lBvCUNGiXBmN+qL1jPGB0TuqnIgx4yilJ8W/ZujpoI
yIB+bSQ/cdIaNyi0NrZXMP8YL1J4W/ptCx/PglY2kKeih8ykG9YzEx1rQpkkNIS58NJD3VcH058O
DTEamY6Qj67+OjW6pzxLggWB2nQvYwrHuiwfM5oTnF/pI0bdoRPhoZ3Kywz7UCFFdG2mwRDuhg4S
B6YKZJ7VI5GshyGRuxhWA+cYOvlp9DSU4jut8RMa+IG9xMdOMZz8OT+NHltOMFTxgqCsmm0RIZ7d
gNUa0mWWzY8ir2twnxh6pxmlwtxx84Rl/jDy9y01g9GWqzli9FIxaSvbVls6okaVhPnGBM4QiXhd
962JTFJD3OXZT31UIQaXtMTZ0VKzXepTv+HgcpS5zpyeZF6NgkzSBVMID9jYhKHgx4tD9mwrvg6s
zGUyrZ0QOSrPxyLi6mzbvp5uYHtvE3fcFdT2cefoWxG74yaewJUYevkQzzUdB/8wsBs4donStWGC
38OzNguWgYkDvmdl62b0jkZvXLKGGw+3ME3mmqKUie8tazLq6Fj7tIv4SH347FTpvo06uLQEX/Wt
tU+DFhHhnGwiGp+TqiRrfPrUHl7HMqm6Wp3kyOgeQtVCktY+SqfPPJ93aOFvrSFjMlu9FLmNm5as
VvplRF/c69Z8GxrpKqLHWYnKXY9Dhl0cwczE8AhrgZLbIgjMnF2ThZ957d757nzOB+0O8MnRdMOr
3eT39OQQZWPsdIZhoSHAuQw+rVbyLBwxsZjCKulAhevR1XaCV8eJ94Y2MucY0SWWoY4m3Y1POqGf
YUVRJTT617i/mO2W+NELAeFec+3dKJp95jh0B3rzg5n0eVSSAKu5civSyyusfWHTSJNufGuUZrqf
whFbXqONaym7JwciFkHhBMuwIPeJducyupEAeNZyTCHHRPpXoJe3ssXkqSALgu/WJZBDGKBrYX4d
4wbPmm+XFCr+K2voIdXHN/VDxAOMfwNpObve1sk4BvUodQPt1FC5p1gKLe5DZur11hL9+2Rjw+ot
58BRYS88HE2zaZtLHVDVombuuHZ1GgTD+N7E2SnMdOSR+PzcMOyR4NGwSYKqXJQdGB9zMPxFhInX
QsBlmcO14ubFRbF1ybUvHZe55DBf0sm9NiO+xLx7zst4XOlgdCaDBpb0bNo9unnUJYZoJwt3qV88
6/OAyzU3vgvOZYKQGc6X5PfNTgnqAgl2z6bdGuIZjvN95NrdsusUQaDGJoGa2pMfamKrVTQSSl8e
vTZb6zneI/y+EGH8m3Zoy02ppUc5evzA4cXv3xphfeNa+paV9ZKFfKgio04oETEv7EG/wBaTuy71
XksTFaOeeivXs/eaxBSRVFenLu/atnWXnpdt4p5BVyg+e22md4EAV+vEfTXUbH6j8W5N/ZOeOucE
V0ovgLoR7IYHP0aPWSTavQIO2VZ0CqvgBoMKI8guecrSdms2toAk4d9HXQtmkwgFQc+ycP03GZQs
KvXHMMxkEk7kodpIl0Bw93IJZH2f4jBa+ZzKfObanCCfGw+PVYsQiQNxYZMex9IeZ4mkc2J4i8An
lhod41uSed+JIiiUg/chYutu4FZPXfvoRDBl8nw72eZRuMM+wPOZBMQp+SMVVeH5vxhwfPDzEctH
2CGO1pNdDCxp4qKZzmsCW8j17RsHOOQizHKdQaFET9kanzRAgIax2qdNzQ+rn/txfCLg8qHyiCLw
ib60mTUtROi8KsISTBLKpDk929SZZFnsfd9cjBD6lzT0noWZ36ob3jTimmaK9WzoTHEa9M2MaoGT
NZOIICto753O7WTPqP5mVop6Qv9KHDBntekW/R+Ljr2aMBQv2rq4lZP3OGlYjLA3aLp7N6lPXKcc
NaLmoKMeWSEe3huhRs/Vv1PyDBN4V0LHrKecE6zTSoYniuSj7eyXMLeXiUf9AeV3r85xCX015HLd
VRPRUdaYGQsQNbUzHKu0Oyn+huy9t6SernljfIjafB4HyprOfZCliR7b3MrJeVU/FlF8ZBAyB5oZ
vxqle0lN415LpnPVGg+FK9aTM64k95IYtSMmuFeOyuzLGZRjOT246iaIrM5mVpW9E/dJWiu7KjO+
AuCVvGg95yQjsJ1V2vakmWeflYLElrQyFnh11IgAkvaokWnUYeis8m5lprhtRHJKpMfsKT7VBUyK
CU4K/SqnsX5hpd95U3ps/fFUgS9fToZ90RsLL8VsL4wBq3jJ+GA2BBpyo7yZI4GrN3zoYXapi5PR
UMQDOd0k+ISKFCq6W38PYDxUWGWIgaCS7X6mOzllclXLvls2HRuFNVw6Do92b35pJlu80JhdY0NR
8ySrhbg0wavQh4CQiDRYJhxmFBesaKev1kWsEBXOuZ2cd8/ncNc4/lmM/m1IqzrxtIMJski1o7w0
++LEfSpg8GcDo1IzKBHVwBYifeqXEehLdy53RH1uorRAwIy6OYJXYRloQwDoYsIY8FpEvjhqfXgX
sfFhMECmMHgPAnGE7pVPHDkvlkGZE+nzXlq1owb4O62BjTNPJ0gpEUgm69M1nM3AhuJwz9UNbvMC
DR+wn3bx7/y630BZ/4J7fr7fRXnY/O//GP/Pxoxrpkibd60WPfiTt5ed/ZW13R8Y2b+hoxoKm/e3
lw99mcDfIMk3SNMd++Chca0/pS/+BvttKAb13147aHMrD7Ug42ZaMe0m5MMYTtKkP1fTvHPy5wSU
hZNgVKWT/u9X6y984D8wTw11Gf/2njqt7Soe+D5+FF+ZQwH9eGiZ8xGRiBI5e1NjhtGtr+OUP3AA
uaVe8RqUyKl2qVPxAMbu2NnxOslRmCsGHoFBW0PMyR9+TfG7a/IDMtki5SZcx892agjejtWrU4cb
m7DrANFCz8OB9flkZe53wiE9EO1G8daCGcczzQxmqagOyUhRj0EZW/QEsNEspT8+1WPJbZv+iqzk
fg5NGv9UpD3MtaGqHsMRkCAYsg+DkNM/fBPFyv6nC60wr3+70I5sk2TkoLfzjfrqBYKBSlMjhmrW
HIN6NDYJ2YNMF/79dzV+d93M/3w7dBEenbUs2bla9yT69l7F+2i1vENhgWy0Y/WFzNHk3mPW+3/C
Xv/uTX8wKsu0glg1kc+uifCjNKODZXNKHnz5qbfIhUNb0jcZLMQx5amJkz88kr974tWn+duVbRxN
dzLCSHYCAX1Tud4iqnF7zaL9AxLzN2+gqzDav70BPR13ymc33hm9gOg6YtcsvzomEv/+W6mX+Yc7
Q/9BV6+bFtewSrXXvfSOXN6NcjerSqpr+U+UnP4C/wzjHwiqv/s2P1awFtuKTk8x3tEwfsYtTSVE
A83OV//+bf6iU//T1/mxitUz1EWR9fEO5+xButjCzInpUFM4b7FOT0LL1uRrsJnZFqcyXw0Go/Gj
DJlA1dMldvUr8CPC3CQC6jA66lgPDF+ckwjFGxAFfdCflPuzrQw8ppDz/KE+5R1uDl3/RO+K1oYs
aTfpDpNb/+E7/e6SqT//2w1QdkmHhHPiBsjDzwRANGbItTbaf7gBDPV8/NMl+7HIMU4fnYAxw04g
FXCiGGoAX45EsK82UwYe1d139CdCZSjlPXPtky/677/Wb+IN9B+rEuMuDrSBiHdOOmz1OFjJsLz2
cBjosf2XT8+PlagOoYg0Qo8BbGgX1+/fdUIj6jzZ/Ps3+O3F+7HoCMwPBSK5eJc4xVPI5LV0xFpR
w9WUCCHLp7JJDc1wSOiAm3XwB+rybzi5+o9VJ4sz4nnnIN5Nk/ZWtpL4bhr7gVHfpp6US5pqxp++
4V/p1v///aH7PxYgi+Z9JsM6QXnDrBS9PLuTU4BACZ1n5XQuQutLoX6gEIGEFcy4RB+WHF+rj043
D+mYcR5pKhx/QunlU44Xiprl9MVJ+ri/3QoDcUUjpm+nm3DCsGzi4yrolIf07JxYe+vqjEl4Tkmi
pgxmMiFG0qcT0rs7KcuT1XWrHhWE1uLxG4IBxFS5hF+QL/RsxpnhIWHhrKslyEcRaeTuo6V192bs
vTrCxD+QJ+gzvGUfWBAsm8e86J+r2N37c/o++tiBfXflC7hH3oxqfWAkD9Mz2Q9utFUIlMY294Vm
vjDE2nkSBWqauMe4zA+1aa00wE4TqUE8YZ+hBZfJRgNV+e73YOdfWkJy7yS6Y5dBDKYnAZkthlVQ
M3Kr5ci3baAAzvUjuWvoFmzjszXnD0i2W00Of4nKRRLfJEl432ndg+tO37Jw30mtvXKs50SXZVvX
Ho/Z0J4EhiYAH1RGdO9H+BY0t3pPnZg48daN+1h3+put1Ae9fWYKcRMa9WWm4bFAK3S1yKEzLLIj
4cxFzbTLegbDDpG5dnsfoNzqx2Fl01IHF1lwlrPztasMTpXF9CrBejR+qQBkgI77PnIvtQNFMSOW
M/EA+SGIldAxU8leXQ7Oo7CLg+EVDzbsua6DHIymzR/TvRlXpyII77F5geTvOZ5iOXGsuuX9HLrJ
/vcop2FhZuJrHBGTEtGBB2wBR+exj/KLDH1bKWJPHoGwcVFgqAnJ7uEn//eF4J8Xad3/sY06Xorz
Do/1zhXyXaFkcONzu01/eN5/E/Cp+z/2TZMtU/gd+1plIQt1iI4EyXvTeFW+iCd3JQKIG4ORvQiW
GLp2V5UOEOacqKUut7hLz0wjdyiE4PIYuzFPQAfBZbGIdOwLJlaz0fG4ET/HwDIuF5iCt31a/lcl
ku7/2JPHKJbJLGv2fDt8sMr2Gs7yvajlHzaw3136H/sjc0RgW23Bls/pOWctNDKXwW7xX376H9uj
CMs5tnqdHAyAq0GD6BEWY+hGfzp3/fP2y9bwn9u77ufBSHeG148TXOIQfiI9P1lxeldL8aB15lOo
TW8+UFgI7M9Blrz+d3fsj52xCCdW6Bihs4W+ysaH5hjB/VAWf6ha/nmH0v0fG+NktnpTSV5+rDJy
ypr+PCMf8XuyPWeDp7aw2ut/90V+7IViatre9qqI9qS8Sl+7G3T/IQmr239/efUE/8P25/3Y/lCv
zlqDvR4HZlyuhPAeUdcPKwfInVpHKtHtjPJPuRu/e7Mfy0jTYBignCD4Ab0ke0Mk2B7tlzxwN6Y5
rzDvbbSp/MOi8psHx/uxpuhBNdfdmMQ7upL36pm0uAswqvwhy+WfqzvEQf95Y7dwELu5jeNdM6R3
njuulXs9D6DUa3L977+Na/6Vi/5PP8+Ppz8tO5mGIwcKvdEMINl0FxOj/LCxOja04600WNtCftth
BbgAML1Pf9gEoMJMh/QqieBEgVZQ0T8Mrn1XyelCbPjGyZje+3xm4Ut0jZV1K7ASwHPwX0UyHWsY
TlUEVdAvo8+eMebCyqxj4zH4dKx9oo2vUdgeuoGDYJ3eCTEvZ05WYTXuTPZYYeTtMkxVshba8EWh
hku+NmJKZWJVg6JFBOYCI/WjG78bd2lg3EK7qNygUcbAGzyefOgmukn66eikrrsa4xjcXIj10Cse
Q1pp7eAfnC5496xiXk7d+OyyYcwd+p0xpBuoFfw7XW88iyR4CXRAxX54mq3+YMmB4zl0VKeKQQBK
On2igTeBUSVuc8UZLQvyABwIPd3Jr+rz4ODPVFZdJ1UcKzQsLh5CPb9NNcji0fzUNpRhbU5qDXbK
DX15hvtRhY8yeyAldu2PpbYoHI9BmbMtbOxstGWxPUQtc8263muZ9lK7zmVwxr3J51noBXXCVKqR
NafGZdYlH14ZvDtyKg7kgTyVTKTtjmls4hokPHWHSLO/QxxlRghamyC7o+ICVnrNTmEtA2BigRvu
iC0fFoAY104DzHsaIUwXxkFG7q7RYAgNdnwKx/SXH8CmSWxsGFH9PenzM8qdZpsV9lrVj4kdHdXB
BV7WGh3uhSJTQUAIqreGR4UDqsLxEmozKkqKQDFDIBVW9zHG6UEM4dmEEEsFX5zNCD5u0WPAdfW1
5fVXD9vVqAXMyFp8gPMNIRMZXCcGZp3pXhWNIijTz9zUDpHj/9Km+desLpCje29hAJmk9R90unuY
2tHJt4ZzDBg+Iwe4IomekNJnr7bBDEaJgkMbSYTPaBDgheMYD72XXGo8n8yTG6Q/PdIQSGLq0mle
iGWhSyCMFhplpV296nNzmNlAmiaWtI29e3MUeCxj9yax9VvThWo1dXeVj6hJbMLS8xeVBW4HAfml
kkUHx6tuiNGotpaR3ZMiWikU+svUIDQz0uRTgZC0WT8romDlIAWlIT97wcngGEAEdLoOJTDzzsR0
rQ/JE0ICIFb2uSTCbil4oVC3rVXbuL90In8ZZjKvq8rzaJIpnOn4PrpJXqJKu/WGEvQKuYdewags
Cs8oo5Cqx+UuM7G51B7Tc6e4Scv2ZJbxjR1A9/XwLlKD4ekygzNpBZIgEXNYo2M9I8Df+G4e8NRB
3bQxLDrpfR3mt/lkPaqrZDEMaWR4qdgRNYp4nA/oCsP0zc/MR6QAJ32CgC7jQ25W8UrdBLAvGd1x
MsnmLx+qctIgMhvd+D7u503daxrunPDSCcLNgQgfIhGcZMRUTtfg/vQIDdyc6+JWN04RwVeWB4Pt
ucaqg08CaypM7hdf+o+IhlaR3x0p1rFMIcOaJn9X+aGxcHwTnUo6uqugDb9VkPY49psGcnCWpB/d
WJ0DFi53qhKyxOsbzXSPlYkXM5tQUiNScnRLx84W3Ou5fponog6wWHZHRRbuaD3FrrFBiPDaoFZb
xaZG2piFv5gRy5bB6xZe3iqyO6SCrNw1+oiWOwS9/7Vkt8GRmX3ho0J8JefbjFmujW1iWVfNRx6R
G+tYkrYy6Sx+ilTAuqVd/yKVDUIfw2rjp/aDaQ5IabSG9AkbIZntoweOC+5w54kB9cmcMQ6zWEas
pfqeePIb0zLUOPPDQnXNIx2uRubhKp1BxZbriC5XjujXne38mhmQlDrOCJvslaZjkueWb5qOENjS
b9LRvu1nGIMlOBS3sYFYIdY26rNviXQxyfiOQ02x6CUL/ex+Kjj37DUbi9OaP3XPtkTk1va4lJ0i
wOFN3wF7/HNpC1RanLldLEyQTr6zzLr6fnbbWIHS6B8Ema9qQeiy+EOnuIDZP9MQDtcezvjEc+Uq
LN27ADtLlWILDQd4Tv5g7qomPbXQCmwtug1rg3Fg3RH1m383pSSio8cVFxz8JgE6CtG1TVG7uuaT
MZUvZMYfZ908w94o1kbTrIl3fNICdy1Y01CbYMYtmvDGMRC4Z54Ov6UnD8xtxCVuONF0o7+dR2/b
kwnSuNtGG34ZTrfP02Kp2XIdCYGifcBkXW7qGPl7nYOx60W/MDWsvr54tSb/FcQ7YT8Tquo26ndd
be6ZNp8mEW8VHLxq2xujkVgSTOtilgJCv/WmOUTCk+lth1m2gHAI6M6gqVPAq6n6AjTMjNBZoi2P
hm6jGfaKly/oQRooXYerGJy7gIdKODEPBQkRSrTushcNZDjNGrwUycPbZvGx5I4bfA/6lZwW6Mnw
MCRoKUdArnhCHAh3+VttBfeaPiIh5KlsJ9zoYbwtneoYxdGmnVBx6JG9l1V5zcG7o5BGJlsz/U29
4gqmAvU/AHCIOAnR0KR28F+edzYz5nbTgAHYBqxOiMiBMJpLRhjbggu7KgJ/MXtZuQwRNy0skrbA
Iz6GaGL7wbsZA16q9dpjYPVvg9u1S1NoT8R90B0omemio12O7nRjlLD9hSEeXU2+QeK82BWeMrWr
10nCgHTCMAN3AKpDrtFhzVZB7j739fjSN+Y9smsOpgjPmmTY+6y5uZZ+BrALO2Naz237SxsgqkoM
Dk3qNEs/cQ6xyQRfL9sZJVGPY3GwbgdWwGLQEOvRq4OVuVSP0jSX6VJtLwoznUXJcdDSUHXxADDk
/lYMwV3CFdgn7Pa+UbwVzbhXL1Qa7pvK5/M6yMd4cN9BjiKxDft8EzTpvREVvxLcsWp5MkI8ppmZ
n53OvY5Ff9ejeoCWE/LY46nvjXzTCx1BzwhyV6CA4V9tNftg0M9QJQMM5cde1JBfonsX4E6NrYC8
GLF0cbtTwloKwFkvERFuUZgv+6otICmPWCnb+L4rLQPUL5+UwSikGlICdHFLxMWuSsIP5glAJe1n
rdEfbcmT5DgJxSL4F6SB2Ej0/IDLejubct/hTOs69CloYLdtiiYz1l1EUfo58MwXdzYvoFPehzB+
LBxaZb4erBLpfrRZdZON2skY3Rs9tdolmpELArsr3stnrWpenEF+up27RXyyHzOaSbYRAO7n6dJb
n+FHsVI/laQR71bNt8ZEa2Fp3r6ijx86IBDU/aoq/DGpVqPBkDm198y2bqOyLNa5ifN+ssW2QcuI
KgzoUy0/M5C9yzqMPkpadL2mTnYS9wsJVWN0Y3PeajRtPYEGBYtFnhbPvlcCyo2t6i7OnI+J9T+3
gMgMrXaORu/DmY2z6eGn/Os78AOT37hziCpWAElyUNONrCXqIACmOXcY60i6sNlX3XR8y6Dgedp4
PwwJFbUEaNTYr55DuAYiuo9wdk+I6PAVh/2BZtfG0+p1WPgbiM4s7UwadSdilULe4EekWdjFgqPM
iyvNI/pTygssTfGQI1+SrdhkaQS6BzGcuoGDgEfOZwdBw6fvqhZa6gxsuy9wvTKk2Qh+MKf17pFo
5CvDm27U35Izuiwj1dIWFqD5IL2z/fZGnfAT4i9UdW8FOnI53MsJlA+P0axFREEqePZBink8cJU4
OZ6NYnGAcWTlR9dNN+p625Ucl2VXPZYel7fEyj8DoHUZ3ODU2E2om8t5XEOAeFJf2bT7p8GuryZa
GotfbHaMfaEPjxFUKwJ8dy1ijY51NCBit28+CfAdMnOvPsNsT89G2mDoT0/2PJ3VtfBtmmtDGB2c
tIYwLj9koG9m+CfGON22VBpFaq3NPj7Z2XyoDJZbt9roNG5roIHajGktmN7mUF/FybxR9X/An1E2
AyeMzISYm+QFrwC4caKt+mDuV/BDfgkf3UUl2VanNH+B9bzXOLdklfeUzQb5LTqN1zpxd7ke0Fe2
NjkstqpP3+0EoZ+Xjt+i0+9nM7slLGTdY4VezIOSaqAATWaF8LJ3tsbXMttVz5Xqk2odpNkD2+eO
Rsa5KqNrzoNJT/nSZn6Lo5www+DOd7Bvh6SBrVKFmjFM/5xYhFVwB0sPljRbhFqAWOFPEKkfVYeH
BjJsJI0QGe9JrYmRFh7V7aMKSccpNprrH8j62llsxAVnPct3HzEtcAQi54+PEkUjlO3uFJfNkxy8
N8AVLVwiuccDpaMHgCzo4GdSGLXZgehkZubVT6YDvq115/dfTi/lZlToQEueWGS3EjyU2U27PsQv
5NnoY3J2RlQodAwa7rx2N2LS6Tvw2T2KAwJwjp5BaKipP6MK3KVpdu+MEeUqLjx6PB01lSqZIZts
omLiwDN+SJ7MQK9e7Ioudk6zOtOicdFqCNFdbhL1hg0u9xEXuvTC3ezjgsu3aVSjxxEPrhc81Y64
ihQcN+Y4FC/kx7tb20XwopnEoxCg9mZY2qmsqqPHHaXZ7dEX+XYG/Es8yl3Thus28legcrdDR8WE
o2aXWcpQyiourJP6FB1S+9m8za3AXho6SiLDSm/cQKxEOdYrHuYXhGqHJJZU2sgkm8R90t2wZREw
wB34PPdDnQIFq2/MsrtXqi05QF9K/XNQjdSFMYwMsbdM/6gKP8XH7zMkzyP1v7DY4zypYwoo6ovt
4vfMOHlomXyYTaDtobHy6uSpqghPGpgM2Mb0ZY7kuAVlexB6fWpUKLmXDPckSr/BYL/5K+57zg/W
ZP2qi+jd91w0fsWhd3sAh+6y89yTw1ahSjDdLG/r1gQDzOedLG8x92SdBMyFkHHpHf0UZz3hHaFw
jh9J70NTbofvuV9siT1Z5UZ5yUf9Nu7FWdhsDbM6ZPafbWhvMs6wo2Ze87Im7KsolxVUEiufNlkc
tqu0dlT7g8sl73yjBChfxmsDMTwhUUCGxndXJhsr1M5pAYoo9YO1NfeHKMIIRR3wihvwa7bjiRo8
IQgDthyZUuabT89RZvaD7cETK2hDIiGfX+siuYRQSaIGY8iAC63McQGPBiSKMVqLzDkMYwE5KTrN
Q/FeuRziTScgXS1/MtW9oNnBFiNadZiCHqB0/6TFhr2ACJ8tgjBFrEcMI06e6k6m3sIRxjbLk79u
njmwNkZjcSTm/lM3edObJzd2twVrvhaIk9q066HYEJ+RrimfbyOHBAzely7GTlcLQ22+hmN0lzv9
HcevUxVyDg9yeB1zzwmJJGYUnOXBjJ23VJlVRn0Z6h0lzNRNm7QMAeD08dVVonUmnteIB0xL9HsR
Fl9uDWpQmJsUvL4JxLhQZbeXAl5o/PPYW/vaHDceQB6U9ekqneQTMp3vuei3WRtdXZJPVl5rYaGr
MyQBVF9OmV+Srns2vPpzxm1D4t2wBmF0QAi7dKOCA2o4roaoOBplmDJVlA8FMUgZgDhb7c989iib
X8q2vElNb6/+yUj9VzHOSIPHTSPMtcHtUzvZpSkJqAR6OQrvLZrsw5RFu8hLobWgLOyrd8NMHpza
/JWn3rWPIWdl3ffoy03Zmsec94yN9sWzPAjQCt3I1hQKTBK6rex0FfjqYiYjMp6/Jg+xeYuUGc3U
sh68+5pwyZTzdsr6IbL54iJoU3fCJ64mjNV9903Oz0OYkOc4+Y9h1t8T1sxx0Kg4xffIm1VB0/f3
XYNdEIis42fwU0T7mXqYEqPqMcls+BM4KtEHenujdT7Tju3TtxFeg9P/pAiE8EYURoANmYNPVu0i
ZerFRYtx9FpY6x6IgTWdbJm/CR0CQla9l7SuQ1QKlsDv7en6L6GOyF2Xc+NrB2EOlyztlP1104BD
YqeZT8TwIH8KxX09IvJujO+RaGRNUK+CDCHawbvgsr+Ys6J/eE9GTroRyWsoEuVTOSA0w4W4y2pa
YmP/kKCiXpild5VhsRpqjkHSRbxoxs+4bC7M/Xe6CJ9Ivnq0YpX4lLUIV7ngrl37gCD7rV04O5Jf
sDt4zzaFh1lPyulJL0Fzt9g5mZzQL7S7G7gYV+ZoG6MeoVNW6wxcrPAh1LndUSd7MS+NrVmmj1Kq
BLnmoNYok8KAoy33oXzJOUbP2vSUas1bzD4+t0+e6x2MDmzZyLOW5M1DpImvOHV9yC3xoS1GFVot
r+pjuaxQvsqm5gZJfGMRtTbBXkrDxU5ThdFed72Xhkg8JG4EWU7OE7XCGbdOvCBbcpNWBYsc7eOi
8LgxoLtSzll4fhcEi2fLoXOeNDd65nlQ4CWUzhItbeOaH0GBYaklCBvRwRn//8ociWBMQdA1A3R2
BM5Y9jQXtzq2CYNfOSPOs/XjG8j6i670dnX9bQ7Bhc1wN4UhoVb+25T1mzyO3si2OVdUMHnW3GLR
xVEbP3RavZKOvWVPxpWTntTVtwlYV38O4m2VZjlDrW8zyW/wn95LNPiDeY5de915X7MDfztyVj61
WBeDW1Z1ktpG1T+D/Jmh+wM0hHeDIjqUl6nJPyiEs0alz8F5YcHM2WSa9l1dKr/E8otjawKkZnLH
DJTKkqUoEax+tYkEXimbGtIcxLP64rB2xxL6R2wSGokfB4zE2udoNbBfldVwjpk24DKB6Fme9bj9
MKW9qTu/Bo2pckMi8mjBIpRzt3C8/ssyoXFF3qpiRdHtblWNEPPd/FHVuZISwAt4ihVxvFzr3rhK
Hf8U0QG1I2fppfqVVJKt+oAmjGD1bXXFzMufjSY68Tkllq4o9cieJAOD9KpiDB5GmgD8VUB1wy9q
4R+fEv1p8BhQjelq7uNLKHSefsiRfATar/aUXODUAbH+8qyHjvqwmurvqj1pAmwImT42jyp8DzhO
xb7LYDNTeKrXVd4v+PNqz+IbIPw40iSHEoejwpbb2dBYPqxyp8ny1QdTIl3aELN3kGa9ovPmYmye
tHITuU8lYFN1mBlkf8JOsDB6uZLpfKf+9wz7K6T7o/7feqrdQLXY28ZLUowrdUupGq1lruD5a4c8
PY/m+f+xdF7LjSNLEP0iRMCbV9FTJEVRduYFITfw3jXw9feU9j5saEeGBIHu6qqsrEyuPGTs9c4D
K0Gz8C5DxpQRtb07l2sut3RxFqyTd9Dkre9irsEWj21rJRcwsMT6Wul3PaZzCJCdWlxiKgTsWsaH
melcJQa4Cyrut0SrT3KL5RJZgQoMVZKRqQ0PrOrO8dbyWmmgXSOwHp9LSZtbbQY/JRa+AW+VGc26
DrW9EQZ/I2bnfDJi+RNSaKTo7GfDHcGeQyq//tWx80O20HEy56PVkEJan7mpo89lBXduH68imXNk
UtvN3n0wSHS5eC4jnly4rg7932AcgPmGrUjPaLX/wOrgN0XQ0h7dQ9g7BpbL2tcwfXQcyEgv2Rt3
YVYVafshAECkdwPMBkCrbXVdd6gC84fIZpCAThWsyrUsZ8dJTxIoMcITmKzJMA4l2Oiuc+LtMtt8
l+3rBvZB9cWNzZpN7p8AXaTevBQkJVYZ7nXvi9n+J35flhRlG7VE3+lMizQnItbWXIIbgmlPWZO/
NuQd8NGpzy0GCu39wqsu7vIlnSu5nUOJDxEyJouNROLc0NRLk5tkL5bTP4prlcGu7oy/jvUp8IIy
k5utEOEnPsilcA2/nwjt+1D7VFgUZkuzM1LnHcsVCgNUFby/Y4YuFUvT8NVrEccXhREjzw9TAqbd
ZeMkZrHmlRK5VwSSJkRODd++PMrPSQK2zkTmSZ9pfKCiSMvvpDXRhidjjcleb2YgUJfsmJUVtPKJ
ENv1tfnJApTCcO/qAZPoIK0ini5XkfUjgOenbOqSBrfl+delSTacD/f6XCA6jMQRascnnyfGo4XN
sg6go3MtcVdse/ef3CqEmJAL8j/55zCFHxJt3NlZ0eIHCHsI7HLXYHWDwcUljQucI1puKJrygKFL
GR8VbSuPGB9gKMamELSN9cAdWBzSqggFqnS4k3GPel4OPUBQndn34ghXc/Ylc3hsLfcoUa4FfjF9
68plYP9zoqR6qxhuH7UYgvql8SBM8SrTfD9HQB8Irnvl/IAnwkaySGTQDuzzuW9Pku6mGoJaxpt8
OpwyCJflYWGI/k72vj1QtaM9lfJwIwZf9aLBBIYkouiYJNQuGUeAljtbQTpKzkMHgkliB/s0Sjpg
/35PRYWOty+2VtGTnTerzm1+ysnaSQmlbG3PtaKKDYBnP0vc8xAkrpdyb1ufIQ0Gctpt0VgX7l/N
4hjJQNqWHtBvKEmN+7rpN/IoUF21kRKo+vChMQBbSJFHo7rpQfolu6UtnnkhRHS2QZC9l355LQdE
jeYYJZaa72aWd4oqRutdLmi4zdyK2pt/4lx9yQnr63a71luAo+55Cf29qf7J6pBYadmvsJjvlFOe
i3S42hbzLgkgMZEXGhuKCuVdFgfvWAFYbfY5UkXb3t9wZPiY3R6QPHN5sqr1AUc0enkpjtqgNrOy
ztCmjg7JAlpZ6zkuYDFaj1ICzb/mYumOHuihDWkIcGNm3g/tRthuVLgyMosFLm70McTnPgP/HFa+
49xMVmvtm3tmWV+Hqr/MkYHvB0M4ArQb5hezXTQ2LxJ1ZHHIwm5aUVDhvC6GfhPllGacHnPuXOQd
5cIZwqGgSJYzY7IGGmckUUOFAhxh37LDe30IqrXqoAWOGjA48/C72hiOrfIwqaz1G0IIKMBY2N72
+9YYT677kwKGgcSvNbzHdFA0RjYvned8Nwzydvhuwjh0DMlcj1WeAWW48V2PhQufsLvkS/uDRTSk
SLU1mKVsNYSLkyphkogTpbId5g3bHWR3RCXyrU0Draszhv7EG0k7LWDbeTTs0yBgoCg5B5n6ykrj
UWcHOwGyrqULNjrO4SvJ3Rn9d1TE0Ga06JYU3XxXJZBSg2y52SPj4CRUo11oAL1Fc6wi5v5mBq/v
TAU8ETrdSn4p5uZp4AoFmVZBR0OE4Dc2AaJ1kAEBdpGyRzKbIPYgM0bzfYAyV0pSM3vGo1Wgfs9H
qJP+PpvaU8B0bYW85dNgobfVcfY4E8Qel+Op5tZGo3ZkICH7g6QtNfuUbgfdNdf9iCGIkX+mOvET
a2SRBzAPGR2fZja/BwuKbxbRD5tlqsr01h1IeEiZFsXOPeFU5zCAcfJRJ+NzgBAFLWXraezblkAY
UdCLkk3G1G/QvldIH2gDIjlDnnYHUwBNK274gCFxcPDdj3hG7isAaa4sSrcpRbtVRt/q8mb0y7wq
u2JcF3rqrGA4w3XBFoJ5QEZMSWWDBLEixhi3uYuGxuK0e2Ih2FjU5g/twsiX3yGCXICwDJ277alw
Nb+5OND3YuYqUGUIr5g63pyhX4fa8tWZ4zFHaC4ZIbOQ9H+aIYNfbq/fGbm6Bxfg5E3qZy9MrhoE
C82ZsJQGn1nPk78faYncqWY6ulF+GvQc/CcKYJjC5FJ0EZboQBP8uMzDHjXAP0OabEoQTKOjl8ya
MFwouURsWbHdot1cNM5hO28YyZqfSsQCcRGftpUMaHoBXHaEzCrxgtGdW5L6EI64Zd6Q7XFBPavu
q3ArtHzSYOtKhZT3JrlGaGAhkvzNOH1tDiidMcURYPSudY31Yngy54dhmGu95qX5FgFpTcStRDGp
wcDRm27H6571GekR8ktsm6iQ1jDoXTP+owtKQxuwXtXesRhyJqmgeuNaUsCbtP7q1rKJau2lozNj
psF93zIfK7BJ6R7zImOHOYwl1vltwQ2+dZBBbTXtgOkfo/A1mo/8NE6rD0Z6Pgd/vPgFXtOeRfdi
hjQBYWf+yFLsD2Dir5bBduE2W38xuG1x96HssLpi7WIy6Fct9C0OahSeiw0Nj70bD59Rj4yA4ZOT
OxrD/r6p3rok2MUDTQkXBwjEzN+LfFxrKnjDRWAnd70ugrVF8RaAow5w9NdVih3oYrx2evGoOjTL
sWyMt705nXDv4aWD5sUZ7Ce66T8IjrzLfUwyh36IfSlL88WumEVeLHP1a+TYh/lfvxkeldZRhNTw
QkdEDVgTHvlFZk3IksEHaWLcH+a1hAmHOtPvWzxjkF8kIbhTzHiNpVKsILUetH64Q5K4WWnKIoos
H1467jlSdoNjfQ+p8VbjeDqyP2TtNQWSxrqiy0XmmFgmElYaGtyxkhLZenFo/OpFTW6N+Hgt8+QG
nTLZ6f5PhuZOk9MhMJW4QCNJ1JQI1BkVzTaw5h742koBAUnBTelYdfl92DYPC94L8heW/YHi6p1W
GFjUdDhncqA3yBNY7uuEi3MKIAhRxX5pzBLFjUjfKc/cwcp/C+1+h/zmncBmi83iDkv8OASkZwzb
tNK1uxSnxtEuML7XCJKuQfYPxYiKuY/WLqIar2U5PrRR3a5nvwEvSy4TKbIs2GnQVrrK0PSYrwMi
p9hHYAmMzXASHWJ0OTUaSJGMf9K1qZu6WaW+fnPZny6DG5ioDoe+RD9eMW/ooULS17vAH8cdna/L
qNUHP3L3Y4mKjzmiRNBspGow7Q9qu62hRtqvw9HOOo6yoV3Zmv2YhO4eeOac+cwzRtfcWJ6jefoT
VpgG24noWWC/avQt/HBznVNBYhKMPIyGlKCH6lTZKyw52di5T3u5EhtDnlyCxLNEdgbbwPQJO2hE
PtkGlZDmlhumt1chY1yosYLBp7jeRw5j1fTtMQAqYfFjooH800AK6hqYAfqh92W1zAQv4xZOSx07
z/2kmIDvHizjK50tGmpYcaDy4wSIgZpMU9yNAKb21LN4IIywOhIsQzwqY0Mb/wLa68ktrpNbK7MB
BGtJshKMV2S5tWyghiJKA3iUnweTtZ1wILQxUrIS59VpIP8NPqgJoiZ3vnHLAaZYlYgd3DekSUMU
nmaoDLpx6TFlkU8POPMCc7JD/oLgXmFgyDdkHTheY7I9nPdG2Yhs10ioI7GBtRIKrnvaCA8OkE4I
As/nFKhDc3GETc9LFHPae+7dKE5uOd1eyhiHdrAEj3KM6GsCt7MDJ37u2B8epdoqRQTAnsp/kX/E
ITJac8l60T5VudrknCkeyVXrrp1AOJu4Xk8o1Gu2zQmZ+496l58SjtQe4+y8+QADea90GyDBFvxD
1DQS4Agw0EedsXtLvEn6M/K6zJ2BlHWeLe8228NGUgRZupHNPpIYYfTZueOw0ELnr9b3f3j1Oii+
FcbzFvNclcJuBRO3xKn2th+ckQRb27MSQeTpgUPR59gO390Qn1WPp8rk26rJu2YrbycxCsXL1wwm
Ehnkx387o/oXZSjwKvtmYTu3KlxvY8qTTf2db5T7RAeisLp10H7PzfRctj+Wo77NIAx+A7pnJztE
VlYdoc2dx58a610bWKBlGAzfWhOdOHrTVsh494QzkL5ijCB6HMpPd4CSqmn1I0fCUzEna4cRpa3u
uS+xCRzFNu/D7BRzFwnRq7rGpZj1fwmj+XEhgFhoJYRwjZA65+ZNxqbIRnR4omJaI8uHTlXNjIyr
44NLbJgd6DSg2e986MB0RYWpfvP6CQdiw8TdUUGERAHkPEdmfA+gh0fMHGRbKwU284t5Azq7bOIQ
qpPRH/0JGqzuaD1tJ3SpQFcQFb+2BqQSVe69BmPMX/4SRlK+fZiU172ng/Oa+i5FKZpynH0gfeF6
suvms0H6oWf7TsgLtKyKMHWvfmSH59Q3PwqoU8Bq6M6mC6oU6BE19Pd9Jz0S8Kc7FGyQCLDKR61F
0pw6asO4LEL7Zrxdxh6MMUE4vCG/rtr0ZeRm1sXkA8xMmKPp/ilxl5+8TJ7JfUJJXnwO5+5g4ORF
tOqvjCn2q8XJt4MdIcFYHBTZi58w1OQjNed7+G4HpnVuS/3V7F+XrNpkTCtNbjT+cXLYhMQs0w6v
fjcxq7/ou88xmOp1qzqGvKZzElC2duU5N4yrYaeHpGHO09KLnSpW0UxR/6fFm3bwrUPXIyVE6ohh
ww9IKvBYtOzBzdCV6IbdbGOEV0Rwx80GTYYRtQcXk7RyUQwqjPOXZUhq7cM0DKYcJdSmG1Z2qze/
1aPG/Pd7P0yfaWHMu8JJoo8iZSn7uruBI4nv45g80iG/jTbWkZnxaGMSU9HrXDE9RufI7DdTgZdy
az6hGwIhlx125xrLlVh78pryak4kFhWtILPztkaPeDnTAEy3jmvK3jcNeebOGM9LC0CH72bWlnic
UKcv+sNIByWcYSGgj1vq0/eQ9D9+rx7nxsVXZkzWvm/eGMp5GAbYMDYqg8OiTn7K2Kcx4p8YdePB
GZc1W/FCCUCfvwObQFMBMZZ92WnL3YSpSzVVZyNkH8IsukdMAXmlZBdYkI9sH1GoifZDdApxeqq9
6qeh6B+jILtrSBu7vrpNRn/CyeVYJhqkkSxnkD8CLh9TEFtkMFZexTi6X6qvvgu+NAez57GpvyzL
27gGpWxEy2rTNyhwpkm/rzvACkMfGX7DLsnxriYL8A4QC0wkGBk9U8bRSFEYRSx+pUXmY6gPpxZn
TB+BGB4unB6jPsTWCCyC+ooDLWOdlOj00PkBdHMTVAdxBNbMGvfgGQGsrrOv5lz8nSIWCKec7E36
Avi4xwEFhMlREW98XtdFrbQLyp2dZM9lVKM0Gm0aZMvapb43NXsVx1icsnWN4VOb8wdF1S1YUav7
H4FIbsFKhdkbI9sfXC0keJCHXvPY24cRK9kSFTzl43CYJicmR4AW3B0LZSZQcgZJ7Ozgxbkd5zQM
SzuMr/I9Ez7HuraajWTcLpHQjcmjGcup6VDO5kXOmgE+YzYWm9mf6Zg6qJ40+C3ssSzY0nLedRh2
aZrYPfQnPa04eKOXMdY+zdq+N6rhtZstQPrBeEd2Z4Ga5AAMw1dawlUvj9sMS9zXw+YOSRyYPOUW
TOQnN1pr2yKIjsMcTPhhMhR0ZGxgqv6M+u33wAeWT4ZtxQHUptHGewKyihEkMb3XqWKmQgEiIgMj
4ngQqz8Ct6ej0T1IizBGcTL4loMcodG7Ee1el3sCWhZfC197G1zmwkNzh2HtyUGKqKVD6pjpY2Es
OJG6Z5N8qQPHy3A18bP6D1lDzp/FE4qbpbXn6YGu8uTGu6gDL9LM8kxSijV9dax5+mFnvipibcng
sU+ghzulVVvLABwP02o3OY+tF20qq3uTonNY4Fw3Gpj2bdCdfzWaBY7n3Vpdne1Z+2MV5rvDoS9r
zyBu+1X/hZzxfds0P+RzUVdQ1GPL5ldHSfNyUES5bzE+uK0VHn4fCdTsZ/nbBr7QivQdLtOxwhdv
mCY6Jw3u3bF2HtBmGHL9a+6gLPn1i5SklaEfW99CJhks+lvBt9Gn6DiZ2WcQQ/swlHHJUcRqa1qD
EAU1T/usy5Y2fu/AT8vqvWOG2iq3h3esoqodbKBnWbmO0kibyhZRQ4gxPNqcAx8xYswViecL0wmB
YnTESNGu8WO/fTO7+k/pNtdMxyfB11NgGhB+/HY9hhlk3sx/blwiHbQvm8/qmNi2NbRUwha5razf
01n4m5GcNMStzsDDncm3q87+iQb9sW4hXABVVDRoaF5Nafa8pPHLDEsqiKMXc+yB8jrrvrHyLzPS
Hi2j8x7TmJscuUu8bVLkywoLsUDmhfBzIT0Z5+ELB3gUwZ3oSIP7OzeqpypFpLyap8eSzYHMwpNX
ZRcoRNZqSdUVdn2z6SP8JpTZ3usR6SiTyci05vXWijK2fd4umxEMFq1TRBEruqW9dqoWLNPrukDp
acaqHhi50Mf3btDnNZzRYmdQbYUkudh1WXvfH/+p2fxr5DJv4zBzImHfz7IrqOfGraBHQwc+jLP2
MQUjQk+LfQjbEs8ufhwvtY2g4HBBnRV6sg/PWPOHl2Kp17L2yji/mhaniY1EH3ONxT4O1YWW9Y8+
gb5U3gob7pVS/qbCqp33iZ5zFT4Udf/Hj1FcHuBRjmb1ozT9ilzP40QpTfl8cctx34wWPaW0uqVE
5VZ3gZ2BoVoLmWTfmFcNxZPtIMVsdQ9pH0wbhOwIQwSqfGlOKLSdSxNae+7Tp6o2lqmujHjSOVpQ
zxrbfZp2W+ihW0ijG8tBockKn6gYEnPa9slnM9hnyOqnIcC8g4wPQu9tKjoq4OpPMGnxLSvhwHPc
9bmParA6531wP+ic9mRpXWOeWCirbp63oTtuFz1/i7ThIjuj66e1bjnrxZxvva29yIvLhh0o9rS2
PNbj+L5E8NgtbWxpDZlMVBstzq7x3qm7i1f6WybQeIv+o4H34bOlJPy3Yf7tNsZXxZw+rAvmFuxe
f00zFgXIjJMlzxmkCEVEpH5dSdmH5j0d6GktQbCpaJNm9XkK8JaiHOrMsL8rSmQhcKXV8RYm/X3U
8seltFf5EB0kwraL89MO+cUkMjLJt9ZG1L/Sc58662F6S+AjFiQsOIGs0hqi0pz9yDvJCxrJbVq8
3cyLyRsXSXViEuw37Mv/C5rC0ofl5GQn6b31uK4FEI0iAKI4gyVsoY3FqrIomrOqQqZLqGHN3QLa
QvxYW+yaprMf5sEmAebffNoGHTA0UNYdj4gDpHbpGdofOupcgFEHnGoM+CX4ztfwjocYMF/G9lIO
YZoJaEIHXnR0RYeyg4Ueqs/ZZ1SFI1Q+PB+69A1694Bsc+Z9Dzz9rmRISXm4Nc+oVYHRJFZ5Fhw0
zt0zBddO7hZFJlXfipdJHIyhap1Jb/MxgXThhvCfwwFMhK597ZyCJPjz/6uWGxKiKATfUIP9151/
S2NM4N3SubO71IZIpt96RORCnmGQQ3HO68+pVTuF7G07iPay+6o0/6MKFvCyehPikGB1w4fpzn8L
k9mcUrAqn/o9XncCQTjNBi4JKHidrTOt/Zk8SiY9PZJGo89eWLux174rxNNaE1HnEA5zjAP3UrzD
jnnPiYtymPtw+axEHVoNtVU9IwqrzxGg0iSIoPQt8Mu2YjKhwsI3oa5OOudPWICK+rH6cZogX+Vk
YLARdhM+kb67cIoMzde4cA6P4m8CNo4Q4wuU8VUOsjoReqCrP9A2g48drvBWYMQlQ5dh7Ne2DRmM
G6nCbttUy72qil2HT7Zy23dNb/4VBJCeZCEp2HrIUXwpPX/u+xJpoQwMR8vLP31Nv64c30Y3ZNAn
wN+giXZ2wHQOSqDvcalQvDTOv+sGaWyGcIF+cv82uNqxNIJrJY6xdjSg7WUeZeUw20Cpy40lfoXA
T0m/nL3IP7dTsK47FQPKqI3uOS9R0qOmp/4ImyvqLnagbSauQTn5miPerdqTMgYeHqSgpqeDhNDE
nd0UBzQ3jtkUovgzbxoDyFl6PLyhR/5q0+QdO+KzKNpxrCvQxmX+aLria+yKE9g18uB5/Ek/jFEK
FA8Tf1MGyYPEgnQwbuOkn0pP3Zss54JOso1Pt19GW2SFKTuDz0RZByyyLiRnKWEoTHL41g5gXbN2
a2rXkcYbdcWdbkg/p8peq8Xe1IO3idvpbzPgVcoYA11SGatDqNUp2vsgLM9jZLw0CGFwfr5IpdWJ
oiqWLQAZnYH9lmSGXaD97uaswZRWstDf76TA1EGIxEYUHlLN2ssTKAy175JiG87dVq+LH3/snhiH
3SyDdeD0YURt2FgkTb3pbMMou7Zclxepf72vbgOAejIan2ytsU3/jRROUZBeQwN2LQYdYWKy3YrH
pYFcEdrP0LNOIREtd2nRWePzgHCIoDyNm+EvCSXIuEmKa7O3ND+96hBifMKyMRWgtA7i4eBydfhS
YZbwiwPFIffU/AAu2ITm6CGnSHTCmbpYWqZu6H0NLAl9CiohceI5Y9LkcQxiSF7vMtNydqS2kzFA
8WahDRVtKUvrv001tyta35R0zm1Y8m3VeNqdkxoPA5VBGiTHtOq+naX905DXFoyYs1ApcZPuPUih
B8hHaK2Jtm6GTD4xPE7P6TCd/UTtY7ZlAbjGCoaOvkF17djW6T1meYfCr95Dp9EPCdnhVIaHRE6u
1j6MDoIChb8trGS+k/xzGbSPcmB9OyVuanMH+qX+hdSn6As/ZqZGY4lFrig2QcXrqVkPSc2YCuoy
CVTVpBiPTdoeyr7a5238bNdoJINo6STlzNU9ENehHFWJ+6pHrxZ6x4EZQlSd/yITtzK14QGnVMC5
FJ2pgV5XZQIEQBAy9PmYOcHV41Nmg/YgZfswhoeYoqvU1DsbElJPhvk7DexUVuWEmzdngRTWrdZB
uTJutFIO1uSjw5MhNwMvfDD+yMZiyHhldDk8xQUGT2Q+ZQFjePQ6dbs8eL71PtbhJY2W+wbfcMYi
sfkQxVKWnFU7uyoPHxRimSnmJlnaAqT4dDqQF6pgh7JpJnoLYQz1zmOkiO0882889G7KN8UeFZ9p
HN97xhRjGvaYBu3AMaNRvUV1dfH8/J+MH5OqH+quXwPA49rNWp5ycg4AUoQiYHqq57bwuGnJRmpF
t+huHlQoVkFOP6VdEHvNaugt8biBIriTKs6uUR0H3msaY137yV6yCB00mno2sLOfiigRyMQJ9V/h
lBeB7zMzepQmRJk4K3l+mFyRE0avGJTs5ImPJfMcVsp14xpAKKRVeWVSgTHM7F2O3zjVHoURJmhx
xq5nOxIBV3Ry1sXYHtC928qiyhqKg7l47VR2dP3+zKeoBENJ8630LRTEF9m1o04jE6Z4XC/isC4K
qyG65IgntcQriPMrqY3gfoCUL2/OGB6N4qsldQzwMPBL8yNR2t6umS1NYIsmVv4G3qsy1DtB2tEz
YGyGyeWEM47vx371arlSoYp1glvtQ9PdOOrLtyEHgqqhb7hspYDXW/+JIcqT4AG1ZW+7sD0iLgqG
O31JwW7iUqxM+LbaYnyGBFtBAySfL6FfS8UpLwx17cnw8k8Gu3fSJ2LiGOmhak/Il9fVo+lc5hRH
wgwnzemD+bM2gl1pMHQZ0i73AXLazvpgIHcr51rPa8jDMRZokAUzStLO990ERdBy48OTrA3zXvqm
HbdQ2KoMwu41O30SOoE1Q7jk3qO8vfMpydu23kq/XlJk2BH4YiHHym1lynwjqanR6j/MK96h3r2P
SnxiYX0J862LhlsfzRfXAjovsLDvfrh2eU6j1+4pcZn4ZRpbLOl4J0DRzTCrfzA2/gEmr9xa3QRu
SS0beBXan8SCttCutUoGSNFAM9O40I5ExJ8ZBghZZX7MSZByNs7A9M5/C07IsBzUclMEeteLL0dh
R1pFfxQIjCIqdqF2CsEOTdoMvrjfKvZNpPa1Q/NYqXstKS5JCZFWIqUiHQji/BDb1ae/xK8tee1c
VNscUWRXLYhCxYximFh1kMhwb8ziq/TSU5eEW9tMNjo22HUaQxkJ9+iGgxlMRzlsjcp/sSosC8Le
/skjZy+h3ujxpWaG985gCVR5821lzKpM46ubMZlrul9ZNWDipF4C/UHAht6IUWelvSWRQR6YsUTo
99JLJMORDKXjgGhT887l2K9SdV8u9oc2FGdYCCdXQZgox3Wpo/xM06nM4aZl7gOjVL9oSwsAXIhK
f8+dwD/51WFfBBUbsHCf/AYoQSx8/hDI6tp6ibndc8RELArEZPoLaM8S1/QuvQ3BWm4MtLrfL7IB
hmEVYy0nwuZTkwFkjEgf2HeKl4QkDY5K9JJGq2NWT71mr02JCmGvdpKj+m2+EY+AZnTWQdZfHL24
yaqmbY6kcENOo/YsSGKK8oJVqy27xRvhpU5v5jz9i93lAn3tk4mdpx6OkG35B46QZkTpkCAcciek
RhttgFuHfcGxcJo5IE0IZdIes/Ae6OyfhiElcMeNPvb3cTpd2CEu61yqn5KlmZFTO/PyYdnC1cMA
HUTPt+Oj/AweknxJ4Fi243gvtyoCsJemYmUkR2a8V4uXoSXbOMdw6n7TQqmmvCa/cYxMSAyrHpCQ
UahfhCBjwJLoImc9V2GC50GoNREP8QIXwWYCC8kbrLLyoHcsvEzEAHD+mhlgpB0uyCwAeoxhub2z
aE2xYyUC/fJ6K1TgyTRHAFir4hBxm8dsRjSB+sZAp7xrmyc5IbROVEjwpyBJNoN/qQFYDnPLBliN
QNUUlAhZSaisHn+XQMxgHidDiPdJ6mMYw0wxGs3wkGvrTV5jamiBc5/jyTtI+NVHay9PGO3KfRR5
pykfP6YW0IvjU+7dY4TwrTlOK8YNnnRvwr6E/kmgLhIpoaHKF94lKdk5hLeQnbLk2VFymokqSK7N
97u1hDbWrx9peymOICDzn3Ni9EH+WhYqX2SR8EWnQnby/jcWG3DaM0M/WCGGAnL9QOmMQBhURtTM
cTDPd0wSmARYSGKW1z3afraje/k31L2HmJckuUM4I+McomuDQ038V459p/uRNdHm1V4n9vGLWvnm
6A2h20YphoEuCKgDLvSp8Rwvxc016g9J3EfLPLp4vjRptnVUitcLj0wKO3mUJvlzHvRvIMS9eF0H
PXZqUgHRu8F+7oLS94EvBtl6zq5UZnVGtmIn0aYL2me5Rfak0ZEG7MpK+vraR1sHTGZGeO7YMHL0
DS5V9xF1qKQpQhbUUB936zfT6nE78FbVyIAjLVtoLncBBQOfgvrwVevtq9ZMMKaR6QdZAwduTxNt
zoC2v2RAbFr8usBFYA4GBBB5ijxb4TepQG1GqSkYqZE70NXo1rkGIipTsZJGulfVW7uCVcNTJ9sJ
yBel9965+doJvc+SAqOKfp9ySycPPwhqxeGtDbxballnbYHoxjvHtI9Q44fHyG5VlAa0p33LgoE3
svtC/gP6QCSkHtXGky6tLXPIzp5k9yRpc2Me7Gi85FPM4yN6kxLiTeeXfDiWHaLfV8JWAzzzW2wC
KFk0N2p6eLMYKcjyoec8oVPIj7I03UqNJNfBC5XtsG+Bx6lh0L5+NI3yufXVTmePM1NQAvK3THRU
zOtZUFahSTykC6OPEt9onngJaiM2dWLZhpBjta3Tv/i22ktnpM+xZ57iM02rq0TycDgiSA8tXt60
BvtD3JtpTyfcw6K/LrDIYglEbbVtrDerRzKEJILVJhctPX1Vxms16LS7/0lBKzyfsoyvJf0Wo8y3
Bhl5XQ0X+T4Aume9FOCJFnWDSzKj6/VRqhGEafeqa6kequNADaB7/f1cpWdhq1JIg7chPnXEpYGR
W+YLgOZYMLTvzh03RcI7kmUITGQbYVCUKrzqQfZmwlnh11XYvI7su44OlCwmrsJVGGEDkxWEKXnr
uTeOAoCxnZnkyu4qLql17GvNUcoA5XdsGAcNsoI5gSOlKczRJL662StF/FBNqEDWBxzLZLuFes9c
prrIZFvfMZzftE+y4aE1t2jYdzxSlKw+UkjIdwwF7GbedYFnx58ORNUBnE8OpILBJa6zbD5S/CSa
WN9PHH0Tn0QOIr/U18IwbDRMlsZ0A0XZJOaRZr+VJudT/5omzYNJNiV/HVgvrmM8F352NcG9oQAi
neha9YnUNHOa96rxj6YgfdqoyUfwrf4BBuEpo8iSo9fp22+90KDPIO7POTcBAHVLLEMtgD24zOOD
EIIB9Ge5pUIbkevrTNJMWS4VjTzeyU7Mm2zRFFhTJ91sqBw6jhigxXsp5wjBMmMlq1fiDon+TVZp
OZeXGmRu4DnL2SvM0popODeqPsopeMjD8ZJiprF26RXCk0xWJSiIOQGeQPFYy+5l8bAKcP/+1gLr
S2CztoCrbQObDRj3EidRPpvf0pI4ZdDpz5lVIATDel6epu5LUwgbd6qAlEPaxCrupuFDj0XYIqGU
o1eucD6BBXbqeMCydWkVyQli+uVLizaILjUM7zgzvV8k5WeFw3JrM+jGidrW5EEpIy3lguwh0+By
nEackjYuLolJAwBikAMYw0sTS/DqoY/Y/+0wMzWIMnSH8E4KdzmRuSeqcxNnZ1RoqMJDJIK35Qw4
9T0s7k7C0P9/Jehp0FHVy3twZzqSJs+r/k0G/E1Wca+H7wjfymBFgjT+0D0z7SWwIGujxOJnitqr
5JccZ2AllARSpKf4G+goFfnp0XKTh1ibf8m9pTW9QGnfK5LBRfVf7qQueozsC+VXTs0oK2Ak/6Ht
+twwIJrFGDNp1N05FjQSd/Q0kkKtfXOH/APE/OLEwffvIohHcDwNhm7cL6u61fW7dGr2ZuQ+JSbQ
loUkFZrsaArSsjOCf7KjlpbhO1loRnAv4KuXlh+zi+dGC1LLGg2RG9qYPQIjsu5TTgBuv2CXskDl
3rdm+whPyLOWR5fUkWnirSzx2EfCokGAVE5IyRilmAtj/yJ/DvaVLcWDC/SJNNILOdTWBrUvQeEF
n5HgVVJEyZEleBcuTv/j7Dx2I8myNP0qjV63YUyLxsws6FpQODW5MZARpGmt7ennO+xNjSNJArUo
BDIrw8393mvnHvGLTUd6Ju1o6bJIySzNZKFjAydZeCSQqQLOU25M7irGhVBn8XWp0e5jnuEAdotE
sbdzbvDrBEBBNyFI1ctSwbN2LJ96Jb2rkhoJwEh7tyb7PXFQB2tt9a+suQTL3IoPTV+iIdVmS8rE
g5VFNxSw2N7Oa5c6Kwq1S6i0f1C7pPel32Z2+5CX83Yw471mOnfIgV95qZ+tgxY9tB7dr2Wfl3hG
MYssdNq/yhDu2yr/mHvABzDAWoGKHcdK1VdKFEVCmKdDVXu0vmEV1B5qGvR+dZYAjAsn3/yDrPCq
ot/BFi7Iv0c0ugQwKPkzh1Lyn0kINhb39VUBwUg691E9eRQ82oF+MRoba3RrEJds1kOF6Wmpun+y
zkchxKXIq1OkztLNHM+naEimReBrlyboAYXXRu6QOoX5nxTIH4HnUqaVrrnLsh8eAg1sMCnHasyt
g/SxJbkHkn0F3e9GjVyow3a5FAp9yX7JD6jmDImIaCMZEW8c6iZbd2gvvX4ClecirsDYkyBeWPoa
kZcFGYP8qnI26TRKfVAtcdfjf/5CJlZSiDFikTNOAir9bFt79DN97+J81tL6kRmMXulrp3wSZKEM
n6jjZNKAJvNSS+0vnov3t7TTR/cNBtxn5eo38mGC5DWbZit1gfxccNu7L9Z/PAFW5gpDVuVaDr9l
sOkRl8VIKpNUPRxSb9nPw9dRlyFUiaYR9w0ZMPmVPLrhl8jdILvne+FCHfpF7vydCn8DNX4tm8vt
oo72DUx8F0Z8+yE7TBUDQA9vRlh/to19NSyEnqFa4aRbGQVVE++BRLW0Ncn0o33QmxGdC1SqleFU
MtiQ9Ijb0osYXDJ1JaJFfN8IHbUA4IsZjtcx7OO0nBigCAGOzentGWI3mnEJI/GwWOcYDKt1dxgb
u/1aTj6vI7bI7zGb9k5+Y1taH75RYG+KyVZQRccA9bQLd8gf0Ka+KUP/Y3RZL0xiwIDXfbOlYxVC
Mkgq3HiMQ+iWf4JUp/KJs/3oKipetAUQH/NWKlSnCo5lpOPTGE3LIIfM3E2HklaebfZvmU+ju0At
JJkRCanjW5TNP9JQwdSnRzmp8bA9aTJ1uLCK5DABkMOn+jKa6XU6QGVQJ/TccAXR/DTY850R/Y0C
FBr7g24/Wty3QoJE5xSsFshCKDqEWRNqq+vP27pqT7L0itosgTzgoMyid6/ukB0sRBpkzCU9Da6U
wM8ReBq+ZnSZ1d9b6Ka4lUU3VrmXoy7njlSorHtESsmf69G9aSkZMhcnHGFix2XwIAsij/VpU3rc
MXyuOcCRs0rGxUyRZhOdeDYwbU+KNd6O1XwpV9jX7NN5JY0jhmRefpT7vaWDL7sm8YcBwK7HiqrX
kRakX8jkgxqJMydnki5DDWSSe1mi0KhHtyiW7egtAbP0hNuq4e1XQ9ObhmBnUM1qWr2PQKv4Farh
MtDMp/FoGCNuZ3wcAeeuShUs52Hj8rd1mhwF2TlJIAez1ZB4R9y0t2J5RePIRysVShbgo5oCrAjn
HYZLF3wZsMlyegPdRWkHKkKGD2R/7IMAUALSVswMrw2Q51r0ZjjpZV3Yb61q3mD7TeLlvCQxu8VK
cPmuG5U6n4xAa5ureGIckfd7jTtAphHFWAOKps+VyGy8nQ5drMRLXIyzVTe2cCF62CioUJ5gMGyK
oXud3PR6sCjCyKnDqPtbkdZ4fmwsbcafIjc1dyFF/pA+SD4sO+T7DgjI5EmYnsxBad4jflohX4Xh
8YDARDqcaJNfI1ZJ/pSYD2FFY0yJXzCf+jR7afZP8wZztusRH2Mqfrwvoix97cqc8nq+j4Avc3is
u753r+zBf7IB1YwMy0x/PPU1UZ+dIYAEgMsbZgZ0BKeIXdIaWtbDo9ZFz4Ax2jmoWBzjzeqaF0eS
UCL2XJJ8TXSJwxFVNieA5OkG2rCoYkQ2JuPBqMPXrHMAkjqwes3yoUs5nK5AncobWwluXIODqAr9
ipM+cocEjvJXARTiRRo8PiW9Ql/tgLwS8SDwLuKasJoowdqAVLGVdfAS4NVFrGNqNnCrIwTlo3ra
cNEhd74OExpziJ54AMMiuFZ0QjzpokNpeo6T8p2Ei16MX25BiOwnxIoMhjCONy2wHMW7igBJi8+P
V+VcvuVaDBXaLjZjnh0bykSzUSJQntFd4fe3TMvJ2astklWfovkdZ/q8Eb4V0MjxQnRnVLV4qC1O
zEwqnaX+qc7xjVRdDZeBMEvIgsOnMUf2PcxEcqTP/wS9/ieKeYWspDZ4Xdsbu5wA3UI56mM6AMjI
8WZDAUdX8q8NuBeBVqR/mMzlq9qlqAVBMV5gn7NJuNZF3jSP4xdncgEcfqo9EzWvRj7JVvOIHcuW
8nLiUbuPBvSRIyV7AggKZ3VapWjT8juWMyvUEC2EwDuN9bbhhWyC5BlN83Uz19eaY96o9BYDwz1a
XKGQhjhcbvueTdZGLhLPsD7KLkOarO64IFBCgjZaxPZqaNJ9xC4zaVxMgMNKBqyVTXNP0Tpu/Kh9
6ATbRZO98zSgKdkRC/CncYZw49fQ0w1pkqgx0DF0f3wfFLI9eQd9dgEdRLdd099lCf7ec16x9pn6
NLTzfZ90lPBE5KFBaJCpTrqobUodlxwDgOk9jYsap+nJRyOXhM4UWUr61IG0pI5MFPZeDPg+MeBH
ZXsrTaJlUAy3sk5uUB2Mpn8B6n2X1NVJLRNEjeiGdQBPmhT5KjQl+nn68FPnmaHhDk2ZGwuonVkX
z12HhyLr5ZXNDRKXT+OAtbNRhBtDhZ2L8fuybgmpWsncFjDhdlJ5vxwSNxRO8BT2ELJXouna7HP6
ZYBgG7pctlNtK+3JzMFRsbs7v/JeXC56vw/CVUoLDv2bQzrQCUTcqwUMDXhhN7GTIoMQWNF61NXL
WrVuXDSnUujKnZscXAikYYVXloXBGFbo3VXjM89JUDN3G2Sh4fBb9EDHqrp3IIuKBKCG9CXVyrRo
8xacvnJb5zDJxnZQEHeauB6a7ApVfsBq+ZHycpuBHVNbbztDAcTi+9m2qEenoKFVrnyaUXFV5i5t
vBriW1icTCgD4L6So15WL4nlQgXimUWonwqyajvFytVHWrOM1deqZlIs+8jVXkD3yD6CLreW8n8X
KBxe+FWU/M8prS0kSEUdLvLiEIgJOXrCG8pMvH+zouTJc0zEkxApTq0W/LWTASNtX4KE1KI27gZQ
wwm1ce0NHotabmi536Mt/a6YoN20UkNINdt3ECJCdzoowbQfu2YDC/qtxAelpAvb66PCVNNBKAg1
Ro+xoYtY1GhAO1Ard+d25nWd6wur1yKaLJCdtRZZpvxV8/y70YdrZFio5QDsSzoyYOUoYXtilpTM
XKyZe9N0uKUX6cYlo8D8+7n2VBggziEswQr2lXc7dsGHTSmAmChYDBAAYcFUC0odwjuZw4Qm4M1L
0KLJZWgbguOfPqwaSY8UMn2dQDHiEkbphdorG7oLBSfIW8z0uFy0hBe+KN5MNziis/caUx5yZGFo
MEMl85ieCvR1ei/axQ39UKrZvSp6I1YJpBsqek4vsmOAVE/1UivGB53gIalaAWtILs0IHpTcqYz0
lcG6i0lKs/q27cM/eQ88bEbMwY/b5wkeTVCl+9Jst5Ex7UYlP4xevQ/TaNUzIkXLw+WGwsqTkVYF
j6gHqtztBtoTENlFS8NKQbkz6q/efKRTQt06OIrx1I/xNd7fqyn1v75qqABAoPUhKmtZDaK+eJd3
Xw2DdyH+k9F4/G3RIXDTYKv4AA2xIBBVAQvpi3ZSlnUXr6MJlxBoTX1iswhIns3ZSjR862q419Ti
xk3djT7N2w4CqUUKobXYhNAXhwJSwIdNTJhRqXYt8d6tbxOv3M38F+MAlLNBIiSCAWWR4krzueI6
r4vhSLPa0zRyLv6OTEthXt/YXgujsDlmMkcWPr9pir6CRa8nDK+NokO9NjnkUfTsth3eJLealq6y
ql6wSL0d7mXyGAz9H76aWG7whyFqvPxbMsKQuejEKAU2pghXLORYuTTtnHm+QmrwTnHp0rUNVaj6
BSDTSf+ymv4EEk9tb6091A9CUwWELHHlo7DQgmvjD82z4I58pEO37OxPaTDYxKUv2X900cpB/SwG
CqC0ukNCDSwzfJApc27lmDHfITctWQD+mLDycM3sECNvEbJeIhVhOgeRHxRFEaTOnhGfsQkF0P7/
DjkQep6qWvemiXQtM50LJ0ImciwRqbBXOeMjsIOvA7SvigovgmkFam7LXbmwAxE7CT5EA4NR104H
wCNHbIa327Zo1nAR0MlY9bSXv5Ye5AI1S4hMEzDFk0KdOSk+zvIA4tFEUFR1LZJDLLF8ihzG0cEi
lOkDymHAvGaulYlxEgWBfqXRBJ7n9iGmTGLZjIZhIdUosNMlm6jY7k0x1A+ew9A0mVceMhJFP9zP
mnZw0FhH1KH37A+I/Ee2Zy1Dk4Bv18SAWCpjuBCPZ3Qk1FZdjJn2YdnVpejti8ySvAYi1hsRD0Zr
OnD7vsvnZEQYjTmN/FKkfA4zidQ8Wp+NBxfXj3cmk04JvHEU3jt1R9PiCtYLqWyH+EChXo5A1JJy
vBe1PS2bTjp0ZHmWwUhcBp9XjveS066lPQErCEyc+6x2/a7Qhq2oXwTpbZ7nS3lXW23ciwpQjF6k
jZ4k2y3KLyWwIt+sT03YrlhAOpgNqZ93E6OwUqHA4STTXdNAYpa3MRmjk4UZam7Ga9H3+HpZ+XXo
sJ/oBp9wUNtEzrTj1ZhCMqEhbMBBDJhiRX9iplhyDVcF4QphIwCMAO/yLQIGSx2MtTArzPJUhckT
XcyvozHA3XF1fSe2VDQQ0bPRVgP3BcoaCqJKcTpdiVpHaVxaUN+hTvMA7DApDDrSG3pCNxU9ZpSA
V7JEJheCqKxIeK1G7Z1civ4QVugteC3oFPJ3VKhTQHnsSziMrxESaiLlppXVxh6GA9hp6ajTsggp
t5BhJmRZQfgIi2jVQKZwumAhpzvmuhKMqEhRirKKLHOe26uvvUNdCbFBbKzDy5lwIcuewNYX+Vh5
yZWxu6po+opWSdLi22irb3ryasJ+D/PsSrTRJTERfSLRBFZRraw4Sp2eXGW82mjqrwlkF45LvNaC
y6hy6NoIFl6hOm3u6BbHyri0ff9KZ9/kJpJvK+tP4SqrVTPpidCgnItmVamPqdj79TDZPGgTScfY
CBCPrepPJe15A2acSKuaULJTLI7zyUE2zd4wUMlooeamTYnnQ/nzjwoGyzabJHFNw+nT9KBfRTTe
yix9nAPzUg44/KxdxNdLh3pdBM1WxYFVcdmVILh0EvsysJolBndPg4vTQA8tTsf++tluhvsmUS46
vXmjx0AEvQqzWiZiEReHCyJeOgZy/IYsuXNsd1PjLk9tgjKazyG0TOwYo/iBr3X0fOczTcK1bCdC
1TuRHnL07iEcMhq0gxiPrX1yQXljYhMfYxP5liqBIy26V4i2YNJ6oulGXw9Mq/E0dgqrYWFgqF97
TF70pBTUVc8wjaPNtRc62REY/UPZfIJKfKt9Pd5mTbyXJWk1DpFVu48dKIJ6APbs9+BmaMuGVJxD
WDOrbQf6QBEKpZ0XoA2mleukb/m1TbqdoB16OuZASk607vprXWu+kuUornx6e+MpH8pd71Eat9G1
ZGhxj+lxhP+4b6Z4rIR73I9XHQNYpvIg19BpNumqj0gpYdoFlE78DcC7UqTFnM3ZSD5aLPiYbSG5
YGxsOzi5aJ4Zjvd3GNWt0jon9maMAQQbycrw9UtjAFXbMoDhnk6Omq68DgVGzKaGzjw+a2DW8ZOp
ra3Rm7doy113XYCCUh696zkWYaNnHlXWaSiVG6vXc4ImlH/jsteT3ehOr3mi7THcXtuIbMaIR8l/
a7jdvhJquvQmcQ/Rx+K6KPSQKXi8GybU+buIV7ilAKnyZms4/dZC6kouq87EO8qM9ZArWAFmD3Gq
zQERDI1YZS8wECASOUcmwoCt0Ewbu3hVRGFzQWQj4N7MRYQSkIvMSvMpt5uhNKLxvyugZMcBN2ul
qKs6QeGA+FDH6Y0SA2tD4tTKw92sDcVq7jpYmRVAfi51uqsPontv99VDVrfPOuJKE7BqEA33xOp3
HLX2dg2LKQrAUph4D0QJegbkUwXazU6DBQvsV9Gmlb8pw8MaoUz0wZnW43rjz/a2mk3YUA14FuwX
LnxCQZkERz2sTjlZvoqe3tg66Jy4cI5VjGbyPj2GVfg6DslWstAAaeYWsSVDYRwdD9uUKKyyCoxg
LqNAOkk1dozKCGQibtvHMPBe5jq/mvvwaNnDdjCStXg5zi5M0czgkUKBDRz3IgiMJbxVGvZSZ+CJ
McO/TExkBcYHbP+g7yvwnXlSg1xgblvbKKOoQwq7CUB48y4zNbkUYbWYqNVi8rkQLfoKkq8++Fdg
Olb07m6iBmOLMKG8MurgsrDmBsvxYGmqZLWGXtEFnYAGgp6ipl+qM3PTEiINuV9XaiuLy92H6FPh
5hoao79pS628iZwgWiL9Cwk/0tYusr4UQrduNNxX7gC/zVjigAfoGW3lNC2eQnZnIjnhtkEqBQOP
GMkNYw4ufeSEofMiqoRA872bxlsLPxSaLsDQwIHnSMhnqP0zeieTwtthUlO+q1esxAGUrtRJ/qR2
8f5n89X2NKNPVXLoEt1HkycK1gBZLosEXmRWpxD2UmjtUNu2SuWuUzs4mFX/LorWAXkCKvdcgP4G
2AHSkuHJxgXe4SE5Jt2YCCEX5XsqhirpMsT8qCGgiHGPVbqMfnAWU4bxk0nhc2O1G0sLTjVFzRyI
fnAKBnpEx70w4g/dc9+TGRsEtgSqkDtjIQOD+UKNZuJrNz1olkOpxtdTzeGZVkIO/6B/nOwQ3piG
5ERJcz6x41fbLG7UsLyA0roqwTFMSKV4ifHHbtI75LJ5H2I1pHVCFqaBIMRzoNyo6Mks1EY6T0qV
rLXqYwRS7+mCdeKKEK8yL6M1YxNFA6veQ9O+tLwOGdV+ftE97U7VYhRxlUNRzo86FwwWIJde7mH8
BE7YR4ahxIJQt/uT4aCUnnCGGYiHVFbxh4sEAnMVy7koc2srSYPmWupCV7U90lpvIKUZERgdrbd+
S0Ntj9TL1q7Ho4VtSs35HxvlFKfcrH74MuARyltJQ4J+C1NGtHUSZe9wdynFOxJ4NLcHm8jKeD3w
9FUwwGOpgWZ50YiVxWTd2mrzNiEQ5rHOTGePZYm5kZlVxIvpekywcUr4On3Zb1kbNAUAbcaRfplO
7XGoKKWh9b1GZa2jdljcwJM9mo2BgGN/k9rFeOGVBiSXYdFmWkcba4T9HRp7zWGE22E3eqG5zH9d
u4UdHVBss0A+ZtBhGBxyisJJFEZJjCZKL3AyG011IGOJkFSwUxoNYoJWB0slCA5G0O5yPJQceEIr
wzDBEFpNx+RD/zTRWN9kan5ZNDHaZQ7JpOklu1ZwDqJSpThAI3IgQgZSRnP/PAzTh6J3yGGRfmcc
+MFn9KU41R2QZxxmM+iI7Qy5zZ5CDGTt/Ej1+1GXE+Ja+Wc6dc8jg/CEyNj7GE7panvhkF4FnBtD
/A24C2zkzCXY6hoofOkRqp32PAZPsva5q74qNWA+DHCaAkm4gRxO3jutRBxHbIwrwz/MaN4b2AuU
aOHnIeofYgxsV96bCw9l4Q7BjRw0NE8mAjE42XriDcjdilKAj2rA2FeY13Bub3UV/cY63LtwWVWg
9YanPpu1+liYDMRSDTXBIM0vUrvaeCZNJn7Tpzv4PqjeT8lbATHe1Ck41dozaY0bw62vmwsL4P4F
kpibKon3jeYuRLdwqujAoLbP6uRwRDS7foaPiylSt3ToJaBtfJExlYmycI+V0hbp0js5ZT06S6Z4
DyTJKanVYFkr3rs2ET8997Igc5fTK65og+7dWaHxXMcY6Rad/iB20r3abmwuPN6jTdNjJ2y2X6Gy
G40rzDf33aicuC5WjRJcy59IYkBL8vV7rUAPIdXNJz9yLxFMSJDtQ6OEkcA6ddrrzFXuekfZNKay
jHPt2nZh1NjdRqmTQ2p066KnUUar6bNAMdXpqecU/cUe1YdgdG7Gyp1p5zPho59LlVmvnYEsJK36
26gP/gDLoYDHZbjhfOroSDm4yhZNulGnoVzUonxXttFHjFKyxU9AXQzsWV+B/h27tW41byjrDRTS
rnJR1+pEq4URC9Y/YmjlOd4qg+NMbhAcU/BbulYRsOHvkcX4b9j9Mldr7pHKYhgTlo/ynco+4gWb
0gu3tumxFnRLsxJXLZuXO2/9k2+jOdjTn8H0Fa7hXxD0jM7mcdoGan9EajhY6AUaLMboAujJ9fvZ
Gu6sgDMGzNaMnptKffBxQ+vG8rpiTLbLggAyKS0vFSkmSHa4oQEHy1DRMDLaVwidGCnIkwGgLiXT
xEfzrv7BQRz3IsrxjkaFXTM76TX7sWmhIvVaABwf+sokzlYVRiW4TR26pN+AgUMCwaCoEkG3ySgO
lYW4Fss6BSGgk6h/CoN2P/X2nXxSLGbEKPreR9xvcNXKLaiPm8BjYAnlbgvv/hFPneBCm+wXqOsd
bFXvWispDfvsT4LHC30FX10YkOyqRAoYLb4tcvOjTwZEwoEG9R49xrH8W4dMvrxyRG7EIwYPbLyq
1/cgFoILLwhAoyHvZ3CwCVl7z3Huwmn6RB3pTzqiVuKk9a4kdxn68gXnrUNUI1pQRDNEqW4/4VpM
PzQgbatMlBynYR8E2Ws054eWZxmtuwgVWK2mD7yDK3wnb2FJnoWTGiBrC6VbA9uK2LBfTct99R1j
3/hJAyKzytBC/loXcveJgbSfmNA+XZAqsxrc+hH1eRwePbN+8UuoxsDEICQzOXFqZQWE36MMphE1
jJAfRelcMw1sS7zudmx1JuRkkLENGsAsuoepAH1mZcbL5NK4ww9bEqhWgZksp7ysW4GD50evaN79
vv2r9nSJYa+qF3Xv3PUJk+Ng2NQGccjQw2d/zHe1Zw+UCN2+sxx3EUEdubA8/Y+u0InX7bBZzZm7
A8z6LD7s2MDt6yi5xyXyvvL1QzqCWJX2ldE665BZDtPYkEKt3PQopoZ2rK8zDHpiKgiEDCPoZJi5
+YLIgxcbkEPNQ/CCiCOvOaZPfX2p99Z9opc7rTeA+fnVO+j+RDyUwfMgghjUdJpYhiLJ3qIsujXL
wl95FnZS4Nx3WPmAX8A2yKiJGtJNdaoQvhuLOcAPCPTmuSDwXShj+FgE/YOazadaVVZ65t/8V6KW
bT0Ntr8xe7hMVkhPVke0G1klLJbm52hubiOsO6csR9Rh2BoQIHuqwcCwKfrKlcwLKmM6EvtQk/nN
x1gVQ9x/cmI9M0rWOw6LZpnJVnGyy8yY7I1uGpAZ3Su/BBdLhuCU4z4n+0x1vCUUY4DVgiwvLQkU
zsulBCequRcl0uJF3YE4w9TxIgI0hshfsuxhYl4MTo9IiRu8UoCmnL5x7+W5wUDuzUqtZ3Ebh+bE
sagGYlUUYReFM5Q2wul2CxswpNV7C8UCUjWPBDbaMTGuB/DJYsaL83OuwcQ3/P1cYS8ex4ioh+4L
0snpocp1RC3yhA2Ib0OE4gwXG8042g5FzyQ129p++aRO1mdaSrUJ+oxolu80Wkx54tEcaoNnry2f
qjw/9X1Du31rW/NbXUBBFbt0Q0dNmKyZf3AZTBRL7Esvox7n+tr9Y4b8S3lp/CC6MuvmmBY0Ie1p
61Z03me1W/aW9WwMiPiaevvqWMorxTP6xhPzyDyK72pruKZ64oSkwYM4iWYpA2ar7u49FTlfqzyA
xwJWEnl/k6JfMatYB+R/k/amKPkvVr3fmA3bZ6cjKZ3RZIimbCzarzCWp2WIDhIyl8bDf/7H//q/
//vP+N/BR3HzPwftP+g13AAMbZv/85/fPeDMRzvQmYG7JQ+wi54C1lcgkM3Re2Gn9m+W1vJd/+mE
nz2CmiGaVWVMtlrUSl+tfXFw6Zhre2EK5dlI39UaAIOTlIvOjO4ArR1byy12HOh3NaGWUvLLsFcT
RLCUT8ucwTRECj4GvP6elf+ZwVUhQvreFR4Vk1cjtuKSXDX73KqfQq24Dq2UrrxWPaodV0iStte5
SqeRMqu8yFrrIcomzJVnbstsoXS0UVrHXcZptWyH/mEOmqfACm+MjPFHbnmgA63i5DQGpEwk4E0X
L2FMHhxUFFrax5CcpsF6NUf3zU2ZetXlY0jH1kmGfa8H90WBxa9z58/xdY3bxsK1jfsws3dlCrZD
gawpZ44qgklVOMEex+fz5202v7OVPvMtHyAuWXiYRlsmJ+oq840n3xheZ7O9jHkT1JR2c5oVWJQ5
sFViZqQXcVVY3H0u6AVaMi0G0JUx0nqvoiulMCBrIinrtsc6HT6MzoYHC3OscgY2F12/oOkCMPMF
eifgUy8cp300a+/Biay7zslOStf90fH1mdGP0wZYmLbtfcKTedQzoyVxbI4JDQVUOj8Y6OCu09zm
mvu3prbEQ4S3/+dF+cY23D5bE6pC3BeGTGGEF1/kahaDvagooxFXR2P5KsdUd+H23ubnp32zA/aZ
tXudWXVdgNTf2E6Kg0a9HCxaWeHUHby2+iVcfPeMc1P30c692uEXiatDD3JUpjzoBUM1CH55nbVv
IoZ79jtMG85lTMtq22r9Q2S7dw1Cy473JE3AaXoGCaHX15jGJXlIawadKebjWn2N5PnP66jLj/mn
eHL2I3PDVwdLVZOtXzaXjNUWrjH9HT2gXaqvo8PMm1+0i9jo0OktUsTmfUkYeLlsauiip3QccIU1
x+w+SWdg7j5AakDdy9F1fvFw1745WY5c9n/e4LwEhF7tvywGttkEuHlTMsEV7kJqlZs4gq8ljCFG
YAVCBVBwQBj6bbefk3Lv1KggA2Nt6a8KZh/9lAsRmP950TQJtv+waI5803/5Rknmj6aG/sVmCoYr
U1y5AAVKajNp3aVrMOcB2QAJCBg+MzH+QYhCPz9b/+bEOM7//+y5H7shUQZnEyE65yHaga0Zk15Q
yE5g3gvAFysmugmA24UZxqLgVyBLAxa7gPMgdAZZyBqqOd/M8W4bi74vVBphwOH9+fP3/HbX5K36
lzXC1h7xcq91Nn59q0O9MfsXHc7jOB00cJd8Y5IqGtdfsOTCICuhE1IIucKHomwQ3NJfAtO3uyUr
+S/fpGraABtULG4NdOEvZAAW5Qmc9ZQWD5o9NHBk2lzmwU3PgCIzy13k7QulPf68Et/kpM5Z1lFo
1VAYWqRsANstB09BgIgBM87Z7A7XZ4TiKWXxz8/69reepQdx6eEvA5p4owKV4J/2Vk8+2lw19mec
+eu6t4+cSKpGRoKpsxaS7M9P/iZYOmfhv0yA+dhRgo8w5gCCHQ0haao4kdXYdPz8CDnh//TWncVK
BUPaJouIx7WKpycGsWrWXveoj4iDHi/kL7f7dy/YWUTUMGfR6qpU8CJo1lDNh8a6HRLzl0//5kfY
Z8GsHGd1sKuWdcLzgIkGdWM5U4uqNE3qyb5yLf+Xu+Wbc2efBakoL60avLjCfDa+dPCOGdpkH+j9
ZxZOW7PxAQHa3n5gJv/z9nz3vLPABPo1R+tIrmSgQpE7rROkQWM6P5POaFIcZKYhfOoY/vx7R84+
izAhLj1h4PLAiiPWBShkyWxnpN5JoOj88pBvToN9FjwMXcHCa+Y0MIihPBzjdYZaRiYSvT8v2zcv
jnV2IHLbr+1AwgOqrUDdqk2Hql9pTZtCS99+fsQ3NYN1dhIcBeOG2SYotPQSmGsKadCzfrkMv/vw
s21P0iFGOsD3N2K6YTPbbjMi6r/3xc92uAtnrWoqB85JrR7cGi/dLrOUX87rNztrne0sQzZFt/FY
3LgB+C3ciJDW2eoYxfz83b/b17Owr5RGl9QT65IjQYHviy1Dt+nKmhktaAq88Z8fI8v8D0HROgv4
TjO43C6zv5lqdDta+9kvhh2d9cuReRvklt9yHv2bLMw6C/B+PuEcEjEmHLJhrw3gubHBMAOnAvTS
P+tB+qhq6caJtdciUk/irSZoldH23S9aeSQ2IfOM1q+GnJeG12w6Bus8KtBDhubEDHFYDFYL8Rpp
0sKr7lEe+VO23rFv+l9O03cbfnZ/ABMP9SDW/E1jwwVMVORqwulkW931z1uhywf9016c3RyQnFOl
Myf2QgGlmmkPQpsdhipcprPhY5FgfIh5gouxyBACXC8KaHZAQj8R9lqMpbNXUaiOtRqshedcxDN8
LPETNEaKKoPmyM9f85sTY54FnLRMlalSGE1bGaQjkDp0eIZy3ebVx+CiH5B5zi830DehwTyLO5Vq
uGaY9v4m0hgKGmH83kfmv/f2mvLr/iWpA8FTzwYCnRBZ4mNf2rd6qABujn9JX7857V+V/798vAsA
GPo2Jlsol6H0oJKtlenKxxqDC+ch4QqYVOPx5w355lyaZ4HIt1NLbTo2pCpQH66bRTNEp8wafsk4
9G8uZvMsEkVayFBjsL0N8lDQtHUYqN3kQFeeh4W4THUwFp0oo8WM/QJ1/KObjre1SA6UunLZIvad
CUewqTO0zNK2WeSZ9SxU6QLdd1d3Lg3Fy9YWuP9RcHBDYqAvIGw3cfEa+ivFbX55w747UGfBLlTV
vkDSzNvMXrD2sXArMBb69zbhLLzlHcar1qR4GxvR8qDodo40XxMsnH65J7977c6ij93ZNeO1gPjJ
4BRUzQQghKEtphzRIqWXj47o588/5bvSyzyLQ1M8RWE5suGmm7+YyXSdJw1ss/CI5OSwcLT0KYoa
Y+18eeBCXEApPGIy39yIk1YMLCeLHcTvwnBl4RTQtsbdz1/smyUwziJPGyAfFFas8TQyGgYtLmqu
Nv6lwjsUk9mfH/PNKTHOwk7gtJaVZo63ISS8aoZ242HI8/NHf3OpG2dRZ6xMpcC4i2Rnbk5OFF9V
qvMc9+FfCLa/7N430cCQR/9L5EkUNRtQlsBbyM0eh0RjPIswUTMCu/v5N3wF+n+4poyzeKNFWlFG
I2+RHiL4aDi7Ac8/UxP9LbRYRUSNmbELoGke3VVcQ8Z3K/VpVqprR2UePrVbtVY+c5RJ4jIp8IyZ
6guHfqxS26cy6K4RnIZETMaGOhXVDdRi2km43sEUhYkbDdAC0hz6x6wfrIaJmJ1kuLckbwUk9yzB
FhgjuSTSV3MTbPo0jghQlvBbFbIF/ABKsgbm+3ijihqguF/9vC7fhEnjLEwOk1n7XWQQAYhbRjXe
5ZDnkTwqr/XMOU1czUqvgXX3X39+3ncbfRbM/DEOOnJ+byOGKqpuXgNZf2odJfgl4Hx3Vs8iGky8
UkOHEzl+cNUlnNHK8j5KrX0IqvaXN+27doNxFtQcRB70QA8dXHbbXZk710Lt1eHTFdiCCK1b2OfM
IOj5/D/Gzmw5buXatr9yY7/DF0j0EcfnofoqFot9pxcEKVHoeySAxNffAdnHoV1HJG/Y4bAkshog
kbky15xjZvdzeafwqmpW+0WN/dElPJvo9LAdsYQYLk5DXDIwEpPS3E+Z8cXJ4wcv/2tB/e1RlGPY
kJWi3G3iZd87GCMzB26G7H8+AD66er9K7d9ev/N9sLOVwO8fiRPMOJ9wWJ6Y2dAyh3CNKEjwlc7w
Hh65xAANV2UXfkRCBG3vLz7DPBr+MBmIsxktbjy3gqGD4S2BslNwio/CXH+ZOXrtCLlgIJ2mjSpw
EL2BE967En0+i4TE/vMP8EGhJc6muwxV2KjVNGrnKKvWwUQsLH9XoAV0hD2yAFvkOLnjVyXpBw/5
r1PV3y45eqWm6ZLR2bZsOmYELMfHc/aFO+0jPFbN7WhUz59/sw+WIXE2n6RSRJYkiQVZ2TNgFVrj
1urzV/7o0F6cTR2iKlDgVqxqUZLukJkdZsYpIUYFbkUEvgZzSpoVVyPqh4yOb6zIpGoq92kGgOZc
2gw+vnBbd88G21gUUnLTCYAHuiW+GNsfPTpnk490I2G1VmxvCaTHCaH/TIhXCf3pi5r2o2t7Nu+Q
vN5mWmnY0BO5bfUY3Gk+3vzPL++Hz+XZtILWjOUca9m2AfSsIuMwfwm0nTvUaGBQiRWK0GYmo7n3
0VargdQBesgrC2zDF4/lB5WScVYpTZEoddAx9taRTYZnwVpV3LqKrLYJA3lijl9scz64Tb8qyN8e
hyK1tbyrhL2Ne8Juy0IyGDCzt273xRf54EYZZ9OLQEeVcG4LTA2SlE+RMAdofn6bPvrsZzNH0Qir
M6BDbaExXc5RdmZCIlyS5uMX4+CjmzC/8W8XJy4T1LKt5m4nGb5he4MbQZwG6Yohdz8atevPv4cx
f+A/TMHGfO1+e59q0qYkxSu/tQwn3dkNsgl6SCcrB4SM6JQOGwJIk6i0ICAJJ7LBPuhj+60PB7iD
nLLPDCKjVpf+BKj888/00W07m2C8oUq80O74SHr65Fe0q/N++mLMffTaZ1MDsL0+IFzc2+rkvAFi
fq1wWn/+sT+6kmfTgt+h4o3LgPQGKsa6a1A5iPK+N/3byM/uPn+Pj4bd2eSQaXko/YJuZIE1Lc+A
OM77Z7N0vqipPrg8v6RNv42G3E1dpTvUNB7nJcIjBQbd1Be3VczX+A9DTT/bGlUEqIcwlLH1I+ZC
WzjHFgJQURiZoS+ljgO81+4ZVeonoUAjimxsCRUEAsVWIPPsp9St90OGH9LVL6LRP/mTcds7zsGb
cwU1sua/uJMfXYWzecPG6jp0GQ93xwarB1Cu+83T5zfwg0Gin80bTeF6U57w0uzHH2bWl5qvAT5U
C0PL52/xUVtfP5s6ojAtINvzHlOqY7cvdznn2OsoiX9OTT0uh6J7GY2mX2J/BYlCBiiARROJo4Dc
C72jXyEIqVeff5gPBqw+X+LfBlTQ48KgO8KzzHaYuWKVRe7JBrf4+csb88D/05g6mytGr+pAtI+8
foE2ct6fEULOUjkujBoyu2vr1xOs2ELv02VqqS9K/4/u4jzCf/tWNTLsYepbbxvW5jr0TLzcCOYG
a1tkxY/Pv9mvA7I/fbOz6STWNVHWQvlbG3wBnbstNn1kRklHuw5Qsz1nUZF7YcV4H6q2WBdTczA1
HCxzgpbpZ9eBD9ZeNs9Ey77CekYqpZFRln6v5xREDccFTC90T8ojILiIDokkrTKtr3NT/Ixa45Z1
YYAY5r2MGQh8CBhIjcaNkOIZO/2p6HGksPvFtf7uVnqNDZDIa6O6GRLIrn2+/fwqfFCg62fznZuZ
FZYL8CnJSK8SAAJmwuLo1Qi465SsouLFRLr4+Xv9eSkUvn9W9zhSeuRoAKXhAmPHs5trKduTwP0s
p3ZFd+zK14HUTGNLI59+EyiMfkmewhPHA8VscS6KbOfE5Vflyx9HGZ/nbL40EyfKDdcPd9jdN84Q
vxhcbD8bV4CHXj//zh+9xdlMV0rNl6ERYd7xfRK/tPiSbIhNWM7kqWT9+XvMj/r/Gsh8jbMpT+W5
XaGMDXfkGrfk99TXVdXtPn/tP44PXvtsqqvBF7NgEfJMDEKzEOgHDY5KjIQIuhSXvGP2OGhE+sUK
9tHVOpvMRntS6NeTcBc0xroONG4MADlkmhexSa7351/pozc5m9EYBryY24LwMgiwzPvHzJ95GWCc
0tL6YomYb++fbsnZ/FWgTeyGLOWyGShkfROGYuCGSx1080IF2Liw0H7+bX5tGv70VmfTGOmbI9p3
mkjCDe+rPtqEMHXCGOygNohdAFu2h+xPX+gWD8iJHhmRRAlUKs1Qqz6ucJERqYxPIyrBkLApgVNp
2F9s/41fir0/fbqz+aWF7FzWeRrtgmC8qtTwqFdMuCXm7txcKzd5nGMHSP8u8JXygNAuu5nBM0lZ
b6s6/C5cubTNcK+EOpSwywnlW6lxOGVY0LQc+o2lcRpZT+IhqIL96LrPuk2kaT3nUc3/IqimxRge
B4e/IeT6qWHSQfH8AKziTVfy3cjkLh3t60pPobxr+fNowREcBFvlvg4vw1FkuD0x9gaIz5n5S7kC
pAtVkrOphT3E98r3ngwTy5sCWjUb2BOlXbd0+RdC7+8iYO6tVoK0UuIGOgWpk/i72pIUGC1+rF37
3RIK2SsZSp7x04hs6LfGlSfkScb2MUyyq9CsLktlHgbgvORxsWRAR6gB/cp3W1gHrU9+2EW5m8Fz
UebuS9d6abz02UBVKDX7JUtK0Kehca308c4nxcIbpoNXBk+sT7uKiXZpl/2FY2trYvssxPtY44mv
njU3VhZ991W1mycsk9wK8hy6RW+UFwWO9RbEHtSnEVtunW9GnFRJPD32CnIZt0zOXSUsahTqJu7N
fq8PAfAuuFaBekl0LJ2zXwgnwbee2Cb8BSG5rGW6TUJyPKR/CFFOVTjQ7YraO8Nl3WS30gsurTjY
0ji11rZd7zQDVTF4Shq+7TYI+ksMtt3CwybmuOJt5v2jvoDyl+FVMgqPDDZNu5gzA3y8UtInLVRY
JWkJerbQbLqygX20gH98/lhiOPjzFOCdTQFJ3Osi8DDQ4le7EmF7E9n4BuYBXJJmMQ3RdxFXmyoy
Hth8+nb9lPdkHFc1oQTk35g4QiCe9Nal5+KjM1RHKnQ0PQlpIvhS+7zUdqZlX+Sh9WqM6ljOJcsc
jQI4Dj97ty0bck5dVTyP2FnKNoCEQOmSxRO+RJCbKZbxDhrDyDCTdUAmhp396hZMvXE1WS6WZQ98
prsyUHqXWXgVts1jFJPS4UiwL3m8C1IvXhBBeUx4ubbmoGaOJILDd2VST7UGkKPSwtjbQ8qaMlke
XB2tNrlA245dRwlkvJ570jQk8F2vYagGprwsCQFh5DSc3Emc7nQh58aRM5C+Be7zHRvrpUvqDohb
C56XfYri6VjaARHoYNWWWqPZWyut2Dh33q0M9b0rOq4CaBVwnyiiOsiInIDETPhTEO4IG/uGIWnj
TNWxIY7ChE5QZOJYwnpI3HzgqMTcG7OboWjXogiu0iF8lQSxJBBJiigOlkZjLInXeE1NMOpCv9Lh
tKYTufJKiRUalMf53nRzv9+OnZ9to+4GrqvBTWya9DS3Ue0ZKwSs2UJbA5XtwTPkNmnIlXKN7hTA
5V2KSWxK+CdwgAAL8qXnMZDH7fck85ONid+4RbU8Nma+EWwy+Mld1qXrMFM3rU+dZU/OPZFvPP13
scZ5a+bibJU07VcQM+66Rr7Px/jC805TaF/H3E1JNlM909oK7UbCt4rmZBYcADVcpkH1+yQyN7pr
/JjjZR3cd6ksjjiy8dOyuLgAUHMZcsCh39okCOD9W2J9gUoQVTD/cuI3UjIH0MnYQ/sge2GDocV0
H0TuITI0tagd+x5e47OQ2HGsAPLrhKEBlxNhH95bN4eDItgDDFF3D04OQNgfH0VtXUZoiRatBg8Y
Jxqi1OBKJwCl0TBF8hzcySK+LSzvPbfLi6Hr3qIh2/p1jEdVI4q4qb2LShrv+YAjuW27F/T7sNVy
9VSwcmYU5o6fsI8uktOM7E4ltvvG7neGXV/ZiUUQTK+9WINGr2wU1xxgbt12/N4H41rzwi/mlA9q
Me+sfM7NocNliMJFJSabCy/auoa5T6PRWQz+9FQHBCXk1hdL90dvNv/97zuwzA5z4lSR1Yb2dhxd
jg66S2101CK6AP8TfFG7flCMeWf1cafyXtqRQrwWx4+h6x56pM5ZKL8H01fKRfOjmfisPg67xjeK
MEMKBoJyGVfRKU6c2wCWBotXfTmo/M5JQyI4BkcuuqThSKzByYRJe8zyS5GYl2Q1vMnaunHRUyB6
ORS+szMdroWVcH5ok5QXhTvXB2GALPo06e0ubux3x+5OLd59XC77RNefU7O6a100Up8vMX/c+QNK
OCvNvTHqDcNAkxumyZ20hhfD8C7CUfti5/LRy5/V4l3hFXSSBxRuUnsSlvHWwMC3GPaff/oPNi3e
WRXuybalKxrRay/dXewXPVB2S35VFH/04c+KYjIRRlLU/TmhIDlNAtwT+XrsM6OhumyjuTTuVkMU
XLC3DMyrBiz45MYH07xFM//595sfyj8Uvt5Z4StHZZR27kaAsdPFpJM4hAoDnNrPkYLHo06M+/gS
MNXu87f7swxIYOH++/OadYXpkM8a7SKtB4f8FoRX2kBKnjhBhHOyaAEajD9kWroty+v5Wsxm5yDE
wRxvE2ogjCoLSck7ONFrkpnHKKDnP4M3GvyqHPeUuNxR7vsxBXY7NP86f/i/fzPVtb9Mdt/LSjUI
AruzP/73fZnz3/+af+c/P/P33/jv7Xt5es3f2/Mf+tvv8Lr/ft/Va/f6tz+siy7u1I18b9Tteyuz
7n9sf/NP/v/+4/95//Uq96p6/+df3ykY8MLevodxWfz173/a/8C6ojPo/mMrnF//3/84f4F//rWV
8WvBo/iv1/rPL7y/tt0//9Js5x/2DPxAh2EYJmQhqsfh/dc/OcY/gCtZns9/HI/jEt6mKJsu+udf
3j8s3fINXfdc27Mty+e32lLO/2T8w+AoDmEJzhULEzDd6P/56tf/Gq7/uht/dkCatvv3J8t2DEOA
2hBwNFzH0b3zc0c2uAWqELBV8LxuW4D/JaThXdxab7ALEwJo2VjlHQ5d6KNL6nATbYWxyltjOxRT
QWhDX2zC5oQEpkBMSUWiubyMTHc0TJ68ciutQ6XHP+sGrJWX5Dmv0R41R+zDOW7St/Lv4J6viLtI
trlJ2J5R4nfkyQ7yKSSgAD87zuksAt7tj/p6qKYLNxrZlUAWWkRy25SoPwZvWRH0s0mopJboDP36
R1GGCNntHGQaxeukyTtk7Ye6GMBpOi14bG94FaYFpg5UXxHJC1NYl3agw4yycX2EeHCgGnEBnIq9
FZiCB9kBw684vHIbddKQAkQcpUfN5SxrV2pY0+1fedCAsx7wFNnTQEXM/iK32P40Tn0gbKOEYwuM
vagPKYfm6xjnLrG/3lUiwDYo2vsbYQKZI05+USZEAbRD9tO1yxU8HAIUWi9d6C3O9xa0lO2+1I3m
LaXbPU1qum5iq4IqYn7zMvcbxcW114qrzAcwVZjk7DD0vzuZjNakDqcrg3OeWmzzIWC20DXUOUn5
jTJpWICLiMmecJKl6fT3ZtW8WE64YlZZG3EPdIsD5N0UkAlYeaQ2aeLdjQEQZrtUL1+qOBjYNBvl
CoYTgaO6gywBU2nEUYnR0tV2q9PUaGSuj0IeuKPQAiWUqAISLQzOFalnD4wU0rJ0ymwv819KVXE7
AnR4sZWTGakSEkHJbKiFdmHZ1SIa1U8PlCm4ceNHjhOojmvQAmBtFvItjUt3VWOgWMRF3wP8yqNN
7UFQiZOVKZvLxNC3ukB4jcP50SgcqI5BR9YPKHMDnqpbxQkbtOyo4bLfTrNgXnCi7JZILN0i22px
kFz01T0hfRhtg5rzejZK9Cksqs7ExJ6dE4vZDuYhmMGIZZIZ2zLEt13F1nifenh87uO+ZfMkygHl
5h7sOkGhFdIlFY4wKpIXu/AhkFoj4AkNmoI2kaIjw26ZD026GmJKoHSgpeiHIB6JJ1oquPwd/fwl
xWNNrk5u7Qo/Y4TJ1zp9wleub2RAIPSk6kMtf3QZURwDqVzEv5ALr1BwTS5gzWiyilXdOdW15tur
akjUUrgGecCJfRdFPmln+pCubEtSUCzJRdFwPHZioSxxX2aeItfTPSQtw3FMIDe3JBxIFcU7qLsd
DjjDXW461eoXQKygMTRrDPu0TZ058s90XRrosPhHACjLLKmNfaEyYhNios+gWRHnYOxdUpILkRsA
n4RY9WEmF0lVtBwvMErDyNK2Kgc81rI/Rqz+w2hR5fR57a5Mu3/05o2VCNlCjg1ulzYoknUUA7sN
xMHYtDhgrrIpW9tDYK/aiaMYIKRXqdnCrmRrQ6JPBBexip5tQ2OIKqA4ggdGBxG7pPQpV6Udr4KS
GASh+8vSzoq7BBZ8kF8mfcdopHE884M4mcMUbsow2Va64PNODhYvGxiJlwHszzBqI7BbuA54yrDJ
i7VRlkdum7EmJzAmoG965bZlENM5TeHsbSkHS+04ITr0cUzk31RzWsJ8Wdu32aT6Yz5Z902l70eq
jX0n4L93vNNykOA9/Gi8DTM4yKGV7hPrZM1C4qkgT81J9XbbMsrGSVt3XU/KX1BcGPE4pxa4B+Xp
3iLy0wvOR5BbMz/67c7y4uiAcM0jsqZ784P4Os7xdepBiIsP1DmBr5zAkfp6zPV8/ridzQ7Wh2JW
fVeB8IndhLg6NISLWUSpRw0ElTzJT4XR+ysqoSLTSK63MzKJoQKKlqel76x9wMO+1XDNp2SQSE1c
sMUbN9IcjrR0jgT7oaCeT0VHl6KeqN5CVeDHGjjs6aU+kGU3CpO0dxd+XGFlUOtk36+cJN/2lcWE
S04kFlWLzOuwJQ9Tm2qcq+adpc3b2d4DlQQUYWXkQCc68tW9MNrYd4Y/3U5JI09a53sbCJvoIOG9
0F8i98pX1rrUUBt5vs001jJ7OOYGMswi6hKCNJT9rDPdk7rJhhQXx6ovZpeGm/0sEc8zOvTrojMQ
aEb9uCvtatpERf0wPllOls8MXxagIbiSnGDmWrTuQ+eg1wTRcr23jum8wKG/S/scfIX8QVSDvwkd
AElmbz95RruchlJsjdK6lBlW9pCS0+1JfBq1q2CI3wqpF6u0JcA2ryoyz0nhc40k2eGHh+tfEQpk
t/qeftwri6Nc6s61zfT8LNi2Zfb40xLOKXBKqjH/NfZYJNOqClmRAmyvrfOooKzm08iJTWPdtCHI
t+YiNKaESqA/GKZbrZk7SO98QGADS0nZ8I46s4X01yRLvXd2dd7dEqiOoDUBaOaPePyV7MN9ELXX
mkLg2oJZQoQIdN204XHmaGg6FFDrUc7gNaLcqxryhxMzKrUegjlELsBCxFQGebt2xq2v5fUOskux
ai46VtmVlwPfaPpTW9sIxkc+r25spyg4xEUCk3QwFrol96k/gXoW8DKA3/ecUxXjVehMt6aOwN+E
e0tWzjLJp9vEbfVZLvtNDM2z0YotMtr7GbdPvuqx7fXrIKwiRq9ur7sWKIa41Pvmogc0Usc4RS3/
RoycOGv5zViQMZDQtUa3vuxkv84c/Q4qyf1IVNjo99uhbzEZU175LNHSyo54fu5LW6JzLdt9Ussb
I2+KhcyudUG0jqapfdI1O8QEZIdXjNwAAb602/t6OFhm9ewP4satqnWTyeMEj2qFfH5pWx4cdfNk
+82D2zgvQ1y+aw5TQRn4z0HfrLJRr+7CyuLbY3MtvfK7ZhZwat7rYSTNC85nUnNoWjXDrmdBSfyg
hC0hgU7KnPAlToZDd9DgZWnuuizcHQCG91oV+NsNE44gESwkFlgr34miVTdmVKQ9pDwD5thYV7D0
Q34yGA46kSHhQPlGtsOhHtsLczqabnGl9+rSI6FlSRgQvJYUVg4tmtE7aNJbYqhfamG9b4b6aEa0
oSKdZPR6Vlr39lq2qlxgaZ7rxHUVBP5iGEzwCjOcSK/lVVknP+JxQLgtXeA8jPWF769BRHqnOCVi
zoyjaOtnK6cQl9Iism/OvdQOqdk9QPpNVl7wuHci+gqWqXB7pNTwarocEv29bNOHcGgv6oB8JUcx
QRbfjTEwt0mBTyv2eppLknLUySqi1+SqmIK99TD22qUQaleE4OEn1wqwnV70AUudSNt9V1Db+FaE
idMst12W98sqo0keZO86pLNFWuREPKj2NjLj09B+U0bVIDL+LqKBGDh9TwPtObMv3cAAPS3Saz8K
8KIFt7UIejg4yQpeg8eSTNKKgMiBuKqqoAg/Aha4T5FqrOJhuuw1983zvNXYgoiacq1YtNIlO+kG
DtptH/mb2J+e/dDpbsfGuZgYz8zNHTV1sMdfs3Hb5F2lzB7xfV54EhpkqHiW8h0/RFxYq5NZrzQS
XgbozUmz6v1y5kkUnPvk7bKv0IbGEq9X2icAOSUB2n21VNTUS62G5DYSEwSjxSCdudCf+yEnG8RL
bizO9uchlqoJSOZMyAaFNeSCi1xmq5CgCyo5ddBEfE3Qwnc4CduKBkohonllgmlWcjxPCInlAJUX
11qfHdpQPDAWs6CxIJcNb2BUAalYxwYdXBmRdBP13ckdO3PBGvTeePIUivksf9z1pQ2YPSyJiLst
ev0WXvo3T2NZNktzJZwZP2fKU4oSa2lH5bMWb4KMYNx0IAcOjOTBYL633R+GAsyms9OAoqeIT6Ul
IYpDVk4PXVqt8Y9ki7JumRjt7rFQGr28zH2LEuIw0tF/nHDzlWS50pEg4Q68MMfU5BxymLx1rPQu
NPNXs5m2eRW5bPvib1VNVApW9YUmJli3hd8v6obYZFoiObF6doBt304A5eYaw1uk/Vo9D5O1ofCj
2Cm40ukYvGhW+JCogTRD70KbJgJnB+Ws8fYRLNs71fcqywisTDOx1CmG0ah9sxgatLkAxvrmtOiJ
jcIWwd6D0yVilCL03Y3pfzf6VzObLse5oWHLCS+WoTNTiOeKS6E63XmzT3H9jSiPH8qMIGs1ySmt
5Kzu0feBHpp047ZVqfcrkG5yMbJzXlN8HR1fgX3snCtXglCuin1YGbe53b2XsOm2nhluOecxtn5q
/4xAO1Ou6hApt0M7UEdr6b4Ic7HyS79ZEWNYrCfQWJzTGmwZCDAza2c9hTJdZ/V065YGy2CoRU9J
G9w4wsRT1DnFPk9qc1kP4M+0KcJPJ8gWpFvk5Jq5KsGLHOz6zp+cfI32naq2Wg/JhWun6p6Q0MOk
ALEYBHyh4IL7GcR4jikytWSkq0W45hCVjwU7vhvIiexTNeEvzcAgeaRaxWnibHrLU6CWMR0VsSLj
t242UeYPLBEsqUNuQS0OiK/mih99Zd+FPe1cMoypSEtUpmz1t3oWKwI7ik0Oj/VpDzndPyjXosqq
VLlEQz9FfborqhwgfqEonCyYPkH4GKUUaYYZKwIv6mKd2+5T1EKjS5NiOw1Bt3YrOitlQ+WiD9BD
ZV3sND+yDsmgTpJy8+R25abVdbETcxJdOtBJIJ2NM61plVkTWWFqW8UqIr197mf2Hg1ZESXbGudf
6EfpbRDBP4SY+NxquUl2o8eUybPTlaX7LTXFSqXOQLiTDS8M++aqksVrFo1krsyc03E61uRQLcfn
LjF1Tl0ccwt3/hC2JlJCeifIv0ilJqSFfb3szDnfyFwNFO98CsRRv1bkxpHlsq+LJ7MqzYsBBva2
GY2nMBUGKT9xeluFp9SNmx0IvZlzbddc2sG5SEad1c9Jh13ANNSYnDdURiFfjUojj1m+CTr2xzq0
jOOvm61an5MQKd2lw1rap4JOmGCudaYBnr4kwjvJXpqB5X6ge1YTbVB6DqC/UCNmyS0BolWRczEE
7yw/zHWlu059TipE7m21ninEcuiBurFxnE9uusZJ9uTTsKA1CccZTGlTAQ4nHuS4ZZItNoYowX+a
xrFuweKltuzYxlW3ke2g96AhuE3LkahNVvZbW21kogIIlaStBjHQxDhsfzppTN8NNJCTo/dNfaUd
Qt/clXCw6SrxDQtGuDtWnGdUSb82cRmzAahIovYIN6vzZ4rHFE0HIUmmvhMGuzuhOwldq5TGcnTL
eFs2hrrJtXStEoaw06VwgY3Kuyi74uCllrmHH0C8C5yPTdFqct5LBqe4qQ3y1FLyMvN1qyfv7EjE
WiTRvqLEgwIcfrMDE6imYRe7jIzgOiFizHEaH9EouN+YkBqts6OViZQrM7tmncZVR6ewn1YQ+A5a
0BKpQvrWwrQSb13EgQ5QTkKg0640i/CWmEZgpj/x8F5rZZMAMuok9jBgNmE+RStjnH/fJwra4onT
oZ9vg4E1fqzWY9KADw46bz+yNVkXYTc8dQHJbzWPrCiZ1ApTHVQ3EYZDIKNpmdPBZffkyADid44M
JC8cuMhZcGm3090Eq6yadHs/obioIK1LuyIaWbkrBQpzHScNNinHgA82sVtns1AMuiDUJdRA4c6A
Mjtp0T9A1E2ovInzAxemtbq3igQK0iqt2Zxq+QAL96bG/rH0q2mlBVl9M/MCx2DO8I0kpx2ZySmR
IZhajRDTQJnbczre+5AZbChJtFk3EO2bgWiiRFNYjer6oSs5Z9TGgVWKIpOvbHJJ9OHYmauM1Nos
HufzKLVhb2Qv6tbFJcp5h5aWEypatnFZO6yqlPkv6LPqoE+1s0zKfiOHqrxmOPflqNaast3LET/4
LjV2OsmIV4X94PZldlIjyGwCQZxV8oLmMdzAToPpLNur2EreEpSjD74D/XJ0opve0oIlpSntmLp9
niRJ6hXL2tJR3YuUtrr3lOBWdq2iAc11BgkZ7yPhcCoRB2S7+3UP+dh8RJMwhwa2oDbYANYLLWuK
ddhM5cZHjUSym+uuQz95zVlxSXNEfmnWvJVurQNh1hutEwjdQtPd5OPwM2Tau9fX1VjQZdfl5eBF
OAVsci3sScibfrqzW5qkejf6vKdIKGfqU+RpUJm4K2T1GZq5zcgzXYQVOLPOIxhMje7tkFSEc4bA
uAqOWG6thKqo1MFb9hSES8+qvJd4DK8ZvYD6h5xiTQU/PI1TzeQpMdP+R5fnl7IR2bNVFuU6tUZr
n7XeWg+Uf3LYai61qq3f0kKS11O21zPca8w696pviN1K3fzeCkfgvBFBPXDn12nVkeXOQr1k846C
uWsvPQ6FllV9oTJPP5qD0o+Fk9irzIzMbe8qwS6ml/s6TsyHX38MZMSem3CK5RDq3mNjT2Qv5KV/
Gdm59zgWMxo0kJtGiG7ja4nYeh7bDIJExysfkCEnhmn3Lc4KkgbqpyjPFIedAbIkWAa3Tai8rZnb
+T6r8viIDRVSMnsrCLz9k+voAyyO2l6nNVjkshjugr2K9f5Hng3Rss087Zool4EkI8I+DX2CV1lk
uPBijmRWsSFXisFs6WX5jLQqXYoq6e5FVrB2ehGs1taxru3seVBu9aL83ttpBHutf/1RBtFq6NQr
x+LjLtKj4jrn9PA6dIuOZZ4zz4Y6mgQjR9qLliPNQ1mx/NLheXLNRN+Hvcul94qHJsrosMeRfqzl
eG/1xKai5RcbcgrMdcRsQBXsbjI6FluLA5OrtvD3ZkdYFa3GvZY79S3bVGstQyc/cXD/RM1IRk7Z
pKTYTcY3hUDK0INHtwMpZvpesBCaReheY+pHFp5npntv61RxA8K+bS4NoskWGn+5Jr0YFHulhRfV
/D/95CykGeuHvivpHk6mPKRFj6isu62Iz6sJFIU3n/TXJCaOHJRg9TVs7TVwhugh6Ntoq1Jv2jdZ
Gd5EKg0W09Dk38fqUHrHqSWqjDrtGI7B8Ov/jP/rb/7zMyUNjTnY8OcQvntjm0KfqOIVMpr0pGoD
XjQU6XWeQpwMoTUSdkbV5TZJcU0TluJtdKx9XYvoBMcT+zJo1WK8HPNqujLilMN4s+5fq7J/S5PS
vi1dzhpLx1+T+2vceA3TMxCp6DVSwW6qpvYnhfJeVcr5ps2PrijC8SY2vWFr1BiZ52xDvxLmUeQF
OpI4rW4ivZkHjTc+1pmcyW0On8FwvA2caLV3Uo9DXV3Ez1aRcGzdY7G1u4hw+nBwdy4nl70crRu6
lPVjWT0Udhw9zNRW4QuPE7vUWVAZTq+T4zynVS3vwgFwHmegBDr0HAIn2Y3XyvqbYMe26Ufxrevp
H5lFN7xA/rNGQmnVVPZMQ0G0+fVHGekkmmgrdDDdqbChv/gRBGNHr8cjRz3mvZXl0aryx+u81vSN
MTbhHWHEZDwW7GKkmTxlOgsfyP+Rjcvg3CEOWsnUx/WdW3M2CLEMFPLTKoyScU18EnhpbDhrGjkR
m28SLVCpAtwjviuP4ZZzqFx7XncRONMibzV0Obr2rE/V5dSyjAUSQwKpGSTYlIrDDY38Nxau5eQm
2p5F9Kj6vkDDFfgraRgBLRIL+TdWdWRB1pY1LCGKMn4fwvoEPmHDjCEO3UhTSJJ2R9trhB+8JV5z
0cd6heg6PKjYnpZTD48Za9UqMUy446JE8tSTO2DXihTDbNioIhovp/9H3Zn0xoqt6foXcQQLFs00
gGgcDjvce3uCtjv6dtH/+nrIqhqcGpRU0p3cSSqVqe0dJoD1fW/bK5JGEvcys5zu6lUeDcEiTw45
q7Qs70WdWAdnifYDHv593yrTL7+HfqXyeySSsFGUpbKPg2Hi6hs4F+qURGqQAIfebGbxi5iqa+S2
5wHIyIh5jHpLYhS1rKC0M3WfdH7OSF+YIEas4ZdarafWNe7Q3AimVMzqZV2SQilpcmgaooIVHqis
HMxtHoD1Kr3bnvYTijHeyOSCIhyMFY8EIaijgcCTlFl5X8xZshux0/c5E0unJdNeA1UtLDMOjbbo
DojGoXI0kdfooqEvN2niFM1P66NQ7jcQ+Bi4A/4DJt8HsXq7WWveTMGDwn8wwpmKm2ZK4Ld0Sl4y
x771Rr3BzQSaYMjsZsjAumGrsh2jFZuK/oNb/mlwLRszgSIzNr6xWaJ2FdGpClt2hV4MA0v7ruj6
9Qu1vBrKoxJqi/D2qEHeW/vEVWE9J93DlLAZgTBtSAlTEWcrvET6N/ZiKoHyhJ9jJJdh8y3QufXL
hvbrZQNdotXRK63y5CA1jmsUbFDEImwymjez5rZdmlDULCLm6n3pkOl8ce9Zsd5s/II/Llw1I6aq
eU4+IJGj85SXf6Yeg4la3B+iXrI5bwKZlj3dpp+xTRvvksCEaUl7qyO59E5NfHJisC3H/SJb0oMI
60l7GLmArOitaFs/yeS1MB9M6kFDWNXh2FONwOt9juv5SDvBW1FO70nKUTHHpEgsQWzgv6OAJved
BAhNel9TNgDDCQTbXcWYNWo+qZ75vtgGNv5t48/ZheHaiaFcyYqAKQcVOEml/TT4D5G3psVWJgdr
TsC7bZOpNC3DB2Zc0q4UioH42xwMEI0UMH/6snXd2tkFd44jodfGdUBTDjpLyUhjkxdcusQbZ5MV
tIhrfXeROfGq+ROJgnt9XgUG3zrxrYjA7Sj6ykud0zFjI3ZI8m55MSISHf1ZRymglO4vnY6uIaLN
If/qnOSrnNIp8LjVFdn7aDtJch96tiqXd3PH69+vlXWrcC0HyFZ5t1LAcgA0WX2l2PVAvIaaMRSg
BlqxRrNpsExJh09deMmjYUPc6DxCNfmBN7mt+X3iUBHXN9Y2/zRhvwWPU9Qdyg54CVukF3YxeEnu
0hli56iMawDMMnGPU0TEfMZnbccrzgorWFOmITyoe9Jv0SMVApAakESv+FtswXwxkuC8ixNmsdVy
/Wwi17dNe+S36PipdkcDScGHn2Ytav4SuUVfkvo5khdrSOLUp8dkc1O3NqrWzFa8HdX8Y9jRExa1
MCv0ib4R848pI+MIxFAH4/BM6fO7LZvPbBztvWV4PqqYe9shCXcwrbvRTZqgYmxhvNwZLqBOLlcW
I96HXlwSv+6Jp1mrj05mflcRDT9LE/mms2SHxebuNU1mHc4UxlH3Q4x3ccY327Ua2EJ+iqX17XZE
6nvGBg+NxkmtDdtUku1ZzJrzQqBFDqOQF8wiTvPpFZA3bvJNKN5ON9YzfNdtOXa633fR16Kcq1Vp
9bnhHWDPaNnvClUAMzXI+efQTvV9BORoUAMCGM4XAaOClv1joqvM8DBkECNOnrZbfHS1rnwNrbRj
jTurAizU4rLF+893nfTOBNtkndM0A2petLcUPop4xPnZzUvfLJNDP1GstQ6YmWs6DP2aUPY4d3xX
YJBo6ODrLBwBRVztkwYdtpYbHzY5UPyHp4oHb89a4+2x4dAbGaRimO+jYYqDupa3Wg3QUbeFCiv8
twNlbKFetkiSpX2cXaoFbL7PLsvB1zLfMHPrWHuQgGbbv8ZUQHRpUvtGsSArNifOCEGNSymTLBxl
+t1vjPowUv/SLRqZM5AbZZq4lMJMfFiRjQgjHD6QdIjph6iHwSyAjuu64jbl7Q2k57djlDG3zU9R
vL4b25kXiUdhaW+JNK58768r4CJAL2jVOF36UcDHYY71Cfkpd5W1Ps9xPKNf5h3nofTBmcA9ZtJq
mHtk1kli/kXnWrudV3+lJD/4jDposrlhBdqPOI1c37B6LaCjYfZNMd3MZn9DyP3HSpfHLtXrOCAk
GzZ64iHNEenptR4mAo6SUIxxVoFT5DrPMMM9hVw1Qul//uG09Z2Z9J+UDv86uRGD+lVIB+RjRh9Z
sxgEyI28QOcS7TlM/5gVR1mWp4Zeh0DmGePPcFkiKkK7dvXAo+erlfek72xtIMpOeA8ShRC2g7U3
UtM+CvRJMEA3nu59QiOd03J4Gtr5u+5URUdptDUnJodhpajAxCASVtbBmt+Fe09PxHqYEZ2jOEpJ
nUB5FSy4ZWRrVseeWhk9SU/GTH1ZaU+fBjFUPd0FB9RFsZ+3xzlaDD+uHT1oloa8oPaQ6jRK0un8
ZzUGYFQ3fwG3Qi7yQ8WAyR1a/3iO8YqVhV49OIjDsqavpnEcUn6gMy+vzjjfWwsIyGBQYeisnCsu
OooscgLOHu6bCa7BLtqJ3sfbInK3OpCR5uvqWJbldaEQLeFFw8XVjhMgQWZtINdIq71r3U0tnfOJ
eyuq+QkhgO7HhhmocrqPuvmm1aBHsT58A0ZVQOtIAYzu7+Cur2nmqqDTLTDB1hx8ss7UbgZL28Wp
4Z4WC2bexdvTi4buuulB6YZ+asr4gW5YMpVrRA3fkllv1zjVJ/v9lT0HBKzA6DF15i7XPThWLygT
aM/OyF7GvLynW3TEBcUs5fUol0aqVQqnCqQxAee5sB1udd+qkj51gAKzJZLQwyCBGTUnBUPfjfHw
aPewdJY7Daex/6t0D9S2LnBTVSm1Irjb5mTjSepBhhmC/SgbVp8wFPQPxFCbdR+gUcZvMy/XdOxu
6ooqyIiuz6iZXs0ooh+OWa3jwhvFi22ol9oUXD1vojSvQFGy+kbFjGJ59heZU4TfL/YnfXh1iULb
zmsurZm/6GnxOWpPS4SIKVfVyV7gqHoesa1ZD9wOmCJFvKz1Kqc1t/o1iQSdOfIPZUxLRZk3HxrP
8O0isyOe4/2atdor1UXRTo8ph4N9kmEjo8fStvtArDTt0rAqknr1bWPOGXeKR4/VE5GV3I2IMHeN
rCMwnWdZgI9r0zTdGZRpnApkjMceI+W1M3gjN1Vf/rFr3JptOv1Km8odZZdf68QFKKJef7IMrdoz
ByS3yObk2R6bfj8YRfvEGo9hpK3lpwNT888ft4R1l7XW/GcpN1TDM8U1q1btYGz13J47VHflCNYI
Xju+JrqFNnYZfxdcqWv7m9EVtovbpHw1XAMXsjDjO7ZB7aR4IyDOzKPrNGirzxLi/OnW5dJtH7is
u7D0ovHTdDffBXaEJ7dy5v1kpOvZMqeKTkkmi6ka3SfK6XBV8FL8islY+eePI6l/qEzTexcWJzZj
XEFzXNkdV4ZufHzJyUriF2Ha+OjcZjenw6Xp3B8e4WS/4DBZ0q37nZgwf9XtM0H2D2wEFH7q1eLb
iqNh1JBdtIrTBnJ2IntjH1XjZyrc58Yo7glF7x+KcUpJNeCGZpg+rZWOZtQSvOpJMJ+IMZUNXpeC
eC0pNMos4+y3BzTj9KD2lKwmeABT4SkiYYB2O2XVbiCX+EoUSljH5g0RfXT0lJpBDZ0xwJBQrBlp
e0VY5vuaim9u3XlIkZNElwSkkgaxirfNEZQ4CeuBxiCeDmrfrUNh9W5Aw9KXlCjJR65PXjEJNtpl
EfnffOqoV2qL33w7DIcSIpYkf7xwkKQEUftMDONedMkj80V9TKr+F9kZ3IEYX9BKelD/4xPRbinG
B85WL2LWGXnbzBZzsOeyTcO2RmWcXRuW6mx6MCYGnNJU/Pp1e2Mvxj1lcmaaUXhjIbpLTHRQ/Tr+
cXmAuBdY+xLT/Bpr58WF4Clc5zUddC+ksZeFDeUCwrHiOZmId+6GIdT16sbLkylUOQg/I8CrrffI
akqZh874h8HqbcpMeRldnSK8Sjwsq+Wj6Qlco0UzsU26JYWFmKCsZwzduFxprIEDPQBbIrmYsU96
4L0Ht0AameqdQSiUBtyUohVVpRb09n5Y7Y6qHJdspULdNbZ7NmJjDoa4PWQbkg0rRw8osQQlcoNd
sT4k6Eluvabpwt5m53bc98adxX2K7b8Urb1TfTqHyWqaoaORQdGOlJ0YsfdWzVO/3Vp0fJlxIHr5
ipPbo2r7dx0hKGvXe5t5ZZcdq2VXjE/lnPanvI5uxOCKgEyoBvmcOLmmRST2ehuXFRqz6VaRmmoZ
rn30NIaXvpwftgNHFd3wWTrcD5YkR4orEfq5plmnpjdCp+qIoGULrJYU6VG6Ut07MczFVh3OHXu0
OrmFWMNWFTdmbxRBiZgLpqidggSjK4DRDljSAWXnvVuXJ4kA2SBQrFINZwFYMa8HB7Gfi8h3ZVWa
Ba05oo6QEm6F8IX9YBSM+caS6bCjCQdjcx9XGgfuWNRBN5fHotZZxY098gICodJ3z6FRm2OOTpIr
BZvsd/MWbYZUVFPQqWwoVtQhtcznpwl23idTCdyDYaKJ2nv0VVvsyjihp6SQ3RhfQDiRfVab/Ud3
by1r+LFhaemAzr9zpJl02ZFjuLC/m5jM/FSiq0aIeO/a1pNa5AQib94SiRH08quaqHSzKYvxC9K+
Pevaqfyxljto5haB6sRkNL0Ya35vLuLWSrHlkewsq/HSq5Khx6G2co5yH8Er1cbgGIOoPgxlXYQq
ns2apDZWVs1vaJ6JXSV9W1o7Q6O+Yx3acwxIPzVp5bNt59j0nTl6oz5whmae8oUhT4QUOz0nuvaT
qOjHc5cnqNhj6xUai3n6nHhUEdqlayPoECbzks7nmG4jKsRQs4Ag6bZ+m1ZajIAzehG1OKLXPWX5
nbuM9HIn2CwjS5LQcE/F2wsXojgDDJJwNHtv9Yy82i4NF/QkptnPITW71OajNncXOxYHCaTNoKJD
r457vc6/uyX7AAd7Jeme1bnGhiwQFXXXbmLBLcrhU7kMKGWWPawOVXPj3Jo7GpnPqIZ3unk7URnz
3K1ZH8rh0zNmazcWNuV6iz0f06V/smfeeUXX/aL9/tQcYNYRiZPNmbqsM69Yz/iKcDsdR8Jx6YSO
X1gOPoVAgb3oKP6GFaZek9lfE7rQ99ZIBIVKqeEVgwoHviOfioYbV4giIDD3ki8oWUtrXknilGSM
0D4LzPa4sn6MEWhI7UgzkB5KhIk7B6gcLAicHFK/QfnnEL0+WY8Ijuewmth+bBwHCKtJk5+d5jr1
iFDL9yUjQmQS2l8Bts3Tv9MCsSCvMC33q+6dqyFjsEvbp8Y726Vzdd/FBo2PuJO3mw2A1uXTA8g3
ybWCGMjs+LMZhjOZes8KjUVnTx9TH2X+3Be/diNYJFk+tHR8Am7lrF1mXxIdBJm5XmTV3COnrTIY
sZlOQO4uXg85EXabUxFDnPG3sXgFtZO1+onxYfXqueL3ag3vmRkEetFmSCp1bM1Y5seRlLTKW5AY
iVT5pF5SY5ZNeiBZoBzaSaFhAIEALL3uO5mRI7StFk4FA0kihuO68L0sBa2r5nPbzJ/ezITbrGXO
lHUr0XrsqxjgxMajMGBRQeKEpqVovjWrJT0oxrk6eIii2O+wjt6bZvPirJweXVQcMrTku9b87aqG
PIwtzSnPeXWXZnzf4P2Gj8Xcr7onqmJtJs/hllQgZmUcMX2cPUVooQ+qc949umxVD9NG6t/VlGiV
t8v6t+nJjbC9hEvdCA6I+C6e5CuBP1Qh5ZWgEtB+wBjBUFCpS+c9Yf9y+EVb/NlGTr9ayS2V52ik
TBkY7vod13zfRM+FbS7+eho/xkWbyP+m/TLKf7O5QckPYI7P/NrE7oYnp4ExVKRGKwJ47O/UKV8K
wW+g1mkMNZiQlNc2JeAgZdl6SbROBWOpgI5WcUlNJn2HCWtNzdeWPO2bpP1ZRnapaa7eqEmG4u4n
lr9+vG9iPdvNk31n08UZNs0w82iycE2L5GlgHBvzmGumGpZl3Zp3slqU35YSTwdvCxEBRKFHO6tm
9Ft34ezMjDLMhbzVx+p+XFZq0EX+EcQ8dh6BCZWzduEq+iIstOSSzOY+HUtQzTHDrWuBBWzQJn+V
jO4kwNquGQFhHDWcI1k+L/YlKjlSVmJDQhSW24miO8iHOvnU5hbt060Z9E4uUMGYlU/C5f1Uzz+e
3pxkU7wUzvg0wbjqUvwA+kNKIpntzUNlkcHQ9M0LQhc01cWTBPP03ER94/fZExXwgeG+RazFC1+M
+k3TblIkm34MSquDsS9PbYcyoJesk3oGnlWVIyNz1PsUq50aK1oCy6innbBgn6V9LVftgaIciAQj
3+5sGXjjbD3m/ILj+qjviqNptuCY1XI7uLUKRDRcnUq/jWUz4dxPTikVTb5H3U5pLO8DPaxagVwL
OdLdsnS3ykaXPDbskwr5r8O45mccZbtoQcg499MegwfnZiyi/X9+5KH8m3RVvadEYNrNCGCF0Vs8
kKTgWaV6GyLnOFbMGgVBWykQJQmUmNFnRZu0+Skb8EODhvl0XAChFaQwz+4QW5eKxCV/GNKXbkTa
+ry22k+vKR5jLz1DhSchDrcuHJoUhcrQJv5MWD5OdX2fObxH5jYxQhiTacnPk6wI8YpJTWucu00K
XUhQO2YowFANuj6SdbjqQIQAW/Uu0t2jM7ZR4CEn8sHRWg755A6VAl31OCgd3dIQQ0/00BuP9pAx
4xqSv7nI3vpeD/rVuAH/+Eh0DzQO/bzfUUjqJI0WqIYQXjnVDwq/L/Vc4M+5OX5DFy9QETWqGZ7n
SsZvQtW3bvNH35gvVwt10zqMZFkjiitpu87o1pqZt9Al3NEreIKDIdaXT17mKWaU5o/y5tvYUO/z
bGQ3Y9ncRnV2TF2C5OEtW2w2HCIJ+J7s3DFAMIcDpQNcnSzWzeJUyLYOIyP9iCKasmKPlntaY3n7
qxk9ib76BECcCkLlc6GeSJunft794ghgkXI1IiF6CZGZvrLpUAvv0Z2bu4GoBrlfVUO2B/b6DqQ0
PrFLUFvvDC9W6lxs03l1V8QZcnmKeHgBjE620u9TjFzmGj+Wm9JSUdZJODv99UrBEuQySOjcgnTQ
/m4/o+0Z1lo9O4y8pWXuXbQo/2hTtIea6f3k3sNUaJcc2P9sjf0Y9h7bmnVIpvp5dtb7CMtHPgPz
ccrPRnxXWt0vAdqtn63NQVKUxSTfvQo9udPhRxxb6MTbuAmAF7EdZGdfUxs6oNL1XSuo+xq6PMyj
CX67+FRE+OxIogEZxVKxQIT6/TghQtMzsVMUy5YD5Hmp8S4k8o4WXodVitxPIePv7fH05n5fa6SE
rLZ4QDrFkdr1D4sHNGR7Np2cSJu0cfwrHaa9aqm3Yvb67MXa45wmA7KkiMyLJX6RLUO94fJhugHb
opRpfIZY8rdvvZQ2TIRzW7e4oZSm6/7gzpdW6C+ULVR0WPLhhnG+IWhn01wWmKU61APeTVbwSK8d
lr0ODi2FbuHdxiM8efZNFqOm78pvUSYV3V7iNt8Cp7A0B3prJUGV2RdtnPFNFRytsysD6Lnvyixo
Ic/ZPks3aI3NnDRrz2U9EVP7h/64nTjMQ/Flq+g+ncrn1h4R0DIBEDO9K9oIFN/MfOhQyKAVoZym
2TgNa46exC6/yboL7JWsh6SsT1ojqSVyLX+MwZ+NZe7CIlk8H8mFEXEp8X8nQZSgipxXU/MV2hVf
jgIrHj/NkKSpZFX6JM0ldNR4tFCDQBXmaSALQZ0tbE3WaDyUuLA1LWOQ36nSZrfQsC4kGo3QU/o1
QT8i6EzivRMR0F2U1N0CysFIx3e2O3gHtconbex/SKpAvd8hijfX0rwhPMWbVvhHk3d6pUArF7fa
8Iwhv0ls/TgKEh+trqwPeXmRUvtNlwVMDC+E0cMKR1ExnUFlwJbRYEYW6GFf1jXjq12fdMkg7Nmm
b60xqSr4x7FMEC8PuBXngM2T7u63ydS25FfUmGzzy7KXuLOGddJvEK3EwxoWvSAxaRn2hoLyJ9aJ
A8b20yE3A5KEYMT5u+veMx7hgm6K2L0ie17B0An3car1p46MsDPtZw9R5XnTOBiltHytXJtTTYWU
mL8rHobQgw8M4CNC3bLfBw3aa3Kf4WU60LMiaMyOnThXNb0Gt6btwsms8W+TcDxEOsssskLufcM5
AWX/Ufll7kR9x0NMP+aPuRrFcR0uuZc1NIQTy6zgC/j7HFJ/tx1ynlBHej+aw2khq7uYVBqg1sXy
3RTezeiYxjPtWSiuu63QlFV+0n0Ypmec4nz9Y2D0HLwy5FrcKoA/ol2SlyyRpr/mgMVolfbE+jVU
CDsXQhQvgy3uySRKfbvmMg0eLcibpwTBE8YetzsnGZ2tmVN/V24GyoCZLZual+0Q6DWAUlGX19Tj
EzoT+GOLaYQ6vbYLoR203ngRenOJtCrQjN6AaWKZdql4ggDIj7GzijDyos9kVQMSxuo/Q/b/X6cH
XNKvjmb63/5/xgf8W+LA/08ZA+7/mjHwNHRpRdrAv6UMbH/kv1MGzH9RC2+5oPHUqEu51ez8V8qA
dP+lQ7Fbni48aZFlQGjKf6UM2P/SEbCQMiAkCR2WsQUQqP9OGUDjbFieR2CAEKY0jP9LyoAQxr+n
g5Ay4BholjwhHde2dX7qv6dapJAlslK2SwZb3fmjseVUyMlCx40fQWo8D0W2IKcxrin5QPHCkSKi
9a7q0J6PNvgE+Z47B04IqB+G3MZzPWUOLCAaaRdBmGIeDcw+960uHm87K73OplUdCi8KXR1Dh2eg
o1BZx1IMRyhQ1LiIFKrc0/d2Vx5wbEANmsBNwCf3mVeuoZlhTNBmeYicCnEX4BBr/a85qHrv5urq
IGcJy6VD/mPFp9gLCTDQcKVGxbGMIdIRKKLEfRqMGgQgfdZ03oy2Fz3jHsM1SbO8HyFK3Ku5RK2L
Sd1VKSOA4RGj7xUNpPr87s31cWgZaZA1vcZ5Gz13KBya4af3RHLKMPYD3ZnjYam0CZ/l8mMaw16s
7Uds3Jdm4uxTSB5fN1rtskp5V9i934GbP5nZmh7Im/1rbmaQxKbf0JIxQwig0ZJgUnPTfNdFscUs
ye7PkfRPEoTKewZ6g74yc8ZCtIqgb4unqSnNOzuOB99RYRwtA+1L/ImYIICDPr+0PYkQQjPHU7no
u3jgt9ELl2SAfPIRqNILNWdaWN8NMw4pqpjdsQfpApszqwy5Pr7uFQ3ZzJkY6q0hiJp6g+bJdk5i
dUdDsxGC96fUBmX3+rwK0CIcsahX7DHRfaLUl4l6ZLeKuDxpQ8kQLy3g9J6eaipGy5qvED+qu8/1
T82YuNqifaY3nghvXCvWWOtXmrdvqM/od0KtR30x9dAgBhDVU35wBae2kCg/bErZgxLivWnxCaIK
4UMs1rJHPszLu2UrfZXL0p49wj+AUWnatgsy0JsITelG+DWtZd8NGXQQOiyDApZAYFttCm+4EZFV
QMzxwwh774+13gO4Nrfm7MgjRUGoJM5zROVE1YtDn+EPizO1L3pqwhsB+lC6a+Cq7DyJsj4P2Nco
MrLPXJNgptots5Lm5EJ3kKDDGBfnj533kbZ0zMZt5PnJsLwnJmh0yuTmp7YowlSSG6xLwtKivLlk
YM7EPQZwugq+0OQ0TlK4B9Fwp5GQSVkRto7VwT22xt7B3bSgMuvLcLW1MZQmjCE/9G9v4ymbHIZt
tFmFXO87w/DRSzwQIyJ2nSz4xDiHjtbq9KGpo4qHN42oq/YeEr6ksFPvTtylocOGP7a2CKw8ekDg
8qeQb4W8mybrNUK+vbeGLA/nuGJDpF7JIjGs0XH96XzQxhzvjQLepEjzOVjsLU2RtbZU6cjSDw6l
heC2OS8VAkKSCWTGLNvpMLXIuoiSjGDgJ/JvK25qx3qxY3tneZq9p0iKB1CZt5WpRlSx5RFM/lrp
6XCPMvsfurPzuo9iln9FVX6PsTEGYA3OfqldEiBb6106bTi15R+n99agjvFcjrJOcXcvQ5A2kCnj
BNi8GBj3iV1cks2bvQIldohf0HTr1xgx+8WNvcivNfmVre1wTJzsJasBX711CbP6sWwNAqE9Oe8b
KT4TdzXY5/NDPPIcTyMoUWEnrw1JC3Q0g3l4jb25WDZFKWmPLkmyNmm1mXtsLZNRcLY7cAt1Hq3u
bUgsgkultyMv2POdbxtkYEOwhd9PJjg+Gq5DHHlPWI2hCNbrnNAmX0LHbvkLG9NMarUdts7ErTa9
F052mhTZL5rVXz0xX+vNI+/qNg4ULXtBkV+56U1UmL9t7t009vBU1I9Gz6Bq0nrmI8v/QS59pp9y
CGwIhaSG3RUFSXrsmJdNFDRX8bKv6lXh8JnJdB5xz04uFekzviyaV/aZ5GaZO2IGeq3A+kOfIo5M
LAr0gj+sTdIhkV7usswmcnqqun1ePMis/rHT6Op6NAaa5hMLSr/TB+OjxQCuNziezXwmFhcj7tQs
RwFX5pu8LIZ62rOCjb5a0CbGBXeb7TAN92hMSSQNWkf7cUf7N26ivZk+oIvDmDvWD4UhnO0g/el0
zb5ZXfvNAgaD5Nq+zRpdi+X8SXj/4A9pj0imBYrCCJ/qqC4k3iXgXLnajxNW7Bi4elnGc9WiYEhi
5sxEnRfl/rHnmDdB8ThtcSJCc+VZN6yHuTdnKiGnW8tooTGaDjRHO2a590GkY3dePYJ6Ks3Wg3Xx
XrSuex0ump6Cv3XxvT0YByQQxVwM2/1r3iUKECXOu3eWmSpI0w3TtrolnFzzzkvaQzkL7APplPmS
5cxPKzS4mMoOskl+JMSr2dOCx8Ncnrv5KU+jS13qWEqPVW/NiIHMR31YHtEI3JfOcNKF9lFrGtBD
/qOVnIJ4slZhPWbAR3bUbNAOpZ06KIM9PvL7wi7NxgKa7DAYJM9rrD0I1s4xWrAjr8el0v/GGqoD
U6AxTeGH6STsazx+YOp4dYyDqWvfVQ6HxMRxWuPlknPE3I5Tfq7TSzsQE1G6bwhGIFLm5DoW7HTl
a/raDasE0bZIOYxwBXO/QAjHL4QCEQ1LyeKGvF7nhaNpXS+rkE95t9yo4eKk3h8yUQhKBrgIapzj
+YT82IkVQ34W9TvVNreTTiRRAf69xZoaOywGbmDZxDg6a0SMwHybJv1NtJb37EBeuKVBKFnuiWnA
NtV2QS7rDI/7A1Fz0TFukNxZi/de93C35Hdek9j5NVM0A4scH2VpPTul2g/V/EJCL9CT+8L85vmk
uSFGr/+W8XjseZgou3wwXIy70UhFVf855ZHta5kj2UEMI3B7cMli5XtJEjBd+A7OzaOHXYE3lXkn
RPKYTN7i23Z9IUBkj/Pvy8K/sCuxmodTPhvUv3/qEfEuwloOU00SzSTxgBEShNSEzHdRErucee01
qpzX2urgZjbjMrpBbr0T6kQiROoqRQI/h8QpJZdMG5qbDkrJgu12Eyc9FBXSE8l17OsHXU3q2DCp
8/0ucPSq3QJmyH6KVXvumcqqYlqAT9Yp9Bw0ogNMtohU6CTLT+5Y5QHZI8zL5JIlMzMvQmImBy2n
G76BhMVoEPld3GIRwyrO/OmEae89ILHkYY9ndkhvDYXo39SID7xw1jAZ1D7vDbmfwUP3ytLCUbFP
e/BrEF3f5jTrl1E3rnhyXiVSi0BzbV71OjbpMgGETVq8qUADTVs6Z3ygMWwliHA90hdImkOwdcgN
kLQv2C3Qn4zFxVjiY1yMv67Z6vdN1lanWWnKh5O810bnpOHlAglhtDOxRA8lV2va3K6a9tAp49TH
TUijOPLdeHUQNy0E17ZDYLloVg0lfpaOUClNKJYDYI3JBt23SgR29XrfW2iyqvjdcTRs4Wlj3ORw
TjhcRy33MZp2+8x0nyEf0Kohg63LhJFRr3CeozemcckLUwb3qgKITIlT6SkdgBXK5Q35LwfGsIz3
2HCr0TUwrqo9aIIEY+JUuYOsn5HAAiOHEBktzoS5XK5ERZlz9JBhQvfVaj21VfziYvcYKlGdeo60
gMd81+CG5kfKF7d9HWvDeSjSv4aGBbKPedMQdK3DltBNm3TiY4kygfibDIjF0rAu2OIsrDZmm6ju
3G6SoVvy4muQVOA//kXiyftKn8vDZHGIp8V0MxI3EA6Pjj4P50+lR/CedXmvpoERYeZ4nnn05ob6
83RFv+qYxc/QxQ/5oEXE+LT7uFmNoMLHgNznP9g7j93Ima3LPhEvgmSQQU7TKo2kVEopNyFUkore
ez59r6g2+HvQaPS8J8KHe1Euk4w4Zu+139NUy0B4oDdReJah1W7J8XVXJFy3HD9Nhjra/xA8rywV
/YrkjYCtG8SCNdm8r0mEDi6bzfiOnZ3YNLgTtnGk2iObfKQkjAhRUFMjpVH/x7Q55md2RCA/1Zqp
mLmbTF4oOND5drTvuWuLOwkuxgjQIXM1asQa6vCaIxbbFSYbmreAnStj/GuqbehBGd2zezjL3PMP
Q+EhJ6mgbTg3QR2FXpsHu0nuIKfczCa+LpX3FoC48QbmW2CY492oKry3VuDcN6NxQKqFUHBI0lU1
TfOJP3aXx3l2WkbAw0bMmqsNWM6gcx63ma+4oHvjYPriGJf5KYor9uIGSQY+ExwmBKA12zw/IoDh
l5PdaJYf+AWnbeMW4KGmbFvkTJ9znL6IpVg5Agc4KNBiJghgUXFXJ23zXS8wcWHmEMyq+h3Kop65
T4gk1+OT6lgGmEWbHtD+JYbGXBNmtXdmr8UioM3WdsasN0vOrgqf2lY+d2if9nNMfwC0J9jaKHXq
KtoH9QLAklz7LSQZrhDf4gf7hd2YdwDJA+an1cDKWNkxVgwxrelz3+o8ZiVmvURmY9yVjfvp1f4E
INv9tBY4Z56R01Z1zraMpsvMmmMdk5x29a2OdX/c7D1neLaNod4lpR1tVDjUByrlyI3fAjf9GlPE
ZMgIMdg4bC3srgx2Bl23NHbGgPY5hATrux6T/ljzEZDUl8J6n0W5jRmOQ7Gy72nRMWRQ6xLSLp9l
zZZJt+qMgEsUagBspqSQx38/XAsqOx537BwAtbtz4fOP7Sar27qG+xkG79Lo5HMApmXd5BwdM6hr
21jilXaqi7iIPsw7Mrk7YAkQjiKoHmffii8Ephr4t3S9SUT3WkYt/IOA5XevWuJBy4NdWdm9lbc5
IqsxwYdulM+lxDjP7pFE2QHbJurgJzB+AQ67CTtB+gfHoaeFZXglmzF5tAqWSWh6SO4dTS5F+D3I
Xjs49rN3j3+ovLQBCAkXUlKCvigCH7ltFw60JFiCkwCsg+JXXfpSOudh6vlhRO7Zk3gLV6armww3
x7wl7uHc6T1jVkfMD0z+k88EgZ+/khgxDw2RRrD4zfD877/+/UiduiAAO/kNq4mht/5RzyFesjZi
uZRa4sGKM6jKbhmwFs7tgRl07B///ehGnOz//stsooeGUEccu2ZxHRTMqLYQfHz4cCZRZqcyNMxt
TqLKqikIN7DyiQkvUoFVxxR/wz79caZauRhD+oDzSa0Z+zd7i7u1XVrrzolERwXgl2sh3iU+v2sm
5wEISSr2I3XbJhwSKl3RksuaoBfrEG0+SiMMT14pT8EUHwhRcK7uNMlTwV533UZF/w6GITTSu3lE
UwDwoLr8+5EpHyWtnc97XNj1rkxr1CRZePFmkuYnOc4QrWKavJKjnlGblzzY+FgfHK+ozhMYOmxV
Ubey3aE8h2wHzpVffEe2Gnfs+cwTHU64qfuIFZTswlNmmIi+C9YZ6zFZEnc154zlx7iqKCdpw+Eo
4ouKYtahyRhiY4gIR7e804Qc65Ui/y33OvPMAhmQmWSqUQN8OIV5KFYRrzUqRL8+NpbZ4mHhOqjZ
n4ChQo29+MWVt3fYtW1tPfIMf0w85RfX3KUuf62yDetT7t71mIKuPjUmGTT4RyZkOeuR+wFvsRVg
9YyMlxBozbY5EUTQgTLzxkcvY1geKIxYeHNJ6vlpWiemxG7i96gDM5XE7N8kgwpeVRjEcRQ462ZC
H4Ccmsq+sPx9HbD67Xq728SFiU8VPf5mwv34hKArfxCsHGwGMGvhLN2pHPxtbwYe4hIJpgXPoYwT
7MgP6Gjik9EM4CgI1FqPY9Jfi2bYpvRDSM9G8vKwrj8F8tJaTYmQtK61hT9/dPoh2xoeoCVOwJL3
zb6vym66G+2qP1cj+EwLPsFmcfC9hosdUTwH56VIDm5i5cd/PkYFmGRdJyD/l9GeH8xKXSlbxSFO
uhm+Nj+mAHYAKuXi4rrmg9tE81uTQsEwE78/MWxg82GPyCcS874NDcA3rLqiQp2V6v4ocoh3MTiC
14mjm9UaJx5NZ3rfFM9m2vRIh7PsUNZ0oFlb9/ddle8FA5xIvfCZ/p2yUe0oSfS0dKp33cTr6CYQ
Jz0ekcwUK8NLviZd6XoaB2DUgAECjQj4MgFWHIVRnwbELJTU1uuimQKDpgt0o8XWuOvig+ciS1js
bN55NnUVk8f5hQv+w297g25EXw6Z37wDpd3SSQesnIboyaGRh/E63Nw0+lPNNZy9INwulW9s7deu
RyE0/SMlaGZCTvGGM/6xJc2zxo3X9IO6VzmdbNbibw0KXMz9TqjMxefmkT3QMrZzNaeh5kNfumHZ
2yb+KjcJfvTHCJYLKe+kenbKzgUncRc245nW+9BoIkQwaTaEpkQE4CJizY2ox6o62LjEhyyMt5Om
S2RgJmrNmwiJs1ibKVQP6SHQdtQEgV4TKohPPrIVrJ887OqVplh42RPL3lGfMd4m1KSLQDMvCk2/
wJ3fgG/VxuAlApWINAdQqqIZUQPkDDaJaG1xbNT0bK5b7V0Kpa0/uwREZOywNINDJD/1wuJaAOdw
NaRD0zoKsB0EX1JzATjDPs9vEWJQB7Y7wlCat9XQz8fBSjAEutA5p+mmZmN4M3lWSUGpvMOIPu8w
Vltfk0QWzRQJNV1EgRkRmjcSlj3mmooBpVHh7gsrSrvKMy+wRN9cM3jT6rVKPCqOn7PqsGOp0edR
G1DlJFEJucMbcAfxEQlcmQeKY64dGFFhzyeqeADXvkan+NxBc2iVrC7Kr0XzVVxNWiE7O/ys8Qva
QFjCARoL5MhfL9wakR/tazszYZFFAb52hVPEW+IdtxNabk14qUC9NCbMF6XpL4vmwCCz3Tpiemot
fl1nPM0zhU8h4CZNbMBlgNid2Bpz3/Z7ZXvZuxqQgMGjaCwPrYhm0biaSrPMAGbCWqG90mcUyUOp
URlH1/IQbyn/TWm+DfEuf3mJ2zWHEOyblNEDj/PCJOOKJNLaxrJx9x1q6JW0iivnNrHPLBTWTLIA
8bj5Y8gkgiFnMdEoUc8DL95avYEhvKevazWlpwTX41IM2S7yIDCBy94E6ZNots+sKT8JLtsh+HW5
B1GTZsXW0kSgQrOBihpK0GDt6pFDGs969hGw+gB3/pA0WnZoD8nOYdEdaerQpPlDqBMtVC/85YLQ
rM+sdf5MHiacxOm+CpuRdp5i3sNIinRpgkGft+6JqWR9LLXfy8ugM2LABKiTXEdrpA/KFkA3ctxz
65ADa6RvxVyX/IFl9bxETXMcNGvJ19QloflLuSYxhZCAWalAVQ3zsd8vdgt5Z7b31QD6M3sFkYET
DrST0ownwiL2nZd+IQLyYIfiS4jtdnxrpbmpPIcSE96Cjv8A/mRYd3OUxu9BFj0CnUuuta29n3i2
gAiQkacJVKVmUSVAqVLgVG0MpSrVvCrJe3sxAcuxQwSTVexYCpFoZ4Jm0rSrDj0yLhcs/5qE5Wom
Fim73bbTnCx90meAs6QmaAnN0go1VYsU3te51JwtTdzKQW/BJ0zvGnZZoO7Wk4JOg1fQP/KJCvPN
At61aIqXpXleEWAvgkTSE+xFRI9Av2ZN/4r+ccA0EawADQbNFnMAsLBcU8NqzQ/rWcUjtYQpxtrl
35eda9oY2wN8C0sfPw0aRQaSLNBsslZTyiZwZfVAVSpYBc2aZNbiOnQ122xIECgSJYMk1+nCYivr
5+IfC01T0Tq2WivegQ25F7d4RtcCxxjxhKapOZqrFgNY45qM3lzNXEuBr82awtbY8NhIz1w7zG7X
BWearPti6/AqbRpOj405QSVwa7XBq0kwaIjDOlo7tfW30ww4BQxuNOAyZuDhiFy+Ss2Lc/vLoPlx
DiC5RLRoyjXK16Gd7yZn2ChvbzV4unxli4OXQBDNNOUno1MHVRfVn/IB0a/7pwRjV4Kza7mKaA/N
e9pUBa1PcOl/DV34I3I0smIt27CHz+GcFmzzUhPz6ARMCqD8bgSmtwDVazRdj6e94ciuvrkQLoxl
bOlyJssRo0JwigH0BYD60ij6dEAzkTmEZCF0nV38NZs1FFMzZheraX9ZRRxZDgveGY5Vg3hEcwED
TQgMsXh3uMexE6Bci3JFb7Psw6r6iv0cfxmcwaoCONhDbixAEBaaRciz9Jh6xqvJJ7SRjv8Hitmw
GZLxVXoTniDNNGz5KMAp3VKs3y6Ygqoe79ltZaheMGUPsfPj/GWtAggOtpivwYkB2IGofE9wPCDf
a9nzjdrZY2+Uhi4u0BcJKbwCSu5if9NAI9s2GtMoOzwKHcq35tflesd2ALBDgx0H02UwiAgaslxm
4CfVCEg2p01o3RYDZlFzsXq9CZQCp8eo8ZF8m3CqNFESsqQJYTKglwRVdyQfqWe2nG5KYwadVGDs
SRdjg1Ltzwyv0oZbmXnJE6oz2nfTencDDwDuMIBRpx5euRXjLoTQazZgh0QjMWNCBFbkqPBRdNSk
KpCHpMVKCoRS4zs3mYZrphqzSTQ6EhWejLDO5nWmYZxz/ILl52an+a+A1Uk7ebDDttsgQ30ZoXl6
GusZwffs4Xwyz34arUsq5N8BOc1q1kBQfE6b0VB/OOHuE40MlbBDveFVoSTDfwgwITVaQBo5vgpU
/pu5UMOK7xZkqXqlj7+Qb8Cy0rkXsErzcTkAl7y3/D8urAtsBZ8hZNMJwqkY++Xg+VOIuq/8LaGg
thqH2g+ApZhBnaeBSQbL5MMS8yehVTMwZBxZHhGHiTZtHIx7+5bz78tYReHnooSuwLFGDEhiDWgV
GtXqw2wdcRtWMFxHOCBjGt/CZvr1yNEmJYstEdRXB8bW/Z2CpPoPCNs3t1r5RyegTFaPDqrmqIHA
jzxzXpAkeJQWDzADfAx6qCmAzs4t0+lQhD9e1z6mqHSZfKJf70IahgZ6p4bX9jD9VwakTCYhXH5m
R5HDGocZK9dlfbC5StWi1j3rpgk2Ls8iV0XFtBWs5zLM9xYUXWuBZlmfKEWGIxqKeZXSp/OIJTIE
BqJBvA5E3m5wriggYVtqWG8DtdczwffOFHOrSiN9fdi+o+vceZWjtoYL9reD/5th3AJXzm1vGFm1
B88AnHK8i7WxqIAfHIc8kM1voLHC0Dm+C8/Gn9ETRqsvZEy1m0KziDWUeIBOzP9NBA9Tv8R+kNCL
fXeG8QrOGMTP2YVv7I3WE/aB92o8dtCPfSjIjNicFZtT8PAQkjEAz4fFau860Mk5JV5c90+tWx/C
BUWA4HnuoC172HFZ5h/GFEY0/i6+cYHOIHtJXfHcwmvuNLjZhuA8IrsbjfLJKtU54cEnfmHXQ3xe
ID/bDdJ1kidMfLu+RkM3g7iwoqdOwBcfhy9VwiQ9qd4tmNKxAi4dQ5m2NG5aaPC0JTYlwrvEe2yq
BiPTTlpAqlPV56Qbd4fI042uP2yxfx5lLfY+u7xGo67r4UHloK9bDcGuTwWcMgCAwLEd/iWwsjsN
zc41PjuAo+1ooLY51D7LXe/Q5XSw0+xJUjNscLs2KO4KJnej4dyBxnSza7xMGtztaYQ3/A9swv+w
3vC9FzjfQhUJGAvQ366GgBeSwMylvU2aDm6DCa/AxY3TwGxtqE5QjBJ44pkGi08QxlEivbIs4QCq
KFz4e1LCwCMPsvzbhk+ewik34ZVLezLfF/cSRIDMK4jmg8Nvn8I4t3pg567GnpsagJ5qFHoCE137
6TY+lHRXL8hcMMsan97BURfw1Ic8soj6atcWpHUD2AjrPeDrc/8jWs4Hu+qQj7ofs8a0L/DaIYAd
MTZsOzjuFoKW+R/YXSPex7cQ3nuhwe/MzScCWrCcgx24FBoPP8KJx0ul5yxmwVKV8tzjVZhC792n
eqAmnFYpvPlQg+cVD26hUfRsyiTOQGo0X4PqZbj8yV34R5mZn6Tf7QbHQz/tLjv4FZuAbIgVw2rE
QLmoVs4wfwmrEXd+Jd/jxdyJXhpHToDTqJWQCBSXjTmqn0J2YgtukJGJ6V7k9BhFkNngX50LRwR7
JTIbY+KgzSTOdxe/UlwSeepM1PFZYx3zGjtnJSsuopM0Q2/r18m1E/6LkaHdHTT9I5LhI0om0AwT
u4oShgZcpvGmSj2Z5W868A/k8oiTOz/CKwYRJzk3pv0lBPaACt7cqjKjx8bqPzN/Xh6RelAdT+R0
tFLeoZmrrqUUDymIgW1hmS+W4Vb/PUjr/2sgX/4vOUse0UT/55yly1fzFfZf8f+ugeSX/E8NpPyP
BYVZ+p6lE6DFf9FAutZ/6BIFJSSTIAX/kwy8/6GBNEz/P0AMhO0pZTmeTeTS/xJBGpb6jys8hSjE
sXx8PMr+f1FBSqX+9wwxFNDY3PXvJR0X6aWttZj/NYuvGWkho7gNt56lyDKtOmNVT87WcuxsFZXC
XCFSw7bNydaMsx6rnPy2uYxC6c5VEK8qT1Rqd/nIiy68B1MCvGj6+0iIkxfpUXCWvc1O9TYhZVwp
t/vszZCQx/ggyvGTCA/ar4n5i2/aR66TV7oeQtBZVvEoD9wE/N+M81devpGjdQ09+Yfh1LO0CSlM
MBvLoPqlSX1NvOBxNOTvvBD10X5ABXtzZXY/2fY7twpTcCTStvkZj9Wv5ac42Vh19APjiyXZTeSp
YMCUGEwFecEZXXyAuXo1lU62acrHvgRjM9DONm20SylNmRb6IMnoEHzD+/QibHAgSdadF4+AW/yJ
T6reGDXYMqAMJUrBdod9Ey6XH/RgWR1kO1W27qwWuZEz4etLvF0YXIIWCm8IzdW2B1yCEDNXTs9K
lcnV6FgfvqHukzl977lDO5knu9kedQFL1xOFFykAFzQD67gQ1Xlf76WSDuKO6sc2fpEuXWjsgW+5
H/3skYBRTJQG9ImGDTLWrd7TsPnCgHloIrRdkXhjBn6yKmRIJrbvdV8aPwZurxaBk2SJvpr98J3L
cz2VyX3nRH+Zfn/ZvfhIGtD1Q3yaPfdGuXbPNPKI5/DZQTBTk4Okcvc1NcjabfyPIm4/auNkA8vA
ctTt2iU6Ao0c1l00PFtYqqis3NuSqQ+vxLVEhMIG8v1Ph6GecJkmh5YxvDEUMjDFTGfhYQVKRgVH
vl70cNV7jAasZYRNvAsQ+V6yfACOavYGtaxDrbYxeY4pMx29/MH/5xhcgQAVnJqvzEuLXYaJCBhZ
uMY0B77DS+8WtEFcK8ZTgQxjJqg447GMG59KIsqjdU2MElCA/mmS9YMlKKAoGLOSKWMl64/SpwQ6
9iCRAn9+W8Lo1JTjN9r/hLlhuC0DvmE2WKu+HndsUpNV4oe/5OYmefs1TSHTy7D5nhMl6FCwO9oM
25nGeh1MikXaV16iO3OKbl0nX9Uy3tXjQOBB+uRQVgYplV8avMqiusUxvwOlkEYAIIOBDmjSfWGe
dn7SkZdKgTiBsrKDJHJoJp6SxWVMo5x79jaFJ34mXffGBKK08blhjsHcbbh23pMvAY82VcYDGFOy
mvY1E8Njkk8/dViwrXF3ta3+Rg0gghJ4UzTfKoR/qJqYoIa+c0q9+Yox/G+ykPcwon4pYCB6mf2y
2PGbyag+4LbGN8P+C5RfG706Wf9pur9Vvzx1DfgI1SgonX4No8G9+s7IXArH/mhCptMBVd5Ca21Z
74YbvDYjTJI0Sn8Sk6WuOfxShIPNke5tXNwzLp+3cqmujlWDyKWBZZ1vecbJtPu7MTHfY6PZLd0L
K8pvW6pfYnCRLTC5aNrgaKQ4h0Z7/CuM5yJQPyljb6jZJl6+LnqJy3Eve9y8TUS8E2TABV0zpi7J
pHgF9EJUmBjdBNkYDLN+3WQGJs3uZEUoekZ4WvPiUYQ2E96W4E3sCWzrKECTP4OFxqHN2C36mSPI
LqBm0qRvZjR0ekV8lzry0k/6+/6bqu46L92Nvp0aSP5ki/uM0RPA4OL8LrzKQfvlufKpLeOHlPMQ
lU50ywyHPIPgtMTGHp8mERQG4SVCgdP3uw1YIWh8/mWKKbCd4SKV/TI7/n01sSMgyW4erJvrzt8o
xYl78C52YTymAxJ0KSDNAHsbRoqk7j1jq1f0072cqmvnDreuBQvVBPkN4DKwH4K5ywpXt7cvaGmQ
GP7Gwfxlls0XAnCwCGbDqoeJqWp1PhufzBLeqo8KmIPf5bRpPgCfRCD4Mye/WCcWFn05upvUqr7M
mUelMFGTdmb3jPzyzn2a8u5vunTfKHXYA5lI9MrgodDjCGWpR7dY3sLOeQKrZ6/M2qGVH/uHMcDL
bNenSHHQmw0r/9DPEViq9zKFWOKICOkGdnCTWSu7RtQhofeUSx0hWvnhWoBJSuS3apuz/sZqnerR
oy8hP4QJRQQeS2Komw1QQF7vMfzr35Ks+swbrmojdrh78dCwcQgn92xN8Y+VHcw0eYMwYq7qefxM
+uYSxWiT7acMKepGmN4b1eWbZ2XZCkY+hmIhWdVv7d76ysDxis64hXP1xorssSzZT2XpV+C53FAM
/FdTv82CuFtbRs8kRcTvHJRMxvJnpZy/A4ujrPSvJjTS1uh2sNuQVUYoNfLqVjXLEwFp90jozwgS
k/VstMcJN0XsjrCxczteKyb4NNEhW/3xe4ki/HBjU62MgniANsDvBMcybiCBjhnBgHV9iUtmK32G
hB2JxsYP5a0z3ziEL81Aepuc2QFX8CNUZH3jutz3CjgaLV+3jkLx6NQjkRshujxVlkenIxk7DXNy
o/vu5mLH7dQfU1JFQAtKEgqU0qXbdfVqgSU58ykMedjYQZMiZseGuzJ7qh/ouUCp7zINUwkMDIfM
eTDAteN7zpweTB5bV75K2cTfrG+otoI8Yu75YxjqkSUsGme2rGu7uZ9tD7RLPV81C3u9FCwlTEHw
fD2xyVk++47zJkR8w/4M3ZRo6UwGEotMMk9E8lGLDg0ij4jQYjgviQEvFp/syKd1VUGPm1YVy1u4
P2hKXAv1T11ektShsVBcdOqCTY5MW7SxrS5vmm+7/Ajp+/uI8mYEFVFlJiuLAgl8G1lHHdKZketg
1QlTGN4xz0GZODnF1Qqemzz6yKv2oNhTLbncdkG+t0Z8dsb0G0fxqdO4XUt2qA9x+bOMcIH2/sDD
+WnNolzblh461rcOnHrfBQ8hvkZ+2bfhIGhws1fLKn6WENKyCg4h0pp4+G5H8xPC4cfQxrdy/KIi
tVbFwBvdjf7Gm4xPybQDaZZ/86LwVWNhJmN8EXZ9t7jzu5fYN3+uL0LVz1b8d6rzr9Q/m1FzxVn/
rlpCMSme7p0pOiJ1gmkQw3AzywMo5XNoAYIhXg01Qu+shKd1d0nITLngTi+8MwCgu6EbH1Hjy3j4
TaCis8E+1RHwvtE++GmLywcNQh6nvBfOsc9x96UFWksVO3uzI4ozmT8W8A7YlOyLVT24BO51afNg
+MXOq6x7wluIpJlAIbCzyuqcIDVlwYzLUEJO+fPIINhXnPYi/+xIEdToSnCX5GVmUE4mcwB3lJt4
c6M/4dje5zMwzij5gqn00thUqcEw7px6eGIGSDEs1FNUZOexUec+B6LgeA9y6R6zAfyb69xPA8pC
m9D5FmlLWty1TolfgwE0m+5uWsv029Q+z7GAHD2043bysrtZmYD8RP3aq55JsPuMTvY1GLxL3lov
DdSiFf35yhwXtHCUcmzurkESfqJS4UQgiMizk9tsFH9oPL4RD2GwN3bUDnlzDqLq3ued9jw8uFEn
oeU7xygrV9gRn6K652YQsHSH7GaOGUkCjAuSGG9WPtpvbEW3TRT+BKN6mRy5k+KzFgFI/IodXYDT
JG3e8koc0EHlK1T5H0k3XAN3YP5kgEEwyITpLp1t/WRxeS2Jq/FYZCFpmd+cgZly5MHRUdBFsw6J
cxw5m3zuD13PtnAOUfxb9s7yJB5cNB5bRNTVRVLYBNmrH4YoePwN/pH3iZAQvKtVBarPeaBGfhxA
uGNgZq3HN4JDKDygyET77llyXeTOtM5Bizg+ZWazMP0JekZbAs5qiX7YYem1aroggi1zEMoQm5AM
nlU6om1Om+kuCAk4QkmB4FwCZyT7805KcGJO5+Fxg27RCKIlFZz9lUA422dAntgcJVsyDKTk8/DZ
tZvVrx+D75VyVtvJx+Gj4vJvk4Q6AE/1a0+SyEAMbYVwL192yHxcXtX6IQQvVTSKHxn2AJMs39iF
9rYAq6NTW9W9np4AJoJ4BtMtlGKj6vo1NuU7UAwKohbBp4wMvaX/gxcQ1zS6fVSuhzZayJHpqteR
8xXJYnFLZ/jcaYHkcOyaBYFxlSFSzo44SoxTk/Ri30CrWZVRn609mChbYVWbvNsto+rPtmQtEUHV
yZxSs2YaQrtdrtpRWs7eZgzriOYWN1aytwyYgjOmPZCVM7eCwPTTqPqUoUBfWXxbLcDVmd6XIFPs
9DhdoGxFBCc28HkwBGI9KEOgy9a0zzRFw6e8T8wgOuaZjJnuAQbDLWTulj57rihGs7p5YoZxZcPz
Y5h4DivX2ltm/h6HyliZCzV3yo4NxwZA9869JI350FUO73wrXU6Bx5bty6p34g/SWdYmhSO1irlN
nYoc0/4OHQBvENJe5ELaXjNflW9iIojsdBNkWBSMTOwrutK142J2QqpXtO0XHsWfwK+zzdJEE7oU
cAkFr0xbsUaduGr8GJCE02l3XhwOGymFJoQVT0axmFszcjnihPOUTbTUSzD8qRYqZHAEbFxLH2JY
r7Dzo3KFgZd+MCOE1R5eoIpMtP9MHKPnFBnaBooIubAGyv0oS7lxhocs4SlSeXfvZCla6NZ8TjUA
KEKPmtYfjh9/pkn1BvX03TPcQ9NrW0RN9DIphLsEjTy6NsoVXO9AOoe/y1ws2yWr9zDLCAXKkfzn
mHec3vqx4NwY2Y9pTtwWGNOysWFHqZAr2aq5JnlcbLo8/1PYjCgyr7ia7cFRPBDYpREdHGFaP3sE
uSCytA9Jfo/DVbvvPIq2kvunCHpkR2zjjdrcmEn4nMEUVoH1VXH81zK7hNwNIu/XgbclrOZlsKqf
pKlZeEjrBdEUZ635Ksg/20UsswgiJh1munYhLq1ucj1oseLvEgF2DoMwuKtF5G7q2ERTAZhxs9SY
sUQ9nOAiGPhpeuuAOhaCW+U+NHJhXZzZ7pl4BHh/fBq1a94Xkk5njGWxPQy9oECuxH4CfrLu7QfV
LAyvVYnUUcZP1YC8KIJWwYuFp49HfkfVxzrG9lzS9qIbqNTD0i3LCcsa2Y10ZkWFpHBBN8DaIcW6
G6BXnhONEjiPdkjtb43nvHQOsmAJJXF+4m+BNdMRD2Bpw+7wYLQt20d9Onu++BjD8XuW6r3xi2Yd
mA4qPAh0SABSsJwOguq6Vm8iFNdkKp79sjqRVcaIRVi7yVtYQpoodjLfPrCPF5iIMEpE+fKTtP63
26hNmCCFBezOPGDKrjC1oIF74Y7wcgShKSPmRv7geL5E2T07oA7rJlm3eeFjqMH3WVCKJliBbJiJ
nM2UwGi9PwKtcpibhdUb2q6shB7TKVKm5r70VplPU6r/XXMY/RojCpdqBJNnaJ7R+D0UpTyjj9jK
2CKmw0lw1ub+yHKwO/V6qc/6+ehorrgLSBt5sli5BiVLKuHYtoPaOYR07UKJpwz74LuXimk3pPUf
YIWgZ+aJOKKBcXrHGAY/17WogLZ2icvqIzXIyuvMD8BfG4F8mv16Hd2hhOkbT2wnm+FIG0KRzvwH
IxEPpSA7VVAfazs4nTHzvXwZbr7Yk4GJQnVI3iBHP3OpUTP1BE4Ai1pn5KyshwmrZvmQ5Q51quz7
N8WKYR2V5JYwT12rWfx0BqSXJtVVujvx50bjR5GqM4qQjzyGPDn4w308Il1voPGsFjQN5VeXZP1R
tPOXM34Lv7g5gfWZCu9parqjbVvzdt949bsqq71ySJ6RdtwCEaHOcVmdQnVMvxXhckTtWLe0a3Y+
IV9ry8+eCa1MxhwBRW/96capOym4/Kn50S2V3Nr5BGtD0qTqnt0a3E1EXWQAZE+t3awY/tnC/WEf
jiPwJxAaaWsz7zQmGqOEw4wRMleg0TxwYhEs6tA117iziHIh9Ee0JwKtHhYDcm5qp18e6GWcF5+9
dRqE8ZKljYWVyXoqCpOsKOOEyf877G5mwCbP7Ab0qO2dXSCc3do+qDjTzxg/ygTMBpKYSqfX0acA
74qxAiC1wVmfvkBn21GxAHlt48sy/IVFFXOjtfdLxsIUTelMxLLCuhsQr+zx2rDZ4o+aK4JZp4VL
J+wNFuRzLQ+loDlFJDyG0r0nbJGtjkpz0KnxeM76bZQOPLuBn4M3mY7mTF5HBPqA1gaDMIVB07ab
tkc42ps0d1Y+ImUcjWkbcsbbfXoQk3lq7fTCauhjGaSlZSfs9Zucl7fM36QB6Dbi2zY8zlnVwEmU
ObcUR/Vrlcij5/UtzknruUuMS9+zs6SGQOf9ogInB/ZhvNQJOHrA76sZrNpaMVBbEVV9tSEEsVfX
MieD8kyGL8putWSPMmSg4bDrkbkI7nbZw0mjZfsyELOdm8bYdSLU3FHuimj+znnWyylPH502u8UK
h/6Cqx6B43eclacmcL7Nwj75ZD5vZAebe8G0FbSEQR04h1K+4G5rMdM+jK6pju18H/JV7xKv87Yz
YlqdZc6qqyZnt4ZqKuNmY5vGY/mw3HWDnREyCHPejCgKsvYRh2qA7Yn/xZi/0V9BSR9ruA3uX2sC
LUS42YJFe1aHtpnhQMNZ4Ux+xoxo0K7J3SjQp7XpQEMWqfnkdzxLFfIy3NrKbvaw4X7mKST/S/B+
9CrpHwTvXmUu/Z3b+Pu0zd4CGytLYpgPabggWf+opqA95Ym/n4p+K6nbYAUwX0t6gxaJL2KJ1PN/
Y+m8liNV2iX6RETgqoDb9lYt724ImREeCleYp/8X+5wbxdbMHo00TZfJL3MlHWQAYCsomj5HMPxq
oxO2MFftsyhZZyOgBFQzjfhdSfPON5e0GKIt4Cy7PRtF/Gobf1HMaFjolEN0ik3Stji0R/GEBzSi
Em8yiP8F2TY0UsxI8CwAJoz1zR3EY9H76pdY0zmDFO9Tt0ZvX7DFevGLL8emRnliXzbxbwiriHfV
EkUaMDiuMcC/tT1V9KJDuVxWcgU+dzY/QY1Rj5AkOzs2lsrKO0U5x2VO83E/LSQ9R50Cn9dnLNoj
FUJ0nbQAJIVwXqYKgj03Atr5PsBgQEgfTHdP+v49bnLzlII92tfZPuP+gHZ0jwwXYHMJ7NNY4sEa
scWnD51qnsIgh62sBDABHwSX8Rp4s3tHmniHt8rdDCMVppgJxZ6IJBzxPtzyHsB168hban5NsXyO
lQtoH2Lukrxeu06PhaUAi2x0kF7tm5QYXfv+GHT2LfdJ+zDeqtY9Y/7UQZNTdnMqx5lsuwP/unID
dlDtrAzuqrs2Utm+shs6Ndvt0BOHy70BzjI+stUIsanWKVHLWv2UCmQKp6egGGzWjDw+z7336Sa1
Wre5dQt6I92lNmFbj1GM67SPFAVb+5ix4ko27UVguTWjuWM2xprdJpCd0PTCDXZexXWJ1VptAgdP
oB+Gz15vPcUuSqnog3Osc7GZWg5mOlCvHbEha0Z7ybwYRXhQ+zQrH82YqFYdfLZNw6MsJ87UhgVP
mu3Tjg6kr0+TXzUP/M1OBSiuzSux0+5I3oBod+A+C37CvV8nf75/xEQ4Suh5A347VocbcdQPVy1B
XOMQjwEKW+89WgHuni54g611tCdAVNMW5+Kws3wfLkJa/xNgCln3070363jPZBMzk3qxko6lUzQM
JcpyXgcthzrVeM6qDqLDqJydbMKPuW2veMM4ivcgr1RTvEM0pUEsnwC5j7fEEQdQENQ3uHdmzqhj
YZR5GNUuJVWdEzJBMcaUf4yYC3X3oYK7mXIdQvEpKhYMKgZdJe8njBHmsBQE8bex8TPwbPqjqYDa
Rrl/7XMTjnTNubqvVX/ogWKeRjX+2q1x9ouy2EyBep+KL4Dv75PrBBs3oVmgo7a0z8QriV+mwT7O
mO+OzqGdNu5bSB/8LAQlW4yduaIisAh3rUz7q2q7FxPLrmkPz3n7iBSbIHO1kAtq88WozH9uYzz4
uv6YiyBZF31znNv501eAMfHizCtz8cRr4kcB6MFJMsu0fFlj+6CX0ugzdai1+UqYmOll4G/zPibE
BqMDEBxbjMVprHe+bM8FoB23ny5tacoeIHBQeLdGLqu4hfufkxPCAud+hYU3XOHNdzJkAzmYr2PN
0utPAWeNBSkf70l5cL/LnhAArubcPOCBwg9ZV7dAu9+Iqw99zlF8rjFFpON8np1DN0fDQVr+ZzDh
wCOpUkcUlbE2nWxbUcvqiZ+gjNde6x0cHDqMmUW6hUBzArx7SYndYe8gIkUIIihh9na5tfcD43IC
gcoQJSaLgj/Fn8uHRBqIqMxZFaPculNP+DCec+29BjO3u1p+RROLgw5aJkgYmWn3QSTnOWyQF7i1
9AgYsQ5tJsfOHhLcVhIDGzwTTuEIQsZ1kFRUz/ZcUflHNzcysl19e+NyG8vS36FcO1L8ps70Rl6G
dd/0MYtGdx4yVJpxA2euMIn619McDydkOyX0VzWZr6k20Ymr+Ga080+ZNRBxSnCFgv6apvsygu45
S3HYZJZxLeREMCb55FKEeSi5uRFPi9I/ITAQw3Cwlq06bX1Jm22ys+pncgzAipexIkSvlSHbk8z9
Be6Qbih8oeJKG0zGgq+Bm1vl5bfJGkhS2fLDqr2jrm2WDyL7+4bY2iZtSXVpH7EwSpOt73vvPjCP
JkyPPcbUTZfpeiP6FFA8tUW0hhzmwqSWG4GTMfqnM7D4RVuHGkICoVBteNWX5i2bpkSRzT9j+KRN
9cCyHgVftvK+pAWxWJT+VrWMPfLk3hmHa2O5eu9W5p8XU3bOYgO5bGPq4jAaPqBAmQPlt4wnzwge
/H4ez1mUfCSC+1boAqWrT2bSGdspoDNu7Ptr1Hlb/Bh7f/Avog03Ws+fhR6+U5LPk2GDXJiPaqLC
r/XRwONKFJt8GL4MhlJj+kMH5x33SEOfi4TsjEKDXs+kWdwoapaLB3n4YqFfI/Vz8bWptB2rIz5b
tep/vAzctFXjZHDoxGsDphx9b198y36bgB8hj0GfNJuLbYcfunDfJh8IbpdPOCUdBKCGqBArwb5P
Omo9Fi5VDkUXnwSPtlaMMFNcfalTszdJZznrDodB2cexCR4YHl7GnMKq0CW4Kvtr03Z3Ec/KeuqQ
GqLEPyO4fDd9cYr77CWr8WBkBr14c/M4BupZ2kxwu8XWWD7lAWEy2ftXz1cnp2Fj7Pzy5FH1RJeR
twma7NvWzpk6p52ZUUZgEQgkMIUYZqFLjs+1QMi22+i5xx248qbi2ejRB1OT9Un094Bpj0inT2WR
1wS9C7Y/Zn+Ng5Vl4NS7Jm6/lnQzDMm70RrOKi7Lf2Ff/mhD7ZwYsWzuoIb4CaEPMgAftNpAxGO4
O2ZhCOARGmlhhTvTwR5gJAXdfEm7hwmLxpewcUyN/EcOBE9Yn4Wb/L72/XqbEOnYa+yTYccL6I6w
AACvXaeBvia6RxKoKKSYJT8N/b0bCH60e6FKRwA886gNObjoD0uEZ9IWTHOyi8lcUTjqKUqWJQx1
BAcQq2kTy51vBJ8qQBswoVDn+Vxs/ZHrQRrdtIx+qvJfP087z/5XNDMy+ML8FYCisauO9wb6/mo3
BkSuwyL7h3vmhUtQv1cjNOk8OALZRoeJxztD+8+GYz51ijpL5z9kIOcZy/NWOuDt2vcMRis6AJSd
U3JqB0d+0Hwn2pFy4TjaEK4KN63tUe4VP9f2dPC5CKKCRIiPFgNc8xsDyJp+yhoaJbt/KaO/sGy3
tTCqHRRGjl+1+yWiPl0XVk89vCD42U0aDZw+m4VgSSRweOWuSR0pKXlOk+ShEqypQ4Uz2/Se2sR8
CD0JOqcd8lPWznrN5vkiOHKgNL9TcCWInqUvOJfQTpX5ZDneze+ad1BIbznJ+wsRS3za40wpqL2U
PRvzBocvzRC0How+L5kAbBXaeydk9uaAVF4GSGyfhTrQc7ClrQZLa5Tfyrq8jiFDOLstjnSJsUGb
OHIK9m0XDMJiHnlmj263GX9qynN7S2njQNMoseyxfQO8hVY3bM1ZfHJh5OWTOjV39PSt+8QBN91B
UuICiSTiUiSL4epmDrFiLuG/JWiPTJWxTS4B/6bAwxl3VgP0trWRtJgPyU6uGGzeQsoNDgGTRDp6
SGkHh2FAL+MuU5FdZPV2lCYqAeNl7nHepHN1KJSjNhLu2zpG5rakXi+omE1mZkC1WXP8vDj6nXsf
4a6NOt5paWEld/NMNUudVWhaidqWCFYWvxN6eDxQTELDf2on23hvF9AKI9vAC54dsCUHb1cZaJKM
rNx96G98EiA0pywzDdGfDZy1Qxq8cynY22TVM/5UOFDInlMZNhX0CKZVYm0mMF4pOsDRxWjbSvst
NPBcT+H4aw72HaThW1ixTWSBeMFW+2I2yYcN5bYv8N25ZKmiLr8zfQ2tLRuPVt+9B3Z6aNljvnp5
dqc5O8bN1QhAueWC3WP+i1geTO5bazf/cRsEOCMZcP0Qn5/K8jcojXijy6bY2fz1wIAu7PLIw8mE
5bq7gs5MiXW5SKVMQjPj1wKfWbv9X1W490PZv3q8VzaCTj08seljnsygajWBIDPgpW71eDaHGZRX
zIae41ENIm/Y1614b7EvNB27f1Fyfw7E41yzG0MLhkYQ0L5QDfe0LTHhqmmsmTv9LMB+dlRLw1wA
+TwvSJNk+o6znGbjcHwYMJ20ScQ4sqw+jJFsYY6uR/XERWXBfekxCHaIAq4mMB5Mbqqfqu0P/mKk
SxyDahEvPBUOQCW1qALTX6oBC8moJvken1sPV0U80VUajDMTy5hyygEOUZvGzK3QtbtGCHQU+UA1
BhOZCNj3mHgLagu4T9BsAlpYKC517tWsjHXuoIMNUIkBpvLzc/ujaco8lK7Sl5xZt+3UTxUUhbMd
hR2JfbzhXW/vOqO0tokpP8veYJoPLfNsmpTdDVlk7UOuCoZHeHIU4oeTFhSjz0jqBkkw2iXsn/ui
Qq+kfeuY0Qy/TajRHf3aBGYnvm2DESt6zgPJWPmYBZpSPqPfzVX85XlXq0q9dY5RWAaLy6QT3gmI
7l1DOe+qg1ONFkFeSVA8g13tKZQc7ZIIGI85uLtyxEEpU0LzwsKWlBu2wOjNGpyPuA6ohVMV+2Dk
nDk3jYd0WnTT+mXw7viX4RxWQXJ0eff4nn7yQ/0OKQEFP6GALU147FjKaH5lnNqM9auR0zptzNNN
WtVfXYeMiph1dssgAyW9KZ0TVIB17nkTveIdJ6TsSxPOPzZW4S4aCAWe9MLs/NiwdsA+/yqOnzJI
HwJyTrGV6mvjr0yPT6hBaVfA30coYQ45k9h9iVr5Z+GBhCPFvS2AGLCwEsEdT6cGzYotBgdVhQc2
wYt/sIGI+4lgMc2Wr2p8NTnkZ1zioRka68jn9jsC9rZiADgypDd7qQTqS0wmFWg21ikeV7gya8WC
BhfO39YJrUMqaLmlTvWhZHFE8qO2TkvnlOcmAUpg4mbln1h1g12fk2zp3PiYyxZmBLhq3uS8SiNZ
GUWQqTezxzDWwcXJY2qD5aksKxKMxnTX1Sp647C+HebeeQp1mT+V0DdCo+nWkasZRMzvaQ+nARjM
ug1cjAJBZN8Rh2reBHvo1Aav/VKMEyfOhXTiNY3C+LUNzZqW134vHWJkN8EV6zHqXT548yeJd/hT
dZwdpGfl7wJGV5EXyE010FKzJlSDV386Fw5jATNOmyPHYSa8NmXoPQSJS+feHFNdCRDEH5RiAC/p
oRoLqgfLOWiuYcggmQSG2AEuRmhhdYDvPCUnuzPXkoEcmaAMkbWP8xdRlcZdIuOnwTWzl77Lo8c6
rbf1SFe08MppR8Amf4G4UH4pGr6fkUzmF01dEzy/Z4O1/57HBO/9q9k79bPtzOYLVGRG7eP0yHPG
j23fhrw5AkUyt82UZRtCRZCu4g7adYGEjwLVU+w5OtV5roGciiKfob4D0RzmSJ2dwjU2ZsTTE5su
3/SsMqp1g9agMpr/x5OeOv/3Xz1eo30xefe2YbRnvGnAqDyPjsRUdef/PhiOtIhFLJ9HsLrpD+P+
3cDwPNtHmj6p+CF7d/7vF/77oFxJg+NE/5jTVgzeE2n3Z+AE//8hL2m6q8oIznNo9Ods+d3U9uQx
7HD3zKl1Myph3cjVwhqH/rZRSQ1WHmAGqWx+F+u1dUuEa944Djx67kw4RnFHA8VV79ssNW/UN5s3
vOWiiY27aPk///uVyJH3Zh3NewbJJ0NmMzWfcDIPHs2OS9CalnXjMtupuFN2Mt8I1oC4sVBvsqEj
PeE7oA8SL7/kM3QhfmS2UCLpTLyju4CbvizH/upMIUuBkXmseKGLYSS9r2BUOKfa4Bva2ko+JSro
rmGtuquh5u4ayWUEhxkYn7BVPeT+U9VZ7TUwQtTtGKDY9b8PDeM1hsXpN6bFi+2P+jj3DeOK5QOJ
mfY64GY4KDny9EzlnR5IF0/geNqZwU7dQqMMK+GsDdMwtzYwwHUaLO2DEYEkbaaMhx2HKBAL/Wok
3b5RFRZl3YXhyNMmNOY+PiADcWG0qEe1DcgJ+cjtyuhsPO1RmeurU2h9lZiltyN4U3qTKviqNkf9
pvR6cl18oDeZYrbRIIVu59+pMYx7OjYSzAXAK80PcBX4T0R2Y1J277t6XhfR0D8DKEFZnMOLRgJc
+YMB36fJabmR1rhL68TdFbWIHj2zix6TtNgV+Lnv/vsMWde5knfNzOIAFkDe942U97WXyntlhhsI
5V3aUovjBftuYjbicGjYZiAD9sIkjsOMY8/MVGxMlVN402j3iSufefGs8Cu3sbDooIk2pgt6OAuY
qgiE6U2aD9HPzBkt9czvQFrdQoGsLiK6xgzjWF5x1AgPWa3pPH9ViOEbJRe2qJ+kW8vQh15ZV7Ze
63VyCKACouzvi0KWdAS0uy7tl5eqe004Sj8mEKbvUZh9NmOmFlk13FAZuAktRlVfY69r/bJ6iBTI
KwvKxzcH6RccpkI0Bs1tWHjaFoEujGOipoK51GyW73ag9tlQHGbfHN+CCKM3lmD8MpzrT7Fn7KVH
vEIxrPoenY9ED6jZURD834e8ng7aBYvnO3yzejKep6x4lTafeF703rtUqfKybrhDtTu0undXMeqV
pbY3Y1njbkhS6wcycb8d47eZfPIx9B9DXCRrE18/5/Oc6iaH470o7nQ0RifwWc5J4To4aecaTQXJ
AvaglY6ZN1t0MMBwXshAXKXThqP/QbFTwImiKTQOQR1WaqA3LsitB0PKx0KiPLkuvhGnvsswEvDH
/UOlsZ94rscT2NGKCMGQjOB4HPwfBLxuceH2D5moNtC/1cGQtH6HIfeuwu7UoTOL97Au871hAraq
uf3Gxp6DfbTuY/GndD2ekl5Fd3MwUY+XDQ8znV5jLIxd7Xfvrhgp8RDuk6WmG0PxL7TH6BwYWAoL
fWDQpleqaDxoT9wIsuX7yFuAmaEDdTbjAEVrTbwllC0ZgY+4TlnUR+M/uMoyQu+63URNx2YIDGLj
Df0PDAx28VTZD1Y/Wg/DRJfBIL7qAE2lpViT/sLIw4cYUfvkJStwYua1UYRVS+++sMGY+EFH8Hm0
JUzDkFNHI6q9o761srtNwTypSrOrMsQ6ND2HUOZ/pexgKIqOA2HkEb6twv4qTN08LGSXQ6NQP7QL
vwYVIwabuU66LNxORUTiwqcfp9HVsfDrK7EjLJtOekgjk/4sJiH+ioMk8oYZ56Av+dkGAnmZEw+X
uSp3PaXG26CkoM/WuMkiv7kUKMirO5XM+f3E+WlNfNDf6SZW92m3K+MFF1guZq7xH2hCufb8mqcR
S8cApZiTIgN8N9IfuTUXeyrSts5cZbtaspj2GUeKsYd8oabd1EV/BcX0RNc5yf5axUDd9zUjSL6V
NHIdmSSlsnlIKFA9xGn06NLDKpSz9yTvnfRjgsC8yfv2d6qwhxpqWHqdmV+iucKtyQesasa0dSo9
7FPXOUwm2PAazEcxWuuWDuF1Qdx3ZvONqyyg5pB2uKFidB7CASbFnB7DLQ1RxEfxTzEUSuY9FjJq
gk4eWCwOv9SHlOkLOhfhAKm+pf1oieq7H1mlRGGfJwrehlo9Zmb/5Q3OmUKrP8cDUBjX3IBMv9kz
Qdk1hUG7NYcqbDxeQyAnPSd+9MdLe2G6l20gpx9SbAOubQaHKKyLHSkD1HZ0HfwT3oHK9GgcUd0A
H05MERquFLYZbsV/xg9iQ5zKsQlo7uI4EA4FRNQ1o3SoJ0zNyzh5z2r12c0GkHO+I3JRh9mRZ3r9
tumQWxvRTO/Z0OzN9L0rJrhxYf9iiMWIjEtcJAz2bOfF1+6+6MpbVtffJLLeq8Xj3nagy5ccpw9X
49Rk8h+WE5woexHOep97EXMppeMjd/O70Cv2VUWMtSqMC9S2ZFtb3XeHYQMp1oehqLdOyCJVKf2b
gkQ/u4gnCtfqfgT6TdiljDqquYc7cHfTSjfjYxKZpxDMF2yr5kdU432bl89hnUx7zFzAfL/66q0Q
/qagG9CGFO/137rxtvi7Fme51b1lY7k3QhumZZPjDfR9SnGQLhX3Hiu0XbiW/btSdDJWFoCeeowx
nY0XP9IEOnoQ7U5iPCcSq4sp9wSjsOeZqmWIGO9aKwCawjhBGz4zuwJrRAMG2RuZaWW0yNYQVoWq
7h1BdKudN7LAUkULb/gQNk81flzGNdH9MP1r6Xe5r7pnqgK3Zi+ezQmzvPbv2lSPK1+Or5NPKs1l
E2a3w5EpPERjj0oWt+orVm0NQSPyEXQcvbajKefg80l9E89S+ePQrxpDA10nGfhCBBK2j945h35P
CgtsQx6cgRv+QYCU16hypg1ewWNWt8U+ENk78Pl4687lp29gVNCms3Jz3NeRBSLcF9zFG91v5cyJ
OB1mTu6O+c1KfWITp9Q2xeDm5HaAd+oCjO4lTSnWSzSdSlSpwIGwh5fJ/cxUDKS1ql5EPp37yH5X
DrU5TUifQyG3FEr9RE9eEep9PWHKLxrI4jicdl7vO2sc2ECNHDvHPm1Q6NaEu/7JtnJ5YZq7uC24
lDLaYxEpFogSfS0skxvYCd15sl+ChmzxTIkKpXwDAXCePfA3qI/aZPrbUHBseJg3uMomMSXcDDzr
Z99Dsw1y85MHaZnR31u289xl1X2BUJbSbrzCJZvvECCjtIZyRnSujppg48EUhkdBc1ngp1cjqs70
/r0i1zy4Ui1mJs1FxuY8x+UTg53+DCwynEGPtY3ZASCrh9hjisvdEqckAb82OtcQQK7KiqI1B9EG
drE7coUiuVWT+cbvROwLJEIi2EyTM5fNsLO+xslSPMV42+nZpjetkO5GDoBpvREGlaY0VNn6AUYN
p4yeP2a46t1K9L1pTx4YWP/YSFoaLJ94EoB4i4uI82QRVtpXfHNV9xbn4afnTE+zADMeRPWWV2kH
cUZi20GTsVV5Cfudg30c1HbxjF/mza6QNG01cu6JTk1U0fxUjO/QATKaPzxJlZj1QpNQuZN9gm4S
cxeOrAiVq5Gb2Z/MxcQEwFPaV5M72UZ21CYURDlmbz4G5vRpmvMzEh+cyCjZuOQpma5Qpq2yLf6Q
R9MS78sckbf73k5RJcSP1PqhK8hL1c0E61geHBxFRFmw8SqsUXNMnX1Jmd8tVuMRvtCpMbZGB6im
TvOLM7gOoTeGHrl+N/OYoHCDpXhqSd2HFVQihjuh7/sMqbndlRhwIh9uS19cK109uR4DPr/pp0Ob
xZ++SccEkYfVExCp9BQhR20OWRbxXhsRM0GlnUMnrEnJjfwMDbqSS1YoDw5lGtrfowHiSwTTYazw
nXQWlBwqlfqySu8alR9d0rHVlAzY0G14Rs3Cmt9asFWRe4nnGsb4FkGHJI84nbya1yF2/Yby2o8g
oQNT5Szt+LodnkTcyKaLYdAx3nFkcwJM4UTVrnPleSLP6DftHlL3TnQ9mxqJFRKV+NXtjEkvEPtJ
l/MutuuDAYGj8p1rzVlvpY3gWU4TiIvZu+D/jtazjcHKnxiF0UHdJHRZR25EAV4lqt2IAiAUQIso
eZIZoPop+SmG4sbaQ92zpu57Mv3p4OgHs8WbUnL+74pHrDI3lXB1bDGJtoDMvcnF+l4kxkEk9tXO
9S0s5xdyKsEWUAPCckZaMCThqcErrQbT2uHgN7Z16jIU7OYejaMddxaXeibzPnXJZXjL04ZcJywe
vhd4F9qoT6PB4SjMDiosSZbbjiK7FNCpjFLDNck/EErS19nnJNpUHFqyeTp6HajmrGjFUUFyppEw
w4nH7GwBxMpm2DBx6prJInrqD/u5aw/TCOfCGMqHTsI2pjiUGM8g8efB4jQcPvz3X6bI8GxGLd3D
IjvpeqYCjtDZdh7F3xTIcodKYZ8LbqFeS2l0CXt0bJrbILC1OCI+pP0+oL4C80b36ocN9lA7y3a+
FXhvreS5Tfg2rq2ZeG8DVZSteAu8GA6jqo4hcFumfVK89UjpO39w0309lzTF4ONkWlo7d5Wk7MoK
qw4zwIc9jUxfSzBi2DuXGzifDlpLHr3Y3Je1wb+YC5TMU+ZfwJn+JnzPe6F+HrPxEGfxqxkL85zE
I1CKgiRK3L8JI1a0Fpk1PRkYkYkLxiurg8Ed1qSU+7ywYTsBmvJ0+zu0If6bxdSdJx63ScR/yz2I
+j9Lbn4KPfT42daMcBr6XiPjz4k5FDmQjXvk0E3AWwcnBSU0iQNMFp7itJs5WjBh+jZdZndgnxHY
ZyQssKVVh/kqslN6eUudYLNkdNT1JFwyvtI4Zk+ojQvKD8enEFWw4tKWYimH2TJ1JxdLFuRHGiQ4
Z5wi/IXgHuFY4eOqWdILc1Mud5xqKs41HT9r7ViwbrRpb5Fgv6uJUp4AYmFkvA+h/2GZmkYaTz1M
XDw3y9QfZ5w6Tp0cd3nL4FvjxAq6G+9LC+LtxKGRkeJcTxiRsxO3jAtITMKMNnNZeJmMsAu97Tva
OdUSHppTbLaD9c8FEXDrZhMajZxZi9qXjpIFv5CbSqQ3J6G8hBTdXqo+Ww91dI4ETWe5ijQSd8BN
in8E2Kxyk2bVOYaEstI5vEDCJa+pad9Rhe0TdaKLxbXmU+cF/3oLB+c8MShIVMRDM8Pr7XrDvEWE
Aod64rqOO3qLxvdUFcOdaaR7YWlgXDZXFg9tpToESX5WgseuzBOumrb6KFOxsIhnCI4gc9uWi4qE
VgRHSkOQcqZzWnNkFNjmusn/rSamsWO/Qadbw3r3Xw16QpMYXhqXsw0dM2+CeSDmlX7YC8+8MW/Y
zP2wjZlRkbBHCohy73mu3G6Xtj6+Uct7L7OM8EJgsOgW9pZ2yHnxb8I2oK4RCDcVF7HoD3lq1RuK
yLuDOV6gan5MisAUecQUiWA/p+qS07aHszBxNrbKPrIc0J4/tE9uV8RbL/e7U5CozSzbX9qyQc/S
ylS7+9689H124aZ6T8OnRR0eB+3WbdZGiKoIMQN5QXb2JiK0Bz1r5GJAFPKAAYfDdFAvuwIVPHZu
3wsvPqiEJ9+viKiPBvXFXb/wpcjoztlJFQKehk0xbTrchrmI9lNRUuFl6y0ZEaL1Ffp8QZkYxzzc
A/G9KhHhmBYE6zp0N07ZXInpf0/m/BhL91RasjskMzzJhNOPnwsuJ+QUdmE7n6GRHNER6RHKJr0W
EII1IFe+Fl/QCZ3fmVYXtzDmdejh7hE1Ye2EAmiF5z/OA5zQEP1QnoASpEDFuoqOySB/xOe7jEmc
p8ZOSvosSPkR1BE7Z0zfxo4RCsSeL5SBdKmycdNr7HGGwh2x6Ua46WUCBaNMSMEUUbrD2HqRFUbE
epwu4zL1DHXwlxjO2Sn1cSJzdZBb6L4AM+rc2/bR/GsEp6rgnU/fxpkK2HE1DTySAB90DhtqNI0Y
5FQozkNXP4rcGhmhYgGeWg+LLT2ugeexS5QSQLOioMx5SZaBZlsK40RytF3z3hDRYJ7DnnJJH1uQ
kTDC0HV7CCXNbFpAUZvQEBD9kWHpba4nunoxcTljZFCFwfIR29kOKEPInkEWL4lxoqvKAuMJ8EAQ
k897XHQUjsTtBMq/OpIj5LDmshtgm8LM2b5WJuqvLPsXwaGR/AOTtNhcYli8o1Nf/PHVY06A1s4Y
JUwRH12FlJa9Qo/Yj12+4DcSRlQsnsNyOxmF/VOp6CDLQR84I3GcEvJO9C4T8RCzYI3+4Eb5t53h
hMmZNvYynnAXsOUIa7dMNtYdU6xtafEmTwd+BMsv4C4mRn/kX/a1wemGVd7/6mvoz7Scc5Uhk/sI
wgwOU/kV5O4vR76XOFfPfVHExKPANjogkwVgd1JxxjExh2zbtVwlYGJvMUoREGAhBEXfXeLKojaS
rNc6Ay0YzHhLhvrLSn2iYx7UL9sSWEqXT8tw+pgmguRhvoQGmGAmZphuKGfDvHJhX99VPbPAPLHC
jRzLR3lzqSe37Z2kzyQmtHLgYFJQWrqJMZHf5fH8a3EDZAI8f0H6W7u7SXmSNZQJBS6UjTmQRKdd
PONey7S2MVAaREBpKlVXdZ3Q9oE6Enpc1SOIB1MtQ9rKRHmSqVlfoIfynjSQQElfr/GUIriyV2AU
IoAucfeF+AjWsUkyMQgpe/PdZKMC3nKVFSNbJYcCrZeqYGqpGddjCmJlVZiSESfNNfDPp77AIlTZ
ZK4rMPJbKOwHj2Sv1D79TFLYGxF1pK6IH1Hr5SEP/RuE8VO60AQHfIT7RVgaJdtfKONjoKm0MapU
M5vFzmPVNoYwnp0eAzKZHOqA7upl7lh6CpOsj1BVdZx/XAfff2p9tnHc3uyy3OO0+woGz93htITt
X+K/g2ABsLSmJdqnTMacin9xaT5NHsd1MjCvURp3a0eMBnVoCafdhkxrC/voSgGIwFxEVsw1jgX1
ZzMBopoRWE3Wixo3MP5y/gpsYlxei7240MYtF+rUuSy0jc/mPaWjQ9h6pna+wglomLw1Jjl+VmPy
2roEf3BYt47gBdCoc/1iMMojCHiB82T3Nc3R6StIRXCgXkKYQboj3Tk+l/7Re4TBb/dceOC1E+po
528rwFnjeOPRdlp3HWBEwoieP6aO2PmewpOcke6tQ/LMHtUR1ArhxkqrFSxotfFsEM9lVv3LPXc4
GPqbVdK+w8LMO59q+aJeFyb/IPGXhf+1Z/Noo6EFWiQwqBjMQHRKf7RO/G05MIrHIPDIZvgGf4w+
St/6l41Bd5T4MAbOj1zYmx2tK1ePdh5i0/4lRTTeZilvjDprrqMlqCIqK6Qa2b9QRLEMotwI/qH9
b7AmGpDbPeGhakQ8VlUbnGuGdbCxuWL8j73zWJIcybLsr4zUHiWAgiiwqI1x5uacxQbi4QRcQRT8
6+cgMke6q0ekW2Y/uQiJ8IxwYqZQffreveca3B3T+ouB3pagt2Bj0ehKQDHuR3ohTshgPEWuAFCJ
228EawQ4Bt8gu4MRGvAbmuCXeRGHKq/fxhgKru+0CGgDzRVH/vacZliXxwHkLHm2P7ZvQitmpSJ3
M/cR0lLCkjyCKBFwDfXigqMMETbJOpgcgbCHFpcIb8S2XavNHNm70WYJu6odlp4x37ZZb0w3wnPC
dAp+IwLkkW7SHKWPEuo2lCA23JRhD9XYUkgnSKgq1532gjSHFFyG6HCMtjwbgU/XMgK+RLRK8E3n
aaB5Tc19mFp42JCi7+DK3jHPdHCnEwEnHATgBjdu5tP6GI13lkmlH5DR3phYikPEqhyB+ZdM1CXN
52Tbwy7DWiC2jrP09iJcmpxnpifh5HlokJyCZKiqV4fUqU6Z7QY7z+Yi64cnt+ag0UE6bqIlj7Bq
xYtbBSCy6pHWGyybTUwAJY+8s3ZGq1ynWPz3fYdflgiogfxw71BYNqq95WEde+WxYSQH2fXFtifT
i1boASPYszXSRzNifW0ibwZQmW5KYT74FjtAZeg7Ehzf5Wvc9HqLUO0Ej+GTR3ERKZR0IyoeclrW
6N/J6ptXhc4wUodvLS35cwIFc43Y7kfI4DSO+lq3ybiDYnAFlsaQSiJLIwIPuL25lVYD+sktnytI
HaduCaUbEibXIxqOWVsPrv708zA/Vg7HUG7RMk2EEe6i9DaQpoGUu9Ir9Cy838yk74uMmsm3xkup
FoUtEBmky+LBczKXVw/oSVgN3OkC8gnNnmDnjVfJty7HexyHSFgoE6L+VEY+RyM3czumRvctUgyb
7ANK64wTBdDt0rLLOwMFPqawtRdOX2ltvltZh87CFz8+3cRV0cl4rQb1BBiWFvOydp1KwJ6KVbJP
hrCmbDDY34W+02nZHkEf0mS3xCF3oveCTfgchfpOul3NkxEH3MjjaT3MOVOyOfoOvSLbDcL1T0b0
rHqcK31a/aAwsd+EI7EIEJEiBYoohRvV1uY+18ykrXp8SjKEh7RR8LGRXAsUZr6pHPqMKQnipRde
q0iwxIauu8Djd1e0nCmrx7u6ccxzDXoztc6tSLp72yI9RmLiNHEo3kxtx/ECkZpAwaY7VWO6CSq1
qidPX2KfriUe5Td7fpv70f6oww3gERuepwhxE7HfgxEiUkA/BLmIbgvfUxs8mdw+tDy1ij7dEE/p
gTKBnwYyqV2/y0TwRLvJTDovzfbB5ce0CohJvC6QckY4tNIduTgFzbTJPNxVNok40GcPaGl4b0gy
I3QYqSpeB9v4ahSSmtZJe6IQbFgtjkmKfFzZW2hD2Z00mahkuU1Mb5pcq+reNVV+Y+fjd95P844m
G+OD/jCMvCV0BE9JQACeGA6iHi+WOVZHmdwZ3vhF06J/ZAPOt11opVtnYhFMy7RJ+WNwbe3XQdvy
PDjVFzf+aOMIfTTKId3iA5V3o2ehTtExdaUS3Y0qmfAXDE+IGpyLK1vdsDJrpBqV653xmmi8MdWO
hf7E5NT8aLrqkaeatyMhCBOPHyi5GpMivgR7pFnVEHB2MiwiCHnAA7LqdrptCy52MiEMgJlSJcWX
B/ws9sC55sI/2RItjtvOw41f1c46sgdxbssLHG/7UhNrp2SpTjYRA3ryYbND1Md7RfXsL+CaLj32
IOI9ojWcqf0MBxTK6Rh/CARsPZdQW9r3oOlovDf+U18+uaCOQsBQq1bjC52ieZtEHRFy/Tuq909B
6OwqXcQ7jr34Y5e792i/ZhF1uGBpO8NbkAADtTP/09IFSUeolmpFx2FqKjDJzm0LC7/w6AUEQ8Qw
oOPw5Yw8K/eaaZIimoydNeQjm6KLn9GfHhw9fHeRfdKc6vi4yaibLHy1BPZgnKTX5sedXg+Mjevh
rrZwBBuW+wAW+EK58PqD2umFlF1UFexxTo2S2SH+grgoTbBO5zl3cRY8F1WNF86Zn3phHmpLHlLP
g4FFE1sF8dfYSthR8H2SkOkMbwVAIEwnYfyrVfX+D3nz/yNKn/4nRCm55f8NovS76f4dT8pf/xtP
6vn/BD6KJMuzLFtg84Bcit+w/dc/DN/6p235jmsG4g+dVPK//g+e1CSjXUAz5T/LAm9qmTbR6n+n
tBuW/0+ApxJxry0DD6yC/H8DlIIfLfMpKtXx61//8GzHd4Il8N11XQu/ijD/HU/qxyI0eqR1gN9M
a3GcAxqOqlej9WihqvoVMyo+VyPJ99wxJB5g7qckl26bCm9GzQjRS51xl3FQVNz4cv1pRJBZVNM9
mIZ9QgJ818lP0RS/RxOhZdQ9sm/9AETdJR12MO78USneZubfKyyT7drqvIDjBn0swnLgLhSRKnjp
mRisUulx6LwwbW62PXZTdNU7K3hzNUlIKiBXevOf3se7v16D/6W64g5VcKv/9Q+x5NP/55fGAw1r
804EOPZNS9r2v780KrCi0TCSEf1yzp1j3BkkXjIAO/e2PqZ+5BB5VDlnF+vOPKLbJra4TNrvSDHe
iEIiuLBqMCkZbvqsA0s/cOXNu0+OUHkiRiTSeCda4QODryxA8aDLhGjogCvjf/hBLPF//SCsE59t
filpXMf7L+8xZqikjOll45UHL2BV3p2qRLFpkumeU5aitEBZZ2dpdNIMi5m5Z3g3tyZ+nv/+FQ1E
8F+/FenaluPxJAiP9Wb51r+/pgSWlER70LbNguJUPHimC9Z6sLf4O59i9vVD7Dgd7SyoHFVoChqI
eH6ZkhDi7QVXz/U5acmCKsLIvowDCQIgj2JisZGBrBmMvsq8dfe+9dQ5uf2AaWfoJVmMtdi24OWM
0b2RqvkdjHFx0DWA+FgFzUsqUGQHzUVN5i3MTLS+jV+tp8zP8LpiEsVLegx5lykfeKuTojq6JSnB
eaTuqeeGBBQDd47taBcvxLaclNOEb8tGnnws0nIzdA0mAVFFehOuAMVtIYd4+xzk5DJWjU+Ulyb6
Ri/WjSzf1HGIwj6Lg0skeSiaHpJle5xr7kAhq3TNRaRZ8AyCJDTEM4UvnrGDMmFAsbkODDe89pA8
c49mAYlwaDhnPFphS2IW3Jkb7T5i4Bme1G0cGvm5yLuPsZLJBXkEVsFIOet6fm+wPR9s19uCoaJf
H3DLrxh11Em33keeldxrkuM7zKs7vxlvwxEuAongwZYkyuWII7dyMLMnF8nrxqda3qtAl2cWJ54L
FEMmEr3C6T6aAolsaZL1Ndnul0d7kOoB9mTFOzF5hb4YbY5ZfIC+0FbjTRV4MJcgPG6VuTRFR0JV
ZXYsHdJBmK74SA+g1dWTf/an6FgbkfXRDFzHbXcIAahk/dbvHDxGIoHIQCvXqMN5n1X1uFNVdm47
Os5p9IQ1mRxYM90Pmrmv7qsXI1myDxRCwcj1uHA07ZeBGXwru0c2OOgl0nPX6aK6a6sljVURt4as
GAUSD/y0Jo6HOVbl3MaMFXbxormQJp0mPJDx3RzRzDeda9Uh5+A82MsaO48x68dp8J78IqSHo/Vr
4usHbpyMbcKIpAPYQNwfsMo4wgJdaAbH4bOdwt+xwhQgJohV/gC+Rvfegy5kuisrGFl2QLAa92zQ
DOElp6HLiMgUtPyyQu2EGh26BtYPT8+vOOUH7i9hA7nEWCVNQnosPo8NUPRhT/rxbvwjPv2Tcq8I
elsemAYO345GBdlg4a1dFACOUHoT5QdqdcScxwiVK2YH6HVukEAwXXlr5RAdQBjs5wxdpj2H1Sku
SSZxhXOT9CmRUYn94YOAvFZfZRuYG7sjtNd2ja8+Rj0zw2GoA+eWMvgNnfA5HjCxaGLotsxkgdsv
uESl7Tffyp/oTkG6F2m1mqrgNx6f86jtU+nGGCli3FkusV+QS+EIz136ZKv0zU4pEBm33zdLVlzg
8AMVpgP+LfG/g5BqmqhgqMizutO1e+570pIQRD2hUENSQPJPY3TuvTBZb5OV7nU6rDFqkGPYTpcJ
pSe1PD2wHhp/FsifdEBrRfpskdK2HuAk7wpFpM6UABPR8tke4XcieaLdw2ddJVhPkf76OIXVuQ1d
zIOJAdponBsMFcujiqbjWIgnNJX3zmzfgJESK79CBCwWB8g4vSHkmFeUzN02sdVm6f2KLDXQUBcf
Wsstihy97ebuVdj+Z06I43MXq+yEpvC1xusj4TBWjfURZnCika/G67D5zoUbLLvPb9NknD/DlTWy
Dq+DsMBmAD8Y85zrbwfNxyAUlQK92gOfAlLK+mYpFpAgh+JkE9QHlNK6JNUQbAeuFLuq6IkGnKYD
JDP4y211UebwKlOpN5VnhAj4vjqBod0DX32nSHXxYvp2RMqgWTMZfoSTLU8dXux1ygUnFZh4c8OH
vzQWG5f8v03cnvtBGafc9OhlZe15TuWy+lMiKhkTfOBJPzYGMkK6D4cQpNzWrDjWU/1YpH72ZqQ4
4fz7qeiDT+QW2bozaHjHs+GshlTv/cgPt9W89ikO8NuXt1HsIx+qEQqK4FaNn25l/vazRUduBkQ9
e1sMotdoss+ze4+q6TYmg203GMG8J+LwZc4DfiQ9/UJsG9Jp5EFA841okfx6oYf41PXR3vJKee09
cfJK7yV3s3xXjQYenkBEe1HZj1h66REOKX1ZPb4SBzJuUXZ5++CK7S/a9WXxYdRmxWaVI/MyaN6K
TnI6+P4n/ufl50KbLrR4n5zs2vtqONuTk99lVktOBqLFioTtukj3cZCJkO6JK/mciGSdftpoj8aL
H+OVyVBtEBNdPViOkT3Yyy9dfo1txg2xF6qNasq/Pzy0E5Z2F5HJn39o9kazkSXfIM4uRFh+dffn
75I/FV18jbqNuBPslC8t9v5rMAXJc0MmcZqZwxuFNk4RBfugbDmx8bnZB2W5uMBVVu/myYVQOaHA
CZORKWJMADIKSkqTewY4z1IDERi0Ho71KF9Cz7qto4lBYty3e1jbb6OZPIdN6O3G2Mu2gDFxz7ew
NtgPsjF9r5fAvBCqlxiaX0JmT6UsrY2NE2+liuEBIdQmzlADG07zILoS1KjzVYXNK/qZcB3YivqC
RBONQ6qx2nWlmtMMhRHbFJa4eBaclEhzO58s21ERipO4+En9+m7JoIUYIiW04PZxtvvbuAsMcILp
N+gwmr5agZv/7mRmroMUWLjyzN+cpVD1/Z9eNiWz7hdWU7otF94j2h28OTkzOvbQH5OSoG+Ix3Id
u1zZZprDYOnWAGsPkZewmzVke0TNLxw4CfeA8XfQ6+Iuls1PNC72/UJ/gVraY3IbyFvbA+VlFN7g
k7WbobsXg3+PPqnZTI1hXhwG6o1KSH9nXrxXMz+kKDTrLq8umci6h97PyUoCjVE1+sfVOPjkbzLq
CDbC64BlDil/TTtvlJ99LzkAc8O5YSb1G3MSDIop/2YGDXsDH/mqMqNwTbsfQbebgQtKUVdKs7nD
aFDQSMNUC6sQve3DEFe/gxiSa0qC0WIq/mImqq5iqAhNbNObkWF3PnjJzsvLr9TMq6u9uC37iH8i
k4LSwCcgKKJ1LWxq3AwtcZXLW6+pgn0+wpNpLUH0UHvfihHgW4PPkgU6b40mZYdNfeT8m6mkWz5X
t6TXY8I3bX+hzxbrfiHfixDZZkMoSmslCAqTQN4M9qT3jZf/1mm3S3L3ridpEw4e8cl8+gZwbwx6
KpIUTG5Puk9nfsSlzZgCDaYNVC50aW4NuNMJnQQ63JrfRpjv2HBRWXuVupbRcGpAYN/4HsJeo1Kv
s2ByQ3rcjTEutMAgfNRztKHE2buOCndhJeghiRK1dFQ6qN4jVHqLTj71CphiGexrF81IugTNV4VT
HyKy40nYrLMNwtBLip1s73glCMfJO0o3vvA65w8NkKQM7SZa1uLUeXVxm43MkEE0+DvtQ9IhzPot
jzpxwlglwAtnlwbQzNqY4ss8GMkSawSpN2V8FWYPU+Lt4wlsbVDUd7JODyFwbObWKHZnaatTgB/D
Cpxo15b9LWXnrS/b5KEhB/wqguiKM2nHoJ0cbzvrd6ahvgFjtddxYY6DvOGC0/u/weyc+dZfKmD5
W0FmKOI7xRiwXFnOwHigHZ7L0Zcg3+Gt1RbDakX08TrvjphXxN2swhfaDYBBJN0rMzPOleXaG5TT
YHFLUiFL5JFr0rQt5OoQfI20paMU+Qmtr3rmeABP7vhnjJuIRlpJBq2NS/0ZGDo4yUroe0lhT94H
3bukuwScbuzCKHmnACx46REZqva2xM8T62pf/pEUL2kFeoSJrPzkrYoDxnDedJhUfj9gWYqSgOi5
llc11sNnSklAgc5lD+cF99SN64HkDYFpOl18iuY2I7DEvjN0+yuPthVSfVvIaed0NjtfevUlY54S
yaUNkTIp+Dw0vjccJxv2MCI45K2px2WolsKvsb91b/zSaXEWc35lFolqoaBYEyUwCJjbP6F9z6LE
qVHA2TJ4wHb1aFLPFnAsdXIkVnFcEbP1Mi5tCeoYVGnuB9m5t1nFgdJ3E6jI8tvSj3kIwxgxkxDJ
1vLTxTd8NGuGfq20PgJu3GzUNc7qeVq5xgCtwpj2nV29JMpYu7A9MNmsEhOqoo0vEf5H+4IMPbr1
ebxIfvdd8UqLCezX8p4JdnyHsZeILFiPFjSchDIMVkWHiJ+cVmaR/gRmsX9PRDevkMeZu7pO4d3I
+xg0Y6C9D6WjWyAxj3aW3Xgif3IhEoRuQOgXB2FcH7tcPLiGZshrvecZDcchACrqZ6BMxFGP9mPr
MkTpzArZJoC/JCUYQ0VcTmHJSUM90dNKN0ZQ7I3CeTIs0GaTtTDVkdtyabcTNEpJ2uFpzJ+YP94L
29yF+K3B0XLTLxG+5t41CitEqMlH6NaPZEUkK1PXt1HDXxg9fEb8GBubqhSZCkmWGX1q8gJ8b6/d
/JOoeA68fmsa32bmAqxMcZCGiQOOAIv0WNkkeCKKJx+hmO8cCx87gbyj7u4MP0iPKYO8ImkvZjwd
U8/Ac0Yk76amlGQwfZhR2NAQT5met7L76Bz3CO9+V8Ge2yMx50hGq4/2ozsgsAXojmAllJe6LgUI
ROMGJIQfwRCuM5t9EFyQHSVqW+c9BlPyxSArw3m2yl+hV0GahTPlDwSStCBBLN8EPeQjA5ln3Lrl
bQpNKxuGbaaB/c8IwNs8vXdZdGaAxSn8zFqAK2EgqVqdGSEtU2JoC6gRM5dAoBGlFDPldZU0bIA2
8BETPAXQOZCc6mi3PIi5YUAoBcPWIoztwssw0nrXSQUZnSRv6Nm7qvN2eVZzrccIR4jr0DUUjk61
9qp0bxYkyPUuKH/bImiFOaYTVJpYw2VIE+mtwD/JGAPvTxbtm278HOb6LaRyk21NwCadC0jvTo0M
5Aif42MokagPcZhsbQdQYT9R2AZfRj8cUaySgtY184ZUdLHu/Gkf0w/l9fBprAQIWErvLY4r8BdS
PGObOARm+WP29WufTYi4C/liSutnTsfXEnB/xJ1sF/fGp7/o50fr0uX4E0gUIvw969apR4+gLvt9
MfuvJG3f11bkbExp/lKAj+pKBZS/SLlrD667grkxNdODcKErgEfYR1N2ldb4q/fy75B4V6KYxfPY
41bxzbtWLvkhzif6f4D1MwIgjPhYmJS3a5zy0au/Bi4XUJAX4Asz3sH2MuA8QCDr+dEpmpAcBEg5
ln+bBoeFcf9QD8CHSXVGIQVAHcCWa3TTRkX5KUKhFJVI4kGOQPdpNWlyx3Ry3yep7T0hr6Et0k2v
VcPVHr2XG+YpEp0CLb+BGwl8SJmRz1gaGcE5LCh8apvJt36SBpZKDVUaw076WEeZfA4Z49Sxh4iK
dfZs6Vevg7XXkBe6d/1SPzt8bU7N6aHI/ObZdOQpk411N8cMlKqyik+5HbwXTRncpEEWw5otIS3M
rXv680eL8MhN5yI+/PNHDYlol5jlMRklLMHCn59rCV/e1hi8YkZPUtjDR4mOVkwF4VGi2wL+8tdO
4wYMbaqLDeINl1fi4D+WxbvFRueXQfYaVlZ1Ticomcgni/cRnYohXXa2SVQ0NhiOhl4gn7skOTex
oKcQJG8SecW1Telwd3n5nplWiB/FKHb9YKv3KvNwssbew1jKPUP99jyoBWy4fFW5DFXtpDROWWLM
r4H1O5or9a7AVK1wDYi138GtH1x/eCeJ4lG0nvkwG5m6IoDCbeNY3ZNT6FNaBOTf9H17SXrXfxrg
uRXY6i9xm2DiFKY+zCJ5sEb30fA7yo7JeQuT6GTZvf84eGZ0hiKCAYWj3W3GawKC7LHGHYXQjUxp
C6UFBPYuAnTlsLfUNG9UmS33RXVoAd2j1BfZ+2Dq536ygns2d4pg4f9OMk6jP3811ClQTzxLAQ7z
U2zEIxpedaztUhOdm0ErqxCGKrVt5m4CNoM+d5BDeqxrY1UAQHlh1O6d8cvOHIVh8s4sFM0/AdCg
xNPkkDdc22vJoJM63OXWC1IMsGtj5dZ5nhPwT9qtN3H1OTAgXIPRK9dzUL50ydTxbMgPx8OJwZd5
8joCmVkhN+Qc99t0zPAA6vSiDTTCibemq0yTBgHiGhP9sJpsuNnEXp2SPnr0+w4MRlb/WOG0LVHO
beZUzHx/xaPwzXGvFGmDTfSjZsBXFj5gN5LVLSkr5qjunbSEO0HeBZrYiEl/oexLSilBixDsaugT
IY6rvIJ4HYP3yLonur9ohcy+e7SiYE8dWZ5zra+TGn4bTJu2GnOehCPQzh79Wo+w1e4EJ+s2A3uG
v9I/GA4QEivof/UpgiaZ9skNsDVivaTaWRNxvm1OrpynnWMQG99Rtw4SCwtDgZZRKRvgAkE2GUFh
SHNMwDqMaCdH2tupQ4sbAf86ACx8HeM62Ttpusly03y2punYgw9zMAdsmhmIh7UI5gppdcc4p2Vq
WxI/MVo53XgvUVJeDZtpq8dTuC1EddtF2HlpfIb7fEp+UQe/I/wanvqivxWF+StuCCXtEpfKuIHm
FrCBkuaDHaaIT21LbNQcPOZL1RRVEAUiK9nRORrgVZjDscSLRg0a3kaK+5YaGSVEEe5iMkmMDQGj
JfSbHjO1CA5+TvzPSpZee5rpxLmNLI5uk80nd7FzOwHd84pSMxk4YTBcM9g2QFUC98mjo65oiNIo
57LivmGFnzZtY3BQR9mNrcJ0D61w4dkD+zyZaZDunKB7MuRP55xV4gXYqfgyZdbOp5z+dNQpF/nE
glQvDKs8ta4b54v6Nd4PVnsrBpuXHiNJSdDVCS1yALUrGWF4JTl9nYxMlDo8mbOetnSAmReBHKUx
Vh+phMSJ+RtGpeWXVrHNEnDEJICRlr18b9rJylO5fM2//mgwPyBPhsDo3PMPKOU3BoTUvTdMt7Lt
L+1QFKuoScd1H6uSsQiPy8GnWh+neNeYZXWlTOwYEd0XKv0qhg9cyRJLLVzDrtHXEkoeLhEE6eR7
rtKvTHHF8HNVX8Ow4WcHdk8Nja8zn100w+5LWAyP2J/ARlqM+RNbkmvu0kcgN7XcT51+V499XjZY
8yWYomHYCEl0bZEae5/m9iltK7kuVOKvXBKAme20q05Pr0gPoRZEILKKsbtN9JewvGeXtmRU0bBh
awOb22ypg58Jff4ufDxycHg+cKy0WzT1951P2p1Q+kSHh8vDwqzDnUQjG0nnqoGvgbzAAWLWoaf0
RsrWwRguwYz/Egc0BH685ekrAUDA5YX104vipqc9DJ0p/3ay9lD7BNdlUQlF2+BeTNjdwe1NrFiY
7ZHctAEuaf8pX4Jf1OTfkCLQb8dGHJnMIPqMoyVLVSIuHy0kyfUEbIWu73aINY/eVOx1lD7NhIFd
5mkRQxAh7oNTQiHJDICk7m+sHhFxrmyBbEe1mxT3WJDgZqZPwlRnZxbi7PL64S3FsdHsICfM+9ZE
kDK2qDbiEJ+GC2SjjCq8dFmBop0cadpfMMTN3tlaneFu/RpmWofMd3Utkzm8H5kzzhair76FZdks
1bGjPcrmzCAdAfUj3U5nnYQDKzwoScSxcSqk/iHzQbDPhQXsq53sB0gVayYB3NU7Z9f4Dl60wvtW
/UMyGMU+KZtmp9GNB3aNjrl5RmgjdtB4AmmfBDG0hdOf4SVkK5SOp4ESqzLy+mlO4ntzgUzgJYId
TrO7lQ5nahdvapLjVnNNhJjEmm3ny5geKjQD28fMJBQj9R6CDEvkaOf3DqN69xc6kj6G59aU9D8m
QL9hlqtX1n5QFG8WaTpQT3FiI1OarrZ/JVxNLQl16NHSVZ463d5thp88WjxA8bCN5i5exOvuqaat
BAPP2BY9uq2BwDEfHvmiEy8OcWf8Chs281bRG3IrFSbrsc6fGtyQqQFX/T0lCGIjMgYqDjNnZL47
EEkHmalLk/TWlv1Lb7wSN4ld4/gukvQ55OaLF4BZS4hZBCoy/mXuMT+ITC9eUrHpkSguVGPuJzWy
l/35WNtH5cIMHI+NuK3mgIL0z4ea5eN/fpfonM4Xqs7Mp3Xz5+NG2avTf/yRQ42JKj2YVWgVCo8I
aWl//fbPX6wtTDHm4Awbj8ng3//nr9/Cdzl7fpLsszLnPYZQWZzKwQK7ufyO7frD0emtW0bmvhTz
TWwY6jDNmLB71RY3bY6BciSd3aTRsyNblueR4qEqiJMxBj3QpsyAfuEp98Ih2qvG+O0NmGJsB88G
Pvl7gMIQnTz3ocM4lVfhXeH70w6rKkPSaP6uim5fd23Go0QMVtT6Lppam28llqAf5PTow0lxLW9r
2B1HEgAWVhh2YUFbCWcLTijb7W69Ok+OXW295YgbLiI0vysKQBB7mDiNwPoW4WxviwafmSTksqKm
ZAHe2YPUlwExISnRxC/VPUEUCOaDuUYtnkp8S7ZJX3qq9342AvHrVx4cwlVNLhaNPJEwf8V7Edrf
GDHCtcB2sAHoHWwSo0qeRWaiSq4/AukcuOqFm5kGU+Dnw5kT/U50cc25NG/kbErSBBow+jaj6Dq8
cIv2KT2Eu2bZ0jtxu55IDWoaqjametSOK+UuqYMo4aC0x1+BaTa7arqUlE3nqR0/LR+Jp9Oo34Fi
2aKIeUgaCVi1wPHfVK+YqE7ojPmsPbJt3LnBHo3NU6AVYpdkxqIdcpNqxiA/xNBxkiFel6R9dP64
DeFb/rV2KzH+vXb5t95Ro55elv9fS31ZxP+xwucgGnaeSctiWdJCa9b/n4X95xcs/SEhYMKmVJsD
RBDWdF/4xGWnZrXVVX6gzwG9d6rDrbAgFsQ62SDjbTcafifuFK5JwhhqwgXsY9zNM8Z4dTXb8EMD
TDpJiCErUMs0Vhxz3lUhUemSzcsrB54KGjtXP4P9PtGg2DrxDDbdmL4wY/eghxyGQ339o+svwlTg
GYErRC+haJVzq5+IHLfZVKFGcq9NkPb5lf0CgAyPrxL+LlfWZ62VuYVY+DnGeI+JmlnwAeFhmFiL
QzLddAyaAHzqh7ZzQPBBHWN+UPU7oxleCjEDzMl5uacBWkBmmfRMK02nwCDQJa/nO0MulCBzLjY6
aR/c/q5Lf9PsyyG8gUbDyOgMlsMgo+9ukL4eczbjTWhX+Op+xYGq1ynQ143Z5YS3ZcPa0jiZ5BVP
RbyN4nw8jc5BAsdf8UQ9Dv5onEIGYru+68k7y+MXac8RUGSUOQ5sJZQxjGtxPTyT1gh6AlgU2ECf
pyNKSyzm/ro1MDtGllVgRQNfh+CDwVezdeus29XQXSp0ii9FdCQd0Gs8HGqjXBkDBTZzwESvnN60
kFnQjzR5RSDr7OgJckUL1Dd2pBC7Z/rC3uyfdMm0V46ciWRASBPTv6Ldu7PrwsUGi+G5JB1sKpFJ
zPNogJorf6cCaJSaE8HQpqMOE0zHSp8Tm+OyiKGb4cjwGcP508jLivEe7fHRwMS1Svt0xJHh0tKu
bDw4Vr8lIYn16RQgXTKBmwauxzipC7vqVzuETHajlDhZIm9m7xf3voa3YeMPLl5MEb7Q2qh3saYX
pN0yXZcshJ1dxc8pmcI0CbDu5m2W7uwYOEXlZCRkDd2O2C6RRU8OprR9WA5E0FTeCWoydVno8GaW
qtylxLGtSjs54EWPt1mLTh7yDeyEiXSNzvrGJGl3FpQFhPPHVMU/M3eDxErZmsLspfKlOk/cPUOr
bvdJSORdj7t+AxEk3jeAD1ezM78zy8jvFJHNReUXJzOG5+rCnavaeDjm9DGKPvx2fSi1vfWA4vxp
jCemV3RqWg/H5GDNDAZ5fzE/4J8M5icp6cXmxPJoqoMizB8ERLk96je4TxMHhK737HySuyTT1RzU
977oPIK6FXL8cPGVo1EV+AvC+3xZqyY4eVHNjxyKXJTSkSCwhW6Y5oSIiwtuJ/9oFflCTE+YEQXB
i48iwh4WS7+c73UznyvIGqDa4g0pZXh9MCdGss02IvIXVrzYSkQzRCKQqzWV1tYvHlPHync6CVkx
Ew3/uuR1E/Y3hcGZ1GAQRHV8NZjh4pObkRSgpmeSf5k51IjSLDd9mFs7HWTgzxFtuxOKvUiM5gpQ
g3sw+Fqj2Y4PM46yXo+oOByHCHYUxNbsLUFlWBWpl39K8y1NjeieGniLq26JGKUyswKeB+ANHhS4
Tm9jYKbZnGxYeykSKh6Rpm46hOkLbyXrrcXJBxvJ+98cncdy40gUBL8IEfDmSu+NKFIUL4iRg3cN
0wC+fhN7WzMxoyGB7meqstRhpljdsLe8MSCGrf/0zNThEVBQ9fd4l/sGi6kYa5tVgYSsVIp9nLLG
QlCKi4vUzQppUqNXXyayxUr9pwI+HJLy7uHzmI0uTryCSUqYVYy1Q1xmYzjcBpILS8Fw0opsseEg
NFYxqTnLGu1Tk0B86olHWqScJRO7PHI84HADQSYsnwmhMEgfGMgZVf1R2/Rx4MwH4P4rxf+fhAQ2
02+ersScxfqegLURDDcD/I3tEo6tLdmfHV3H/44FLORURSrqer91gQFS1ZFm+WJv1UT+MuqacpCr
fWIxaA6R4A3CwxPaYWjvAceZJc0QMWkVbkMa2ZThZuhKfE8WYiRQLA40mc2YgOsEDDYYms1khXHF
KD5NFDl6630F5MT6EbF5rIk0JG8ErIZTLwH2mOAtlTTd7tbbIPj4BisWKfozcGC/aNTJRCWV65o4
dd6TdF6ZFkx2VVfmkQ1FWXIzVNJhki7tf4SR6nud94R0KCYUnI4G9zojNSBbab3tvHBdV6PGVCjD
XVtWAzN9wguE0RIZygcqRvzWA1d8wzJPo12eove4IZkQKdSMPhzBecO+u0aIx9Ij7raNa/5BVNB2
RCpl5LbPOu3kTjlKGuvktTn9ep7D3eCrBLaE5LPJ7qWZ0aXTlQXspXvD2wZwmhympCCWw7RRmcUq
6gmN1SwWRPKrwOD17BFUANumdit15mU8gCsjHUG2oe4SRt5sOpG7YNzS96zv9qCxUnbapiR7dR+K
6M8ofVa/OW8ceqhwruPBIy4eV5JExsriL15yobxDwVfWZIThyqSvYUXEgroP3wY4Kwm5STAncg7c
Qt3g/M5XlZshwgMVGOraRy9450M1dg+4KQ4N8PNZEGTPViXFFUHaudUCf8VvhBUx9e9CEv4Hoxbm
WXBg9J4ulTZCNsGd2tpsqmWdwoYpaQkZB+EdzfgnkW2sNvroywLpoKscGWbtR5kD9o8TWKNDOO/o
eBfqkC9U/JPTUhG9c4MRjAX8Ek+cvDakH5CXjZZKHbctGZPIfg7VkMDRt7hAlHQZG9m9L6sFgNcv
y2QqpJDWoWfBR6sTLmo6BKHhDONsstMfipn4rUsafa4TircQru/OdGAUtdY58xzM55LE5GhhDB8A
Ofciqedg9Z96Gb0TKy3hqGRk+8XvsqWkzTkk7p3ppqDEYLaBGKnWGGeORI3ObK7QOje5Vnnhkp7E
eodSKfTMe6YFCwowH/xutkpbqzlpFSQ2ikwaB0IHDKd5FvY77O6vLGkJQjCUBSbdhWQm1DCu2oX1
Qq8Yv5B8yXJkNNNHL9Rub+j+dnDIA/OlTr859HipURClIyvbIkGua9Ub3SBgNK8j9G5AqNksDau2
YDXHzOVHNVvoblV/LiS+Y2KCXAaUQLvtovlJrFrnnIQRm8KyE3ZzKkcKMsBRz4HN0Tyu9AvBEoQI
umiJ2rw5AgHyTMyuQeLSjpRrXVjxCpEprxoRGyS55D1Kr/QQ9TBFC5syxlecGx3sivXBtczc4FSR
8k4HB8o++/Xz3t+hHJxuQpQRdeKiaVA8jDoabD8nrhw42c1OVD7fXUQjmr/behHDHixBK3jKWWHs
zDw8sPjsxUYLx6sP8j80lGvXOqgcJSM4k8S7pMd9VK7xDyJyjEhSZRaM2jZDGU3WgjNhMrG5JBKo
viZbbZGO4cr1kCdrhb5MOMOnUAaTMAR9Szrdre+je6pO6S75tYvbW9A6D35HE8MXo4eeCUxlwy9n
5p5t4fjqIEDHd4B3t4iw0Z22Kvw0X4tmyg2bhjGSSTbix2Uj4I7XJRC/CtTkUKVXRYJoUMynCYe8
j70/L0heTZjj10ZUgXGYtK6zVXJRMQR+b9rgJ0lsRiiIZtRAPqvQy5ZFqzIASQ+Vkh1KXF9i4CR1
GzaQSGJWIolPFIfFCs0DA39n66X9UY+rTT/sScCrlqpNZ0N5uik7jL2x+aeK6UtKrW4Dz5LHHQ3L
KqxKikWSUk1/y7qLtPIMVTlRErjo/4QnuTpk9aWF/ZddkX+mDqAE1fAT/M8HbzpMRSy4M8GclJjw
KgTaUW5sJ33PCd87IY7bs2Ps1lrIqRr5LHTqZdlQ5xDhXs/yeDq/xULx5Q104nJEoWj6/5oeISSN
GpyWOnzvolbZe/gdZx3xe6HZghTT638MoufsnP7swde2tcuc552t3orL/RtT6ASWeqeT67klIWcb
/U6n2wQC2bzQuvIXjGBTxSWIfM78pa+GP+y0TjLR65XaMQktN4Hhg9uLQyIoQ0yIdcX1RSzUmgCs
0hYf9PsA2kpu7ZEydG7au3Rw0a1XbCzijcCPbujeij+qwEKN7gH2/K6ytHJuEa0UFRXwgOjF06Ju
8xJjqKcg6vAHtE2JToRQ8lKi4RJC6JgbIXM1nRlerxFF1d0JKETsxn5/HP2HDRB3ShZRW+dUyQpl
bJK+qyW7DVFRv3ikGjIfQbPMTLVmAmuE/AdCp1aJq7OkzFhxVP9vR+JXyAoY/CGWZ0Ou+4girHH4
eRCc/frjwWj6z0Jlc2aUtFquiidgZjveUU6FBzUl1/FfpjHQa1zWPij0DmjcN6pLazAa6Q7B27Yx
RwIUmClUonwbvGZDANl2+p9R566Eco/6goGon93U0PkzBuWaVGG1YIidgwCtxkViTkvkFpBgPaxF
z8Vo4qU2uRw9EKKVx8bTBz2ZKxXDse5X9SKkS2EFCrSgzzYvuFO/2jbFhof4CnfksAp0CAWNqR2b
nO2mUwVvifm0AkamOOuz1P/OK8CzUcgEWg54WFFHeX3yzEu8dFCm1lmP2VYXyXwYu9+xHJ9Z04fL
qg7cNVUeSkdGl0HF3hly/NKFrckKdq132cvt650TGuas9stthgsKgVNFpTOicCidh2t0I/gO+zfq
/VNMNPV0ZJFcvkNNuM4AC0KGG28GhhjwK5RaTJOGVvmNmx4dtXrFjkp1oJD+k9oUD7k3GXlO0rFd
ZtnJ3ZaSIr74cWscpKZkkIQPmM60+y7zdKm3xKG1yknv3ugC+HKFZjJWN78Dt7wIDbZTHWSnVhMg
pKm8shBsjQzVb2MqhF2dGkVwMA7fcW8ahK60t8bDkRIJXOgxF7JDLoNdgmMLPcYT5EJxfn5oMG43
eouNEi6ySDwa2qm0VLpL7venkMYdqgObgpDbwCFMgKM8fpNTNJxfr9G/NL55FmRiL7K0RysQIJTL
/VeoFy/mOOgly0l6UcqVbmOAGET78DUOipb4bUIGd475kyuQ2oopA6DsUvPM+GXhxOLbU4dnEiY8
I7Z/m54Ts2VzTnezkGQFIPMgVTbEClpqxhk3MhKUmremjboVkRdIryR8OSDMS/7iCT1KrqwdCJWM
n8ClGDR3cTWvTe06RBkvJWPfWRvxPPk/Y+fTm7WYBCR/HJvgmQl/tc9O9AYHEDFro7LWaAqsOQyK
G/7TDPI9Nk00YpG7apPkEEKj3QM1Y9sKBihpeggbgrSqkDOZCS3EESffRI5xi0kDVDIEyEr4nqM0
rMmLQpTAhJuf2w29dagqR1aahHlpBWhC5jhkdq2DANkckcDTu89cMCt+Qr3ZZqmcl9zpke3ciCg7
Qjg4c6osGVHOLLIIYOzCvVPSZqtNjLyO7TT26IthhMhgBe1/ipDZon02uuQN/DeqknoXWkRp+r3Y
Gnm+JZDh4IzZHu3hKRoYQNca4S6RNi69hHoqzmu4eMlL07OP/z9EoQoDKMR4GIm/jX25L2GJL3Ni
Ih24Y+7gb9wASnQ1PnLsvH4sbzJHXJT0K9Ix+Y0zjTY05I+xk1fuFS8+/E2j2yxMJT9UYaESDvxv
PU12rikgNKY7YiPblWMB/+akI/UE6LEDRsGCuju80NFP+7RL5jQHhH1zWSBCKjAKuyfcZd+Kc8xS
44Sk08f5Xm7SVOzKkUMmGlSG0tCmMuq96RvRzQxRWcO1Oi1dCBcmYI8vzWubVVCQaFnLhzfkP7x2
W4dUQkxeDy8bfmOfJ1ariLFKrWM+2p9ggHnkuhRuSowyuvJPI1MF0O6fg21MohL1XLjeOYZctUoS
49Aa2VuZ9g+Cx4kKt8xt4rCQG2tfgVHkXYjiwjGWazvTMjdeSzJE8TfE7E1pB5mLcKfQuPCe9Eja
2IWTTHXQp8vKjgq8SkwLPb28sRL+ytN4GTn8Tci4OVsVlL5Uu+Paw93cyTdwSsncRoePHCPZSGYE
c2lwSI+j888g0RRB4wvSgQaUUD4dl8Q31lqvCKmKV9kHWsEPmIbPuPo1FcVeegpKYAJVCfGtTmZR
bnBXY2SBTqZBWD4PDXnzDbzXcHBI+emxbeASL5YqYAHqWnKNNOQhjrMlq5K/hI4MtfkoxuFX7av1
pLnmHWXay2uRmOgMC9+6tjhoMljO60bqN5uKLpIE0dbFNg2ISveM99zrF6q+s+D1qbpKdcuuZiz/
0JDcbbOz5rpJBEra96xwG+W3M5VrlTc/KGsTzn2ig8viHylBu2jgRtPClyBIagl0sc5eA+AMJFBH
khzPOfah7aA6PFqle1TtFUmVpMjV0NssgB1VAfcIR/kCVuND5HysfcR0wYk2kQtcOHr2gcbVnIbb
BH8pCNdL2AQ/mRNsB2S4nkEss5rE50Ey1yl6oHUt3Cc/p822gUYl4ZcZg3js8R+OaoKCzM33rWTm
5A/KonGDneJVLzbEu9oHTNOpTyKz+5k5JA+mHQhnE44FvcMj1nhuvZT2Sde7Ux4zWMM7/wASMpPq
jsKhBmvFlzp0hME41V1Undh2nBxsIbatzF+mhphbJuwGLEd/KMCF4eOwwW0TDQNHa987llVeACHG
HlAramp7EJQI6QTJZRT0MVnyU6h5K5I/z5Gj3F2P8WNREcva/Dkxr7IGFKBXrWNXmpfMnoYRAT9V
TiQoCD4yrMNLboeUgD4q1wkD1X6GwcHEFXtKx+6cc+WmWHtLL/jqEvu9MbTHmGS7HqYEmFFtbQv+
yUVeRZFqnGI8WV4E54D4vrnTs1kDRTLHOVisbHSbRcW8N9VAofaOOk9xTiXJXq2cpdGeQnLBXMFg
smLGIQbGnW4O3Lukv4KL1CzpFN8Ch8+HmeZLbRp8blb7pNuBuBCF86ilERkrLHPIwemwezvfNiwn
Eu2VsclZWl5z06xmOYCXGjt64c7RsQbaD9QZW70RQO5G+SqGAlxwMy/K+hnQD3MpLYNOfzPi/Org
CEVCB/g1Gu5Gnn22hXkzWrWZh9GDegAYZNM+Mh6WWRjeyjQ6N3a6A0p5ACyL2kgsVdM45Gb9JEWZ
GKKe/Wz1k9r6c6pgRNSgmeu7emVa3cfk5fCnz9hEuYSC0PzUcuthy/BVEs2adCVExFFZBn22bePm
UHbyIxoyvmxX43curU1iBf9c68hiiUMFi4+j5V9FGT0JIxpWFZOgqGRMRf+3VkznzLSPNtyr2Pxq
twCspabQflqi2EvtC3U17r1jhlgzC4czxkXU/Z1Sr7tGXSOK4YUNFx4Kn7lRpjeDAAmtI9qS/Pq5
Y0mmogEZKdIh9E3upcheWbZsdOUo2A86MUvX9CXaANkqIJsE7LzIWBqP6YYrwF5GbfOjFuPDbu2L
azeXLBUvt2suTkHrbTvuEpEWgl6C+PwEXz5hxjEyjKC652mAnYX8UL5e6jcyClTmhGsWxdimGTek
bj7lheKlR4TDCqL6Yva4Myz1wfg1g4/Dt5HXLZYPvFjzlycHosWT4bNwFHvlF2R+amw0sTV8MMsg
yox7EmGMuiydzJyBqg9zBiVVekuoWyJ41V0Kf6/nj1JiJjJWT0WKKetCzcp1qT3JoR4WtkOugQ++
sK7yVW4hTsN0NtOsI2icuzUigLNFdFcaOotKDEhUmW1mPB6WMq4UPYWAVmM9KhiVuUpyYS3wUzPe
QWmFSSH0biStWGukfDQpKbHi134oAQwpAlMt+r4qCe6R67/ZtaLvVQaTM6UjSjKvTyHDx7JqEFAp
WMaoxaA6eLuOm7pMHq1FZDSWFSitaMaTPDt0oWWgmaiYdPBrGeilMz+lTojsYStG7b2P8msa+rsw
wjgbVG0KxQCHZwHCu2dFN904MZTf0M4fhjHqG1OlHI1cQngKr5yZD6/Bge1L4x1kCuLaTLwqOth4
aCogZUDypf7hqM3ZNqyT6dKmhTWOwbgzrBlKD5+xfnIw9YS9erGIx3KjtQ1cdPINLXvKW5zojCRL
s3Fo+n9w32ZB4pVzE46qrWV/XL1rX2pHwRr9SObuhSnsKYHLNcNm+BIj+mmjVrYe2QPdyFxNtQd6
tmyhEykvhv7J7hjf3Dg8pLaGRIwErKqRoFfdZXRHygN6RaYCyLVmervwXUxT6m4oCeAylE/eaI5l
lPGl0A8Ro1SQtd7cH7CjF/3OVqJVLazbOGj3jJTvKCG92XRd9A81js445qm0o2iV2d4dhc1RzcWb
TBC3mvOpiYaz99E1LCqt6T5C3s6EEjRkbAesmk1jL5N8hQ3gTJ3K3fUBrb/fREq2zRlB8SIsAJee
69B4cLbTiLXJDA3T3mmjba2EzGvrg6FELHKTgN2686h0MrHUYTj0I3oant5BaZdey64F/Vk1Kw15
bkhtzvOo2oIIWrgpRvnc3JkOADSjxKInSvkz5N0PUXioh+BbubWt7AowrBiv2GN2ukNQA4bLMG53
Ev99gWRZlIzccwLrSAIdeKYG/ZO39HeMKyKIzHTnZBYWwzH69TL8+4EhFKZ/oPaK/FvUfIsjdtuy
Jf1WadgeKrqB6VVWd7uSj7YC/Od5uDD6ljVLjcWAAl3cNQ8lWaSxWYl8GMuZ/i+tgosBJGBhx8rR
TbKWeIlwYamYXqGjheW/2q4OkLzPqLrOBBXbfG8oyIg+Zumgst1h4vjwCd6ytfSu99zQPmOEQkZr
IkpQ4WvLUEvuJFodRUTVAEgwItEY7UmG7ZBbehjTZqmicGIndC44u1Cq0w/H8l4SrkXA1EVHGIzZ
96sp840C1WiZpqCCYnFgrjarnPE+MtOjoWOR4yDBsytXkmnsnny7e3Zju7FU6zSU8Y9nkVHjIIie
e5a/6aSSbsBeb8vm6rjFBo3BWnVKRKaE6Ia9/wFWHTuZsmb/Dj0xJY2zbj7SyfBIxKqG1oE0Lcq9
GSCIbeIy9FfC6K8TzauGIdn5uL08s5ezSlWorWFZ1X5FenVq31qdaBIvPAYRfZA6ylXmOKfQSc5a
2q1sHz+wq/PepuWOUAM8NwqGoFpB74rTZXIRK9SWZHug52Uv7avGccwn8GaBzEzS+3Zux5Qr2tAC
HeyGN6vqMLAH3YJHjjAozrKVTWPoBunWaDF09xirMfpYvnNpE+8zppSbEXZNSkJ4HdJxUyhIanq1
nfckG3RmXS7ywb6QJvypjx0MV9TN8BvJXHHAWs2xREzTDO0rzUFlFs40J6RdXblq+Ea0WL7W+iJd
dQynUxwfG9RJq3Jsd+kPL9pbpvKECLSzc53EWOYv6laPf1y0TYw+Lb7jbEj5a8CZH7tgG5bgoJOW
sjZJn4hNPNiZAq6zjLWNBqFdSwuyBpqWAMU2R7Hd/RHOPC50lG4o5z7DUHEOubWNux4SWATUEOO0
aaiIgCsA0txjMdy2Oe4KZtgOswNrTMsVSWh7JeIJiwz4rko37tOhwMopffwWZxXLhIATudIld25a
aNHSR80x1wb9aXY5oYj0t70+3W5NuCLzjRhQhWzmweZwpbbXYrT9JWA9me8C4PtF2S4L3DypWg/k
MIHkkjH3dukIHy0VwyPFxXBOEHNlBhHGsJwT7DtsdO2CkvAdkVe4SCarLlmyDga0jScJ8OaJyRXj
UzHUS2w3cIBAegDnIi9WeD0c3Jqdafplm0ib0spxFljFrWJPimrL1Cbx1qiKP1Mdu42sFp1Kt4iD
i6mK7xx1qWFQpEPUuxCLJ3GYBQjHzgXNC4Q5JBNDVqt+3hOaTckV/cCFXdNa8pIEdj8vDXdlwB8m
gwU5veomr95F9oAXcREUWXVI43ybluI9RJTSee9epjlLaeY1nyOQcDOaa4jZVStl4zTV1BT5aGuq
F/uuQ6ox03Mt7mUxshyo8HfOO61/8w0WEFljfPWBHe567z0fRbTyNR88w1Ci+ZIkALFmQiSODV94
9NRUX9PMuoOaA2CJxCY9uathRBRzxb9hvIfbkMfhBVDZpWpV9aZ6sgWQIdR5SS7lyzTGKYslHI64
nJelYRTnSWYKt1tVPkkSKHhF0/woHLLQ3Cp8p0jgtM3M8CxAMy9MU4c8WXf6PVHPiUFwaBjhsIiS
7pDpBbBmj80Nz30Yh1+5JI6q8jRIn5aj7uTDsrz2U0il3CZZIOZhywzVKLKXkbdHxxuqd6we5j6Q
yFE9aacvhbbUCVCGi7yvt0MqxSlsuYEy0buf9EXBXLSmfuxYx62RXOBSsq0nFGn5kh6IWJwv+WF0
ompvE0o1s9z8PTW74oWapIMSrym70SrKu++p22aEY97qxaPBnoDtgh9xgEV+nT7FDCmRi0Tn5Thu
vGaHgoV/+iQT9WXqsG40cCvbTCU8NJLurrJL/zNL9T08bfmO2ljZZyozHqeX5SOwqqUVNSQSyXI8
wdZjxdsDYDaM/lR5rFbRRyCuVD6Fak+hwP51KJnxeRn989Bv3eEKT2FiI+YQ9WOVAb3CuqtF2qbr
2tVUo0Umz3bKPt5KWmytLeoRM3q2NfDQfgwkk5dZZZGgMvb2kZBrynknfKuHvtox4GOgSPJVVNTw
ZlmNCIRuc4heT8JqtrqHKkLEry7IBtbP/YtaaiuQFMQTaRJ7JWZaGr0xXJuhcR880pZYQFzjBBA0
RdWOOIsTo3llsATDAu8TKM+qwiNKbcM+0NwIvEP8PdkHhDzxs94deWlQk6rhNW25Ad1AY6wgiwtZ
zOBhSvw9wPxYs/3rYvtGcWZzkvEfcMWTFlhak9es24ICm4LM0dGgqUAEk4ul0X/3kQaS1QLTXIzj
ZawpQQc2LigFcMn7G0aVz9rqqp3r+hdyC1DTqdrZNSXpe0hPB42c6TytLnmF0IwIbALAIEROS9Im
gvSkfsRk9Y4lV1rI5F/HIWJ6KlUEK06GkamGZS6xr55tZ7Aj32Ic8ryTHq3quo/BkCt8K7pAX2cZ
PHhR8mcxEqqRBc2rSv5E+OMLMkJmiCyzRWAwuJ1CfByFy70kWAYzis01DLSl1+WUepyRskOomqgD
hOEkp5HI4VULYkqYlwwUKEyxZt04dDMU3jYGeJYpVQ8z2MU4aJUMKSMqUC2PN3r+RRpnt0Oa2c98
5jbsRulzzPJYKf2JvR/bcuO3tX3srflDU+gagXUPK7s1NkZeP/2aaiPrScosVQR6rooivzfRS18R
jJkQly19XdFsIqvEHIfUJc3R54BQQxCMfdxpVqoOy0GSWSetatUE0Q8z14izHsGUVYhtEmP5sFOU
kX0dPxiWEBM4XPBasOjmDW4QNloM64z+pjSTViLfZK75INswWgR9vrS1h6MUBIzBWzYaspm5PXwd
t4ZuHXXR4zdN9ggNSf9sCnPmeCu1aL4EnqNNqTlXdOLGVjvktfbeJRzqqIEeyO/SoLrm8B4uSVdt
ubDQSzDhr4K/1te/3YhPUu9qTLbykmLTDaijl5AQaJihdCUM0nTUQyE0CUYek/FCDd74qSpknb01
vhsNIjAHID5tk7/N6nqTe7SPdoTEro7wYdCBFgl2Ja7zDW//b86g22A8yzboRCDde8rul10VgNzC
MBHOx80b4kW+gYY0K47cm1J78HNQATT/U5ESLAcxNM5GhCc/JEdrbJV+RtWY1fE96VycOjDStqLc
6r1VnJitmYmfzTlsrkRhtXM3rD9TRduYov7JzfgG1pwXJwAHAoHhC/LOoRs3vvEjHTWY5S1hdRMb
yQ/g0zIx42pPPzss2oD+Of9AkYQlzLRJaWlP6aVG0jmY4P9kyjiuEeoqbHFo+Si4TWLYORloizrh
fbeYPwLSEBeR6/wYnjUvar8heJp2tkVpF19d7oeZwTvtpk496SxpwVKFdVgcrGPdf433TrP+1YT0
loggyFtAVaSUywgQ6knJt2EX+MD9JNEEjfTgqaGarSprjqSG9Ca9fJi2+chaHfN+8Mu462Gr/Y1J
Kg64UTtoHc4cNMYc7VU7qw2M6Mw5U4bps1qoLCP/Bh0gFeniAEkxhEC0Y02W/zTMVywrXhBx0i/r
KNdWbXMD70DdaDBCifX+bGONs4wjetIY7dm0rS1clhBISCwF6S1SIkDdn1HmirUb++++5+3IHX+S
AHeVuvZujXIH8rvnVeUBjOsPTVi4faGCs5OlfazB7pZLOYCfZh8RbYROv6QE7OHK767g8eqG5SgI
GehxYbrNdFeRPYTT7BeZHyeCOd7iAWVvoqt7A2IMeiAFExs4nCLDYCeyZ9hDvdes8dvsWhv9O5BC
2/nnvIh92pltYR3R2X+7IQl+7Cf5fuSM56F6dkEFfn/gcFKrTaZ4WCQ9xgxdTyndFSj6WLw6Y32S
MjnmNUxVDS48Q5RyTuwl09aAdouCV5XHnijqheHCpuoTDAjGpJ5MJL9aSKQbgrC6ujvi3/9TzP4z
UFbANnb8r13oVWvdEpC0LJUYZ9lfowjt9BC8PJveMV4C6ePPgCEFHiO5mVrpbLQhfHKHHSl2NnGc
Syy4KEgFHY9u/JMBYCM1xt3llihHPKJg5jEkrZJYaWiYyC4ZOxOcPogtPLYDu8UDDu4laI8FvkQi
2CJEAlWUgrlVtAU/sMPFuXVRVSn8XKpvvBWMKecIlTYMa38ZzruWMSF6k2iTGDcFMCPj7hgva9Yc
zURhe4SLvx4R0A/EqOXFRwKgPlNyuTJD52o0LP5gaDB+EOmmZ4+3llZzy/83KiV4EGprkVnUPkMS
OYu0Z/loed4dWspHXQqxw//KzYk0POhozkndwaZNppSMi3sS9m/xmL2zXZkbcooOJEDZFM8p2gEC
O5cp8VDox41fiGp44QrYEBqUtFEJgQYoEkECbnSxjVzwD122dlV2wjWRQ6pv4+KAEAD3Rt0i095S
jKBkuSQjLYobF+eK9zGBosTG8NTafTfv/w2O+uiiGrcCRL8TARt7q3PGM4axB1k0/1RHfCU6B7yv
lcqWq19ZSCKQvbOfEaTOnYidqz/x6W7spr1FWrhHe4z1jp7ZMPVHneLWSL89sbLwlNUtJI9R41OJ
ScZ2tPJMnJ29SLMcRvaIvb0XDu1szQdT14zt623vpy8HsbJPImCQsGiy6y1BWSmiF+IJI/tKSTN5
SGEKPb249CFt9vVSA7jU+5qxaLVoF3fAVMd6Kxi/mC6+1bGkwUXp0SDKWGfgzSJL0i/Uu0oj0M0O
0GBWrDZb99FY5Na68lKGmO4my8tSjeSiZBobF2n3AqXEQLmlSLHHlZPmU/DRsMlltBQdyu3MxS2L
hZRMcGyYgqCzzhP4y9GZxKz0uGmTuWbmP1rh3nKP+eKAOWOghpqjqmooGea4gIlv0h5lYz6Q+t2d
aR6T1/q3hkxWT6OfmhKgcZuL4cZnBNnrws4okhF4slo+4B+6FVgQWzfcWkZwtQ0kVqrOVR8VwxES
32lMUTQlsb72B2dta5Sg3gA2EOvo0nH3yhgf1E5/uhm/qjMvSPucWZHKbadjKkZnusC29jbo8qsy
m1vBgELWzDO8lDffABgX9P471DLqFZ6OGqHTQC1XK/5SUUZq9dFikaXXu8i3vyH4nJMUnbo7IOCA
+VCaHXd9uRzHCp1JcfUc7FFSp9aaypTOYDzrB9QiDpFXcH8PIMWwimguL7x1Vz1xyZqREDLvHuQK
mTdhuU+E+KI8niVl8xRxRlWJLa1HTx92q1wfuZsMz52zNbt0cnAZ2eF/C7MIf7+vbEaJl1kHzmry
kfraEamUPrdG+xDEylVGpIdK0hHCwDkZQcqZkBFm5rQrieTD0NkrOLbyHNOrM6SPKkJjVBUEPiKv
wJlEKSjNi6XudMLYsPWxQ+UFw73nUBGr0qEmT98qpV7VNVoom0BDqK9vrL8BnoT0k3kXptjRFlFx
7hxIR2gKoAIETTnTR0hAA5WYX7tH6G4FEd6UDhpYtq748bSU2EztV5u1SG64POIzMYV3iXVs5jLC
nhuKAzc8KjYaUuxcSb4CpoloGsDS4oBAqSOVpNk2pMP6qBUgDcAiXNud+ecQUQ5aVjwrL/zoteZQ
pO2tNnl0RWEQOvFnj8wtRbpo2GbhKlUWgBGH+f95SHH0Q8TpyUGmNXrVWyjQGxRxvrFTqn82zfsu
dg4lQ2fWNMxTFJQB/JZh52QIOMQrMwhMsX1IoWEaMPpFE9e5WAUsr94hdvyJOrbvSoA6SjGUk4sH
W3eUT1Nvjjr0ngITqq8NLwSH7xl1Gl4Ac1XgaJ9L72wMKvlJoXKN4vSFn/SeOTznsGbgEegPPXQk
v6fxa8SYJ0cw9DCvvvEYjTOzpcqoQ7KuAhEgC1XSQ9xY0arwWLIXz9CI3sjFPJVuxbivB32vtHOt
wEUNRnZf1PzATTJ+KKis1+1AWa2mnzb1TTCRdKq7q+TJkoUNnVmvX0ddc9bSbZ+ufQ+V5kPVwZp1
qCoWTRhsdL6MtZVyIPX/9NC6F0Q3TX9noSv/SN05O8XODTgLFRSB81Yr7308HLvURtEZG0s9VC8i
osVilYkXkHg+R9LpmEtdZ3to9sGXKUYkdJCB2NPd8Mcc7FB92mNzaB3AWBW+hQSdlg8GF89YtyYY
/D+SzmS5bWQLol+EiMIMbDmKFCmSoiRL2iA0uDEWpsJU+Pp34LdxtOxut0SCwK2bmSexv4xi19bD
D2GV5WObSp6mFLwQm7LVzxCsaMde1XzS1yF3objRj03mvmdGu3caHhXFnOktrfbB+ONGPAVz9vRs
KozjAJNlE7r2zcGR4OoGMai6mPGi4QMhQbvuxZZ4I0tpX7cb16ku48DHbsQ774ElXXmB52zjwmII
lxh4xL313HY7Ammla8kcNqH3X89cwJD50PsIDESY1kHQ8GKnbAT14B1bq34saJBdDSzCsrk7G1H+
k5hTQ9pMvZCehS3IiXi7cyvzlLU8kpK0pHFl1Kvc3cR+/x6yHWFdx3YfN306opJGdHziF+vWnIOR
dnq1aR18SZVd/Ofq8BMLMHFvZGVOIgy2CTVTw0BvCjdlv7uFPT6wQVYhzQzUQ03lRxUbL4RXuGex
vxhN44oH49hYi++FOPg6mr23ZaRSLYlE7ObUk2uH4E+O8mJYzxVNAEt6ihuNvSqNDFZbzMtj2fI3
c9xjkQw/ZJHu/+gTirIvNEvUkTHgbfQrbkop1mQSPxjFzkZCAteT3T2cWCtI9o0IwbiWRnbSrsJa
H4GxULBzd1ZzLsL6xSm4/TUl6X+l1W75OTzRHhYtvOusQ1iyouGk/NMm8lUPHCfdWD3i7z47SXV0
XfdvxJXREBVbed74CEAIdxXVX4jqizZXLfYY9C9ZXKLR/UOwaV/U/rw27fqStTMW5OaWetFhiN2f
IJsP1OTuJ5m+h02Kyd9AYKZxMkNfyrkydBQrYk8AQILOPhIRT7zliJcNx6DFAuYYNEjZTIXrwKe1
XSvnHC7L9ij+zIl+nkYyIL7yzm0dIVgw/aapFfGYRy8SmFsH87v39ZcThNam082Ckhm2bft/gjB7
Wt/4E/mOtRLmW18vyUm495vaQS9mLrQGKrH68aRHuZtN0gy9QO6tWufGIeBV+4NcWyj3mJfS175j
l62hyCK/pFsdcx30ZOBXeWH9F4Z7nrLsOBQk5sClSah+miTx+cSCgoB0fgVIc7Xbch9WUEINw7pG
sr76Tvce1zgyBQdyU5wpgHousF8YU3rh22FxPz2K2vvTGdlhWQfAkyxBT2B69bAdp6J916UkHhck
u7hTipmN47qHyYlqVvhXeqblvtlzQ1mzWBzAo/OjDNSJswjjTXB/oHE+jhJ6WwDvUsxb0/CK7dyU
7z7O6antzDXEoCopMsAm4mdyOD2VQLsXKfxTRCSTIPMC0QjpKEPahv7axJydjSUuYJrGM2UzP9km
flDtBCYwX7SWlMs+JB7QjsEnEC/mwVzfiayciLXoKcWEyRNpRYPIR1FS1RmU09uYQPYRDhdoxZTj
5enviAqzKXx7U7jyu4PnuYlpp2F3tq7yjNU96P4sWCVs41dmigNkgNA9B+YtxrMIbICzhJoOkSNg
1PuUcXJDoo1WwaUpkDm7cF14qIJVxQ7XbXGZoYdoM83oq+uuVt3dPSP4ypHZw5Hp157hni3ufZd2
HzQQA6+srj90ZHz4WBp1ywdUqyhZS1bIK+3ygqne/JCleg2c8uaN3R207OKTQTogX/8+Bttq4t5l
V95V4r/ZzKn5E1oshmmNendTdhgxYhvJUrSuhiSs/5YauLoSYKWOzeCTckp2CvITwZw92I2fscGJ
uYVa2/4V+NQ3bNtFL8suQeNvImXSDNe4gI/jj0Qs92rXLYFivHls8NFbm61UPFXsAPq+3V/DCYJI
Chh0VXZ0v0tSC5LljVMzuZd3r1PjVo2FxZxLV03ZPHArxYNhGDA1YHhGi5didsjP3fyi+ShwUNaG
XVNI1OtdqeSm6yjBUuhbDfUAbf3L4gJgJxWocmaD1eAFXbUFaQoVRo+WYq2H4k1gcdGnGFEEcWLO
0ew0bQsrmL8PvPyVPc83vcHU/ZaXKlZvYZZ86hyvmKh5KBgeFU558kiqLd+AzHho6K30MvmvHGyF
Ng/B8BwhA+BhyvZGih+BQFx+GBuyDx7RoikbWyZf49hWiz2R01MXtr+xE96syl4NifnTR+UvkkUD
mfOYy+hv7OEWo3BqSLqrYycnppq/khr3lR/Vkkh5SVarG661Dm/OeC/4k03Wx8c8dGhfBQ7l4J3u
ELDSWP8yy+08F2OWRwgaf3ap9/5EXDUKjIOuvqxJ5d+Dc+5jTNAhXc+c/nqJewDKnRdzQRNaZmHX
riPTuzYdq7EJUO3kIAHUx0D5fwQLgSdopHsK5Z71GDfsHBXRmoWKmTq7TqoKEynPP39Y+GDZPTHB
98c8ZT3DZhtMjCMacH5kVAgXQ3fm1EzDjkf5XM1dnS40exUBMibig+TXDxlUCHVy/YG3b3jzcbPX
VC2z5Krfs4ShbBgxB0C2jHRHsjk8qcU3NVrOTxglPIu4s3at/spKnrR5+4emjHBbZ+FXEiSvA5uL
tk++rQKpIfB2uuDc0xoXKUoGPbv+k7GuaolNrGCsc90VB5VzIQ2Yw5zhv9BwvkzKJ9xc5usZih2h
Z5OzV93BV/dYUeYJMRMKI5kbbP2m82U+ZgiaKXEQADFcVqOR4u/Tjg190Sn/KjyJzCfIMJ2+GjGm
PLcRl97wg5XDYaiUOHnR3HjZQkVPEKsEQtCtgvwX+jBDEha+luKxnubtrloC+Vn/nTTNtaOfMyYH
b8hww6j2CvrmA8vHm0R7PEiH2vVF3w7meo+nj3vR3P8mBs46Q30aHLHWaVztPdv+4rN0cmN9G0Ah
Lkry3YkY5Dkt3Wkt+KGIax/VdM5yRd5a6Wx7v7lrYr0gIEO1Iv29doP6h+QAdcaNphg7pvUbHK5n
rWpYphsQhs5YL1EN3s4QsuMSsPRwPKZdsimshMdX4Hp0nIYveGy2vkJBEUxKUcXTMqiyfd/ZQKlV
S/dTI9Fh4mv12i/vRL+Ye/zhs9P9jx8Ofw3i6xm0dAMqUFvt7Rbbb6agmTD7BnxQ+DQlDdhMkANE
JpMCahh7Z4+PkymRl5oDif5d2BGKoKrAJfDjPsocm6BlFHcDhiGDq3wyIKdmFh30TYzaDCS7b5A2
QmDbgRlgUXceQf5xzLSHpyLr4l0gucMH8BYsvo8hof0wNjc8j6oanJ4qEVFj8p5xGb+y+zo0CiOh
m726jn1WPbQUJ5yOShj3YOkPkwDhAGNeKB59TVKW4Ix86UOV2z/aN88lqKYpiU7TUJ3rrqWhM4e0
xYcsO09GneFZpRszLM6kKfa5Ky4pc8mLbps7QuFggv6y2nVHCSqeRIctPxvfkpsQlOB815lbrwIL
mQcktK/cGCRFeOOlTnrOQ+SMJPxUMNOsfHKUW8FSzwWkUVA2ScgGO9koPOqEqF1Uk/HSIQhiCqHQ
Bb8gm9kwhenGOix27XuUD/fcgd1KF2i1VTmiJDWXMOVI4kqDmpuSUHrH2IhGSrYWfvFE3wBI1MG4
z1jB1mlaBLAArJ2Ttz8mujvXHUsBCwI6wIjohIt6H1rTWyp4B+sCcdYimuKSLjCKvsakT7S3wlW1
XLDZbK//XWNERb8KT0N5ewJv/hUY6sIJNd06jvoemvRFz4bY1Y2dPVJKviHtLe4ynj5IaOGKD7Xc
TpBbjn5+s/wATTTWFrUBTDle2xa7IHboaE2mN4fl8ZObcp/lmM7OTvOEiems49gtSOgkaklk8xzs
S5yHODPrOg32XKc22t6BzH+HiNDRIQDpZWS2qxHwBK1j1NOxku0pilROyF2WzkBNhLUsN8pazkqT
/DR1yo45fGqT9FmwDyN3a5g8NasdszYBuZT5BGLHmgWt51dQ+UJMFdFg7TUopZadMAn3dREt+O/2
oyMYPIGJtXgaNYN5tNm4rEAHXLMG1dB0woPs9Xtpc1NuZLkP2ArEfDPDUP/UNahSwCI42zv+LnYz
/m55qCes1DQ30biMPqjgRXtaxnXDnYOHyuTciRSkh+ijYByHGPhdurwgceaKleryJ9PwE7oUybwk
cm9X+dFxmSa8vHqdu35AShQ/tByfy9omRFVGWFG4XIYhOTDAcsK1hnOmsNnYS5yqrAp2ELjRlxsq
IxRI9SR6EnW0nyJeV+8rGpg5k5q5RtNuv8rb8XvhazgzvZZqbO595v03yPm5ZzDsu3JfeC9EZ065
Lru9g5prRvm8TRSzub1IzB003mOeRa+e0ggvffTiVSVznyOeCdQX6z4s6XjBMO+UByUg2lkBbBMV
ZPpJYOKNiOesZqq5EQCb9Ehj2J/RTgXO1OG3MAFGweRYxrn+OcfbSgRhHyFoHeroWPdTQAdIdyYf
8+RlfKAH7ZylitlCeNRVCO29A3ZeN5ojzqzejDKVJ0f8+KW7rann25InufdxfqG/e1jcTvZm6oeH
jkNkLUS7CSrzY2BJxEbmk96UhJ+0649TARpqrl7SilWZk/8C+/RlJLYBMoeow5vJHiUSLU3uCQX0
pOwmLOD9YvsZiAgQu/uY2Ecsc8DMAg4Ml7g6qIM7Czgr0LNpO0ECtfP9MGGVZ82/hbZ8MZoJCAJO
GZs06+SBB3YlOoS17mw4EDPZn632YmoQ4QvkwX8ZL1DsI0t4LF94so/r5XQJYubEfHh1nAL4j0kz
aTEGpARfsdckrNvnkDojJB0BgG3lVuEfZYFKXo4svpy3jfD/dlPFzb43lvqlv20LnaEy/bMPTDvJ
x4fRWRsxUm3tGfhOsNO7ecxTDkGiTZtTOTOHmxpMEI++tozeq9D6FsFyt6oZHhL1NtfJ59Qaj9kE
9MnJMQ4nCbqzk+9cQxKUREJPvMX2lm6G6cYNCmpAQCQRUAJrP074UbDQ90cY/oLxvIqZnop0cRYt
Tj0C7Jbt/7Ar4Sxm5dQ4ICB06lqHDBLD2MijG6MEdY9TzYdymsIzRnE8H2H22Q/eHzMtj5PA7D5l
/7m5tVENn59O8JBRbb03Gq6TToRnwKI8/ayzcGnJ6IPy0rshSJ4FxHMraALauJXtHyJFKrqqowcj
M961S3+pMIizm6hNZfvmm45/9FMB3xEGFKItYrpPYyQIYbgnUI5oNn9guH7HZuSwc3I4Iij7OSEU
lYX9fXbHU9/V9xzRsqw9fHvFA9Pxvcb1GGl5a/uAaH/NCpSOVn98Att+4dELIS9s36PF9BVqHBnc
ShmwmXzj/C0T8adbgIehenhDpHWrHVMjGI7zLjG/J3c8z2ld/oiJJjT/cfC6m+MbPGOpy1pgHdkp
IIy2LeqJTiE5f1qThUPODCT4Nk0qHZ8HHX/W9KRlsZlcsF183J8aHoWPlo1VK58Qqp02xvySB/61
y/qZ6AcP0lbJcGd5JTClX1n7TKZyVFfMKSx1dSQPXrdNkiK9hqOjr+6EO73IAuqoe1Rqi8C5lTLW
NEmQXRtUbiiEROlD0/NPY1YcTL+fr9Ci56vJWHoEgPaOqf/TxY3WJcd//ydEQFphwHLw+fIfCAZT
U/BaJAuRIWvvBCSclW6LbVcUL3GaoaWG+jhTq77l9V4RCabQcBgPsXDOo2tyaYJyHyoINANIpBlu
IVKoibFe/k2zzH1zW/c2+/oxMLL3OqvCa5Bbkhjd1J447KlzmfdE3tsfUYzxZ8dH1v4vy1DIAvwv
j8UQM7zHt1JrKsbtwtsBxCzBfpE/zhVnQ+YHDVKozn665Ayy2nr2KIkiHB5QbppjLqfiNtjmUMCt
0TMPIx1V+9R165ecCAzromD4xVi4RUOO4GkdmzGwN3V+YDswbiLJOYw1t4FrSdTnRKHJW7MlP+ni
3dbLZU8pQbvVQTiu3eUbzUgQrJH38Jf2wVFUfrnH1X3uLQvexyT7K0frAuoBZjszna7Ytzh5YEly
nHSiGyFZmPrAa6RhkdhMJ/mwfEA3ma5+CVFgWEtd72B5PjTwGDkLmA5Py6L5DnPkpYYgquxz7+nU
9xVmIHP8FYbrbnEMkwILHaB6cXtzCil+sbVcLZXoPyGnSV6XhPxV3tEBV/XpoyMoH2nBiHS0R12N
tuIR3jyaTdr+hl7/ZYOgfZ2KpVfPD1+k6NMdVqThktXxbhYJvNse72neeeHNZQ1JEthpwozKnqp6
CsuMZjPKhJ5zyp0fGDfmh5lo6blymyezJkFX8e+PQzB/R+0h9iASYROcN+0QtTsuzwKj2BgQnxdi
O8fulz+x3DPM4cxRfVkJwV4xHnzRm7dQYXtyuaGVCrFegYOJvBlLWM0M3RKkXjVZZt7sgZbOks/r
/t+XQAXZqYcmPR32ksnxIIhiyIQiW8rmgKlggRPGApkOKhe1Red/XyWVi/gbgr7Ooj+soaut5WV6
w3JROfIWmDO6GyV5jZ2z5uDgzQosGDXx9iDUNzduOEfbLnSokEoX2dYX7gdrtLP5KjGMXEpo0SOx
cyvtsqewgx1DVu0t6Km+DUYjunS8IyUZuly580aGI1hZ6pkIwxs2PlbwQlhd2tYabsBCxxs5BfXE
D7gjVsm+aDI1imZGMrdVlHgAEz+HU3y0Lni9WLcRvZjxad7Ayigc88bh31cmD2iIg+nJ1T6AZ+U+
zcCQe4oGNxyqoy35sfRWho775FMYUWPxPrnjtJ4XTp3fDLfOLTpsj7A2AKvFmBs3VjmIhziseAOj
kONVbZ3cVGc3UGeDMbNCKFmih6h8qZTPE7QLygL6eY1V+YVqMvUkwpi2NZJQ2CWoeWuKazslbFRM
5JJKsqet1aM9cutylBp+dbFb3g+71uIpH1mQ4ZB57WmF4gCV5SeYqZSSGsOp500eCdZajhV9DBVp
dt2crXpozzohcQUAaO1z96ydZcE8G/pMIyhQmIlxn51ZMWO1cUxPbGhEhzpB+M/7nYOcO8tckUex
pivxyW0EESVl97dxQHavgtD7seZ7moMcm/YhLpxH6aE4qZS4qQDyJG2+TXDu8Gx8rMVhFQLcZNfR
lJgnzdR9NmugSZHn780YR1mq0+BE2BVfncWz0UduCSEP4wdqJwDNwUMWp895239GUfkZ9fKphZy0
klz8G+kjNhtzDvCOeBYOsDkDwD0toQTL3ZcWqWiK6cyz4eNjgqwImkUEepOp/jAO4PV9yszXPLqf
JqrW+V/j+5AijdYxsbSyx++q+2ifRy5QJ3KGJPkJxYecwg3w5/jT2geHhXeQPBq4sVaj11+xOoJ7
5RYrnDvZH4Rcl0iFoWO8PEaB3aYntzEaX3Gbfrv44lbcaQGT8l8QmR63Way/crs4s6PCD1jF9oMl
U1JW3bTp+Z4VxR1r2BjrJgBfMLZFvFPVyYGMtdEWf3NTWtsk48ZWlxyMWQsDZ6EMqvXQ68Oem3w+
HoRETMlYEVZQEqlNmdeqkfx57Krzv18aqv78JFks5O0WeCo5bc7GusQb5aoOMG07X8nKI7oFSDOQ
X89EKY6mNS5oattc9wk8lGB2T5Rn4KxmKGXZSQ9IPX5jR03XTjzqzaC/Gpp1zzShksnzu8NU2W+x
BRkKYDTiL/4cAk1ON6QLhvy7cguTBOV/PrBwhSXHC4z4bFHIYDTyUC1JJu4i9OVgi1pNkmeqSrZK
SPRCBQFfzwC5GI1uMfDG3dQRl0g7z4XchybhUVOIDZAB0YC1sS2xmJMiyQPMPuE9lViQ69gMHxx2
e5wS6O0u9zrpP0Gd01AzV5z6x9p+jfLXJORYaNvu/NCnLJWWHqvG5z/hBHZAQ+XA3zHbgeRfy0z4
h4yRN52CA6IOb5EZcJQYrXNKrmx5ZK09ml5PtncfOKI/tEkOvr//reiIXSNa/Ymy8LPmdXVrtms1
6Dqf9cJKC4caZU6sNLPuKIDiJ+oYqDKPBPvySz3yHrWjAfscUWfd9yPU4OUyqP0dvt8lKkzHEPLX
peEZz6eH/EIAla+jF1SUM+fixNsTxiJknxkbUbUMucSM94Lu+BUVGyYHScS6onJwOMS/hvA23lBB
MA4EkhC26jVIcjD4BUNLoagJ8wO4OGNbfpFuBCc5BxDzNH7IymIIYbPmg2IsrkD1EQsc3t+klhSm
LI4hEAw9C0OC8ca4yYWt9rWI3n2fJ0+eUNJYDq8RR4g4nPHmANNZd7X7F0JIufUhUnjlUN4WdCPo
xF1YocFW8zVO+PjFr7ZKq6Ovqr3Ttd+pYLsie8i6E1klHXLWM6E/e+lXqOprALIR75WydomdjE+G
lVE4T2RODyP9RyQx3VacTEwrPBbkpTK54Wg9WqvOjjCqQFJovJnQOzGRoBriXW+jvYwG94KKoXcT
KjGtvSXREU+kNLLJ9GAs2ZCYuA9hXWOw3rcD/rDIZaSHo78Oax7DwTDiUbPmX6OYj5zdqk3Fj81e
DqvxJPHXTYhEZn4ky1pzQ0nweJAoANe9dQnqyHw+WeNEWZlkU9sjCFcvLEGuMCbozPPgriifJaub
cSWbEWIiZoilZ+FgtR4Xbe2R9aHuc51rur6trn4nxLjMlTgXbH7CeXydh87ZyVS8CephIIFjAfVp
tAN8nTwUtr/1PKoC5/BFVRkII7O/muDQgsQPD/kc4nMexY8ULpgqiRzfSTzGAwk/MANEz7Ep7cl7
caqj+XjEcCxC4yoyi+egm1xC84v6v2IHavfNZnzKLEwIZUBaEraT8t15y7qc+Qgtl0xyQ41URHB9
DC4UX6Ybkpr7InFX3DJ3C9yfm+qP2ffLhqlias/Uk92mt7B1mrOx/KJ660wBLybYonqCFjNvDLSn
NYH7/mix60lD06UTjyKCPv4DT8k6opJZ67iKcXmZVBfytAu20rsOoB/Wk+1CZSvoQwh9+qMc0X5q
o8GtG51pqNkWrX2DH0ZuIWVJ+JKNc07ZcHfhqc7eZjbe29r56AaQQ2x3m0NegEsZgw0saKwHpTzA
FUBNKzNn6aB9gD5r2sN3V5Fwq0KsfBm+kCGLF+aEdXDpUnLtdkP99dIUrQhLYdyhvAi6iCd+CU7D
M5+TYXFQvroGonkUZq+8ZIpzBuy5z0rln9JwNyKx6BCpGb6oHCZDD0bCJhzXc6qNu3HDnvU/Sm++
R6u7q4ymXs736As8gOhtOThAGvqIZ6dXAF9wTNg/hXEFAcRrhXkiiQkhGHqqNlBMuUt5p8wcTDTW
GBXQzjm2WL+WGH+Jc2hzxEVmsmlPfKQyl3KLut7bXHbExqcGLTXJH2wDtT2f8Ei7nUd2xGv24yzZ
UDK95XP1F/kZOLRJNKOljH0dRsa80kb7UcHvqdNx/jPTfJG65sqv50VNCUaExw1UMmcbduTemKJI
h8LWp1gR4TziBId2Fg5Xz5gIDVqkIMZ0WAMHJ5YeZ8cqMv6E7DUm/HyMg+ZIuSthYGIW/V83TjYj
aKETLY2ETEAvcRDGZt3xfaMKKjJ2yG5U/bV/u+6rtg/ebyeabBUqwh6hSxW16Bugr8xhSZq8Moh/
d8N496SwmI253TNFr+Y0exhcdaD4uv0yeHdxzj0KEmqLYHgDukvAveDAD6n40HX2i8DrRQg0Y6is
IRBpcGVu0zDBkeHkctHvsoqfe2TP+SZathLJtLGLDH/QzYQ5UkbWG0p3BkKTNET6yvzyGZnlY4Vw
9q92wD0sUk/iRA88ha+WmI69wz109rPooZ0L4L6S66Z6sWV0ILi1zQi6k8v2X9LCt1apge0+o40v
56GUc8NYzRbEEzq6tsu0A+jqLajIu5p0yHrGQE8ArnjJHo93HAmEZgVixY9zOkOjSA9xL97qahi3
s0ciZHEnKIONWZDKX7vgnR1m8tbuLPF7z/8JkYmd7rq7MTFX4m7DYsKyvOrxBpxiWf7kLIQ3NRin
usuPo+QzRwfdxm79v40rHwJfvokqPvdJfuvw15DG3LUN1ce2uuLBg5TDeHOaqZWjdqjAWnkcFbPo
PCavjp+R/zN+WH7gKC7upsFoMnZCrCyCIKDXHqTMyObGqXr0emBNpqlwFpJf9eJbPM3fFVqsr3kK
FX75XycCZ4U0ZPuJ8Rxy1IaeYDzijn9TJhx4RO1tKKqL03n9WgJLnR8KnlS4OKEjeqg6Ohj2+Qy8
2h/2ZTPRyNlP+26ifofC63VNmmwC/8+pfVUNJGaHNUnY9xj/Er3e303ggZ6bCCPZq9Cv37TN651X
qPxJlL39aE7GF8WYHZCjgElUWLRXsCU3cQfwFgkUcfGhCYx2rkxPJnKT3exzRL0oi58pkGRR0OhT
Gy2f4gkQe5Ex9hKtWaDzk5MCtbbjbZ4BgeeJwcMcD6lRTX+8jMj6WBKxiElFYepHEuMWLQi/gLED
CrRll5QdUv6vWNrCU1CY74PNM6CDXuchxFPqWa/EsoNmm4UENtM4aQR/ZwYOiCKnJBnw/rv8aCXC
RC2g8KFmTUDsU+YA+DDpxigudMYDFPPVf1Dh9+Gl9c1vD4L32moTc+3gpudpGJD/2UcOESuZQQiV
vlmdIPT8ujq5NGTOjN7/E7dyZFsek3SrIgxVHSfwqdsYU3sEcbNAEFkPDNlwG6Vlb+Pn2sAmJkcO
91bQ0jJvkxGdIJOi4XmrQSWPgTXcS0koFz8WPMimkqzMu5OnE8iM0n6Ys/k/7F0I2APw9d4ML4bm
IAODPU3Omp2UqurvvgR9U1LvEQ7jV9oQpI5dRpkgrRPEC4vNQsm9IC7TJ0sjzoYhKDSRH4u+IZaw
uKvx2sYh/4CezTcq27WrTI5++FRmQcdMOzsM2LQfSUT9RgQbV4UvUeTiiE6eO5/d3LRw14aGESLi
MoBrGT9B6nxvjezZtkA65dYneDiJEu6VfH6Z/troTSSY9a22u2URfs0oHlgc1Xyi40WxmU8YjO2D
I3847uMz59GQyHnvVRUsssx5g5yAeJ1VYDi6ymdJkj0Z9QUGGlRbd/Y3dcn5PGOMCJpRrN3i4gd9
t6He/pMd0G2ZCLnRAxQFFpH4AP6mxlQPRudgLrQEm6lpwKwzPYzZhGAntpWA6Umf0TZqyl/VKdqq
gd5hlnC4dnoq/bzom6PWa9TYxiqdjatE6dNLKMJkTTvVErgQT9hYEDTiKAPDkpYU/pK0TDeU+GEw
KsQb+5L43DXcb7Tl+HvCrXLrcis/Y389lEj/t0Lq+EjlE8J/0jKBil4fY2xJxxGH52TEFovuPHlO
y1FcIUH++yLx5GlG9L6z6Mrt/hM+Y78H0Mn1we0mZmv4GLftG5U93jlSx8rS9Rb+EAkZu0ruCWg+
FNM63OIy+FMS8XiyGt+gsBh9My7b4OZaSJmcfjaD7YznwfTdx8KuufrNMTtJvmlSTg4TG7gAWqsI
wkXGJ92c0dHEFvrchABwArz0kgTIjovLeq2Dd4QL4p6cuf8UcGDBHkMx//floGoMW5YRIOfXhzZn
eT0ABlpbmhWpzmHjdw2OS6aR9WBb4xM7rz2JzezZs6eeuJiZ7US/j5OKfSz/MKYGgSTRt7cwJT9u
sB7sg8h5jIB4SDphtx60shN1BxrmNJsolaf9Yx/jSS3Ntnk0Sk1KTsdM923xxEhgYg2ocDwb7AmG
pMfOy37bGGu9mduoPrczXJ8R8OHas1yoqAZMfNX2au3nG8c1ODDVDhZlhXYgczmgwCQ2e/7+J6Io
gYh46d69PDqGBFhYS7dDzcIwi7AH6+SzCkV30ll+8aLBOBt5RUpVqVuMSxzZeao/OpgKOLEmuKU4
mjwG4nXSjHsgqdOD6PB4B6nfYpSsvytVJRfaBrNzE3TAo2dTvGZJtDEMtKhYz8jgppMdQPvRIB2q
5qwddeeIjlmfJsCvQdDvnJdphUSjF1oPY3A/K3VQthCHUDnc31o73g9qjDCoRf4mQIDaDCLiGuI5
flHAjlaiIxGegRLacdKBFp91h4STHPtIoHUQDclOWP5vQDH839Z/D3BV7s0+QFLKO2VSjTubw0OQ
lBbSq9oa1Ew9ZrUIaKsJOTgDPOBibIOrQUZ3W3rEZsuAArTAAnzVc+F8gXnfTYyyf/PYulLDw3JA
4GCYOQWd6YTCtYcv5g0mcsA9WrM6aodtzNL8wplCPeJq4GxQp/qTRNzVYP320tCPsO7mnIgfLbLr
GaLT+2xqbJdlpw7OMNNfVi9V7PiZTqDmzEcGo39ftFZjbpUKfOz45FJWfd2fuzjorv8+LR7HrH9f
WRJXeJxE7brkUHkwaujnY2cab1J0Ahd39UmN3X9tOT4OynBfhKvdl4lQuDGXL2zqjGNMiGQ1hQ6Z
KyehiWBUB9Fa93h0sh9/dO7JiMARx/5wXn47MKezGboCYLWhD0OPddsBBMFkm/q7MdMc43U/vhWp
mo89pS5PXm09tNKNbv9+sYyPtMdNOsreeVl6uzE2evUNVzaNmCRJNQ6yj7EbgjUzP+YGy5WPxWwh
3iyDmk272PL9o1FdBa5Uduu47/OGxbw9fIApi//mheLCnx25EzF8QOIQ9E/UOQCzeQIziYDWQfKE
VJbqd09inh5061xQBJ0Diz1S6smv3aE/LX9OXUS47+OEppzM2/pDxS09c11M4el7roLm/u+3TKP6
z2qxVLe0umxbJLyXaPLVDrsenI3SjF/mJnfOtX9KGvue+6b33mGQ3jnNYO/bhN5eNJejmHLvbtTu
9BRZKX/X8vtoq5QvqGFDgpGWvrTKXwN3sihlWDCCygcC08CvahvS9//+tLVA4yjEDRgDLRauyAve
Rc95uujK4NRy+nu1qnnz7/cpEfnDUggwGw/wfeuUFuSz4mZ2ifmdSHwcfSaHm4eladW607zRLBFh
4Gb1Z5FRv1qP5nfmld56mhPvbM0NIwRwFKxGXURk3pOHiLZCTLO880hn9XZwRqj1jQNzIEjsfdFM
yd1U4rOAErVtTbzHduo2HyRXCdn9j7HzWm4cydb1q3TU9cFseLNj91zI0DtRUknUDUIUJfiEt09/
vmT17OmqOdF9OrogUqRIIJFm5Vq/GTpohqLcjyWN36te+fiFymN821GuPmUBIKEKZZiNliNKEtXB
4vp7yFaE+lNKMq0f3/pae9Saqn30VfxTlYzscQyUtXJQUgIkrW9Q9dNYAgXcrvFqd0GEnEBq9hVh
PkdgidSi717hYZaLdIXeUL33urpbW46zYuiOFnnWCriFmJJZNBrVxklwlxGwYHzG5k0H+m/uMR/v
WqRAbqEPa4uSV7ADSpE+sU1n7WWo2bdhO8yQy7XnCin80ZCSDzTNs0Z5JOqq7sXsYmOD2dWt2wAN
TCl8fC8DxZhTLanvvUrTtiwsCWtpUc/NIB62waDse9+rngDtPQWKi80Yu4hSk3thLJBvMqXKtlOj
QflGv3hGjIgOHgs/FHme4tqNjU2dHForN5+LkFAKX7XqPYe25DqleWKTvLGNEHyh0b04UhbBS130
0cJmeJlUZ2a5lfUu8JW7bdPwmRW5WFSWru0sExTbtXfZvn8HEz86hRRbQBkkW63vnLXRlKTZCi08
13axBb2vPJtZgbZ6h5VlTVK0zxG8S0ySBH4zqWc9tu7GYqq/yLWDJ8XpIag6YwVLppkHwwjxqJr6
l0xrZzFS/Prg+vuyxEQ6VrwjyWN9m8tnroN7nx9mFriLAshRatvLkM3+ddX1AQ+OijqtJ4QT72DP
ls9wBBw2sEFxMhLxkQXT+NFOmlTeYZ/Jdh3YT3ckm56/JzUo+6J2kxd74vbpQVs/9gNuVs3DEIh+
M8nD9ZHaeN2msLtIKjym97Wow+8NFPUiJ2fdq6iXIMMNlhwJ89caRoBpOTQx8nv4zijVpjFDnW2/
eRs2/tu17zPFUm9tfW+nUSHeNwXyiI1b+U9mUK7dDORShbDyZmwrNoa+6u7VFhsiozQPWjeuIkuM
CHF2OhysgWAVlvxMoaBLBTGyIDX4+luT1ofUi9gXIOuMfHT3QlmfcmalPcCyieZaVKJwxP4i7rjr
grwQ8oyglcwS0wKts3VweZVLuiRU2NuHCYo7noEhQ46Gm1NAF3acp+syZzaFoNaNpwzKve59R7aE
/Jbrgh7QVhZS1Q8DEEQQOZY1z03oKkOYQTjsMAcrjWjJzmicORNMZ2SD2R1Mw/jaDKo7m5JAuVfH
fFFnuv5smvDbESdW1wmEPDPtsuoms5xiFarucPBMFCsQT1HmOMcR1zC5jH21N/gg1KrL4r4RkU4K
Ejcoylvf0ZIo52itHqMQYVxC//EVjVQUyjTHXJHEGV+nflt6qH4OqakhooeJ3UYr/GbWRnkf4wUf
YI6To2sxWGNFKSDDiT7VjTWuTK0Ml3bX+ojFcNl0HRu7OG6Y2NKx0u4DHG8Wfi2zcGBqjzg2nevM
oORTZy706Wc0e1Fh5EFPLuD6QEHg4hQa9TN42WPn2cOuybruyexIiOhqpOL01j5kU0fZwsnPIWTm
m8jzxtfOwwQmSx51t8aM+HoGnu8uo4jKjaEZrz0AJBgz6V1hdOJAGTRaB6r2ObbmEvCl+ei67TEY
qmSm9FGxjGIlXV8fKR1kyIiyNDCCYDtaqJ2h/BwuQtGo2yjzvpQpCBdtSf0xpRM2OF8HN2G7Z3Co
q9Yu1Lnm6i+1AR3UmvJ2n6IMjcxIxcoSBcj4KfhzMo5QqGnjeDFNrCIeOQ0F1hgAuxtoTVIpDOIR
hbNy1daYw6AzXcyvM2Qnzlo6+EjY1h9U7OmGY2LX68rWXwT8odywLx3Eh0E0SGYhGgB8Nd9eD5ni
orfgIUmnATR6KAplPnmd2Pl97+BdoMcHF/Kj1gC3x0po1uLFVQFM8v3Fj96I8EO/cNUCWHtlD/dW
Q725xaG6xL/7UfOEzBUN0cxC2Rr64uQc7PGYx08pBc9HAIbdYzdRHDODpF5EQ/scTk57VL30ARvv
8cnMJ3+ZCtbhpPDi3cAG5aZr1JnvCvGEnoe9d+sE6roRfFeLCkqh1SHlTEdGgwMPDzWIlk3r13em
1IpjbbLh0xjV6tqREAzsyCk03Gcb/Qq30ebCH4M7JSckVnJFRdG2c/B76Y1+AaxvhaWm9VglGjDv
IYEzbTxPFrwXtprgPBs9nV2fOghQ5zbSi7jZX+9d75kkZIJAWYhEwcUHAT6R1LvebNAy7iugFG1l
so6G5ub6CJR/eTcEffQyVXG8txQLgZshQfIfC75Wb7yFAzCCDMZNo6G8Zjvk0ORurGqrz1yBho2i
HpoYIIJ2FdU5FE9RqqJC3A1NP9f0Askganq7XCFpNMANhXNZW49pfluo2rjI/am88wdspkSdPJBH
Dm65QTMRFe+wcnFkhQxpB0V41B0cEppRBB9Wa++0Dp7HFDn7BHDqARGGUwvr9xXo7HSvUnk2gKky
q3ZusEZYlXP0rTnVf+cxNakl+lX/bk2VdihM7ZmQB/65B/r/2rPN1LBnRNv2vSxTvthjgcqVgTaH
G6dk3Cw7WoU6nPk8GdpFmGjakwq7f4bFL8VScquIEaEa4EyeN+txhEJtTW9XgDPhGlnm+hoH4VGd
78g/QwFXKDApyJtaZQQ0Ii28y5Bh2SUnnusBv951D2luXngDqrNjipxp3ZZHn2zObQ4344Ai2iOb
E2rzgxccalPk67BJ2nvoPYilxzsf759dZMTerdlBt4KJ468n96C6brIe0hIEosHeUwe0zh7VSx5b
pz0Fgvka7XVks0rvVu+otgToeyMQNquCsFiVsoKQZxaYskDN527t0jKs++vWn546WJGzsO+NpdLm
ZJpVzVoF9raB6X4UXNx1nSmy8QUvEH2uSBSwMhTqWxCG95qwq0sIEZNiQFUcvfDiD+h2NXlbPAtb
Ck5WAbb1KT5/mgSChxhyP7YR0Robb2PFyE3WzWDHtxGLaF84OSyvpgRqz0i9bzWq3wNCYeuR7Ota
h7O7vj5FRBrs21g/TeFkbHL1sYfPto1buBRloSKncn1eXkTZA3ZEk+a2jaAW3GSlrS4jVbzgXZEv
AgFK4JpqaVVAaFYL5toggHq28Ry/HRTTXIyxHq5UmcUYov7UO7q7VMZJ3YQNeOLaR7yi1Elrh+PC
MTOVJEcRz2oHCLKRdctIgoIrZqRNYqN8OziZChJXs+9CXIcH/Za0B2LrnebBNLYukEE66mzuqwvI
hEQ1mJb6ex0F6NJHgLYyZp6j65UbC8zlCzj+pchrZMkYyncTLJ+ayNKMsOCQC2puZtqsyZtcJsuS
mdaJ8W4Y+naeG0zejh99F6Eg5KnVTVkn9ibXCdT6wFFPAwAwxDOemqhLHqeMqxgUsEMBiVfKhda6
ktF2pEGPsEXgzjrdpFRcDw++3hAPAER/Cuj3s4jd0sm13uJGr95JZPX3LQXomaKEe0UZxo2So5sn
TH/48QjqxLjp4V2LEn2s6ztGY4wX7Jb+eG/EBbpFb61DEIco4rGluR5ACtR7NXXBOvtIiKLutWrI
aL4Y6LTco4Ru3Xo5emkGbgOnKlzUY5Pf+4Glrvuek9L81J1JAuWzdM0rm+TeG2pnHhSG+l3JIBv0
Kj7o16cuXlQi9nftlNc7zQuM57Ie3q7P4LCBBtXUYYNXe5F241vetPqspbizQJYjPbkuxXgbjx/W
kTVERbwy0gxJTL7rVIbWXVpAIiFP/Khbvov2cIQiTFWnACQSgKpJ182tpEs2QWl6hHUkg4RovztA
QG6YBchlyaeTZu9itnaH6zMX3diIVRkikPGmBvha1qGKXJdv3HtlYBx7vdxUSKq8qr0Il5B8HeSg
/OcCUu6zaW0jxXfPboEaU2vFE1CU0j80EYFp5HovfRLuqRGWe9wAgqVhUcuMHXd5Xb8FEc4u1AOI
Clky/xEklo7hkHJB3VT4TrbC1yZbCTVdOsLI78qhsh6Fj4SKn4TPTpE3d5VswSlUlwMEH081iq1q
KPXRiMKc8qVQ74RFSroepv6hcIdFU9sm8DcYcNe70gKIWYyls9SZMlApHasHpWjeQ9WPdhVS8jaI
6TMUNzRA9cnZQSCmYBjg6Quudby99tdUN/e49jgQPCxz2ZbGURcDp1LV4tUbbGgi/IeZShl8d3An
VuTvLegjYEsnZ96gQZ+Ow76dnOBwPeBzb8x618xum8R4pPnUzbWxaBcioSkNVsT74aOPrr4URz8h
ro7/NCwELepeyV+bby0FsjInA5gNuY1yT6csokaP76mtEZKbwa53fQ2q5OCsgkojgdjG7YPm9SeH
DCnl19Bda1iCrRHbPzkAISDAkNGdGnc/IUJ118dg8sYx1560CFfvOibUUmIWyrqO8ShIP69BqK5i
Qhbk1T5gzw4VCkRuiDKKn2goFMFH2aVdn2/BjVI9lQoMD1pmzUaxtJo0PCmTai8dJzeQrTWCU9yz
rUqV6c3UTDYTtZN/j7zTEBfGS2u17ClEgthi1H+O2P98R5NOzzWpMOKpe2CUyrOO28+Ep85Whf4S
I+XpkshVugV0jZx4LM+yhW2j/owJCxlRuHyWItCWVKJ4xTg9++ghHfoywZLT8ux5FVAdqZHAXQdM
pS9lHi6zdFKOSVBrO4wkmNn0ZrLqGZv9YBuooThkL0DwVoZbo/LhauRC1qSQg0WBCcDRnlL2IzSz
2ZSftl1EKzRJ9Gdix0eC5GqvW43xrJbe2priOx/J6WUKWWZ3PUCvdGYoTqEM7LQIytndLgjb7jGj
djrz67SgSOCT0mnrD6VbFqVVXYQGnz+qQ5LXcO2XWTK8VglI2DDTbjJfD5/HCNKNIwZjD1tuokiT
PJcdAsaQMsNtbIwBN40NSz6MD4MajcjmYsf171PKkfGGNVJs/v17qxTevOqRaNI7DVOuqOngQ//r
r8y+fIkcyr4WttLXS3dyVpNyMH8M0VTU4L7y8ZJ2kT1TWOMWg1k3p8HaXXeodckM70XOvTmNGEjK
DZCXDyAgk40Df2UHxrekG3zkXhUgBFwAyI5RrmiiAFnDsdQOVYOYhd3X5blGhCSuXbyRNGtE4pY0
DaYq2i6TabqQPBQePauhdBow/3QJQMf6trtuZQU1I0qV9kNmJ/ZH20Rvdg33WQX4MCeTh1iTbxxq
t07XKXLVdwIr6FfVJfFpKREKU2AqOwr2g6KdPJTjvSjA2FB2Dh0bduhYwyaxrEOhJvoGdVz/oQ77
ZDEOLnpMljuhgPp27WZmmuXrzpLITT07pFotDtff2wJIGLA6fHasEgFvp+6eejY5S0tlrwQOa1ig
P+zNIzRaXCu1P5QQTEml1/ZDgKT3Eh5zOavHy3XNbwIYc4FFLB6NSxwhkDqEVdInBVrPWfA2scvf
pYZLFEBAPR9Jy5FZ4qDKA7jlg4kAvqxeL/0yPPVtoqP+FyVHcKsD7CQLfVXDCBbXfow+crWpK/Uc
pWwomXyUDairaRmnOeKzWPsS/kCCAV2WAWnYC4OUSDyxXUk6j8RoI/qbOxNxr92kxMiuSSsTT4pg
e2nrnRvU1+KCUhBWDG9Ji/OVVmrjPIS+vRt7Y9zB5CKAA/3eu/CWLWs4p2Z+tHQWHJVBiX8pLPTB
pHxXoAZ/LQ15xHaa7tvfDasPQH+dkMa3j1M6rlTbdR+graP+2IALRVXy7rqlQbtkvE0tDyNdL1qh
PhlssMsu76Om8Q7XRwIEzUa17Nc+Qy/XzJoezWVJF+0CZzOKpHpKG3OlZUp3ClMk1IIBOzbFNykf
i8R7Qn8NXy/VGe6vT/sBud8sl2lW6lE3dalG+FGyHCWKpm69TksOsUeDdlUq3v2cRSYNIK5OmR7N
wy5EG2nUkze1VDak4Hfffvuvf/7Pf30M/x185oc8HYNc1P/8H55/5AC7oyBsfnn6z6c84//r3/zv
e37+i39uo4+KEt1X85fvmn/mu/fss/71TfJs/veT+fY/zu7uvXn/6cm9aKJmfGg/q/H4iYZfcz0L
rkO+8//3xd+ox/IpT2Px+fu3j7wVqBUcPwOMu7798dLy8vs33fSuDfWjneTn//GivIDfv33/FJ9T
+5m+/8fffL7Xze/fEPr6B2Rrx/FsVYcV57jat9/6z+tLjvEPwzENEC+6pXqObdnffhN4IIS/f9Os
fziQPx0Py1BCNsM2vv1W5618Sf2Hbeu2rqqqg9q146mO8+1fl//Tbfz3bf1NtNkhjygIcD18Cbp5
8m7Ly7MsGyCLi8AYYtS2admGfP3jnTJ9wLu1/6NGSQt9DLdKdgbuhopArkOxz5p8h59ksm8Ja/Y4
OB6Fem5U29j6KRi7MJFWZrHVHywEuAM0oTfViNafrJtGoz2jUpw+Ua6U8madsaCzXaC953ujs4Yj
yyF1n9s/Nfsf1/Xn63B+uQw4D5almYb8oRueo/98GX4ZMGW5wXRnQJ+bd4qPgGpuWzc53ecmBmYB
ChOFmr/+Ut385Vs91TQt1UBDhxXB8q6v/6nxXI2YVbXx4Zl6M9oNvo1tFztZRDcww6mKTN8nY3Qf
2TBzfTaR97DGQIKSzKzjceXBKALIHX6WFQj4lEZ8DnVQ5ARezPVD95Cbo3uPX8fdxGmw+vXiCEp/
/tfXoMm+9FMP4CJsTbNMR3UhmljaLz2gDGpRoQELIJKpdAq3pqvjACUPqGlXECgwehojU1+ZOZR0
z67aHfpSm9z2sq3iTdRx0L7ZBMWHjXfsLsg8tNU7rfoMfHDdY9ZlKw1BsUU/UsKdBD5FFkHu+nqI
SyUkMeeVq87php0XBz6afSM53uGzV7L4QrAHW7ajEk+u3r4XRZVsrocmMza9ig9IFKJchAQmOe8Y
SjG8WfZRTQKJBvnEaUSj5VqXgytxD8jChcSjlmZ/dFJS/ZDAp7z76BJBvY7uvhdOC5fEH7EqbI13
bSjeUaBCRgHBuqcIpcEy1Ka9OsB7iFpotH3T+7syUYBkIf83s+3q1PmIartoONxpRQ8hsAMzAVGH
Imw0uruA3M/OF5R4Ax/7Tdcl+R90ZK5UndADDwxjjcgF8BBjGtdJ6g2PbeeSugEW3FrJxipKZGDu
ay2rNoLl5aUPiwVpurtwCtddpwAYdYymXl8PaT6A1R879AgymE3XA2rl9VqJpaBaCNcR69HSYP9D
tdoZUgpZTrI2WrT4nLZK1tdDRCrux6PrU0UxjrhtjnNfibONGOx0wzJdIZ3tbkUWwfac7GWX2Rqd
N9Up5EJiokaRL01bTI+liURd1H027SZS6+QpbbklmV7TGSZkQuICxLrdfy/TEDgrLmlL00/rfT36
+YbE3yLDjOkxSctmSzHtxaLaq6DNvgm0Ot5R9w123cKUO3GfAoaJXuhLEpIFCzocdspn1LGVY2oo
SPOjufQpbp3eTT7H9V+PJoPp/NfB5NlwaHX2ClTAVPfneWjMmfkUtUI0qKCKEyvgfHxhnGoMXwwz
9VdNnp4SgkioXs7M0NFDTYYRK98QAnGTo6zfJP5CDwnbpgKLukF3mjnKV94m1TXszVnDb7Uev2u9
Egg4h3W/KkfC1KztpwdCQxhfbE+PEMcRQY8r5G7ZlGRjNPzNrPGfM5+mqp5hm4ZhuDpYi18mDRSg
zKRUilKy8jwZ39ur66FEW8ojyXtrJE1wyBIvJYsfNceM9PtxSG4r96QOrom2v5VvnagBWoeO9a0h
gFxCbFFuEgMKEWnN6i7UjUXl4OM0pgUSwxVV+7++WdqviwZJWpAOmqZqLiLmtvXLooGhZViGppfc
DR2+o9OEZpgHLngBVA8IWJ9+GmGM3HSVvuITDurcGO7DDkuaXtRAVmo/nwVdMMxAicJHIL0NdHUo
7//6JP9jieEcdVjZxKCmRSDwS0PbpAISX7NBv6A6dds7WNHjvPV3y6fsln+OAmRLGEw+6BGzTzed
X76lxq7CZAglZBCs19Jpo3s1TG8jJiWTi9b9jEpRThBESPlTRPnnJdv8pfmJiBgnqs6i41qexSL0
81ix87YvBJC/O+B16UoEYbCPW/D9jrrzh31k0qfaBkeMPg0VUB/GWTdHQMPO1H8P0IwNpvS7V3ft
sepAQhpZ/11Dp3PlhQz4CpL5ukaqZj5UaJ+0YT5Xh9A4msCFKUV7cwGLHtM0FKeEYwZbVqjXOCiN
G8APGC+FtbqgsIyLeA08ekrSL8bRqsfJZmep4WPWevAX5TPbUSji9dle0Xxz1+WIsYN6eOhQ0Pjr
xtJ+mVhoLIcUiu7qLgPPdXX158aiBwfKVJUQsYxMvxNhBKseMh97FJN0JpCvyTAs0P6xNKsio1BZ
GvOn1/5NyPP/Og/iLEaLa5gmi5/183kIZ9IiFk0QMa5KbRIQTOGRSTIRsYOUSelJtR5U3XtpJnNv
Tg6K2z3iHH/TGLI7/qm72qqhkrp3aRI0IoiwiNH/HLR2TTwIk3QwDN8SSd1BK1Y9Whi3uoeHSjiJ
elO7mXpnFMgF1n11hIqU3GMyRrChZ+DByXfNujx5srqummtwbRZ/c4LmL0HVjzN0DMtyr3G//cvt
8pxqKAcDLVeB8H4qF6cRlpZ6E3HapJif3M4I90kViRlLA/IjwqUeLw+4hA5bZ7J1/FzdAnmfqNn2
37GDN+d9FoVzEHHIKADou8m8UVkpoB4XoLWVVRJohzZswCwm9bjKU8hrlI3y27r13yzfEgdmXBMS
iVi4NsKhegbetCV54PRpOquGxgT2X4b3TV8Ws6L1qA9KZFynFu6zV7O7xdon3KNFZ8wqF16r6+Tl
UTEjChqR065GSQXCNVU5OFTYxnxq5kNfSROFfJrrQtwm5cBAp9K8yDC3uQ16ASkEIMkNxHu0vnaG
pnEINWMWGVCFc2MCt5KXK1PTSmCpnr7ITf3TLyaU97oQKR/bOARmhGO9n1COGqteW1HKX/WVkh+D
3H+LXDf+hLdyC49t10NrXyBDCx1DwPGSvTXInG4W+MQsfWqi36yeoKI46+vBtO1ZlsbeysYbaNcL
ZCHAR8NrM8enoI3aeYRq/hzdiIOLbIhwVVisgXIg/QgcCgetG1zOyKrC1KM2WHaz66TAPt2YUxjA
i0TBx66imeQBqqu9DIpmZ+RRu/VQjV+oY//YCb3dClFZKztojzCMEdI0x/ZjhG9pJ8iMjdaW8012
kRNoz24wwsB1L6iM1QcHpucqkXCSBHWQsjSteShib09K6S3wcZ8Ckv0yZGnxN8NSl2P/l2HpWbpt
shdyNd105Vr2p+0Q0PTWxCwxhaKhGe8pIMlupCaGctIKRD8O0WSg7jwY5UukMII5opG9FD5Goiiu
1EVSKV+x9hyaxtKpxISSekzaGRpj4MF+ibuu/B7UCQFwKc7BAHDVGcQlY9j/3RT3n5ehabbHwNXl
zkj9dV0qAW5QVpSgP0SE8Nx9AiRR3MeFHqKDLDzMbKZqPYFDvgQjZibxiGBOEkz5mo0FpaF65gnL
WnPD/npScdma/9rALtGKZtjMe+gJ2Pov0WXWov1RGnp3a9b5GbbJ2TesmT166OpmnyNqpWkvvUHb
xwJMYtw/yregPXb2ynyj21DAYd2pbXyOHGiTtfeAMPJZCbMf/7zxK3ebWZZ90WNus2q6WJ3+bpTZ
2Z6Kz6qDDaL0yHSnu7TQL4ga3qmajZQyr9c9dh7NW2cfM9t6zfz8LP+ZijWLPHsJ6h8GLgJGWXKe
wvDSuHD/qvzeqAWJb/vclhMaHfplHEnceeFxGqevxszORWC8u/o8MqaL1uoX+ZGw975wgsVvfGk0
2SIVylKeYMLJyut0VP0dAPJFycI1PJWgwJ3L6Z7lW7xUv8ifCDG+J01xUBKKjEZ8jtNNlySvGi/h
TkrUzOt19ljn00vLBjQU/F6QySyLxyBAP4WazgUz+TMbvbU9UZBwebUeknPu+x/EJMfYR08iQg0e
D/p3s1QvWBw8VpK2Ew5fFeiSm8hxTrGNSXum7NH/v8gNr5/GZyaOZRF1MyUc3uXVZLp3NnW0ryiN
y1OH/8lyc0KcJL3JIuvi6tizAVRzs+LsmcFF3qbJDS6zwmm+JrX+nJToZYQXUBnfQYxEDfDBHRCy
na1MF9eILz2WfoFaHGSDyxvjFmAIIMKzeFxYgS662X854q3XnWf5Fr8qzuGYPlrStYiXtEm/yPvm
Oc7eoNosbw5yvI+B8mjSI2QvuXYwH8mSstzLlpWdT2UOiMR7E/DXdLDYwcnQQOV6FHcUBS9hHl5M
a7w4Pk1V0n7oTFxKx1qRG587iThXWvvV5eLc6skZvTWK+ifZote7l3XxpTL0SzmhQ6BOD7IVZO+E
7jZ51Ysyups0xLI2wXhg3AtPu4AKe3bjhRnFl7bPz3KEaGl2BjJ96TTziL1nZ33J1gVt/JaL/qvk
bnWCTqBhdla1C9CSZ7uf3uWQHMoCvo+7r+PoiL7fZ8VQVNytrY0v8rucEa8jwz7KlpH9EV/Ijcl2
Wz7v6Ghq9VEWxsmflE95v2Wf7CccL1AKFeZAYgazZzs/y7fL84w07yMe3WMivoBan0MxvIeWfZZt
VAbOXTmBPrGTcwqWQ/6M9OGLeO4c9g8goLfh9GqVdNOhEWf5T7jtF8IhWx88ddgPF+qvX/hKnc0u
kgolS2MaLuDkz7LHGkO5HiLl/l9zB2IC7/IxxMLWqldu2tzJYShPUv5aDqRro+JfLiIuglIl+QjQ
1rJX23+MOr3VnzN8IsbyFKoIynlQrgZGBiMBAYMZ6Gzg+flZpMO7bMxWzms4mSJz8pDCJK6dbqGi
Lyi/MI/jS1dNlDH6mWK7n7IllZJWM9HxqU6gdKAU0lWaKTsbcn0OrK18bKo1/gM9JDO6kGft3QDO
DNOP/FuEKS7OFFwCj2Soi68nvwu97M4qUdqgX8gbKL9b3oohs5aGWS3MB0KHV9k6gLHOaRVcqGkQ
pSHFyePQ52YxArS2v+g0W9ZsUqnWwBiBBHURffMGMy5Auqjc1WRIrjO57DZcuU5aE8XYR/mNQ6Te
VhHEP35vxfQZ2TJuylRXzUv0WbSPLo3hG0YLL7HmBZhNxGG4K3T3KNBXitHcX+elhNFX9O2XUYqb
Cawm6+PFz5QPEzekXhuXZHhBS+hD+jn23Uee2ufRs3YaSVeLCaUPhovPONEV6wQ/ALOGC8asF4t+
QIV7jgTUIra9j6aLT5a9bic66zhdcDG8qEw9HipZWtzgB+ScPF+cp1pbJ1O4rHR1ZoTTuy3Sc62o
F4HH3oROttp51OuqW3hIB9l7rxcglzvFCPZNgDQlDSP64LIdOC85QwZ9/4U5+MXC895u8CXnXP+Y
IEEKMw6E2FrTMPO4x9f+QkvLD/EsbgF7ZtTZ/NtoMO7lOhRxJYq8FVV8Saz83Fr+Ud6SDrHHsf/w
Euf65XIQyKZ2U/MjpkcPj2X3Ls9K3qKp9U9y4cKPGySj9/Cv0aIp4XfEwtGm7Q2WOaTSg2Z6AW92
/WK5RslTD+HNUe2Uc4EcRXI6gWB/ExXWQ1QVn7k3vSPxtADdNpcjRfPLh2RS4LgzOnitsyvmmOF9
mJpHvT7LgdZ6w7PevsvxLU+N0jNJV/CsdBP5V+40XeS3iRK2s6nfyam2RCJG9K9J+WOh7I3kvdHv
5LnISdds+7ckbxYCiJAn1wZ8Q4Ooh/zJSGKEyctoDfek+ZSy+y95k2zBaoq+5BvCMHLJQTAFZG1c
rXNQCqnAm7DXDo0oT6wahNHRsXWdlzTdD0iU4vB1LhvnpHo22rIrFCYCNK24s36pvgu1B12qLjJP
f/aD18Qxr0umnARwWRhH7U1tVVSB+LpRU997FEeISqw2PYsuPbOXIGsnzmmjXeRpGe4xGtIXNWIy
5ld+FK7cNpyXdF65rpryKnS9haGSPgTyjjlDi2I/GKAxfNWLnYxTGsvdTJJfnbBMBsVZziGtcE9s
qYDvDXN5d3y6XQFTPw2nL531Z2REK8W0zIp+5mrZSs41stMTjl/MJpqJpl0kZn5DDZYlmAjMdyjG
a9yndtkU4UzOm3KtlGuWIZQ9fBjkgoYvGTJeR1CjfnWDf9B9pCllUNONxsEqUYEUJBkdw/t0epZM
F0SjX63lYiNXPvmJlv8GhPwZ1PGb/PC4y9niQkpm7W7kQt5r/gfCRvNRhXDGol56+edoMa4Vd66a
xrzgKpJsusggQXH8Q4rrsTuOi4EMt+x5cpDJgaOxuQJRgqDXXg4uHY88J8+B4dxamXOGIPjjE+iB
ss1kvwXRhchrXj1HcqGRY0F+R0f0Ybj2GvIYFljTdfXqkbYOlWAve3xatavYmWZyoGaMF9nC8jrr
mHJAXuJcz5IGIkx1b+XKJif/2m4/nQ83Vd+voUicWc9RBu+i+JQDV97OahzfwlTSxM+ykXr1x/cK
gbuk6eCRBoqIz5VtIX/Ks0eO/waizkF+N5h2SIf+Ry7l+J23qvujbStfB9SLspAzfdUiPJKdkSqn
l2tv0BP2MNM1tqn4XPS0GK63ZYP4iNGBbZ/edTO6yPvmaxXizuNW3p6kVi8IXr03UHO4MUV+PdnU
6bDfQkCLa5End503c3SrSFuxqZy+4ENdRNC8oS2No8q0vw7fIg0vWqY9mQUas+wi5EIrpwA5a6Qo
JqnhtoneESG+0bWtXG3bsDjDrgbD6VonVNlXHRNIG9AxWHLNaHpyIHDkAYtBBt0+gVtiKh8Iu50M
VFLU8oAvDsXz6X3q0zOUtLOFJvH/Zeo8lhtnmmZ9RYiAN1t6ivKGMhsEJUrw3uPq/6cw5/3iLGak
0VAk0Ogum5UJdOlWvpdcY1Tmc5SdulhFOIbDLIZiquCyQDOLwy3Rr+rHNwnj1PJJYrrGhkBF3JWp
X1xNOyRFfxwAfDE6zgmbiVrVfOfpwW0G23wUNz8D0Z+dNQetRwhu8n9yFZPQoeakuumqDeLvyq5/
8ij+7oGOtmPwxHjGRQkIuazhJD0nGJWfQXNFaKeF1ykGpmk2rzSBOIYxc6KF+5B67g0scbtEG6+8
EdMa75AyQ08yrJ1evbZyfInh7D54KUANlMTJ8gEgRq6OxWjd2DxjEa+NvOfc9EfmxA7/vcgzp7cY
Aly5QrnS5UW2c87N8mwP7DuxByH37fEikHev8kOTCLFN6RN3u9abrlVtfXYRAUHYPPQDemf8O9Kx
06Q60MRQErBoiA4XLTG/5e6ZxKCUYj7JNVQprKDEs9Z0UP0MAkooyBKiJ7X6MTqLzn5wBgT92ZYu
MONyCz0ZhpjpjireiizTMOeMw4OyKLznmvs1zfFat+PfUOxcL/mQC5flyZiphre5286afpI18/WR
4YnxL8py9rN6G8DGNNK8Y1AQmRc2XDdBtJTt5A1gt4gY9esv5VD9+u45laInbyqvc/vur8qfY2pi
8BDcFgE7Zbb9nx5bW1bfqe8+tdF8DSISPVIJhXEPsMgAnlcazUCnQ7Va65/NMEBqI9jE2EUDbeup
UDb0Uf48Eh8CENS4qpe21S7N2+CHPwWRUWFG31Gt7H1X3ds4Iy0jsqpQabe3i08y7fkqfnsc63Nh
fiqZu6KC9pQOBBDscjTFrmOaXSMDIKP/MbfOtyJR0qAylgkpIN8L/eBYf8n5lZxcgqrByR5mSMy6
1Lqic/dEJwO5BtJ5zznP7o8iIhRx9dyJbxVvWWj+V7KduuCrQcsxvYp96Nr0AO74GK6LzlpcrPjR
ahXq9XUiRLSn+BonLhUJEUH9k9PdJxoMQs05DW5bAsMoiRm8FlYg1trUT7btv8nPxcP2+ocECBIc
2Kr6VaPHRXbLlPmf0pLQQDFG/+1OFlCHy9gQcHoS79AN+zF8+2OGpldPIQUiuCQalq/y0vhBgVLb
K7P7qY++E5Ks//4HDeizpj6nTvOVOpzo8bXrtWcQ0ISL43MDYVPrN7AwzZeSGLoCR28yB1UXeAQr
/25acl8+w5zSPcOEdD1XmpZ/NYg5w6nwHXTcn3w+k/NNcZErSvvHKZjeXV6B1vZyDxXMM4ZTPadZ
9R23/RUZPVHUs3kJo7LfwxvV26fh16Z4Fiik0k707dreR3UTF0QLrJP8VK5kSk50p84zE3+u34Mv
z7+z6t8FetW8D5lrmLPh0szGNSvaB81jyjOernWs/BikD7E2HMYSAHGo/DRUV/XQ3QSD+ifXKQvS
wE7fdN1WbkOdcgQTO07nrdz/zBCUWPJOQkDxG46Oy4YdxZ0RQKpvpTgh8bxUIFK3XRtmjBQ5j5Vs
YsSMY9H9PL0sEaBYflNRtsmAFNHQf4mJ98f0T7uVzQeh0dUerSsAxU0cQebBppAYk0bUj3XQO7Dd
+LUSgpMuI8Dru22sr8G93tAdvErUGWY49KZ/FhrJeBwu8nLZpiDrj3Ct7qSWIs6IQZovs91J/cvq
p5DpZqob1lvoz+eet5jZo2rpfCYKbLhEpRR7yBx4YtyNk6t7h2KjnF65YynXmPCGR4qyF58pP19q
WDgpj4Aoubd6Bg6ImHpiIQlPJAmXMmFWx7eIyeX4xNspXZWGflny4f8FroGaITPqveizepGPLnP7
085ugoQgpiSCKOZL05e39M42ThJeVTI1qNKwSOwYOE/q/gu40+fcnmJUB+nvKz/9xHbvcYZmAyNu
QkqFC8rxYknzCIXWdbBCCrkT/txbmW4Alrv7K1CstFT7IbCmy2hyvmXfx5QxUPXrG+0ydlAB5hlQ
FOCn/HiUk4YzNrJyq0/NrexSH424Vs0fZHfKaZbTUI+/OM5XMQ2yCRHo3TA/t+w4e9LekvIir7SS
ajlHjBsRp6Bekn8nlPOguBWOI+MxgeTe9r2d7+jHRIp9JdU/sf6FHT8NoGXzfvxzy/x7mrs/+Xk5
TauAMTnxAsr0rLXlp/xK5PuvsJNwwq1v+XfYkYLzlfmnDTS+97ZUaDQ8S1Lcoue23GmheBuocm/l
/AC2uUaV8V3r/jbN2xMoyQvtiCtQLtcvP+QIlhzFYsS09XdoFX+QtX4AerXdae2o7b2YFXSWvg30
CPIy3U1WeIJ07F2Pv5VWvQ5qSDFV+RGjoVXKj+c6z+H05zPOUyNZLrtTdYzFXilRtbO9CE70/LsM
tascCjnHmensSqRpcGqy4M707znFVKPkufqK/pPti+CmHJJP+bghnK4a1y1rjtAK2/Jd9oi8FnIc
yGY+5JEn8fgZISPAzop58rIWerI1teYsb2zxuXkQvMDFFn1qvfIzticz+cmL7rG3vE+5E3Bsvyjf
XILoLw+9V/EPfTQtb6SF3WFokp1XTo9ala/Fao5G87XsGdCVEw1YuTN/Mq5i+7U2eywBnkd9DtPJ
3sEiSJi5mBGtZdXhQbTcn7CtvpePmarzVFF1piDIu8i7Esw+1k24hvwCy8CiwL1iGN6LSylvHvyV
6tZPDWVPiTskjoET5L2L9/JPoCJX2gJXEENHhAL3ZZrd6YG9EQuc8dhhI/+R1QkMdz9m+l5MoVwZ
u44aWPOodPWn6Q1/kuZCmbmHuOW4mNzJIak383fHWTywlDWqkuA8qb9gspTsUvIXIqwf34YwF7LI
JWtckjtCLtBuUalcEdoGNxheC4IkkTWBSuJFZ7PDqPuHcu3VVVFSZ+SN0SiiNjYul50SQ0s1nenO
G5X/l/rOUqqUKuY8ggdR3xk0voDtguwEf8SdsudnTKdT7FqFJgYTqXvaVOVNsrGM5ifBFdc8Rald
NfZ86iHYbPFuBXN0BVSz0EJfybURiqPJplJZ5sLYJx2PiBLjXRUa695xl0+SIlSJRRijr8YoP33j
8r8qqkPUh27GxjTh8JQMmsHz32RSTh08Bw0RcR/rF0n+mCTYGcxeywLGqrb0E2I46UoDH0IkbIBZ
digB1eW4q3P1bFVHSdAm+1+iFoc1KPcWzkJ/yeRjgurG6KC2NU526S3PZUnCaTWXHlPhZP1+Bdkc
X+mpwYXjbDu3+pLKAG8tnzB3+XGuzO1Yur9SgEd/4AJ7+pg03/JApQ5s98reKcYdGl4QligOGtvh
FbYgb1K3oI+2MWmIj8nIqSA6G2l2GI1GsM81tvo+Lvy9VBqWKkOsTi9QL66kUu369i/x8a+aO88+
ui8ThQKElQImyIwr+K4XI0PYkvjbIzaXtFSJ4IVgRtZW39rI/IDb42fANpBb/bj9uZvcs0G07w7B
8huBEdFrrp6HvPpN2D695d/4qr/VHUJDlLvMZryXpw/q8Np73rMXvBDsSbuKqIgtAMczChCgPiBg
4ySlTBv4UJdqWI5C9z6J10KzeXPYS6r779Xsr609DqdwJEzCGY4VEZyBPIICLW+WWuj3+h6Ci9m2
TuBe6Px7tgoMwETvRIOyvVDKuUBlA3psukuIx+QaUjm2A+qszQeyg5ecQN/uKuplH0YfnyEWAS5g
P/pF+jsG/i+Dn98K60VatwdWfAPJ31vB3iNJk6qOYRegKNP98mg770X2pomgZq5ptJMpD0mq5eiv
tUbkhZxGks530qSC2PAixQQpOGZ6vTNsmymw4JqbxmmEq7GZTDZf+yNlQiY+Puf6KLUWiULmxt/b
urIfSXc6tn29kTeUqopUW6R1oSjFgcmVQ0nZW/orUg4dGW40eg4BOtoWIvFSGZkoRoDdiFb0RwED
aXdiKuwyPJZwLSR4mBlv4XfmHrzpscHbiNWQ14gJoiW/URi/LUooxhJSTPZTP7zpDQox0EfJPo8N
+1T2xkYx0INAClAKIJAJX4bW+7ZIUWvNf5RKjFyzETrfI72QuTO3cuIC/V9tLbM4nQFUrb7yIwsq
7xGFO8ujJk2SLIV2q3N2nmEdu7pjCApjIf0WvUa6zPyQ/fw/ozeW/n3EDLDTuns4PQ4gHf6ZHBvn
4eGCsmEmCTpKtT4TJGnzpeEgxSLKV9vs34PyIE2gyku+UYCJYp06BwmE2f1pHDJktX/de29ydm1m
H+Q82bigfxU/czzZybwrre+0oObJdcut6CpoKuM9Ii+VmpKYMbf1Nw6DobMBVx31OolJJZWUjHNs
rSO6ETtJ5JLS+lcenaDfrvwJS00FfI4ONhUXCUHtjkHOZjzJ9xIfLzUmWwfBUP9r8ekNU/UjNfls
TJ9HKP/F/MmVtVLIsBkbC7LxdiZPltsQP5NkR2+sP6WXuLQ3MCq1AIM4CRlhmoUVUivqGbZxaGMg
THr6sLifEGkteZEODzO7c7MsiVklSzdtsfqhZ+0zkxShhxhyvDr2dAEOdAVqfS2b6DtUitshiHeM
iz7M2bgWB1fg4OT/06G4TAfxMDBGXaBO42kuhghTsjQ8xuDUw1YUEEbJ/4FzuMLDtUo8+6GDObpy
hv3ycx6sPGfZL7Jv4CxW+uRVMd/juP/Cqv7+byfJ4fDoxEzdp57ZJy/wkS5RFuvp5tpF7qAvdlpo
EMsn34wQyHIioOhZN8vd+vetV375ZvUbDbSE5NOZFr53mR5vSYyUFrtpq889HELyf9OgXRD6UFEe
qWaW15LV0RjNtiF8c2D3kQ/1cw1+x/ZOlsTCQ5etsfyiA2sAkj+IXrzJNXoB5WLuBYzkcpdRY+8Y
oFg2vVtundj6UszpkhL0S4dIQoI+OI6ec9LghFzOAVckZ0KuSox97lBdaIYno9JObmRuez6MXO5k
m1yqPnif8CDcKPG0/y9aGSGLY/jw3iGqj5ifWUlYI2s7K+EKyORzKtWkARm05N/D4GF7m0ovf+Sx
M9y17EdVi9Zj1zzL3lzcHKyCH572LvVxsR5iH4EsPKNihngWXWcq+Mtul3rrNHTvsXovHSUYBSn1
folpFWsrCZ589TvUDQFFoCJ1o1L6ldruUn/3coQAdfWgzR/iHv8rPY87w7F/pt5ZO1oCuqv4FkxE
nlFiCaxrEkzoEqINKO+Mqweqdv+/Njv97Ufpj0pftO4oIOEIwGOxeFa9M0f3xsuHN6J1OeCSRupF
vhPa0SXZlB8ssI/szfeT81InbihYxZ1H2T3fSZxsxNVnivtjZhaeO2/XWoR8GxPvt0TWabhV5NW5
jRXEMxPiqeZ05/iw3+GWK7aBI88yx02nGg0aY9qiWXEHupI2HrUYqStAr8Gcb3qETczRwZF0BlGK
vZcSRcM5KNLsxbO+JH7OSWmkBCDpDurV3mkihkx0DmtHhFASTBdk09U8vTVe8pY7/6ycpOWtkaxh
X3j0WvoECoZLCslLHt8cI9/68OrmtzfD216HHJ/UnjBgV9PyQuP3U5IE+J9XFENe1aG/rxkDRLVh
+EVU+RyN4zOcoMHKoM8KjsUNNZjWjJ2VQUCC98zpMQeqeVU6yuhoMVTFfCcd/LSqPmvN/tbr59lh
/hXbKWFa3aK5kELbFj6PgXWWCF86MkZKjxfZmtKn/ILz8qWGbGz6lkK3+AN+FEJC1I1szGFc0Brh
GB1TdBIXFQkixcWUCFwjwdwCzm8i+6knzZNwMcVQm7650tFvlt0sXQFZIIkl3GwTBtmPNAYns3v3
zc9lI4VHs9DP0aCdSsRQe8X8DCuSFxQrWK3Amt9l1wx68J4N/xqK8gZt596NVr2VZk4QDl/W2H/C
vis+TFADgh4QDy5/Jr9aQVf10jjD1goLmPppKqbUVegZNUb77BZnCcXlpXIq5fkGmfeIsMpSKDLU
6DxO8LIExbOZWdA5rmQdJVqXbGnuAqoAb9KscRHHXPw+GE3cWP00UR1YsENiHhg8RCQqeSyq+KRP
5MjEMAGmJIoZBvQ0bSXmflbV5T9m1z9r/q/8npxvNaHQXMLmFGto3sJUxc8k+ltMzjhSyYDEh3hI
3lPeRnH4ndxn1DwHL6m9dNW7ZGF6ydsQz6sIRaX5x2JJjBQzL9imWYs3ajzei4v973Mdn8ketHnd
YCs/Wu5FbkrTlUedgXsJ5JcfyraZouy+8MqNg22U6EfSI9tnPj9SHmTNZQfKIs/xl2aYb9KYFkyE
tMaQEnxrfBhTNmHkfPuZ+/mvu0eNS5pGpQv/tJZCbvpjV9bJcdNlTy0dewA00motgno/1NVhiRpk
+0sQbD0gzBlp+lk6XAJQkiA0LdsPxvdJnsgAvkjLlodep5Sc0Skw6kfd4gzKSpayNAzjgYlGepb1
k2x2WS8zTn7CfZtb8MB5SPnw3CXNmkz1kmVHuXk5Sz3dksJobqYMDboy/h7A4UM8dy9OQJxBU5x1
tX2GaOZ7ychs88mH73SJMDk6ulhfCbiBod1klba3CLprwmcJV2UhBYhip8PXAGaV7qjUC6shoHD8
pOTETkTZn1LQX0z85E6vTvSs7f5zL/+5GvkqHf4xQbmhPo7NdDsR86Mh/i2fAyH0Jb5FlPJH/iWX
1jQII1M/5dEFWkTJito9Sxvl8JW74cYw7nW6TLJDpVs8TuGpm9pDoHMzEsVFVflu2AeBiaXSchGX
K1uujtKTn9pbyXUgXqLyKgW6pD0bNbze/07rAnORPUGcbhrFqg3TF0k25ShIoKak8YXMV4I8iWul
GyoNYgPD03uAbthp0lYuUYkxu8vsML/OnTsNapW+EEcQrib9BYyYdHn/5wAzNb5GfrPVYT9euh5S
jpZOh8eIWLTYCGnUWFH+2qcP4rx0sjsxXHBw3Ogz2PRK+ixYLenKzIp2O8OE3Jb9eujCR0gl98rg
L0Any0ivkpF5VvVUQTouOA6kUk5V2MPIQb8bkanPMYUWC0IeWX3ZYvJQ4PxbmbKXOGNy6/mYfFGo
k0MrFvkfGADOw7i07pZsS+zV6DcPqaKtteZfMJOmBgG9ua8VbSP7S+yqQK9yWG1Xeha866F+WopG
LKpdN3daMGzM0v4qzlIG+f+zKHhIjkiZ76TIP7fIKfXpSUrm0o8IYwqe8MHMYw5FtLqXMqJUNqXw
KdU+rVXfC3NlfcOTPRfVW2O+SMUQCO3nZA+svLMAwgYJqTLlySsh2cyau2V/EnJBAbPylPyRSdG3
AX578UwS2+WqB8F1sSR2smRtzO7LODuxMSzxm8RssmCeeuopc8m38mexAgk0XOhrPNVEEWhxvsa5
spgIS6GSSYWIeQ10XwHkoKH2b7XlV/M4+HG/JA6Ui1tAQrPxMCFRArMjZKxw3b+2dEeb9m1B+glU
Dr2jNI1gGyML4irR97pK0Tgwi7cswc6Ix6+y8nNAMJKPyMRYiT9qCfw+JPmWJxeSQzG29+KFX7P2
L4+NJJdlfCsKdSQZmpulMMU5AgdNqgWFfDo86C5sDmZ+EICDwDEkaFzQGn6zhgj7SS9AzMK53Pve
WXBV8jpx7kb6BbvL+1JH4EcpuzlJy5O0bxqjWVeQZWQN+h8SWyF8+GAE6saDLpHY8l/7w0TIOkq9
l7Gd/wQfPHv6xY/jlwh2ZI3otfPUYxlkO7kgAYDFXX5BX1asm3zI/45qVZQIsgKMMYuHOlWFYfpq
e3QwSNzlMcBFRsa6ZLhyUuTEuB3atBRCxCGEqvVpeA++CU9RmWHXq4OYGmm1iJOQZY565Wacy63A
FgXw55YucwrhTh6uagQ3mQFPEq/VDRNAr/cjX2FWOfp1si2S+So2iSLdTBe8pPIwGP1Kzo44J3kL
wRHqXnFfhcP6P7TZ4DJprOggPP+hoXv6y6btMibU/KKtfkHl8TrMD32Vv8v9ioWz3TWsjR/iFQQ9
ZqDyGOcdEynAsgC0NJb+pgPQkKjV0obXZHxbQv3/nufiMXxemEwAFYZkW+Yo3fDABbEhDkQWvIdu
qE6z9fLixeHQadrqVnQSQyp7IW+3ijl8yxMSLLG8e8QFmpBrhnSRo6S6FaCYBMnSXqMBFXnmh7Qq
xYia9fCURH8U9NuqfpW+nJTWY127MJR6jqsb6WdKh9Wk1mZO0XdXWFtNd47pGFF9b9dZ0X9hOP+k
g8Ew/W4ogbJSwZP+oAR3xtAiyZvcSRMbKdFPeb9WiTZObZ+C0Xkv/LM0PgKfRJSsRJvH7RBNJ4Sf
PoOq/zPH9COuaClAJyn5jVx3oGPC6KlobU3ZRN2lQ3gE7LE0hm3yZQB432W/kwYXQ8oEDcgcMDbw
KCAD6RPJ18JxD1OINlVuLECHOCPHDmowoU73YNjGq4Ya0FFt8tVYZPUhK6DhM0xmzwtaDB9Trj6h
TD38hTba89CP/3gtpGBj3rsv0KHFO8sY8tuRoa+TlzvjDshF+GK6cKrknt9/Q2iwXX69mae7DsTA
59gp89pDThWiKUjazbxVjrluBPeMzAZbBi6zc0J1duV4c/U3H9pu6v8i1fyN9aA/I/GIAgNi0/d6
n9jHJJ8hPPUM/XHOENhJKnP8xKwzmM4Fu7RhrKqwKEeRP/RaChtfT8xbuYl1QlokvLWQ39xlZBkv
6qCDjYQR+sdmqy+/Tgf8scrb7LPREmfdjcjWZNCcHhiDnJC9GYZ7O1WMTTG+VhaUB/ZA8QXQAso4
WbxJu/zZ0phnhSIZMfDK3TI3CIUv0u8pJeS2RN0O/WnEcQYdeW6448717EGBgzZ11U63OhDHTunj
lda26r4GRgy05a/uxmTjNNCcolMD9VySrWc9gfR0iqgu5Ee7ggDPqSF3IuVUsrcoaBxEcrpuhaJe
lXvfeY3onDl7PyH0pRtavHU8bIpGNza5wQJYGioRWvrWK8OpAQUct+Fnpk5nv1R+TQtFwShob/px
ehxFMrdGlRCA766zuHMFWgUuCImKTrW2XmFBk06PE16yaG+HpbWqVa/ZxO4lSKzuGJUT4WQ8PGvk
Qf5MnFyhVLFKjQo4lTRhm+xxRD46qbSPtkfmNzSLjaMz92WAXMkYgkZUEs26ukge0Jl5g/KKTjVb
I8ndw6CLhgs6THDChCxX91hxoJlp6Fa/dgENue/D1V5lwVOraurRHp46vTSgj6tWs6kZq2Dw3CNy
U+Fq7NxmNZlOJ4PkzGWgY7hBVfYM1d08mw46o6hHDR1AFHXQVszE3cDb8EBKTd6DsgdDyy9t6N6O
VX2oXfMe2n8DlnYzYfRgZfaKcsjCed7M7i7PMuTtEIsJ+hN90eGoR2iTVcNaHSqUC1BRQ+vMYfkQ
nDeMMUcPMf8d6i5fu/34QEP3DKcY6h3egSHls0FpYu8VMCP4jnbW7BSAYWbgw/4qLWeXu8lbB2I4
DexPoycOdat6z9LvAi1AIdCftHVaHSrkPGiwh/G+5Klm3fwdGqDpAcRCFBh8t7T0eU1PNQCV0Vko
qLwRKYrYgF5Dzx+N8SMz97pJFaadobe39XDv+gymD9OQgyklFKqQrJojBMeDnyAYGhQq7+NAsQ89
vKkk7dYWT8omr+A7YFhc35re+AgbNmIiPn2HuburkTJbt56OKDfzANSYDo1laltIBR70XvnVc49R
ulrfztZzlaugXyMUp+pI+TPD9tut4KIoGa1f/rLS+NAkyK1im2rPaTbqWhMZwwS+Yq3liGWVyhEq
mTqH/QtEwFiy5YOvwWjRehhu1BYOorqd4b3OUYTQ4mmXaB7rCIHdFCLkE5o/my7BOgzjbK8HSLzW
o9UiztG33ELjbOBkpBbMtHhmzq+l6mS4Y3Txml6vDsjK3hXeJGAJmK+N7hxY2qNmKu+Jrz+rVgRJ
2/zRuDPo8RCVSSZGlKhoEFgq8nWko4cMTbC9sq0gRc8pNFBRznvaTXO56tTM3fQFUohKgeRQ0VsY
AYjtnD6l8ZJDPDejrRqpjvVQxjpEGhXssAg1r5A+OQ8WBEzW3JiHCl5Pho+TfVlRB0/zhzZzD3Cy
TWsUK+ctBDYnM6+bbW1Gxa5gqoVJ0GBTwfbywLbu53zrlY23q8EZ7WAVfZmG8D7Wja80QV4Iwbdd
rsCO2zJR4+ilf1RiZ53Dgp9XioLcmInwaeKrq7iL9qqLzEA+vzL1aN82Sog+AZ3nSLNOnosO3Wjb
88qpqorGngsatBlWDvKOvWo2a9NNv9oSaY7RzWIhwnzow0uut5yAIjc3o47Yet7T2Vd3rjpsVQsE
TswgwcNsm8leg25YosWq8R5HwDeQXTAdW+i3bolERIrAImVqCyHY0qHYlKTxCrJj6nZI6amwXoTI
QMyYybLXjmFmD6uG5VxBmn5FQP4IO/8m5GitjP5+DNwvJhvH9WQYPFm7XZnOFO+tSTy2T3clNkhP
8kPk6cz3hbQJIRWN0Y7cRCY2GgTvqlD982y6xcad7HvHGRHpg1/dYsMmfW/vIJ7/pg7/MXSv/dxj
eH1dO2SaCpt8NzDeAMuB5r448B5Ru0AnK7O0teewnEk2PLdZZh3INDMH3a4Wud/VlEHs46H2x1Q2
QK2iYhhFZBehbVurprsOQ04MyrYAG/XR2UE0q6y9mMgChpA7Bw7+DfSnu5Rh4LVuw1lc949KHA2b
0ZdPDN2DUdSvlZ0gfclENJNQOYqFprf10OpeKWPKHs6i9RwpBNnWYO4tjb1CrIHrLuKbeRBDD0Fl
iSCU7QThWtGw6kbBfXtIxKg4QpxFdtM2zV/YITxgVoO9byE23rQKdJplY942FCPQZTWPVD3TFXeQ
s1lnFBZz6wHumWHTOCH4tvDHzJTVXKvfTdOoa1TY9jb8zYicCrkZCEpbi90N0up3BrGbBbB0UTTU
xhk8maHumjZ6UZHJ3tTk89zkII6GqAyY1VrroAUr/W1sD6+KlSBNPnDwqbqQCEXzD0T327gzHgUo
CRpuq2nxXT91XzA+Qdekga5I0nytRmm6Si2CdC+N/jI0PXOrbFcxlN5+grZo6w/JOpsk0jHhOaui
dEckr6xbgLNNg580GWqYe2CgCtpc6ZSs4TpJVsJ7oCeMlUbYOIrQaVa/U/MdDzHEEqvysZ7T/jBn
hscU9TPX8lgFfbU2JmIUUaYt9PaB+BmyIMdlhLJ9ruhmpjfwtDpIWlRd166L0oN+GWK4Hh7AHFbF
Ta5vmlr5RXwDctC5+Owhiga5BNa1SyxmR9Dk9BwkbWBkL7uPJIJkxCnJlaBQgFa92lpWU9561cFR
Sn2r5DBT2qP16GYmesaMyMfIXDe9+1c19Z9PEkDDKr6DEQ/5Oyi9gQdEFxIkmsbNsIk7YmtG5Cip
Kk1NDRWaxYMFJ/EOFC9Rd5iMu1FXz25pUdEN24+5wHo3ZeWtHO12UlSaz26MqG394DO8sk6gidQ7
9Tcl+5wmhCG7iL+ocd+UIxKApWVyCphkRKOasMZNupWGNmMQt8Iq30HHWTfvfonAWFA+NT2xlJVZ
/UZr3Ov0PMTqS0bHAf6fflfbZbHRA/0076yuqfdW6wVbH1HsougHxhRGnoCDlmHLEQr1yXpw7DFd
M+kMhmFwZoZ5sHvWNLyXEwzQmXfrdZx52GCJN0kK0B8p3VVpVo/ZAGQm6TIknGDG39eudl846rFx
s+wu6Dxv6+o3bU8Q3jUPmWluLI02WRjMIIf7et2hapT15WOpRd4dOss7EK3rQI+Pcd+hDA8ZkZaT
mAQzWWLu7jvbaNfplUlqCHPagPTaUnb+XJj7WC8euow2zZjAJ4qc0IHrovKuKXc9P95GRY2wUDXu
Uk2YAHoz2sduTYFVMzjNiH1tci85MnaJme2imxj67kPB1FdaUmyNKRpWmlpvLZ0mla7fZCHOLqig
qIx+JyQ7tmMLyYKDerjGUfjqvdjYDJ2iokjVDftQYuMxtJpNCKHIpzNCZdAq4W/iF69tWqXvcVPX
AN3r8TaTv5Z/Ng7KHvKKMLNo7MaZcYOCJan7rFLkmfq9qpSQbsWGuje9ykYd11bXOXQH+3DU7afl
Z2pu/kI9QOvWTuD1hE8apDcCGCe3mfm2MifcV7z2a5tOSBPp5nbInIccFtd1OwLQ9NXSfjBU2Fvr
+Jgrw/hSyl9FCvc3CctpmpLbgoEl+s3B//sLbqbkZANt1gzlPWX80q/1D81kE1gBSqDLP8MqQfkb
VUIkAouGhlhnvOWsWFdO/geTBtEODth87aOPhawZg96gLPsTCiA9NOR851SKW6I/EpRbBDiQDppQ
hkg6RAoybziS38BNO7U6KEq+S7oZZQTCtw1atGd035EYthC5paCJVKQxn73JDg/IQrR7AJzGezAa
u8yttI0LVpcExxof9c6Id3U570w186G09cNzl4DCVv1h/I2AmCnOtJqcvHjwa5qORrav4tF+Hj14
4Dut0w4QDz9EnRtvWav4WCpWe4cgVLIbusBflbX16dU022tN9Y4zLGQN8sJoDcza/WyisFsNVXag
TLeu9SghIGOnRUVr3DpxhudyJ4t53UjdhqNTvDcZNN/Oxgnqg1t1Pe7Uwk33Y3Zy3RHKul59GZXx
XqRunuoofxwgaHspEVJRFFd9NbvyUiN4+aRqccNkWr56sJG601CK0P/ikZMCs5ifoQOKpAUPYdqQ
MHcb6LTdG72HrMysx/RuarCeZvEMDQXK7hbCRHC/eW+tW90GDioMgCjVfRNlyG0HyIIpdlO8M/di
T4X6oJdkZd7oPTbeQ9qm1ktdXN0mdI+NmquMifvzv7/82ryrreAzMuHsiSFSm+O6uAvkX1mWFkc3
nOkZajS3NN2ytpwI9Y5ML1vZQa2dI5dBUWjIH9Mgrc9+9+wmw/QeZ19DQOUg1qsSqZUAyJXV3VGY
eFLTYLhraBWTb2n5azQHmoAJ22+dHItygrSGlGHXpM2nbaTeaWSxH4oYgml4XW/UBqHoqrKmG6uu
IsYv0KjIQr15imG6ILRSowPdkX4zd818Zzazi6oX4WQw6PNd1Q/mqYlIy7mo5zBiRiEMkkvlUnN2
wtq4B64bH/y6Uo5TldNojgZ7Zcazcl+zbU7WpOpbJ7JdBFPLm8JFhdvOfv3Yvi0QDb32uv0Ajk39
SYrspR5Dl5kQ91zbzDDhc7+coagvGJ1fasLzlw0NN6J9hvs5Dr+p01ISoKK2JcmrorU56rCxRPHF
pzKm+075VtYGbYxS+0R0j1HEkFHYu2CC8lqfye/hEja+YCZM1mH7f0Sd13LbSLtFnwhVjQzckgRz
UpZ8g7I9diM0UiPj6c+i5j81F8MSJZWlEcHGF/beS5NGnrvjfWpyupoO/E9GvuNqJNuSgpF0BcOZ
knM3dIRcFGO3nafYiSzbHY61WMSTqBPwpx4D+SzMCIVa3LtRZvk7oA9vh2YyZpVsMKs9uL2Z7EuZ
aZAQLQRgOhaIO3N6d/XJNrV1KpGtjW4+vWRUl89BSTXxyO4mq6PbsiLXu6WcR/4vg3Y/OdSXtAP+
1Wb+dVS+anfY2sRznMF26epWvkxO+JJlsOiyxjWPc7hUb25Y+RTPQ7j/ftqO0CcoS5udTZpS1Fq+
3JANAzHVzuruBAutO1nQEU9WngS8LcQuLBxx8arUvCiJ8UczSG6XTl9c3+6nVTI0436Z61ekcZCz
3eGrYoi4SSbDekR/Ar/tAwYDPpHxEAkJFA6H4CZbOIp2/jRbqfce60negyZ7YyjzPidpc218J37K
VRFNZZy8yZCQxXjcp3148Zws/f0Q3poEQvapfrjXtM8Eo283Nv/GTtYeLpq0cp0IbFl7WaYl2EFS
5dU3pvZpUAlp4zEd4Bj67oe7jO5a2r04+ozYPkpNS5+ztuD4oajMN9iHv9Q0LX8JBKdbk38hAIJb
q7r8HXdMNM7Bj46Ue2Ib8zN/r/xqthpQuxInWNgGCXzQVruyOKvWLjcuyUgnJpPg0gzTALBeYxtM
7dfKNN7irKS5Cz1vZS30K0KI4QIMazv1MBfzJhju4ySPRjsvZ1W7VI8phMfObzmepPlcpYl3czjT
b2yk3ZubJ03Uy+6SsBeoKgQJurTfCDc2Eb0/u+0yUB/5XmRNdR/hbV/wn5GrKMLCPDWF8iNelSCq
gQQ/u/gS0mBJniqikNLFssi6MpcoTqflVUmXyk7WVziUy8Xk3nFWC8hGT4zqOWfZoeekONkjm7e5
SdNDXIHdrBQQrxltqHCI2qiX8vTfQ62D8mRlGjoK/Ee4uk11CeHGUSKP+a6tREVZ1fEGMREA+/Tx
ROxz0fkLZNqyUm/5ZIiN0SS39lH3uRhJSeTQ0dgqeueyvLuEJa6kkPXWleHWLyn2Onria5WLFXW6
d5tlK56GOTsi6KqO87C453CKhscP9tOqZnHJR0LFFWzALDy0Kt4RmCxPOJGMo4lc8N+Pvj9XyRlW
Um5QTD++sDweBLkGiCLrL8u3yy1ILcSBfZlBVRBufySD21xPI2dcX090W4+vLIazGoNQHCvfb81D
Sf4UMi6QYOwls3NseCZqds1MVC/ZNWSwFKSaGKvmGrZSfwqdqX0euCISNtm1vDDzPhxsJoCynjYW
yddo5dL5BoW3hG/kkmfmWN0pd4yXfppwOHmq21k1mm3DrJhqVN2Z8XMLtWTiI+KF14NMxGbw/OD0
/eDbDspFK1dry22CJwJpKZnhfG5dZfhP4vG5TgwvHoMIqLkLpKcwuGlPAbSP1XCwK9+9g55cNYwO
b6FY++gpz6EOb3aemttppiyTucifiqRJzx5p+9qp8qcOMLaiS78NWbErs+Do6aU8Z24yRpDTZi4S
zJAYZ6dt0xm0AGVIjTwMdO52pqJSVPpSWHHDzZajiNWtQb9XwIFQYfNTPaAETclQ3pfSO6Wu7b+z
9lwpWl8uSdyqS+X5x5i03aPltH+KykCnBF+R9QDQk8s0r6fSba6uYdEvpF266h94JczMaVRa9WEU
ufuPWzMXyMKquztEVBkmqSmtlwwHYI7kgpR45kk3TU+pvzz1uIgxNUvYTxYJGA4j55MMLHkZ04Rw
Ioar0TDq8DgTFr9Tguwstw3mVW+zj3LFGJJhFNhkBJgx0WCAdBIXMZA5zPtlYsKQ2t2+ZZi+M2Wp
0Ver/Gy63m6p7OQa23AL8zZlhmz6hwVsqtM783NgszPwWtLJ0J69G64PtJfAeu0M5Mzm47MtzHMf
wmPOCbtdD0SV7rzO/ttb04FkZ7UzeV+vEJqom3L9z5EroNzjcZ2OPrXfyp4TG8Qk/RpFELC4R3xr
d5dxQvJpHiynPLGh3FhQihyCvb4Bp4XiVgNvLDhwTawQAbpvnvD3cWDNm3Zxm60WcW/Rw8bGBmDv
uLK6Ij6FuSxvjdeUN27j81bl6Iay9jkMWnLokYoz4Si7N3ACLbF29XT674EqDlFzYMhIl0z108zp
z0Wlh/P3R86IsSLxiNGC5cWXh3TRVwPfyqg9XhXyd30m+7fK9tAopcM+gR1NQCSbkMEmjm8Evgvv
K1lL9JQf1DkvceKgRja481VNbG3NeFEcMSzF1h71wMasEuP6/cBb/hQ4Dmzqx6cGBl7HKbWe+3Qq
7hw3Z7Aq4Um0NiCp1Ox2qTf9DP103JPrAtiQLd0OkIw6J3G6M4xQ75gcCKKn8+CdXNOPISN8UNRq
jL7hBa5k7xD2mWYm5+OL9LCENAW7wl7MpIz2yfyy9N3Zneo/lj2aN8io3gic22EYc9e+2lhKuefi
QbswaBmSTHInxITZjGbC9Z0C5Hq8TTvTYQZIbMC2KjqiLLLM2BtT9qcXomZOEtylDDyCGX5row5P
rqoH5nHJCURpfhOVwaWUzn+07N/bxO/fppD/U8nr916yrVsNnmJ8ZOZXBdrrOtIjU88OwwVkjDDl
H8IUCRUmXx03sMnrQ96vvtCX1ajTkn5Xkpdx6mLbXAUJ5ozcI14ImMTyIEos17ZCkpDMkdc1FgCF
xPtk0AhPenDinYuiu6/LcZ/4TFQDO1VrsEvLvrbiv4BKjo7NFoBC+ePxgRRGte1hp9NZVvmM25x4
x2ImnNKcAN1PBWVmIq/pnLDDV1b170fmQ5NQ2ZBOOAyI086kO0TuBKGjeVx4nJTMJEJ9/X72/dCm
4I5QAc+MlJS8//eFmspmZQ5pt2+CLo3yB6Fndk3rJdHTxpvs8P79zK66biPqLt99Pw0nMCH1LP4h
vzV+Eimw3bIn14qIwTxO60/lSYt3wgMQ9XhaJ5iWjLG5m61XXXBGXMcie89Cc/ytx/7L7e34ta3c
aWdkjb1nkJK8cFtHjtPUcjdLxhasFWpnXuiR8v6eLKP1Y/Dpb7zQigIbquVQD9UVliWXmJEX53Ap
nS2xj9ns0ybWrn8tUNauZdrKazYJ4zDlHN0OMWCbSiExJ64EK2lBsaU97isztAQ6P0wxHitLZqHu
yrKT6STLZNt3jjgbzNyZdLbcGd25es+9DkVYMkmio8x9vJ8NY96hzv+j8mphQJ4E6+/+nrTv/FUi
P6rC/mimM9Uq97Ziv4w4fcYlvrusMhg+ERA5LuYpGecwIiMs4dij9JomR52cR/31/dH355ahPsYS
jV1m5942aVgueRnx1qasONOXU8oSx1rFvOThQA1kzFreEu4NXDLBtGPrlik9j3u12OE1ziv7BZzn
dikSfWcNZr2M5HtvRln6RKUb0102qSXXWUdeJ7yS5Tx7Exm4vp9GxcObmww+NePjC47thNvBtL5i
4Q/HUOfjET7ZiLWKp98fKbixm5DGb60X175OnDBnXuk1BfLBLxbvSAQJYvpHZPz3R3Jm5Fb3Dmtg
PpVKJtysU8XWnaFaMju2DwVdXjWezOCaL7K9IfJob98fzckg9kPvsNFqYGBk3ql0MvNShDnSW5f8
V+Z5CtIReMDnqiYnNGPUtSKpeniesuLqxYF3a9yMxBsWaBXmWNYmfqSyark14dydxkaQIj4lF9an
w9IAA6cV3g0J/gjrwQ8LTEapS589yxSJmREQtGibdXpPCsh+ARNyMn3maRPmTbkZ9AjNUbEDHEgP
5Q5AyeJY0zro2+HS5al1DR6sSoF1wiqal+zxQO1I0hh6BvqxnMBtEW7MBgf8ZM94F3rrlpEqdm6Q
6pGAwMHodXrjBlb/Q8MbQPmnCShLJ9b/2ZBcsDIZO9Id4N07TfDGa9vtzEqpiHTSAHWA9hHfG0v0
/dXcJCC2ZKq78eZmJ01Lf2YMcqA6GOnV78z5LR4IHTYq/UkUPcRBH+keDsOcNOy7r039FFIfU/ow
9FHUgl6fbp1e4J12Kv8SVEPJlOptBnC7GfVSn9Hm57fcfAyRS+18VRL0GxF/ea6425Zd85xndnKq
Hf1Xq/w3Y0YNQJQQw2qa6ltt2uCBRI81mTv+LSvQ2TDFyAgLCsNd/QCIzT04HA/4G9v0MOrx0rxz
gyR+XLYZqqzGf1caurw62LMuflsZzr26zxkezflvTOqYvybtvoQFfJ5+LgE18kqu4TjpCBCC0YH2
ek0Em7gpJ/l1ySf6gHg6trn8XwGiHqVI21QzCU9QMoxnSQQIBu+5u8ZimH8gIGHjPZ/zwWFK/ogD
Vhz/G9fy/TW5y/N1GYHf1JZ7VylbcdRvl9R2k92w8A1C9d6uwpqz8up6/jTp8hC8pvBmHd9dD9Yo
3jNpbnWhwmd3Ir0vt0EkZKgzXm1aK6trpl1hDSyuZQG4MW9lyGyj8jbkr2Lx1028983slywdUo2X
IP9aYizlJM/fagBSVKuBfjXK5KPwzZmyf2j2cgzmLc2uff33I2egMIytK78fV3zrGh9apdNmqeV4
gCthfIQ1hg4PwvYsUaOgRiqP3YJ40ndI6fSa5Llpau8emJ/5aCXP358pgx8oZ82zrrHsxUV9BwlQ
4c/3q/sQhCyzU8Pefn8h6RwykuJOHbwlk0/xMRlkTqS+4AppAbE2pj6p2CCDqHOmp2xx9cpFxnvw
WVY+4QXgjTUsMZOysF93yJ1+z9YJbnCIUDcBPit6mn5PgmrwF3wgARmdQjs38uz106DTHww1ypVv
MPZuJhqSVk/OQciyeSuMg5v286n20n1b4kFj+Bz33rUDVn3SKMSinBfpfRrfUF09pUG5/BnZ9kE1
J1GhRXq7JC0g8dyyLrHjAH3svXSbeWR4xHBZjNDdDXbNpk9X4WYBafTupPFrNQr/1lrW9F55xNpm
ZvVKuAOqeMM5NH36t3KT/IdZlI/Lih34ULDttpjEFbhY9oUnEs60L9bdF69t3CcEQBRO0voDkbfb
97Gat4kgoU2gwmFBQ5GFHtFftWYjnFXBmNyeP+t321tnpIdzq6oDoJH5Zxi78slChtn2ZvvSVWSZ
N4nhHyx/eZ08074SOwPNKcPiDn7A2qDwdwhz9piBa25PbmLrbWzz9Ptz3w89SUVbY/GhasbDugao
FW5Kd+h3k6/VFghgskG6U56+Z8TKDNABZFmzfexxWOosT+xD8mO/7IfM/YSQFa56JA4odsJsP00e
Q5jqIGonfgOoaD9lRGHo2nqNF2sEEi//ajDQaRGApKi86PFf45j+hTSh5IU3SboNnN7YfD/VkwWt
qxjlljrLvJWosrKKBUYfk2L6/RC8TLYGZ5ElwDFy13lhBdNFjSuA7CwuGpp5wWa0sPAHzfVU5+xM
CEhcuYrRhXIoiSom6Ss7HVdiwB0GZxC3JhKS6yhJ/rEz5JETJtPRuIRAWwg5W0ghCQr7NGfGCyDu
2GnLW6gp2HIaiu3CW4FcE7aqOSFMVjzFEYp+/j5g51/StvejNqTUHAiNfSFnKGBoHeYvg+tU17Dv
PlrrlxDeCAajC8+CfdWBHgr2bKFQRoeJC7YwJsD8EXNPqNWJANCWVuX/iwWfWuqCoE2VtN6G+jNU
rWS6l3SHIbfR99Gs/Zhn59npHvtA20WWqyHr9E7APJiB6K3K26hHAnb3yB4npNgH0DKzfTdAOgrR
oQEom2fr8RBkxANhdFY7bjIPb2vnnMs+i/cYVY21MdF8jkniY7yK7X0b7PtsQkMYpuMTlVZAA2L6
z/Ns3cMmDI81IxwiBqoiZsLfT0Tl1N36+yvfnxtHvUpdgtGLOYmv3w+pwzKcA4MAJmZFvXv972HM
Mg6JiRK10RvlmcDgxhl732Jt0rjo3vA5mxdOdXrnx+ezhn1VkdXmv9/W5JD1nCZ5B0SuLrWVBf/7
tk52G9O10qMy3GkvRQDutEZRoWx/PPSoaZ77AVJD32Dofzyb4s56zsmV2zS1FUbt93c8HqqEpDhJ
EO+CEypqhJiOc/D33/L338ciw4uHOFcymfnKa+Xw/+x9oYgWl9KtzIubMccVSBawoCY7zqfgvfAG
unXB/5gCVRyTqwGEznB3Nikbq865NbEXfJZlGh/sul021eMpaG+qfXrfq5E01ouxFCffwZloinrY
BQJ/aOHEe4kOd1cbgXtPeL3WSc0WtpjrG0KX+e8SpBvRBOr3FNhvi1vejG7sT6Qs2W/Tgqawrcue
bnKw34qAMYiYXZ4WFlmTjfu/r5qmSbk+VX9iUVpnGVblubaj7ydTM1lnYyydHs4jWkBXWcnWHsVj
w+UQAZiCEEgr8Ogw9yKKe+4jEK0O8Kz+m9uAlFzlaUg7Z9VVpHtOsrLvzduyhO8196WjrF3z5pM2
efv+aGmPomzj6/dnmpglIYHaZ4tEqkvtBs125qxcud3gXSbTVwdq/TvUnfzCuzq/NN8PThCeEhM/
F5/WMXFD1dhbl7GM0IbDNfLqIMIMG5zi1nLZcZJYhiEQd+aQLzflm/3ew/8WQX09USDBSR2afldz
ur8YKm24LqxnDYq+9u0cFWJgRDK+1QMMRilLhMR+ddU4a6OYhn0FRxNbVCc2ws5xnWHHR8gW36vH
w4d2P4mtptpubWOdDXWzFTiMzrM17SuB4Xd6AS5lr1VHDgMV83yb5DKehrY4+zA5TlVK62TSltqi
3KiYBssxHy1VsaBSZe6RmHn6tGRTf9Ssy+qs7W8jJdKcW5y74EsM1zQ2EKTdSAH/XBtKh7vRp4UP
g8Tc9u2jseo8asbaOs+DWdxQmZhn0bkkODcGSR+IcIIX70EicC+26to71+yLS2NxYKeMH0P9zcjJ
M0Z1tSD1XFKpr3PL8kQmRBvM4S8BcWH7IIZsUaqn96VXa2NmxSxc/eHTdh0g463KAXHKwCrxPQw6
FSWC3ygz9HbURPU54GPWS1xptHdNf6wG331m8XlIHeQOo8/2qiqefd8f38LipS/NRzWYojE277oO
FC7kOKEc7p8FQaokZzmkScnxyzapbUYtZu4tptr2BXnxogirLSnIMUkCvvuEtp3GmYY3VxJT5lSw
xHFTHQWzmW6s7DHgothR1ghYPvsorOWeL/T8NSTFFfLcVQnRFO2zsNdkuMAmd5x0PdZwLaaSInbm
u2RGB+w4bbMiRLDbNFlBeqFD0nH92ixKn4vJ3DShMR5DAo5Wit59W2fhQ2RGRl+LGCJEjeO3Di6c
zLg2vd+ta1/Qhsrx1XWMnS66p7bLT8HonAm+GLczwV+iG1pkq/Kz9LlA5pJmNYca6S8lJc7waB2y
Wzk9DwyXEN7UJoolb0EYIt8cNb6xmE8PBCT/oK+SXqW2RcsLrCUzbMg1KV6pclznKRJCIGGEWC8k
jPzMmmL8cpCkhkMKTtbhVdMzmr7EZgYlYFRttFGQbIbSyOnhAtees/KBt0axg7rONOrntrA5jzwd
KTf/ycSHHUf3UpOWsB6pJjdzIutNWHg1AW3mBSt2AKq6a1Z+PGLU1i/kMVmbSiAzQg3PSTDheHCU
vVssiRI9eYz2giVlWZchuCHPu+RkWive64h4gnWQduUmJwXOLpsPNzRdhpyodom737Igv3SwPahW
kKLBmdg2c9ghT89eTZd3Eeajg5nbOZOWhSmOdk/1+JN5Hz/LSaebC8gtQxzBiV/sLNQWayiFFuoz
6+eIFjfyZcC8sXEef6RXix0FIBDmwqM9PfCmCA9jtlhdb/4AlzOuWcAdbJS1a6P2/S3Lwagru31q
/IyT4YxgOTu6zrFPGA8124l/aeWHY73P+gSwi/3HX2KFiKxK2DmvdE/B3vm2vYEZ4q8HXWQI1Woa
94GyC4XSdTC6t3kqvahl1bCa665aZ06KHTPGYx0TtccC/L22VHuwQvfFV/UbWtEnOEE0gUm/6QNC
j8J67zx+hEfXW81IhhWgDV7vNkPS99Va3njKWOPQtPNNerB2abzyCySKDAvpXNepb360I2/aEivO
jGRw49t0j2ZsvYF1andG4AdUbl+UO+auvvrw5HetR7WVJVt0EohfoHpHsDC7DYizfVmMem0u3ARL
ha4fth9rE85mmcp1kRePFO6QPzfxwiMDwg0nxbD6K00o7aHSCmpFvXPH9FcTNwe2Xse5NvYQ2PE+
xs21brE6+IJjDlsiIuf2jOp4a0/S2k1zc8swTK6E4yZnlXVHoLuIBNOOhRoCYtQSjxpAPmWW4+zQ
/JheW+8cM/VWbdFlB9/msh8yZ1fZmoUVXmxk1V0dz6cGddfKFD7aVjFuY2fCTt7Zlzy1kbsG4s3R
n13REF2Wu6xBhuaK4IyN4sQiMlvkRvjyZrMxh9BpH0sujMEeZmwSOXcyf/BZhCFh1VizSqQmW63X
4vHrllUYcgShrB/jFBBDfZF2uJ2W1FxDTv7MhxbvnYMOLm2Gg+Qq7FEzg7ZQpP8vxbOejR+1411E
PnuXoEX9V7F8Wo3u+IrfoQM2+4sOpN23xVKtElWmT4pdJ5ngDEG54zQOIY1t3GxDczjB4zmUFIsI
IfjFbcsR6CI4SenLWLGw6HP+0SXb43DAAzxjG1ksjz+vlTf7oa6vBmrVNTp3uUH8+9N05shc8mfL
r94k9MRjE3hn3eoLe76Lw2brYE7ml6dt0AzU0l3JcmAuynPLaZ/FkrQd9qhDhxxXdVDIa3i82wHF
8ibMRrmB7wJp76cOn2UTBxv6ASBLhWds59B4jd0azWG4h/OV816U7UGl5I4XI5mtlNKxvzDbsPuP
YUTb6bMKrm1VnhwPzasa03XDLcpYcrbtXbXzSdlSc3ujjt11VoVs42Fnnxt+BeRYq7EiNsULNBOE
hbYGKaboWswBXfuncR5h7PpYhtMJaRU7LHIdaro/fwlfk9l/aXKvJb4kPwzY+YxieUn6wIV9qg+9
zDY1J+/irVK93P0Jv9PybCyLhT8pvCye9zezYjRLFqaYznD1WqMT9ndMJ9BgZDPL70Q55DCJgTKp
kfsqD6sNfPdVjYT25P6ZFyaXtd8wFjPdvS28Z3h+f0bfr46Iue4YpIqojyEU8s2pccrCMXnhhc+X
ntCUrv+aHBthGaErMixXrp29mXpiG81JiKC/jmKbpVLmvs4TQX+hP2yI5GEYwHskC7g9T06Sbjqo
mcF4xrG0Q129oAmkNgy78FUWwz8ja5hV0P1jtPZ8NMCcSCtP95VHVFO2AEYiPV+przRsj1bGDM3q
3y2UmKtpzt7aFoV0XzvvObnaa/k3sJJoJneGuuacMD8cyuGSW93eDnWw6S18I0XOzKOhMyDP8peh
9bYb61uvlgeTa7+0YpNPwSdC7Wk1UV2zSF+35KQycCqdi6IirpLQImaEebLAcAKOnnOuzJvuWrn7
UMfpTR9lY3wNdLRrs/L7VbrAHan7H7mR+KzAauPqJkofxjr+aCbpg6TWKlKWpmW0JeuSyaDM0Qka
r36f2rZ9Kv/F/XbLJsu6euMkRokrJrRX8WScF1FV62Fp1RaoLzzNLPR3nYg7JNvyLIqHRnie1vUk
brAlnIbb1tvcm3/tmImDnz+7bvgjdUl8a1VxVQAyOaZgFwj/yLa8OhSd0KcwIxghM7qdk47hbib2
68rVDtLNZlCMdn4YGQtD1GLTOscwRBb0oVWQOO8DN7owH5/CUGHiggFSVsepNCHOVtaT1vJzCCbg
B7pON0ix8fiKzIvSnmBHaY77etK/eueRYGxJLsNErbx8+rXoKlkHHSThjP7NxNs35/qFdtTeytSH
roYNxWjMOUrYSncMJaO6D+/iAVAzcprxgHlq3rqrfsaozF/gEnosA0uLK3qpGEvDU0fv26wIRx52
kzOGW146nCLGarSIVsL8Vq8cWe60QKpdZLhJSoPsB77kIJE9a/4dBC6sbLPPwfOefYiGjQ11s44Z
OaQeopVuORl+w29Rj3dEkB+DcxQBl7O9LJ+BHSCPd9NjSQKeDqrnMciPbumQyGEzuXOdfutO8Kvi
nF01mlXuz4Fz4EJ9DgkCh8cAfzRROxBI3lEA4BucxdwGdD6cqM3JELTpnWhWk4tBqDsiwPE2kKUy
xjn5lfOh5yhzjPVQpEi+SQoIhLuvld6lrAVZua1EsRQIUrzfrp+xT0nMgyiHd+L1t+EUfzYUjmVI
HlrFORKYb17MpWhP/hrFMbb3RERzVX3OKrigk44KNyBmQlrJUTo0WzJYT77Yj352g/z52rnFhKfQ
/bDrYT835jWxu4+U1oV7qtjPWbdValcY6t00Aa0jzTIBtyP3RuQ6lvayNmvp0BIG1SoLajoE1FcM
JvUWitOfISiOc8LQ1pjmaCYFs9B/61AevHTII1tntynsvkQhFLriXyzFsTFQ8EXoZfDcCxz9hEZk
wUPDXapbbxFKna3qxND7LDYiTHyMsySMKxXGb8JOwgNh5nJdmVNkzw6MUKujtmzDtQjs8aHWf7RB
2Vco4p9AcW5TGwa7ckpepYdPu8Lc1y1q41i/lW5YAM6kivDnKCOEeituRhP+XKXEEI2xHPfZsZxm
cSrtsuclHZAMUayEuHHbwPicfexqyAV3XeykkTn5w3rCCkkaS/lRWs5bK2OyzxkKJQHuHcd8XXxS
k30NGkTn5K0UL0YsKV+L8iBjeTbFwnxrYnfo1FvesyWz6oXkLhi+nMxJhBej6foPGqCPYLSmjayd
g+ebT5Np37vcDR4uol1o4MqoyleENwEequokhopVx7yTqmFCOtP8+WXwPC/hDqXtPk0gDWn+djLo
7oEyzoaf3FISdj0Zf9BN4BTvHjp9ohu9mgMrxzmdWg2bIFWfezupImRWel3h1hznh88gaFE4yqvZ
gNyza11H9MHrcDLRL3iMn7p6q5gk7bv44ROyOYdAIa8CK0teU0mCyNLffIV7tY277mAyyIxa8tI3
KJ3CoyUK0pjK4uYnf0zXsKPUFO3ecqfpAJ/b2xCAcWyYDb7EYfCOPvpozc14IfzIeQikRsRy5ikb
SOaRdcyowp7XwSQOBYc+swkcP//4oxOs6Ch+l013sCr7DMa6XlSyKrTokKLsGY2ib84ZtpojBl3Q
5+u0LfMT1zqD6beOn3KcFnkRJnEmAdVsMX/ajPhIquFGYZGrxQ8bfvCGe9jTwltpqBduL59WPT/T
v0Q2AWTEutwlF1dX2k8hRhdKjoIGif2aaVqIN2zxW8XuhRzBq3AvKtinMLPgvhTE4Cfcitq/ZjsT
oJJ/cOvlHOryc4oCoO2NbTI4JL8Tb2B2zYZ/8auWP3HYv9Zp/Qoh8tWwLLKMggy5Uw9uiOKae7pl
sg0VNL5TeAhT8ueRbNXxhMkqKLtV+VYkSbizgoBjxIaSbYhVTjOLlsPk2DJfg9BmLdIRoIk7jGJQ
r7AeIH1ws4lO6IdKH7aZijBavxnhW8aUy7OBbcXOIIRIa+YH593Wau2aqmHcGWJocSIFLdpdulou
Lgr6pP4TMA9cG1Wws9BOcd5DxlB+wzHWsm4tMcCZludcRfUuVfbVieB3jboQ8e0cWQsSe7Qy9zIf
AxwNneQgFfdijsJmM3Vuv4njIMMSQ+yZGy4HUvAXxiGYvef5dz08tEXd8tkrnFCpe5QsDU7kJNRD
NiAascZVP/2wBnRodW+lUaPZpgIc33R2lmxCiyhTKlYM56s5tLwz+6Vi3TAFWxWetDedyNeZPXCm
dXBTJ4EerNATfjH1bGrt78kGX6GHTaLGzj/Qab/yL5erh8UOtcnCjLzotnibX5o+/EgaHGxuLwZ6
AuyFuXDkNh//pD5rH0Qj9E8UoN3oRFmFte9bt4FVvPJzcgdwXA3EcW6YQs+PXiNXyUe9aHedZY5c
5/YblZe1ChP/yU2KZB26DPpbBLhAi+Y9OlNUSxbhSj4V0jjbW6z15mZS8XugaN2wExW+fELM+Ak9
k/mfz9zG55hKLMdb5fEPPGjn/2PszJIjR7Isu5WQ+G7NwqgAWirywww2cjIOTjr5AyHpJKCYZwWw
rV5Cb6wPPLOqJfOjpUUyJINBow0wQPH0vXvPnXHHb0ZPzbjhjRsSv394brrTiXdcE0jRRTvnOGjH
0GIC33ql2mYGUq9l7VwtKGjblnaJsCV79fGxVIw3ISs1m+Ne2zWeNt3sbYUHPllIqZoZUufSPQlM
Ofu0iXDmqL7dJa0/spOq3wxtjbtCFw9OZO+Syprug8W6dShAN9FtnDEyxPzFpSReI6/z9qqzni26
bzsPyXokqF7ZVRNjbHstjigZdtzenXGZwz4RV4ExMWllwNypqT/EpUuViJIVOZre5hWkk7pSOxlZ
Z6c3gb+gYcf5hH3brpZHqxufKHZYa0hlp69DC2iSW+Hk7JPbtiM5GJ92Kon66dPvZkFgEsz1sY7q
N9PqvTDPkO1ZfvNiVOlVxiHZGkN8qnvvitHWXTng3/JpXuXwy36vDsMk6bN6Fcrw4KHo8ufpteq/
vTyXiKPLZ6gqLQeZYC8pixphEu8y4rjECEUYT5rTVkKzCDRdzWD19XZ6xCZxAVoAEyNo3nK3PqCC
uHbIRerNLDiLhHu7Lkq2UYSecEPbC6rAfVdi3lPqZWDyFa4bBFlhtkECc1uJNbskeokreweRCLKv
XwN5WOwXQ+TzZmmQMzgPAz71zYB+Z8vA+8ZvE3pL7t4vtAaa3RpIvrsNPJBTNM30uUybd6UK2pf6
RqGzuskctratiWvJXxPtLfe+cdp0Z1RHs7Y/4iC9q4nivu2s5SpeMDj17YLiJcBI1LO6ZGJiGJyo
e04z8meANbFazBkwDk0X4j4pCjL8UJDdsDaWaGfBi43s9ovl1kGn97j406dPN/DdjIhcluoWciLk
mCGx9jqI2YXp4Iiw8GbMxjI0ZqO4bzS+6yAGJ8Fd/Rx1tg7briv3TbAsJ2tI1JWeOLGMwXkqUaSH
NqfgdaLY5y14YjDSb/FlMAYV1RNKLiqIQjwnDSmHwpqHMAGdcG27Ytey/3kBiXPIhBvt+mxnjb61
9333M60c9y55a2wMlZ2iDvJGJ7Q97slpmXIBJiiP/UDulzL6GtxA3NoERVBzm92DIQgIgkp3bZXK
/OFg4Q/ZJL6ZdWrvWzeloGvj5za3tmUkO+LcdXGb0bgJGb7k11kNKS3HpxQKA38WBOqNsW7pdWy1
14vyL0uZ661dFd5JGinlIl2CCK1OaJvSek7a+YwASX2I2my2eYbOpvfaWzdvdgv2fRtJyKYyS3dj
Ih4vK/0Uq/oHRozixGTtXBlLcRJ2ARFs3k32+CP3a5OyGc1AWb2CaYAG7ym2vLr8rtB354nzEM3Z
/QS+K7LDSIBVSDlKPfskalrgX7Bz90Env92WHsWUFTsklFTH4nnCq3uL9uNqiYNjr/PpyNe7jVP3
MbLiausYK9TEebNaFN5cDQBKynGLyCo+ChKKDq5XHyLd3M1N8Tap3iRyiaa8pwbMd+rdU7U6xh4c
i4mO6m5SywULasEuOV3X9Q4OiOA7H1QZbV2LZrDuYQ6p5MrUIAYUhkvZZRbSTt8gR5srjm8VsVSZ
EMEJuNaIiH+Nc4X9PYbRPjzqgA/u9/VNn6Khmh5UJW9ibe657Nkpae8xTWAG9qsmKI+IhTLSaG+L
gTAQ+oRLXgVUTqfZqNPDsEDLssvyYCTTZcyG0KSi0vUsmVhgAm8x9tbTUwCaaxVwkGyYymfkYFyS
dHURuZUHT2CijeZZhbacuPxr48r8lIw2tl5LLBvqJfaiJNvsjMjeGxPeldjhWDPJuOAuCD2NEtA0
eWQdfYs2qU8Etl46mDhDwC45rQRCXRihBqRNK51CsdhvUgefSNYFczv5UEfld9a4Z527euu0NZf5
jAfYqeYn37XHvV3geSqh0qDuZygSnVtPRT/KbjqMwYzpoieXwlnuXGqQq1TTPuN2jg5vsrb5qE7W
bHZb2F/mxvQa7li9viZoeR09tGf01belKq19Vw2vyoSlOfqOscPcwpzTaY1NvQoR6wk2CI76kEy5
I8Ls1nPuJJf2b1/l2u0hNP0yoy/ZyAH4SE3MxB7o2bU2zfmaiqKAsnTVaEp70YepkPeA6X91/vjG
PVQBpo4T+hmsPLZJFZYmNKWrSiDopiTqvH484QG+qaDz4URhnM1Nc2vEOM2gcINKERXtvRKkTxow
jKGy2vgVRzCYEBBJemtohbdJg0kZwSVgdsMtaILnw12WvRQIUG+GyDwvEZGDKNjiXZkaaKCbXeFX
4s1y56tJfhIQbYJ6xou9gIzdFSPD7qBl46frZRfoiBljdwxW/aksxbsRgT/xTGFtgaEH28S/sxpN
2FM96U0hrO9EJ5+0L4ajaxSfttcgB8hhHaHJXRseDadWf2k6iCA9YY5bL0CkSDuU2xhG8hb7Y1gq
m/JdYymfmNyGHoLtqSStKKi4zvAXHe3Izo7gZpMwHt1Phi89mkFv7wTm0QsGujhWNO79HdUd5vOZ
A81NdAmdtHgRYhpDp6rm/YymCDJSJliaXBlsVVGwInrY6Af3wXR0fMQbPR6K+ux08RHsEugJrzjQ
RnwJrBzHh+fhSgAYlc/1rdQmy6Pr7l2ZvDH8gYaX3CDpotP9gn6Pz12y10rH/qUu47fKFe/YXmxQ
tGiKXAOWCjQrgGHtRTRwa3rR6h3koQGwlKqa+NBYRbYd+gw5o9mGjSfuWY+vU1zF6MbeiiUCu58M
sFyHQ98OXBkiqs/2SiNI7UtRjMG21k566x2GKX3wmJtwxVvLQXMEJAjUzqQp0C/6WghO3woWqzUb
zo3Tp09FSR88a9pnm3bqqSnzRy3LE0I/hucvtN7NM+IxgAdDa4UTViYWBIV73plRg1mQdEwH//1m
WuZXFaXxXYmrNDXtgu2RYkaFEb6X/YE0HCacQHA2QJVoYqy98im4j7CObuPG7ba73qmMXe3XcFDH
U1HAsVBV9jZnKwlq8U8iCpJQ54RXFzQozLqcGdN1O0me09BZBv7Nmv3pxPtc/RnYSyG+u8ceNUkP
mNQzT8JpsBwJTO3t2KIUoCHjdNTixLuXcA1gBhXpXSGzbCd8XwLgflo6cbZxgm1sSIFbLAjdjlSY
g0Or7uix+lAJBXubcWeLVOHSOojrRp0/zfRlT/6ITqntM3tTtkwdi5qkJ4J9G62ne023resa69Qn
Kfs35bH09IBsC3EODO+pNpH8cC9azsieXhaQX6qQ+TZCnoMVA9Sj7FnzFPtz9rU2qxXOS78L+GzF
l1nnL11AGZqhVgupoF4Wx31IRWXtC7NkYUwDdTSb7n5MpwAA3TyDI6JO7aMvlmz7hM6egqDlqVP2
dITJapSAXmhEcADM2qEt3g3XFCn5HapZpORWEwIswLZN83R2OQlbpzkEponHQZ2DmY50lpUP8Qyv
CsbeC3LWiKsyeh6i9trmRKfYIPsdAx23N4QejjmEmKUtolpchN7D2c46ASpGW1skQumhXaqvYFCP
nk2vN8oDmi5jfF1VSZh5or0pmZdIUb6ZM+a9Jo22uNasayAcFA+oyap6JA88jdnIQMXaj6AUN6Z2
z/ZiyO2IfzPMxz6AOJE+0iR1j1RzGbvQvaPyJFwmVbMOjtRWlruxWVrpONNKkbo/00h6C/qqOakW
o2o2+z4brDNOUUj7Pk5818m3chousqZN2Pnqph4plApFT6uaCK3xg0uaafuUNexhamzQzuDBNJEr
6gIwj5U2r4bt3zrTPOwt9ApmPh9Hg4QSL7lX+jldhp+Vhyk36jn/6w6hQWdi3VnjbMebakA+WJmU
/pyyVy4zqCopH6JJGeHSDSd62EHEbrPvyaM39XBnQXQisH62HShS8yhB3UiY811qbxdjhoDcYuF1
2NJ2bDzDAHEkdcsmFzwHBELMWj7BTrF57cXjYxr50YnOuEVV3LXQwfR9IsiUmkZ/i3Jvo+roPs7r
QxtgLJwqgnrsyYB9wPretvDEPfgL85xnIXgm2o5Je0uy8y637RWSQJmZ+W+F55KnSbrZzNmpZEvk
uUpQMXnMNcvmaszpaCRIW6vcvYE9uLYtEIYnzQ3LJTouQOmNPKIAvvfTMrqbJEG69dA/VWyxDWu6
RuPnHrs4JqSa6INFjSHqMBb1BfVOJ6nCPSYTjmN/17FHp1Y4n81dEAhMEdG+MYAp9TbXnmAUR7DR
cCCcFiJXXTBuUCCuk/Gq6np7M5nTBx0fTTYOi4jXJddTZi2nLGbxwTCRryPEH4OI3pB1HRITn7Mv
RbSf8OmTB/IjkMmVTp3nwJ7kUdbynFiiDbuV2FSWBtt5RmUW2QP7LojyvZQerhFkquzhdk3Un5fB
kigEuF8CmAINFrig+LLpYZuXbFXYBDGqX24D3xU3WGgIAC8ZH/prlY8vm8AhZRxUZp8TBtKntuku
RIddBEczTCW8ldZOQxGspSEfY+rrLUvbUztpIr7Vp0F3me13h4VmyD5HQdh94DR8R059LO1YbJyg
e2PwrJH3snXJLbRZdLq038HGwyYjPNqa02Knd6MmasEp3V3XjMZe9zum3AgOl36gdvc2kHUpyNzy
KZ24sQ+1CkLJCZ0WNPQLwtwCpjUlNfKuH9NHWUXspAuqa+95gXYzYAc5NfH0tei+58vnNvsj83Ch
efDk4yogYpptyWbB4ERRh1qHHWh5XOiBeEfplt820XOMHwsYQFIjPit2wg0+KQzux0aAAkpY/9Ci
fNH2omEVl9a9my30xXxpX1fcA7iBR5usQApfELTREnHiSKTWFoXARnrtQ6sIh2LmtlzJKP9FutwV
NgXk3pBRX0id/8QiNJ56S9oHu543fuk+F34utxAPTh64YE+J27SsT7NFuzIjvX5GfqeLXn4wbPp2
YvtClk8FjqB4NmVVhEblD5e81t3BRLW9cS3u6nCwCi4rZjk9I3BO0zsPCS6tPUnkh9SbVLCvigG4
hT5vePHkTabZkHiGi+4fXZZqzfqQkiY+I3AHbfqihHmWSf+azChe6bTnO7+SgiIrooHJsmnFe0Pb
HRd3hnENRelaW4+WhRKxvMywclAoqIfMJQCTENxtp8GHMCotzZRuZsTOoO71k41FqptPuZ1+I8rb
elpcWRbXsp98zi3BsiyupjN9JIdoHOiF+fILwZU6GpX45ZJesrN7bKgYeLp4eJFZ8kakOxsU/Bob
0o6ILCrwQOirpSwfgqL7heyZLhheDCSZZUG702KMbixY+B1iARj+cUpvSs+ERdjIk+BLSXH6L5GP
gLF8c0vjzZiex7JOt0nJrtoajZUAthzjprlKJHviYe2ckcmRoTwq9MTw0hhPCTk6o+HjwmHYChCC
9RHqYpxirp5GKma2uZuFMPLq27az6wzgH9bYLGVCvZOE0nrBCOWDdoVc049NA08GBR4ZXkiCbAJP
mw6qd8TAQkHCKFTDfhXqZVLwYhl28KUA1lrWzaM0KurCJQKkIKIdpvU7Codxb6a38HfOQUe2TiOp
KWQxUwx0fFkYJCC0ofzoiuwUa3ywwjZ27Ww+5OgyOVZzvm87GlIpw3hV0lxnK0qEWJLiiABUpFw8
lGO59juIwEFweVWUDEp8XCzUv85mKD22z1NzULOScOMgoiZZ/AQTjhlo6/Rh4JP8OXSCwXQGxA8g
lFYumaQNEg7XpAgYwNC5ss4RjCDzoG2PTmRxXmvLOxeRTklds7i71ligIok6C4/J6kB9QE+Lx4UG
v1M6z+j5fPgiF/T1KJOTigiELDi56/IqpcE9M3FBm1b9PcrNAFVVwdrvMMiDm6YTVEJ2i+5YpbSd
6fHfRstyYKGCE9nk7tYAokFi8bIn+g+tBTppkLOfVLdO6IulhWPzpgbrK4XvEYrOek2pa7GEo4ld
YkBHUbWpzXm8jvWezRvu2IUDHVvjmujiy12a6MuggldVnRc7P9vdjJB2BTvSnaTjinqiZL3marhW
uoDkU9GnV7Qu8nEAbdtI9+CIsOE09c2OrWXen03kxojw84OXs8gPOC43CsfdxseY5lKxMxfw0D0k
w3NhS4Zi66Eb0hgntV3egaSL78Rk/xry/qpGR3rwUjs/Ft7bZDA/dbRrn9y6uvUgU554pTXn+3Ue
h/oRAXeQ9cmhUTakPZiohNL2N3BYKQizTO0623hJB99Dhdt9Ji3zBNYZNHNu95xObB6Kwg247XJh
ReXdIgL6zXVxHxNuqPJ5qyk4z0SIY9dyZo/xKApT7eF3sJoPgTIGpQOuYwX5QamPorJBzgZRF84C
IyFfcgl7Ei4UYTSIK/udLklnNArvZ8atGmGlRhk3HwxHZA8p7qAZZfTBlFB/xqzadqzRe1r9r6qv
fToa3m0GS7B1NXdiiC42W4Dec6dTY6QmEGFUEtHAv5nIEBYvqfnCyRuOILpK92GBfnQaEi4rq0j2
i+XRLE/c24I70mHuuOc5bC/yLMctl9/ZddVcpXl8380AGq2EVMO6oPoZyl/e3Bw6CqtksJi+RpNz
hRT9Liprbzu1zIBpFWAicrtgIzzmr3U76ItiEGFQX5q6Tu5JjR3J9gRL2nZi12CX4NtkkWmGW8NU
MPknfGBXU1f4+8AANAlcBtWLTKpTmdRnIO3ernLyeuvUpjjFtvk1GUI/JRZwNVKbbNgQZ1o09V5o
1rR5ayp9ye2J1KgyJqsAFUbUio0ogIK1GkWHWN90ovGZZUZxQHGUhtKXKdYO+HCSBsTiQd5npRyZ
rTKAWvuyOjmPTLh3k5g2BIyMIQC64DZJjZNroptN3PJC++YLBb6znStWa6b0wz6zkfSZkbhEMSas
aF6u2tLOzuv+m476+GRSAVwbtg3bQiCtyuas3kmLgldkHw0JHQOJP3HwZDCECVOSTX1/jR5wh1+u
Qq68pvAt43sCyWFDrfwTVpcpEbdN74yoAPZXP5n7ELNTLDMjJwyC/j8COhx65wJIhfK8V5uUhDWX
YOHb47BfpDG/9CSzsJI/AC/ZFAPJu2soyxoakgakHzYmn02EEkXC+vOaU/Y7nGx9wPqPIadLENP7
Wt+W3UIAq/rb2CJZFNlJ0T3k1XSOyVRa0f6NvYrxig+3vrGy7NkzrPc1L2YNvFjGhO9TMzCzftXO
NrCm9xVyv/6YVPrOjKLfLH024R9rsAtSkI0V9Xe/szUnEkGrIb3zFShIUmE8TY5KPL0Bp16Tm0pz
/p5y8wUFlhN3NwWBo+bYvHKe/X4z0/To5DH+KnEYAmDLnGLrr9ZIgsxIP9ZABNtJ2Mi4e4QtoRME
n4vrcSCAyRfdl18YMHRWg/E/AsUksOE8K2/Wdz7ExruunWOn1XHNQSlJgnFq/caSA4lTS8BYvBK9
30Nmzcc1OwB+2KOYHtcHrm8kJ15gfRhQuY3h9Q+JZd/liCfFGL2uB3LNDulU/TWO6a2DltUiC2HN
PxgtlDl05YHAQamWTAPse0Gc0n8FpI1Rf2MGJJ6QQSMVh5nnWnMY+tk6VE73u9EYW7//80DEwvqr
9cvSYxRywTAm6j+7br++yzU9ZwRVBe8PUtMQrifXmqzh59WHr+4TjWuBkJoWOtCmRBWWj+lxjUBc
wyzXHI3WDM7eUO8WkwzgNdBxTXbMseLgxl5zkNYY0ihn5BfrzZoGsUY5rOfLGg6FIwiBj/24Ps4i
3mQ9HavefbRjbt5rpEdPKElSVFc1CpP1ARHEYYrcbMmfFTEoSWODZpvfLYQ1WOIf1iC8AW7b4/ov
EJJ+PyFNQLqZP9cf1+zB9fxfs0yTXdSLvUjhihC40hF+vsaXVvKkaU3O5LBEvvnuKOcqn81dVRP5
teYwcFCozzdC6UdQUKEBtj8i6AHX7Gfd0HbCWSo77zMR7DEd3331SYRog/qF0XZjQclOkjtwaO9Y
5z+krX+1JIhEnFeLQ+4fDUOT/29888Mi3izPhl+AnD7smgO6FEwizfzWK6PPYoTENCOmJwWEEOZ7
iUbc6q2PcY13yxeDNAfnuiHnd/1gRoRMgVRnPEe/w33nYzTi7PbdD5+4CPa9H2uM7CgFHe3gJN2c
LUt1WcMy18esEU+/17AeguQ4CYazvJk///iPv//nf3xO/zP+qjAcwb0tu7//Jz9/VvVM0FPS/9uP
f3+qCv73+2/++zH/+hd/v1GfyMCr7/7/+ajDV3X7Xnx1//6g9d389zPz6v98d+F7//4vP+zKXvXz
/fDVzg9fxN/0v98Fn2N95P/vL//4+v0sT3P99defn9VQ4iZ6+IpVVf75z1+dfv31p+//Pk7/OEzr
0//zd+v7/+vPw9f//l/kM7//+198vXf9X3868m+eLV0fU6HjmI4hrT//0F+/f2P8zTA8E6asRea8
R6/yzz9IpOgT/sj+m0uGM45eS7rsCD3+iHHN71+ZfzNc13Toffq2DEzH/PO/Pvi/fIH/9wv9g1Cv
S8Xsvfvrz8C1//yj/scXvX4yz3ZNywKm4aDNcIzAsnml+vP9AUgSDzf/R1YLWcYDegnLGQsG4kpF
P81IAo5tcQuSQGAOqKLLuL/utNkAbIi6eywB894LYH4ryyz2KEvdsHJde5NNhXwQNQyxvJXDdSqn
8WQ4BepJN0I/LplKoWUZjs3KwzVmszxZQAE3SVNaBzOx0c7Fs3KAtar0vjPmlgHEtMq2nP5odHG3
c+sMAEYRLVtZtuXZhUW39ZfZO8zrSMgHRHYAayceRnAt31hUNV0SemCOl1Y7bTrufrZywDozhCxG
n0E4rdqVNEO2QrRL8KsZKocSxHeAhknyLYzeI/UEEBQCwtYlDKt8MfBysgFX05YiAO6QX7B7qQsZ
hTngZDjp6OYKgau5Ttcuu8LOhD6ke7RTukrgY1Cr8gL7iqt2URlAlzKYd2biw+qNXTjtI3qfDow7
UL0IpWyWsKJ5XnZw6Yhw30fHi/0e2cwwxoeUkn4nO+XvNdxXtGjAzhZZrrxAFGxdXXV3JmSFTU1p
u60AUxNpFnV0iWbjvhqlvakXDoSKnc+iTclS6WV9MXXssysrgfWLmfS7iBLZYtcPkLV8s0EZ+RNy
/bqLSAeIE4r7fqKdSeAPIYgLeSZux4jdqRvkxDrAHuvQWW5mIP05HgatVup8sr7CstRkBdkkxsAO
4bmMtg4pXYZd3hj9QeTkKYCnxqxKmBKgo9h+bavafQW6T62KTecpjpj441ujwg4yBckeffcN5fdM
865q9SEVnvs8uJXDXCjSYCrEOF2RWUQrdjD9ny7WpmMWm9450L7zOqVlfEMewm9eT/U6IZhk/0k/
jAgTCEwHs+znB5EhOGfbGmG2b1EjzSJhBzCi6NyNQZ7uOy62t6rt8nsSoIH5WMOqtkYlx0U00vP3
y8oBwoWe2lM5WxVSIG+rOnMRBmWBf2NMojjStcD+UyfGgy6aBD5gb5yaaKwvwFHTva6K+HuxCSva
KEDEt1mV5U8GNt0nCxf7Jk119Yo7JL5OZ1tfidJbDkGEk5zpVxwjplug9Q1Fxl3RtQZ0+3116hYT
lbBhp/7WyYv6List9+TazYxoi7EyHhb7TNgPcYZ52hFHapZnLbR6HGE9HcylXYMhyKGcQ0LJISwW
jbzLesObtuRjtNelgTJ+02tbfzFPIxsUQP5VLPLmUo9M6efaRiHZpv3w00PPfS9kkgMmI4aYDEBF
JuYcT6fKVNN+iZqRJJnIU99+F0/3Qi/i4vfsGFOJG6ShDw9iLB++6oIpUCTs5N5YUovNQlkPqJin
zjoP6GGije5ScVMHQ/xpiiL94Y8AWf2xgzY2WoVJU8cdMfp4HGV46LiT1l2BO7zVTGLuaS3rAxA4
Nnel8srrIC2mB2uiF4zACY0GPtmMDLy0khd2pHRNI2nfw9ERyJ5S7z4Fj/BluD0+E3AAvGI0zvon
LJjggJBvBlxVYWyUqW82ZyfW3S/i0frPUSuB7Dcz33AiczLRLO+gieIlgcxaSMCmePqqDZhCmFRj
C1FIKmPEseio8R2jT48nbvHbdwUUYNlZna7PSQHmppl1/WYVFr3E3Gl+ZR4tl7hVVUXzsCOVOkjN
hzhvx195iu9cRkG016NNQmrDhQL2FiqAcYJOGO1A3LMmmTLxdTjE9PHwqYhtLoDZtqi1b2QmmrAc
MU0EXDlX3C6aUyNsGJgjSCi4DtYUYUxT3l0RoxAMnFEBePULQoRmN7kfzGW5nxk5sd3Go3ZdIgA9
ecU8w8xeccdzU/clc0BXIZ2BoILUszmVRTyu/g4knRuP1I9HXgqZJmNpWCxFpZPnqfXMdyYo9r4a
DXEMapzhdOGT9liMuUHaoFec68o3ky1qrunE91mdE8d0b+bC73b5AgM6y3wFxjhzGICLAecu7E0S
DUohGeh2ZQy8wWc97x2WPGWT4kxEV9CXWH8a86ZZjcSNnM3r3m6NB3IiaKXUrbqjZR39QCPO0Nds
3ORn5zjj1TKiH6rzZT61wC9eLO1XV2ki50NjCPOScOMAh+6X04dIqxFBdbbgTs+HaleRIYHVrjfI
WcmFQ+gEq/4b11D7ym8QbdQ0Frp4Di5NbPmbAMQ8p7wS1Tn1R/OCkA0lp1chFbFVhwQPx9IKC3ek
OuUoAGjlq0m8pG7qHjNRJ9fwwqOjM1Xq0WRwgazCdj57EXsvg7Rw+QBMB8Wf+YBKm9z72RBQe2WW
Uf5qNq3/s0iBAdMO89Kd2eBmRp3aPTSxn3/1UOwOXBPusfRxWG6iGoDAhpF1efatvt8MOY2QfMgr
DEPQKpUTVGi9GFAMbkqUuI5Nej51qpytXaTyKEDTYkvs3AdDzvZz7SoLHY3kUDgw6fYGcUG3a2mE
a6WzHMQZLQmE2xlBCZpeACc7l7MM6xuk1Dxo2QR1phnfGZObPgPqH39hmq+trTtW7KVGtP/7kgHH
N5jJ8dK3vncdp0WShvjLGWP4KuMUMKifUsdBXFYlM0N9UZNoBsyqMW6wfMcEkkz+vu5kAD9oiScE
MHMtt12LWAuZM1zg2fLtawfBoo1OOS76UwYNNzgMZlGokAslG5kL1zm5ZbBDDhmnZws0Egv+Yrao
2Rp6t4AzquRcwYoYOXly0zmaKeYO9q41fT7bCoZm389EEq09aR+udSMGdSdLHMrMVwb5y+fMf+P6
5WbaxVkaBl2WFVcLx6rbEePEcTLnar4VbqVfdJrE3PlhUtE8a6Xb7FgrDHwXbUJelK+9cmv6fVbd
Wp7pUIOBntGHCF9BtEE+1qPYyXNkdouR4xRfhEtycf1RRt9cIzdLCRkROYPlxu+kyGydFM2N8tA5
q6z5HCZnD8k8jNhDmQzijKW67TwGad1jWz+n/o8xfvRwt7XUisijS06qGruu99UlD0j6WeMwsFZ5
mNlkeo43qM9uVXvf1Y8VTQ1mIp+JNWw1AXbc+VBaoDwCUcuTaONxHom7GkAtiubCNQXzPH+xBzhL
7nAFs+wMMvupqd0fjJIOc9luo3gBkP3ZwJ0mO8fUaC4NZvpY1X8iLghdhrOg7dqDk87BSRTO9OoH
qNGgWUCgAfb/aDCMvIJppaptb6voureGR4Ckx7RtdlLQwQPn2BEQor+sSbdhVM5M8/qm+erRLOas
235Ef4iTZ17V23cWzjua+F127rvZuEa8hqom8VkyYjsZ9ylF5KYgCmEKlZVVFOz5k5Ip6Z/OUOwZ
GOApHcYVicsst8ijNz8a8hBp5S+70Bf4HtV28BCDaWwnnTu9+PZwwS6GjHUGDDZkEi5j1BcAdNt5
3i8N5joVY6qo2LX3Bgi8XgMhTDBqbd0qD3b5iLR+rj1n33n1M9RtvFH1yHpGSg3c6yE5RjMU0KoX
40OMheUySlr1mcGthlxmCk98AMbqJa/LBnNCacMIdOaPnp3RtpRdx+utZmajA9BXJc0PMn9vmNzf
Y5INzoFdPtSORk1RBVNY6gDzgB5/Uqm+9UtghlkVw5xcbke8WRuCHLZMhSBkL/MMq0254dByt88U
kJWRsiG3k5e+Zg1oA+7oSsE5HgSxLg6bM/riHis9Dt8l5qp2K9Ht1dBCQgYov4smFNaIFBhl2GNP
lMyKudVZTpIPKdlDUf8cTLR3lbSrJ8+PEwZ5EwU1sjB2Nt7Hwo14k2FFPHpRCqA5iMBhlq51YOIo
tiow3kkwssOlITsWyRaoqzwatlD26lNTYIFyDbKExqYnTD6Z3LtpasjqwWTYfftQwXEgzAl24dG+
kVbkviiEa2RHUG4RPpMFDxPOqw+iEyTMFe28d05Rw2I1gw3FXIxcHo3DNYwugN34tW6DNqHFPpQg
yjDyA0+LpPDJuRDUkezRR/LgDPPO7gX93SGhyY3kSsKssCrOqAK5gEP89aax0FUMazpdHtAN3bYM
dtamQfpQW3xSbUfZqagC/2NoZHRTt7J/ghAWo0JHcJSVTJ8MY7CujdnGR67zuQ05+1PqTbPjr625
Lqh5yL9MgsZ/AQ+1PAq3s/blVLTeyXYW50cVWMFTZ8J+L1g8GOnKlHTFmut7H494ZG6D3NY/28Xq
cb2UwgKeVJXpfETyL18bqEc7d+hwutu+cq+GBDXsrnE7I99Z/qgwyxtlC0PdHJcXNr8dOTsRHf3Q
+T/UnceS5EqWnp8IY9BimyFSRGSJzNIbWN0S0Fo6Hm22fDF+KHKmo7wDABlmXHDVZtm34OHiHHc/
/gukDQ5jqys7VIqVb1B0yp+5r6b3IVZXnDBtdXp0eSmGQ+4U+SuPO1hgqGBlP6ulZiGamYNToOTw
JLrSv9dEA+6676qGKgK+AcB0m9Z6Ht2JKA8oEiSgSOEqTQAYj94A2wW10Q5uNv4RtkhHKIShD2VB
BGe3obCKmipWX5OhAILpkLNSxu9VrgCyKgL0VFwv+ugW2oTfzjQCRmqnX6oeljBVJx1RzKZWkV5W
ca4ukAI51ZzZnw2z5QGUiyJSChg+3okBVJ6mo/II+tD4GtsT0pK5Gv72bS/nJjSwPiglvtE6NX7n
wNp54l8pJ1KJeDMMnfihtXaNMC3wYM6AgMEaPUtR6CnGty0yO8DdUPOJksZ84j3JvTMdvXqahAVA
1szR1K9wavk2Ja79ltPHhLgzvigBZDs20TTaiTguj0M2TEc3HafkLfoN8T5GO+5thG6Rd1c1JufH
qk+bj1EhbBQ8uUrukyFAm0yMRQm9s0GG0m2aj34GqP3g2NRueQKvHPSuG6woK95HM16QckBXVghO
XbTa96mFdsvmFUwzEtZ5gEWUIMTiBGZwCPoaHnjuCJejVteFH8zaHzOq1pEGGiY1ZiZ1Tqk1szJU
6SgK3zsDPxCEpxnvk7T/WGbu2xFr1Z1pTRzNi+KxjQWCsTnU9MCaP6UrELepUe1GW7W5L0EZ2Nua
SkBgHvSG/7j5pJhB9qqlXVueDCOkvqJhXWIMQX4oOhRh5+vWV44UvPLF3Th8/n9SEf3/qNapq1QI
KQovFDtf/sd/Ns3ftc4//+J/FTsVdLL+g0Imii0O64fKh/df1U6N/4MyuqXy5ga62DD+Ve10tf9w
LVvVVNMghLU//+hf1U4Nmqnl4mRh8g898/+m2qnNxcx/FTtJg1SLbORa1L+LnJ1bN4itm/HZHFwc
iw7AgHTkkTogvtQbglFXQGeFzndoBhUox8LxarAmzWQ2Zvs+JTgxRB6tAb5fyTH8x8UA/u+a7GUN
1rz+o2yG6rLyOnIztwunzM+pXSdfqWXqH9OxeLf+cWvh41SwLz9u1zomWsUwu4UgMbPH29PbGaFW
A61pTP+43shSD5y/GykUzoaN0LNzmGm8ouBQy3mxGSqfWvl/L7ErI8TSuDZt9vz3i9p05nQ5IlEo
aje4sR5CktB95E0wtlLxXq+qjaFaamUewotW+tqJ42nIsjMaUAlvqPp7FTOSJ23Eohhh7w/rfVma
kHkML1qBZMTBxrb0c4wCHM4iOiiyB38AsQtfvOFJf72Zpc7M5f6LZmqOY1M1hOk51VHuQsgz5x3e
1x3q9LuIJAptt7QpEdytN7cUWfPrxmV7yOTWeRAW/rlvApt7st1MUwa93u6Ut3FYAQFl+9JcJKmF
0WThI/81YnFHLBrF+KxYk9mKvWr3wtwX0Gwt53n9dy0Ng/b3z9LQDzeR7JzN3Zo3uQqEWxtKlYsb
FhouW/rGaM+TdyWv2FJe4QWviShOuCdFhJ8HLaIUbtPWeh8WPm5J+cF3RBFQ+cEMKIS/EA0JQh1o
3Bxv+7qUIFIKopWGDNcJYDZCGJabx5SHNPPb+ucXlrslpQbVQVKs4H0Cd1LHqnjVbkURH4wYOcJD
7OUVTLH1hpZGaV4BFwu+Lb1IzQT+NWEy4x5bP4S9mhslEh+3NSClB6q7ABpwvUNvEcNZAJtlq6Dk
CBNr/fsLS9WaO3bRAVx4TF/TSmi7DXkBxIQFc1D5gpyT/xw6w9f1VpbmQ8oLGcZ7iNsPzon6Z7E3
ERdEHgGn0giBrI2Bmqf2SjBYUioofSrakaGlZ8TOgANW/Qev7csvSdBh814WR72ANLDR1tKsS/Gt
hmVi5NaYnkslb+69IkGtMOiDp/XBWpoSKaxL3Sj7oFPTM6BrmHNjE80OU84uKKCi9fA3NmJwYVJM
KcJ7DbdSH73Kk26GJoXHJrn3nVnVL+2i83pXFgbKlMK8teGeAkjiqSIf4le4NuFbJE5fb/u4FOQj
b8Ex3I/xFPBE88nMJgcatetb7uP697WlAZKCW7faBmVeLzy3ZYlWH/Q7XkiOSjh5w4faoVBkHICG
KdqHmZDa/kY6zlW/NlPB8xNuU53+WleG6cKsUFTb/RqlCo4rD91YT9o7Dyh6l9+v/9Cl3zn//SKG
LT/SU1epVOoYze9RLYNXpTW/OG083diAlCS8JOl9Rbe1E+L92rnXUx44E017wXsguHGlSBmCx+3Q
x/9OP4nMaB6RLa4oAGAZuD5CS+tQSg54pqAhMaAPYKgwPKhdK1+sqYqyjXwwL+cruQdQxF8TQBkG
AxnTSSH09ZrlI0uSuT4ymyFGU3ehmvv9dw/mzPhTtwx1NuyL00q4h/W+LaQLU0oX+NYqMOnS7swj
C3BDLAp/laX3HsW/4KWyAWDf1IwhZQsDM1jD9rPuXOJqh/oByHjXntrHKqm44Lb+xn60MFOGlDFm
7cFQRZX3BB017h4rRy2t6s6ydD23bmxCyhuArVG6SGv/xE0RAUXXrl8y34FJtT5QSz2QsoZZDJR3
oEGf4jHq7cOAnUV/zCD1nta/vzDfhhTtQm8BzCQxa7kFhPyp0sw0vA/13gYUbQ25m38vhlYftI15
X0guhhT7gw30fBz6/pTFTfmBhw5xhmumvY8wtd5I5Es9kmLfVdrRrtRqOpleh/ywpfcQHhDfyKPy
vbB4xl0fuKWeSEkgtDiDY50C46/KPipoVrioNu/7QL3x9mNIaWCKZvOqIsDvEIURSD0QnUuEwtEt
BAXauMf1biytLynefV4Lwo6X6jMeyc1Zq/XiyalVisnrn5+j4Eou06U4Rxgb+EKtqC884X7EwzXf
D6H/szMqZefnOafDadivt6TNv/haU1KsD3oV+kFexM9ppH4yE4hh9RuYK/ADQERA63Q+oU3Mg4EH
IAr3540OLqw2XQp/3njzRA9S5B3hlcLYbvWdD+VlJ8rxAVe56bZp0ufmLzblqlSmKrZT/UXNxvRd
k5XhZ9xS1I2oXFgEupQEgDMFtTEY4Zl3OaDKOnKd5b0z6mhfrE/OUgPz3y9+fmAElQGkwTgVipej
SJUzQnWg6F/XP780CVLI4woRThhI814fZgB5kt5AXgh0dNsZyLoWxW2ZRZdCHlEFdQIOFz5nfW3u
kT56a0VBtnfcpEXQHa++9d4sDZYU+KDlW1CYRfKMxngKSsmIPgtO1ht5a2mspIAPLfxYAtcPntkQ
0U3IKeprngLqLviadZgbrfdhoZW5dHo54TUuArkXGcUZSpDjocOdGdP9iFakz+O/kfGSdzdxf4an
u97ewphpUvDr49SYFV5tz/2A1IQxuNoppUJ7vO3rUpC7uDHxIqyrL11Qj99Vz0PeOUwcqqvr318a
rfnvF+EBcjbzba1kTjgVoUWTfNaT2VytzL60sa1tzMnCjvXnYnLRCrhMcIIYMj1zqAvvO0PVDkEI
2TQGxnBY74g+R9yVJKxJgT6mvNBPKdSf3C88gwJql+jNhByG5QnnoWlHxDtg2BlJ920Mmrx5MP2Y
CuhT3vCmHSA7EGMxgo5EWoFT9dx6mDGWmRtVaA8j0nbopqFyvsMYGsRbB5SH8eRlUJM+p/Ggdk8O
FTzPufOt1tR4KocPGP30MQxx36x3b2GeVKl3PMyMYMDIk0hFu/tWK59VuGD72ij8gxK53m3LbX7E
uFwOTZfXXWAl5UuDnBGKas74CjUl+LTeiYVQUaUsVmmN70WpWrwAkoYeHcNWysCkbKyAOeCuLABV
Sl5+PjZ9j2/9KfSAoeaQ3RDje4TWPyS/s8Gxwq+jlQZOcT/FFq9t+9Aq+mHYaHzOLlca16SBS0zD
7XW7T5+rvvgEQOslUf2dULr+yUzbL6nBo12HEHTuN1vH86WYkgZzMGLHVkSE/o+qfIwaATAc0gtO
QzgyrU/XUgvSgEI/zWHze8q5gxe2GzolRpSrie9j1Eo3toSlYZO2BJPX9TErRfrctNpvYGLoI5QK
8I4KnZAAsfx54FpkAJFGtuyNZLS0CqUNAqS83aMRoZzNuk1fTGAcOAc5XXHbtUaV94PEMpH2C4Jn
YQfFPcqH78DzUSbMChftA3p40+So0sYwhDiD+lqIlFRZ1BmYECPp33gxQM5wN1YonasbDS2FlbxD
MO88uATZ83yO7gLtrR/0+SHRuvfN6H0ae4oP3vyX9W7NP/9KHKnzWrzYKSrk64Z0spRzUYagc4G7
7FBTBwkSo56mUnbY1aX4vt7W0kKQFh+Oe4ZjxFP54lrNDI9tUCAPfXV8WP/89fCBZPd3VxLF0Qqj
rMoXUDT9o867DQIjgOHvRhhnty0DrNmlRgbDKkJq6ScHnQ1kjHozKRCfCOGkN4kfG/v1vlwfKtOT
V5uPSzeG4QxVUlB9LnqsaZvcil5v+7y0xnQdfGOSlvWLiZPIow1kHnOaTgfBtf7966vK9KRVFeBI
p4lUG0/g2Nz95HbuzjIwneg6AJFZZ37N2fjv19tamvZ5CC9WsBlTRAuAo7xkIIqOc+yHd/iPxI+j
2Ts/bmtD2m2yyipq2zSi89RTw4Ck67uQ31BWcTm05C3Lbb2dpWmX9hjfcLyIhVu/RAhdHlRFNapd
GQM63EjFS2Ml7TCC4mKX6snEmU1YPHwju53kPU4bCn5g611YakIKch0fbU5OXvcihK+fMsf3vyWt
MJ7qkCS9sbwWhsmVIj3qxtACBd+8ZLCo9oXTK6cyyZSNM9nC4p1ZdJcLSjULpRVBA1kVjg1meSxh
pAeVGlYbqpZtYPmPDmJeoKwqoGXFr/VxmwElVzKxKb+qjKGJlBTikk+5nbfjrxKI6XSPS4M+vY5Y
Byl3Va/aDsYiTlB74J79MO4jIPlIIH3PzFYHqBb7lWK+h7Mz9J+msI9dwkH1quRuyMU44CI8VZqd
PCa8Bam7tCqCFAUnN3QFNAUjNN/W9RChxZ8hlwGsOCzzLMViE/g8Out9run/DFbS9ygJ1KOSf+0U
8HLWj0L4YbXr/IaHjrykmKjtNejs3RcdEeDiy9Qh4zDsIs2u+6ekzvEaXB+whUVgSjnMTvSiajLN
fq+Doc6OnukM91Q2wK+tf39pPuYFfpFXFIstULRZffKjOrXRdOFF2DwawNWB2lat0FCwMVTDyt6t
tzcv3n/fiUm8f7cXKWk4onVqvZ+UMezGozaItIVaFzsO1CBPoJ2HtLvCBto9NEgVWghGT9PovLU4
0NnZbaPqSqOKTCkgviDlXI35C+XtznmAIxrcNqauNKYF1uetsN0EUeMCCyDdgcIUiqeYs3uPr976
QC7F77xgLiYO+TBf8UcMOKusR+Qmg2IFzyfBowSSP03mjmJuHDmW5kzaF0xsPNB35xZSqKgN4pT8
hMQzkOqEw9PcFLLyX6cR1d7en36v925h2bvSFlEYFVCvCY0j3+WZHZYZksefjQoJqI09aJ6La+tQ
2iNyXVWR0xbWuUdWE8EzsBxH9OsBJZedgWTPejeWJknaJppetIAqzfCMpxDmz3dq7RLNT27rWViS
4BCj/hom4YbjEUaZoWztHNrciyu9c6Stg7OtFSS1aDALzfHaA8xeWRa6ErBv3EOUJR0SaCCrtO6g
qcHQJbgg4+aDQGddRekXy9Eba6/hFoq46fpAXJ1P0IRSSKCOZUIt0tSj3o7iiDmvfwBq9Xb941fn
ko9LoRCoM8O2VATcRWRnkhL4hBcjF6nZMJVua0IKgQyXilGMnnkykVrbBd6Y7Gwni3fj4KQbp5al
IZKWfMfNNAByj7S5MRT4zYvih9WW3fG2DkjrXTeVNMWeazoNOWdhl7x6guH2tXbpyW0tSGtdd4NI
q6JROwaCOxYqoe5O1WYe2kgFbL2JhSFSpWXth0bvYGA+naqsMJ1zgTxU974tFDbG2xqQD0VTW2K9
3mlHk8VpKoZ57IGZbpR0583l34LSRl1AytiWgO2funBUoVDuI6GKfSUyDGBitl8jQxD0tk7M7V/s
DFkaeG3rqtoRkBqkSrecpYE8Uf9a//xCtMl3ab0A0WUnHvPs2y/oB0A6Yep3SuP+XG9gaZbnv1/8
flvJYJ1pzLJpYNSZCGd4O5nB+Gn960s/X4rkqm1Mr0xZphCBmyP8ierYB9N3mNjWRlF16fdLgcwL
xGQrHp5RzDBkIRD4p75KtsAm81K8toqkQBal1tR9MPgns9F+C9v6RWHjexd3b/ygRL5bN55aEvzG
UloaLCmmMwuglRlO4lRqHKr3VNtDiG6m01XITrQdQNGNhq7GhuXJVY0ArUYvy7V5UQXf/PmWY6eY
3qdB/zriPLdx7Ls6drQihTdUXSQ21NE/FWb/RU1+BMhoHvQ439vIOWgNsThmmzWUq3s/jUnhjoqG
X2eiGe6Rb6rvdCX/VDXt66AZ+JJkO+TLH25Y0LQjhbvw8Y6Em4c4KdxD/WTGlo4xl4HslQ6dcb2N
q0uaNub1cRGSIjdDXfcRCIlmxTmALo8oqOobpc2lj0vxnvWALKcyME4qt47nrEp71IxSN7zlxsFv
lwI+SCeEy+GZAIG3ObkmKiWHGgunLMcuK0GxXs1w3Ai8/qSoYX3jepZygE2WbBB+Q8q6ap4bNxNP
kRVHR3hc9zkOGl/Xp+VqeNI1KRcUUKadrjd13KBSkWOdOP3qzElBIUtHo269jaXZkVLAgCe4Okyj
OPkIMn4snEQ8aqGFOPFNn5eLHKKfuOXBaz2hsOJB1HYyDZE2ZD+3wGcLv1+uc0T+vKGnpjh1FtIi
u86NKHO4mRP/uK0DUpjbJvcvBzGUk0iR/haFpR9VOy/er399IS/KF1WMbCysewvjFCAEdMQIGeO3
YMSH1bQ1VF+03+vNLCwk+caq10g4qVqqH4Mxz3dFkFPvyKs9tvXmjfMsBXlQ8W46RKVx8rvuH1xS
xQFV8Oa4/vOX5lgK8Q7r56oOFe2U+bj5DGaU/IZhUW1cFZe+LsWyQEE0D6aYn54Wn0i31n7y/OC2
7O1KIYyRhukKNQRIgsptZjfafWVXqM8albGx6S3NrRTAVe0VWtY42nFuAX4+ThK99W10sfa4afTl
y2bgUGlwdLAwatUbZ5Fx3Edlfrht4TjSno2qyhQaeUwmzVATnpHyd/gobaFDF+bWkaK34ukj4TSi
n3iVrA9J5ERfNL3sNoZ+6evS1qzbgztG2qgfu8SDV687mYMKSZUgZro+9PPF598Og5bnSPtywJbc
uWnpsfD7N5lhfBY58jiFEj4gGvZstni6ZilmsprvbOymC6vJmbt6cRLIKhfb+DD2TmiM6EiHNkb/
WExcwPFrcLZuSkuNyPGMD+3AkzBbNkdZAzWlwXmIMq3YW31WbeSMpTbkqIYJ6Rm1a99TIO6AubKk
qsDuDsYE12Z9duZFdG12pNjuUCMUY6bpR5tjrBlpBldKm42tmNG0WkGnZkv2rfrBUmtSnA8YT+X+
xGEA9es7u9c/2xX+NAH2mlY4YteDDuNGvxZWncyNBLo51XnfeafAt6yTOjvOVQ3rW7gAFFLrpWvb
5h84Zjly1+bGIXEOmStjaUtpoPLaUqvT3KMA09nvsqlFotn3EXiNRiiNx1Bt1Y2gXVgYtpQSYkR/
EFoJtGOEusp0F2hajo9JPlVnvEiLT+tLY6k7898vwkiknHIz3K+PVZ+P3x22gTel6xj1aQg6L3oe
zMzaOEEs5CB77uZFS3ZRu9E4GuoRHV33HNR+fzYd5ct6N5Y+LmWDCqZuWIyUGpKhwVEWFyk0UaCM
r399YUXbUhpIOkTNG5V1FkXYI+185AHfuX6INRriAepLpqKHs+sUfL736w0uTb2UE/RBJyorZqVD
qk3oxezeoPAIboji43oLSwMmpQSUHus6DimeJJYByDIrDO11RLOp3ejB0velJIAWXV/0ReWdXCss
P7no5vyOcYC+X//1C+Mjkx51nD6ET95ET8bvwvtAyX7YTls9jvUobuuAJcV5l6ED4roON001bPZD
Y2IPx+1jI3MtDI9MfPQLpU/UbpqOVel0SAN5bnVXGf6NsTZrhl7GWoekvNCgdh8JZVXdF5HQlc/T
pBTNRm5a+v1SMBe6Hfte6ronv0kUbBzwBbur3bTbSLLaQlqS6Y6265VW6+Khyeuo9hZd6X9AViJ/
45jfzCwb9r6rv4q2fRV4mjsZmDcHi2wXvRdU+AXe83jqhOnL/L/rC26pv1IGEI6tjkE58XuKAIlO
jKOLPT6GN55cZVKkqwR9hz6Ve2o6TGb0MGywDhuKjfS1sE1aUqy7Xq85qHo7JxsLjaPd9Q/FINhQ
YvToMqs9dG1x7qcP/wfgvaXpk6Lf9AMvwcwZd8HQjL/bCKf7Lqe/wU7Hs9ICFFqflT/wwyubsfyI
j9rgEKoj9GSbY6ffRc1ebxz1rrLqZ3tWJLE985tIrQ9gCYIdrvXxfU+RMozKcx6N6sbaWOisTJ7M
3Ao0udUbx0YQABVWfndVNhU/prEqD7xtxfZtScOUDgRNqTZjU1TTvdCNzx2qcRgNYYCyPpYLK1x+
36dwqzZ6ilLX3Z+jO7ptYq8k7tZT9PWXQBQ65IzRIE0Yl4II8jtrdn3Ke14hk4PZWlR0OkTRpt+V
wEyiG7NPam2dY7PfOHksTdDc5YuTB0/rkxbF2ODeuUF9r2ouFhYcEGIvTeAYmhuvKgt7kimlCFQu
wq7qJ4Sh0HyMcJpsEDrOfxguYO31KVrqh3QqsN06NVEkoh8mOLV9VhsMYe4/D1bvv3e05Nt6M0sd
kdOFU5p5Wc/D1QnkjT0zehjRRYodX92I26W1JqWHrERqwa7ntTBn9ghVqR33j633v4WvywxIFhKP
NqhkM92zdWlmuEBkJmtjdJa+Lp0LdBfUSI5uQYS4mg1qdGx5S+4gQ60P/tLnpRjvSmdMOpGilFgo
Y/XAKdzfm+WNkfAHDHURCXraYMeL7PXRTrgmUcW7r5xiQLYtf8cL72G9CwunZZn4WAnEwPI0M48i
sb+JDKNX7KZfVKN7Dw/5ax9aG+0shIPMeCwMZJ+cdm6nbJ6rpD+Y9vCxGqvndkCGbL0vS9MhBbWd
hgW4hME86r4fH/yqw7azVT6tf3ypA1I8dw1ShGUqzCMmft8xm/4x35H7PHo7u9ff1oQUy8jC9SJq
Md4TvXv0B33Y8SJwnkoHo5qk+We9kaVBksLZjiuExgsT9UQV/fZmfskvGn9jkBY+LvMch1nMLAbD
egzqtjwgp/fTbVJ1Y3iWPi4FcwaBEg5DbR6jCTPOKMy+wjq8seoiExgHu0XMVVHMY+WW53q29US3
iTfED8hQ/+NBa79tjcoMxgG7vjRzWUadmic4agksXIBh3zS3MoHRdEmlaggST6j8YBzkX7SebfO2
j8/TcpmOALznyO0VnAlUHOnMiYKRld+Yqf8wqS6+biJDnRRTolCEivh6B5UNdci43fjxC2lO5ix2
oangRmoTvdbw3hZcDdUswRUlfND/KDdu7mcL+7EuxbDIMbHsKpJ2V8xCnsCUAXbX0T4W3W3VE10K
4MD2lG7qBRbnXvohKXBRV9Ki3xinhRiTCYtdbQTpYJMdIlUUO98sY8QbsRNfX0ILgyPTE3mwC4Ds
VuQeRTP2wrU/4PtrH2o8aW9rQNqQh6TCCq2fjGOV/zEDt74J/PnOwK6V+/UWFhbSnzvwxToVQ2dE
UW4bhJj7biD9N9WwR0DuewJePNXUDXDa0jzMI3jRDH6DSo/mCXt/XnxqBIe5tN4EcS99XIrkIrZE
MVY6WToHY9BxFefIRUpdH6GlSZZ24cFCtb2x2IUbP8twVdRjt92Dq0+ROe8V1BzXm1nqhP73CEWR
ZZpqYxpHvbQGPPUcfN9D7+f6x5f6IEUxFstdM5pISruh8M66Ek3vhwoV3jGubxLMwBdGCmM0qxut
7EbjaA+tshNwpu4a1d2Ig4XBkSFvSTimMSUr4+hbJbK3VdYde44s64Oz9HF5H7aMcGKf4eMKUsDY
iFqYjt7Eg7JwxPl7WhtHiKhpekbeLu6Rz8c62MSg/rZfPp/tLqMqi3wPO2T2R2/Ax6oDgCaUqN5Y
kQupQYa4CTttKgbDOGLpHew7IYLHAvHevWqlxXufY0SP1cJGW0tzMP/9sid1Yna90ZpH1JOyN6o7
IalfVltrc2H5y8xbL62Qi8Wt4IizSLNLbIeLmc5perBCbX/bVEjhq/I2nrYYkRwz+CQ8PPHoVKuu
cdudVabfRn1eV8jhGUdXS1tuTEy0mitfb/vpUuQ2qpnqeq0mc/FleB3CIL9rmxsPiK6MaRM2Duu+
HltHfC6w2kV15i6MAFmv//brM+vKWLYgVgD/DC6x61D7CIIC5875DGqiWb7ewvWV6coANj2mYuRO
OHDYffHVxXh9ZzWbpdfrIebKqDXdTO0B1UdCrLBfIi198cPyCRnhd0Ebf/DKLdrs0ijNf7+Irsjx
mh5qj3HsUkapGy0Ho5/sR4z9yU3L30UD968WmljVEaJLjWMwqN+bKc53TpxsHXaXpkDagQMkMXUc
6jFBiYYvQzTZd067ecBd+rgUuIFnhoE/2uCVMJC4w+r5h1thgbe+eJYGXtp3IbwYRp0LnU2dS4Bq
BxigNLwIKwPi/OtNLP1+KXrVsRnrQPWwW+Isau1cNQ/v8178uunrMjAN+wdrMMoc88TGGIHUFQJP
X4P0s/7560UIV4al4eou0jzt56fG/hVD17NfJi8+VZTc3cpu1+VfLV7N/l6aatGpU9b2E2bQY6EH
HwIlcuwfHSyhEqt034h3juXHPwSOhdM7kWMRgSl0kbpO/DYptDgKdy20OlHtvFKF67hRsF2YNhnS
piLoGzVY0R6BqMTQsCHlG8Nt4Hf6LAV8gNaT4VqAryu1fk7SwdiPlNSP65O29NPnv/+VTdRYtfEv
PYKn+gAwID2EBrfb2z4uxTpGHjgvCx3YOLcpXbPA93WbiggL4SjzqRB990RmcoxsCxRIqqG1sKTl
uJeo4bS/7fdLEY+0NxdOr9aOLmU1I7CsnQ0BYSOdLI28FOtFFuZF1AFiw8ChvrPNUj+UfhBsvHsu
fF1GsHU9zmG40YE+j/vwTjRJjesfDivrAzOfpv/9tQyq+d+rpgj6iImEVNJ54mgeeOB+38X1s8ND
EiY4jqeEGytoYZJlMBsnkKFvetAYM4i+aEcfMwzM9+rKvkn1GEsO6dg9X/uxy3YpvQec9cSgz2xb
rNTWB2ppGqTYbYwc0eMZeYOf+3OmefV+9FL/cNvH50YvYjebMvSO8owV1BTvAqNXD7HiR4/rH1/I
5o4Uu2iwIPOD7N8xSIr4TlTJSwO7+c5ovOe0VPWNhbQ0PtKG7dsp4oxRRSu6bX5EEiA6ufV4G3QE
AvPfAyQ6re+bggFCXnI4/hn+Mmv/WR+gpZ8uxW+GpWiKlhJTG2rNTq0L8zAJ+ybtFcuVAWlBpU9x
g9bL0S6qc2J3GABn/pZs4cJPl5FnzRgqos9IDqoDNhqSfPlmcqDZrA/MwjlYRpsVGDz6tTl6xz/q
PqaNTIXKQ7P+C9OFl1TcJPjFCEmBm3EUK3VzTg0QOLoY0mI5ttF+vQ8Lq1+GmAWwqfTQ6z0q4dpb
gZa9nnRvisZ92Ca5LE3C/PeL6HV5c0ryumSYpmHiDN+2+OekXjm83NYFKYDtKEMIDfjXsWg44mVp
j6/ZdD9XlNPU2XqhW+qEFL+JJnw424KNQFGbN40rypmzwRPFRn5YyP+2FMGR4bRq3s1h4HrpruL2
iSWj/mv0zS3VnqUWpDCO7CCA1mJALVSwP6sayr4Q+A+j2FKmX1hKMsKsgGRLnSunARODq8Czz1C/
j3pETdA1xrv1yV6YBxljppY1MJSEqinCdwauPNHPyrG31KYXdnsZYobVlJW5LccgM7eeVCt8CEZu
PEUBUAoxqDa2vuUi3KgtL0yHjDfTg7btMGK0j5HjlhpsJr1K8LVLLD3KjzxPldVGKeBqQ64pH2Gg
hkyR5nflOdRidQDWG7b3WW2P1l08lu79+rRcR5/RinRfwaQCaUuc2E511qN/+OC4dtW9JiGPMF8K
r7PbYmeHk5kiv2e2nV3etVgMiu6uUpFC6h51Mdr+qyj70XrIxKRW9b3wyzL5QupISqzV1Fpz2XYK
F+zA+k9eGBcZQBa65jiKxtBOQ2pq2km3bdByBHZUvcZ94mzB4K5GhWvKSLIWL3IjDXzAz5XX74aw
/OjG7YcpDuudrm7pxS81IsU2VuQ1Hi5TexJub9qf9MHIgEMEQzblX+Mw94yDOSRGXG0c9q5ufEz2
/DMuMjrScr7XV/n0FhmQBOvlNql7A+4Rjrhh8hSYipuG+6pHI8zc1Y0JlHWj4auwPBqe5/Ki4TBQ
LDcMs+Dc8sQ05scQA93uiOwIki5KFebqbxzJ3To6lrrmdAjv6G3m36eV64rqYX3ZLK50aTvL6ylp
rdzrTpHRxf0XC55oj21nqRMBR4OrYPRoxmU7NechDXTKD00YxfFTw6N5+RGzcZRn70TbRw1iwJgm
/Y6abhh/GraRldEBxrQKaSIbtU0di6sZkzGTtsdBGFWLZWb4kjQCCKOow7EA5VdsEXOXvi/tjIFi
8NJae8lro0/eOaEwmB7gvTX+fn3A9aUG5K0xcfwimjTYCuZQ5bjlDkOAIXsfVHnwJEy19c8Y4QT6
cJrSoY2ru8SzR2ByODQr1G25UAGLPeian0Ov7EXuqdq93wyYne3AP6Y4Wdtxjlmmi96H97HuPLvD
UT0s8ZSm5OXxWHGn60ps3Tdj51ntQ8/dOJ8PF00WK7skMdXolpq2a8poRRVDa2Bqkf0egYHgORJO
pN3n3D7TjZS3NJJSmqhC9uFUn+wzQmFC3ye25ZuHvm+Hd+tTtZBS5bN8V42GF4VR+hrgHVreqTiJ
fMI8pBvuKNRvAZ0Xko98ph/SfAL2m0TnTrWifSFql00T62eDA8hRd6s3qFSOG/nmz4v7v93/XVM+
4lt6mDcF4rFnDBxNwzpaXdS273zd7nT3sYHNL5SDq6NJ2c7u5SWOUBGE659tCxPhuR3H0vlnGCJ0
8u5SR0nUfN/HcG5Q18jcQPs0xsNgzXW7MMYXS2CBrCRv8tQwfhUtFqrWxj1lYXcwpGlXHcuNykiJ
z3kXfxlLXT1Msx/s4KOFbI3Txj16YXHJ15Qiyrxuao34tfOHyN8D7LTqkzMSQRtHv4VuyFcVAS64
sZsoOlsBV9DCaT7nIytg6szXAg2cjSlf6sb894stBkeXJtUyiCuKayb3dRmXBq8CjRbu12NkqRdS
Og48t8D5cXZe8Udl59j+e3cytcfATR4Nrd7aof/o51xbuHJWNuopDZKJcw3epsN49LGmRji1UBzv
W46GSW7vh3HsGu1YZ+WUf/QaEaGoVkXhhE6o5gxe+jFDtjAvDwE25Gp7x8UZ5YispY66MdQL6ULG
qdm073Vx4r9UGXceaJDRnqK3eyiSadpYM1dP9EhXS/U77L0VPaib9hTOLGZtXynYlf/ANzP0LPZs
z+sfOhv0Nnux7eafOhNb+nyj7aWVJO1bcRc0TeLk4hxrPEdjPeoh6KKJ4dP6QlrKg1JUJ6HDORtL
1rMihIdrafkKI/FXrdXTMZt8bHeNLUX+hSUrX+yiMtO9/8nZtTXHiXPbX0SVEALEK32zu20nacdJ
Ji+qSeLhjgAJBPz6szrnxVFM81XXVKWm/CA1kra0tbUuKqrTBwCQ5zGWY9WXB79EObeGlcEwenez
Wzfp2hVvYVnYV7wxlb2bOdDV6Rzq+RtvBE57UyQF7zahhJTJyvQsjJ992YNYdjGJOg3hsQSOJcOX
4HrxC7gHmMPXUZTL6Z7DR8p8GtxZlWt13oVFYV/7glYwiMpO6TmLBOm+Zp3q0jPr5HgLywjXDStD
rnqUVyqB60adpt2zL7zxBVeDz9eX3NLMXD7qzd5YtaIFuoLgkhc60yHI1D28geRzL3GZud7DQrz6
1u44TYHSFWycTw4gV+LRg9Ns82+qnLYf4zxyG/eIYyaCAkg6JJx9rVMIa6yx1d9f5njY//Pr+rae
eAcK6RN0wXRM4Z6xSwxq8B4w0uBWhSvr7v2nPWR51p5UwBcEugRFC80SUEaA4aSNnD+wLvFmuNw0
TTrFKOUagNl0wJs0TgM3YE/dVKrsDkouffMy8cyZvovcT8Hluj7wC1PLrKkNK5KAAcr0Q5+rFjZP
Ret/SwSorrE7pDe9t+PL7dmFEhHNYFB94mk77GB8Xvwk1FvLPn/nM++ceYxaEyhm6KEmvHuYa7/w
DfhgPMueAii4gHQAzbwp29AwKrwHwofQo1vHeARu2I7Dm/6sel7V39Q4uMR8g4lSz9jGqYmokYxL
kvUoQUQ1g8131DebvvXhqxkqz7vP+2Ks4D8PV+XxUVYwQIcxeUbGZ0iLkDndG5FKiJmzrtPjhrKm
YDGAYTnNIWCuoGa6mzMNvcd4op3H55XZXNhlPGspB0PgdGYu1MMUte6zpkib4M5Z+D+vL5al5i8R
9GYfyHkDcfvWdA9+537VTa2eZh+uTbc1flmhbxqvVe8yP535MQud+atI4Rsbz0Me3IRu4MzmQLhp
OJHGE8lprKak/ugP8IqvtiQp8nBz8e0p/73tO6zFDuTuKEaRS9h9mSLYYOa74OMc8bRbgRcuhKxn
LXfofHcNzOmTh6BpgdCrQp2h/O24GaRKI9AXb1xLVhrDODyegaYWZ6RqudqhoFfWdyAI0TXCyMJ3
2BZzTNXAATa9fqjLNHsJUcbZsEE0Wez3XbO/aTKYlSxFATz9Jp92J5xXo/NLUtxT/w0a3f663v5C
MmETqAaP5CNUbKC0pHvDH6EFWauPsO1ORRDDH94nOwlz4DbOq8F1qu31TpfC0DpINIoWQ1X7cImW
BeSg42mig3pIsylpn6/3sDA1Nh+jdUwODnHJz8U0FxuVONEda6G478iiPdzWhbWXiCBgReDw6NyK
eUDRPUyPv/P/1MUb+21dXL7uzY6SVE6NOwALkXMpf1NEoKtAoc4Hm3GVuLIwFb9rV2+6CKqRFfBE
KB5Qfu0/5mNf6o3Tm2rNumxpIqzNJHMcpfKRh2dRAniTzICiEwYtKU1WR2kh9bLJGVU6TAmML+Qp
lCp61tAIyX4SyTuyd7R2kv/YKNL559z5EgYjNVw+V/KhpU+z9hcYdXdtPxB6hDV8eAQugX5qoim9
1zUkhK8vgIXotMkaVQAdtHHQ9dENvXEz1cO2bGm5DU0/bbzEQNDhRtdkZlM3CjILJ8Fa+0SZdl5l
2ZkXsAfXeEsLY2VTN4IR4ua5r6uHDoJr+XNeVLX3NasEUXfTrNNyDaDqLozY77+/Wc84CyvIOM/F
SXdBVr8OfWH4KcFuJvZCw1Xpo++YFE+u9dzg/TiGzIozfKlFyuQHXwDmM8eFCdr8I9dZEtyPuS4M
qMp50sDhqSll/5h3EdxKtqiMkTZYqXO9H4SeDXpleIzI2pLlp8LJS1C+oyD9DH+htr5tv7VZJ2pq
SKN1yKCcOlBxXyjUAuNEAluw0sHS9F7+/mbUSaA9XaHCcu6ZmcbP4I/V0QFCUSPf5YX0v1yPhveH
idmSy23aJ0WJbfwT5HfkwwSszqe6bG7Sc+PMtj0K+ExbDklImDmlXfW1n/KQHAjNOnPbUf77WvV2
kNw+zNvO0HOFSmm+g+t9FOzh37X2nrFU8/1Nx3/TAQxOc5/5eXjSMzSQPum0J8G8K1TAvW3g+bO7
MWw0Y7qBVQE/MaeYBnWQ0CSvsRg851I+EAN0fDe8m4N/s3ry6mTT+AJ70JcWLnOwWG5kKJwsBiye
wLctJRUJPw6pZHiNvD7H768kz4Zok67ym3Z0zVGbbPTSTR0UeeTFsFcdkGLpjPorSej7i8mz1UVJ
BO1gCL1MJx5kgdqFpK69LWDt/W1nt03QmVTZD7DoSJ6rInIeGY+yp4Sr7lvJ0unn9bFa2Otsmk4z
eqHTgYR4GsILz0KkyYEEozl6rRx20dh3G4PE6rbvsb2g2DzhvyFzj+BNYWPUswtujSzGY8XIKpD2
/dlnNn0HT+/EVJ1TPLd1C3IQrYcyjBUYQyYO/Xk1cX9/7vF7/9yuxommOme1c3Sx37owZKr6fqci
ItRKanBp6J0Lvc3lkSQveS9y51h23owQcl8hHNIeu0igKlLJtYeFpWK5baUXkKHp/EmTU6Ij6cNX
ZEIp5K4oAFp9oDSbo7uCZBFJYiOLInVjARMRRG8vGxpsHenkYbdJh0bkdTxGdOSbRrrBVGx9XPu9
8vn6Mn1/MDybrJAMnei92m2e+wxiIDAXoXcV53pDeD7cNdGq4/f7iwdCen/OqgbgAlBFMRwjyptg
n6dJFH2rDcvNjs15eRO7gzOb3RT4sNtJMl0+CzgKZFuw7sM7Ul6Q+nkBP4zrY/Ybkv/eCrLuyI1y
3QTEweYYpk0RcbzCAaFxVoGMuio2iR9kP6ROsmkfyrRq8x3B030Qu4wqmcQ06ef8GwX0xOznWWZD
sk2oq8w2dQqXV7HrZGLejS30/vVDhcvFqGNCMtN8nBue9eUdYymUEI8g4wT1f36bCb4dys4h/+Kt
gc7DbuKsToN9kvGm2uMOb5KXkvWV+1JCgb8UByfEg/enEZpvabmBdpLf7nkxKJ8e9FAZ80uOjAr+
5HJT1Z9wfYJo9C5QhZu9ZjMhLt02QsMJDmL4qQ52Y6PS9AeE8VLyKfOcNv/lhTTK71GHYpA1CmXT
0o9m0KFTbxvo3Us8XOCN/QBEVDQ0G1bJxHlqgCZpv+KpBiwxP+JhW2xEK1l6V2eR63dxmUmfHmfo
NkdPKHY0bIJNoAeG5cFr+2zwT1JlbfO9oL7ghxbWmOxrOHqi1tALmzr3PscAIGErGc6Rr6mTCH0k
JM8F2UYOAEMnLRvGn/AQ4Ym9bolWX1XBc9nuOuiXyH6DmosZtsorHIoJJlmi2k04audi+QMI7mNR
0TwNtlU1NPoT7rNZjcIycBqAXkFhLMhLyMPkdb6y/t7fIb3IWn6yycDJqExzbmsQ6zemBsYjzpLM
+XF9ff8Oyr/Xt2erSAullC/DqjpHw0V87b4qSlXQ7zIokqTc1uDVGKTnhrSt7GKR9Fyie1AhaRwV
qi0OQFZ3yAumgo/5f/0gOD/qpuDyo0G1090qbL5u3CRu7j3iYtun+0pETHxrUF/8xETZzxeXOWyc
LV6B6JZn/jA+Z+GU0BfiTsn4CDgg3k7ijBaNn8aoCENaLWtBaBw30h8S+n3qIfGMd7ehb7emCwN9
hDJd3nSHfo5094VdPugZupH++E3QlFV4CNJ4cN9wpFhed48MKshPXoQ3Drab5GRQEFdpNbnxJLuh
nrcGm7hOdipwLjGkIIDWxCIKkuoA/FIPZYOSEt1uW2ziZq9gXUSOGSSPYCuDPLZ7SfD6n+h4bObR
O1cg5SSHBi6B9ZZHNUUNOOHElzvcXDPkcUkF14AjC5vIq+8Fr6pijAnAQXIPTV1g8O47rl3niZYd
xRs8q6B2oXYpKgeNA2yLK/AUwCcF4AQAKWFxhq9rXb4iF62jj8VQBfynaScSaoxm5Eb9JiAMtCyQ
vzw85qtGmFoesjaqmpcQGYULO1NehIW/E6UBBfyOhQoivD6cmOSuT/nQq3g2PoyAHgY9FLL56ILT
I8oYh164JmTwvtoY92wmFqgGQTMy4x9VJqT/wfjwe+k2QeWN5FAIpwPMVUV9hsI33CjwA8HwayZ6
F3BqeBn7fjs2uylza+ebn2qHHcKChWw4r0TPQnphVR4uixHaFik5aijIuMc8MlPwDas/re6h7eDm
PM4nwoJsY/SEW3dcc1xty51X67JeQcy8v0EwYtUlXbwgNBTAkFPQiHajOJ6esNgkWZMBeL99z+ax
OmlQkAhiUScfwR1ChtPJ4e/iipuEo7hnM1kzj1GWycL5xPrAmD1e0nWFIYSx5d0tc+RF1gDR3El9
ir3znOXIekjIo01BIziPpuEW+kgwBmTQJXM790OUrdIG3ocZwlfpzxRoBDomUV6ZPgAZr54obatu
igunT0KEKCQP+J3jUCaybWcahdIRDWY6Bqi9R1WS3lbMsAmAkBeRVGZ1/lB5KtUPeZWNF9+ltp92
10f2/WuPZ3P5ojwbowrb/Cnv+BS8ltr1s3+aRIn6S6f8IJ+wnQ9hi1QTj/v1TY8iYPP9ObLaGQzo
zqglzd3I07jv4eIb90SImx6PPH6Jgzd3dwW6uZkDVz3jdsC3vZsmwcZxAyNWrm+/sSnvHLjcyo5x
xPg1TQHRkxqaSv5jn4baDbeBT6dE7iakUoCNk4gpx9skQyM53ZhxCs+kak0Fzp7nt/hTkOGlMDv0
blN40xbaaGooYsdLmumA+skQ/igHf2yGWOCYg7NCXnfk24jjMS12tZ8mAKLhpBIVjamqtNrwyIlM
H8/gonBcYEPl3rOa5tkuZWNOjpKUpftUTmoObyI8BoFdQwo6GOXhFbt9lZFqcOKC2Fy4Do+vL813
dy20bg1yoJ1m5l0iXzPu5DtGCwBAIjkHZmUWl9q30jI+1mROcFt7lXX0izI8nvnyNoUm/HjrVAE8
ooMLs4ZrSIm7d5E5X+BvsKYt9e7lDI1b22EDjYk80bR+nWtWbEgGYaPClD+nEs/KN429XQ3RqpZF
ObP2dSy0vBNzce7SoFzZzRcG3q5+AHsVQo1zqF8ha51A8yaqD06+qm261Pplp3sT/D1w1GSGKdSr
GwX1jzGvAbjy+lVfmKXmrXKHyYOc5F1Xv6Z19tKnEC5Vbu7cgp4MArvUMY2eAiRh1K+hl9E4BKz+
gPzXuW3B2wUOQRINZ7ewfZ1cmE5pdmyzagWz/O4xgh9uxWrrtBOQ9lH7WiXyn541x4Skd4oMn3Cf
hM95trJylrqxQpbUkdLcq9rXdr5UP1L2tSj1N3LRy2fF8Gnw19wCl2bZDt8ZV43BlBT3tCj7ZeDE
iAvQYPK1lHipfSuCOXzgQydLYHzrdWrPffBZvMxdwzu+3zpshf4MAVoBvh5OYfMqx4ycOlVWjzJl
N8nFBLje/9n6mKGu6Pd++RqRuVHxEPQ1nKvwuPP5lr0Hnhh/tt8XIRnaJO9euSJp9VjhsqBO6RgV
n25r34pggbIMjmQR7rPUUzvArvuDU5L/rjf+/gr17Uq4CeZhVO4EO5I6/Fxl5V7AJiwruh9B6G4a
Qw7Xu1ma4cvf32xyuVvKRDaOei2zEOI34CdAC0JO1aoz+lIHVkBzAD64rNvpOE3stdDhLzeB4sD1
H//7nPorfcIKssIYRtjwW/fx6yHF/F1Tn/zAU6PZgR4mYu778ynXQXkInH9xay6Q5CTfr3e89FFW
VLvlKELIGrSvUehQEBQd/77v+pfrjb9bmcVHWSEtgVYKoyooXjMwUHej2wFMylt6mhLywY3yNYPL
989+/6+7dMcZeGkZjjc4aO5oxV5bf8q3KhJ0ZXqWerDi24HV2qiLAXs5VzBQCDtnPEaz6+g4zJt+
hfj4vqx1ACUCawVPsw/VHaaSeCA44g5N3Sn+MqI2FXyLmrEp9gPefNL5a9PC1TqJy8SFfQTynKYr
ZZw0YeaX59FxAKJbOVyWvtvaF+iYFCHQrMVrMsMkmZfRI+G4WsJw4PNNK8S+9kSthwcBURevhVf2
/CUELrwUG7hL0uxbknj9QRRQsVrpbOlrLjHwZocAaIdBtxOaUkJd1KUgxwfBKQkYaf3l+tcsBJN9
B4KLUICbV9K+Aj7pbnLUxXduU6/kEwvBZKudVDW8KZFgqVdVeZAbCJx0dLe4NY3FtmilS7Y6SuiP
2z7E2hV4Mrh1hPr9sSWQCW1zaCDjcvpyW+PWrlAHhqjIG/Sr02mljj1H0XHPPcjS7W7qwFY+afFe
QSe3xjw3ysRGmBeIkq6RFxZOM5s1TOGtgDLIyE6oid1fdAEuXO4shRJvGn4cebJWoFpYrDboOjOB
6zdMRXso0ER7WOPhQesCbGrG9Nf1YVrqwQpuImASkkg/2lfSPLVu2ceAUn2uR5T6r3ewEA42KXUq
PAMM6eCeWlgMqRlSsDffJn3bswtcC2yCIX590mh+qFylnvxq9a1v6adbZz0cNFvAVPl0Arise0BW
Lc9aKrWSqiyEcmgd9gWeU4we52gPsfSmimEzh8ydpd2uBYNk7/ZrW8bSWrXCGKUeXG58DfClp4Wz
7anRHwwU0r6qIAraePLwEhGnNF8DDCx9lxXZgQCbWKBMfkp6Kk9VkPpV3ECR5jvUV7wP8xA0K0t3
YXpsPmUrYULsAJR3Alz1lwig+V/r2/TpAt/mUSoUdaKq1+zEoQMcI5X/Irrw400hYdMmAzNWl4uT
gD6vS++ENHARgVHz9cYXAtomGhZJRiA7Dj9YNtR9vQFtwoEzekfKrVeG1ev1TpaG/tL5m0N0yqpq
jJIA17TZDWKTXbQB18d+6RMuvb5tXRmU/oAP37d44AIpzD+B69vuUes+3/bzrcAWLpFG4E0IuokF
kqwdnlCH/OvY+r26CZyB9WNFNwQGWAMnOXJCZZPuOCxydyqEQwlE1kTsjaxc2UWWZsKKbh5Wwis1
5XveRc2mnct+78OFa3t9oJZmwo5l4wAT2gl42Ob0vyyBZgCU3HbQO1pjNC10YJPnYMGtRdjm07FH
xRTAdv9sBHLLm7Mxmy6XOV6DRLJiJ9E55kAH6EgnXfXzpuGxSXKNdpymzz2gXcJwTOMLRepU1rBZ
CgZxE4w98G1KnKME1fDBRB+Ulh8HU+Rwv6BrSpMLm7VNiBMDWNqz3yaHyvCPyQBuFRIZznIwefL9
9UFaWKG281blq266MH/2PIOD8wbvxrPcRF5/k9UVBsgKZoa7TgJwRP+AV3a8FnD/nAarCdjC4elb
YSwgLNmgbto/JFHYPAaSJRtaXhYS6x4ToVwFzMxtDnH4EiuWAQMVUZpOfhKnJfKkUdUmrmj347Z5
sGKZ+LqoNITIIaaTcn7vpWOyGXs4hF5vfiGSbecsUB17OdGqPfYZlAZMBTHDimr/KZwdtbvexcJK
sqmBtGxyT3fMOwUUHjD92NFNPa9dSJZ+/2UFvDl0gkz0Oq+I2FMoghSPAWv7bseBMXCfCEAza/4p
S91cAvFNN0xMPgkdACEA1fsgwrSOIb8dN6xZqR9cSpnvlJBsV6xAAKAJ9VvMsgEXKVauRglYT/9C
lxFaC+x8GbCmr7fOnK6UB35TIN7r8jJdbz7JGOkJ2STziQrgm6FZm3cDBB+wsTsbCBGKdMMTL+Go
ZACUWsG2q44VjKDkUSIE4HaBuw157t2IeK+eCH1/N5R6nD6QyJ3lL+QZDTRL+kuKLBs99nE1RzU4
XEnbjtuyNGn5OHTB4N52ntokzMppUXspUoEb10WOM6N8i6DJV8Zqafat7QSEh9Kjc4i3TTh8oj7Z
hyzT47Yl0i03QG3V9L/bQsXaSgSspMYscRxYfISfFUgGLdXP15te2BJtsljll77LSZIceNuznSqz
FHXcUG5NDrnMqsMlyYNJysqushDyNnMs8XB9CAoR7VtdBgczCfkZyu9r2nhLrVsVPYCOuD8mkbOf
JIxuqgjHhlOOL9fHaWGubZYpi4Aj742Pc2/AWzUN5T8mw67eqrW3paVfb20lppubmkvMcZVpf9vm
uD+yZM2VeGGWbc+tSnY61XPo7Fu336H+95AYdqxM+Y8AQW8Epva2QbL2jjY1nTe6SA7IWE4blgUP
gAQWQOF199c7WBokKzvIHIgkGzetT0g7pm1RQZlToEZzvfGlKbbCuegUwd5qnL3S4pepIzeuHO97
w81N4sCB71lhzAOoHgLwkB+oUnwjDLJXaEyvHBVLv95KCEwHyVsX9L+9KFCYL4YRiM8Zrw2jvAVu
AoyH9dxmGlJTqPZVJzHV2Z4BY7ip+mLt6rAws7Z4Cew/h6ws2+rEZQZkHFg7cTLln6/P7CWG3jnT
bGpnVjgOhIZyZ28gEXEpjRGHQwvF35Jx/Pd6F0u/3wrfLEwobMzD4tB7OgP2BU8n2UvjF4bdOPyX
eX97LvPUDAx2Zyf4cM6AWtYs7oK1/WHp11/+/qbxIqQEIJehOk19Kg8k02SXmmJ/29BYQQv7IihV
kSZL4mzq8x8JzDsbqJrd9tplUzlBMXc9iPVWJ9bl+RN0Rpx7X0zT9rbfboVs63OlqpBj44xkB1h4
2T2405CsEIoWYtbmavZw2J2551WnYMCGAASXhFoeaoYuWX2FXOjC5mhCgMVM/ujVB+Vi2VQhnCgN
nf7TTebF14doIUe1eZrGV02WJhiiKpNfjBHJHdAd/J6lgxOLioUxVAjUnddD3NuFWc3K0C2caDZp
E1BuX6thhGOPcQ8Ep5k0A4Sf9LOD9MgBJOP6xy0Ehk2DlOUsTC5neTAGr2UVmacd9sF/bmvcCmlI
iJM6dKU80HB47hu4L3bBba4TAVLvP0Oao1Qv3dGVB/yfRtkt/OUMN8KDfBu0RhJsbxOdq1MlYdo2
jVWy81z+6/qwLC1Z6xymEpwBxyCiM5HJGFjbCfmWF0IiYSxXwnqpCyusIYjYOjTk8tB2qAEkRdPs
gqx/DrskW4G0Lq1P6zgO6rQsgymSh4ANd4QhFIb+uVf9HSvAqTE3Pk/aCLa+7RqfVHI+VhoJkUix
bxAx/Xd9IhYWv41gq9ooJC181I6KBWdZQx7IEfBHua3xy8C9PXJQRZpxsW0OFxF97ggZexq+Mbc1
bp3GFU0BoUcicQggbQnWWPQlnVernEvDYoWt6js9UO1k9yaC0HoPG4x9WQR8ZWlefuI7uYoNXwsq
XbodqJ8gVTQPLe72/VB/KRp+54ZwILk+PAvL38ax8boeoRFimgMorV/MiExXzlkZh9kaPmhpiKwQ
LvwaiqMJw+SW+QdyeZHvbl85VvBO+QCVUxq1kPtT/b4gEHYu22HlPrw0/FbcQuEtzEDj7o6mJzKB
xKVCNidSVZn6vquTXnX3jt/ofkWw+v2BYjaGLYjguagBxzhCWenCBTGASWzqovDc3fWpXurAuhQD
SIjkdwwbVHDqHv5GUAEBqvDzbY1bMTzRuhPZTLGOZmj/FjM2B8dfM0xf+uVWDE9OydsAbISTGSFR
NpHiXA1FvxIBS41bMcwiOApNDmlPgM7DlTJxky8dHcqVg/39RcRs+mpgKC8bEEtP0iBBmQgufCD/
RBDhjS73+tsG30qrWZI0kP7V3alA0n6oRlieQU+hXlk3759fzAavFbwQWQUm1/1liyjg9wAN/azs
7qGb8tqRtfrp0jRYoQxwP5VV13UnNWEBQfw3+dBoQVbO4Pe3OfYXVm2G7+jQpR1uNZDbLHT2oUK9
a4Mq6rfrU7DQgY1SY4PGKsXz2Qn6J2CaT0USHEiXJr9S2GHe39aHFcBMezi+6hpC2zPcsyVPP4jS
/doG+fl6+5d2/j5vmI1Q41C4gvrNiAxiUI9FX3xWqCUb4h27stgNVfSok7Xy0MJs2yyciYU0watU
dxKsDXagL4oPYJexNbvopdm4/P1NRkG7UPE26jvwC+VHopD1qjH6MqQoJVwfqqXff/n7mw6ykHKR
RXV3ajny9Vq5hy7K58NtjVvhLHsJMU7hYbsbgAYtBJDAcTfmtym0Qo3LOpLxGu5DuD5XpwKOjHUc
gNiz13MLvONtv98KZdJMvSlEPx+zizZ1G5Zn2AtMK5G8sKFy+1QO4eroagQaGf2zMOEep/J9WP7E
Q/zaNXZh9fyFMMtEkU3a7U50ll+gpV8+gPwWxp5ZffBa2FJtmBmcL9wkohCK7gFWiDEhz5fXk2Pr
0Q0SpugBNZK1BG+pq8vf36xUqPVAlYsP81Gg3svY+GIu3GYQmS/MPvga3XhF+MsdIWhLEM4G1R4C
2eX6UGcJ+2+Ez8VaWXBh4m28WaHqug9LMx8nH+AR4g3f+o5+lXP0hUh/ZYddCGsbdgbgPcFblJfe
i26gm0nT4X6ounZ7U1zYlgTQkdXA3s/pvSnD8pAwBlF/vQb1XppnK6hN0YxFBNb7fTV5X6u5FTGy
4zvw5L71PRbvXKzZnC91ZEV3oiHSLoo0f8Tj1pckZKcJpGYzDi8iyvfABKxUdZamwopzWUALYuZN
e6AXPlkVkA/rS3XhE2yAmQg92U1+p45FQAMTN27KHfAVc72j0P1KnqST9aeQzq5cWVcLO8pfoDOn
MArHa3YvM9h5bybTQsKpn131JCfS0083rS8bfgZH7I77nlZH6k31DmA09bEhpLptQmz8GRgXWoWN
ce8l2IO/8+9myNZQVQuzbYvcqxoyoT4UR+5JUKI6LAKnmTZpnulbSsPMt7HbCaWjZwLKdtXoDx8z
1soHLxmh3nPDyKN5K/gkMa7mIZqnpVA/CpSev/mdib5cb/3dnQ+tWxFXuQ6eigrCdkFfQMzKZbD1
6Bon3wCPrjeQO8C/t/VkBZ2O5mGGrVj1POb8UWn/KHyTxFUtHyDU8O/1Pt4NPubbp6viQkx9OFbP
vEi/i6o5uoN6HlRwdkm/c6GvvjInS/1Y2TJPggQ8sDZ97v3hjmaffqeBmPKDq9XHotO3XNvxOZfu
35yvpHBS+DxJumsrrzi2nUdiJ5HRSrbz7saB1i9L4k3rGgTGkg6+Ps9sHj/PZTbAAxLstgyvYis3
1HdDD11YuXIlxw6yzlyfC4g23U0wDtiUwars99IsXHp98wGmG8Is1zWQknB/wNol/xpwFmHoW/5G
HI44O64vq6WRspJmrYl2ZebqM+w45tgZgFmYSpPcQyzhJjNLjJQV5czTE2vCcjynkZziAZBDKA7n
N1ntoXUrygVpjYIxCj7ABxEgdMImjjj9en10FraQ0ApsySKeQJab7kg/vRBQVcHs/BSZ7h583t31
LhbWkX2ogoPpd0wH0RnyP3cToDxgMOU3nQ/sL9Q2vDhH0bhiODcOSf7/sXlK0rULy8La+evgNFxM
3G3VOaW92Ml6AOqZwVDCm/w1Md6l0bECGS7W7khMr87MeejFa1jctv3YB6euWc7TugnPSeT+R4Kg
3uVjuFb5WfrRVvCOkOMZ00JgXNxgF9X6MWdrznlLTVvhSuEb3UNXCE2nqPaM9A6Erdv2TBuhraYS
dhPF2J1RyT55g/mSzZWIKV8DRC79dCtQsV3y1O95d47gYFM+ulFL+7NXmyb4fD2SFoI1sIK1hWoW
anh1dw6a4OzU6ptp+o3vk2+NU79c72Jhxdvw7ET3LhEFac+Zb56MRinYKYN7neLZ+XoHC4Nkw7NV
V+Yl7Nza86irNia0GwFZLG47smx4NoF8SmWgdHVWTTTEpTLfe+atUbMWRt/GZUPOMJJ5Z9C4aqeD
QyJ5N1HVQ34RelMTy7uV/XJpCi5/f3MycicYaMJ4e8Ylpxw2YIcmI6TSKPnJspaq7fV5WDh/bZB2
6hEaSSb7s4TH1uh6J5SuvlZtez8m9OTRNeLFUjdWOCcK5Re38dh56Pxt0Mp/StMdGxns3MpNtr63
Zgq8NGjWEVxSlSpl8vGM+sk20UDdVXKb+muSmEvNW6GtoBA3ap43Z6SOZYw8lW6YC3JH6qxaqy8t
Lyu4/VzqHlY47bkJ2xMJqp+X7DoM4Bir1ojZC19hI7aDElhUlqfjuXc+BqSBjk4aB/qmB1WGzPDP
dWu4r4C2U+MZ0rogpsCVLIZy2m3HmW0F6F+kPusa24br4oEZOj9seIE8nVrZOJZGxjqFRdDoADTb
9nzhLCay/Ml1ffgfJPcXdj0bpF1VE+01iB3nwhXlVkCtdyPq26TqMfKXXt/sGFCrHiCswL1z0pef
yyFATR7+fz7sM/Em7Gico151vr5tRGjyr6cAdGXFsz+BgQdfBXrOCe5/lXvwfGeTd+y7guswjG0/
iaz+IhHft3VnhbVBYaxpB+adcS84T+WwC732IdTqicDV4/eXuT0Kvc3KXWFpmqwwB+Aj0jO8NpAh
NPi+NMzkpxkKhGvlgKVlZsW4pg5tYDDenHUR/jISYkvwYogzXqydUQsd2OhppjqvrTsX+9SMJw3B
54O+2Ifwdk0Jf2E/96wghyha2jQkb88aL2TEZcd8rg64XiVx3ahjmNxUTGQ4B/5c0k7YNd7QYqTk
PB0Amtzh6elHWPpH3w//h24WJtyz4j6pHRFCz645lx12c92TZpNPqxCTpdm4/P1NXGZiwDUQ7DDE
5TCC3SOghwyXuP3srir6Ln3A/3F2Zrtx41y0fiIBpEhquJVUg8vzkMTJjeDYiUhqogaKFJ/+LN+d
E5ykgf+m0UC7XS5KJPew9vr+2Pp8ixjM1+GoCpfgn9uwrpXc4B3y7933lyuJ/bHZd+iT0Wga7JNK
UCnBWZ4792x4/9oN/1M1F8/5jw1ed+inwHVzfIryAFQyRS+f9JBT/PsL/G11/tjPdSfqNTBmn2Ir
follVe2jhRNE+/DvX/+3zfDHdq6ZGjOj7PA0bvn5M2C2U3tMOqwTdDmc+f8iAP7lOfwpq066od/1
FNYnQN4BHOxA//3Rwq01wWCXzl6WLpcv//5Gf1mwPyXWMPDKJJdjeEILVhR07zIMqYAD/u/f/pf9
8KfGehd1VO/dMD4lEXOlSgL5AptTiJSVGn/+bx/xx4bWPbwagbEZnijTtpx8khYwS4GZTg8g0L8/
4m9P449dLeBoMDMxD09Ait0nKOuqVFRpLo6fmdK/P+JvC/XHrpY7ojNctP2TQzwIN+cL6cWNTcX/
eA/Ff2xsnQbHB133Tyz0qkwHEInFJoE2nZb/ckT82yrF/+/Z12yRcWuMVTJN9LBOSwND7/FG8Xap
lr77+u91+tuH/LG/lU2gdM/M8ETiWl1jQN284N6uD20jXBXbGCbE/9sH/bHTQW5vENyiYV2jt8Uy
e64JpKCIQ+Z1/K+r9S97708Z9hRDrDMkcfeUtKsrKAOFjdvov4QJf1mqPyXYHLbbYeWtesKBe68x
bSNF+PY52230f83l/uWt/VNvnZiQY7iYqycK5fg3VPBVmed79J5nbKz+/Rz+9hGf3+7/ulHRjtNL
ksbySaTs2lHfloiqiyjDv/z7A/72EP7Y3K5t4LQ1BvnkIW8Z8u1Nt/81HgbG/OfL//+Jnv8UXAs5
J2GdIrAeWx9PuhqIVvEz+n2bXqqh33iTVQgGCevLQcDFG7T20cG0FD2E3qRxgcoAmaHOg8N8I4sc
uMx1KpsIpkA7fPchFsc49wKC8CkC5Dil1WiTuHlKRDfjWfTLntCfO6zR9AdhQkfN/dA4E62VMotP
XhOz9NOPfVRulMVuQle/x22OruG0Ot8AH8lQ0LoQ5jPlimwTpjGlcvPiCYypd3pYx7i9uCkR8GEF
cWNRX+LIDtNcsIgJjL22lvuYFN7udcMLuGrnNYKijGYoMule8u0BcKRogPko/KezmzpL9vUrs7Rd
4aUKypeLiPrQfRidL9s06yD3xqpE9DQmKw/DVZuwMDylmZtCOOigh+49SDCDpiqOU+/nO4STNo7Q
ZFXR3B2GLYE9eRFNQMM87BHr17kAN8C6uKR+jJu26PJdyA+fe5TCNdpsbYATW1DpqwvcbeJxkx2q
/mXm52GfD/BEjvYZjftVzXfGd0OEJJjorZWlnDEf+21fuz0JyPt6TZ4lY0n03fh8YcNh4TVPfSm7
eUQzDx7z7dqf7SKt+L1gQrmJinGDTg1QZpM16YnCsZ8sBZn3dE/g2LfQLRRZYHX/rkcxuL5oPd2T
CHbMA/xlnnO5NhRt67Q+55mHf25sJ18XIlYufVpkGJMzVZ3Wvzea6fwNwBL8qiMCysRAXzTBa52V
wMxLEAw2sW0/CCcDNocECH655mZVqLdnCrPAXbFjPAvXVdvpINYjlG/NIoulDx0SBDAYFWqtGBoS
+10uQTRsj1GwE52LpY52+9UnTb7j59I16b9LFPSnuYyI5OI9JVy55tCIvE3uItrGXXdNwDQVb7AC
WKk+Rm7dxA83dp88UdAdDH3i88LXl6lTUbg2vU8U5Il8XORxdzWbPmZjmWlLaYYu0MJFPR5hkkXb
di+Ey3oYC8OuPukLO8NbYK0yqKzCc864ZE3Bu477nybOO9ncgGS0ydveuIzsFa2JWnQJBze2AxX7
qX3t0dyqBfMH3FNJRm+iSbSEHDHImYUbBQ+32IGSgjEGdSZ6mLLXtnOgFxwF0OsGz79W4pxJO6yk
8qOV9iVzjGXfI7vJDSYXcc3btALMbY7wYHmdmvsNGA12NThNlrtkMdF2WgCzXa+3bWvr+Qi6qkhv
pogl+Usna0G/EUlCPhegAY6F6FyMJhYZQWW9dB1IBbDU62H//hW8XaBg01lEtSv7T7nqcy52Nv/8
tChbSWGX3NV3Y53HyA6Nx64suAArBDPpoGFPD60EcgAOBNNqmr0Ez2KHiziFxKI/DPk+yY8Mwqdh
KIbJLHECL+ze2bdGq1bexH6ra1dNagnhYpLcND/GgU/7k0xBPKhmENkXfQTjfc7uUz/Y9Qtor112
SROBtlDlZZiXL+AlJDc0nld+ZzsNhgKm8TP4bxf5qoNXRQeJR/uc5mMtn0XCyIY+utV0RgRsggaW
iO8UtjcBWprkRPHa1O59nxrDyEGtkyJwTGPR4mAtjz5AU2S8NsMHnguZvigdU/Y1c+2WVYPkqq/g
5eaaasc83VJajJq0NwDnsottcGBxTHgBagOPsQ7S8kdwYdrlGIeBduhacDK3xarXvX8fOciwU9U6
Jwd9lYo9z+9FhDtGFvDlb5DLDqOSS4159tW49wgjJvLrJqJp+K2IbabHMcl4aIoo5G68sFZM7teg
xmSBdDRW+jeYK3v2Y1uoBfoZwQOh6PXUc3PcAAihe5lP/UC+mW4n8bGHvxTOZTrWvn+yLI/IiHa3
SOqpoEAJjQ8cdIb2DlU8GR5JtrBewoh8H/xvQG+UeRpggumWyvCZrU99MqYYL8zYwrJyXOtO8SL2
ZPAw34DJAfSOto1NW9FBUnOZ4fiY14UMm0k+BtBZMCTVu80t9yoPpj21aAngYoQXldJ3/YY8qoTe
mu9bCXzdkD0noN+4644tc/S6tY0eXyf408irnXWto5hKAI2RH2s7Mf/gaL37cDXVOUoqKAGrzt/H
JFU1q1TcZehk95mZySnzSKP6AjiVMGEhMMSXYMaZUTGYwq2gKrkT7Moty44SXnsh+wqQBVfmdomR
gumbhS/ex9cKxOZxhbcMCaCHALM2fZ6IeU+1P03KpLwvANW0+y+6NCy7g8aAZjDscYlNr4YV6sGq
5zGQNLDyG8bpBJuGOaIlgo6ZfICK2qHQoeNoi4sluPDmM8BYrxZSc5zSVusmkyf4IpD6ZVri2e4F
Z23O+iIxIMucgDRQc7UZXm+nFLspBY8qGpUANmLoRFwqFIgajEcntINmoE4wmfXN1Ht/6mjK00OT
KZBrDgHnHi9VvMuio95oUcwEgWkoYDAV/MmLdhXHYBO5/8j7UTLMPaQj3y4mdxH2SQIMEer84Kfs
w5XfCLFPszEsMsXW7x1VRzQ+0YorRtbyOYHWl1s/FQuLoPO5WCSKMNCUzJv1xkuYQQWgXTLn2BGP
b7cPUqLm8VMmUyMyXCpbxy9rlGVNBYrIMjeHOtW2P4m0HsxPPK6Jm8MMJ/W+gA95Swk4RiR8z+p4
e4sphEBgdO3Ub1PVszSJ4yOOjKCTckhxxT2xntCxP0kQZhNMlNCpv6lN18j7ZhPtSNCl9PuucShi
2W60qhuPN4F1jakwHYrLNdtts6GdBlgf1oNg5O6VGwaLIge1MzkTIZMLRV8yz4Ht0HxDEGnN4Lpi
QwzYIyrxNa6pEnP+W9pcbdp9UvISMIro3YBLIDlpvYu8QvQIAXKFe8TWD1QDuHTf5og42yqHUSl/
z3U9q8emg+P7XkieuSUcJpJ+cz5WyTPeSRm+sxAzl5a50ann1QrjeQkad2b3IMt2Bef+NlDKh7c0
nSaXFiOPpswWKVThSOE3Z+h66xuyXDbl14Ufe0bEFpVdHOEcgbRgWVN/qBuh4wGihpQ0v7Y5F9NL
L1vNz64Dx2a5inWKrXIEuYR7eVx1qqOfzZaDgH1seLvXrsjzSde30Wam4RdIl5gjKqZWsXGr4NK7
I0jMVTRm6F1CkYZRawtULGIF7L0EBQfbi9thDdH6kW4DQtsCPr+WkDPip17+7oMcluFuCJQsvqC6
z4K/gatQww4mY2bhFaQxo3cnwRtBdNHXS4ZB2TWBhaa48k7Fwx0EP0v0FA9Sdd927SmkkENQNEkq
v8M7JbtKcLr66QZIFykfo6kL15IsmTGFnPE8nzYbsv6mWXUzbRWptWHtVZy5lfUnIpsNhDBwzoz5
OfMYeV2lXU77HbqTIbXzZcY/2q2cBzyZ8dwBocXDeawTyGIPuG+lSU6dGqw1AOtAyLwhvLdibk/C
RrTbIPpO5jg/wBGKtxCE7BwkWvRqjYSfX0NzaY9Qgr1FQZMSEeigPTx9B7E9ZgPwemsRr3WuunLH
eR7ZijKFjATli5WDZx8+wx1VAQZBYOy2ZrmQ7TG0GSgbx9YqpDsFOLoBWB+BPgnPC4IARn4EoMM/
kfA4R/JvOIym/msMIyBFzj3mrNx2kJvacI6uruPBlrNM6zBfAcmA/OuqRRRu6NGKhaXmOMponbZH
TRgLHMXAbljGAt9nwx02MMSBuhCRWLJrYOXoJvFUgPF6SAe3iG+BGoPHSTDF90vqJu525GG5Eccd
ZbkkrTAX2of3ZXWpepOJbWRWJFrNDJuZOpNNJRnBDno3MUxnHjMZEKhV2SYj8ZU2MGt50FYu3b2R
pGGv1pi2f2oXW8fkmANniwxLgWactWW3oUuYFB3sbCOcy5mD3AiDN2hBp9Vaq7YT1YYIF/ELwJ6g
liQwr177YvUR6DAwSaUdg8RqTPrHHYE7PCCM3/g2VrHXUzMcOIiryI12BEVRDEOf1manWizp6Iqu
JmnISztYkIc2nAzhe4dw0X7byFDvTbV4RBxftGzzdjswQE5XVbTENeP6vG+7ba+bFKyG34xYUHiK
gN0/TqXv6ZTIw5YSAs+XaI1rwx8YrDFzV7RxD1ZHMcJfimAx/Zi3BjSSZvQfAB0h+TiH1Me4Z8dc
EJIW+O4DxlCp1EJTXFKxbd6nFbZgj3SFdRioODiTK96N+F96HTe1KMLQ+mmucpvmfih6zmH3dWih
JA7vLiiHczyZp3W8pqsAsec9zmepKLLEYdhJOXjll+myq1bxoVhRBJjyO4ku1XIxHG+agOQpUfQF
dLF+IfiqaQK0JY461X9E/dTEMD+Zt70T5QzwEQhONRTO2YvG1aFNaSReks9yAkTIpyGb8FrB81eJ
78TNY/wQKHKTC0MoaX2R5jBpuhv4MMd3dg6tA/+pmVN9C/+ynVS7SD6trQZ4BZnr3KdgQRZNUCjs
HucIvhrvU7rgTSwS9BP2e2B7uhRRXMNp9MMxPmbgpjWz7U6rq3n4hji5aWAnZhC4TIVzel2+xXwy
1hbcNRk0I90EPTAeCwFy4kfWR4n9AbJxNMZ3kPq10V3EEe3NSEs9oMGq6D1jjSg24r5YZWn63KdG
uw02pcGER7ydABcVWkGoBmMRnVGbXJt4yBH3DUnfR1HhZpf8gpAa07yBoWaylzMxZBMlhOGBWSSg
0TLkJduD9x28bejeujJvepMhCJNdtl536dpNy2Gwk8Wsaz0j+xblPsoxA9Oo3zJk9BsGAUDNGesp
dglMnsOqthLcaFRr0Gcl2EwFxSajH6C3pXotzZ5O0SnR27h/AWnbfvoEI5+1xb436rnPRM8QSZna
Ijx2zuXso2n2jL0qvCzqVz0CL+mLTE7LfK8XHDdfQM0J4aWhrN6QGi+Bptd9zNclqxA4jskTmcJA
VCEBTuyaQlPbIH1q2Djt3zLkdfVtsg4E28rjzZqfBBLRZii9mZL1Zm0i05zSqO4RQi7a1uosGnQq
7zsMGMFQTxKUNrqSjWICUbRfm769W/k6JUBa7azdbwa6xvGXGJa/aAjOYz3rSmkdJ89cylDfQ4Np
cln5TgGUU3Qkxu8p4FW6munb2EgEIiXdsZ7slM0obODqJB74HyTG2/jkkEjU82VdkY9h94LXC+6b
gGn4JSQLzDGQwrtGLkVC2xrBaQpZRoKYK4D1e0QmhFi8sIbsE8H+j1PyOgqGVBW5wMCAZh2QG9W8
7GtY8TGU8RHdPS8pcM3wdq4RwP6kxOSTqDQiZozf+AgQMVF+njGzLXTT4u3HH4UaG/wy85kGXjT5
MsVfsQdnlDuSGhgpCF7ScZ+SckbsiraEV2NzPyJeUKIUUBimTcEGFWGMe0Ko2b7vOMfDBVyDVt9L
xMj7930DZKnAg7McsWE954Br2ljQh0x0u9sPJLODfFXw5hozWLXVe7IeTGSQep9m2ueY44oI2lHx
YYXthuiPsQIWyp84aJc7yigpWXo4NeDGSIarnma9KPHj8gtCaVxO5WRGOWWYTRg1o6c05lToc6Bg
Am5YRmv9Wnlv6TaVsqFmbUvEkHZ9GbDLyfCVGJ/luKoEaqHTlTaxp835k0/m5+e1aZKH1Q9pcp98
Ug/HkkWfnN4qAZVFvsH2qvbJE89HP2ylQonqoJIGmF20RaS2VzAQAWXKsb2FX9s0QikLLYpO9kI0
eC59gcTKoEHG9RJ9zxIWH7NkeXYx8XWpWduxj0i1DmxBNUvEj0VqNgEaImw2kA7jlF/H7iHrmkS9
TaASm0uClwjkOxBqODZau2wTypK4dHRojyOlLf3uZsQ0+Phdz/tWZHFDo2e3NXJL0L8GhMugCLdp
dsTdN9TmbEnktvqlFtqPL37p1vYd7cJoUqicT+v6u13bGH8ImIgdimWCLNepwM2XH9CAgtjw0I9t
7O9i3LzYXXm+wvWxILjTuv1QM+JZcxwTNuoAIJWlzVvnIpAaCg46lQKOEqU6nIpONHt80XzspoPg
eoif3Y6pkbH0i0BBi6Eyg82Hicn0J1BhIrfFQKOBf0FY69SE7G1hM9AwqNiiETbBacUAycvCAUi6
SexlhwQIqVOMOfayR1YxYWRUQSuM+Z2UN0fVaHTOSjwc3r2KhPj8iaB4qN7jHgfnE8Yb+/2T6JBS
ecujnSVfzVDnzceEoWlsm76zbuuxK6c9f8wb7LVveFmHHWV7AB5vUXkK44232r+1Gy5yTO3pLeSH
3Vq8iwjMdE5uwXhbyblh6b69da3A/RN3Ca2rXLe5AZVWTnqq6l1yGBAiP9lQJUPNpINIa1GZ/wZS
B/r8JZ6tR4ENJgD+kCDjJkjbsqFr6sqOyT7/trNKktOUwwrwjQQUxb7EOEQsCjUE55W71HGqFdp9
m16zC25++twPa5NWCxXLXkwzYuAiSKqwsKg6RkfMXZC0jAYkkzd1P/vpgnfWHlmgmMTpGxj4l5Lv
iS+adZ7VdYOUY7lCQwEeqTSm4w4r6rTfSj1siz7keRReazAffki94UG1duLRdTuB1f7pGxotpOgM
yz6r7vNSjkuydVc7n9N7h9zxmnHV3orVIJfgtR0uDUyDUBMS8/ojcT77Uoc+/obcPHkXJMDZKSfb
dp47KPxRZIlwVY10OCWdqfvS46hfT1aElGBFJSpiuF2eMfU97UD3zvEPoK+3x15Ye2NInS1oIgNJ
ijKQZ3OJ5hCc2hGIHCXrzV2oAaw7OC3cLxS8ef7cIdhOnhgcmpFEo1IFW103LtthaAw6PCgVm7c1
j+ernO3gw3Z1i2KUa0IuClziw8+ZRGJ9h/T+s4c5o8R7RD3ZmKrFZkEJInfTeBpClM+nsEsaLtka
SVY1+8j4OV4p3rfc1gB4YttZhLOC6biq12l47cQOVCtcGuGGN8DUttBzns4VIH37++xhTsp4glgg
bB2bqsHZ6T6n45x+TqyIr6Nakp9DBNMR7PyF67LBHZIebMvVq+gIGLp72jhZrHTK+jtMduZRxZam
fWj3ZdlKz0XLbvPZiGcyNTuMybq2G86IUdgtqonxT00zHHkSg+QXtmADFyrN4mVCnhREeoYF4TCc
Zz/b6YCNmNAqBzHlzqJdldyJrQ1pKfpO+DJGH+bZDLtWsImJwR5n0JheIr3qvIg7hH4IO/z4xfoe
j9N3bZ+Xg/IaQ8JNW+uyg2nTiplngDxKam0THTCKbn/zMNr5HrX0yaCPs8TfkIfsvJpBpu2qrAv7
N2rSNVQBVTlRrUhm2tKm8yRvEpoD87wyBN6nXLSLR10G3rgVV7jOeIGEWEIFCFuMkRYbDPuvlacW
FO2M0GeEt7jPDNYLEaaEf8aZf1Y7DgNS+LtFoKpdTVDasRKOkMwWHsXqcPbROAgwTR2ePRr80NY2
Il3e2nVHTaVRW9wd0SkUy9VmYe/Fti7Xl02TeTnPaHGoYki19rdN9LlUqFrMbRWnAz9zP4OPmqZb
es+40E+tb4AriHuNtzZtCDLFSYNqe7UhMuUo0PJtLgE+jXyFQwA/kwOgN/5a0l2+ZDxZJkDD3cyO
UzIqYAyZUuKonfB7OUV5wy/ZBPQCaDh7OEtEONMjoPHirsskPHQcwEKPvZ0l2h9Jj/A+V/Y7BVVh
KMXk1LXhQaLC6HDzX4K3yeclLgBkXHFj5yUnMfzx60DQmehAcqJ32bCHrYxXZAe4oTFG8tXloyTI
HkYnUHPrpgm1C1T/Hz/By6gFwxX9TgLUfAVAHZp9U97CLyvnEf3BBmDaz0mSLfTA28krLB5uObR2
OHuhW81eGiPH7cbJlfurDB3N6UTnxb9AtzzcZ5+upw8gnmNrGwgn9GFFFogPn3jWnkxnAa9uQhJg
7NDheyNmWl5imJ7IYjZZTb/ZPqe/ZGqSn14lssZtZwF4uF8zNdcHVDwUKRXifFpyTKPxcpji2V3T
dljVBZVMV3+3MzoORTAI/F8WFHp/d3ZLDVCcQdgLIzPH1bQmwoASsi0SSicdw4m3cIHwF8FBRPwE
opD1qwOjHZemgcStvWg4saM7z6WhJQR2q6zWtZFdEadt21X4lmT/ZdAiCNcIReLpYUEXbsfRtESi
dEzP63mxTf+GloLAYiFmwhgofoYXGArd95vEsxS1fNzZaIDhTyNIuKa6ft4R7e3nnKFqVsxMAqyE
zrq46xnOcyTgnwc/bkfRn7uee3vVkHY3Vf15eB2WJdM/ANtsvytEefNHi4H85YxWJbkPfsKfFYNS
EIowZeyeAhNtixiChBvOEWPGC4YVjwhB9avHOPf9yP32ivHPATl0Ho0IzQEF56ckI/JXD+IRiuxo
C+siwHfyMjRQHMPbTW0XqvYoL5YF2UWZEbZcuPBqOK5ynD5WGnMj0bpNwgBjMio8AsF6o5e1b7oP
INDEI0VUxAsy5ZQel2yY7HUMOdFVg2x8eB8nNmM5jIiBOHHL076gjHlMMCyfnNte5eQnt1s8v/JG
0e4I9VyGIGXq2G3r11UeB1xAaCtjBLs78JHiGiRri5sbQRukNvGU+PdED0hXRhz5yJOAs+o/2gH9
1I++V2DMtf2wl7TOxSOYyD0rItWPw5Oj6DWf0MdK9G0Ne47tBMqHkWdv5zo5Twky1zIOZE/LDtN8
9wQtsOkcSwgHjmPAyt3uGm67557ZwK/mesGvnNM81tUKeQW5YdGmU7wtTdQeFlgF9JVtYFl2U7cI
W1SBrF7pQytQ7D8hHgHfuokF7C8iNSwPWevad4r8Lbvsvl5YqUBGR6113KW/7X2GIirUCgmOypqi
/bYgDO9etj6DUWmR5lL37qT2YHMYQ8YiDScL+dv0M6Zpbk6oI9PwY/QaL8+y52YvzJwtNwr3UFOF
ea5/KJ6be4JKw3ydBYvrYhtnOh0oQ6KFfBJwcxwRKqKY86WNRGsK0do0tDiXgeYef8OPeFzzk3Wd
nV+zTLaLed0tj3V37wVmAdzN2hFiNCTUOZIhuPbIrEZog86A5JcuIsvuDi4d+9QXE2ajmUVPe4+U
v0enfaB3SlCMOsJgjquPzqK/f4tEu0VAn2UobCd7BN//rEUSYwo40EXyHjqQKMdEC6pnpW4HJOoZ
ouq0QkTTxdXqP7XryHqbryauZ1+5Lkf9Lslrjiu9oRKFYPRRh+uEyQ2gRdlGvIqnbJnPeZjzBxXD
aftUb+GTUb2j5Adm8I7KZUMiXlr0RlBgtBoWV2GUakeZBWlquWwJHPdol7bjwwDhOqQMLIdJZSP9
fRro9IG7gL+SfO3CY28+7TG6dTWQ2Q47Q6s97dAsg1GagPGdSndXjBp97sPcryki+s2vX1tEsuOZ
5ChpXu0QtkSlWFnHsbWbuKkal+rL+BlRX8uwwvipS4V5RsRV1weQANL+1a4ZDMNhK5M8i2yLH5YR
RrWHbkzTeCs2o/JJHikzCe7fRQ83GuQlj9NMLuTewo23h4OIGq/2bOz6+35JZ3XJpxqVDyf62p2h
x6RDuWBwYGMlFAl2O9BsjpcijijXBWKbOFRw4ceu6OFv1lUIUTuEVmkCowKdJE13uypQbDH1SnAV
mkaNrkI3ElZHnxWl9spgxD4qOjwykItXlm/VzDvaHpoBiopzwjYEPkHr+Rn1y+z3rrv8pt1IF4pP
Yid50HCi/pZMrWm/ZmhQ/dLc6NvNSPSAJ+xicgteCY7gAq1FXIZdHS8vAd2GDAKlnYWboZ9xrKa1
N8uplziVUWFQLnvtzMzDD4CmRSNLvObNkJYuXpqAAfq1ue8HhwLyAUKhfrhHz1M3FWgQUXoVk9V2
v5BJbvn9TtiKoMKtOOOoirh9HlEf6L6uaQqD8QHDEelx3ZWIC9+o/OtA+tzcNnnuf8g52sJxiZLG
fzE7de3PNu87guL0lEbQd7UuzcB6I32cff2c558hMoopfUucHu4R/bn1hIqVzB7ixGMeuOpDPW2m
bHKuwr3fEpLctNxaNDe9k46d4WDRjVdIaWD9FXgKV5+lZVN8VRPm2MlvC5Y7QjdGnqYuQ/AXuyVh
BWDdSqPAAJ++A3dkbqoOpewvFkZo6ZXqOWuqJI+312Ta0necSDEC3DmL1sMy448rSWTWKwgL+jvp
BDROyFfrA7IQk19FfqjpSRrHlrHcbKYhZpMoXUx3i0ltqLo4Bd0jm2oUkIsZUZi6GaBX0AczR818
EA783geHsnXz1iNxjO4BHfisGo4oQz1PfvLXUezMHXyY/BumtghEBM5BOL1BEbSiLB02dtlZHdar
rrMhvcVthf+KrjlepICI8Jb7vb9vTRrqg+3r+RHar/wSo0GeVUwTyko+1Hp/4HM9fglYFVU608jK
sAX14whx3k+GoPlMA0RUbwpv5Xj2yKi7g0nT+a3PHH9x8IK4gT42/50DKPqyQmf0COhL/tx3/4ej
M1mOFFmi6BdhxhywTchJQ2qWStpgpWqJmSAIIICvfyffqq2su6tUmRDhfv3c621n7TafFedhRe2L
cltv/9HdMV2gqyseTdOHjz6t+G/WVOyDlHbbv69lGUc/FV23d1QdJvKEsSKNOHJzTlD5igw59Vt5
x3JJYa4ienfZmD//By5L0ZbBwaSSzUh6PxdqPbNm3TnkCnbh1C8DG4b3iw6l7R2Mu0j1IKpIzx4y
cCzEiSUvZu8wpF0SBjtKcrBsDK5sKi86LjZxH7LO0e9j5K8fecz7dgVz83RsZkYEfTXqY7EWVX3M
Z2VMGvtL/XTdJ/bEkWrdzmFW/WvwGp39cUFlHU1uZ4C+TPVWb5nPvU1Vlja2rrybUephvsknMVWn
ZavHv2G5zuepl+YNwdrfj44nfXTmabI/ppIDs8AR/W+c/cE5ZNg/hqTePIprysRgO9m+19mJg4gY
p77d59VdDhfPHGTOqQKYs/jvtFtXMdjXLJTKYi8PE564CNSlWPq9J6lprnklziUoy2He5xR/OgEY
lMFh8LqpumnnsbwrdNeYQ87e3RQBcEbhLwZiWrfezdd9DZGUM7wPt+CEZiXfewoU1G0ztfYuA0/Z
jqyNG8jKvtaAaI5AZ01Eu0QyCKbUqAntmsJ8CIM9yzmKRx3P+ZzwgxX2zrZBmf3e5P/VlFPWkcq6
UXcy7FyTrv7SeKkVbuULs+zqwe2jrrgwRFb6OJQsEDxAQVXtPaGRkzxNNYVgvjkZwr6ilonisXgd
BA+em8XrpTWxWyTI6eLk9jb8d14V3lMDSXiTycp5BXlxzb7QFrMEu4cQrVo9tIkHa1fvPD01d3G7
wc1MOs+rE+pnbp9JmTJt0mgVvXEyCubwW0UdiijVIR4v1V++ZtRsYZvwy2bnjeQ0Ezx0ndUN5ESi
X6aeMotJGBPETtKWXXA/2q7YYWxfTnylqF+GGr4ySAizlQs6CYQAn10kJVvIGZQKQ5NLC0mAgkfd
zvD6OMGFcG8pq2Pl1OaZ+tVdmua/TgzFE5ZqQmA6hO9ELTF/X1lX1XlprSEdh8q80Sx0Q0JSJiNR
q67qX6pjHZ1HCMMh7Qe3Oi5xK35KO4qak14jvecVzmg/CkvrNGszP9jHjaP7ncuNSf3vZtW90zJ5
S+2mzc868zlYbcLprJs6M150g1gYwBu19T8rjJVmImVzwqB2EvdGztl23xZi1rtVh8WcIiPy7QDY
xXckCXnHNl7WfVBUlMmFyQHO/Fj3lzoXzNdEOX1M7BBLGdpbzywatl9XE9Y3ZdHF776DzkSB7a97
kWWDScw6eM9lXVMq9p3DHEOuYXSZ2tr9brNGuF91RQpnfmgrp45PLIedracpLzMav1oZSdeO2kq8
lAFzDFnCNiUrd+58RHyh5dJe35ec7ByDKUeYw1onqwWnCcpo+OvoGlWQrtZLlFTM8kqWkja3cxcL
JrSdkF+Qot45YDxYcD+2fP2u5A3QQCVeauAsbtsq6CFq2qC8Q3zv/02BdI6Z1YlP+OPSQnnti/aw
OgFjrDBqsiidJ4SiI7xx/WfIAYsSwmnrtwFNoQAZZBC9033b+S8I0cFtH4hSJD7Jx1e2s+Iv0QFF
boeSzIvxzEqWaKTzE972y+HWV89r0Nlh6mdRZe4YMLXDcXauDG/YEf8JMT0RGbwOer7XVpF7p1g7
2CehCM2P1+WMmdUyfkW1Xj8KtWCf4Vl3s4Mfz/VvV04m3FlDSSLd6kpxKOYK2m3VVv7U1ELNJ5o6
7aZEFEwe7HJjNEptM8m0RwybwMZN8xgH4cJmU1TJfTs62tmJiZMiQyz+jvmM6rRZN0OYQQsr5TRV
e4lm3b5MwNF/vLmaWN5Lid0kGTLXcJh6w0er2afZJQhN3m80o4WjM4TrPzDi6aO0l+qfC6qowKY6
moI+z+abNqvm7tCP2lluUDOuzFAZdNsFwMJLHBEoccrxST/5xgrBDUMXcbmfbMMn6Uy3MzmbH4On
oUR33mqP87+CF2M9CGmFgq04TXBLysacyIwf3BL8IUwk81anYgn7xFSmvpm8LH7h5nSfMinc2146
1qenLYsMPqbwpiuZi/vXH5phsz0m/kzLUZaLe7DshuoZLKk45nHFtWmVxZFph6A0X4rK33cVhEKo
VGAes3jrvsexRr6z4smfGbv445cH2+Yf+2UZ6YeaNtzPlgj20bb9boFxmHJ2hN6er8pWk2KCts60
x/D402C4HBnfuRfw+/ArdqxeHAYGAi+ztbhfPAP+Q2Cr4l27wNBgBRpNkooWYohTePzQjj38cUd7
7dKGYX86igYlxtNx8LgyUd3PsQN9M9gYX5JQF42FIFg7X7KohunSZ3SNyDZiw07isq4EwBIAwHNC
77ve+vVlExytHKd8k2vgzH+slV2LaOcLk0t3vQuIHL6tguDaHrS+/CuXsfipyWz4Gkb0xp0TMuje
raUcpqRRlmPtCiawhwIA522Z+2k4uLbbr6dRW/6nL4jcDEG+EhZWtSk13LYekLrLLmX9sFPudD0F
Dp8bzoFkavPx213YUs6Vs2ZDMrnt9kSDRJYtQvBtsF6PfIyu4Nu47doskmnejGjhs1L6uV6d8haS
Z4gSS6tG7rFdUw6GMU6J2WXO2QX9uCvBxooECNTaqZ6tLnzKJeDvMA48oVL6v7bXB2FKbxOjTrNc
+OR0rjfsXZa31TvjL8GfYCnCH0Mqx6t2l+lzGLbyckU4zK71OsVmNyKmGEW6zt/GGTe6qTV+lI3o
k8zZOLpUHZzA34OElNuMumKi5Guq1bsJqli/czBv3k5JkR1zRIkzA3zDnBdaaoW4Lp134wGqpJkF
cZraYiUVIuKsZd31RE+tRwWrNfc2GnrnX8cEUFssBvOLTn77sx1O9wI++IIlhd2eoRUOP8R/lN03
GIoedluYLRVbdKbgfs10trcaFrxMNUt1VBS291PRyvhoihCVgV31/mtctoiaGS4BPAlAMfuB3fLM
ZigbsiSr+d0XQPVx1681VUPv9dMdLLTqdsFWDHPitHm5JjW3HWN2UY6vCLzV39ABhmeshTY/xnZ3
M/UKKYHz71JHVfFmdRtH/5ivCIIVM6N93zTjG9y9vC3KLnuMQSJeLaA3Hjy7bw8T7OKD1TWMaKyx
Opme1ZDcquG3Yk+WouJcoJC6ebkrPZfjbi3q8RRF9RQnebcIaJq6DU68ssZjX+/g/NgdvcZu4Nzp
9oXnIkiOAXQVcAY6qRPW61mthu2BvtbtPuS10wSEBvN/vrXBQIRK2LvIGqZPo3KHaMyJG9Shveb+
mZu9LYnORmtfToGcqNRlkNdO4szEos3U4P8CMVo/MReWl0x5VUes9wOuTPAeMamzVU21NtcKokU4
k36rGr8M9pZxGxaphVb+wygl//XLxn4usNW0F7oSXqlIzZwKRUhD2jaO+eY+dY6zp/w/3O9+dVb8
zd5AAas/KlvrJ9mMvXXUzRJ+N+wjx68Cqgn/2Ub/lnbY+sMSsJJmNGuznxh03TvSLosDe6bQuZeN
wKI0Z3vKuTScO7uYYynZViNPw+TaD0p65JyKdlFsPGm2BqsrGz1SYsu97Ky7fL6RSxORRgwJUQT4
2ibFHkWskktRMOtu7D+zBvHoPVbKatNOt569yje4meazqIP5sdE9ciOGqRO8RvCKm6N6BticJG6r
mqyYYRrju8zxouwomVyrnb+0NthUZPOZFsChLe1OnXUJmLB2ed9HxjZ+R7ucmtJ30qIu4nSZDLpB
NkuePcMxOkZTdc9oz/ouB6PdJCpG956DPUpV4Kmzbq3NITVzrH+lS9D12EbN3g0px+nHUIwNNwUS
AwtfYujFA0KtdYMsBevCfNxyiUPo1OewsX8zbXPbj/dbHGtg5DVD+ZZuHEZn1wUd3RmUzlfK7JH1
sXkMXLFlVRTd5DXVEuOzaUrzcNz+W3IAD+bqgOZ9M4YfsxPSDfPBmfvGLgTxoR0QHMMQZBaP6qFm
i4iQ1dFScIa3o2BECiTPtNC1FmYkVTCORCt4Qfik2lZ5aVP02b09esY/Nb7SLVVDOXTLgTzUrMZe
GZjgRs1ye9o8z33y0EEOGgig2K+dgkBdKdOWBNG6Qj31PPuOBiMf8CCMXvi6zap0PjQFZcZPKJi+
WFmVVYc4dsdXatblLlrpyPHhoVp5tFfNoRSehVLS8fn622zeAhRpwBtP6jFpMsv59vGJgLBiP1Ny
Hj0+9ZIHc7LpOpi9kK/+xj0Vv5flWuQsPx2lJYokqKsreMS564338FRojzDsU7mfex1Fe6HzMnoF
Wy7042YYmy8kIi2QMKUyPdWfqHE6JapVfG1iNvOjW2TtS4Hs+CRaW6ZtG8vnRtluMlhbLk/0/fO9
Y0fBt133rJIPhD8Wb4sf2m/I4yLcE2RLTz1ZceCeF7ZTLOgkLGtZqAHyrHBu2LI4hmeO5Rl7ounN
vNq4ahxn2Xb1KsUzFoXGewg2Lp92P5h6SR3IqmbHks7pKcyBbcloqR6WYenvHSb7jzIDiuZyKyK5
RwLzhif4BUHsZgsRFd85m7GyPcmq0qkeKHOpoKrN0CjHGcJm0iG3xTvJ50+2PGyWk2ZT407Htva3
Mi17crGP1kwjeJqYTLjMVSvoCiUxdiQWFV2VbPnWjgcgM5naOHjifehWyuaNd+xz6YfdEz8+CvO4
gW/vis7mB8jcKuOb8aM/wYaXDGtow/h/HkQRcSbb2VcsLVrMdtkuurP0jTXG5rsaSgifgdUH5APB
YpQEYvCfABq7onyKeo/b3F766cFTYp0QQghUO/ZxwzvhCA/bNXhB+JMXNhOKQBKsH87R/1mScY6T
oJv4zWEk5jgdPMIAdoPNk7yPq9VSICF1FjGaczvgQ5rtfuc1K6m4OWjF21oXDUo09aVk+Mundxs6
nfhHiEpzokhVD441W0yPrm9xR7Frn3yLJPC9FXrTnjDtrj/UuYdzVXAVZjdFYZsDwALTNStyn7Rx
vYeSoeKhXGseFcfptws42XDLCZufu5qpSdpIe0T+H4BjsQ5ZzWFepu2IZOQeVuTySxihMnsTR04j
oDYfVOEZi7HYzNj5pWEB6nqjl6h5xdVN4Mu2VUFxKvh6XgMpootWAVO1FpTnbgli+SpMpS8T26aB
5zKfb8Pr+BishpnxjpHnmLI6mFa95F6rOM2W5hTaUTgnHtX1Xclk8EMiBz1GMLEwmhSEZ20tjNxy
Bz1XGlV8COXwkuWB++lVLLeIR2gb6l++7KIJis+FJ/4OSWH5mnkCnNSd5xFclPEXdhSe9By5onS/
o6BYb9whRvMDr4PaVZNkNoBc57zrLMKHX/uSZN0pujVNVr6UDZ9SvClmOpOLB3TPPJ1BbT/ptUiY
3we/hWbvz66cq/iuz3PrSNAF3iG7ozSb3ehztem4doXsmerwPDjfFoG0CyfyPH7psY9vTOGFD2Iq
25PMl+wBmTm+gxELHtspbilZfNbXo0QP1qFv/fJlHKL2YbD67FiXQ/07tlekpEOz24sK0Z11EKaD
F8Dk5mLWRQIKguVf5A48S3VXAMKYkVhXZiTkTzKlOeRonvWn77ujftb2iHSEW6g5OSERkmUIhrvT
ReRNqT+2AdRB3eTRXuLP+QmYtYNzEkF96HAd8J7X22MLfntp6IYTWlZebem5AdkZcdD8FCUz0nAY
mrOI7O4YhSXskG7zL2WDxZ16Els/Cam/jm68a/FlmOPTFBSkucJH5rd2rvVfq4wkni7o9oegWaaj
VWNuSJ15rau/fliN5zrP0EcMZ/6OywgYMAk8bAKHBpnrfW4XPN9RHbo7r3SK+TDg0I1vUAs259mJ
CFfmpOmpLxGT6BlduXnq2PpNNe/ypi3mvbYnJ2b0pbzms6o8wyQ7DAW4yXUx1qGWpYWlYhWlZtFs
UP+FQc3EIWqbRqchrtgPi4GouFwFGQ7nWEUipZsfvb0Y5yV6pWVdf5150Uz7uAXjX2WsYTmFRYiM
HmI121XWgLF4q8tSnGKrKLEOxlHRXHQbUPj7OIK73TZcEdBcTNF8dnxZ2aeR6fRNjZ0CC6UKZqbg
w8bh7ETRfxXJ4WpXMhNgw6Oq8uw00RqjjWch+HZQ2WBDXbT29+Dr/n9WncflZRNtFu+dKfC4pGJ4
2x2st6IRUpopcxnYQYvrJTTfwjCwSFvd5LgGoCKGw3wtCmAvDZ8xqQuIWDMlnrfDteCkYmtZ6g4c
bH64Gef5jgmA8y7WgA6qggSxaCGzKl0cHb8uUWfTkdKgYDNY/fewixsmV6au+2PXkXahtG8w4a81
nYU/99k+qiuWM2/14rMftoltYFSPJV0vbXFdyLMp7GglrWdypbTnZBWFfqU8LJYj1Kt3zNcep9qK
RPHA6cNmqS4XWX0oJe5zkLgFWS0Hki8YzlQVmcC6YgVMVcmiTUQ+YVqK4qa6ZXDMRKeDgBY720Th
ad7UVex0rm2LgmhIpG08lXibCn+saKijh2KNtyZVixgfVuDjS9grdz0qjaA5K0h9zsYla/duj4sO
a+4Am56TMAvlxG99jzRIb7ixPOzUEteHM98vXcpZNlLzvCtcmuwALp09sptvJwAf3Y/pUZ576viv
GSL0ZGJ//I1YEczxArz7V2GJCp9c2bc/bTatn1gA2v7or55kt71q+uky5B3upaIRaewKfW9Ggymy
yOi9rbXyBcvpqsbmgPF4FQ4cdAtKE6LmmRJV+t/YqeP/cJ0w4+OSjvmg66G/TFFbJQQVy3K3cN1w
3CJL+IkmDDv4A6UTeGEqw1LJBrljLNjIrVdFUmTnNYv6ZF2BHvGNeI5/zLEhle9YFhizlzeSM6Vz
7oHKmiG/g7ZACuQ7mJbgNkPSbpOo3wATYE+yE9vj9bOIVaiuFMvQ2nyTEtv3UWST9zu7c/2mlIta
h+tb3mabsqmMsnwW3H3FaJ2dwhURlrmx/iLsjqnVFNfVYYucYOooq2sm82sVZh9L1+ooSN0mcg9x
66/34TA39jvAb+j/l3W+i0UagNQsr1ZVm+CHjJeZC4iOcJ44uYTlCUrPkiYe3zBaVOzXoTpMtAT2
DRxhWR7QFHNmgIt9ZXi2Xv7S0Qrz0I2xo1JZZPrGDlzu1SxyvedmJcxgh+FD8ZiQa3isGlTVCKP9
H55+FHCX7ZufWF6vr7QTcU/qslH/XYno55bozGJXMqiGKW59QHH2N6Jb5kNMzmncTbJKIm2kcxr8
dRGpY0HjJtjNYM5wyuaQQSP2uz2X3Ny5ibL9Ktizc2RsnrorzV0nVgX1e7sSWvsXDryRaQ0rHV1w
YkZNKvE/Frhp6ql4jgGbFWcu6252ReRD1nUNENsen03nY7nHAc06q8G+48ro7+N5dduDLHEn7kjD
4AuKdZ2/G6JWcCOVfNM9Wvkdq+UZ5mxEAPentrKc8rmc46h6xaLvqEuN7gviwi8uwhuWOz+0EFW8
vKgl0gnFcgLiMl+yaNLhPzM1lAJzBwGiyqiNmW1XIdICMMANf/5GIxJHsKtkZcgbgS9zTUVb659g
kVF06NkCoY4F9yzDRDgTfSsrXjYGUvTVpCQYh8ZRVeN1/xFuz9fR6t3o5I0B/NNua8nduF6ixlny
veWNuv+m3kRMZV0031rBJe8hN0oHZ/9LhaFI36EXofmuIgqrOwVXM+My8fT8Aj27heks6O3SBmRj
SLiflvkx3/qYPoFJYP8+gV08O45swv2kq3I5TkFPjoXvZnLfZGPvNknIUGi4dWwBYcPoraTXd+BE
9wqzJ0PfXnuPahTrGWK7h25VZXnjygaOgvADdbSjzXnjIB7aT1tZIJNNiNR1Fj6c05m8h7ai6hGr
uF3p1Xve3zofvthbp08jF2x2YkFLgXl3HC154WTQIHTadlX1tFo+jZTy5rMI5Sjvig4z1Q8CnR9+
yWCQBbJFI787xulhumk9VU8d/kxGPTLc8mMTSFteitaeEfuIeguXT97qSfgJYb1YNcaI3IufgvQm
892wsRjbs9upsvtTdCjsj2iYq30oXOK8YZWD3qJS84foyCxLMDbxhdE4r2xnjppnByP75qRBiCX6
3MYMMp6qunT092J8Jh7s8Gi7G5dhlPhLN7T4IxqsBFbi8qinPDgWWMf8FS762nkkJiNEbE1Khfpx
UTwA/omd017+RTSCM/z6SD1BxiSLY/XavVTCO9n4U/rviLdE31aybX3mQgxlPsmlclHn3UiTx8Na
QNG2u4Yt0ASv5N3UPPYhbtszymLQXsZ1YYsEmwJgcUuAmU9ZgEAnax5s9ZlMA0blTMni3wYrXnhn
IKsEjJ4ajffVM5u79pDz5vtEoSsVH5ZchdnN7DvjemsxKCnurHHUxc8GH+CufNuU8J855ukW+AB4
rn0bCR6r3sXgudFHpbX2sl2ZcTy+u3kXEphf1+42MurUYS/M2eQchPpUeeU0VGh7dRRYe2XCxsme
y6IyDg47p+n6+9EYfB7XZ2c0x5wQ3UJUOzAYU+yjOK7y06oIv4rSpcevvIvorqC2B6n8Q+2025b0
Q+H33HdtENk2Hv5ljd+H2S0+1y0X1W08Usbv5oCauT82s+IJnxF99Lnq9GIRptst2duVzSIfo+yK
/NmvHOYLaTb4HeqDbfujuHHFhJ17N4ABjG8DiNJ4YiKPap4ZafkftplAMPLVgY8fRjdu9wsjyvEF
4lp0T70aRu8WYiygNc3atT4UlhuVT3wm2yMWNr/cExND31Axy3sOVhGUSdnWWCxVGHnPtTVoSmKH
FZgnZv9xfuqRdM0hC0SN0hws8aldrBEoZTBQzrXXj+2HMPzgFIOd7cRnphp5cdQRCS+w8Ahjl7BB
lboMHilO966u1+Zkwx9tD6YkF2hInUDIfF823mJOZVhm/NXnJZ77R6i3qucxd67T63ndtmzno6jy
Cyhl7XNYW0Ow1sdO+PjniS9oGRChrTCO5LwOnPIYjoHWEZdgSEO81x1oEv8YZUiQEDCE248nM/Vx
fR/EvQmBnNgeKJJZh+V2N3fZslloyjaz1Cy8alOMpoFPxeqhs3XDsh3zOsp/+g3fKA7iORP3Q8+e
UiJV4PB4qhTE0xo7lM0Y+F9wjAxi51oSUJ+p3PJoOh+uRWpruxcKHn2nhTCS+JDFfrAZd277GMMJ
9dLgPXRD7a1nuxV4ypfJLZlteTOTRceK7b8uUSvQBKXXRbsVra3al63CtRmGyMwyGPO3ipeOqMlw
eLZILfvrUGtx6lQ2EK2YarXvhpnrcW24aJNBr4zYKjUWR0+6vrMnSwD1jrCDsr5kE0HgB0f6tHHO
WOQHXzTVCyMeuOggZj8OVra5+ajWbgJ9Mcgmu2Ia6Iy0uqZzcRe6/+jKpzudCWIQ1sVBzBVNH7/n
HbRoEhesGkPwWHxSgoq8f1ZBDHUYL1fFLWwNopgKh9bhcs2KPZE17gepoxBXOOmx/1Uz83fPWYMt
aerB+qsssnf2xpfW32jZpvLGYaKyEWReYt3AdkYu+2zZZ7A20hzWa9PMFl4bJ/zKEMSPyytkwMQk
21UEhL4RH4W/l1AUZz7lVm+fGrSnl+u5eLvqnhswt8E1ycka5DlscjpEKgYsanEQ+M4uY7L/xiy8
ZWGTldf7ejL9gILeN+dNDC7/N4GXKWxWcBGljUAFXMvR1xXBrpmn/FyOcrssNUTjzgD0kFo/t6yu
3feLreXfkCQwu+fNsMflXgejmJjbkbO0Z8hW6CNrx8OtORo8wXGPe91BuaqJMxnicxBsUdlTX3Zl
9mSvrirHZFpB2g8brUizMGcd1/GIrFHbh2gItPnMVJh7N5oB7Hwo4sXEFD4sxbwZ4xb/W40ezUiy
7X5Ym+yBEWAqu8uKRXzGm7S+Kcr4TGbukCZdFZZIZunXirk0LkVTxqpCwsE2suV4wLQ1HP0QFPym
8ayofOsXFTNHizqMWsqaCnPGDMwzUcg1OrMHe2IHdwcPsfPtSv9BT6So9jeq3FMpHMLjeu4YJ6UX
4VYxpFXIyyZl7rbPQCn40mZb2XmTtJvtRO2pLrrFvQkg/ki5qqGIij9qXabiPguvU9h9rWXMkCly
kJkxi0BJFzU9nY/bicYYKcKcPA8nr/eEijRt75tgyQ/0TJB1YYr5pV1P4FlDfQiEihzU5knioRWm
dIbnucaT0awuFZphjHHpQYXqdJa5KA+c/3BlarXBIiBh6dYCkzPPA92jWsIvYJYPIKcA57IPPLYT
Pdl3uzLfwum2hNp8BxovWBs2LWY5xE3UmhdD63vXVfmmE0GiEXdtqBk41O6syG1bXMx0bWZH41GE
o6U/cl/xEcDQ+h6AsecF+qbwJgwS89hulM+8xSBAtdUvX2YBErnNFME9+4LnsXuNGmq0fQmXg6HB
t/w/uDj44MTWNTBzoQPB18ajLT/HpQrvNPlS87GzjC6P44Qe/8DRo+0l2cjIwzgLvtBCFPtxeHAI
loOGJ6/qv3XMSHHjvzZ+ak1kcdzx4MiesWsh3aNP4N74qUEzfq0IZZZp/4pHPqP8/tyuay3Ba0Tn
nEq11tubXcl1S+bRCgPsMIWVxdxPvvxaTN7PN9hwVvtmg7R898ehLBIdI0KcGszC0THarOHTy6fp
D2onPcfQWkGHPbXqm8Pmynk5koLX49SZ45ehcxjnTWho1UE5TGhTXDDqgwGr/7tFQKSJDucNI6Ka
ry5Ol9HHmoXrZ2sMiS8offBtxVV6E7XfRam75X6HF7WMyr/oeO5TuBRivLtqUOQBLuxXxNLdrtsZ
c6Z3xNNr/WCzc86KyFJzT3gEZm8tgUO1uyE1wgmhZ1Y1SHXlTa08+Ezlb3SVQ1cHTW66SzZK2VE3
NTi7YtEJLtVpoWKCkqY+nQaNUoKGG5J1RTd9jenhELxHZ8U3ifLIlxPjJzdn3m03+MwkvMROZB6A
GuoSVxr5ePEfTUeEMwN1Md9tY0dlq5aWf8l9W81J3sv+ghNZvjtWsL50Vuh8VVbg/hMBWtuPFZbx
fK7o3/H9YRevzXdmGsoROdYsXr0Gr5QpfsIYprZxaN3WAUrnVBNOxqgRFPe4FOh6aGwkt21W+1Ba
AgPpYke1d3RJGINnYccQqGlg+xmK8ci955OydJ5aP7cJhnTDD9zXwkkZLIZfDol/8aFgVOBeg+U4
CCtq/le0yfkUVFv5s5J89SSIHbona3T9tSrqoh3Jh+SkzFcD3K7IfVII3LHOyAoj8uU+2oLt2VHK
+vEKa9mSRQbxUw7V+BZOhK/tmI/n+yEP3X8F0+Vtx099nY6S/nC3MbamA+EWpOwtq1PvFproA5Xv
7drjYuy3XD/FbuY9DHhRCBwjxAYrdMOUt+xHt03DKYwfrxot4Irr20haI3PyeIGN9HLkG6uDGCQW
Km/eQ97v8Yz8xQh4JPsHrqKKLjIM6W5rHUTnmsDIu7rq7OcJW9W6V/l2LWVw7ZZJ12ZkODibdU8A
ivljNBsToEbWwQazLMKFp6kp3jyP6DOMLyUaXFPYGNq7PHjze9IeyMbM7T+ekpNLwqFcpx0hwNC8
HYRLqtSkyt3oMD7shz57KPk/9tnSQU/z+7o8fEEcIz1zzX75g67fC6BRhvVbsFCUDJFNvM0ykAd5
kmUl/JSqULKieMr58UJSfaJD2E7GupYKCIUdXPaLjBnKo8TWz3yamFv62PLeCBGa09xvwTB0Edbu
f1Jeh/Jb0zoHIhIrQB5x9TV6hA48k9dAD7JjiuNZt8Zp4oONKk+6zMan8+5iTWb1Qt63Eexs0FzA
fjDyk5/ljg80VmV9HNe6rlDY/8fRmSzHjStR9IsYAYIkCG5rrtJsyZatDcOy1JxHEJy+/h2+VUd0
u62hSCDz5r0n6UIeCYXMAcdx0/4QA0iovYHpej/lSwTaL2S7CQxDTwjOZHwA6PTbuV/KvmpP/tT1
9XM+QD691fmQWFQRrhSMPJraXXhLVh7GDPfVDbMLqqhaQ2fvaprLOAqD9UTCXL/hwRIepptmSi5m
xRi0KyoYE9Sx2OP2nSfMY4XLEpoaOoq353uNpy/E13A+1x3bgkI6cyd2x/M0+kzEd4mq2v/7AZm+
6Z3PGNf961hKimNQhNNwWRj/kmcZZaVOGJaDV7zbQXqasliZE3JO0tFJGlyXv3ryQ/N4rnTX06op
6f1n2cnwEigVNweMbTq9jZNOhh9OnuRXNQWM2BhUT5+SVzbadTh8X1Yt84ce1vEX/7leDr27+dk6
jAc8DCOJwB3B4aJ8xk2YxW/Mx4j58lc65csEBSQ840+dwiM9To4zMfdUTfilxEEQl8ac4wFi0QH6
jfM5hXQGe7fW00cQoyOszLKWOnkSaUUqeyTi8FH7NBt8YBmh8WmYQ9L+Gk8Fpwv2OTz61L6qwB2O
/jhgzoQF0iSHUXtBgSWzxp3kmzSorxaAAsY3PBPBwQ6xG/7UdcBwCGfLTwUi+JQQ9EyOhLWJdjcx
kYUzHEeSAWXMnUvdFT2H5Cdi+t2KOW7tTvJSjqa256gA3rRVJXxKBeruoyw6vBGLKp0f1JlxeKuw
RXpXpRP66boxWXOrbEg2M4ljrpRdkUkFB8iWoF33fGjLH7B60QWOywIsjleW1PogAFc15ApIezRl
+tCjziDEGq3c+2ztEFbFgHuE2RQhN8ybAeODLmzRmByIAMsuXCpk9Rgr2duM3HDWQ1ILbLxk/46x
Soa3EKjQ3vRx1/7Ctc9HGFVR8CuVJv+sVgZ2U6NLfS5y8jS7QPnVa2ez8q3xzWT/JdXidX9xedGF
9YTvzI7racvqxGYezivh7uZJI30291Ve2vueed2R9FQVnqcu3PwLg2zlD0g86gWRu2RkVOVE4XEq
jMHR8keafTHa+H1iTe61WzcrQgey6MTMytOXIpkCJp0SVupr68WJPpHg7vKz31RYp9gruWY73y7m
2eCV4xbgl0PhwBN2DuaJgHzdMpJn6C0Z2dhU9H+7dSIEgnsKMwCMHm+P6xK9w/b58m9eCbZfO+zR
DMPWUZ3Re9tnbbKpvt809nmvMxLae+LFgX7KtWXdUYgGMpzisXV/KXfJz7n0Gvcev5BG9q8qyuNZ
ZKY4YV5h9YgboCD/w/pASUxyRT3TD5db+gKW7k23ekKurh2iyc+pWOxZeQJRofGqIjsicdXO3Yxl
/M5Fb35eTB3UX2aqp+igRJDUf5x0IoeibRFcCxie9bkeh7o+B0Qis3u4bUxo4Ao1Hx2UzCtOJewr
DCwLb986jdudFuNiD9L4FQtAnMTOjqu07UNiNu9jmpmuf/anguk8Cb+I/F+j07ckQMInt4B77Ljg
D/SvnPD+f7qTCg8scZAdA7hZYIenc8LDX/TYENe5OKMWg6zYJfCJf2EMzcdzRJxny5GGtblUQdJ2
sP881asvScEF+bPq3TcyBP4bFgkqL9q4xHsMHAhceyYihHWjlqje3WisGU95tmJ3a0Ij8mub+Q6j
Oy8nGJDwtI/EaRbfIZeV0DLNRrrlo5pitZ7KNs8VGOqtNuvdJr9kQVp+IfqiOFlQ8RiO8p5e3vEi
+V6vEU7Hkcr+aSqCbRJrffFTioEcRzzGGf6LPE4e/AiJ5dMCr4rOTMgpVW2B1+DWwCO4AyLDxCpU
dW8vjbdq2IaByIl1LTMl/Klb2QMBK1MCRPDbiMF3n1PzAGjtWaGEp8Ck9QnbXVfuITkAxJhFOvxt
CdPrJ/BlanjCNweY1ifkcFJwzdGTu5mVyiRNySB2ZXgXqSLjIoGQSfCpoLPZFqjIl6UIY/cumQoE
c0iJW1SGZlARRhvU5o+uYPCoJc2wEQ8hiWjTTN/wrf03ULwkL4rEJ7edckT/zgKf47ts27U+FDbm
yiNGh1UWq2IyHpacwEqDdL/uprErh2ueQQDcF3mL9hLLIGM80grdnxwmNHzQ1VxeE2/FEFcpjG5m
KMLwuMQ1kM946JirxB43CsCpihJLNknxERK1zHcJJvlngeSJG5R41x4QAFmQzlCAgy127RkstXyG
wiqqPbcGBzEBl80oG+NI4NdjcK3X0Ty+tKQrcEFY0A47pbefNaPBYrq8wMba0c47QG4RUH+gz1BC
TF1QHrnpMdBINku8u8RDnF3RxvpruyLFzvdH9Qw9R90TASb+FdZga3ApbrZQfKI4sPMzDFnMzdRP
vnc0StAUKFFjSeAiKpuTmIcxPQoRJxUOrDLtT1XSJU8TusFL0sbTWxauFKf+aNvHSfb6IXM5HXAH
JgATPLkBMVBR2aqA5zt7lCNAvRNwS/lXJ6MCstg5yWvVYjKhuJb8RQuOJPUQrIx2FyavR7y9cXnh
/CzaRyVX/TMpKu+P3+MkAya4bBoajd6lyxkA7UU5hyRE+oRfyDSRmoHUPg6PsevkCFVNTUrE4oU+
xi4DI4xEU0TK2SelQP3nETvjFHrgQyv/ZEbipyG/pzWv+SgfODKIl7Uyx1UTNHwKUN/JXBHK2oJW
aR0fiflug5x2A8NM4C5n1Mo5fV/GMCCwajgg9tnc4jCmcqZSYjxrGMjWWb4vSE1dG6/kHAwSi7uh
IiL2rUAPRUebexzRNlij16wZ0h8VQL33qMoSb5f14WYLWMPst103mIMcev6s7nX9KUYoCvy/0S9d
hKQNRK/uNVOij3j1I++wCUL9vglB6u6CjilshxfolSpftcesdvkwaGXTl9imEUaw1jTydWljJ7vA
u8G4ZtXm/EmU418ykUEWYEpffkGAWEHGMBr6ECbC9mEqnb02xN4/KjapdBeNGRtRGhHJHIogx6rQ
KLSqnQotxsukYq6fuZKfKTO6TxjSBXiUnQqjG7ku3nKz2JLgUOZhwkji7aHXAddDsS6cchX0ci7o
Lgiqs1pM+qPpNxo1AAeOREBNaNOYg+2smEFoSqScWBfwNVyIWyow7hszH310b++oEgamh22x2x+K
C852hhnEgBuO5ZdJ4hbF8Mh30yWYhirunGaPSM9z0mEV+nCihXYicyZsaORNMgx/S/Mv6fs6AYLl
ywugYYTAmIkyOyCCoWiPS9ss/zoTYRHMYGdiWhcsl2Y5ALPuIer6u6zX9Ie6dIY/gGd5wIvAARgX
pJs9HUs3OTKaH9ISWBa/5KpYqwDct323Bs2L7xNx8sBchYFIN/TiZ1z4+ackbd3sJjfLXVYPTeqW
EJldz5qnjUCs03p/vLnAkSRoRDpk1Mypz+yGx9GIlxi+CUvPxvQ2NbMJdzYf/PSUGvxvR+PWUbFj
1juWD7jfMUn2K/6ui4RhPN3qzgBvT0w1ER1elViuvhTEenDTIJHww/k95lCQTWZQzDzjbORnEUPD
8ThEIwI64anuCnsTC2EzqPWuS6hyTjRdU/yzHRagVXrdlEA3ED3qphmD6TpPnA80nHyPFNH6qnNs
AoeuoYNB+HBa4B3JtrcmZCXPVaSakm8AXAmTB2sm7kLNtoT7JrTechpbKqWFmjG/w8TRL7yeedZc
GlqDAOsI9pviXs5ZUf/K+BSyJ59JXP/SqgLpEsKqlvskoVyjUwla1d2pIApHi5wJpfPq+7Bfb5wz
dfrMazD3nO7Uhnu4SH305OclzgasnkZc2NrbZv0erJ8C8hNPfJo0hRNwCcbd3yxwU6wNIyWXoR+3
li8A3CRNp4se3NqKgxXVsA4XH8RoyFmTbiSSOA5HWsGeVRKPDftTFrTHaCoO2mOqb48VRqK+u2d1
VBH/mBYe1ifrGtjHWRohA+MC5fK/DjljlccEyru6m5ClnSNQJdobapGiP1sXdl4DvHia6uRW+LyC
PqoIXuiTcG1HKJYwIqP3G8USHqi9VOR/iSLlTGP7SzLhLv9d4c9LiJr0Ql7A9XR9dRCRuzZfYhXo
B5JjsvjdyZoZ9BFTnOZn95Kyl49BNZAyVSvOrH0VVBbOfzaD0DnRPkkHz6LtyAtafnOEPiOsVvh5
YCjxrPoYlikexpGPH+pRRPuB12Ok2bfUD6RQErcS99LIjPlBP9dpyD6CfI4/C7398yC9QtekN2Yi
qPh9irYKPoQDc4Y9EGzrOYwqYwyQFSPPMdwp6T107Qj8Nyms4+5kjvqMC1LBqryL5yLQ9yGudOjz
zeADJZmUH7rnfCjz4AM2V7QZMvG6ESD2FmxshBnb+trXfACbwaORMR8SsaTrmAUtfP1q68x1a+lx
l0LUgP/cMFXjL0CzY/U8Md0u/kvQWRBVlrlYn/wO9PBlaSXmawZ3Uj8QqOccETUQrZdkgBX3DMiq
wuYq+tp/MBDOneuI+QBace1X/qvyO3d5TqSP3CYg4RQYqruh3fn407pLDA8KSZko+XxKxtxL35oq
UfWHFu3ip8eicylS4RHiFsH3FN3LtIFJMArgUyFNQb/nYV3a6xyWDCcXJxzTw+SychDOg99+WV7T
Pe6XafzN3QksKUr1UAFvmOlUd9ANCS1lcKDjq61R5NDQtbd8YScXqT0gAXUCitVm6h7WRlXnngxu
wli7nn5YD0f/PvNE8RMRnwKDxV4ESGIlcSqDXCgRpQelD8yGnOaLnHAwvqFkeEgm2J+YMxVxsLCe
N+BDF5+DqpT9a0avAYfM0s+hOsvVXQcwW9LTT4zTXMpKyf6MX1Vet8U78ohD9j5nR4xzVDg6yC5Y
najmJudgWElEo6gghlvC4LcW1bk4TSEhnRTC2nTwcwB9v8tZD/FlBDFJG1ppelkgYn3XnbowAUxP
cDehD8cyzpQP+TilplgoEslQUbDURWPvNF39EvOCG1A8VGVRzUJdDcjHQDCcMCCMh26xnjzH84j6
tGQymd4XwrtgAZOsS/6R+cqTG4lRolbbvhBs0E1KLQI1nsgKwIbkgXHR5kCkWR4ODQSUipuU5VHj
jnSXN19hOgbOL1lnuNwz+nhv2OskZrTBHI+JRWoFdxXGzJ5iBNsF2E+p+wjMWeguL4ZUOBNDp+Fy
kqyCa75F7tjgxqHWPbFIhA0Z2Ubt6IutgAcbS5iucmvhM5EWRZH8gBXQ1t9ZXeJYXJhkihe6XeyW
PvuW8hOmg9G/LYzwa3Jh2zQbDYA2gkNRn4GIDUVCX7bogFO7UdeK95fwtO+5n1klhHhMRuvswiyq
ht8LBAU2XZF5yD0eSdjo3/juTHyjplqaR9lMWH1OS4/zhAe34Tf6A0aYDJ7oU9JTA7ZxvCAa8Inv
8QFjG7Bu0ugXw29bhzuPonRgdOvhbvDnNZnhEo4ZKkkX0dPuWPwRhndtEc320JZCLfURHXpYDhXJ
UO+K4jK3z5mt1srcs1lB2Zdsqsao3DPlhqyxm9uE8YkI7AwvdiU1kb5alKD2qzIxrjjwEiLun1np
sDH88FxCPHU0oy8iQFy7MNyQKZIM/CTUn4y5vtSu6R9Xf+UskSA1l4vNW9LbQgXDsw+0UNwZmv+e
ZLfuu4eGxP2nHeDCXBNalf7TrL2n3xvJ7s2DBpFr7pYRD+eLax1dg9Tw1zei6Z57nHS3uLcqBSbw
W7ptPD+lFiTJqSd4IAwGJ8lhujTL0F8s0CAX7MZAjiOOrSke9ELtcMdGUkIwnTVt9jE5rVO8K704
zn9TtlINM7jkKJAQioKd6nNfD/g2GQAf1wBb/LbDZMuy5Kb4Bs0ERCFfxVF27At97eQ6ro/ArrMK
70StIw+PEdmw8gJKir8N2pL56MB/M/Apc/RWE9Ju0n+I0jdHVHJWkexS5O8HP1k6e5qGIHilqob8
JiTf4V7zasi9WlFi9jLBqn6YQOFkL6pGUvtNoVhuYC2v7U4CgccD1JnSPwFOaZczYCc8cjTYPl78
kf553kW5h3uqKPqInkeYzkEAmRti1dD7vICXP19eK5FXzpPvjI2+912EMY5/thnkO8q52v7E21Ug
Tm+QWCwMWD2IGi3hS5bH4XRHdEE+kOACBgJ5RZJWQUfinErYQIYXTYnE+m9YacLhvLgaXK6/rERr
xJh10RNrgEgboaiE01vOvExtr5CndpD/420AEC2ffpSM9LxNyNFcwIjtj9MooZL4DKAimgLE3VNP
9ngli77dDJtP3zmByYsDDAFZXy6viv+NgBUnx3pzpCWKYNjo7fxNHFkwEp6YFV9WbJxoKsT37SFu
lkz/UQmTupML8iU4zTHTtoNWUb/NkaI2uzOAT8LPxmdLFBMvVL/lRvrPx7w3wTV3jsSH3YPTBkN3
ag2xZ+g8wMqvVRejnvnQmuxuwnD33kVd8y/s+yg7KszNNXe3l7V/44k1LwuuQ/z3PEYEJ2cfcTKb
Sow4A6SoAy1WJcEgAhE+I8PM7Zk1AJxobD5zvHueVw7hpO6U/6DGlqlaTLJd3JqQYZ2dnXg4daOr
ZxKzSeY8Sl1hS4LSFA1nIkwQp30TduZFZ1iY7qwd3JSCIXI/6QoK91u7ReO+T+RhCwlUFdRntWAB
OlZVgZAk2BfV3WfTBAgt9qhmHlSVo5lxuc+CHI8HPw8Gtot3s1ny8NAprxtuOJCbf+z7woYmOSIX
TGqSw6Zdi5TUkBRBAJYMkvluHtfMfwwA1q1X8gE6e2DwUnQHjd8Bz69aCSEQLBfZxQUrVp5pOEhq
0iHPrvPO2GIoPwRwSnWdGBUxjhLoqT9bx8Uinsymn5/gDwSvpq0ndURYm6u3GEowM4Oq5Qox40jd
qPwkwkpRNoakTY0Y+EuvqQyI+IRJ3VwRksrlpih6pyvnbN4903fQsCcDLr+YNFf4KsqOFhxbFkSK
GG30wMY+RjG6SBbvrw2Gqr7oes5pYsMN47sI6h1NMy0YLOqJxtRERLMOTNBLeYHoXKQPZOJj82JJ
Vnb1EfGNW3QpW2YVdmVMyWfp4BCoMLGqC9Pa0v5RDqO0L7lonnOGiQ1beGrMgFD0s8nWJ252Yj7E
EZqIr0ZQ6Gwr/s23gt8SXhareVFjFYETZoRNJ8ftSjzKr9jhc5Hag8TQdeHq/xusSzAgaXvAX80S
Daxl61YemZAF6w+4pBbxMoA0/8DraMzR9AsViIwrDEK7xbOTeyjxT2ksM+uMJ7ZZ86fGHenQFm8i
2msZzlW8Ddr9xFi8GfcaOJYU1JVy271xvPiJUaFg0goNuD/rZfLmR4YISlwsfhl7KGaykQ9+3Yny
jJ1dPDE3SoK7NG8pdTMayq9p3kyvnNae/V2sJtdPMGGR2VFziM4LPFY1lb3h0qmszbPPLO7s/aQa
Iih9btbwrnA3Jx74FUpApSsAe4XbbBthmgE9HDdLFoNS26J22puQS7IwoVFs/t9e+ykD8/3k+P6b
VYo/AqnU/EzYkuW8doHk1iNGrhCFcam197M7zO0tG/uiQBQDtOQw7y23+yeb0cSBvpQeaDAUO2PE
UWB34TTPdaT31L7xgElzMn897DEhjVjOJVt6pfwdcfmT1GY31TvFPTgfG49QEnXSknIKxRQBShqI
Gtmc7Ro7zjKWH3vY4IdnKh6yUtRTnjrK0YcK7dWKZrenRLIPbHtgLpY0+KSA/sTT+CG9mP1rcTmb
4Y19PqV4zRUxkPeiHcKBBYzMwFnqEzuMChASo+KJ3MIGop6T8mEFw37eluipu0hGVO+jxxzmtW5V
4FG9s9lux2vLg4Msh/IKw9It/uG5lfGdoeJdb43K1TfhGgidqg9yfYfpNP2OifulJ3YduoKtPTVP
SZf3wr+SkXWDl6WCNvZe8G2Pj+U4y+Y2x3Lt3gWZNs1+I2iy+wyUbsDOCMWc0Awsa2OS7rFk+byF
NbKDEWQvYVkhriFsYeF6ZTijeekCVv09Sgr94GysxFgksZhjFEO4w8+voDFUVRnpX6JbnW48NiZW
9RPrs3r3a/Smen0YhzTwoCy1lr1NNH3Dt7vOkO8slmDvEbW0pqsuJr/Cxs3EG9CD7SxFfxN08/Jk
smULZMD8Z13PLLrqEcQ+CtISNtDrOTeD5cOffWR7DYO0PHURgeydqsdQXOhwvW0FQJBh0Bp8GOJh
lvj/MelTPquMAUYCQYVcRgPkwqn9jSdGEMoQczBfklBNb1VN0BDyo5SGwrDKTh61SHEmAbtJTsir
fxl7BcNTQefKZtWB0uMAp1TKc7cwitmEHrRtzWaO/6O1SUNoX/a/EwcnA3tRiU6Lu8zU43it8SDa
52p0gvKObVdIOcJNOjSmTMkgetiq1eSBw4TEbdIDlrpkOUsALk01FkBn29h99QEpDvYwtfhdD1CS
5uYRx+Ra4kJeI/81k+NUXomW4lZF7/cMy6OEcBUpzjHNw3+Fj5P/xlXI4IaElPoWup2+M2j75WPL
DgH/yPKI/FXh3UzfUMGb4pSUfpw+aTZuNNTB1Ez+L6PYUPRaML/5tK7rmYIxY+U6x5iOHShCLZLs
yVU950VmxLYmIBcqehBM+vm0+GLDy4TBav5UBiGLtyMu0+FHE1Ox7TV7adyTZpVI+4NGiEwu9qBs
0NiZPRcohIcw8d/oMbFCWXbZ49ICjpqZ0EW5/rEg6YMu9zhvC4NNKelZmpzt8BIyAGIwDtxJRm4K
wSOke/pBwDBtLgRpiMIOczC2fxbUTo3DimTYejBTPog7oQxMdnwuiAygPrej3N0K4ixMR3vgU1iY
IuCjDX9UjrvdqtbzxhuhUo6KySv89OLlUG1fxdIqEK4N4EZoztDWvsREKcHEYIWs55NUL49TUk3u
a7QoBEAfb1Xw5FU+Z9eE2Tg85eWMBiu8DmGpjK0WhCaLBT3TyDi4MS0hP+HjR/DJOvQ2eeqV4kgG
4LWEZzT3yuWSDEyVHieVUL93fogoM3jEoA/wioQ4VMps17kGpNkd3IW9Ljvm4AD4dmk7Epvhks7X
J1i6/uzsrcsig8dK4cFpz/zdS3CPk3lZf2xyJM9VFbIjwI4tpHAEJ83uQ+IJ3D2qSObpsjD8NPe9
E1TuiwwWlYMYSEJGS6oRYO9Zvzc8W3gw5b0cdcHMjcC+wiXDwUI0zeThfONrhdFNR0Xc3QZiLT88
SPzO2cuK+IQyC1jQ57cXfYvFbeuDQF2b8LSM6p5VJeRXjNgqsrlyUCjZ7jvflbM3djebNhwmzM/z
B3SEjaImO4umD266UEeFBWUz3nfY1bFiolM07YbzZZEoVj5WJTLwaLIMsvk0uCZ/pogkD5tV45Rz
0xIR809Z69vqABIhxYGk2nb4sDryW/fYZbY+LmNMbYuHE7I4TPmkKQ5FWs3Je9PLwXnJIeV5F9Jx
KLliIvR/yHD9kswsoMsyrPO4vqXNy/E6za3Fl5hBN/iwZOY7vj5De0TPdfUi71TA4MKJzNFH6nGJ
xqo5TuxWIm7mRIV4tVMY2Q/246pnqwEDvFJH+uljiL14di91xTz4ibrGmt99h256KTTeRNx0lEb7
GbSQ7A5ln29gBTEt+cNKo7GAw6AXuKSjptucvBEStWGNFfsk85JksE82EwlEAUdPKqj2n8BLTXO2
gif+zHJl7gFuFfw4mNv64CErK5JgbG0O7rqlmRYWw7DrM2TISpYMj2e06rvYJ1B2nvixsyuTR1K1
k55QBxiIp94f3togfmEQ5ROCJ39nXrsmgkicuT7zc6eYvYA+tdXLo1hjL3tNtsP7CItBFw+xD2ry
tlGicU3oEBg4hOc8OMsBwhqrAlbtP7PEUn5EWdy0b80AiONkrQyj53gmybqjy08HPnMGiqekgjzw
0lvi1OyeLRBqdTG6fxkiYz8l+YSdboJLUV71bLzsATcsgefC9yf1Ns7x5D+VEtus24/Oeo66mStc
dMbe1e6Maw3VFtl59nNKdDKd1QCk2xtZdRFKyMgea3FxrrO/UWO9kA2YFVZd/X+ny9yjII1jzp47
MBnMVYvOoKW0lEKKDMFMCtSTGL8PlL9jgxOxwqez7/jN9/uETwouz0BqBd4vJiQJnSmAOkd6P5b/
Rtdp/GeOC1CzAl5pduxCE3RHHBNGHkHxtf2dzhVZUuoyLl7W67F5amdgtLAvOO3YH2DmDexcNEHJ
jo4p52NgOGk1C5mqrjzJLoizf1WPyjaFMFJuioP6CdgOj4/ddhW9BQHLTAFuMzmcroLdClQTLmLO
b4WcN32zX4ZJUd/jojr2wvIkUDQ4iWWRpWEE5gdplv3AnKGyX2h7DQ/WZOFU5Xiq0t+iBcoBiZGC
LjTYircYysI80QIbeq25dQM0HQmUmOBm0L6weJiDioug4QrtSb2yHhyFBe74UWFVbbLzhDCG+WGd
w755cK1ro8eO3RnxA3RAuGgZAVtMMeHYi2MIOb+CJl7k6hmqzBKcmWTD1K8gbTD7DxoB4CnvQhhm
SOr/73scSUxbN5KCDsiuJxC4nclW1S+fDdKB994VDgzr1mMqKd0KFe0YFzjkoUOFmotwwSon2c7h
dva1wnyfvZkC+D0UHdTWJ0ALjFd2W2YeAzBDZXkYfTUDR8OG8u5ZXmCKnyJ8YldD7p4ZYsArmNyW
HiYg+UMu0KGwegPFgz1W9mPlP4gpmFi0FLRl6+5QHXiz2P5GE2NZHwsaoaMquyD3RveC2nN6x6nD
0Y2+Q4QfaIr3pIkYrR3mwIAFcLjdRsBZHFnwsIbKG5dPzpNQvNYSsSwRQ0zosikFeIxVONTvI6ny
8N2k2yg8ZRHKL+UTJz+sU+ow1grZRndAI8cnEEi/H25t480sqZbOynOZdBhIDjhwPPkUuoEMxh1Q
Z5ZS0tL1/aXwoRjcr1FpIKBBoDzOfo8QhrcuZL0f9AFs8esi6uAIUgBRdmasnGA02N7/SzIa4Vyt
cLN7JBrEpqxf3e5e59Xwj9urdJ89BjNs5C0zr/x/ajsAdi0LtsfR57mEoBkjRpYUPzQ+xo45hI/g
KBF9lk9QPyq/M1TtFFl6k0JNKN34i8kA4hq4cWSPnv2WWZoOZKnnTr3EmQP+8yKUz4fNu1Py2MSj
X95CrAPung6JbB6Na9JfwjBXaNmERZKku/ip8frheQOlBQ+x3nJ7wF2b+lthGRF3jjN1lwZGXPpf
slTSwuAmxNFusRF3/BjYsc6CbizO9oqcNMDB13OQABcZ3VL9SHL439lOa2egNk3nTVVWC9I+O3+U
iXcGSPbmV658fu1VP/ONPai1b5L2RHIVZaFrA86sLNX6J7EWX9fHaFaogrWkTPzE4yLlT88P6R7W
0RYOqqrf40yDshtWLBGIU7b8sLoqUb/KmFn2uGe1FAJ3F1f+9DRiN62uM4t6nV+uLbHbNHYlcGRC
7pwXwkQMRIQaq2/VbjddvaD2HtWI6HQeGnBmTN5qr3jBv8yTzgifOPzIWoL1kyWgrG1Z5pzN9pCj
ivuymXid/CmNw7coCjLvzZQ1cA9wFe4bLg0n+t017fBWkHplqOtUjPKiymNSNqx5c0lEi2SqZ7+o
byyLxVdFv4S7GlWK+Rrq0uweMlZ3D5w4ZUB33HQrMQfqDCcxb5jV+rphh4DPGI4pKqmPczOOvX0G
qBTyNYrOl3+CnJ1lu4GVoKgWeP+bR7YOlQTapSa+AjUNMigroQUBWJwhsVbt3VDRBjB7ltuGXmZZ
zF8t1QkgWQdrSsxYvd030ZrglWKu3NyKoRk9XDgLFLxjpdooeubpoc434djJc4hmM50UNwR00Kiz
eABYjCvYcz/J5tNgC8BSpcjOvzV5xQJlVorjmWFtLhLv4ljxhJd3HV10NqY9RxVwve9qKbhvO9fB
r6poKpn7RgVunYoB6pqeBBjpiNFHruqfTZ7mv1ODwkYg04F6STU+QPD+JGLvFh9Ly9TuPdITENpD
XbJTWMKrZE0QeXl20E0n5G5vvtOZidorpyNG+9s8ueYnDL2lYkOY76wsSOiawCubfYI4hCEEt/cq
2PydTGCDUlu4wPHA2LdQxiO/SYiAzim9HbwkLsGYkc/ykpBRWv9UQUFSTjDuXqkKUHYIUaXB/5GQ
FlzpH87IksoDoMUqHmsEJmz5VCclnRgINexDLGfi1UHYyb3fPMZj8p0w9mz3xUQc6B2h0l2uYGBX
Z6/i2qS4qrcMBAdlP/2lbgGRwhYcmc8sEKyp5b4jfgSWAjHuoppnQA4cVOGWfQ6g2ow4GwwpYAof
Yhn1juVC2fSfCwGnPg7BxOLlHS6dDZ1LRVwfMccxY4Dzuyb7XPnVt01qTGk5+mh4qXFNf+H8BHDG
ThzzHFC/y2dHEm592kaV446dolgHBebwRy9rWMiTTDLLfvGqVjk4n0BibcVkvBAaYDtCg0VprA3L
tBCj0V9jQvBsRpuduxDzNS/97MuXjNuX17KnKj2OPSjQO37Vs/1KiOQ1N9/nlYACKOkk2IWIErPE
m6zEjZh64F+Y6Qrf8AmnSGLTfoytHB4Yt3btJYV8xwpj2SEDE6yI1S3moGAEbkByk/dlhzdx4UWv
Z7a/MOrPbMZmvJ60q7m327Z65umBr++Z4pC8ympWZ+zGYMz7H3goMcZFWSI/hIfJiH9dW8Vut03Q
XFnCCtGZZPWdMyTY6JI05yu50WiZNpU+A4xA17C4uO82KYMQbwihsgimJ0Y+lFNVDyxpTztd6EOS
ENSBizwM7Zd0SE5cMyeLICpXGrAMtj8GX9eCXBlEQds08lN5ParKWbLgJXlwuh4rk6kkryn6Ogcp
TpVM3pph1sFnV6lBFBDGi4hUDb0X8+OdmZs4v7Cli/wUe/g4D5BN0JW5mmnNpmHEOZi0xBkvTcui
0/VES4MNIzagnJ+dMVSG9WFYp8bo5hfOJMimmzLM6KfJGS/+zquqMCJVQ4WgduEWGETvYIFDiu0I
Gqe+TTrYlltgQZL/I+nMtiPVsSD6RawFYhC85uScPE9lv7Bsl4t5EAIEfH1vbr929/Vtp0l0dCJi
R1/DuFkwfWF0A6L1HLQdq91dFHOLPdPV5s64vtgFTFDIUPjTfxQM10FyNGywICPhRAmcPUHDhanH
NU2cvU6gqkJu7XycAm2+TRbaGTNblfXLkHCOoiqCtknUvV9AXfgNGHhRqXLWgev9M2rDiJt6HQPy
5dY2/ElH0r63ZT+3ZbTPxnh9a8isozpXTYDSKB9rh+lo19ofKSfy3Kk/tlQbBdYuIc9UgW/OlVoe
GMFc6yvwu5ramQReU8nqA088jpxWOhPoykZTHrUUjcsDbbgmpF+IKkBON3MqjP0e93B5IIU2A0al
Yuzm5xwScXPNfEUwLgjlenetNAK+z50mXkfTurCtb58vC509BHCxYYHlfg46quoRlwa333MP1Tf8
FcIP2TuV+grCiZ+I3vnLl9kKb2hhz34Wt1jvLMpmrWFPVXFwPOyvXd/j1qV+Uba3HKMSbAYg7Ce/
XC275O6RsbK1mM/2VXjDxsi96lzlf8BoYaJT8YhDjX3+ou8popLNNsVLcoZ/uwBFoeeSIj3sFCEa
Tskim4v6sO6BZA2vd4vsS1nGmLY+/zADk350igCu226gcrwdtjjFjA2Sc5ICNTlyu4j8v1x6xCRn
jYN5MFHgJSiHiAMXFeNw42Ase5YEq5cdghPI81xKJz4ZFJZ0L9gLUoPX2cgRTZrSboamnTgvMYIg
UuPSLPIu6XCJQ+82csTcZ+Xip2C7SbcO4/ljbBdRc7Q8mkv3Ptli5zCzfxMvtonnN8LliEfp3JHp
aWbbWUXAyckHIGCjQkiKwpdEZzq7DDhBwsdKu3N9VeXsd1c15mmwLXC3lrvKS6PsHISLn6GnLfKH
A9piyWbFXn2yy24lRpUr+CB2VfmSLJZmvOF/PhGGWhke2Q5WadRyIUBQjUmA+azU6TVgmbtw5/sL
JIpVkZdjok16H8s3nCFWmnahoLQOCUvSKwkIwAFxVAdfiVTqBtqIab+7yfEvPONWx36sd/VOL4QQ
Dhy5I7gIsmxLdUvygWepbSfQih15CmiheU75V2xP1q3XtVN6wiDVhld80Pwp8Az3PwRC9Tct3by3
qsVCbRNLJLNTmAKSv/NqtkJbCB/hDQIvv3XIQ3Xf1IHwtk0f4uhhuS/0EczloH8DppgB9rbEF/xn
xPT6BimWubAae04kqs+BbDC6ynu/zTIqzoCJ8H9xNiPCkmB4hK9sTUH727hOX70VnhAfYOCaI0mC
on2cB6dzvxMcTT2Bh8qO2WLhwi7YbtJrn3d7VYo52wUm6z+TgqPnxnZb+WQ4Jx+HOCAssmKJDTPs
Un40sa9zlrWV7z4WwM55mbeTDD9EBmjjA+qmQpmwWEsLOqVaFxN2kvNmrJyYULOSA+5toyMI2okH
moybOS7f/66ibIww3CpP19XfNvbZqoCeNU+OZ6dP2HuZFlQIgny/+gfVufRxVeIhXZX6pljbAgh3
46colUyJv/8H61y6jt3jDk0ZV0UXkYP7tmkvxfbQoMXb3yt3zFBNEFF/ZHu8RaJupS/lRcIUxXdc
3UNhSMaHnJ0mXZiUug76BAVBpRfsPBMZzKXymCthztCkUeCK6fttmuSO+5Dx4Y24qAVujd3cwcT4
If0+Ts+JXtrM4dVQhvmXnuOJ1QNqZeWRkvKLSX6uvgbOXHAEYXWqrSmhZjEKpHWByMGXk3w/wYhv
IWBq/UGTb6yTYMfsom3bOhyo9ktSi+97L44OXujbGiXTf/CJ1Hc3fZVD70xC1qh+6Cb2CYx+ne7I
ZeELDGEPExsowoD9T4QU3XXsqI66z7nIgNgEqy5o1tjNJfUBLJeTwhykUwl1wLE2fHAmr1zEOeVb
N+jhIxQdT/q0AlmvbFkSEsIL+mN1s8jUi05OzDfxmvMuaz7a1ic7GWLS8u8SHBtnmWb2Ey1entgH
bun8zrRnhI99HvCXtSHQrnNChho3xy5bR0lSbt2/0C/Iuc9XRxAVyg5pibIZdjKrb5k9xO0kQQqu
JxlCP25+zpc6IgCDdZ2XsOdVSDv4iAeVdTeyraO/kyQEt2ucgOT1siw9F5Ex0F+yZeWNLRyxeZdj
KLnN2hhcrYnWGIHE13EAq8Tsi7kNHSOYHUXRcdk2BU8p+s1GMC3UUE1W/cmkhZKcRA1jXtOs74TE
xeuNO8vc87/Vr2Gcp0eQhbp9lik5NVD+1NzwqTSFUVjFDd29i+KCvmlGsPt+PCEp2I7yCJpYlnzA
tom31R/5yl4Tz+eiEQVpwhWwk71iPoKO/TJgWOzOCAxjhA3f8ln5I7DFrAtjTJyKzraUcrY9Lmqc
qCHQEo978rBwbcMPllNzP/Z0/G5ThKr6XPWJ+O7AK3QHbG2Dt+fE4k6JeRTyKe87WTObpJHow21U
jKH3lFcR8EgdkzG5pTk+knsvdYiKDANeLRuqBjACWFzFySdb2+PPyaz+4LdrwnhAdmuOwNv6yH/o
tfA8hzZYHyTjDrl4gKTsERDc8nJIuhOTFV2MWon4G9mGqXWDt7jSFxerSbVym7shvnPqdXU0pxP9
V/h1DQR7UDF+RGzLA2x10UvKfQY2ArRJ/GjjCgaMFkYrgWdXHbgRFa8Otid5trWdmaOnqvm54DON
UN6mTgT5ptO6d06IkBjNjgQmW/phKsM/7DM/kWNkopv3NPfF3S34mbJ8teqEE7YNZerspiUz1Ecj
2ZRXErb4tzhVzOQ82cNIOIjysUYn/MVaVkP35BXd6DdiiE6jbeDPZXSXeX4NkpOyaZ1tHAxvbnKM
PRSbfayZ3m5ZBnrd02IP0FKR5VveOWQEeVsp2AjhJYisnKplt18n9YrZnpuKnRSsFnYDwbkYZF6T
CvVbMQWX/U0IM59uclJuy071bshtg5ptcqAweabqlseeMTPIHExVYaU56+F9VLq+spcZx0dajemQ
5Izj/zTdFlxW0g3mCIrpwRsr519SZrn+YYZE4EW0LVy0xDCzv2XVxDREjzhPL0kvycxneuSSlUgB
LpMlseWVnxWgCW8/h3gE5C5x7WR8Ehk5/luF/XP+5NBt70K4E4i6YR08G2sIbzWLuiO7GgwDBdVO
9hXTi59dJh8mzQO8oCA/pq1Zo8eu32f7SvIf2EGejCxq0ODOFdZP+H45DD9sCtUkv1WPtNzQGbW6
MgIXswbbfOITm6KDSEFNIuUgdLM3DEtoXjTU1pAut3BWgt/Jt+E6U56RfdTe6OsttlDRXxYpiS37
EvmSA7dl0mwc0k+cduioVUG2BWYj2b9m6DMX0gPtn5kn8B+q0bBEGmwXlxWlzQWZRyLvVC2Ei1rt
ldRxr6Y/hi7KdFY20zLTHhG4BEK2Xuiu8V/F/qXKenbl1ejNH1G4utryslgrHVVCceRI3YN9nDnL
NJlqQfIzlD7qiGuvl332K+ZP3eSk/useQxR8OLYOGzscnenJxmBZP2SAxcxf8lrYYQr4tt0HqcS1
KQWBBnvqvJovMFmL2yxvC00n0AKpmPQF8EqtK4B3w4BaOuvYXFhdIzowe9JtUaVL56D0NVT5JrQs
3PnkLaqb9r8lpe1HiTUcuJsndJfPNVtmm5z4sAPZHvVfXoH8Q5g9414L0NYMa+ygdgKLJT/k2M41
D7SZ2keJ8hsfUr8I5M0YW3Nwky0hsZeZb+rXGhBMLrZax7LIqfpP0pEoIMCyvL9uZcm62FBO1Ikr
x69d3xKwnCfcPkvq/GLhNa8ZnpViywfFHT4MAs4h2xqi/Iquon8Z9/i8w4B0alPxQt8mbllpCu2t
5mkWDsphVzjdnyDLUfS92QbA61ftC9Emo/EmpUhZAcoLCD6HiwrUqsh/zn2DHMdSLPyDQ6oM76vM
Eg9EqtWA+cYGuZhBUOzHw5xKyVntR/UfaDvNo2FLzcQONOYlMQZ3LasWc/CqBntkpSPXOxDVqY+q
6vLhWdl0g9m9Aw9gCVODhvFfeWjh4EGhykyoN1YsNECSfY6r7Dr6i34KeUiJs3EMhIfaZhEE1cVd
xh3F21wVmoxGwhn3xRBvueoD7boE3JFo2GD9HiJd+b24p9G0zq+Fs6bZJc4tBOsecy1/dzC6MzEp
du439UQEDsyfwWPuVZbHuEjP5bhx/EzeD3OFlwlIbv5MCQ+7UeOksNNMh1nuJquh8fxAJsVaT/CR
lG6GEx9RHAIv1ko70m8Z6wPYPbTZxyRPqdjwOIkbNNO4dk9NMJHAdfFSbZOyl9bdmunNb/g9Ephi
sBXIAQCX5pvOIlX+Q4jqrKOtA9va29LmJN8KhVrwSktR2n3YHRv/18Cy4RNu+L40JUj4MmyS+JHN
FQZWeEC1z7lZTs4AVavQyb+Zx0GGu5R+Cje5shjxzB2ZOrY6WPxrSJok8IKLnWdwfPCgURjwhEyb
p/UJlbhs72KMDOMzW5W+o7G4XYc6MLOTe/FClFgMdArl9UTonnkCR7Fj3VFXYQ1rzN0pPX4kHLZ5
F6ajPT4YBTDx1xcDFG/+7A7GR+3MnJYE2ANrHp54w9qd2gR9JzKMkCFvvwefUgnNUIZn7MdRbazm
Fx3OpPQ3YytUwKTE0P9qJWmaPSXEuJmt2Vzj8oAP4qdXgqDVdO5h1EHcxYaQGYzzXhnP23ryxcL+
cKztK5MxcipgM9kdFwTm+QnBnX5W5cIW2xqqQsAuw20sDCZIMdtbwHK4SuzYJ3eJ2WwKDusPhY4X
RMZ/cuwM4+oAycO/zpPliU9XtPN7VvZOcWT4y6ke4CLoN5cl6Lr00rewIyhhqNr6QoAJJpwjhsn8
K2hCr3cQbliLeAsLmQrT4mp7W3MZw1JiM4ZbxIRtRyG+vsQ1mK8G1QVnFUXcjaRfzeqWPEvecYAw
oOAh7MDgITG3a1dgHHWPKaZuUkhFlRwaQrr44iixXoNQvVtGfwStO27NK2phLuicND6Gc23/yUKv
rKlbhrH45i2luU5AqMS6IPC7Xx+6Eb8fOW70Hd8mWw7MUyQH4ncALDZy4ntNbD//4ZCWpVwDEnIk
S8M2HlnFE/S4Y7d0w1xig+XdFT/W6Sz7vWMVXlFQYdOtfXTKduQ771vnUE9tO9zVUcNNxXUtbK+Q
k0iAUxGPFsnWaWVc2SURDgjYTDGahSFbI8pl1Z5VNVveFFDHZ5WuEduyJkYNznRKqW6rKVsHWRRV
/tV0K+4n4Y6KrhyzWLoBDuFEz3yc0EzaOaTwV1de2O3cDLlvPywh/vEKRLa1qch7aOhFrEoOVsWl
A2yx/QwzFvd/0U32fEgIybIRl4U/XKJiJuk8xkY9kk5bhltSXOKPa3NMbTxcdhcnyRtCU6FDNjgc
be+dc9ARzCkUMjvMyISC+HcqO1aIVNOkuoeAEObvgiTgwklHArtNfBaKd9kI/3EX+whpmxzTbwTq
ynPUsWzHfEUb0fS4EcLVvzyxfvYEgnZRf4qRC+wRqgJWJ2JWfLlZIrP0Jx2jvBvj5y1DRuP6LTxa
nO3AXCBJZC4MgLCOHrTunPIGu4Oo7g1dnP6bTauH4qAv0KCBf1gh8jJiQaLelM46nI29JyneRksh
cF0I7HdDJkV5Xnrc0ofSYYp5EpHBeJTCHVVXPQZACoUF0ePsYgBWlyW1HbFPPQ6GX9bNve2D12wX
/++MkJA+svbzeLX5VQZEpWiz8QCkRHYEHMduLTRtZnpzyYKkZ0pZGGBmX8PnZ/fHe2Owo5ojN+1y
9rsBv9WhWCp2CLz7VHyHF4ejGN1p1lccTcQtgYFNGaGAjtkM584stzFkLpt2BuDR7AxKPI+ZHw3g
aCM9cM4saYJDSLm2/BqYxtuVKwekRKKyb+hip2aN6yvII/I5HN644larMyg7dc4y2tuutp9DJhlI
dWdUgxr+W94p6AIq4j69K7pSutukc3txsLVLUyYQ7wVPaiVYfZD5XM0JUGBsdjXfdC/z1YIL778J
S/h381LyiVGVwUoK/ovdvzEDc/1WSQjmhwja2N+sjIWP2HPSX54vZssQc/2XcHPzFHYNj4gaVrYU
i2LK2w0LEE5mnJrWZgBvW2wLNXGlxYaG2QSu+n93zBWgU2U2NqMGYz+/rPB5MGzKg3hzrXjxTQq9
7wfwI4JLAdrtT8l+wMLkmRdsInwWXFuvbbrPUKv8jAKXWjvwbgHNsK5GaealOCtUQ3hA7GdnkjY7
oG/s0AJ7wfzIBj8J35Mw0OeBbOt8SQAG/2CdJ1OdxW7BgadoK1u9fqQrtKBCbYfJnoWrgVj5GDsA
Mfa41dp2lxSCG1fFgpwKlSqXLxnm23CH74rsXiy09ckvGL6KCHYBRmDOMXxNmaovhPsw9uFNhXuB
DYr/h0VvsXF1fP1WGR+fHm4ZqMjAa4Nv2660R6iKFbl3ikqXPw0Gr6o6d7TIgnNwWvg+REip1qD2
ZL0oA6LeaAMzldUQjvgzl2ZG+yamCvUA6RpTsB3PibwrXHASW6ClFHdB8S0vAgqBPgH2Zw1A4804
guPFKEnsMzoziXLYxpZFfNAOPSZbZbA3bhAJNP1uXWEjRvDTaazPFTs6XnSPrT0xN2nRRlfoiuLd
GlqigpIRynuwBYL7zhZt6j8GI7gSCHEr0GTOiCcQ9FyLkkBMT1eoFiVBlR5vT+DOhAEZ1IqH2GRA
R7A9eFiyyZXuQcrwa+iZ3fqOu8o8XZMe/MCqtc6IW6vFT4mSmxPbH29P4Z8Bz05FVn8KsUDTNz+M
sJ+I8DB1K2LS4tnLC0bmeFJUz8WYxb6TWlgXvidE8/EwB4+BM3FBbFSGnzuDmsb2rja198A5xBQZ
YP2VsC5bch66dvx+w/Ov01OX+lZymSNN/U5hEDKuKZYjaBj4zpItO33ncyZDsdOsD1kVdznRuXBa
Az+854nkzagP3uuQWa15LbIIuloeYf+taEQ8EQNdxxD6LZgrcUDxHqXrtAGwCCPpp8A6WG2XsfFe
dZJH4kPWhCcuIeLcM+uC4lBHOedwGMIg3BRuXnknFdmwCgSuXv66SYSNOV4a85R7ghW/rVNnP89T
N/HpxxDNgHiQmsEvOU3vvVrhh3GLWIWBadHBjUdDDtMeEXsSH5PR/pYlc8lfWZdrkgjY1WOdYKw7
KNMBrvFomHD5YpUxtRtwbsgKH3LWCuE7SyJaDsAoAFHWFkGVHXKif8RH0WJrTj31TECKk13wQRXP
A/Vua8vTtIJ3jFr+xYQRKGIbhoJKagh3N0OzYJHPIzzcZwol9bEo/8veedQS4NJuMdiRFgp63iDU
XZ4o7SORaKFy0Gsc0FF7l4CcU9wo8/5ssB9wJSic8KFEjOgBawTuh3Lc5C6WQ/riaKkxwrnQKtas
4zCh1zf5t/IUXbv+ZFXhhohHxyt8cqKmRmAugvuwX5x20ynEgVOsregBqwfNMyUjzbNJQN1sh1Fa
IdUtnB5MUHF0QzKVZDmVO6hnBdky7B71jAFXBpFjnhbWj7BR+gH2vex6ZwII5IXYVY9BXGKzkoXq
rhGOs+FezBMfDoSIbC8FDqXDwI7XuyNPOFoHoZ1sQsrKR0xIHkxuurZ68UmoxsTsqUuZb9tmWr8/
AA4oDKZBzODtZjF/8F0GzTafUW6B0/CoqKCdvnw6Q6jUKTP8E1FJLp5a67G0NvTlonz8v9scYBZ5
nJgmvHwDIsp5012j7seqwqRCJNG19+wgag3iaGzpzaPk4m8SDtZwasaA1y6ZNvSRqfEZrxsAOLCz
mpFnIyeJw0s5iypeORb8hplT7+LWNZdLTD9Wv4tYzi+nEPH+t5sGjL9tjzZ+mPLMCbYu+aZ3OY9Q
U+DdO83fqM1r1q5U08p3SbaEn8gfiY0eXL84hQcI0/RU5Z5NCeBgNdFBzL4acHlluA+3MZl2fbbS
vuVYAgDV4xsl8ktKo4p9D9OmqyVlMSLrQAUXXEFZTqLSOe3rHIPgw8aC4+/BKshXfE/OHJVfGX1+
LGDZ2NLaGaQ6VacKu7s4l6E1op5qqjaKe926azh9SkFcnKdE9qLY4foOWMG4i1veZOCl6STVBPM1
7kAeHFb8aHwF19viTNYSQEDVmoyPku5xipESqliXo+7yroV7RBOReYDQgFXDt9fE3MwL0txAeixf
oNphCgm1haXJm0eP7zJWivScIQRMtBd1LBZsxtXp2gxMp/sGb5h48ooeWxf7TGR4j5fTW0WOlQhU
7gfI7oE/lM81W/jqxaKxYPoMiJ++N6RFFx64zoBqoEEDu2U+qB9V25PLmZl1icOaisJjXmYLFIN/
lTK9AVw8l1jGTkHrjRSJ8qfpuvchXuwg3KztyK29lQTo7S0EuJBpuxtGJGWcDxBuwRAkr3E/aodF
jquW4syz4N5XSW367pbwKc9X4PN6YbZRJsSUjpSd0JLHTAJMvW7wq+4qcKkHGwPkG547ypg6LdQp
91g2lURLk9J9KUA+159NFFHcCy4zvzZpYKHAKtJGwlXBeQjF5FRHz9XUAlD+w/Zon9RySU5uO1mg
Lpvcrb6UZyt54A4cZd+4qlhG0wbvtk+133vJa8nbynyUnWRRgnreBxBNe2x5/mtaQveBCLgOq+Fg
8++PFffbf2zJIk8zU/QtGw+1oJL+G0auEsAVNHZFUBqut0BgzMZCBc9DRwiOk3oEs8w+OUpnIN+h
6Kl4kH31Z8ihoVx4iiad4ZlqqOTahiWj6xllfF0/Jr5DeYcqI4cmmyhBAcgcypTvh2kIAfIMgzKv
WCVKayYCwPNjbXGl5GsMB5ZTOBwL9i4zgoffBFRzLV3I62m0Z8JehnSlfkNtaKxXWYWyehrACLjE
eESfFMg9ODzYrSbwWwRRqRibdE5O+mEIvCCiBombQTOdENhMZmOC01n7AViO5T9OpKawn6y2cjp/
04RVZ30sSecEYrsEc0JEg84dIgF8YZraPdBK5tfdTmgR1o8WZRcNZAKHbi8iOKUV82UtQcYj1sWS
Vel+Iauh5gOdOfhhrosI+afmEOS8tyvj2q9wYeGKnvxNT4bCznZp6ucfeWUvsH64xD8neZrN+KH6
5kOhYgj3SgVr6Jyr1qEgqOZZvRYpftuNzd3MwbcqiZKCSwFou9EqKtQN97uxifZptiBhbh0lCAfs
WxcH3WPfYe6/Y+Xe06NEVsmMP+Ap3fmnDihVvTK5LNE/EcKB3fbUMnSXlmunTQKH9+45I2UEDlYy
VvDYkHu8VvhZ2ztNTUt3MMo36H66VU+RN9K8rSGMSYI8NWTCLcjHmUhRho391Ym77h8J8NR7nES+
YOjU9lzex9VCX7yXBFZObId+yGPKOpdK9MVUV6u2qr9UM+nyht5c2yVH50u6aw2bqocRi31ynBSn
SL3NBazWO1+z/lOskqtUtLveC6wviqUdqnQ6PsJnStEZ1rZ4HfHTh0SFIQJjxg4PWJlk/o3Q5pe3
7IlsgnwsyZkIqiSnmZwlNwhQarpQVTodT79U5pUk70tGpkVscpeSFGyTo6DV2UvYHG4RmbpXO5sM
z+DIEcHKCmnyrgg72CuSvIV7IgA68yc31EExSOmo+zdW+fRYuMjEEt3ZCYc9Cm8UUWlBIVN8T46o
k59E6RSouzgsvygaijU77cSKzHPOc+XzMNnWbDb91I0BtGv+XJtoxBF/9eQSqzszo+Jdx6FyYUyC
sZe/GTqc+9JOzCn4UmMYHVFOGCbaRpZUOBYTP7iPurGRoMwmixqNqG9Bqjm+fdPrqKGma0pZ53QZ
DdOrvNgKhnL6elZ5p0gKC1eIoPRnI6FzYjnKU+/cmjr8jkmZ5luns0c8a9rBvJxnlreznSL6Uy8C
cxSmp9jfhKxAzQ1mPvpcbd/yXoAYhc+ECnpW7RzWre2ZrxYMcLpbqJ6ABDIEhXcesYspVnK8qznv
G4yhxGbFC2+F+dYNDSzCHNAuFccVPBzCPvlwiwBUfbCdthKQDoowAwDP6h/2gfnSqHA8ZNx73ock
ax5o+vYPI7PArYNx984Kyugt9s30MXBZcikFgKXAcqnIrhNL4q+Q1xvo/thOwqMlvIbsNt2KLM2s
xJZMv5A0tovp+m9Zt+HK1gzZLHHlaQ985yh/K1GKfyGPdZ+iVG6wlVlaPK0uhmeKe8UzPrCJmFiW
2GdgThxo2Am4VDV9clfWmq5hV2Nt5z4J/CczuBYMPQv/RCvdCwSWkjxcl8Ai13P3jxDpdGG8p+dl
0ZQ1MP3U06/lDEmw9yo2njAlyPy80PUdzcSJMI7wk/mOkO+p84rH3k3ZrKyuX27iNWUFfJb82q8j
BhfwMa6vPp3UV69VAtGDucZPbvuYoPhxqukP3DMkFrS9DQn8VStCkh4LYe7JTaNHhipotpVV+vbd
0mVgMzY1HpbldWYwE9l2VEsHMFyDjtqqNIj++i3hhF3KG+5Slor9Y9PhMNuWLWjTKvSxVDaBz8UU
zc7kH2ZsvY/UhO2lcina2HaRbNsjCkxFik5W6Y2Sq9jJVrQNjlFum+BAa08h31MxVEc8nBzvYM/k
v4SKNG6jBQz3HapMMiJHjYt5CIRVkrlPRu8EPiiZIGL6tb2pWbdzmsKik0TanIlQYCUMvZ9xoAMa
OkSa7QFVVETA4rC5tpU9u1u2B5W3i8raVydUASIrJMNYHtezAh1IrLN0kEXjcNlFrOfK7ZgXzi2d
9dNOQqPknReUoT4t+PQ+R0gv/o6ud94yTSdjTVDLpC+GeFS5G1Bim1cZjFicBs2/8we4eUHISxcy
fMAc6Y072uildwzKPLT2VqF7BPScgPPqM6JPhGocD6g2HdYuCcMq0U3s3qhQjtWF0cHxcCpZZci1
Q84FP+s/GcNzqvIPGj3sBlNXIK5tTVDAtTz9avwyiDZhH9h/XYhDX1buWBBFEtf/Ahs7gKlZ8CGi
k5bVhwwd/MiECAk9jlhQ4apDQiAaCoOH6uyhVY++37OzauoBuTgS4Xnq5t47xwWOz33keww1ucCD
tYfD0KP8OvjX0MOU5d0XrRHf2gR9fSV8o7PXRvXWh2M5bXMO/Km6406FUE9emL4j2B0eNi4uZZTQ
NTONNF3v0ohNGYH1ir+m+5kFszjVtZadXEUX8tqbLDVlzFQ4V/H2WNWXrYqoYH7lOgfzEjVV7bOK
S/keYbZ6DZ1U8R2kHOkqp3ZKuEmkvJx7kwWScucSLHNAUvRRD0N6bgpubTurj/JXDA3dq8917Wxz
BTLHiIImokY4IWI4ia2dvkQ1IekfQh/1dFsniGfsc/0i3k1iKbEXpYngmUn6FttPiuXcueaRm7ev
fetU0y1J2Ea/FHnjElNu0zYsNwi7qsGpCF79hvmc/tsOPo+4DFBESjYqZVF/YaEqrBdDnHe696AG
tcS+SWluwQPQThhGdc8LEqp4xRZvqu0oB+ue28uONzKfP6i8xlwzO63KvZOWjYX+49sYB6zJim/p
JrC8mwwLKBjObIahRbcmW7saCUee1ktn95ETU4k80qleXJ0K2MrAx2xCnVsDRYJnh7/TeEsNUCY+
DAlIPW2B+2Q+PbW4NN5th0Xarq1gF79YCxeVt4i4OmJsYWL5wQejPDZEVIMc3WhK5lekr8gcNDIa
GC2M4+KGwHJORDdhlr4l4FLL42IYMbamGX3eu4wkRDdkI/P4oL0+926GKbLCV5LcuIU3bNhNTn9s
7L/TEuVQkcN5JHe5YUdJkJkaS2BPSVSkmxJLFmWZklA/Y2MkQELQVL6b7SnJrhH7pnovCFA0RxpD
dfkgZRDyE0yjpPvIlnrGsCYKuAMfrZBKcfmfm2nLTNLUr6UeyuHM266qvtK4sbxDXuWi83cYdnLi
Z7HddPclMT/xMElnHm7HJm2qe1IIckHpyWeEQ24AEV4KW0XnvkRhep/p+BR71AP6rvm2J/OB0mBR
v2BWFDPQT47pV4FtNp23ledRdM+EVSLiBhlWMg6r2iMrSoj1tSSK5P86fVrLh5VbNu/npeVj2tXQ
tD1sRzMO1J0/pkrukUGqEq9bgtq5n0B0rcyUTj2mfHvdQ8VriNEQu/m/gNKefm+ZtOXwt335OU2y
evbRdPJDKcNh3A1ZgVUvCFI2iL6BGssKcMbXMTWR+rNUgWQD5UlNvqowA20cLF3BTxNfKXaRkV18
p9LIu1M5d4t9paz5mxYPlwkiH3oSTMFESH5Ha2lBagaFb2N4T2MxFZF46wicEkqvmAHJWbCxZ91E
fGtr02lx3zIPrgaYVL/bNNyw7UWSubQcRCPbeUf/dY1xzClx8x4ifBbp8WgLZG5oAwkd2bKlGhCu
HRoCdMyGVw1fH5RTe4oCvFlzxKbVmNbQQZR0BfoZbSUsmtHCmmMb0TgJR4RdIgESCEj7vsqibj+X
FOOeoAMzd6eetuNtZ7Hl2VOzofBEuohsFyrnFB5I1vVUmFerIMn8LLeo3GO40W6ZJQdgdwT7fbxW
VIKt19sNf1MvPGhfdnQntxwRG3ir4l3GLGP2Lt6cT4D35l8SD1gTQafQjaBDxSEscq90zzxnzfuY
lfMNa+xg2LekU/P9okvbO/LusnFMcX26d5oYZPMy52KBuBd3b9Lr9PymsD2ONLVbZv7JTM6UvzQB
bBo+WTMdKTJJ76DFOO0Tdyjg4uGsZvfEsZG4SDgheBLEWd0MYoPPW5k7zJuiOQY+3BxweTS8HGIT
MR+qrhKkbDptZbeZRYpii95eR8fU6uaGtFpLyeQmzMYwvcCaz7E5DEOT4l/wkm9AAJ4AMGvSS26g
Wt4ttHMut5EZ+uAeVuIygNSE67PzLSv4kiBrk43fZUw5TqPK4ljMiFj0L+p8/U+y7i7HMn3myzV8
JhFhP574sfjTJkWY3oMDiIoTHXjdcqiUL59A+phpT98SySDekqZ5XdiQYiQib1yQNucNwjUwmDC6
UbLKH8LPrfcAMl97ITwc15egyvKJTwTHAG7svmfjF9VxAElLDfuFH0PNBlBfazdYQGteA0FCHKoT
Tv0Df7FueeUmH4kdVRV1y4Ok5i9MVNRbBk3qAJ8HwV89jEPnt9fcBCa/dmFBxeJCKLPZR0s9gNJk
nP2BKoX1vq6G7mvxWzPuY6qgR36x/3F2JkuSKtmW/ZWUHBdSoCjdk3o1sNb7xsw8ugkSER5B3/d8
fS3i1cAvGZiJmNxJXpe8YIAeRdGz99pBQrGNeopBvR2HnVn70tqWgw3RJiZhVD/pBvCUdy1XEcPS
Uw27l5HYkmGjtFLP90XJztXejnlrrZgvG+JXBt22N5lIOoud6DYlCD1jRtmR15Efo0HUv7GAQwrE
/mc+uwWqJFRwDeL6zgTVfxsi7OluFFsJ/E3LjmrznrDDDm/epxEOuKQr3b3OPre2QVkPoz0eLOfk
NQr6TQGWI75rE6VOb+m7l+qGNrLS7tBlsTdoGH6WPyQYM24MUgltFvJAZFBhYhvqBK1YgOC/tJzP
3wKs2JNO33s/2EnWfDeSJkZ20trf7Jwc0zIVxd6oUuWt1Qsb2QrY9UMcDPmzQSYGNQ8Nb0tJEJ7j
WNmvmgjeiYmmIcuLXVdhuW+J15x9gu8V8+BuRHB+Z6htnr2whtCepKtYcq9bER9sOgDNX0npO4jw
xuoOw7YJIFH0m5I27JEpTewDX9GSLU59cws4N9nDXRhe81bVsZKl4Pr0yvzBjl17zH2C3m+xZxk/
B2bke0frlduidsdvEFchvma2VawxNrFHWRGDeROWsJF2atNLgzeIaumbPPWrY+b35l1VYbleR3mL
HDWg1fyqAGvRYZyG5h51VLBNNSJHwXGbOwIjENkkTnuHsrVR+UzPzeAJGHQT3KZCWowGQhvXjQLZ
Lw8D99avxoE0TYR/K9y1wZcyDMG7drnOZ7MSoPheATdHOW9Uuo8Og+JpSWul2ctua919hmDsFyTT
+ljSFVMT3U1WGOXB9XTaCjANIWWwK0DwX4ET6rEnAaPIV1hgm3eSyCyg0hXUfggMavWosJtQbQy6
EjiIw2ggPLRIRxZ41WBgKYJt0uywrA6Ax3XtmU1+58GPcEFjIBy/Wt2gv5HiitiBT0wJZBLfyj33
2A9uSdYLMePRUmRaVTiWWgj1a4+fU70Bozitj9j7q+m1tRmAgDoCcMRA9KobCDxj9zCkepitgdPg
3YDqSovpVu1DNkhYMCbxvjYT/QV2CWzTNi72WleV91Dp9D1GJP3Zhs/1KSqI6yAepNyx6q8OXpyW
1d4OHFgXJR9vzMK2rMt7ESHMZScFpcVKD2yF9kgGFmCTttHA7oNXGmJD2h40rVyTZofOGWfDJy+G
mV0UXXLMhko8srdX4hWHavOpG4uM+LLCpjloI2jW6JWYbZrd2Li0nG1M/DC8TWAnhLq3VcHSMO1y
Xt6uA5uegGAeIUIYesIkgLhbLx/Dx2ba8eEtwK5SwV2DsQVX4hUacH9T5lr3hVYrbMDRVb8HxEnc
unIwbnA3pbcYiMJha3m40zZdPCrRrWThnHxTCmiNOz2NOtSXhIbKtZo7JfRWvvyiNdo7Ldx6Ie2z
G2TyZDuFdgIan43FRLNNCJdpiQe3DXSF5NWiy3jaNV92ZFmO/T4oo7ZCjh2M7j1Og9F5c2zilk4F
8y1LA6MiW3MIbTd+gFzfkN1CN54dPYW8GNWyjY1m58GPkLF5b3m1ZF/AhHNd6sYLOq6exRl/y7M2
RuxZaJia8yJkX7Jp3juNQnXSshhudHNqLZfwIYhLxefIV3/vjoRWI3zet+WIhTYnVct9znKQXFBy
Qu83NNbqJZXsepHSHJR3bd0fwc+E8kmNQ2whPfM7+Qz6GAB9gly0CSVpU7saPi9cBHZBOoh3Slvd
IbbTKj6pJKCMpyBPR0pVp58TgNWl19u8DQqtKF4IGvjAYB/CNNEIBnQIAvZ3NqBf4T6jDh+VfqMg
s2z2o65EfB0qRu4kJ/SfWlBvkko17GoHnJDUVcx7iFO6OnuxKkwqXaoU8CRJW4QUtk1qvoPrTaCN
iiFBiFUyrzYKn+pN9kDM8Ri/EY6s5J+Hrmr5VXktZH9naBUd0duysGj3bGzoIOV3ZI8tPr2M5GO6
Cp2Hk4wixwPubQx2sKchZ1o1DSs4j8NacaRzsAnVYF0AP0IZ7kze2dGvpuaWQ4qu1FLSH6380dwG
GE/Ei9AMRb3997/+9//9Pz/7//J+sd8HkC1L/5U2yQti3rr673/b//5X/j9/vX3/738rBCBY0rR1
W/D3n98PAV/K//1v7X+Jhi8DlIWkV0Y2G/WNmyFlQ7ushthjbZIpAzreiDDFrUJYhnOv2chWu+35
k5sLJ9f+eXLXilOAiV11NGmtrlkl1reolrytZrbMIQLQ1PnzyIXzqP88jzkAb87hOR2Rqai4XdCi
KIjWn84ffeEqLOefR7c9RMIorswneGW0w0sTuHrK3nIJYTcX6afrzjI9wA8Pym0Ceh2laj5BwCYJ
yABdEIkJWFkbt6Sdpuvzp1kYD9Z0kR9O0+WmXuVjVRzR+cfeBiiNVdzbolDBZVcaeuwvMlKHBMlS
kDPJkPAGQen8qReekmX889RCN7rO6/3yiO7H+W1WEyUnjVE9Xri0peNPf/9wafRJVcKhhf3q8bFL
AGbjPrPvrV95dP2fR++sCBV7lRbHwGi9247W+j42sbaevzfTPfhLmVqzMmXvncZIYfsHVTF0kGYt
9hVCUYzNRJH4ed05ZtVop3HLGicID2aT1d8GB6g5SSHa8LtWJQvk604yK0XoyLWVKln/ClMnh4LU
THEAZYhjfxMH7IHuzp9m4Vmbs5rE9475uGElThqHQcpWhJ4MDFh+On94beF5mLNqtJs+cXwReM/u
tMMBitrFhHZbCExXIc29OMwf8PRUp2yA1E5PWSPgZ2MlzZTA3KihbtI3SkfAqXEZjNhuDU2PLeya
ZKJlj4hc8Xvdnf+pCwVtWv8cl7YxRVkqlXdoMrSlXuB9ZhsGfwMLcegDTPJ8O/DBUBgX6mA67l9G
qjmfQExHskHfeYfBENVT5TIzBSmeeFerJzIlwqg2plN2/uKWHvNsyjD55GMrh7IIULLD1IgbvC4m
k71zYbgu3b35nJEYLJtSXX0d9CCWPeQhqC7OliQzeEwrn6gUy951QV8EYp2armBplvoiai9c39Iw
0//58JomnGD0jTZlYcX9E/AVAimIutPlTRoboPbO38bp2fztmc1mFwDUVtmlRQ79M1C+JgGu1f1A
RqIFgnVEl8wOO2CS8+daGh+zWUZEnsWmkCFfTddhVEhWMkOOpz/sxKvdtW91zZvt/Km0peExm2zA
gOZmkqTWa0KQS/ZF7Su+TVRdxma1bpqYbjk2SE8dXjGzyJqQe7S/KfJ3jy+PjYS5E30hTxxulu4E
ekkOgbAr684Qve89nv+JCw/YmM9Tme3zvZRqx8hCnluE4wABroQpI9m7u+4Us6kqYFs5wZCVHd24
U26HJJrmK9NxbkpWFFdexmyS4bbGqHrDHLCvV23UnIk2R2G3ofvlXxg3C8/SmM0rNho3vWWH5IjA
dHxtjDD9EippdeF9sfQcpr9/WBuYBaTMsDOGo01ixZakCnPrIgrbhgh8LjyHpXeGMZtLCJTXCMHM
o0NSwTYB7Y1KV9c/B666V1Eo/vkXZHg71yp4O/BeBx6m//rzPxoEOpuQTWasLPJCdSwUvTGbW2AF
BprrO8ORhBDs4l3zJUGlBm6bXV/HuHr4zeaWDAODDQVSHMn9yreeV8M7LBRz0xZV/HDdCJ9NKXAr
hrwzaGXYEOs3US6ZHnUVE/eqdadE7PNnWbpfs8kEs6BFQ1pzj4WNQn5jQolD2ERCM9pLy2cjqU0L
dOznT7YwHuVsXqDhCPEMv/rRrLsn0AMlqnven3VqVjfnz7AwD8vZtJBMbf2iaVzib4iQTmKrQQMI
aN5W5YG4NbkdLWC158+1dDWz6SGztd4cI8892sqArnB0907bZWSOolk8f4aF2UHOZoeENs3gEWh2
dAm0ReqPFMIHd+CAQT5/gqVLmP7+YYJgo9s02cB3jyqfy2BD+MBDZKus0XRcWmssnWI2P9gO+/+O
SJ2jS+tsahy6Gzsts/s60PoLV7EwhuWs5hu7RSBtV7gtkj79QmyUPW2mxk2AuKJWnVz9qjgBSIML
JbN0RbPaN9mLKts+i06Z2/Z8SzC9NNgmaVx06vb8c9Gm8vvL2kXOil8guGmHUA9OXlHmJzcr+pLm
uYprsdJbwOJ6wjzTxLH6YPu9xbqmVQOUnLkWX7inSxc5mxfcdmS7AtPpiY5ufO+xcW+jNbyJHfN0
/hIXxrY+mwswerM1qAliA0piKrLG9u8IMGov/Pylo9v/HNhSqXgRObI/yNDM34tG1p+ZT8msue7H
z0qf7I+esIYAK2419N9sNGPbklj7K2/NrOztLhkbkQvyaCzyllYk46H1yLI6ujC6Fp6tPv39Q9U3
nj75h5zo1DnE07NziFllYyYTvMDHn1Jet7bRp2fz4TT2SCcNCZhzUKOA8B/0IzeO2Vy5xtRnRY9Z
j7VY0ugHwEDKD0LDKmJ6IqigYU/k6PnHLP68N/5Sh/qs1m3a2QoCbfOA2b9Ccy470tkD+lFevG0R
hPTfQlUroufAlaQcRGYNEK6hAYaVIBgsXWxdzErhnh126WxkHxoDHWBEt7f009TJyjQY+SNUPUN5
5oMWzekWNXXYoTEfh6S+1YqBZgMGBhdlVDIGcCSjEorSYAnFfXDz2vraaiX+ABs25hsd1Uo8YHOV
WFRii+iUoqiK/FSEPjp3EhVockKfc3GkkYzcFreD7NT8JxtgwCvMGBDByqNzhbUr6GnpDBBZ7lnK
1z8RLhDg6BlAu2w9gKdKt6AiSkjFlL4e0jHTCEL23VfhC7vfZznx3/cskq1fSu3J7kczBgQqYuBJ
yVMH+8NikP6I+dw1Vun/SDD2AkbszGSysIT15PjS4HPiE5q+1SpAmGuz7nEpoyfJfiZlQvBNgUMa
kIhVlg8mPexHrENNfwT41YECEG7OVbPFHYfPNi4GZTOB04avZgzhYE9iKgqLbWIgGxnWVZECLo8a
WeY3rj9MTs0BudVawP0fvmVW2hovJq6GVzPLRgdaPLa1vacTJ7AFYIFBNIr4sCR2LQ69G9W3Elzi
mKcFxraxVO5ALWDOhlThD0WwG50cyqIZ+YyVOuyHR6gDo9xBx6JRPGFuxyLBDilUi3hmC/P2Fh4X
2ctE2HntLsKP2QP3qnujQC1f4e156CXScDxqWfadjMDWvKHJRhmnxpQRLtAz1XsfZELyDDjafosg
AYWbXg/y37Zaj4wJnvdnfI+6cu+SRzt+J84ywE4U610EysArm/vAAzPCiKiHz1iyx/dmjAh2chWA
XPSuR9DtnS2Vr54sg/wZoCPAM3g/QbgdBBPZQ1NrZMajgI/VFTL8jJCJwhDOGvKTo+99K0D4qqK+
WJcC8yJe+t556MjcGzboMir1uylQY+xkT+jSHS8lXIl90WTdz1yFZ4foqWS4ekMH81kfiRr/malB
8e7oDTa2xECvRIS7NTx3Wo2lTaKF5uMn5GvxFoQCkiuoZVwi5hPuWYlsBmYTLXKHtHOMRiFEA+j/
cHrItDXaBsCCUbVsieCsyb9WKCFDeKx1/DKmYZp+8XINKg3eBQxEZgFoYqU206s69SM4N+jsO2el
VHwlbDPS/OiBqWX+G8VK9ckGcO7fOTgIAhzvnXwHAcwfXChRhwjsWLnKO7MUxBJrkbqWNV2edYoT
H5FSQaLHGoZf123gHuQ6GmBcOXdgMf3oCcJ/clT7ACOYWdhmdF/GmEG2bYKy6XbwYEXsUM55j3ah
jMEN+b56Qo2h/nnIoc5LsSJgwNG/lA4QYRIGZJQ/EHdWHEGIkxTAkEf8rTsK1tY4UePPRUI604ow
C9prjt/U1m3eNewpuIEAY6Z5E5Yoqlp+vN6MmtwVCoiSOCgh/7jovp2NB0+6WhPkIpsvbAxr9Set
EfHnDtT0J7zflUPSZ4BCw8eJVJygputEfTjpcNfToPtsaRrWJ0YgSclwyjEUnn8JLL0tZ0sx12iS
3Kede5BGVJF3LBQQCFHY5c0OmgFA8vOnmd6Kf3vTzBZcpKCRTilD/YAEF+owbl0d2lbaHK86vJgt
t6Rl2b70a+cAYKpbR+z5PBmK1l53j8RsuUVSmomRIvWPptuScwXx+MbGN77qa3AT113AbMlV6Y2m
t13oH0EFaHt1+uLOB4gZ54++8JDFbMlFVoFejjLTD72Q8VFvGmVfO3qbrhu/9q77oBezZRfGRLAK
UaofWkPk+Z6a0kCbvEDdGIsLl7EwiMT09w9Lrr6t4QbFo33QRd3dwSgNHjo8+xc+eKex8pchKmZL
rsjExBLlPSkEuO43IiDdl1nOTtVxBT8UQ7YablNd+do6tnblKefrrwpxy/SGPqiyezV58MhQ8DZg
F10xxcHpFQbyY/qqftcNF27i0liYFXyQFng4Ag1dnBEFzdaEf4djz/Z4F7RA8C7tVC09q1nBq6i3
2jS0LQreB2qmWgERUgpQG3V3fkwvnECblfyAgtsls9g6eEkO/qeqdCXbtHg33q87/qzopeHCd0Mx
enAtG7i/rY5tt/P/QATOn2BhM0eblbyrItCT2FJOMCzIWAP+8I0wruwVNXyzT+jrFZvWsIL782db
eOzabAogO9DN4MdyNsPVYMK3LQXkJYDIMfmdP8V0Z/5SQH/2UD+UZzMgSbJg1JwI0H6H1CLzVdAh
SpJ10sIGIZCv73KV9Davv/KiprHx4YwqCAPEuEFzGvwMYdNAkTS1p+M957TnL2q6P3+7qNms0GFP
lbGRcVGJJN4Gz29iEzYE9PwxltcWpTabCERHuo3R2vUp0KZYEUOv7rS+fRopl83561iY3bRZ2Xtm
LPE4NtpB8IZBFYB3TC0G8nGYXTo1bbFyNa8QpvagHC40GJZOOZsCshgLfl4E//+Uqj5+HzTCaWtm
1T9nlCViMGyzROEa1oUZdWFWUGezggfU3IUiThOXQKABKgQh54AWaQtcOMFCHamzaWEQFRkhcdie
wESPAK5Do/fuxj4Q6l6ha5Wtzz+updPMJgciPUlMtNP6pPqAvgrLyL8Oo63cpdB4LzSZl27VbEbQ
+E4yFYRNr06nj96TGFm8r0NFY8f//DUszAfqdG0fqrNL897snXY8qTXrb0R5eyTzoI865xPpqQ9p
bnUbfOXKhRfCn6H8l1JV57MBIsmxaoziVA1dCecI4D2LQXIaVQKrPUgmm8IvVOvYtW1tfwe7Sghi
NKQodHCKpRq6Q1lJ5fn8xU8P6m8/ZjZvNAmyGzzOtFD8Ub9N2upR8mm7krYW3Me2he3FvlBmS7d5
NncU7AZoYQ33xh0qm6j1giRa7qwwxC8vddfseD3ih309f1lL43I2jWR9WPYxbbATJnSXeLHC+uoC
UXlUOmEcrzvFbNpAIyg0y2q6U9UE4ZPaVBMKE7jzLQslQJXnT7KwBS2c2UQBryDVietQT6NVfEIy
6ULQExhW04KoBAzB0sGr1jNcnXA0nuqwvPC0/v4+AcH6z6JoCt7r4HuN16gUYK6D1onGDZABjeZ1
oIGMUKJMmi/nr/LvQ0M4s1kERa7iYnZRj1mfpGh1xZrUd427qSAMIwpoo3TGoVed8qqXjHBmUwrw
A3Zt2Ig7qmngkENIog7pOZs/PcoK+wN0lHqLkWzAosIQPX+R2lRS/1lqwpnNM0SUkl+SOv2Jvn+U
qmt22qZs1yA1JnaFUzd8n7tejdp0Q6dBGx8CoWfeV3bFwEIRtJf57SZ0i3DAjW7qdvBqpzZrvfO/
zl564LNZCSjZSJy85xya1guqE+wUYroh+/vW41gZ7DSw+5Fo39iLxQxM+C4eDvd71Jb8kLs2dFk1
Rwg+zXHThSlgZkwIDrfVSLLvuR4E3ecgd3KvWqcdzvCflUmUCB5zbGwomDCXselxh5Z8alXHhREp
+GxarVE3ZpkH7La5EfBY+M++Ak5ZwneW8UaCpWzfelLYFW6bOxYn148xbmRqQzQFKnqFgiy0Qunf
IyWWKJtBCuUpdFIzFM7RMwybLi66MAV5eGqXAbxraNP6LV+1ovjeQT/LqTqMoBt1HIE+rIStWupR
DDwpkJ6WOxDmCPIHpJ9sGw1wHhm/QH9c1ycvdJOEpuhehWVNIYuqIXHwotv26CC6GVqskymzOjhZ
Pq7DzxVg6RCwTer1k8GV/Ia6QYjdEo2I/rMznDUxM61+31tRbH4JqloN7MljT7Y8xBI/MiHTK3Qk
N7jAajLrcefh22J7ymE/tCxI0MYh2HaQaNjU9YTcdAQNiw1a6tpIdpqpTvmiGppPb62bJvkesK/6
tlqRhdJbz8J1EN2jXLC70tz6ba+6v86PuqVBN3v7mGouwSaY6XGwo92gMo2paU3gtGyOcDibC2N7
GsJ/K7zZm0dNTLxoWmAdVUNl216KuE729Aoj50JpL13G7G1TtKURAOlkywIN3HgTD0r+kiVDAh2n
x5IV2tklocfSpcxeOtEAfa9LkSPInh3trRdZhXLX5qSZbs8/kb+eAE/4bCo2pFUksJa03YjUbAVE
Dz9boeoXXmd/vVEcffr7h6VWg1819sif23nkZsJxam9cbB7k4PlkQbYXHvfSSWbzrNRLDXtCpe6C
ioVGEsS7DHs6QelAG1j+Xnefpvv34UpsDffF4LFLoEJzXNEegbiVZu2F+7T0FGZ1QSuzMHQh1R2U
UmMj4FVuYBlcWBstHXxWDm7keYqPlxmAGjZPO4b+nw5Y/K+7MbNaYBkEJCBU+eml8xJhb17BIrq0
HFr66bPhj268iOuMsCmcX3DDgqza+/rFj7KFgTMX2w/QHw06djpcYOXe88a7QrNeOtG+GcNV2mHD
tGbLKo+5lR38AGwkt2gVtSRmhSrOqfP3fhrh/zHRcfRZ8UYm8Al4Lyqq0RF+JuuDdW1FBwvj7fr8
GRYewFzCDzMsNek5abvMNg6Zz1KpLfRLlo2lg88K17al9AnwUaHYOO9wBqATRkCWr/vl00k/FKwJ
uiMfTfhmNGGAX5a04PKATYzrjj4r2EQPgd0E4EDpzLKdFNc/XCWzr7zps4KNdKnSwS+1HXxCPABW
7D2bLaiu6376rGDVPs+R++o80rZkJ6LA5EYeTHF7/uhLQ3JWsXTtVTWNDH33x4YH/EXb15qfrcbY
vLRluDBs5nr8gVzGznRLlQy07ohYNN9qutVdKKmlg88KFv1fTIgKc0KnaPqz3kcD9L3Iu/CqWjr6
rGDBZNkGvXZtFwrAKKPV7BrysDfnb/3Swadp7sOI78jpFhmerl0BFf2uMLH8saaE9XXdsDRn5ap6
JN4aIF78lSQa+TuI3kNi9fHn879+YeCY01V9+PWFJGi2Is3kfypKYtrd0HTQV87ldtPSDZoVbUU/
PDJUXlVqB0tnPYQpIDNeLMTFnb+GpRPMCtfuEJZIzVaRJ6jfk4gunIGXb3vdwWd125SRhOM//fo6
dG8iN+12Y6N8On/wpbs/K1upg7cytFEHGjrgXoQP/Db6gOot4GQXKmsa4395Wc3l6YJQ6Qo4JrNa
GKYAOOIDiLxbQMIPgIXuZXNpK2jhrW7MKnj0IhOZTADt2heAaUkzzYpH11f3HmiOq+6WMStjqHym
GZVS38H2vClG9Tlv0s2oyAtPeuFhzOXpMvRFqkyvri4dnAekAcGus93sZHQEd56/goWRakyn/lht
NAt8sHxyZwLwfB2IkfyNsC6/sIW79Kins344egB6x89NTd+ZXvUYVPZusmQFSUgLk4zVRl44zdJF
zOoZB7kiQN+xfmsUbQWjeQTLnIXXFbMxL2Yc7ySDmpK1p698J7UIakIr+T667gnMyhlre9pb8Jl2
CeJOm27Rlmxi6+b8wZdqYFbOhEkMEnivJOFvfJZNdCrc9M7OjdvO0K+bMeaqclywY6ajMd55OekF
2whCMrGSIaCmTRkmiFbOX8nCM55LyzujJpi3Qa4lZPCOcTWBNJJdmJEW7pKclbGN/sjw/O5/hqmq
ZnuoCDuYgy/6eGkTcKGU51pyAkHqrCuF2EkI6U9CD7RPpGCKbRhNEcnnb9HSZcxqWRRdCCOKaous
7jVK2WxL99NV+MG1D2FWz5JU79FuOrkD6T3uk6x3jn7sWld+/c6V5EEJ7S13fSajsECGZr0b4yWn
89L9nxWxWfali7JP7ISVfc0sqswOQAA5fX/JyrF0hlkdyyLMLMfjdeMO+YNZavsukvdVa1+o5KXx
P6/kEcwMDje5A9XSrTKD72u3dcILS7qFiXouB/eIXU/IcubBBv6+8fMHmOFEzznpwzRLt3WZb64a
o/rspdz4oFisgTL2NOXNTTPzO9lG7qqn1we7qKy350+zcLf0WUU3rrAAMOr6LjD0zwjI3pXwyl0U
faq+D+80UgZaKWqDl7JKVoWUKex7jdSt8z986UHMahhgTBB1PREdhRN8dfrouRtPxBQ+Nm4IgbLX
LnydLUwVc3E4cUbw9fOedxoJeX1s/SI78Vvt+u91Uv247kpmL2UP4FYkpithPfSgO9rOFf77ZATK
E3MTXrtGmkvEkxh/Z2t5xo4tah/FNSoOO4ZZUsa6f+VgmlV27/cwvcxW7lAxk1TSeO+JFfm787dp
YdrQZ3UtyDZiCJVyB/DwiTC5dzGEO8epTucPv1AIc+FhpxJGb+tMG4BDyHoBp0Muy0Uz7MJonQsP
VcPXxEiPZTfG6lcoRtNoNVMObxbZs8NG1/mLWLhHYlbNOYsih0wsaIp+fHTxGawyljC2r36+7viz
oks6v4FCQQyIWidozdzM3td6+RhbcXHhKS89hunvHyYN0QN/JiUTyD5caFTO2FhzNf16/ucvHXxW
aXSh0d5WowlJa3gLPNzwWil/XXfs2XtzJPWyU7XcgDCl/nA18auzKu3CS2fpsc7qCmsGHD7eaSzb
h73dZp9FAcTfSFFtn//xC7OcmNUWWSPE3koK1y6a7wlUDhgXT27cPLW+ed2ydK7yQzjdErfUs65j
9UJSsXGC3H1JLLTw+7X5yzIgzxsCmQRz1DwUhMGNmkvSnwZZM4oujMyFEv4PlZ9S82bJSuwksIJN
mexsGzSzIP8BFPrL2DZfzj+LhUE61/d1U6AIKUY87CGyiMJq601rXXvwWQFXYziM6Ab5hrIyUgfZ
9a4BRV0YRdPd/st+xR8QwIfaJclTRW9eyV08YpTRrXgXoUzIaFslhm6hImh3ykWdNfG9C09kLoam
TZ5Io3I9ZlFFWD8TLSHxWlRExu3gS8YvJuluB1tNLBJz2S0ZViZABWvV1XX/jda5+lZbheDfbbDJ
W6FP7VyeKeT4ZmII74QXJzv8NozWPMESKm2S66EON7/VFC7pSlqK/ERAbvYQhGmbriC7tsQtEfFR
4Hx+jcYCjFpG8stDEWEcBreFHr8VHISIi+yLHudYdmxdXZUK6U4rU22ah8yJ1C9CBNlNl8TZLQHa
siBvy+jeygmZZBcyf0+5YqDFpuV3qzgzQ/3VEzZhuyzdSQORhtcWPysnbbxfwLvpunlJQJYGag7c
cxU8XvCPqkIunWe2zb4k/OwAcjI/JUIlo1o6OXEvaX8PD1X7YUYI1zKVYCoP+r2+KvBlrFUQmflK
eO0UvWhl9IurPJ+Ezvkg/Y3Xap6KK4gdbBXhew3wqQ6/QPttjp5InF0juwjQHNBpfBvBFMhZaQ45
wLZo3Q0hoO2TF9YeaWKYQHCtkiUxPtuQxAEODj1R7ZER9ScPoO1PzGIIEKMc1+naa8NgDT61l4xq
zc9XbtKZ30lLHO9N8FnutyEdyuhR+JhE2UBrDVIrubVoGKV+N/l67gBCC/QtmvyiaoModrmPxmPQ
na4lCWEs6zuyOOJbQBTQkUHU3mciJ5HHrIMOCi6Y02zvJZVP9DMt1fjA/w/RhYkgxL3HeRveKGGL
qU311OxT5mk0WQfJdwTbYX0i15oykAhY6qRGr4Dn1dxXM043BXTkYeV0DpbZzCsLGBJsM64qjCvJ
ytYs+UaOAsFdndbnjwSD2/uAcCsPtVMHi74qDOc1Ibid00Y1T4noCUmUN2rr4RAMWXcAskYqVWEF
4w1wHrd4tDO2ntZECZBQLsqG8ETVihG2qPD03zNTwG2yoL4Ndk06cFzyzxqVS4QeQ5JUoApw1ivu
KoHsIczNjVoTaX6btjDaoDLL8KdSKWwJiSrnR2YagHZVuvLNozShMDeGfge+HTVAbwuhQgvTp2BY
Bt9E0ySt5NYepxBvGlPdc2DGU0adbseffSW1whunGeSXoiQpuTJK7x16pJmTaanoB2ExJ4E8jBv1
Z1bguAWyV8FZhlxn/y6IykQDQxz12iYl4qHSGF3JKJVH39KyX5jXmm+EpcYPeKvsPYh0fj9UY30v
am7QiszK7JU1l2/cO39UgWNep3e1nsh3u+B9PQCPux+QzmwI0yOYzSvq7s0Ly/jF81rzRx2ZgXen
Ba22byDRN5uuqImfhmvDnpw7kPJDFmY/jCuncuzfyljEzUbiJ0heY7Xk6ej8R/fwiMUTk0Gwc4Ro
gU/a6S2M82rHFjXBybbvu/uOxPCVKOsBnTD5Ocek6oxVYBOluZI4oMy7nAgV7SUo6zIibwPIrxNs
aOKUwVMuE7O494qs+Q1fF2N3pJMAv0lE2MBErb32WYvqIdh4LlDO20YQ3LMzO6cr9x4pPNnKxfp1
F5g1d0snJ6/dkGXEGp48x/pQkHiNN8JI60+eUSPQD+3oDUq1lf7I7YixbzmJZ++toStueiLignDt
DxrRkipzyiPev3EPnH3wyKgT1oTqJR3qV4Up7gcywYwUX4LaCLr0D7YPVGcVEZ3oEcfXRr9J3SYQ
VdVJqUYZRRidy1g6meSD/4AoGu4xBFU3bmFlGwQeuvepQWkW7gn8bo1NMplaH13mtdOoT2Mmd8t0
kqoPZJOVSHT6vQxLmKX0NHCeVUQvTQmcDiNkHff1FMJIzNUvYg71Z+x9tbEDOzBYe6+12yfio7sT
2/EFYixUTM8QGc1gHUxCZdTkdjqg3mJwkPGjOOsEoNeRODnAlEEtSCFP9cp5cDLZ3pojFDHCvhKy
/MKs3DgkhgmwJzL+nAZQh7ddThrVmk1VRXkLnJCcOb0GAYqBpAnUtUpK9gOG1drZ4Jiqu0fXq4zH
mCngbUAt/ZVIv2qPEwSzIljyaiXhVL50QSYepSmrA9geHKpI+PwTwQv63uyC4ishp+Yrry4UrZDa
61UJwf7k4jXGamolKnriP2ilXmZj9AQFiMxPIqwA959IjXTNgsnInU7laWH6k+ge3p7W0AtyX2J3
ck0Otv7MJiGKSFSByoFMe1e9rRQLZitC0LSId3bXK/kuQ24XbzJwlv6j6aESTWJVqFhYFZu5NLDa
x0jT2ZQVwBMqEOQlOcg0E/zP1SRKb26kUw7BV1bLmoehkDb/LWSH3DrkFjmFhNpMgnwXEQ+YZKOg
aqwqektlIZ4iIgdeQshub03Hfdimga/1P0ikEvfInGE8OYWVQ4b21aJOvnqMHu2t0KYM5Awb8i86
EOUvcPvVTgUm+W7DGo9XOk37LUuXBOYn33n3aHhLHplofVKglfbJFDpp15kaJtoTHmsYkjJrDLES
VmTXG/JHlMMQIrUmxGgwvxFkHnwRbYp8Lyc2+Z1I9vSL40/Q3wqnH1GFbBgNu55QrHubvISvQZhQ
jglhJeW9TdxatzJFC7CzUJv33EsGQPZqjm6PpdQIb1hlOoyRPD5nmVJEgGcHAq+ZDyYdIq81jQy/
P3Zw4eoHkr95GZmZERl8LlTm96HNmqNV/T/OzmM5bl2Lol/EKkaQnHZSlhXasq0Jy+EazBlMX/8W
/Sa6vGZ3Vc9UGpBNkDgAztlnbb45ZEX4gYE5i2801rabvrCb746DsmbbY6KNBjTDKQx7Ym8nyoyO
zdD1xaH0K5p7Yws+JOebvrgvapxvN74fslRLH0pzG9noxow6R94d4U0rd2RN4MzITIp/+oAgwhYy
aB4ybJNfxtEufo+SYAESEt82er9FczeN9PyMEQvRprck9PPJjWmr9VpTvOthWJV3cIB5b73yRm1L
3wu8oU1tpkIXWy2CSIykTGcF2wwqYtQJIUkOV3f0QLV2aa7rOy3SfDxL/JRA/oB1D9BUy50N7nA+
SobHzhf0/Lf8xGk36djbvKZGVN32OD49A5+a9N1EibK5Er5o3pKps8tNQQCndyPS6Xt1OuwDsUPB
dhxb7MOsO353sFR4nOwovUe7EW37TIRYqcIKwGvCiumTFZWotOu5dRt8/KBgAnfk8cNtwqjigtUM
lrnLvTxI97XpY8aKJYx3M7TD+M1N8XQvnBijYZCz1Q7wbI3VLm6KdYrIP68OjJx2l/kwhO8EERLF
7DCyBcdiKPuE+w1xMmHHmewVoH/GVgoWt3C4M5WFa7Kfp79KzTLxzO7z2xTD8/vBC41bnEvLcEsQ
jR9ATqVPvjbbOvv6VOEazs7zqQ/S0N5YaUMA7xy6ucA5j8W7jIQP2QYSCK45AA4RkJoWQRNILIPh
Ah5ErVxp8lsT64V2RWMY9nlehvFgGxrhi4iD5Nkl2qptZU1UA3BtwSs6KG16zzH0ok3YEWU5e/lg
8Vx26psIqvS7pxflYxUollBZ6QSWJu2H4tCONB2zGZ++V2OVu9sIk5Fko1jIb00cVvkl+mwVTDck
H5Kn1VkFbzpLKlzkqvDZTMLoKZbzQSapGpYCzmlejj3yXI8CJJY61/noBtlmFBWigpxN5ns1xOK7
ndf9ZwdKziFBOfzdtB3/F77f4iAsUEZQMtkbh1PxuVcQjDR3bDfwEfxv+NQnzxz75TZWPi0B0gTd
1NGuiHGhwrHR1ibGmquxQQeJxwyBI/CGU4/8VIAY/8GBxqKhyks4UuCdEnyRwjC+mxhT+tfCYgdM
c/Zsbx01JRoFRYKKh4nN+GfY8FOLsh1v4gTwTTKVIAeCkbY56RT9ATFv+8XDjPRNlRwDaZ3WMBGf
qmujirNHz5Hxq0RRB0ufozgemMSg3px52YLe0jGHNorYC0Jw1DoPboSsbDtWQ3fbZEVxwKcm30V1
jbrZ7gNcVnEu2+D/Ie9qq4f2PBiW8RaSicUoPukf8NWYom1tUTEqqP8ey4nGZ88k4M31+Z3AhBbm
lYWhDfZvk/k4akho6WutxJOtMqIMlIzpKuhNs9+rvGkewYoN8YFUJtIQHccqDEH9+jmpXCa9U07Z
g+4pBr2QqX6d5NXwFiDJvql8fFjGUkKi0vzuAefT4r4yi+qWXUuyBX46Pdde3G7UgMs0Dm3BFd0x
jHbgkgsBMFLsKpWrLyim6/sA95ydFLr7Ypd58hMPFKgFYWtUN/Tq4xBSFTku2sX4xeSdgpnwJqzm
++CTEkArWzoNtiS54p0s83w3MAgbPZLqm8muiY4LvKwhZjfBlO5ttMX4ODZmvKsHQsYubsJoi+VE
e1uBjHog983npkYk91gPEh8Kh0NtIorhzcfUmVS4lTJ+eKUToK1GGdQRMnXIsEe4MvQe3mtOS+03
EQl9Y7Dff5JV4G2oiZEG0nXvZsT7Ey58Qh+hFCQWt4HpeYJjldmn12Nrdl8rt1K/ij5r2ILLLNgn
Jd+YDd/G2iGaLx8CKvNP0A/ezUIqKiU4V16rosg4Rg+u9YnZGfsbE7+p31mZNc9StOk9K7J1L0an
u2mZPq+dLQnP1AZDaxeVDgJHOKORR2se2Npmx/qgKeeK4xJuR3hEZIW+SUM9so5JOGoVVJBYj65z
oxL5e2uTQLuafWISyeaud90bjr+cNgQekcPOG6T+NaHccoN/KTFCOGb8w8SIiyVt6oyXFje7YaMl
wz30CL8h11rxpbLPGqyD6kfNg3XZ1hqHZTjwG7vI8J0FixjbhIgpSL9kgzWkvxXe3M2u0nEywq6h
wsLdVBUe33YdeBgw5CaTzceD1N7Fod8EJO09XlSVC4lLV2FwVsGN0Qj+CUozwWMamzZcSgFx1NcW
KIxipxXKym8laLRrzZjFCmGZRQeJ/dW8m3TYazeNrsLXhJ0ox9I0xzvolba6MOo2CEB87XeTd124
j2wD03pSCVB9MMeJrDdHIwTYuc7ayHEU5VThYvxN1Alj8ZSZuFLvCL141NuEroYQDX15lzia+YzV
qyu+W4PGsXnL8LPnMgvORXewBzX5xO7CdwULqFF87rqE9oxEDG5zawrTNW6awmBD4yW5KnY5qH/t
QTRJTb4q48O/qk0scq57z2jdWzuaau9z6uMEQAuxNNFMZvNxX6Qs7TIYGIFgYEd8CPgqsNEI3Z6x
MzKOnoHr9rPbo5/kX5IoKMoHH/D6i57Pm3O4fyU+GAS66roJ2147AJ1L5K4fk/E1miy2/cK0RbEX
U9SkXAtw0ZXNnqVG7eL5GkRlPu+NlYfpy9iyxfmG1ePkPWW1k383/ZjpULBvD7dRqOLwkAEy0tlm
ED4fMzsDVzMYeU/lphXmA1DPtPvCdMrCPRx6EV8zz9gGj02Ofi3yRZdc5X0hnkZMVwLQixxDMbWH
ZJViqMd5IyryYK+JNhnYnpZ9C3pulKUcgM/BzL+2qcI2+PElXf9u8Fa6rSnq4qc5hZnx3Qqt3r6z
cZVE8h5YJjV17WbqOOLdNL2NuGesOaEKjNn0G8FZ19yQgAdPg830FWY+wP0DaOm/VNa6xV5mHmGD
5iisbWMLz8VNW5MFwG6w9XIMfIWH+ZdfT2yO6Jt/bFRcvtktfu47zyEwe6ru8WWIdO9In4q3jThg
X+lBpF9HRSJuZkYIyXIlyRQFgai7fdohoDUCLQ338ZDLX1i8OzQhRMPg+bcgY2jOztN6zymDGegl
DgfSjqbxbdPp/r1Dv1DMVj+Mw5ugRQrKXExaY99PREMWx4mkA3aP7VHWxfSr102J/VHf7tDxq3tL
RznaepHxjIdiVd6qHIi3ki4UaaFofRo7A/c6HYtwvE0mMpKe5VhbO2dtCwaCDr7vDtZIqdua2zDG
kBhCFbic+E6x9U6vPEMnijYDeUPOKdkDnnmDv1FTqaJ9g//6TUPUhsdIgRdHRs95RLvt3UhwToQN
TgOGpxWcvuqm3qoiNjiNiZnOo7si2FA24ckCxcw37cF5iPSYFINReXt90Id3WpXi78FAPtWngfV+
0guFVbAb6NtmcjhJ4qMu7pWpFz9DoL/3GMJr07VFrvqnV3ocnegxuU+B7WHX5kbGYfYhYxaYjp1u
dI3D7J2NDTLsPTwsaUG0yD0OxpXnF9OTXYQkoIIuINfS4Kb4FRaova/SUODWHpEGBx2CHViQuc5n
uyGyjl6no2swu9tCy0n1enql7tqRBIBXpd21Vsw7kL7GR2io6xhPF7anbRX7zkZ2rXbXhBJxGc5b
nNEk8eCYl7xjLLflnmjUPQeEcnEVthUfXSrVPJIsylrphtT7aGJvPLJPm36StFyNWej/MoPJf/Lq
PH2xe5sjLV7ih7rO4q/BJIx3VeYc8Ennc05m/RtvyVegFJJjTcKjcirO5HbQ9Aeja9xv+NqNFANa
9gmcR95KQRs2ewVYkmCWySsyx+UnDTLYMfLgi/f2EISbXLdk/8OQeD9tLXYrn1vfaR5M2w2+eGgn
tqJPsfOCAkUBIbCD/AqX8WlrZSacH6ye3JckKqxiiwsb4VfhL0iDHt0kA2KIZ9cZkxwD38wpWcsk
O22rLQIst5pEC/aVwL0eLxUDaomRxuY73DFMZuGJya2pUc/fDA2nNjvpwyvXKeDx5JOi/7kzSX3v
kzHWAX5TDy7JejVOd4DvT78PaCxzN3lpX+wdyH3jfUYzsLbFh9utwQdrRnqgiDK8Yj3h1jfY3wHZ
AoikY1GElJxcGU46b72Dvc5bRI9+8g0WvnZIjBLk2JAm2WOTSgEvhnpHn0ac+1trbD9FErm/Vjv0
J0pcmX4O8OW2QgFbCsHEFrvQ5wxBpzA+UGrKaRFwDO+z2faih6PCngQXMt+C8G2V4TOxsmj30zAp
fR+0ZjFe48ycTCzjdUe8xfzErZI9ICfXOWLkIqsbFnmAYXkbVfmcncYxyc47+3ObJ/V40JKRVENs
wq2fCzxkYnJjdlbAfdXC44SETRPY7Kkr18v2tSeZE3Qmlhup+7ncw3d2WcPxXnI2YgyrWzlhzPe7
SSdDbkuv5yRMYs5ovnuqbb7rvlR3sLqqb2B2WGyzPx46ThmrL2pwGk48LTZbgz38jIIgfWwmkrjD
wIaRDbue8ASavsVmNn0aDCCu2uj5+qdQ11rrnrRk9FgVUOVIdw3Q33IWLAMzoquEPuWneuz5El1D
vAeewVoPvc//FSL1PRTkNh/6eN5SWHb2WWvYd26qTnl3fLc9rb5DqLFpNcffeUq+YUuulXIMK0/x
TsBnX1M5Kj1qkiVnx2lLeylqrJk2dd9Qa3KKSt03ApAypi6KTEsR0H9QJaC8tkVS6C9Kxtja93n8
1bJr89EsI4ENb6MZryHBozyG08y1adm4qeswhiTYylYno09uIW5wArTGZ1pXSDLj2qvfKKcw3gLN
Md4p/k0vvfKhRlSywLiIzYd1nQP/OoZVL1LShHkLz3lo8eq5AYbbRM6uwiD2m6XmY5xZJWXGgc/E
KNr2LY8R4gS4ozUyYmNv1G59Z0tsWjFapBRhI1wId0lkxv31iEfwP/iustSovMTAUWr2dEf/tGvv
yExpWP46wqdmFcS/Laoyb3i2dpxckyZGrMnm61uts6huQ9sEAeByir0ewyy+zuyghTYYODcUhmhB
rcAdflJxZ2UHvPtA2Wku/c5XFEQ4HZWQCtoz+oO1kvRCN9Fj6ThmsVWHlJpCkwqO1Y/fUuVyhD1d
816r3y/EE3au5YoBcw70xv3m9Ljrtearrbzr8+X7tWdYaCjYNqMiTcBF4s/+md1gue3as92IK5Xo
P2yCD5VvkHyTjAdQk0iI3jOVHExg1WypOrlxxfi9d6P96YFaeYolFaUJ87QpZegcsiLaJUHzxW3t
SxA8jvgPD0VXVdQNPpjHAO1HNgdmInBbYeGcnmsCWxGy6PP4fRinzBFpWnaIZCgwqb3oWSujqQdI
PavRTo/Qyqekz///cIsC5lZYwOw4jKA4EWbi2Y6yl8rdnaHU6+l7rL2FhYpijGQQtyUqimjC1aPR
2TiLTD/DG1m7+Pz/Dw/QOQ7I0IrcK6eidos1fX4b1SQ6Lvvpi6mc6VSjDWPATFBG18HAdmvISZOf
vvja611MYwa5IeNiiUPA+X1T+HTCNFr7tQzEdEaOuTY4i1mM/2zuNq0tDtjGppuk72YXuPjz6Z+/
9uksVFCkCnDfAuvAgmhwdLPZmiLy9LGCL+EqXBRLnSWuBD6ol+YFRb+oCb5XAdlcB1/YMwqcvw+P
s2SSNFqci5KyOZ2K42fVzW93qM51y/397TpLBglO6ZmtCzqe5v6LJIjzHZmGbuPYZ53C/v4CnCV1
ZPQb15RF/f+f7xHZZmV4hAFcGRbBmSFae4r5/x+mV99kdjlmrANJNjdVYSC7HXs1bbX0LBV97THm
t/PhFo1RujjPFs5cNXzqxtkhNPllo1Zlo3GuifzvK47jL+Zx0LhGE1SddQiaFJslc4t36ltA7wqU
ppJIfma01j6oxYxObM+LI9prD4Hdaf84iZ//NHN5EbzdwQp7MVBhF6IZmQfKH6nx5Pdz01nudE+n
5/Paj1/MZ5PNcY1vF0u+n5LB0VmSSf79uOjinv/v3x5YI2fXjNkQOX66TciI74x50b/s6gtBY5NJ
hfcaV9eb4VmW9DC4Nbyf0xdfmQLeYhWO/DakJ7XBHxJVx4YTdrvFFPU4VPxx+g4rX6e3WITxEpx0
mY7OoRb93WSRHGEd1n1/Cz7mKtUuEws73mIuW6KQvRdiHt9kyG5I3lcbjhznrr42TItpHNWlgxZx
9P8E01lwnrnGl7a4+B0vpnCUuh0JjMk7cIb6ShtJSurePceBWIlBS2fJkSRcCByUi+fZ/RhV92Le
CZUchzP9+fRLXhufxeyNMumPHgLEA5nFdIcQtt8kATBgChnndMkrM9hbzGC705VLMpTecvB/27GO
GuzeLwJ4Oc4SZkE+N6YvPkaMZHlkYvEB0sNrDDyfzstt/66IdZYwC8qGVNVs7FA2pdSesPm+17X8
KbTsX6Wf73QZk8cKzsy5lbFaoi2IbCQnm5oVBufV8JqyTHOYRHI8/bLXrr6Y0bId89kkz+PgMc4S
vjTYY298WZe/szSfjFtohZU98NuNOun2JfjRvRvq76d/+0o0cudn+rAemw1SA/hVtHVkmXcAHP9q
DepzWVt7Uk7vqeWeWW/+zi3ki1rOaLMIk9rRuFGnkctKxqu+zQ5lZfzz/5uV93im77wp/mQxEafs
orYGZ2lPmcUVWbbU8VhGYY+rjkqqMSbF9enRW3vzy2kugnKCZ02ju0/xk2KKuysxDN9ddvXFDPfG
GdvfMMMjvf3Rg0PfGd6FbQHkVP794nGqcMrQEdYhrrpkY3hYx3uO/SJDy2LFOweGWxmgpRulk5ei
mKDdH7Cv+ywqwiBqnemyWS0Wa7Un9bb3NWc2sWgdqiqcF7r+sg49Z+kWKTDam9pGikM0uMeIxsnt
1CM/uejNLuEXRe+Qpw6UfaCOY28ipOiXx+4l+yKm2JJNvTV3aiHIjursqq3yiNK8eetSbTqzUVpZ
RMVyPruVi0w8sBGtW1+qeVc95xJqvd+Fg/nlsmEy//2N6hQWA19lyGeQVe3ZUPZXVnL2Cda+zcXk
ja2sq+xqahinvH0arGm4N+vinPHg2tUXkzdoMWMbbcXVK8P6Yo51fddpVNMvGpkl/kIfdRxysBwJ
UYEW7Q0FrWinnEB/O335lVVhSb2w416bKMKS1Jx88Nl4fuxGByNWsOo/wE32G8Mszx2dVwZqib/o
qQ+iO7O5l0xNa5dLz99ztj2efpKVz3RJv0jTqA0bikasnqn3j4t4azskFjpg8S4068wiurKVcRZ7
7VaX0+QLbb5Jh129CXqGGl/wiCRMIuGe7WVJl9tpctmi5sxD+WHRRimC55/QSrZOiI+20YhvHWfd
ixwIHGfpvzhU+BG3eVuhNQQZbG/wXq7RlQ9h+fn0S1l75Yt57XWVi6m7YLzamc9KbRAteT6dSRL+
nXrL719M7EDCYkvr+Z1HjtpTY9lmvXdoDPvODbMnn51mNz54pbijoefmsidazHbTkHiY6KgrKakX
V9Qb6KSwnHF/+uor39eSjhF0NQcuD3/fjTSRYhnaDybMThvKOyOsZm2PeYVE5evpm628nCUjA3+m
ztXipP6lZ2rYOCGrVEVZ+rLAtaRk2BWy+7Tr6l+533nbzih+0Mtq7S776YuNOJqcEAdTr4LL33+1
PVRosY9C5/TFV4509mKSkxpDIWoZ2s+ojYurWGXanesmwXVYmv65TfI8Af7bJejYi4md1mOlVbon
6cTojd/abLc6EygrZ07PFCDtzZiE9Gi3+95rt35offGnEk9es7gIguMs4RldnPj9SFvF73l52aI6
Q6ERJ9GZbc/KsmIv5n0xIOHXHTP6SRviLiWjwqfwSMnmOPMhzj/E2m0W8z9Rve9jrqj/VlFzM2rq
Vde8h2hU13MUnjRZnvki1mbKYtLjNxZSE6rHH9BbJbVvn71PjZfV6e9tZeVa0jTSwp6isU3sn80U
ANmFoEu7F8rf8JNw/OLMTVYeYUnSKPVRRKBXnB+pjni7r/OfwBbiM9NxJWwt+RkFVmONr0ztx1iy
P3eUsdW67MV3inBD0RdJVNhtG9s+l1hbe5bF7JdDVYcZptk/gwRNv9Z/x1ekuWScMFZanJbQu8QI
raLitbFc47skBNQvblmp7kwH+F+DC9efh/DDim6SZ9Tt0qme7VRHIFR1ZRc/+mkK1WRyZ43KBd8U
t5lnzIfb0PigBkyewmOfN93WQ8aFwo022HA+V6IdOHdy/eub5z6LV1HJIYk9NcljUGntFnnX3ewp
kujURTgpz62x0KgzNC2nH2t+C/8Jm9xuEZoVplJ9pWfDqxdgc6AXTbnH+2e2bi9+0tdJftsYy29B
Z+k3SCYvvOn8GX4cyzYKujAy+tfRzevtjKCGh/ykrOK+wYVxi+YTgUtxS9bjDFR/7SkXJy5pKRdq
YtO/9mpWW3LDIqWRTwIfwsCFMqtrbF18TYBOJme+l7XP0vz3MxZV1tV57EbHIJLuIZOBfksNWe2R
4WmX7Jx4d4tgHUQZ98jM/jXz2vi6R7D9iH/FuZ3T2pgtQjQkutRraq9/1aPiJ9CpP+9IDJzm9Tb9
Sag7OLNNBTZIZ2Le/IX/5VNcJk4bGliiqveyI5ms+MYOkUgGZS1vUofcB5LGc/dZmWHL7KnOQZV8
Wdm+CgSbP2SOwjSoCHeZSb0OyYx524f6dW4x407Psb8uqjRWLEKHOWphHkx2fix6TmksG3QbzvNZ
R66wrQXHBF9xQjx9s5XvbgkKLmiqc5tJDZ8Cb0p3ejjAqbSDb6l3Vm2x9jiLkBGYWao8uvI/IYAK
8x9SR96F1MIJgDD1Ddo1nCSonMwyd8jC8swgzrHhb1/H/P+PMSPuhiaOvPLYG57Y9qh8n6eRT+T0
qK1dfREg9IpTOTJ03K/CtnxEVh0dUpCD5+qda0O2CAbYi7fwZ8LqdTSm7rafeOXV5ORXTaMVm0Go
Vx9bljOBZ+1RFlEhQQNnxdgpvga02b5lEy0I287HGWF3eqjWpukiLoxdmMdWlxTHgBYB/ZpO6oZ+
xNHMakT/NB7TkYOP8qCKM2fSlQ96mW3tozxQFSZ4x2QsmmKLhYj2I7Ls5Feuozw8/UwrY7bMtQaR
E9HT11SvvdXF+la59OT+CP16GI6nb7DyASzzrUqEAplimR5lAbQsy9WIUAA53Wy7RQM7/VxGeHYL
sTZi85v7MFW8RnVarVL/ZdRbbcuSVl3RZs0OO4S/d/p51gZsEQMSWyelmFsp6V0lnrPMVd2VG1VO
eHXZ9ef7fngEXaKAN2BHHJPBRl+P3WW6x92kP5dcXxuixXwfJ9mnFHfjIxWn3NgVtUejD8dHqh1D
ThvumWC89toX8x7Of0ljsSOfvWpK7zPPRPY659qVUwNHSIu3PAcNdnrIVualWMx7XeOYZtQ9LZhN
CIahBzQS3Dpj4cq7MXHogQk707iIhuiZYhEE8LTFpasQ7lNm986DPXvpmpQnzsyWlbezTNH2bdSI
KZTxUbmRoN211HfFIPxr9Nzn0O4ro7VM03q+NYrSFtFx1Fxv18OjqmZ7M5uU3taS9Aaefikr82SZ
oVU09uqWCsKjbevmeD3Sa5w8WB4mS2fe+toN5uf7MFHsBCxDVvfRUdHZddUMcXvj0AF9Zi1ZexGL
aa5E1ZgZG9ijbnqgeMxOOdvM6p1wX5c40F42RvOjfXiEhGbk3m4H7ZV9SlfRNhMjNcefXe5PX3/t
VS/mugdqQ6VexPU7gXKwsY0bj0aAgvRv1Sc/Tt9kZab/B1JcGZPXOLI+Nk4bu/m+mfxKHUTT5QKd
N4bi4ycr0bzuH+VpKM/PvJ+1t7+Y82Oet2qkbfFlBqnkW2lS6k7ElNVn4tfa+19Mc5CFRhaT1TpW
SLWxzQgLy94COvDF7ZQP8ZkVfuUpljlaMfU2Ov7Ke6GqZIVbr8poYBg1DvCn383a9RcZgr7P6zF0
J/eloL73KakHaePTXZOkP339vxfoPTp0Fl9wR7FZB7P9RJd8bFyVfuCOEf7zZaU1G7Qavn9vAqjq
vhpjNaovth7hP4K1ZtmqBH3+KINj7Gv2OaflteddxATVASlK0tR6NWfUhaeH462Rnd1drF19ERMS
OClZDt/q1Y6zcVuBuL4vnUvPtMs0boAZltP00nrloE7nl5cM8YNZJvnX069q5YNeJmkj2+ltUD/m
K4yvqXmA9hLEOBXleOx5Tfbz9E1WAs5/crXp5BR03lp4ddOLpIZSp9G9eqC1I781LDolL7vNYvIL
Sa6kpBTwFKWVnu4bOymML2bs045CEyMUmi5Vsroku80nvowEltaURcZ7Segw/uoVDd1cnT53YZ1+
mJWvapmybQVezdOo5O9AKlhgrh05XzG29s75KqxdfxEDYEYlWhOn0Utks95nkfOOxO/ckWjlq1pm
a2VbZ6FZWuHrOJCIGa1gENsIgl6zbw0IMZeN0GJWU9kAK5516igwZ84PQVi373ZtlPEljRqeaS3m
tegCOrmV4b8q6Hn3dIkZ74Ke5r0DN+nzZY8wv5wPK32RWb4T0Y5N41ZT7SJ2RnvDOEcY/+Py/pcM
gWX9++qjUWBliZ/IE5wlEPiqH1iyGieNkm+Qdtz4QYYdrfQhOybQP6L1trqc+xmLbur0mymZanHl
ppwpVWYlJU3GnKM/UToqtZ1UNcdCTzVqzDYQdMoSM87OTa6ioLLIVcl6wNHemtta6BF3zHe3Dmk6
u2zUzH8/V1JWQxLGgXyhk3m4V7Qc35bOOXbtyr7FWgQRGPhzS6iU7OE59QAM2uEw/TZ27PaaNH8y
5nba04+xNkkWEaQpyswPKWocZTlMPb6t9LxuKttwENkU4zkK/ErsXfKWlXIsA+SjfOjHXB5mP+ks
wLGpMfJqN5nat4ueZcldtgsjMsp0cNBeKvr1/JS9V2v1nwZRntu1rgzXkrkMAXKSWeo6T7004wd9
ohVdVPiKVUV0zntkbawWEYUq71SWkAce/kxH2amvtuT4A7zQ3YQgXXanB2sl9JqLwOJ1RjXGjqk9
j/TMjzcqqbIDxDsRnTk/rHzCf+LBh6hSCSSPCfrsI4SV8SYK/Sc5g9sgBqo7DNgOlydXzWWIiUuz
1y2nPYowchUElpxmdNO2esIk5nsX9dtApVzM+Ma1NVDMuffSpJF+J7zOO4bOWU+SP2jzvwRKczHn
ky4fLCoi/vNoutmUHOiSHNprsquaD0rUTr1H05wxiSKxRHaXEBmda4huEIa2PSjqt8i3Q5d5ZYOe
VLkFzU6MoyPtbVGmoH6gmwnP29u5HFt5yIcoupWpN9LcI7uBcpanqfpW+kNxF4ZhM20c0UEMoUnf
ia0HPFJ1vdz1RdsXh8gNmpBmfT9zHqXXggc4/UWuzK1lu6OX1rKyIjd5CUwa8zfFaCUt7fYWJvDg
EaDBnr7Nyoe/bH0M8rqjJFlGL5zQy+SaDkKjv9I0Oq0vu/7i2DFqKcXPqChhcKQ2UDdVsdlIa2QC
h9M3WAsQy5BNIcZxhrCBqAl5oghSUJae/lbY8RGq1rlD7MrbWCK8k1SGkO7G4Bmkcgo4BzbQuxRJ
6T/WZTOcCRIr72KJ8m7gIjVpG9YvQeHS0+1qzvdcU8Vle6f/QLxb7N3QxiUvEqNwsFIJ9AxnSK9r
Kc8JQNYeYBGsA62lUAtu+kWKyH8UPRwuJ4SodfpNr8RQYxGjZR5ZkaqkfAHFX6LDiNKps74U0DId
EjK1ZX4aR4wMvg02SuSLFBSeuQR792wwehA9CTfNwYwFeQrzN+3R8Vw2Qf4Ygn9YGXpzAAQbwisW
cSqd2+T/TFps//45PWor88NYxGkz0fLe7aX/bIjwM4VD7d41DPlo2FaKEXcRGuemyErJ8k/i4cOD
IMfSXA2jhxfhOd0NdNWb0Ub43KeAZk0r/Wa33SGuqSdc9lyLea+3XVCOuNC/ZE0E1RAaJ4istrpp
BmrltJmc85VY+aaXTdVVp7lT2ps5lCcA5g9jS4L8uYQYOl72AeiLzxp+p1ZbavSfbS8FVl6Ieho2
eYQ476KB0ucH+/Be4DVBZaqG4qVo6I3pJYR42CrXjUlZL3YRHZ6+zdo4Wf++jRcOAlmpnb0oXzev
FXvDe4gnL5dd3Pz3xQM4VKKDTfMis4zKrZpBe5QKri+7+mKvMSc7pQbu8sUOguhOZ6d/U/jx8bKL
L75TMCypYYZu/RusRfZL6RBFrozCY/NxyfWNZVN1D1DfiqhEHRUqZcAIsL3sOz/K2fecvsH8Hf53
J2YsG6sjCPq5H9fycwNkdee5GOf9AW27cBbPrOF//3YAhv379YJGbOPOGYxn4WWNsWGM4Kn5mfXl
9BOsXX6xLOmaDhJQ08LPldGL+0JSa1QK84HLrr6Yvwn7mhE+nnb0zDq88ooaqt0kgrP57b8HcMOf
n+rD/C3KGtBqOlUvAShcjEjtGH5rYZlx9OZgLq82LfnC+sxEW3vZi1k8hnUeasr1nqvay15Zl96x
541eJ338fnq01m6wmMnJxAGRz998Vi4kzCrHawjkln0gJzKdeSF/X4hg6f97wEQUhj6uPBoEHM/f
okTc8z0N9wUwsavKDZsNGCP/UPb9uUalv6uQDH8xxRMAVpyxY2CSyfC5SpGFbQJYEw9Jb91OpbaZ
bOChlj8BX619Tn2nR3LlMZeaxdGsE/rFyu4Iti2HmF7e9br3S1GX3JBIVJsY0S1Y88sKFKC3/z2q
tjMNYZQ23VEYtItIZ2iR+Ia/Tj/LygxdChfNTNMNmFrWs52AbzqIsRDZVeo5ydtl119EgHocpiZJ
VPwZvmXkPigtD6qvstTcLrvwbSyiQGNYKuphih/1yrmTTnidJCB2BLsvWnhYabVciO0wp6wue6JF
VBhlHYiyzpznrALnDTXFfDQEk+myqy/CgBkIuI0k8F4Sb7BKTp++qyl/n0O7wtX9snssIkHUGDox
WWNLBSP7IJxC4RB2zq3z700inrHUHcqptIeOTO4Dipbb0S7vbWw6C1k8ScTi2SyhHM3pk0NnOLUI
eeaRVoLbsmc7GwReC/FkP6s0xz+nRTIjumo8uGZ8brf490OQsRQg4iNF+5/fay96VTcH7A60jVdw
zE0Gr9n3WvAtpm53RnC28jhLEWIBnNPu3LZ+QbMcfIJInPwGEVe9arpmnmtzX3tRS+GhBGUZNLqt
jmZvfGqqxLn+owiSzvh9hNN7T02B6JaX6B58+1YL8qeLPr+lBlFMdqNDsDeepVUi2aI2bnQvTgqN
7oyedyWmLRu7oakOjcSu4BmydVQfBGRwf6/joHwmv7t2/UUE6KGaazJX5rM+NPA0JTwF/4r2B/X7
9ACtvf1FDKhsII81pbrnwgmnAcMCSeLDSwwsBGrHSryLKgfGsoO7cOlGo/XJfvZUZz6Sa/8fZ1fW
JCfObH8REUKAEK+19N6uqrbbnvEL0W3PiE0IEGL79feUv5ce2Spu1Jujw4FKS6ZSmSfPQR6RrQqu
OoKn2IoFQM8JLs54yl4kKsEbU2i2T7P4O45Y9lJXQJNfXivXXlgRQDiTBjWYFumhPjYLeJQJMsfg
N2iaq5I3vg0wJCMKanVE1EvL0/FWi+Qn+OTr22UkK7vtmMFv6ELTglp4NuQ0CzInd2D2DsK7fkQD
7XW+0UYXgsS6EJTiShEdFLJDaHHfl31H1SZuJfnrqm2wm7pRIofKyZCp1zxOwmWTJlkebQY0f6/M
weF87b7uuSR9qUQQ/cgBX+zkDUgHcw9cXGVr+EMSQTPgLx8SWEl23+ZJwtZKt45DbHd86zAPIWJV
xydeQ1cq3NRt5lc/Yj8kwd9jSIEKjAzN6EoV3WH3duc3qUtGSTOp1zkBODvPIWogoJC7XfjEV1yj
awjr6me+mApST9MJXlj+D5mn0zl9gyLIeHvdUbAMP/c7xQIQe57MNFL1DWp5Q3ISiQpWcrWuKVgW
D7Qh2qpkQU4jzeb+Lg8TnX0lfAm6fbOkfF6xe8fW2yhDNUGgb9SQhspTTh9BFvkVeiv9Dljg9gb6
c2vJG9cwdnCf94Mpq4CegDFfwHQiROoTKGd0vFc7yNrqIdh0w1lL4ardsSGHdAghhRf71SvERrp4
a0wVqccKe1SubL/jSWb3hQPP4tc0lc0rH0qoIo2xBgd7y0zxnC4ye8hGU7xAviWqoXuows67G3u9
FtI4jobdLt4qErEY9PAnVcgvqCSK+6zzDwtoVu8ur55rt6ybn46UarRC+SfOZXmDICPdjeZMfiPC
/PNA1zqFz5v/h8SP3SeeaylbvxnrlxmA87t5gkikhpBYiLg5KwqGy67Mw+wT+FlNvinQrhyt9eI6
LiMbqIgJgV1SiO4VMo3AQcwCekwxKP+H6wLb3zrIwWwbhXUAUDiylk+h7utoC5GQ5C4LQP17XUwQ
WR6CsKTx/bwPTiBhh+hiK03R7juj5hU/7dgeG5EolwVqSmWG91MFBL1ohgkqad5Gd6CRRwJg2J01
tCtcEivzcRxru3E8BbGzTpZOALFvICUaomfynpcaN3hD2RqNpmPnbZSiiRaFZ1u5nCjxA7pnJApC
EBQWUElbAy38qnz84VyHZ7P6kFBjEEiIOCgE8XQGlveF90SCUFPkiEmqzWwgr/6A4jxN/un0ArkF
2kdQFEPnIc8hqQZqzF0k0yb7hkp00t9ctmjXtM9r/uEncTZ1kUlx4E3odadwUlATqyjkBXbXff88
7ofvi6CFFknTJadWd623a7kAhrWEkslVzbkcxaP/DgAMX1J4edu90tSwB8gfmf3Squn98s93HT0r
XtChbExdUDylRKjpVkQ9MFKkhzzPNuJMrFVKXMNYMQOE6IzyMxGd9CLq+ClVjffPKH0/fYymEBKD
103G8gtQz+nLuVIYhWbTQeQotc9JHIHFx78Kq+zbOEUKzdZQQ/H01PYBqIxFk0rIyWaBv7IdjvvH
7io3aSDi0i+6V0L0AK0T0MGPkQdRsTESuy4bqpUYy2EVNmQR0pJZnWU+5uG1Ob2BwMHA7qHKgTrs
5a1wxPOB5QnaLmBLGcT9Kx119wjmm0Wd8ekR5Hm9JVlOGQLG8bZhEMVaMUTXiJaho78iLtJIixfj
+eFfIbK2IA6cy50gPuSy0gZFMyKSlem51s+yetyhKRl9Ep7Gyo9n6KGWgdqlsWDXXaM2mBEPHRAx
QLjhhUnVbbFk852aQJI/4P5eGcI1Bfpfv8IMCHdD+NlXwB39B0CzvOegD4LrrlAbWFiqIhizcKoh
7ifRJdhAxEtWmdqADITueczODr87K86sZggduCb/198/eGLmoSE6jnmD0KbzzoCmYs5ejZn8dsPa
hqcgApHtA5pY8k+9Rh8OdH/vaUaSdu8VCySEgFETe974FdRHa3ARQTXkC004RDLYSNROjh1kAdus
T1oAxwe23AAp2wP05RU5tO0AOwQ5AyStgjsQMwXZp0nxsn8mQxGqv6FFN7dQgioyom8biLFfxWbF
fRvvWMZtC6RpPryOnpecgJ0Ys3sPyt905Tnp8Ec20hEaeZAfrGl0KmlFXiCQRrdlpvnzvJTlBvmA
Nc/tGuds1B/2Lg8qkSbQvXolIZoKZwibG4V27GBBXhIVuuNlp+S4hajllKCLnMgekfeJ4rU/3EAa
oZ23BhoexcZfvGjlgeSai+WIDDBkIKFuIdftefIwViy4LUNARKF1irvVLyGwcd10LCdEwD8SVHNO
TyDojLwDiUMdb0qwOTS34cTHfuVN5HAUNupR98iHpctQP41NNW8BpTb7Xq9Bp1wft7wQwNTTxCoT
nJQJzW0O2ZJuPxHVB/vLa+T6vhV4UMrFov1heE0XiFLNqQcIi1dGq6VC15GyQg7ayV5ADa95HdUS
zDeUJd0IjCukH78ugWj16app2CA5M7SNKsDvdmpiIs86j/m3CoJRKyfWcXXa6DgWVgB8yqZ8Aaod
DPvLeHNG4d1AQh0Kj2DjCAKoel2eiGO9bKicEQE1CQSZXtUEuagzWnf08HrPxJWIBN+ycdRPQgrd
TSBORAzZQ84gMZdMS2ZWDpRrAue/f/BUcyrqMOdZ+VJGIBQ7d91AlwCVb7Bfr1FvuIaw7Jo2CO81
pDJOc6zkp3lBS+GGpCp56iBK9P3yPjiclI2Nm6EoH3fKID5j/iHPfYj+enm9rQI0j/oq8K67P2yI
HEkGGk0a2x1mo0KtllOv+abBwTHfgiIFMoRDnpBorZD+59QU0gr/3RvoO/pV1KfmhZ7VUU0Ujts2
iv45k70wDjW6VkGKao7MHYCmP65ZR2KLC7QzqLwhHzG9jG1GIdSV9HKEemgFiUmdMyj8eiLz1uAX
roNhOzMUY6umKZaT4Aayx2GcNRsyU0EgD5qswYpdg1geDTLI3CNkwYM2HZAmCMZPoASs7iEsutYK
4jh7Nv5aFHQe8yktPisGafexTCHM1hQ+JHoBVHhe/HWAj2MuNgQbI/VdAk3HF92DNUQt+Z1Cluje
WyC1e3n/XSNYR05H0O7FlchPugCn2Z7FIN3Iu8j3bpd8Wcx1N72NlMTDtoq1HwUnAtJGgFFY9FhO
8fT5LFF5c3kijovSxkqyvJlKAFcF/GZdorPJgzzdtE2grjqvtRM7rhkbLsmq2OdKUP8tn73ORz+V
hCpiYXwVbYeWQYdRRwTCeCAIhPr4dbOykidlwFvAK0jwCGUr7zsg1Ev/NfMLUa5ElK5Vs8KXcpqy
s/hl8JiGk1+NG0KTNHiiJJniFQ/qOmCWzY8jK8usGZcTiQsV7kQ30k+jgmT4roSOxnWVYmLZPFeg
KJV1qF/1QqIeYmptyu67PM36/TX7AE2G/3pmXmVJRhojnngRQ0ax5YAXbyc0yq7sw59dCrGRlGYA
sU4ed+ljS8MKPSvjbp64vyuRc7rxorXO3j/vNknOe/Th7qfNKHuukf1RU1P8RQjufj7Eaw/yP+80
sdGIhepTEi7NdBq8Sm8lrbu90Tk55J5ZuaxcI1jW0HadV9d5bk6iWPSWc5ChlV3VPQ08/XrdPlv2
QLIM0ph10bxqmIPZldXCvqkQpEqby9933fCWNZTod0nJoMgpLEz3xIJ4LLajMpP3Dx+gAIzYHuXC
Eo+gZCgzyHbUIv/WJ6oFr93lH+A6Apal0NCYzgME+2QW+LMNT/v4G1Qs+UpR8lf89XsGndjQw7ab
IEsfpN6JQD7RAOdfEf1vmEXa3IlxKaPvckaSbm+WCLoVm6CJvfiIIoXHd1FXZD6Ct7CFUHuKNHzo
beKhyYaVmTvgROQ3mKI3qoLQYXwZzww5MunYHiayVyDOa5PgH1Xy7IEXIds2xHyuUn+tj8ph2zaC
kZVxyGc99yeZgxIRmo/VlgQD2becks0UrAElXcOc//7BuGVdem07a5S1FaSOTrQJISItBOsISLXR
KPy8eAiBVvbZcYxs3kVOGw/MtCF/60F+vYnOc4Juy1oI9+eLlvDzqB+mQgIFLQLqxW9SBemtqFAm
28iZZi9oKM1eYq3mb63ns7fLJuHwKtzyKgBuLEkiR3IqM5/ciAhecSxycVN4I7m5PMSv1sc/mYXl
V+SEqrkcEn7iXpHNX1OWDYW/CQyKdBoZ8rktH5q4NtHfDMtY3uTIf+T3xNOt+ZRWeZuGG51KKMdv
VbFApbWF7rmEGCxSWdMtB9zHBxNkV0XguDEdlNbboERxlPvNnL1Tzw9Q5+bx1LLpxpuh+7qSI3Ud
AsuZ6YK1YO+p55e0pWCkIXmRT7tGzQlbeWy7BrCclRclo5YkCiHI2tZAAJO+yelGAWzQrzVxOY6a
DZosy2EalY6nF+BXP+sKAqQtL7o9JKR3fgJGpTpdrc07zpmNmQy9RaTU1/FbV5rlFhxKqMwKdZ/0
zUpRxFG+JDZgsoQw78jBQ/GiA//fkUDKkHByDyFWehb7KkAuGz6naFJrJvZlCdsJquRxse+qcOVA
OFyQDZxsM8YDj+vpkeIO0OUerKEdKBg46tviNYXM7fS2ULOGs3GNdl7nD17CeK3UXtyFb+WAvB6i
s23lpck+L7pjOyZrZMyOM2jL5JR4H/V9gDKDqPB0UTn0xwczLD8vOwbXmbB8zziCiIrXfvhGQO0C
2d5hn1IUGIY6v6rgR2wMJYTd6RIGdfQ2gpEq3fKl7ZvPgAeFZOXQuXbBcgLQNI6pvyzw1efbTcdt
tcmqtN1kHuqLFTfhSuTk2gfLFyieNrxa+uSUFgn/Ms9iUpsaVbKVF4RjI2wUpVEjPouMC8QndYTI
3vs5izjYCxNU28tb7ZiADaPMK9BOZrnMT8A0F+/zgByV9jJz3YVsYyihy+4LgHDml9CnbIQYuTEG
0nt+tYYpcf388/5/sLaQSqRYdcXfyqbrnvqZm7tWK/H18uI4TpENnwQriCnjvtKPoxFRs6Gx0Lt8
ziUa+uM82QQ1MkWXR3JE4DZiEgTDUQHdauiOAdqxnck8b8I62lOFwWYfDNXME3ozNXQbQwt9ZVDX
4llmnhgIkhcItd8gNT9MXyDpALwchNVwD1yeleMaY1Z8gYRAOY1sKt+SsAIHXTN+itOy2NQD0kZa
saOvypfLI7nWz7J3XXBVVZOfHlsJJeESoidnKv8U0s5bHqAiuqBRdZLd84K7e8VyXLZpmX4rqoEA
u4QhRURewdCbgYtjVkcU4tfM37FBNpgSXYug3B9FcVJd13zhSmZflgnMypfXzPX1M07rg+0Q0E8j
5UHFCRSBebBvh5yVj30fReXu8gAO87FBk5XKuoJPYfjG8j7aFbwbdlUL8jTdeM/MTPTKeVg+gJVV
DPvM+Rt4zcAHKjV7+n/w3Dm22QZHQtgcalXZ1D9SdIj3DxyUgA9hl8LyU9/E3s3lpXLtxfnvH/ZC
xX4gyqQ0jzQmmcAbe4Tyxh4YpXBZyXi5NsMy9jMBwRj3qLC0AimQdmbfcwZokkzx3Kvbq1TKOEgx
/jsPLYeyndI0exFo/rynSVe8J51ZI6Vx7YVl5SqcWOrHcXoCjQ/0JrfKJ8A9bUTBK+7fZ2GRrBn3
2Qb+8DKysZBCUMIIsL4n7L6+EUnybPjxl3j4L5dMII4ATfqrBBs5sZGROuHSm4ApPtFCFSAvpBMu
yADULfXK5jsWzoZCsmyeUp+Z8REzCeB6kzvBmvYO3RhrRRTHAbZxkKXvx+inF9WJJQW7leFAj11e
XnmR2AhIWiWmkei7OZUKMnLn7YCa7GlkIAPQNPmKDorjVXZoi+qgfQQqyqQ3p9A/5/IyNMTFBMQj
l7/uOFU2D6MqzKQm4dXA9SfPbMhxJ07+bVvodz7jkoIC6W1Ur8kzuHbEMvi0jNPG5415HQeiig1E
BkT02ANWGa+8q1yzsWydh1D/7qu0P6ncZ5twQqTCQbg+B9AYV3Ghb850CoWmzcohdqXKQsv82zBv
RZF3+jHvkCWbQ3R7GJPqu5xSIBLxPp7bPN1De6Da07PIGYB9a8ITzrGt2z7vspwB6JSfmM+PZwa0
1FMFOGhBasxk0W1NuBwmCRAKmtyKndc2w8rt5lhlGxspTRfKdObZKaTsqewyf8sq/kURpLVyX42b
aU4BKkWwc/mIuiZqYyV13aNRhIb6UBYzAeCvqur0dkzqpnxrAaMeHuUy5eG+iSirN1QSpsdbasoO
DD1ZTFqzYirO33GOKT/ciEBO9gX1Jo0jm8+3YL4vdiX1/009s5/j+BiGgJXNugBKMASMLK6SlVPm
iFltiCVFy11Cljk7qbFLoCrwRUKQA9RbEIc6X5WpJ3eXV9pxIdvUkG2c9DwsUcTvgdo+Zqxrb+cK
4T6uz/rnJLJ2f3kch+8PrNAinY2CEkM3vLURmgklQXuvGKOnoV7VKHd4GhtWmfYF7xfRNgfQNENd
uh95+q1n0nu/PAHX5y0/w5qCVYwU7WMpVBuVe+ZREBbISKPiuBJ+uYzM8iwh0JST8Ux6VA30TwWS
NlpA44ODZnjnKbNdSnUcfLlGgeLaEtuZsExTEFp2jyTK0PFNAq8O7nkyR/23zvAhWHl9Ox5FNoyx
FR3x0UUuTyzo7tMSkFc1/ECI8WgK6Lf98h4+MfuOXAk4BH/5f40217yWfOnqA5Uo1pP7Ej0YJSiC
0A2Nlu+2lHn82IloLNfazVxTtLxEiuz0MOMl9pqy4BsFx+LfvAmQsjIq38COHkA48nmKIPu7qadr
Yx0b8EgSEQoGON2pNXUX3pKm0vLG75bwr8sH3uGCbG7HMAQtn9+25SuUgpqt9pFZ98h0l0aIDXvy
ENWrQlUO07JZHud5yktZ59UJ/Q/Vl5QW7ASG6J+Xp+H6uBWA5F3NQNROi0OJ5kMEaq2g8c1Cwea7
uzyAw4x+Y3SU4KTFM7I6pV6agcSilVVxUB3SvQAFJ4IwsXIZuQay3EOpeayJj2UyRcxL6JuKimzm
uOoeI89f6/Fy5cmp5RUooz2w7716HMdmAIMFSO9ygKG3ORk/AZJS450D1PQoCQqRYV/cqv5Lr7pn
aNj9uLyejg2z4ZDe7FGod3Tx9wDcq5slL7PbBlXC6xbRhkPqqOPoVarlqwgndH21UNk0bRc9+6FQ
b5cn4PAGNgyS1ZFGuqH0jiyZsW5p/66LaScRUlPR3Y9d7AOGKZGAQnH18oiuJTtf7h+iFFnwbI4o
IJEszUJ9z0KwDuzKWY7j18sDOI6ezSFIxyCIVDmmRwl23BApyGY5ge8X4Ra6Qddw4q51O8/uwyzM
ooIhBK3FUUwgIAL51HHOIBkMnAQ6UaPl35CKA+3Fz2oJ/7luWpZvSED9kk+NKN9bvx/3S8CAXtEU
oXw8eiuBs2tSVtggCHrpJxp6R7D0KzQbQHE3g1Z3Xp7vPsqOpiG3fl++DOdX5OVZuUzYphREE1Op
Qr+bf8q0FYcc/K1bSTJ1Kzwg1WUDuQBQ7qCtATrit94o6RYqT90m1cnfMTDaK27RdSYtPwK1SRKA
XXB+gwq9ek1Hic0L4/r28hwdB/I3mKFOmsIwmb2jncDcIOFe78My7zf/D9lc1xBWFBFVbVwXyZi9
Q3LnKfeH9LaPoQepp7RZORuuEaywYWb1SCY0Zh15rtpbYuT8INHRuOn7od5fXidHSGmDC7UI4gHk
vvFRDci2nGXczghwNDPhhaxAsqSjEOJLV/ohG2c4RjogXkazd40O3j2p2uZTQUEbd3kujhNlQwxH
NO/76NDrjmHao5eNFJWv8dDN0isTI8RyB6ZNmwTZ7fioA/Y0Lukzp9BJ/rVOfInup4gc/h9m6tp9
yzOweFFV2I7NkfhAy8vzFc7Q67Hx2Ko6oWvFrIgBWmHlME9ef1Rtpe4NEmNkE9Xp/O/lDXHNwDLx
Oas9LyqFPpYaiWjk2IdnqqIvE87cSgz6x+Mboy/uv1dCCuiiWGrCj3Sa4C9N/IUR/S6hC7udAdb4
9SKazumeyxP643phOMvkgV7sARVSy1vvEV4+kmqYUDESao6zldjgj0uGESyTpxIpxD5t5P9iA0Tu
O5mN875v2ZfrpmCFAjoGR5eIFIjSMyjmKoBk7xd/JCvuxPXzz3//cEWPEIiS4LaRR8kqmd9Kr4GB
GHji+iUKKvCKXzeJ8/58GAZXYR2zoJ6Pcxx8SzNIq6EX6qqCE7bAsnJO2qkQTM9HkLr/NGycN4Bj
rLmQ8zL/lrHHxy2j5ovHys6b5yMkVtsHiENCPQCc6cdZGLUNzOoT13VSbcvWY2+iMpmO2ldnavcp
Cf4tdX2VLgWmYVk2L8uo9MahfJ/C6a0oabdrplWVofNZ/8Ma2TBIKOVmLEesd9TgW4UyXyk3gPeq
J6E42da4pzqeDiuRsePA2rjGNCnbcWrC/mgCqHOGCwXWJpjKB0+Q8fXyYXUNYZl02eMsRbobMUSt
lw0YTJTclKNvps/NmXx3xbBdw1iGnS5RI2SSgyrAw05AepuKTU9LgOypV79fnorjVNnIxbRJ0daI
VrcjTQb1pMZJv/Utv4pbKE5s5CJanzrlI491VAvo91rOjlMO07780x2GZwMVW1UU0BKthmNLzoVF
iv45eb5NswwEZsWyqm7v2gbLwM+PlJCW3BzbNPpnnJHNCYf+LyR31jBVrolYlp0BPApOklm8TxXM
AZAIvY2b4IUUNH9UQbyCTHLttGXgEkxVOSCq7VEuwx3x0TsfQTfp8lY4vm3DBsOm80fuDfg2CMCR
HUf5Aw0t/srd4AgJbKRguWRQLjBU/jj/ckhJPRSS3npl+PRroIUPf7U1WevCdU3Fsu109Ct/lGWL
kBOqRhDGFOgCq/6+bp0si2YSRGQxuPgfW98bb8kyRp+TLll7Ibl++vkAf7hDKXDjpktkewSz8iJQ
bZ18sEyo6ipQVZz8hv2bmqwzhjffOXzpo+i85SXoV1uv/vhsxtetS5rAMRRZPTbfVV+Onb9J2p75
3T7xp7lhN4bWcf/IyTD3NymUH6MR2fIU/GGbgMd9et3+2MXkMIMMV9O39A0twOlG1Cnb9UV2Zaxp
F5NzTwUT43l0gGh4I9Ee5SGb0uguXFNCcRwAu4ic8VDPQdX6b0UzE3IkUEZ/WhbcVa+Xj69riyxP
GIxpyQLTlT8a4QPkNIG6VbMvcjKfixEMLdC2AgcagQrr1F7ntGxWSlNIBf4UXv4A3i7YtOBmuMF7
cy2P61iv2HKJpYmKzOgwPtBs8MItkp7RtAlBwnB3eb0cYY+NolSzVCTzmvgAsnZIJYnq5Vdki/RW
updL//laGESc2HBKcNYMfT+y5ZE0yV0bA36W1KvcoI51stGUjEUeXkkNA7NtkJbPxvdNhJo3CdiK
h3cNYPtF6CPleWGqo9Ki36cAh77jQmnWDM9xwf4Gp8wJGDX7xfxAw227aaEVtC3P8UERcroZApDR
X95v1zTOf//ggEkGZkA5D/nBaFJmz8owCF1P6ZAX+8sDuCZi+chxYaOpuqU8AhKG7sTzJW4CMEjN
MUAAQUzuLw/jmodl5yr0ssnTVYU3H1viZ4H8l7mhsqqukr/BabUiHqkFU+WQ54dU+DA86LwlZLf4
ZJYrC+WagWXZUpuQpJxUx1wodg+RYPE1yop4DUV+/p1/eM/8ho9EJcwPeiSnIVqf+3+roZLmnxyy
gfouiypwB42LidO7JQhH7zlvCu/7pGA0NxIcvt/EOKCNEVrh7dCgHOGTYDfmwl8eZnQk4d8lC/P9
PPTo+1qQS/a2IJpU5hltHlVzm2Yyb7aUzkGyHTxW1c/QYAxxgzQl19mBIsHMb0ioBv9ZRnHB/gqD
X2UpntQJ/hcSJ21yAK6wQ5Kg5E1zB3a/urxpdZHqE8xh5Du6+GH5j8ISIvbRSSsjJEcGkb57hfT5
GrDFcZRtye6w6nmyqKQ8Upn5X9rujJ5tyi/hpNXrGA8rN9af0RxxYkNBOx5WceHn3o++qfw90TTd
dVP/OWrRp5Uh37AFGlVvJ29OtklS7yi6C1d8WuQ4I5ZPG+cBNPoCE1Q1qLp/2SrInwY0Nq0mr1xr
eB76g7+RGe/B2Rln7yJiL35f8S3YaNM9KVRykzd8rYDmGsZya4ku6rAesYax1xUoYQD05EM7geXM
B1G8XKubuIaxnBubTDdkVE2P3WCKbZKpp7gMUXGcxF6G4cqj0XElR5Zrqzgy8KCuS38sSXqXeF67
6cdgW3X9JzS94dWS1CsgNdf2Wy5uBLB9DpHMPFBYHN+DLqMpD7zNx/LUtDV0aFaOmcPT2YBR3Wdi
BG3miC5pPm2bVEw7Q8i3qy4CGx86+RqEnF5evi+zCuSWDoX8BPkB/vO6z1vJ17CZQhmnNH+dwajd
PPBkpP7eNF5x3bPUhj1GPeBTtFqCN1+r9NCw3sinPjCyXonvHCfW5nIUcwU59TSVb6VKkjM1SL2t
FYjqkIJ6aOHdVs6s4yjZCtQpQb4JFGjRoYSwyDbHlmxUL1rIfpCVwMU1EeuwingKQaZX129xV7H9
FJ5fjww3TNH438sGxN3X7bd1K4ucoP+2z6IDaRjauglw7f2mIFm0sh+OhbIhi3yh2ajjvH4TKXvp
QXR1A/H0m8Zof2WdXANYB9bMft0rvwoP4cxeRhJDXrUPi70fN2blwXP+0h8iC5vJMUsSCJZwXb/V
WTG+FKT8CRKceQCtGatvRTeHex13804oOa0EMw6PaOMO5YQwCQo/8p137AUUyf/OAV4PZcmfc1SP
kOqPrxL9iBMbeCjl4s1T0dPDyFH+GjOAg8s4YNugmV4vHzDXXKybqptzUwCqJ9+hNg/xrRpl96nN
y03NkcvRIGLYBBMUhi4P5vC8NvqQTnmdj0EcPWgPkDp0r8azt11CaItdZy6BdVeNUyI6M5ns3U/q
l4lB6TyGUsaVv94yeep7/mjaWryjxcTbTEsRHLxG5Cu3n2ttLEsHP57sCJCMAAA0etjLAr3Zr0Wf
1sN1pm5DDIWc8zaLjfcWVZTizkBW2QfHN27zNUCyw9ZtSCHoeRVAZDQ+KIIc1I5gOwJokwgPDV11
pqfdVafIVoY2lRzqDLSWB4AJa/kAXH7nw9q9pbzuMWeDBtkUzPE0mPnA+vETLc7lg7gbby7/etci
nf/+IQLV00AG2kv6v6tJmuEu700NUIY/A3l33RiWUWtk4PKmmcMDXnRip6r075b436J0LFa8uuOw
2oyIIiqQN+1KcmCyMt0dnmVgswllBmrp62ZgGXLpC9B5Fl14KEegfCF0NG5aVKO2S72ayvpFiPeH
i8OWgc6JHzUh6GsOqpaxOOipmsavJo7q8TjxYAKwbwbhMMq4WvPmGeKQsv42NhmL+JYJqLlvZ839
+K9Eg5jhnSAYn+rdAJhw/k1yuixk43M90zUJVNeSW/4hn5iHT58vUoJmdUXRgDbkXbi/vN6Or9t4
wqRD71Q6EPnmh+bpF3QApbN+ZTNdH7diAEnJVCFDNR8I9fFal4POtxCcGdaSVa7vn++2DyZF8jPH
XumHh3PbKoDg9DlCEWKlOOr6+DkA/PBxb9bQ7Jw7+Zbludw2c0OCTZL25MqTbqMGR+kFSEEk5CDm
KaFPYW5odYPS3Lns23jayJVNcGSibbHhHKylhZ4kfQAMBS1GRD/zOHoqkcbdSFU/qil6ivGHTq89
VRyOziZY5EsSCD3P4yHtBrx/Y3Ir8867942ZV1ypa2ssJ6FGPkRlQ8ZDGBByw5bI30HT5Mtli3D9
fOu2b/uc8XBsEXmPChA0IHoDX5uNrjWE2QOi2lX5pbMF/8EP/UrEfDhhdUHgW+Z5/gGdtRJoXh9S
1Fm+kXlaFMljxpK8fBkDdAU2u84rE3OYFegxoTa/tMw/QpVcDuMuMbSgd0u36PSLyTQZkudYKDNP
+7AJ8+Y2yXnsn4Yi8MLPHe4gegBhRNomm3xpZg6JAuQXD7MXtIu3MyXeBOOmibK6mjfgci3e6xqC
4aLvpoNkoFu+Ab8OIZvFZ3P+AsKZWH6fwJUPwmK8HfVZY9gkKrmNgmGOPw8tEfq5WeqAFNsoKWRz
8ngv/U95mrfVDRRmafsvT3xTvPGAynqfplGkf47QOarQQVIsefK3iCBNA+2YlNVhcJuUMmTJPSmD
lvYrzwiHfdhgSQWWi6UR2fKjAqRjm8XJF4mGhK4n/m0MkPXGr4ufAjjlDevbNVYfx9PFZmfUGWcs
4NGCjAcl4X1Jedfdh83AvrdTv0TDLoqZSro9Zz6pkXthSHZePt0O0yGWyxx1IwVrBXvIwab1PI5Q
zKJjdBVFbJzYgEpkVLORSMxLVRG/l0O2fAp7HQAceGYfvjyDPwN4MYgVSM2NnmMa5fSBFPkdVcju
/wIOp8MpZNG9BtReMH5XBsPrzPztucGxEuBfvzw6jc5+4A9WawMt1RmZiCYn73tOFp4+ZDPysV/i
Kc28as9Db4xuW60rdcPkyNrHFPrb4aaKyprnm2FK52NUt2H3lJQdmJi9IYXQFrr05nnHhOz1dpwC
KV6pjpf5QXQi6Y7M1HH+KEmCab+OBahji9sZQlTlTvWaL6/5LIvpVvbo5AcfRT6VPxIx0fqhy3SN
pYFSFV5ZKVpKvRtiYjGIDZIvOG7pGBR8WxqK37FMdTQG+wJqOPJfgo6ZIt/8H2dfths3znX7RAIo
aqJua/LsshM7rvQNkXQSTaQkSqIk6unPkj8cwGFbpR91E6DdgFicN/deA0jUY3xNxygun3kBwu2X
AXpXw0MR9nhGQK5tMD9h3Afiw9QhG//KCt1MJ4WUuHlgoq3L321Gcepsk44NQbARTVpCWCBP69I5
mgZ6uF9TGgT+F0+FCegSXV5ACxuAAn/blB39KnsHEneT6YpkGxJJ3Zd0GLPsW+oUrXsfwwI+fq1h
WAiCKbSC6JZDv4pfBaGZYF8MOY6O3YT4V11BPMULdzW4W2xfNsDlXwWJA9R3jJCn2ZZa6PwxIhSe
Nhq5bnARWte5SVrHFL/Dmk71Jqx4q4+0qWPvvqKkZwcqKk9dlZkfJJAQbFMIjxQe9d3rkVaxs0FP
gvYniop+XWxGpIfafY+zjd3kClSrh6SPoCleTjO2CyqzHb/SbVVUf6Y66lm29/Ohb66Ei3x4U8Zx
ca+Bt6w2SYuIm2y7qAXhAEL9suQ/S2VIAH/AYUIBEHJfOTt4Anoom04y7rf7mo9+NW2GEkZHL5Ef
eMFzMABszoAky03/1KdBhDyZn2cM4xhOGS//Vb3Eq4RXkZ9toOkaR78NMPrJ8xDkgXdrkjj/iXWk
AfjWSQTML8/CqTtgdfZe+71Kdem/5anMpyvoykTD1vC2Ax+8ruJ6xGVaUR+MmNjlOw8YQLEDDJoX
ezgTUHLFBuD1bjI4uM4ZiBiFO+QluuZ+AsfUdTdCiK4otqWbOuq2MZQfR7iF91ueJr26zUOI/x84
NFX5tiGF+eoFpmcnDxSjbheOCXMOKdC94TWSmthzsnKm6g1C2VTtSieRyY4l8B3alx40m66HthTt
IfSqpqqgGlb7+6SFus9BeU4SboswqvObQVQtDPo6r5t2bR6X+q7OgO65Cqvap/vANUzdiSarX8Ik
BieodJPi3xaX9fCMxCHkfODnDfHA+wouaeHtmBSRvo0YxOTGTUAIlrCmE+AukazD+qFCaSkZoMSm
aJrt6OgECnqfkwL0E1kD+oUbrxqeIzf0YLDml7FGngIapq3epqlPXlkDRKSzAXuy5yP4KX3sYEhq
yg9u6YQ/BO978RAFlNevRVAH8S5XOtaPlRSd+ApZcdzo0gdd4SjqvqKPiOun+KsiY5lf5UiqN/9A
V68u+k0P267hDyzfRPoiq8FMtyj6uQEAjEwEV4FKEmefYIDpLhWpl1+JyiThDsaAFeoynh8Ee2yp
MLslPIeAWht4CbtKUFrj14VbhuVNMEFGZOsrIN3/xEXdObcgDEZA7deZE6WbRtRDejtxcDWfdOTn
3XVZ5WWdHZALTpvvodNCDcJhPZgQoqHslQuvP02yiXi2gZRmy3e9KXW7c12Sjid8DYqXG7/LkOA7
oA6JV9gu5pNYS8EuXcXe3w+MIeLwKE7S5iinAbU2EE6LCuzPtPhz/qpa+r4VJStAEUrZEeel0Kbp
7qRwsXbpqCJ+WeaKWJFy4oZ5O0Bs9gjSskF1SMJO6dZBeTReeZx+rgmKq956+wKeKiJEEvKOgPO2
oTNXJ8mSt4xg1cTVPSxqr0Eylxscq3pTDdGvzNPXKdizTsAuyp4xG2Tv84IoXPTj0XeRkEAWx9nA
4DfZdnq8LKnCbGC90jRrnTCdjjpL4lec60zscPu4a9nX+cX634iF2bB6XPqxaHTeH8MRiVEoR0Kh
XbBhJ4lWN2PRfz2/3j4PpJktCE/As8z9JJN3zBXdxo/HVwb5edWmv+Z4DHxcZDj1Y0lXYd6fv9SY
LUpcJToOc2Q2ZzQVgwA5zgzagS8AXtUaT2tp6Oa99eGJltGppCPcr4/TBLxpJINd1gl9yD29i4mz
lu3/PBfPbNA9fFnAhE2r8cUvYS25gcJ9CMIIYVdD0STPiYh+jZBTOD9Ln58KzMbg+wz2hKkq9JH1
XQVbnzDw6bx5GfHWdCGWFoJ1LkBwnHne0JBbQrLjTNSHG+adX8wInLS6nW01Og3Ya7NKil1aCNYx
UXVT3Lea9EfV8HwPiRYfxHIQsfNxjbu1AI5g/4XlF/Dn6yJxF0o8OHRe872BHCqIHuqQpME9DbTZ
KQNKu0jZk0AAu1J8WBhMG6NfeNIxIg77R4RvsTx4EEdUDBIXZe1ft1Xlo9SJx/6EN2Tixzcjhwr4
pvahMs9WfsDCgrFFiIdAVA6HWPYd3BOH4op7hqc3XhpBqfv8ilwc23nzfdhkcNGGyXI0urd+C6xc
NjzqiD1pl24HFty/v+f0GG5GCLrA836twLo0rtYrElnDfnIqIu4SLFKA4fNtFUCvhcZYN6EMXvyJ
PeQxmoNo3K/zHV3Y5jbEP6vjXHdmHsnIxRuud/EmlrhRgk2YB+4/HlwaYEvZQ6VjZWSXps77e2Cr
hDuuSpiLUklBsm2SEjjvuiXcn1Zew0sNWCFGFjm9QIZCv2hkkR2ordUh0k4uXXO9Xfq+dZIUtEqQ
mzYTNjZ+M28gbI8X3BpYfmkJWMeGCn2/K3hojkBWpBHbKIrsOjRaozBON6C3+eMN9CnyONgQyK0G
p6ysRQ9XWs2KNdjrwsllswFYLgyUNqL+OLQTgVxSDe3lpuy3bkyr3flVt9SElYQfiAdoHJsG5Jnh
ZoLneA7YCJIHwdT0vwAu5/VKvLmwvG0NYclc19eu1Ec+MvZKnE7cMwnUeZeO1RY5CnHnRn2/Ensu
NWadGXTq+zGRrrzTNcQ49TQ8Qm73TikJVXxTPvXVmjLx0vBZ50SihFeSGncLy2vg0yDzzIdZtwpA
k5UIc+n8+w9ZAG6RLnjn5NafX8oJSBqzeFUYkiPyC9dJn16rocl2UxE/uLxcEZ5Z2Fo2h8DnEpmr
ZFRHDoCGAcjXKbxtauBQudLA5zlOZusHA1fqpBVzi7t3IhuBJv88QwbvKdSZUDBLw/vaq/Th/Cpf
6o51Ush66onfQ6Ue1bIw2RZVAUXxoG+i7+e/P6+rT2JoG/8+qDDvI5V1R4DsJ7zRY80jIKKpDpBY
gHc2z/pDyWDxuga4X1oVNiIegiZOn5VlcVd1TX/NM/+3jqMnsFeviqnMN9UMyEN4COOHZHxtxrXq
zcJA/gcdT5w6jSON6o2fTDTbhNAqCKrd1ODh/Pv8WC41Me/pj/d9EUgILGrMleraqySCk8+YE351
2detk8EHxQX5gRILW0CYJemRiQoSuebks/TbreMgq5HhVmMSHgdi0hfoh+vvUYrnzmW/fW71w8gA
4wvUQdfj60yRDQhQzX5KIZp82detcCApJZZwkog7GUNpdEMdh9Z3SGCR5MKht8KBQbdT7UNO6i7T
SOpuQCbGwi0Ck+3Od2DhLLax8AUpoiJ02/4IVWT2kqSZUncGO3PvtH4crpwkCzdLaEUFekpEJkY/
fS0QjRbKvyMuosCZNgCFs+OUXQgrYjYyXrPWASe2xwHJiXNXBF79MBhBVsZqoRs2aJxANRhm8VP6
KkP2lET+narBwoQu1hGCmd+7CoD1iybFho3DxCwImzhGgRCqinsaDNO2Gpt0U8YQ+bqsCWtLh7pR
bq6C8Ujb+j4L1c9WlE9YCuFlcbKtH5wNADaD090ffTpECsZyI0luPIqE90oHFm6PwNrXBN48SaJp
B7/B2jkUMf/Gx84cBjOLsqz3Y2F/BNYGz6Ze9aie6mNGoVtqpvYnRQ77KYYnypfLZsLa4XNVBDU+
P7/zm2wAu9SI5GdQjd70vZ4cL78538rS3fdee/t4DnoG8lq0weJF3npLU8U3rQPTSZY43wYHWkAS
8crDQKNfszxLnLc/zzc8z8cnt7yNEFdpjrdoW2d3UB5RCpIaAergEQo7aw+mhaDIRokzjsoJ0Tx5
lT7YB4XTnwZEqrN+k3LpbzWkElbJFznMRsxWFOaJk3VRUZQvReDfMczVPorhHnR+qBbWms3/1IQn
WW4GJBWT+luL2t6GkvxLyVeFmhbmwqaAVhx1NVf6yavWMK8uxODtwL9fQ1Ut/fz57x9WmG6SOnZb
1R9hb9JtFMdzywgItqHSFKwEwEsdsDa9j5AXarPB9NrqKAYZJCHBo+lH9np+ApY+b232sG8jtyzH
7sgqVr+RhExyg8Ktvsg2A6vH2uoAwuU66fvkNQvFeGdgPwaWL4tXHj0LJ6KtE+y3Xt+XItdAKkJU
7BsdBzimuxSqpBScL3bA/4I0wfmRWmrLutGT2LRe7pnplSHhs6N5Xm2oC5kIIK7YrvMuJC0zG1Ov
nS7CpPsDojfypyogYucBrbJyRy0sWFvzF++rQIaSDcexSsdrp++9TYbH1Fvs41o/P05LTcyhxIc9
MaQ4I0Ynm15VOBkkun16h2vqqwtrsJUAcakF6yJvBbwQRRiML/A1AGS0gFqwuZZ+HX3vOE3pSm5g
ASHCbPR8groqaWttXg0ofclWA5Bm9uHYar4pDFxyDhIF0eKqdsZsvPIbOZHbaoQy0M536mq4BgwC
5fSAJ2G6Pz+yC3vV1veFI13qoqyvjwjCkm0mUNh1wCJZmbeFS8VG1/M4xaMaBeoX6lXqwJLgtiBI
gQ98+jPU4OVDhDJVmbfS2tIc0r9XSRuAxllKB30xU3StOgIiuOYde61HDQDL+QFb6pL1nOd67L3A
Q5cyhfROIeqnLHt+j2DbIi+3pkC9DySiaHe+uaU+WScEb+qSA2XRHGE0Ve4zAwWtQjvtjQdy6srS
XziEbBQ+l14Ff5guuSsi+DXBnvMf0qAFWDm7m7yG9OD5niysNBuKH3qOhioRyjtQ9yWbtgXyoJ4v
t8u+bp0QLezHUIlPx1sc2gEc5QrxFEDY9Z/zX18aIut0MFGpesUQvrZw9bmCK3e8oSnvYCEx0mcI
2a3xaZfGaF4FH845o0YFYceqPxY9qspw4ya73ludgaVezK1++DqUOUPtMuLckrCEkzzoVQwk4qvE
wAT8/1D8XNghNhJfOdxUTPXj7dCjLj3rFvoxu2Y4TLfzoQ0g5U+nMD/Oz8zC/qDWng9LqtM4MLit
W2h24blE9r6cU0/1tEbOnJfQJ6G3DcqvoIzYe26qj0OcRzvY3fyKqwiSACLztshBFZuYgEh7vjtL
U2Rtd2M60/kCeYTCz2b9FAklmxRC+T1MY7YNmAB1CT/jwgufzre3sOBskL3R2gGJH3bzoCd6V7rW
4q2DiurKybL09XmFfFhwWZI7PYSokC2e08ct7EkAiJn+nP/pC0Nly/W2U+MCp86RconLZstlF8AL
EOfJHOxHgKnvzzezsMDeqRof+sBhzyYn07jAwvTOjZLhjlXQdR9cFP7Ot7DUEWvTJy5zqDDcBY4D
os2mINP2/SXJyjG4i0e1Vi5dCj5svD38LQz0d0pza8LgnwyDBQo4VFjhUpABssIbcqVIR69p6SFN
7fj3DpBZFyvnQFvh79WgilIUpaEEVRjxRVaZOjSJK1amaaFi9t7nD9OEGlWTT8wFNFVVV/C4YLsh
qq6y1os2Jk4gROzy78hfHtZf5EupAFuu10SKo0mG4Uzcq2T2ZPHdY9a1N0Uc3Ict6j2zGL+v+2eA
t9bUgZYWi3VAaHA7+xqAlluTozore6SPwTlw7rpIasDzsnAl0bGw7G3suYkGH9oHhBx1FUUb+ADs
6DyWYJXuLlr1NtC8CMdwcCs0wGmpkcREcq6AXeEhSsp/Jy7bw/lmFg5vG1XOYlw5STL9/yOogwtK
5vsvRCBWi5z02hk9Z6UQs3Da2RDzoqcl9RpNjkgue/dhaNIvdYtQ53xH3oXcP7mGbHD5AFl/CPc0
0QsAue5U7XRX9PUuB9ACZgyiVP8ouHTpazglJ9VJN52vvvCAwAlsVxotiLjxSAfJoT3IZJ7zFda5
xH9koaESIlxQuSB/ejziStBscxY2zTZuadLTDZxrqpQAQefB/PyiSDCyTdVBHyYirQm/hdGC+TcD
saDYDFOfr9CjPl+6oCj/fc7ARTNICJh6R+pl9Zehrp8k5A4ORWrE9fm5+HymIxuplMGJGPclNMCI
048/VRo7dJNKJDzOf36pA/YTYwLMuhJefTSsSO5Ig5d6pursPprAVT/fxOc9QE3r7zECttPLRajA
lpzKMdkUwGlnKIcPa/rVS9+35oBwgNPGsqZHWQeNOfhD3yYvglVVslIx+nyMGLHiPl16ae5yDp6K
K74kMwVzyPvnsVuVy1pqwJqEpA7J5OUNvwXOgxwAPIfbXaiTTcS6NU7s0iBZZzkyDQzJajId246C
ocEG53sZsHSt/PH556EG+/ccq9jhmXbL4Dhw6LrBcoT9cYeRruyBzy9cyIL+/XWYys8mTkVwbIvg
boZF4Ub3NrIBfBzQeAfiFi8eDpVOAxlzfs1+PiPAf/zdYjHG4/84lTIAbINO+qsmUfoUO024sqje
g7r/nrHQtPq7Cc4cBboBYFcVImN5FeZ0EsiFA6q8Y5SnxSOp8+y2BnLfbOF+V7LrHMB25xGQyPAf
v0uc+qVyjCxOig9Kf2vLuBxOGcpP6sGTw+RdlumAItLfv9NMkCMbOp8/egQSE29TY0KoJFQOyAr/
1hPt2Jqz7NKYW0s0HKKp8aEA+78wQOnqDm4m/vX/4SRaaMGGL7Kxz+qmogpyIuaVIzd5KDLjXdUA
mbxctG5snGLG+tqhiVsfQ451A07xcwFTlD3YgWvUq6U+2CuTdrNJOamOSBbTveywIH08tLcQrPNW
Moefx30Rs1ZmNTXSF1BjPSZ9XG8rgw/LLAw2vht+TStSvJ4fq4Uzw1YSJownABG17pFzk9wwPeJa
EDBoWJmKpV7MzX6I0sGkCIGLNvToRw3bsyg3Wz/R5BCxkuzK2S/xfDc+j/oiW1U4610njGAYDxru
VIC5hg9rFOyAu5XTj76rzU3Xr56ES7NvXUXK7+VQezFmv5zEDXG1d5Mx3BQ9hDJWgr+labEuo6Lw
iC64aI4DeCQeGDJOhEpB1LYr0z4f2p+ce8za5sbJeGOEgAJECXcdWejoO/hZ/4RdEB5iVX0b8yG8
TR1w2c7Pz0J/bHCh4UngZa5BhDOZ7B6STnjLRKiuvF32eetukkbDrcfw+liF2RHPXtjioeJ8/tsL
S9jGEmZF13LT46WXFKI4kILkgJP0/hc8rNk+ksVqWmBhWUXWjh/GPE7KNnGPivWi2oFnKKJ922Qu
g8nfLM9xWX/m5j9sST92BO7xjB4N0YD7Qo1KRRDhbjviH4J+ClacIZdmfP77x2ZILEZA4d1jxaX+
MySjBwYlychKNLI0WFa82QY9kpgeJAtMjieMjmX4o4sw73URtivPioUzxUYN+joi1VDj7GIBopsG
6cVs3hDzizia/6sukJs/PydLvbG2O48GKIWB34G1i1c9m9PAASZmmniyMl5L02FteN8vm5qgyPWu
gcVSzY+ewT/nf/7Cx218oC9lrkcJiagk8xqzJ6lMfuWxSuXK8Cx939rePtyChWow2VCa65/hoUC/
Q3NwLZO0MPi2Tq4/ca8tHekdM8iIX/HezbxvOc3jaOfUXtZfXTZG1u6GEDI1Jojj2ywl+c9CNAY0
UqaalQr/wmK1xXLJ0GH9pAHeXyXuceW6EMMxVRId+DDldAfZU3Gd907bHC7rjrW9ZVlOTYhoB1jk
kpx40ozhNoD2/VqNamnKrf0NoTlfKo8iLkk7+UiGZswPaVX4a7iehVM9tO5wqmCMJ2jt/a+MAHL0
C2Pj8Dq/YCZwxS8L4myUYNXxAVzp1DuCkwMMQdGUI72FMaP7O04MvQ6KXAwvl02ItcEHw2b5iC5/
g/45BO5mu2EepWtlioU9YgMEqWMgmVtVOM0zv/3ROlT+NsLX+1QUzf58BxZWsI0S9B2FdCBvS+jc
OmF9BxUBT+95BI7P7wy0ohJMoyz16G5sIcW/lpRcWGY2YpB5/QTZVeIei6quDrKmebsJHMb+nO/T
0rBZm5424ZCoASJt7zlPuFFUd32SXYNyrS7bhzZekJedqYrEzd44SyMAtFER97Y6zR21cvYudcHa
6LovOy5Zj1uwg0bmUDjJNe2cetMpla/cTQt70cYKDqUAk1m4uP1QphgGuLXHlbnxI/69hobeZeev
LSHbAuSf9mSYjgwVRDAnPMdDIa8qTbM7P9dL69e6w6mmUQkFqOztPSIZ8ta7n0NqX6LY6gYoVkHk
bo1ysjQp1mavqrATDgEZ6V3NykBw6D2/rYV/Uf07ssGB0J1IVQna/5F5Tf+eejHuQA81qmEQvOMr
oejC7rNRgTItpjwtHKytSJsbnoYT34gqidegG0vfn6fqQwwKmzieVMWsAROn8WNmKv0VBl5sZcKX
vm5t7spxGW90kb+ZmA9XRQb60gESEtCTOL+glr4/T/7HX1+lqYAGA84mmpf6VdewzGi3IuwSfbqs
hbnlDy3QOOurCJHDW4KE0q2SE4yP64JU/57//MK+toV2IRYjIprG09GDg8Z+UuOPgXSwasCr+SoA
8/fCVWRd5W2O6lHTCPdopDLhofLDvnmAEj7gVuf7sTQR1s5uSxcS6k7dvUE6jt2FIW2ec/9CwA9g
eX9PQgYnaOSZg/atlXL85vvIJtCxCraiq1eikIXTwgYDZkq6sY+wEw6j8EfRLXsa4L9+FUXhGrtz
qQUrQKe98BOqFbut6rbeK1V+hz58s/fY2kpdasDayZASYqyIePPGhePueEW3yQj3RRTDLrsebD3d
IW04Z6zWb0hfwzChyvpYQ3eIxE/n19BSB+a/f9hqRmdR3nukedPUpddIGtyzshL3UBv/fb6Beag/
yejYuL6B5WqgfYsGkCy68SsapI9DL4L0Be4AULGRgSHRKxsLp7xKG7KWSPr81vNsLBkUKVKlQyUe
4ZAT9zemAKnAj6DWGwpTufcD188e8kj78538fCd6NqSshCpQ3XWtPJXS7U9sKqQH289YrDyiPj+w
PFvVNdNxI0TpFI9m8s13iIpAGjjMUhlv62RqH12cv91KTxbABJ4t8CqhadTFXpQ8tBULt0MMH1YD
31JI9UAnPB9/mEmLXdaXd7PpsNukvy4bQWsdDm2ag8ISiFMvokDtk0nH4lo5pYpezjfw+TqE5s/f
C72AthVxXJI8kAngQkBN5l5REGWGTvjAL6gbt1xLzS0tB+uRKJIQWXJoop5o7rcHqWDT3HMqLjoS
PBtpZmKGgM2U4tQ0pv6uWET8K0JI3u7Oj9Q85P/dsXjL/j1SDMLBEKrq5Ck24VOHy/JJFjCDIWF8
IXHTsz3iiaOJ18RpeZJzJSQNu21ejn9youQhK+PsQbDmphVQbuTZ+AOAkpW44h0R80nXbJSZqw30
7zSVJ6bcP01e3frBC3fxJJ115EAmhLohd+TOjapbmRe/6kGsCX4sLAnbNj6Du5iOg0ScUiLrPR9R
L8zcYu2WWDggbAgac8OBxzBUOWkGkAw01qHJwBR03UrnW53Cbuf8yljqxNz8h8uClzwGfT0pTwz0
yC1TiJdgs3QZGsOz1V55yhWe84E8Qc6vgEBwHF1Vg7vGWVzY/zbmLIP4vQ+5QXlqU/gyJ/AbTgz7
JdPk1xj7Gw2VEkgQpmt10aVj1MaYOYFAIqoS5alEC1VX/TswiPrMFOW+RygSy343k5Kn0fk+eOTH
+fn5vBTu2dizMsvKPBuxvLskuFdFdZd7lfMWjbXYQeDguqmg1J12yA77sbtGclpYEzY+yyVOVXnd
iDYzIlt4CQH9810XbhBdhkX2bIBWzVFAAW4DWwfXfLYxGsChDfTa+5Urb6kHVgwXQgRuantszXpO
VG5aXjb9c+t6vbg5Py0LB6qNx+JOoZoWCsknomr36xSNYF1ArPJGmnItlF44AGxMVsujpk6Rej51
TZZlW9FS+YXVQr9C7Nx3dhAwYi+XdWYexQ9nQChrgoSCmzwYwJjAMiSc3MIpDlUUsA+TNUTKwm61
ndQlHAFVXWp5mmUPQWOo7oVfQP43mN7CWP30XdhkuGtJhaUFYD3UANIktaqFPEFBt9mqQPe3nhgv
ey57tgRc0eD8HfsoeAjLzL1VrRx2mZBrl/XSb7deaWQQPMocL3lADSiAJKRSO+XWa54Rn08DtZE7
LOgZ61SQPMCU+BeDiju0sOCe2QZiCyne554Pr9E6nfHzRUxtJE87mLQbAiVO3EcFEGFot02lI48x
VDDhAJs5K/vx8zGjNn5HizqcoEZZ/K8dAsjnTrjFl0v2B7WRO4ZCV0rpvDiZcniEm2gI1cKmO0Jg
vH4738LSz7dCZSIiL2Ww0TqZKOqfVESLbzkEH3fnv/75YUVtTKRyccfH5ZSf2npU1wJuA5sSRmPX
Unq/z7ew9Put6DiH1m2UmbE4uQFlj3kbduN15IYy3J///lIPrO2s/GEKOl2lD3nue94BJmZh/gys
hVMfIF05Rc/nm1nqhhUmt14FuGiHa4M1RbMxzIAQV7vtqkTc0vetnd2W0CGGfGh5Al0yfcaHBdlA
BtOsJMEWPm/DnSpXwojYq/gN9Wf/9L4t9/n8Pr5ocGyoU1FKyJDHcX6Cq5wT7vLYdSGxUA4mXwlF
F84KW3KNZ0DXsiwsThICqRsBusDBpXJ6LMXwjEhEXLbXbLQTUc1QNx322iAD/1XWcVT/ro3Li5UX
yVI35jX84TbNkJ1AQrvITmEHEh9YAtVuBOn3hjligF5dDdXk8xOy1NC8DD40pEiNsCMdshMfFSpw
WRNsVZOq20m4YktL6b+eb2dpWVmb2wg9mdLk/KateyjTFhP/EfEyXdlzS72wtrbvCKRsfS87wUTn
D9SvISRdKf8LIKDQA0PEtlZWXOqFtbcbGBTCzTHE8m3LVEH2roOrJbLp+RqO6vNIndo4p2koqlwW
ODzcqRfDNvN6/VTWgzoCke78U0PA+g3U9ZrsIhMOe4Ij5rJt/x/AUzFJYeI2PYHN631vQbH9FjVJ
sbto9m1v9VBC+QIGlbg86CjuPZdwF54Alfx9/vMLJ7sNear5IHLMhTgF5Vg9tqaQtxSqdNuK95ch
XqgNdmp1WNdST/ENnXPSsgQ/CVa4m5kreL4PC0s4sna822e9oR3PTpEyJ5D5gdhXvfsG2FB2A3W9
5Nv5ZhZWcDT//cN+D6UT917vpCdihgPIweyqD1C8PP/xpXmwNnkl6m5yojw/VRDm25U4FA+NDr9A
pvEynj21MU4kCZIhDPr0xFIfRhedoTv4tBe7ya/r/flOLE2EtcehpJ64Hsyz3xMCJibQ42tg7IPE
Q7kjXQk1ufPtLM2EdY8nMod1QdvAkmPiv9o6NbASgBTIRR//D8IpkSRzJp6eFHIbz+04wES1Q7h8
mbUytaXOkg5+8hAPwDnlp/Gu0m6TgDRfxF8v+/nW01tPXhVgrtNTWIO0ItKCnQakDtYKZAv5PhrO
c/9hF0hEOHo0Tf+QtYB3ai/7lRAQQDWsNQlEWTYD3Lo3pCrF/YwV2zhk2NUQY76sc/ZOLyc36eBy
fQriJHziZPYBUyl1Vg6ShXUVzn//0DcKewPeJUgDB0VXx1flBKrVfQ2x/mF72e+3dnlIAgJVfsy9
aYPxGj4bldp2sK4wK2t3nuT/JmOpDXUyidH4PmIrKMAUryXeG/edKb+EBrawg5TiNY79C6fC2uta
Qo/Jm9LiBMpsXG4BXYWdRqyrtblYSPdRWxFNhh5HIRb5Cqqrb6juH8c0fBrdIthFGTGwUiBXyMTc
u2aGgl66wmz0k+cFridUgLskD8QNhGzrF9i56jX934UT0kY+yRgWOzC2wB1CmvjWpBAApmEPAX5W
DgeSsTWR2YXrxAY76SoePN8PcpRL1C1UOvCECtl0jA3cGC9ba4F1EIy9qlKnH9CEGSAFUMq71Egv
3LxDhnBottBNBptupbWFrWmDnzyeTTB+6tITLDF9eRAO5BluWCODy9Jj1BZLoykIeAoScvcQNZBg
TUKCC+zYu8H/CoppuIFCl74rO7XmgLewU20gVMaGNAH6JTt1zuhsHdk9kBZSfKyBkkJFy6ccFaMV
TMDSkW3joWCUU8SqHOQp0tWwmQr6I471c0rlS1Bxugnr8ptqoXGFI+YJJke3Q+1cdkjYimpJCalj
lnjpidZ++1ilfciRcDR65fNLg2jFAb7xiPIFOvauQYBLG842FDIBzjj9MNA+2GiXy91FR7cNk0Lu
oAmIq+Qpn6r7UVTZDjmKtdWwsLptdBRq0D6q+j3qNKr63sIHd1PDsXBl6yxkHG3NNGB9gsoJDLB2
OX/gRb/PKpVtKvDX4YB9FyXhveiiw/lRWlprtn4aSo1Bov1S3Q4mvPH7YdyYEGQ+qYaN6bDGwsjd
TlF6dDWkIHNmfsyFwfNtLw2iFRwQqLZxLzbiVNBYTBv4kMoRpkj+mh7kwgPTNis3Mh4FFPiRnUKl
MyP1Lc2eqfR/D6U+QWAv2SjQtUcNgYXL+mMFCxFQKhHEOv/XnjtObEeQCV1ZFEvXqy20RpGFzI3U
4iTgdVTiMn03Y/YL8gc63WzbBe6x9uFFW7PqFoTiyygp0DD8O8TS2QSzwISyG14j6sl4dPALJFqp
g5Op88SaYO7C/WcjrdqgLeWY5c0jYL/tUwvzWHqE3r8zbZyw8Z3ri2bIRlvxOu3zQlXxwyCxuxqo
jpceoErnP74QKtjSa6rknec4FbuBa2HPduHQQ5XbZ+0+6xHN0W4Vr7Swb2xHc+CwG0lVxh+UZs5D
OFSwNY+zbH++G0tft8IE6UR+n3YAbjQicb40xMjx0HnBaFaGaWGmbdU1KIG4ZMhGdjOo9B+/B1mc
moZuEcGvvTaXWph79uFVwCe4PUW94A+EQ5hjq3KGKCfrx/6phNX8hUvJ2uxhDBetkjoCaR7uwtcy
CuWDmmOelcNkqRP0705UdVHrnip2A5o+nIxA3G7j/hWIgDVM9FID1sb2C/3/OLuy5bZxKPtDgyou
AEi+kqJk2ZbjNUnnBRU7CcF9AReQXz9HmRc32jSn1E9d7i5QWO4FcHEWe4DSjXfMYcAaUSc40coL
rv4fF/O1gDB2+0RAnQ2VXe+U9x7yh+bPs25BZGXin6ze0pxa+YgJcqu9qhKyhWOQ6+ssxAtTEg5T
870NuBvbMDTamI6VqDDRbaAH+f6i7OEOpkGvsCuA5drFmcPEtlmysSm8D72jNVbZ97S0i29LMLVP
bQkr83CZ83YrR63tIia0zRLQgWo03uEJmR+6vFUPSkwC1kjWAhs/sAhyvC0/deOcnUSZ/0p5t1Hl
XxvA8zJ8F5QUuIxB1814VysRwIsQLy+hR+CXvJFW1to///1d+yiVaWWB1HGiAZ5oy0rBmrKX5f6i
pGjKqNWLn4LaItQrLjNgLltOX/yTFhcioxwTzlZ2raOSaR7vZg71MtUCjad5cRkPxTHBbINy2wl6
muOdsv0mGuwiy0IWeOPGzK4c6k0gG0zMy2WBN+fdNPgBnHEQczVMqg8qZUfck2R4eWo3wWupK+lc
jZW6c2C36895sk87WJUudbWlUbSyjkyQ2hzwQQD5N90BI3Wl8iS9XoaJXARidUyMWoI7SQnvVes0
L2O6s3xpR6llzbEYB3W3XV9f64O5hUtRz7mzdHdOG0Apt4Kx4c6zdeAePo+Gla3DRKlNXLVUDtQ+
idZXr1YFFVFnmMonmBLOG/l27V5iYtV4wbN8rBP7pHwYuEODr5hdcWOnDfat0IaTl99DeBvvCFcT
RU5290AXDXUCNwECd9RrGuQK9mgkYO7W5K312tjxxaL9nkB87uT4/r0PbXlwubrgCTwy9fPzcV2b
N3PPt+cu42BbnazK7ndlAFF2yYZ0Q1BlrXVjwy8SN4CBFQqA6eS0x2QSAgDqaut+sta6sdkPevK7
eiznu6nR5KZwpjpi3oWKoo6JsKO5nqekS/PvlAA5qPzWPZLzrfuicTfRdW1n1aRsCv6q81JH2eJ6
V7Js6e7z1tf2XFP2zEYJXoixBLgORVHLYY9DooKvrOd+CDc2L6yK4FTOQba3ZtZcL5N+/fzDK1Ni
Yu7gtinSkqdYsFVHHvPccr/Mk/3t88ZXosFE29UNxJJymCjDUElX3/NcvyTCW24Gno8b47b2hXO3
3u3oE7UQ/5rz48DHJyvI20PalCKsQAHeyGMrBQITYVfQ1oW4eEB+SkDt9hkA/am2b7p8wQsYtjS4
whS/CMz8LKu5cEqMCHcoQ2Xfa5wTsN/wmRas5smNdFoY+X4+LSvHYRNply52GtidY53+nurTiT9T
iHN+d9zk1zLO08vnX1mbGiPYJzxV4f0gQ3IumvkpGcT0bOENqw+7Ek8kG1vAxx+xTeCdwwkO3XAO
Pwn4/sE2AFegFNorx0LY4/3n/fg4QmwTbVerSgWJ71onGLK/DCNKGoVukviyxs/npXfrFxqYPZDh
fn/yFQem1g9QDYJLBNnSxv949domyg6iU6NI3Cn/nsAlPdRuUcNwMv0lavU6y8QNEwLL28ViN4Rn
W2oPa3Ny/vu7PkHGLO8ZTLhPNfgQUHfFnNCuorHtboq/r82JEfa1YFUy24MFBU8qH1vukFOdb4r3
rHXA2MTBfGrhyir6E/IU/ZX6LLhvwT72Ii2b4vmyiTeCnPfSgzU9etB6UNMcIHpS83oLm7g2PMYu
Xk6zrgfAH09pUDo/uJq88aaCwMC8kRM/TiB2YIR26uVBQKTLj453NoeBJn5kkZbcVAE0zmHdu3UT
XenHf7B3CqQJ3jcWnlHG4rZWqn7w/EFtPXatNe//e6FC4Lps3MniR9GyKXISQHar/kJPJttE3llJ
UY0sqND6KMhpht/7CWV59nTR+jEAd5+3sbLOTe0wZybM9Two0OK6T8OcQtt3EPCjLia8vn7+iZVz
jW0alYI/CCMIodPXiVRvqZZ1OJG8eXbONaqqBXPOJUEXNi1Kh6OAX4orN01TVlapqSnmj0O2lC5h
x7J3vyWTfvlbSMRV6o9mJdl/3sG1NWTEMdRB2sHzJD8q2DL94PNSvwXSkY+XtW4EcltZZSWXxfm/
PIdnPHKC5vSyMTkrm4MJrnP0XJBhmunR1/yYk+WPZZdvlj9Z+xaUr96vbzO7b69c/JeLuvMfUB18
cvB4bLGj4Fl9hddl5w5YlnJDsWplOZugOl/XpZVBogriPCOQ/VUtSB9mlZs/L2O5CfVfmXATW5fC
yBDsCpm+8pSrFzxEOW8FcIgbFeO1PpzX8ru9UwhvdlPisWPti2mHiqIV0oJyiPvCvODzSVj7xPnv
7z7hBzDyyJTNjjjPVNd13fc99h/P3jE4hm+Uez4cJMbM+n1dVgWHIov7xlEkwWVPRZDJv0iLDo2f
P/quAxbcqZwUIL03ywXwk3uohvElv6iIi9aNzR8+gDZxgAl8k7jehcrHI5lfXKTej8aNbFFlep7H
GT99sabE29VyCYIYIs7qovs7PmAkjIFz4kHV0HrzZ9s9LlkmrmDxKTdW59q0Gvs+ZZabsICUf3wJ
XiMtmBt59hbpdKVxs0hfZoFOZtpZb5Wq+58FtxuU17i/kRw+rhUxZhbn9Sgpni1E/ifAafv8ksGz
dtzBMpuEBSnTcGzEienuNLRJG2rJfrTjlt/SWs+MQz6HiTxkvX3+miiwxMsMsrvnqtRGFl9r3UgZ
tCuqBOZa9BWSUTSyWlg+iyK5RBkOo2YkCyddFn+uG/oKetMYLqBhhlaXbojUrP3y89/fBbLDUtoO
XZ38mXOOgnk5F843t+jlxil1rXkjkvvAmmexdMFv0pdVOGoGwTaZvn2eRdcaNyLZlRzEqJnzV2nh
Xi5s+DiXrb5oZ8awG2G8wKYgWLzFeVULYJiV7/3mwApEs1v+4wxldgXttqNYUIKQ2/rQaz0ygrup
KVMjd/RbQ1mehmWytMeua+vXzwfsfKj+D4qRMbMq33iTW1OL8N8jJSc89IBW0R2raTplfIjPWiml
LDdu7Oe4+uhT55/wbl21kAFhmZr6tzqXP7q+ioqqj62GPgbAycztFh/2w40UPTLC2uvcZJmmsn8L
2jy47kiuDwCV4aWBjKAwfz5qa98wgpvAIKIrvUnH0PYJu8EJk/KHM19S7EUHjODmg0yTZmh0bDeA
E/aQSyEbZ4yVtWQW5qHlOwGbpNFy/sXu9n329fPhWGvXCGmncG078dFux8QEMFD/cyo42/jR5zH9
aNkYIT1PTjBAMELHhF/NkJse07DrvtbTZRnj78b0blUOZdppx251PCTNUS/Na9J6G0qnfzexj366
EbslfFTGlFo6RqH4FojdsN+puNvNUR3Knb9r4ju+k7vnNxra0bSbdjpOoi6cwq/1xslgZezM2ns3
w+3dQdkhBpkeyt3h4H2V/DkdtohGK3FgVt876S9OIDB4XV1/KYbqGuppeLTa0h9e+/lGKIOQ3cLc
u9PAOlfQzxbyiH3ornKr3VKVw8b6Wlm8ZqldqhKbvoVJ0lZVhFntNGEHnYOLIsMstcOHLEh9vmBi
EzvsvX7PnS1TqLWxP/fn3cKFUaoKOB7mkYOaYef5fvFQTwPe1Hh/kc4mwzHy35+AeFPeyx5Dk7G3
St7VzYkFDYTGNlbn2sgbkR0EeeKljUJ46LnEe4r+7czJFm99bXiMvboa4L6tSqyds8EUT8fQxTdY
G8SXTawR2g4AEQOHPGtM2ud6/Eadl8/b/dhcioFk+u8xp9lgpbBE0vH0tXq2YvvGycLiGy0jZ1ec
qijZ2Pc/HnsYx/37M2SsZqoYdjAva6JxqPbBuDU0H488NfnpY5fXcENBD3T50llFKOvXzr9op4Hl
+79/Nq15k3ps1DFt2vGPr3paRSyrpotkOTH65z69Cyp3cHJLT7WOFzGEZfCHwZZOZBdJ6qF1I2QZ
42D/MSyayjsmQx3m1uPGqjmv6v/uNNT06um6sl8aHy1nOE2/stO9jvrDU76HvZF3UZ6kplmPsjK7
8DSGpvKzMAnqXR1cFqtQb/n3qC/J3FrDXCGY9L6djunUhHMrL/zdRqRyFij4DJ4bz/Yz+cEvOzhQ
swreTQwmDwmyl8ST8/wYbAFdP67NMmqSz2GsETS1RPy4Xh+lQ/mY2/p5VOzoO86bnQ/7ZXCfbLVE
imw5QX+80VKzKF5RN0mhwIWwyr6NdhsleZylPCy3CEYr2cYoi//Pgnukm0wFso2M+/KmyzbKBx9f
KahZKq9HYBSh4KNjPqe/wXF/nOYqLsh8R3NxHHxnA/uz9vONuJ0bzhjVmBGnv031dZFuoOjXht3Y
X2dYQtTMK3VsUS92Gi8CtL0LoWXw5KcQCfo8N6z9eHOXBXBsnjpcJ7I5eElIC54+eD0bwbW6WI3Q
rcAFRh0FiYcrEfaQaoWMUmjj9dKlzZFQ/7qHxWenPVAHt/hWa5NuBDRxq5Q7IzoEnbBdyWHume1T
CR1r/mXaUsdY2cPMkrg9ygbOJggIPeFh2VZHBsRHkpYbN4OVOTFr4oFvN1k5kSmeZ9iE1PWNttyN
Q9XaLzfOzO00u9AhxC/3+1s6PfDu2IiNzXdluZrkct4pWxQKTbupEy99F42si/o030mn2vjE2sAY
+68cfcIaG8vJr7D3/pny54uCwOSTWxWo8OOETSDx8n3riievyDcGfO0nG0Gs/W6ymYvk4BUi0mSM
3GnryX6taSN0Zzpxf/CwTJrih9096otMRBj1jKCFHYqj+/Pys6BV2TK9I/llrwDUM4JzKCE/VgpM
oD2kh2DMIU20xQlaWX4mWVzTWU3LhIGuarmnDQoN6ie1ZDSri95gGDXp4i1NS8cNMnzB/d2wH3kB
KYuLijrUdMPoxqyya5hSxxYRkVLtTidbKlcrNXRYP/37+FRNEKsBfxcljGHegWC42NW+qXhUMeSV
U0GKa+U3u6W9mYKLINsYKSNONcx2SwAqdcxIERL4sY39FgxqZdGbxHBhu7oe4dkbq+KYdg+dF1+U
ArgRpxNd5ODDpTEOiBt6eXuu2V3WshGmRc3g7+UgLzbqqtC37oXHDtPmgi2NV44FfnFe3znDLuWP
l/1eI0bzYSY+rlFT3FpX6YjFvv+83bW7q0nohscAnB4SNDxfl3fDIT39th9YdE3uk93WaWYlCZik
bmfwrYX6OEly/UNXXZy7bQjqsPbY4fNOrCw/k83tZrJxqAvVGtt1wmoOIk9uPQn95QR8cEszadxF
kAhVLCBJzhE/QDh2l+3rk9wnoXiev9y6BzeKZPiEl/2QPt4k3y7rkBGqrBtGz/MwYoU6etOt9i/L
aCaJe4BQZxvkyGisdY5IBdfCvzAFmITtcym5gCvjFLuFt9PQt/P41u1qbf0YsdohVBWIl1Pst+rk
l963KhOxleoIb2pbCfk8sh9Ns7G9gtrO6AAdtxhKRVHrJ6egAbmi2Srqrq1QI3ynLpcVz7Gtzsw9
a4epPJ6Sut5dtFxM7jWHIGPnuhigOrhLCPgZF0GjGDV51+UEFdHJWTCpQRX63lWJFPz5T165EJik
62GBTWADKYFY9921WoAusYsXjZsgqnRvbGm3eH0f25qiC8ZGGxSNmxcFxoY/NPv8Ovnh3Y3hgby4
1/U+u/Yf65sr9vx5n1YmmRpRO+ae23QVPtWWcZPC6Ggjva2sTZNYXcmg8kmXoLwIjfeMiSiT33vL
2dgB1lo39tgUwLUMIgQon7HHNH9r00er/P75gKw1bQTuwkEmsQs0PYJ91rY/qSujIb3wdxsRS6ou
aKoAuYzQKh6n7pDNQ+TLC697JkO6t928bDvsi83g33luGbvjlgjAyjoxadHlVOomE8g1ji5DIALC
LtsUgT7Xgj/IYyYrmmU6ZUAiT3H3fYrEj/yqvyKRFwfRcndf3pa3LHrwjr/K188n+O+T80efO4f3
u9qrHuHHYp1vO9Zp+i3unSnk9xZEjvZVOL3+EXfVqTmRY3byduLnltTJynZg+lMMCSlxKEcuDZA7
IGBgBZDRhsPteL4EDKXeuCOujaQRzQ209+Co7Uxx4b8k7W3pQ4yqfRD2SzodWLtVxVvLTyYEiwS1
5anZneIknSLGluMQiAMMnkN/GHaB73xpEPBtMMI7Qt9WvrhxhB8tVR1VlRPzfPmiZxJ/PptrA2tk
AhDFQXAX+CnO8JIlOyXvE+u+TS/Cv1ATsCV0meFo0E5xaZVxwKc9rsobU7X2w41U0GdFOgzJhANC
WgS7lrg7aIE+TM21hrRe9PngrOQy19jBB+X1pBNI7gnht1zCsgdunjdWllxWrzQxWyzpPAhwIlf6
PhDgB5ZcVq80wVpMObjCloiWUe6c9KpOfmZ+PLSXbU0mldoFKanmRT/Fggo4GjRfptrZ62rLd2Il
Bk36dJ3WyhfteQM5i23i9eKWzdBIUTdkDvm0cSheOYqYwKxxcUp7yc4jn/X3TtM/Ly09dLV7Gkog
a9uLLNyhfn7eDd6lyqZQKZhI+Iycb0rvNl32abYRWitr06RL53OiBp1rJH2fFWGJB7C9N0PA2ud5
sbHbruxZJmUah8DZGqEOHE/6B9gQWu8uCisTntVkVeGq89lG08c5+Dq1J5AfLmvaiFi3oD0cbLA3
KXVLXPCY7osLK0MmAmuomcoB79fxrHcBuVWXva7DJ/3fayTVWVrQ8yg7Lg25ePP4xqPLyvSZAKvC
r1lLFjTMUkjzdz2uIBeeZv5ubO/WdSlkNY0aTdM5LmAiWlxWbzchVVPSZPbMcEpqknJv+/b1AhWI
z1fGSsSbmCpkWUFJIFGkcR6y5QiKGPH/8aYXe9iqAq9EpOnF0deeLsiEw0Nl1d9putypWvwZcn3h
dBoHa8rEORrRAQesYslFNHVbMLm1sTH20jLPBSDnDS5m0I4UBFzzvnUg5zLcTVm7g5nN1jPUyqb9
93Xq3bqBIGZWVkGOD2XOPi3mA+cvdrpAMGHjirmy5k0gVU29JE85FiaX6itghFWlnz9fPyuza0Ko
BMgdHjT3UW+qvV89RJUjKwX3QkPh5eWSL8C8+9+JYAYZN7U8XI/F/ODVPaSzjp7yLxoY13wF76XI
SADVcjysyPEevp9Pbr+5NFem1WRf85FQAerThMcmbsWkLIYrAkrBjkONIZa63DLXWZvd8/ffLR9n
zlQFm1w8WjhRkF8HQ/z5yK8cOUz012QD409zLEunPBQoL6UJtL6mQ+20oauT+zHbuDqtxJl17te7
39/nDTSkJMbJA4mfEXFKvCYC0vO+lvlVWo4bn1kbJuNMTyFC0LUQk4vdNvgBzHwJ2wD/IqleRi3n
332oWwcKbAxpaLRlBOmEsF82MvRahBlZCCw3nXiaj3Hjhm5m74Lxnw6adZ9P8dqYGMHVQL9bOBo/
u5YaIpZ5iDi7pGXXBIKNA5smh57zcnWjhqtOb1w+PqSXMddEftWl04xFk57bVWGx3EoUETPAo4eh
3RXOU2E/FHpLDvHjAHZNKJjd9e7kC/SBeVOEt7qwzJ8DdkO3gEN/N/D/1gxcEw9WgLQeyP48/F9f
VeTfP873B+90a+3m8IkAx74xyx8vIdeEhWlaWdrFDMeeunbU18mRIa++XzbPRvA2BYRB3RRt59Yx
0ddyq+bw8cp0TUiYraGvWyxoV3VvgZWFY3eRvzBWkBGqgeJnhmqJ2zdEp3E6CXtW7y8bDCNWXZSe
/+9Hz/OXpTouW0hW+nen/s9KoZ7JfWO6TPrSstMXMdTUP3ppsKSHvq6c3wEg+E91SVznhXfp0u3q
0a4JnpZUlo6PdpB20003W2myJ1mW/+AV/okGKOn4T0C5p9Y1XGa5+AGvZSl2fUnwrwnLyySkdZ1y
mAAm7p57jX9KBg+aWR3esMfdCKlOPypzqj2IXbGJRbKDm8Ghc3zi5KHfc/jflWDIfK94BesXX4xe
Gnldz/LdCH8ye8/spIbe9+gl7q6vquXXklT+P9jL7DIcRae+Q2y+hGW95eqrwoe8ep44cxH59dLc
FWS0i50OhgmyT9ZSWB1ohrI+wDAJ5XOQomZyRPF/kU9OzqgMp0QRAAtb+B6GqgjUw5K3tH51xJiT
vZ05Nd0ns9u/VXlfZXs1w9FvV/uAlcWOV7tBxBtvBknC7Ur7rpVwLPs+j6VPHuXoLOyms+0cMnaZ
LzjIA9kw38wkqb4sjLTzPp0op/qOe91Mh4gV0B2LgKh2xX5p9JgfyJi0/pXou46elSbSIrn3mo6e
scRdbj+oBdy4NsKcuxHMKYZbmnCKYlhnDfsCTlP7Ka2XYIcpCLwH1rSy2jWOW9GT23KXXmVzkp2V
bqXfZ/+UC8ntO9+DLimU3YgoI97V/nTjwI9Ph3aZz3YIIZ3E2hXKx19ctfwlN/kZA5vNS1PvsACJ
eG3Zoh5pyOC+U/+BseZEwjRIOaTPbPhD3PGUMO/Kh4FOefChMtNXYea2mGXm5lB6ZpMngzwWqoFa
T5hZDW8WgKcb1yr3pJsl/0JG7n8NEocvWHcZ0BGz66DIIdp0fpvsdn6aZqKOmU7U/ZIwYGetCk57
odP1PUTkPZI/ViSBn3cvaSehnC4Cdz8puyvH0GfETX/KzB35t7mfRPunGosk+L0UrVVHurBmHXpz
6qoDdXtMJ7yFpzGc52lRhwS6xCPAnUR9JQwQtMcKJUo7AqR3osVuDIgablttQ/DRrykWUA/v0Dfu
8pFFVuadleEmWcHOKUjrVxK06S3151nfop5JsxBmJFUV17mvxA4L3b0mbTX/aNxsfqs4cspNyzWk
5Ud3yoajZbMuw4nMq6xHSzuyD8u2RvDlGLQkDMYkbSIY0vnDizvklR8unCyPRam13KHC6sSwaPKf
qjlX+mpIav4TqBF25439aF3ZmnhWxP0JhV5lsa/LjJrrM17GceLIvab/0s9el157CQQJ48qp7PHK
bXth30y59O3bfhnK/Lv2VFUAlKPb/FR6Qg4xlV09P6d223d3BJqDyY7S0freNRZVcVNK8KidCTSG
B1hEzUNInNF3D8zSELEAcRYjOPuUdqGiHBaEaV948oZK0ZzgWQrJVlEHv4SX4YgxeLSb99IuO5h8
Zs2jWOaWRLldozu91bNoAOiUxR5Y3N09rtQ+0RH0Or3hEWqzE8DSEFwPOjAo4EHjHnjQdz5mPwOR
Uy6pIlHfKPwM7YxIJARs55Madf2QKhnYUKjoOUTAYLrzS2Ew8YwnaWrtZN0HQPC3MEI7tFTM97bt
uC0qygIudHxWJAPiCmS9kJR18Ky7of85BvPUgn5MBdNIeEkqo1z3yd6hvfsH49CreEwqN9izBE8c
u7pslyWiNuQNdxL+5rCo7oKiyH8heXVFxJXlq4iP1GYho02+nOHP0m2vxsCqxy8TZRzS64WarAWH
V8aLPGZOrfgXKxna8ckvpPcPNgKsO8ezU32rh1KB5xPUk7gHdKcj18MiyyrqWyhJxUFRukOcelaN
Hw0jHXBHR5aLm97RTnJobLBUrmt85RvJUvRxwqai9gRO52IOOwoVjn3tlaneweQecvpLAFRpCdkl
cshsWBohQ9a5CqlbioOSiVSo3jRpYcE3soEyQ1zaNcv3QkjkWlARoJwYdaPDVInNQvZ/ELBK7axC
8H+Ix6F+55C+eB6wm3zLnbku7gJIFlkP0wCXy+OkIRq5K22ROUAlUSAR55K240mSzhkOiZ0MLO4x
LGQfOH0zP3ojafuboEX9dLf4bnUL/fxZxCMrXP8qyVuveaC9aO1vVGjogvQC9QQUo2YrrHignXBC
LearI5IcJ5JS1p6zH8c+7R9pAhxdSFJXOwfaNXV7JF23kOtxKnIlsZ+52HlCu/H89FjUFBENS5tE
D2gwzapwlsqDpYrfVMUjJHmmBlsqJERCS/tYXcDwem/VmBXJCy1Fg7ecrPGojMdlwf8pCunXV40j
UhVXijl5hIcl2FalmWj+yGCBRGjedG3+wrKyebT7pPzd2T2SfO263P9n0EH/TSMztMdZI5EeC2CN
1BjNrOP1SU9Fr/wogMXTE80gVPaNZsVSxbMD5V8oPKs8Tx57OQp+ParBK2ORDNiduyKFfBVegLrp
GvNfAgYhA3LtStdPYjbZ6k3W6dw2IZSc0yCCh22mQkhD9ioCJpzJg5tAW6MBaZeS9M1OrBpPMPZS
P0+0DZoDSjFZck2tPNnSwPzw8I2Tm3FAXhrq9C335d5L5HCTCCuIhMj5w6TaLeTSh2dlfMK42bKk
B53HFnLPinqGsHSdv7hFUz58fqhd64BxXp6z1rKducz3apFKRlMC+YW4LyTJsSWM5UXC9uiEcXYW
GcglGffk3k8GkPCSbufDrXnj1rjWB+Oem8I5I88caJST2iquAtf5UyqHxFk5JxtH/5UvmI9WJSwU
q0q5cm/Bf/KqxZN5BH8b9whqwpat34fXUeqZ71fSB3A510Tue49ax7xHipVQCjnwMxtZ6mpLiGll
OZkPHG3nwzZ1mdN9XYv+yi3KssEbbFWNzUXS7uiJMdd6aEXT+CJ9Yb6+s/3+6AGjDm+809xdpDGA
TxgzTjOo1ruNSvdLTcQhc2lxJbNNC5CVITJfPXwrYIImMyLOrvOfElRDP0RmYltQ3rX2jdcP3H36
1nXOq2miUDcqoRTmhR0rCnf3eVCvfeBci3tXc8u14jYehOReuK68S/iQ3ZFUbjFD1lo/r+B3rS9y
nNwBr3x7mwcLpOfgjdOEZAnKiwraQICfo/DdB4pgxuUEnkL7OgCLSBUJB9AuuIgXjNbP3XrXukjw
hlMz3K40UXUUuH3zs/F4H1LmbLrUfFj0xDeMnI19HnYDUBXe60Z+WSQFZ4zUV2kyXGee/wXm7leX
TbSRvUsXnkRNa8k9zMnbSFg9eHvK38LLr6Qkk34+pnKWDfaF/dAGX6ROHwF3hBjXKPcZqy4SScVQ
GaE8z0HOvcKR+wl6ebDXoTOsGerj5+OzMg/m08hUZ77nLVayF2pSN6UQB6LECSrx/ZkPlO8EbTZ2
iA/L6aAWGDEtLZQoUeHGjNP8SIv2li5x7ec/srQ59s2AK1v19nmf1r5kBHdjSdL45+AuVXAMUOwW
3g3knyPlgfzi53htHy47G5jsc4dPECiDteleex6LuI1c5XZ5GWe1vwVHXeuMEeqjaOFHkGh8oqaP
ZetEbtlGurGvliXdF/MJZfeNQ8KHpWVMkBH2nhStTNWAnFgtOKO5kU7zL73w972id/noXMHy9LFg
8unzWVpJkiY9PclcKbq6RY4HS92JSKMmEdaEcHb1+QfWlrYR+g5sZosszUhMiPyZVUFsj/Rc34CT
WNao64zWG7CRtZ6Y2zncAhrwZggkP5gXA+HbH0VC5sfPu7FysrKM8HeIA/9cB6tZN6oujjbB0T+C
fObkxIWjUUT8/DMfd4KbDxZZ0iU0HSwRy7MysuU7zY4BCrPR+seJkv/n2QLFTrvSFTasrOsPY2NZ
X4Byy15maHZGmnr54bJeGKEPS2mnV/Yk4sYuqqfWAc0tydJuA0eyNkbGvj5IDzxSHHZgLONFVIM0
40JeOvz8p68NkRHokKOHG29Dkz1tZX3to6CsxxA0xiLFQx1umH3opmV+CekFZaNzD99t8fmApy/O
sf2WAoetr63fpuWddIH+3ejN2lAZ+/sCDdkyd3DHKJK6eGBK2PtO5ezCiTBCO6t7i2iBiUhgYXu7
QJIqmoapevl8Jj6mxWJ0jIDOBVywUemyvqK0WSQ74Q0FUfs+6UnTxtK2lV3u1eiNuQydqhBjcuBN
CXH3mKOURVlklz6XG139OItx8/2/94Tfl0Ut4laV5S1hkt4tMvHjhHYiqhwO7gMUzi8LUxMPAO2R
LpGNRWIYPOjdwgpx6LJ2Og0UjrSolYr48xFeWR0mSV4GXVKOWSviSub1fnRsCQravJX4P86Y3OTD
21Du173G6gC5kxwnVC0jVEfojtr2lkT2SrCalHivLXzbtZQAw7i8GnvahotGFbW385DM7s/LRsnI
CGpMAwcuUCJezpxASD4vXypG8439d60LRgqw2ciXWWOuB2jchHCCFw+Lz7vIQfXt0M1jtnHCXJtr
IxMIQsToVJzEbQ+KLandCgXYKrmwdSMTpKxxYTY3kTgXnD0wC35HVPhbupVrK8lIBHYDH5LMrbBO
u4DsNOX9aeEivwMLKbgsUZp6sQzlW04VJplVtLgXgWcf01qo6KIlZDLh/SwL+v/l7Eqa29aZ7S9i
FTiB4JYaLMuxncS5lnI3qIwcQRAkwenXf0f31atyEEOs0souLQAC6G40ejgnvJhh4CwUu8l33I3i
KdvfNrrh0sdxG4VjDNtUwRqfdJj39yi0albucsvmm6CwyxK0C0cCb+eVfn2QIEc7eEMxHgqgsKwY
V4tsmj3xQcsW7tGSX3QAT4VsKI80XZAIub4/FhUz6dYz1IAUfZnzndtP/jboqoPo5H2fk1+9O62V
3rzvtlOzOZ4WyFYW04SehEFvGqr3ABE/lm15KOWwx6sLqB3yLs6HFa/atmWGOgsxTjqtsSY1NN52
coNiyxyXrsir5bYzqdfrGe9GITB6SuJ7xfQXVohiJ+icTMgzb4g3TStnY1uHodrpstRtSlO0D3op
gJlGtG0C1mGty8+2DsNphz6Ickwzvgv88lujGuAQpd3XwffvoiD/3uTBWnDAImJmW/0oe1mMHiwU
xCA+pRUrPzQd6+4JHro7N3PT24JC1OyuByNqG4+1E+943uYb1rXFYQ5rf5MJQlZEy7JpZpd95bDY
BeetswMyzEcPdQh4rJVfkbk6UMqR1klVuHL4tpkuu/nG/XWDUIRO6HK0XiLH9G9cg7fhKAqkPe+r
gSPfOioHz2A2opjjuimwiJvZcl/TdO47MTmoQXKnHyJym0+cTc7n20a/zPpmPQ3IfVu/B+yxU4zx
JsXoW68o2pX37cWc/118g2fBn6P7FHDpxJcY3StfkDbPd80oUBMxjAfwMv2oowqkfPW8cqPbJNr7
czbcUz4KWwD1ppAk3s/cr/bgrewOI9BvNipF18f1PbPNYxgAhNrDtqIe3SLzB+28586y8fi+829p
xQCsg2ECvJLHAxcYP/UenfFDAacq/Hj90y03o9mpXyGFW7gZhs5S3OlI44LqDeiHtw1uXOrgkZd5
26OCIyr+IdPdpH74+Y3ffVHHN2JaTaJD3ROGpsEXMj1pdSA3Ogtmc74XtVXD4zAGIh7t9zX14k2h
vUvVyXhbKBmgUX9+vVogLF4VxTstxmhL6wgV6ouK7q5vu8VAmA35eMNNE16i8W4E8m2Z9P0co1hm
aV+vD2+RdrMpHzUqFavVjLqcsAf6QnUnx2zTLjVo/MoVxbVJpaG4jQAIYe1NkEq/3mm33niBtxfe
sDK8bYMMfXVGHUjHH+kWVPabPj2vY5ZYboPQ0NSaKdEgs0i3nIEZQMKrIaD+HuSeV24ykLVie8v+
mL35aUbAF02wAD+7Qy3RJm6LhLprT5X3cWRQVWfobQDXCZUdl+EHVDc9dGm64xV7CdLfUbCPQrFL
hbOtgdAZyLU0lEWozNb90qN+NLQDqiRBZEvqBfTX1QbwRA/FsmaNLKduNu17OhACNISwRoIhhfZp
itZwB2wfb6qzjoOGdNgv2b2GQ7aJUC3hPMOz3d6kcWavvop1NVIXX84QEdJhhKoxtmkmFEaBS/76
FDaJMi7mckE/EdiV6VbN8zH1+RYad1dk/kpvkUUvTOLzjIAQShTYodR3j3U1b8IlAjdB+9jO9V65
Nyq2SXQuwV3SdpcjnviypdNJLmtcRLb9MRQbePJt3XGN/XEfVfVjDtLEl9+u771FMM3WfamUQAUd
xm7dLmkQ1MjKlW23CKbZuA/vre49QkBk3qf30LA9x+NNhulzqIvf1z/esjEmkTlj9TBzQOBuu/JF
6H8H+cTqT7cNfVnVmzte0n4AQjWGzkKa6Pg1il+G6ev1sW17bqhsF7h6cefLZ0//dJolU7UGI20R
dbNKCdxM3aXaA8ZA/RyWM+oHQf+9j4J5z+I1KFPbuRraurBiAD4t5Hxp5TELDsz7FdF6m7qfr++O
7VCN+1dqJypJhDW445RQ59MknzLZ7a4Pbtt64/YdYubHQ9thcArMtvas5hVRtA1s6ChzyyXkDH4P
SIyyYwa6ijs/a9Nf1z/bsidmWVIBMMUxrLHng/ha5SKZQlCssJWGetvgxo1b0DYFCTo2HGweYYL2
lvs2mo+VXBN32/gXYX2jSinBnY6SaLpton8adqxJvyVBv71tZww99Uhbw7WBLnFSo9z06yJ3pfZ2
tw1+WdGbL1+abKIooIYzW+nviEL8zMPuUniRf7lt/IswvRk/ysuiz+MWquTsO9ffRaj7a6u14L5F
JM0metG4DGRF2HdPPTjR3pt+Xf9q27iGgqJ3wRMgVrpc192nvnE/othjZcNtQxvq6fdIeJQVhhYk
fsxUvAH1+I1SbihoP9R6QBcN/MrgtUUCJez2Ol4roLkIxDuhBbOQDNwQc8CKy0H6ryBXTES1Z6vw
trbBDf30NQjp0e1O4fU+pDXaLNDsAWDFmw7T7KPPQzaG3Qzlj13xmtckT7psXPEtbB9u6Kb2wwLv
BHx4NL3EcX6Y8kfu3VapSc3aMYCLRK4sMLhPy7tqfq3K48LXYBptX24oZlf0LdqnJLyiyxtwOHB0
54x0RRItQm7WjGVDHxY+w+BoSz+ASWTvhWsqb7mb/8NEfGNQ+j6OkMDD0IX/WtQhGoSKpIs+s1XM
j4vMvSfohoKOdQX8Sg8TRA5APUME6fBkaiY06yNS3CdhU36PyE0swQE1K8bSHFkY6ZbxjhLBN7we
i4Tl0XAXl/NaYil+fz1m3diw1M2YNQJn0e4jliUgXN2G8dcy+zY3JMn6abOGFmQRKbNubCpYUIql
hLyO6n4MoyQtUCY/Rq53d12TLb6f2afe+S33u7Cg2zB6Fmy6D8ePY3eW9bfR1YfrU9jWYCg0DURU
xAGm6Ir7cHkd/c+yXnuEWyTLbFOnE8qhYwdjy9k5Mue1cRS6Qr5X+bAl/aYsV0A4LBpiVoeBTrmo
RoFphuxbJFlyUe4CT3KxdhXYJjDcYyT54F5mNNyKAW2WJH5a5uE+W+hnJdU/14/BYkDMLnWFSore
dTKwA6bV9Dzxqv8I7NfbHuMmAThtF0XLDAklNPWA0kU5bVju1OyyaevGBft5fQm2XTJuYyRBG8eb
MzCYp3N3l0+0OIRz6iVEOMseXyA/Xp/nfakKzXKwaAQsTFT7bJcr+m+5xNNd4QF6aUAjCrBR8iQg
fHzofHcluPe+DoZmfVixDDIKwoldsEYOKQhr2LicgXR9B7zVp7h014I+7ysiukL/dBzLguZoFJLR
bu4zuckZWmejepDJPMBZvb5z7wtZaDa16wYYOOg2AtIeyI+OQRQH96KpipvcjtDsZc9VmfGoauiO
RDN5Cnk16YOq4vi22pnQLAxr/Xys0K1Kt07bbwqHorLZu0On1U1XeGi2tVMCFPo4qoKdR1u9J+j5
OzaLk/26besNBzuv2jL2ChbuWOX645E004KQpw+G5BUxtZ2tcYtLMlHU3o/hTnpLv03x30PUEnq6
/vk2nTN02+uybArEEO7myr2b+TkHtQD4crZk8R/8nH4YwuI2GTXrvNAeLB3Qo4e7VDtoRk3jDk2h
5Pf1ZVg2ySzuckNQ03ZeHOwCnk/xntW6nh7xMq7oiqV93waGZn2XRoRsrDw/2HVFdE+o+OFFy50r
3Od1UmXbFJff3/iDmrktKzIn2DGALPIDGXT7YXYr5/Pief4zBb5dsOIa2Ga6WKq3MxV0KtDoGeyk
mz/TptyXMnYTvRSfi8s/14/ENsnlqN5MMjdD2QRiDnZKo9GI6Bc+Rh8LmT9nfrCGFvJ+AiL6qw2P
Z84A2lTUO3jBUvd7TvO0e0ZJeTl0dyTO/VYlxTQ6aL9v2oJ2Pvq4XB18YwFKSuYk6hDyfAhF5K9i
0V+28C+fGx9kmAOvGVHeVrj6BOxACsKBvKk+z4PP/20WpffXd/ZdYccchkVgjFR9ObrkucT9nyXk
0imMskzXXXkK2sY3bMI4Va1CpSk4yhbZfaQynsL7iSOAsBJsfvfijSIzQAYgBzdrFcn/1V6RZ0dZ
DeDLOYZOGnZdknloE/zg8tBDIJSjDxx1BTdtm9nLpweU/Ad5oE9dyyCBhLfBDrdOvwamajl6E42S
0hofLVoci1i+lWONJmtOfkM4117RlnMx8ShzkOQAvSRQ31Khq89969T/8AVYE9e3x/b5hlHI44aR
HqC2J6T5craf3YiXOyCJkNemi8jKZWY7+svS3hiFQM89zBoXJ+VMwE2Gt7UHFNtmrtAnKi8dfbnU
a+9r24IM577jMYtZGUdH4mflVo1ga760Z28mHt/UMwhJNrWdToKziMvnvO1wh3aZbItj07Xd2gPF
duSmqscaCBshESfSxd1xznn11LtirU/6XRONzzcU/ULqMPU0y09MoNP1UKJbt3wKasHCR0CKlD8n
r6drdZuW0zCjbjIvxECqvD9xQPXfU6rTJCUdIE9w96w4erYpLj7OG+HS0u1Vs+jupHgUJSgXy+4g
U+j10KVYMb0W+TUjcOhb8xwk1NuT7vNFPHoKIaEvZaRHuSdtI7pXjd588FZVYTksN6EnRZGJccmA
tbgUNBWnghb8HpDy7o6oNX5EiwyYobkO15KcaSVOXbr492DVexkvWpkvegGRBUtXjK9tGkPx0aar
XZFn4pT23jIlgBhSaGcJ2KEv6q/hDISDm6yYGa9TIyAqSOrJkwqg5XOp0/uwBeM23FxvxXuyiZmh
9Kqrehf8xfUprdGwBvwTksipRTlUBdiD21ZhqD0BPMaU93l9KuFP0CRoafoP8zmQWLogA67S9Vls
Z2Ko/+iUF1YI3Z7yueFJPsIPLJ38XqVgSorz3r27Po1lv8ywHS5w1pe8r09BLtN9R7JoqwenTuIu
XPMDLWbSjNcFao5yWXJ1mr1w/prKiT3Cfq2ZSdsCLsbgjV0hw4yUUljXMF0tohC1uyQyyFJgwbQ3
8WxHkdnUSbw+RJambE7lAlCUhNRwnxP4yXrlDGwbdFnamyXQhrgTsPLlaZ5G+oFIHqO+VbzedsCG
bs9eFAM3zMPudwOaKnMX+EfehLqHrlwrybEdgXGX82n2eUXz9oSK4GoDAzXuUW5OthNQhbbXV2Hb
IkOtc9B/hJNum1PgMO9TGcTLgwxKbyWUaRvd0GgeolmrX7r6RATFQ0BxJ7yj44Vt+LavN3Q5yH3q
1nCtTp6D3AcVvvu9LYc1Wu33v/6vRs3ULXOvdwN5Gmnl1gnvx5QlfQze3pUQ0/um6K9eTaQR20zE
c3FCN/h4BzA3iToOFR28UT0u8bhWH2Vbh6HJTJTZGI+peg7wDhVu3CKTFq/hOtsGv6ztjY7prJNR
Vy7lyesdlA5nfYukhCR1c5O5pmYYDi3LFBa7VM8qlg+jU/RJx8ZvbSE/Tl21VjN+2Ym/369/NWl6
NEBzTSfFqcwKfhCAHkq6vml2vAzQ1cHCz20FfPfrMms7dEOpyzrMp4hNxSkgKPTq0vgn0dl8RJr9
+b+XwfVZ3jcd1MSeBB2uzLK+V88MtfXb2XF6/+BloIlPcjaAvOW2WQz9pmQqUJc+QoBDICyNChRU
Eld40tBxWdERm3wZKg6EGJq6QVmc8tRX7n50GODFqKr1Wtu/ZYK/InR9l1WTu6jnMqjqDRHhh3Zo
1qiQLIdtRuiI8Be3FLQ8zVJxoEN14WNe++kmTyudLIO/Rhr1bpIw+qsRE9h1izN4Hn0BpBmg2EQH
oDbhhHKbOnAKmogXG1343UEW2XPW0i/Xj9+iNmZvJpsQTipjgqfHXOf7vHS8h7GngLG8vHPmxpk/
DT65CUEYS7xI+htD4wEHtKymXHzTyxAhTigapDBktbIUmxRcfn8zuiikkpMkxQngaKgizbumyhLu
EbbWCGObwFB7Nqe1KJmqTrNfqvoZ7dSE3wOS0V+rG7MdhnGTk9B1XE6FODHcgHclzAnsY7nXHnq8
oin+WVWrL2jbWgy115IscRGkxSl1/OlfBnDBTRCTG2My1GzUxAMDkqy99si5fM0LBcxGoE/te+Ax
rwRkLAswmzXzSUc1YMy6I9BBH8Y0bZMQwZiVG8tyECZpMfHKuiu4557k7AHMMi3a+APJAcKH3PcO
hArxEQk+TleWYjH0Zu/mfEHJdcqsgg+RAUJU8SE4i0mzhym8LdsT0b+aN4M6jURc5CeAHg7hlg1A
z03Y0k3/XrcjtjWYqq0ksvZ5NkA3arGnanjqCqUO0ZyttSDZDvzy+xv1xk07YQFle0wdt/pKMwl0
zawHf8D1BdiO3FDufID3wEo5njTKQe7mmX5BAqvcaCQcgF2cqmSQgCq5Ppdtsww9T8sOeL4Awzjl
FV+Wb0S3kbhnrAvzlwkgttX369PYdszQceq3FZtdCgxG6j7n7jhvC+UU2+uD29ZgXOrAgUVgEjCs
J6W855SpDInP6nObIwRzfQLL15vNmt3ijGAkj9ITmVm9lMkYeC5/IMTJ1/ivLEswuzSZKzydovHs
lAOp9qvXi2E7K0WP0yDW6D1tU1yk7Y3Q0hlBVjwzlxfZcwBDFIAJq5G/qQvYktu26eK2vJnBq/2p
TXk7X95nABMMcDBiC2RZ/fX6+Ba9MHsxxdh0FZCmy28yin9mY/iBeSAFEa770/WGF9ft8xWBsp33
5fc3C5HZnAIvuC9PQdbo7rMEIsp4VxaVFr+vr8R2FoaGa9C0xeAuXl5AB/4JeaJq07n1uO8RpFrp
/bQtwdBr7iFr6KV4vHZIOh2VDinK1rwoGm48a0OheV5RcDBMw0mB8AhL8MtXpwc498rwtg0yVHrU
y5yFsp9fBMpYFMBasiRG9OUuJnpYiXJadshsxlTZTGbq0vklZQuI2AOSz+7RF+j8WYlx2iYwQulK
T0TGMSbIZdUlXBO5XWZ6Ux1rRE3GZO43QG6u++nEQZEAMPE2itsEz322vS6itq83lLnzgSYopiA9
iWrGGwDtOPlyl2VDdFsq8a+2TKIcUsSAMnmhuRBPYkmDn/BzxK/rn28RILMtcw6qSArdzi/egscL
ALP7LfCfQUXi4SF+fQrbDhlKLMksvabN0pP0nKbYKNpo1Jz3t5rT0FBhBEJI26tRP3EBOy2cLt8C
8G8N69K2QYYCj+PiEoDC6Sd0az9SYImjYizaw9ecN9e3J4axfCcKYnZniggvK02j/gm1T10CfgV2
X8d+p5KGTQI8xxroUnreyzJ+7nuersFqXOTznWnNbk2h51oWTuqe6IiAvNfM1VbJpn2QcfEFuEjk
Nuthdm3SkbkF9AIuwSWp2MkUIT3fm+n365tnOR2zQ5OPteK5mrNzqnx9J9PxE8sHUK10/PX6BBbh
NfszOa8Bm80dimfFxaNhYLSI7hc26WV/2wSXlb25Q1UqQ8IGh5+Av0+DRz30TfotBkjvGlSHbYsu
K3szwQw6mCn1IV9d1hTJjHw+KD3gNw39anDNNoWh4bodiAOM9PmUKqrah9HXLRB5SC49kbSANAh+
Xd8rm8wami4qP3DrJlpOIwIHdyprvublIj+iwOYfp0IY6fosFvfJ7NfUUwU6vmDMzuB2AKpmSnN3
gzqy/mvQdqgwIr26L+GU3Kggxg3OGI1iJHc47qe+/DcPqwFYYUO5Ri9lkV+zjRN1VqMDLHRcf03v
ss1cxFG/LeqFreQaLEdvNnPyugH6pGqys2D+CUlXhHBjqV6KXoQrGmibwfDH3bkORtaH+mnhrQq3
QaMp/z7yzgE3DB757c/rp27bqIvMvVETRogbCFekZwLOEvWSe5EqvoKlIMxuU3ST4seT/TQiCpyd
PdBroCuyIFtXd/9c/3qLZpj9naDvrgtcqelppvVX1ejvskbqM4irAIVniA1en8W2R4aeg32oRw1q
67x2aVf44DNx8gEN07Nae1BcXL53LiWzoi0gMCCL5vwl6NzfuYOwBEKCHy6pexBfHGaSgR8zaFdE
17Ya42afC9THC1L4J+boLNFp8GtyxpvwISNqkiijotuNMrf2T+ngLj8Z8btj6QBr9qaDMKvaCEcq
UrmyfxIiYv8AyqH3NzVYG9ZqAiznYJavSeW6SOCW2RfpyCAp8/AonDYBSm+daLxodrWTHYZqWAN5
sqj4X9VsbhrGSNt7p64DDCiOZNwFIq9AVrFar2M5bLOerauAgNHKPvuSN7Q8iq517ttZFrc9w0xi
5VLItBpKNz/n6NI8eGjJP/p8IYjW5WthCYuGm6TKaRlGdejPzmtaDO0H6fNxy+NxOsztyO8i5qzE
DmxHYah4qR2N+vg+OOWOFwrw3Qhy5rKndeL4ITtfF1/LDWuWsvEcLN3ekqGaSVb5jtC0ScLRC/dL
PzxMKr1zB77mXdu2zVDyUgfTOIw4Gapgdd1iKDY59dmdE+bFxm1W9d22b8Y1HnQoB664zM/K68It
AFv1bqGIKMRx8PP6pllmMIvaFHRSEi/WT7LDI4A50fg8TKigXoJq+XjbFMZLXEjitI7ww5NXIAN8
N2bzojezqqdmA+6WtQS/5UjMura5ajnKstzs3CpR7XxIw3Z2xSbUet5EyNjc3baYy/RvLnSUy6Fq
Nevysy/bfIf6bPbgjOEF4Ntf0fr3cXSjv1pNvSpuVDhJ3IfdcPY8BNCbdHxkMTJBcqqLRGknvK9T
97ebeuKx79Cgf31tFmtmMhgw1DmHpCqHJz76oBTmgn6LYrbW6WUb3bABCvX6KXHS4qxGFPBkVTZs
i6JX2+vf/l8p4TuXvNmLKjQd83gEURSvHHc7Ap1/F7Sl/3Vpif+MRtL8GAwXgB3OZ3XPgSyTMK66
byRzq10KuqUPvCuqL+5Iv3RLnTdJnDq31eVQk+9gBD4f2K5cevLwsLhwDDk1oKrwplmz4ratNcxE
3ve0AoFh/0T90b1LY98dEjdCufhtgmHWv4kwS+UQt/lZYKIoAb/gkoCaCtxy1w/P4hiYxW+04uBo
yH0PSIyE7FM/c8Ey2A5bVQHiXtXZT+1G/QZPpGxFiy0bZjavunna+2woinMjihDpL1/X5Z6JpVir
BrLcRWY1XAmMiHYAjeFTPqLgjof6JS3q7mOph09A6wTXV8zJyubZ1nKx7G8sEgGqchbWbnEmFWQe
fFFopchRD7tmj2zjX35/M75GWHBkU+S8MiHvgiAcnhaHx5+un/z7+xSYyKV0yIDZ4zT1mfklB3me
qsN23+FV2W0n7cUfHK2YsyXgIjxcn9BiXYEV8edy0iXlQlSDPHcZMroo5QSrHI3QXhPxYAbRhT6T
sVEHFfTFnaA1/cD7bq1u4P3LFmQRf86d8ZHNBFDh5wilykARAMRYXfIEGfibZAEY7H9OoKpwcifh
yTPLvNlNZOh/IQ16VVaGt3y/mScLl7Ct8zKtz21AmycJvPevkqfPqo2L/fXjef8WD0wwU68OAWju
a/FKo8HbeW4F8o5l3pUg1EimcrU6+X2DA5jJP/dJZDNbsiZTZ7qE5VGWoLzz3KjYgafzrNFgswO0
9Carh5tSyoGZOgMBIFg2p66BCpXAQKxQWSpKxcByGKWHpYkPtXbWSkfeV1cg2v25NA8haycKpXgF
26iDiPgsfywIj67B8dmG9/8cPqOjBtBlIM9+GPlbms3OY8BKdqOAeX+OXjYLShonVp/hgeDxOWck
pp9QDYUya8EGFItdlzLbIgwbgHKdMqiZ9l71OORb0CflHwZ1Y24oMCFMwfdUVqXU9etY8HQ7YinO
QxT7QtwU2wvM1FkJztG0Kpk4g8j4J97rxaZyy8/Xd8aif6Hhq3tTq+BF++6rdit1nH3W6c+QXmBj
88Bl3euSZ/GKqlsOwUyhBVXehYpX5FVH5fRASke0m4YjfrxyyLalGDpOiimsMpcUr0jrhg+816Bt
9nJ/aL5Olcc7AH1JdqNWmCCnuGx9rwZ3LAwj589lJepXj5I1mLX/IJT+9m0DM52mxzKvgRxCPiAV
3j8LB/y0B7dwYv85oyULfuuaTuFyB6DYWZ80uBb98OB5QfedYgcQ0dS9mKvfnEfTgjeeisvgHy8G
H/CeFlk2g+nHG+UnWg0xOtq0Grh2cR5zLl9QfARGVR+keMGQ5IvftEdvQiv9irrbRMAwJgwpwmDW
cfOofNCAdKD4fXWJuInMDzgIhjHJwWU+V71yX4lP/TvdqYqeq0Is7vm6rryfYgtCw4qMgNkeZCrj
D53Lms0Y4NEwxhmKdFEmqWQ5bMuFHXwa3vdErMRRbBtmOBBdHkwooS7UWcZKPeP9Ej7OoHTdXl+Q
5Xo3k3cp70of9MHe68z8IngCfPiYojhTuf4G2JXqFoTnCFHWP208qnm6eEYR2msTxs4+dUeyg2AO
9ymQUlZMi20hF2/zjcuayoY1FaXN44BgyX6os18CWIVJJ1p1uL5VFr/VTOCRGB2SaA2nrzPAlRCQ
0+TcMX5hWx71PQ+d5thH4W3FAHCx/1xOmJE5kAROsjuNfXZAH09EX4pONbe1XgQm6CoJSVqOvt88
ArmJZEkpENF0wBBdrwiWRVMCQ89d8AKNMtIwj5wCXGcIHnISDTs4L/3ByyXumeahmWueLL1X3V0/
IYuqmDCsmgleu1Pkvqr6QTKkMOrp+/WRbdJl6H3oi3kRPl4QSsXBV+awCa3rUiaLGv2f16ewfbyp
51WBfpIafpBHXFb8lj6j+pPqu3btSrFMYCbwkGArIoIuw1flzx4QcFFknm8ckRUrHq9tfEPJc8r8
oZ/q5gxffvC2kQso5RfH54FYUUDbBIaKg06Gj5Mclv/zHgDtQ/djtazVp1uO2Dd8B1qMdSSaEH6o
HMcMLKF4fsTlkrW7DNfrioNie4qaubtSgfAa+YPucRaUJCosRZJ7uAhLH1UHnVvU24C3U9JNQn6a
XfcEvoW1GlqLRpqZvYWKnvRD25xH5ZZfeB2Lx5w0R9wuH2twQCUjB9ja7OgBbOs1yFhvEmuTchrE
7zxAsy59lb0Y6a4McrfctVPLVnTe4vKZiT5dxF6EMGD0qlqkyEbyW8Z+sBe1/BCFPF2RPJtsGOrP
lYhJn8Maj3jHbYDLH4OXPW6OTRqsrcMCChKYeb6UoK8cDOjza0k6tVUAjOOuN27kRQDKPHKT2fN+
jcQ/+rnz2ld4StYctO43nZKZBswDWZO07xAhAVAr2if8ynV2mRpB3H7bBIZxCMBEH49BDAPKGjBC
QfgLmAgi1joVbYplZv5mIOm0xQjp9mdNtpVwQIYce/MudsKHCZVRgKeX88vo8q/wCo8RY2v9yBbZ
MPOB6PUbhsHj9XmeHfFM5IBcYKMZqCFHsDHf6Db/lRdkwtVx4TdnXXYOKt9Uel/EzXRT7WpgpgSF
1AJ8il33CLyeAGDUgjQqqdt8DSvrcsrvPGZMnFiFvFxU1rp7lEDXScqq+Zi6hG81uuilzMr9uITj
ttFrL1rLRWFmBYlHFO8FhC2u0arTsqz5Uaia7a6Lsm0xhjEIBtoVRHvdY5eP+yDIs8Po6bOovFMO
v2PuQAA4NWthJJt0GV5BzjKHywC30swkedYd2vZZI8iD8Ls1fGPLbpnpwGIC2AuuBnn2QnCBJgvR
91nGl9/Xd8s2uqH4ANst0gXp9zNq99mm09w5+O689u0W629mABFxkeXYzN2j7kFW67XZT1XIY+r1
5zhFBdH1JVjOwESymMtuGcNsUI+6Rkfe2GZN4hVtdHDKcs1btu3SZeo3r5eZ07h2CtjfvOn0XldT
tb2Yquvfbxv88vubwdWg2jLoPfGk/fxnMC8U6USy8rKzKIOJXIHHvFoCFc0fuqgHlnpLu0M6ih8y
TVGdWfUoIq8BYQGmqLVwt21C78/FeAHDTM2MYOTIPi9DiTIxlcYJm4E+30z0S7ygIjFc1l7ftukM
ZddhNmVuhOg69fKfs+wSybJniuHxeDpyR2zbif28fkyW9+V/N9ubYxISzJIRMJKfLl4Zj+stX8rP
sJdHnXmnAn+vT2NxA83Engt0ORH5MI5B4Vabai7hjqE0x4kZyr3CajN6Mdt7jdh4KUhers9pkUAz
2SedOK9537eP/5lLPeKFDrC6/fXBLftmJvbAzds3XlV3j0zmcQIIQ4BUduCCuACCoGB/WyAcc30m
izCYGb5LklKBKX3+MLdOv5EVOkm67CeR1Q8+9S81JKMKgn9vm8uwCKqX7XDBgj+DBOVDyKdx0wr2
GlDvTgbF87j0aQLChZXJbFtoWAjiIxSuZt49igblJqKiv7oQpTREo4uvjwnSVqvdlTZRMOICWrfT
jPYDWDpU9SYBeO6PzdB1K68B2wkZ1oGXA1jee5yQCnQIWUBb8yX0cFFYyX26IU3w+SLb18/IthbD
OOQza9wphVvz38WgdL0dlb4N9SEw2cxl0deTQtThaS49ftfFYkiyDOmd65/+/sXp/4VaS7MpDDiF
X5FHaufSVG16tCLCnIF8LwGXjft620SXk3pj1dCo6aRAr+geCWgXN+h83///LZ2T4vP1Od6/oH0T
q1amQEzr1GWr6jlNaFkPWxoDq6fxVhvUbFNc9vHNMrjLx7YfnPZRyIYCywW1coj5D+mrmtNlpYz0
v0vzbzfZN7EyZlRijulC2kdeDR5AX2VWi6NA3wjeeUDLcNU/6GBDsWkCnLORT0napUHxg6iU9K8O
WN0U35LKL9qdkHPkbAo+Iap/2xYbFgIYHoC7CkbxNM59s1N58Cv162YHfs5f1yd4X5d8E+828hVS
Nk5cnzs8RAGf3Lf5r3oK14DebfJuGAYAmiAGDRSYMzhfSYJk0A+dkf9xdm3NbfLc+hcxI4QQ4hZ8
iJ2kTdOkdXvD9MhBCBAChPj1+3H3TV++Op7xbdoBLGlJay09B/IyLaiu564brxRS/95/grUfekak
sUNlmhOYGKcZ/ds0XmZZprLjWbc739nVZSZMWhfd0u1uG7lVibDoElMukWGHAzFH4bJsSZCSQWPz
7edfKK2DtcKGjFzUQD4OKXzc/IA13qmo+D0xDX0crXVoHaPWjlz4HPr+fBeVN4LEg7X4hoxr7Y3D
pN4J9F4SBmvgBHq8V4LtwnpbS+NCEiiPIUrXnHBfGH8YYIXtJSE0nYvN26N26fmrDSPUXT4UgWxO
U92Em1IW7R30L/orc/LvJC5Yi2n0HpME3lcNlL/bMfW6JUfLUPw8n3PnNlHRx+mfFKHFuXLllZd+
0Pnvf+2AUHGhcR/0zUnSokyphZBgHdXX1Mou/aBVWqAHGlaLyuMHAaaxqcnvcc7dD+D2yg1rlnpf
gZ6/c2bJ4dlyI2U3EKtNoSj8cCYDl6epzPqvLQjIQ9IWYXD39hK4cGaIVXpgYmGZXZrinS3ql3O2
2I6mfvByepMpdxSshTZE3TdiykqsMeObx8Cr/e/AtrRX9pULn78W2aBkRAkKQgPEHNyrcWBxtl01
HKCCcQ29fekNq9wgsnwQWduqkxf4QQnxw8nm3x0x+fyQjSZjTzfNw/9IbJS2aRbTo7CawIsEEAwg
TB224cZvZPf77XdciI61xIaKMk/AQlyeliCTR3AVswNfSHubyFGw9kdXg8qh4tngXJGExQfI5pf1
K7TJw3Bz2/evohtcV1X7sCd5B4CG2CofojMxqum3H34huKNVcJsmzKA1menjuWOWl9mj5Xm8Y+jU
7tG8fxqCuk/P/wQK5m0d+2ANMtSyhCJYGalTVRhoZnldnQDLgnYwr6+l0JdW7yq889BlAz5fnoyB
Uq/vVf0vtJZDwFjtcOOqWh3tUctwQiHzO029DSGmSSaiy1TVYR59eHtqLvyINXrQiFrOg6jqU3Yu
mOjYPyJrUY/MXS2azwfeP5LaNYCwVRXRYAzK/+dNlAvcA1Nem+q7iApzInoh1+iWF2JwDSSUwRyD
GjerUz2FQWr9BTOfd4J/uW2ozj/wrwNwhqA0FROvT2TWAvpYoM8kXVR7ad9610j0l37CeZr+ekfE
8xHK8E6doAXwDDjqsg8Q+Vdy+EszsYrxUg/jUHhDfZIDf5ZyCTYON8KHBidTFwXX/FAu/YRVsLd6
HqH6WzWnuZp+SpYl0XyTY2aEi9L/jk6HbDCvbVydZu7GHWC97YFkDohe5AU3lfSQn/zvK5oStpwm
KrBvdJA4wTFhIOMhncoPty2iVUQT8JRgRhvVwFKGZhvSPvjSLZARnzvdnN5+xYUJWGMF4QFVqJLU
WKdqfoWcJjx1USZeabBcuKYEU+u/A1QuVV81fY6bQmzYgrd7AXBzMiy93s9c0e1yrhEY20zjbFLo
w5JDoW6twtf4wYU1ge/jmvQE5b1hU/hZBNk6o6ImAR5L3Th+qzinOMm7ZsjkSUZWf5QFL0nawEyG
7N6en/NI/WNDXAMHvaUfQ79v2pNvvB8m8ooUoLjTuTN1rg/bpZRJEXS3wWuDNY6Qcl80VUHqk2V+
sFnsaHkC/ysopi1hd2VnvLTiViFv4EwqwpoBuhKgMZpQOtSfo65r3ebtEbtwSK1RfS1hI3aD9lx6
QJ8jMW3f3bUi9O84y+y1MvfSS1aR7yLbmEWx4h0Zp/ksHZjtM0JsGrGrqlaXXrEK/laQRQcNNmA6
QQ+4DqOHYWBu7y9dvn17pC7MxBrOV5WwbQpwm3uq0YnYNyjKTWmuYQUvPXwV+jn3GIMgenMqx+aL
sKANxrKPP9325efW9F8nX9svWRwEDTZGr7rzwqjdhBoSKW8//MLA/w90T0aqgmqPOoUzOhSS1puq
k9sqvyqIdiHDXcP1lIC45cTAkhAzP7By3thzY6mds08ZRB7gfn2X980R27K7Uo1fOMvX8D0Fh2sI
dwItNjfil116mXQdyTcgutTJGPZXtsJLrZ81ii/zJcTVG4vIQ8owQr0zES3kdkpgmD5BcORhkcgd
cAcCSG//EA1XTUMuTdjqpG8xX77BS05m0FNqK598qklViXRi/nTtXvfftx5Q/PjvklMdH0pdB+pk
gLX7E45BPZmjHwid9AV70tVc3d22AFeRn3sugM5cUL4z8SJTM0No18Yd/17JnN6ILQvWAL8Wusj/
H59nkkA0VM/z+ZYoW7z60YuN+hZ6ERCLLcj2hS7IJxsbeeVO8cLOsNbugFJl7U/or54i5mcwqRkF
7zcoItnz28N36fmrzYEMXogA9nAkV2V7WPiUf2FhEH57++kXgneN/DNevrQ2RzPtfD8OBZIkd+Ln
0FsHFHf5ozI/XCl/1rq8Jvl56decF/1fW50dA+AhPOQrioSgVnaSd9mO29abr2wOl15w/vtfL2gB
tIOeK7Y7MfTzg4L5Wp0WerhRSCxYY/qCdsLVJEM3oiOa78O8hNYnra+00C9E5RrQxyc4EfOlw2VO
Nvt7sDaMvwXYJXgImDHwPVZQ5Yr1VUTmhWxsbUsVd7STkNVr0D2vf9Iz0rN0S7afEELEfZ6qWKcd
4dcOoks/brUPsMDnjTFOvstx3eqNAPY5Kr+qBpTHdket9f3scUYhS7oUd2b+wK4cgBdWxJqO3BoT
12Nr40NWzPZZABX/4Ovh+9vxc+nhqx/lZOn5Ng7ig/Jn/kFKGvyeYQVyZev859O5WN8CGAIYMZg2
7F6rcL6zNbZOOLLckrni4auNJctECY346nxDXD+XPZ0OPXBKhxvGBQ9fFRKj6fkAuED3Q1s4SadM
MNXsCyX88sq2+M+1ixesNhK2CObPywQx39LLyyd0VoBJI9l7N6GOwIQUKaoJsFy7q/oqlybj/Pe/
dpaRU730Tvq/Qj+ju55W4V3dXAVaXXr6qo4I/KUJ+pjTX86MOdxMc6nyZBm7Xt64luh/P7+tmhjN
FUpx+cc0T6iA5F/S+IC/vD3j/0xbMCGrjGLsTOdI1/k/wgK4dFJ73qb3UHaF1l6Tvr70ilWw2YZA
T2cQ/g8oDrVwgugiGqad15sj9crmynn+B/f7PzUqLuXPR+Vf8xy14RSMfCIVGLhTn79kY9tlW8w+
lP0SGXO//WImVdU+JJ/pDJvPEpbdpNrTZpr6o9Co0MidU+deH2t6+wu6lq3c5HKIllfqT15wD9mq
wT8gG6n6Z5jm9Xl80Blr8XhQbJowT03V1criph1yiUuyLH2f358bGRCQKVrrh+0+pJC+nXZGsBpM
ANNZb4cuLL92ffPPFBtjsFosZR/2UPjP6H3mLxwuZkOYSF/A+Y9VW09DB/ftNXPpNas1M0QB49A+
G36FaAHF26X3bJy4RQYQmBmqVsRPjKru09svuxBhaza6LEQJNwES3NMs9N1extKUaae8ZrxyrfpH
e+MfK2fdUCbozGG/Obde28i2Um+JhQJ8nTilAxFsgmCJ+WnsS+uVd7jhHWe6I1Nb5OzAw6Hn473g
xPJyE8x1UckUNhiw9bvpx6870XQeiyyr2/Bg4JWdDbBxCBVkRG97+OokicoQrutKyRMz7jukRkxS
E7zhtoef185f4WjoyFreEnXUNWCuZoIYW7HcpF7GxZqpTlorPdb18cEuuGbPfCY28wzmwW2fvjox
XE0gRM45v2/NmRk9gChp7bW64MJmyFcHBtxdGhQ9EDkXVfeUzYTu6mW66/VtEASMzWoP8JTPstr6
9JfJAfJ/gE1GSA8xhAqW9sbwP5/tf02tzbDQhbQAVCAyE1Z5admNH0sJ6o9fXDn2LgzT+gKUw5G+
1Ubze9cym4rF7gzshPZ+C2uGm2Z5ff1ZQrChnEPslaqO4VRrBmboVhUgkzzf9oLzT/trmHhYYmb5
MPxQKo/abamaxt1NMDC5goC8tDGulqlU04Rh4vTeLJDwK4Fr2dQ+BINu+/rVOq2icbSZAGh5KafX
afB5AtPk4crDL8zu+soCdrfxBGFfcaDI6HNVlluRsedQ4Vbh7a+/9IJVygFNeR+dv54fNFMS5sD2
JBWycFxgfL/pBesbi1Y1YKHXtD7ywuRbAnYa7I/C1BTsys3XhdldX1rkfgkvJZLXR2chFEV6+AOp
WF858i49fLXz06yC9DtaY0eRoY2kYap0N9jbWpdwzVlt/eVg2AixEvqrdf2EpCh8EuBQf+qtX135
/gvTu76PgNfP1C46Ko5mBgfYwLOgSnoyxWPSM3vrS1bxRUcZK11P2cFU6K4LZFS4mp0RB7q9SSAf
I7UKMjRR4rGLGNAXMQh0xkFtacGifXuJXppk+t/9B4Lgs++DfXpskeNDUxLKIcbOVxpQl2ZglQI6
YhfgL1x+HCkUtOHfUCdsAgv0j13Ebd+/iuFWDI3mTCLEOh4lre9+d91VsvqF71/fOtAgbHTptUiN
BVQR/jRRRgX1rqkiv9/+/EtvWJ2SBPdKC28qJEBT+4n6/AUGQy4BaOiaDt6lF6yCGNYfXtUMI/RP
Kgi1wZlAplwWJqlarNS3f8OFJbS+hFCGwSSnrrqjBj06lWBepGBD3USw5GJ9A1Fy3bkOhqJHQrun
P6M/M7Drb/v0VfQqLdg8oVl5JM7uOFts6hcgoL798EtDv4rbsVi6kTggnUdYrSajRJ2VVVImvjdd
k2a7NPSr6BVWG9/6QX00PShJSizvu6m8JnF76eGr6FWLUiNaot2RxjBwzoKx3oBr/eO2wVnFrcmk
J2tYjx3tWPU4e3G657C4C84b0E1vWN8amLiCz44eFLb/6ZRbBvI0jsaZXE1+Lszv+nLAOLWEQT0X
R1Gg7KL8hTBYYw4ZtLfe/gUXJiBYxW4OUwioZbbdcfShzFpGXbjp6/n17Ydf+vrV+QvdXWBjxhnD
47AtC5G7dDFySCYNOPLbr7j0/edX/53blrpXrSfVUYp2P+aAC9f5rfnDmvWfZ2KC5yKml1bjdz4i
pGw0vfbn0/G2r1+Fbx434zIUWh85oMhn6rB47RW/CSIKBYlV5OoS2Lp+8IrjOIOVdt50AHzeV9eX
/6XBX0WvEGO8RNl5fhuJmNKIMOw/RvEbF+cqgG01Lj2KVDzftj/crGnauat9gQuL839o+yruG1iD
NsfcTSdAwn/j6mDYgM+bX0n9L4zOWr6b1r4JvarGuSv1cRyA0+zPTtg3rZw1ZX+k1u/biVVHFtAl
SHLW6OlzUDUevaYHdunzV8GbTbDyG0dszYHtvBTOePmHeUB5/fb3Xxr9VdzmMoeMQBWBohMu9QYG
Jbs/8YWC4Pm2F5x/1l8bA4nbnLo46I7cR17YYiEdWScefdpeW53ngfhHt25NzIdM7TxrHxY3LoZA
obPQXhW0MrsY23Q99tdoeZdGahXFhg/EIzNKDNvCzdbK4cSGaRd4E9m+PVLnrf5fv2MVxWWr2gFb
jzo6ox9GS+WRnE8yR2CWXEm4XSZ+C17w2y+7tKpWId1WYkALSGBa8umj9mGVu/TzNXTYhaFas/Hb
chyCyqP4JedSFbT2R47b6QRUvdtqYX+VSpsxGCAYyZuj9QDp/3MYxNRemYcLQ7Pm4+sZcqQijuWR
oQmcyBHdPhjovtw07mse/hiFFaowXR8F4cGRRE38MAHcduUUvjTw57//FWwZriDCZsyaow4gEHke
+JyBMRqM14jXl8bm/Pe/XjBmMaxgnGyPo0Oe2I4DuLX1bUbwXKyJ+KrhwGJxIY8ZiV5gphekRTtf
M3G+NDar+NVLFhp4/zTHEXDbFFa7TxmB2XleXBubSy9Yxa+2LItlEaOChPltoroe3R8DWplPbzO9
xQCtopa4YoklchQMP8jbf3bqCD/kpqW5JtW7qSylG6sc10SuTf/sCTjHPt328FXE5l23TE1WN0dX
T9s/U+vzq8nzhZFfs+dJEDW2Kqg+Uh+q1bCfdhsXDB8HWV4Tk75wxqxZ82pSaH3SGSszD4tnmtdq
R2XuPYs5fBj0VWzwhfAi6/gNQ0iBQA/iCFWZfpv1i3wFbfHaXb4fxufh/scZQ1bxK2wxIdVCmUFm
0X4FBkF3H0ecm5/GhUEtiU5C/gQjt2p2dGbmzgwldLSThS+ibhJle1JvJwESI9/S+exODTRAty1H
jE1SlQ26tdTGkm5MWZT+Fs1Kqt77Szt3x9bqTt6JfIQALC5PqGP5Fg6HTqjPyvUNjGpN5GaASRp8
4s72oKVs2mAuipQSyNPsWJRX79qSDNWGhgN4p62G7pKmTD3SvgUrR3u9vbfIsw9W2nJOVeFV2zgC
Phjl53QCD7lYtnm2+N+IHosPEYW8vp4zf+NiGjy7ol0+ELgvfMynhtyNUL3F2+gICiLs6J7GpvJI
4nVldWKshkip8JTcKoiz7qySC0GbN2MvvrPRnWgmu5vaUP3iSvIDQbIzgfkOqahUg033W/a1sykP
5YAJjmfzbpT0PGLAZtMU2n/sp2mZeIwXtBSSOO51c2jDZf7K83z8jEKIfxj9mO9cCLVnXGRjDjhE
0V60s/ApFE0/0G3OzwUwbpk/QFAkv2fn63xYhUImPuFLNqR13PAggT+0fcmLBuKPNFgGXNf69X2R
4c4D5F5v3ugIyxoKrmAQ5AHmnQVwJ1k0L+9pj9vqhARNxDYj6UHy1hqoJuZBjTXvCHNnZfBup+ji
vkJuMuOJhScxEkA+IUTjAbuj6cD2Q5dQzw8kXuBDP0J94n3bOXHgFCWYGuKAbmQkNRTlZsFeGbf1
uMm5HO8JXBpZ0sqxqu903LJT27h6SfJp9tkOcibj5xij4N+hOPcZJLMc3BKGugvhJlj44l4Zbl7l
GHtfUFfmG9FnXXsPIdp+YwNbfFFm8H/lYAHnRw3bg2ZTt5qFm6AFMvYBOBHcmQOzujxXIHpD8x/E
2LsZzPKfUuvxywj65/tstMolYwdR2roFU2sEGfBQjIt4beHmWSXE95FXWADa7rxhwlIdqwWKvouQ
zj/CbVI8GkdY8IEsuJJ6KuXE+0Ne576703mW/Wo9/3wvFQ9ZsKFamHbPI2wW5RwDISN0ZR+jGH0i
MHoy8Q7+bPgWL0a6nVSuI6DL9JF2KZW4ckndEhdPRgGOmpiBgjgaQtn7R7NQDKfThWGboLCaJNng
ZHcgJVAgNqYwAub1wmQC982FJrSQw7CFyxageQwwvfkOWPo62lZhJppHj9mu2uU57M4TYQrfQQmG
k9e6tKXZUontIB0g2Wu2ZT3jytCHujU+QyN4nyEhV6gPFTz6si9+NTZBqnuSsRRNwtbcKW5488xm
rKDQtuNH5VWVTOIJ2q+4+uIA+BJZiea79RC2qUDV2st0KB1b7vyoywrIhFh/ROo79GZjsjDIn0nI
iUlz2ecwwOr9UG4U6lyVqm4YMG2ZmeOETqGNtlE8R802Bjqg33M6YCxE2AMEC6liku+h0e7Xewug
P6CqktX7oNKGJhye5XeLhoblztNh1ANR03Rkj48dtEmWPFdsSjPGM/oO4iJlBOOIPndJFICB/erq
DgTKdByrcEl4PYRsOwaL36QQjfDjcQN/waF5Z0NVosylGT+yeBy7j2WAxhhE3Ow83NUwCPAfZjfD
xS2BNnllyySCbH3/RYw5nTejoh79keu8mnG/6qByAhmKvIlPPG4b1CDEawU/SWx600PuFjNuPUD1
xQFiNVXjtmE0hXxKFurP3lc0W3EWI8y5tQ8tTJYpOJPLDAHVWMKWfGsnBsOWhGL4p50HLzvyTeL+
AGSrvC70Ef39qqWJ9SoLE1xIBTcjTo0x5x9JMJTDVjnSF3fl4mrIccheLgfmL05tqarMmBZR3Pm7
CSwbkUJa2vBN2IeWfymhevZO2iVePshJw5oRBRfItBIeimOqJk/P2xAbrE0NLWu9Abwqn554EcH2
0JSQtzr4U8SWRzJlPG1zGCXvmN/B3jbCMvjmumWcDjZ2GtpXQ5+RgyUFbOHIEOvhXjVzYDZDPQRR
lzQT7cmTD7KA+1T1tRr3MYtlOW9jBdOypwhm5AF2xB6a31uwPjNyDyhSH/8uQtgRPWVZHvPfhAvP
/1ZOBUzgbBbjWIyWuJz21dxye/AK5TcL4kgu/S+Xx1H+im6TtDsAgnK3JbQqLeSm8mp8MYwWL7ja
cuR1gD5L5SfxWFHToIYGnrBMeTnGUKEJJZf3qCV0lIYurwcLT3lf2ZfMt6q5Kw31ZhAGatrWUJOe
dSG3g+Jx8S2PFQ6QyGYgIHENnctXOdus3rppQdBnLve6PZnCniQltsVu49qhfgFiSYSPXIO3dFf1
Y1NsoBs4B/scG4t7tJBHA1DfDyckBx6tD7L1ddehryngH54hihucEdj5UoB2oAVMhTN5ilWi6QFa
H0xv3Qik9yMfiap2bRN57hmIxqo7GDH73yg3wO4mwVDX/etSVdbcUzPIZeNNUGTehDJYegVahI4f
oGaf2y3vBTKmlJRT1iDWaujbkWTOq/MWFnSGCWic2EHO2EG0N+/qcYqX+1C46nsxkCzcK6AmzNaf
J+CooZM96S0v58V84YMfxY9LP9XxdxZ3sW83qoomfj9WoBLt+sBk9d3EGkXAYQtD901zf4m347CY
iKXwnO9cv5UcSOpjbYPY/m4JEMhT1Iz+Y4ZFnR/4qIovGMK5DPYlHDeDeacZYH5BgjomnMVegtIS
fSgjUuvPNGpq+QHU7dx9yiDiLvmGidwb3wtbN82GnFHIqKsGT8fvpYQn6YNAZiefNdBs8ZY2IhxB
mpVwZtwT5WeQfODN0C0fcuRJPb63W/r6F6NU1w4CBp0rvzC0dvSTK2rWJ6PHB/tVOI7sgoex8nN8
I4umvYOBmYQbN+Eayt9Nzu7NTDn1E8RVp7+TrBl+hDlQpk8qVwWAWj734KjX+oNqtrqozzrYbeAR
d5fBijneQFAYG6kuR0YP89R7LtEwtY7vaoZbhh1stNr43VhSwbNEzg1xBy7h03hQrI1QUdazdafM
j3p7QILTEXBNlnmKvg/1AoMAiDi2+ZCUKg4HA79ONYpdW2ThPRMN8+5YVc9i4+oWaHG1LNbf0MyH
+ibhZSuTrGgikpa017saJ0yQFDBGzbeCsIZ9JMCYmXc6aGcbb/K+bb8D1xgXh0Cx+tlkU9E+KNyH
84NQgQ3vRzvX7uiAihAQGrMlbuXRB8z6nzWgezpV1Hj9e98LguxrZwhWp+FFb7c+HDOGlMZd/TKH
U/iYewWkQpO2Q+5zPxTwJk1mr6LxO8/k4b0NOsgmj4Cg0B2N0ZkuNplVVawShwsybDQSfhNyTGYn
mRiSeA7mYFeS0UGzv7UCqsGbvKsU+8K0bfzXZSo8oFoq6VVPDFLpzb3GoIWfQG7tqzYJliYroFFD
kSfZhkbLHjuxI0nUygahV5kYX0cjL+d3eQll2G/W00YcI1qWx9lpXN4lda9x6rKxlDiaRjrrTMDF
CVZ2h7jMCIOqZD+Hr6g0g2wHWjOFa9EYtl+V6GFSLIoRuZ1wSAM2Trim6RNRNvPLWDSlflKqL6Zf
qgx68dt2XJUffBC8VeK5WVQPsSmgx9SGQz5vS+IVxQ65rVFfeMnCYqsQ5+QXZQDgbHAGQj6E1oFB
r9lkQfEurzBDiZibvj84Q4HZo41aoo8UFKD+uyjOUkpBNtbswFjnhp2oWzenrHWDfqQhfFF+SY3B
3kS9HvW2buZp2uvWqvLViCjIdzog1GyIhjbtZ9Hh8Lnz/AKJEA+nHsVHNiys32lRIhPdg7ozf+17
nMHf86kOcp5MELgud0jzh/zFjjHrnoNIDct9XPcm3831gIwEPyljH0Mk/ASbF1xHy4TAMTDbWz8q
P2YL0sb3JYUiwYHVQdmexnwQWiQFb4Ny27hS/MotsPtIJqCAkroJzvMwdWaon3YhK8LxpdQ4bNK8
GjrxEGPcITRTNSgo0NuzxT5wRWceArnoZltMAUl9L8T5mOjY9cuWYcteEppNNtjbOM5VKgeI1mxI
2Nsx7WdTlDhzl0ltoKiKVGtEsuJvTEh1fh+21YImWSEtOYSArf1UvsD8xGzw5NazPZyOLBwFXNIj
o1+2Sxh3n9Uy0Wo/ojC+J51FkgjY/YKYwyZEDjImof+QgZr06iCmiPxqbOohFbXq1D1HEb7LGzap
FEWR+Z5XPWN30jcxiHU4AdmnyRfD9G6GF9rnmERd8bmATsxzNIm+RQ3Sjg9VMdPs3vd7vuyGiE1y
r/IcO4RVUZyy4gyqUVmU9zs2defW2RS3uG3CU1PtCGwRHe6IgI7pCaoNB3clsoH+SvQMVkEut1mt
I/aEpAERTViBg5nNJgJUqoau7aZFzeKxVDAulg+u9UEgrlUfbuI8g0VzPBdx8zK1bfipDYazwg3o
2Q5ySnSCFUMEr0GxBNxt8I3lRxnBH8/5rH0aJ7gXv0fXT9bvWsCdP+P8HA38Z0bw7yJ5/r+NZu0e
+XHef1Dw00LVv3SRRppfar0rmkwiQQT8Eztyk53t6XA9uzwusOiwd8TPI38zOb54G20QwJrVFj2/
DA7ZGZZhu5Hz0jRbWeLoOw0dyL/v24yjpTGitBLvmggWEsSTrk/gAIqcPCgckMwsEvwz7YHm+I6g
iw0cOrrgQXZBBQYcncUW6snU2yLKEJ1LA5zQn9NcbHtvtr8ydT4lQNgMoWSK81mnozcX5aa1MT5z
ZEbZDSCI48+sXLAW0SfOAWXKe18kKiddj29p61Zt8ylcsq0A8fr72AbjsseFROurJPdzzp8NqjeR
wk6vDnZzHKO9Mp3bOwEkN2xCPVMfSHMeBuJy4+6hvqgPI5mgNZE1EqltFgST2REbD3oLwHjxRTZQ
n8AxK/WmAzNgTlCcoPCqIX2cfZ1KkDK3UTRZBHoYyyRAcnWACw4vU3RfWL8lUDYXO+MNWE6mm3FS
sToz4U4C9X7eJ/3iZQmhCo/2hfRqpBpk8QuooC5Y+CXENsXOIRwRjbNBTALBnv3S8TxbkzadwZIr
evws0HmRDFjY/bQIWA/Lz0Yd0uim62HCiCToPi6BT02kdfVdPOYaq8iHmnbYF0sE+YWhes9Bl86g
uEphH8lUiHBCXuzLNA96/h3O93DAg+8AzB77OsK2GcPzZbqDoxTMETUOlq1pFh81yqTgo5ORGouS
zaPBhwRFSBMXo2OXq8mqdPCJ6ZMaOCm1zzp/OtkiwDqhfTerl3bOUS7kguXFPuckQwdJwyjv0Tq0
aV409G8f4G7SV8eyqLMOFsfwX984W+G4gmMjWg/Uod3XCGB/aOT4UZqs2ijbov80wWtvJ1BzHbys
HiHIClVM7IC086FQh7X8ySGV3FBFUFh4nJnjOFV8HwOl9OUcJffQIafv4gAdngRolyBOa2H7etN6
dPFS2KHx7wR4vnkrVFHCHoMs0MwAG8a8Y6SfLIxT0R5/L7McawJpITUHVnSBhmk9Im1sRyjBK4vR
mI1aHpHUw0Gikbb4nFOIIMpK10/IDs8nCVilr1IYfQd3zulp4WjBao9NIbKCwiP3EnVvt+Uolo58
LqP+vsExi2MrC6aaog/WIGlue5zMD6ApBBC18sYXrZamSwpX1j/ryPW/ECpR9VC4qYLBiwOZFbOA
pC6f57OTSefyT2M3VN91No0fZa5tu+ODZ7/pBntmMhRCvTeeXibQZlieCh/0E1zHUNrDNFYtTzS2
EE8sC9x+qoKpj9ygE6sKMN0Jeh/HKYYbd9Ig97zL0aVD30T6btuQTMAmnQXz19p4ICrrto6WtMwz
y5G5owm+4WNF3vMpKrykKYl55rizebA8mzucjqAGM0jilptFnlclH0J0YDMNb9MAJRjaKMJ+K+au
v3ciQ0d48of/4+w6liPHse0XIQIEHbBlWqVcyVSWShtGWXqCoAe//h32bNRoMfkidz3qaSJhLsy9
x8gtFoz3p63Cqd/Ch6DZpc4IaHTZ29UmjBvsFcCyIb3iiTw9VhRbBW9sfBuGD9V3BvxxsxEQWJs2
lGXIeU1aDBlOAehRDAK+kkEGjPKvAUbzDxR17r0EwXdjlR3bYPd0vc1YRBD/sFz3FvE5fM2rKEtA
kIEEXeAiFXqmwIA/27HXnBIxO3yVOW23ui2yd96OxR+tk+lvPQ7pD4qUHS5q2Kg2cO5GSIUAZ939
83+f9Di+c5GNP2Hmg8y+doZDNQ3RDQbeP/a+6gZoTqfkZ6dC+SyZSLfDgF1pqyGD0CClhqvaViYF
h8fVmBUPDbfjCMSUpjxxp0UWtSnF8KeqYvLuJLiHR3hSl0D/gXzmjNT5OkBiJMYl/x9PjLir3yCb
qugG3JUUzKRC+c+u6vsTHibeN6QKshN8+OgZnXAPSeqPv1gF1TEKFlscUJqPrxp5SnbMGhH+cPAs
zoMkr/NXGNPJJyekNSzwJHYN3HHmY9BmmdxCY9bOAhWNvriL8jydxg2yZQhGeBlCvUBaeDIGCjt0
G4Q1y2UwUh9J9qmfkK+ENdj0G/tTeKihkOVsUKHobhMflJsK6yV+pAVv+X3RZxKXGJrzHpU35LhL
IfPnnFVefas6D6pW8NXeyMrV1dYL8zQNGCotb0i1YPFbfohnfEaa5gscO1X2tSvBAcU23X+xfaeY
j2eGK2WHY1BuiFD2XSIcfit82v1G2r09V1Vix8hOuv4hnwaKJJiEa67ukfXbhD0uVtWg4+KQiiTi
B15m6U0EUFC4LbwCSX5exfSW1EnibSkH8xHZZA/Hmx9jOPyZRxFmE16hQ22nB90KTvZ5AaBAwJCN
0XsbWaYXnyQ2CfoRh8y2rUdU7yaB8wx/ps+kpIJvQIbBgA9OJh5SQKmabZSL8QVrOtvjNGhvNIuL
oC95iDxbqbFgxkbi9cRdovuNQ6MKD5kwffdRJYAsFeHRVy8b85syI2GxqctMVRtMSnjAm6y4xwlc
tUDHWeILVKZycVv0rbuJsfXiBkBGUOzYMDzDzKI/JjW2KJzTzt5KBChWyuMl1Fcm7Hq5F7evVGK8
gtGuyDMFfvaI5CISvNhR7b/Irbffad/hOjiiVBodmh7upJU1JHA18wdshXUF8WE8073CDnSb8QG5
gWK4RwZW7S0tuBsU45wv9lmnjmNPcOuPcid5KaWbDBvAPdLHBrnPTQtbrtekL+vNfEO48VIPgkTQ
r3V/ILj+ctUgCljFebHLXRzoB65JvKtxIyaHshMY0oL4/GsYppjtqGyQKBaxyEP8N1X0SCMf0A4Q
BuixSiEpluQCeT/I3SC9BxvrV9DnIlyPne4QW1b2lToQz9tKqvJn9Hn6m4WCROB/RshWWx0CCVUz
+7GrFS4ADg4arAWP6b/SHZpnoD7KG7fAeRDGjP+FxlX+24N01vN8IzliFoC78ok4wn6PPBO/yqq7
yClwYY2IqOpnn3myBq5s1LuJT80z8sy4R5dASWxm3++9o0LsPB6djTcq5gGqCt1kDBp1ufuiGUoj
tULVrdOy2OdD6f0oc5c9YS0j/ZCTBOUt/PRnoQokTxNbgIiTEtxOddPTIWjHHP4adOjDbZWPOIpt
V2GKoZscnb0YhrwBRwnmkSd2cht3hfMbukrknRVt9MhZg/yJT7m0vo40tfuj27QiwasOOeCwY/IL
atHxH4QQSJE27pZ170H7MJLICj0VFlI3AYpz0IRwm6JlXxwiu9sCidl2S6x5oUC2Oa0PhVvitiWH
GOaW0k+xezKWpSgcudhitGroo6hjZLulVTf7snabk5+XWYPUSNP6N3jrIqNBiVV9kwnp4x3QSz7u
gb16afvRP+Yw55Rba2zonaihh3SsCq0DDU1AOOXS1INeRQFHQlDfsuy97h1+I3iCB1WmYJd1Y6ee
8wpHeXhIprUHDqwAf9uC7wHZZEWlIPsONKhQuRrHIE3BxdmGnkdP0Bse33VXkJ8ZkCo/I9dpp+3Y
sPh5Qhq5OmRDxneOQIXvZcKD/RHVj/CA0xdbAiejam57EvntCSfz8Bg3Q7kLkc+HYHrPSbiNBh2K
wAEexoOWcVnnm6R1rHQjB49XO+pZ+nc/iPoJhGS2440n32Uj4x660DUejXjhPgMbzh88XHfuHQlJ
DbzdO3db4o0j8R5jeNonvSgepz6J7W2qyHTrTxlOsaoOUSlTboujIUKuU1itGjc1s9kTq5J6x+Ku
e2kglQc92mJ+mCPyJehgLh5qjMTZez/Oxx58QJEuRNLL+5FJJ3mYUB2HOBVmO9p6FpW/ohT3VTIm
uIyK2M3OqL7gdRH1Ke6+ox/NCjRxPMDEHR7eXizJzxzaqu1OUNuZgipygWKQQ2/fTRzJ08CN7NHb
W1HsHaSdT79rivV+JOX8KFdWEe4qzLEVEN9r4z3H4f6g3KjOdky3uCThTEEqoiiLFAq+8A9nxJO/
iD17l/I6j/ZhbSu61SHc7m67caq+Zx3+N+5MycM/VVJctOJXCeIjDlFgZQlu/v0DZJKrbyxCviIW
vDmW0ZBovFa9/IilhsfenKcHSSkr2c9a9Cjfjj6k7ff5mGTJLoYwJDj/eNaAHu3wN8JD2zn2vS2z
Y+G6eAEQx8UVTflhmwdVGbPkmYQOQ10G9SYwcysb86G0FWNbK+izAz3+LABUNX/uJ/w4myDzGLSu
h/JDD3Gv3xJLbHhkU0ifaWoV3yjeqi+u7zfnilS8C2IohxLgTlMywTJ0vnUnLN812E/yLW1GyHzW
tPk60FIdardCdSGCO8uhJrht59Wovzs9s+J7GaHkFTQQyrkpAOZ4Z5jkZzvXqPg6kS1v+xGn/TYZ
YeqKGyWK+8igYxqV2z/MRlwKIL9/CgHZKCf7PYJcULnlqH7+xeVJRT/kmET71qOMHDKYKtyOJNG/
hklBZENmVh+mQQNexbHtlT/hvgYB+Z9QAnwPra4Uh6jHD65kQZ7x1J/wJNUFEhBqgC8CTqJwh7dY
9S2aigQHrOhQmFZ+X7xoODgcrSaNvyM9rV6wnUTvlWehIoo6W/wntuZ3QeOnub2ZPbYfZVvSbYeH
tvMdJXt9QqldksC37J4fkLd09RYavzWO+nD0sq88oupYhA2Sdd5AhuHYpBZUB2K8WoKmB+H+KDXD
0QcZArWFF7Wqjk0FYfLZZp1WSGqLJA1E4wG8IiI6PvZpXGX3BXO89JXErjUcUAjNn504UvwFrs8o
GBbwCP6WpTkWJC7FIWj3LWnpLUuqzN2iTMTu8yR20ht/gqPsGz5htUdb+9GEugwFVIO6Yc7PPqwN
fpdwhIJytZdGOzjuocokYhqKB2RiGFTT2459K6eJwm0cqSN5FFU6JVuiJ9SOEdJyOODdhHwMMuRJ
9CCcHPsJXp0o/YtYO1UbVBNW4xcALbrvbuflgAkiSet0b9dBsgzQO6Olp6uui/7HeJJIxhwnAkHN
675uwO14VkvPskN5ypAo36tp3oViH1vtyveXMF8G2o6F8AqY5RX+h/pNbIjWKta+WBruUtf1wADb
dYU79ArJnJO0AbK71QA9UKQxACe6SuXS800DC4mTlOMBBiNRAkbY3AXfT/VVnAbcFP8N1UwcNZLC
wQA5afKIg60J/h9Izc9xZL7pVoHbXyLw3gGOzKV0z1RctjjDZq2jGBJ1IM2NMW5zPt4gpZ043lUI
RV8YUHiajLjyj7wAbnZ2LpZetfEh/Hp5uj9fUL5pXBFaDcBhqYxOOBi8DRBo37HnQNeZq5UJWWrA
wN55eOIxBsbcCXRR76kAFmYnKbf/klDwFfvSpSaMkEZ9oLdRSgSN166Qq3dQQmK1+/8has8/9r8A
Ql8YYZ2NYi63+QgKBw/drx7pU+fJIpNc4ah+DrSEVdS/Vy1TRVzx2oeRt41Ex5Gi6lpYAHtpvJFg
jOLrX0i1TAAjXjfpRowjT44HrA+oPe5Oj3rmi3VT+vz/INYtzIjpO0EH0rmOR8gN1AVjvL+hqMiI
+imyoruuC6a2lPLxwvbcHEh+FDpk0EBBZ9NHnbgbU5m/Xh6mhVnnBjvNwZ08ymSUnxgE1U+8yXGN
Hr3OX7P1XZh1U2UqylDv81oHGS2XBA6md0MHeDeVCglxnCKHy71Ymov57x/A6xIXYqVHgNeVVQHN
YnuAV37RA3Jx/nZq8DKpt1c1ZEp6RE4rBGmVvnMo3LxYCoEW3UEMwE9xNbrcxMKImaIetIFygSpZ
c1ICOkPcL5DlhLsSc7oHv7iS7uubsgxeSnISpj5akelvjvLx1nLwLLnchaXpmBfbh+mIukJRCY/g
E8Vhghto+R3KMNisVmmP84c+2au4sRvK1nZhfBfhChJOOKRmxlFR2H+u+/XGRohqPIzUSIndHFwF
vP3DgI7jj7ReZVR+rlsKLo6xFSons5UTlj3O2Og9cpNHx32NCvoXYIsXoGG/Ryo+loP+MbHyygAx
dkNIUlpVREBOSYTstzNPugB689hjT17ZrBamxNTkyjoLMNq26MFUDHFRY36G5H4cUXa8PCtL3zcu
PTTMPZRpLecWzh+7jjQ/JStXLh8Ly9UUoEEdKrRUndpwR+XsC4eYV39LUQpDKr11kXe73IGFuDZF
aDiLy3hMbXabxRbdAxoWuagPsqEen1pVSVgV+VRWa+zFpT7Nf/8QgmpE8oFFhN1qG8SJLJLxU4hL
dN2G/Yowx9KEzH//2EKYYKNqayxiFtobjWgM4nxNtHFWcvskwE1PDg+Pf1K5SXvqRA1RjnHbMP47
IvbzIKKjk5AAibBTztDm5clZ6owR80D16EY7sj0NIs9RLXaqDYHNz3UfN8M96sNJNLo9NfBYChRS
kNs8WxUoWNpNTNW0Lu7SwfOT7oTSHKoJ2M9REH+ZB6uLsx654+IM/OjR5+WhrK97YvqmkJpTdzbw
fAwpQJ630CyArAzAGMX+8oh9Tpj0TS00ZN5gOAt/uFM3DQ9hByGoqMT9CrZh93i7k8BaZckuPHdM
V45irLo8ctGPWaMLBhQKEg/wmOzVDfXazYjXoa/J98u9Wlhk3rwzfIgYDzV/SiqrPTmJ/qrAwNm2
GpTW6z5uBDxK6IlvJ2V34iM0a1hX/8xtsC8uf3xhN/GMWI+oFxJA3btT5pMzapFAszdWtBnD61ir
vkeNE71purQQ0BZ7cKBIeej97q1EYmZ7+ed/OvD4uBHdTpo2OuIj+xYy6xGYf+tQNrJZWatLHzei
G8l7IEd0nQApQ5LbgvtfOugnrzyalj5unNtZVOAeNdjsW4NaQRANdX2XzhiZy+Py6bT6rpmlSAgQ
Y5EUgHuOeSn/RsLNuLUXDZArej9mNSqrKwvo8378j7X2Yem3PEuKSoT2Dzqh/uvGMXQygURFOely
T5a+bzxjQjcGNLaByXlG3fFdpQpVXRQUIdB6+ftziP7nPMJIGaHb8SGMpSjtbyjZ0eRYRENr7wDK
ntqblvgoBsUDR0HrcmNLnTFCGWKlEP7tS/IVGvAMmH4koaejgBI0215u4PMjA92ZW/4wHV0KGOPk
jfoe6dX2VzJIZQOrEmumwQ6ccEWE0gRUrDcowKNqFqgKrGmyzTK/ArKgL1N/TfpmaQUaYQ+ehEK6
obe+FXWZg+kQZt1pBAdmAPjDYyuc8qXJY0ZvBwceLxjTO15C2y6Ci6K1G3LkqdsCKNwAorioqF4e
2aWpMzaDhhajJ7SwviWicPw7J+1qvdPjjFK9rgFjQ3C4ncdQtiVn1pbNuA1J7x9TBSbJym62MCFm
ViOKqiQegMt5oxYltw2DqENb+2SnFKtWurDUhHGTdzwKCGTC+StHtfMeOXAveuzDFjSyGtyk6yzj
AE7696SDi9HVzPWztxBlwz2z2gQV4HjtMr8wz2ZaA4QpSrWsszcFyFsYpP7MdPSVWMteLX3f2AJY
ImxvpBLrCIKnw60HzHV6iIaOqGueU77LjR0AesjMCR1bnhxrAOpFOvLZqgCYuLxKP71V4etGWLM+
rLwm4ekbKAxy71aO3gMcjipxz+RWqny8A3nOCQRb8+ddWlNGiEcp0KPQ5g+/UjC0ktuuKtwk0LZF
3Seik3BNSHSpGSO8ZQh/XOAt5akBJ+SdOqDzRm1h30WRFf64PHRLTRgBnk46wmSM6RuJnOpVdn5+
iFDTKwI4Wz1ebmJhPzSf6lwRr1JWkr/940CuC1x64Zertgr7cB5fJ8vgu74R5xpmgMCpq/ytmVAb
Ahuu3CY8B5PWukr4AS0YMT6ARYwqS5W+5a0mm3DKnm3QdzbTsKbpsTAZ/3mzA/TYRn6fvlkJd7rT
5GWtRMWdSqiNE7AeVzbdpQmZm/9wHGfKEbnVevIEqc7hNqqKcQcBQQ5p7yLaqVVtlaXeGDGP471q
4H8MjACl5U0BwOeuR67jGFnt2mV4qSdG4JNUWxnkBrI3CGCSDZDj4Sbte7lF9eKvqOs1scKlnhjh
ztjkg0435W88nVnsqFrY6aaCBOBtBVn758thsrAH+0awq0klFKyJFHt8T260B+gIg8D6dR83wpyB
mwnLmNoH37aqW4DH0s5NXhqST9baZrXw+80negGuZReRFmcUcEh2kLeo6gX95DZr+lULu7z5Sueg
ZEOXHsb2jg3boI5/SVJ5C5jUUebhd2f23bYt4HWvGjDzoZ45JLKA3CkeWN7yTdJE0SOSqM3KdCws
KPNpPrbEAvo8L94gWdAek7xL7lhnfeNW9fPyz19qYP77hxAvCVh/pB+LN4vG36piIsE/1ypJB7aS
j/s0Z+K75hud9fBJhchE8ZZo61B3wCbyqr1J6euAiyjwaWtOdEvtGCHeghUsqhL2PXgbjD8Ucqab
NMuB8xs1+yYjCrxtE9dXzroR6BxMHJnnRfE24+X6wE4t8ifJ0utMcl2zCtIwDX8DgTFzyPC1AOx1
O9LsuRaQqbs87UuDZYQ51R1sX53a/sFrFAlDu7qrEyo3uaUAb49e1ZCumXssvelMmWrlp8iMO054
VmDRADRYy2yf5YWt9yBwCFCdqP+rTlNXBy4yCFmQqp5YAWjTfy53dWG7MVWsNXG7Mpyi7kEz3u2G
trcfLRcyN5e/vhA/prem9NwUjDVSvE0Qpgn8vE0CgndEALNKsbLWlpqYz7QPIQrOJcg5ddg9eB10
6LVLZwBvdCxhpBJc7sTSEM0tf2ihgM03XHdgPitlGz9JC7QYB/yU6z4+N/rh406OwmROouyBaRrh
nVvAIN2GKKvlARB7XRNG6PtJSlHEgDVYBxjXnxg6lyeS580KxOFzWxffNY00Qw7yRO4r+oM1ky23
hNViAqmy5xPX4MFyR761cSIbe1OC+gsViSpOOm+XFm7UQ67Gbup479UqHPwbJWOVDXfI8jnuX+hQ
Aowa5KA+xd+A1LDdJwXXrOTJJzVTe5E2w+OQNqUOWnguRu6hx+Uunw5Yx4B4BQmldpZtwS4dlNqw
sBQKzCfXtlj5nKPkNca/Io8rJ17ZM5ZWiXHvKDQ0eoA1Lt6QHIb4hgdf8KKzny9P4cIFzTU2JACQ
IeURT+X5f2LYaQOhEZTooyCvgPCtgMlYewMuhJMpux3mhduCrpqdte294jLiB5GCIgjYcyvjtLC3
Oub7AqI/TKYNyqVRoTdeXJD9YGVVgoTOJDaJ5TW/KtmtWSMvDJwz/4qP4aUrAQWkVJ5V7/7Rsfse
9jlgga1d3wNjCJj25flZmHxThlu6jV9q6GOcC3CgdkOlvWCsVhVZl75ubEB0Qi6w6Yr8PGjs/ZmQ
4zuptfx6+bcvTcjc6ochorCU8UCrk2enHElQ0OZnmAjrZ1OWzm6O2K1fOezX5baWemJsRV7PoJMn
ptmKfOh85Az7Qr94SaOvzFI57N+dYdhpRGjZ6dnhAF1QGxfZsAaTRujVJbUUIUagJ7CYSlIbOpHJ
gBotuBIPPInLLfFXL81LLRjR7uScKVDF4Czrw5Ic1AV2dGTZb2BptFZoXpgIU6C782GaJfpE3GVR
eGQ9Hqy5B0mhy7O8sKJMcW4HRy8SLVF1ZhoSs5lyn4GPLuB/nEmymTwgKicQ/desSpa6YoQ41JX8
OPMaeu+5FFhy1lZQ1OEEQu+7y91Z2ENMK09dVLnX1l11hiXhIxMuGBPJALZQqYYniEZcW0Cw5+Xw
IRCjBIlVEtr8TsbN9GVouIQeFF2t/C+sKlO0G1ZjrIW0HYCteNHvBrCKM5oiuVM419jd+K7p4An/
Nm1rVmfniBIQJIbZ2A88j3Atx7Y00WZsK9g5D+AqnBXU675olUMcJK0bugbhWhogI7DDHop6lSPK
M5SF8xvwjluoVeHRkmNLvLySlnpgBnYVx1ZLY3E3ABV4S8uBfLdBrV2pCy583RTubqIM9BF7voH4
NhifftuGYO6541U6vL5r6nZLqD26fVinZ+4IPB/VaHWQ9xgLupLgXPr9RiD7OWhhE7GKN1urX6g1
CwgE5iu31IUYZvPfP8RWmEeagNQtz5AjUMfIJTcgRMkd5AhAWIoPl6d3YQExI4C5Q7LBpUV5hoBL
8QIPiuwJFkdx0Pf89+UWloZo/vuHbji9p2UWwxKcWgpMrzSvHvohUyu/fyEzZAp3czjdoJKcO/eJ
GwOsw6DrIk74G0QXQ53FpNmD8AgKk+cO9fCd2W1G+5VX3NL8GLHtiAHyB9Uo36ICCeeWCegwjf22
9ZJ+AybSmq/A0gwZIe41TV30U+rcU8Hy7xROPlxN1e96WM2zLM2QEeKhJyFTI2h8hi9OLzZZ14wj
XIYLSINdtQRMLe8OQpOJ7fbOmeMK5ewyKIPxjeT1WolpYYhMKW8deaCitr58A1tx2Awap7WyS3Iz
QTFupQsLk20KeoOVRMJpUvG5gVTrTvUoYDGXNvezdHLppNn+upEyYr5B9R/6nnZ8jjxw85Xt0pMo
cbO9/PWlcTKCXas0gYm9Z99D/dR+hCHGsOdU6ByaBOXKbXne+D6BL1hGtDfW5CZy7OUbxGjGR+Uz
wJuGSh1l2Mh3QrNXt14l1yzEvin1zVmmNE97cQf/2tv5Ughw422nQUgFfAXgcmDTfCuTV06NEe5D
OmZhCVGhswIoATqqyE0OP1IBve4Vw2+xMHRGoDMYnkBX1rPOmRC/WfIkffdO1mV/7PDyrDMNlrR7
B02XtSW9EPb/pPc+bsxO1tatC00nqB+kx3+uhzyDXe/ltbYQMP9RAp9SmOPBfP1N+rNyC+SE/1iD
mg7C4uxuhphfbmZhSdN5bXzohKdCsMYh0PfWuDDg3VVA5+xIUYznUIGQvLLTLzVinPINYSCjqhQ6
cYUsGqhYNda4xV4GirWdEwjUXe7LwoRQI/gz3w9l61ruGWdZs1V5ZR3SaZVMtxCZ1Ah+Bk48BkvL
MwjBELCHnskXeGWdQV0g3xNuNfcW1DSvnHxjF4g831Zh2scnmnjDjteiugcGC5IyI/QfirDnX68b
MeNtHkHCHiCVRp5RcCz5DujBHDxl2cJh9XIDCzFp4vmiArtl3AnrHBIfimVwJgUA9eCV9T30ag+c
YZtx8Ye0WjMAWFoDxiagrB7qPO5kn+UE4ure4Uh2P0FwG9q7l3u01IBx2GtLQSWWde4Zcsb0Dcck
SNaCC6gxXf7+57HimEi/KOOjgySoe9ZDCF6qhJxOCuEMAWHcVA96jZm41IwR96wA5rQO0+ocUrgY
aCtXe947z3YHIYnLHfl8A3NMemLmUvh2Z4gXDZklmDplKHP1/vgSQvF1M0ItZGWJLbVjRL20RQI9
o7z6H0ai8yR48xApgbBSFwxZ9v263hjRz3NSuyznECLjWfarSLHBDKmf/u0SkOdTaHZdbubzeEFB
69/bMT45THAwtc5F5L1LL8ElQ9xniI4CiEkJv+02gqSOL1eOzKVVYMS/B12NuHIFsvXh6G5Sh+qg
yfzfxL0KUO87JlVRgqvoJk5jnWE9Le68ciheYleRtTzQ0u83or3omjrtW1m9wewgumeJM95ACq54
hPDYWvl/qQkj3mFbFdZSZ95ZkyZ7Bz3HOxQkTwuYaqZrpqALS9iE8kHJqNM6Hsu3CLTXbyKlzqus
Qx54sFH4aWMLXXnsLawuk6YY1rkVkbqjZ2lF7wmtTgWpIYsCy4ikjn/P1yRe8vs2BKDl8nL+fLN0
TGifSqDdZEMa/sxcV0B0DoK4xYmks+TFdQ0YwT/4EtK4QpdvHrIg+lYq4F6BiIVp8bfrGjDiHsgh
XSmRe2dPi3wTRsQ9pN11tuC+Y2L7CkvIuuGwzWpcHLnJCC0p6B6sQa2XlpUR3dAjhqg8Lao3WC1D
z57T4jFnHoUQL1Q7yrF8ujxE1nyD/++bxeHz3z/eIUvb81G+rt6oKH8l4fBlGAs4gIzhFkK3X6jS
PyBvQbeFpAcFMAgX8buf4t9ebn6pl8YeoG036oYJLyZNR72H+fmd56r+hMTGHnJz1xWEHW5sA0Nf
o0obVzA488rvYdfcwAaCrxz5C1FiovyAiJ0SmfDqLbWdv30HbX0CjZvrIsTE9jlNSSDfx+W5i2bV
QuiBI/isER4nl4d/6cebd/u+sCcYL7jnQWZizyeiD751FXfJd0xUn/aZn0OYJj870PR4TOoJumbc
e73ulxuhXTBbe9Ij1ds/yBjBsjKwIQK+MqkL54Y/j9fHoJh81kCDv3xT8GGDyHRc2pAPH3ovSJhY
I8MthZ7JvitQioBWbQFhI6suPXfnVSiF3A09rf3jkLteBR2dlLoNNGmaoq5gKws7qXAHrFyT3kV1
U9LnPo9j8jJoCJlvLw/sp133HBPf5Fi81sLrrBupYaDNGp8GXkyhMylXw/HTxxiaMLe2uYfQvrRu
wjb9naB/BwcCcFNQx1WzcUuo4UNREKrb13XI3OCkwJnVN+xmGLsYYp4ChnoD9urUgY3u5SY+DSN0
yNjFioLnTTa01g0EkJzoGe4iEAtKsoan++saMDawAqL+kOz20QAgE7dhCck/qAu31+wynvMfSJMH
gYUYR9eNJ+Fb5kiwMgXxv1z+6Z/u8Pi48VbxitACXi70bhMXwutgLVebDjyobUEgfNrW8Vo0LcyB
iVyircyhSpXHN+Da1PReetr7A9GLRn+93I+l78/9+7AlQCl1SpFaqU5DLe5DhWeQiNVVLAoM0hyM
Hz5OsrQc6Tg5NzU0VLKtViPku2DC5P+4/OM/32rQwNyrDw0UvLJoN2KKnQqYJWrHFqyy4JOcOVDK
nIaviV/CVBdGExtJklfHhe88x4Olp7AQvPwT5vn+zz0Dv8AI+qabWDrVQp+8gu9h04JiZrgZIHDr
xfafWHyB18EKyHRppsyAT9mYC1Ctbnjr9k9R0sNRiWSsJivfX1rRRrRrD3Tf0nbbW7B2EjdoagfG
9ED3ENhcBYSPdtfvUqiFF2sPpaUOGdGPfXhKqfD1KYFOaODZsA/2WXi+PC8LHzfxQ56C1qjTNLC0
iKxH1Ixk4Eo2rEz60seN4NcyZki5S/fW7tmfnndZkMn85bofbtxdOjihiFrX7o0muBYnAjxiW6wa
gS5MsgkQAjCB9AqWUjfdCKOCkw652PmWrO5TJD7VDYyurimiIhFshL5uKjsTMXNvPORXj3qMWXYs
W0rF4bphmqfmQ+SDJKCgIpbrKHBLq3+IC6jDJlN6VXULP98I64LWUTjCE+QmHyB+/9Vup0I+9QSI
9DXu4tIaMsO5UhkMYkL3VhELVgrMFRRQaNxO+JWL1IjnEHJ2aVfY5FikqYK1ClAcfSp+Xzf8RuyC
b62hxDn7Kv+z34bQqNvb8Oi+6usmKgginW2VRwySk9XwkMkkfYvhNPjtuo8bwQvC3RCl8IaOQIhO
sm3nR01gTeVKTm5hWm0jfAc7tJvCFu5N1JFoG2ZuvsnpdakFD7Za/171wwjt+QJ2bEeqLRfqs5Vb
/mAtsn3XDY0RtHA6cS1AjDA0Ewx395mftpCspmsll6Wxmf/+IWZpBWed3Erw+VpSZzcCRnNw82uv
SibuR0LPMQuVJEeY7EwPUQNfH2ir+cfrxsaIV+huYuQHiPcHRd/cOxNkqGKQFoLLX59H+JNrhG0E
KyR1eF+H+O1IV0gH5pM29GNCWA/s42INYr/UhhGzCTxpG1isocrdgYj9NiX+sKl5Se4F8CiXu7Ew
wyb0h4kM7klT2EOHfmqq3diUQ5AjdLeXP7/Qg/8gf0IY5YBBic8jtwoVeQid8o7TjcA/XG5hDtNP
5oEZ4atgi+jjRuzdFoV1GBLcf2C/AVF9fg9uQhyk7VoWYakhI5IzuyUuz5V7pAomA7gz8vm62pe3
Vguk6+o1aP7cZ/0xIhqS2lnoQCH2BG/Au4H1+85zt9qfHlNQPS4P2dKcG1ENfDaEY6pR3MhyhKIO
XitxFBDSDPvrvm8cxSB8wkW2zYZbrlGqGzqEdRpPKy+IpWkwolqmYw9h4na4VRmMYrzXJvXuvMx7
dSp+X0P5fSW8l8bICG/txrBAau3mIBWEOLwOqM2rr1rMiGvtD6gwD7PNVjGkIoBpKmyk2inTv66a
ABPpA2EjEblR4x6zPEVqXibVXxeFrG/Xfd04jiOrjkbJfXWSLb7eDA4UHnFbv/zxhek1ET6Zmm3R
krKNAoeJI9PZcwSTh4BK98ZvnFMrgPe/3NLC1mQZ8Qz4NUqLsCW9dWj1BVLLfAu36TyIM61uLrew
sIYsI5SZ7hsb5h7tQbXVnc5xsZjqVTbE0seNIC5gcsHIZIH60ogvrGvVzUTgp3H5ly+NjRHBIY8n
y4O89Q0PcSeiwpo9cUooGMk723Wq6roT+p8kwYfrRQgmj4TKMwbIdf9kmRttY/zhuquRZUQwh8ZB
D1eD8OhkUEeGASNHPRc+iUP49fIgLc2AEcVZocMexDT3mIBlwzcO8Z9coMfX6C4LnzehO7KiIs2Z
4x7h0AurrCpmxX1uNdbhql9vQnY0lNmj2ovqE5tQU48YEi0uWxWEWFhAdA7vjzPb5Unxf5xdW3Oc
OLf9RVSJmyRe6Yu7fYmdxG4nfqHizIwAcQch4NefRb4Xj8Y0p8hTql0locvekvZee60R2r8Q38um
aZcHcBnQxvGcu6qb9eWuj2HhrDShOklXI/Dh9N0NQeHhDsGmO4gdTKDn4BDagCrv+M/1fpaWwjDk
mgQlmNlTcMuCAzaEpM/jCPXTlUEsNT7//q+pyouZh3y4k5BvzHekqWjw4va55azVbS/1YFgzBwEE
EBSCJxBfQhIBiMOvYLFfI2VYat04kHULvvSqE/REBygt3RRRG98MEaH0cH3yl7aSYcdJhq1puQnE
Pn3c55QHB0Gb/MImcDtf72FpBIYhJ3nRV5OtsI3c/odUwHpBl20NwPL5geaaSJyaxkr0UBn7c20c
mZqlxygYZXegSH0PoG3JdtZIIG53fSz88+lyTbJwHSDKyAObQjp1hLpxrRgiuMPQUxdiaBrlRtAO
m76mFURuwlHUEAKB1IKnD1aFDX7jFnzUX1kzeP8UNaQvgX9r4ib0kcD+WdsFkV+iBP8VuBC5kI+d
alyQRsf/nkDSvDzICkjMU5ri+Q+1BF58I5VL38tyosXRc3zrJwInyRdgAuMhtKFBr0IPlILqyYIW
/U+qO9bvpnKWwYCy/AziDwpge/spLsVBl940Yxko8lPgdJrJLvc17WSCJ2MFcTQHujOWhsBlYrFa
nzAWL34E4ElJKLEVKBkD+HGw8LcDT4e8ePYmKOw8U8g0cUgP1izZ5R70SXdO6kBpkTYN5BoVKG3K
ED9EKAq1JyD1mhg/55K43ybZd+lTlmnc3IpaQn4boDGXfwHVKyQzbaqi4XGceF/9ZIUFITUhKyie
OMXQudB1K4b3EvCCvzUUZaHdyUV8q3PgNPYID0A+xYksMDv2bh1Dst7qoRY78ThJIFwVQWghY10Z
gX6Bx84hI7HNd5C28roVMM/nPtUNDGNwsjgt5KSR+KPBKermnYrKJeiRxBE7+m0GwcLrO/Vzq3NN
uErUp4UaoV56khK1iRziqHcFTaeV423BDEyQCpQv+4FPPjtxHwwxbQNVHGTHo0PnQPfw+gAWujCh
adDySsE4TikEHOPkKRrivwAQlLeV36wwPCx1YNxQy1oqaMO09JRgV+xa3Pbonlf+uRtSvan4GEY1
9/3h9AErMeQyG01PIIB74nXf7aF6su1ocE0cWmmzkXllpm6kD/kYTRGcAgxp0x3VDYxTDWRWSqaD
T08SuDnNKGR4mJ+TPbQKoOt5fYkX9qgJPBs7qw9qzugJummvSQKJa99aBc4vLa9xsEmvjCccy+om
sWj2imo668EZU/bTD2qyYszzk+y/wQTXRE6RHuUxTQIr8LzhhVuOPrR67MgbaXDIQUPvPGhOj7F0
U/K+acZMojReRxA8xf3rf1btdeMvL9Yv29o29iriwIF2XfBnh2Bjc/eO149hrFeJdRfWw4RRlZDa
8ttIQDZCozIq9Gjb/BgjTx0Cn2UrV42lPoxNC1I9uxRtjCFQmsuwLKOHP+/bmqxB8Re2rAmjAotR
B6aPhp9GaMx+ocjqOI+W6CFotG0RjF0ryMw/3A3BqW3K3wTyeDumg034KOqa+CiIp1Afwmh4+Ac2
iIXCpPb/KPkMQ/d10+ebKCmVC8hAMeYlf67BOva+WRTxqW2NG5ERAoF53IMmfkqsWRe3pnaMQlOJ
GqLr7S/sHpP/zEHVTuNbBB9fRmCEnIPZ5RRc7K1RbdeESonOaQPPjuGx58iREgilAiLThZuD/i4z
rFgpEgArBN4zFAs0B4iQ15AVRhfXp2hh+5uAKQ5aYaptR9+NVfsAmXoOGTmIHVxvfGn+DeuN6hoF
VIWt7/IMuOoBIPdRwGG7zSxGd72LhesXc/59HnPOSYXMRXBO5tkhUn/VQRk9jqLYp6ijPFzvZWmW
DCOmqgkYI2lwzvFcgFwx63ZWs62SkbomQTkCaAXItEp1oxgULSiEAyHuUz5d//SFNTBZzlo8+S1I
ffEzYnfAws1c4VAuBsP6VvZr1+Q5K0VaS2jXgJgN6mFgxVUUKbb0JuXK8dJjA/noTcVfFADXf682
UWUt4hzbP0yGBClfSLXeF0gybLsEmyxniZsNiDiO5S0lgNg4bV4fhYcrXsqqattOovMyfbg/6skG
sHmCSOXIwQ2AV041610+X1/rhW1qQgB5UHbQ2rHih2gc/Qc5RcFXCK91mwAPron+cwA28yDeCm+q
QAe3d2KAwUDFse15Y8q6QJR4LPFm9c5CuApCj1Sc+piu3OuWJsaw3xEkfFEwQKY7HKn/tyft7JBV
Rb/fNu3GEzDpc4hANq13VrhCPLQlp3XYtXrjvJsoP/CyQ78VhLf4eMd9hdB0vStyvVb0tuAfTJgf
CSqUPMVBhbg4SFbGDOpMI4PuaFWr8bhpfkyEX5vO73pXVvCe6KKuEugt59bleuNL3288+nB/hs6X
zauzA0021acoROWjuunpDEzd1oVhs6JMHMkhBA1d3IrsEXwIUCOSNjvwIa6FHBeOMRPmpwXxfUhZ
VufWzkaoeUfNPq+t6K0DxnvXgbrp2/WhLBiCCebLHTa2AYoTzpCtftKQ2AlTd/U2urQUxlkMzpmy
hyZqBQlv5DHLGm8OWUKaqQnAbbTt+w1D1l1WSzakUG6s0iKE7G8SdrpfqcpdmhzDjksbWpe4gopb
mVnFjvrlCQHOtYvKQuP/gesFijXMcWBnvSKPHNqgYOCfoGG6aWJMsi8i7VFA0rw6ew4EV2cy1rGp
9IoBLH27cezmUQwmuLLD7gwIfUW9WfdPn2sorm/7dsOESZJOcSJtAt+AoArJUuiOO6thg6WPN6yX
tG7msFah9bJA4CzKUExU9X1x2Pbxc7cfDnRa5j6g6e6YhMSz/xFAhXzr7XxN93HBL5goPY/ZlCeW
lZ1ntIYsyxsQLTyKhj+4Nv9r2wAMqxW5QOSvqJtzPkBWAKUk8S6W1hpD1UJExTMMts7KBKLnOnlI
iiI51n1LDwnui6EXQMISWIFuP+vDPfR8FQC6tN6GFUOP19LJ5GVnKI/8doD4PUBueA0/trAeJm4v
csGn1eUVNlNed/6OK/gHUSTjLchCvv8/yngXBmESe0ko/IARFxanvEK4YetEPgQam2lYuW3NlvtJ
oMsE8XE/5WABIslD22f+2WtB2FiTp8iLv6tSWN/6BAnBTdvLBPSJqc9A4lvDd6RT+lCC+OBlslFp
tc01mVReEajauyRys3PtuBxoyiq5b7T/7fq3LxxoJpGXjroqR61gdi6HyT3rvKFPSeC3zxDUa1ee
HEsLbTyRSWNrr0rAggXh8se6xIujymzneP37lxo3TLu0JuXSws7Oo9LlvdKItvdiG2rJNQF9Y0Yn
hEq1OmmCgEGt/Gcg59eu1AtuwzWMOPeDFLSidX9DR/c1Sduz7L07aauvOanPVmeFmexXTGFhkU1E
X5S6SDhmSp3GCarVNcCJ2XyxiH92WWH9fX0hlvqYh/nhkIjqFh62bxSwCfoYVXH33BX8CeWba+fE
pyvtBWbgGtxvXaR91C3bQ0Nv6siObliV6JWL0adeD63Pv3/4fLcjqADIp/Edj78urK0hvWGN797w
Pu8O9VAnW/Yr+pmn70M/weRLJ0ro8E7nglnXCaCb52X5FleB1ue5+9B6BDCIlbSpfHU0kpwonm12
RZ8Xuw1LjNYNQ27SIcj7PrXe3BGY1pECGqJRYn7iNrjMr3extMiGOZM0CmyUi+t3Ihx3D8reYt/r
tSfy55VGGIBxUidD2/kSUP1X1YCOCrw+R98jdthIvhvy+qVopruoL/y9KMjB9by9pca/KOUrS/8H
ZvSfEwndGxYPlCtk6Unvv8+cJbPYnE29QxyMj7nGdVmlB6aSUzoCbI4KjqFaC0F/apmgy5iL9j9s
ihLsC3qsbdDWNmnX7VCUSacjAOj1j7oM4mJldAsrZ5YD0yDShZv79KWPYz/dMbtohp1vdWuMEp9S
DGAUxgUdNMwsd4Y6eLE8eieS0Qp90MqNLTtGdHpsPPqtlfFJQhBp0040w95lKmwhPfSHZB8Jx7j0
95YQaxpOnzp/jMZwA64ncGWPBX8BK0fL/m5TPvY/QTHG0mPlRRHijHmr5ZQds7Kbxh/QWdDBlsPA
C3zD0+FikoEEdgpedMXc22HOqQQ+cXet1w4rVjw39clGNyPuXtT6wNdZyW9l1wca5D/BA30AhPym
B3r2+vIsdWH4oljinVbVIv0d92xPYS+elM+gGgZJnpWtDGNpSxvOKGlZVAgIgb6QdpQ7ChHNDtw2
K850qXHDF0UcNGykGr2XKsOkOAhF7fsp2pKRw/YyPE3j1aTqBoDRVeX/istEhihK3yTzi0eM4U/y
oa30FDv6pS6qux5SbWGEmNq2OTcD7b6SoNSeev0SzzQIvYBSQirqtUjgwqSbwfV6YCq1fKJfQDfa
7znxHv1hWsOMLdi0GVovK+Hw2lX6pWm7713VXHgFHz4Q5wZirF8K1NECpBSv8SwtDcX0IL6ViJxS
eSkC2bW72LIm6ElYSfnruoEttT///uHUcCsbHC5QsnsRc0FuTKMWoPT+5XrjC0eSGWfvG78DZ3Sb
g5yTTc9dG8s9w7F/09X/XO9g6esN07Wmyh5pn+R7QLjkbgpE1oSOHbHf25o3jLdDyb5dQJNk31ns
XFV9+Zg2zhrcamkfGcarWrdsqrTOgfCyT/kgEESI8irkUeAeRigkuo5yH2owNOw3DcYMvgPmGKeT
hf4q2+uOJTQX7jj1N5qcGXzneRM1I+iZ9rqXhzEoT0OzdrH5XO8ER5lhA1xUad9UOXsHWbS2ihuP
AM1X7HRrx/zJByxUil3ateBGDqsyKmqxSwqR5mqHM71y0+OQTy71VzzXwp4249tTwTJakT7f93Ww
Z9yFzsGR+GsgzqXWjfNOUtaPCbGzvQdlPYF4j5c+5QiWPKWgXbI27gTDakqvlpUN+aN9IZg8Dqn0
X4eUTiu1D0tDMIzGbnUNuF2R7UXtYZHAURZmU/TNqbxtdwLfMJyqLWKh3TgDXq2/AHv/3NP2a9Oi
kkmMctsUmTFu2SGFRyCfAI6ILo1D6Vt8R5N6Fay7MElmkBsoAhRE9wnaZ4n/pUqh3u2NHSRKidIr
F8AlszF1LFK7sL3B4uLSAN8KlgMBSbvKDScVBOWusbOkzu+YZSHQtJdxk03VTpTjZO/U6Fl+tZMA
R/ONW+4/teydiBW0iLwXD7oNTh5W9cTULiBtRi6b3JtZxO7Zth2nOucvUwXUwZDnwfdCRHwlbrBw
0Hjz7x+OyZyDPQCPYnEpW4WiMB94wI16SrAHw+j1VAV126fNJQKpBztoW0cPOHlcdbw+NQuXaFPg
YszacmgdJn8TS1rBkUpdEnEaYwKEg9v7mZedCn8c6Up2fX6qffIsMGvcusFxS9dW/oVW2TegDoaw
L/KnCcDz0KLjc67XQmsLHZnFblBnbKFx4WPJeXGfxgq+TOd38Yyn8Jq5oEtvooX2QJH77+XnDu8z
2Tj8RQA3EDoT4Ie+hTj29fVZtFTDZXY66dCwqn8VrfoyVH7IESGoRHZI6uJOsCFkiCKAoKTq2Aqe
bOHy4Rk+1HGIS1KnrH/lFHhzXL9v5qmjgp/jInuan9iQ3FuB6y5sv/9kGsA+wIckrX+RcbwDo9QD
r5s7ZiffQa6/0sWCeZpJhqAbmOfDAVxYjJR8hzD9HgUCa4fyUuvz/vtg/IQDICULjitZEvUx3CSC
IDsmilxtqrb3ArMc3oGl8A61NBfp5DqGopHbt2HmqLWQ2EJUxTVOfM547Mass14QbmNfmAMRoxy1
ovt89P+hQxztnAmBj5GjmCJo6dq+/hNA/8QTmIF1QQTihkVXQgoAlCXRJYdo3WM8CAn3aeUdC5ow
qcrGSvYj8dMmRzF1rPQvPcRW4mO2td3Zd6qrpuYtj4vRfgdzMu1CFnHvRyud2ELteuG2UPyCCEQg
XUTV8p5/GRyQseX7rE1BShaCeq/IfwZcpKQGMV4BevQT77mXfGfgL0+zEPIUVIBRkLswsgGa6IDE
SdR71KGFeFNQ3KAgOBrkmu7TwtFv1rlOQDyKZnT5S6DGL3bFzjDuB+o6K5a9YG1mcWtFReJ1ntQX
JDNupkzSO10DPQiRlfHoMX+llwWTMAtcc9p1og8acnFyZe3KCYX9Xem/XfeHS43Pv3+wt17YcYZP
1Rdc8INj00P8D+hvveIrFlyfyVpf9jWUH6cRE1TQbwOKEgocSFCMO3aJ9aX3xxsBJfTrA1laasPs
6nK0ppKp4eJMDi3CNOpkDvx3prvoezC6kb9yI14aknF+BKOOeeW4+pJZ/b7s2P3Mm5law2PRB6f5
vFVtvW1IZhK0jQGyrQc/eul1NrxlI4jtvrd9F4wgXGBeOm6LbJnJ0JwB09lkQlwgTv/PmFkVgpeV
OGxaFjMZWlIQSktgal9471YgGJ06yZ+bovLYP9XYkPZ0vZuF64mZ+RMoRiksnSXAC9MzUb/nfVZZ
5c2fFACPV25bC67dTPp5XduAfz+gL22ij8nQf+ct6NVUXOxi3FJaZLyOUZAeabT2HF8YlknsMaZQ
Fo2hnnjhGFZUVoCt6u8Ty554kx4VoBcrt6KlfubfP3gBXbtepeNRXVrX/qct6b1PETny7Uehi6dM
bIJKAfAz+9EP3SBRQ8FoWScXkYjXcZrT1ihg3F/fAguezFT3Qdxh6Ae/Iy9ZAKZ6YIhlOHr8+Xrj
C97FMdxkmfpUN34RvDXCvRtF8vfcdNWr79uaN14ldFJ52yYRfyN1eQM5jDnA39gbL4WO4RrpgPdA
GcvgLar4ETSYTehp/pef86cpXk2/LE2/4RdBYNrh2Nf+heQ+A/ubn43+idlpvubgFzowJTwSVJFy
Bd29C6mhSlOQCGGh1ej+glc3aQCiPEB+OrOGC+f99BezyuGd+LF27ziSRtFuiPAeQV3ffLCMUVtv
87wmOwDIsBGW15q9MSJlyCxWhWkRryUVFm4nJjtAPXpxn/SV9xZwdSzYsCcyeOC5+tHUa4RkC37D
pAbwKkWLfiyGy1B3Zy+LTlOT/0kagn7yEGfNSphrwe+ach4RBxyFFY37Nvvd2UXJFCkSCaDKTdGU
IPm239zB945Vu8YJtTQww955PbPfKE1mAY8vjk/39UCf3TG/nQcm1Fr97MKeJobdJ0FPvKon+iKm
mRXNg/7i0K6SZy1tAMPuPUC0B69sgstkuSFzrV2tyruh0F+S2Lm57riWEvDEMPvIjcagUBnKo4YB
oj3DXpf6hx2Ixz5xbx2BiUvL285P01Dn+dGJ6hVs/tLYjEe1jBlPZIV+2745SmgMtsS7FX755q1R
Cny+NtykFNBx22UQCuovkOG8lChWCWvCxO76vH1+nnCTP6AdNAM6lqsLSuNp2DjyMQYld0iG4df1
Dpa+3jjR7aZlzFJlf4EIBejcPac9JVAl3nSr44FxkGtp+RmknnsUxRV5CE29ZyT2v80nyvWv/3x1
uVkvrSu8SstCdJd6kEekOr7MedE297+NyFyu3HmWZmj+/cNlxCtbyCh7rL0Qr1Z3sSTZN6Qa1sBP
n7ssbtZNDw1ODAhy8Us7eDPfwC4HKX1oz9fE0d37SXYECf9PXFOP12dsaTSGrfuCl76cFLu4VlZB
XDuTiNDX79cb/9wbgtfi31Nle21alL7dXgavvoAs5+/ZsFHGi2tW5/8/goxLgzCMGqitrIgj2r4l
A31zqB73LlnVHlgwOZMJgVPJwRVVQxUm8610L4Ou+VEJS7w6gTWsmPXCAEw+BBskjm2Pi+KlrpED
R3qJg2VCf7++CkuNGyZNenBpeOASuhA5vhAbdZFuNLQrX740O4ZFO63mY17nzQVs7XJHKlGee138
LqJoDa+/1MP8+wd702IiKBkizQUgwGynbPBbghUx3nlBuZbA/zy4y2wTJVMLu2orESfvlPTJ3nac
MWy6YieT6K+xaHSoeHmvZffDTgJ9L/vscn1lPh0aunX/PTRQmtK01GDFpVl1aWeh6RnZ0vSr2iNL
HRjWTVo+oPyY+ucSd6Ed4huQggIluUu2VZNiCIaJ59ovQenbxu+jdNJ3juRBFlY+y1dezksDMCzb
ibze7+PJPysKIt95AKRGwUbart52P7UOFDjMjvjD9vKyuqQKPN1nqNYNKLXKJZiPhx5MUtfX+FMf
OBdQ/Lv9jtWE57aS77RFRH9veQOEpXtHBD+sIG5v+ABJu51VrvHPL0yYCauRXILDI3bKLyorVDhX
KCOLkB3sDqrH1we01INh8WOXAmAop/KLx9WPWoOOJMhx9UQqs1+ZsqUlmXv+sCRkVCSuxzz+QRxe
7cCsI84dd8r9tu+fe/3QeuCmpbSLIf7Rgxor7GJIKkOyiH516iR/vd7F0gAMu86TcdBTJOR77vjx
t66qfrMm8ldusEuNGzbNCXjnSugtfSFOhaA6By4XsqvuyuwstW7Ys+MrLaBRFP+Q4BQ+sWSIwbdk
Z8B+bZsaw6AB4ERGi6XxD04h2IwcGhNhmkflt+vNz5vwP9kMZpsAmrJzeqLaOHoFeeoLkZF+rmlx
hwQ6v6lAyXi43svCJJlAGitx0hE1w/yVjV5yLzNUCCg/Dl62tW6c12NWkKnvg+BV4CpzsLR0nrST
i5U38dK3G+bLKdQ/SeYFr0NMn0ZS2DtK+7Us9oJv+A8KSLpBNpQieoXoZLcrmvwpa/xyb7FuE54V
CzwP64P1JvVIwCzTs9dEsmeduFMoLGx+L0cPQxHTm21rYFgwgnaO6wCm9JA3TuzeJuBPLw9gdwL7
2bYODCsGYy11s44ErzlqWfZ+2dnv0B4d1yp8l1bZMOO+QkWLyqrgtRR+dgpar/utY8tdSTB8+kjB
IhhGnPddPoKWPb9NigqgGDF81e6DxDWDA3JZWinZx6p5sKa1av2FbWUifRRqiJnIE/bDa3l7W7ag
mee2py9NsK2amNkm2GdkiABDv4j9sAvunaopyI52beU7WRVrlLaf1zygD8OwaRunse54duvUdJ8o
/++58EDxJ4eVtxo4W5L65zYrnsqCnxxfAJKV/7y+25Ym0DD6XqtaBVERv/tIA3X7GCDGQ5TiNZP4
nbUJP4ThzZ1/ME1SklbZbUCh9U6d36V29KPLeLN2ciyNwbD8GvH/hkqXvRay+R07It7XBXtnU7aJ
bA3fb9i8J3PqomqQv0apUK+qIjdNKavn6yuwYJAmvkd1Rckdh8s3sG+5Z3tQFWgJyjha21xL7RsG
n0yKUDaq7A3Sb+lOKJS64k28KeaBqTEMHkChRk7FmL0VfeYdHDtu8QZrxv31ufk8GMhsE32SxJwz
BXDAG7BmWUhFsWt6fXLTOg7daXix+vwmathxZuhI4WW6uris9DwP4JP7gglK6RTi2mqoszcwcr+1
bXuagegxkst4zXTAvOujdvW+Ifnv9Yzzkh8wy2EpYBGpbWXyLff60+jinu7neRpaThRO1Ce7Nh5+
xb1sQ2zyHBpn5W0WqSN19NqbZMF/mwniFFAJr64c+aa65kFUaqcyAEp8AQ0+QHN8e5h28zyPBV+Z
59nPfDbNhmtQ9lCBkrT2HoRnIY5SPtEYRI+R030H6bA+XF/MBRMwU8agzBBJQpA3qmvU89Go1qH2
V6nPl1o3vINlR66Hx7R8S1CjG4rG4k9xkq6FXf+AMj6bIeM+IOsJFxtZyTdAL3d/tkNRDcc5zvfH
JorU3TUV7CFtqd5lU39iXX4/eOwnBWmsLnFIITh1vD6RC57WhATZLHAqi+T0XWADyl1VaLipFjif
X7os1/Q/ljoxXErLx8LhSCA/tN0cmkiE2iWTS84sL7fd4cyse8QbYJnKwHngVfxWo4D+Cypg25UU
3MLnmxn20o4cxiMdvGM9dHw7csGO4ELynEOsHLnGBbOw6Uz5DJL5fc2myDs7NqLMDZnCToD07foy
LzU+G+vH8xpUcmKq0ThOOS/kdPwlI7xkrje+ND/z7x8ar4fRgd4TR+Mcb/g2tS6a8vZQOKvMC0s9
zMP60INOOZ2qFD2gnCoKUcf5ROZTr8lBJnt9DJ8md5ntGCYPQSkFLWPqnWurOVPv1tH0uWTeoYzE
41wXihzpCt5pvgF+Yv1mpl0B7qKq0ffOBP6xzfGub+1oVzb9S0SdvxW3d9dHtOCHHeOWoNy09xWK
N3+B7SxjoSVQzGKnwtt5cee9RNm4xviw1JFh3XFTu51KBvk2NCo/KmDcwp6XKqwdXB2mcY1NZGEP
mOjirq3Bu1uN6MYX44kiO6LpUIGQLFq7+SwMxEQVI7PTsY465D2LhR+ETaZ02BaA0oGEunukHLWC
15dmaSjG40C7w1jP9BVvsm/6E4rX2MlJ5ux+K4KV/bxg8CbsMGA8AGMnjv0KzEnIBjTWna/7jb7K
hBsmpdStnjryjpBwB43Qpr+djWTb7BjGnvgo9Yi8InsL8iT7NjRjcqZzOmB7D4axi6SLGWBa6Vs+
MBYmeL+O41Cfq2BV02HByE09DXAVxzpVHh76SE4OozftfGXvgpqdowngudrXv65P1tI6G1bu+J1U
na2C9yTp7Zu6tkixK5BZsla8yIJfNBE1QOIlkXTd4L0TlnNMbaRWi8Lit9yFTIU1jdF+lBAwwGZY
oxZZMA4TZiNR/c0HNni/kFKmr+CQG6F9guMEVfzbtJxtE1MTDWNgxzCJd2ugxc3gWsGhcYvigFGI
bfZnAmvyGBKdkF/ir70l5KMtUA4XTvi38Q1oompGYFatTujoHYtt37S0YN+orfIt5TXMNsE0I/hR
SshEevccKaVnXpMSiteo9Vs5ApeW2LBwS2rhWlCcfCOT/wh0S3WAkLYFnr3Ge95kFiZoBqlK6BMO
QKirqXufeq53HQ724/XGF4ybOP++jXiE9ILx1Lt3guSvqHR2pEV4xZGgU+pb8RaQes36FqzbRM4g
3xqhsyb6mdkqKY65V1jTfnK5tzKSpYUwju6SQTmna4T13gZNcAsGYHasXTsXIdgk1k6iz/sgJkYm
6FMPZbXaeq+ypnhMmchC27XaB4f7m8iqGTGRMnT0Cp5A/uSd9332DVp9/C8rHtZ26+fXAqjq/nu5
dVIwG5RZ1js4xtQxrupz0+Fhpi3cQLsBj+jru2qpm/n3D3fctKcZOGRa6z1G3mQHdmN/3870hkn7
P/8qVwK6n+8pYuJmSlJ5Xdbaw0+Vtg3ZqSiN2q/W4KabmC6wGoZ1o75DsS6R1rsve2Qkh/QBSJ0G
JSVqkzwrejDO77pzfVWV2jvrcWp/VVAOubN5sEYst7RhDfNO7Ynlw8Sj96StrKNv6/aiBuiEtpVD
Nq6BcWrzQjmB50deitJFCHmislX/HWPSNqUNiakcosY2CiAbLH43qZv8sK2U3nRN4f11faMuzI8J
kgHX12QjK4kqH/C02O4OmkaILo3QPWupFR+ud7KwS02UDO09QMxF76SgPwBL6U1k6Sp9sJgqp7W0
zOdXG2IyW0nBnLJsINQajtXkvPY1JAvL1r8XaRqdtC7EX2WRBrd+sqZv+3kojphkV6On6pFWbPyJ
WBK9ryo7dXZ1Oql7pVST3OcFIoNHMQVFV4XdGDV0n8m0W6uaW1q2+fcP/iWpQSDCJwX1oA7bumij
J0tk/A7437UeltbMMHxo9Ii4zlysGYgLuwPhmhwRw1rZ1EvLZRi96qKBojATNqNY5k17aSMNKN0h
O+nM1Qc/SnpgsMEjdayitLdW9uHSmhnOYCyBXCVdMv0Ebv1o8enGb35mYNMNcK+PAFt1/WdISazc
ixaOAJMoq06I3+qqF78FT4MjXPeBQEXqIS/K+6wCJ/Z101raCMahHwxRUkt/it57QHz2AfKd437o
mPw26iJfqzVc6MRkv4LaU0tzCoGqImn80PIQzizm0JPjdNuuwMSkvoJUlywmz7YQuoQwe4h6K3mh
BEO6Pk0Lu9lkvqI95baUQfReR9Ykj1OMIXRu7PcrO2tphozzPoeSfGo7wk1Dp9DOQfuA7qgcUYB+
zH9fH8JSF/PvH0xe5BZpmrS03lPa8Zdhft14DDETEXvbDrL/gOlk1FIKbZkUhaOuzrtdpDrQ4vSu
b7lr8osLJmgi5+QgSSor37nPKX8qHfkcdUijJ5APCb05c1M2Rb9LGGQ38yF+3TZzhtm3iMWCcoIH
7zy1rJ+jzZ7bLCqf6zqPtl33/gOmSwWwq1XDz2oo9rL1D3UPYj831seJrdWiLa2/Yemc56mNgrPo
lSH+vhd5CZ4J0nmQSUvYNisxIXVlXUIDzY2csyQzM3eDCytjqwVDCw7RBNQBE2a3MvKz32PC+qde
MXefau8NxMIA1gWAhKwsxsJEmUg6t+xKZdUWf28KXYIKDnoWnmAQQY3p8/UNteBNTJYqAqEeUDq4
zj3hYF0C3b6CANrq22GpdcPQOdgVEU9UFBgxCWiuJjgaOV9LWC3NztzrBzdSd6ylweRE77MdyALP
dZH7912yTb+NEZOXSuHFQ2IoD0KhYaaftPTLH2K2YJLfts2+Yc5OPrRZOo7WezKXu+yj0geXfKqm
Nj1s68C40KvRTf8XhpOF71q/+JC1w53AnXhNQGRphQ1TLkkvXYnsx89mcPXNJDPnZKVrSi6fBzSI
iaSjUdoWKNJy7pOifZA9kiq6RKqRRt3Btfwz6kTclXDiwjBMNJ2D63YQl1byw0lSFR9LMbE2DCKl
vZVb4lIHxmNdpsnYtnZb/ZQDK9+YkFO350mh13IEC7Zg0jjmSWQ76f9xdiXdceLQ+hdxDoMAsaUG
u+w4jp3E6cqGk7Y7jEIIEEL8+veR9xZutVW8UzsfL6TScK/E1TfAR/LkxnV5yII2S2kTe+l2cdq2
GEYsw6ykhHVGRU+KZvl+9T1IOQhTRwDhYarJnSgt/S1XOttsrf9/F9lgO8i89ZP8FfUyKNGQwQmL
TxAlq7YIUha0PYS3/t0DFOaVh69Felrvz74LI43MeyzL7hNMg45aihP8Mr9OsEftM3p7ORYtHwqh
Eeyg5eGSmQz5qy4ATBxDGqStKj/DQWV4ZlnfHpaqvJ1aJ7nyIhoawU9wTE1DyeiJwBcy9btySLt6
08DDtkZG5AuHSFieCv+8vgsXGRl3JWm21sfSuIm2E8Itg3iKUOtoKPuK23R78GDs93R5JSzB8h+g
XQtD3z4pkiqtveUXoC7Znkj6sOSbUD7b7zfCPdJDMMP02zsLX1Q7WU7RnbP0ZCOr236/cUWHo9tA
KkKCUw4j3120KgzJClXepUjerpshI9j1DGEACOVgcQFxJUPdwOA3ag6CeVsWObYxrDP3LsRRpi4j
FHZR4i3jZ9fRzc26/Z2suvJk+g+UTvTS6yHDVUG4xe3/yeemJMkuaVwg4/eXZ8lyDTQBdYIkricj
5Z/5CPdSXGMz0PZd+j3ol1+VCLqrcB4w1fj3VOUeieqs1OUrYSBcoqpM910Lm+5W1/nx8khsq2EE
c+ISPpY9889NsBQ3TNf9Ie45PbBObeGyLSFhAuwYjwvAvYbiFWBy8ZX0Da9S0B/06aoRmCg6JWvF
XJ4Fp3XHDq77m4RJsUtCJL3LHVgW20TMqZkMDHPkn3sZ/Bylm8NOHpD+ZoQ+UtNvUlts3az/fxcX
5dyWASQtyr9E1p5Zq6pb2fs/KNHNbSibq3TnY9fUTamDiNNBJLRKXXAh6U9Wh6z+kRWb9ATLYWcC
4TRtYyXaHrgVN/4mQuqeKEuSXV0hCTrTvApMJTunLPnfl1fHtruM8xwwad0neV++JnUn9mFA+n1T
VXzj6LYtinF0K9LoKGaMnAi+kPZll9HfWem0qZdo/7aQQ7gR6ZY7lol6W8JSFXi842c4PN7Gjfg7
Lydcf+r5CEPDaCfi9rp3YPCv/r3NhBtNwcx9fpb9DJQ31DjTYem32FOWcZiwtwLyKRUo1uWr6Loa
PkF1qA5dEMIJVlTJZ6+MncMw5tnh8tpbkpeJg6uhTJwA4oT8WNfhrZ9TyBws9XDsAvA0r+vCOM/r
SQ6Lj+/6M8B8c3UEnbu5iSuood5r34cp/XW9GLGvCq/KalXFJ1CTOa7YjbzP3PX1tmy2Er0lTkyl
GQE5wtATLDjrmsbgrUTlKazHcuNAtLW+/v9d8qK4u/oQvyPnEKgP+Stw/Sm8Cx0ZO1vlKdtaG3Hu
BrRoizjD40gu24KkbgdH7LXIN9wWy6YauwUN7ppguJrKUPZ13Z77xvtBJjoeK3hLfh0zr4aiH5Bd
ygvugwZfpF7A5VcetfqYFfXb5X1gm0bjwMdHOngScF0665YX+4qKuzDx9Ua02Bo3Ip/VSmfFHEcn
lnfwgPDVbkquo2LHrgmGgxCNqMKuik4AebHUn1h2WNGDDRih11V2TTCchO3q0gVldBZgSOzwXhzc
Jay78pJiiu7BsXomDYy7zpk79ve1I8XXqykMrgl+a9gk2hZvbWcAUzUgiNOiUsi2w5f+qn1jwt9g
DdzqcHGr18xrURCORDO16RCXWxx1S/B5RngrUQYMxa/4vMrloGJf78KgP3kurzYSoGVvmpp7c1dy
oOULdqbSw2OjEzhRkcK/fUsS2ta+cY4zR89aVchPPg0CSLoAQQ1jH/hlLz+uWwEjcsOgxWdfUldg
uon5tvDi8SuuvOPG3rccqyboTcZ1nU0lBHoDR7lZWsYBXh1pzKd0mBBrOyfuu8+TH123oUI/NnKF
RE1pAJtqPHQoual4dandKm1/uBShbxboawci2QtADAef8HTu6pRUGzjNDy9raHm9kr47hJZI4Nyv
YTFS1l/n5ZOroYvbHeurJC3RvHEVcGDBAi1hND/PKtg5yTAf8bW8hS+w/XjjCgDVnqRrc/BRupnv
x/LZK34kS74Pt5QsbNO+hva7yenGKO/iGtNeBNnXQoSPTnTN1se8rD2+azmuuC87P58OIFIl+y5g
fiodbzxeDqwPtz5aN879GttQ1Ry/exiiG+k3N4GT34zNnPrVsg+Ed83hiG6MBNGrnMGaE914zuPg
5imr1EZu/jB3omUjM1R+jjpZVMlDgrtQPgk3zdr52HTD2+UJsi2sEar13EDm688v9/ZDdY/C7FXt
mjX4mLlzNy8LJNHcaS80srKYsi09Y8uqmmV3QJGLmhZKHWqIewmaVvOXout3MhzSYr4maYa+6cXs
AWDiznB5OEzdA6WHPsyPY3uzZFASJFsYOcvimtV3AqOXpAd66iCX8FkF9LT6oyS1usp6CGMworYp
OWvwDjgeYu6lI6AlCw2+XF5f2083wpYRrtRQ46fT+Tt171n+uZ02vmYtW9KssYeLLwF4xczPzjcd
vPje98s/+cOHd8yGEaTzMpTCz2uE0vxZyGcBFlzepWQQqUc+t+xHJrdqPrbJMYJ2TBoBkjn2p7uc
NPlB+r+acoseb2vbCFjID1Y6WWeHLT+TxsMZ+NbJrZvgh+WX0Dfr5xBErZImw6oC2iq8v7LwSx+f
h+B3KN1dzDbetCxnlVlGLxxAgljHEVm5e+P48yHQ/l6AayP6+a/LS22ZJJOuLlnfwRxNq8Mknmj2
D4US3JXXBNNqIh9LknvTGrNR9r0Zu2cPbKQ8VHu3S87X/fp1VO+OxCKjU70wdDGOoGuy506fdLWF
X7bNvhG4pduFQ+iVqHUQefDHNx4UXwmqRU5Dn677+caZuwxTPAbg4x2gSPUwaPkXHZ2nNiivS8xm
9Zw3Cy+LBgEAxPItBD+P4fDGqHO7jPGBa3Zz3SCMEFZ9AMoAQS++3z/EjbeDfv6xrbzny81bcpzJ
StdBnU+ULsD5ecWe0Omg/C2xAcsCmwXzTsQydNxGHmrvaRrGA2Q0DhSMnZFt2VVYosusmVcJKLbz
hOjqJ3FUiz4AXLqLRmfj6mDJ02bFXI5xtOQ95qZh831f0F0Bu5ipaHbFMB9kVqdjpdO438IPWpbi
P4xyD2/gACjKgwux4x24Ovy4qEptJDtLRjUr5ko6jDmtU7/iLgHFf7jG7WA6+LAqsnVhcJpjVcJo
KN44lS0XI7N8vhSoM64Az0OYPKKokhLt3jbjsSXBLk6ucvoKfdNNgkK/N5F5jkPCFT4eAki5ozE8
sq6KDNNLolRTqRO6YN/6qAMvwRdVqv11TRsxHaKcxHSEHz6OKhVK7vNgufJXG6dyLL2oht8ami5g
+hqC4yWzDRStJdrMonjJ8ob7Ax0PYG3+lg3/4XnhoVNbAuW25o3P3pBlSR6HmJSBv8Ri3sfLTUZ+
XjXhJgecihhWZkshDxU06cLYSeeZbnwXWaLW1FWHh7Ok9eyqQxAvB+7OR8KL69bSrHUTHZdOH6wn
JHM+B9nyUPfjxtXWkptNTfUY51bnNpjswv/Uljf+SNPM/dLGW4e7bTGNo3fWeAkSHS78qDjD7mRc
YFIHwseuXyr3cHlNbV0Yt+gpGbUeetR2+tAfgRNq0gb2zSn1y405suQwk+gNMlqw+AOmP+FPCi/v
QCkEw3NBnpys2Ng8tmUworUEXVm5EdIk3Hl3vpf8RVnxJqsGkAt51et7iEb+fYmT9cjCasBSd2Gf
JgxWNONt0Q7XrYJZzk4COCIOEpFVLHxf62qXLfdiMwdb1tgsZ6s4kKJ3sY1ET26bLPkC8sed78uX
y1vIErtmPbvKQt12EUphTDa7LpF76XTXpXizlD1pPjkUJNsDChCJ+91xXf1N8NmpN4qEtp9uHCHd
2HdjFfvlP6Tu5H2ea8heedDJvjwxlq1vFmobjYyWgLV7gLTFneN6x7ITR2jD7Jqy3EX1xseR5Upi
MpL9Iqx5HsXjoVXBdA+iybML6bu9r/mXqSTewXdclTZzeJUWBSJhnct3nzOxyKAjAeDiAdJRTcq7
m0kGvynXx8JfscO9fyijZNwIjI8ReujNSIHQbaZDE+LrY+TFQXSvdeYfqMhB7q7SBGZk7VjuOh+K
eG19urxqlmxikuNH36viXmMEkYJ2vt4tfbPLQFHj3y+3b9lzJr1bySoJAFHBiEj0y5+K4yDcH9c1
vW7Ed0vT+4M/+b2HREj7+2jM/x5psPXkavvZ63S9a3ucx7CXaz0dELBd3eo9nsU24sTyhWDyuWm0
6gzrsH0Dlel2tb7pp0Oix1vOQX9fSIpb0t5X/sYFzNabsX8bqNxGg4P1DfvkGASPeBwIuhIZJk8H
eYhaQPfz28vrYQtNY/PmTle2ZYWuNIwGyW/VfInyFym+BeQp2CKe2dbFOMBpGDcQWYjYGyewZFZS
N4eFbblj2AZg5McwbMcCwjZgyxF958s6xbNrmi10N+QuUn24K0a2cU2zhJ1rHuJQn5zByVMHxrNf
qN86j7McvL0Xoh6zhFG1EX0fd+OZfG/IziSknOR08JL+Nly8k7+4j6HPjk2dbVyTbV2sk/kuUhom
vCBJdPs2hu0Afa76W5dMv90A5mR+uJGk/qBa/qPTE3om7buZCYgKfFAH6sPHmLzBzwAOli60bf6Z
8hCy0SLFk92uRaUYD+XPXD61+SONshRF0puAenvl/NNWcl9qONH0L35PD2DBHVgIQLofpKr6EU8k
DQv3qWTxxlXQNjHr/99NTOL3eeOPGnfNjN0PYfhJt98jyfYJDX9fDjhbD+sN6F0PLADXcgKT7DDn
XnOsIA6y00GcnVRLol3SJtHLdf0YOYQGXq2TpENgz/5ewsklX1oHE92kAXG3BGY/jmzP5JF3IZds
6dBJF9b1vhTF3yCRXuUriP1jpI1CRa1yCz2Bw+n+DoDu7ZbnYkw2ju11vj/anUbeGKE0XkBHbjpw
qH7sSld5d/m48LQKQBu+vAS2Lox8QaRXu0U+T4fMcW9U19ywrLqd8mxDY8TSvEkjX4YZSuxETYeh
jFJPj3f5aiogt6ygbM0bOcJrIxTmG0zQEANtHoDHB5Pj5I2ABLkxPx8fc57JH9dOA9Dz5E0Hvz8W
Md8Fc/Yox3NYnYC3PobubRRu1dBtXRlxncMkcWQNQU7tnD3t9U0v2i9JMH2TCx5MMvHaiPhTUoTH
q1aernP6Lsg7F0bVtY4mVETrg5O55Y75CZRB5BY72BJ4dP3/uw6Svls8XvnTAebX4jvUwqLkGZoa
gv11eQCWLEWNawHMR8NwhCv5ISEM1Q6fH8c5uV0mPHk6QbVxQth2mBHgdbEsYk6wwyboFMMFzPmp
5ZfLv/9PWfuD8DaZ4L7n4amQoO3lU7MvD2V6+jZ/6r7l9+KmOLJd/v05+Ow+eneH5dDufrvp16/9
TX0s0q/4s97fZp9vm4d8r9Ig3Soyf/yp5VEjGyz+4hVydPGL4jvZzODV3LfBUSQqDcXGsW7ZFSZn
fB5omecRBi0a7xA5zZ0e5EasWtbK5IrD1agB8hq/3kXJWkz6kJTFjpEtPKateeOzgCRTkMkad54i
+tk1v5v2eR7Ol7eCrWkj9N1uXunh43TQbnw3yFvSJnhQvwqmGnrx2uu7QIxCxvXYgPIg9YojLGEE
PCXOxk+3racR5RHtMsjnT2uCzMox7aRfeLeMF4O7ESa2uTEicInarsDXnjqIXXmiuy3IlK1Z42yF
yPwyNFOp8J5+LKcp9dr9VG785I/v+56J9OJVP5c+XdkZQ4Q7Y3kbZdD5wa3Vpw3oLd+Wdktn0jIK
E/hFISnSFEU24bur9GU6AuRX/xaFEMHKNtlMVbZujHNWljoatIB5wbL3D+T1Kgfx0DPRX7NXOMPc
VcthUTHdNSN7LHm3Rdiz/WYjpjg+32KO2sZhID5LWTc7qYpUsytBH00vh61t7xsnkKBZl9BymVBu
d3XKGb666vr1ctsf/nxQo9dbwrugTQYNoyrG69cJltrp1M9LGjQ+PhtVsHW3+fAARRfGquZjHnda
R+HZjZzuoenzmDzIpNdkT/BpV+wa5k1XWRijLyN5QmBwAlIOw1l5yOmkojddknoX+ez58nx9uBbo
wFhuN6RxAWPp6lUAYiJ2EHPKZriZ8/xK1oJZXuk6R/QglETnAIMB0FJ+VUkubujUb+FMbEtupFLS
EQUyR1C/wnDjjXHgsCMn+DnlIKtcN0fGfvWzulnaqC5f81aG/Ab+Z6S4jbt6uJIIY4rmBVTUS+Tm
zaubaffOgYToE114tfExYduvZsoWXRyIXDevHBvzSVcCqF1WtX/Bfr24EUPVHa6bJuMWFIIspuFr
SM6sg7fKHs8VHj/NIuf1jys6iBKzeuJ7eQ4LrKJ69UWfH1rCu2dX62wL4PbhPkLzRlyHvO1nvIRE
5ywY6LMYG78FApCqn3LScPO6PIY1D/3n8opOjICOPBHEzZC4J1U035SOUPHPdm7NvwgVf5Gj/EyH
hzZXT5d7+zC60ZsR3U7bx6z2dfEa9qHbpuXUTEVaUrX1ev/h1kL761S+y7YMhcxw8kjz6mt/+MxV
BIHBSu/YMgx/V8609UxoG4YR4ZUKSI2sGpz/CKmgPD7fyTGfbq+bJCO8kfjmAKjY+pXG5bLshnlY
5jQvm2QDY2TbV8ZNLHdjyG02dXAOJqDmOUyGmgJelnEDsZDLI1g3z0ebyohwJsMsb1gRnPiy/Mrn
8Dn325sMglyrYnaQbIkH2FbbCHDZs0mCTFWA2gFCfEgXJ9V59OLM0DmGs8EGyMWy2Gbtgyw9X+/B
4TkfBhjPZMon0c08DslVGJ0oMeXzRANGTQYLg3MPTenTykB8TbKi6Dci3LLcZumDah3qBpEHVgRW
g3ft8KWFlj9EE8vT5eVeE9IHy21q5dHML5q4carXaJqyYD9EY/HkeDj/ClRzKOXeKYQEoYa2x5aU
lWWDmUUPt4kDpXIv+kNszsuiOmktA4mbYXaeCH7JEm8yzW3rbwS7x6OGOwSHodCFO+xiGnYQF2sl
3TgObe0b4Z7QHiYfomavEHwXj1k9tSSNJBfXfNhhdxnRHrmaRUUjmleva7xp3yRQ+zwCsyWueTRG
+0asT44uaqALyLkuKixDEdW/O19sOarbNq8R4kMGuCg+/evXsAlRvYPENepCcT4Q8uxP89YSWBKJ
WcyIwNqKfRnF50BxmkP7Wy9c1SkWGqaWexSPPOKkqD67ebIRMpZFN2scrRdAJUTx8rXKMh2nPFnV
h6KY0nF/OSZtHRjnOh9GjpfEEfdoJZYudcNRHWUOKYmNO6hlYWLjJO/jpI0Xwtl5LolzCkXTiR3J
2+4FUlZqow/L3cQseMiSQWyqmeszGaF4vGYv4gPzM/LoAM5V8sePp5xgI6iuqoJEiSmRR7ppHjyw
wE+65y9DQ0EaS5KJblE7bJNmhHrdg4m4SiG+BrBZ7tebbpZUx//Hl4FtIxvBHgM9N1YzZ68k8Z1d
34Y/YtRvfzR1H+5aoOuPlzeXbRxGzOMkh+u8JuwcBOEPJHn/no0q2pWAy95c7sGS4M3Si4BkZ9z3
OHQTcPjawxjq4TYaM7jBtjwCLd+HaNrUgkC0cUhawsUswLDCmyCXP+evftCWTurR8TQFQrYbO9nW
vHGV93E4tZIP0RlWRdVjzsfim8OTq6CfUWLWX0ikhoWHkPkoqU+/D0Ob3I1Zs1z1AIDmjVCnIFFx
6Cn/LznaH4IcCfg6xXE0vm6xdzd2ErS4LXagR+MbsPDuMhrHRQ07mmBU877FRXULPWhbgvX/7zrK
Fynhgwf3LJU5w13UgMK1ayBhQfeXd6wlJkwyXgKPSFzfoGTlDi6/beCA8IUDef27GfXWJrV1YUT3
1Ld00t5SvFauGMSThFWMvM1yCi+iFKTdYCv4bP0Y4T2M2q0SUbavkIz5VWYieYF2xTfIXW4pdlrS
VGSc6kDfFVJyCJMUFaM3JKpaIEWjcScjPtwM0J69LqpNnp7CN4jqi5Geo86L7qLMDZE1SIJ3/8tr
bhmHSdXreQv5dxjcn/1Y9vearbpKuc73TPYtxC/7ceOL0LIgJl1vcJqGNDwJzwvzi5thqr9Nrl89
tIPXHC6PxBIdJlkvg0ozhemCV6ZygpfYtzzrdLcfiy4UW0YefyBxH3wmmIS9jGdONzq8OWsBqBqE
oeDkAhODbOH3ZFWNwNfV9OdMh6Xfl9VuTJLquZ2S26p0XghUV68bqpEI3DCPs5LL8BR5mn/yFwVf
8T4bly2M/8c6GVFiUvzKbmqBYEUppVR8eSDd2MiUF0pMe1U5dbArSuWJNMe1bEqD3m+WVKOEi2fp
EfpVFWUgjV0eqW17GvmiBgKbYnzegyqXekdVtdzgFbzdLSx5czqZXfcFYErqDUGx9F5VR+cZtK45
9SLp/N33brWBk7FtTSNZOKFCBiJj+6qkvwrKJ3MZyZ/DAg3brbKRJb5MZqB06ngBebt9bbv4vh18
vW9bimmLo+sEsKPE5AUOo9vFbpfVZ+GJcJ+P1bewwh+XF9oyRSYjUEQaK10Crpu5bQ8VIUjTRV3J
jpdbt2wjkxTo64EVkmN2IuI94vYqboQahDjSuL2DL7mkG3c+2yqs/393Qk9F7aDCErSvs3a6HYu8
6SRbl+9zXXpb4HjbTK3/f9dHDnGIpSJheO5aOam9V1cFWLK40D5fnitb+8YNfwi6qsirnp5V1rkw
Qy5KZ+dwDeeFy+1bPolMfmDE5MzJtKDwUZHhO1Pt3P+SE8T2d6GemdrTGHaVO3gAOdBSAYZifuyq
NpYbYFHb6IyLgcsDx9EEt3AZxPX3aFLlfANUDUs2dprl1m8SByUyY6laNzzlREw7SfLxm2jY84AL
wr5K+HB0MifZqnxbtrVJJVRz6blwilmncoDkDGROyxwSf5rxT04jtgTRLVNm0glB9agmIO1w7Yz1
L4bv+52Xz9VGxNiGsM7ju93csApOMHBMOgdVCODi6gFcIAenqlbjfhCe3DhILOtisghpNjWMQOTj
dZiXXxmDgBHM3oe7cWLxXjsZewjGfIsBa8kCJqeQoqYwOBHBaTJ0xU3jiuD/5AT9zSdA25qs/383
bR2+Bdik2vCsmwCFnaboyzt8HrT9RpDahmAmAYfUUezH0Vkly9eceHBn9nfj4l75QWayCEUPn7Iy
TCCZlMDmXbocH8Qhve64NeX2oE3Qh7DUIecB2p3HyFU6leOkN27Mtqk3DvPZ4aBUVnjTglcGC47Q
bM3Yl0xk9RZfwVKLNgmFxeqxx3UYnb2KvUV0im/VVB2ykQOPMwGolPkQ1RmvHI6pstfOg2xnx+Ov
beJBfEh1JHC+MA8C4G+X871lvkySYe22tfab7n8L3WAA4AGiw8fAFu7V1vyaWN5FAnVCaCFHMjqH
XRONKHjmDt/3yiHXTpBxpss2zPuKBvwVMtlT2nLVvDHA2a+rbZuMQ9YAaFwzVCb+mNnqDLZSybaY
syW7mjaz0+gyv80ksh4DYAPcQJISAKqfMr5+pQ7ZFgDStgjGNR1SiZWEVl50qidwDcU8+7czzJr2
l3eQbRTGmQ1hmtxTYQzQEgS967YXexgLPeURfUjE6G9kPFsnRlgTyZx5SIb4JAg8f90Kr7rZULxl
Aoxwrws3MIeWvGqyDt2oz7g3e/FpqPR3t8U7STaLh6QYt/zXLSthEg8ziEDWrJviE8p0v3VSBGkR
bVna29o2zmpeZv3csiH7IRc8VgK/PgZpL7X6fnmZbXNjRDLe6WQR+ir7MdOieFJ0do/wGx2bFKWJ
5elyH7YhGMHMCgITLkdBH77jIAZlRTTnB28g9cvl9m1jWPt9l43IUhZZ50MosazIjz/ry1j+Vsmy
PFzuwLJNTfpc2cHMMqZ4NgTtHKUzNuVNch8wzNAxggN2CBVWN9liU9pGY4Q1YHaoweMx9yESJRyP
5uhnFC3ZTZFsRp1tPYzQJkPgl2VO6QmK7cPOR7JKvXiLOm9r3AhpGQBRhmJN/lfhhw3EnHVAdo0f
0q2UYZkeExhHSF91Lqfh/SBd9xgJv76jIsr3eEneuodZhmAC4/yClIIPg/8gIxCA/BGOwVPsbGmG
2gZgBPRAw4WMmfYfMAAogLlZu3yRqlfVbp49+v3yjrV1YoQ1h+1UrpMlPvFuzaksgUqXp8p0pPGy
v9yFbZbWrt9FHV/GsEpK5fxQlZc9dmXhfupoL47Xtb72+q71AUIGWVJmzg9cuJ3TwmOo97Zb0tC2
2TEu2nkNeJpeovgElc9uV3JRphDa/QbO55X1AhMJx3unntiA+1fZe4+Zn4sUz0JXfhuajrGR7/sF
q3E0D1UNqxA+tVrtrkcumCTCtq5Y21TS+dFPJbuRZSWOMK37enlh/7DO/1vOpSb6rZR4r2ElCT7h
ZMOBmTzw1pU3GeReVMX4MfPZ2Z9buouy6DjH7s2ooDwNCS5vv+SQbp6hM3XoWL/xoP7xVqAmWM6F
9ZQcpoK9JbXjpzgz5ptY9dBVLzdhl7Yu/hPwAenmLqnfdFV5JBXj9DmKiYDZuQcZh8uz+vEJBdfs
f4dLGY4xLfucvQHcVNWpCrIXnEx0n5ElgO5l9O26boyYZ2OoaiqK6KTr6IH1AfwfYaiZd9l5cfCy
el0nRuhnLO7Dvmi71yHOvLSOIv6iawn6vePAXKToQYHbuH5+nMKoyQ0USVPN4zKRe9/FXZABvJHC
X87dSGF/rgcf7XTjJM98HIND5wYnksVx9VAmbujnEJ6nY4mEk6gievHdXJT8vs+16O/zpM10AXuv
GPiRfUMJm/6ORMIanbq9Gt3kkNXhFG0Eom3wxi2giBuoxQQse6uqOutSJRt5jpcq3wgsW/PmPSAe
SMdrSe6ZDnS/l8Xce9BI94er0IjUhNcJaFpo12vIPY0d2rZp3cuFfxtko2pQnUEsDTaW8cOBEGry
2KiCDHvThP1LMMv8OCk+PIUubh2XN7utdeMo6qES5lMf3OGiHsMmlUsjlp3mufrncvsfFn7x6409
ONRuoOey719Cb0i9ef5FQyctebunQQvV/fiT50K1D9IA13VnbKoh1O4EZYbxZSrLH12WP3oDupny
29UKivHq2ZHhfVePGwH8YYERozM2WQYrUNclrH8RsGoNaHejG1BZQwqbyOCbN/Jr6tcEkrv/zq5q
oHkziSh4KUPNd2Rxl7QAl2djEJYtYGK6eO5yHhZx8AJhXu3f4d4gPIiBd92WKMCHBxB+vnEAiarx
ckd43UsUDg8As0eQbxXdISDTNR946MA4fdqmy4acowNHTPwE/aAuLats2XjFtiyyCefCKZDPAtv3
Zd1Pw5TXKYz39uuGIhI9BSiSX96868/9T77GMNYFenfnBL+Wd6QMu5eEyiPKK1/hePM8ijpI/Uxs
oIJtfRjxDv1NFkg6eS8R7U+Nztq0jcrHsWh3fqa+Xh6HbUMZMa95T/oej/wvVOnqcUjy8tBS1N0v
t24bgRHiklCZRCRzX0o8h6dEqr3PxINc2vsxdq95GsZKGHENlOPCYEnhvTTZFOJsogscoKE38uvy
ECxJ0URt4b0GqjG9774MyEYl8x75DN13rqbj6Lf7tfAUVOPnirRbNuSWCDRl1EtaU9eXofsipzB4
TnSD4OBA3U3HAnrEW4htS6CYeC54qERBgTLgHx/rqY6PXKgnr4tPc+ffSbpFtfqwVE7of3Bdqvbm
XGL2pGiedQmYEgviYxAPD5UzP2aFexNHxUbs2yZu/f+7kISCuyNZNsA7DVVIX0XfKrxhEpd9u7wR
LHvZ1FnvNC79MoDv3spgwWf/MyQLvzTC36lp3IBp2xbFCHjIW8QFzer2ZWDsE+Pqc82b+4UkDxCl
e+BddN0RZYqtC51ECzzfl5cBTPh7gLfpTTWWVz2wYsmNmO+6TLG8bdwXQGyONJ/dQyXmp3WZi6yp
U3x+bJwktvU2Aj/r+wnvR2R5Aam/SkfFvJtsksvOUW305fKaW7KjCe7iMG2JQjEuL1CwWb5k4+Cc
OieQb5dbtwzAhHYloVN3cdwuL9BGT/aLO2QHvOSKo9RAh1zuwjYA8zhPVJNprbHUqNHv/QhGZiwM
1c3l1i0hYSK6xvWKrhp3efFq8ix6RLckLpAb6i1Y2DUFeUJNRFfX40MYsOLlBTKb3qHNAEOQsPdY
j8BmYxi2SVr//y5x0Fm2o88d/gL5x/GhKsVfbqfqjaxka9yIacXUBKiJN7/oEBAATuRTmW8VJCz5
whRkr/vEI64q6Xkc2+c60jee7/+EtuzR5cvvUGyVaW371IhoN9ExdWRNz2XkPcJ67TEO1dMybBbA
bNvICGQhdEbzwInPcB49rN8cMNx+pKtZQM43ltgyUyb6iozFRIrSzV+WYPzql0/d0N6B0g+9EZQk
5LLRi2UgJgBLZi1hapnyF+Kuip4YCYzjoZ+eP64Qw8sxZxvJ+v93mxWm7QLWcegj0OT32gXyBsx0
Q9gBycP2YWo5uE1AlhxENOTAHZ7/h7QrWY4bB7JfxAgQBEHyytpLlq32JskXhrtdDXAnCO5fP48d
c5BhsTjBuehQEQKIJYFE5sv3ei/+1E9fKZ6B886CCMupm75WfrniIi7YBzNubaVjN3FT7rxGPd+z
oHha37dLy2HatYvbCdXLEI8DDL7ovTOwX0iSuHsH3dxfjaUuDOu2M0SGSR7Q1yktr9hXI7hKgVXa
2c7L/Q4WbM8EY4FMO4udKIu+8SG4VHABbH+84tm88oxZ2k2GaadW40eYJfrfFOH759cSwkaPCVz1
jK85m0trbBg44ixJWvTCeY1T+mksIeAIXem1xhccdBNjRYlT5XmqhteE8qcgyHYOy4H3di+z+yeD
J9UUu7xeY1RbGIqJteqrZOikQlkKRbKEXWnhNMWXJEigT3d/wRd2lEneXlhlJ4NA1q9WUcU03iU0
GaZTrliN+oUJSjylDBHhjJLb/f4WBmQq7hVB62jLK+gLDypWnevSduMjmwbb2bbFTDriMqhVYkuX
vCDHGuVFyCxogUEEZhgS59S6NS/wJqCNCnaDJ/I17qClXTFP79tjMoqEhohIDRBQtMtwr9QWXrb5
GA5xt5c4KrsWv6/u8IXj0kSU8aRCsXnNq9cA5+O8AVMYUAkFrL7ojgV832S1InmpK+NUE1A+jtng
V68lRjOPDmZb9N0e5UxIeOTA/q0Rvi0cDiZPfeSAJB3FMtUryFD+GqkHjonk6KAmOWd/y3gtSbvU
ixGB0MQSrFKkem10c6lhrFOFDVj5j15DdmQVFbY0bcZJFzTSSRQbK1QGZOHc1Yi5Srto1wQIrsTt
MbK2zptx3JX1UPcpAnWvAbilpfhGs/oi4miXFP8k49prd2GDmyA0iK+SJgqy8jWC0jLEL07RyMIO
wdkmAvkwxuPjKEwwvvvHxML0mSi0Xg3Mduu8fNVNHsZOsc/nly9siIAn6v/lq5l4NES8qGfDY/te
EHoWXnz0hu5Sy24/SPugtzFdM98kwM+0BokD1JBfVOY2PyWAGzxUgKCrlRlbOMhNFnxt1xKylmny
msL70IRdhVU8NXb3EVzmK0frgnNgYtPa3oOSc2fL14jWcejL8qRp8D0O7JUhvF9Ogzlyfj9FCZqN
bUtbL5RNEyvCjgrIdO4aiAy3APEVFNHWHQJwJf+Mo6IqHoBmS4IcOBG7tYKQlwpVu+eyFW2GgI+O
+hcmx7y5DCXv+MokLF1ghrXhaSiqmR7jJc2E435gCbdz1C6Bs2sLWpX5JiRMuWISheyqFyqr8icA
5PSH6Ab27b5hLXy+iQfjXZ0NSBnpF7AmZGI/SWXrU9sk7lrJw8L5+gcXPaIWXhDo5gUg6nCy7Z3N
2SHCHnRz+lDw7nh/HAt70eSknxhKdLy6q1+cqIjbn7QfvOgv3/FJ+qOB6q34cr+bpdHM3b+516kv
oiCgafUSO+XDfL7GcbFzIvYwH7B0NQ2ycLr+ZxBvusklKAEm6pcvKgV5DI47gYso1t3H3BeoI7R3
FW7bOlpjGVk4XU3QWFrYHqpE2/w7jZq/5wjp7D5oxQ6jbT8L8Y3RcVu03ORaD3RCIvCCxS8BGHm+
Aoktv5Z8Kj/fX52FM++/crU301YJAQ6+oJUvFuZtnw7VdKwC+0xTNu31VK3Rly/tNcPkVecH8Zin
8qVouZ5CTFRtIRdm6XRXj410V/IvC92Y8DEwGk+M2LX/nHrBI/gnUD7nvUJgdtvBZULHREkQEpLK
f040BT1khOQ9SD+iwraeNq2GSaSGeiqWtjT2nsdKPwrPgi8szjO9e8LXIKELG9ekUvPA2NUXVcGf
bS7Lo8o45DVVHYUMjgdUCP190yIqqKrc2d8f08JxaVKr+SKeUPsXuc9d1/QfZZS3zxkfILd8v/ml
JZ+7fbOBSz9hrKslfQb/R1+fmCae/RDYnZ5A5Tmkm8Q9mU+Me1VQi+Wk9JJDnw5/Ua36MPDx5/4Y
FozQxJOJWk9umfjJQYCPY16Ism5fOuZd6yhYSVQsdWE40y0drICRtHmO8th6tilY6JzjUCbgngD/
YF6S/ikNiLU2XUvdGfZegg+Ts44kh7Tu/KcoosUuimL7qpo0PwqIc/27ZeZwKxqrzwMkb/NOHlKd
fdWAjYQxLa8zAHwaVqXa39/Bnokio3GWCIo690M0wGlTkF/dAbf4z/0RLDU+X5tv9i8fKYpiR54c
UMX/LW7xNAD/+9pL7f1l8Ezg2GCPCgqT2LVZp/calx9h4tMcQSWB87rt+43r3YltcOy7cfaMC4T/
TPpYPjdManvFNJamxzBvHLbW5I9t+uy1qE44FhnqFHZF5Ii1m2lpigzDhvByFcSAWj6XjXhWg/zF
E3JyJnZ1Vh9+7x9Rnskjr5KyTJjDk+dUpP0jmyoW7NPCRTlNF9vK291fiKWBGBbeIRnVjAPPjnEp
/6KSPHnMAf33cPU7se2g8gLDrDV3RhHU0C0NclWeISXQ/NtVbXzSSQ0QrD/66sv9wSwsu4n/ykEl
YwMGnh2r1Jn5qX1g9xyyLWEP/qTfbQ7kRCARKKLsOIja/RuIbQfSmnbPvjIGRazjtiEYhq1R0Mlz
xF6OU9mUO7sE9nTqh22gHM9kV4P+TsHHqsBKOGAJPutEyxfW82ZNtu19rx30Zb9PUSWasfQtTFFE
Efor+iA+yYJlFxR3xHuv0CMCPb27snWXVtswck+JIkVgJDuOdfLFxe0ATQTNTtvWwTBwwpxMuahk
O6LE+5McK74bimANorb05fT3aWpaJeJySLGTekUv7diiOLIN1vbp+28a1KD83npEmZc5MRXPRYoI
PNi3/wsZBSI7tFU9hRO8BRTGS8hH3J+qhSPEBNzlU8O50EV2LO3g3APAHLYuyiTxRutE0K2c6AuD
MuF2qMfL7Qby8c+kjM+KFXvOrqoq9hJEtaUTfE3I19G1ty2+ib7L00AK3iTWVy4IIm1FX/b5Pqs6
si1y6JnoO5/RGkDjwPo+PzvnJ+ecdhuhrkJ7MNdQf+UwWbhCTAwedEJ8mmpfHljTyrCH91EOtQTV
8pobsrQqhr3bGTRU24Jb35OseJC9vcvgC6ZxuwMp/sHO81NUPKp87XRZMJs/sHiATidVQLMj4pEw
GVGKojh0bj8EK/fH0nwZRl+4rRrcEQ9A5U3Dzu5YfkQxgHMaXeEfNhmLZ5i+qzmvnNHLjkLW3sUG
/vyks4acXeAMQz+vNt7rnnEIBCn45hLLTxEenlrnanuT5Z+Z2/KdYJF8RT28YH9vG5JxvdtV5/Sj
wmmGAp3+xywS9LEI3N7a+dlE/5qEFZD9/Z4WrhcTo+fF2dRC8jI51iiNeqxBFB7z7BApJk9WlTih
h/qX+z29r47HPBOdh9xLXaKs3PsOEjfwRSCahiteEAllK+sEL+PU2u1Rdf2589nK1lga3fz7G5++
zkGMwOw6OQJxfyZCHOGHy5BH+hMekacp8dbCvUsdzQf5m47Ajd3RUVXJDB/5krXNsBs9R+5QjHTm
uo6PUcOTjStmHBBua0Hu2hHYhml7g9efAjabPERedLaCwg492Xy9v2BLY5rPjDdj4kNvO0OTpkfQ
BX/x++iW2NaL7ujJGe0C1EjJv/f7eT8Q4pnUbBbxoSCA4PeReVMaFs70ve+yS+V2Z7/swJc3/tXE
a3I887f/iT32TPxeVPcZiAu99Ng4QUT3np0k+pCBurtb2XFLHRiHREldqFaLlH/PZ1KJOn1t03jj
ehiHQgbxpQIEAMkRyTjIwlsgAwvyj03uHCyaxqEbp0/3F2RhDCZ0L+6ahAy+hexRnzJrlyk/eSzt
pG9XvJuFjWWC9zyimqrXBAnRMjpNrk7h20J9a5guk5+qXRNvkhtknknM1sEVbOOhR0fQVH7lTje9
oi40ECsO1NI8GUYvo95qOosmx4brFlTKtEyGcIzbQa44G0sdGKYOsiW8jWBoR6tPxj2PRnWEY7v1
8+de39i3JXgXjaKBLQhJXp2mdKD7OkvD3d9F80e+Y2omz1qbxE0Uyw4J6cb66GaN3rmyP/qQR1jZ
RkuzY9z71ghKYAmExLHx67/dtHF+eEQ2a7OzcCq5hiFDIIJYWmHuXVwdQ0o/Iib8RElxyy1xbkB3
B73fNQX3JYMwLJu6Vs9HRyZHn0QfBolYdien705cHZljk7Df+gQzsXw0bmxMWZwcpfTafZ46qKxv
GnsTONozMXyBy/2J2DjIQeBTROdJCutj3nTAnt7fUbNdvbOjTB61sRAxm3KcS2MqvaPI+BkqBefa
T6v91KQr8dmFtTDRe43dC9BxJMmR5xOipEFzxMF66hhi8aIaXojnbaKnZN4f8L24h9aCm2LVLfth
mLwfLuvOeTEckZxeScMszZhh4j3Q6ikD8/dRqvoDvPowGi2xG1hwGEZvm4fPDA9f2Si7Ruw0PsZF
Vh/83Lbh8pT1hyZQ7cZhGJbeDKwuIbebHIO6OAQcwwjSFz62V3daI8lfOEyYYe5N4ad5K3C5aqAZ
DkXiNwcWTc/3N+5S44Z964HafkcieZzi1vtUBsl0VvFE12B8C82bMD5Z53kBFr4EMTqg+XXfiR1Z
xfEvHOMmai9y4gBs/thCaSF3otLfEiDAhqJaSaou7FATs9dZWQJaOR/C0pbzd+zMpbotzcLKtstQ
sV6tCYEv9TP//uay480EyUWGYTCve5TF9CknEF4t7JdGrzFOLJwcJviGj5kHRuE4PrbN9NhBnzRM
c/sROJZDxHMY+Bp8aWG5TfSN44Lxw3EteYzdHtEai/cXkuXeyrW9cO+Z2JtAMK6AiZcIAYori3hw
GYv6sXDIvvZlfXRScIii2nUFILKwLCYMJ7XiKZ86hbFAZWE/kuwjQc5o78oKGNRNRCPMM6E4coB2
yhCUEhHBRIZelxZHPrX6uMG4uWeyJVMFgXRYuL7mjH/ldlLvChKRLT4O90xXPKVFzjPm6Gsv4zok
fvDdqVcZAN41bTRuRN/LPko6x/LpQ5qBJVSkIjqD4jkOs3TYVp7+hweuwMLQokhBXwWkzPdl1Oud
UJsMAd9v2HSsLbyHggxytxKbkhXRq0Wkt7+/rEuTM//+5sDwwbDNWQAu8nawT8rJIuSEk69QAlGn
+x28a8b4+vn3Nx300v/f2W/9GHro4MGQDnR+tjVuXMrC7XLoa8nm6gdD9qGfrFedBux8v/GlqTGu
45mUtc2mgD5ETvJrlH25U6L+O+v7bCVUtNSBcRkrryiqCIHWBzEhmUyq8YLQ93fbRu3j/REszb1x
IZOK2rr3M30l08xkyr16X81LvKl108uOrMKawJnYgNNQgFXKBQXJgHTytsYNo60hi5FYKEa7gSuO
HHJJPukyUhu/fL7a3uxJilzWFDQtfShLbP59j8BLE7LKYV/vf/zCwprONfGrbmJ46jzksqx3+UzM
Mo7IqAyj/LWth7nnNyNgjCqvLpTzQCbNkh1YWiBTmLp2mYeNBLP5tnOZGcY7ZqMoJ97ThzZlYjfr
GjVpvCaaurA7TY/abwcQS07I5CKyR7JL56H8apcSr1p7by5woHtmaUzNfdU1HQVnVSrl56FSaZik
9vNMFTRpmYVDFJ+zPPN3mhdqXzgF2c+B2ftLtDQ8w7rddPA9vHyQZZJcN/3D5CdJfLRUP2a3+z28
64mB5Mcwb5Dl1JaWHiYQOr3ZJXOtX7VTfXcBgNoh5fWCoomVEqx3/Rfuma43BPKStowbRB2C1ic7
2RRAyAvlX0jufiAyyFbmbMFwTC9ckDrlrW23IizAgJeqIrtmvv0NvOvjNjfGdMQBdursgWboATdF
tWsRzdqDhmPtsbuw6CZHcREUwESUNiaqFnwK46oSB1IjuHF/xZeaN8yeZ00rpgZEFaGoh29KtuO+
Sdq1uVma/bnXN4dKl+S9nQwuWg/y9lHKFN9ejh8HG4PY9v3GfZ2ArLEXgRxECNJApz4AbSObz4xS
hrKf+10sDcK4tXOrBOl8knHYPOMXF3Jm0B93ssNAqbXtWjXJiVEa4nu2atBF5LPhnExEfVEZBGO2
jcAw64KBEAH6ug7CY6pjYNmzokdNLfc2IQaxMksLG8msDclmlFOfJx7gpHbzMqTaepQiFyuv3aXW
jcu7Lbu6sViN1lUU/2oTyz05olhLhC6ssPkALVGmA500KPSG8eR5YSHhIOg8LdNQ4BGxCQgGomzD
6476OFC2HFwZukM2fLAg2vPkTGB/v7/IS1M0D+6NrWmRg63Wq3wMws4+276MkjCXLluDciy1P//+
pn2/9Wu/Lx2KTaRR2yYBlQqbOiIrF8JS84Yhj4UjFUrKmERNSRYfSJ9+JXTcpgPjmRWHgVaxC0cA
H+8U9KflR/ketZRrgJCl/WNczKmbcAjaVvh2pugUCgLW+Lnifr7QtvlN1DDhwS8guAKxGBkCNwNU
iw0GwmhCdcWmzWPWm0RDS2LlzAcQkvMQsI18e0942618/cIEmQUnLalLqxF29EtCMzyE/z2GGdRJ
QrAF641dGB542Wow7Dpu9Csbhwb5yQi567FMTqxs6TYLM8tNHNVYMdS2YGFUZ08VROJOahySFU9l
wQD+46N8Y18qhh4JwsHYRA7xP+RZW+zZZAUr07Pg2ZnFJY7ntFbjtWh99ldzEG0JzR5aC1GLfipO
UCU5bdtJzu/HhGimNmjEfyf1WMTHoBvkCVm+fmWjLu0k4zJWcZaRlCDnE1LV8w8kyUoItqAOwNX1
ymW81IVhzT5tIPJatP117HEZtBH7QUTehf8H8omlpTaM2WNJ5/s6wiB4iY0K1FWq9ySqqs+b1sAs
IhHQ5LAdRqDSHntfIc4UA9yT5it5noWPN0tIirSbkNgpsZM6Cz4WEXpoQ5pl9ZpLOt+Hf2SrQGVg
WDIb8MIqi4pdyyo+l3IMQbX1nZTuBcRHz/cnaKmL+fc3tuYLrwcBo8QY/EarfSuCpyCVzU8QHdJD
ryx3S2IPQ5m32Jt+mO78kbAR/RBHpntET8iBSTx17g9jaSnm3980TyIFyK+ajww9V+qPFm8PldfE
+23NG6asyiEv3SbqrtRxEQAA8618ZYhWrdX3Ln2+Yct0TCNbVxk+P0tgYEXVZ4d0psy7//kLdmzS
EOd1oDmtR4ZYVc2f8tZOv+Vp1TgHUNGO8bbjzuQijiP4uFAd76/QDdU/U0B19a7WxbiyUd8fA5Tf
f19hSPQq7uuuu8bNwD/0un2hfWwdLTf9en+S3l8D6BwbHSQgQXAhv3ctOy/YCSHHnaUQN7zf+tLn
G6YMwCI0mhGquALm9cUvJfQQ3fajMwxrUIalDkxDDirUYeEFfkVYBGoxUz/FYSWGEeVmcvxyfxBL
UzT3/cbKsJhQs5Wku+a9FgeaetmuHNbq/ZYan39/03gJ9AWvi7G7ioh/pplDENvJX+9/+NLkGPbr
txK5j2SIjrpy2hMszT/FJPnsJiATvt/DvI5/HtUoVfr960da2bK1KXqI+yM4IaK4O6Pw7jt1Ea6Q
7uf7vcx78b1ejAsZdduT5WgQEYfzjVDT9BMX1Yci7w7Um06q9o71thwh52Z9iJvi6W3RGH3ZZXKo
G/+rZ62x1C2stVkS4uUclCM9hMVDMUT9PsggaqfSYeVeXlhtsyTE5zGiqbGaQNDMY1CeZNGZw3EJ
XWet9H9htX3TmttGT01p4/tre/wrB+jCIsAnp+ln6BBcklUly6WRGEatoZpLm7LHSKzBFjs3AX18
qhjfFfm0TSGIm9UhRV50FetL69fo1/2BVa26NpYqXu7v2KURGFat8oqWrJ5msux8Ioeo6PVJdtoC
Y8EmQkXOfcO4GbecfCh9TFJdQSTNDTpkCGVOV3bTgs2ZvMx5pgtJKHLv4Sy3llPLRtX7XzPo2NOF
G1qV+9BD9O3+dC0ZhmHgraqzVDQUnQnIVX7LOzUi0Zzzw/3ml/at4W7jxgQJaNZZv8D/Y4UBSdqj
rWp16kX/jciaPtl4zm3qyiwNcUEo7pIpwMJ3WUu+6RGSlUAJDntfS7rrOoVSAdVX2wZm1oY43APR
IsgWZTiNyRlIqx+Sp4f5jB8ouO9JtfIiWlgfs0RECtQ996VKRUhKcithO7tuq0Y5gAC/XyLgAh0k
/qB1FG5bu2CKqp3N1l5zcyvvXB4mOzPPIuY1AH3c8gGF4nGTszRkEkLlyAWoPTZeuqbCszRLhtG3
Heq47XwSN9GCU1+mOK1Cf7KQCLy/t5baNyw+HrSvUs3sK3BpnxSFGEBT4J663/jCiWXWgrQdcXSd
CHlDIC46VS3wUKn0+TFQ/VoZyNL3G1Yek46V0MXrrn3vayiiy+lj1SMJuG0AhpFHFrMcD9WvN3+s
u12sIEI7VmkaQvXvn/s9LByJZsUHU6R1nBEnFbJ87nOROLuo7D5OTvczUN7Xxi2+2zm73e9rYa7M
ko8JMouI1XBxk6NWF5y48ZfSKeSKQ7XUunGRjxKE6GlWIvavqpgoECSXYqqCcIIMKd8UsecmCzMo
cThYwTpyjYrqoW9AvTfoVb9zaQDzLn7jNcM963QlxvGqsmnasaxBOIgjbrlt8ude37SuOuVP5YDI
NhID7an3gviLJVJyvt/6gqWZVRt+5kFTTlJbhMhXZx9ArDarhiNDCpeTgwJzZRBL3dDfB9Em+Ugk
GMJvOi+KHSCzx8gNyLUYNmqrYzl/74EkQS/KoiluLQPR+sxne+iGtNjfn6alJTbsmUCcCK5mm9wg
C0p3o0ZlSwedg22tm/Aw3yYz/ydA6SMULfaD54x/8cQqjve/fWHuTXyYlsIvaVLa15wIup/DV1Fm
Pw99uxaZWbjUzPoMipLyuhF+emumyA9rxGkeas4eeGR3T3MZ8ppM1NJAjKuZe1VcMZXaV9TUFnj1
QrEONxoi+L217Y1qUi0zW/UIkFnk2tKxOPixNZ2F41zdQK8xSCyNwbBmcFs2SeNl2a1MoscmiDj4
eux/g0Hkh/urvbBTzXqNkWuASoO0vOHRUv7Mm9FRJ8hVe8VK+0sDMCxZddR3hfBQQBF18T4uYWee
QgGQX6h8m4Nn1mzE6VSVYtDZjZXlaRrq6PB/SGz8x934jgvmGqac2llNJ86Ga6nw4SheQo4+CaFR
3CP0J9JUwlCKoZ9A551kWRL23ZCNV0d5TV0dYjtuBT3YotGpe+oDv8rxT9AHhJxe1yaR+tm1aTV9
dJFCR8KcJDYwnzwnLyIBXjwssxxSJXs7oLn1Gk8CWhltZn1OiCrSFxvQB7u8ovhFyhNNx24CtEa5
g+tDX8sOXBLmtLerr1kyDW0Q5nUToGimDjx7W3zMLMyAdJnOu6YsbnHWujuQ6NEnlUCZuCn1Ni05
CEz/fkq3XqW0sgr7ivoqfhgdV1phYbPqEfO7MX3IzYoMt4EmpIC0zm3y3Wg/q3sVYxyveHYL9vUH
ZKwoOl66iX1t2/5jGwMVWAxZsdL4gnGZkLHUSxUputz+L9mgHEhNcoJYhpesee3/pVDf2f0mZMzx
SovkRGUiTIIx/UvFwROREPFKsuYR3AtAUWK/7R0lO9SPVwOoQiZxGYH321lcfipyjJd01o4kqX+w
M753OvezzrrxaoNreuU6XJoF4yqPiwHirUi73IaijcJqGPwTlZ0IOyK36Z9zE1oWcafuSohl3Jhn
fa+DjocJiasQxb5rbtvCIExIGaiChroSXnvLnFx8jHOYrzVJfu20t9bFwr1rosl8KDPb0Isvb22X
DQ+uKB5ci/oPXpYAMRkBVLDpRjFxsGM7Dlkw1fY1zrPPfJAq1MUae9qSNc2vmzfObZwpIPpHnd60
he0I0jTG42OSSC5Xao4WOjDxcD7gdh64uQieeeUTNObAM1ZtYyvh3ETDUYdWhRV33U17SREqN092
DY3XUBBLO2j+/c3csLphXReQ9sY66G6yJv7EkqTYzaLS9xd2qYN5zt504AFcjqrtqL1VTu8ApDB8
zHqld2PRbnzH/8GfnDOQyCkKx1Z5/jer8OhzkEsstMUy4JnuD2MhoOYYHomf6nGym6G8pRGypzzy
WsCBcn5FWhtypbz5Egyk/XW/r6XtZBxNzPJbIiBgfUMtm/9QAX5HdnCxeu+wrX3DOYk6gcJzK29v
9Rh71Z4xOfwzJdUaudjCipuwOFIHThL5uriB3PxBQo3mWBTBL0lxyd///qUODHuGdHUBFHBW3NI4
+sUCSL/xLm0hCLAxFGGC4+KOsMpjOr8lvlucXJeQi+jsTToonJugOFtJnbbRmN/KhnghDSCeOogo
2t+fnAB29c7da9Zk6QhaqXGAu9InPW7eCvD5WW24vvAk+VxW7gWyEussaQtb1azJGmWXSzyD61vs
Qy2+iuMfhXa+3h/JUtvO7ycHOCHTgHdYZrcoPntO+svn3q/7TS/tIMOaY4hsjoMe8ptn6e4/bCjP
ISmddSA63NaDYcOIaiBLWMf1LU95uScKWeyuBglXPf6838HCvWyi40QJISB4s/WNdPEn2bLPbt98
pAA6WS7bhE/kJkLO90uvqGOqbo43KwEFguCt4W7MgPwBkAOdZd4PU3ujkNN55mkwgqxmXOOiW1hh
k455cGnDAuGqW9z18Z5D1zXwWA8FY7GGRFkwNBMaB7gUBJNwG9wsaZ1xx71kmT7D8XpsdXsGNeiv
wUE9+CpEa8EaTKzcNEGVZIzc/JZCVO7TVJHADVXcV3LlVfB++4555vlCEzm5Ir0IMoCIJnMgixvB
17i/W5daN55kvJYdiM+s7sIbqfc5ztVTVwTbYMaOeeZBXLGkne+1l7h0xY51UNKkyIGsXDdL3z7/
/saDKVFErmp3jC9lZH0HfWIaghB7E1rKMctN28ABaV/Tx5eZ1+EUZ5iX+bFzf9LfPyIcEwHsVxWU
JYYmvowTy6OH3g0yZMjTbIhKqHtBD70kO1TNVWtAxfd9JMeUIInBMNjwoexPOTTiSgGoIkivtJc/
1V36tWnaL/eHtbQehvsSxyyyUdnWnqmVFM2xdCaVnIKetOLlfgcL82aee0iV2ZWfEiw46oW+6Tpt
Qo731WEcXHKZbBFs21h/nIDcT0iVY/FHYYF0t0NyLoj6bdUJjnkCpjbRjExRe26H1mK7KKVeeayt
VYzQ+yesY55/fVzo3kqhGaGSCrUokdWNh5gPw9kGX+3KsbHUx/z7G9Mb4yqSlCfjJS4ArE0Vkh6q
kL90qdfCvQubyQQJc+HJVjtDd2JJY+W7fMimYu96xFYbF9n5fQioG6B5V2TdGfrsP0CJOoZQIvh2
f6MuTQ/9ve0S6rsdGLEasDsl9BPC1HKnqHpMUAq4sgBL02O4MS2KmUSdTN2lbIC27BseIBIltoW5
QE9jfL+sfeUyF9/fC/lDQ2E+nI+K+5Oz8OkmIjiGvrvvuO5wGUuERUC76u881a3JLS21brxBckoT
X/p2e+a2De+lVGwKLU3F920fb6QrSTQVPZtkfvbZ9LOdqU9li5jItsaNy7ifUhQwB3q4pGn/QjnC
FW7Aftxve+HsNOG/YipynUG066ytpA5HO4mskBEUtTgVAphuA83ulVEsbH4yr8ybs0EV0JxL41Rd
hRfFD0IE8Udf6iF01DYOceTGDNvl/aCtvJ7KSzyUrz3Ekk5NM9Lz/Zla2kGG8Y6tN/jKqYaLGjo3
5K2sD0jHrdXnLK2DabhBKpB7rrtLm2WfFeVeKBBvPc0k6y6eDtvcFxMKHLmVCgoksC6cev5eOCQ7
BEm1ElV7352gJhA4YoNkbpYDXtkBxpLSdjd25BMS1adZ6nEYyGnLQlATDwylGUBqdTZcWBWneyIY
zjhVPm1r3DBkkVWZN8XCfiBxBHGIkaOmFYT32xo3DFnVqbAdabXn3EJCXWtUFbud/ntb48bdq10K
CUzCuosoprQG4WYR2Yj/Sppvel7SwDDgOJNgFuvd/oL8FiANAiA1d9+hcGrFjXvfwGhgWG9bsMbu
srGH9cYqFPnwra02PgqoCQOmEKZxu6jF7SKmElxHqT66Vt7t78/9+9ZLA8N6SRFJITUFWY8s1anU
o/8YNSUH33mU7KVTbSvAoib0l3ZerBU4wS9cQ1+spaha9ni7Mv/vH9DUxP6WbeE5qOTuL5oJ8kC7
Nv7QNnhR1tNGTAM1AcB0DrJQC8qsaYI69N5LCNii1yIsC/vHxP6mjQ1pvjID3qy1tT1VB11QTcmj
S5Agpf9uWmmTEl5NbRoFwBpeepF84tJ/8qf+G82L78ig/XO/i6VxGIbcq9EBn0uKrdrZ9By1INIg
nuuseIizw/NnvJH6c69vrmHSyyyp0r65oFLzkOf+UVQ4qAcPTHXx14lGu8krth3UJv6313Vfjapv
Lz7KTz6kJeIHfT86G1s37mPspTLXvRwubTWWO5+ANRdVuWs8HUvGYFq0E+vaAkXupfT9YJciz4LS
pWbnolrt/iovdWD40rqpic+DRl/I2GdPoFCqQ15n/MCHZo1qZ+FUMpG+vVUP5dgT8Vha4odItTzh
BRKcq9brT02s2uP9kSx1M++0NztKNxZtbZjBhWho2JWJzb9r3vr7OFH6VJUp9Djvd/R+BI+aGN+c
OZErIdN+Sd2ceA+q/R/OrqVJUpvZ/iIikAAhtlRR1d3V7XnbM7NRjMc2DwECxPvX34O/TVvTKm6w
q6iFJCRlKpU6eU6x/uY24xzFyGMUKHnRdePEFa9EosJoKD44YtZ7WSXLepkQYJ/JLlcARj9WNVxv
Kskab8RFALgce+enJgw49XIVsh71IzHUBD/zWUQfprpqklFCQnBnCm1rZVg/9RpKobwO9wWI9FmI
4ZNa6umiW/6S4W6342MsHiw0TnKEfKLuXTU+0m4ennOpR9SmNh3oue9vBFv7hun7IHpe/AnHCMj3
2qfKa9NHx927h9qmyLB8NojQV9mkH6tuXi5qHbPrv3FgJbsUgkd7yT7bfjLtv6SzR90Aq82RsTzR
VnaJdHhxBgmA2HGRlj5MODAKU7MhgOLjIx6Y1DOF6vNC+uC3DEjL+wth68AwfZkzr+bRprK50WGB
UBCvbyMvTyPQTef7XViWgxkBuZ8h06qyRj9ONTgXBO+HS9WI7uzOOBInikL6+/3YPmXr/5UXawtX
RWDy0o/D3DsnXWmeDKMuH7um3MPZWI5etnX9qgvpBACXNUP/WEHL9dT2gHUKH6c7m4f1FGrIcrdd
mkTbX/e/yWInbPv/VYeqC53ah6Lho++t8kTx0E5zgHbuN25bGMPIB7xA9OCymh5TDUIJSH6UMfOx
MGlOpiQY22P0OdSkdR/8fhK02VJajjOdcxdiKUFa7FGu2b7CsHZajo1TL3R4QBni+kIbrh+qFmAB
ooLovYfr4Of7s2Vbe8Pc+TyrXEbDcpv0AiCyuikyXtJx/FK3A3SL5EcoRB67wprA4UU6AEYFPY5i
iG0hG7icAP7cUyiwbCkTN4yXiXVOg1o/pp2sQSOCougxqv1jG9YEDedKgqlPLchR12l4aZcwuK7d
0eu3ySnpFq5Xjm0Ob+XWZQmaHuTuc39XSts2NYZ5T7koRI7k8ePCfP2bCIh8Guc8eLi/gWytb/+/
suWqaUg3T9vthi9YVujxxXWK0q37rVu8nwkQrkIB+ERWYOLTYAKzHl4ERNMD6LBL3mcbv3Fm56J1
nSJd15vg4ye5AgQyb3neY8M3rHhRkB4ZQQGYx5j/IM4XsFVXJTAmZdbulejZPsCwYBZQQQZB5n9f
y0QDRJdD9iDmlrZ/QdOpYgXcNxsfZYOwjE8dO8sp/Hl/cmyNG4c0h6yt00g6ProhrjJdOK/JIt09
B2pr3TifU7F2qHJpMfUsKqp4avDmU0X9p2NjN05lOH7fLfJ2eZwAmUjyfiOVbL2/7zdu8f0mJBhp
SmTg1LDtmqktTjQnxXWptXNqXdb/EYLPaGd72uZo+/+V7bIcpTScT+ho4Sw9DakOH7y52auxtDVv
nMSqg7JTQLAl4dfaMWbgIGnc+tv9SbJ4BhMbrJcqBJpkq+LLe9gSHz12qniG3R/W0bHMoknQXqmq
BV5rWwgFGsEzBctnAmG/vTDI9gmG5UL+WteIG5bHFkVwlUKJl3Sj7FRr1IrcnyTLzdTE9apmJnjY
Q2JXR+l36qfqh+hqos+DKDloC1eRPogSTACnQUPv6eREXrWzhy3fZsJ9XT/QhUi75TrgJf/kTtw7
LU4xnsdg2YuMLdvLRMv6dS+cTtIcr35j9j2nKNif54N1ctSEy3LXrYu+XBcAEIjY6KSyPvE4Kq13
lsZi5N42ca9sTzm65BASX65gV3nHQc7QevTERpBKLeDfur/8tj4M+164ChrPaTFD0N2TIMCsv3HE
LR98OX4YBX7c72ZzqW+k7kzgbEuDNa11tFzzBqxPfuP+WMDx/aLAI/nUFLh2NbDQnb4s8aqJn5Wd
n0Yoc16uKeBqG6nk9p6DCp+rCiG/nnp/9/1e+bOtK+PwHjQhi+Ox5apbmaCK/13rVshIulcUUnzO
RIhylnGHMsC2lQ1P4E85z6DLsVwFh7UsBXiIumLamTKLKZo4WtpqibLVVaD2B9q5J5Bn9fRSpeCf
BkVEM+3c6S2fQI3TPPXAojCXvfPs8zK9gAgEcEutDzZuHOa8WNfVJ2i8DfB6jbP8K870Pap+y/Y1
cbSiDlYh2wGUYm7Env3gM5jqPi1D+wjp3Ms6ZztVvZbtZILLaCBReDt47lWNQTIL729eBTfV+7dK
FR/5OnxwyB47lO2LDLunnVxARuxgp7blxwEYl3zoXqB+eZZN8LxvILYlN853sDYh7RSojaqefWc5
LiyHS1KoCTpTPgE0S3XkyqsaxS5uHoElLcdLdHBCySAqse77Lts3GEbOIAnJUzXgnh2On2jFPq/N
nt3ZVsE06qJl9QxmSOjzzmdfys/bs7Mf/VlG1beQjjvWbfkAE2Q2hF1Tq3nsHqoRr5PtpIoTVLYe
78+OJX4wkWVTJMikQ1Y8yAokRUjP6ZV9ZJDnywtcB/LxQ8Xrm7OOO+eVrTvDzFMBnatUN6AaRQ0l
SusB/xOKnpTnfFvm9d3mdxv4YDDQ/bj/fbbJ2w7OV4ewnPuh40IVD5TU4xnSYX+FtNi7u9oaN054
Fi7T7DUETquJvI9CpOE7Bxzop2ND33p9NfQBGqe+v1TVC3CYHygJx69ROfpf7zdONhN+40j/9/9X
raej0LLpsuoFFcxXaL8geJjxbpynBZS+sRxQtfmM0gzQ5IL6/rzR2cyD/nNeZvowj7vPypaTixh3
c0np6oQIk16kDNMvNB/oSdSgNfKb2tsBh9i6MOyfQmDVFalwniVUw07ttGW7OfNOKKkokvuTaYnC
THTaosOGRYqVL+As0HEGdNcftOkEOAeJSM9rKNK9+5ylJxOqloZR1EGfLn3J1fAn1evyDRnE5VxX
6fd5WpZv97/H4tdMFstWB8JhTlHhe+pzK8dkCPAywGfWnHrUuMQjS9WO/7Gszi98lkGQD1kUyeeU
rNnnXGhQTK4o/8qa/K/7H2M5lV3TAwAdVHBnrl6mgBYv3A2cb1BZKL1LXU7sewrWoQ9d7wU3J3TB
3Hy/T9tXbf+/Mq4pHZAx87l8rkBsdZVOUTxWThWceX10W5ugtrRnTQhWifQFuUoXiB4ovfCNmCai
Rx9xTFBbikL0MXNy+VJJpLZECUkWnQHahrRLsVPzZ9vPhv2j9EJOEDXAQ3HZb2JB4SOyT8i1d4VI
mpp9PrYchgsYgka4jSuw+lAhuLTeqv9MM/8pKAA0ud+DzWKMSGCY3TKKSFO+uBR5kDxywDUqsnzz
BeQEWJTnQf2tGfb0wt8+eIgJeFuKbiYum7Ay3gz8MVOyw9MXgQLH9f73vL0uxES6MZ1yjJrJlzRf
HNxX8UBbgeEwO3Wlip48l5C9LN7bM4eQ77+m4s9dBE0VnADF2qMXgM7T+bPGu1s8+F7hvRCXOvQQ
CJFEhivgqojatBeQWM+phgxJhoe8ksiP9+fsbaMHA8J/v6St5Ez6It/kTwLEs61CYQxX84+mo9Oh
kICYQLgZQgukYrJ6QGkPGF/UjHAQxPzHxm8E+xUEVBYItW8C9ES9pxIyFHz0Pzb+7mlv27aGtedp
UIZ43ppwT/XJP8A0jCevcvdgvrY9a1i5DDWByCnEUWSXfRdTeFHZeJH9eCnl+HB/imwfYJi57tJU
OlXYbAo3gvwYltFh56YP5bFHLqjKG3to7sBax73ygY3sO/EhNQ9drC/3B2+ZHxMCl89z5BPwjTxA
DDGhbHyQRf6O1/xBUb4zP2+rsTPyCxLOx22R4px9lv50nnI8YOd58yyCAmoR4MKOIVQRZ7iqFv3y
A0javZpri+mZ2Di61o2X9sFm2KvqP7ty+qCaJvwY0WOFvsSkxORFAzBM0ZYPSzlt95VujptS/X5/
ZSzbykTGyaVVeBeMMHwE3MUjAq3oYcU3HGvdsGtANcPRKf6dHLHmzwskra+16+yM3Tb1hk2n+QqZ
vBF0uvHA+uA0+OUAOFlHT9ncTjueyTY/hmW3fMT9Y0EwEuuWsPjfGwLBLjo2P4ZRy5JkhYZsHgjn
+w3PJ/Py/1G3Z5kfEwrHK53N3KVwGSkAY6DJmdeTAkPbqZnAwnf/CyyWbVJdusTpqpoArBK3tPw4
Df4tL4LPG+dsUe6hhixrYELg3FT0k3QyfEcl1yVGRIizc9yDkNtmafuyVwGzlh0F6xvQTyDdA1c1
L3H++9tTSU936TFsfWz/v+qjKkm+onQLfTAm1QMq3v7iIIA+D5CYvtxfCNskbf+/6qLVTp6XaYsu
5BoGN1TFsscGUJhjUZmJbkMxwzgi/nKufl1+zik98VD8rmTw2ABOd/8LbJNkmLMuVAklmxJfoCsg
FfI6HRMBisVzwZc94gFbH4Y5+zrygr7xayxEKsKfVeaDFGyudDCd+0pBWe/Ypxh2TTW4w0OW4VME
g9/T0fCVt2T8LQB+d8cxWb7EhLmVpFGdU+buhWTBgzcOp66tzyTbg21ZtpNJdFl6kxhAr+5eWqYf
qEZizOHeISnSwDPDgXCevBKkdXNSNe+l8yCzj2X98f7MvzluNG3E9COEjzy8y89J4z+r4KPYw/va
2jW8hFNwUQsoaSVM52eQMSXghD/fH/KbiUkM2XAO3TBAUaxZp8SLwIDcE9TBzoSBKzCYRH0pU+qe
PVxI38tGeue6iQ6RnKHf7VNfeQwCsS7p42qdCK/6pHikz+AA9s909ncent68X6ED4/R35pLPPFPo
QHd4oVX6m8iD4Uz8bH3qF6HPadUGO8kc2/oYzkNAR8WF1Cf64r/p/h3PdvyerV3DYbi69So6OFOC
h/OrUzRXr8x3PPabFozpMZyE9DRUHUs0Tfx/WJjgUSgeyp0cq2XY5tE/DJFQfojtWvr1P+08z39V
Lln/vL9hLQM3z3ynmf12CLBxZve5on/o6Mvgljue0zZww35BRtyKhcop6bL8n3CI1riP5JE7eOCZ
aPZsKGqF5xKMW5Sxm70vyc7dw7LRTRD7oIKM8i6dk7R8QCbs5Oc/g+qm6q91qpL7c775mV9y5hj7
Nl+vjLXEhSWfJ4xdOe3Zn57I8q0IHzdl+fvt29bUsNW1C4HGomhfFPziFROEceYzdK53mrctq2Ge
Sra5FyC9hv0YnapmvvIo2FlV28gNC2V8JhWn4ZjM/C+Z/UXZ34zsnYK2hTVMdJF6xjsLPFjvvASI
0kunOecLNIn6WFbrjh+wzI15ks9Olg1RScfE1WGiGixpN60H7ck8x5thDEVb4gv8Rvrvaa9RBdOH
016VtmXyTaD6nKUoqQvIiON2PTFPX8eMn5fA29n1lvk3yarLjIUDJdOUtOo2is8rKU+6fan40xI1
5/sb39bF9mWvDKthINgOBnxB3XyQ5XWO6jhCmfwCPLxX76RobbNkGK8P0ckauM8xCdPfwCB6qiC9
VuyFD7bGDcsl41rgFh9MycCzl7WUV1nyx4k3O+ZlcTwmEr2YGFUsxe6MivYy0/EJxJnxlihP6+zY
2W0SVmc12CFHD6ucu08ySmMwy+6cJra5Mew3iIjsJpSDJTy4cf09WL5z/vn+vrFYrQk4V6WO3Aox
fVL3qGz+6C5/3W/XMmQTa95Usq86hr0yFI/98HcRndZDr/mBZwLNwXA+C+imTkmxXpRzEXtQTMsW
MSHmfgcTBXPqCPndH1HxXC9/ZvXf43w9NiHbRL0y0Iiu7kQrnEzrNJ+baT2BTCSu9Jzcb962jtv/
r5p35qBcIFA5JQseHt97Xg8SgpLMP++3bltNwzj9rJtmZ7P8sXtJWz/Oomeh/jjWtnGmdl6TKQKx
nMRHMRsfSpSl8zPv93LatokxztXImYE8btE8CR8y/luT7gRLtikxbBJg4Mb1a7QbltkXUvIEzDPP
yi92fK1l2CaqnJaZEmzbjISlz2E7njvBf9yfcFvT/L9bZWnadJ6iFU0jLKWBgFzUIWb6wDMJpxsd
9V7X5FjLdD6jkvtPtq6P0ezvwMMsc26STashCseUoUSJ+t968gMclEOxRxD1LwvRG6GpiSj3K2hY
r4DL/gWqUTf2a+f3ouE0LkPvNiwbKYYTPOZafatDnp2iaWVPhADmjGq5dxuFBYqEDhG4YRYNWw5z
GragOJ2SpumSTRtUO95OkGabQcOQHeTvQEGLtS9CfaGsPUOG+gJm0mNOzgSczyiEqv1ynBKo5X4J
l5LHkQy/KX1MTx5TY1izgNIWKIURJYTuX+BiOo093wntbTNj2HMLktYo2M7YMSigVHJO0zoOivf3
Tc5ytJgY82hNQ1ZTWHPkRU/uVF7DiF3zbHwuJ3EEhx94Jpi8JTJz2qlHjDD5CO7pH2Cs/3B/9BaH
YYLIcaNacjUjsCE9OTcROwdzujMxllk3EeS+x6cZbLsjmOOf5oyAUOh5mP88Nuytz1dHIl5p2OIM
W9TExxcdVD/WSOxEk7YZMSzUDVrBK4LDfGGXsfkkx3+ODdkwzzWizuyNaJdE10H+ueCd91jDxiEL
jbsBiU807HaXLn837IGPbBvbsEd/pkXNFzj80CdO3Pm4DsyafecdHkn9gpaf7w/ftk0M45xDiHAu
C4bf09+FvNF1hhT6sfjDhH6ToIZwDXghk270zlUVJFNEXsRugG0Zuon5zoExWakeqp/+CJIu6Vc/
cwkWyACFPofmxiQTjYa0HLwtpRK1LwxkA2uU0H7HPLeQ4I0z0YR9h4DFO5LhJPLIfCFDjXclsIyo
UA+gOR4voJn5Nhb8EAgw+IVaNBhDraAJiN3fhNBxn4Oi3eAZCozQQTlfIjEcjcZNLmVApog3ET0l
WaDjgEZX7fenPiqT+2ti8Q8m1ejSeYFHAkTjoVde+FzNsUqdY27NBH0vrZPpclvvlb/U+g8qv9wf
s22jGqbcpkUGoSJ4eT44T8uMAjo+pqcxq/861r5pw9WqNV1gZyNHrdha/854dwoV28nSW6bcxHgr
2kdgbcK0TLVKcFeJtUt2giZb00bA3LHVSTsHTcshjLPQiQfdHfPLJnFoj0wEWMQQ0RK+xG03nbWv
Tvfn2zbqzWW/Ov7khBqTykMsprqWJCAOoXh/yehOTGBx/CZFcghZU38YGaY7nZ4nJq88W65sJOfR
TffiYMuLkskX6vQjaZ0FO7LmLx5NL9r72WVPXfg78dq4mW7u3hHwNugGpmmcuygtWjuwNkEPL8vq
cxQhP5eCeROMz3Vco/bvoZAOiRvg7EdByysePA7BldCzcTB3ovJp7eIb2+7C6o/lwWQUMaxZsB5k
eAzt+qw4+aR5mGt6vr+xLI7iF6y2C6I06CziUOgepui5m34ChXXMHkx0Np5NSpZGA5xQCADgmDdt
LIn+dH/g/07qG8eZicouynZtpxTHWTc4P6nyTkU2gP2k/wEq5XMghtPUQWluZace93rIdRSnYdgT
LHzbYH6hT4uqNMOLLr4s89ICtCEoAAO18hrLNJAAanaHWIICz4SDQ/Q+D+oW3xigcJWH3nuJV5Be
yIdqDXdSHxbPYuLBo6GFLhbDBmir6VpSNw6GPZooW9PbnnvltPrQXecywyGRe08MiSbvmMwT5mXr
8XXLI6ezXHAbcPQHob8KtXPventdf+EtlYU/enrFuvbj+sUR7vu6PIdzXHB9LL5zDQ+h/VJD+gdR
Ub4+0OC9Gz506c7YLZbsGk4ibHjo1zyvfkagMXpSFJ20ULQ4VyM76N9M1tKpldBD27Zj6GRXDh2j
dLfy/O3R/8JZygJPelkOSx1R1bwOv3G3i6NgJ/J9e1l/ISrNBMTkAoVlJcWXPoLY0OdsqWMx/X3f
Fb29z6mJ2a4jWlSuQIAo1E0730N/Z9i2Odk+59UubyPX6SKcJ0muilin3Umg2r/cy3naJmXr9VXr
LhEuXBhsKGJ/Rs4XZCHieixPnvpxbFYMG03dQadLB+ufyAsUJeLabQ6dK7/wkwZ6dhYJNqIEzrBp
qxWCQp2f3B+1bc4NA806jdgZ3JuJROnS2DzU+R9LdijR8As56ZjW7rBsJ1bTPfrVMyMHx2wE4wGy
13nowN4jL3GKd0v7IdtzKpatbQKwqwnEZWkm+kQ4axGPffbV99y9l2zLXJu4qAIQLqF4PiSRbh5C
0gDCHyTNsieeaxu7YT51CxHvOQ/7RAXD41qwk6P3KqhtTW9f9Mp28OReLMsIh0Kd8EYykeB5+Qj8
NviFFlRm0FiD2MqQiKmKOdCeY75Hv2EbtREYz1p6mBHsPzGAOTEHY+PJ6Rq9c0WxBGSUG6bTg3th
oCsiiZw4fbyWefCc8VG9r6PlZfFrcqLZ9KVvSHBWEwtOavTduFhcGmuUvByKZqgJp4lAB9loAVMY
CFRHXrxDlQ7BL5SQ7uyD9SnnfZJ18gQM/0mAtvu+x7Gsiomi0YFfeuFQD0nAxR8E9+oYSf2v99u2
WJiJkNVli6kGHUqyLikqyn+ryUM0HEuyg7Tuv0agRcDbDAxngFzl34dQfg3S6uz52R55ZYh2fg3w
aWgENJFTdqRzcJ3G8zC4A5b1Wi3UP5VhGCRcrp8XHexhYy1rwM2u5FxB5QNJgWXxmlvTz+Rr4/jk
0PMfNUF1HQgX5okprPDaxWE0n8phrwDWtsDbbfuVI5qmzunafks5TMG3Ui8PRY70FzjN7+8fy7yY
qDreoX5lDNF8KFDIz07pLA/u+m3RXw1cjmPjLgq+KGrWNanh8c6RruYjboDh5e6/rfPKB4mNJ4F1
5r4rT2kOcFSRZ8fkN4gJAWpdmhGfAudMlQI7Rw81ecCjDk0NBm8cLn7PWlnjdnMZ+BjPXX9VmdxB
tby5XdD0ts6vZl2UXSD0nGJeqA/mGkXdfwY54o6T5oeSYOjCOGQcUmYemFPXS52259V3T6GYdkb/
5m5E04bDGSoJ8j2vXy+VJy/zrB+Xtk/ub/Q3g2E0bTiAyusF77p1heD0fHXWZ63LZMiRLxoPjt2I
0cA5SbupwqIGTF9yEl7bcD1ipIyYqB8/Z7JQXrteCiDLK/otYnsiW/8mmH5xwWia/3e/jLSHPH2L
xZyLS5T4MYu9U/hUxOnZCU7TjrFaNqUJAQpE7RAIqa4XEfUQ43M+AiZ08Zzu26GlNZFAEUDy2nG6
9eLO6oro54pb7FOmq1h21U5gb/uC7f9XZoXzgopMq/UCFVr/7FRILTazT+Ja+nu5tDcPQ6yEYblt
WUV+m0XoQkkd+3mRJ3QuRaI9rhOQC38ntEx3kBkWOzM5KGnfZVkVYK+O+ZKwsQVH9Z53sNhZYJgw
tHKVcJ1mvbTrFCYrQM/XJgS3De0cEUPMcw+abPsEw57BpuLmZFnhQ9cv0sNTvZI7uzXCmr5lEoYh
+4p4IwBrqNZRa1rcFFXDt3wZ1CmqVfouFcs/agDjG8vcd1npySPJHUZMBJHKWcjdzEGvboWjMu/I
OwZmu2Ql7j/3zcSywXzD1Hu+uFEZjssFAjigTUjJue4aXNrDZKr8j9D62rkmWFbGRBUJSIVnwk/J
RRZFg6xGul7HAgQ797/C1vq2715ZYi/9MkWlFk6fefyG96k/2F6+2bJzTUQR6iurInMCrECg1NfW
CS9kBgVN5n2usmrn2cvWx/ZVr0bfDj1Haaq/XIouPdVOcXFBox/5yx91lF+PTZBxPPOomEjVZgBb
ivTqcu9DnwU7Z6jFC5p4Ibfq5UBThh2Ufind/ly4T2G+42Ft62rYM20W8CEUW/GaqiHswpCYQMi7
t2u2Pf6GTZt687QOZDUuJb1utIRpEX4U+fhAu/4TeOneeYP/VDTT+f78W5bYBA+FkFbFTQeT5OVS
xMi5P04rSbIpSkoa/HO/D8tkmeghUMFnHVpcUO2v8p9F0XY0XhA6HQtlTARRqpoCnAWde1GQWEuD
Yr2uPZKf98ducUMmhijqyiDgS7hceinJuXL84uNS6G+9RBls7sgxBpNQeWxTmYyUflUJp40y9yL6
znHjSjk8f1rTsu8u9z/GYhGeYc/MSbOSj5Jccp4SpOTBtIWSnDwBmqD6dL8L21ob9gwBDq8AtNS9
oCLcid0ZfDSjmvYCQFvrxnGdp3pRXKyYobFBeeGazz88Vge/Hxu7YdSyHnGFd11UFbKJOy9czCWC
Gigm32/eNvvGSZ1DUS8KBKamclGJ3zaivqZRSOJxS9Uf6sKEGy2ZMzdL6LsX6c9fFo99bnX/qW4P
UhWYcCOw+EO70NO4Z7acvmcIxZZTPfa7UiqW5TXRRgOrFg/3EZxpTE9T+6ShdSoeh5WEx1TciIk5
YtAzmoEDwgbyILKw6LF8XBn0DO9Pv8WZmgyT0zrQahpGtA4+YbytpZf/2VgLuCcZUWx+vxvbNG3/
vzqWp0I1VVNMWGXp/thkVKMVDMnH2jbsd0KpEq742KQSwiknRQSPw3yYd1q3mIAJL9J8mqqpqtB6
CSLUlMjPaYaAq2sOCokRU7p4BYCpYl1OLmsDDqSxLJ2ko1520L4ME25l1Q2CMdzdJpz6FK+bsU+3
C8/S7OFSLItrQo1yXRU5eLvdSw6Vt0e/mPWPoKPqmDo4MQkllecF3RQ4/EajJfpdqW5sY6K96P2h
7WNCjsBW2U9NUUY3PUTkB/WHdP7/NG/ZP6ZUsevkLQhoi/Dmk4kNT73bD/WlGKg7oyacgp722Fds
3b8ysIFBjjRCKeZtcBs6XKC3rOlJ14zupABsn2EYMFJc1KdewW9yYR/FGJanSuXtpfPbZidyt/Vg
mLHbj5FYZLtlBDe+jhp4o7bP2aNXdUe7MM5iEAwPPAwyfkvdNIM2NRj4UcCN1L5/UOKHmDijqu+g
ntt4zcNCwM9eNE+57P4cV/82F3uhts3cDIueJM9KMcvpVsmCfkIVIvg1ywYsmod2kgk5Ysjiu3WV
81vegd/UB91LUKZs5+5kWWQTcUTbrkh17XoXAaqjpeLuIx2G3+Y6D48lXky4zzRDRatCGdJNBA45
8xJJWYq9lNyfG8tpaSJ9pJNPM5mJdxn85ok58KUtqc4Q533ppRLHThxTxtiFTBckYzhOHFbUsSuq
4Pdu7OhvdXFQxAGi6P/1Frqdyj7KB+/iu837f49jwIp3IgpLdsfkeMx7Xw1jOY23pQAnNnegvznM
/AKto/XqEpY/TqPmL1Mxfug0/+vYuhiGPZVLoxBi0AtXgMnl1UBRGD27l6mrs2sQFmG6szYW2zMR
QqxH9tMpuXeZpPop/bY9d322l6C0NW4YNlep3/dBNt/cDKq3H3UY+mkaA9XT0B3ze7sH12R5zEPf
y0Qm55s/DqkCCyPqpE/l0rGdU+ht83ZNkkcdlIPs5LRedaUUCN2hxEkzdWnw4/5C2zrY7ryvjjk3
knKcAhHe5KzSy0IRoPqLas+R0+xRwti62Gz/VRc00iBvDZV3cbOhfaARiObKJURwVi07mUjbKmw9
v+oBrAC+FNKdbj53sLTIfEburSRlV/9zbJa2jl91sLjjXERQN7kMHp6otMBtgUvU2mdd6x5caeO0
Tv2AkApM5TitCxWzUVYXcBP/gcr+veoH2zoYNk2zEFALjZtJyn1kg+mKGsrYSQPBYsBFQmfHXdkW
w7hBqwYMGa5EYOOzeviGKo72kYBN5MexlTBMGjSnc1fAZ9xa3jxPINj6sHRdAGQHSX8/1IMJL1Ih
MjpVx8ObKNh3PZISEDop49VDLf/9HraN/2tqzzVpnbQ/ML/r4E1df/qQVwgKNhrMsJw+ZPNe0Y5l
FUwcUz4VEXjCS34DI5l4mFbt3ELQMu0EBW9nxKBF+197AJYGIsQAFVxc1nTx3FB9oi6j51p7eIbj
dXTKELcl96fL9imGdfvMpXhmquZbnsu5gIxNj2rlAGHzfGzH8q3jV9YtRll33C2nm8y7oDlxPJ7f
CgHW2Z32LYZn8jv5cp3GQKb/C/UVzu4Xsgbfo/UgaatropxUWJDQrbYLr09/pHwl74QbiJ3rnG30
hj1v/Aj5ECJdwpfqWQzOksjImxOHN+XBHgybTqPe4WkYuhevc3CZBn8PyvOXTyJV0eXQFjJpnlLG
hU9Z6l+GJfheBZkXF2PNd/anZYJMQApjZb+Uqx/eUupF/OS7qSoh61QMU9wNax8c/AbjpG7XmUM+
dd0yk3CBJyDyyLkrcak7NkWGSS/twJDYC6cbBIuiIJ5o3+ZniJmjv2MdbNP3ysrw8FXlftUFVz1G
eZ9UtaOAC29cDzUK93vYhvqGXzVRa/7YZigVXeC5yz44y5o9Lyt7r3OHx04RHbrNuSZ8TXgRi8YO
NQQxnr5RxhMhO5bh3XPnbLBtJuOQlmA5Sle55Z/bBpCpBcRKcZVKOLxNmuz+PNn6MCw6Bds+cmJi
uv0LuBHtUp41aukfnDbdi7xtS2GYtOoBRW1FuVyXnrzLu/KjVsNJtd6Nh93ehrJ8hskHNaQg2Jeh
GG8ayhTntHd0omjex6MDsZ37M2U5ekxWqKlRjvRD7d7SipXf/NYnY+wEjp/trLatfcOm1ZiDwZOU
kCunEAONl7qf83fr4LZ7b5SWg9pEhbnp0Ptu1+DGqIEdh5w3T6CxpB5a5g1J4dHyoXH5+PX+bL39
ZOmaIDEFDYcCZXvurWXc+8gbaHkMHryUK+iUpMPMYuUU9ckj/bFcsmtix5SYoK+xdLi9yF6/d6Ej
g35AWa6zGoVW97/Ktkbef/3WgGddUvhOcBsyqKhBpkiceznulTrZFsi0d1KFqi8ihlpDX30BjfIn
VqDxdLvXLxGE6LLxIAW3awLK/CaYW2hPoK8Zmn1fQBgRsQehCYBCcJBcHwK5M5cZxp9Tj0oAudkN
MkJFvEy1vgYpZJMPrYcJLVtGOU09d9htkew7dRv21FV4YbzfuMWnmOAyd/ayeeKK3Sav9xPctVFR
T3v3MnoHFYlcE1o25f/H2ZVs14mz2ydiLToJmHI6x3YSO03ZyYRVSTlCgBBC9E9/N/lr4FKsw11M
z0DoSF+nr9m7aSoyLO4dmCxR4e2JCIs0Ctutv2CRV7O3LJwWb4EXpHcc7y/wXAjnXRuwnZEUWQ/u
lRf3nUXki+eNQG3koLufFBHVh7jrpNoogNtuYP1brz9QgPExaHtyzjJS3bFCDpgB5f57UvlbjUu2
EzI0miKnmbmsonegrVA0VaU782PhxfGuxLtrNpRpjKfMsyjdO1oOxY2Y1lH3kPfFe4D+0a2kpu1P
GE68pzKCmeX0Ts48ScsG9iIadrLGusRQ4blwOqAAaHqnR3988btxQNNPlrj7EjZm61hGQBQrmDPc
8QQwfyDFQ7fdvJlUtoiQ2TaGcY95TBoG+iDZYEwfg4EHfw6+s66bNmJx2xcMvx0TL6cFsIbvwjEv
j9R3yCVbPWoggnhXgdc1oahU7Qs3En25gvbr97oBShORPNhwarY/sP7+Sst6nzTgodTkjk9xfMyG
Vn+dRT6fRqQMNj5hEVATZGommN4HpyMg1sFeJvUS4M3ebs1h2BY3VDhUbScql493mnalSmUfF/2h
UEO1kY2zrW+4ZcREVc/FgtPXktwqB3B6wBPZxxHjmiBTbjIFcd2E5E4Fjk4F8hunICrVhg+z7d3Q
XTQFgu55AJKjj6Te+znp+D1ArT5dd5CWxc1eMV61ALyNGQ5m7UlzZ13dD9G4hbxoEUuzS4xhen7y
Zb0KfQ+eB+Uydpegzn7wpnqn4TRbxWKmc/D+UITEkv/jl6BHXegmWZbtDxivaNUmWYNUkn8OVzwH
NlfynLWBixRZuzO/+keHmE/qIelW6gIVlV/9WI4FoC9nd+vNY4lIzQYxzUOpqzYHLWrTuEcwAbyX
eV99m4Puc+vm0RHVH7FhRm3CZGixzNoIDMJueOf7mDhL+bj4wTvgMoRb1Nu2DxhqLFox9JnwlzsR
joiyfH+MnNvAiTfpHmwfMLywisOgm7I2vMucKNLwNR6hh0oXy+M+dTN0uQz1XBXADUTukydf6Bz0
/yCI6JPD9eUt4mr2inkV5wSdJe4dRvy8NGPik1Rdlvr1tGdyFIna9an4ys+o0mnjuem8u14kwzPQ
T2lKpohvkQpZjt9sFlN1FcY+8RZEWnWvjqxBs+yxyQci9jkxs1dMzUHZFaIhdyG6NOYIFJsdICh3
nr7hhHlASSV1BuGBSqXg9cBEvRiGRy+pnH3m2oShkjlL2g4Ufkgw6KVJ0UMEsvOB5sHWnLftBgwV
HrMuKCNn8AAbjNy8RAI6rYO9zzGzVyzE1AfJ5yq864cB9IaTU90DmqdK/x/PSZsKmBrMYlJHlYdP
AJLhIVuW7OI6KLHWEdvCBrB9wlBiGfu0BF6xDxxMcHbOKXKZk38sS8n5c879mu+8DLNvjOY1DRUZ
pru4Cjv2QVB0sqbwdvXW7K4lrWd2jsXci0GTxJEPy9h3Thp6CoGv+L1rWuS667L8dd0sWRJJZgdZ
jEkZFYQokMVBdgjBejzOxXwow+Hxd6HMd5d0qbdYkyy3Y/aT0coTSUmi8E57cXPALA376zdz0lK5
7Ov1//PmJ8gf05NevPBExnl/al0K9PcnNqtDvwXp+OadYPFVM1+ZWGeel1qDovXU4W2pvOdaPhXq
gYsND2Rb3lDwhqksD1ss7/dOOgG4LXyQdE5df8MIvmlAsH3DRY++HvPOwfo10kRTSQ9q3kpC25Y2
VLvjU+WEGY4dFvAE9t+jHPYkKbBpQ6OJ7ziYzMbKpJSpB5Inpg+L83JdWizbNhNcg5PpAoNIPWbM
s1SGPoYEN/TKtrLhjYs8Up3ocNbSb+6r3v/Ou60p3jeblIhnZrUGiZwfqEh6QDYhlTmnJKpTGv41
gCSjPUNYpi0AGtt/WOX0lbi7ZCUKVjj6AYB2jcfOQ6yO1w/eIupmbqv15sQHZqM+JWI+ASqCpUPf
HMM6Ovsi2HIGtv2vv7/aP+39SYJBsD85XXTMInUAufG+7RuaSpyhEw34uTG5PgPw664QM2TzlnUb
Qm87HkNTqSqA0atbffJ9mTZ1ksbzQ8ceG72FLPam2YcMGfoKcl5EuRJ/wJkfguycd3ci+we2LKAP
m+JjMcVmYqvtq6XF1BxswvKkm/7Eon/KjG4IkGVxM63VJtStFmCanqZwQkr31sfIXJNsmAXb4oby
0gqQTlnzPw3D5icXl+A9Xxcd29pGPkuMblsgNuxPmgy3yVitc8nHehnP15e3yLyZy2JjPSmOLOvJ
J8P3rAlusjHYEErbztffX6lTtZBI8dDpTmO/pKFcUmS+D6R29sT/xDOTWPXc5hEItrsTAfJkgHeX
3iorvfnMxsqGtoIiEFPSmDQ95WUQneo50nfjpA8da/UtsN/ZmcstP2j7lKG4YlyCOakgOS7Rh3Y+
s/JulR4wLKJb+2nfFRu621MQ7KLdcj4pEMrOVNxE9RaEt237hrNlClsfCNCHVrvGxVOfvMT8a+Nd
YBd2bd5Mao2kCMaO4JZXnyIBWj8zti+8MTNanuwCr/WgWV4LDkj9oKJin1KZeayRhfGAvr3u5E3F
zdJ5Z7zyrh+HRafMecdMVEmR5LCRSmRpjv5fP87SDHSf15e3WAMzgeVEBQc2BF9OvEYGNPE+k1hf
ri9tcVFm7kqMnGpHwgD38q7K6jTM7+JYpFLsPBlDaUcBBtRutZOeP6Wke4mDl0Fsta/YzsVQ02xg
PpsqHDvvooMG/Sx8075jMZSzJg6I5xQ0CAcRBS+FeBwIwfIb1RybvBgKWi+ZnMoE6lOqhzXug8vG
KW1Ii2VxM0WV8MoNUNzq18XX5wEimhoaev1gLEdupqeyZdKJ30GH1rdTElE0PG3t2yKKZmoqz3qR
O+h4Pun4CcEMnk3ZvPtVZualxhC75uD7BdjCi1c/N+IO57LXHpozjKg1+eHQrhYXb7KINsdNSbTY
cjMf5fGRMvBa/j4VPCZX4/K/ved0nyMykdFl2WEqSUMY64Iclh5cEnuDATMbpYOgl6C17E+jehkb
dZySLaJXmxwaCuoO5Qw0N1xnuDwKvPpaRKbXJdymPoZuItcqeIIs3WmAhLvOi3andPNFYFnczDdV
pA7mZcJtQjfdylnj0b2BuplqCv28oFwE86lg7fg1a1mOoSynXh4l2gd3sZajwX4V01fRYw9MFlp6
aGmN2Pxc98M7GTUbrshypWZaaQEiyzCUCa4UI8BeTT7zZtzwQral1+t4teucoPg5U6gn4HXOvMrP
21bLtvT6+6ula9bJplU+Tl3L527MH5dlyyDahMXwnbyumTsU0B48XoLuBU4ihK+4LuW2bRuuE4jX
ZESBBK92sbyLAva1rtuNOrxt24ZqljHQ2jA50ZzErCYG2nO/H+4jTzri0PSzs/V0tLiLPzDPUTjy
5hpmqxvuoE0tej9r+bKZJLQckDmDyKrMA9kzzMDkq99WcTtssezcnECceDED5xX3CkdXTU9x8DTg
Kbbpi2zLGyqqeeICqBPLw11UQ5aCKShFqi1B5mSX7JgjiLUoe6TNoahr2AU0q7Qh9XHf0oaigi4J
gKkZTh0Oo2btiXvthnWxpErMeUOaUBrNCtifMb/Rt1K+uEWHHj6d+tl5MxG5HvEf/dTEMwcP8w6z
WrTHycx4LdbeQ9s9RPUDKZ68fcQXngk9Xug+8yaObvAm6Kfg4IFG7wadL8EuaC/8A0N5WbBIr4tH
fRKyuqOVOgXNrzruP9OtbjXbPRju1eeqlDA9v9OeQDhZ6ucQkS80d78r/GPIsEMVe6ZryrMm3bss
aT8ODT/0WbPx+n07dfvHjGFbAa4iXnMcqvq1FDJOocJ19tCK8NAo5wNahU6b0dnb1tT9A5YcSc9q
muG6QDGdrkYOkWW0lYN421S4yfr7K+el0KDjZAEW74M6hYsJw39ghsLuZY82u4mhzZPqklqIVR2A
E3oMad+mGcndXS7MTUzPm0Sz0Gt6b60RzTH5f+QgbOdieN48FAOfOpxL0j/FBUtHPFnB8Z3uzXK4
ieF/vbJz60Gvm0fxZrXQ+5c2VLieqzLmv7PaZYPcDCpP9RbA5tv2zU0M5fWcmqCJCbvGm3gYfq3e
BcYNlTO+kzXZNYcJAa3+byoFL2/h4WksHp3qBW81t95I3b7t2f8YJvTi0qd+g6yB2wTTV6rL5Ue7
KLJseMe3DRwoY/+rU4C3qpiL5tU1dZBDZ/M5vsFbFueU8OgmyX9d1y2LXTAHCse6R6eO0Egfet/8
YUiruFmpzPbpVmxobicy5cNl9j+bupaPZe1MT7IOdvUKEtccH+xzFkRuUOtTgwmB6aQiRw/n2FOg
c7h+OJYrNkGnuz7jSVdQcBjCD685bhfZp11Lm6OJldsncUiw93YtkfI5BZHkzfWlLVbHHEos8f9Z
XfXzaZH8qQ8APZkNF8rzmzbfBQWGkzdsQ5EDD8/1sft+ig5Bpi4CKnx99zaBNGzDxES8TMC2OtVg
8UkAMU2a9liO4YZa2a509cWvXFVTE1DX53I+Bcl01HF96HmwsbRl5+Y4YuMuVZLlOBSJWk7ZNMeJ
TY/+svNgIsMgqHpCvAwffmobET6rrmiHz2LoaHLnRajDHHcdf2Qcv1+hVQY928upbwOA4kxhfKAu
GsQxGz9vnJPFspnjY7F0OCbh6u4nEgo3Wa7u0SXwAUmvMcV07ovwFhCsgwB41/8xB8kG5fOprTyN
eD28aTEtKMhy7ot4479Y7tzEFi9jt5iaLuhOSYYeEP4gXHWgO1/XrjlE1gmZgw9g0ifmereLEL9o
t+xjrfhjZmwY2LCAExDwWU5+z1eK47IWW49q27Gs2vdKy5a2H2XfY/EC86AMPFI1rb5WbfPl+qVa
4gcTVhwYYJV0e5zLCpvZykf4xTyoj2hV2syCWeyE2R3Dl1lOiTfoU106J4gQXMC8YeFsSxvGExhp
cg4qHM5aVkP/0INTBhs5E9vShvbmbTQHQxciHGynzzp03yfZp+tHbnEqZm+MD+B/vIRw5HiOsrw9
ogaTTcNJq6fr61t2bnJ19G45YaZwliemECDHUQ1ccWerd96y+WgV01fiqEQRtoJUGKD3CLvztUoO
XUhuRdc0X33Kj9f/gkUqzSnoGS8gDCjXyGl2HsaO2nSeL221HPysTJtdfaXkjylowAOGFWDqMDCi
yN3sLse+2ZobsXAluiaHhwMXs/QTYL5Rcx9uOiwedt4lnsYzODDelYIdJA31x5H85ZPgdP3QLPdu
zv15HfpjixbKENXkKQLfSZP3xYaiWa7dbI1iVVG2roO1kR2DlWCjTBPEhghzNzZv+8D6+yu5ok4i
J7FuHn0zzXBH6YNKbhu91QNhW94Q2yXrSdNpLJ9h10AVOaCzZXRuJ7JVI7dIrIkj37IF0O5rloaT
s9OgcoMoDk8kB7U4PmYbh2S74eC/h9SKMvJ8QIafpq74UCr0MrZb+BW2pX1jaWfRkrdYegZkWYEd
u2Qrz7ee8Z8pONdsicq9npJ5avSpRDOXijDR9pSLDVtnu1fDSkOHhjwZ0e7WJLd4pR6R24Pr8vWu
9nbimt1QpCC6m2v0i2VB90lIAEuNJfDnxz0jWlh+jeteS/2IbDl8mD6NqGXHYZJOwfN1Y2A5GBMO
PopAmTvGaxfByE8NJv5XBsoFvN3FVs7ZIvFmQ9SyDD0IJrB3J3fWxLYP6Pl5Slv0W2xW5W3/wlDb
QWnfpxLvAO4+kv6ymh282ifyed8hrcrw6vhHheFKdDL+NjpVlh9G7wxOzCND18X1D1hE32yQCsZW
O54rIJ6ePsfic8PGC+v2RSgmLnwTgZwuLHNYA3T8wL/dBO0WTovlXfHHcJ9MRlcwpk+6+kVkfcH1
ouFq9P8p2/Ed2WpZsp2OobxouSDamZffXxGzTAWIhDezMRaD9kc/VNKFmGyKW2D+hcfRB0sdD4/X
b9W2tKG1IRdzXbhRe2rC4sYZgamebLW5WY7EbIhyiRNkMAr6RKbuVrjsI3rpDiqLv+3b+apnrwRe
cSrcMkvwrsZxz7S8Ayb8Pl0yO6IwOTFIrbDzKPLFkSXs+6yT05S78qZZqg3MLtvJr7+/2v8Aaa9I
l+nfXV2jz9431c48TGD4VjIDs0kUFAUuoGilKii/y7zY8FK2bRvOdeaZxqxH0J6GQYObQ9DkUDbJ
zjxMYDyCNJ3ZAnrd8FsMBgHQD+L9SZatR79t64aOOiTrvLwZwm9VUqFZNxBjSlr61y5xNPuidNzT
asj78FuBedZDR8ZnNxc/961tKGnZOqzhlQq/RVkSpzrA1J6/VMNh3+qrU3wliGXT5hS1FOc7mEvA
Pcfxom0atQttkrhmZ5SUTQeGV+F8j2uPpj2flsMkFQYppnLLM1nu1WyPoovKZebT+Sfai9QNpXHz
RQvWfdp3PIaeJnnkcV2P4TfHBTJW3PbPvlttvUVsWzc0FUhSmBVqu/nH2omV1gTA0LXeRH2yrW7o
Ki/BC4qmqPz72Lc0SufES9AUJBe14bUtIY0J7J6ht7gMWSJ+1mu7zlD2eEhF9x3T5WHyxIZ4WtyI
b2htMFVDMpGy+U7QY/MuXrLkBhlydQzjcBfIF3HNvqlYqaZqhdt8l6z6ooIh+kn8aT6iS5t/vi5E
lgDT7J7SYAwuGxSOfw4Vbe8BBhmepyX2UmfgxSFuSwEWwoKern/Mci1mF9VctCEHypT4OUn61Hb1
QUbkXjNyH6mdTcOANf6v0VgcNRQAki/+Dpp5eNeHBT97Zf/1+h+wyK23isIri1SPVSKqUrO/O0a7
w4xWbQCvAcly3+rrV1+tPsa+pkELe+eG1ZeZA0UiHzfx4izRpmcotEv7KglJ3j5DjD5PrTgEcXNC
egZZpeJTMQNV3tnKkdiu2dBuWLjJoVGknsNEl+kwe/eFg5yMq4oDIrr0+mElOJQ3Hrwm3PtMAS5E
WKCe1Rg8teKrohiy407KSgcS2z0HIX03FsXN9a/Z1MTQ9TrvubMgCn32B3r0ou4m4fw76YKTHrOb
ZGier3/GIl9m91XTLQ13A+E/044dq9Ip0zAuttrpLf/B7L/KwSfD0AvkPwdOdYAzehhzcvJL70lB
E51s6zVvETQTBx6ZE5ArKNqAXix+4Zgf5J0EhEb7XlH/pSzyGy236vIWC2x2ZNHW7fGu1/XfXZKN
5DKNKv6qp35ckXZEzzckzfYVQ+kjEQIMFC7qGwnkCPpOUj4qENmlI9D6NxrjbfduaH7r+CKBia//
bkGHe+iJHFM3Z9GGo7JdvKH6Q8ACVG1Z/Tc6ht6TxAOWWAwM8qTpf5RlcRMW9b42Wdds00qEcuCg
+u574mXyyFqQdLNmy6nb8r1mkxbSCHOXVEX1d9nRT7E7f2VMXlbJWqWKzcWXiPAzzzimc8i+3JFr
6D0Ku6QqRl+AKszvMNclhoc4C5yNa39TssLkD1D4qWxcN2ua714owhQAafGhRIYwLct+K4Z+mwUV
31jV9JVTAaGEi1aPMPk+xdWZhrdNG/zKaPSQ+/QmhzHzG3FQnDzxrHtsSbxhL98UaHx1FcVXX1UR
11GyfrWtRJNWgMA61nPtHq+byTcdDFY3fDx40tEtk/nLNw50Kv8ljqb8KYxyqQ684+o2pNJ1NiDa
bJ8ylF+VGnczyewbcpIiOsWRN0mMfvlV2dx3g4yle+AoHG48vd/UVPwxww6EbaScYQ6yH+hir/qD
1vmnvJDAnHNl/rVV1ZgftLeZmbN9zbALbExY7bR9+zN3xps1HAPQ2qPS6n3hfmkgItcvyyYKRjRQ
CidyhNclP1D8J4fQyTmG4RH071vdeJePE1FCyxCjM2P5HBPgJLoFKkLXF7cdkKH9I9rllQeV+sFC
ej8642M/Dh+47G+0Gh4BfLfxHywyZvZ+DV0SlVm8xE8u2DJ1hteoStrHgDvsqKotdG7Pcg8mmLwA
vnvfhJnzY/KkVxWHVkWt5x5UXBb9nIbzJGrvrAkAzT6HmXLmIAUcL/D2WiC1JsFXAP/W6uz1HWA1
0wDzEDK444FbJjBXMeHel+tHbtmlWQOr4wZAIfEgjhxuirnqZzDHf19f+k1rS2Jzat+PQW3suBIZ
9Gn+yklPb5Ft+avmDt94db65d3xg/f2V0Yv79QUb4RTLhicQRpk/tcAk2zXMEf9BbDxURTL4WH2e
0DdZJvCtKzr8vrMxlbQc65E5DcgeWa6PPJ+qo/BIdagSkFld/4TtdAxN7ft8AaMO+CRpEo6H2Em8
1A+G+bhvdUNVM9FlIhhQW8jagj9IXSS3pN+Mad/UUIIa0X9vVrhhpzMNlhvXJRgUdb7FfHgcav6x
nvMN02+RTrNKFbeLg3/A/LPvAI2VzWDs04B4qgBzt3FEb4cC+BeGU+b5MuoeQf/Z9/3DmDjf+iU6
02a4kd5w9hPvUBDyqVjC2y7PkYYs9003xGYRK5s7p2wkBo9HEJWkfjOyNG/4P7su3qQ2zlToOJUg
3rnvAHbPx5ocg2QfIhOObBXmVyo99H5ZkSUBzmBMoxAQIsK5G2pVpA4QuDfMv+3mDTeMHmLtkb7w
zxX8rk7aIs2a+l3r18PGB9bN/vlUjs0a1lg4uktEDazBvBKHbKx6VM0rsRHqvekkcUSGXkstuK7C
KTyPXn9gM/Bf9QDoduo/OC7ob6Y53LBRtr9hqvik0SBaq+ZSAvf+xs0BuYzAb2uy0nILZinLDfqx
JY6CcpSL0hfp+PkXV7eUA/8m1/tGt2Nzyr+Pp0TQbAFocTDK+5km7QKacsG2MBktZ2SWtmQeo0AU
BjCDy1yfZpx9yTHws0vVzHF/2YoZiGeud/bb3jnMfvQwrqnC64tbTKxZ2sLcip/5edVc+jB4yuTS
fVQJ4PORoU9zN/GO179iu+X13F7pMxAjA9G5HHRlSf6pR7f0wc/FN4e4Wzx1tgswlFnTPqrbTIdn
qsmLrodnXw9bLfa2I/KNzasCoDoDI+DAAx5NQ+/7QN5Dz/JyKwyw7d7QZaBrLRMYH7wzAfLyYQyg
XWjfkqfrh29b3VBg6kgAqOaTB7Q2jHPPlOsU4Ekv1xe3mCGzzMXRPwL/ViH44iz4iev1DrG30BT8
ru5H4HmK98iBbJnst3Nc8R9wAAzEcF6GWIwu5TmLh8+/Y7IYODi9ByIRktdgXNli8LXIrAkQIOQw
FwFHZID+P3oSKKAexin5UNXgX993dqvAvdIKurhokCFjcwHE4c+yL0+qbd/FZfVzDrtTwHcxohDg
bf73M4DNo0BRCPHKCOFLVx5K4bVs4z9YhMsEDIiXOkhUrsJziOr1DROj/zOq2PTX9ROyrW6otZ87
TeW4a3w8tjwdw7JLxRzuesTiYAzFBt+QLwOS+2eGHq4TCwN6KPrl876tGzrNGAFjRDL7Z1XQlxEj
HOeEAMv4+uI22TRUWg4xuCwnRF+uU5IbWQGZlOfl+CnJp2LjExarZ9bAZF62K3FSeNa98pM7N5Y1
sPi1asTSpRPIjUJ+aDwS7uK9J7FZEaN17edUtN4ZXlleXPieNB6m8gA4y60Jd4s0mXWwcZHRoOsS
LFPhAsztykkeO/DH79MEswLWcOl36Er1z03nDhiyQx0pG+J9zTOxWQIDKkfXDAR9aKJb6C2OKkpD
LwjPhc93hmK/MxivzNFcDOEk3Bkv3RYhvc8DeewnzHRU4bj1XLTIrVkNi5aiVNUce+chmR+Br/qR
VuMXGYTfrquF7YINhWa8x0h3uL4XK708UCnYx0pO9Wnf6oZGh3XH3AYMgGewFpSHLFYjEvrNvhx+
bAIMSNJPnpPBS5dSD3gtCHaaVle9a+9mhUt5C7iNZeHhLSK6tF8gnI2/mQ20XKtZ4gL/beWgpI2X
pjc5qUL8dQxBA3hsyk3Oe9sn1vjjlXCWHBPQPNfA6G3b79oFW4E7L0vqBMkuygISm1UtoPzXfQFe
3Yss0GpUStDdR0G39UKw7X/9/dX+ZQbcQTGKNXRBGibM9TeWJEW6psKu37AlEDMRB1RLSN+ChOWs
AE7zWE4kmFN/rNBUE4WheIlRebxd6LJVNLf9H8Mzg9hL95EHgcoUZnd8XWUnDp6v1FvNxvV/ZPuE
oc1j5mFyFngeZ6RP9T2JopdwYuW5XCXr+hcs9sKsbJVdSaRbIgAoZ+icKFV8IBPY1q6vbtu/4aRL
Ws980si8qRkejQUjQQ6DfwR8Y79LqyOzkAUOm2kKB4RHQi3sHaPgQhUxQo7r+387AojMElYPOBI/
o4i2ec7KU5xQ+RftmUrzHOMezQi4yOvfefsWIrNo1SxdX2kEFOdqJMlZR+NXkG6FOxdf/9wrvRMt
zVTrrfm9ov8h83o4TPkm87dt5+vNv1p8xvjahBobXuYBhi3KAqsTXu9yZpFZlGLTPBORI7WKi6gO
fu+OhwHJw+tn/rZsRomhvmxoSZ/zdeeL5qkfgf83msfgHRoL513xUGRiDohwjpyO49kx8gIESJVq
Tm3ZNhv3+ra5ixLDGbtzHrlzgXfn6K3Toc0tpp0wiNp292Uk/cMyx/9cPynbHZtajKnNchZFc2EF
ktFHRcehet/IenH2fcAsQ4UoczdtBM+gqipIGWOYaXCj6rBr+2b5yXfBw+y1sbyESv4EkGZ5Diga
mfctbjhld2q9Bc+B4JyVwXjga0pnzT3uW9zQXEBfM0D89zBuov+hvaI+TgOJj/sWNzR37Fp/Uc0Y
nAUaGw4jzb5VE996V1pk0wQcGOt5Bm8HzHIJ7ghEQ2UqkO2fEyZSBC53E282GhkssmmiA1DQmE1o
YkFQoRzvov1iuIlo8Pe+IzLcr2y8aQ78urmMneeexpgmmAdwhj3EIyQyoQHKRIAEtgfngttMYdpr
6RxqR22lTC2uKzaUNgPRFCA1g+wXJ+OHcBE/taofPK/+q83qh13HY1IWj0p3JNRd9ovW/J+x6Z67
vtsigLXcqwkRUFIZxH6R/+tXeukiizblfJ/UmAgBNI4585BWOaMsladhgvZiJIY+XT8Wy8mbA7px
4s8odmPr1IkffInu7lHGN5UEAUWHtOn1j1i8lzmoi7GpfBH+1FxUFkUoeTTsBBDCErV1tQ95NDKn
dLM2Y5Ufl/ISF3UEZMYgwpMjalWw8y8YDhi0B5J6rkx+iXKZ07KF6pZThxxXzLYMqMUMmXO6YsHM
Zj60DZIp7Lsm9J328o9UFp9GPpynyb1cvwybsBqeGOWDiUJg0RK24pvF1fjoN8O+IXhwjP83wipF
UXuRSMA0QjDoN/rz36PH9s0JRCbCxFhpn7VFhGxTQk6yiYtjMG0yNFpk1ESUEBHAN9uwxeK0Cr5p
2k59KkkbOB9rcDo1G+r2dkY8MoElOA+TFmXG5oKJhLPrjUfuupcxIPe9Q89TP3yYUC7adc8mykRY
tUHuE+ffe5ZjnKFEVDFnV5kx+oOceGQS74Au+SURR2OyH3yu8UI2YlHbZayy+ypQp1lXhUO8VimS
fvrdGRvWbnhWA/oxr5+O7QuGPjM3kW3dQAvGaAVY91BsD4Mxfl+5ij5e/4RFn02siRA9hSEKRQ1Q
dHR8QBhaY5pT9N96NNqjYTmTaVHV2RY0n0WtTTJiynTWsHx9vQb4mqCKHNqebVy27bQMtXbp1AZz
5cW/FMfoTxlyfpoDjx0GZ6/+mUgUJfLjGjMPzSXsh/HMBhBb9wmomklItiDhLP/CBCUY87ES01hA
Izoy0PcYUAictJyAFHrfzHqzETqBkP7ZRxCZvVmMiTLvF1VfshlcoDnwTlM5NPosfaI/ra1xfqSG
274nxUlUTG1ECbY/Z4TfQCiT/yu90CaI77IBpOTMx5hNMaO6d12gLSJmdoaxIEG/EDJglxkNhO9c
bwou+Viery9u27+h8gpOoyxz1lx4S9khSxL5qY7i4LDwXG5YFYtCmq1heE1F/tJneFvV5FaO/TOi
hPG4elf0QLVHb+24uf5nbCfl/9d+ZWSUwRIjqpobpo8+BdmaXPwtEnqLEzFBDICE3gui2/rCEu+X
dOa/dVV+6T31rqXhXZ57H9tl2HkrhuJnDMxnrgutzAbPPwPx1r0dykl9dva23UR/NI11k0yioasv
o1AkP6IkDdylpYtAinP9MiySZbaMuUP7b4jLvKC6qGH0z940fBjYoj9d/4JFsMyOsTgs6ylQ0j2z
cHyMA/Yk2vITzeg51tlfQ1ac9n3GUHG9LFA+8G5dyrmbb9kY3oKt10nHBqma3MXsdx6UfN/Fm/1i
VDXlImcYMQYmN+Fjaqhh8q+ogcJc/zMWFTFbxrKldKbGH1yky7yLnzk/Axcj9/vWNpw78kygvJVj
femVZB9ZpcOvTZ5UW5Bttq0b2i2zfIiB4eKe/QzG6idnslrume6qaCNEt0msEaLHc8t0M+CilYN3
GM3jB86j9pgjx7hxQqvIvOGjQkOv0QGAMZoIofTaxkB5hW5Z9xJ61c8aZvH6JVg+YXaKUacnI2B0
ahj06pOfuRchgXpZhZ9WQdr3idVAvgoTw2SIy2WJ3LOURZvqrqzSDDL7vLA5OybKrXb1FEdmuxhv
l1CFCo4PUALkxpECg2DOZkuX5bbNfjEadAsaolFyQA9aeQR+G8asyTTdYKrb3Xi9WiTW7BpTQIxJ
JFoCLjOKApnf6kshgXV//RZs+18/+uoW/By0sYyL+lLqRv6Y44ie+3jMLoFk5fH6J2yyZCg0Rx3G
8zNSX0IpL9nifox1fNMO4W0e7sxRBIZS07bxowXJgwvvAKM8d6BWZ0O2PAedzr9c/xe2WzDUGu8k
wNn5+Afl0LCziyn6j4UD3ot9qxsqLb0EQ/QDR3Qr5LdspXdopbOhaJadm11jgqlE4CGPtSkqD0WA
nudGtltHb1vdVOM267sERc+LIL0e383q/7i7uuVEkuX8KsRe2Rew3dX/jrMbIZDEaCXN0Q6a2bN7
oyhEb9MCulH/gMDhCL+Gr33lC9/5DfZN/CT+sqFnqAKEhqo9g8/ExmwIMdnZWZVZ+fNlVm4mHbQR
RYcaofY9gM7tjR1qzNKXYuYGzd9dEzN22s/JM5z9pxfMcntd9HvOf3lGgo0bk31cxZx0J8y7SLOH
8SrHZVCOy/Ue3PboeXnAFO3RBBkctljkaFCdIM+1HN6M46dz30rstrUwfkti75fX32aftOjzDWmx
JpslxhBXeo+KGFVKFiVZp/nspocabPe9gqTMz9PczZ9mHsDPDJ0akNfTp3SYf2L5omM0DfvAmuxx
kmWw2CgbJ3E8GyZdfzocnc/z4Rg58eb1xBtnHRaVi/Ny5N25bjR4XWj7XkrS7aiMl8682Zx0ned4
0nmZPnRGQ2uO6yE8wBCx3Q54BvseIyn5CMBW72FkTLpz+6HzMJz3/Cf7Gkjp7jKKD3RY7HmEDCQr
RyXu5TCTtOsu/JfuvHzpjErHOB9nQdl+dofHDdnzZPxYDruae7izuRuVQMNFHsJl9nyLEPavzYM5
/32vIun9Yh7ki6bFjEvbj37DOPuOOxoBURMBEZ+P7l9f+D3aIsPIFki3GOnLc9pNF9EvDzkgCWYx
zg54/PuI05G7oYq59wRgN8vh4ATLvLOIjPR8Gh/Mh+yjTp9vUJ94S5b5Ps6j1J79zce9ERcJ7sHo
HCcXScsnJnOKSYl8qstco+36SOWk8cGGkz0W15RO6zRiw+XSonS/M/95kaWzc4rnKZQP0Bl4fhiM
u8e5kecnLGe4j2kGlOzlMmK/pEXz1+eXGSb+jwrrgJ3atwiSRtuY1DO0C+wf9lD0GaZkdLIn81Af
xR7uZRjZA6CAfjqfUA54OjtnRZ78LY4w6iN4ONY3lrFk86fcwzXyLoBeoyG6/Z/GzSc0ZmaYxXx5
1EaSByWMplbgLRc4XKOJBSSOsfAiu50ZxvDI4qMMJDMevCYymhZqFogWL90XwE1SoPkvUwTvzjjv
v/4a+5ZCUmU3ffHtp2kAYEtUhvkzunL8fIZBgriR/bgHSNpMRcKR6xR4jWj20naN/HYER+d8jIuK
DmzVfa8gqTSuzi5Ho6iYdN2saHYMjF/51UfJv42bne3RgWfsUQd5NEKCC8aj+QShFqasM+cqCzDq
o437M+dHAoxkDJnrFQ/ecP5kAeayiNtxFFvtF88dHViEfexL2mxMZkbkm0UUIWp/ic8nCSpriYG4
9PU13k3elQFkzWTozv1iYg5xIYj9iwnUbIc1zeAo5l0ZQJZmwcLK0ew8bHvBJGsP3Sy9tEb2/OI4
5uXTOH8qWJST5M2n7BkezGT2bjmbHPQodp8JuH9CPM7sZBpbbLZsXs5fUNaBA0O9mgvj6ZJmWTkL
7yh75MrX1sznMzPJTGAV0OP90rbn0ayzHMGFOU5IkhY3Ry+la1reuAsM5XnyMLkcWcsDFYJ9m0dS
3zKdWIaZgTQOgzYbYZLmwTTxPtJMFD3DlaWTxMcpGRXmnYvhOR0vD44L/l0ZOuYvxt6DNwZMMi/T
bjZi715mE6P90JycO5hDf0Duu22bK99dYz/PnnEbBS4RcOm6nXkGlXUj4GOt/ODIrT2PkIFj/kNS
GNY8X17iCuzn++XkYf4xCoafvNmRF2oCGCIug+FiZOF8MjFwiWHRz1+aabtqUa525vePL/8Shend
KjuY//gX/PyYThcZWtkL6ccf79MJ/vsL/ZvP3xH/xY/dMH3PJ2Euf0n4N6C7fu45L7jww0VSINPy
cxlmiw9hjkry679dcYgXIEJ3aHAt7tMtEm/6UvUeewk1woqv+8U0/OG7x7RMCuIvitPku/WvrgY/
fMconf39FqXqbV6jMOZ46XIA0lbQcgzLcRwWeL5jOlQ9HqdJtP51MwhahulbBmyYZ/uGTWAIPHBD
mvuEsMXVDkG9/p3X3mAlHpIBZdCURIBpxC2r+mOgL8k2fTK1mzJwrBYz6I/nssDCWDZYtNOSAVXh
lWTguC3DwvoGJuIl269aKDdEELQsM4BaWwwbhDkO3fN0WhJg1EavJgKrFdCFT7ZruIFlOQSs3hBB
k7UcE1D6wPc923VtiwKE05IBFc+URGC5LceBEMzA9iFQkwz7hghwk2TLcyzLDjARHIN2KNd1WhJg
dG20kghst+UbJrMCw7RcZIsIQ7ghAr/FLFxQ6KCN0YJ4bAJJnpYIqP6lJAEXG92zGe4GMZzA8Bld
H7ohgWbgtlzDCwzmMBdTe07wRMB5pSiDpg1j4KP117cwzgz/l4RgekaLrKXHWGAY2CwnZw8J16S0
DSynZWDErW1YvuGTURAVwcKZiISag8MSEjICGp1xWoqgbAoY9oBtuvB5TJsRFF10jQKjxXzaG4GN
6ametXbFTsgzWhunlcP92V/9CufQtXHmQQ9M17cdHI2SBJgLCTAfQsAFJ7iI8fT8InClqgZmi+G8
g6Z7QIHBDsDT2rCGODE9H/vDqPxGeIYrR+yENgGjdnYlS2DDPcZxaLjMMM3tI7FpwWmwLcQIcI3R
M+p7J+ceo81OUQaWj/MggJnzfOx1YC1FzwjG0rYsuEzoUqyjqBOzhjR0XWkbwC/AgCTPtNcGXzoQ
TGgCnGIGzxEmM4CYquedkCaQ9VKSQJM5LY+hBd9yLXQFQNnFEwFzFVo2NMXHeem7Fr55ciKg8qeS
DOAYOQgAbc9gnuN7PmXJNuyhyVo4MTF2z8HYQDTLU5nmtBTBXEctx5+KsPmuY5uO42EDkEmUd4HX
CtCn4BJm4sTenQZrKC0/Yy0L648AyQlcMzBpvNzG8ntIFLgWwgKKEEykU07OL2Y0IUVJBCYk4CJM
DgLEGdgI1OG3IQIKkuExI1tmIqeEnNHJaQDVW5QkgMPQRPRjWfCLcTV6NYZxQwLkNzsMn2KDeA6C
pJOLkU11zxh2DgtMgfJWjiBAfGy6WHv4SpgZXenIadkBRuO4lLYArTEiQ9gCIDUsChAFJXBsZFQx
EzcgQ2FRWrl63gk5A9R3pyQBJIWxjXwkCh1cQAnfEK+4oQTNSkeQPmKwEUiqIplyaiKg/nMlESBX
5sLfM7HTAwgChkAQAWvBA8CcHRTomceQVl2lJE5oE1CKV0kCjtlCTGCaruciH7bKA21sAios+AYi
MJRXTB9R8slJQDkqcIyWa6MP1oUv6LrMpEXekIDdcl1oBzxFpMqqCPrUtMBUz5SZLQzxxVloIjSs
toEggiZlSeAQW/AJ0HVkMGu1605ID0xqx1dTBIY0CdwiE39XSQKY141t4MBQAEWCE5MF2CuQxqlt
g3pVFMICu2UiAsQK40j0gqoqviEC1Fk9OIMM+mBbsJfrHPWbdsEbvvS55NwZxuNBVZGOw3yjrH3w
C3UtdpvARsHZJCyQ8E2qUK9of6lY/ygUrKti8cYvqeK/8aPw3VUZf+O3daW54mr9rLU4thkVGLug
AjpkUH/4Lg4zjsszFtUvFuuXIuzAD9+dJQV+VcSPfLO67tCZ/oWXrTo8NGYXK7s/3ViKmqPtF6gR
CKtduP37jZWAY4X8gkDqH2IpOjzhA2EZqKL1+iqsxPXaAnezMEzGPBnUpAg5QNOtVAnfhi/xY1rT
IaomTUBQJdvjQJY07rBls7ABthu38XMZwpzUpCv0x+H9eVgyH5O4CAeNXsGLMBeoU0FD9T06IJDx
ceNsEmaSdjEPxcVXngBmPh9Jry1th2dxvx9yQTQmVeV8mu+z9w1W9L+dArvIptoIHDBhmZmYtUwR
gqo6b77Nn2YsgbjKolhQUQIK7BX0G9fxQ5nnItWq6qpK9r7MRuGiZq9SG6oGvE52U44Xn8+RXZ/q
NuuIITDM5i37AGwleIsDp2v6CM048J2TOIF/l+0DUivyMq1f+Y0bavehXnkw0vJ/JV15m5rUpyhu
qK+jeIH+lGlY06gOEQMZ5voD0mRyPr6O6Ps0K4Y7DW/lOSgxfFbmZNYldYVBVxRELy1382yZFuGs
FYXMpZXbZYKlZ5RfgJff+sCwPRdtQW8xDRtMb6n+phH7046INh9m8GDqBat2NLLA4vJtcPlGje4s
plkpOCkUvKtS7fIlh/+TxdOa1koDt8zP1zN8lUluCbXtqfJ7lWc8HNd0Kl6pxq9MNuPPNZWKKOWG
VIn+lGYDSQQEyVAle13OeVzUdCpuaZyBKtmbsM8T0ceG3VGn+9eJJANXg2v9MwDoWc1bJQKakKwq
gh4vB3HjLON9ybhT/lqZOFD+gt+Im83Uqa4jGOK5cTGJs61Ahqodqqz/EuZFo82TUU2KJI5CeP1j
fUaXX86LNxq1X8NJKFhKRmhuVX67KaLdxruw6qqoyRHPKNnpMJr3ZdJvXOUUUgsGGTAh5P8IFaD6
Bmf9snFb5sJ+WVPXsGn+9cNF7+LDp4vzf2vQ0oZZ0ujJu9NDzhKjuVwUeFDVBdaXyoavv9bm6XoB
f22VgNr1qe7AAclneIyq3sEJpubGsMmi1dBg6c+SQZplwt7SEMJWbrHIK92W8vqWOZyiaYeYa1NO
akKV5dGgYO00h2Cr7NK7MFuGUTqLE0EkhGDRwDyXnLbtcKn8aqvZLscREj8Cu4fj+sOyPg+TCc8E
K6/DHF9loZx9pAq0qnAv8iKVlING4aqS7SzDx6EoW0L7qZK9jLdSsIct6uElu+RZGu46iwh/p8wz
PPjHsKZDqkdVblWq3biP8Fny36gXVJkw+hiTXMx30Q0LynTDDD7soiZEcqDiuTJZpOVF6RI4SZVq
J0vR3yiYBpOAiKp035UJbI4ghKrerUr36nHLOMDhUOf3quBjkVuCf6py+1OYSRsM6BYNZOGu3vKF
6AqjGVGd8g0vZtJuoDmEqnLAOOhhKbsmFdhLlXJvnM74SGZZg4xvYtj1Ikzg70rJGWodVGX7pnwJ
J/20zKKaFpkJk6aUqpK+TccDyKQmVNF1NJi12zThUvWOpjUrs0u2vSZTMetqWL33YTEMs+2Ii8Ab
qhwjWTznoq3QcTSjy1+quQIzrM7tHVLbZcTFHJiOau6HFKecqHjo/FZnmDQ6lAlT94DquvUqq5nF
iVCCBhhJA+mplMGtOomUGZ5xBHTZoOaPtIMxHSKehwPx8GA6Epi9eVwsV1onsqxBoT+OKEkuOJco
BtePOT6jtE6IXcdJNEjFsHG7plZ+dej1Cc7VI/ZdB3MzamarZaT+P9X9AYuMAyqMMnFD64hqemEm
JzU9DdJGEixspL/DeRGyeJjmryPTvari3fLHcCBHeiY6MDQcVtdpns4EaaOzwXa3S3nyTtmV1fr7
YJ+oNPyPmOmKAJIR/AYNZvwswVhwgWigrqXttMjnAGrVlCofRwddHJKCFtFV7qompV1mZTKIa0LE
K3Wrq5LtDLlwiumw3B/Cadkfx49kT+DsNTqYxCOopq3BxFZEG/90/qHzz7UUSCZa4F5AU2apWEGj
ixaUZZ1OMOY5rwkRu44Gn+EzOq0CnySNWvzCczRERh0+DRufwmwgnPV0YYuqYM6fYkRchbC5aYST
Kt2LaDEtajIkbrpBSpnoc8mLFCZu3OiWcHwE80GDpZQfkMVFJpLVccJfFLhLfipaZmpyV2X3Hhre
5RPJKaHZSqqUu7wvKqGvYfm6Q8niH3YRDidvtzcCoJvqAuj88T9F2Bj877//x9UsjTNB70waNa0q
4eswWQj7dwcIrPxq1/om7ssuAPpK1Lm9CfO0GAonCVw8DXTjviQFuvVGVba3AIBHPH+U4A06DhJk
GNOiELeDlrCFj/lcsMJVz6O6JMYSUQ16fIuj9FHOemlQiVtewv7K+RNTx3F0my7JTgICX+8uOpMw
lqb+8fhg+X0Mr7smU1HVYdorquKJgS7A+jHHc7syl812nOe8rMlVXG/DI7/e/HyATy/2XjBDQwiy
RnVuIXwZNQuqqkiPsgViKhCNeBroUu8Fb9yEqZShoRkKykwjzyijZ3VAA3ulhLZjOs66+1QMQhiN
3FQWwR//mTYw3PWP/6oQCHfZH/+dPMYiCppZGmQNpFIs4X6rZj/VF7jnyVI2dpgbqC6Zj9GWFuqo
VyEMHgHf0bjkueAIoGNTnWe00cWSH4s5oup0L5BmQJ+DcAhivpA64d+2/G6mo0bzWzzp8/5cOKaY
DrTnyoZu67eO4k87zhr3cF+EeopzGFD77RKAq94x1RTgJv90JKNVdPOjizV+r0LqCc+qf1N/+Fp7
GsBb8VLcDxr0opPmBW98kFrqtGjcuNHj4xkHPq7WMvIvaMiRqsXsIvwPcfAJcRPdLaBK+F2aDMqM
C/khQEXVCb+HgDMelQLH5qtti29E/d4hlp6IZA/jdHbtzlf27KFu4kO/X68LLT+j8Lbe7lVf8lph
EOF/Wb3/f33fv0dIasTQJSHrrMHrOEPRsM/jJ5GwhpP2LANcXIwsNMSEQLZHYz4I82GtNNWqaxDE
7YITolIgq4PhYSkvmgaz2kalIBScDbqD88sG3zUC4HCOqwNfIx2Ia6bDo+tlceMGLQmCGdGRLoKC
i7UdHS4ijHTUuKa/emcfaqFWoauOGPMKgO4klPx8k67RUl09UBaXDlM+1Kn+xKeiaajmEqryeo0b
exdL2ZxhQJM6w6tC9HUq5ddNmniryvbKud1BW4NKX6O7bzTcFokGvb7hYknK1FFWRKmfp1sqQnev
q0oZ0AqUgqW9rMNlvOXjQTwTp0eYroazDoT5QtZpHZWo9+FUTBmZNKZRVcB38BUB5d0FRa+uUlCn
P9pyVXAthwbGMTMonk5RkhNcaAw3VafdAwqJ45JeMQSiKZyq4rgf8liGF2LImAbC/CneljTTgUW4
5zFyrDWLKx9LB8fI7ZBbKJs5psMifVz2wx3i0IHr/RSHBeIgQR46TN1VAczHdK2Im9RNBxdb1B8c
n4a/LhOeD5E2WXVA1gQrbwa3w2jwD3pT9LGOF7tsiWXSHABl9bmNBwMg1y54XtTEiP/VlIH91GEh
3jSWpzeMRylc9B0iwgwx3JegIe6vzgfeuEbdaYxSbz7iC0qKDCLB2GAshYtbfeqXPH7V72OgUJqo
pYoFRA8z7TD8Xp0+ShkjPirrNf/+PObpAmFO3PgZACYuZG0xWRdXEmh46Hk6GqSN75EAHCH6i8Wc
BOZY2xh1rP5q17yMs1hoq8N4aANz8jS4eHe8OY6bj+hYa+Z5WTO7Ci2qZ2hYewCtox2UNdiSGz4t
hpI3shLNQZfk2+WDPs/XUs0Jbb7Cn5aDPcvKPhdWr/7heGOA6UIxEoNV8arNsz4qbzXR6livf1B5
Am5zH4vZUh1+E3GL9C4M+coDqxTl4F47nOYgOBMGvyCtKZDWMeLhPZ9xVLx3nCU6ws8OX6Dtoza7
m2LR4eN0pL1Hs7BVXd/zdIKimDitUofXUdPdDYXUEdJhEKM831FHR9AlyD4Om6gwDDAlsRTLyDqg
Ee8wb0ZIDGIihPo6/gRlkZYRE3TV6a7FccszKp7KsBkd0Fnq08gJISE4j7gUQ535O/QwFykVtwSP
h9Ed3aqK0ysa13FR5JXZfh/OYtFU6YgNVqM7b8pHMdOCAeDq7N+j0yse8EHF/n3a5xIwQ0e7LA1M
XMmng72Z5rvsIq69U38ZrMWnGM31GHQKwEOFd19Zh608hA5QYRvYtDgf4pEYXrnT2DMdevGx9+oT
NGzhNnpWJUQrxuurL0cHFVSkHmtClROjI8DocdH3Yp4GA7dSsosSCY8iLkUl1oGzW9GHp4QujHE4
WWxKBUPe6x+Pd+6QFivQMoYHiE2LdLuohqACurUy/jWntJwWrq086HxsOuQXf9cJRgTq+IcsMmOX
bg3LPNz8++0WYjVsUzWyewUZ8K2mvGcR+Q9iaVNHKq2Nsoo0YkJH72c740sRlKUDeNlBsl/Ij+lI
jXXScSo3suhI5F48wqMXkUg6xquv/GPqQpJaWnTA6S75eER1iV2OE10WpurDdktAKoRkA1Jp6mR7
yKIiFy9sDVPHCCUqiyFTIpyhuA1HneO7MCtrKqskhoaT82NWyszi7qL6Mccf+J+AU19ihL+wcLha
9hDlI4+BXf9sY+TgGur4OA559uP/AQAA//8=</cx:binary>
              </cx:geoCache>
            </cx:geography>
          </cx:layoutPr>
          <cx:valueColors>
            <cx:minColor>
              <a:srgbClr val="FFFF99"/>
            </cx:minColor>
            <cx:maxColor>
              <a:srgbClr val="FF3300"/>
            </cx:maxColor>
          </cx:valueColors>
        </cx:series>
        <cx:series layoutId="regionMap" hidden="1" uniqueId="{00000001-BA7B-4045-9815-744079C743DC}" formatIdx="1">
          <cx:tx>
            <cx:txData>
              <cx:f>_xlchart.v5.0</cx:f>
              <cx:v>Country</cx:v>
            </cx:txData>
          </cx:tx>
          <cx:dataId val="1"/>
          <cx:layoutPr>
            <cx:geography cultureLanguage="pt-BR" cultureRegion="BR" attribution="Da plataforma Bing">
              <cx:geoCache provider="{E9337A44-BEBE-4D9F-B70C-5C5E7DAFC167}">
                <cx:binary>BMFRCoAgDADQq4gHcBV9SXUXWTMFdeEG7fi9d6BFbJSms96GRLTTF9U3AggW6klCrzhZOGtA7sA5
VyS4Z/rqeGBb1h2wpKlk3sH1AwAA//8=</cx:binary>
              </cx:geoCache>
            </cx:geography>
          </cx:layoutPr>
        </cx:series>
      </cx:plotAreaRegion>
    </cx:plotArea>
    <cx:legend pos="r" align="min" overlay="0">
      <cx:spPr>
        <a:solidFill>
          <a:sysClr val="window" lastClr="FFFFFF"/>
        </a:solidFill>
      </cx:spPr>
      <cx:txPr>
        <a:bodyPr spcFirstLastPara="1" vertOverflow="ellipsis" horzOverflow="overflow" wrap="square" lIns="0" tIns="0" rIns="0" bIns="0" anchor="ctr" anchorCtr="1"/>
        <a:lstStyle/>
        <a:p>
          <a:pPr algn="ctr" rtl="0">
            <a:defRPr sz="1000" b="1">
              <a:solidFill>
                <a:schemeClr val="tx1"/>
              </a:solidFill>
            </a:defRPr>
          </a:pPr>
          <a:endParaRPr lang="pt-BR" sz="1000" b="1" i="0" u="none" strike="noStrike" baseline="0">
            <a:solidFill>
              <a:schemeClr val="tx1"/>
            </a:solidFill>
            <a:latin typeface="Calibri" panose="020F0502020204030204"/>
          </a:endParaRPr>
        </a:p>
      </cx:txPr>
    </cx:legend>
  </cx:chart>
  <cx:spPr>
    <a:solidFill>
      <a:sysClr val="window" lastClr="FFFFFF"/>
    </a:solidFill>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6">
  <cs:axisTitle>
    <cs:lnRef idx="0"/>
    <cs:fillRef idx="0"/>
    <cs:effectRef idx="0"/>
    <cs:fontRef idx="minor">
      <a:schemeClr val="lt1">
        <a:lumMod val="95000"/>
      </a:schemeClr>
    </cs:fontRef>
    <cs:defRPr sz="900"/>
  </cs:axisTitle>
  <cs:category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categoryAxis>
  <cs:chartArea>
    <cs:lnRef idx="0"/>
    <cs:fillRef idx="0"/>
    <cs:effectRef idx="0"/>
    <cs:fontRef idx="minor">
      <a:schemeClr val="dk1"/>
    </cs:fontRef>
    <cs:spPr>
      <a:solidFill>
        <a:schemeClr val="dk1">
          <a:lumMod val="65000"/>
          <a:lumOff val="35000"/>
        </a:schemeClr>
      </a:solidFill>
    </cs:spPr>
    <cs:defRPr sz="1000"/>
  </cs:chartArea>
  <cs:dataLabel>
    <cs:lnRef idx="0"/>
    <cs:fillRef idx="0"/>
    <cs:effectRef idx="0"/>
    <cs:fontRef idx="minor">
      <a:schemeClr val="lt1">
        <a:lumMod val="9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lt1"/>
    </cs:fontRef>
    <cs:spPr>
      <a:solidFill>
        <a:schemeClr val="phClr"/>
      </a:solidFill>
      <a:ln w="3175">
        <a:solidFill>
          <a:schemeClr val="dk1">
            <a:lumMod val="65000"/>
            <a:lumOff val="35000"/>
          </a:schemeClr>
        </a:solidFill>
      </a:ln>
    </cs:spPr>
  </cs:dataPoint>
  <cs:dataPoint3D>
    <cs:lnRef idx="0"/>
    <cs:fillRef idx="0">
      <cs:styleClr val="auto"/>
    </cs:fillRef>
    <cs:effectRef idx="0"/>
    <cs:fontRef idx="minor">
      <a:schemeClr val="lt1"/>
    </cs:fontRef>
    <cs:spPr>
      <a:solidFill>
        <a:schemeClr val="phClr"/>
      </a:solidFill>
    </cs:spPr>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fillRef idx="0">
      <cs:styleClr val="auto"/>
    </cs:fillRef>
    <cs:effectRef idx="0"/>
    <cs:fontRef idx="minor">
      <a:schemeClr val="lt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lt1"/>
    </cs:fontRef>
    <cs:spPr>
      <a:ln w="28575" cap="rnd">
        <a:solidFill>
          <a:schemeClr val="phClr"/>
        </a:solidFill>
        <a:round/>
      </a:ln>
    </cs:spPr>
  </cs:dataPointWireframe>
  <cs:dataTable>
    <cs:lnRef idx="0"/>
    <cs:fillRef idx="0"/>
    <cs:effectRef idx="0"/>
    <cs:fontRef idx="minor">
      <a:schemeClr val="lt1">
        <a:lumMod val="95000"/>
      </a:schemeClr>
    </cs:fontRef>
    <cs:spPr>
      <a:ln w="9525">
        <a:solidFill>
          <a:schemeClr val="lt1">
            <a:lumMod val="95000"/>
            <a:alpha val="54000"/>
          </a:schemeClr>
        </a:solidFill>
      </a:ln>
    </cs:spPr>
    <cs:defRPr sz="9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10000"/>
            <a:lumOff val="1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95000"/>
      </a:schemeClr>
    </cs:fontRef>
    <cs:defRPr sz="9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seriesAxis>
  <cs:seriesLine>
    <cs:lnRef idx="0"/>
    <cs:fillRef idx="0"/>
    <cs:effectRef idx="0"/>
    <cs:fontRef idx="minor">
      <a:schemeClr val="lt1"/>
    </cs:fontRef>
    <cs:spPr>
      <a:ln w="9525" cap="flat">
        <a:solidFill>
          <a:srgbClr val="D9D9D9"/>
        </a:solidFill>
        <a:round/>
      </a:ln>
    </cs:spPr>
  </cs:seriesLine>
  <cs:title>
    <cs:lnRef idx="0"/>
    <cs:fillRef idx="0"/>
    <cs:effectRef idx="0"/>
    <cs:fontRef idx="minor">
      <a:schemeClr val="lt1">
        <a:lumMod val="95000"/>
      </a:schemeClr>
    </cs:fontRef>
    <cs:defRPr sz="1400"/>
  </cs:title>
  <cs:trendline>
    <cs:lnRef idx="0">
      <cs:styleClr val="auto"/>
    </cs:lnRef>
    <cs:fillRef idx="0"/>
    <cs:effectRef idx="0"/>
    <cs:fontRef idx="minor">
      <a:schemeClr val="lt1"/>
    </cs:fontRef>
    <cs:spPr>
      <a:ln w="19050" cap="rnd">
        <a:solidFill>
          <a:schemeClr val="phClr"/>
        </a:solidFill>
        <a:prstDash val="sysDash"/>
      </a:ln>
    </cs:spPr>
  </cs:trendline>
  <cs:trendlineLabel>
    <cs:lnRef idx="0"/>
    <cs:fillRef idx="0"/>
    <cs:effectRef idx="0"/>
    <cs:fontRef idx="minor">
      <a:schemeClr val="lt1">
        <a:lumMod val="95000"/>
      </a:schemeClr>
    </cs:fontRef>
    <cs:defRPr sz="9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95000"/>
      </a:schemeClr>
    </cs:fontRef>
    <cs:defRPr sz="9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microsoft.com/office/2014/relationships/chartEx" Target="../charts/chartEx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11</xdr:col>
      <xdr:colOff>9070</xdr:colOff>
      <xdr:row>2</xdr:row>
      <xdr:rowOff>3968</xdr:rowOff>
    </xdr:from>
    <xdr:to>
      <xdr:col>31</xdr:col>
      <xdr:colOff>9071</xdr:colOff>
      <xdr:row>42</xdr:row>
      <xdr:rowOff>3968</xdr:rowOff>
    </xdr:to>
    <mc:AlternateContent xmlns:mc="http://schemas.openxmlformats.org/markup-compatibility/2006">
      <mc:Choice xmlns:cx4="http://schemas.microsoft.com/office/drawing/2016/5/10/chartex" Requires="cx4">
        <xdr:graphicFrame macro="">
          <xdr:nvGraphicFramePr>
            <xdr:cNvPr id="3" name="Gráfico 2">
              <a:extLst>
                <a:ext uri="{FF2B5EF4-FFF2-40B4-BE49-F238E27FC236}">
                  <a16:creationId xmlns:a16="http://schemas.microsoft.com/office/drawing/2014/main" id="{14820184-8FF4-4267-B685-F72E4677132B}"/>
                </a:ext>
              </a:extLst>
            </xdr:cNvPr>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0362745" y="327818"/>
              <a:ext cx="12192001" cy="64770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9</xdr:col>
      <xdr:colOff>11904</xdr:colOff>
      <xdr:row>18</xdr:row>
      <xdr:rowOff>1</xdr:rowOff>
    </xdr:from>
    <xdr:to>
      <xdr:col>19</xdr:col>
      <xdr:colOff>35718</xdr:colOff>
      <xdr:row>37</xdr:row>
      <xdr:rowOff>142875</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11906</xdr:colOff>
      <xdr:row>48</xdr:row>
      <xdr:rowOff>0</xdr:rowOff>
    </xdr:from>
    <xdr:to>
      <xdr:col>19</xdr:col>
      <xdr:colOff>0</xdr:colOff>
      <xdr:row>68</xdr:row>
      <xdr:rowOff>11906</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11906</xdr:colOff>
      <xdr:row>78</xdr:row>
      <xdr:rowOff>0</xdr:rowOff>
    </xdr:from>
    <xdr:to>
      <xdr:col>19</xdr:col>
      <xdr:colOff>0</xdr:colOff>
      <xdr:row>98</xdr:row>
      <xdr:rowOff>11906</xdr:rowOff>
    </xdr:to>
    <xdr:graphicFrame macro="">
      <xdr:nvGraphicFramePr>
        <xdr:cNvPr id="5" name="Gráfico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109</xdr:row>
      <xdr:rowOff>0</xdr:rowOff>
    </xdr:from>
    <xdr:to>
      <xdr:col>18</xdr:col>
      <xdr:colOff>595312</xdr:colOff>
      <xdr:row>129</xdr:row>
      <xdr:rowOff>11906</xdr:rowOff>
    </xdr:to>
    <xdr:graphicFrame macro="">
      <xdr:nvGraphicFramePr>
        <xdr:cNvPr id="6" name="Gráfico 5">
          <a:extLst>
            <a:ext uri="{FF2B5EF4-FFF2-40B4-BE49-F238E27FC236}">
              <a16:creationId xmlns:a16="http://schemas.microsoft.com/office/drawing/2014/main" id="{25A5AA14-28F0-463C-BB98-BD98A9C84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137</xdr:row>
      <xdr:rowOff>0</xdr:rowOff>
    </xdr:from>
    <xdr:to>
      <xdr:col>18</xdr:col>
      <xdr:colOff>595312</xdr:colOff>
      <xdr:row>157</xdr:row>
      <xdr:rowOff>11906</xdr:rowOff>
    </xdr:to>
    <xdr:graphicFrame macro="">
      <xdr:nvGraphicFramePr>
        <xdr:cNvPr id="7" name="Gráfico 6">
          <a:extLst>
            <a:ext uri="{FF2B5EF4-FFF2-40B4-BE49-F238E27FC236}">
              <a16:creationId xmlns:a16="http://schemas.microsoft.com/office/drawing/2014/main" id="{11643B61-3BEF-4073-9339-438F3B3219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razilianITCompanyRevenuesEmploymentPerYearFromSecondarySourc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etadata"/>
      <sheetName val="Terms and Conditions"/>
      <sheetName val="Table 1 - Companies"/>
      <sheetName val="Table 2 - Revenues"/>
      <sheetName val="Table 3 - Employment"/>
      <sheetName val="References"/>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statisticshowto.com/?s=bias" TargetMode="External"/><Relationship Id="rId1" Type="http://schemas.openxmlformats.org/officeDocument/2006/relationships/hyperlink" Target="https://catalogofbias.org/biases/"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hyperlink" Target="https://creativecommons.org/licenses/by/4.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CC644-CEF6-40F8-94E2-70E2E77FC427}">
  <dimension ref="A3:M41"/>
  <sheetViews>
    <sheetView tabSelected="1" zoomScale="75" zoomScaleNormal="75" workbookViewId="0"/>
  </sheetViews>
  <sheetFormatPr defaultRowHeight="17.25" customHeight="1" x14ac:dyDescent="0.2"/>
  <cols>
    <col min="1" max="1" width="10.5703125" style="349" customWidth="1"/>
    <col min="2" max="2" width="19.5703125" style="349" customWidth="1"/>
    <col min="3" max="1025" width="8.7109375" style="349" customWidth="1"/>
    <col min="1026" max="16384" width="9.140625" style="349"/>
  </cols>
  <sheetData>
    <row r="3" spans="1:13" ht="17.25" customHeight="1" x14ac:dyDescent="0.2">
      <c r="A3" s="366"/>
      <c r="B3" s="366"/>
      <c r="C3" s="366"/>
      <c r="D3" s="366"/>
      <c r="E3" s="366"/>
      <c r="F3" s="366"/>
      <c r="G3" s="366"/>
      <c r="H3" s="366"/>
      <c r="I3" s="366"/>
      <c r="J3" s="366"/>
      <c r="K3" s="366"/>
      <c r="L3" s="366"/>
      <c r="M3" s="366"/>
    </row>
    <row r="4" spans="1:13" ht="17.25" customHeight="1" x14ac:dyDescent="0.25">
      <c r="A4" s="367" t="s">
        <v>1770</v>
      </c>
      <c r="B4" s="368"/>
      <c r="C4" s="367" t="s">
        <v>1812</v>
      </c>
    </row>
    <row r="5" spans="1:13" ht="17.25" customHeight="1" x14ac:dyDescent="0.2">
      <c r="A5" s="369"/>
      <c r="B5" s="369"/>
      <c r="C5" s="369"/>
      <c r="D5" s="369"/>
      <c r="E5" s="369"/>
      <c r="F5" s="369"/>
      <c r="G5" s="369"/>
      <c r="H5" s="369"/>
      <c r="I5" s="369"/>
      <c r="J5" s="369"/>
      <c r="K5" s="369"/>
      <c r="L5" s="369"/>
      <c r="M5" s="369"/>
    </row>
    <row r="7" spans="1:13" ht="17.25" customHeight="1" x14ac:dyDescent="0.2">
      <c r="A7" s="348" t="s">
        <v>1771</v>
      </c>
      <c r="C7" s="349" t="s">
        <v>1795</v>
      </c>
    </row>
    <row r="9" spans="1:13" ht="17.25" customHeight="1" x14ac:dyDescent="0.2">
      <c r="A9" s="348" t="s">
        <v>1796</v>
      </c>
      <c r="C9" s="349" t="s">
        <v>1797</v>
      </c>
    </row>
    <row r="11" spans="1:13" ht="17.25" customHeight="1" x14ac:dyDescent="0.2">
      <c r="A11" s="372" t="s">
        <v>1798</v>
      </c>
      <c r="C11" s="349" t="s">
        <v>1799</v>
      </c>
    </row>
    <row r="12" spans="1:13" ht="17.25" customHeight="1" x14ac:dyDescent="0.2">
      <c r="A12" s="365"/>
    </row>
    <row r="13" spans="1:13" ht="17.25" customHeight="1" x14ac:dyDescent="0.2">
      <c r="A13" s="372" t="s">
        <v>1800</v>
      </c>
      <c r="C13" s="349" t="s">
        <v>1801</v>
      </c>
    </row>
    <row r="14" spans="1:13" ht="17.25" customHeight="1" x14ac:dyDescent="0.2">
      <c r="A14" s="365"/>
    </row>
    <row r="15" spans="1:13" ht="17.25" customHeight="1" x14ac:dyDescent="0.2">
      <c r="A15" s="373" t="s">
        <v>1802</v>
      </c>
      <c r="C15" s="349" t="s">
        <v>1815</v>
      </c>
    </row>
    <row r="16" spans="1:13" ht="17.25" customHeight="1" x14ac:dyDescent="0.2">
      <c r="A16" s="365"/>
    </row>
    <row r="17" spans="1:3" ht="17.25" customHeight="1" x14ac:dyDescent="0.2">
      <c r="A17" s="373" t="s">
        <v>1804</v>
      </c>
      <c r="C17" s="349" t="s">
        <v>1816</v>
      </c>
    </row>
    <row r="18" spans="1:3" ht="17.25" customHeight="1" x14ac:dyDescent="0.2">
      <c r="A18" s="365"/>
    </row>
    <row r="19" spans="1:3" ht="17.25" customHeight="1" x14ac:dyDescent="0.2">
      <c r="A19" s="372" t="s">
        <v>1813</v>
      </c>
      <c r="C19" s="349" t="s">
        <v>1803</v>
      </c>
    </row>
    <row r="20" spans="1:3" ht="17.25" customHeight="1" x14ac:dyDescent="0.2">
      <c r="A20" s="348"/>
    </row>
    <row r="21" spans="1:3" ht="17.25" customHeight="1" x14ac:dyDescent="0.2">
      <c r="A21" s="372" t="s">
        <v>1814</v>
      </c>
      <c r="C21" s="349" t="s">
        <v>1805</v>
      </c>
    </row>
    <row r="23" spans="1:3" ht="17.25" customHeight="1" x14ac:dyDescent="0.2">
      <c r="A23" s="372" t="s">
        <v>1807</v>
      </c>
      <c r="C23" s="349" t="s">
        <v>1817</v>
      </c>
    </row>
    <row r="25" spans="1:3" ht="17.25" customHeight="1" x14ac:dyDescent="0.2">
      <c r="A25" s="372" t="s">
        <v>1823</v>
      </c>
      <c r="C25" s="349" t="s">
        <v>1806</v>
      </c>
    </row>
    <row r="27" spans="1:3" ht="17.25" customHeight="1" x14ac:dyDescent="0.2">
      <c r="A27" s="372" t="s">
        <v>1824</v>
      </c>
      <c r="C27" s="349" t="s">
        <v>1818</v>
      </c>
    </row>
    <row r="29" spans="1:3" ht="17.25" customHeight="1" x14ac:dyDescent="0.2">
      <c r="A29" s="372" t="s">
        <v>1810</v>
      </c>
      <c r="C29" s="349" t="s">
        <v>1808</v>
      </c>
    </row>
    <row r="31" spans="1:3" ht="17.25" customHeight="1" x14ac:dyDescent="0.2">
      <c r="A31" s="372" t="s">
        <v>1825</v>
      </c>
      <c r="C31" s="349" t="s">
        <v>1809</v>
      </c>
    </row>
    <row r="32" spans="1:3" ht="17.25" customHeight="1" x14ac:dyDescent="0.2">
      <c r="A32" s="348"/>
    </row>
    <row r="33" spans="1:3" ht="17.25" customHeight="1" x14ac:dyDescent="0.2">
      <c r="A33" s="372" t="s">
        <v>1826</v>
      </c>
      <c r="C33" s="349" t="s">
        <v>1819</v>
      </c>
    </row>
    <row r="34" spans="1:3" ht="17.25" customHeight="1" x14ac:dyDescent="0.2">
      <c r="A34" s="348"/>
    </row>
    <row r="35" spans="1:3" ht="17.25" customHeight="1" x14ac:dyDescent="0.2">
      <c r="A35" s="372" t="s">
        <v>1827</v>
      </c>
      <c r="C35" s="349" t="s">
        <v>1820</v>
      </c>
    </row>
    <row r="36" spans="1:3" ht="17.25" customHeight="1" x14ac:dyDescent="0.2">
      <c r="A36" s="348"/>
    </row>
    <row r="37" spans="1:3" ht="17.25" customHeight="1" x14ac:dyDescent="0.2">
      <c r="A37" s="373" t="s">
        <v>1828</v>
      </c>
      <c r="C37" s="349" t="s">
        <v>1821</v>
      </c>
    </row>
    <row r="39" spans="1:3" ht="17.25" customHeight="1" x14ac:dyDescent="0.2">
      <c r="A39" s="373" t="s">
        <v>1829</v>
      </c>
      <c r="C39" s="349" t="s">
        <v>1822</v>
      </c>
    </row>
    <row r="41" spans="1:3" ht="17.25" customHeight="1" x14ac:dyDescent="0.2">
      <c r="A41" s="372" t="s">
        <v>1830</v>
      </c>
      <c r="C41" s="349" t="s">
        <v>1811</v>
      </c>
    </row>
  </sheetData>
  <hyperlinks>
    <hyperlink ref="A7" location="Metadata!A1" display="Metadata" xr:uid="{B3102CB5-208A-4661-ADCD-568DCCFCB7A9}"/>
    <hyperlink ref="A9" location="'Terms and Conditions'!A1" display="Terms and Conditions" xr:uid="{4C09DF93-B777-4C0C-AB25-FE6E52777C52}"/>
    <hyperlink ref="A11" location="'Study types'!A1" display="Reference Table 1" xr:uid="{C59B9FB0-675A-4194-A11A-21F5447D6B7D}"/>
    <hyperlink ref="A13" location="'SWEBOK KAs'!A1" display="Reference Table 2" xr:uid="{BF0EFD56-2D05-43E1-932C-B4579A8B4A5D}"/>
    <hyperlink ref="A19" location="'Search Results'!A1" display="Analysis Table 3" xr:uid="{A629F3D0-2C3E-4DA8-B3EF-02DB2E0CADE3}"/>
    <hyperlink ref="A21" location="'Studied Papers'!A1" display="Analysis Table 4" xr:uid="{421C7E2F-5B75-4532-A40F-03BAE1F32019}"/>
    <hyperlink ref="A23" location="'Productivity Measures'!A1" display="Reference and Analysis Table 5" xr:uid="{2ECB01B1-43AB-4600-91F6-80BD23FA7AF2}"/>
    <hyperlink ref="A25" location="'Ultimate Goals'!A1" display="Reference and Analysis Table 6" xr:uid="{C7066B6B-DF61-488A-9CC1-84C914224C7C}"/>
    <hyperlink ref="A27" location="'Other Stats'!A1" display="Reference and Analysis Table 7" xr:uid="{7913BBD0-9F83-4911-8A23-53B0BCF406AD}"/>
    <hyperlink ref="A29" location="'Study Findings'!A1" display="Analysis Table 8" xr:uid="{096E4CB2-611B-4AEF-9E8E-E03547471334}"/>
    <hyperlink ref="A31" location="'Related Work'!A1" display="Analysis Table 9" xr:uid="{6E5F524E-71D2-4C99-8943-E9A0F5D58F96}"/>
    <hyperlink ref="A41" location="'Gaps and Trends'!A1" display="Analysis Table 13" xr:uid="{39297977-15F8-43D3-99FF-93F31B4D5B2E}"/>
    <hyperlink ref="A15" location="'Retrieved References'!A1" display="Analysis Table 1" xr:uid="{97EE6B5A-7EAA-407B-B2A9-67186DC4DEAC}"/>
    <hyperlink ref="A17" location="'Snowballed References'!A1" display="Analysis Table 2" xr:uid="{5D315F08-39CA-494A-A2B7-8845FA7A0604}"/>
    <hyperlink ref="A33" location="'Validity Analysis Criteria'!A1" display="Reference Table 3" xr:uid="{7216B5A3-7D38-4CD9-B0F6-0029EAD39828}"/>
    <hyperlink ref="A35" location="'Risk of Bias Assessment'!A1" display="Analysis Table 10" xr:uid="{0A092488-09F7-4249-9304-24F473ABD168}"/>
    <hyperlink ref="A37" location="'Certainty in Body of Evidence'!A1" display="Analysis Table 11" xr:uid="{E7F15A74-9C9A-49E2-A403-7F9BD390B28C}"/>
    <hyperlink ref="A39" location="'Summary of Findings'!A1" display="Analysis Table 12" xr:uid="{5BA59D56-35A0-4C7F-A4B4-C0E85FD75757}"/>
  </hyperlinks>
  <pageMargins left="0.78749999999999998" right="0.78749999999999998" top="0.98402777777777795" bottom="0.98402777777777795" header="0.51180555555555496" footer="0.51180555555555496"/>
  <pageSetup paperSize="9" firstPageNumber="0"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41"/>
  <sheetViews>
    <sheetView zoomScale="75" zoomScaleNormal="75" workbookViewId="0"/>
  </sheetViews>
  <sheetFormatPr defaultRowHeight="12.75" x14ac:dyDescent="0.2"/>
  <cols>
    <col min="1" max="1" width="23.85546875" customWidth="1"/>
    <col min="2" max="2" width="49.5703125" customWidth="1"/>
    <col min="3" max="3" width="7.85546875" customWidth="1"/>
    <col min="4" max="11" width="10.7109375" customWidth="1"/>
    <col min="12" max="1021" width="8.7109375" customWidth="1"/>
  </cols>
  <sheetData>
    <row r="1" spans="1:17" x14ac:dyDescent="0.2">
      <c r="A1" s="373" t="s">
        <v>1770</v>
      </c>
    </row>
    <row r="2" spans="1:17" s="1" customFormat="1" x14ac:dyDescent="0.2">
      <c r="A2" s="55" t="s">
        <v>228</v>
      </c>
      <c r="B2" s="55" t="s">
        <v>229</v>
      </c>
      <c r="C2" s="55" t="s">
        <v>349</v>
      </c>
      <c r="D2" s="55" t="s">
        <v>293</v>
      </c>
      <c r="E2" s="55"/>
      <c r="F2" s="55"/>
      <c r="G2" s="55"/>
      <c r="H2" s="55"/>
      <c r="I2" s="55"/>
      <c r="J2" s="55"/>
      <c r="K2" s="55"/>
    </row>
    <row r="3" spans="1:17" x14ac:dyDescent="0.2">
      <c r="A3" t="s">
        <v>232</v>
      </c>
      <c r="B3" s="155" t="s">
        <v>953</v>
      </c>
      <c r="C3" s="8">
        <f t="shared" ref="C3:C39" si="0">COUNTA(D3:Z3)</f>
        <v>14</v>
      </c>
      <c r="D3" t="str">
        <f>'Studied Papers'!$A$74</f>
        <v>Scacchi91</v>
      </c>
      <c r="E3" t="str">
        <f>'Studied Papers'!$A$61</f>
        <v>MosesFPS06</v>
      </c>
      <c r="F3" s="159" t="str">
        <f>'Studied Papers'!$A$15</f>
        <v>BibiSA08</v>
      </c>
      <c r="G3" s="8" t="str">
        <f>'Studied Papers'!$A$28</f>
        <v>FaulkLVSV09</v>
      </c>
      <c r="H3" t="str">
        <f>'Studied Papers'!$A$57</f>
        <v>MinetakiM09</v>
      </c>
      <c r="I3" t="str">
        <f>'Studied Papers'!$A$85</f>
        <v>TrendM09</v>
      </c>
      <c r="J3" s="8" t="str">
        <f>'Studied Papers'!$A$35</f>
        <v>HernandezLopezPGC11</v>
      </c>
      <c r="K3" s="8" t="str">
        <f>'Studied Papers'!$A$22</f>
        <v>CheikhiARI12</v>
      </c>
      <c r="L3" s="8" t="str">
        <f>'Studied Papers'!$A$34</f>
        <v>HernandezLopezCSC15</v>
      </c>
      <c r="M3" t="str">
        <f>'Studied Papers'!$A$81</f>
        <v>StylianouA16</v>
      </c>
      <c r="N3" t="str">
        <f>'Studied Papers'!$A$90</f>
        <v>YilmazOC16</v>
      </c>
      <c r="O3" s="8" t="str">
        <f>'Studied Papers'!$A$56</f>
        <v>MeyerZF17</v>
      </c>
      <c r="P3" t="str">
        <f>'Studied Papers'!$A$20</f>
        <v>ChapettaT20</v>
      </c>
      <c r="Q3" t="str">
        <f>'Studied Papers'!$A$63</f>
        <v>OliveiraEA20</v>
      </c>
    </row>
    <row r="4" spans="1:17" x14ac:dyDescent="0.2">
      <c r="A4" s="11" t="s">
        <v>433</v>
      </c>
      <c r="B4" s="11" t="s">
        <v>429</v>
      </c>
      <c r="C4" s="8">
        <f t="shared" si="0"/>
        <v>2</v>
      </c>
      <c r="D4" s="8" t="str">
        <f>'Studied Papers'!$A$88</f>
        <v>Wang12</v>
      </c>
      <c r="E4" s="159" t="str">
        <f>'Studied Papers'!$A$91</f>
        <v>ZhaoWW21</v>
      </c>
      <c r="F4" s="8"/>
      <c r="H4" s="8"/>
      <c r="K4" s="8"/>
    </row>
    <row r="5" spans="1:17" x14ac:dyDescent="0.2">
      <c r="A5" s="11" t="s">
        <v>344</v>
      </c>
      <c r="B5" s="11" t="s">
        <v>432</v>
      </c>
      <c r="C5" s="8">
        <f t="shared" si="0"/>
        <v>2</v>
      </c>
      <c r="D5" s="8" t="str">
        <f>'Studied Papers'!$A$36</f>
        <v>HuangW09</v>
      </c>
      <c r="E5" s="8" t="str">
        <f>'Studied Papers'!$A$30</f>
        <v>GeH11</v>
      </c>
    </row>
    <row r="6" spans="1:17" x14ac:dyDescent="0.2">
      <c r="A6" t="s">
        <v>1765</v>
      </c>
      <c r="B6" t="s">
        <v>1551</v>
      </c>
      <c r="C6" s="8">
        <f t="shared" si="0"/>
        <v>2</v>
      </c>
      <c r="D6" s="8" t="str">
        <f>'Studied Papers'!$A$83</f>
        <v>TanihanaN13</v>
      </c>
      <c r="E6" s="8" t="str">
        <f>'Studied Papers'!$A$25</f>
        <v>Duarte17a</v>
      </c>
      <c r="F6" s="8"/>
      <c r="G6" s="8"/>
    </row>
    <row r="7" spans="1:17" x14ac:dyDescent="0.2">
      <c r="A7" s="155" t="s">
        <v>1518</v>
      </c>
      <c r="B7" s="11" t="s">
        <v>434</v>
      </c>
      <c r="C7" s="8">
        <f t="shared" si="0"/>
        <v>1</v>
      </c>
      <c r="D7" t="str">
        <f>'Studied Papers'!$A$17</f>
        <v>Boehm99a</v>
      </c>
      <c r="E7" s="8"/>
      <c r="F7" s="8"/>
    </row>
    <row r="8" spans="1:17" x14ac:dyDescent="0.2">
      <c r="A8" s="155" t="s">
        <v>1519</v>
      </c>
      <c r="B8" s="155" t="s">
        <v>1514</v>
      </c>
      <c r="C8" s="8">
        <f t="shared" si="0"/>
        <v>1</v>
      </c>
      <c r="D8" t="str">
        <f>'Studied Papers'!$A$21</f>
        <v>Chatman95</v>
      </c>
      <c r="E8" s="8"/>
      <c r="F8" s="8"/>
    </row>
    <row r="9" spans="1:17" x14ac:dyDescent="0.2">
      <c r="A9" s="11" t="s">
        <v>402</v>
      </c>
      <c r="B9" s="155" t="s">
        <v>1612</v>
      </c>
      <c r="C9" s="8">
        <f t="shared" si="0"/>
        <v>4</v>
      </c>
      <c r="D9" t="str">
        <f>'Studied Papers'!$A$8</f>
        <v>BankerDK91</v>
      </c>
      <c r="E9" s="8" t="str">
        <f>'Studied Papers'!$A$9</f>
        <v>BankerK91</v>
      </c>
      <c r="F9" t="str">
        <f>'Studied Papers'!$A$10</f>
        <v>BankerS94</v>
      </c>
      <c r="G9" s="8" t="str">
        <f>'Studied Papers'!$A$5</f>
        <v>AsmildPK06</v>
      </c>
    </row>
    <row r="10" spans="1:17" x14ac:dyDescent="0.2">
      <c r="A10" s="11" t="s">
        <v>371</v>
      </c>
      <c r="B10" s="11" t="s">
        <v>372</v>
      </c>
      <c r="C10" s="8">
        <f t="shared" si="0"/>
        <v>2</v>
      </c>
      <c r="D10" s="8" t="str">
        <f>'Studied Papers'!$A$41</f>
        <v>KitchenhamM04</v>
      </c>
      <c r="E10" t="str">
        <f>'Studied Papers'!$A$24</f>
        <v>DiesteEtAll17</v>
      </c>
      <c r="F10" s="8"/>
    </row>
    <row r="11" spans="1:17" x14ac:dyDescent="0.2">
      <c r="A11" s="24" t="s">
        <v>304</v>
      </c>
      <c r="B11" s="59" t="s">
        <v>334</v>
      </c>
      <c r="C11" s="8">
        <f t="shared" si="0"/>
        <v>1</v>
      </c>
      <c r="D11" s="60" t="str">
        <f>'Studied Papers'!$A$37</f>
        <v>JaloteK21</v>
      </c>
      <c r="E11" s="8"/>
      <c r="F11" s="8"/>
    </row>
    <row r="12" spans="1:17" x14ac:dyDescent="0.2">
      <c r="A12" s="11" t="s">
        <v>339</v>
      </c>
      <c r="B12" t="s">
        <v>328</v>
      </c>
      <c r="C12" s="8">
        <f t="shared" si="0"/>
        <v>2</v>
      </c>
      <c r="D12" t="str">
        <f>'Studied Papers'!$A$64</f>
        <v>PalaciosCSGT14</v>
      </c>
      <c r="E12" t="str">
        <f>'Studied Papers'!$A$60</f>
        <v>Mohapatra11</v>
      </c>
      <c r="F12" s="8"/>
    </row>
    <row r="13" spans="1:17" x14ac:dyDescent="0.2">
      <c r="A13" s="11" t="s">
        <v>353</v>
      </c>
      <c r="B13" s="11" t="s">
        <v>354</v>
      </c>
      <c r="C13" s="8">
        <f t="shared" si="0"/>
        <v>3</v>
      </c>
      <c r="D13" s="8" t="str">
        <f>'Studied Papers'!$A$50</f>
        <v>MacCormackKCC03</v>
      </c>
      <c r="E13" s="8" t="str">
        <f>'Studied Papers'!$A$44</f>
        <v>LagerstromWHL12</v>
      </c>
      <c r="F13" s="8" t="str">
        <f>'Studied Papers'!$A$49</f>
        <v>LowJ91</v>
      </c>
    </row>
    <row r="14" spans="1:17" x14ac:dyDescent="0.2">
      <c r="A14" s="11" t="s">
        <v>363</v>
      </c>
      <c r="B14" s="11" t="s">
        <v>362</v>
      </c>
      <c r="C14" s="8">
        <f t="shared" si="0"/>
        <v>3</v>
      </c>
      <c r="D14" s="8" t="str">
        <f>'Studied Papers'!$A$53</f>
        <v>MaxwellF00</v>
      </c>
      <c r="E14" s="8" t="str">
        <f>'Studied Papers'!$A$69</f>
        <v>PremrajSKF05</v>
      </c>
      <c r="F14" s="8" t="str">
        <f>'Studied Papers'!$A$86</f>
        <v>Tsuno09</v>
      </c>
    </row>
    <row r="15" spans="1:17" x14ac:dyDescent="0.2">
      <c r="A15" t="s">
        <v>294</v>
      </c>
      <c r="B15" t="s">
        <v>435</v>
      </c>
      <c r="C15" s="8">
        <f t="shared" si="0"/>
        <v>1</v>
      </c>
      <c r="D15" s="8" t="str">
        <f>'Studied Papers'!$A$73</f>
        <v>Rubin93a</v>
      </c>
      <c r="E15" s="8"/>
      <c r="F15" s="8"/>
    </row>
    <row r="16" spans="1:17" x14ac:dyDescent="0.2">
      <c r="A16" s="11" t="s">
        <v>359</v>
      </c>
      <c r="B16" s="11" t="s">
        <v>436</v>
      </c>
      <c r="C16" s="8">
        <f t="shared" si="0"/>
        <v>2</v>
      </c>
      <c r="D16" t="str">
        <f>'Studied Papers'!$A$66</f>
        <v>PortM99</v>
      </c>
      <c r="E16" s="8" t="str">
        <f>'Studied Papers'!$A$87</f>
        <v>TsunodaA17</v>
      </c>
      <c r="F16" s="8"/>
    </row>
    <row r="17" spans="1:9" ht="14.25" customHeight="1" x14ac:dyDescent="0.2">
      <c r="A17" s="52" t="s">
        <v>358</v>
      </c>
      <c r="B17" s="52" t="s">
        <v>437</v>
      </c>
      <c r="C17" s="2">
        <f t="shared" si="0"/>
        <v>3</v>
      </c>
      <c r="D17" s="2" t="str">
        <f>'Studied Papers'!$A$65</f>
        <v>ParrishSHH04</v>
      </c>
      <c r="E17" s="2" t="str">
        <f>'Studied Papers'!$A$45</f>
        <v>LavazzaMT18</v>
      </c>
      <c r="F17" s="2" t="str">
        <f>'Studied Papers'!$A$46</f>
        <v>LavazzaLM20</v>
      </c>
    </row>
    <row r="18" spans="1:9" x14ac:dyDescent="0.2">
      <c r="A18" s="59" t="s">
        <v>340</v>
      </c>
      <c r="B18" s="59" t="s">
        <v>329</v>
      </c>
      <c r="C18" s="8">
        <f t="shared" si="0"/>
        <v>2</v>
      </c>
      <c r="D18" s="24" t="str">
        <f>'Studied Papers'!$A$6</f>
        <v>AzzehN17</v>
      </c>
      <c r="E18" t="str">
        <f>'Studied Papers'!$A$7</f>
        <v>AzzehN18</v>
      </c>
    </row>
    <row r="19" spans="1:9" x14ac:dyDescent="0.2">
      <c r="A19" s="164" t="s">
        <v>1583</v>
      </c>
      <c r="B19" s="164" t="s">
        <v>1584</v>
      </c>
      <c r="C19" s="8">
        <f t="shared" si="0"/>
        <v>1</v>
      </c>
      <c r="D19" s="24" t="str">
        <f>'Studied Papers'!$A$79</f>
        <v>StaplesEA14</v>
      </c>
    </row>
    <row r="20" spans="1:9" x14ac:dyDescent="0.2">
      <c r="A20" s="59" t="s">
        <v>360</v>
      </c>
      <c r="B20" s="11" t="s">
        <v>361</v>
      </c>
      <c r="C20" s="8">
        <f t="shared" si="0"/>
        <v>1</v>
      </c>
      <c r="D20" s="24" t="str">
        <f>'Studied Papers'!$A$68</f>
        <v>PotokVR99</v>
      </c>
    </row>
    <row r="21" spans="1:9" x14ac:dyDescent="0.2">
      <c r="A21" s="11" t="s">
        <v>336</v>
      </c>
      <c r="B21" t="s">
        <v>325</v>
      </c>
      <c r="C21" s="8">
        <f t="shared" si="0"/>
        <v>4</v>
      </c>
      <c r="D21" s="8" t="str">
        <f>'Studied Papers'!$A$26</f>
        <v>Duncan88</v>
      </c>
      <c r="E21" s="2" t="str">
        <f>'Studied Papers'!$A$52</f>
        <v>Maxwe96</v>
      </c>
      <c r="F21" t="str">
        <f>'Studied Papers'!$A$67</f>
        <v>PotokV97</v>
      </c>
      <c r="G21" t="str">
        <f>'Studied Papers'!$A$58</f>
        <v>MoazeniLCB14</v>
      </c>
    </row>
    <row r="22" spans="1:9" x14ac:dyDescent="0.2">
      <c r="A22" s="11" t="s">
        <v>337</v>
      </c>
      <c r="B22" t="s">
        <v>326</v>
      </c>
      <c r="C22" s="8">
        <f t="shared" si="0"/>
        <v>6</v>
      </c>
      <c r="D22" s="8" t="str">
        <f>'Studied Papers'!$A$16</f>
        <v>Boehm87</v>
      </c>
      <c r="E22" t="str">
        <f>'Studied Papers'!$A$84</f>
        <v>TomaszewskiL06</v>
      </c>
      <c r="F22" s="8" t="str">
        <f>'Studied Papers'!$A$77</f>
        <v>SiokT07</v>
      </c>
      <c r="G22" t="str">
        <f>'Studied Papers'!$A$89</f>
        <v>WangWZ08</v>
      </c>
      <c r="H22" s="8" t="str">
        <f>'Studied Papers'!$A$82</f>
        <v>Tan09</v>
      </c>
      <c r="I22" t="str">
        <f>'Studied Papers'!$A$70</f>
        <v>RamasubbuCBH11</v>
      </c>
    </row>
    <row r="23" spans="1:9" x14ac:dyDescent="0.2">
      <c r="A23" s="11" t="s">
        <v>356</v>
      </c>
      <c r="B23" s="11" t="s">
        <v>355</v>
      </c>
      <c r="C23" s="8">
        <f t="shared" si="0"/>
        <v>1</v>
      </c>
      <c r="D23" t="str">
        <f>'Studied Papers'!$A$48</f>
        <v>Lim94</v>
      </c>
      <c r="F23" s="8"/>
      <c r="G23" s="8"/>
    </row>
    <row r="24" spans="1:9" x14ac:dyDescent="0.2">
      <c r="A24" s="11" t="s">
        <v>347</v>
      </c>
      <c r="B24" s="11" t="s">
        <v>348</v>
      </c>
      <c r="C24" s="8">
        <f t="shared" si="0"/>
        <v>1</v>
      </c>
      <c r="D24" t="str">
        <f>'Studied Papers'!$A$29</f>
        <v>FrakesS01</v>
      </c>
      <c r="F24" s="8"/>
      <c r="G24" s="8"/>
    </row>
    <row r="25" spans="1:9" x14ac:dyDescent="0.2">
      <c r="A25" s="11" t="s">
        <v>338</v>
      </c>
      <c r="B25" s="11" t="s">
        <v>368</v>
      </c>
      <c r="C25" s="8">
        <f t="shared" si="0"/>
        <v>2</v>
      </c>
      <c r="D25" t="str">
        <f>'Studied Papers'!$A$3</f>
        <v>AbdelHamid96</v>
      </c>
      <c r="E25" t="str">
        <f>'Studied Papers'!$A$76</f>
        <v>SentasASB05</v>
      </c>
      <c r="F25" s="8"/>
      <c r="G25" s="8"/>
    </row>
    <row r="26" spans="1:9" x14ac:dyDescent="0.2">
      <c r="A26" s="11" t="s">
        <v>369</v>
      </c>
      <c r="B26" s="11" t="s">
        <v>327</v>
      </c>
      <c r="C26" s="8">
        <f t="shared" si="0"/>
        <v>1</v>
      </c>
      <c r="D26" t="str">
        <f>'Studied Papers'!$A$78</f>
        <v>SovaS96</v>
      </c>
      <c r="F26" s="8"/>
      <c r="G26" s="8"/>
    </row>
    <row r="27" spans="1:9" x14ac:dyDescent="0.2">
      <c r="A27" s="11" t="s">
        <v>425</v>
      </c>
      <c r="B27" t="s">
        <v>426</v>
      </c>
      <c r="C27" s="8">
        <f t="shared" si="0"/>
        <v>1</v>
      </c>
      <c r="D27" t="str">
        <f>'Studied Papers'!$A$14</f>
        <v>BibiAS16</v>
      </c>
    </row>
    <row r="28" spans="1:9" x14ac:dyDescent="0.2">
      <c r="A28" s="59" t="s">
        <v>341</v>
      </c>
      <c r="B28" s="59" t="s">
        <v>438</v>
      </c>
      <c r="C28" s="8">
        <f t="shared" si="0"/>
        <v>2</v>
      </c>
      <c r="D28" s="60" t="str">
        <f>'Studied Papers'!$A$18</f>
        <v>CarvalhoRSCB11</v>
      </c>
      <c r="E28" s="8" t="str">
        <f>'Studied Papers'!$A$72</f>
        <v>RodriguezSGH12</v>
      </c>
      <c r="F28" s="8"/>
    </row>
    <row r="29" spans="1:9" x14ac:dyDescent="0.2">
      <c r="A29" s="21" t="s">
        <v>335</v>
      </c>
      <c r="B29" s="59" t="s">
        <v>439</v>
      </c>
      <c r="C29" s="8">
        <f t="shared" si="0"/>
        <v>1</v>
      </c>
      <c r="D29" s="60" t="str">
        <f>'Studied Papers'!$A$19</f>
        <v>CataldoH13</v>
      </c>
      <c r="E29" s="8"/>
      <c r="F29" s="8"/>
    </row>
    <row r="30" spans="1:9" x14ac:dyDescent="0.2">
      <c r="A30" s="59" t="s">
        <v>331</v>
      </c>
      <c r="B30" s="59" t="s">
        <v>332</v>
      </c>
      <c r="C30" s="8">
        <f t="shared" si="0"/>
        <v>1</v>
      </c>
      <c r="D30" s="60" t="str">
        <f>'Studied Papers'!$A$33</f>
        <v>HenshawJMB96</v>
      </c>
      <c r="E30" s="8"/>
      <c r="F30" s="8"/>
    </row>
    <row r="31" spans="1:9" x14ac:dyDescent="0.2">
      <c r="A31" s="164" t="s">
        <v>1523</v>
      </c>
      <c r="B31" s="164" t="s">
        <v>1522</v>
      </c>
      <c r="C31" s="8">
        <f t="shared" si="0"/>
        <v>1</v>
      </c>
      <c r="D31" s="8" t="str">
        <f>'Studied Papers'!$A$42</f>
        <v>KreinMKDE10</v>
      </c>
      <c r="E31" s="8"/>
      <c r="F31" s="8"/>
    </row>
    <row r="32" spans="1:9" x14ac:dyDescent="0.2">
      <c r="A32" s="59" t="s">
        <v>364</v>
      </c>
      <c r="B32" s="59" t="s">
        <v>365</v>
      </c>
      <c r="C32" s="8">
        <f t="shared" si="0"/>
        <v>1</v>
      </c>
      <c r="D32" s="60" t="str">
        <f>'Studied Papers'!$A$71</f>
        <v>RastogiT0NC17</v>
      </c>
      <c r="E32" s="8"/>
      <c r="F32" s="8"/>
    </row>
    <row r="33" spans="1:12" x14ac:dyDescent="0.2">
      <c r="A33" s="164" t="s">
        <v>1535</v>
      </c>
      <c r="B33" s="164" t="s">
        <v>1536</v>
      </c>
      <c r="C33" s="8">
        <f t="shared" si="0"/>
        <v>1</v>
      </c>
      <c r="D33" s="60" t="str">
        <f>'Studied Papers'!$A$43</f>
        <v>KuutilaMCEA21</v>
      </c>
      <c r="E33" s="8"/>
      <c r="F33" s="8"/>
    </row>
    <row r="34" spans="1:12" x14ac:dyDescent="0.2">
      <c r="A34" s="11" t="s">
        <v>322</v>
      </c>
      <c r="B34" s="11" t="s">
        <v>440</v>
      </c>
      <c r="C34" s="8">
        <f t="shared" si="0"/>
        <v>1</v>
      </c>
      <c r="D34" t="str">
        <f>'Studied Papers'!$A$59</f>
        <v>Mockus09</v>
      </c>
      <c r="F34" s="8"/>
    </row>
    <row r="35" spans="1:12" x14ac:dyDescent="0.2">
      <c r="A35" t="s">
        <v>323</v>
      </c>
      <c r="B35" s="11" t="s">
        <v>441</v>
      </c>
      <c r="C35" s="8">
        <f t="shared" si="0"/>
        <v>1</v>
      </c>
      <c r="D35" s="8" t="str">
        <f>'Studied Papers'!$A$4</f>
        <v>AdamsCB09</v>
      </c>
      <c r="E35" s="8"/>
      <c r="F35" s="8"/>
    </row>
    <row r="36" spans="1:12" x14ac:dyDescent="0.2">
      <c r="A36" s="155" t="s">
        <v>1548</v>
      </c>
      <c r="B36" s="155" t="s">
        <v>1549</v>
      </c>
      <c r="C36" s="8">
        <f t="shared" si="0"/>
        <v>1</v>
      </c>
      <c r="D36" s="8" t="str">
        <f>'Studied Papers'!$A$47</f>
        <v>LiaoEA21</v>
      </c>
      <c r="E36" s="8"/>
      <c r="F36" s="8"/>
    </row>
    <row r="37" spans="1:12" x14ac:dyDescent="0.2">
      <c r="A37" s="11" t="s">
        <v>403</v>
      </c>
      <c r="B37" s="11" t="s">
        <v>370</v>
      </c>
      <c r="C37" s="8">
        <f t="shared" si="0"/>
        <v>1</v>
      </c>
      <c r="D37" t="str">
        <f>'Studied Papers'!$A$75</f>
        <v>ScholtesMS16</v>
      </c>
    </row>
    <row r="38" spans="1:12" x14ac:dyDescent="0.2">
      <c r="A38" s="11" t="s">
        <v>345</v>
      </c>
      <c r="B38" s="11" t="s">
        <v>346</v>
      </c>
      <c r="C38" s="8">
        <f t="shared" si="0"/>
        <v>9</v>
      </c>
      <c r="D38" t="str">
        <f>'Studied Papers'!$A$31</f>
        <v>GraziotinWA15</v>
      </c>
      <c r="E38" t="str">
        <f>'Studied Papers'!$A$51</f>
        <v>MantylaADGO16</v>
      </c>
      <c r="F38" s="8" t="str">
        <f>'Studied Papers'!$A$55</f>
        <v>MeyerBMZF17</v>
      </c>
      <c r="G38" t="str">
        <f>'Studied Papers'!$A$12</f>
        <v>BeskerMB19</v>
      </c>
      <c r="H38" t="str">
        <f>'Studied Papers'!$A$13</f>
        <v>BezerraEA20</v>
      </c>
      <c r="I38" t="str">
        <f>'Studied Papers'!$A$11</f>
        <v>BellerOBZ21</v>
      </c>
      <c r="J38" t="str">
        <f>'Studied Papers'!$A$38</f>
        <v>JohnsonZB21</v>
      </c>
      <c r="K38" t="str">
        <f>'Studied Papers'!$A$62</f>
        <v>MurphyHillEA21</v>
      </c>
      <c r="L38" t="str">
        <f>'Studied Papers'!$A$80</f>
        <v>StoreyEA21</v>
      </c>
    </row>
    <row r="39" spans="1:12" x14ac:dyDescent="0.2">
      <c r="A39" s="8" t="s">
        <v>231</v>
      </c>
      <c r="B39" s="8" t="s">
        <v>431</v>
      </c>
      <c r="C39" s="8">
        <f t="shared" si="0"/>
        <v>6</v>
      </c>
      <c r="D39" s="8" t="str">
        <f>'Studied Papers'!$A$40</f>
        <v>KemayelMO91</v>
      </c>
      <c r="E39" s="8" t="str">
        <f>'Studied Papers'!$A$32</f>
        <v>GreenHC05</v>
      </c>
      <c r="F39" s="8" t="str">
        <f>'Studied Papers'!$A$23</f>
        <v>DamianC06</v>
      </c>
      <c r="G39" s="8" t="str">
        <f>'Studied Papers'!$A$54</f>
        <v>MeloCKC13</v>
      </c>
      <c r="H39" s="8" t="str">
        <f>'Studied Papers'!$A$39</f>
        <v>KautzJU14</v>
      </c>
      <c r="I39" s="8" t="str">
        <f>'Studied Papers'!$A$27</f>
        <v>FatemaS17</v>
      </c>
    </row>
    <row r="40" spans="1:12" x14ac:dyDescent="0.2">
      <c r="A40" s="68" t="s">
        <v>350</v>
      </c>
      <c r="B40" s="69"/>
      <c r="C40" s="70">
        <f>SUM(C3:C39)</f>
        <v>89</v>
      </c>
      <c r="D40" s="69"/>
      <c r="E40" s="69"/>
      <c r="F40" s="69"/>
      <c r="G40" s="69"/>
      <c r="H40" s="69"/>
      <c r="I40" s="69"/>
      <c r="J40" s="69"/>
      <c r="K40" s="69"/>
    </row>
    <row r="41" spans="1:12" x14ac:dyDescent="0.2">
      <c r="A41" s="57"/>
      <c r="B41" s="57"/>
      <c r="C41" s="57"/>
      <c r="D41" s="57"/>
      <c r="E41" s="57"/>
      <c r="F41" s="57"/>
      <c r="G41" s="57"/>
      <c r="H41" s="57"/>
      <c r="I41" s="57"/>
      <c r="J41" s="57"/>
      <c r="K41" s="57"/>
    </row>
  </sheetData>
  <hyperlinks>
    <hyperlink ref="A1" location="Contents!A1" display="Contents" xr:uid="{2A096EE7-5205-4368-A4ED-9AC38A2C1888}"/>
  </hyperlinks>
  <pageMargins left="0.78749999999999998" right="0.78749999999999998" top="0.98402777777777795" bottom="0.98402777777777795" header="0.51180555555555496" footer="0.51180555555555496"/>
  <pageSetup paperSize="9" firstPageNumber="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Z10"/>
  <sheetViews>
    <sheetView zoomScale="75" zoomScaleNormal="75" workbookViewId="0"/>
  </sheetViews>
  <sheetFormatPr defaultRowHeight="12.75" x14ac:dyDescent="0.2"/>
  <cols>
    <col min="1" max="1" width="13.5703125" style="18" customWidth="1"/>
    <col min="2" max="2" width="57.42578125" style="18" customWidth="1"/>
    <col min="3" max="3" width="8.7109375" style="18" customWidth="1"/>
    <col min="4" max="11" width="10.7109375" style="18" customWidth="1"/>
    <col min="12" max="12" width="13.5703125" style="18" bestFit="1" customWidth="1"/>
    <col min="13" max="13" width="13" style="18" bestFit="1" customWidth="1"/>
    <col min="14" max="15" width="10.7109375" style="18" customWidth="1"/>
    <col min="16" max="52" width="10.85546875" style="18" customWidth="1"/>
    <col min="53" max="1026" width="8.7109375" style="18" customWidth="1"/>
    <col min="1027" max="16384" width="9.140625" style="18"/>
  </cols>
  <sheetData>
    <row r="1" spans="1:52" x14ac:dyDescent="0.2">
      <c r="A1" s="374" t="s">
        <v>1770</v>
      </c>
    </row>
    <row r="2" spans="1:52" s="62" customFormat="1" x14ac:dyDescent="0.2">
      <c r="A2" s="61" t="s">
        <v>228</v>
      </c>
      <c r="B2" s="61" t="str">
        <f>CONCATENATE("Definition (based on ",'Studied Papers'!A93,")")</f>
        <v>Definition (based on MohagheghiC07)</v>
      </c>
      <c r="C2" s="61" t="s">
        <v>349</v>
      </c>
      <c r="D2" s="61" t="s">
        <v>293</v>
      </c>
      <c r="E2" s="61"/>
      <c r="F2" s="61"/>
      <c r="G2" s="61"/>
      <c r="H2" s="61"/>
      <c r="I2" s="61"/>
      <c r="J2" s="61"/>
      <c r="K2" s="61"/>
      <c r="L2" s="61"/>
      <c r="M2" s="61"/>
      <c r="N2" s="61"/>
      <c r="O2" s="61"/>
      <c r="P2" s="61"/>
      <c r="Q2" s="61"/>
    </row>
    <row r="3" spans="1:52" ht="25.5" x14ac:dyDescent="0.2">
      <c r="A3" s="52" t="s">
        <v>233</v>
      </c>
      <c r="B3" s="21" t="s">
        <v>918</v>
      </c>
      <c r="C3" s="52">
        <f t="shared" ref="C3:C8" si="0">COUNTA(D3:ZZ3)</f>
        <v>0</v>
      </c>
      <c r="D3" s="94"/>
    </row>
    <row r="4" spans="1:52" ht="25.5" x14ac:dyDescent="0.2">
      <c r="A4" s="52" t="s">
        <v>234</v>
      </c>
      <c r="B4" s="21" t="s">
        <v>919</v>
      </c>
      <c r="C4" s="52">
        <f t="shared" si="0"/>
        <v>4</v>
      </c>
      <c r="D4" s="18" t="str">
        <f>'Studied Papers'!$A$36</f>
        <v>HuangW09</v>
      </c>
      <c r="E4" s="18" t="str">
        <f>'Studied Papers'!$A$30</f>
        <v>GeH11</v>
      </c>
      <c r="F4" s="18" t="str">
        <f>'Studied Papers'!$A$35</f>
        <v>HernandezLopezPGC11</v>
      </c>
      <c r="G4" s="18" t="str">
        <f>'Studied Papers'!$A$34</f>
        <v>HernandezLopezCSC15</v>
      </c>
    </row>
    <row r="5" spans="1:52" ht="25.5" x14ac:dyDescent="0.2">
      <c r="A5" s="52" t="s">
        <v>235</v>
      </c>
      <c r="B5" s="21" t="s">
        <v>407</v>
      </c>
      <c r="C5" s="52">
        <f t="shared" si="0"/>
        <v>8</v>
      </c>
      <c r="D5" s="18" t="str">
        <f>'Studied Papers'!$A$78</f>
        <v>SovaS96</v>
      </c>
      <c r="E5" s="18" t="str">
        <f>'Studied Papers'!$A$32</f>
        <v>GreenHC05</v>
      </c>
      <c r="F5" s="18" t="str">
        <f>'Studied Papers'!$A$22</f>
        <v>CheikhiARI12</v>
      </c>
      <c r="G5" s="18" t="str">
        <f>'Studied Papers'!$A$54</f>
        <v>MeloCKC13</v>
      </c>
      <c r="H5" s="18" t="str">
        <f>'Studied Papers'!$A$31</f>
        <v>GraziotinWA15</v>
      </c>
      <c r="I5" s="18" t="str">
        <f>'Studied Papers'!$A$90</f>
        <v>YilmazOC16</v>
      </c>
      <c r="J5" s="18" t="str">
        <f>'Studied Papers'!$A$27</f>
        <v>FatemaS17</v>
      </c>
      <c r="K5" s="18" t="str">
        <f>'Studied Papers'!$A$87</f>
        <v>TsunodaA17</v>
      </c>
    </row>
    <row r="6" spans="1:52" ht="25.5" x14ac:dyDescent="0.2">
      <c r="A6" s="52" t="s">
        <v>230</v>
      </c>
      <c r="B6" s="21" t="s">
        <v>417</v>
      </c>
      <c r="C6" s="52">
        <f t="shared" si="0"/>
        <v>49</v>
      </c>
      <c r="D6" s="18" t="str">
        <f>'Studied Papers'!$A$26</f>
        <v>Duncan88</v>
      </c>
      <c r="E6" s="18" t="str">
        <f>'Studied Papers'!$A$49</f>
        <v>LowJ91</v>
      </c>
      <c r="F6" s="18" t="str">
        <f>'Studied Papers'!$A$74</f>
        <v>Scacchi91</v>
      </c>
      <c r="G6" s="18" t="str">
        <f>'Studied Papers'!$A$73</f>
        <v>Rubin93a</v>
      </c>
      <c r="H6" s="18" t="str">
        <f>'Studied Papers'!$A$48</f>
        <v>Lim94</v>
      </c>
      <c r="I6" s="18" t="str">
        <f>'Studied Papers'!$A$21</f>
        <v>Chatman95</v>
      </c>
      <c r="J6" s="18" t="str">
        <f>'Studied Papers'!$A$52</f>
        <v>Maxwe96</v>
      </c>
      <c r="K6" s="18" t="str">
        <f>'Studied Papers'!$A$66</f>
        <v>PortM99</v>
      </c>
      <c r="L6" s="18" t="str">
        <f>'Studied Papers'!$A$68</f>
        <v>PotokVR99</v>
      </c>
      <c r="M6" s="18" t="str">
        <f>'Studied Papers'!$A$53</f>
        <v>MaxwellF00</v>
      </c>
      <c r="N6" s="18" t="str">
        <f>'Studied Papers'!$A$29</f>
        <v>FrakesS01</v>
      </c>
      <c r="O6" s="18" t="str">
        <f>'Studied Papers'!$A$50</f>
        <v>MacCormackKCC03</v>
      </c>
      <c r="P6" s="18" t="str">
        <f>'Studied Papers'!$A$41</f>
        <v>KitchenhamM04</v>
      </c>
      <c r="Q6" s="18" t="str">
        <f>'Studied Papers'!$A$65</f>
        <v>ParrishSHH04</v>
      </c>
      <c r="R6" s="18" t="str">
        <f>'Studied Papers'!$A$69</f>
        <v>PremrajSKF05</v>
      </c>
      <c r="S6" s="18" t="str">
        <f>'Studied Papers'!$A$23</f>
        <v>DamianC06</v>
      </c>
      <c r="T6" s="18" t="str">
        <f>'Studied Papers'!$A$61</f>
        <v>MosesFPS06</v>
      </c>
      <c r="U6" s="18" t="str">
        <f>'Studied Papers'!$A$89</f>
        <v>WangWZ08</v>
      </c>
      <c r="V6" s="18" t="str">
        <f>'Studied Papers'!$A$57</f>
        <v>MinetakiM09</v>
      </c>
      <c r="W6" s="18" t="str">
        <f>'Studied Papers'!$A$59</f>
        <v>Mockus09</v>
      </c>
      <c r="X6" s="18" t="str">
        <f>'Studied Papers'!$A$82</f>
        <v>Tan09</v>
      </c>
      <c r="Y6" s="18" t="str">
        <f>'Studied Papers'!$A$85</f>
        <v>TrendM09</v>
      </c>
      <c r="Z6" s="18" t="str">
        <f>'Studied Papers'!$A$86</f>
        <v>Tsuno09</v>
      </c>
      <c r="AA6" s="18" t="str">
        <f>'Studied Papers'!$A$42</f>
        <v>KreinMKDE10</v>
      </c>
      <c r="AB6" s="18" t="str">
        <f>'Studied Papers'!$A$18</f>
        <v>CarvalhoRSCB11</v>
      </c>
      <c r="AC6" s="18" t="str">
        <f>'Studied Papers'!$A$44</f>
        <v>LagerstromWHL12</v>
      </c>
      <c r="AD6" s="18" t="str">
        <f>'Studied Papers'!$A$72</f>
        <v>RodriguezSGH12</v>
      </c>
      <c r="AE6" s="18" t="str">
        <f>'Studied Papers'!$A$88</f>
        <v>Wang12</v>
      </c>
      <c r="AF6" s="18" t="str">
        <f>'Studied Papers'!$A$19</f>
        <v>CataldoH13</v>
      </c>
      <c r="AG6" s="18" t="str">
        <f>'Studied Papers'!$A$83</f>
        <v>TanihanaN13</v>
      </c>
      <c r="AH6" s="18" t="str">
        <f>'Studied Papers'!$A$39</f>
        <v>KautzJU14</v>
      </c>
      <c r="AI6" s="18" t="str">
        <f>'Studied Papers'!$A$58</f>
        <v>MoazeniLCB14</v>
      </c>
      <c r="AJ6" s="18" t="str">
        <f>'Studied Papers'!$A$79</f>
        <v>StaplesEA14</v>
      </c>
      <c r="AK6" s="18" t="str">
        <f>'Studied Papers'!$A$14</f>
        <v>BibiAS16</v>
      </c>
      <c r="AL6" s="18" t="str">
        <f>'Studied Papers'!$A$51</f>
        <v>MantylaADGO16</v>
      </c>
      <c r="AM6" s="18" t="str">
        <f>'Studied Papers'!$A$75</f>
        <v>ScholtesMS16</v>
      </c>
      <c r="AN6" s="18" t="str">
        <f>'Studied Papers'!$A$24</f>
        <v>DiesteEtAll17</v>
      </c>
      <c r="AO6" s="18" t="str">
        <f>'Studied Papers'!$A$25</f>
        <v>Duarte17a</v>
      </c>
      <c r="AP6" s="18" t="str">
        <f>'Studied Papers'!$A$55</f>
        <v>MeyerBMZF17</v>
      </c>
      <c r="AQ6" s="18" t="str">
        <f>'Studied Papers'!$A$56</f>
        <v>MeyerZF17</v>
      </c>
      <c r="AR6" s="18" t="str">
        <f>'Studied Papers'!$A$71</f>
        <v>RastogiT0NC17</v>
      </c>
      <c r="AS6" s="159" t="str">
        <f>'Studied Papers'!$A$45</f>
        <v>LavazzaMT18</v>
      </c>
      <c r="AT6" s="18" t="str">
        <f>'Studied Papers'!$A$12</f>
        <v>BeskerMB19</v>
      </c>
      <c r="AU6" s="18" t="str">
        <f>'Studied Papers'!$A$13</f>
        <v>BezerraEA20</v>
      </c>
      <c r="AV6" s="159" t="str">
        <f>'Studied Papers'!$A$63</f>
        <v>OliveiraEA20</v>
      </c>
      <c r="AW6" s="18" t="str">
        <f>'Studied Papers'!$A$11</f>
        <v>BellerOBZ21</v>
      </c>
      <c r="AX6" s="18" t="str">
        <f>'Studied Papers'!$A$38</f>
        <v>JohnsonZB21</v>
      </c>
      <c r="AY6" s="18" t="str">
        <f>'Studied Papers'!$A$43</f>
        <v>KuutilaMCEA21</v>
      </c>
      <c r="AZ6" s="18" t="str">
        <f>'Studied Papers'!$A$80</f>
        <v>StoreyEA21</v>
      </c>
    </row>
    <row r="7" spans="1:52" ht="25.5" x14ac:dyDescent="0.2">
      <c r="A7" s="52" t="s">
        <v>236</v>
      </c>
      <c r="B7" s="21" t="s">
        <v>404</v>
      </c>
      <c r="C7" s="52">
        <f t="shared" si="0"/>
        <v>14</v>
      </c>
      <c r="D7" s="18" t="str">
        <f>'Studied Papers'!$A$8</f>
        <v>BankerDK91</v>
      </c>
      <c r="E7" s="21" t="str">
        <f>'Studied Papers'!$A$9</f>
        <v>BankerK91</v>
      </c>
      <c r="F7" s="18" t="str">
        <f>'Studied Papers'!$A$10</f>
        <v>BankerS94</v>
      </c>
      <c r="G7" s="18" t="str">
        <f>'Studied Papers'!$A$3</f>
        <v>AbdelHamid96</v>
      </c>
      <c r="H7" s="18" t="str">
        <f>'Studied Papers'!$A$67</f>
        <v>PotokV97</v>
      </c>
      <c r="I7" s="18" t="str">
        <f>'Studied Papers'!$A$76</f>
        <v>SentasASB05</v>
      </c>
      <c r="J7" s="18" t="str">
        <f>'Studied Papers'!$A$5</f>
        <v>AsmildPK06</v>
      </c>
      <c r="K7" s="18" t="str">
        <f>'Studied Papers'!$A$15</f>
        <v>BibiSA08</v>
      </c>
      <c r="L7" s="18" t="str">
        <f>'Studied Papers'!$A$64</f>
        <v>PalaciosCSGT14</v>
      </c>
      <c r="M7" s="18" t="str">
        <f>'Studied Papers'!$A$6</f>
        <v>AzzehN17</v>
      </c>
      <c r="N7" s="18" t="str">
        <f>'Studied Papers'!$A$7</f>
        <v>AzzehN18</v>
      </c>
      <c r="O7" s="18" t="str">
        <f>'Studied Papers'!$A$46</f>
        <v>LavazzaLM20</v>
      </c>
      <c r="P7" s="159" t="str">
        <f>'Studied Papers'!$A$47</f>
        <v>LiaoEA21</v>
      </c>
      <c r="Q7" s="18" t="str">
        <f>'Studied Papers'!$A$62</f>
        <v>MurphyHillEA21</v>
      </c>
      <c r="V7" s="21"/>
    </row>
    <row r="8" spans="1:52" ht="25.5" x14ac:dyDescent="0.2">
      <c r="A8" s="63" t="s">
        <v>237</v>
      </c>
      <c r="B8" s="64" t="s">
        <v>442</v>
      </c>
      <c r="C8" s="52">
        <f t="shared" si="0"/>
        <v>14</v>
      </c>
      <c r="D8" s="19" t="str">
        <f>'Studied Papers'!$A$16</f>
        <v>Boehm87</v>
      </c>
      <c r="E8" s="18" t="str">
        <f>'Studied Papers'!$A$40</f>
        <v>KemayelMO91</v>
      </c>
      <c r="F8" s="19" t="str">
        <f>'Studied Papers'!$A$33</f>
        <v>HenshawJMB96</v>
      </c>
      <c r="G8" s="19" t="str">
        <f>'Studied Papers'!$A$17</f>
        <v>Boehm99a</v>
      </c>
      <c r="H8" s="18" t="str">
        <f>'Studied Papers'!$A$84</f>
        <v>TomaszewskiL06</v>
      </c>
      <c r="I8" s="18" t="str">
        <f>'Studied Papers'!$A$77</f>
        <v>SiokT07</v>
      </c>
      <c r="J8" s="19" t="str">
        <f>'Studied Papers'!$A$4</f>
        <v>AdamsCB09</v>
      </c>
      <c r="K8" s="19" t="str">
        <f>'Studied Papers'!$A$28</f>
        <v>FaulkLVSV09</v>
      </c>
      <c r="L8" s="18" t="str">
        <f>'Studied Papers'!$A$60</f>
        <v>Mohapatra11</v>
      </c>
      <c r="M8" s="19" t="str">
        <f>'Studied Papers'!$A$70</f>
        <v>RamasubbuCBH11</v>
      </c>
      <c r="N8" s="18" t="str">
        <f>'Studied Papers'!$A$81</f>
        <v>StylianouA16</v>
      </c>
      <c r="O8" s="121" t="str">
        <f>'Studied Papers'!$A$20</f>
        <v>ChapettaT20</v>
      </c>
      <c r="P8" s="25" t="str">
        <f>'Studied Papers'!$A$37</f>
        <v>JaloteK21</v>
      </c>
      <c r="Q8" s="18" t="str">
        <f>'Studied Papers'!$A$91</f>
        <v>ZhaoWW21</v>
      </c>
    </row>
    <row r="9" spans="1:52" x14ac:dyDescent="0.2">
      <c r="A9" s="65" t="s">
        <v>350</v>
      </c>
      <c r="B9" s="66"/>
      <c r="C9" s="66">
        <f>SUM(C3:C8)</f>
        <v>89</v>
      </c>
      <c r="D9" s="66"/>
      <c r="E9" s="66"/>
      <c r="F9" s="66"/>
      <c r="G9" s="66"/>
      <c r="H9" s="66"/>
      <c r="I9" s="66"/>
      <c r="J9" s="66"/>
      <c r="K9" s="66"/>
      <c r="L9" s="66"/>
      <c r="M9" s="66"/>
      <c r="N9" s="66"/>
      <c r="O9" s="66"/>
      <c r="P9" s="66"/>
      <c r="Q9" s="66"/>
    </row>
    <row r="10" spans="1:52" x14ac:dyDescent="0.2">
      <c r="A10" s="67"/>
      <c r="B10" s="67"/>
      <c r="C10" s="67"/>
      <c r="D10" s="67"/>
      <c r="E10" s="67"/>
      <c r="F10" s="67"/>
      <c r="G10" s="67"/>
      <c r="H10" s="67"/>
      <c r="I10" s="67"/>
      <c r="J10" s="67"/>
      <c r="K10" s="67"/>
      <c r="L10" s="67"/>
      <c r="M10" s="67"/>
      <c r="N10" s="67"/>
    </row>
  </sheetData>
  <hyperlinks>
    <hyperlink ref="A1" location="Contents!A1" display="Contents" xr:uid="{16DA2003-5D95-452E-AEE3-C1BE59634661}"/>
  </hyperlinks>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Roman,Regular"&amp;12&amp;A</oddHeader>
    <oddFooter>&amp;C&amp;"Times New Roman,Regular"&amp;12Page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46"/>
  <sheetViews>
    <sheetView zoomScale="75" zoomScaleNormal="75" workbookViewId="0"/>
  </sheetViews>
  <sheetFormatPr defaultRowHeight="12.75" x14ac:dyDescent="0.2"/>
  <cols>
    <col min="1" max="1" width="22.28515625" style="82" bestFit="1" customWidth="1"/>
    <col min="2" max="4" width="9.140625" style="82"/>
    <col min="5" max="5" width="40.28515625" style="82" bestFit="1" customWidth="1"/>
    <col min="6" max="8" width="9.140625" style="82"/>
    <col min="9" max="9" width="19.5703125" style="82" bestFit="1" customWidth="1"/>
    <col min="10" max="16384" width="9.140625" style="82"/>
  </cols>
  <sheetData>
    <row r="1" spans="1:10" x14ac:dyDescent="0.2">
      <c r="A1" s="373" t="s">
        <v>1832</v>
      </c>
      <c r="B1" s="187" t="s">
        <v>1858</v>
      </c>
    </row>
    <row r="2" spans="1:10" x14ac:dyDescent="0.2">
      <c r="A2" s="84" t="str">
        <f>'Studied Papers'!H2</f>
        <v>Business Sector(s)</v>
      </c>
      <c r="B2" s="84" t="s">
        <v>349</v>
      </c>
      <c r="C2" s="85" t="s">
        <v>379</v>
      </c>
      <c r="E2" s="84" t="str">
        <f>'Studied Papers'!P2</f>
        <v>Analysis Method(s)</v>
      </c>
      <c r="F2" s="84" t="s">
        <v>349</v>
      </c>
      <c r="G2" s="85" t="s">
        <v>379</v>
      </c>
      <c r="I2" s="117" t="s">
        <v>819</v>
      </c>
      <c r="J2" s="117" t="s">
        <v>349</v>
      </c>
    </row>
    <row r="3" spans="1:10" x14ac:dyDescent="0.2">
      <c r="A3" s="97" t="str">
        <f>'Studied Papers'!H25</f>
        <v>Software</v>
      </c>
      <c r="B3" s="82">
        <f>COUNTIF('Studied Papers'!$H$3:$H$102,"*"&amp;A3&amp;"*")</f>
        <v>21</v>
      </c>
      <c r="C3" s="83">
        <f t="shared" ref="C3:C15" si="0">B3/$B$22*100</f>
        <v>23.595505617977526</v>
      </c>
      <c r="E3" s="90" t="s">
        <v>384</v>
      </c>
      <c r="F3" s="82">
        <f>COUNTIF('Studied Papers'!$P$3:$P$102,"*descriptive*statistics*")</f>
        <v>35</v>
      </c>
      <c r="G3" s="83">
        <f t="shared" ref="G3:G46" si="1">F3/$F$46*100</f>
        <v>39.325842696629216</v>
      </c>
      <c r="I3" s="82" t="s">
        <v>820</v>
      </c>
      <c r="J3" s="82">
        <f>COUNTIF('Studied Papers'!$S$3:$S$102,"*"&amp;'Other Stats'!I3&amp;"*")</f>
        <v>36</v>
      </c>
    </row>
    <row r="4" spans="1:10" x14ac:dyDescent="0.2">
      <c r="A4" s="82" t="str">
        <f>'Studied Papers'!H53</f>
        <v>Many</v>
      </c>
      <c r="B4" s="82">
        <f>COUNTIF('Studied Papers'!$H$3:$H$102,"*"&amp;A4&amp;"*")</f>
        <v>10</v>
      </c>
      <c r="C4" s="83">
        <f t="shared" si="0"/>
        <v>11.235955056179774</v>
      </c>
      <c r="E4" s="90" t="s">
        <v>385</v>
      </c>
      <c r="F4" s="82">
        <f>COUNTIF('Studied Papers'!$P$3:$P$102,"*chart*")</f>
        <v>33</v>
      </c>
      <c r="G4" s="83">
        <f t="shared" si="1"/>
        <v>37.078651685393261</v>
      </c>
      <c r="I4" s="82" t="s">
        <v>822</v>
      </c>
      <c r="J4" s="82">
        <f>COUNTIF('Studied Papers'!$S$3:$S$102,"*"&amp;'Other Stats'!I4&amp;"*")</f>
        <v>14</v>
      </c>
    </row>
    <row r="5" spans="1:10" x14ac:dyDescent="0.2">
      <c r="A5" s="88" t="str">
        <f>'Studied Papers'!H74</f>
        <v>Information Technology</v>
      </c>
      <c r="B5" s="82">
        <f>COUNTIF('Studied Papers'!$H$3:$H$102,"*"&amp;A5&amp;"*")</f>
        <v>10</v>
      </c>
      <c r="C5" s="83">
        <f t="shared" si="0"/>
        <v>11.235955056179774</v>
      </c>
      <c r="E5" s="90" t="s">
        <v>392</v>
      </c>
      <c r="F5" s="82">
        <f>COUNTIF('Studied Papers'!$P$3:$P$102,"*linear*regression*")</f>
        <v>18</v>
      </c>
      <c r="G5" s="83">
        <f t="shared" si="1"/>
        <v>20.224719101123593</v>
      </c>
      <c r="I5" s="82" t="s">
        <v>823</v>
      </c>
      <c r="J5" s="82">
        <f>COUNTIF('Studied Papers'!$S$3:$S$102,"*"&amp;'Other Stats'!I5&amp;"*")</f>
        <v>10</v>
      </c>
    </row>
    <row r="6" spans="1:10" x14ac:dyDescent="0.2">
      <c r="A6" s="82" t="str">
        <f>'Studied Papers'!H8</f>
        <v>Banking</v>
      </c>
      <c r="B6" s="82">
        <f>COUNTIF('Studied Papers'!$H$3:$H$102,"*"&amp;A6&amp;"*")</f>
        <v>4</v>
      </c>
      <c r="C6" s="83">
        <f t="shared" si="0"/>
        <v>4.4943820224719104</v>
      </c>
      <c r="E6" s="90" t="s">
        <v>884</v>
      </c>
      <c r="F6" s="82">
        <f>COUNTIF('Studied Papers'!$P$3:$P$102,"*correlation*analysis*")</f>
        <v>11</v>
      </c>
      <c r="G6" s="83">
        <f t="shared" si="1"/>
        <v>12.359550561797752</v>
      </c>
      <c r="I6" s="82" t="s">
        <v>828</v>
      </c>
      <c r="J6" s="82">
        <f>COUNTIF('Studied Papers'!$S$3:$S$102,"*"&amp;'Other Stats'!I6&amp;"*")</f>
        <v>10</v>
      </c>
    </row>
    <row r="7" spans="1:10" x14ac:dyDescent="0.2">
      <c r="A7" s="82" t="str">
        <f>'Studied Papers'!H78</f>
        <v>Space</v>
      </c>
      <c r="B7" s="82">
        <f>COUNTIF('Studied Papers'!$H$3:$H$102,"*"&amp;A7&amp;"*")</f>
        <v>4</v>
      </c>
      <c r="C7" s="83">
        <f t="shared" si="0"/>
        <v>4.4943820224719104</v>
      </c>
      <c r="E7" s="187" t="s">
        <v>1613</v>
      </c>
      <c r="F7" s="82">
        <f>COUNTIF('Studied Papers'!$P$3:$P$102,"*ANOVA*")</f>
        <v>11</v>
      </c>
      <c r="G7" s="83">
        <f t="shared" si="1"/>
        <v>12.359550561797752</v>
      </c>
      <c r="I7" s="82" t="s">
        <v>845</v>
      </c>
      <c r="J7" s="82">
        <f>COUNTIF('Studied Papers'!$S$3:$S$102,"*"&amp;'Other Stats'!I7&amp;"*")</f>
        <v>6</v>
      </c>
    </row>
    <row r="8" spans="1:10" x14ac:dyDescent="0.2">
      <c r="A8" s="88" t="str">
        <f>LEFT('Studied Papers'!H6,8)</f>
        <v>Commerce</v>
      </c>
      <c r="B8" s="88">
        <f>COUNTIF('Studied Papers'!$H$3:$H$102,"*"&amp;A8&amp;"*")</f>
        <v>4</v>
      </c>
      <c r="C8" s="89">
        <f t="shared" si="0"/>
        <v>4.4943820224719104</v>
      </c>
      <c r="E8" s="187" t="s">
        <v>1602</v>
      </c>
      <c r="F8" s="82">
        <f>COUNTIF('Studied Papers'!$P$3:$P$102,"*qualitative*analysis*")</f>
        <v>7</v>
      </c>
      <c r="G8" s="83">
        <f t="shared" si="1"/>
        <v>7.8651685393258424</v>
      </c>
      <c r="I8" s="82" t="s">
        <v>831</v>
      </c>
      <c r="J8" s="82">
        <f>COUNTIF('Studied Papers'!$S$3:$S$102,"*"&amp;'Other Stats'!I8&amp;"*")</f>
        <v>6</v>
      </c>
    </row>
    <row r="9" spans="1:10" x14ac:dyDescent="0.2">
      <c r="A9" s="88" t="str">
        <f>'Studied Papers'!H17</f>
        <v>Defense</v>
      </c>
      <c r="B9" s="88">
        <f>COUNTIF('Studied Papers'!$H$3:$H$102,"*"&amp;A9&amp;"*")</f>
        <v>3</v>
      </c>
      <c r="C9" s="89">
        <f t="shared" si="0"/>
        <v>3.3707865168539324</v>
      </c>
      <c r="E9" s="90" t="s">
        <v>381</v>
      </c>
      <c r="F9" s="82">
        <f>COUNTIF('Studied Papers'!$P$3:$P$102,"*data*envelopment*")</f>
        <v>6</v>
      </c>
      <c r="G9" s="83">
        <f t="shared" si="1"/>
        <v>6.7415730337078648</v>
      </c>
      <c r="I9" s="82" t="s">
        <v>830</v>
      </c>
      <c r="J9" s="82">
        <f>COUNTIF('Studied Papers'!$S$3:$S$102,"*"&amp;'Other Stats'!I9&amp;"*")</f>
        <v>6</v>
      </c>
    </row>
    <row r="10" spans="1:10" x14ac:dyDescent="0.2">
      <c r="A10" s="88" t="str">
        <f>RIGHT('Studied Papers'!H6,7)</f>
        <v>Service</v>
      </c>
      <c r="B10" s="88">
        <f>COUNTIF('Studied Papers'!$H$3:$H$102,"*"&amp;A10&amp;"*")</f>
        <v>3</v>
      </c>
      <c r="C10" s="89">
        <f t="shared" si="0"/>
        <v>3.3707865168539324</v>
      </c>
      <c r="E10" s="90" t="s">
        <v>428</v>
      </c>
      <c r="F10" s="82">
        <f>COUNTIF('Studied Papers'!$P$3:$P$102,"*stepwise*regression*")</f>
        <v>6</v>
      </c>
      <c r="G10" s="83">
        <f t="shared" si="1"/>
        <v>6.7415730337078648</v>
      </c>
      <c r="I10" s="82" t="s">
        <v>841</v>
      </c>
      <c r="J10" s="82">
        <f>COUNTIF('Studied Papers'!$S$3:$S$102,"*"&amp;'Other Stats'!I10&amp;"*")</f>
        <v>5</v>
      </c>
    </row>
    <row r="11" spans="1:10" x14ac:dyDescent="0.2">
      <c r="A11" s="88" t="str">
        <f>'Studied Papers'!H37</f>
        <v>Automotive</v>
      </c>
      <c r="B11" s="88">
        <f>COUNTIF('Studied Papers'!$H$3:$H$102,"*"&amp;A11&amp;"*")</f>
        <v>2</v>
      </c>
      <c r="C11" s="89">
        <f t="shared" si="0"/>
        <v>2.2471910112359552</v>
      </c>
      <c r="E11" s="187" t="s">
        <v>1539</v>
      </c>
      <c r="F11" s="82">
        <f>COUNTIF('Studied Papers'!$P$3:$P$102,"*Cobb*")</f>
        <v>5</v>
      </c>
      <c r="G11" s="83">
        <f>F11/$F$46*100</f>
        <v>5.6179775280898872</v>
      </c>
      <c r="I11" s="82" t="s">
        <v>838</v>
      </c>
      <c r="J11" s="82">
        <f>COUNTIF('Studied Papers'!$S$3:$S$102,"*"&amp;'Other Stats'!I11&amp;"*")</f>
        <v>5</v>
      </c>
    </row>
    <row r="12" spans="1:10" x14ac:dyDescent="0.2">
      <c r="A12" s="300" t="s">
        <v>1478</v>
      </c>
      <c r="B12" s="88">
        <f>COUNTIF('Studied Papers'!$H$3:$H$102,"*"&amp;A12&amp;"*")</f>
        <v>2</v>
      </c>
      <c r="C12" s="89">
        <f t="shared" si="0"/>
        <v>2.2471910112359552</v>
      </c>
      <c r="E12" s="187" t="s">
        <v>1752</v>
      </c>
      <c r="F12" s="82">
        <f>COUNTIF('Studied Papers'!$P$3:$P$102,"*least*square*")</f>
        <v>5</v>
      </c>
      <c r="G12" s="83">
        <f>F12/$F$46*100</f>
        <v>5.6179775280898872</v>
      </c>
      <c r="I12" s="82" t="s">
        <v>834</v>
      </c>
      <c r="J12" s="82">
        <f>COUNTIF('Studied Papers'!$S$3:$S$102,"*"&amp;'Other Stats'!I12&amp;"*")</f>
        <v>4</v>
      </c>
    </row>
    <row r="13" spans="1:10" x14ac:dyDescent="0.2">
      <c r="A13" s="82" t="str">
        <f>RIGHT('Studied Papers'!H73,10)</f>
        <v>Government</v>
      </c>
      <c r="B13" s="82">
        <f>COUNTIF('Studied Papers'!$H$3:$H$102,"*"&amp;A13&amp;"*")</f>
        <v>2</v>
      </c>
      <c r="C13" s="89">
        <f t="shared" si="0"/>
        <v>2.2471910112359552</v>
      </c>
      <c r="E13" s="98" t="s">
        <v>874</v>
      </c>
      <c r="F13" s="88">
        <f>COUNTIF('Studied Papers'!$P$3:$P$102,"*Kruskal*")</f>
        <v>5</v>
      </c>
      <c r="G13" s="89">
        <f>F13/$F$46*100</f>
        <v>5.6179775280898872</v>
      </c>
      <c r="I13" s="82" t="s">
        <v>846</v>
      </c>
      <c r="J13" s="82">
        <f>COUNTIF('Studied Papers'!$S$3:$S$102,"*"&amp;'Other Stats'!I13&amp;"*")</f>
        <v>4</v>
      </c>
    </row>
    <row r="14" spans="1:10" x14ac:dyDescent="0.2">
      <c r="A14" s="91" t="str">
        <f>'Studied Papers'!H77</f>
        <v>Avionics</v>
      </c>
      <c r="B14" s="91">
        <f>COUNTIF('Studied Papers'!$H$3:$H$102,"*"&amp;A14&amp;"*")</f>
        <v>1</v>
      </c>
      <c r="C14" s="92">
        <f t="shared" si="0"/>
        <v>1.1235955056179776</v>
      </c>
      <c r="E14" s="300" t="s">
        <v>430</v>
      </c>
      <c r="F14" s="88">
        <f>COUNTIF('Studied Papers'!$P$3:$P$102,"*Student*")</f>
        <v>4</v>
      </c>
      <c r="G14" s="89">
        <f t="shared" si="1"/>
        <v>4.4943820224719104</v>
      </c>
      <c r="I14" s="82" t="s">
        <v>832</v>
      </c>
      <c r="J14" s="82">
        <f>COUNTIF('Studied Papers'!$S$3:$S$102,"*"&amp;'Other Stats'!I14&amp;"*")</f>
        <v>3</v>
      </c>
    </row>
    <row r="15" spans="1:10" x14ac:dyDescent="0.2">
      <c r="A15" s="82" t="str">
        <f>'Studied Papers'!H39</f>
        <v>Business Administration</v>
      </c>
      <c r="B15" s="82">
        <f>COUNTIF('Studied Papers'!$H$3:$H$102,"*"&amp;A15&amp;"*")</f>
        <v>1</v>
      </c>
      <c r="C15" s="83">
        <f t="shared" si="0"/>
        <v>1.1235955056179776</v>
      </c>
      <c r="E15" s="300" t="s">
        <v>1591</v>
      </c>
      <c r="F15" s="88">
        <f>COUNTIF('Studied Papers'!$P$3:$P$102,"*Spearman*")</f>
        <v>4</v>
      </c>
      <c r="G15" s="89">
        <f t="shared" si="1"/>
        <v>4.4943820224719104</v>
      </c>
      <c r="I15" s="82" t="s">
        <v>826</v>
      </c>
      <c r="J15" s="82">
        <f>COUNTIF('Studied Papers'!$S$3:$S$102,"*"&amp;'Other Stats'!I15&amp;"*")</f>
        <v>3</v>
      </c>
    </row>
    <row r="16" spans="1:10" x14ac:dyDescent="0.2">
      <c r="A16" s="187" t="s">
        <v>1594</v>
      </c>
      <c r="B16" s="82">
        <f>COUNTIF('Studied Papers'!$H$3:$H$102,"*"&amp;A16&amp;"*")</f>
        <v>1</v>
      </c>
      <c r="C16" s="83">
        <f t="shared" ref="C16:C17" si="2">B16/$B$22*100</f>
        <v>1.1235955056179776</v>
      </c>
      <c r="E16" s="187" t="s">
        <v>1480</v>
      </c>
      <c r="F16" s="82">
        <f>COUNTIF('Studied Papers'!$P$3:$P$102,"*Pearson*")</f>
        <v>3</v>
      </c>
      <c r="G16" s="83">
        <f t="shared" si="1"/>
        <v>3.3707865168539324</v>
      </c>
      <c r="I16" s="82" t="s">
        <v>836</v>
      </c>
      <c r="J16" s="82">
        <f>COUNTIF('Studied Papers'!$S$3:$S$102,"*"&amp;'Other Stats'!I16&amp;"*")</f>
        <v>3</v>
      </c>
    </row>
    <row r="17" spans="1:10" x14ac:dyDescent="0.2">
      <c r="A17" s="187" t="s">
        <v>1574</v>
      </c>
      <c r="B17" s="82">
        <f>COUNTIF('Studied Papers'!$H$3:$H$102,"*"&amp;A17&amp;"*")</f>
        <v>1</v>
      </c>
      <c r="C17" s="83">
        <f t="shared" si="2"/>
        <v>1.1235955056179776</v>
      </c>
      <c r="E17" s="98" t="s">
        <v>396</v>
      </c>
      <c r="F17" s="88">
        <f>COUNTIF('Studied Papers'!$P$3:$P$102,"*system*dynamics*")</f>
        <v>3</v>
      </c>
      <c r="G17" s="89">
        <f t="shared" si="1"/>
        <v>3.3707865168539324</v>
      </c>
      <c r="I17" s="82" t="s">
        <v>835</v>
      </c>
      <c r="J17" s="82">
        <f>COUNTIF('Studied Papers'!$S$3:$S$102,"*"&amp;'Other Stats'!I17&amp;"*")</f>
        <v>3</v>
      </c>
    </row>
    <row r="18" spans="1:10" x14ac:dyDescent="0.2">
      <c r="A18" s="82" t="str">
        <f>RIGHT('Studied Papers'!H52,8)</f>
        <v>Industry</v>
      </c>
      <c r="B18" s="82">
        <f>COUNTIF('Studied Papers'!$H$3:$H$102,"*"&amp;A18&amp;"*")</f>
        <v>1</v>
      </c>
      <c r="C18" s="83">
        <f>B18/$B$22*100</f>
        <v>1.1235955056179776</v>
      </c>
      <c r="E18" s="300" t="s">
        <v>1026</v>
      </c>
      <c r="F18" s="88">
        <f>COUNTIF('Studied Papers'!$P$3:$P$102,"*Wilcoxon*")</f>
        <v>3</v>
      </c>
      <c r="G18" s="89">
        <f t="shared" si="1"/>
        <v>3.3707865168539324</v>
      </c>
      <c r="I18" s="82" t="s">
        <v>843</v>
      </c>
      <c r="J18" s="82">
        <f>COUNTIF('Studied Papers'!$S$3:$S$102,"*"&amp;'Other Stats'!I18&amp;"*")</f>
        <v>3</v>
      </c>
    </row>
    <row r="19" spans="1:10" x14ac:dyDescent="0.2">
      <c r="A19" s="82" t="str">
        <f>'Studied Papers'!H81</f>
        <v>Insurance</v>
      </c>
      <c r="B19" s="82">
        <f>COUNTIF('Studied Papers'!$H$3:$H$102,"*"&amp;A19&amp;"*")</f>
        <v>1</v>
      </c>
      <c r="C19" s="89">
        <f>B19/$B$22*100</f>
        <v>1.1235955056179776</v>
      </c>
      <c r="E19" s="187" t="s">
        <v>1542</v>
      </c>
      <c r="F19" s="82">
        <f>COUNTIF('Studied Papers'!$P$3:$P$102,"*analogy*based*")</f>
        <v>2</v>
      </c>
      <c r="G19" s="83">
        <f t="shared" si="1"/>
        <v>2.2471910112359552</v>
      </c>
      <c r="I19" s="88" t="s">
        <v>825</v>
      </c>
      <c r="J19" s="88">
        <f>COUNTIF('Studied Papers'!$S$3:$S$102,"*"&amp;'Other Stats'!I19&amp;"*")</f>
        <v>3</v>
      </c>
    </row>
    <row r="20" spans="1:10" x14ac:dyDescent="0.2">
      <c r="A20" s="82" t="str">
        <f>'Studied Papers'!H10</f>
        <v>Retail</v>
      </c>
      <c r="B20" s="82">
        <f>COUNTIF('Studied Papers'!$H$3:$H$102,"*"&amp;A20&amp;"*")</f>
        <v>1</v>
      </c>
      <c r="C20" s="83">
        <f>B20/$B$22*100</f>
        <v>1.1235955056179776</v>
      </c>
      <c r="E20" s="90" t="s">
        <v>418</v>
      </c>
      <c r="F20" s="82">
        <f>COUNTIF('Studied Papers'!$P$3:$P$102,"*logistic*regression*")</f>
        <v>2</v>
      </c>
      <c r="G20" s="83">
        <f t="shared" si="1"/>
        <v>2.2471910112359552</v>
      </c>
      <c r="I20" s="88" t="s">
        <v>842</v>
      </c>
      <c r="J20" s="88">
        <f>COUNTIF('Studied Papers'!$S$3:$S$102,"*"&amp;'Other Stats'!I20&amp;"*")</f>
        <v>2</v>
      </c>
    </row>
    <row r="21" spans="1:10" x14ac:dyDescent="0.2">
      <c r="A21" s="88" t="str">
        <f>'Studied Papers'!H28</f>
        <v>Scientific Computing</v>
      </c>
      <c r="B21" s="88">
        <f>COUNTIF('Studied Papers'!$H$3:$H$102,"*"&amp;A21&amp;"*")</f>
        <v>1</v>
      </c>
      <c r="C21" s="89">
        <f>B21/$B$22*100</f>
        <v>1.1235955056179776</v>
      </c>
      <c r="E21" s="187" t="s">
        <v>393</v>
      </c>
      <c r="F21" s="82">
        <f>COUNTIF('Studied Papers'!$P$3:$P$102,"*Mann*")</f>
        <v>2</v>
      </c>
      <c r="G21" s="83">
        <f t="shared" si="1"/>
        <v>2.2471910112359552</v>
      </c>
      <c r="I21" s="82" t="s">
        <v>847</v>
      </c>
      <c r="J21" s="82">
        <f>COUNTIF('Studied Papers'!$S$3:$S$102,"*"&amp;'Other Stats'!I21&amp;"*")</f>
        <v>2</v>
      </c>
    </row>
    <row r="22" spans="1:10" x14ac:dyDescent="0.2">
      <c r="A22" s="86" t="s">
        <v>350</v>
      </c>
      <c r="B22" s="86">
        <f>'Studied Papers'!B92</f>
        <v>89</v>
      </c>
      <c r="C22" s="87">
        <f>B22/$B$22*100</f>
        <v>100</v>
      </c>
      <c r="E22" s="187" t="s">
        <v>1564</v>
      </c>
      <c r="F22" s="82">
        <f>COUNTIF('Studied Papers'!$P$3:$P$102,"*Markov*chain*")</f>
        <v>2</v>
      </c>
      <c r="G22" s="83">
        <f t="shared" si="1"/>
        <v>2.2471910112359552</v>
      </c>
      <c r="I22" s="82" t="s">
        <v>824</v>
      </c>
      <c r="J22" s="82">
        <f>COUNTIF('Studied Papers'!$S$3:$S$102,"*"&amp;'Other Stats'!I22&amp;"*")</f>
        <v>2</v>
      </c>
    </row>
    <row r="23" spans="1:10" x14ac:dyDescent="0.2">
      <c r="A23" s="86" t="s">
        <v>380</v>
      </c>
      <c r="B23" s="86">
        <f>COUNTBLANK('Studied Papers'!H3:H90)</f>
        <v>29</v>
      </c>
      <c r="C23" s="87">
        <f>B23/B22*100</f>
        <v>32.584269662921351</v>
      </c>
      <c r="E23" s="187" t="s">
        <v>1493</v>
      </c>
      <c r="F23" s="82">
        <f>COUNTIF('Studied Papers'!$P$3:$P$102,"*regression*tree*")</f>
        <v>2</v>
      </c>
      <c r="G23" s="83">
        <f t="shared" si="1"/>
        <v>2.2471910112359552</v>
      </c>
      <c r="I23" s="82" t="s">
        <v>848</v>
      </c>
      <c r="J23" s="82">
        <f>COUNTIF('Studied Papers'!$S$3:$S$102,"*"&amp;'Other Stats'!I23&amp;"*")</f>
        <v>2</v>
      </c>
    </row>
    <row r="24" spans="1:10" x14ac:dyDescent="0.2">
      <c r="E24" s="98" t="s">
        <v>389</v>
      </c>
      <c r="F24" s="88">
        <f>COUNTIF('Studied Papers'!$P$3:$P$102,"*structural*equation*")</f>
        <v>2</v>
      </c>
      <c r="G24" s="89">
        <f t="shared" si="1"/>
        <v>2.2471910112359552</v>
      </c>
      <c r="I24" s="91" t="s">
        <v>840</v>
      </c>
      <c r="J24" s="91">
        <f>COUNTIF('Studied Papers'!$S$3:$S$102,"*"&amp;'Other Stats'!I24&amp;"*")</f>
        <v>1</v>
      </c>
    </row>
    <row r="25" spans="1:10" x14ac:dyDescent="0.2">
      <c r="E25" s="93" t="s">
        <v>382</v>
      </c>
      <c r="F25" s="91">
        <f>COUNTIF('Studied Papers'!$P$3:$P$102,"*belief*network*")</f>
        <v>1</v>
      </c>
      <c r="G25" s="92">
        <f t="shared" si="1"/>
        <v>1.1235955056179776</v>
      </c>
      <c r="I25" s="82" t="s">
        <v>833</v>
      </c>
      <c r="J25" s="82">
        <f>COUNTIF('Studied Papers'!$S$3:$S$102,"*"&amp;'Other Stats'!I25&amp;"*")</f>
        <v>1</v>
      </c>
    </row>
    <row r="26" spans="1:10" x14ac:dyDescent="0.2">
      <c r="E26" s="90" t="s">
        <v>386</v>
      </c>
      <c r="F26" s="82">
        <f>COUNTIF('Studied Papers'!$P$3:$P$102,"*Chi*square*")</f>
        <v>1</v>
      </c>
      <c r="G26" s="83">
        <f t="shared" si="1"/>
        <v>1.1235955056179776</v>
      </c>
      <c r="I26" s="82" t="s">
        <v>821</v>
      </c>
      <c r="J26" s="82">
        <f>COUNTIF('Studied Papers'!$S$3:$S$102,"*"&amp;'Other Stats'!I26&amp;"*")</f>
        <v>1</v>
      </c>
    </row>
    <row r="27" spans="1:10" x14ac:dyDescent="0.2">
      <c r="E27" s="90" t="s">
        <v>308</v>
      </c>
      <c r="F27" s="82">
        <f>COUNTIF('Studied Papers'!$P$3:$P$102,"*COCOMO*")</f>
        <v>1</v>
      </c>
      <c r="G27" s="83">
        <f t="shared" si="1"/>
        <v>1.1235955056179776</v>
      </c>
      <c r="I27" s="82" t="s">
        <v>844</v>
      </c>
      <c r="J27" s="82">
        <f>COUNTIF('Studied Papers'!$S$3:$S$102,"*"&amp;'Other Stats'!I27&amp;"*")</f>
        <v>1</v>
      </c>
    </row>
    <row r="28" spans="1:10" x14ac:dyDescent="0.2">
      <c r="E28" s="90" t="s">
        <v>387</v>
      </c>
      <c r="F28" s="82">
        <f>COUNTIF('Studied Papers'!$P$3:$P$102,"*feasible*")</f>
        <v>1</v>
      </c>
      <c r="G28" s="83">
        <f t="shared" si="1"/>
        <v>1.1235955056179776</v>
      </c>
      <c r="I28" s="82" t="s">
        <v>837</v>
      </c>
      <c r="J28" s="82">
        <f>COUNTIF('Studied Papers'!$S$3:$S$102,"*"&amp;'Other Stats'!I28&amp;"*")</f>
        <v>1</v>
      </c>
    </row>
    <row r="29" spans="1:10" x14ac:dyDescent="0.2">
      <c r="E29" s="90" t="s">
        <v>394</v>
      </c>
      <c r="F29" s="82">
        <f>COUNTIF('Studied Papers'!$P$3:$P$102,"*Friedman*")</f>
        <v>1</v>
      </c>
      <c r="G29" s="83">
        <f t="shared" si="1"/>
        <v>1.1235955056179776</v>
      </c>
      <c r="I29" s="82" t="s">
        <v>849</v>
      </c>
      <c r="J29" s="82">
        <f>COUNTIF('Studied Papers'!$S$3:$S$102,"*"&amp;'Other Stats'!I29&amp;"*")</f>
        <v>1</v>
      </c>
    </row>
    <row r="30" spans="1:10" x14ac:dyDescent="0.2">
      <c r="E30" s="90" t="s">
        <v>400</v>
      </c>
      <c r="F30" s="82">
        <f>COUNTIF('Studied Papers'!$P$3:$P$102,"*Games*")</f>
        <v>1</v>
      </c>
      <c r="G30" s="83">
        <f t="shared" si="1"/>
        <v>1.1235955056179776</v>
      </c>
      <c r="I30" s="82" t="s">
        <v>829</v>
      </c>
      <c r="J30" s="82">
        <f>COUNTIF('Studied Papers'!$S$3:$S$102,"*"&amp;'Other Stats'!I30&amp;"*")</f>
        <v>1</v>
      </c>
    </row>
    <row r="31" spans="1:10" x14ac:dyDescent="0.2">
      <c r="E31" s="90" t="s">
        <v>391</v>
      </c>
      <c r="F31" s="82">
        <f>COUNTIF('Studied Papers'!$P$3:$P$102,"*Hausman*")</f>
        <v>1</v>
      </c>
      <c r="G31" s="83">
        <f t="shared" si="1"/>
        <v>1.1235955056179776</v>
      </c>
      <c r="I31" s="82" t="s">
        <v>827</v>
      </c>
      <c r="J31" s="82">
        <f>COUNTIF('Studied Papers'!$S$3:$S$102,"*"&amp;'Other Stats'!I31&amp;"*")</f>
        <v>1</v>
      </c>
    </row>
    <row r="32" spans="1:10" x14ac:dyDescent="0.2">
      <c r="E32" s="98" t="s">
        <v>390</v>
      </c>
      <c r="F32" s="88">
        <f>COUNTIF('Studied Papers'!$P$3:$P$102,"*learning*")</f>
        <v>1</v>
      </c>
      <c r="G32" s="89">
        <f t="shared" si="1"/>
        <v>1.1235955056179776</v>
      </c>
      <c r="I32" s="118" t="s">
        <v>839</v>
      </c>
      <c r="J32" s="118">
        <f>COUNTIF('Studied Papers'!$S$3:$S$102,"*"&amp;'Other Stats'!I32&amp;"*")</f>
        <v>1</v>
      </c>
    </row>
    <row r="33" spans="5:7" x14ac:dyDescent="0.2">
      <c r="E33" s="300" t="s">
        <v>1496</v>
      </c>
      <c r="F33" s="88">
        <f>COUNTIF('Studied Papers'!$P$3:$P$102,"*maximum*likelyhood*")</f>
        <v>1</v>
      </c>
      <c r="G33" s="89">
        <f t="shared" si="1"/>
        <v>1.1235955056179776</v>
      </c>
    </row>
    <row r="34" spans="5:7" x14ac:dyDescent="0.2">
      <c r="E34" s="90" t="s">
        <v>395</v>
      </c>
      <c r="F34" s="82">
        <f>COUNTIF('Studied Papers'!$P$3:$P$102,"*ordinal*regression*")</f>
        <v>1</v>
      </c>
      <c r="G34" s="83">
        <f t="shared" si="1"/>
        <v>1.1235955056179776</v>
      </c>
    </row>
    <row r="35" spans="5:7" x14ac:dyDescent="0.2">
      <c r="E35" s="90" t="s">
        <v>383</v>
      </c>
      <c r="F35" s="82">
        <f>COUNTIF('Studied Papers'!$P$3:$P$102,"*propensity*score*")</f>
        <v>1</v>
      </c>
      <c r="G35" s="83">
        <f t="shared" si="1"/>
        <v>1.1235955056179776</v>
      </c>
    </row>
    <row r="36" spans="5:7" x14ac:dyDescent="0.2">
      <c r="E36" s="90" t="s">
        <v>388</v>
      </c>
      <c r="F36" s="82">
        <f>COUNTIF('Studied Papers'!$P$3:$P$102,"*seemingly*")</f>
        <v>1</v>
      </c>
      <c r="G36" s="83">
        <f t="shared" si="1"/>
        <v>1.1235955056179776</v>
      </c>
    </row>
    <row r="37" spans="5:7" x14ac:dyDescent="0.2">
      <c r="E37" s="90" t="s">
        <v>398</v>
      </c>
      <c r="F37" s="82">
        <f>COUNTIF('Studied Papers'!$P$3:$P$102,"*frontier*analysis*")</f>
        <v>1</v>
      </c>
      <c r="G37" s="83">
        <f t="shared" si="1"/>
        <v>1.1235955056179776</v>
      </c>
    </row>
    <row r="38" spans="5:7" x14ac:dyDescent="0.2">
      <c r="E38" s="90" t="s">
        <v>397</v>
      </c>
      <c r="F38" s="82">
        <f>COUNTIF('Studied Papers'!$P$3:$P$102,"*thematic*network*")</f>
        <v>1</v>
      </c>
      <c r="G38" s="83">
        <f t="shared" si="1"/>
        <v>1.1235955056179776</v>
      </c>
    </row>
    <row r="39" spans="5:7" x14ac:dyDescent="0.2">
      <c r="E39" s="90" t="s">
        <v>399</v>
      </c>
      <c r="F39" s="82">
        <f>COUNTIF('Studied Papers'!$P$3:$P$102,"*Welch*")</f>
        <v>1</v>
      </c>
      <c r="G39" s="83">
        <f t="shared" si="1"/>
        <v>1.1235955056179776</v>
      </c>
    </row>
    <row r="40" spans="5:7" x14ac:dyDescent="0.2">
      <c r="E40" s="187" t="s">
        <v>1497</v>
      </c>
      <c r="F40" s="82">
        <f>COUNTIF('Studied Papers'!$P$3:$P$102,"*structured*synthesis*")</f>
        <v>1</v>
      </c>
      <c r="G40" s="83">
        <f t="shared" si="1"/>
        <v>1.1235955056179776</v>
      </c>
    </row>
    <row r="41" spans="5:7" x14ac:dyDescent="0.2">
      <c r="E41" s="187" t="s">
        <v>1543</v>
      </c>
      <c r="F41" s="82">
        <f>COUNTIF('Studied Papers'!$P$3:$P$102,"*k*means*")</f>
        <v>1</v>
      </c>
      <c r="G41" s="83">
        <f t="shared" si="1"/>
        <v>1.1235955056179776</v>
      </c>
    </row>
    <row r="42" spans="5:7" x14ac:dyDescent="0.2">
      <c r="E42" s="187" t="s">
        <v>1544</v>
      </c>
      <c r="F42" s="82">
        <f>COUNTIF('Studied Papers'!$P$3:$P$102,"*random*forest*")</f>
        <v>1</v>
      </c>
      <c r="G42" s="83">
        <f t="shared" si="1"/>
        <v>1.1235955056179776</v>
      </c>
    </row>
    <row r="43" spans="5:7" x14ac:dyDescent="0.2">
      <c r="E43" s="187" t="s">
        <v>1550</v>
      </c>
      <c r="F43" s="82">
        <f>COUNTIF('Studied Papers'!$P$3:$P$102,"*binomial*regression*")</f>
        <v>1</v>
      </c>
      <c r="G43" s="83">
        <f t="shared" si="1"/>
        <v>1.1235955056179776</v>
      </c>
    </row>
    <row r="44" spans="5:7" x14ac:dyDescent="0.2">
      <c r="E44" s="187" t="s">
        <v>1532</v>
      </c>
      <c r="F44" s="82">
        <f>COUNTIF('Studied Papers'!$P$3:$P$102,"*fixed*effects*")</f>
        <v>1</v>
      </c>
      <c r="G44" s="83">
        <f t="shared" si="1"/>
        <v>1.1235955056179776</v>
      </c>
    </row>
    <row r="45" spans="5:7" x14ac:dyDescent="0.2">
      <c r="E45" s="187" t="s">
        <v>1533</v>
      </c>
      <c r="F45" s="82">
        <f>COUNTIF('Studied Papers'!$P$3:$P$102,"*mixed*effects*")</f>
        <v>1</v>
      </c>
      <c r="G45" s="83">
        <f t="shared" si="1"/>
        <v>1.1235955056179776</v>
      </c>
    </row>
    <row r="46" spans="5:7" x14ac:dyDescent="0.2">
      <c r="E46" s="86" t="s">
        <v>350</v>
      </c>
      <c r="F46" s="86">
        <f>'Studied Papers'!B92</f>
        <v>89</v>
      </c>
      <c r="G46" s="87">
        <f t="shared" si="1"/>
        <v>100</v>
      </c>
    </row>
  </sheetData>
  <sortState xmlns:xlrd2="http://schemas.microsoft.com/office/spreadsheetml/2017/richdata2" ref="E3:G35">
    <sortCondition descending="1" ref="G3:G35"/>
    <sortCondition ref="E3:E35"/>
  </sortState>
  <hyperlinks>
    <hyperlink ref="A1" location="Contents!A1" display="Comtents" xr:uid="{B3073C11-F6B4-4857-A973-45CF1B4D05B2}"/>
  </hyperlinks>
  <pageMargins left="0.78740157499999996" right="0.78740157499999996" top="0.984251969" bottom="0.984251969" header="0.49212598499999999" footer="0.49212598499999999"/>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114"/>
  <sheetViews>
    <sheetView zoomScale="75" zoomScaleNormal="75" workbookViewId="0"/>
  </sheetViews>
  <sheetFormatPr defaultRowHeight="12.75" x14ac:dyDescent="0.2"/>
  <cols>
    <col min="1" max="1" width="21" style="73" customWidth="1"/>
    <col min="2" max="2" width="7.42578125" style="73" customWidth="1"/>
    <col min="3" max="3" width="8.5703125" style="73" customWidth="1"/>
    <col min="4" max="4" width="18.140625" style="296" customWidth="1"/>
    <col min="5" max="5" width="9.42578125" style="296" customWidth="1"/>
    <col min="6" max="6" width="8" style="73" customWidth="1"/>
    <col min="7" max="7" width="145.5703125" style="73" customWidth="1"/>
    <col min="8" max="16384" width="9.140625" style="73"/>
  </cols>
  <sheetData>
    <row r="1" spans="1:8" x14ac:dyDescent="0.2">
      <c r="A1" s="374" t="s">
        <v>1770</v>
      </c>
    </row>
    <row r="2" spans="1:8" ht="24" customHeight="1" x14ac:dyDescent="0.2">
      <c r="A2" s="71" t="str">
        <f>'Studied Papers'!A2</f>
        <v>Key</v>
      </c>
      <c r="B2" s="72" t="s">
        <v>373</v>
      </c>
      <c r="C2" s="173" t="str">
        <f>'Studied Papers'!E2</f>
        <v># Studies</v>
      </c>
      <c r="D2" s="291" t="str">
        <f>'Studied Papers'!F2</f>
        <v>Study Type(s)</v>
      </c>
      <c r="E2" s="291" t="str">
        <f>'Studied Papers'!I2</f>
        <v>SE KA</v>
      </c>
      <c r="F2" s="72" t="str">
        <f>'Studied Papers'!J2</f>
        <v>SE KA Topics</v>
      </c>
      <c r="G2" s="72" t="str">
        <f>'Studied Papers'!Q2</f>
        <v>Main findings</v>
      </c>
      <c r="H2" s="71" t="s">
        <v>1135</v>
      </c>
    </row>
    <row r="3" spans="1:8" ht="25.5" x14ac:dyDescent="0.2">
      <c r="A3" s="74" t="str">
        <f>'Studied Papers'!A3</f>
        <v>AbdelHamid96</v>
      </c>
      <c r="B3" s="80" t="str">
        <f>CONCATENATE('Studied Papers'!C3," / ",'Studied Papers'!D3)</f>
        <v>1 / 0</v>
      </c>
      <c r="C3" s="80">
        <f>'Studied Papers'!E3</f>
        <v>1</v>
      </c>
      <c r="D3" s="297" t="str">
        <f>IF('Studied Papers'!G3="",'Studied Papers'!F3,'Studied Papers'!G3)</f>
        <v>simulation study</v>
      </c>
      <c r="E3" s="292" t="str">
        <f>'Studied Papers'!I3</f>
        <v>SWEBOK</v>
      </c>
      <c r="F3" s="175">
        <f>'Studied Papers'!J3</f>
        <v>0</v>
      </c>
      <c r="G3" s="77" t="str">
        <f>'Studied Papers'!Q3</f>
        <v>Software productivity is usually eroded by motivational factors and communication overhead. These have to do with the failure to execute perfectly reasonable management practices since most software projects are conducted with poorly defined requirements, staff turnover, volatile hardware and others.</v>
      </c>
      <c r="H3" s="313"/>
    </row>
    <row r="4" spans="1:8" ht="25.5" x14ac:dyDescent="0.2">
      <c r="A4" s="75" t="str">
        <f>'Studied Papers'!A4</f>
        <v>AdamsCB09</v>
      </c>
      <c r="B4" s="81" t="str">
        <f>CONCATENATE('Studied Papers'!C4," / ",'Studied Papers'!D4)</f>
        <v>3 / 1</v>
      </c>
      <c r="C4" s="81">
        <f>'Studied Papers'!E4</f>
        <v>1</v>
      </c>
      <c r="D4" s="298" t="str">
        <f>IF('Studied Papers'!G4="",'Studied Papers'!F4,'Studied Papers'!G4)</f>
        <v>case study</v>
      </c>
      <c r="E4" s="293" t="str">
        <f>'Studied Papers'!I4</f>
        <v>SEM</v>
      </c>
      <c r="F4" s="176">
        <f>'Studied Papers'!J4</f>
        <v>0</v>
      </c>
      <c r="G4" s="78" t="str">
        <f>'Studied Papers'!Q4</f>
        <v>Contributor commits change over time in OSS projects. Depending on the project nature, there is an irregular ramp-up period, after which developers start increasing their productivity.</v>
      </c>
      <c r="H4" s="313" t="str">
        <f>'SWEBOK KAs'!$D$93</f>
        <v>OSS</v>
      </c>
    </row>
    <row r="5" spans="1:8" ht="25.5" x14ac:dyDescent="0.2">
      <c r="A5" s="75" t="str">
        <f>'Studied Papers'!A5</f>
        <v>AsmildPK06</v>
      </c>
      <c r="B5" s="81" t="str">
        <f>CONCATENATE('Studied Papers'!C5," / ",'Studied Papers'!D5)</f>
        <v>3 / 0</v>
      </c>
      <c r="C5" s="81">
        <f>'Studied Papers'!E5</f>
        <v>1</v>
      </c>
      <c r="D5" s="298" t="str">
        <f>IF('Studied Papers'!G5="",'Studied Papers'!F5,'Studied Papers'!G5)</f>
        <v>controlled experiment</v>
      </c>
      <c r="E5" s="293" t="str">
        <f>'Studied Papers'!I5</f>
        <v>SWEBOK</v>
      </c>
      <c r="F5" s="176">
        <f>'Studied Papers'!J5</f>
        <v>0</v>
      </c>
      <c r="G5" s="78" t="str">
        <f>'Studied Papers'!Q5</f>
        <v>It is possible to develop proper exponential statistical models to predict productivity, but linear models are inappropriate. DEA can incorporate the time factor in analyses and can be used to determine the best performers for benchmarking purposes.</v>
      </c>
      <c r="H5" s="313" t="str">
        <f>'SWEBOK KAs'!$D$10</f>
        <v>DATAB</v>
      </c>
    </row>
    <row r="6" spans="1:8" ht="25.5" x14ac:dyDescent="0.2">
      <c r="A6" s="75" t="str">
        <f>'Studied Papers'!A6</f>
        <v>AzzehN17</v>
      </c>
      <c r="B6" s="81" t="str">
        <f>CONCATENATE('Studied Papers'!C6," / ",'Studied Papers'!D6)</f>
        <v>2 / 0</v>
      </c>
      <c r="C6" s="81">
        <f>'Studied Papers'!E6</f>
        <v>4</v>
      </c>
      <c r="D6" s="298" t="str">
        <f>IF('Studied Papers'!G6="",'Studied Papers'!F6,'Studied Papers'!G6)</f>
        <v>randomized experiment</v>
      </c>
      <c r="E6" s="293" t="str">
        <f>'Studied Papers'!I6</f>
        <v>SWEBOK</v>
      </c>
      <c r="F6" s="176">
        <f>'Studied Papers'!J6</f>
        <v>0</v>
      </c>
      <c r="G6" s="78" t="str">
        <f>'Studied Papers'!Q6</f>
        <v>Learning how to predict productivity from environmental factors is more efficient than using expert assumptions. Still, it is better to exclude them from calculating UCPs and make them available only for computing productivity.</v>
      </c>
      <c r="H6" s="313"/>
    </row>
    <row r="7" spans="1:8" ht="25.5" x14ac:dyDescent="0.2">
      <c r="A7" s="75" t="str">
        <f>'Studied Papers'!A7</f>
        <v>AzzehN18</v>
      </c>
      <c r="B7" s="81" t="str">
        <f>CONCATENATE('Studied Papers'!C7," / ",'Studied Papers'!D7)</f>
        <v>2 / 0</v>
      </c>
      <c r="C7" s="81">
        <f>'Studied Papers'!E7</f>
        <v>2</v>
      </c>
      <c r="D7" s="298" t="str">
        <f>IF('Studied Papers'!G7="",'Studied Papers'!F7,'Studied Papers'!G7)</f>
        <v>controlled experiment</v>
      </c>
      <c r="E7" s="293" t="str">
        <f>'Studied Papers'!I7</f>
        <v>SC</v>
      </c>
      <c r="F7" s="176">
        <f>'Studied Papers'!J7</f>
        <v>0</v>
      </c>
      <c r="G7" s="78" t="str">
        <f>'Studied Papers'!Q7</f>
        <v>Learning productivity ratios for each project look more reasonable and efficient than using a static ratio for all software organization projects. Using effort regression models based on UCP size variables is more accurate than effort estimation-based productivity models.</v>
      </c>
      <c r="H7" s="313"/>
    </row>
    <row r="8" spans="1:8" ht="25.5" x14ac:dyDescent="0.2">
      <c r="A8" s="75" t="str">
        <f>'Studied Papers'!A8</f>
        <v>BankerDK91</v>
      </c>
      <c r="B8" s="81" t="str">
        <f>CONCATENATE('Studied Papers'!C8," / ",'Studied Papers'!D8)</f>
        <v>3 / 0</v>
      </c>
      <c r="C8" s="81">
        <f>'Studied Papers'!E8</f>
        <v>1</v>
      </c>
      <c r="D8" s="298" t="str">
        <f>IF('Studied Papers'!G8="",'Studied Papers'!F8,'Studied Papers'!G8)</f>
        <v>controlled experiment</v>
      </c>
      <c r="E8" s="293" t="str">
        <f>'Studied Papers'!I8</f>
        <v>SM</v>
      </c>
      <c r="F8" s="176">
        <f>'Studied Papers'!J8</f>
        <v>0</v>
      </c>
      <c r="G8" s="78" t="str">
        <f>'Studied Papers'!Q8</f>
        <v>High project quality does not necessarily reduce maintenance productivity. A significant positive impact is observed on maintenance productivity by project team capabilities and good response time. A negative significant impact is identified due to the lack of previous experience in the application domain.</v>
      </c>
      <c r="H8" s="313"/>
    </row>
    <row r="9" spans="1:8" x14ac:dyDescent="0.2">
      <c r="A9" s="75" t="str">
        <f>'Studied Papers'!A9</f>
        <v>BankerK91</v>
      </c>
      <c r="B9" s="81" t="str">
        <f>CONCATENATE('Studied Papers'!C9," / ",'Studied Papers'!D9)</f>
        <v>2 / 0</v>
      </c>
      <c r="C9" s="81">
        <f>'Studied Papers'!E9</f>
        <v>1</v>
      </c>
      <c r="D9" s="298" t="str">
        <f>IF('Studied Papers'!G9="",'Studied Papers'!F9,'Studied Papers'!G9)</f>
        <v>quasi-experiment</v>
      </c>
      <c r="E9" s="293" t="str">
        <f>'Studied Papers'!I9</f>
        <v>SC</v>
      </c>
      <c r="F9" s="176" t="str">
        <f>'Studied Papers'!J9</f>
        <v>IDE</v>
      </c>
      <c r="G9" s="78" t="str">
        <f>'Studied Papers'!Q9</f>
        <v>There is an order of magnitude productivity gain due to the adoption of reuse in software construction.</v>
      </c>
      <c r="H9" s="313" t="str">
        <f>'SWEBOK KAs'!$D$92</f>
        <v>REUSE</v>
      </c>
    </row>
    <row r="10" spans="1:8" ht="25.5" x14ac:dyDescent="0.2">
      <c r="A10" s="75" t="str">
        <f>'Studied Papers'!A10</f>
        <v>BankerS94</v>
      </c>
      <c r="B10" s="81" t="str">
        <f>CONCATENATE('Studied Papers'!C10," / ",'Studied Papers'!D10)</f>
        <v>2 / 0</v>
      </c>
      <c r="C10" s="81">
        <f>'Studied Papers'!E10</f>
        <v>1</v>
      </c>
      <c r="D10" s="298" t="str">
        <f>IF('Studied Papers'!G10="",'Studied Papers'!F10,'Studied Papers'!G10)</f>
        <v>quasi-experiment</v>
      </c>
      <c r="E10" s="293" t="str">
        <f>'Studied Papers'!I10</f>
        <v>SM</v>
      </c>
      <c r="F10" s="176">
        <f>'Studied Papers'!J10</f>
        <v>0</v>
      </c>
      <c r="G10" s="78" t="str">
        <f>'Studied Papers'!Q10</f>
        <v>Project size has an important influence on maintenance productivity. There are significant economies of scale in the studied maintenance projects. There may be significant gains in maintenance productivity by grouping simple modification projects into larger planned releases.</v>
      </c>
      <c r="H10" s="313"/>
    </row>
    <row r="11" spans="1:8" ht="38.25" x14ac:dyDescent="0.2">
      <c r="A11" s="75" t="str">
        <f>'Studied Papers'!A11</f>
        <v>BellerOBZ21</v>
      </c>
      <c r="B11" s="81" t="str">
        <f>CONCATENATE('Studied Papers'!C11," / ",'Studied Papers'!D11)</f>
        <v>4 / 4</v>
      </c>
      <c r="C11" s="81">
        <f>'Studied Papers'!E11</f>
        <v>1</v>
      </c>
      <c r="D11" s="298" t="str">
        <f>IF('Studied Papers'!G11="",'Studied Papers'!F11,'Studied Papers'!G11)</f>
        <v>quasi-experiment</v>
      </c>
      <c r="E11" s="293" t="str">
        <f>'Studied Papers'!I11</f>
        <v>SC</v>
      </c>
      <c r="F11" s="176">
        <f>'Studied Papers'!J11</f>
        <v>0</v>
      </c>
      <c r="G11" s="78" t="str">
        <f>'Studied Papers'!Q11</f>
        <v>A simple linear regression model could explain almost half of the variance in self-reported productivity when expressed as product and process measures. Organizations should be aware of the large conceptual discrepancy between self-reported and measured productivity and that optimizing for individual productivity is different from optimizing for team productivity.</v>
      </c>
      <c r="H11" s="313"/>
    </row>
    <row r="12" spans="1:8" ht="25.5" x14ac:dyDescent="0.2">
      <c r="A12" s="75" t="str">
        <f>'Studied Papers'!A12</f>
        <v>BeskerMB19</v>
      </c>
      <c r="B12" s="81" t="str">
        <f>CONCATENATE('Studied Papers'!C12," / ",'Studied Papers'!D12)</f>
        <v>3 / 0</v>
      </c>
      <c r="C12" s="81">
        <f>'Studied Papers'!E12</f>
        <v>2</v>
      </c>
      <c r="D12" s="298" t="str">
        <f>IF('Studied Papers'!G12="",'Studied Papers'!F12,'Studied Papers'!G12)</f>
        <v>online survey, interviews</v>
      </c>
      <c r="E12" s="293" t="str">
        <f>'Studied Papers'!I12</f>
        <v>SWEBOK</v>
      </c>
      <c r="F12" s="176">
        <f>'Studied Papers'!J12</f>
        <v>0</v>
      </c>
      <c r="G12" s="78" t="str">
        <f>'Studied Papers'!Q12</f>
        <v>Developers waste, on average, 23% of their time due to technical debt and they are frequently forced to introduce additional technical debt in those cases in which it is already present. The most common activity on which additional time is spent is performing further testing.</v>
      </c>
      <c r="H12" s="313"/>
    </row>
    <row r="13" spans="1:8" ht="25.5" x14ac:dyDescent="0.2">
      <c r="A13" s="75" t="str">
        <f>'Studied Papers'!A13</f>
        <v>BezerraEA20</v>
      </c>
      <c r="B13" s="81" t="str">
        <f>CONCATENATE('Studied Papers'!C13," / ",'Studied Papers'!D13)</f>
        <v>7 / 0</v>
      </c>
      <c r="C13" s="81">
        <f>'Studied Papers'!E13</f>
        <v>1</v>
      </c>
      <c r="D13" s="298" t="str">
        <f>IF('Studied Papers'!G13="",'Studied Papers'!F13,'Studied Papers'!G13)</f>
        <v>online survey</v>
      </c>
      <c r="E13" s="293" t="str">
        <f>'Studied Papers'!I13</f>
        <v>SWEBOK</v>
      </c>
      <c r="F13" s="176">
        <f>'Studied Papers'!J13</f>
        <v>0</v>
      </c>
      <c r="G13" s="78" t="str">
        <f>'Studied Papers'!Q13</f>
        <v>During the Covid pandemy, 74.1% of the surveyed developers considered that their productivity remains good or excellent and 84.5% feel motivated and have easy communication with co-workers. The main factors influencing productivity are external interruption, environment adaptation and emotional issues.</v>
      </c>
      <c r="H13" s="313"/>
    </row>
    <row r="14" spans="1:8" ht="25.5" x14ac:dyDescent="0.2">
      <c r="A14" s="75" t="str">
        <f>'Studied Papers'!A14</f>
        <v>BibiAS16</v>
      </c>
      <c r="B14" s="81" t="str">
        <f>CONCATENATE('Studied Papers'!C14," / ",'Studied Papers'!D14)</f>
        <v>3 / 0</v>
      </c>
      <c r="C14" s="81">
        <f>'Studied Papers'!E14</f>
        <v>1</v>
      </c>
      <c r="D14" s="298" t="str">
        <f>IF('Studied Papers'!G14="",'Studied Papers'!F14,'Studied Papers'!G14)</f>
        <v>case study</v>
      </c>
      <c r="E14" s="293" t="str">
        <f>'Studied Papers'!I14</f>
        <v>SM</v>
      </c>
      <c r="F14" s="176">
        <f>'Studied Papers'!J14</f>
        <v>0</v>
      </c>
      <c r="G14" s="78" t="str">
        <f>'Studied Papers'!Q14</f>
        <v xml:space="preserve">Small methods produce nearly maximal productivity in the majority of cases. Tightly coupled systems exhibit low productivity rates, a negative effect of coupling on maintainability. </v>
      </c>
      <c r="H14" s="313"/>
    </row>
    <row r="15" spans="1:8" ht="25.5" x14ac:dyDescent="0.2">
      <c r="A15" s="75" t="str">
        <f>'Studied Papers'!A15</f>
        <v>BibiSA08</v>
      </c>
      <c r="B15" s="81" t="str">
        <f>CONCATENATE('Studied Papers'!C15," / ",'Studied Papers'!D15)</f>
        <v>3 / 0</v>
      </c>
      <c r="C15" s="81">
        <f>'Studied Papers'!E15</f>
        <v>2</v>
      </c>
      <c r="D15" s="298" t="str">
        <f>IF('Studied Papers'!G15="",'Studied Papers'!F15,'Studied Papers'!G15)</f>
        <v>quasi-experiment</v>
      </c>
      <c r="E15" s="293" t="str">
        <f>'Studied Papers'!I15</f>
        <v>SWEBOK</v>
      </c>
      <c r="F15" s="176">
        <f>'Studied Papers'!J15</f>
        <v>0</v>
      </c>
      <c r="G15" s="78" t="str">
        <f>'Studied Papers'!Q13</f>
        <v>During the Covid pandemy, 74.1% of the surveyed developers considered that their productivity remains good or excellent and 84.5% feel motivated and have easy communication with co-workers. The main factors influencing productivity are external interruption, environment adaptation and emotional issues.</v>
      </c>
      <c r="H15" s="313" t="str">
        <f>'SWEBOK KAs'!$D$10</f>
        <v>DATAB</v>
      </c>
    </row>
    <row r="16" spans="1:8" ht="38.25" x14ac:dyDescent="0.2">
      <c r="A16" s="75" t="str">
        <f>'Studied Papers'!A16</f>
        <v>Boehm87</v>
      </c>
      <c r="B16" s="81" t="str">
        <f>CONCATENATE('Studied Papers'!C16," / ",'Studied Papers'!D16)</f>
        <v>1 / 1</v>
      </c>
      <c r="C16" s="81">
        <f>'Studied Papers'!E16</f>
        <v>3</v>
      </c>
      <c r="D16" s="298" t="str">
        <f>IF('Studied Papers'!G16="",'Studied Papers'!F16,'Studied Papers'!G16)</f>
        <v>many</v>
      </c>
      <c r="E16" s="293" t="str">
        <f>'Studied Papers'!I16</f>
        <v>SWEBOK</v>
      </c>
      <c r="F16" s="176">
        <f>'Studied Papers'!J16</f>
        <v>0</v>
      </c>
      <c r="G16" s="78" t="str">
        <f>'Studied Papers'!Q16</f>
        <v>Productivity is slightly higher in the prototyping approach since it consumes fewer resources. Regarding 4GLs, great variance is observed. The increase in demand and software costs create a need to improve productivity. There are opportunities in a) getting the best from people; b) making process steps more efficient; c) eliminating steps; d) eliminating rework; e) building simpler products; f) reusing components.</v>
      </c>
      <c r="H16" s="313"/>
    </row>
    <row r="17" spans="1:8" ht="38.25" x14ac:dyDescent="0.2">
      <c r="A17" s="75" t="str">
        <f>'Studied Papers'!A17</f>
        <v>Boehm99a</v>
      </c>
      <c r="B17" s="81" t="str">
        <f>CONCATENATE('Studied Papers'!C17," / ",'Studied Papers'!D17)</f>
        <v>1 / 0</v>
      </c>
      <c r="C17" s="81">
        <f>'Studied Papers'!E17</f>
        <v>1</v>
      </c>
      <c r="D17" s="298" t="str">
        <f>IF('Studied Papers'!G17="",'Studied Papers'!F17,'Studied Papers'!G17)</f>
        <v>review</v>
      </c>
      <c r="E17" s="293" t="str">
        <f>'Studied Papers'!I17</f>
        <v>SC</v>
      </c>
      <c r="F17" s="176">
        <f>'Studied Papers'!J17</f>
        <v>0</v>
      </c>
      <c r="G17" s="78" t="str">
        <f>'Studied Papers'!Q17</f>
        <v>Elicited reuse success factors for improved prductivity  are: a) adoption of a software product line (SPL) approach; b) business case analyses; c) focus on black-box reuse; d) empowerment of SPL managers; e) establishment of reuse oriented processes; f) adoption of an incremental approach; g) usage of metrics-based management; h) establishment of an SPL strategy.</v>
      </c>
      <c r="H17" s="313" t="str">
        <f>'SWEBOK KAs'!$D$92</f>
        <v>REUSE</v>
      </c>
    </row>
    <row r="18" spans="1:8" ht="38.25" x14ac:dyDescent="0.2">
      <c r="A18" s="75" t="str">
        <f>'Studied Papers'!A18</f>
        <v>CarvalhoRSCB11</v>
      </c>
      <c r="B18" s="81" t="str">
        <f>CONCATENATE('Studied Papers'!C18," / ",'Studied Papers'!D18)</f>
        <v>5 / 0</v>
      </c>
      <c r="C18" s="81">
        <f>'Studied Papers'!E18</f>
        <v>1</v>
      </c>
      <c r="D18" s="298" t="str">
        <f>IF('Studied Papers'!G18="",'Studied Papers'!F18,'Studied Papers'!G18)</f>
        <v>exploratory case-control study</v>
      </c>
      <c r="E18" s="293" t="str">
        <f>'Studied Papers'!I18</f>
        <v>SC</v>
      </c>
      <c r="F18" s="176" t="str">
        <f>'Studied Papers'!J18</f>
        <v>RAD</v>
      </c>
      <c r="G18" s="78" t="str">
        <f>'Studied Papers'!Q18</f>
        <v>There is a significant and positive productivity difference in Scrum-RUP projects when contrasted to traditional development. The proposed hybrid process incorporates the advantages and benefits of the dynamics of agile principles but recognizes the importance of conducting rigorous requirements management and architecture in the traditional way.</v>
      </c>
      <c r="H18" s="313"/>
    </row>
    <row r="19" spans="1:8" ht="25.5" x14ac:dyDescent="0.2">
      <c r="A19" s="75" t="str">
        <f>'Studied Papers'!A19</f>
        <v>CataldoH13</v>
      </c>
      <c r="B19" s="81" t="str">
        <f>CONCATENATE('Studied Papers'!C19," / ",'Studied Papers'!D19)</f>
        <v>2 / 1</v>
      </c>
      <c r="C19" s="81">
        <f>'Studied Papers'!E19</f>
        <v>2</v>
      </c>
      <c r="D19" s="298" t="str">
        <f>IF('Studied Papers'!G19="",'Studied Papers'!F19,'Studied Papers'!G19)</f>
        <v>case study</v>
      </c>
      <c r="E19" s="293" t="str">
        <f>'Studied Papers'!I19</f>
        <v>SEM</v>
      </c>
      <c r="F19" s="176">
        <f>'Studied Papers'!J19</f>
        <v>0</v>
      </c>
      <c r="G19" s="78" t="str">
        <f>'Studied Papers'!Q19</f>
        <v>Identifying the right set of relevant work dependencies and coordinating accordingly has a significant impact on increasing productivity. When developer's coordination patterns are congruent with their coordination needs, productivity increases.</v>
      </c>
      <c r="H19" s="313"/>
    </row>
    <row r="20" spans="1:8" ht="39.75" customHeight="1" x14ac:dyDescent="0.2">
      <c r="A20" s="75" t="str">
        <f>'Studied Papers'!A20</f>
        <v>ChapettaT20</v>
      </c>
      <c r="B20" s="81" t="str">
        <f>CONCATENATE('Studied Papers'!C20," / ",'Studied Papers'!D20)</f>
        <v>2 / 0</v>
      </c>
      <c r="C20" s="81">
        <f>'Studied Papers'!E20</f>
        <v>2</v>
      </c>
      <c r="D20" s="298" t="str">
        <f>IF('Studied Papers'!G20="",'Studied Papers'!F20,'Studied Papers'!G20)</f>
        <v>many</v>
      </c>
      <c r="E20" s="293" t="str">
        <f>'Studied Papers'!I20</f>
        <v>SWEBOK</v>
      </c>
      <c r="F20" s="176">
        <f>'Studied Papers'!J20</f>
        <v>0</v>
      </c>
      <c r="G20" s="78" t="str">
        <f>'Studied Papers'!Q20</f>
        <v>The structured synthesis method allows inferring the intensity and confidence of the factors affecting software development productivity. It offers an initial theoretical framework for representing the current status of empirical knowledge in software development productivity.</v>
      </c>
      <c r="H20" s="313"/>
    </row>
    <row r="21" spans="1:8" ht="27" customHeight="1" x14ac:dyDescent="0.2">
      <c r="A21" s="75" t="str">
        <f>'Studied Papers'!A21</f>
        <v>Chatman95</v>
      </c>
      <c r="B21" s="81" t="str">
        <f>CONCATENATE('Studied Papers'!C21," / ",'Studied Papers'!D21)</f>
        <v>1 / 1</v>
      </c>
      <c r="C21" s="81">
        <f>'Studied Papers'!E21</f>
        <v>1</v>
      </c>
      <c r="D21" s="298" t="str">
        <f>IF('Studied Papers'!G21="",'Studied Papers'!F21,'Studied Papers'!G21)</f>
        <v>case study</v>
      </c>
      <c r="E21" s="293" t="str">
        <f>'Studied Papers'!I21</f>
        <v>SC</v>
      </c>
      <c r="F21" s="176">
        <f>'Studied Papers'!J21</f>
        <v>0</v>
      </c>
      <c r="G21" s="78" t="str">
        <f>'Studied Papers'!Q21</f>
        <v>The change-point measure permits both combined and individual productivity measurement for design, implementation and test activities. It supports a conceptual approach to productivity measurement at a higher level than in each development activity.</v>
      </c>
      <c r="H21" s="313"/>
    </row>
    <row r="22" spans="1:8" ht="38.25" x14ac:dyDescent="0.2">
      <c r="A22" s="75" t="str">
        <f>'Studied Papers'!A22</f>
        <v>CheikhiARI12</v>
      </c>
      <c r="B22" s="81" t="str">
        <f>CONCATENATE('Studied Papers'!C22," / ",'Studied Papers'!D22)</f>
        <v>3 / 0</v>
      </c>
      <c r="C22" s="81">
        <f>'Studied Papers'!E22</f>
        <v>1</v>
      </c>
      <c r="D22" s="298" t="str">
        <f>IF('Studied Papers'!G22="",'Studied Papers'!F22,'Studied Papers'!G22)</f>
        <v>review</v>
      </c>
      <c r="E22" s="293" t="str">
        <f>'Studied Papers'!I22</f>
        <v>SWEBOK</v>
      </c>
      <c r="F22" s="176">
        <f>'Studied Papers'!J22</f>
        <v>0</v>
      </c>
      <c r="G22" s="78" t="str">
        <f>'Studied Papers'!Q22</f>
        <v>Factors mentioned in industrial software engineering standards may affect productivity. For the ISO 9126-4 standard, productivity is a quality characteristic, whereas there are metric models in the IEEE 1045 standard to deal with productivity. Their differences do not allow building a consensual productivity model. However, the latter can be used as part of the former.</v>
      </c>
      <c r="H22" s="313"/>
    </row>
    <row r="23" spans="1:8" ht="25.5" x14ac:dyDescent="0.2">
      <c r="A23" s="75" t="str">
        <f>'Studied Papers'!A23</f>
        <v>DamianC06</v>
      </c>
      <c r="B23" s="81" t="str">
        <f>CONCATENATE('Studied Papers'!C23," / ",'Studied Papers'!D23)</f>
        <v>2 / 1</v>
      </c>
      <c r="C23" s="81">
        <f>'Studied Papers'!E23</f>
        <v>1</v>
      </c>
      <c r="D23" s="298" t="str">
        <f>IF('Studied Papers'!G23="",'Studied Papers'!F23,'Studied Papers'!G23)</f>
        <v>questionnaire-based survey</v>
      </c>
      <c r="E23" s="293" t="str">
        <f>'Studied Papers'!I23</f>
        <v>SR</v>
      </c>
      <c r="F23" s="176">
        <f>'Studied Papers'!J23</f>
        <v>0</v>
      </c>
      <c r="G23" s="78" t="str">
        <f>'Studied Papers'!Q23</f>
        <v>RE productivity improvements arise from improved project communication and reduced rework. Basing designs and test cases on more accurate specifications provides consistent and informative direction for requirement engineers.</v>
      </c>
      <c r="H23" s="313"/>
    </row>
    <row r="24" spans="1:8" ht="38.25" x14ac:dyDescent="0.2">
      <c r="A24" s="75" t="str">
        <f>'Studied Papers'!A24</f>
        <v>DiesteEtAll17</v>
      </c>
      <c r="B24" s="81" t="str">
        <f>CONCATENATE('Studied Papers'!C24," / ",'Studied Papers'!D24)</f>
        <v>8 / 0</v>
      </c>
      <c r="C24" s="81">
        <f>'Studied Papers'!E24</f>
        <v>10</v>
      </c>
      <c r="D24" s="298" t="str">
        <f>IF('Studied Papers'!G24="",'Studied Papers'!F24,'Studied Papers'!G24)</f>
        <v>controlled experiment</v>
      </c>
      <c r="E24" s="293" t="str">
        <f>'Studied Papers'!I24</f>
        <v>SC</v>
      </c>
      <c r="F24" s="176">
        <f>'Studied Papers'!J24</f>
        <v>0</v>
      </c>
      <c r="G24" s="78" t="str">
        <f>'Studied Papers'!Q24</f>
        <v>Familiarity with a unit testing framework or IDEs appears to affect software productivity positively. Years of practical or academic programming experience do not influence programmer productivity, so the routine practice does not appear to lead to improved performance. However, academic learning, which could be considered an instance of deliberate practice, influences quality and productivity.</v>
      </c>
      <c r="H24" s="313"/>
    </row>
    <row r="25" spans="1:8" ht="38.25" x14ac:dyDescent="0.2">
      <c r="A25" s="75" t="str">
        <f>'Studied Papers'!A25</f>
        <v>Duarte17a</v>
      </c>
      <c r="B25" s="81" t="str">
        <f>CONCATENATE('Studied Papers'!C25," / ",'Studied Papers'!D25)</f>
        <v>1 / 1</v>
      </c>
      <c r="C25" s="81">
        <f>'Studied Papers'!E25</f>
        <v>1</v>
      </c>
      <c r="D25" s="298" t="str">
        <f>IF('Studied Papers'!G25="",'Studied Papers'!F25,'Studied Papers'!G25)</f>
        <v>quasi-experiment</v>
      </c>
      <c r="E25" s="293" t="str">
        <f>'Studied Papers'!I25</f>
        <v>SQ</v>
      </c>
      <c r="F25" s="176" t="str">
        <f>'Studied Papers'!J25</f>
        <v>SPI</v>
      </c>
      <c r="G25" s="78" t="str">
        <f>'Studied Papers'!Q25</f>
        <v>There is no evidence of improved labor productivity or productivity growth in companies with appraised software quality levels. Companies with appraised quality maturity levels are more or less productive depending on their business nature, capital's main origin, and maintained quality level. There is statistically significant evidence that software productivity variance decreases as a company with appraised quality levels moves towards higher levels.</v>
      </c>
      <c r="H25" s="313"/>
    </row>
    <row r="26" spans="1:8" x14ac:dyDescent="0.2">
      <c r="A26" s="75" t="str">
        <f>'Studied Papers'!A26</f>
        <v>Duncan88</v>
      </c>
      <c r="B26" s="81" t="str">
        <f>CONCATENATE('Studied Papers'!C26," / ",'Studied Papers'!D26)</f>
        <v>1 / 1</v>
      </c>
      <c r="C26" s="81">
        <f>'Studied Papers'!E26</f>
        <v>1</v>
      </c>
      <c r="D26" s="298" t="str">
        <f>IF('Studied Papers'!G26="",'Studied Papers'!F26,'Studied Papers'!G26)</f>
        <v>case study</v>
      </c>
      <c r="E26" s="293" t="str">
        <f>'Studied Papers'!I26</f>
        <v>SWEBOK</v>
      </c>
      <c r="F26" s="176">
        <f>'Studied Papers'!J26</f>
        <v>0</v>
      </c>
      <c r="G26" s="78" t="str">
        <f>'Studied Papers'!Q26</f>
        <v>There has been a significant increase in productivity, which is attributed to increased code reuse due to the use of software productivity tools.</v>
      </c>
      <c r="H26" s="313"/>
    </row>
    <row r="27" spans="1:8" ht="38.25" x14ac:dyDescent="0.2">
      <c r="A27" s="75" t="str">
        <f>'Studied Papers'!A27</f>
        <v>FatemaS17</v>
      </c>
      <c r="B27" s="81" t="str">
        <f>CONCATENATE('Studied Papers'!C27," / ",'Studied Papers'!D27)</f>
        <v>2 / 0</v>
      </c>
      <c r="C27" s="81">
        <f>'Studied Papers'!E27</f>
        <v>1</v>
      </c>
      <c r="D27" s="298" t="str">
        <f>IF('Studied Papers'!G27="",'Studied Papers'!F27,'Studied Papers'!G27)</f>
        <v>interviews, questionnaire-based survey</v>
      </c>
      <c r="E27" s="293" t="str">
        <f>'Studied Papers'!I27</f>
        <v>SEM</v>
      </c>
      <c r="F27" s="176" t="str">
        <f>'Studied Papers'!J27</f>
        <v>RAD</v>
      </c>
      <c r="G27" s="78" t="str">
        <f>'Studied Papers'!Q27</f>
        <v>Factors that significantly affect agile team productivity are external factors and dependencies, team management and effectiveness, motivation, skillfulness and culture.</v>
      </c>
      <c r="H27" s="313"/>
    </row>
    <row r="28" spans="1:8" ht="25.5" x14ac:dyDescent="0.2">
      <c r="A28" s="75" t="str">
        <f>'Studied Papers'!A28</f>
        <v>FaulkLVSV09</v>
      </c>
      <c r="B28" s="81" t="str">
        <f>CONCATENATE('Studied Papers'!C28," / ",'Studied Papers'!D28)</f>
        <v>5 / 4</v>
      </c>
      <c r="C28" s="81">
        <f>'Studied Papers'!E28</f>
        <v>2</v>
      </c>
      <c r="D28" s="298" t="str">
        <f>IF('Studied Papers'!G28="",'Studied Papers'!F28,'Studied Papers'!G28)</f>
        <v>many</v>
      </c>
      <c r="E28" s="293" t="str">
        <f>'Studied Papers'!I28</f>
        <v>SWEBOK</v>
      </c>
      <c r="F28" s="176">
        <f>'Studied Papers'!J28</f>
        <v>0</v>
      </c>
      <c r="G28" s="78" t="str">
        <f>'Studied Papers'!Q28</f>
        <v>Barriers to productivity improvement in scientific computing are the specific development approaches adopted in this domain, since they present bottlenecks that current practices cannot avoid.</v>
      </c>
      <c r="H28" s="313"/>
    </row>
    <row r="29" spans="1:8" x14ac:dyDescent="0.2">
      <c r="A29" s="75" t="str">
        <f>'Studied Papers'!A29</f>
        <v>FrakesS01</v>
      </c>
      <c r="B29" s="81" t="str">
        <f>CONCATENATE('Studied Papers'!C29," / ",'Studied Papers'!D29)</f>
        <v>2 / 0</v>
      </c>
      <c r="C29" s="81">
        <f>'Studied Papers'!E29</f>
        <v>1</v>
      </c>
      <c r="D29" s="298" t="str">
        <f>IF('Studied Papers'!G29="",'Studied Papers'!F29,'Studied Papers'!G29)</f>
        <v>quasi-experiment</v>
      </c>
      <c r="E29" s="293" t="str">
        <f>'Studied Papers'!I29</f>
        <v>SC</v>
      </c>
      <c r="F29" s="176">
        <f>'Studied Papers'!J29</f>
        <v>0</v>
      </c>
      <c r="G29" s="78" t="str">
        <f>'Studied Papers'!Q29</f>
        <v>More reuse results in higher quality, but the relationship between the amount of reuse and productivity is unclear.</v>
      </c>
      <c r="H29" s="313" t="str">
        <f>'SWEBOK KAs'!$D$92</f>
        <v>REUSE</v>
      </c>
    </row>
    <row r="30" spans="1:8" ht="25.5" x14ac:dyDescent="0.2">
      <c r="A30" s="75" t="str">
        <f>'Studied Papers'!A30</f>
        <v>GeH11</v>
      </c>
      <c r="B30" s="81" t="str">
        <f>CONCATENATE('Studied Papers'!C30," / ",'Studied Papers'!D30)</f>
        <v>2 / 0</v>
      </c>
      <c r="C30" s="81">
        <f>'Studied Papers'!E30</f>
        <v>1</v>
      </c>
      <c r="D30" s="298" t="str">
        <f>IF('Studied Papers'!G30="",'Studied Papers'!F30,'Studied Papers'!G30)</f>
        <v>quasi-experiment</v>
      </c>
      <c r="E30" s="293" t="str">
        <f>'Studied Papers'!I30</f>
        <v>SWEBOK</v>
      </c>
      <c r="F30" s="176">
        <f>'Studied Papers'!J30</f>
        <v>0</v>
      </c>
      <c r="G30" s="78" t="str">
        <f>'Studied Papers'!Q30</f>
        <v>The stochastic frontier approach takes both inefficiency and random noise into account and is a better approach for productivity analysis. It allows the understanding of SaaS company dynamics and catch-up effects by comparison to traditional companies.</v>
      </c>
      <c r="H30" s="313" t="str">
        <f>'SWEBOK KAs'!$D$10</f>
        <v>DATAB</v>
      </c>
    </row>
    <row r="31" spans="1:8" ht="38.25" x14ac:dyDescent="0.2">
      <c r="A31" s="75" t="str">
        <f>'Studied Papers'!A31</f>
        <v>GraziotinWA15</v>
      </c>
      <c r="B31" s="81" t="str">
        <f>CONCATENATE('Studied Papers'!C31," / ",'Studied Papers'!D31)</f>
        <v>3 / 0</v>
      </c>
      <c r="C31" s="81">
        <f>'Studied Papers'!E31</f>
        <v>1</v>
      </c>
      <c r="D31" s="298" t="str">
        <f>IF('Studied Papers'!G31="",'Studied Papers'!F31,'Studied Papers'!G31)</f>
        <v>questionnaire-based survey</v>
      </c>
      <c r="E31" s="293" t="str">
        <f>'Studied Papers'!I31</f>
        <v>SEPP</v>
      </c>
      <c r="F31" s="176">
        <f>'Studied Papers'!J31</f>
        <v>0</v>
      </c>
      <c r="G31" s="78" t="str">
        <f>'Studied Papers'!Q31</f>
        <v>Affects (emotions, moods and feelings) impact the cognitive activity of individuals. Valence (the attractiveness of an event) and dominance (change in the sensation of control of a situation) are positively related to self-assessed productivity. Arousal (the intensity of emotional activation) does not provide additional explanatory power to the developed model.</v>
      </c>
      <c r="H31" s="313"/>
    </row>
    <row r="32" spans="1:8" ht="25.5" x14ac:dyDescent="0.2">
      <c r="A32" s="75" t="str">
        <f>'Studied Papers'!A32</f>
        <v>GreenHC05</v>
      </c>
      <c r="B32" s="81" t="str">
        <f>CONCATENATE('Studied Papers'!C32," / ",'Studied Papers'!D32)</f>
        <v>3 / 0</v>
      </c>
      <c r="C32" s="81">
        <f>'Studied Papers'!E32</f>
        <v>1</v>
      </c>
      <c r="D32" s="298" t="str">
        <f>IF('Studied Papers'!G32="",'Studied Papers'!F32,'Studied Papers'!G32)</f>
        <v>questionnaire-based survey</v>
      </c>
      <c r="E32" s="293" t="str">
        <f>'Studied Papers'!I32</f>
        <v>SEP</v>
      </c>
      <c r="F32" s="176" t="str">
        <f>'Studied Papers'!J32</f>
        <v>CMMI</v>
      </c>
      <c r="G32" s="78" t="str">
        <f>'Studied Papers'!Q32</f>
        <v xml:space="preserve">There is increased perception of productivity improvements due to personal software processes. </v>
      </c>
      <c r="H32" s="313"/>
    </row>
    <row r="33" spans="1:8" ht="25.5" x14ac:dyDescent="0.2">
      <c r="A33" s="75" t="str">
        <f>'Studied Papers'!A33</f>
        <v>HenshawJMB96</v>
      </c>
      <c r="B33" s="81" t="str">
        <f>CONCATENATE('Studied Papers'!C33," / ",'Studied Papers'!D33)</f>
        <v>4 / 2</v>
      </c>
      <c r="C33" s="81">
        <f>'Studied Papers'!E33</f>
        <v>1</v>
      </c>
      <c r="D33" s="298" t="str">
        <f>IF('Studied Papers'!G33="",'Studied Papers'!F33,'Studied Papers'!G33)</f>
        <v>exploratory case study</v>
      </c>
      <c r="E33" s="293" t="str">
        <f>'Studied Papers'!I33</f>
        <v>SR</v>
      </c>
      <c r="F33" s="176">
        <f>'Studied Papers'!J33</f>
        <v>0</v>
      </c>
      <c r="G33" s="78" t="str">
        <f>'Studied Papers'!Q33</f>
        <v>There is a perception of productivity improvements due to personal software processes. To increase productivity, requirement management tools should be selected considering the project size and development process.</v>
      </c>
      <c r="H33" s="313"/>
    </row>
    <row r="34" spans="1:8" ht="38.25" x14ac:dyDescent="0.2">
      <c r="A34" s="75" t="str">
        <f>'Studied Papers'!A34</f>
        <v>HernandezLopezCSC15</v>
      </c>
      <c r="B34" s="81" t="str">
        <f>CONCATENATE('Studied Papers'!C34," / ",'Studied Papers'!D34)</f>
        <v>4 / 0</v>
      </c>
      <c r="C34" s="81">
        <f>'Studied Papers'!E34</f>
        <v>1</v>
      </c>
      <c r="D34" s="298" t="str">
        <f>IF('Studied Papers'!G34="",'Studied Papers'!F34,'Studied Papers'!G34)</f>
        <v>interviews, questionnaire-based survey</v>
      </c>
      <c r="E34" s="293" t="str">
        <f>'Studied Papers'!I34</f>
        <v>SWEBOK</v>
      </c>
      <c r="F34" s="176">
        <f>'Studied Papers'!J34</f>
        <v>0</v>
      </c>
      <c r="G34" s="78" t="str">
        <f>'Studied Papers'!Q34</f>
        <v>SE practitioners can be classified as knowledge workers. They perceive some SE factors both as inputs and as outputs. New productivity measures should consider job position definitions to guide developing the respective metrics.</v>
      </c>
      <c r="H34" s="313"/>
    </row>
    <row r="35" spans="1:8" ht="25.5" x14ac:dyDescent="0.2">
      <c r="A35" s="75" t="str">
        <f>'Studied Papers'!A35</f>
        <v>HernandezLopezPGC11</v>
      </c>
      <c r="B35" s="81" t="str">
        <f>CONCATENATE('Studied Papers'!C35," / ",'Studied Papers'!D35)</f>
        <v>4 / 0</v>
      </c>
      <c r="C35" s="81">
        <f>'Studied Papers'!E35</f>
        <v>1</v>
      </c>
      <c r="D35" s="298" t="str">
        <f>IF('Studied Papers'!G35="",'Studied Papers'!F35,'Studied Papers'!G35)</f>
        <v>review</v>
      </c>
      <c r="E35" s="293" t="str">
        <f>'Studied Papers'!I35</f>
        <v>SWEBOK</v>
      </c>
      <c r="F35" s="176">
        <f>'Studied Papers'!J35</f>
        <v>0</v>
      </c>
      <c r="G35" s="78" t="str">
        <f>'Studied Papers'!Q35</f>
        <v>Motivation, performance, management, compensation and rewards, organizational climate and happiness are factors that can influence productivity. The influence of reuse should be further studied. Another challenge is to develop measures that differentiate new developments from maintenance.</v>
      </c>
      <c r="H35" s="313"/>
    </row>
    <row r="36" spans="1:8" ht="25.5" x14ac:dyDescent="0.2">
      <c r="A36" s="75" t="str">
        <f>'Studied Papers'!A36</f>
        <v>HuangW09</v>
      </c>
      <c r="B36" s="81" t="str">
        <f>CONCATENATE('Studied Papers'!C36," / ",'Studied Papers'!D36)</f>
        <v>2 / 0</v>
      </c>
      <c r="C36" s="81">
        <f>'Studied Papers'!E36</f>
        <v>1</v>
      </c>
      <c r="D36" s="298" t="str">
        <f>IF('Studied Papers'!G36="",'Studied Papers'!F36,'Studied Papers'!G36)</f>
        <v>controlled experiment</v>
      </c>
      <c r="E36" s="293" t="str">
        <f>'Studied Papers'!I36</f>
        <v>SWEBOK</v>
      </c>
      <c r="F36" s="176">
        <f>'Studied Papers'!J36</f>
        <v>0</v>
      </c>
      <c r="G36" s="78" t="str">
        <f>'Studied Papers'!Q36</f>
        <v>Mixed SaaS firms may enjoy significant economies of scale and are more efficient than pure SaaS firms. Pure SaaS companies exhibit smaller economies of scale than conventional companies and are more productive only in utilizing capital assets.</v>
      </c>
      <c r="H36" s="313"/>
    </row>
    <row r="37" spans="1:8" ht="51.75" customHeight="1" x14ac:dyDescent="0.2">
      <c r="A37" s="75" t="str">
        <f>'Studied Papers'!A37</f>
        <v>JaloteK21</v>
      </c>
      <c r="B37" s="81" t="str">
        <f>CONCATENATE('Studied Papers'!C37," / ",'Studied Papers'!D37)</f>
        <v>2 / 1</v>
      </c>
      <c r="C37" s="81">
        <f>'Studied Papers'!E37</f>
        <v>3</v>
      </c>
      <c r="D37" s="298" t="str">
        <f>IF('Studied Papers'!G37="",'Studied Papers'!F37,'Studied Papers'!G37)</f>
        <v>many</v>
      </c>
      <c r="E37" s="293" t="str">
        <f>'Studied Papers'!I37</f>
        <v>ST</v>
      </c>
      <c r="F37" s="176">
        <f>'Studied Papers'!J37</f>
        <v>0</v>
      </c>
      <c r="G37" s="78" t="str">
        <f>'Studied Papers'!Q37</f>
        <v>There are clearly identifiable differences between the task processes of high-productivity programmers and the task processes of average-productivity programmers. Task processes of high-productivity programmers were transferred to average-productivity programmers by training them on the key steps missing in their processes but commonly present in the work of their high-productivity peers. A substantial productivity gain was found among average-productivity programmers due to this transfer.</v>
      </c>
      <c r="H37" s="313"/>
    </row>
    <row r="38" spans="1:8" ht="38.25" x14ac:dyDescent="0.2">
      <c r="A38" s="75" t="str">
        <f>'Studied Papers'!A38</f>
        <v>JohnsonZB21</v>
      </c>
      <c r="B38" s="81" t="str">
        <f>CONCATENATE('Studied Papers'!C38," / ",'Studied Papers'!D38)</f>
        <v>3 / 2</v>
      </c>
      <c r="C38" s="81">
        <f>'Studied Papers'!E38</f>
        <v>2</v>
      </c>
      <c r="D38" s="298" t="str">
        <f>IF('Studied Papers'!G38="",'Studied Papers'!F38,'Studied Papers'!G38)</f>
        <v>randomized online survey, interviews</v>
      </c>
      <c r="E38" s="293" t="str">
        <f>'Studied Papers'!I38</f>
        <v>SWEBOK</v>
      </c>
      <c r="F38" s="176">
        <f>'Studied Papers'!J38</f>
        <v>0</v>
      </c>
      <c r="G38" s="78" t="str">
        <f>'Studied Papers'!Q38</f>
        <v>In productivity models, the overall satisfaction with the work environment and the ability to work privately with no interruptions are as important and significant factors. Private offices were linked to higher perceived productivity across all disciplines. For software engineers, another vital factor for perceived productivity was communicating with the team and leads.</v>
      </c>
      <c r="H38" s="313"/>
    </row>
    <row r="39" spans="1:8" ht="25.5" x14ac:dyDescent="0.2">
      <c r="A39" s="75" t="str">
        <f>'Studied Papers'!A39</f>
        <v>KautzJU14</v>
      </c>
      <c r="B39" s="81" t="str">
        <f>CONCATENATE('Studied Papers'!C39," / ",'Studied Papers'!D39)</f>
        <v>3 / 2</v>
      </c>
      <c r="C39" s="81">
        <f>'Studied Papers'!E39</f>
        <v>1</v>
      </c>
      <c r="D39" s="298" t="str">
        <f>IF('Studied Papers'!G39="",'Studied Papers'!F39,'Studied Papers'!G39)</f>
        <v>case study</v>
      </c>
      <c r="E39" s="293" t="str">
        <f>'Studied Papers'!I39</f>
        <v>SC</v>
      </c>
      <c r="F39" s="176" t="str">
        <f>'Studied Papers'!J39</f>
        <v>RAD</v>
      </c>
      <c r="G39" s="78" t="str">
        <f>'Studied Papers'!Q39</f>
        <v>There is a decrease in the mistakes and interruptions in software projects due to the adoption of Scrum. Short interaction cycles prevent endless developments. Scrum has a significant positive impact on software productivity, not at the expense of software quality. However, customers do not perceive these improvements.</v>
      </c>
      <c r="H39" s="313"/>
    </row>
    <row r="40" spans="1:8" ht="63.75" x14ac:dyDescent="0.2">
      <c r="A40" s="75" t="str">
        <f>'Studied Papers'!A40</f>
        <v>KemayelMO91</v>
      </c>
      <c r="B40" s="81" t="str">
        <f>CONCATENATE('Studied Papers'!C40," / ",'Studied Papers'!D40)</f>
        <v>3 / 0</v>
      </c>
      <c r="C40" s="81">
        <f>'Studied Papers'!E40</f>
        <v>1</v>
      </c>
      <c r="D40" s="298" t="str">
        <f>IF('Studied Papers'!G40="",'Studied Papers'!F40,'Studied Papers'!G40)</f>
        <v>questionnaire-based survey</v>
      </c>
      <c r="E40" s="293" t="str">
        <f>'Studied Papers'!I40</f>
        <v>SWEBOK</v>
      </c>
      <c r="F40" s="176">
        <f>'Studied Papers'!J40</f>
        <v>0</v>
      </c>
      <c r="G40" s="78" t="str">
        <f>'Studied Papers'!Q40</f>
        <v>A manager can determine the personnel, process, and customer factors that significantly affect productivity. The most significant personnel factors are experience with virtual machines and the user community. Among process factors, the most significant are the definition of life cycle and cost estimation, the use of modern programming languages, and the power of adopted equipment. Concerning user factors, the experience with the  community, computers, and with analysts and programmers are the most significant. The most significant motivational factors are technical supervision, working conditions, achievement, responsibilities and recognition.</v>
      </c>
      <c r="H40" s="313"/>
    </row>
    <row r="41" spans="1:8" ht="38.25" x14ac:dyDescent="0.2">
      <c r="A41" s="75" t="str">
        <f>'Studied Papers'!A41</f>
        <v>KitchenhamM04</v>
      </c>
      <c r="B41" s="81" t="str">
        <f>CONCATENATE('Studied Papers'!C41," / ",'Studied Papers'!D41)</f>
        <v>2 / 0</v>
      </c>
      <c r="C41" s="81">
        <f>'Studied Papers'!E41</f>
        <v>1</v>
      </c>
      <c r="D41" s="298" t="str">
        <f>IF('Studied Papers'!G41="",'Studied Papers'!F41,'Studied Papers'!G41)</f>
        <v>controlled experiment</v>
      </c>
      <c r="E41" s="293" t="str">
        <f>'Studied Papers'!I41</f>
        <v>SC</v>
      </c>
      <c r="F41" s="176">
        <f>'Studied Papers'!J41</f>
        <v>0</v>
      </c>
      <c r="G41" s="78" t="str">
        <f>'Studied Papers'!Q41</f>
        <v>A software productivity measure related to effort can be formulated when several jointly significant factors are related to effort. The practice of reuse is determined to affect productivity significantly. Executives evaluate that requirements stability, customer satisfaction and customer/staff personality type may contribute to software productivity.</v>
      </c>
      <c r="H41" s="313"/>
    </row>
    <row r="42" spans="1:8" ht="25.5" x14ac:dyDescent="0.2">
      <c r="A42" s="75" t="str">
        <f>'Studied Papers'!A42</f>
        <v>KreinMKDE10</v>
      </c>
      <c r="B42" s="81" t="str">
        <f>CONCATENATE('Studied Papers'!C42," / ",'Studied Papers'!D42)</f>
        <v>5 / 1</v>
      </c>
      <c r="C42" s="81">
        <f>'Studied Papers'!E42</f>
        <v>1</v>
      </c>
      <c r="D42" s="298" t="str">
        <f>IF('Studied Papers'!G42="",'Studied Papers'!F42,'Studied Papers'!G42)</f>
        <v>randomized experiment</v>
      </c>
      <c r="E42" s="293" t="str">
        <f>'Studied Papers'!I42</f>
        <v>SC</v>
      </c>
      <c r="F42" s="176">
        <f>'Studied Papers'!J42</f>
        <v>0</v>
      </c>
      <c r="G42" s="78" t="str">
        <f>'Studied Papers'!Q42</f>
        <v>Programming language fragmentation is negatively related to the total amount of code contributed by developers. For a developer who programs in multiple languages, it appears that he or she is most productive when language fragmentation is minimal.</v>
      </c>
      <c r="H42" s="313" t="str">
        <f>'SWEBOK KAs'!$D$93</f>
        <v>OSS</v>
      </c>
    </row>
    <row r="43" spans="1:8" ht="25.5" x14ac:dyDescent="0.2">
      <c r="A43" s="75" t="str">
        <f>'Studied Papers'!A43</f>
        <v>KuutilaMCEA21</v>
      </c>
      <c r="B43" s="81" t="str">
        <f>CONCATENATE('Studied Papers'!C43," / ",'Studied Papers'!D43)</f>
        <v>5 / 0</v>
      </c>
      <c r="C43" s="81">
        <f>'Studied Papers'!E43</f>
        <v>2</v>
      </c>
      <c r="D43" s="298" t="str">
        <f>IF('Studied Papers'!G43="",'Studied Papers'!F43,'Studied Papers'!G43)</f>
        <v>online survey, interviews</v>
      </c>
      <c r="E43" s="293" t="str">
        <f>'Studied Papers'!I43</f>
        <v>SC</v>
      </c>
      <c r="F43" s="176" t="str">
        <f>'Studied Papers'!J43</f>
        <v>RAD</v>
      </c>
      <c r="G43" s="78" t="str">
        <f>'Studied Papers'!Q43</f>
        <v>Using software repository variables to predict developers’ well-being or productivity is challenging due to individual differences. Prediction models developed for each developer individually work better.</v>
      </c>
      <c r="H43" s="313"/>
    </row>
    <row r="44" spans="1:8" ht="25.5" x14ac:dyDescent="0.2">
      <c r="A44" s="75" t="str">
        <f>'Studied Papers'!A44</f>
        <v>LagerstromWHL12</v>
      </c>
      <c r="B44" s="81" t="str">
        <f>CONCATENATE('Studied Papers'!C44," / ",'Studied Papers'!D44)</f>
        <v>4 / 0</v>
      </c>
      <c r="C44" s="81">
        <f>'Studied Papers'!E44</f>
        <v>1</v>
      </c>
      <c r="D44" s="298" t="str">
        <f>IF('Studied Papers'!G44="",'Studied Papers'!F44,'Studied Papers'!G44)</f>
        <v>controlled experiment</v>
      </c>
      <c r="E44" s="293" t="str">
        <f>'Studied Papers'!I44</f>
        <v>SWEBOK</v>
      </c>
      <c r="F44" s="176">
        <f>'Studied Papers'!J44</f>
        <v>0</v>
      </c>
      <c r="G44" s="78" t="str">
        <f>'Studied Papers'!Q44</f>
        <v>Developed function points, adopted software platforms, and risk classification are factors that significantly impact software costs and productivity. Two factors often assumed to affect the project cost, the efficiency of the implementation and the cost of the pre-study, failed to display significant impacts.</v>
      </c>
      <c r="H44" s="313"/>
    </row>
    <row r="45" spans="1:8" ht="38.25" x14ac:dyDescent="0.2">
      <c r="A45" s="75" t="str">
        <f>'Studied Papers'!A45</f>
        <v>LavazzaMT18</v>
      </c>
      <c r="B45" s="81" t="str">
        <f>CONCATENATE('Studied Papers'!C45," / ",'Studied Papers'!D45)</f>
        <v>3 / 0</v>
      </c>
      <c r="C45" s="81">
        <f>'Studied Papers'!E45</f>
        <v>1</v>
      </c>
      <c r="D45" s="298" t="str">
        <f>IF('Studied Papers'!G45="",'Studied Papers'!F45,'Studied Papers'!G45)</f>
        <v>quasi-experiment</v>
      </c>
      <c r="E45" s="293" t="str">
        <f>'Studied Papers'!I45</f>
        <v>SC</v>
      </c>
      <c r="F45" s="176">
        <f>'Studied Papers'!J45</f>
        <v>0</v>
      </c>
      <c r="G45" s="78" t="str">
        <f>'Studied Papers'!Q45</f>
        <v>The adopted primary programming language has a significant effect on the productivity of new development projects. The productivity of enhancement projects appears much less dependent on programming languages. The business area and architecture have significant effects on productivity. No evidence of the impact of CASE tool usage on productivity was determined. The productivity of new development projects tends to be higher than that of enhancement projects</v>
      </c>
      <c r="H45" s="313" t="str">
        <f>'SWEBOK KAs'!$D$10</f>
        <v>DATAB</v>
      </c>
    </row>
    <row r="46" spans="1:8" ht="26.25" customHeight="1" x14ac:dyDescent="0.2">
      <c r="A46" s="75" t="str">
        <f>'Studied Papers'!A46</f>
        <v>LavazzaLM20</v>
      </c>
      <c r="B46" s="81" t="str">
        <f>CONCATENATE('Studied Papers'!C46," / ",'Studied Papers'!D46)</f>
        <v>3 / 1</v>
      </c>
      <c r="C46" s="81">
        <f>'Studied Papers'!E46</f>
        <v>1</v>
      </c>
      <c r="D46" s="298" t="str">
        <f>IF('Studied Papers'!G46="",'Studied Papers'!F46,'Studied Papers'!G46)</f>
        <v>quasi-experiment</v>
      </c>
      <c r="E46" s="293" t="str">
        <f>'Studied Papers'!I46</f>
        <v>SC</v>
      </c>
      <c r="F46" s="176">
        <f>'Studied Papers'!J46</f>
        <v>0</v>
      </c>
      <c r="G46" s="78" t="str">
        <f>'Studied Papers'!Q46</f>
        <v>Software enhancement costs more than new software development, at least for projects greater than 300 Function Points. There is a lot of variability in the studied data to reach this conclusion.</v>
      </c>
      <c r="H46" s="313" t="str">
        <f>'SWEBOK KAs'!$D$10</f>
        <v>DATAB</v>
      </c>
    </row>
    <row r="47" spans="1:8" ht="38.25" x14ac:dyDescent="0.2">
      <c r="A47" s="75" t="str">
        <f>'Studied Papers'!A47</f>
        <v>LiaoEA21</v>
      </c>
      <c r="B47" s="81" t="str">
        <f>CONCATENATE('Studied Papers'!C47," / ",'Studied Papers'!D47)</f>
        <v>6 / 0</v>
      </c>
      <c r="C47" s="81">
        <f>'Studied Papers'!E47</f>
        <v>9</v>
      </c>
      <c r="D47" s="298" t="str">
        <f>IF('Studied Papers'!G47="",'Studied Papers'!F47,'Studied Papers'!G47)</f>
        <v>many</v>
      </c>
      <c r="E47" s="293" t="str">
        <f>'Studied Papers'!I47</f>
        <v>SWEBOK</v>
      </c>
      <c r="F47" s="176">
        <f>'Studied Papers'!J47</f>
        <v>0</v>
      </c>
      <c r="G47" s="78" t="str">
        <f>'Studied Papers'!Q47</f>
        <v>The flow of participants and the popularity of an open-source ecosystem impact its capacity to produce information. Positive communication by participants can hurt the ability of an ecosystem to solve practical problems. No matter what stage the ecosystem is in, its age will impact productivity. The number of publishers participating in ecosystems and the number of followers harm ecosystems’ net productivity.</v>
      </c>
      <c r="H47" s="313" t="str">
        <f>'SWEBOK KAs'!$D$93</f>
        <v>OSS</v>
      </c>
    </row>
    <row r="48" spans="1:8" x14ac:dyDescent="0.2">
      <c r="A48" s="75" t="str">
        <f>'Studied Papers'!A48</f>
        <v>Lim94</v>
      </c>
      <c r="B48" s="81" t="str">
        <f>CONCATENATE('Studied Papers'!C48," / ",'Studied Papers'!D48)</f>
        <v>1 / 1</v>
      </c>
      <c r="C48" s="81">
        <f>'Studied Papers'!E48</f>
        <v>2</v>
      </c>
      <c r="D48" s="298" t="str">
        <f>IF('Studied Papers'!G48="",'Studied Papers'!F48,'Studied Papers'!G48)</f>
        <v>case study</v>
      </c>
      <c r="E48" s="293" t="str">
        <f>'Studied Papers'!I48</f>
        <v>SC</v>
      </c>
      <c r="F48" s="176">
        <f>'Studied Papers'!J48</f>
        <v>0</v>
      </c>
      <c r="G48" s="78" t="str">
        <f>'Studied Papers'!Q48</f>
        <v>Performing cost-benefit analyses for potential new products helps determine which should be created or reengineered to be reusable.</v>
      </c>
      <c r="H48" s="313" t="str">
        <f>'SWEBOK KAs'!$D$92</f>
        <v>REUSE</v>
      </c>
    </row>
    <row r="49" spans="1:8" ht="25.5" x14ac:dyDescent="0.2">
      <c r="A49" s="75" t="str">
        <f>'Studied Papers'!A49</f>
        <v>LowJ91</v>
      </c>
      <c r="B49" s="81" t="str">
        <f>CONCATENATE('Studied Papers'!C49," / ",'Studied Papers'!D49)</f>
        <v>2 / 0</v>
      </c>
      <c r="C49" s="81">
        <f>'Studied Papers'!E49</f>
        <v>1</v>
      </c>
      <c r="D49" s="298" t="str">
        <f>IF('Studied Papers'!G49="",'Studied Papers'!F49,'Studied Papers'!G49)</f>
        <v>quasi-experiment</v>
      </c>
      <c r="E49" s="293" t="str">
        <f>'Studied Papers'!I49</f>
        <v>SEP</v>
      </c>
      <c r="F49" s="176" t="str">
        <f>'Studied Papers'!J49</f>
        <v>CASE</v>
      </c>
      <c r="G49" s="78" t="str">
        <f>'Studied Papers'!Q49</f>
        <v>Overall, there is no statistical evidence for a productivity improvement or decline resulting from CASE tools. Close evaluation of individual projects reveals support for traditional learning-curve patterns and the importance of staff training in new technology.</v>
      </c>
      <c r="H49" s="313"/>
    </row>
    <row r="50" spans="1:8" ht="38.25" x14ac:dyDescent="0.2">
      <c r="A50" s="75" t="str">
        <f>'Studied Papers'!A50</f>
        <v>MacCormackKCC03</v>
      </c>
      <c r="B50" s="81" t="str">
        <f>CONCATENATE('Studied Papers'!C50," / ",'Studied Papers'!D50)</f>
        <v>4 / 1</v>
      </c>
      <c r="C50" s="81">
        <f>'Studied Papers'!E50</f>
        <v>1</v>
      </c>
      <c r="D50" s="298" t="str">
        <f>IF('Studied Papers'!G50="",'Studied Papers'!F50,'Studied Papers'!G50)</f>
        <v>online survey</v>
      </c>
      <c r="E50" s="293" t="str">
        <f>'Studied Papers'!I50</f>
        <v>SEM</v>
      </c>
      <c r="F50" s="176">
        <f>'Studied Papers'!J50</f>
        <v>0</v>
      </c>
      <c r="G50" s="78" t="str">
        <f>'Studied Papers'!Q50</f>
        <v>Larger projects are more productive and have lower defect levels than smaller ones. Early prototyping and daily builds promise subsequent work on the features most valued by customers, with a significant positive impact on productivity. Other practices are not correlated to productivity. There is danger in assuming the implementation of more flexible processes piecemeal by picking-and-choosing practices because there are complex interactions among them.</v>
      </c>
      <c r="H50" s="313"/>
    </row>
    <row r="51" spans="1:8" ht="39" customHeight="1" x14ac:dyDescent="0.2">
      <c r="A51" s="75" t="str">
        <f>'Studied Papers'!A51</f>
        <v>MantylaADGO16</v>
      </c>
      <c r="B51" s="81" t="str">
        <f>CONCATENATE('Studied Papers'!C51," / ",'Studied Papers'!D51)</f>
        <v>5 / 0</v>
      </c>
      <c r="C51" s="81">
        <f>'Studied Papers'!E51</f>
        <v>1</v>
      </c>
      <c r="D51" s="298" t="str">
        <f>IF('Studied Papers'!G51="",'Studied Papers'!F51,'Studied Papers'!G51)</f>
        <v>quasi-experiment</v>
      </c>
      <c r="E51" s="293" t="str">
        <f>'Studied Papers'!I51</f>
        <v>SEPP</v>
      </c>
      <c r="F51" s="176">
        <f>'Studied Papers'!J51</f>
        <v>0</v>
      </c>
      <c r="G51" s="78" t="str">
        <f>'Studied Papers'!Q51</f>
        <v>Issue reports of different types produce a fair Valence variation (the attractiveness of an event). Increases in issue priority typically increase Arousal (the intensity of emotional activation). The resolution of an issue increases valence. As the resolution time of an issue increases, so does the individual arousal assigned to the issue.</v>
      </c>
      <c r="H51" s="313"/>
    </row>
    <row r="52" spans="1:8" ht="38.25" x14ac:dyDescent="0.2">
      <c r="A52" s="75" t="str">
        <f>'Studied Papers'!A52</f>
        <v>Maxwe96</v>
      </c>
      <c r="B52" s="81" t="str">
        <f>CONCATENATE('Studied Papers'!C52," / ",'Studied Papers'!D52)</f>
        <v>3 / 0</v>
      </c>
      <c r="C52" s="81">
        <f>'Studied Papers'!E52</f>
        <v>1</v>
      </c>
      <c r="D52" s="298" t="str">
        <f>IF('Studied Papers'!G52="",'Studied Papers'!F52,'Studied Papers'!G52)</f>
        <v>controlled experiment</v>
      </c>
      <c r="E52" s="293" t="str">
        <f>'Studied Papers'!I52</f>
        <v>SWEBOK</v>
      </c>
      <c r="F52" s="176">
        <f>'Studied Papers'!J52</f>
        <v>0</v>
      </c>
      <c r="G52" s="78" t="str">
        <f>'Studied Papers'!Q52</f>
        <v xml:space="preserve">Organizational differences are the primary source of variance in software productivity, but development team size, application types, programming languages and development tools are also essential and controllable productivity factors. This highlights the need for companies to establish their own software metrics database and benchmark their data against other companies. </v>
      </c>
      <c r="H52" s="313"/>
    </row>
    <row r="53" spans="1:8" ht="25.5" x14ac:dyDescent="0.2">
      <c r="A53" s="75" t="str">
        <f>'Studied Papers'!A53</f>
        <v>MaxwellF00</v>
      </c>
      <c r="B53" s="81" t="str">
        <f>CONCATENATE('Studied Papers'!C53," / ",'Studied Papers'!D53)</f>
        <v>2 / 2</v>
      </c>
      <c r="C53" s="81">
        <f>'Studied Papers'!E53</f>
        <v>1</v>
      </c>
      <c r="D53" s="298" t="str">
        <f>IF('Studied Papers'!G53="",'Studied Papers'!F53,'Studied Papers'!G53)</f>
        <v>case study</v>
      </c>
      <c r="E53" s="293" t="str">
        <f>'Studied Papers'!I53</f>
        <v>SWEBOK</v>
      </c>
      <c r="F53" s="176">
        <f>'Studied Papers'!J53</f>
        <v>0</v>
      </c>
      <c r="G53" s="78" t="str">
        <f>'Studied Papers'!Q53</f>
        <v>The factors mostly impacting software productivity are company and business sector. Companies must statistically analyze available data to develop benchmarking equations based on key productivity factors.</v>
      </c>
      <c r="H53" s="313" t="str">
        <f>'SWEBOK KAs'!$D$10</f>
        <v>DATAB</v>
      </c>
    </row>
    <row r="54" spans="1:8" ht="25.5" x14ac:dyDescent="0.2">
      <c r="A54" s="75" t="str">
        <f>'Studied Papers'!A54</f>
        <v>MeloCKC13</v>
      </c>
      <c r="B54" s="81" t="str">
        <f>CONCATENATE('Studied Papers'!C54," / ",'Studied Papers'!D54)</f>
        <v>4 / 0</v>
      </c>
      <c r="C54" s="81">
        <f>'Studied Papers'!E54</f>
        <v>1</v>
      </c>
      <c r="D54" s="298" t="str">
        <f>IF('Studied Papers'!G54="",'Studied Papers'!F54,'Studied Papers'!G54)</f>
        <v>case study</v>
      </c>
      <c r="E54" s="293" t="str">
        <f>'Studied Papers'!I54</f>
        <v>SC</v>
      </c>
      <c r="F54" s="176" t="str">
        <f>'Studied Papers'!J54</f>
        <v>RAD</v>
      </c>
      <c r="G54" s="78" t="str">
        <f>'Studied Papers'!Q54</f>
        <v>Agile team management is the most influential factor in achieving higher team productivity. Team size, diversity, skill, collocation and time allocation are critical factors for designing agile teams. Teams should be aware of the negative impact of member turnover.</v>
      </c>
      <c r="H54" s="313"/>
    </row>
    <row r="55" spans="1:8" ht="25.5" x14ac:dyDescent="0.2">
      <c r="A55" s="75" t="str">
        <f>'Studied Papers'!A55</f>
        <v>MeyerBMZF17</v>
      </c>
      <c r="B55" s="81" t="str">
        <f>CONCATENATE('Studied Papers'!C55," / ",'Studied Papers'!D55)</f>
        <v>5 / 1</v>
      </c>
      <c r="C55" s="81">
        <f>'Studied Papers'!E55</f>
        <v>1</v>
      </c>
      <c r="D55" s="298" t="str">
        <f>IF('Studied Papers'!G55="",'Studied Papers'!F55,'Studied Papers'!G55)</f>
        <v>online survey</v>
      </c>
      <c r="E55" s="293" t="str">
        <f>'Studied Papers'!I55</f>
        <v>SEM</v>
      </c>
      <c r="F55" s="176">
        <f>'Studied Papers'!J55</f>
        <v>0</v>
      </c>
      <c r="G55" s="78" t="str">
        <f>'Studied Papers'!Q55</f>
        <v>Productivity is a highly personal matter, and perceptions of what is considered to be productive are different across participants. Productivity and the factors that influence it are highly individual. The daily work of each developer is highly fragmented.</v>
      </c>
      <c r="H55" s="313"/>
    </row>
    <row r="56" spans="1:8" ht="25.5" x14ac:dyDescent="0.2">
      <c r="A56" s="75" t="str">
        <f>'Studied Papers'!A56</f>
        <v>MeyerZF17</v>
      </c>
      <c r="B56" s="81" t="str">
        <f>CONCATENATE('Studied Papers'!C56," / ",'Studied Papers'!D56)</f>
        <v>3 / 1</v>
      </c>
      <c r="C56" s="81">
        <f>'Studied Papers'!E56</f>
        <v>1</v>
      </c>
      <c r="D56" s="298" t="str">
        <f>IF('Studied Papers'!G56="",'Studied Papers'!F56,'Studied Papers'!G56)</f>
        <v>online survey</v>
      </c>
      <c r="E56" s="293" t="str">
        <f>'Studied Papers'!I56</f>
        <v>SEM</v>
      </c>
      <c r="F56" s="176">
        <f>'Studied Papers'!J56</f>
        <v>0</v>
      </c>
      <c r="G56" s="78" t="str">
        <f>'Studied Papers'!Q56</f>
        <v>Personalized recommendations for improving software developers’ work are essential to optimize personal and organizational workflows. Software developers can be classified as social, lone, focused, balanced, leading or goal-oriented developers.</v>
      </c>
      <c r="H56" s="313"/>
    </row>
    <row r="57" spans="1:8" ht="25.5" x14ac:dyDescent="0.2">
      <c r="A57" s="75" t="str">
        <f>'Studied Papers'!A57</f>
        <v>MinetakiM09</v>
      </c>
      <c r="B57" s="81" t="str">
        <f>CONCATENATE('Studied Papers'!C57," / ",'Studied Papers'!D57)</f>
        <v>2 / 0</v>
      </c>
      <c r="C57" s="81">
        <f>'Studied Papers'!E57</f>
        <v>1</v>
      </c>
      <c r="D57" s="298" t="str">
        <f>IF('Studied Papers'!G57="",'Studied Papers'!F57,'Studied Papers'!G57)</f>
        <v>survey</v>
      </c>
      <c r="E57" s="293" t="str">
        <f>'Studied Papers'!I57</f>
        <v>SWEBOK</v>
      </c>
      <c r="F57" s="176">
        <f>'Studied Papers'!J57</f>
        <v>0</v>
      </c>
      <c r="G57" s="78" t="str">
        <f>'Studied Papers'!Q57</f>
        <v xml:space="preserve">Software enterprises are classified as prime contractors, intermediate subcontractors, end-contractors, and independent enterprises. Intermediate subcontractors are the least productive. However, those possessing highly skilled workers have high productivity levels. </v>
      </c>
      <c r="H57" s="313"/>
    </row>
    <row r="58" spans="1:8" x14ac:dyDescent="0.2">
      <c r="A58" s="75" t="str">
        <f>'Studied Papers'!A58</f>
        <v>MoazeniLCB14</v>
      </c>
      <c r="B58" s="81" t="str">
        <f>CONCATENATE('Studied Papers'!C58," / ",'Studied Papers'!D58)</f>
        <v>4 / 0</v>
      </c>
      <c r="C58" s="81">
        <f>'Studied Papers'!E58</f>
        <v>1</v>
      </c>
      <c r="D58" s="298" t="str">
        <f>IF('Studied Papers'!G58="",'Studied Papers'!F58,'Studied Papers'!G58)</f>
        <v>case study</v>
      </c>
      <c r="E58" s="293" t="str">
        <f>'Studied Papers'!I58</f>
        <v>SEM</v>
      </c>
      <c r="F58" s="176">
        <f>'Studied Papers'!J58</f>
        <v>0</v>
      </c>
      <c r="G58" s="78" t="str">
        <f>'Studied Papers'!Q58</f>
        <v>Incremental development productivity decline varies significantly according to product categories and domains.</v>
      </c>
      <c r="H58" s="313" t="str">
        <f>'SWEBOK KAs'!$D$93</f>
        <v>OSS</v>
      </c>
    </row>
    <row r="59" spans="1:8" ht="25.5" x14ac:dyDescent="0.2">
      <c r="A59" s="75" t="str">
        <f>'Studied Papers'!A59</f>
        <v>Mockus09</v>
      </c>
      <c r="B59" s="81" t="str">
        <f>CONCATENATE('Studied Papers'!C59," / ",'Studied Papers'!D59)</f>
        <v>1 / 1</v>
      </c>
      <c r="C59" s="81">
        <f>'Studied Papers'!E59</f>
        <v>2</v>
      </c>
      <c r="D59" s="298" t="str">
        <f>IF('Studied Papers'!G59="",'Studied Papers'!F59,'Studied Papers'!G59)</f>
        <v>controlled experiment</v>
      </c>
      <c r="E59" s="293" t="str">
        <f>'Studied Papers'!I59</f>
        <v>SM</v>
      </c>
      <c r="F59" s="176">
        <f>'Studied Papers'!J59</f>
        <v>0</v>
      </c>
      <c r="G59" s="78" t="str">
        <f>'Studied Papers'!Q59</f>
        <v>Larger projects, overload mentors and offshoring succession significantly reduce the productivity ratio. The breadth of mentor experience and succession of mentors' primary product significantly increase productivity.</v>
      </c>
      <c r="H59" s="313"/>
    </row>
    <row r="60" spans="1:8" ht="25.5" x14ac:dyDescent="0.2">
      <c r="A60" s="75" t="str">
        <f>'Studied Papers'!A60</f>
        <v>Mohapatra11</v>
      </c>
      <c r="B60" s="81" t="str">
        <f>CONCATENATE('Studied Papers'!C60," / ",'Studied Papers'!D60)</f>
        <v>1 / 0</v>
      </c>
      <c r="C60" s="81">
        <f>'Studied Papers'!E60</f>
        <v>1</v>
      </c>
      <c r="D60" s="298" t="str">
        <f>IF('Studied Papers'!G60="",'Studied Papers'!F60,'Studied Papers'!G60)</f>
        <v>quasi-experiment</v>
      </c>
      <c r="E60" s="293" t="str">
        <f>'Studied Papers'!I60</f>
        <v>SEM</v>
      </c>
      <c r="F60" s="176">
        <f>'Studied Papers'!J60</f>
        <v>0</v>
      </c>
      <c r="G60" s="78" t="str">
        <f>'Studied Papers'!Q60</f>
        <v>Application complexity affects productivity negatively, and training in the application domain has an opposite effect. Productivity tends to increase with the availability of documentation and testing tools and better client support.</v>
      </c>
      <c r="H60" s="313"/>
    </row>
    <row r="61" spans="1:8" ht="38.25" x14ac:dyDescent="0.2">
      <c r="A61" s="75" t="str">
        <f>'Studied Papers'!A61</f>
        <v>MosesFPS06</v>
      </c>
      <c r="B61" s="81" t="str">
        <f>CONCATENATE('Studied Papers'!C61," / ",'Studied Papers'!D61)</f>
        <v>4 / 0</v>
      </c>
      <c r="C61" s="81">
        <f>'Studied Papers'!E61</f>
        <v>1</v>
      </c>
      <c r="D61" s="298" t="str">
        <f>IF('Studied Papers'!G61="",'Studied Papers'!F61,'Studied Papers'!G61)</f>
        <v>case study</v>
      </c>
      <c r="E61" s="293" t="str">
        <f>'Studied Papers'!I61</f>
        <v>SC</v>
      </c>
      <c r="F61" s="176">
        <f>'Studied Papers'!J61</f>
        <v>0</v>
      </c>
      <c r="G61" s="78" t="str">
        <f>'Studied Papers'!Q61</f>
        <v xml:space="preserve">The studied company outperforms those in the ISBSG database by about 2.2 times. Possible explanations are that projects are led by staff with knowledge of systems and business processes and an optimized model-based development process is adopted. The Bayesian credible intervals gives a more informative form of productivity estimation than using the usual confidence interval alternative for the geometric mean of the ratio would be possible. </v>
      </c>
      <c r="H61" s="313" t="str">
        <f>'SWEBOK KAs'!$D$10</f>
        <v>DATAB</v>
      </c>
    </row>
    <row r="62" spans="1:8" ht="38.25" x14ac:dyDescent="0.2">
      <c r="A62" s="75" t="str">
        <f>'Studied Papers'!A62</f>
        <v>MurphyHillEA21</v>
      </c>
      <c r="B62" s="81" t="str">
        <f>CONCATENATE('Studied Papers'!C62," / ",'Studied Papers'!D62)</f>
        <v>9 / 9</v>
      </c>
      <c r="C62" s="81">
        <f>'Studied Papers'!E62</f>
        <v>4</v>
      </c>
      <c r="D62" s="298" t="str">
        <f>IF('Studied Papers'!G62="",'Studied Papers'!F62,'Studied Papers'!G62)</f>
        <v>randomized survey</v>
      </c>
      <c r="E62" s="293" t="str">
        <f>'Studied Papers'!I62</f>
        <v>SWEBOK</v>
      </c>
      <c r="F62" s="176">
        <f>'Studied Papers'!J62</f>
        <v>0</v>
      </c>
      <c r="G62" s="78" t="str">
        <f>'Studied Papers'!Q62</f>
        <v>Factors that most strongly correlate with self-rated productivity are non-technical factors, such as job enthusiasm, peer support for new ideas, and receiving useful feedback about job performance. Compared to other knowledge workers, software developers’ self-rated productivity is more strongly related to task variety and working remotely.</v>
      </c>
      <c r="H62" s="313"/>
    </row>
    <row r="63" spans="1:8" ht="25.5" x14ac:dyDescent="0.2">
      <c r="A63" s="75" t="str">
        <f>'Studied Papers'!A63</f>
        <v>OliveiraEA20</v>
      </c>
      <c r="B63" s="81" t="str">
        <f>CONCATENATE('Studied Papers'!C63," / ",'Studied Papers'!D63)</f>
        <v>6 / 0</v>
      </c>
      <c r="C63" s="81">
        <f>'Studied Papers'!E63</f>
        <v>0</v>
      </c>
      <c r="D63" s="298" t="str">
        <f>IF('Studied Papers'!G63="",'Studied Papers'!F63,'Studied Papers'!G63)</f>
        <v>many</v>
      </c>
      <c r="E63" s="293" t="str">
        <f>'Studied Papers'!I63</f>
        <v>SEM</v>
      </c>
      <c r="F63" s="176">
        <f>'Studied Papers'!J63</f>
        <v>0</v>
      </c>
      <c r="G63" s="78" t="str">
        <f>'Studied Papers'!Q63</f>
        <v>Code-based metrics outperformed commit-based metrics, reflecting team leaders' perceptions of developer productivity. Data triangulation can strengthen organizational confidence in productivity metrics.</v>
      </c>
      <c r="H63" s="313"/>
    </row>
    <row r="64" spans="1:8" ht="38.25" x14ac:dyDescent="0.2">
      <c r="A64" s="75" t="str">
        <f>'Studied Papers'!A64</f>
        <v>PalaciosCSGT14</v>
      </c>
      <c r="B64" s="81" t="str">
        <f>CONCATENATE('Studied Papers'!C64," / ",'Studied Papers'!D64)</f>
        <v>5 / 0</v>
      </c>
      <c r="C64" s="81">
        <f>'Studied Papers'!E64</f>
        <v>1</v>
      </c>
      <c r="D64" s="298" t="str">
        <f>IF('Studied Papers'!G64="",'Studied Papers'!F64,'Studied Papers'!G64)</f>
        <v>questionnaire-based survey</v>
      </c>
      <c r="E64" s="293" t="str">
        <f>'Studied Papers'!I64</f>
        <v>SEM</v>
      </c>
      <c r="F64" s="176">
        <f>'Studied Papers'!J64</f>
        <v>0</v>
      </c>
      <c r="G64" s="78" t="str">
        <f>'Studied Papers'!Q64</f>
        <v>Performance in global development projects is lower than in-house projects due to the lack of attention to tasks by software managers. This is due to communication, coordination and control overheads. The management of offshore projects affects their performance in negative ways. Significant improved performance is perceived in case managers present accessibility, responsivity and neglect their superior roles.</v>
      </c>
      <c r="H64" s="313"/>
    </row>
    <row r="65" spans="1:8" ht="38.25" x14ac:dyDescent="0.2">
      <c r="A65" s="75" t="str">
        <f>'Studied Papers'!A65</f>
        <v>ParrishSHH04</v>
      </c>
      <c r="B65" s="81" t="str">
        <f>CONCATENATE('Studied Papers'!C65," / ",'Studied Papers'!D65)</f>
        <v>4 / 0</v>
      </c>
      <c r="C65" s="81">
        <f>'Studied Papers'!E65</f>
        <v>1</v>
      </c>
      <c r="D65" s="298" t="str">
        <f>IF('Studied Papers'!G65="",'Studied Papers'!F65,'Studied Papers'!G65)</f>
        <v>case study</v>
      </c>
      <c r="E65" s="293" t="str">
        <f>'Studied Papers'!I65</f>
        <v>SC</v>
      </c>
      <c r="F65" s="176">
        <f>'Studied Papers'!J65</f>
        <v>0</v>
      </c>
      <c r="G65" s="78" t="str">
        <f>'Studied Papers'!Q65</f>
        <v>Highly collaborative pairs are dramatically (4 times) less productive than pairs working on the same task but not simultaneously. Programming pairs can learn to work more productively together over time by devising their own productive collaboration process. Any productivity gains reported with pair programming are likely due entirely to the role-based protocol rather than to any inherent consequences of working closely in pairs.</v>
      </c>
      <c r="H65" s="313"/>
    </row>
    <row r="66" spans="1:8" ht="25.5" x14ac:dyDescent="0.2">
      <c r="A66" s="75" t="str">
        <f>'Studied Papers'!A66</f>
        <v>PortM99</v>
      </c>
      <c r="B66" s="81" t="str">
        <f>CONCATENATE('Studied Papers'!C66," / ",'Studied Papers'!D66)</f>
        <v>2 / 1</v>
      </c>
      <c r="C66" s="81">
        <f>'Studied Papers'!E66</f>
        <v>1</v>
      </c>
      <c r="D66" s="298" t="str">
        <f>IF('Studied Papers'!G66="",'Studied Papers'!F66,'Studied Papers'!G66)</f>
        <v>case study</v>
      </c>
      <c r="E66" s="293" t="str">
        <f>'Studied Papers'!I66</f>
        <v>SEMM</v>
      </c>
      <c r="F66" s="176" t="str">
        <f>'Studied Papers'!J66</f>
        <v>OO</v>
      </c>
      <c r="G66" s="78" t="str">
        <f>'Studied Papers'!Q66</f>
        <v>The adoption of OOD coupled with OOP significantly improves overall project productivity and efficiency, but OO development approaches are less efficient than traditional approaches in the requirements phase.</v>
      </c>
      <c r="H66" s="313"/>
    </row>
    <row r="67" spans="1:8" ht="38.25" x14ac:dyDescent="0.2">
      <c r="A67" s="75" t="str">
        <f>'Studied Papers'!A67</f>
        <v>PotokV97</v>
      </c>
      <c r="B67" s="81" t="str">
        <f>CONCATENATE('Studied Papers'!C67," / ",'Studied Papers'!D67)</f>
        <v>2 / 1</v>
      </c>
      <c r="C67" s="81">
        <f>'Studied Papers'!E67</f>
        <v>1</v>
      </c>
      <c r="D67" s="298" t="str">
        <f>IF('Studied Papers'!G67="",'Studied Papers'!F67,'Studied Papers'!G67)</f>
        <v>simulation study</v>
      </c>
      <c r="E67" s="293" t="str">
        <f>'Studied Papers'!I67</f>
        <v>SC</v>
      </c>
      <c r="F67" s="176" t="str">
        <f>'Studied Papers'!J67</f>
        <v>OO</v>
      </c>
      <c r="G67" s="78" t="str">
        <f>'Studied Papers'!Q67</f>
        <v>The lack of incentives for early completion of intermediate project tasks and rigorous enforcement of final project deadlines may trigger delays and negatively affect software development productivity. Common business practices might lower project productivity and project completion probability. Organizations must control the productivity ranges in which their development teams operate.</v>
      </c>
      <c r="H67" s="313"/>
    </row>
    <row r="68" spans="1:8" ht="25.5" x14ac:dyDescent="0.2">
      <c r="A68" s="75" t="str">
        <f>'Studied Papers'!A68</f>
        <v>PotokVR99</v>
      </c>
      <c r="B68" s="81" t="str">
        <f>CONCATENATE('Studied Papers'!C68," / ",'Studied Papers'!D68)</f>
        <v>3 / 2</v>
      </c>
      <c r="C68" s="81">
        <f>'Studied Papers'!E68</f>
        <v>1</v>
      </c>
      <c r="D68" s="298" t="str">
        <f>IF('Studied Papers'!G68="",'Studied Papers'!F68,'Studied Papers'!G68)</f>
        <v>controlled experiment</v>
      </c>
      <c r="E68" s="293" t="str">
        <f>'Studied Papers'!I68</f>
        <v>SWEBOK</v>
      </c>
      <c r="F68" s="176" t="str">
        <f>'Studied Papers'!J68</f>
        <v>OO</v>
      </c>
      <c r="G68" s="78" t="str">
        <f>'Studied Papers'!Q68</f>
        <v>The governing influence on OOD productivity may be the business workflow, but not the development approach. There is significant evidence that productivity increases as project size increases. Business deadlines may have a strong influence on the overall productivity of projects.</v>
      </c>
      <c r="H68" s="313"/>
    </row>
    <row r="69" spans="1:8" ht="38.25" x14ac:dyDescent="0.2">
      <c r="A69" s="75" t="str">
        <f>'Studied Papers'!A69</f>
        <v>PremrajSKF05</v>
      </c>
      <c r="B69" s="81" t="str">
        <f>CONCATENATE('Studied Papers'!C69," / ",'Studied Papers'!D69)</f>
        <v>4 / 2</v>
      </c>
      <c r="C69" s="81">
        <f>'Studied Papers'!E69</f>
        <v>1</v>
      </c>
      <c r="D69" s="298" t="str">
        <f>IF('Studied Papers'!G69="",'Studied Papers'!F69,'Studied Papers'!G69)</f>
        <v>controlled experiment</v>
      </c>
      <c r="E69" s="293" t="str">
        <f>'Studied Papers'!I69</f>
        <v>SWEBOK</v>
      </c>
      <c r="F69" s="176">
        <f>'Studied Papers'!J69</f>
        <v>0</v>
      </c>
      <c r="G69" s="78" t="str">
        <f>'Studied Papers'!Q69</f>
        <v>There is evidence of improved productivity over time, with variations coming from company and business sector. Insurance and commerce are the least productive, while manufacturing is the most productive sector among the studied projects. There is no significant difference in productivity between new developments and maintenance projects.</v>
      </c>
      <c r="H69" s="313" t="str">
        <f>'SWEBOK KAs'!$D$10</f>
        <v>DATAB</v>
      </c>
    </row>
    <row r="70" spans="1:8" ht="38.25" x14ac:dyDescent="0.2">
      <c r="A70" s="75" t="str">
        <f>'Studied Papers'!A70</f>
        <v>RamasubbuCBH11</v>
      </c>
      <c r="B70" s="81" t="str">
        <f>CONCATENATE('Studied Papers'!C70," / ",'Studied Papers'!D70)</f>
        <v>4 / 0</v>
      </c>
      <c r="C70" s="81">
        <f>'Studied Papers'!E70</f>
        <v>1</v>
      </c>
      <c r="D70" s="298" t="str">
        <f>IF('Studied Papers'!G70="",'Studied Papers'!F70,'Studied Papers'!G70)</f>
        <v>controlled experiment</v>
      </c>
      <c r="E70" s="293" t="str">
        <f>'Studied Papers'!I70</f>
        <v>SEM</v>
      </c>
      <c r="F70" s="176">
        <f>'Studied Papers'!J70</f>
        <v>0</v>
      </c>
      <c r="G70" s="78" t="str">
        <f>'Studied Papers'!Q70</f>
        <v>Firms that distribute software development across long distances benefit from improved productivity. Variations in configurational characteristics of distributed teams lead to different performances. Locally tailored, agile, and interaction-oriented process models are associated with improved productivity. Project configurations that attain high productivity tend to achieve low quality and vice-versa. An imbalance in the experiences of personnel significantly decreases productivity.</v>
      </c>
      <c r="H70" s="313"/>
    </row>
    <row r="71" spans="1:8" ht="25.5" x14ac:dyDescent="0.2">
      <c r="A71" s="75" t="str">
        <f>'Studied Papers'!A71</f>
        <v>RastogiT0NC17</v>
      </c>
      <c r="B71" s="81" t="str">
        <f>CONCATENATE('Studied Papers'!C71," / ",'Studied Papers'!D71)</f>
        <v>5 / 4</v>
      </c>
      <c r="C71" s="81">
        <f>'Studied Papers'!E71</f>
        <v>1</v>
      </c>
      <c r="D71" s="298" t="str">
        <f>IF('Studied Papers'!G71="",'Studied Papers'!F71,'Studied Papers'!G71)</f>
        <v>quasi-experiment</v>
      </c>
      <c r="E71" s="293" t="str">
        <f>'Studied Papers'!I71</f>
        <v>SEM</v>
      </c>
      <c r="F71" s="176">
        <f>'Studied Papers'!J71</f>
        <v>0</v>
      </c>
      <c r="G71" s="78" t="str">
        <f>'Studied Papers'!Q71</f>
        <v>New hires tend to take several weeks to reach the same productivity levels as experienced employees. The effect of team support decreases with time. Employees with prior internships tend to perform better than others in the beginning.</v>
      </c>
      <c r="H71" s="313"/>
    </row>
    <row r="72" spans="1:8" ht="25.5" x14ac:dyDescent="0.2">
      <c r="A72" s="75" t="str">
        <f>'Studied Papers'!A72</f>
        <v>RodriguezSGH12</v>
      </c>
      <c r="B72" s="81" t="str">
        <f>CONCATENATE('Studied Papers'!C72," / ",'Studied Papers'!D72)</f>
        <v>4 / 0</v>
      </c>
      <c r="C72" s="81">
        <f>'Studied Papers'!E72</f>
        <v>1</v>
      </c>
      <c r="D72" s="298" t="str">
        <f>IF('Studied Papers'!G72="",'Studied Papers'!F72,'Studied Papers'!G72)</f>
        <v>controlled experiment</v>
      </c>
      <c r="E72" s="293" t="str">
        <f>'Studied Papers'!I72</f>
        <v>SEM</v>
      </c>
      <c r="F72" s="176">
        <f>'Studied Papers'!J72</f>
        <v>0</v>
      </c>
      <c r="G72" s="78" t="str">
        <f>'Studied Papers'!Q72</f>
        <v>Improvement projects have significantly better productivity than new development and larger teams are less productive than smaller ones.</v>
      </c>
      <c r="H72" s="313" t="str">
        <f>'SWEBOK KAs'!$D$10</f>
        <v>DATAB</v>
      </c>
    </row>
    <row r="73" spans="1:8" ht="25.5" x14ac:dyDescent="0.2">
      <c r="A73" s="75" t="str">
        <f>'Studied Papers'!A73</f>
        <v>Rubin93a</v>
      </c>
      <c r="B73" s="81" t="str">
        <f>CONCATENATE('Studied Papers'!C73," / ",'Studied Papers'!D73)</f>
        <v>1 / 0</v>
      </c>
      <c r="C73" s="81">
        <f>'Studied Papers'!E73</f>
        <v>1</v>
      </c>
      <c r="D73" s="298" t="str">
        <f>IF('Studied Papers'!G73="",'Studied Papers'!F73,'Studied Papers'!G73)</f>
        <v>quasi-experiment</v>
      </c>
      <c r="E73" s="293" t="str">
        <f>'Studied Papers'!I73</f>
        <v>SEP</v>
      </c>
      <c r="F73" s="176">
        <f>'Studied Papers'!J73</f>
        <v>0</v>
      </c>
      <c r="G73" s="78" t="str">
        <f>'Studied Papers'!Q73</f>
        <v>Among studied companies, only 20% had information on their portfolio size, only 3,3% on portfolio changes and only 2% had information about quantifiable aspects of software quality. Process improvement and organizational aspects are important factors for software productivity.</v>
      </c>
      <c r="H73" s="313"/>
    </row>
    <row r="74" spans="1:8" ht="25.5" x14ac:dyDescent="0.2">
      <c r="A74" s="75" t="str">
        <f>'Studied Papers'!A74</f>
        <v>Scacchi91</v>
      </c>
      <c r="B74" s="81" t="str">
        <f>CONCATENATE('Studied Papers'!C74," / ",'Studied Papers'!D74)</f>
        <v>1 / 0</v>
      </c>
      <c r="C74" s="81">
        <f>'Studied Papers'!E74</f>
        <v>1</v>
      </c>
      <c r="D74" s="298" t="str">
        <f>IF('Studied Papers'!G74="",'Studied Papers'!F74,'Studied Papers'!G74)</f>
        <v>review</v>
      </c>
      <c r="E74" s="293" t="str">
        <f>'Studied Papers'!I74</f>
        <v>SWEBOK</v>
      </c>
      <c r="F74" s="176">
        <f>'Studied Papers'!J74</f>
        <v>0</v>
      </c>
      <c r="G74" s="78" t="str">
        <f>'Studied Papers'!Q74</f>
        <v>Analytical instruments or tools are required to model and measure productivity in ways that managers and developers can employ. This may lead us away from simple quantitative measures towards knowledge-based tools that embody symbolic and qualitative (dynamic) models.</v>
      </c>
      <c r="H74" s="313"/>
    </row>
    <row r="75" spans="1:8" ht="25.5" x14ac:dyDescent="0.2">
      <c r="A75" s="75" t="str">
        <f>'Studied Papers'!A75</f>
        <v>ScholtesMS16</v>
      </c>
      <c r="B75" s="81" t="str">
        <f>CONCATENATE('Studied Papers'!C75," / ",'Studied Papers'!D75)</f>
        <v>3 / 0</v>
      </c>
      <c r="C75" s="81">
        <f>'Studied Papers'!E75</f>
        <v>1</v>
      </c>
      <c r="D75" s="298" t="str">
        <f>IF('Studied Papers'!G75="",'Studied Papers'!F75,'Studied Papers'!G75)</f>
        <v>controlled experiment</v>
      </c>
      <c r="E75" s="293" t="str">
        <f>'Studied Papers'!I75</f>
        <v>SEM</v>
      </c>
      <c r="F75" s="176">
        <f>'Studied Papers'!J75</f>
        <v>0</v>
      </c>
      <c r="G75" s="78" t="str">
        <f>'Studied Papers'!Q75</f>
        <v>The productivity of OSS development decreases as the team grows in size. Due to the overhead of required coordination, open-source projects are examples of diseconomies of scale.</v>
      </c>
      <c r="H75" s="313" t="str">
        <f>'SWEBOK KAs'!$D$93</f>
        <v>OSS</v>
      </c>
    </row>
    <row r="76" spans="1:8" x14ac:dyDescent="0.2">
      <c r="A76" s="75" t="str">
        <f>'Studied Papers'!A76</f>
        <v>SentasASB05</v>
      </c>
      <c r="B76" s="81" t="str">
        <f>CONCATENATE('Studied Papers'!C76," / ",'Studied Papers'!D76)</f>
        <v>4 / 0</v>
      </c>
      <c r="C76" s="81">
        <f>'Studied Papers'!E76</f>
        <v>1</v>
      </c>
      <c r="D76" s="298" t="str">
        <f>IF('Studied Papers'!G76="",'Studied Papers'!F76,'Studied Papers'!G76)</f>
        <v>quasi-experiment</v>
      </c>
      <c r="E76" s="293" t="str">
        <f>'Studied Papers'!I76</f>
        <v>SWEBOK</v>
      </c>
      <c r="F76" s="176">
        <f>'Studied Papers'!J76</f>
        <v>0</v>
      </c>
      <c r="G76" s="78" t="str">
        <f>'Studied Papers'!Q76</f>
        <v>The ability of ordinal regression models to classify any future project in one of the predefined categories is high based on the studied databases.</v>
      </c>
      <c r="H76" s="313" t="str">
        <f>'SWEBOK KAs'!$D$10</f>
        <v>DATAB</v>
      </c>
    </row>
    <row r="77" spans="1:8" ht="25.5" x14ac:dyDescent="0.2">
      <c r="A77" s="75" t="str">
        <f>'Studied Papers'!A77</f>
        <v>SiokT07</v>
      </c>
      <c r="B77" s="81" t="str">
        <f>CONCATENATE('Studied Papers'!C77," / ",'Studied Papers'!D77)</f>
        <v>2 / 1</v>
      </c>
      <c r="C77" s="81">
        <f>'Studied Papers'!E77</f>
        <v>1</v>
      </c>
      <c r="D77" s="298" t="str">
        <f>IF('Studied Papers'!G77="",'Studied Papers'!F77,'Studied Papers'!G77)</f>
        <v>quasi-experiment</v>
      </c>
      <c r="E77" s="293" t="str">
        <f>'Studied Papers'!I77</f>
        <v>SWEBOK</v>
      </c>
      <c r="F77" s="176" t="str">
        <f>'Studied Papers'!J77</f>
        <v>OO</v>
      </c>
      <c r="G77" s="78" t="str">
        <f>'Studied Papers'!Q77</f>
        <v>Productivity is significantly different for distinct application domains. There is no significant difference in productivity between projects developed using OOA/ODD and SA/SD or programming languages. Small projects are slightly more productive than medium and large projects.</v>
      </c>
      <c r="H77" s="313"/>
    </row>
    <row r="78" spans="1:8" ht="25.5" x14ac:dyDescent="0.2">
      <c r="A78" s="75" t="str">
        <f>'Studied Papers'!A78</f>
        <v>SovaS96</v>
      </c>
      <c r="B78" s="81" t="str">
        <f>CONCATENATE('Studied Papers'!C78," / ",'Studied Papers'!D78)</f>
        <v>2 / 1</v>
      </c>
      <c r="C78" s="81">
        <f>'Studied Papers'!E78</f>
        <v>2</v>
      </c>
      <c r="D78" s="298" t="str">
        <f>IF('Studied Papers'!G78="",'Studied Papers'!F78,'Studied Papers'!G78)</f>
        <v>case study</v>
      </c>
      <c r="E78" s="293" t="str">
        <f>'Studied Papers'!I78</f>
        <v>ST</v>
      </c>
      <c r="F78" s="176">
        <f>'Studied Papers'!J78</f>
        <v>0</v>
      </c>
      <c r="G78" s="78" t="str">
        <f>'Studied Papers'!Q78</f>
        <v>There was a consistent agreement between expert opinion ratings and the developed testing productivity measure. Both determined that difficult projects have lower productivity with the adoption of a testing methodology.</v>
      </c>
      <c r="H78" s="313"/>
    </row>
    <row r="79" spans="1:8" ht="38.25" x14ac:dyDescent="0.2">
      <c r="A79" s="75" t="str">
        <f>'Studied Papers'!A79</f>
        <v>StaplesEA14</v>
      </c>
      <c r="B79" s="81" t="str">
        <f>CONCATENATE('Studied Papers'!C79," / ",'Studied Papers'!D79)</f>
        <v>6 / 0</v>
      </c>
      <c r="C79" s="81">
        <f>'Studied Papers'!E79</f>
        <v>1</v>
      </c>
      <c r="D79" s="298" t="str">
        <f>IF('Studied Papers'!G79="",'Studied Papers'!F79,'Studied Papers'!G79)</f>
        <v>quasi-experiment</v>
      </c>
      <c r="E79" s="293" t="str">
        <f>'Studied Papers'!I79</f>
        <v>SEMM</v>
      </c>
      <c r="F79" s="176">
        <f>'Studied Papers'!J79</f>
        <v>0</v>
      </c>
      <c r="G79" s="78" t="str">
        <f>'Studied Papers'!Q79</f>
        <v>Lines of Proof is a problematic measure, and so improved size measures are required. Effort is highly correlated with proof size. Since there are proofs that are much simpler and less complex than other proofs, it would be expected that effort and productivity depend on proof complexity. Still, empirical data do not provide support for this belief.</v>
      </c>
      <c r="H79" s="313"/>
    </row>
    <row r="80" spans="1:8" ht="38.25" x14ac:dyDescent="0.2">
      <c r="A80" s="75" t="str">
        <f>'Studied Papers'!A80</f>
        <v>StoreyEA21</v>
      </c>
      <c r="B80" s="81" t="str">
        <f>CONCATENATE('Studied Papers'!C80," / ",'Studied Papers'!D80)</f>
        <v>6 / 4</v>
      </c>
      <c r="C80" s="81">
        <f>'Studied Papers'!E80</f>
        <v>1</v>
      </c>
      <c r="D80" s="298" t="str">
        <f>IF('Studied Papers'!G80="",'Studied Papers'!F80,'Studied Papers'!G80)</f>
        <v>randomized online survey</v>
      </c>
      <c r="E80" s="293" t="str">
        <f>'Studied Papers'!I80</f>
        <v>SEM</v>
      </c>
      <c r="F80" s="176">
        <f>'Studied Papers'!J80</f>
        <v>0</v>
      </c>
      <c r="G80" s="78" t="str">
        <f>'Studied Papers'!Q80</f>
        <v>The perception of existence of an engineering system, impactful work, autonomy, and capability to complete tasks positively affect self-assessed productivity. In contrast, the possibility of mobility, compensation and job characteristics affect it negatively. The relationships of these factors to job satisfaction is statistically significant in many models for different work contexts.</v>
      </c>
      <c r="H80" s="313"/>
    </row>
    <row r="81" spans="1:8" x14ac:dyDescent="0.2">
      <c r="A81" s="75" t="str">
        <f>'Studied Papers'!A81</f>
        <v>StylianouA16</v>
      </c>
      <c r="B81" s="81" t="str">
        <f>CONCATENATE('Studied Papers'!C81," / ",'Studied Papers'!D81)</f>
        <v>2 / 0</v>
      </c>
      <c r="C81" s="81">
        <f>'Studied Papers'!E81</f>
        <v>2</v>
      </c>
      <c r="D81" s="298" t="str">
        <f>IF('Studied Papers'!G81="",'Studied Papers'!F81,'Studied Papers'!G81)</f>
        <v>optimization study</v>
      </c>
      <c r="E81" s="293" t="str">
        <f>'Studied Papers'!I81</f>
        <v>SEM</v>
      </c>
      <c r="F81" s="176">
        <f>'Studied Papers'!J81</f>
        <v>0</v>
      </c>
      <c r="G81" s="78" t="str">
        <f>'Studied Papers'!Q81</f>
        <v>The Pareto optimal set, which is generated from models, supports managers better deciding on who will work on what and when.</v>
      </c>
      <c r="H81" s="313"/>
    </row>
    <row r="82" spans="1:8" ht="38.25" x14ac:dyDescent="0.2">
      <c r="A82" s="75" t="str">
        <f>'Studied Papers'!A82</f>
        <v>Tan09</v>
      </c>
      <c r="B82" s="81" t="str">
        <f>CONCATENATE('Studied Papers'!C82," / ",'Studied Papers'!D82)</f>
        <v>6 / 0</v>
      </c>
      <c r="C82" s="81">
        <f>'Studied Papers'!E82</f>
        <v>1</v>
      </c>
      <c r="D82" s="298" t="str">
        <f>IF('Studied Papers'!G82="",'Studied Papers'!F82,'Studied Papers'!G82)</f>
        <v>case study</v>
      </c>
      <c r="E82" s="293" t="str">
        <f>'Studied Papers'!I82</f>
        <v>SC</v>
      </c>
      <c r="F82" s="176">
        <f>'Studied Papers'!J82</f>
        <v>0</v>
      </c>
      <c r="G82" s="78" t="str">
        <f>'Studied Papers'!Q82</f>
        <v>The collected data present a clear trend of decreased software productivity over the years. Staff capabilities, software architecture, and other development tasks affect software productivity, either positively or negatively. In incremental development, the assumption that productivity will vary from increment to increment cannot be taken for granted.</v>
      </c>
      <c r="H82" s="313"/>
    </row>
    <row r="83" spans="1:8" ht="25.5" x14ac:dyDescent="0.2">
      <c r="A83" s="75" t="str">
        <f>'Studied Papers'!A83</f>
        <v>TanihanaN13</v>
      </c>
      <c r="B83" s="81" t="str">
        <f>CONCATENATE('Studied Papers'!C83," / ",'Studied Papers'!D83)</f>
        <v>2 / 0</v>
      </c>
      <c r="C83" s="81">
        <f>'Studied Papers'!E83</f>
        <v>1</v>
      </c>
      <c r="D83" s="298" t="str">
        <f>IF('Studied Papers'!G83="",'Studied Papers'!F83,'Studied Papers'!G83)</f>
        <v>case study</v>
      </c>
      <c r="E83" s="293" t="str">
        <f>'Studied Papers'!I83</f>
        <v>SWEBOK</v>
      </c>
      <c r="F83" s="176">
        <f>'Studied Papers'!J83</f>
        <v>0</v>
      </c>
      <c r="G83" s="78" t="str">
        <f>'Studied Papers'!Q83</f>
        <v>The economic effect of the OSS segment for the labor productivity of the Japanese information service sector is positive. However, each OSS produces a variety of economic effects.</v>
      </c>
      <c r="H83" s="313" t="str">
        <f>'SWEBOK KAs'!$D$93</f>
        <v>OSS</v>
      </c>
    </row>
    <row r="84" spans="1:8" ht="38.25" x14ac:dyDescent="0.2">
      <c r="A84" s="75" t="str">
        <f>'Studied Papers'!A84</f>
        <v>TomaszewskiL06</v>
      </c>
      <c r="B84" s="81" t="str">
        <f>CONCATENATE('Studied Papers'!C84," / ",'Studied Papers'!D84)</f>
        <v>2 / 0</v>
      </c>
      <c r="C84" s="81">
        <f>'Studied Papers'!E84</f>
        <v>1</v>
      </c>
      <c r="D84" s="298" t="str">
        <f>IF('Studied Papers'!G84="",'Studied Papers'!F84,'Studied Papers'!G84)</f>
        <v>case study</v>
      </c>
      <c r="E84" s="293" t="str">
        <f>'Studied Papers'!I84</f>
        <v>SC</v>
      </c>
      <c r="F84" s="176">
        <f>'Studied Papers'!J84</f>
        <v>0</v>
      </c>
      <c r="G84" s="78" t="str">
        <f>'Studied Papers'!Q84</f>
        <v>The following are identified as productivity bottlenecks in software construction: unstable requirements and lack of programming tools (large); quality of platform documentation, and too optimistic planning (average). Apart from treating these bottlenecks, higher knowledge of the development language and platform and adoption of reuse practices may improve productivity.</v>
      </c>
      <c r="H84" s="313"/>
    </row>
    <row r="85" spans="1:8" ht="38.25" x14ac:dyDescent="0.2">
      <c r="A85" s="75" t="str">
        <f>'Studied Papers'!A85</f>
        <v>TrendM09</v>
      </c>
      <c r="B85" s="81" t="str">
        <f>CONCATENATE('Studied Papers'!C85," / ",'Studied Papers'!D85)</f>
        <v>2 / 0</v>
      </c>
      <c r="C85" s="81">
        <f>'Studied Papers'!E85</f>
        <v>1</v>
      </c>
      <c r="D85" s="298" t="str">
        <f>IF('Studied Papers'!G85="",'Studied Papers'!F85,'Studied Papers'!G85)</f>
        <v>review</v>
      </c>
      <c r="E85" s="293" t="str">
        <f>'Studied Papers'!I85</f>
        <v>SWEBOK</v>
      </c>
      <c r="F85" s="176">
        <f>'Studied Papers'!J85</f>
        <v>0</v>
      </c>
      <c r="G85" s="78" t="str">
        <f>'Studied Papers'!Q85</f>
        <v>Successful productivity improvement depends on humans. The obtained results do not support the traditional belief that software reuse is the key to productivity improvements. Other frequent factors mentioned in the literature are tools and methods. Factors facilitating team communication and work coordination are also important in software outsourcing. Selecting the right factors is the first step towards quantitative productivity management.</v>
      </c>
      <c r="H85" s="313"/>
    </row>
    <row r="86" spans="1:8" ht="25.5" x14ac:dyDescent="0.2">
      <c r="A86" s="75" t="str">
        <f>'Studied Papers'!A86</f>
        <v>Tsuno09</v>
      </c>
      <c r="B86" s="81" t="str">
        <f>CONCATENATE('Studied Papers'!C86," / ",'Studied Papers'!D86)</f>
        <v>5 / 1</v>
      </c>
      <c r="C86" s="81">
        <f>'Studied Papers'!E86</f>
        <v>1</v>
      </c>
      <c r="D86" s="298" t="str">
        <f>IF('Studied Papers'!G86="",'Studied Papers'!F86,'Studied Papers'!G86)</f>
        <v>quasi-experiment</v>
      </c>
      <c r="E86" s="293" t="str">
        <f>'Studied Papers'!I86</f>
        <v>SWEBOK</v>
      </c>
      <c r="F86" s="176">
        <f>'Studied Papers'!J86</f>
        <v>0</v>
      </c>
      <c r="G86" s="78" t="str">
        <f>'Studied Papers'!Q86</f>
        <v>Architecture and team size have a strong correlation with productivity. Business sector, higher levels of outsourcing and projects skewed towards the implementation ensure moderate productivity.</v>
      </c>
      <c r="H86" s="313" t="str">
        <f>'SWEBOK KAs'!$D$10</f>
        <v>DATAB</v>
      </c>
    </row>
    <row r="87" spans="1:8" ht="25.5" x14ac:dyDescent="0.2">
      <c r="A87" s="75" t="str">
        <f>'Studied Papers'!A87</f>
        <v>TsunodaA17</v>
      </c>
      <c r="B87" s="81" t="str">
        <f>CONCATENATE('Studied Papers'!C87," / ",'Studied Papers'!D87)</f>
        <v>2 / 0</v>
      </c>
      <c r="C87" s="81">
        <f>'Studied Papers'!E87</f>
        <v>1</v>
      </c>
      <c r="D87" s="298" t="str">
        <f>IF('Studied Papers'!G87="",'Studied Papers'!F87,'Studied Papers'!G87)</f>
        <v>quasi-experiment</v>
      </c>
      <c r="E87" s="293" t="str">
        <f>'Studied Papers'!I87</f>
        <v>SWEBOK</v>
      </c>
      <c r="F87" s="176">
        <f>'Studied Papers'!J87</f>
        <v>0</v>
      </c>
      <c r="G87" s="78" t="str">
        <f>'Studied Papers'!Q87</f>
        <v>The propensity score analysis can determine undiscovered productivity factors.  The company business sector and the development platform are significantly related to software productivity.</v>
      </c>
      <c r="H87" s="313" t="str">
        <f>'SWEBOK KAs'!$D$10</f>
        <v>DATAB</v>
      </c>
    </row>
    <row r="88" spans="1:8" ht="25.5" x14ac:dyDescent="0.2">
      <c r="A88" s="75" t="str">
        <f>'Studied Papers'!A88</f>
        <v>Wang12</v>
      </c>
      <c r="B88" s="81" t="str">
        <f>CONCATENATE('Studied Papers'!C88," / ",'Studied Papers'!D88)</f>
        <v>4 / 1</v>
      </c>
      <c r="C88" s="81">
        <f>'Studied Papers'!E88</f>
        <v>1</v>
      </c>
      <c r="D88" s="298" t="str">
        <f>IF('Studied Papers'!G88="",'Studied Papers'!F88,'Studied Papers'!G88)</f>
        <v>quasi-experiment</v>
      </c>
      <c r="E88" s="293" t="str">
        <f>'Studied Papers'!I88</f>
        <v>SWEBOK</v>
      </c>
      <c r="F88" s="176">
        <f>'Studied Papers'!J88</f>
        <v>0</v>
      </c>
      <c r="G88" s="78" t="str">
        <f>'Studied Papers'!Q88</f>
        <v>The studied companies demonstrated significant technology incorporation and utilization, as well as systemic changes and investments in human capital. The industry as a whole presents significant returns of scale and a spillover effect of human capital.</v>
      </c>
      <c r="H88" s="313"/>
    </row>
    <row r="89" spans="1:8" ht="25.5" x14ac:dyDescent="0.2">
      <c r="A89" s="75" t="str">
        <f>'Studied Papers'!A89</f>
        <v>WangWZ08</v>
      </c>
      <c r="B89" s="81" t="str">
        <f>CONCATENATE('Studied Papers'!C89," / ",'Studied Papers'!D89)</f>
        <v>3 / 2</v>
      </c>
      <c r="C89" s="81">
        <f>'Studied Papers'!E89</f>
        <v>1</v>
      </c>
      <c r="D89" s="298" t="str">
        <f>IF('Studied Papers'!G89="",'Studied Papers'!F89,'Studied Papers'!G89)</f>
        <v>exploratory case study</v>
      </c>
      <c r="E89" s="293" t="str">
        <f>'Studied Papers'!I89</f>
        <v>SWEBOK</v>
      </c>
      <c r="F89" s="176">
        <f>'Studied Papers'!J89</f>
        <v>0</v>
      </c>
      <c r="G89" s="78" t="str">
        <f>'Studied Papers'!Q89</f>
        <v>Project size, type and business sector are factors that influence software productivity with varying significance levels. There is no evidence that team size and adopted programming languages affect productivity. There is no significant difference in productivity between new developments and redevelopment projects.</v>
      </c>
      <c r="H89" s="313" t="str">
        <f>'SWEBOK KAs'!$D$10</f>
        <v>DATAB</v>
      </c>
    </row>
    <row r="90" spans="1:8" ht="51" x14ac:dyDescent="0.2">
      <c r="A90" s="75" t="str">
        <f>'Studied Papers'!A90</f>
        <v>YilmazOC16</v>
      </c>
      <c r="B90" s="81" t="str">
        <f>CONCATENATE('Studied Papers'!C90," / ",'Studied Papers'!D90)</f>
        <v>3 / 0</v>
      </c>
      <c r="C90" s="81">
        <f>'Studied Papers'!E90</f>
        <v>1</v>
      </c>
      <c r="D90" s="298" t="str">
        <f>IF('Studied Papers'!G90="",'Studied Papers'!F90,'Studied Papers'!G90)</f>
        <v>focus group, interviews, questionnaire-based survey</v>
      </c>
      <c r="E90" s="293" t="str">
        <f>'Studied Papers'!I90</f>
        <v>SEPP</v>
      </c>
      <c r="F90" s="176">
        <f>'Studied Papers'!J90</f>
        <v>0</v>
      </c>
      <c r="G90" s="78" t="str">
        <f>'Studied Papers'!Q90</f>
        <v>Software productivity has a multifactor structure. Productivity is highly associated with social productivity (an intangible asset related to social life, information awareness, fairness, frequent meeting, reputation, social debt, team communication and cohesion) and moderately associated with social capital (intangible resources related to group characteristics, norms, togetherness, sociability, neighborhooods, volunterism and trust). The productivity of software development was found to be higher for smaller software teams.</v>
      </c>
      <c r="H90" s="314"/>
    </row>
    <row r="91" spans="1:8" ht="38.25" x14ac:dyDescent="0.2">
      <c r="A91" s="75" t="str">
        <f>'Studied Papers'!A91</f>
        <v>ZhaoWW21</v>
      </c>
      <c r="B91" s="81" t="str">
        <f>CONCATENATE('Studied Papers'!C91," / ",'Studied Papers'!D91)</f>
        <v>3 / 0</v>
      </c>
      <c r="C91" s="81">
        <f>'Studied Papers'!E91</f>
        <v>1</v>
      </c>
      <c r="D91" s="298" t="str">
        <f>IF('Studied Papers'!G91="",'Studied Papers'!F91,'Studied Papers'!G91)</f>
        <v>quasi-experiment</v>
      </c>
      <c r="E91" s="293" t="str">
        <f>'Studied Papers'!I91</f>
        <v>SWEBOK</v>
      </c>
      <c r="F91" s="176">
        <f>'Studied Papers'!J91</f>
        <v>0</v>
      </c>
      <c r="G91" s="78" t="str">
        <f>'Studied Papers'!Q91</f>
        <v xml:space="preserve">There are regional differences in the level of development of local software companies. Different public policy promotion paths should be adopted in each case. These paths should consider simultaneously all the identified gaps in the degree of higher education, the scale of enterprises and the level of investment in research and development activities and fixed assets, acting on them accordingly. </v>
      </c>
      <c r="H91" s="314"/>
    </row>
    <row r="92" spans="1:8" x14ac:dyDescent="0.2">
      <c r="A92" s="75"/>
      <c r="B92" s="75"/>
      <c r="C92" s="75"/>
      <c r="D92" s="294"/>
      <c r="E92" s="294"/>
      <c r="F92" s="75"/>
      <c r="G92" s="75"/>
      <c r="H92" s="314"/>
    </row>
    <row r="93" spans="1:8" ht="25.5" x14ac:dyDescent="0.2">
      <c r="A93" s="75" t="str">
        <f>'Studied Papers'!A93</f>
        <v>MohagheghiC07</v>
      </c>
      <c r="B93" s="81" t="str">
        <f>CONCATENATE('Studied Papers'!C93," / ",'Studied Papers'!D93)</f>
        <v>2 / 0</v>
      </c>
      <c r="C93" s="81">
        <f>'Studied Papers'!E93</f>
        <v>1</v>
      </c>
      <c r="D93" s="298" t="str">
        <f>IF('Studied Papers'!G93="",'Studied Papers'!F93,'Studied Papers'!G93)</f>
        <v>systematic literature review</v>
      </c>
      <c r="E93" s="293" t="str">
        <f>'Studied Papers'!I93</f>
        <v>SC</v>
      </c>
      <c r="F93" s="176">
        <f>'Studied Papers'!J93</f>
        <v>0</v>
      </c>
      <c r="G93" s="78" t="str">
        <f>'Studied Papers'!Q93</f>
        <v>There is significant evidence of apparent productivity gains in small and medium-scale studies. Results for actual productivity are rather inconsistent. The definition of productivity metrics is problematic and great variance is observed.</v>
      </c>
      <c r="H93" s="313" t="str">
        <f>'SWEBOK KAs'!$D$92</f>
        <v>REUSE</v>
      </c>
    </row>
    <row r="94" spans="1:8" ht="25.5" x14ac:dyDescent="0.2">
      <c r="A94" s="75" t="str">
        <f>'Studied Papers'!A94</f>
        <v>WagnerR08</v>
      </c>
      <c r="B94" s="81" t="str">
        <f>CONCATENATE('Studied Papers'!C94," / ",'Studied Papers'!D94)</f>
        <v>2 / 1</v>
      </c>
      <c r="C94" s="81">
        <f>'Studied Papers'!E94</f>
        <v>1</v>
      </c>
      <c r="D94" s="298" t="str">
        <f>IF('Studied Papers'!G94="",'Studied Papers'!F94,'Studied Papers'!G94)</f>
        <v>systematic literature review</v>
      </c>
      <c r="E94" s="293" t="str">
        <f>'Studied Papers'!I94</f>
        <v>SWEBOK</v>
      </c>
      <c r="F94" s="176">
        <f>'Studied Papers'!J94</f>
        <v>0</v>
      </c>
      <c r="G94" s="78" t="str">
        <f>'Studied Papers'!Q94</f>
        <v xml:space="preserve">Communication efforts are positive for software productivity, which is also sensible to business domains. </v>
      </c>
      <c r="H94" s="313"/>
    </row>
    <row r="95" spans="1:8" ht="25.5" x14ac:dyDescent="0.2">
      <c r="A95" s="75" t="str">
        <f>'Studied Papers'!A95</f>
        <v>CardozoNBFS10</v>
      </c>
      <c r="B95" s="81" t="str">
        <f>CONCATENATE('Studied Papers'!C95," / ",'Studied Papers'!D95)</f>
        <v>5 / 0</v>
      </c>
      <c r="C95" s="81">
        <f>'Studied Papers'!E95</f>
        <v>1</v>
      </c>
      <c r="D95" s="298" t="str">
        <f>IF('Studied Papers'!G95="",'Studied Papers'!F95,'Studied Papers'!G95)</f>
        <v>systematic literature review</v>
      </c>
      <c r="E95" s="293" t="str">
        <f>'Studied Papers'!I95</f>
        <v>SC</v>
      </c>
      <c r="F95" s="176" t="str">
        <f>'Studied Papers'!J95</f>
        <v>RAD</v>
      </c>
      <c r="G95" s="78" t="str">
        <f>'Studied Papers'!Q95</f>
        <v xml:space="preserve">The relation between the adoption of Scrum and the productivity of software projects is likely positive. </v>
      </c>
      <c r="H95" s="313"/>
    </row>
    <row r="96" spans="1:8" ht="38.25" x14ac:dyDescent="0.2">
      <c r="A96" s="75" t="str">
        <f>'Studied Papers'!A96</f>
        <v>Peter11</v>
      </c>
      <c r="B96" s="81" t="str">
        <f>CONCATENATE('Studied Papers'!C96," / ",'Studied Papers'!D96)</f>
        <v>1 / 0</v>
      </c>
      <c r="C96" s="81">
        <f>'Studied Papers'!E96</f>
        <v>2</v>
      </c>
      <c r="D96" s="298" t="str">
        <f>IF('Studied Papers'!G96="",'Studied Papers'!F96,'Studied Papers'!G96)</f>
        <v>systematic literature review and systematic mapping</v>
      </c>
      <c r="E96" s="293" t="str">
        <f>'Studied Papers'!I96</f>
        <v>SWEBOK</v>
      </c>
      <c r="F96" s="176">
        <f>'Studied Papers'!J96</f>
        <v>0</v>
      </c>
      <c r="G96" s="78" t="str">
        <f>'Studied Papers'!Q96</f>
        <v>Simple ratio measures are misleading and should be evaluated with care. SDE analysis is more robust for comparing projects. Managers should be aware of validity threats regarding productivity research and should address them.</v>
      </c>
      <c r="H96" s="313"/>
    </row>
    <row r="97" spans="1:8" ht="25.5" x14ac:dyDescent="0.2">
      <c r="A97" s="75" t="str">
        <f>'Studied Papers'!A97</f>
        <v>HernandezLopezPG13</v>
      </c>
      <c r="B97" s="81" t="str">
        <f>CONCATENATE('Studied Papers'!C97," / ",'Studied Papers'!D97)</f>
        <v>3 / 0</v>
      </c>
      <c r="C97" s="81">
        <f>'Studied Papers'!E97</f>
        <v>1</v>
      </c>
      <c r="D97" s="298" t="str">
        <f>IF('Studied Papers'!G97="",'Studied Papers'!F97,'Studied Papers'!G97)</f>
        <v>systematic literature review</v>
      </c>
      <c r="E97" s="293" t="str">
        <f>'Studied Papers'!I97</f>
        <v>SEPP</v>
      </c>
      <c r="F97" s="176">
        <f>'Studied Papers'!J97</f>
        <v>0</v>
      </c>
      <c r="G97" s="78" t="str">
        <f>'Studied Papers'!Q97</f>
        <v>Productivity measures at job levels (requiring advanced technical knowledge and skills) focus either on units of a product (SLOC/Time) or planned project units (Tasks Completed/Time). There is no clear differentiation of productivity according to specific job descriptions.</v>
      </c>
      <c r="H97" s="313"/>
    </row>
    <row r="98" spans="1:8" ht="25.5" x14ac:dyDescent="0.2">
      <c r="A98" s="75" t="str">
        <f>'Studied Papers'!A98</f>
        <v>RafiqueM13</v>
      </c>
      <c r="B98" s="81" t="str">
        <f>CONCATENATE('Studied Papers'!C98," / ",'Studied Papers'!D98)</f>
        <v>2 / 0</v>
      </c>
      <c r="C98" s="81">
        <f>'Studied Papers'!E98</f>
        <v>1</v>
      </c>
      <c r="D98" s="298" t="str">
        <f>IF('Studied Papers'!G98="",'Studied Papers'!F98,'Studied Papers'!G98)</f>
        <v>meta-analysis</v>
      </c>
      <c r="E98" s="293" t="str">
        <f>'Studied Papers'!I98</f>
        <v>SWEBOK</v>
      </c>
      <c r="F98" s="176" t="str">
        <f>'Studied Papers'!J98</f>
        <v>TDD</v>
      </c>
      <c r="G98" s="78" t="str">
        <f>'Studied Papers'!Q98</f>
        <v xml:space="preserve">Test Driven Development (TDD) has little effect on productivity. Subgroup analyses found that the productivity drop is much larger in industries which adopt TDD, due to the incurred additional overhead. </v>
      </c>
      <c r="H98" s="313"/>
    </row>
    <row r="99" spans="1:8" ht="25.5" x14ac:dyDescent="0.2">
      <c r="A99" s="75" t="str">
        <f>'Studied Papers'!A99</f>
        <v>ShahPN15</v>
      </c>
      <c r="B99" s="81" t="str">
        <f>CONCATENATE('Studied Papers'!C99," / ",'Studied Papers'!D99)</f>
        <v>3 / 0</v>
      </c>
      <c r="C99" s="81">
        <f>'Studied Papers'!E99</f>
        <v>1</v>
      </c>
      <c r="D99" s="298" t="str">
        <f>IF('Studied Papers'!G99="",'Studied Papers'!F99,'Studied Papers'!G99)</f>
        <v>systematic literature review</v>
      </c>
      <c r="E99" s="293" t="str">
        <f>'Studied Papers'!I99</f>
        <v>SC</v>
      </c>
      <c r="F99" s="176" t="str">
        <f>'Studied Papers'!J99</f>
        <v>RAD</v>
      </c>
      <c r="G99" s="78" t="str">
        <f>'Studied Papers'!Q99</f>
        <v>Productivity measures are not efficient enough to satisfy the requirements of agile development processes. They must also consider the knowledge dimension.</v>
      </c>
      <c r="H99" s="313"/>
    </row>
    <row r="100" spans="1:8" ht="25.5" x14ac:dyDescent="0.2">
      <c r="A100" s="75" t="str">
        <f>'Studied Papers'!A100</f>
        <v>BissiNE16</v>
      </c>
      <c r="B100" s="81" t="str">
        <f>CONCATENATE('Studied Papers'!C100," / ",'Studied Papers'!D100)</f>
        <v>3 / 0</v>
      </c>
      <c r="C100" s="81">
        <f>'Studied Papers'!E100</f>
        <v>1</v>
      </c>
      <c r="D100" s="298" t="str">
        <f>IF('Studied Papers'!G100="",'Studied Papers'!F100,'Studied Papers'!G100)</f>
        <v>systematic literature review</v>
      </c>
      <c r="E100" s="293" t="str">
        <f>'Studied Papers'!I100</f>
        <v>SC</v>
      </c>
      <c r="F100" s="176" t="str">
        <f>'Studied Papers'!J100</f>
        <v>TDD</v>
      </c>
      <c r="G100" s="78" t="str">
        <f>'Studied Papers'!Q100</f>
        <v>There is a decrease in productivity when Test Driven Development (TDD) is adopted in industry, when compared to Test Last Development.</v>
      </c>
      <c r="H100" s="313"/>
    </row>
    <row r="101" spans="1:8" ht="25.5" x14ac:dyDescent="0.2">
      <c r="A101" s="75" t="str">
        <f>'Studied Papers'!A101</f>
        <v>OliveiraVCC17</v>
      </c>
      <c r="B101" s="81" t="str">
        <f>CONCATENATE('Studied Papers'!C101," / ",'Studied Papers'!D101)</f>
        <v>4 / 0</v>
      </c>
      <c r="C101" s="81">
        <f>'Studied Papers'!E101</f>
        <v>1</v>
      </c>
      <c r="D101" s="298" t="str">
        <f>IF('Studied Papers'!G101="",'Studied Papers'!F101,'Studied Papers'!G101)</f>
        <v>systematic literature review</v>
      </c>
      <c r="E101" s="293" t="str">
        <f>'Studied Papers'!I101</f>
        <v>SWEBOK</v>
      </c>
      <c r="F101" s="176">
        <f>'Studied Papers'!J101</f>
        <v>0</v>
      </c>
      <c r="G101" s="78" t="str">
        <f>'Studied Papers'!Q101</f>
        <v>Productivity measures are usually defined using time or effort as inputs and LOC as the output in single ratio quantitative approaches. Such measures are easier to obtain, but are also riskier.</v>
      </c>
      <c r="H101" s="313"/>
    </row>
    <row r="102" spans="1:8" ht="50.25" customHeight="1" x14ac:dyDescent="0.2">
      <c r="A102" s="177" t="str">
        <f>'Studied Papers'!A102</f>
        <v>OliveiraCCV18</v>
      </c>
      <c r="B102" s="178" t="str">
        <f>CONCATENATE('Studied Papers'!C102," / ",'Studied Papers'!D102)</f>
        <v>4 / 0</v>
      </c>
      <c r="C102" s="178">
        <f>'Studied Papers'!E102</f>
        <v>1</v>
      </c>
      <c r="D102" s="299" t="str">
        <f>IF('Studied Papers'!G102="",'Studied Papers'!F102,'Studied Papers'!G102)</f>
        <v>tertiary systematic literature review</v>
      </c>
      <c r="E102" s="295" t="str">
        <f>'Studied Papers'!I102</f>
        <v>SWEBOK</v>
      </c>
      <c r="F102" s="179">
        <f>'Studied Papers'!J102</f>
        <v>0</v>
      </c>
      <c r="G102" s="79" t="str">
        <f>'Studied Papers'!Q102</f>
        <v>No single classification has been used for software productivity factors. Factors are organized in product, process, project and people categories. At least 35 influential factors have been studied in the literature. In order to obtain improvements, software organizations must intervene in factors that actually influence their productivity.</v>
      </c>
      <c r="H102" s="315"/>
    </row>
    <row r="103" spans="1:8" x14ac:dyDescent="0.2">
      <c r="A103" s="75"/>
      <c r="B103" s="81"/>
      <c r="C103" s="81"/>
      <c r="D103" s="298"/>
      <c r="E103" s="293"/>
      <c r="F103" s="176"/>
      <c r="G103" s="78"/>
    </row>
    <row r="104" spans="1:8" x14ac:dyDescent="0.2">
      <c r="A104" s="75"/>
      <c r="B104" s="81"/>
      <c r="C104" s="81"/>
      <c r="D104" s="298"/>
      <c r="E104" s="293"/>
      <c r="F104" s="176"/>
      <c r="G104" s="78"/>
    </row>
    <row r="105" spans="1:8" x14ac:dyDescent="0.2">
      <c r="A105" s="75"/>
      <c r="B105" s="81"/>
      <c r="C105" s="81"/>
      <c r="D105" s="298"/>
      <c r="E105" s="293"/>
      <c r="F105" s="176"/>
      <c r="G105" s="78"/>
    </row>
    <row r="106" spans="1:8" x14ac:dyDescent="0.2">
      <c r="A106" s="75"/>
      <c r="B106" s="81"/>
      <c r="C106" s="81"/>
      <c r="D106" s="298"/>
      <c r="E106" s="293"/>
      <c r="F106" s="176"/>
      <c r="G106" s="78"/>
    </row>
    <row r="107" spans="1:8" x14ac:dyDescent="0.2">
      <c r="A107" s="75"/>
      <c r="B107" s="81"/>
      <c r="C107" s="81"/>
      <c r="D107" s="298"/>
      <c r="E107" s="293"/>
      <c r="F107" s="176"/>
      <c r="G107" s="78"/>
    </row>
    <row r="108" spans="1:8" x14ac:dyDescent="0.2">
      <c r="A108" s="75"/>
      <c r="B108" s="81"/>
      <c r="C108" s="81"/>
      <c r="D108" s="298"/>
      <c r="E108" s="293"/>
      <c r="F108" s="176"/>
      <c r="G108" s="78"/>
    </row>
    <row r="109" spans="1:8" x14ac:dyDescent="0.2">
      <c r="A109" s="75"/>
      <c r="B109" s="75"/>
      <c r="C109" s="75"/>
      <c r="D109" s="294"/>
      <c r="E109" s="294"/>
      <c r="F109" s="75"/>
      <c r="G109" s="75"/>
    </row>
    <row r="110" spans="1:8" x14ac:dyDescent="0.2">
      <c r="A110" s="75"/>
      <c r="B110" s="75"/>
      <c r="C110" s="75"/>
      <c r="D110" s="294"/>
      <c r="E110" s="294"/>
      <c r="F110" s="75"/>
      <c r="G110" s="75"/>
    </row>
    <row r="111" spans="1:8" x14ac:dyDescent="0.2">
      <c r="A111" s="75"/>
      <c r="B111" s="75"/>
      <c r="C111" s="75"/>
      <c r="D111" s="294"/>
      <c r="E111" s="294"/>
      <c r="F111" s="75"/>
      <c r="G111" s="75"/>
    </row>
    <row r="112" spans="1:8" x14ac:dyDescent="0.2">
      <c r="A112" s="75"/>
      <c r="B112" s="75"/>
      <c r="C112" s="75"/>
      <c r="D112" s="294"/>
      <c r="E112" s="294"/>
      <c r="F112" s="75"/>
      <c r="G112" s="75"/>
    </row>
    <row r="113" spans="1:7" x14ac:dyDescent="0.2">
      <c r="A113" s="75"/>
      <c r="B113" s="75"/>
      <c r="C113" s="75"/>
      <c r="D113" s="294"/>
      <c r="E113" s="294"/>
      <c r="F113" s="75"/>
      <c r="G113" s="75"/>
    </row>
    <row r="114" spans="1:7" x14ac:dyDescent="0.2">
      <c r="A114" s="75"/>
      <c r="B114" s="75"/>
      <c r="C114" s="75"/>
      <c r="D114" s="294"/>
      <c r="E114" s="294"/>
      <c r="F114" s="75"/>
      <c r="G114" s="75"/>
    </row>
  </sheetData>
  <sortState xmlns:xlrd2="http://schemas.microsoft.com/office/spreadsheetml/2017/richdata2" ref="A3:G90">
    <sortCondition ref="A3:A90"/>
  </sortState>
  <hyperlinks>
    <hyperlink ref="A1" location="Contents!A1" display="Contents" xr:uid="{4C9FDBDC-F25D-43FE-A61A-24D412F37C85}"/>
  </hyperlinks>
  <pageMargins left="0.78740157499999996" right="0.78740157499999996" top="0.984251969" bottom="0.984251969" header="0.49212598499999999" footer="0.49212598499999999"/>
  <pageSetup paperSize="9" scale="64"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3"/>
  <sheetViews>
    <sheetView zoomScale="75" zoomScaleNormal="75" workbookViewId="0"/>
  </sheetViews>
  <sheetFormatPr defaultRowHeight="12.75" x14ac:dyDescent="0.2"/>
  <cols>
    <col min="1" max="1" width="21" style="9" customWidth="1"/>
    <col min="2" max="2" width="10.85546875" style="9" bestFit="1" customWidth="1"/>
    <col min="3" max="3" width="13.7109375" style="9" customWidth="1"/>
    <col min="4" max="4" width="9.42578125" style="9" customWidth="1"/>
    <col min="5" max="5" width="13.5703125" style="9" bestFit="1" customWidth="1"/>
    <col min="6" max="7" width="8.7109375" style="9" customWidth="1"/>
    <col min="8" max="8" width="18.42578125" style="9" customWidth="1"/>
    <col min="9" max="9" width="31.5703125" style="9" customWidth="1"/>
    <col min="10" max="10" width="44.28515625" style="9" bestFit="1" customWidth="1"/>
    <col min="11" max="16384" width="9.140625" style="9"/>
  </cols>
  <sheetData>
    <row r="1" spans="1:10" x14ac:dyDescent="0.2">
      <c r="A1" s="373" t="s">
        <v>1770</v>
      </c>
    </row>
    <row r="2" spans="1:10" s="10" customFormat="1" x14ac:dyDescent="0.2">
      <c r="A2" s="12" t="str">
        <f>'Studied Papers'!A2</f>
        <v>Key</v>
      </c>
      <c r="B2" s="370" t="str">
        <f>'Studied Papers'!C2</f>
        <v># Authors</v>
      </c>
      <c r="C2" s="371" t="str">
        <f>'Studied Papers'!F2</f>
        <v>Study Type(s)</v>
      </c>
      <c r="D2" s="371" t="str">
        <f>'Studied Papers'!I2</f>
        <v>SE KA</v>
      </c>
      <c r="E2" s="371" t="str">
        <f>'Studied Papers'!K2</f>
        <v>Goal</v>
      </c>
      <c r="F2" s="371" t="s">
        <v>1212</v>
      </c>
      <c r="G2" s="255" t="s">
        <v>1213</v>
      </c>
      <c r="H2" s="255" t="s">
        <v>405</v>
      </c>
      <c r="I2" s="12" t="s">
        <v>1528</v>
      </c>
      <c r="J2" s="12" t="str">
        <f>'Studied Papers'!Q2</f>
        <v>Main findings</v>
      </c>
    </row>
    <row r="3" spans="1:10" x14ac:dyDescent="0.2">
      <c r="A3" s="13"/>
      <c r="B3" s="151" t="str">
        <f>'Studied Papers'!D2</f>
        <v># Practit.</v>
      </c>
      <c r="C3" s="150"/>
      <c r="D3" s="150"/>
      <c r="E3" s="150"/>
      <c r="F3" s="17" t="s">
        <v>1</v>
      </c>
      <c r="G3" s="17" t="s">
        <v>1</v>
      </c>
      <c r="H3" s="13"/>
      <c r="I3" s="99" t="s">
        <v>1529</v>
      </c>
      <c r="J3" s="99" t="s">
        <v>443</v>
      </c>
    </row>
    <row r="4" spans="1:10" ht="63.75" x14ac:dyDescent="0.2">
      <c r="A4" s="2" t="str">
        <f>'Studied Papers'!A93</f>
        <v>MohagheghiC07</v>
      </c>
      <c r="B4" s="95" t="str">
        <f>CONCATENATE('Studied Papers'!C93," / ",'Studied Papers'!D93)</f>
        <v>2 / 0</v>
      </c>
      <c r="C4" s="5" t="str">
        <f>'Studied Papers'!G93</f>
        <v>systematic literature review</v>
      </c>
      <c r="D4" s="4" t="str">
        <f>'Studied Papers'!I93</f>
        <v>SC</v>
      </c>
      <c r="E4" s="4" t="str">
        <f>'Studied Papers'!K93</f>
        <v>action</v>
      </c>
      <c r="F4" s="4">
        <v>1994</v>
      </c>
      <c r="G4" s="3">
        <v>2005</v>
      </c>
      <c r="H4" s="3" t="s">
        <v>240</v>
      </c>
      <c r="I4" s="3" t="s">
        <v>1199</v>
      </c>
      <c r="J4" s="3" t="str">
        <f>'Studied Papers'!Q93</f>
        <v>There is significant evidence of apparent productivity gains in small and medium-scale studies. Results for actual productivity are rather inconsistent. The definition of productivity metrics is problematic and great variance is observed.</v>
      </c>
    </row>
    <row r="5" spans="1:10" ht="51" x14ac:dyDescent="0.2">
      <c r="A5" s="2" t="str">
        <f>'Studied Papers'!A94</f>
        <v>WagnerR08</v>
      </c>
      <c r="B5" s="95" t="str">
        <f>CONCATENATE('Studied Papers'!C94," / ",'Studied Papers'!D94)</f>
        <v>2 / 1</v>
      </c>
      <c r="C5" s="5" t="str">
        <f>'Studied Papers'!G94</f>
        <v>systematic literature review</v>
      </c>
      <c r="D5" s="4" t="str">
        <f>'Studied Papers'!I94</f>
        <v>SWEBOK</v>
      </c>
      <c r="E5" s="4" t="str">
        <f>'Studied Papers'!K94</f>
        <v>understanding</v>
      </c>
      <c r="F5" s="4">
        <v>1985</v>
      </c>
      <c r="G5" s="3">
        <v>2009</v>
      </c>
      <c r="H5" s="3" t="s">
        <v>239</v>
      </c>
      <c r="I5" s="3" t="s">
        <v>1196</v>
      </c>
      <c r="J5" s="3" t="str">
        <f>'Studied Papers'!Q94</f>
        <v xml:space="preserve">Communication efforts are positive for software productivity, which is also sensible to business domains. </v>
      </c>
    </row>
    <row r="6" spans="1:10" ht="51" x14ac:dyDescent="0.2">
      <c r="A6" s="2" t="str">
        <f>'Studied Papers'!A95</f>
        <v>CardozoNBFS10</v>
      </c>
      <c r="B6" s="95" t="str">
        <f>CONCATENATE('Studied Papers'!C95," / ",'Studied Papers'!D95)</f>
        <v>5 / 0</v>
      </c>
      <c r="C6" s="5" t="str">
        <f>'Studied Papers'!G95</f>
        <v>systematic literature review</v>
      </c>
      <c r="D6" s="4" t="str">
        <f>'Studied Papers'!I95</f>
        <v>SC</v>
      </c>
      <c r="E6" s="4" t="str">
        <f>'Studied Papers'!K95</f>
        <v>action</v>
      </c>
      <c r="F6" s="4">
        <v>2000</v>
      </c>
      <c r="G6" s="3">
        <v>2009</v>
      </c>
      <c r="H6" s="3" t="s">
        <v>313</v>
      </c>
      <c r="I6" s="3" t="s">
        <v>1197</v>
      </c>
      <c r="J6" s="3" t="str">
        <f>'Studied Papers'!Q95</f>
        <v xml:space="preserve">The relation between the adoption of Scrum and the productivity of software projects is likely positive. </v>
      </c>
    </row>
    <row r="7" spans="1:10" ht="63.75" x14ac:dyDescent="0.2">
      <c r="A7" s="2" t="str">
        <f>'Studied Papers'!A96</f>
        <v>Peter11</v>
      </c>
      <c r="B7" s="95" t="str">
        <f>CONCATENATE('Studied Papers'!C96," / ",'Studied Papers'!D96)</f>
        <v>1 / 0</v>
      </c>
      <c r="C7" s="5" t="str">
        <f>'Studied Papers'!G96</f>
        <v>systematic literature review and systematic mapping</v>
      </c>
      <c r="D7" s="4" t="str">
        <f>'Studied Papers'!I96</f>
        <v>SWEBOK</v>
      </c>
      <c r="E7" s="18" t="str">
        <f>'Studied Papers'!K96</f>
        <v>prediction</v>
      </c>
      <c r="F7" s="18">
        <v>1970</v>
      </c>
      <c r="G7" s="3">
        <v>2007</v>
      </c>
      <c r="H7" s="3" t="s">
        <v>238</v>
      </c>
      <c r="I7" s="3" t="s">
        <v>1200</v>
      </c>
      <c r="J7" s="5" t="str">
        <f>'Studied Papers'!Q96</f>
        <v>Simple ratio measures are misleading and should be evaluated with care. SDE analysis is more robust for comparing projects. Managers should be aware of validity threats regarding productivity research and should address them.</v>
      </c>
    </row>
    <row r="8" spans="1:10" ht="89.25" x14ac:dyDescent="0.2">
      <c r="A8" s="22" t="str">
        <f>'Studied Papers'!A97</f>
        <v>HernandezLopezPG13</v>
      </c>
      <c r="B8" s="95" t="str">
        <f>CONCATENATE('Studied Papers'!C97," / ",'Studied Papers'!D97)</f>
        <v>3 / 0</v>
      </c>
      <c r="C8" s="27" t="str">
        <f>'Studied Papers'!G97</f>
        <v>systematic literature review</v>
      </c>
      <c r="D8" s="23" t="str">
        <f>'Studied Papers'!I97</f>
        <v>SEPP</v>
      </c>
      <c r="E8" s="23" t="str">
        <f>'Studied Papers'!K97</f>
        <v>understanding</v>
      </c>
      <c r="F8" s="25">
        <v>1993</v>
      </c>
      <c r="G8" s="26">
        <v>2003</v>
      </c>
      <c r="H8" s="26" t="s">
        <v>245</v>
      </c>
      <c r="I8" s="26" t="s">
        <v>1201</v>
      </c>
      <c r="J8" s="27" t="str">
        <f>'Studied Papers'!Q97</f>
        <v>Productivity measures at job levels (requiring advanced technical knowledge and skills) focus either on units of a product (SLOC/Time) or planned project units (Tasks Completed/Time). There is no clear differentiation of productivity according to specific job descriptions.</v>
      </c>
    </row>
    <row r="9" spans="1:10" ht="51" x14ac:dyDescent="0.2">
      <c r="A9" s="4" t="str">
        <f>'Studied Papers'!A98</f>
        <v>RafiqueM13</v>
      </c>
      <c r="B9" s="95" t="str">
        <f>CONCATENATE('Studied Papers'!C98," / ",'Studied Papers'!D98)</f>
        <v>2 / 0</v>
      </c>
      <c r="C9" s="5" t="str">
        <f>'Studied Papers'!G98</f>
        <v>meta-analysis</v>
      </c>
      <c r="D9" s="4" t="str">
        <f>'Studied Papers'!I98</f>
        <v>SWEBOK</v>
      </c>
      <c r="E9" s="4" t="str">
        <f>'Studied Papers'!K98</f>
        <v>action</v>
      </c>
      <c r="F9" s="4">
        <v>2000</v>
      </c>
      <c r="G9" s="3">
        <v>2009</v>
      </c>
      <c r="H9" s="3" t="s">
        <v>241</v>
      </c>
      <c r="I9" s="3" t="s">
        <v>1202</v>
      </c>
      <c r="J9" s="3" t="str">
        <f>'Studied Papers'!Q98</f>
        <v xml:space="preserve">Test Driven Development (TDD) has little effect on productivity. Subgroup analyses found that the productivity drop is much larger in industries which adopt TDD, due to the incurred additional overhead. </v>
      </c>
    </row>
    <row r="10" spans="1:10" ht="51" x14ac:dyDescent="0.2">
      <c r="A10" s="2" t="str">
        <f>'Studied Papers'!A99</f>
        <v>ShahPN15</v>
      </c>
      <c r="B10" s="95" t="str">
        <f>CONCATENATE('Studied Papers'!C99," / ",'Studied Papers'!D99)</f>
        <v>3 / 0</v>
      </c>
      <c r="C10" s="5" t="str">
        <f>'Studied Papers'!G99</f>
        <v>systematic literature review</v>
      </c>
      <c r="D10" s="4" t="str">
        <f>'Studied Papers'!I99</f>
        <v>SC</v>
      </c>
      <c r="E10" s="4" t="str">
        <f>'Studied Papers'!K99</f>
        <v>understanding</v>
      </c>
      <c r="F10" s="4">
        <v>2000</v>
      </c>
      <c r="G10" s="3">
        <v>2014</v>
      </c>
      <c r="H10" s="3" t="s">
        <v>242</v>
      </c>
      <c r="I10" s="3" t="s">
        <v>1203</v>
      </c>
      <c r="J10" s="3" t="str">
        <f>'Studied Papers'!Q99</f>
        <v>Productivity measures are not efficient enough to satisfy the requirements of agile development processes. They must also consider the knowledge dimension.</v>
      </c>
    </row>
    <row r="11" spans="1:10" ht="89.25" x14ac:dyDescent="0.2">
      <c r="A11" s="4" t="str">
        <f>'Studied Papers'!A100</f>
        <v>BissiNE16</v>
      </c>
      <c r="B11" s="95" t="str">
        <f>CONCATENATE('Studied Papers'!C100," / ",'Studied Papers'!D100)</f>
        <v>3 / 0</v>
      </c>
      <c r="C11" s="5" t="str">
        <f>'Studied Papers'!G100</f>
        <v>systematic literature review</v>
      </c>
      <c r="D11" s="4" t="str">
        <f>'Studied Papers'!I100</f>
        <v>SC</v>
      </c>
      <c r="E11" s="4" t="str">
        <f>'Studied Papers'!K100</f>
        <v>action</v>
      </c>
      <c r="F11" s="4">
        <v>1999</v>
      </c>
      <c r="G11" s="3">
        <v>2014</v>
      </c>
      <c r="H11" s="3" t="s">
        <v>243</v>
      </c>
      <c r="I11" s="3" t="s">
        <v>1451</v>
      </c>
      <c r="J11" s="3" t="str">
        <f>'Studied Papers'!Q100</f>
        <v>There is a decrease in productivity when Test Driven Development (TDD) is adopted in industry, when compared to Test Last Development.</v>
      </c>
    </row>
    <row r="12" spans="1:10" ht="76.5" x14ac:dyDescent="0.2">
      <c r="A12" s="22" t="str">
        <f>'Studied Papers'!A101</f>
        <v>OliveiraVCC17</v>
      </c>
      <c r="B12" s="277" t="str">
        <f>CONCATENATE('Studied Papers'!C101," / ",'Studied Papers'!D101)</f>
        <v>4 / 0</v>
      </c>
      <c r="C12" s="27" t="str">
        <f>'Studied Papers'!G101</f>
        <v>systematic literature review</v>
      </c>
      <c r="D12" s="23" t="str">
        <f>'Studied Papers'!I101</f>
        <v>SWEBOK</v>
      </c>
      <c r="E12" s="23" t="str">
        <f>'Studied Papers'!K101</f>
        <v>understanding</v>
      </c>
      <c r="F12" s="25">
        <v>1982</v>
      </c>
      <c r="G12" s="26">
        <v>2015</v>
      </c>
      <c r="H12" s="26" t="s">
        <v>244</v>
      </c>
      <c r="I12" s="26" t="s">
        <v>1198</v>
      </c>
      <c r="J12" s="27" t="str">
        <f>'Studied Papers'!Q101</f>
        <v>Productivity measures are usually defined using time or effort as inputs and LOC as the output in single ratio quantitative approaches. Such measures are easier to obtain, but are also riskier.</v>
      </c>
    </row>
    <row r="13" spans="1:10" ht="89.25" x14ac:dyDescent="0.2">
      <c r="A13" s="28" t="str">
        <f>'Studied Papers'!A102</f>
        <v>OliveiraCCV18</v>
      </c>
      <c r="B13" s="96" t="str">
        <f>CONCATENATE('Studied Papers'!C102," / ",'Studied Papers'!D102)</f>
        <v>4 / 0</v>
      </c>
      <c r="C13" s="16" t="str">
        <f>'Studied Papers'!G102</f>
        <v>tertiary systematic literature review</v>
      </c>
      <c r="D13" s="14" t="str">
        <f>'Studied Papers'!I102</f>
        <v>SWEBOK</v>
      </c>
      <c r="E13" s="14" t="str">
        <f>'Studied Papers'!K102</f>
        <v>action</v>
      </c>
      <c r="F13" s="284" t="s">
        <v>1456</v>
      </c>
      <c r="G13" s="285" t="s">
        <v>1456</v>
      </c>
      <c r="H13" s="15" t="s">
        <v>1460</v>
      </c>
      <c r="I13" s="15" t="s">
        <v>1454</v>
      </c>
      <c r="J13" s="16" t="str">
        <f>'Studied Papers'!Q102</f>
        <v>No single classification has been used for software productivity factors. Factors are organized in product, process, project and people categories. At least 35 influential factors have been studied in the literature. In order to obtain improvements, software organizations must intervene in factors that actually influence their productivity.</v>
      </c>
    </row>
  </sheetData>
  <sortState xmlns:xlrd2="http://schemas.microsoft.com/office/spreadsheetml/2017/richdata2" ref="A4:L12">
    <sortCondition ref="A4:A12"/>
  </sortState>
  <hyperlinks>
    <hyperlink ref="A1" location="Contents!A1" display="Contents" xr:uid="{07ED88F4-9D07-4FB8-B9EF-5DE40A3CA98F}"/>
  </hyperlinks>
  <pageMargins left="0.78740157499999996" right="0.78740157499999996" top="0.984251969" bottom="0.984251969" header="0.49212598499999999" footer="0.49212598499999999"/>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4C99E-847E-4740-9851-C5F926828417}">
  <dimension ref="A1:M46"/>
  <sheetViews>
    <sheetView zoomScale="75" zoomScaleNormal="75" workbookViewId="0"/>
  </sheetViews>
  <sheetFormatPr defaultRowHeight="12.75" x14ac:dyDescent="0.2"/>
  <cols>
    <col min="1" max="1" width="19.140625" style="155" bestFit="1" customWidth="1"/>
    <col min="2" max="2" width="30.7109375" style="155" customWidth="1"/>
    <col min="3" max="3" width="91.140625" style="155" customWidth="1"/>
    <col min="4" max="4" width="12.85546875" style="155" customWidth="1"/>
    <col min="5" max="16384" width="9.140625" style="155"/>
  </cols>
  <sheetData>
    <row r="1" spans="1:13" x14ac:dyDescent="0.2">
      <c r="A1" s="373" t="s">
        <v>1770</v>
      </c>
    </row>
    <row r="2" spans="1:13" x14ac:dyDescent="0.2">
      <c r="A2" s="190" t="s">
        <v>1052</v>
      </c>
      <c r="B2" s="191" t="s">
        <v>1053</v>
      </c>
      <c r="C2" s="191" t="s">
        <v>1054</v>
      </c>
      <c r="D2" s="192" t="s">
        <v>1055</v>
      </c>
      <c r="E2" s="212" t="s">
        <v>1056</v>
      </c>
      <c r="F2" s="193"/>
      <c r="G2" s="193"/>
    </row>
    <row r="3" spans="1:13" x14ac:dyDescent="0.2">
      <c r="A3" s="194" t="s">
        <v>1057</v>
      </c>
      <c r="B3" s="195" t="s">
        <v>1058</v>
      </c>
      <c r="C3" s="195"/>
      <c r="D3" s="195"/>
      <c r="E3" s="196"/>
      <c r="F3" s="213"/>
      <c r="G3" s="213"/>
      <c r="H3" s="214"/>
      <c r="I3" s="214"/>
      <c r="J3" s="214"/>
      <c r="K3" s="214"/>
      <c r="L3" s="214"/>
      <c r="M3" s="214"/>
    </row>
    <row r="4" spans="1:13" x14ac:dyDescent="0.2">
      <c r="A4" s="197"/>
      <c r="B4" s="198" t="s">
        <v>1059</v>
      </c>
      <c r="C4" s="199" t="s">
        <v>1060</v>
      </c>
      <c r="D4" s="199" t="s">
        <v>1061</v>
      </c>
      <c r="E4" s="200" t="s">
        <v>1162</v>
      </c>
      <c r="F4" s="193"/>
      <c r="G4" s="193"/>
    </row>
    <row r="5" spans="1:13" x14ac:dyDescent="0.2">
      <c r="A5" s="197"/>
      <c r="B5" s="198" t="s">
        <v>1062</v>
      </c>
      <c r="C5" s="199" t="s">
        <v>1063</v>
      </c>
      <c r="D5" s="199" t="s">
        <v>1061</v>
      </c>
      <c r="E5" s="200" t="s">
        <v>1160</v>
      </c>
      <c r="F5" s="193"/>
      <c r="G5" s="193"/>
    </row>
    <row r="6" spans="1:13" x14ac:dyDescent="0.2">
      <c r="A6" s="201"/>
      <c r="B6" s="202" t="s">
        <v>1064</v>
      </c>
      <c r="C6" s="203" t="s">
        <v>1065</v>
      </c>
      <c r="D6" s="203" t="s">
        <v>1061</v>
      </c>
      <c r="E6" s="204" t="s">
        <v>1161</v>
      </c>
      <c r="F6" s="193"/>
      <c r="G6" s="193"/>
    </row>
    <row r="7" spans="1:13" x14ac:dyDescent="0.2">
      <c r="A7" s="205" t="s">
        <v>1066</v>
      </c>
      <c r="B7" s="199" t="s">
        <v>1067</v>
      </c>
      <c r="C7" s="199"/>
      <c r="D7" s="199"/>
      <c r="E7" s="200"/>
      <c r="F7" s="213"/>
      <c r="G7" s="213"/>
      <c r="H7" s="214"/>
      <c r="I7" s="214"/>
      <c r="J7" s="214"/>
      <c r="K7" s="214"/>
      <c r="L7" s="214"/>
      <c r="M7" s="214"/>
    </row>
    <row r="8" spans="1:13" x14ac:dyDescent="0.2">
      <c r="A8" s="197"/>
      <c r="B8" s="206" t="s">
        <v>1068</v>
      </c>
      <c r="C8" s="207" t="s">
        <v>1168</v>
      </c>
      <c r="D8" s="207"/>
      <c r="E8" s="208"/>
      <c r="F8" s="193"/>
      <c r="G8" s="193"/>
    </row>
    <row r="9" spans="1:13" x14ac:dyDescent="0.2">
      <c r="A9" s="197"/>
      <c r="B9" s="199" t="s">
        <v>1069</v>
      </c>
      <c r="C9" s="199" t="s">
        <v>1070</v>
      </c>
      <c r="D9" s="199" t="s">
        <v>1071</v>
      </c>
      <c r="E9" s="200" t="s">
        <v>1072</v>
      </c>
      <c r="F9" s="193"/>
      <c r="G9" s="193"/>
    </row>
    <row r="10" spans="1:13" x14ac:dyDescent="0.2">
      <c r="A10" s="197"/>
      <c r="B10" s="199" t="s">
        <v>1073</v>
      </c>
      <c r="C10" s="199" t="s">
        <v>1163</v>
      </c>
      <c r="D10" s="199" t="s">
        <v>1074</v>
      </c>
      <c r="E10" s="200" t="s">
        <v>1075</v>
      </c>
      <c r="F10" s="193"/>
      <c r="G10" s="193"/>
    </row>
    <row r="11" spans="1:13" x14ac:dyDescent="0.2">
      <c r="A11" s="197"/>
      <c r="B11" s="203" t="s">
        <v>1076</v>
      </c>
      <c r="C11" s="203" t="s">
        <v>1077</v>
      </c>
      <c r="D11" s="203" t="s">
        <v>1074</v>
      </c>
      <c r="E11" s="204" t="s">
        <v>1078</v>
      </c>
      <c r="F11" s="193"/>
      <c r="G11" s="193"/>
    </row>
    <row r="12" spans="1:13" x14ac:dyDescent="0.2">
      <c r="A12" s="197"/>
      <c r="B12" s="198" t="s">
        <v>1079</v>
      </c>
      <c r="C12" s="199" t="s">
        <v>1080</v>
      </c>
      <c r="D12" s="199"/>
      <c r="E12" s="200"/>
      <c r="F12" s="215"/>
      <c r="G12" s="215"/>
      <c r="H12" s="216"/>
      <c r="I12" s="216"/>
      <c r="J12" s="216"/>
      <c r="K12" s="216"/>
      <c r="L12" s="216"/>
      <c r="M12" s="216"/>
    </row>
    <row r="13" spans="1:13" x14ac:dyDescent="0.2">
      <c r="A13" s="197"/>
      <c r="B13" s="199" t="s">
        <v>1081</v>
      </c>
      <c r="C13" s="199"/>
      <c r="D13" s="199"/>
      <c r="E13" s="200"/>
      <c r="F13" s="217"/>
      <c r="G13" s="217"/>
      <c r="H13" s="164"/>
      <c r="I13" s="164"/>
      <c r="J13" s="164"/>
      <c r="K13" s="164"/>
      <c r="L13" s="164"/>
      <c r="M13" s="164"/>
    </row>
    <row r="14" spans="1:13" x14ac:dyDescent="0.2">
      <c r="A14" s="197"/>
      <c r="B14" s="199" t="s">
        <v>1082</v>
      </c>
      <c r="C14" s="199" t="s">
        <v>1169</v>
      </c>
      <c r="D14" s="199" t="s">
        <v>1083</v>
      </c>
      <c r="E14" s="200" t="s">
        <v>1164</v>
      </c>
      <c r="F14" s="193"/>
      <c r="G14" s="193"/>
    </row>
    <row r="15" spans="1:13" x14ac:dyDescent="0.2">
      <c r="A15" s="197"/>
      <c r="B15" s="199" t="s">
        <v>1084</v>
      </c>
      <c r="C15" s="199" t="s">
        <v>1170</v>
      </c>
      <c r="D15" s="199" t="s">
        <v>1083</v>
      </c>
      <c r="E15" s="200" t="s">
        <v>1165</v>
      </c>
      <c r="F15" s="193"/>
      <c r="G15" s="193"/>
    </row>
    <row r="16" spans="1:13" x14ac:dyDescent="0.2">
      <c r="A16" s="197"/>
      <c r="B16" s="199" t="s">
        <v>1085</v>
      </c>
      <c r="C16" s="199" t="s">
        <v>1086</v>
      </c>
      <c r="D16" s="199" t="s">
        <v>1083</v>
      </c>
      <c r="E16" s="200" t="s">
        <v>1166</v>
      </c>
      <c r="F16" s="193"/>
      <c r="G16" s="193"/>
    </row>
    <row r="17" spans="1:13" x14ac:dyDescent="0.2">
      <c r="A17" s="197"/>
      <c r="B17" s="199" t="s">
        <v>1087</v>
      </c>
      <c r="C17" s="199" t="s">
        <v>1167</v>
      </c>
      <c r="D17" s="199" t="s">
        <v>1061</v>
      </c>
      <c r="E17" s="200" t="s">
        <v>1171</v>
      </c>
      <c r="F17" s="193"/>
      <c r="G17" s="193"/>
    </row>
    <row r="18" spans="1:13" x14ac:dyDescent="0.2">
      <c r="A18" s="197"/>
      <c r="B18" s="199" t="s">
        <v>1088</v>
      </c>
      <c r="C18" s="199" t="s">
        <v>1172</v>
      </c>
      <c r="D18" s="199" t="s">
        <v>1061</v>
      </c>
      <c r="E18" s="200" t="s">
        <v>1173</v>
      </c>
      <c r="F18" s="193"/>
      <c r="G18" s="193"/>
    </row>
    <row r="19" spans="1:13" x14ac:dyDescent="0.2">
      <c r="A19" s="197"/>
      <c r="B19" s="199" t="s">
        <v>1089</v>
      </c>
      <c r="C19" s="199" t="s">
        <v>1090</v>
      </c>
      <c r="D19" s="199" t="s">
        <v>1061</v>
      </c>
      <c r="E19" s="200" t="s">
        <v>1174</v>
      </c>
      <c r="F19" s="193"/>
      <c r="G19" s="193"/>
    </row>
    <row r="20" spans="1:13" x14ac:dyDescent="0.2">
      <c r="A20" s="197"/>
      <c r="B20" s="199" t="s">
        <v>1091</v>
      </c>
      <c r="C20" s="199" t="s">
        <v>1175</v>
      </c>
      <c r="D20" s="199" t="s">
        <v>1071</v>
      </c>
      <c r="E20" s="200" t="s">
        <v>1092</v>
      </c>
      <c r="F20" s="193"/>
      <c r="G20" s="193"/>
    </row>
    <row r="21" spans="1:13" x14ac:dyDescent="0.2">
      <c r="A21" s="197"/>
      <c r="B21" s="199" t="s">
        <v>1069</v>
      </c>
      <c r="C21" s="199" t="s">
        <v>1093</v>
      </c>
      <c r="D21" s="199" t="s">
        <v>1071</v>
      </c>
      <c r="E21" s="200" t="s">
        <v>1173</v>
      </c>
      <c r="F21" s="193"/>
      <c r="G21" s="193"/>
    </row>
    <row r="22" spans="1:13" x14ac:dyDescent="0.2">
      <c r="A22" s="197"/>
      <c r="B22" s="199" t="s">
        <v>1094</v>
      </c>
      <c r="C22" s="199" t="s">
        <v>1095</v>
      </c>
      <c r="D22" s="199" t="s">
        <v>1061</v>
      </c>
      <c r="E22" s="200" t="s">
        <v>1096</v>
      </c>
      <c r="F22" s="193"/>
      <c r="G22" s="193"/>
    </row>
    <row r="23" spans="1:13" x14ac:dyDescent="0.2">
      <c r="A23" s="197"/>
      <c r="B23" s="199" t="s">
        <v>1097</v>
      </c>
      <c r="C23" s="199"/>
      <c r="D23" s="199"/>
      <c r="E23" s="200"/>
      <c r="F23" s="193"/>
      <c r="G23" s="193"/>
    </row>
    <row r="24" spans="1:13" x14ac:dyDescent="0.2">
      <c r="A24" s="197"/>
      <c r="B24" s="199" t="s">
        <v>1098</v>
      </c>
      <c r="C24" s="199" t="s">
        <v>1099</v>
      </c>
      <c r="D24" s="199" t="s">
        <v>1061</v>
      </c>
      <c r="E24" s="200" t="s">
        <v>1176</v>
      </c>
      <c r="F24" s="193"/>
      <c r="G24" s="193"/>
    </row>
    <row r="25" spans="1:13" x14ac:dyDescent="0.2">
      <c r="A25" s="197"/>
      <c r="B25" s="199" t="s">
        <v>1100</v>
      </c>
      <c r="C25" s="199" t="s">
        <v>1177</v>
      </c>
      <c r="D25" s="199" t="s">
        <v>1061</v>
      </c>
      <c r="E25" s="200" t="s">
        <v>1178</v>
      </c>
      <c r="F25" s="193"/>
      <c r="G25" s="193"/>
    </row>
    <row r="26" spans="1:13" x14ac:dyDescent="0.2">
      <c r="A26" s="197"/>
      <c r="B26" s="199" t="s">
        <v>1101</v>
      </c>
      <c r="C26" s="199" t="s">
        <v>1102</v>
      </c>
      <c r="D26" s="199" t="s">
        <v>1074</v>
      </c>
      <c r="E26" s="200" t="s">
        <v>1179</v>
      </c>
      <c r="F26" s="193"/>
      <c r="G26" s="193"/>
    </row>
    <row r="27" spans="1:13" x14ac:dyDescent="0.2">
      <c r="A27" s="197"/>
      <c r="B27" s="199" t="s">
        <v>1103</v>
      </c>
      <c r="C27" s="199" t="s">
        <v>1104</v>
      </c>
      <c r="D27" s="199" t="s">
        <v>1061</v>
      </c>
      <c r="E27" s="200" t="s">
        <v>1105</v>
      </c>
      <c r="F27" s="193"/>
      <c r="G27" s="193"/>
    </row>
    <row r="28" spans="1:13" x14ac:dyDescent="0.2">
      <c r="A28" s="197"/>
      <c r="B28" s="199" t="s">
        <v>1106</v>
      </c>
      <c r="C28" s="199" t="s">
        <v>1107</v>
      </c>
      <c r="D28" s="199" t="s">
        <v>1071</v>
      </c>
      <c r="E28" s="200" t="s">
        <v>1180</v>
      </c>
      <c r="F28" s="193"/>
      <c r="G28" s="193"/>
    </row>
    <row r="29" spans="1:13" x14ac:dyDescent="0.2">
      <c r="A29" s="197"/>
      <c r="B29" s="203" t="s">
        <v>1108</v>
      </c>
      <c r="C29" s="203" t="s">
        <v>1181</v>
      </c>
      <c r="D29" s="203" t="s">
        <v>1061</v>
      </c>
      <c r="E29" s="204" t="s">
        <v>1182</v>
      </c>
      <c r="F29" s="218"/>
      <c r="G29" s="218"/>
      <c r="H29" s="169"/>
      <c r="I29" s="169"/>
      <c r="J29" s="169"/>
      <c r="K29" s="169"/>
      <c r="L29" s="169"/>
      <c r="M29" s="169"/>
    </row>
    <row r="30" spans="1:13" x14ac:dyDescent="0.2">
      <c r="A30" s="197"/>
      <c r="B30" s="198" t="s">
        <v>1109</v>
      </c>
      <c r="C30" s="199"/>
      <c r="D30" s="199"/>
      <c r="E30" s="208"/>
      <c r="F30" s="215"/>
      <c r="G30" s="215"/>
      <c r="H30" s="216"/>
      <c r="I30" s="216"/>
      <c r="J30" s="216"/>
      <c r="K30" s="216"/>
      <c r="L30" s="216"/>
      <c r="M30" s="216"/>
    </row>
    <row r="31" spans="1:13" x14ac:dyDescent="0.2">
      <c r="A31" s="197"/>
      <c r="B31" s="199" t="s">
        <v>1110</v>
      </c>
      <c r="C31" s="199" t="s">
        <v>1183</v>
      </c>
      <c r="D31" s="199" t="s">
        <v>1061</v>
      </c>
      <c r="E31" s="200" t="s">
        <v>1184</v>
      </c>
      <c r="F31" s="193"/>
      <c r="G31" s="193"/>
    </row>
    <row r="32" spans="1:13" x14ac:dyDescent="0.2">
      <c r="A32" s="197"/>
      <c r="B32" s="199" t="s">
        <v>1111</v>
      </c>
      <c r="C32" s="199" t="s">
        <v>1185</v>
      </c>
      <c r="D32" s="199" t="s">
        <v>1061</v>
      </c>
      <c r="E32" s="200" t="s">
        <v>1186</v>
      </c>
      <c r="F32" s="193"/>
      <c r="G32" s="193"/>
    </row>
    <row r="33" spans="1:13" x14ac:dyDescent="0.2">
      <c r="A33" s="197"/>
      <c r="B33" s="199" t="s">
        <v>1112</v>
      </c>
      <c r="C33" s="199" t="s">
        <v>1113</v>
      </c>
      <c r="D33" s="199" t="s">
        <v>1061</v>
      </c>
      <c r="E33" s="200" t="s">
        <v>1114</v>
      </c>
      <c r="F33" s="193"/>
      <c r="G33" s="193"/>
    </row>
    <row r="34" spans="1:13" x14ac:dyDescent="0.2">
      <c r="A34" s="197"/>
      <c r="B34" s="199" t="s">
        <v>1115</v>
      </c>
      <c r="C34" s="199" t="s">
        <v>1116</v>
      </c>
      <c r="D34" s="199" t="s">
        <v>1061</v>
      </c>
      <c r="E34" s="200" t="s">
        <v>1187</v>
      </c>
      <c r="F34" s="193"/>
      <c r="G34" s="193"/>
    </row>
    <row r="35" spans="1:13" x14ac:dyDescent="0.2">
      <c r="A35" s="197"/>
      <c r="B35" s="199" t="s">
        <v>1117</v>
      </c>
      <c r="C35" s="199" t="s">
        <v>1118</v>
      </c>
      <c r="D35" s="199" t="s">
        <v>1061</v>
      </c>
      <c r="E35" s="200" t="s">
        <v>1188</v>
      </c>
      <c r="F35" s="193"/>
      <c r="G35" s="193"/>
    </row>
    <row r="36" spans="1:13" x14ac:dyDescent="0.2">
      <c r="A36" s="197"/>
      <c r="B36" s="199" t="s">
        <v>1119</v>
      </c>
      <c r="C36" s="199" t="s">
        <v>1120</v>
      </c>
      <c r="D36" s="199" t="s">
        <v>1061</v>
      </c>
      <c r="E36" s="200" t="s">
        <v>1189</v>
      </c>
      <c r="F36" s="193"/>
      <c r="G36" s="193"/>
    </row>
    <row r="37" spans="1:13" x14ac:dyDescent="0.2">
      <c r="A37" s="197"/>
      <c r="B37" s="203" t="s">
        <v>1121</v>
      </c>
      <c r="C37" s="203" t="s">
        <v>1122</v>
      </c>
      <c r="D37" s="203" t="s">
        <v>1061</v>
      </c>
      <c r="E37" s="200" t="s">
        <v>1123</v>
      </c>
      <c r="F37" s="193"/>
      <c r="G37" s="193"/>
    </row>
    <row r="38" spans="1:13" x14ac:dyDescent="0.2">
      <c r="A38" s="197"/>
      <c r="B38" s="198" t="s">
        <v>1124</v>
      </c>
      <c r="C38" s="199"/>
      <c r="D38" s="207"/>
      <c r="E38" s="208"/>
      <c r="F38" s="215"/>
      <c r="G38" s="215"/>
      <c r="H38" s="216"/>
      <c r="I38" s="216"/>
      <c r="J38" s="216"/>
      <c r="K38" s="216"/>
      <c r="L38" s="216"/>
      <c r="M38" s="216"/>
    </row>
    <row r="39" spans="1:13" x14ac:dyDescent="0.2">
      <c r="A39" s="197"/>
      <c r="B39" s="199" t="s">
        <v>1125</v>
      </c>
      <c r="C39" s="199" t="s">
        <v>1190</v>
      </c>
      <c r="D39" s="199"/>
      <c r="E39" s="200" t="s">
        <v>1191</v>
      </c>
      <c r="F39" s="193"/>
      <c r="G39" s="193"/>
    </row>
    <row r="40" spans="1:13" x14ac:dyDescent="0.2">
      <c r="A40" s="209" t="s">
        <v>1126</v>
      </c>
      <c r="B40" s="195" t="s">
        <v>1127</v>
      </c>
      <c r="C40" s="195"/>
      <c r="D40" s="195" t="s">
        <v>1061</v>
      </c>
      <c r="E40" s="196" t="s">
        <v>1192</v>
      </c>
      <c r="F40" s="213"/>
      <c r="G40" s="213"/>
      <c r="H40" s="214"/>
      <c r="I40" s="214"/>
      <c r="J40" s="214"/>
      <c r="K40" s="214"/>
      <c r="L40" s="214"/>
      <c r="M40" s="214"/>
    </row>
    <row r="41" spans="1:13" x14ac:dyDescent="0.2">
      <c r="A41" s="105"/>
      <c r="F41" s="193"/>
      <c r="G41" s="193"/>
    </row>
    <row r="42" spans="1:13" x14ac:dyDescent="0.2">
      <c r="A42" s="193"/>
      <c r="B42" s="193" t="s">
        <v>1128</v>
      </c>
      <c r="C42" s="193"/>
      <c r="D42" s="193"/>
      <c r="E42" s="193"/>
      <c r="F42" s="193"/>
      <c r="G42" s="193"/>
    </row>
    <row r="43" spans="1:13" x14ac:dyDescent="0.2">
      <c r="A43" s="193"/>
      <c r="B43" s="155" t="s">
        <v>1129</v>
      </c>
      <c r="C43" s="155" t="s">
        <v>1211</v>
      </c>
      <c r="D43" s="193"/>
      <c r="E43" s="193"/>
      <c r="F43" s="193"/>
      <c r="G43" s="193"/>
    </row>
    <row r="44" spans="1:13" x14ac:dyDescent="0.2">
      <c r="A44" s="193"/>
      <c r="B44" s="193" t="s">
        <v>1130</v>
      </c>
      <c r="C44" s="211" t="s">
        <v>1131</v>
      </c>
      <c r="D44" s="193"/>
      <c r="E44" s="193"/>
      <c r="F44" s="193"/>
      <c r="G44" s="193"/>
    </row>
    <row r="45" spans="1:13" x14ac:dyDescent="0.2">
      <c r="A45" s="193"/>
      <c r="B45" s="155" t="s">
        <v>1132</v>
      </c>
      <c r="C45" s="210" t="s">
        <v>1133</v>
      </c>
      <c r="D45" s="193"/>
      <c r="E45" s="193"/>
      <c r="F45" s="193"/>
      <c r="G45" s="193"/>
    </row>
    <row r="46" spans="1:13" x14ac:dyDescent="0.2">
      <c r="B46" s="193"/>
      <c r="C46" s="193"/>
      <c r="D46" s="193"/>
      <c r="E46" s="193"/>
      <c r="F46" s="193"/>
      <c r="G46" s="193"/>
    </row>
  </sheetData>
  <hyperlinks>
    <hyperlink ref="C44" r:id="rId1" xr:uid="{E6C8A497-7FD3-44A4-9840-DF0DE9E9FAFC}"/>
    <hyperlink ref="C45" r:id="rId2" xr:uid="{F052440A-2BD2-40DE-B32D-B60DCE4F53F5}"/>
    <hyperlink ref="A1" location="Contents!A1" display="Contents" xr:uid="{8F15418F-5BB9-427F-AEA9-9518A5649DAA}"/>
  </hyperlinks>
  <pageMargins left="0.511811024" right="0.511811024" top="0.78740157499999996" bottom="0.78740157499999996" header="0.31496062000000002" footer="0.31496062000000002"/>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5631A-FDEE-4F56-9FA1-315DC39BB86B}">
  <dimension ref="A1:I129"/>
  <sheetViews>
    <sheetView zoomScale="75" zoomScaleNormal="75" workbookViewId="0"/>
  </sheetViews>
  <sheetFormatPr defaultRowHeight="12.75" x14ac:dyDescent="0.2"/>
  <cols>
    <col min="1" max="1" width="27.7109375" bestFit="1" customWidth="1"/>
    <col min="2" max="2" width="5.7109375" customWidth="1"/>
    <col min="3" max="6" width="30.7109375" customWidth="1"/>
    <col min="7" max="9" width="40.7109375" customWidth="1"/>
  </cols>
  <sheetData>
    <row r="1" spans="1:9" x14ac:dyDescent="0.2">
      <c r="A1" s="373" t="s">
        <v>1770</v>
      </c>
    </row>
    <row r="2" spans="1:9" s="105" customFormat="1" x14ac:dyDescent="0.2">
      <c r="A2" s="76" t="str">
        <f>'Studied Papers'!A2</f>
        <v>Key</v>
      </c>
      <c r="B2" s="149" t="str">
        <f>'Studied Papers'!B2</f>
        <v>Year</v>
      </c>
      <c r="C2" s="149" t="s">
        <v>926</v>
      </c>
      <c r="D2" s="149" t="s">
        <v>941</v>
      </c>
      <c r="E2" s="149" t="s">
        <v>1034</v>
      </c>
      <c r="F2" s="149" t="s">
        <v>1636</v>
      </c>
      <c r="G2" s="76" t="s">
        <v>1009</v>
      </c>
      <c r="H2" s="76" t="str">
        <f>G2</f>
        <v>Evidence (classification)</v>
      </c>
      <c r="I2" s="76" t="str">
        <f>H2</f>
        <v>Evidence (classification)</v>
      </c>
    </row>
    <row r="3" spans="1:9" x14ac:dyDescent="0.2">
      <c r="A3" t="str">
        <f>'Studied Papers'!A3</f>
        <v>AbdelHamid96</v>
      </c>
      <c r="B3">
        <f>'Studied Papers'!B3</f>
        <v>1996</v>
      </c>
      <c r="C3" s="153" t="str">
        <f>$D$105</f>
        <v>Low</v>
      </c>
      <c r="D3" s="153" t="str">
        <f>$D$105</f>
        <v>Low</v>
      </c>
      <c r="E3" s="153" t="str">
        <f>$D$105</f>
        <v>Low</v>
      </c>
      <c r="F3" s="170" t="str">
        <f t="shared" ref="F3:F17" si="0">IF(COUNTIF(C3:E3,"="&amp;$F$105)&gt;=2,IF(COUNTIF(C3:E3,"="&amp;$D$105)=0,$F$105,$E$105),IF(COUNTIF(C3:E3,"="&amp;$E$105)&gt;=2,$E$105,IF(COUNTIF(C3:E3,"="&amp;$D$105)&gt;=2,IF(COUNTIF(C3:E3,"="&amp;$F$105)=0,$D$105,$E$105),$E$105)))</f>
        <v>Low</v>
      </c>
    </row>
    <row r="4" spans="1:9" x14ac:dyDescent="0.2">
      <c r="A4" t="str">
        <f>'Studied Papers'!A4</f>
        <v>AdamsCB09</v>
      </c>
      <c r="B4">
        <f>'Studied Papers'!B4</f>
        <v>2009</v>
      </c>
      <c r="C4" s="168" t="str">
        <f>$E$105</f>
        <v>Unclear</v>
      </c>
      <c r="D4" s="153" t="str">
        <f t="shared" ref="D4:E8" si="1">$D$105</f>
        <v>Low</v>
      </c>
      <c r="E4" s="153" t="str">
        <f t="shared" si="1"/>
        <v>Low</v>
      </c>
      <c r="F4" s="170" t="str">
        <f t="shared" si="0"/>
        <v>Low</v>
      </c>
      <c r="G4" s="155" t="s">
        <v>1654</v>
      </c>
    </row>
    <row r="5" spans="1:9" x14ac:dyDescent="0.2">
      <c r="A5" t="str">
        <f>'Studied Papers'!A5</f>
        <v>AsmildPK06</v>
      </c>
      <c r="B5">
        <f>'Studied Papers'!B5</f>
        <v>2006</v>
      </c>
      <c r="C5" s="153" t="str">
        <f>$D$105</f>
        <v>Low</v>
      </c>
      <c r="D5" s="153" t="str">
        <f t="shared" si="1"/>
        <v>Low</v>
      </c>
      <c r="E5" s="153" t="str">
        <f t="shared" si="1"/>
        <v>Low</v>
      </c>
      <c r="F5" s="170" t="str">
        <f t="shared" si="0"/>
        <v>Low</v>
      </c>
    </row>
    <row r="6" spans="1:9" x14ac:dyDescent="0.2">
      <c r="A6" t="str">
        <f>'Studied Papers'!A6</f>
        <v>AzzehN17</v>
      </c>
      <c r="B6">
        <f>'Studied Papers'!B6</f>
        <v>2017</v>
      </c>
      <c r="C6" s="153" t="str">
        <f>$D$105</f>
        <v>Low</v>
      </c>
      <c r="D6" s="153" t="str">
        <f t="shared" si="1"/>
        <v>Low</v>
      </c>
      <c r="E6" s="153" t="str">
        <f t="shared" si="1"/>
        <v>Low</v>
      </c>
      <c r="F6" s="170" t="str">
        <f t="shared" si="0"/>
        <v>Low</v>
      </c>
    </row>
    <row r="7" spans="1:9" x14ac:dyDescent="0.2">
      <c r="A7" t="str">
        <f>'Studied Papers'!A7</f>
        <v>AzzehN18</v>
      </c>
      <c r="B7">
        <f>'Studied Papers'!B7</f>
        <v>2018</v>
      </c>
      <c r="C7" s="186" t="str">
        <f>$D$105</f>
        <v>Low</v>
      </c>
      <c r="D7" s="186" t="str">
        <f t="shared" si="1"/>
        <v>Low</v>
      </c>
      <c r="E7" s="186" t="str">
        <f t="shared" si="1"/>
        <v>Low</v>
      </c>
      <c r="F7" s="186" t="str">
        <f t="shared" si="0"/>
        <v>Low</v>
      </c>
    </row>
    <row r="8" spans="1:9" x14ac:dyDescent="0.2">
      <c r="A8" t="str">
        <f>'Studied Papers'!A8</f>
        <v>BankerDK91</v>
      </c>
      <c r="B8">
        <f>'Studied Papers'!B8</f>
        <v>1991</v>
      </c>
      <c r="C8" s="153" t="str">
        <f>$D$105</f>
        <v>Low</v>
      </c>
      <c r="D8" s="153" t="str">
        <f t="shared" si="1"/>
        <v>Low</v>
      </c>
      <c r="E8" s="182" t="str">
        <f t="shared" si="1"/>
        <v>Low</v>
      </c>
      <c r="F8" s="170" t="str">
        <f t="shared" si="0"/>
        <v>Low</v>
      </c>
    </row>
    <row r="9" spans="1:9" x14ac:dyDescent="0.2">
      <c r="A9" t="str">
        <f>'Studied Papers'!A9</f>
        <v>BankerK91</v>
      </c>
      <c r="B9">
        <f>'Studied Papers'!B9</f>
        <v>1991</v>
      </c>
      <c r="C9" s="170" t="str">
        <f>$E$105</f>
        <v>Unclear</v>
      </c>
      <c r="D9" s="172" t="str">
        <f t="shared" ref="D9:D17" si="2">$D$105</f>
        <v>Low</v>
      </c>
      <c r="E9" s="170" t="str">
        <f>$F$105</f>
        <v>High</v>
      </c>
      <c r="F9" s="170" t="str">
        <f t="shared" si="0"/>
        <v>Unclear</v>
      </c>
      <c r="G9" t="s">
        <v>1655</v>
      </c>
      <c r="I9" s="155" t="s">
        <v>1637</v>
      </c>
    </row>
    <row r="10" spans="1:9" x14ac:dyDescent="0.2">
      <c r="A10" t="str">
        <f>'Studied Papers'!A10</f>
        <v>BankerS94</v>
      </c>
      <c r="B10">
        <f>'Studied Papers'!B10</f>
        <v>1994</v>
      </c>
      <c r="C10" s="153" t="str">
        <f>$D$105</f>
        <v>Low</v>
      </c>
      <c r="D10" s="153" t="str">
        <f t="shared" si="2"/>
        <v>Low</v>
      </c>
      <c r="E10" s="153" t="str">
        <f>$D$105</f>
        <v>Low</v>
      </c>
      <c r="F10" s="170" t="str">
        <f t="shared" si="0"/>
        <v>Low</v>
      </c>
    </row>
    <row r="11" spans="1:9" x14ac:dyDescent="0.2">
      <c r="A11" t="str">
        <f>'Studied Papers'!A11</f>
        <v>BellerOBZ21</v>
      </c>
      <c r="B11">
        <f>'Studied Papers'!B11</f>
        <v>2021</v>
      </c>
      <c r="C11" s="186" t="str">
        <f>$E$105</f>
        <v>Unclear</v>
      </c>
      <c r="D11" s="186" t="str">
        <f t="shared" si="2"/>
        <v>Low</v>
      </c>
      <c r="E11" s="186" t="str">
        <f>$F$105</f>
        <v>High</v>
      </c>
      <c r="F11" s="186" t="str">
        <f t="shared" si="0"/>
        <v>Unclear</v>
      </c>
      <c r="G11" s="155"/>
      <c r="I11" s="155" t="s">
        <v>1658</v>
      </c>
    </row>
    <row r="12" spans="1:9" x14ac:dyDescent="0.2">
      <c r="A12" t="str">
        <f>'Studied Papers'!A12</f>
        <v>BeskerMB19</v>
      </c>
      <c r="B12">
        <f>'Studied Papers'!B12</f>
        <v>2019</v>
      </c>
      <c r="C12" s="186" t="str">
        <f>$F$105</f>
        <v>High</v>
      </c>
      <c r="D12" s="186" t="str">
        <f t="shared" si="2"/>
        <v>Low</v>
      </c>
      <c r="E12" s="186" t="str">
        <f t="shared" ref="E12:E18" si="3">$D$105</f>
        <v>Low</v>
      </c>
      <c r="F12" s="186" t="str">
        <f t="shared" si="0"/>
        <v>Unclear</v>
      </c>
      <c r="G12" s="155" t="s">
        <v>1656</v>
      </c>
    </row>
    <row r="13" spans="1:9" x14ac:dyDescent="0.2">
      <c r="A13" t="str">
        <f>'Studied Papers'!A13</f>
        <v>BezerraEA20</v>
      </c>
      <c r="B13">
        <f>'Studied Papers'!B13</f>
        <v>2020</v>
      </c>
      <c r="C13" s="186" t="str">
        <f>$E$105</f>
        <v>Unclear</v>
      </c>
      <c r="D13" s="186" t="str">
        <f t="shared" si="2"/>
        <v>Low</v>
      </c>
      <c r="E13" s="186" t="str">
        <f t="shared" si="3"/>
        <v>Low</v>
      </c>
      <c r="F13" s="186" t="str">
        <f t="shared" si="0"/>
        <v>Low</v>
      </c>
      <c r="G13" s="155" t="s">
        <v>1657</v>
      </c>
    </row>
    <row r="14" spans="1:9" x14ac:dyDescent="0.2">
      <c r="A14" t="str">
        <f>'Studied Papers'!A14</f>
        <v>BibiAS16</v>
      </c>
      <c r="B14">
        <f>'Studied Papers'!B14</f>
        <v>2016</v>
      </c>
      <c r="C14" s="153" t="str">
        <f>$D$105</f>
        <v>Low</v>
      </c>
      <c r="D14" s="153" t="str">
        <f t="shared" si="2"/>
        <v>Low</v>
      </c>
      <c r="E14" s="153" t="str">
        <f t="shared" si="3"/>
        <v>Low</v>
      </c>
      <c r="F14" s="170" t="str">
        <f t="shared" si="0"/>
        <v>Low</v>
      </c>
      <c r="G14" s="155"/>
    </row>
    <row r="15" spans="1:9" x14ac:dyDescent="0.2">
      <c r="A15" t="str">
        <f>'Studied Papers'!A15</f>
        <v>BibiSA08</v>
      </c>
      <c r="B15">
        <f>'Studied Papers'!B15</f>
        <v>2008</v>
      </c>
      <c r="C15" s="186" t="str">
        <f>$E$105</f>
        <v>Unclear</v>
      </c>
      <c r="D15" s="186" t="str">
        <f t="shared" si="2"/>
        <v>Low</v>
      </c>
      <c r="E15" s="186" t="str">
        <f t="shared" si="3"/>
        <v>Low</v>
      </c>
      <c r="F15" s="186" t="str">
        <f t="shared" si="0"/>
        <v>Low</v>
      </c>
      <c r="G15" s="155" t="s">
        <v>1659</v>
      </c>
    </row>
    <row r="16" spans="1:9" x14ac:dyDescent="0.2">
      <c r="A16" t="str">
        <f>'Studied Papers'!A16</f>
        <v>Boehm87</v>
      </c>
      <c r="B16">
        <f>'Studied Papers'!B16</f>
        <v>1987</v>
      </c>
      <c r="C16" s="153" t="str">
        <f>$D$105</f>
        <v>Low</v>
      </c>
      <c r="D16" s="153" t="str">
        <f t="shared" si="2"/>
        <v>Low</v>
      </c>
      <c r="E16" s="153" t="str">
        <f t="shared" si="3"/>
        <v>Low</v>
      </c>
      <c r="F16" s="170" t="str">
        <f t="shared" si="0"/>
        <v>Low</v>
      </c>
    </row>
    <row r="17" spans="1:9" x14ac:dyDescent="0.2">
      <c r="A17" t="str">
        <f>'Studied Papers'!A17</f>
        <v>Boehm99a</v>
      </c>
      <c r="B17">
        <f>'Studied Papers'!B17</f>
        <v>1999</v>
      </c>
      <c r="C17" s="153" t="str">
        <f>$D$105</f>
        <v>Low</v>
      </c>
      <c r="D17" s="153" t="str">
        <f t="shared" si="2"/>
        <v>Low</v>
      </c>
      <c r="E17" s="153" t="str">
        <f t="shared" si="3"/>
        <v>Low</v>
      </c>
      <c r="F17" s="170" t="str">
        <f t="shared" si="0"/>
        <v>Low</v>
      </c>
    </row>
    <row r="18" spans="1:9" x14ac:dyDescent="0.2">
      <c r="A18" t="str">
        <f>'Studied Papers'!A18</f>
        <v>CarvalhoRSCB11</v>
      </c>
      <c r="B18">
        <f>'Studied Papers'!B18</f>
        <v>2011</v>
      </c>
      <c r="C18" s="172" t="str">
        <f>$D$105</f>
        <v>Low</v>
      </c>
      <c r="D18" s="171" t="str">
        <f>$E$105</f>
        <v>Unclear</v>
      </c>
      <c r="E18" s="153" t="str">
        <f t="shared" si="3"/>
        <v>Low</v>
      </c>
      <c r="F18" s="170" t="str">
        <f>IF(COUNTIF(D18:E18,"="&amp;$F$105)&gt;=2,IF(COUNTIF(D18:E18,"="&amp;$D$105)=0,$F$105,$E$105),IF(COUNTIF(D18:E18,"="&amp;$E$105)&gt;=2,$E$105,IF(COUNTIF(D18:E18,"="&amp;$D$105)&gt;=2,IF(COUNTIF(D18:E18,"="&amp;$F$105)=0,$D$105,$E$105),$E$105)))</f>
        <v>Unclear</v>
      </c>
      <c r="H18" s="155" t="s">
        <v>1660</v>
      </c>
    </row>
    <row r="19" spans="1:9" x14ac:dyDescent="0.2">
      <c r="A19" t="str">
        <f>'Studied Papers'!A19</f>
        <v>CataldoH13</v>
      </c>
      <c r="B19">
        <f>'Studied Papers'!B19</f>
        <v>2013</v>
      </c>
      <c r="C19" s="153" t="str">
        <f>$D$105</f>
        <v>Low</v>
      </c>
      <c r="D19" s="153" t="str">
        <f t="shared" ref="D19:D27" si="4">$D$105</f>
        <v>Low</v>
      </c>
      <c r="E19" s="171" t="str">
        <f>$E$105</f>
        <v>Unclear</v>
      </c>
      <c r="F19" s="170" t="str">
        <f t="shared" ref="F19:F65" si="5">IF(COUNTIF(C19:E19,"="&amp;$F$105)&gt;=2,IF(COUNTIF(C19:E19,"="&amp;$D$105)=0,$F$105,$E$105),IF(COUNTIF(C19:E19,"="&amp;$E$105)&gt;=2,$E$105,IF(COUNTIF(C19:E19,"="&amp;$D$105)&gt;=2,IF(COUNTIF(C19:E19,"="&amp;$F$105)=0,$D$105,$E$105),$E$105)))</f>
        <v>Low</v>
      </c>
      <c r="I19" t="s">
        <v>1661</v>
      </c>
    </row>
    <row r="20" spans="1:9" x14ac:dyDescent="0.2">
      <c r="A20" t="str">
        <f>'Studied Papers'!A20</f>
        <v>ChapettaT20</v>
      </c>
      <c r="B20">
        <f>'Studied Papers'!B20</f>
        <v>2020</v>
      </c>
      <c r="C20" s="186" t="str">
        <f>$D$105</f>
        <v>Low</v>
      </c>
      <c r="D20" s="186" t="str">
        <f>$D$105</f>
        <v>Low</v>
      </c>
      <c r="E20" s="186" t="str">
        <f>$D$105</f>
        <v>Low</v>
      </c>
      <c r="F20" s="186" t="str">
        <f t="shared" si="5"/>
        <v>Low</v>
      </c>
    </row>
    <row r="21" spans="1:9" x14ac:dyDescent="0.2">
      <c r="A21" t="str">
        <f>'Studied Papers'!A21</f>
        <v>Chatman95</v>
      </c>
      <c r="B21">
        <f>'Studied Papers'!B21</f>
        <v>1995</v>
      </c>
      <c r="C21" s="186" t="str">
        <f>$E$105</f>
        <v>Unclear</v>
      </c>
      <c r="D21" s="186" t="str">
        <f>$D$105</f>
        <v>Low</v>
      </c>
      <c r="E21" s="186" t="str">
        <f>$F$105</f>
        <v>High</v>
      </c>
      <c r="F21" s="186" t="str">
        <f t="shared" si="5"/>
        <v>Unclear</v>
      </c>
      <c r="G21" s="155" t="s">
        <v>1531</v>
      </c>
      <c r="I21" s="155" t="s">
        <v>1662</v>
      </c>
    </row>
    <row r="22" spans="1:9" x14ac:dyDescent="0.2">
      <c r="A22" t="str">
        <f>'Studied Papers'!A22</f>
        <v>CheikhiARI12</v>
      </c>
      <c r="B22">
        <f>'Studied Papers'!B22</f>
        <v>2012</v>
      </c>
      <c r="C22" s="153" t="str">
        <f>$D$105</f>
        <v>Low</v>
      </c>
      <c r="D22" s="153" t="str">
        <f t="shared" si="4"/>
        <v>Low</v>
      </c>
      <c r="E22" s="172" t="str">
        <f>$D$105</f>
        <v>Low</v>
      </c>
      <c r="F22" s="170" t="str">
        <f t="shared" si="5"/>
        <v>Low</v>
      </c>
    </row>
    <row r="23" spans="1:9" x14ac:dyDescent="0.2">
      <c r="A23" t="str">
        <f>'Studied Papers'!A23</f>
        <v>DamianC06</v>
      </c>
      <c r="B23">
        <f>'Studied Papers'!B23</f>
        <v>2006</v>
      </c>
      <c r="C23" s="153" t="str">
        <f>$D$105</f>
        <v>Low</v>
      </c>
      <c r="D23" s="153" t="str">
        <f t="shared" si="4"/>
        <v>Low</v>
      </c>
      <c r="E23" s="153" t="str">
        <f>$D$105</f>
        <v>Low</v>
      </c>
      <c r="F23" s="170" t="str">
        <f t="shared" si="5"/>
        <v>Low</v>
      </c>
    </row>
    <row r="24" spans="1:9" x14ac:dyDescent="0.2">
      <c r="A24" t="str">
        <f>'Studied Papers'!A24</f>
        <v>DiesteEtAll17</v>
      </c>
      <c r="B24">
        <f>'Studied Papers'!B24</f>
        <v>2017</v>
      </c>
      <c r="C24" s="172" t="str">
        <f>$F$105</f>
        <v>High</v>
      </c>
      <c r="D24" s="153" t="str">
        <f t="shared" si="4"/>
        <v>Low</v>
      </c>
      <c r="E24" s="153" t="str">
        <f>$D$105</f>
        <v>Low</v>
      </c>
      <c r="F24" s="170" t="str">
        <f t="shared" si="5"/>
        <v>Unclear</v>
      </c>
      <c r="G24" s="155" t="s">
        <v>1663</v>
      </c>
    </row>
    <row r="25" spans="1:9" x14ac:dyDescent="0.2">
      <c r="A25" t="str">
        <f>'Studied Papers'!A25</f>
        <v>Duarte17a</v>
      </c>
      <c r="B25">
        <f>'Studied Papers'!B25</f>
        <v>2017</v>
      </c>
      <c r="C25" s="186" t="str">
        <f>$E$105</f>
        <v>Unclear</v>
      </c>
      <c r="D25" s="153" t="str">
        <f t="shared" si="4"/>
        <v>Low</v>
      </c>
      <c r="E25" s="153" t="str">
        <f>$D$105</f>
        <v>Low</v>
      </c>
      <c r="F25" s="170" t="str">
        <f t="shared" si="5"/>
        <v>Low</v>
      </c>
      <c r="G25" s="155" t="s">
        <v>1664</v>
      </c>
    </row>
    <row r="26" spans="1:9" x14ac:dyDescent="0.2">
      <c r="A26" t="str">
        <f>'Studied Papers'!A26</f>
        <v>Duncan88</v>
      </c>
      <c r="B26">
        <f>'Studied Papers'!B26</f>
        <v>1988</v>
      </c>
      <c r="C26" s="153" t="str">
        <f>$D$105</f>
        <v>Low</v>
      </c>
      <c r="D26" s="153" t="str">
        <f t="shared" si="4"/>
        <v>Low</v>
      </c>
      <c r="E26" s="186" t="str">
        <f>$F$105</f>
        <v>High</v>
      </c>
      <c r="F26" s="170" t="str">
        <f t="shared" si="5"/>
        <v>Unclear</v>
      </c>
      <c r="I26" s="155" t="s">
        <v>1665</v>
      </c>
    </row>
    <row r="27" spans="1:9" x14ac:dyDescent="0.2">
      <c r="A27" t="str">
        <f>'Studied Papers'!A27</f>
        <v>FatemaS17</v>
      </c>
      <c r="B27">
        <f>'Studied Papers'!B27</f>
        <v>2017</v>
      </c>
      <c r="C27" s="153" t="str">
        <f>$D$105</f>
        <v>Low</v>
      </c>
      <c r="D27" s="153" t="str">
        <f t="shared" si="4"/>
        <v>Low</v>
      </c>
      <c r="E27" s="153" t="str">
        <f>$D$105</f>
        <v>Low</v>
      </c>
      <c r="F27" s="170" t="str">
        <f t="shared" si="5"/>
        <v>Low</v>
      </c>
    </row>
    <row r="28" spans="1:9" x14ac:dyDescent="0.2">
      <c r="A28" t="str">
        <f>'Studied Papers'!A28</f>
        <v>FaulkLVSV09</v>
      </c>
      <c r="B28">
        <f>'Studied Papers'!B28</f>
        <v>2009</v>
      </c>
      <c r="C28" s="153" t="str">
        <f>$D$105</f>
        <v>Low</v>
      </c>
      <c r="D28" s="180" t="str">
        <f>$E$105</f>
        <v>Unclear</v>
      </c>
      <c r="E28" s="180" t="str">
        <f>$F$105</f>
        <v>High</v>
      </c>
      <c r="F28" s="170" t="str">
        <f t="shared" si="5"/>
        <v>Unclear</v>
      </c>
      <c r="H28" t="s">
        <v>1667</v>
      </c>
      <c r="I28" s="155" t="s">
        <v>1666</v>
      </c>
    </row>
    <row r="29" spans="1:9" x14ac:dyDescent="0.2">
      <c r="A29" t="str">
        <f>'Studied Papers'!A29</f>
        <v>FrakesS01</v>
      </c>
      <c r="B29">
        <f>'Studied Papers'!B29</f>
        <v>2001</v>
      </c>
      <c r="C29" s="153" t="str">
        <f>$D$105</f>
        <v>Low</v>
      </c>
      <c r="D29" s="153" t="str">
        <f t="shared" ref="D29:E32" si="6">$D$105</f>
        <v>Low</v>
      </c>
      <c r="E29" s="153" t="str">
        <f t="shared" si="6"/>
        <v>Low</v>
      </c>
      <c r="F29" s="170" t="str">
        <f t="shared" si="5"/>
        <v>Low</v>
      </c>
    </row>
    <row r="30" spans="1:9" x14ac:dyDescent="0.2">
      <c r="A30" t="str">
        <f>'Studied Papers'!A30</f>
        <v>GeH11</v>
      </c>
      <c r="B30">
        <f>'Studied Papers'!B30</f>
        <v>2011</v>
      </c>
      <c r="C30" s="153" t="str">
        <f>$D$105</f>
        <v>Low</v>
      </c>
      <c r="D30" s="153" t="str">
        <f t="shared" si="6"/>
        <v>Low</v>
      </c>
      <c r="E30" s="153" t="str">
        <f t="shared" si="6"/>
        <v>Low</v>
      </c>
      <c r="F30" s="170" t="str">
        <f t="shared" si="5"/>
        <v>Low</v>
      </c>
    </row>
    <row r="31" spans="1:9" x14ac:dyDescent="0.2">
      <c r="A31" t="str">
        <f>'Studied Papers'!A31</f>
        <v>GraziotinWA15</v>
      </c>
      <c r="B31">
        <f>'Studied Papers'!B31</f>
        <v>2015</v>
      </c>
      <c r="C31" s="180" t="str">
        <f>$F$105</f>
        <v>High</v>
      </c>
      <c r="D31" s="153" t="str">
        <f t="shared" si="6"/>
        <v>Low</v>
      </c>
      <c r="E31" s="153" t="str">
        <f t="shared" si="6"/>
        <v>Low</v>
      </c>
      <c r="F31" s="170" t="str">
        <f t="shared" si="5"/>
        <v>Unclear</v>
      </c>
      <c r="G31" t="s">
        <v>1668</v>
      </c>
    </row>
    <row r="32" spans="1:9" x14ac:dyDescent="0.2">
      <c r="A32" t="str">
        <f>'Studied Papers'!A32</f>
        <v>GreenHC05</v>
      </c>
      <c r="B32">
        <f>'Studied Papers'!B32</f>
        <v>2005</v>
      </c>
      <c r="C32" s="180" t="str">
        <f>$E$105</f>
        <v>Unclear</v>
      </c>
      <c r="D32" s="153" t="str">
        <f t="shared" si="6"/>
        <v>Low</v>
      </c>
      <c r="E32" s="153" t="str">
        <f t="shared" si="6"/>
        <v>Low</v>
      </c>
      <c r="F32" s="170" t="str">
        <f t="shared" si="5"/>
        <v>Low</v>
      </c>
      <c r="G32" t="s">
        <v>1669</v>
      </c>
    </row>
    <row r="33" spans="1:9" x14ac:dyDescent="0.2">
      <c r="A33" t="str">
        <f>'Studied Papers'!A33</f>
        <v>HenshawJMB96</v>
      </c>
      <c r="B33">
        <f>'Studied Papers'!B33</f>
        <v>1996</v>
      </c>
      <c r="C33" s="153" t="str">
        <f>$D$105</f>
        <v>Low</v>
      </c>
      <c r="D33" s="153" t="str">
        <f>$D$105</f>
        <v>Low</v>
      </c>
      <c r="E33" s="180" t="str">
        <f>$E$105</f>
        <v>Unclear</v>
      </c>
      <c r="F33" s="170" t="str">
        <f t="shared" si="5"/>
        <v>Low</v>
      </c>
      <c r="I33" s="155" t="s">
        <v>1670</v>
      </c>
    </row>
    <row r="34" spans="1:9" x14ac:dyDescent="0.2">
      <c r="A34" t="str">
        <f>'Studied Papers'!A34</f>
        <v>HernandezLopezCSC15</v>
      </c>
      <c r="B34">
        <f>'Studied Papers'!B34</f>
        <v>2015</v>
      </c>
      <c r="C34" s="180" t="str">
        <f>$F$105</f>
        <v>High</v>
      </c>
      <c r="D34" s="153" t="str">
        <f t="shared" ref="D34:E36" si="7">$D$105</f>
        <v>Low</v>
      </c>
      <c r="E34" s="153" t="str">
        <f t="shared" si="7"/>
        <v>Low</v>
      </c>
      <c r="F34" s="170" t="str">
        <f t="shared" si="5"/>
        <v>Unclear</v>
      </c>
      <c r="G34" s="155" t="s">
        <v>1671</v>
      </c>
    </row>
    <row r="35" spans="1:9" x14ac:dyDescent="0.2">
      <c r="A35" t="str">
        <f>'Studied Papers'!A35</f>
        <v>HernandezLopezPGC11</v>
      </c>
      <c r="B35">
        <f>'Studied Papers'!B35</f>
        <v>2011</v>
      </c>
      <c r="C35" s="153" t="str">
        <f>$D$105</f>
        <v>Low</v>
      </c>
      <c r="D35" s="153" t="str">
        <f t="shared" si="7"/>
        <v>Low</v>
      </c>
      <c r="E35" s="153" t="str">
        <f t="shared" si="7"/>
        <v>Low</v>
      </c>
      <c r="F35" s="170" t="str">
        <f t="shared" si="5"/>
        <v>Low</v>
      </c>
    </row>
    <row r="36" spans="1:9" x14ac:dyDescent="0.2">
      <c r="A36" t="str">
        <f>'Studied Papers'!A36</f>
        <v>HuangW09</v>
      </c>
      <c r="B36">
        <f>'Studied Papers'!B36</f>
        <v>2009</v>
      </c>
      <c r="C36" s="180" t="str">
        <f>$E$105</f>
        <v>Unclear</v>
      </c>
      <c r="D36" s="153" t="str">
        <f t="shared" si="7"/>
        <v>Low</v>
      </c>
      <c r="E36" s="153" t="str">
        <f t="shared" si="7"/>
        <v>Low</v>
      </c>
      <c r="F36" s="170" t="str">
        <f t="shared" si="5"/>
        <v>Low</v>
      </c>
      <c r="G36" t="s">
        <v>1672</v>
      </c>
    </row>
    <row r="37" spans="1:9" x14ac:dyDescent="0.2">
      <c r="A37" t="str">
        <f>'Studied Papers'!A37</f>
        <v>JaloteK21</v>
      </c>
      <c r="B37">
        <f>'Studied Papers'!B37</f>
        <v>2021</v>
      </c>
      <c r="C37" s="186" t="str">
        <f>$E$105</f>
        <v>Unclear</v>
      </c>
      <c r="D37" s="186" t="str">
        <f>$D$105</f>
        <v>Low</v>
      </c>
      <c r="E37" s="186" t="str">
        <f>$E$105</f>
        <v>Unclear</v>
      </c>
      <c r="F37" s="186" t="str">
        <f t="shared" si="5"/>
        <v>Unclear</v>
      </c>
      <c r="G37" s="155" t="s">
        <v>1674</v>
      </c>
      <c r="I37" t="s">
        <v>1673</v>
      </c>
    </row>
    <row r="38" spans="1:9" x14ac:dyDescent="0.2">
      <c r="A38" t="str">
        <f>'Studied Papers'!A38</f>
        <v>JohnsonZB21</v>
      </c>
      <c r="B38">
        <f>'Studied Papers'!B38</f>
        <v>2021</v>
      </c>
      <c r="C38" s="186" t="str">
        <f>$E$105</f>
        <v>Unclear</v>
      </c>
      <c r="D38" s="186" t="str">
        <f>$E$105</f>
        <v>Unclear</v>
      </c>
      <c r="E38" s="186" t="str">
        <f>$F$105</f>
        <v>High</v>
      </c>
      <c r="F38" s="186" t="str">
        <f t="shared" ref="F38" si="8">IF(COUNTIF(C38:E38,"="&amp;$F$105)&gt;=2,IF(COUNTIF(C38:E38,"="&amp;$D$105)=0,$F$105,$E$105),IF(COUNTIF(C38:E38,"="&amp;$E$105)&gt;=2,$E$105,IF(COUNTIF(C38:E38,"="&amp;$D$105)&gt;=2,IF(COUNTIF(C38:E38,"="&amp;$F$105)=0,$D$105,$E$105),$E$105)))</f>
        <v>Unclear</v>
      </c>
      <c r="G38" s="155" t="s">
        <v>1675</v>
      </c>
      <c r="H38" s="155" t="s">
        <v>1520</v>
      </c>
      <c r="I38" s="155" t="s">
        <v>1676</v>
      </c>
    </row>
    <row r="39" spans="1:9" x14ac:dyDescent="0.2">
      <c r="A39" t="str">
        <f>'Studied Papers'!A39</f>
        <v>KautzJU14</v>
      </c>
      <c r="B39">
        <f>'Studied Papers'!B39</f>
        <v>2014</v>
      </c>
      <c r="C39" s="153" t="str">
        <f t="shared" ref="C39:E40" si="9">$D$105</f>
        <v>Low</v>
      </c>
      <c r="D39" s="153" t="str">
        <f t="shared" si="9"/>
        <v>Low</v>
      </c>
      <c r="E39" s="153" t="str">
        <f t="shared" si="9"/>
        <v>Low</v>
      </c>
      <c r="F39" s="170" t="str">
        <f t="shared" si="5"/>
        <v>Low</v>
      </c>
    </row>
    <row r="40" spans="1:9" x14ac:dyDescent="0.2">
      <c r="A40" t="str">
        <f>'Studied Papers'!A40</f>
        <v>KemayelMO91</v>
      </c>
      <c r="B40">
        <f>'Studied Papers'!B40</f>
        <v>1991</v>
      </c>
      <c r="C40" s="153" t="str">
        <f t="shared" si="9"/>
        <v>Low</v>
      </c>
      <c r="D40" s="153" t="str">
        <f t="shared" si="9"/>
        <v>Low</v>
      </c>
      <c r="E40" s="153" t="str">
        <f t="shared" si="9"/>
        <v>Low</v>
      </c>
      <c r="F40" s="170" t="str">
        <f t="shared" si="5"/>
        <v>Low</v>
      </c>
    </row>
    <row r="41" spans="1:9" x14ac:dyDescent="0.2">
      <c r="A41" t="str">
        <f>'Studied Papers'!A41</f>
        <v>KitchenhamM04</v>
      </c>
      <c r="B41">
        <f>'Studied Papers'!B41</f>
        <v>2004</v>
      </c>
      <c r="C41" s="181" t="str">
        <f>$E$105</f>
        <v>Unclear</v>
      </c>
      <c r="D41" s="153" t="str">
        <f>$D$105</f>
        <v>Low</v>
      </c>
      <c r="E41" s="153" t="str">
        <f>$D$105</f>
        <v>Low</v>
      </c>
      <c r="F41" s="170" t="str">
        <f t="shared" si="5"/>
        <v>Low</v>
      </c>
    </row>
    <row r="42" spans="1:9" x14ac:dyDescent="0.2">
      <c r="A42" t="str">
        <f>'Studied Papers'!A42</f>
        <v>KreinMKDE10</v>
      </c>
      <c r="B42">
        <f>'Studied Papers'!B42</f>
        <v>2011</v>
      </c>
      <c r="C42" s="186" t="str">
        <f t="shared" ref="C42:E43" si="10">$D$105</f>
        <v>Low</v>
      </c>
      <c r="D42" s="186" t="str">
        <f t="shared" si="10"/>
        <v>Low</v>
      </c>
      <c r="E42" s="186" t="str">
        <f t="shared" si="10"/>
        <v>Low</v>
      </c>
      <c r="F42" s="186" t="str">
        <f t="shared" si="5"/>
        <v>Low</v>
      </c>
    </row>
    <row r="43" spans="1:9" x14ac:dyDescent="0.2">
      <c r="A43" t="str">
        <f>'Studied Papers'!A43</f>
        <v>KuutilaMCEA21</v>
      </c>
      <c r="B43">
        <f>'Studied Papers'!B43</f>
        <v>2021</v>
      </c>
      <c r="C43" s="186" t="str">
        <f t="shared" si="10"/>
        <v>Low</v>
      </c>
      <c r="D43" s="186" t="str">
        <f t="shared" si="10"/>
        <v>Low</v>
      </c>
      <c r="E43" s="186" t="str">
        <f t="shared" si="10"/>
        <v>Low</v>
      </c>
      <c r="F43" s="186" t="str">
        <f t="shared" si="5"/>
        <v>Low</v>
      </c>
    </row>
    <row r="44" spans="1:9" x14ac:dyDescent="0.2">
      <c r="A44" t="str">
        <f>'Studied Papers'!A44</f>
        <v>LagerstromWHL12</v>
      </c>
      <c r="B44">
        <f>'Studied Papers'!B44</f>
        <v>2012</v>
      </c>
      <c r="C44" s="153" t="str">
        <f>$D$105</f>
        <v>Low</v>
      </c>
      <c r="D44" s="153" t="str">
        <f>$D$105</f>
        <v>Low</v>
      </c>
      <c r="E44" s="153" t="str">
        <f>$D$105</f>
        <v>Low</v>
      </c>
      <c r="F44" s="170" t="str">
        <f t="shared" si="5"/>
        <v>Low</v>
      </c>
    </row>
    <row r="45" spans="1:9" x14ac:dyDescent="0.2">
      <c r="A45" t="str">
        <f>'Studied Papers'!A45</f>
        <v>LavazzaMT18</v>
      </c>
      <c r="B45">
        <f>'Studied Papers'!B45</f>
        <v>2018</v>
      </c>
      <c r="C45" s="186" t="str">
        <f>$E$105</f>
        <v>Unclear</v>
      </c>
      <c r="D45" s="186" t="str">
        <f t="shared" ref="D45:E47" si="11">$D$105</f>
        <v>Low</v>
      </c>
      <c r="E45" s="186" t="str">
        <f t="shared" si="11"/>
        <v>Low</v>
      </c>
      <c r="F45" s="186" t="str">
        <f t="shared" ref="F45:F47" si="12">IF(COUNTIF(C45:E45,"="&amp;$F$105)&gt;=2,IF(COUNTIF(C45:E45,"="&amp;$D$105)=0,$F$105,$E$105),IF(COUNTIF(C45:E45,"="&amp;$E$105)&gt;=2,$E$105,IF(COUNTIF(C45:E45,"="&amp;$D$105)&gt;=2,IF(COUNTIF(C45:E45,"="&amp;$F$105)=0,$D$105,$E$105),$E$105)))</f>
        <v>Low</v>
      </c>
      <c r="G45" s="155" t="s">
        <v>1677</v>
      </c>
    </row>
    <row r="46" spans="1:9" x14ac:dyDescent="0.2">
      <c r="A46" t="str">
        <f>'Studied Papers'!A46</f>
        <v>LavazzaLM20</v>
      </c>
      <c r="B46">
        <f>'Studied Papers'!B46</f>
        <v>2020</v>
      </c>
      <c r="C46" s="186" t="str">
        <f>$E$105</f>
        <v>Unclear</v>
      </c>
      <c r="D46" s="186" t="str">
        <f t="shared" si="11"/>
        <v>Low</v>
      </c>
      <c r="E46" s="186" t="str">
        <f t="shared" si="11"/>
        <v>Low</v>
      </c>
      <c r="F46" s="186" t="str">
        <f t="shared" si="12"/>
        <v>Low</v>
      </c>
      <c r="G46" s="155" t="s">
        <v>1678</v>
      </c>
    </row>
    <row r="47" spans="1:9" x14ac:dyDescent="0.2">
      <c r="A47" t="str">
        <f>'Studied Papers'!A47</f>
        <v>LiaoEA21</v>
      </c>
      <c r="B47">
        <f>'Studied Papers'!B47</f>
        <v>2021</v>
      </c>
      <c r="C47" s="186" t="str">
        <f>$D$105</f>
        <v>Low</v>
      </c>
      <c r="D47" s="186" t="str">
        <f t="shared" si="11"/>
        <v>Low</v>
      </c>
      <c r="E47" s="186" t="str">
        <f t="shared" si="11"/>
        <v>Low</v>
      </c>
      <c r="F47" s="186" t="str">
        <f t="shared" si="12"/>
        <v>Low</v>
      </c>
    </row>
    <row r="48" spans="1:9" x14ac:dyDescent="0.2">
      <c r="A48" t="str">
        <f>'Studied Papers'!A48</f>
        <v>Lim94</v>
      </c>
      <c r="B48">
        <f>'Studied Papers'!B48</f>
        <v>1994</v>
      </c>
      <c r="C48" s="153" t="str">
        <f>$D$105</f>
        <v>Low</v>
      </c>
      <c r="D48" s="153" t="str">
        <f>$D$105</f>
        <v>Low</v>
      </c>
      <c r="E48" s="185" t="str">
        <f>$F$105</f>
        <v>High</v>
      </c>
      <c r="F48" s="170" t="str">
        <f t="shared" si="5"/>
        <v>Unclear</v>
      </c>
      <c r="I48" t="s">
        <v>1679</v>
      </c>
    </row>
    <row r="49" spans="1:9" x14ac:dyDescent="0.2">
      <c r="A49" t="str">
        <f>'Studied Papers'!A49</f>
        <v>LowJ91</v>
      </c>
      <c r="B49">
        <f>'Studied Papers'!B49</f>
        <v>1991</v>
      </c>
      <c r="C49" s="186" t="str">
        <f t="shared" ref="C49:E51" si="13">$D$105</f>
        <v>Low</v>
      </c>
      <c r="D49" s="186" t="str">
        <f t="shared" si="13"/>
        <v>Low</v>
      </c>
      <c r="E49" s="186" t="str">
        <f t="shared" si="13"/>
        <v>Low</v>
      </c>
      <c r="F49" s="186" t="str">
        <f t="shared" si="5"/>
        <v>Low</v>
      </c>
    </row>
    <row r="50" spans="1:9" x14ac:dyDescent="0.2">
      <c r="A50" t="str">
        <f>'Studied Papers'!A50</f>
        <v>MacCormackKCC03</v>
      </c>
      <c r="B50">
        <f>'Studied Papers'!B50</f>
        <v>2003</v>
      </c>
      <c r="C50" s="182" t="str">
        <f>$E$105</f>
        <v>Unclear</v>
      </c>
      <c r="D50" s="153" t="str">
        <f>$D$105</f>
        <v>Low</v>
      </c>
      <c r="E50" s="182" t="str">
        <f>$E$105</f>
        <v>Unclear</v>
      </c>
      <c r="F50" s="170" t="str">
        <f t="shared" si="5"/>
        <v>Unclear</v>
      </c>
      <c r="G50" s="155" t="s">
        <v>1680</v>
      </c>
      <c r="I50" t="s">
        <v>1195</v>
      </c>
    </row>
    <row r="51" spans="1:9" x14ac:dyDescent="0.2">
      <c r="A51" t="str">
        <f>'Studied Papers'!A51</f>
        <v>MantylaADGO16</v>
      </c>
      <c r="B51">
        <f>'Studied Papers'!B51</f>
        <v>2016</v>
      </c>
      <c r="C51" s="186" t="str">
        <f t="shared" si="13"/>
        <v>Low</v>
      </c>
      <c r="D51" s="186" t="str">
        <f t="shared" si="13"/>
        <v>Low</v>
      </c>
      <c r="E51" s="186" t="str">
        <f t="shared" si="13"/>
        <v>Low</v>
      </c>
      <c r="F51" s="186" t="str">
        <f t="shared" si="5"/>
        <v>Low</v>
      </c>
    </row>
    <row r="52" spans="1:9" x14ac:dyDescent="0.2">
      <c r="A52" t="str">
        <f>'Studied Papers'!A52</f>
        <v>Maxwe96</v>
      </c>
      <c r="B52">
        <f>'Studied Papers'!B52</f>
        <v>1996</v>
      </c>
      <c r="C52" s="153" t="str">
        <f t="shared" ref="C52:D54" si="14">$D$105</f>
        <v>Low</v>
      </c>
      <c r="D52" s="153" t="str">
        <f t="shared" si="14"/>
        <v>Low</v>
      </c>
      <c r="E52" s="182" t="str">
        <f>$E$105</f>
        <v>Unclear</v>
      </c>
      <c r="F52" s="170" t="str">
        <f t="shared" si="5"/>
        <v>Low</v>
      </c>
      <c r="I52" s="155" t="s">
        <v>1681</v>
      </c>
    </row>
    <row r="53" spans="1:9" x14ac:dyDescent="0.2">
      <c r="A53" t="str">
        <f>'Studied Papers'!A53</f>
        <v>MaxwellF00</v>
      </c>
      <c r="B53">
        <f>'Studied Papers'!B53</f>
        <v>2000</v>
      </c>
      <c r="C53" s="153" t="str">
        <f t="shared" si="14"/>
        <v>Low</v>
      </c>
      <c r="D53" s="153" t="str">
        <f t="shared" si="14"/>
        <v>Low</v>
      </c>
      <c r="E53" s="182" t="str">
        <f>$E$105</f>
        <v>Unclear</v>
      </c>
      <c r="F53" s="170" t="str">
        <f t="shared" si="5"/>
        <v>Low</v>
      </c>
      <c r="I53" s="155" t="s">
        <v>1682</v>
      </c>
    </row>
    <row r="54" spans="1:9" x14ac:dyDescent="0.2">
      <c r="A54" t="str">
        <f>'Studied Papers'!A54</f>
        <v>MeloCKC13</v>
      </c>
      <c r="B54">
        <f>'Studied Papers'!B54</f>
        <v>2013</v>
      </c>
      <c r="C54" s="153" t="str">
        <f t="shared" si="14"/>
        <v>Low</v>
      </c>
      <c r="D54" s="153" t="str">
        <f t="shared" si="14"/>
        <v>Low</v>
      </c>
      <c r="E54" s="153" t="str">
        <f>$D$105</f>
        <v>Low</v>
      </c>
      <c r="F54" s="170" t="str">
        <f t="shared" si="5"/>
        <v>Low</v>
      </c>
    </row>
    <row r="55" spans="1:9" x14ac:dyDescent="0.2">
      <c r="A55" t="str">
        <f>'Studied Papers'!A55</f>
        <v>MeyerBMZF17</v>
      </c>
      <c r="B55">
        <f>'Studied Papers'!B55</f>
        <v>2017</v>
      </c>
      <c r="C55" s="183" t="str">
        <f>$E$105</f>
        <v>Unclear</v>
      </c>
      <c r="D55" s="153" t="str">
        <f>$D$105</f>
        <v>Low</v>
      </c>
      <c r="E55" s="153" t="str">
        <f>$D$105</f>
        <v>Low</v>
      </c>
      <c r="F55" s="170" t="str">
        <f t="shared" si="5"/>
        <v>Low</v>
      </c>
      <c r="G55" t="s">
        <v>1683</v>
      </c>
    </row>
    <row r="56" spans="1:9" x14ac:dyDescent="0.2">
      <c r="A56" t="str">
        <f>'Studied Papers'!A56</f>
        <v>MeyerZF17</v>
      </c>
      <c r="B56">
        <f>'Studied Papers'!B56</f>
        <v>2017</v>
      </c>
      <c r="C56" s="186" t="str">
        <f>$E$105</f>
        <v>Unclear</v>
      </c>
      <c r="D56" s="153" t="str">
        <f>$D$105</f>
        <v>Low</v>
      </c>
      <c r="E56" s="183" t="str">
        <f>$E$105</f>
        <v>Unclear</v>
      </c>
      <c r="F56" s="170" t="str">
        <f t="shared" si="5"/>
        <v>Unclear</v>
      </c>
      <c r="G56" s="155" t="s">
        <v>1684</v>
      </c>
      <c r="I56" s="155" t="s">
        <v>1685</v>
      </c>
    </row>
    <row r="57" spans="1:9" x14ac:dyDescent="0.2">
      <c r="A57" t="str">
        <f>'Studied Papers'!A57</f>
        <v>MinetakiM09</v>
      </c>
      <c r="B57">
        <f>'Studied Papers'!B57</f>
        <v>2009</v>
      </c>
      <c r="C57" s="186" t="str">
        <f t="shared" ref="C57:E57" si="15">$D$105</f>
        <v>Low</v>
      </c>
      <c r="D57" s="186" t="str">
        <f t="shared" si="15"/>
        <v>Low</v>
      </c>
      <c r="E57" s="186" t="str">
        <f t="shared" si="15"/>
        <v>Low</v>
      </c>
      <c r="F57" s="186" t="str">
        <f t="shared" si="5"/>
        <v>Low</v>
      </c>
      <c r="G57" s="155"/>
      <c r="I57" s="155"/>
    </row>
    <row r="58" spans="1:9" x14ac:dyDescent="0.2">
      <c r="A58" t="str">
        <f>'Studied Papers'!A58</f>
        <v>MoazeniLCB14</v>
      </c>
      <c r="B58">
        <f>'Studied Papers'!B58</f>
        <v>2014</v>
      </c>
      <c r="C58" s="183" t="str">
        <f>$F$105</f>
        <v>High</v>
      </c>
      <c r="D58" s="153" t="str">
        <f>$D$105</f>
        <v>Low</v>
      </c>
      <c r="E58" s="153" t="str">
        <f>$D$105</f>
        <v>Low</v>
      </c>
      <c r="F58" s="170" t="str">
        <f t="shared" si="5"/>
        <v>Unclear</v>
      </c>
      <c r="G58" s="155" t="s">
        <v>1686</v>
      </c>
    </row>
    <row r="59" spans="1:9" x14ac:dyDescent="0.2">
      <c r="A59" t="str">
        <f>'Studied Papers'!A59</f>
        <v>Mockus09</v>
      </c>
      <c r="B59">
        <f>'Studied Papers'!B59</f>
        <v>2009</v>
      </c>
      <c r="C59" s="153" t="str">
        <f t="shared" ref="C59:E91" si="16">$D$105</f>
        <v>Low</v>
      </c>
      <c r="D59" s="153" t="str">
        <f>$D$105</f>
        <v>Low</v>
      </c>
      <c r="E59" s="185" t="str">
        <f>$F$105</f>
        <v>High</v>
      </c>
      <c r="F59" s="170" t="str">
        <f t="shared" si="5"/>
        <v>Unclear</v>
      </c>
      <c r="I59" s="155" t="s">
        <v>1687</v>
      </c>
    </row>
    <row r="60" spans="1:9" x14ac:dyDescent="0.2">
      <c r="A60" t="str">
        <f>'Studied Papers'!A60</f>
        <v>Mohapatra11</v>
      </c>
      <c r="B60">
        <f>'Studied Papers'!B60</f>
        <v>2011</v>
      </c>
      <c r="C60" s="186" t="str">
        <f t="shared" si="16"/>
        <v>Low</v>
      </c>
      <c r="D60" s="186" t="str">
        <f t="shared" si="16"/>
        <v>Low</v>
      </c>
      <c r="E60" s="186" t="str">
        <f t="shared" si="16"/>
        <v>Low</v>
      </c>
      <c r="F60" s="186" t="str">
        <f t="shared" si="5"/>
        <v>Low</v>
      </c>
      <c r="I60" s="155"/>
    </row>
    <row r="61" spans="1:9" x14ac:dyDescent="0.2">
      <c r="A61" t="str">
        <f>'Studied Papers'!A61</f>
        <v>MosesFPS06</v>
      </c>
      <c r="B61">
        <f>'Studied Papers'!B61</f>
        <v>2006</v>
      </c>
      <c r="C61" s="186" t="str">
        <f>$E$105</f>
        <v>Unclear</v>
      </c>
      <c r="D61" s="186" t="str">
        <f t="shared" si="16"/>
        <v>Low</v>
      </c>
      <c r="E61" s="186" t="str">
        <f t="shared" si="16"/>
        <v>Low</v>
      </c>
      <c r="F61" s="186" t="str">
        <f t="shared" si="5"/>
        <v>Low</v>
      </c>
      <c r="G61" s="155" t="s">
        <v>1688</v>
      </c>
      <c r="I61" s="155"/>
    </row>
    <row r="62" spans="1:9" x14ac:dyDescent="0.2">
      <c r="A62" t="str">
        <f>'Studied Papers'!A62</f>
        <v>MurphyHillEA21</v>
      </c>
      <c r="B62">
        <f>'Studied Papers'!B62</f>
        <v>2021</v>
      </c>
      <c r="C62" s="186" t="str">
        <f t="shared" si="16"/>
        <v>Low</v>
      </c>
      <c r="D62" s="186" t="str">
        <f t="shared" si="16"/>
        <v>Low</v>
      </c>
      <c r="E62" s="186" t="str">
        <f t="shared" si="16"/>
        <v>Low</v>
      </c>
      <c r="F62" s="186" t="str">
        <f t="shared" si="5"/>
        <v>Low</v>
      </c>
      <c r="I62" s="155"/>
    </row>
    <row r="63" spans="1:9" x14ac:dyDescent="0.2">
      <c r="A63" t="str">
        <f>'Studied Papers'!A63</f>
        <v>OliveiraEA20</v>
      </c>
      <c r="B63">
        <f>'Studied Papers'!B63</f>
        <v>2020</v>
      </c>
      <c r="C63" s="186" t="str">
        <f>$E$105</f>
        <v>Unclear</v>
      </c>
      <c r="D63" s="186" t="str">
        <f t="shared" si="16"/>
        <v>Low</v>
      </c>
      <c r="E63" s="186" t="str">
        <f t="shared" si="16"/>
        <v>Low</v>
      </c>
      <c r="F63" s="186" t="str">
        <f>IF(COUNTIF(C63:E63,"="&amp;$F$105)&gt;=2,IF(COUNTIF(C63:E63,"="&amp;$D$105)=0,$F$105,$E$105),IF(COUNTIF(C63:E63,"="&amp;$E$105)&gt;=2,$E$105,IF(COUNTIF(C63:E63,"="&amp;$D$105)&gt;=2,IF(COUNTIF(C63:E63,"="&amp;$F$105)=0,$D$105,$E$105),$E$105)))</f>
        <v>Low</v>
      </c>
      <c r="G63" s="155" t="s">
        <v>1689</v>
      </c>
      <c r="I63" s="155"/>
    </row>
    <row r="64" spans="1:9" x14ac:dyDescent="0.2">
      <c r="A64" t="str">
        <f>'Studied Papers'!A64</f>
        <v>PalaciosCSGT14</v>
      </c>
      <c r="B64">
        <f>'Studied Papers'!B64</f>
        <v>2014</v>
      </c>
      <c r="C64" s="184" t="str">
        <f>$E$105</f>
        <v>Unclear</v>
      </c>
      <c r="D64" s="153" t="str">
        <f>$D$105</f>
        <v>Low</v>
      </c>
      <c r="E64" s="153" t="str">
        <f t="shared" ref="E64:E91" si="17">$D$105</f>
        <v>Low</v>
      </c>
      <c r="F64" s="170" t="str">
        <f t="shared" si="5"/>
        <v>Low</v>
      </c>
      <c r="G64" s="155" t="s">
        <v>1690</v>
      </c>
    </row>
    <row r="65" spans="1:9" x14ac:dyDescent="0.2">
      <c r="A65" t="str">
        <f>'Studied Papers'!A65</f>
        <v>ParrishSHH04</v>
      </c>
      <c r="B65">
        <f>'Studied Papers'!B65</f>
        <v>2004</v>
      </c>
      <c r="C65" s="153" t="str">
        <f t="shared" si="16"/>
        <v>Low</v>
      </c>
      <c r="D65" s="153" t="str">
        <f>$D$105</f>
        <v>Low</v>
      </c>
      <c r="E65" s="153" t="str">
        <f t="shared" si="17"/>
        <v>Low</v>
      </c>
      <c r="F65" s="170" t="str">
        <f t="shared" si="5"/>
        <v>Low</v>
      </c>
    </row>
    <row r="66" spans="1:9" x14ac:dyDescent="0.2">
      <c r="A66" t="str">
        <f>'Studied Papers'!A66</f>
        <v>PortM99</v>
      </c>
      <c r="B66">
        <f>'Studied Papers'!B66</f>
        <v>1999</v>
      </c>
      <c r="C66" s="153" t="str">
        <f t="shared" si="16"/>
        <v>Low</v>
      </c>
      <c r="D66" s="153" t="str">
        <f>$D$105</f>
        <v>Low</v>
      </c>
      <c r="E66" s="184" t="str">
        <f>$E$105</f>
        <v>Unclear</v>
      </c>
      <c r="F66" s="170" t="str">
        <f t="shared" ref="F66:F90" si="18">IF(COUNTIF(C66:E66,"="&amp;$F$105)&gt;=2,IF(COUNTIF(C66:E66,"="&amp;$D$105)=0,$F$105,$E$105),IF(COUNTIF(C66:E66,"="&amp;$E$105)&gt;=2,$E$105,IF(COUNTIF(C66:E66,"="&amp;$D$105)&gt;=2,IF(COUNTIF(C66:E66,"="&amp;$F$105)=0,$D$105,$E$105),$E$105)))</f>
        <v>Low</v>
      </c>
      <c r="I66" s="155" t="s">
        <v>1691</v>
      </c>
    </row>
    <row r="67" spans="1:9" x14ac:dyDescent="0.2">
      <c r="A67" t="str">
        <f>'Studied Papers'!A67</f>
        <v>PotokV97</v>
      </c>
      <c r="B67">
        <f>'Studied Papers'!B67</f>
        <v>1997</v>
      </c>
      <c r="C67" s="186" t="str">
        <f t="shared" si="16"/>
        <v>Low</v>
      </c>
      <c r="D67" s="186" t="str">
        <f t="shared" si="16"/>
        <v>Low</v>
      </c>
      <c r="E67" s="186" t="str">
        <f>$F$105</f>
        <v>High</v>
      </c>
      <c r="F67" s="186" t="str">
        <f t="shared" si="18"/>
        <v>Unclear</v>
      </c>
      <c r="I67" s="155" t="s">
        <v>1692</v>
      </c>
    </row>
    <row r="68" spans="1:9" x14ac:dyDescent="0.2">
      <c r="A68" t="str">
        <f>'Studied Papers'!A68</f>
        <v>PotokVR99</v>
      </c>
      <c r="B68">
        <f>'Studied Papers'!B68</f>
        <v>1999</v>
      </c>
      <c r="C68" s="153" t="str">
        <f t="shared" si="16"/>
        <v>Low</v>
      </c>
      <c r="D68" s="153" t="str">
        <f t="shared" ref="D68:D78" si="19">$D$105</f>
        <v>Low</v>
      </c>
      <c r="E68" s="184" t="str">
        <f>$E$105</f>
        <v>Unclear</v>
      </c>
      <c r="F68" s="170" t="str">
        <f t="shared" si="18"/>
        <v>Low</v>
      </c>
      <c r="I68" s="155" t="s">
        <v>1693</v>
      </c>
    </row>
    <row r="69" spans="1:9" x14ac:dyDescent="0.2">
      <c r="A69" t="str">
        <f>'Studied Papers'!A69</f>
        <v>PremrajSKF05</v>
      </c>
      <c r="B69">
        <f>'Studied Papers'!B69</f>
        <v>2005</v>
      </c>
      <c r="C69" s="153" t="str">
        <f t="shared" si="16"/>
        <v>Low</v>
      </c>
      <c r="D69" s="153" t="str">
        <f t="shared" si="19"/>
        <v>Low</v>
      </c>
      <c r="E69" s="185" t="str">
        <f>$E$105</f>
        <v>Unclear</v>
      </c>
      <c r="F69" s="170" t="str">
        <f t="shared" si="18"/>
        <v>Low</v>
      </c>
      <c r="I69" s="155" t="s">
        <v>1694</v>
      </c>
    </row>
    <row r="70" spans="1:9" x14ac:dyDescent="0.2">
      <c r="A70" t="str">
        <f>'Studied Papers'!A70</f>
        <v>RamasubbuCBH11</v>
      </c>
      <c r="B70">
        <f>'Studied Papers'!B70</f>
        <v>2001</v>
      </c>
      <c r="C70" s="153" t="str">
        <f t="shared" si="16"/>
        <v>Low</v>
      </c>
      <c r="D70" s="153" t="str">
        <f t="shared" si="19"/>
        <v>Low</v>
      </c>
      <c r="E70" s="185" t="str">
        <f>$E$105</f>
        <v>Unclear</v>
      </c>
      <c r="F70" s="170" t="str">
        <f t="shared" si="18"/>
        <v>Low</v>
      </c>
      <c r="I70" s="155" t="s">
        <v>1695</v>
      </c>
    </row>
    <row r="71" spans="1:9" x14ac:dyDescent="0.2">
      <c r="A71" t="str">
        <f>'Studied Papers'!A71</f>
        <v>RastogiT0NC17</v>
      </c>
      <c r="B71">
        <f>'Studied Papers'!B71</f>
        <v>2017</v>
      </c>
      <c r="C71" s="153" t="str">
        <f t="shared" si="16"/>
        <v>Low</v>
      </c>
      <c r="D71" s="153" t="str">
        <f t="shared" si="19"/>
        <v>Low</v>
      </c>
      <c r="E71" s="153" t="str">
        <f t="shared" si="17"/>
        <v>Low</v>
      </c>
      <c r="F71" s="170" t="str">
        <f t="shared" si="18"/>
        <v>Low</v>
      </c>
    </row>
    <row r="72" spans="1:9" x14ac:dyDescent="0.2">
      <c r="A72" t="str">
        <f>'Studied Papers'!A72</f>
        <v>RodriguezSGH12</v>
      </c>
      <c r="B72">
        <f>'Studied Papers'!B72</f>
        <v>2012</v>
      </c>
      <c r="C72" s="153" t="str">
        <f t="shared" si="16"/>
        <v>Low</v>
      </c>
      <c r="D72" s="153" t="str">
        <f t="shared" si="19"/>
        <v>Low</v>
      </c>
      <c r="E72" s="153" t="str">
        <f t="shared" si="17"/>
        <v>Low</v>
      </c>
      <c r="F72" s="170" t="str">
        <f t="shared" si="18"/>
        <v>Low</v>
      </c>
    </row>
    <row r="73" spans="1:9" x14ac:dyDescent="0.2">
      <c r="A73" t="str">
        <f>'Studied Papers'!A73</f>
        <v>Rubin93a</v>
      </c>
      <c r="B73">
        <f>'Studied Papers'!B73</f>
        <v>1993</v>
      </c>
      <c r="C73" s="153" t="str">
        <f t="shared" si="16"/>
        <v>Low</v>
      </c>
      <c r="D73" s="153" t="str">
        <f t="shared" si="19"/>
        <v>Low</v>
      </c>
      <c r="E73" s="153" t="str">
        <f t="shared" si="17"/>
        <v>Low</v>
      </c>
      <c r="F73" s="170" t="str">
        <f t="shared" si="18"/>
        <v>Low</v>
      </c>
    </row>
    <row r="74" spans="1:9" x14ac:dyDescent="0.2">
      <c r="A74" t="str">
        <f>'Studied Papers'!A74</f>
        <v>Scacchi91</v>
      </c>
      <c r="B74">
        <f>'Studied Papers'!B74</f>
        <v>1991</v>
      </c>
      <c r="C74" s="153" t="str">
        <f t="shared" si="16"/>
        <v>Low</v>
      </c>
      <c r="D74" s="153" t="str">
        <f t="shared" si="19"/>
        <v>Low</v>
      </c>
      <c r="E74" s="153" t="str">
        <f t="shared" si="17"/>
        <v>Low</v>
      </c>
      <c r="F74" s="170" t="str">
        <f t="shared" si="18"/>
        <v>Low</v>
      </c>
    </row>
    <row r="75" spans="1:9" x14ac:dyDescent="0.2">
      <c r="A75" t="str">
        <f>'Studied Papers'!A75</f>
        <v>ScholtesMS16</v>
      </c>
      <c r="B75">
        <f>'Studied Papers'!B75</f>
        <v>2016</v>
      </c>
      <c r="C75" s="153" t="str">
        <f t="shared" si="16"/>
        <v>Low</v>
      </c>
      <c r="D75" s="153" t="str">
        <f t="shared" si="19"/>
        <v>Low</v>
      </c>
      <c r="E75" s="153" t="str">
        <f t="shared" si="17"/>
        <v>Low</v>
      </c>
      <c r="F75" s="170" t="str">
        <f t="shared" si="18"/>
        <v>Low</v>
      </c>
    </row>
    <row r="76" spans="1:9" x14ac:dyDescent="0.2">
      <c r="A76" t="str">
        <f>'Studied Papers'!A76</f>
        <v>SentasASB05</v>
      </c>
      <c r="B76">
        <f>'Studied Papers'!B76</f>
        <v>2005</v>
      </c>
      <c r="C76" s="153" t="str">
        <f t="shared" si="16"/>
        <v>Low</v>
      </c>
      <c r="D76" s="153" t="str">
        <f t="shared" si="19"/>
        <v>Low</v>
      </c>
      <c r="E76" s="153" t="str">
        <f t="shared" si="17"/>
        <v>Low</v>
      </c>
      <c r="F76" s="170" t="str">
        <f t="shared" si="18"/>
        <v>Low</v>
      </c>
    </row>
    <row r="77" spans="1:9" x14ac:dyDescent="0.2">
      <c r="A77" t="str">
        <f>'Studied Papers'!A77</f>
        <v>SiokT07</v>
      </c>
      <c r="B77">
        <f>'Studied Papers'!B77</f>
        <v>2007</v>
      </c>
      <c r="C77" s="153" t="str">
        <f t="shared" si="16"/>
        <v>Low</v>
      </c>
      <c r="D77" s="153" t="str">
        <f t="shared" si="19"/>
        <v>Low</v>
      </c>
      <c r="E77" s="185" t="str">
        <f>$E$105</f>
        <v>Unclear</v>
      </c>
      <c r="F77" s="170" t="str">
        <f t="shared" si="18"/>
        <v>Low</v>
      </c>
      <c r="I77" s="155" t="s">
        <v>1696</v>
      </c>
    </row>
    <row r="78" spans="1:9" x14ac:dyDescent="0.2">
      <c r="A78" t="str">
        <f>'Studied Papers'!A78</f>
        <v>SovaS96</v>
      </c>
      <c r="B78">
        <f>'Studied Papers'!B78</f>
        <v>1996</v>
      </c>
      <c r="C78" s="153" t="str">
        <f t="shared" si="16"/>
        <v>Low</v>
      </c>
      <c r="D78" s="153" t="str">
        <f t="shared" si="19"/>
        <v>Low</v>
      </c>
      <c r="E78" s="153" t="str">
        <f t="shared" si="17"/>
        <v>Low</v>
      </c>
      <c r="F78" s="170" t="str">
        <f t="shared" si="18"/>
        <v>Low</v>
      </c>
    </row>
    <row r="79" spans="1:9" x14ac:dyDescent="0.2">
      <c r="A79" t="str">
        <f>'Studied Papers'!A79</f>
        <v>StaplesEA14</v>
      </c>
      <c r="B79">
        <f>'Studied Papers'!B79</f>
        <v>2014</v>
      </c>
      <c r="C79" s="186" t="str">
        <f t="shared" si="16"/>
        <v>Low</v>
      </c>
      <c r="D79" s="186" t="str">
        <f t="shared" si="16"/>
        <v>Low</v>
      </c>
      <c r="E79" s="186" t="str">
        <f t="shared" si="17"/>
        <v>Low</v>
      </c>
      <c r="F79" s="186" t="str">
        <f t="shared" ref="F79:F80" si="20">IF(COUNTIF(C79:E79,"="&amp;$F$105)&gt;=2,IF(COUNTIF(C79:E79,"="&amp;$D$105)=0,$F$105,$E$105),IF(COUNTIF(C79:E79,"="&amp;$E$105)&gt;=2,$E$105,IF(COUNTIF(C79:E79,"="&amp;$D$105)&gt;=2,IF(COUNTIF(C79:E79,"="&amp;$F$105)=0,$D$105,$E$105),$E$105)))</f>
        <v>Low</v>
      </c>
    </row>
    <row r="80" spans="1:9" x14ac:dyDescent="0.2">
      <c r="A80" t="str">
        <f>'Studied Papers'!A80</f>
        <v>StoreyEA21</v>
      </c>
      <c r="B80">
        <f>'Studied Papers'!B80</f>
        <v>2021</v>
      </c>
      <c r="C80" s="186" t="str">
        <f t="shared" si="16"/>
        <v>Low</v>
      </c>
      <c r="D80" s="186" t="str">
        <f t="shared" si="16"/>
        <v>Low</v>
      </c>
      <c r="E80" s="186" t="str">
        <f>$E$105</f>
        <v>Unclear</v>
      </c>
      <c r="F80" s="186" t="str">
        <f t="shared" si="20"/>
        <v>Low</v>
      </c>
      <c r="I80" s="155" t="s">
        <v>1697</v>
      </c>
    </row>
    <row r="81" spans="1:9" x14ac:dyDescent="0.2">
      <c r="A81" t="str">
        <f>'Studied Papers'!A81</f>
        <v>StylianouA16</v>
      </c>
      <c r="B81">
        <f>'Studied Papers'!B81</f>
        <v>2016</v>
      </c>
      <c r="C81" s="153" t="str">
        <f t="shared" si="16"/>
        <v>Low</v>
      </c>
      <c r="D81" s="153" t="str">
        <f t="shared" ref="D81:D91" si="21">$D$105</f>
        <v>Low</v>
      </c>
      <c r="E81" s="153" t="str">
        <f t="shared" si="17"/>
        <v>Low</v>
      </c>
      <c r="F81" s="170" t="str">
        <f t="shared" si="18"/>
        <v>Low</v>
      </c>
    </row>
    <row r="82" spans="1:9" x14ac:dyDescent="0.2">
      <c r="A82" t="str">
        <f>'Studied Papers'!A82</f>
        <v>Tan09</v>
      </c>
      <c r="B82">
        <f>'Studied Papers'!B82</f>
        <v>2009</v>
      </c>
      <c r="C82" s="153" t="str">
        <f t="shared" si="16"/>
        <v>Low</v>
      </c>
      <c r="D82" s="153" t="str">
        <f t="shared" si="21"/>
        <v>Low</v>
      </c>
      <c r="E82" s="153" t="str">
        <f t="shared" si="17"/>
        <v>Low</v>
      </c>
      <c r="F82" s="170" t="str">
        <f t="shared" si="18"/>
        <v>Low</v>
      </c>
    </row>
    <row r="83" spans="1:9" x14ac:dyDescent="0.2">
      <c r="A83" t="str">
        <f>'Studied Papers'!A83</f>
        <v>TanihanaN13</v>
      </c>
      <c r="B83">
        <f>'Studied Papers'!B83</f>
        <v>2013</v>
      </c>
      <c r="C83" s="153" t="str">
        <f t="shared" si="16"/>
        <v>Low</v>
      </c>
      <c r="D83" s="153" t="str">
        <f t="shared" si="21"/>
        <v>Low</v>
      </c>
      <c r="E83" s="153" t="str">
        <f t="shared" si="17"/>
        <v>Low</v>
      </c>
      <c r="F83" s="170" t="str">
        <f t="shared" si="18"/>
        <v>Low</v>
      </c>
    </row>
    <row r="84" spans="1:9" x14ac:dyDescent="0.2">
      <c r="A84" t="str">
        <f>'Studied Papers'!A84</f>
        <v>TomaszewskiL06</v>
      </c>
      <c r="B84">
        <f>'Studied Papers'!B84</f>
        <v>2006</v>
      </c>
      <c r="C84" s="186" t="str">
        <f t="shared" si="16"/>
        <v>Low</v>
      </c>
      <c r="D84" s="186" t="str">
        <f t="shared" si="21"/>
        <v>Low</v>
      </c>
      <c r="E84" s="186" t="str">
        <f t="shared" si="17"/>
        <v>Low</v>
      </c>
      <c r="F84" s="186" t="str">
        <f t="shared" ref="F84" si="22">IF(COUNTIF(C84:E84,"="&amp;$F$105)&gt;=2,IF(COUNTIF(C84:E84,"="&amp;$D$105)=0,$F$105,$E$105),IF(COUNTIF(C84:E84,"="&amp;$E$105)&gt;=2,$E$105,IF(COUNTIF(C84:E84,"="&amp;$D$105)&gt;=2,IF(COUNTIF(C84:E84,"="&amp;$F$105)=0,$D$105,$E$105),$E$105)))</f>
        <v>Low</v>
      </c>
    </row>
    <row r="85" spans="1:9" x14ac:dyDescent="0.2">
      <c r="A85" t="str">
        <f>'Studied Papers'!A85</f>
        <v>TrendM09</v>
      </c>
      <c r="B85">
        <f>'Studied Papers'!B85</f>
        <v>2009</v>
      </c>
      <c r="C85" s="153" t="str">
        <f t="shared" si="16"/>
        <v>Low</v>
      </c>
      <c r="D85" s="153" t="str">
        <f t="shared" si="21"/>
        <v>Low</v>
      </c>
      <c r="E85" s="153" t="str">
        <f t="shared" si="17"/>
        <v>Low</v>
      </c>
      <c r="F85" s="170" t="str">
        <f t="shared" si="18"/>
        <v>Low</v>
      </c>
    </row>
    <row r="86" spans="1:9" x14ac:dyDescent="0.2">
      <c r="A86" t="str">
        <f>'Studied Papers'!A86</f>
        <v>Tsuno09</v>
      </c>
      <c r="B86">
        <f>'Studied Papers'!B86</f>
        <v>2009</v>
      </c>
      <c r="C86" s="153" t="str">
        <f t="shared" si="16"/>
        <v>Low</v>
      </c>
      <c r="D86" s="153" t="str">
        <f t="shared" si="21"/>
        <v>Low</v>
      </c>
      <c r="E86" s="153" t="str">
        <f t="shared" si="17"/>
        <v>Low</v>
      </c>
      <c r="F86" s="170" t="str">
        <f t="shared" si="18"/>
        <v>Low</v>
      </c>
    </row>
    <row r="87" spans="1:9" x14ac:dyDescent="0.2">
      <c r="A87" t="str">
        <f>'Studied Papers'!A87</f>
        <v>TsunodaA17</v>
      </c>
      <c r="B87">
        <f>'Studied Papers'!B87</f>
        <v>2017</v>
      </c>
      <c r="C87" s="153" t="str">
        <f t="shared" si="16"/>
        <v>Low</v>
      </c>
      <c r="D87" s="153" t="str">
        <f t="shared" si="21"/>
        <v>Low</v>
      </c>
      <c r="E87" s="153" t="str">
        <f t="shared" si="17"/>
        <v>Low</v>
      </c>
      <c r="F87" s="170" t="str">
        <f t="shared" si="18"/>
        <v>Low</v>
      </c>
    </row>
    <row r="88" spans="1:9" x14ac:dyDescent="0.2">
      <c r="A88" t="str">
        <f>'Studied Papers'!A88</f>
        <v>Wang12</v>
      </c>
      <c r="B88">
        <f>'Studied Papers'!B88</f>
        <v>2012</v>
      </c>
      <c r="C88" s="153" t="str">
        <f t="shared" si="16"/>
        <v>Low</v>
      </c>
      <c r="D88" s="153" t="str">
        <f t="shared" si="21"/>
        <v>Low</v>
      </c>
      <c r="E88" s="153" t="str">
        <f t="shared" si="17"/>
        <v>Low</v>
      </c>
      <c r="F88" s="170" t="str">
        <f t="shared" si="18"/>
        <v>Low</v>
      </c>
    </row>
    <row r="89" spans="1:9" x14ac:dyDescent="0.2">
      <c r="A89" t="str">
        <f>'Studied Papers'!A89</f>
        <v>WangWZ08</v>
      </c>
      <c r="B89">
        <f>'Studied Papers'!B89</f>
        <v>2008</v>
      </c>
      <c r="C89" s="153" t="str">
        <f t="shared" si="16"/>
        <v>Low</v>
      </c>
      <c r="D89" s="153" t="str">
        <f t="shared" si="21"/>
        <v>Low</v>
      </c>
      <c r="E89" s="153" t="str">
        <f t="shared" si="17"/>
        <v>Low</v>
      </c>
      <c r="F89" s="170" t="str">
        <f t="shared" si="18"/>
        <v>Low</v>
      </c>
    </row>
    <row r="90" spans="1:9" x14ac:dyDescent="0.2">
      <c r="A90" t="str">
        <f>'Studied Papers'!A90</f>
        <v>YilmazOC16</v>
      </c>
      <c r="B90">
        <f>'Studied Papers'!B90</f>
        <v>2016</v>
      </c>
      <c r="C90" s="153" t="str">
        <f t="shared" si="16"/>
        <v>Low</v>
      </c>
      <c r="D90" s="153" t="str">
        <f t="shared" si="21"/>
        <v>Low</v>
      </c>
      <c r="E90" s="153" t="str">
        <f t="shared" si="17"/>
        <v>Low</v>
      </c>
      <c r="F90" s="170" t="str">
        <f t="shared" si="18"/>
        <v>Low</v>
      </c>
    </row>
    <row r="91" spans="1:9" x14ac:dyDescent="0.2">
      <c r="A91" t="str">
        <f>'Studied Papers'!A91</f>
        <v>ZhaoWW21</v>
      </c>
      <c r="B91">
        <f>'Studied Papers'!B91</f>
        <v>2021</v>
      </c>
      <c r="C91" s="186" t="str">
        <f t="shared" si="16"/>
        <v>Low</v>
      </c>
      <c r="D91" s="186" t="str">
        <f t="shared" si="21"/>
        <v>Low</v>
      </c>
      <c r="E91" s="186" t="str">
        <f t="shared" si="17"/>
        <v>Low</v>
      </c>
      <c r="F91" s="186" t="str">
        <f t="shared" ref="F91" si="23">IF(COUNTIF(C91:E91,"="&amp;$F$105)&gt;=2,IF(COUNTIF(C91:E91,"="&amp;$D$105)=0,$F$105,$E$105),IF(COUNTIF(C91:E91,"="&amp;$E$105)&gt;=2,$E$105,IF(COUNTIF(C91:E91,"="&amp;$D$105)&gt;=2,IF(COUNTIF(C91:E91,"="&amp;$F$105)=0,$D$105,$E$105),$E$105)))</f>
        <v>Low</v>
      </c>
    </row>
    <row r="92" spans="1:9" x14ac:dyDescent="0.2">
      <c r="C92" s="153"/>
      <c r="D92" s="153"/>
      <c r="E92" s="153"/>
      <c r="F92" s="170"/>
    </row>
    <row r="93" spans="1:9" x14ac:dyDescent="0.2">
      <c r="A93" t="str">
        <f>'Studied Papers'!A93</f>
        <v>MohagheghiC07</v>
      </c>
      <c r="B93">
        <f>'Studied Papers'!B93</f>
        <v>2007</v>
      </c>
      <c r="C93" s="153" t="str">
        <f>$F$105</f>
        <v>High</v>
      </c>
      <c r="D93" s="153" t="str">
        <f>$D$105</f>
        <v>Low</v>
      </c>
      <c r="E93" s="153" t="str">
        <f>$D$105</f>
        <v>Low</v>
      </c>
      <c r="F93" s="170" t="str">
        <f t="shared" ref="F93" si="24">IF(COUNTIF(C93:E93,"="&amp;$F$105)&gt;=2,IF(COUNTIF(C93:E93,"="&amp;$D$105)=0,$F$105,$E$105),IF(COUNTIF(C93:E93,"="&amp;$E$105)&gt;=2,$E$105,IF(COUNTIF(C93:E93,"="&amp;$D$105)&gt;=2,IF(COUNTIF(C93:E93,"="&amp;$F$105)=0,$D$105,$E$105),$E$105)))</f>
        <v>Unclear</v>
      </c>
      <c r="G93" s="155" t="s">
        <v>1698</v>
      </c>
    </row>
    <row r="94" spans="1:9" x14ac:dyDescent="0.2">
      <c r="A94" t="str">
        <f>'Studied Papers'!A94</f>
        <v>WagnerR08</v>
      </c>
      <c r="B94">
        <f>'Studied Papers'!B94</f>
        <v>2008</v>
      </c>
      <c r="C94" s="162" t="str">
        <f>$F$105</f>
        <v>High</v>
      </c>
      <c r="D94" s="153" t="str">
        <f>$D$105</f>
        <v>Low</v>
      </c>
      <c r="E94" s="162" t="str">
        <f>$E$105</f>
        <v>Unclear</v>
      </c>
      <c r="F94" s="170" t="str">
        <f>IF(COUNTIF(C94:E94,"="&amp;$F$105)&gt;=2,IF(COUNTIF(C94:E94,"="&amp;$D$105)=0,$F$105,$E$105),IF(COUNTIF(C94:E94,"="&amp;$E$105)&gt;=2,$E$105,IF(COUNTIF(C94:E94,"="&amp;$D$105)&gt;=2,IF(COUNTIF(C94:E94,"="&amp;$F$105)=0,$D$105,$E$105),$E$105)))</f>
        <v>Unclear</v>
      </c>
      <c r="G94" s="155" t="s">
        <v>1699</v>
      </c>
      <c r="I94" s="155" t="s">
        <v>1702</v>
      </c>
    </row>
    <row r="95" spans="1:9" x14ac:dyDescent="0.2">
      <c r="A95" t="str">
        <f>'Studied Papers'!A95</f>
        <v>CardozoNBFS10</v>
      </c>
      <c r="B95">
        <f>'Studied Papers'!B95</f>
        <v>2010</v>
      </c>
      <c r="C95" s="166" t="str">
        <f>$E$105</f>
        <v>Unclear</v>
      </c>
      <c r="D95" s="166" t="str">
        <f>$E$105</f>
        <v>Unclear</v>
      </c>
      <c r="E95" s="153" t="str">
        <f t="shared" ref="E95:E102" si="25">$D$105</f>
        <v>Low</v>
      </c>
      <c r="F95" s="170" t="str">
        <f t="shared" ref="F95:F100" si="26">IF(COUNTIF(C95:E95,"="&amp;$F$105)&gt;=2,IF(COUNTIF(C95:E95,"="&amp;$D$105)=0,$F$105,$E$105),IF(COUNTIF(C95:E95,"="&amp;$E$105)&gt;=2,$E$105,IF(COUNTIF(C95:E95,"="&amp;$D$105)&gt;=2,IF(COUNTIF(C95:E95,"="&amp;$F$105)=0,$D$105,$E$105),$E$105)))</f>
        <v>Unclear</v>
      </c>
      <c r="G95" s="155" t="s">
        <v>1700</v>
      </c>
      <c r="H95" s="155" t="s">
        <v>1701</v>
      </c>
    </row>
    <row r="96" spans="1:9" x14ac:dyDescent="0.2">
      <c r="A96" t="str">
        <f>'Studied Papers'!A96</f>
        <v>Peter11</v>
      </c>
      <c r="B96">
        <f>'Studied Papers'!B96</f>
        <v>2011</v>
      </c>
      <c r="C96" s="165" t="str">
        <f>$E$105</f>
        <v>Unclear</v>
      </c>
      <c r="D96" s="153" t="str">
        <f>$D$105</f>
        <v>Low</v>
      </c>
      <c r="E96" s="153" t="str">
        <f t="shared" si="25"/>
        <v>Low</v>
      </c>
      <c r="F96" s="170" t="str">
        <f t="shared" si="26"/>
        <v>Low</v>
      </c>
      <c r="G96" s="155" t="s">
        <v>1700</v>
      </c>
    </row>
    <row r="97" spans="1:9" x14ac:dyDescent="0.2">
      <c r="A97" t="str">
        <f>'Studied Papers'!A97</f>
        <v>HernandezLopezPG13</v>
      </c>
      <c r="B97">
        <f>'Studied Papers'!B97</f>
        <v>2013</v>
      </c>
      <c r="C97" s="166" t="str">
        <f>$E$105</f>
        <v>Unclear</v>
      </c>
      <c r="D97" s="166" t="str">
        <f>$E$105</f>
        <v>Unclear</v>
      </c>
      <c r="E97" s="153" t="str">
        <f t="shared" si="25"/>
        <v>Low</v>
      </c>
      <c r="F97" s="170" t="str">
        <f t="shared" si="26"/>
        <v>Unclear</v>
      </c>
      <c r="G97" s="155" t="s">
        <v>1700</v>
      </c>
      <c r="H97" s="155" t="s">
        <v>1701</v>
      </c>
    </row>
    <row r="98" spans="1:9" x14ac:dyDescent="0.2">
      <c r="A98" t="str">
        <f>'Studied Papers'!A98</f>
        <v>RafiqueM13</v>
      </c>
      <c r="B98">
        <f>'Studied Papers'!B98</f>
        <v>2013</v>
      </c>
      <c r="C98" s="167" t="str">
        <f>$D$105</f>
        <v>Low</v>
      </c>
      <c r="D98" s="153" t="str">
        <f>$D$105</f>
        <v>Low</v>
      </c>
      <c r="E98" s="153" t="str">
        <f t="shared" si="25"/>
        <v>Low</v>
      </c>
      <c r="F98" s="170" t="str">
        <f t="shared" si="26"/>
        <v>Low</v>
      </c>
    </row>
    <row r="99" spans="1:9" x14ac:dyDescent="0.2">
      <c r="A99" t="str">
        <f>'Studied Papers'!A99</f>
        <v>ShahPN15</v>
      </c>
      <c r="B99">
        <f>'Studied Papers'!B99</f>
        <v>2015</v>
      </c>
      <c r="C99" s="166" t="str">
        <f>$E$105</f>
        <v>Unclear</v>
      </c>
      <c r="D99" s="166" t="str">
        <f>$E$105</f>
        <v>Unclear</v>
      </c>
      <c r="E99" s="166" t="str">
        <f t="shared" si="25"/>
        <v>Low</v>
      </c>
      <c r="F99" s="170" t="str">
        <f t="shared" si="26"/>
        <v>Unclear</v>
      </c>
      <c r="G99" s="155" t="s">
        <v>1700</v>
      </c>
      <c r="H99" s="155" t="s">
        <v>1701</v>
      </c>
    </row>
    <row r="100" spans="1:9" x14ac:dyDescent="0.2">
      <c r="A100" t="str">
        <f>'Studied Papers'!A100</f>
        <v>BissiNE16</v>
      </c>
      <c r="B100">
        <f>'Studied Papers'!B100</f>
        <v>2016</v>
      </c>
      <c r="C100" s="166" t="str">
        <f>$E$105</f>
        <v>Unclear</v>
      </c>
      <c r="D100" s="166" t="str">
        <f>$D$105</f>
        <v>Low</v>
      </c>
      <c r="E100" s="166" t="str">
        <f t="shared" si="25"/>
        <v>Low</v>
      </c>
      <c r="F100" s="170" t="str">
        <f t="shared" si="26"/>
        <v>Low</v>
      </c>
      <c r="G100" s="155" t="s">
        <v>1700</v>
      </c>
    </row>
    <row r="101" spans="1:9" x14ac:dyDescent="0.2">
      <c r="A101" s="24" t="str">
        <f>'Studied Papers'!A101</f>
        <v>OliveiraVCC17</v>
      </c>
      <c r="B101" s="24">
        <f>'Studied Papers'!B101</f>
        <v>2017</v>
      </c>
      <c r="C101" s="186" t="str">
        <f t="shared" ref="C101:D102" si="27">$E$105</f>
        <v>Unclear</v>
      </c>
      <c r="D101" s="186" t="str">
        <f t="shared" si="27"/>
        <v>Unclear</v>
      </c>
      <c r="E101" s="186" t="str">
        <f t="shared" si="25"/>
        <v>Low</v>
      </c>
      <c r="F101" s="186" t="str">
        <f t="shared" ref="F101:F102" si="28">IF(COUNTIF(C101:E101,"="&amp;$F$105)&gt;=2,IF(COUNTIF(C101:E101,"="&amp;$D$105)=0,$F$105,$E$105),IF(COUNTIF(C101:E101,"="&amp;$E$105)&gt;=2,$E$105,IF(COUNTIF(C101:E101,"="&amp;$D$105)&gt;=2,IF(COUNTIF(C101:E101,"="&amp;$F$105)=0,$D$105,$E$105),$E$105)))</f>
        <v>Unclear</v>
      </c>
      <c r="G101" s="155" t="s">
        <v>1700</v>
      </c>
      <c r="H101" s="155" t="s">
        <v>1701</v>
      </c>
    </row>
    <row r="102" spans="1:9" x14ac:dyDescent="0.2">
      <c r="A102" s="56" t="str">
        <f>'Studied Papers'!A102</f>
        <v>OliveiraCCV18</v>
      </c>
      <c r="B102" s="56">
        <f>'Studied Papers'!B102</f>
        <v>2018</v>
      </c>
      <c r="C102" s="186" t="str">
        <f t="shared" si="27"/>
        <v>Unclear</v>
      </c>
      <c r="D102" s="186" t="str">
        <f t="shared" si="27"/>
        <v>Unclear</v>
      </c>
      <c r="E102" s="186" t="str">
        <f t="shared" si="25"/>
        <v>Low</v>
      </c>
      <c r="F102" s="186" t="str">
        <f t="shared" si="28"/>
        <v>Unclear</v>
      </c>
      <c r="G102" s="169" t="s">
        <v>1700</v>
      </c>
      <c r="H102" s="155" t="s">
        <v>1701</v>
      </c>
      <c r="I102" s="56"/>
    </row>
    <row r="103" spans="1:9" x14ac:dyDescent="0.2">
      <c r="A103" s="24"/>
      <c r="B103" s="24"/>
      <c r="C103" s="152"/>
      <c r="D103" s="152"/>
      <c r="E103" s="152"/>
      <c r="F103" s="152"/>
      <c r="G103" s="216"/>
      <c r="H103" s="57"/>
      <c r="I103" s="57"/>
    </row>
    <row r="104" spans="1:9" x14ac:dyDescent="0.2">
      <c r="A104" s="331" t="s">
        <v>1758</v>
      </c>
      <c r="B104" s="331"/>
      <c r="C104" s="330"/>
      <c r="D104" s="330"/>
      <c r="E104" s="330"/>
      <c r="F104" s="330"/>
      <c r="G104" s="164"/>
      <c r="H104" s="24"/>
      <c r="I104" s="24"/>
    </row>
    <row r="105" spans="1:9" x14ac:dyDescent="0.2">
      <c r="A105" s="76" t="s">
        <v>1759</v>
      </c>
      <c r="B105" s="209"/>
      <c r="C105" s="334" t="s">
        <v>922</v>
      </c>
      <c r="D105" s="334" t="s">
        <v>924</v>
      </c>
      <c r="E105" s="334" t="s">
        <v>923</v>
      </c>
      <c r="F105" s="335" t="s">
        <v>925</v>
      </c>
    </row>
    <row r="106" spans="1:9" x14ac:dyDescent="0.2">
      <c r="A106" s="57" t="str">
        <f>C2</f>
        <v>Risk of Research Bias</v>
      </c>
      <c r="B106" s="336"/>
      <c r="C106" s="337">
        <f>COUNTIF(C3:C102,"="&amp;C105)</f>
        <v>0</v>
      </c>
      <c r="D106" s="337">
        <f>COUNTIF(C3:C102,"="&amp;D105)</f>
        <v>65</v>
      </c>
      <c r="E106" s="337">
        <f>COUNTIF(C3:C102,"="&amp;E105)</f>
        <v>27</v>
      </c>
      <c r="F106" s="338">
        <f>COUNTIF(C3:C102,"="&amp;F105)</f>
        <v>7</v>
      </c>
      <c r="G106" s="155"/>
    </row>
    <row r="107" spans="1:9" x14ac:dyDescent="0.2">
      <c r="A107" s="24" t="str">
        <f>D2</f>
        <v>Risk of Reporting Bias</v>
      </c>
      <c r="B107" s="339"/>
      <c r="C107" s="332">
        <f>COUNTIF(D3:D102,"="&amp;C105)</f>
        <v>0</v>
      </c>
      <c r="D107" s="332">
        <f>COUNTIF(D3:D102,"="&amp;D105)</f>
        <v>91</v>
      </c>
      <c r="E107" s="332">
        <f>COUNTIF(D3:D102,"="&amp;E105)</f>
        <v>8</v>
      </c>
      <c r="F107" s="340">
        <f>COUNTIF(D3:D102,"="&amp;F105)</f>
        <v>0</v>
      </c>
      <c r="G107" s="155"/>
    </row>
    <row r="108" spans="1:9" x14ac:dyDescent="0.2">
      <c r="A108" s="56" t="str">
        <f>E2</f>
        <v>Other Sources of Risk of Bias</v>
      </c>
      <c r="B108" s="341"/>
      <c r="C108" s="333">
        <f>COUNTIF(E3:E102,"="&amp;C105)</f>
        <v>0</v>
      </c>
      <c r="D108" s="333">
        <f>COUNTIF(E3:E102,"="&amp;D105)</f>
        <v>76</v>
      </c>
      <c r="E108" s="333">
        <f>COUNTIF(E3:E102,"="&amp;E105)</f>
        <v>14</v>
      </c>
      <c r="F108" s="342">
        <f>COUNTIF(E3:E102,"="&amp;F105)</f>
        <v>9</v>
      </c>
      <c r="G108" s="155"/>
    </row>
    <row r="109" spans="1:9" x14ac:dyDescent="0.2">
      <c r="G109" s="11"/>
    </row>
    <row r="110" spans="1:9" x14ac:dyDescent="0.2">
      <c r="G110" s="11"/>
    </row>
    <row r="111" spans="1:9" x14ac:dyDescent="0.2">
      <c r="G111" s="11"/>
    </row>
    <row r="112" spans="1:9" x14ac:dyDescent="0.2">
      <c r="G112" s="11"/>
    </row>
    <row r="113" spans="7:7" x14ac:dyDescent="0.2">
      <c r="G113" s="11"/>
    </row>
    <row r="126" spans="7:7" ht="12.75" customHeight="1" x14ac:dyDescent="0.2"/>
    <row r="127" spans="7:7" ht="12.75" customHeight="1" x14ac:dyDescent="0.2"/>
    <row r="128" spans="7:7" ht="12.75" customHeight="1" x14ac:dyDescent="0.2"/>
    <row r="129" ht="12.75" customHeight="1" x14ac:dyDescent="0.2"/>
  </sheetData>
  <hyperlinks>
    <hyperlink ref="A1" location="Contents!A1" display="Contents" xr:uid="{8CFAE3B1-6A2F-456C-9814-3D2A47B62D23}"/>
  </hyperlinks>
  <pageMargins left="0.511811024" right="0.511811024" top="0.78740157499999996" bottom="0.78740157499999996" header="0.31496062000000002" footer="0.31496062000000002"/>
  <pageSetup paperSize="9" orientation="portrait" r:id="rId1"/>
  <ignoredErrors>
    <ignoredError sqref="D94"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6C890-0193-4F35-9C6D-99475D003D67}">
  <dimension ref="A1:L236"/>
  <sheetViews>
    <sheetView zoomScale="75" zoomScaleNormal="75" workbookViewId="0"/>
  </sheetViews>
  <sheetFormatPr defaultRowHeight="12.75" x14ac:dyDescent="0.2"/>
  <cols>
    <col min="1" max="1" width="24.5703125" customWidth="1"/>
    <col min="2" max="2" width="5.7109375" customWidth="1"/>
    <col min="3" max="3" width="10.28515625" customWidth="1"/>
    <col min="4" max="4" width="9.42578125" customWidth="1"/>
    <col min="5" max="5" width="13.42578125" customWidth="1"/>
    <col min="6" max="6" width="25.140625" customWidth="1"/>
    <col min="7" max="7" width="16.5703125" customWidth="1"/>
    <col min="8" max="8" width="11.85546875" customWidth="1"/>
    <col min="9" max="9" width="20.7109375" customWidth="1"/>
    <col min="10" max="10" width="10.5703125" customWidth="1"/>
    <col min="12" max="12" width="13.28515625" bestFit="1" customWidth="1"/>
  </cols>
  <sheetData>
    <row r="1" spans="1:10" x14ac:dyDescent="0.2">
      <c r="A1" s="373" t="s">
        <v>1770</v>
      </c>
    </row>
    <row r="2" spans="1:10" x14ac:dyDescent="0.2">
      <c r="A2" s="61" t="str">
        <f>'Studied Papers'!A2</f>
        <v>Key</v>
      </c>
      <c r="B2" s="61" t="str">
        <f>'Studied Papers'!B2</f>
        <v>Year</v>
      </c>
      <c r="C2" s="154" t="str">
        <f>'Studied Papers'!E2</f>
        <v># Studies</v>
      </c>
      <c r="D2" s="154" t="str">
        <f>'Studied Papers'!I2</f>
        <v>SE KA</v>
      </c>
      <c r="E2" s="154" t="s">
        <v>1193</v>
      </c>
      <c r="F2" s="154" t="s">
        <v>943</v>
      </c>
      <c r="G2" s="154" t="s">
        <v>927</v>
      </c>
      <c r="H2" s="154" t="s">
        <v>928</v>
      </c>
      <c r="I2" s="154" t="s">
        <v>929</v>
      </c>
      <c r="J2" s="303" t="s">
        <v>1570</v>
      </c>
    </row>
    <row r="3" spans="1:10" ht="27" customHeight="1" x14ac:dyDescent="0.2">
      <c r="A3" s="18" t="str">
        <f>'Studied Papers'!A3</f>
        <v>AbdelHamid96</v>
      </c>
      <c r="B3" s="18">
        <f>'Studied Papers'!B3</f>
        <v>1996</v>
      </c>
      <c r="C3" s="278">
        <f>'Studied Papers'!E3</f>
        <v>1</v>
      </c>
      <c r="D3" s="278" t="str">
        <f>'Studied Papers'!I3</f>
        <v>SWEBOK</v>
      </c>
      <c r="E3" s="288">
        <f>IF('Study Findings'!H3&lt;&gt;"",'Study Findings'!H3,'Studied Papers'!J3)</f>
        <v>0</v>
      </c>
      <c r="F3" s="297" t="str">
        <f>IF('Studied Papers'!G3&lt;&gt;"",'Studied Papers'!G3,'Studied Papers'!F3)</f>
        <v>simulation study</v>
      </c>
      <c r="G3" s="278" t="str" cm="1">
        <f t="array" ref="G3">IF('Studied Papers'!F3='Study types'!$A$3,'Study types'!$D$3,IF('Studied Papers'!F3='Study types'!$A$4,IF(OR(NOT(ISERR(FIND("random",'Studied Papers'!G3))),NOT(ISERR(FIND("control",'Studied Papers'!G3)))),INDEX('Study types'!$C$11:$F$11,MATCH('Study types'!$D$4,'Study types'!$C$11:$F$11,0)+1),'Study types'!$D$4),IF('Studied Papers'!F3='Study types'!$A$5,'Study types'!$D$5,IF('Studied Papers'!F3='Study types'!$A$6,IF(NOT(ISERR(FIND("random",'Studied Papers'!G3))),INDEX('Study types'!$C$11:$F$11,MATCH('Study types'!$D$6,'Study types'!$C$11:$F$11,0)+1),'Study types'!$D$6),IF('Studied Papers'!F3='Study types'!$A$7,IF('Studied Papers'!G3&lt;&gt;"",INDEX('Study types'!$C$11:$F$11,MATCH('Study types'!$D$7,'Study types'!$C$11:$F$11,0)+1),'Study types'!$D$7),IF('Studied Papers'!F3='Study types'!$A$8,'Study types'!$D$8,""))))))</f>
        <v>Low</v>
      </c>
      <c r="H3" s="278" t="str">
        <f>'Risk of Bias Assessment'!F3</f>
        <v>Low</v>
      </c>
      <c r="I3" s="278" t="str" cm="1">
        <f t="array" ref="I3">IF(H3='Risk of Bias Assessment'!$D$105,'Certainty in Body of Evidence'!G3,INDEX('Study types'!$C$11:$F$11,MATCH(G3,'Study types'!$C$11:$F$11,0)-1))</f>
        <v>Low</v>
      </c>
      <c r="J3" s="318">
        <f>IF(ISTEXT(E3),_xlfn.XLOOKUP(E3,'SWEBOK KAs'!$D$3:$D$108,'SWEBOK KAs'!$F$3:$F$108),_xlfn.XLOOKUP(D3,'SWEBOK KAs'!$A$3:$A$109,'SWEBOK KAs'!$B$3:$B$109))</f>
        <v>0</v>
      </c>
    </row>
    <row r="4" spans="1:10" ht="27" customHeight="1" x14ac:dyDescent="0.2">
      <c r="A4" s="18" t="str">
        <f>'Studied Papers'!A4</f>
        <v>AdamsCB09</v>
      </c>
      <c r="B4" s="18">
        <f>'Studied Papers'!B4</f>
        <v>2009</v>
      </c>
      <c r="C4" s="278">
        <f>'Studied Papers'!E4</f>
        <v>1</v>
      </c>
      <c r="D4" s="278" t="str">
        <f>'Studied Papers'!I4</f>
        <v>SEM</v>
      </c>
      <c r="E4" s="288" t="str">
        <f>IF('Study Findings'!H4&lt;&gt;"",'Study Findings'!H4,'Studied Papers'!J4)</f>
        <v>OSS</v>
      </c>
      <c r="F4" s="298" t="str">
        <f>IF('Studied Papers'!G4&lt;&gt;"",'Studied Papers'!G4,'Studied Papers'!F4)</f>
        <v>case study</v>
      </c>
      <c r="G4" s="278" t="str" cm="1">
        <f t="array" ref="G4">IF('Studied Papers'!F4='Study types'!$A$3,'Study types'!$D$3,IF('Studied Papers'!F4='Study types'!$A$4,IF(OR(NOT(ISERR(FIND("random",'Studied Papers'!G4))),NOT(ISERR(FIND("control",'Studied Papers'!G4)))),INDEX('Study types'!$C$11:$F$11,MATCH('Study types'!$D$4,'Study types'!$C$11:$F$11,0)+1),'Study types'!$D$4),IF('Studied Papers'!F4='Study types'!$A$5,'Study types'!$D$5,IF('Studied Papers'!F4='Study types'!$A$6,IF(NOT(ISERR(FIND("random",'Studied Papers'!G4))),INDEX('Study types'!$C$11:$F$11,MATCH('Study types'!$D$6,'Study types'!$C$11:$F$11,0)+1),'Study types'!$D$6),IF('Studied Papers'!F4='Study types'!$A$7,IF('Studied Papers'!G4&lt;&gt;"",INDEX('Study types'!$C$11:$F$11,MATCH('Study types'!$D$7,'Study types'!$C$11:$F$11,0)+1),'Study types'!$D$7),IF('Studied Papers'!F4='Study types'!$A$8,'Study types'!$D$8,""))))))</f>
        <v>Low</v>
      </c>
      <c r="H4" s="278" t="str">
        <f>'Risk of Bias Assessment'!F4</f>
        <v>Low</v>
      </c>
      <c r="I4" s="278" t="str" cm="1">
        <f t="array" ref="I4">IF(H4='Risk of Bias Assessment'!$D$105,'Certainty in Body of Evidence'!G4,INDEX('Study types'!$C$11:$F$11,MATCH(G4,'Study types'!$C$11:$F$11,0)-1))</f>
        <v>Low</v>
      </c>
      <c r="J4" s="318" t="str">
        <f>IF(ISTEXT(E4),_xlfn.XLOOKUP(E4,'SWEBOK KAs'!$D$3:$D$108,'SWEBOK KAs'!$F$3:$F$108),_xlfn.XLOOKUP(D4,'SWEBOK KAs'!$A$3:$A$109,'SWEBOK KAs'!$B$3:$B$109))</f>
        <v>3.10</v>
      </c>
    </row>
    <row r="5" spans="1:10" ht="27" customHeight="1" x14ac:dyDescent="0.2">
      <c r="A5" s="18" t="str">
        <f>'Studied Papers'!A5</f>
        <v>AsmildPK06</v>
      </c>
      <c r="B5" s="18">
        <f>'Studied Papers'!B5</f>
        <v>2006</v>
      </c>
      <c r="C5" s="278">
        <f>'Studied Papers'!E5</f>
        <v>1</v>
      </c>
      <c r="D5" s="278" t="str">
        <f>'Studied Papers'!I5</f>
        <v>SWEBOK</v>
      </c>
      <c r="E5" s="288" t="str">
        <f>IF('Study Findings'!H5&lt;&gt;"",'Study Findings'!H5,'Studied Papers'!J5)</f>
        <v>DATAB</v>
      </c>
      <c r="F5" s="298" t="str">
        <f>IF('Studied Papers'!G5&lt;&gt;"",'Studied Papers'!G5,'Studied Papers'!F5)</f>
        <v>controlled experiment</v>
      </c>
      <c r="G5" s="278" t="str" cm="1">
        <f t="array" ref="G5">IF('Studied Papers'!F5='Study types'!$A$3,'Study types'!$D$3,IF('Studied Papers'!F5='Study types'!$A$4,IF(OR(NOT(ISERR(FIND("random",'Studied Papers'!G5))),NOT(ISERR(FIND("control",'Studied Papers'!G5)))),INDEX('Study types'!$C$11:$F$11,MATCH('Study types'!$D$4,'Study types'!$C$11:$F$11,0)+1),'Study types'!$D$4),IF('Studied Papers'!F5='Study types'!$A$5,'Study types'!$D$5,IF('Studied Papers'!F5='Study types'!$A$6,IF(NOT(ISERR(FIND("random",'Studied Papers'!G5))),INDEX('Study types'!$C$11:$F$11,MATCH('Study types'!$D$6,'Study types'!$C$11:$F$11,0)+1),'Study types'!$D$6),IF('Studied Papers'!F5='Study types'!$A$7,IF('Studied Papers'!G5&lt;&gt;"",INDEX('Study types'!$C$11:$F$11,MATCH('Study types'!$D$7,'Study types'!$C$11:$F$11,0)+1),'Study types'!$D$7),IF('Studied Papers'!F5='Study types'!$A$8,'Study types'!$D$8,""))))))</f>
        <v>High</v>
      </c>
      <c r="H5" s="278" t="str">
        <f>'Risk of Bias Assessment'!F5</f>
        <v>Low</v>
      </c>
      <c r="I5" s="278" t="str" cm="1">
        <f t="array" ref="I5">IF(H5='Risk of Bias Assessment'!$D$105,'Certainty in Body of Evidence'!G5,INDEX('Study types'!$C$11:$F$11,MATCH(G5,'Study types'!$C$11:$F$11,0)-1))</f>
        <v>High</v>
      </c>
      <c r="J5" s="318" t="str">
        <f>IF(ISTEXT(E5),_xlfn.XLOOKUP(E5,'SWEBOK KAs'!$D$3:$D$108,'SWEBOK KAs'!$F$3:$F$108),_xlfn.XLOOKUP(D5,'SWEBOK KAs'!$A$3:$A$109,'SWEBOK KAs'!$B$3:$B$109))</f>
        <v>12.8</v>
      </c>
    </row>
    <row r="6" spans="1:10" ht="27" customHeight="1" x14ac:dyDescent="0.2">
      <c r="A6" s="18" t="str">
        <f>'Studied Papers'!A6</f>
        <v>AzzehN17</v>
      </c>
      <c r="B6" s="18">
        <f>'Studied Papers'!B6</f>
        <v>2017</v>
      </c>
      <c r="C6" s="278">
        <f>'Studied Papers'!E6</f>
        <v>4</v>
      </c>
      <c r="D6" s="278" t="str">
        <f>'Studied Papers'!I6</f>
        <v>SWEBOK</v>
      </c>
      <c r="E6" s="288">
        <f>IF('Study Findings'!H6&lt;&gt;"",'Study Findings'!H6,'Studied Papers'!J6)</f>
        <v>0</v>
      </c>
      <c r="F6" s="298" t="str">
        <f>IF('Studied Papers'!G6&lt;&gt;"",'Studied Papers'!G6,'Studied Papers'!F6)</f>
        <v>randomized experiment</v>
      </c>
      <c r="G6" s="278" t="str" cm="1">
        <f t="array" ref="G6">IF('Studied Papers'!F6='Study types'!$A$3,'Study types'!$D$3,IF('Studied Papers'!F6='Study types'!$A$4,IF(OR(NOT(ISERR(FIND("random",'Studied Papers'!G6))),NOT(ISERR(FIND("control",'Studied Papers'!G6)))),INDEX('Study types'!$C$11:$F$11,MATCH('Study types'!$D$4,'Study types'!$C$11:$F$11,0)+1),'Study types'!$D$4),IF('Studied Papers'!F6='Study types'!$A$5,'Study types'!$D$5,IF('Studied Papers'!F6='Study types'!$A$6,IF(NOT(ISERR(FIND("random",'Studied Papers'!G6))),INDEX('Study types'!$C$11:$F$11,MATCH('Study types'!$D$6,'Study types'!$C$11:$F$11,0)+1),'Study types'!$D$6),IF('Studied Papers'!F6='Study types'!$A$7,IF('Studied Papers'!G6&lt;&gt;"",INDEX('Study types'!$C$11:$F$11,MATCH('Study types'!$D$7,'Study types'!$C$11:$F$11,0)+1),'Study types'!$D$7),IF('Studied Papers'!F6='Study types'!$A$8,'Study types'!$D$8,""))))))</f>
        <v>High</v>
      </c>
      <c r="H6" s="278" t="str">
        <f>'Risk of Bias Assessment'!F6</f>
        <v>Low</v>
      </c>
      <c r="I6" s="278" t="str" cm="1">
        <f t="array" ref="I6">IF(H6='Risk of Bias Assessment'!$D$105,'Certainty in Body of Evidence'!G6,INDEX('Study types'!$C$11:$F$11,MATCH(G6,'Study types'!$C$11:$F$11,0)-1))</f>
        <v>High</v>
      </c>
      <c r="J6" s="318">
        <f>IF(ISTEXT(E6),_xlfn.XLOOKUP(E6,'SWEBOK KAs'!$D$3:$D$108,'SWEBOK KAs'!$F$3:$F$108),_xlfn.XLOOKUP(D6,'SWEBOK KAs'!$A$3:$A$109,'SWEBOK KAs'!$B$3:$B$109))</f>
        <v>0</v>
      </c>
    </row>
    <row r="7" spans="1:10" ht="27" customHeight="1" x14ac:dyDescent="0.2">
      <c r="A7" s="18" t="str">
        <f>'Studied Papers'!A7</f>
        <v>AzzehN18</v>
      </c>
      <c r="B7" s="18">
        <f>'Studied Papers'!B7</f>
        <v>2018</v>
      </c>
      <c r="C7" s="289">
        <f>'Studied Papers'!E7</f>
        <v>2</v>
      </c>
      <c r="D7" s="289" t="str">
        <f>'Studied Papers'!I7</f>
        <v>SC</v>
      </c>
      <c r="E7" s="288">
        <f>IF('Study Findings'!H7&lt;&gt;"",'Study Findings'!H7,'Studied Papers'!J7)</f>
        <v>0</v>
      </c>
      <c r="F7" s="298" t="str">
        <f>IF('Studied Papers'!G7&lt;&gt;"",'Studied Papers'!G7,'Studied Papers'!F7)</f>
        <v>controlled experiment</v>
      </c>
      <c r="G7" s="289" t="str" cm="1">
        <f t="array" ref="G7">IF('Studied Papers'!F7='Study types'!$A$3,'Study types'!$D$3,IF('Studied Papers'!F7='Study types'!$A$4,IF(OR(NOT(ISERR(FIND("random",'Studied Papers'!G7))),NOT(ISERR(FIND("control",'Studied Papers'!G7)))),INDEX('Study types'!$C$11:$F$11,MATCH('Study types'!$D$4,'Study types'!$C$11:$F$11,0)+1),'Study types'!$D$4),IF('Studied Papers'!F7='Study types'!$A$5,'Study types'!$D$5,IF('Studied Papers'!F7='Study types'!$A$6,IF(NOT(ISERR(FIND("random",'Studied Papers'!G7))),INDEX('Study types'!$C$11:$F$11,MATCH('Study types'!$D$6,'Study types'!$C$11:$F$11,0)+1),'Study types'!$D$6),IF('Studied Papers'!F7='Study types'!$A$7,IF('Studied Papers'!G7&lt;&gt;"",INDEX('Study types'!$C$11:$F$11,MATCH('Study types'!$D$7,'Study types'!$C$11:$F$11,0)+1),'Study types'!$D$7),IF('Studied Papers'!F7='Study types'!$A$8,'Study types'!$D$8,""))))))</f>
        <v>High</v>
      </c>
      <c r="H7" s="289" t="str">
        <f>'Risk of Bias Assessment'!F7</f>
        <v>Low</v>
      </c>
      <c r="I7" s="289" t="str" cm="1">
        <f t="array" ref="I7">IF(H7='Risk of Bias Assessment'!$D$105,'Certainty in Body of Evidence'!G7,INDEX('Study types'!$C$11:$F$11,MATCH(G7,'Study types'!$C$11:$F$11,0)-1))</f>
        <v>High</v>
      </c>
      <c r="J7" s="318">
        <f>IF(ISTEXT(E7),_xlfn.XLOOKUP(E7,'SWEBOK KAs'!$D$3:$D$108,'SWEBOK KAs'!$F$3:$F$108),_xlfn.XLOOKUP(D7,'SWEBOK KAs'!$A$3:$A$109,'SWEBOK KAs'!$B$3:$B$109))</f>
        <v>3</v>
      </c>
    </row>
    <row r="8" spans="1:10" ht="27" customHeight="1" x14ac:dyDescent="0.2">
      <c r="A8" s="18" t="str">
        <f>'Studied Papers'!A8</f>
        <v>BankerDK91</v>
      </c>
      <c r="B8" s="18">
        <f>'Studied Papers'!B8</f>
        <v>1991</v>
      </c>
      <c r="C8" s="278">
        <f>'Studied Papers'!E8</f>
        <v>1</v>
      </c>
      <c r="D8" s="278" t="str">
        <f>'Studied Papers'!I8</f>
        <v>SM</v>
      </c>
      <c r="E8" s="288">
        <f>IF('Study Findings'!H8&lt;&gt;"",'Study Findings'!H8,'Studied Papers'!J8)</f>
        <v>0</v>
      </c>
      <c r="F8" s="298" t="str">
        <f>IF('Studied Papers'!G8&lt;&gt;"",'Studied Papers'!G8,'Studied Papers'!F8)</f>
        <v>controlled experiment</v>
      </c>
      <c r="G8" s="278" t="str" cm="1">
        <f t="array" ref="G8">IF('Studied Papers'!F8='Study types'!$A$3,'Study types'!$D$3,IF('Studied Papers'!F8='Study types'!$A$4,IF(OR(NOT(ISERR(FIND("random",'Studied Papers'!G8))),NOT(ISERR(FIND("control",'Studied Papers'!G8)))),INDEX('Study types'!$C$11:$F$11,MATCH('Study types'!$D$4,'Study types'!$C$11:$F$11,0)+1),'Study types'!$D$4),IF('Studied Papers'!F8='Study types'!$A$5,'Study types'!$D$5,IF('Studied Papers'!F8='Study types'!$A$6,IF(NOT(ISERR(FIND("random",'Studied Papers'!G8))),INDEX('Study types'!$C$11:$F$11,MATCH('Study types'!$D$6,'Study types'!$C$11:$F$11,0)+1),'Study types'!$D$6),IF('Studied Papers'!F8='Study types'!$A$7,IF('Studied Papers'!G8&lt;&gt;"",INDEX('Study types'!$C$11:$F$11,MATCH('Study types'!$D$7,'Study types'!$C$11:$F$11,0)+1),'Study types'!$D$7),IF('Studied Papers'!F8='Study types'!$A$8,'Study types'!$D$8,""))))))</f>
        <v>High</v>
      </c>
      <c r="H8" s="278" t="str">
        <f>'Risk of Bias Assessment'!F8</f>
        <v>Low</v>
      </c>
      <c r="I8" s="278" t="str" cm="1">
        <f t="array" ref="I8">IF(H8='Risk of Bias Assessment'!$D$105,'Certainty in Body of Evidence'!G8,INDEX('Study types'!$C$11:$F$11,MATCH(G8,'Study types'!$C$11:$F$11,0)-1))</f>
        <v>High</v>
      </c>
      <c r="J8" s="318">
        <f>IF(ISTEXT(E8),_xlfn.XLOOKUP(E8,'SWEBOK KAs'!$D$3:$D$108,'SWEBOK KAs'!$F$3:$F$108),_xlfn.XLOOKUP(D8,'SWEBOK KAs'!$A$3:$A$109,'SWEBOK KAs'!$B$3:$B$109))</f>
        <v>5</v>
      </c>
    </row>
    <row r="9" spans="1:10" ht="27" customHeight="1" x14ac:dyDescent="0.2">
      <c r="A9" s="18" t="str">
        <f>'Studied Papers'!A9</f>
        <v>BankerK91</v>
      </c>
      <c r="B9" s="18">
        <f>'Studied Papers'!B9</f>
        <v>1991</v>
      </c>
      <c r="C9" s="278">
        <f>'Studied Papers'!E9</f>
        <v>1</v>
      </c>
      <c r="D9" s="278" t="str">
        <f>'Studied Papers'!I9</f>
        <v>SC</v>
      </c>
      <c r="E9" s="288" t="str">
        <f>IF('Study Findings'!H9&lt;&gt;"",'Study Findings'!H9,'Studied Papers'!J9)</f>
        <v>REUSE</v>
      </c>
      <c r="F9" s="298" t="str">
        <f>IF('Studied Papers'!G9&lt;&gt;"",'Studied Papers'!G9,'Studied Papers'!F9)</f>
        <v>quasi-experiment</v>
      </c>
      <c r="G9" s="278" t="str" cm="1">
        <f t="array" ref="G9">IF('Studied Papers'!F9='Study types'!$A$3,'Study types'!$D$3,IF('Studied Papers'!F9='Study types'!$A$4,IF(OR(NOT(ISERR(FIND("random",'Studied Papers'!G9))),NOT(ISERR(FIND("control",'Studied Papers'!G9)))),INDEX('Study types'!$C$11:$F$11,MATCH('Study types'!$D$4,'Study types'!$C$11:$F$11,0)+1),'Study types'!$D$4),IF('Studied Papers'!F9='Study types'!$A$5,'Study types'!$D$5,IF('Studied Papers'!F9='Study types'!$A$6,IF(NOT(ISERR(FIND("random",'Studied Papers'!G9))),INDEX('Study types'!$C$11:$F$11,MATCH('Study types'!$D$6,'Study types'!$C$11:$F$11,0)+1),'Study types'!$D$6),IF('Studied Papers'!F9='Study types'!$A$7,IF('Studied Papers'!G9&lt;&gt;"",INDEX('Study types'!$C$11:$F$11,MATCH('Study types'!$D$7,'Study types'!$C$11:$F$11,0)+1),'Study types'!$D$7),IF('Studied Papers'!F9='Study types'!$A$8,'Study types'!$D$8,""))))))</f>
        <v>Moderate</v>
      </c>
      <c r="H9" s="278" t="str">
        <f>'Risk of Bias Assessment'!F9</f>
        <v>Unclear</v>
      </c>
      <c r="I9" s="278" t="str" cm="1">
        <f t="array" ref="I9">IF(H9='Risk of Bias Assessment'!$D$105,'Certainty in Body of Evidence'!G9,INDEX('Study types'!$C$11:$F$11,MATCH(G9,'Study types'!$C$11:$F$11,0)-1))</f>
        <v>Low</v>
      </c>
      <c r="J9" s="318" t="str">
        <f>IF(ISTEXT(E9),_xlfn.XLOOKUP(E9,'SWEBOK KAs'!$D$3:$D$108,'SWEBOK KAs'!$F$3:$F$108),_xlfn.XLOOKUP(D9,'SWEBOK KAs'!$A$3:$A$109,'SWEBOK KAs'!$B$3:$B$109))</f>
        <v>3.9</v>
      </c>
    </row>
    <row r="10" spans="1:10" ht="27" customHeight="1" x14ac:dyDescent="0.2">
      <c r="A10" s="18" t="str">
        <f>'Studied Papers'!A10</f>
        <v>BankerS94</v>
      </c>
      <c r="B10" s="18">
        <f>'Studied Papers'!B10</f>
        <v>1994</v>
      </c>
      <c r="C10" s="278">
        <f>'Studied Papers'!E10</f>
        <v>1</v>
      </c>
      <c r="D10" s="278" t="str">
        <f>'Studied Papers'!I10</f>
        <v>SM</v>
      </c>
      <c r="E10" s="288">
        <f>IF('Study Findings'!H10&lt;&gt;"",'Study Findings'!H10,'Studied Papers'!J10)</f>
        <v>0</v>
      </c>
      <c r="F10" s="298" t="str">
        <f>IF('Studied Papers'!G10&lt;&gt;"",'Studied Papers'!G10,'Studied Papers'!F10)</f>
        <v>quasi-experiment</v>
      </c>
      <c r="G10" s="278" t="str" cm="1">
        <f t="array" ref="G10">IF('Studied Papers'!F10='Study types'!$A$3,'Study types'!$D$3,IF('Studied Papers'!F10='Study types'!$A$4,IF(OR(NOT(ISERR(FIND("random",'Studied Papers'!G10))),NOT(ISERR(FIND("control",'Studied Papers'!G10)))),INDEX('Study types'!$C$11:$F$11,MATCH('Study types'!$D$4,'Study types'!$C$11:$F$11,0)+1),'Study types'!$D$4),IF('Studied Papers'!F10='Study types'!$A$5,'Study types'!$D$5,IF('Studied Papers'!F10='Study types'!$A$6,IF(NOT(ISERR(FIND("random",'Studied Papers'!G10))),INDEX('Study types'!$C$11:$F$11,MATCH('Study types'!$D$6,'Study types'!$C$11:$F$11,0)+1),'Study types'!$D$6),IF('Studied Papers'!F10='Study types'!$A$7,IF('Studied Papers'!G10&lt;&gt;"",INDEX('Study types'!$C$11:$F$11,MATCH('Study types'!$D$7,'Study types'!$C$11:$F$11,0)+1),'Study types'!$D$7),IF('Studied Papers'!F10='Study types'!$A$8,'Study types'!$D$8,""))))))</f>
        <v>Moderate</v>
      </c>
      <c r="H10" s="278" t="str">
        <f>'Risk of Bias Assessment'!F10</f>
        <v>Low</v>
      </c>
      <c r="I10" s="278" t="str" cm="1">
        <f t="array" ref="I10">IF(H10='Risk of Bias Assessment'!$D$105,'Certainty in Body of Evidence'!G10,INDEX('Study types'!$C$11:$F$11,MATCH(G10,'Study types'!$C$11:$F$11,0)-1))</f>
        <v>Moderate</v>
      </c>
      <c r="J10" s="318">
        <f>IF(ISTEXT(E10),_xlfn.XLOOKUP(E10,'SWEBOK KAs'!$D$3:$D$108,'SWEBOK KAs'!$F$3:$F$108),_xlfn.XLOOKUP(D10,'SWEBOK KAs'!$A$3:$A$109,'SWEBOK KAs'!$B$3:$B$109))</f>
        <v>5</v>
      </c>
    </row>
    <row r="11" spans="1:10" ht="27" customHeight="1" x14ac:dyDescent="0.2">
      <c r="A11" s="18" t="str">
        <f>'Studied Papers'!A11</f>
        <v>BellerOBZ21</v>
      </c>
      <c r="B11" s="18">
        <f>'Studied Papers'!B11</f>
        <v>2021</v>
      </c>
      <c r="C11" s="290">
        <f>'Studied Papers'!E11</f>
        <v>1</v>
      </c>
      <c r="D11" s="290" t="str">
        <f>'Studied Papers'!I11</f>
        <v>SC</v>
      </c>
      <c r="E11" s="288">
        <f>IF('Study Findings'!H11&lt;&gt;"",'Study Findings'!H11,'Studied Papers'!J11)</f>
        <v>0</v>
      </c>
      <c r="F11" s="298" t="str">
        <f>IF('Studied Papers'!G11&lt;&gt;"",'Studied Papers'!G11,'Studied Papers'!F11)</f>
        <v>quasi-experiment</v>
      </c>
      <c r="G11" s="290" t="str" cm="1">
        <f t="array" ref="G11">IF('Studied Papers'!F11='Study types'!$A$3,'Study types'!$D$3,IF('Studied Papers'!F11='Study types'!$A$4,IF(OR(NOT(ISERR(FIND("random",'Studied Papers'!G11))),NOT(ISERR(FIND("control",'Studied Papers'!G11)))),INDEX('Study types'!$C$11:$F$11,MATCH('Study types'!$D$4,'Study types'!$C$11:$F$11,0)+1),'Study types'!$D$4),IF('Studied Papers'!F11='Study types'!$A$5,'Study types'!$D$5,IF('Studied Papers'!F11='Study types'!$A$6,IF(NOT(ISERR(FIND("random",'Studied Papers'!G11))),INDEX('Study types'!$C$11:$F$11,MATCH('Study types'!$D$6,'Study types'!$C$11:$F$11,0)+1),'Study types'!$D$6),IF('Studied Papers'!F11='Study types'!$A$7,IF('Studied Papers'!G11&lt;&gt;"",INDEX('Study types'!$C$11:$F$11,MATCH('Study types'!$D$7,'Study types'!$C$11:$F$11,0)+1),'Study types'!$D$7),IF('Studied Papers'!F11='Study types'!$A$8,'Study types'!$D$8,""))))))</f>
        <v>Moderate</v>
      </c>
      <c r="H11" s="290" t="str">
        <f>'Risk of Bias Assessment'!F11</f>
        <v>Unclear</v>
      </c>
      <c r="I11" s="290" t="str" cm="1">
        <f t="array" ref="I11">IF(H11='Risk of Bias Assessment'!$D$105,'Certainty in Body of Evidence'!G11,INDEX('Study types'!$C$11:$F$11,MATCH(G11,'Study types'!$C$11:$F$11,0)-1))</f>
        <v>Low</v>
      </c>
      <c r="J11" s="318">
        <f>IF(ISTEXT(E11),_xlfn.XLOOKUP(E11,'SWEBOK KAs'!$D$3:$D$108,'SWEBOK KAs'!$F$3:$F$108),_xlfn.XLOOKUP(D11,'SWEBOK KAs'!$A$3:$A$109,'SWEBOK KAs'!$B$3:$B$109))</f>
        <v>3</v>
      </c>
    </row>
    <row r="12" spans="1:10" ht="27" customHeight="1" x14ac:dyDescent="0.2">
      <c r="A12" s="18" t="str">
        <f>'Studied Papers'!A12</f>
        <v>BeskerMB19</v>
      </c>
      <c r="B12" s="18">
        <f>'Studied Papers'!B12</f>
        <v>2019</v>
      </c>
      <c r="C12" s="290">
        <f>'Studied Papers'!E12</f>
        <v>2</v>
      </c>
      <c r="D12" s="290" t="str">
        <f>'Studied Papers'!I12</f>
        <v>SWEBOK</v>
      </c>
      <c r="E12" s="288">
        <f>IF('Study Findings'!H12&lt;&gt;"",'Study Findings'!H12,'Studied Papers'!J12)</f>
        <v>0</v>
      </c>
      <c r="F12" s="298" t="str">
        <f>IF('Studied Papers'!G12&lt;&gt;"",'Studied Papers'!G12,'Studied Papers'!F12)</f>
        <v>online survey, interviews</v>
      </c>
      <c r="G12" s="290" t="str" cm="1">
        <f t="array" ref="G12">IF('Studied Papers'!F12='Study types'!$A$3,'Study types'!$D$3,IF('Studied Papers'!F12='Study types'!$A$4,IF(OR(NOT(ISERR(FIND("random",'Studied Papers'!G12))),NOT(ISERR(FIND("control",'Studied Papers'!G12)))),INDEX('Study types'!$C$11:$F$11,MATCH('Study types'!$D$4,'Study types'!$C$11:$F$11,0)+1),'Study types'!$D$4),IF('Studied Papers'!F12='Study types'!$A$5,'Study types'!$D$5,IF('Studied Papers'!F12='Study types'!$A$6,IF(NOT(ISERR(FIND("random",'Studied Papers'!G12))),INDEX('Study types'!$C$11:$F$11,MATCH('Study types'!$D$6,'Study types'!$C$11:$F$11,0)+1),'Study types'!$D$6),IF('Studied Papers'!F12='Study types'!$A$7,IF('Studied Papers'!G12&lt;&gt;"",INDEX('Study types'!$C$11:$F$11,MATCH('Study types'!$D$7,'Study types'!$C$11:$F$11,0)+1),'Study types'!$D$7),IF('Studied Papers'!F12='Study types'!$A$8,'Study types'!$D$8,""))))))</f>
        <v>Moderate</v>
      </c>
      <c r="H12" s="290" t="str">
        <f>'Risk of Bias Assessment'!F12</f>
        <v>Unclear</v>
      </c>
      <c r="I12" s="290" t="str" cm="1">
        <f t="array" ref="I12">IF(H12='Risk of Bias Assessment'!$D$105,'Certainty in Body of Evidence'!G12,INDEX('Study types'!$C$11:$F$11,MATCH(G12,'Study types'!$C$11:$F$11,0)-1))</f>
        <v>Low</v>
      </c>
      <c r="J12" s="318">
        <f>IF(ISTEXT(E12),_xlfn.XLOOKUP(E12,'SWEBOK KAs'!$D$3:$D$108,'SWEBOK KAs'!$F$3:$F$108),_xlfn.XLOOKUP(D12,'SWEBOK KAs'!$A$3:$A$109,'SWEBOK KAs'!$B$3:$B$109))</f>
        <v>0</v>
      </c>
    </row>
    <row r="13" spans="1:10" ht="27" customHeight="1" x14ac:dyDescent="0.2">
      <c r="A13" s="18" t="str">
        <f>'Studied Papers'!A13</f>
        <v>BezerraEA20</v>
      </c>
      <c r="B13" s="18">
        <f>'Studied Papers'!B13</f>
        <v>2020</v>
      </c>
      <c r="C13" s="290">
        <f>'Studied Papers'!E13</f>
        <v>1</v>
      </c>
      <c r="D13" s="290" t="str">
        <f>'Studied Papers'!I13</f>
        <v>SWEBOK</v>
      </c>
      <c r="E13" s="288">
        <f>IF('Study Findings'!H13&lt;&gt;"",'Study Findings'!H13,'Studied Papers'!J13)</f>
        <v>0</v>
      </c>
      <c r="F13" s="298" t="str">
        <f>IF('Studied Papers'!G13&lt;&gt;"",'Studied Papers'!G13,'Studied Papers'!F13)</f>
        <v>online survey</v>
      </c>
      <c r="G13" s="290" t="str" cm="1">
        <f t="array" ref="G13">IF('Studied Papers'!F13='Study types'!$A$3,'Study types'!$D$3,IF('Studied Papers'!F13='Study types'!$A$4,IF(OR(NOT(ISERR(FIND("random",'Studied Papers'!G13))),NOT(ISERR(FIND("control",'Studied Papers'!G13)))),INDEX('Study types'!$C$11:$F$11,MATCH('Study types'!$D$4,'Study types'!$C$11:$F$11,0)+1),'Study types'!$D$4),IF('Studied Papers'!F13='Study types'!$A$5,'Study types'!$D$5,IF('Studied Papers'!F13='Study types'!$A$6,IF(NOT(ISERR(FIND("random",'Studied Papers'!G13))),INDEX('Study types'!$C$11:$F$11,MATCH('Study types'!$D$6,'Study types'!$C$11:$F$11,0)+1),'Study types'!$D$6),IF('Studied Papers'!F13='Study types'!$A$7,IF('Studied Papers'!G13&lt;&gt;"",INDEX('Study types'!$C$11:$F$11,MATCH('Study types'!$D$7,'Study types'!$C$11:$F$11,0)+1),'Study types'!$D$7),IF('Studied Papers'!F13='Study types'!$A$8,'Study types'!$D$8,""))))))</f>
        <v>Moderate</v>
      </c>
      <c r="H13" s="290" t="str">
        <f>'Risk of Bias Assessment'!F13</f>
        <v>Low</v>
      </c>
      <c r="I13" s="290" t="str" cm="1">
        <f t="array" ref="I13">IF(H13='Risk of Bias Assessment'!$D$105,'Certainty in Body of Evidence'!G13,INDEX('Study types'!$C$11:$F$11,MATCH(G13,'Study types'!$C$11:$F$11,0)-1))</f>
        <v>Moderate</v>
      </c>
      <c r="J13" s="318">
        <f>IF(ISTEXT(E13),_xlfn.XLOOKUP(E13,'SWEBOK KAs'!$D$3:$D$108,'SWEBOK KAs'!$F$3:$F$108),_xlfn.XLOOKUP(D13,'SWEBOK KAs'!$A$3:$A$109,'SWEBOK KAs'!$B$3:$B$109))</f>
        <v>0</v>
      </c>
    </row>
    <row r="14" spans="1:10" ht="27" customHeight="1" x14ac:dyDescent="0.2">
      <c r="A14" s="18" t="str">
        <f>'Studied Papers'!A14</f>
        <v>BibiAS16</v>
      </c>
      <c r="B14" s="18">
        <f>'Studied Papers'!B14</f>
        <v>2016</v>
      </c>
      <c r="C14" s="278">
        <f>'Studied Papers'!E14</f>
        <v>1</v>
      </c>
      <c r="D14" s="278" t="str">
        <f>'Studied Papers'!I14</f>
        <v>SM</v>
      </c>
      <c r="E14" s="288">
        <f>IF('Study Findings'!H14&lt;&gt;"",'Study Findings'!H14,'Studied Papers'!J14)</f>
        <v>0</v>
      </c>
      <c r="F14" s="298" t="str">
        <f>IF('Studied Papers'!G14&lt;&gt;"",'Studied Papers'!G14,'Studied Papers'!F14)</f>
        <v>case study</v>
      </c>
      <c r="G14" s="278" t="str" cm="1">
        <f t="array" ref="G14">IF('Studied Papers'!F14='Study types'!$A$3,'Study types'!$D$3,IF('Studied Papers'!F14='Study types'!$A$4,IF(OR(NOT(ISERR(FIND("random",'Studied Papers'!G14))),NOT(ISERR(FIND("control",'Studied Papers'!G14)))),INDEX('Study types'!$C$11:$F$11,MATCH('Study types'!$D$4,'Study types'!$C$11:$F$11,0)+1),'Study types'!$D$4),IF('Studied Papers'!F14='Study types'!$A$5,'Study types'!$D$5,IF('Studied Papers'!F14='Study types'!$A$6,IF(NOT(ISERR(FIND("random",'Studied Papers'!G14))),INDEX('Study types'!$C$11:$F$11,MATCH('Study types'!$D$6,'Study types'!$C$11:$F$11,0)+1),'Study types'!$D$6),IF('Studied Papers'!F14='Study types'!$A$7,IF('Studied Papers'!G14&lt;&gt;"",INDEX('Study types'!$C$11:$F$11,MATCH('Study types'!$D$7,'Study types'!$C$11:$F$11,0)+1),'Study types'!$D$7),IF('Studied Papers'!F14='Study types'!$A$8,'Study types'!$D$8,""))))))</f>
        <v>Low</v>
      </c>
      <c r="H14" s="278" t="str">
        <f>'Risk of Bias Assessment'!F14</f>
        <v>Low</v>
      </c>
      <c r="I14" s="278" t="str" cm="1">
        <f t="array" ref="I14">IF(H14='Risk of Bias Assessment'!$D$105,'Certainty in Body of Evidence'!G14,INDEX('Study types'!$C$11:$F$11,MATCH(G14,'Study types'!$C$11:$F$11,0)-1))</f>
        <v>Low</v>
      </c>
      <c r="J14" s="318">
        <f>IF(ISTEXT(E14),_xlfn.XLOOKUP(E14,'SWEBOK KAs'!$D$3:$D$108,'SWEBOK KAs'!$F$3:$F$108),_xlfn.XLOOKUP(D14,'SWEBOK KAs'!$A$3:$A$109,'SWEBOK KAs'!$B$3:$B$109))</f>
        <v>5</v>
      </c>
    </row>
    <row r="15" spans="1:10" ht="27" customHeight="1" x14ac:dyDescent="0.2">
      <c r="A15" s="18" t="str">
        <f>'Studied Papers'!A15</f>
        <v>BibiSA08</v>
      </c>
      <c r="B15" s="18">
        <f>'Studied Papers'!B15</f>
        <v>2008</v>
      </c>
      <c r="C15" s="290">
        <f>'Studied Papers'!E15</f>
        <v>2</v>
      </c>
      <c r="D15" s="290" t="str">
        <f>'Studied Papers'!I15</f>
        <v>SWEBOK</v>
      </c>
      <c r="E15" s="288" t="str">
        <f>IF('Study Findings'!H15&lt;&gt;"",'Study Findings'!H15,'Studied Papers'!J15)</f>
        <v>DATAB</v>
      </c>
      <c r="F15" s="298" t="str">
        <f>IF('Studied Papers'!G15&lt;&gt;"",'Studied Papers'!G15,'Studied Papers'!F15)</f>
        <v>quasi-experiment</v>
      </c>
      <c r="G15" s="290" t="str" cm="1">
        <f t="array" ref="G15">IF('Studied Papers'!F15='Study types'!$A$3,'Study types'!$D$3,IF('Studied Papers'!F15='Study types'!$A$4,IF(OR(NOT(ISERR(FIND("random",'Studied Papers'!G15))),NOT(ISERR(FIND("control",'Studied Papers'!G15)))),INDEX('Study types'!$C$11:$F$11,MATCH('Study types'!$D$4,'Study types'!$C$11:$F$11,0)+1),'Study types'!$D$4),IF('Studied Papers'!F15='Study types'!$A$5,'Study types'!$D$5,IF('Studied Papers'!F15='Study types'!$A$6,IF(NOT(ISERR(FIND("random",'Studied Papers'!G15))),INDEX('Study types'!$C$11:$F$11,MATCH('Study types'!$D$6,'Study types'!$C$11:$F$11,0)+1),'Study types'!$D$6),IF('Studied Papers'!F15='Study types'!$A$7,IF('Studied Papers'!G15&lt;&gt;"",INDEX('Study types'!$C$11:$F$11,MATCH('Study types'!$D$7,'Study types'!$C$11:$F$11,0)+1),'Study types'!$D$7),IF('Studied Papers'!F15='Study types'!$A$8,'Study types'!$D$8,""))))))</f>
        <v>Moderate</v>
      </c>
      <c r="H15" s="290" t="str">
        <f>'Risk of Bias Assessment'!F15</f>
        <v>Low</v>
      </c>
      <c r="I15" s="290" t="str" cm="1">
        <f t="array" ref="I15">IF(H15='Risk of Bias Assessment'!$D$105,'Certainty in Body of Evidence'!G15,INDEX('Study types'!$C$11:$F$11,MATCH(G15,'Study types'!$C$11:$F$11,0)-1))</f>
        <v>Moderate</v>
      </c>
      <c r="J15" s="318" t="str">
        <f>IF(ISTEXT(E15),_xlfn.XLOOKUP(E15,'SWEBOK KAs'!$D$3:$D$108,'SWEBOK KAs'!$F$3:$F$108),_xlfn.XLOOKUP(D15,'SWEBOK KAs'!$A$3:$A$109,'SWEBOK KAs'!$B$3:$B$109))</f>
        <v>12.8</v>
      </c>
    </row>
    <row r="16" spans="1:10" ht="27" customHeight="1" x14ac:dyDescent="0.2">
      <c r="A16" s="18" t="str">
        <f>'Studied Papers'!A16</f>
        <v>Boehm87</v>
      </c>
      <c r="B16" s="18">
        <f>'Studied Papers'!B16</f>
        <v>1987</v>
      </c>
      <c r="C16" s="278">
        <f>'Studied Papers'!E16</f>
        <v>3</v>
      </c>
      <c r="D16" s="278" t="str">
        <f>'Studied Papers'!I16</f>
        <v>SWEBOK</v>
      </c>
      <c r="E16" s="288">
        <f>IF('Study Findings'!H16&lt;&gt;"",'Study Findings'!H16,'Studied Papers'!J16)</f>
        <v>0</v>
      </c>
      <c r="F16" s="298" t="str">
        <f>IF('Studied Papers'!G16&lt;&gt;"",'Studied Papers'!G16,'Studied Papers'!F16)</f>
        <v>many</v>
      </c>
      <c r="G16" s="278" t="str" cm="1">
        <f t="array" ref="G16">IF('Studied Papers'!F16='Study types'!$A$3,'Study types'!$D$3,IF('Studied Papers'!F16='Study types'!$A$4,IF(OR(NOT(ISERR(FIND("random",'Studied Papers'!G16))),NOT(ISERR(FIND("control",'Studied Papers'!G16)))),INDEX('Study types'!$C$11:$F$11,MATCH('Study types'!$D$4,'Study types'!$C$11:$F$11,0)+1),'Study types'!$D$4),IF('Studied Papers'!F16='Study types'!$A$5,'Study types'!$D$5,IF('Studied Papers'!F16='Study types'!$A$6,IF(NOT(ISERR(FIND("random",'Studied Papers'!G16))),INDEX('Study types'!$C$11:$F$11,MATCH('Study types'!$D$6,'Study types'!$C$11:$F$11,0)+1),'Study types'!$D$6),IF('Studied Papers'!F16='Study types'!$A$7,IF('Studied Papers'!G16&lt;&gt;"",INDEX('Study types'!$C$11:$F$11,MATCH('Study types'!$D$7,'Study types'!$C$11:$F$11,0)+1),'Study types'!$D$7),IF('Studied Papers'!F16='Study types'!$A$8,'Study types'!$D$8,""))))))</f>
        <v>Moderate</v>
      </c>
      <c r="H16" s="278" t="str">
        <f>'Risk of Bias Assessment'!F16</f>
        <v>Low</v>
      </c>
      <c r="I16" s="278" t="str" cm="1">
        <f t="array" ref="I16">IF(H16='Risk of Bias Assessment'!$D$105,'Certainty in Body of Evidence'!G16,INDEX('Study types'!$C$11:$F$11,MATCH(G16,'Study types'!$C$11:$F$11,0)-1))</f>
        <v>Moderate</v>
      </c>
      <c r="J16" s="318">
        <f>IF(ISTEXT(E16),_xlfn.XLOOKUP(E16,'SWEBOK KAs'!$D$3:$D$108,'SWEBOK KAs'!$F$3:$F$108),_xlfn.XLOOKUP(D16,'SWEBOK KAs'!$A$3:$A$109,'SWEBOK KAs'!$B$3:$B$109))</f>
        <v>0</v>
      </c>
    </row>
    <row r="17" spans="1:10" ht="27" customHeight="1" x14ac:dyDescent="0.2">
      <c r="A17" s="18" t="str">
        <f>'Studied Papers'!A17</f>
        <v>Boehm99a</v>
      </c>
      <c r="B17" s="18">
        <f>'Studied Papers'!B17</f>
        <v>1999</v>
      </c>
      <c r="C17" s="278">
        <f>'Studied Papers'!E17</f>
        <v>1</v>
      </c>
      <c r="D17" s="278" t="str">
        <f>'Studied Papers'!I17</f>
        <v>SC</v>
      </c>
      <c r="E17" s="288" t="str">
        <f>IF('Study Findings'!H17&lt;&gt;"",'Study Findings'!H17,'Studied Papers'!J17)</f>
        <v>REUSE</v>
      </c>
      <c r="F17" s="298" t="str">
        <f>IF('Studied Papers'!G17&lt;&gt;"",'Studied Papers'!G17,'Studied Papers'!F17)</f>
        <v>review</v>
      </c>
      <c r="G17" s="278" t="str" cm="1">
        <f t="array" ref="G17">IF('Studied Papers'!F17='Study types'!$A$3,'Study types'!$D$3,IF('Studied Papers'!F17='Study types'!$A$4,IF(OR(NOT(ISERR(FIND("random",'Studied Papers'!G17))),NOT(ISERR(FIND("control",'Studied Papers'!G17)))),INDEX('Study types'!$C$11:$F$11,MATCH('Study types'!$D$4,'Study types'!$C$11:$F$11,0)+1),'Study types'!$D$4),IF('Studied Papers'!F17='Study types'!$A$5,'Study types'!$D$5,IF('Studied Papers'!F17='Study types'!$A$6,IF(NOT(ISERR(FIND("random",'Studied Papers'!G17))),INDEX('Study types'!$C$11:$F$11,MATCH('Study types'!$D$6,'Study types'!$C$11:$F$11,0)+1),'Study types'!$D$6),IF('Studied Papers'!F17='Study types'!$A$7,IF('Studied Papers'!G17&lt;&gt;"",INDEX('Study types'!$C$11:$F$11,MATCH('Study types'!$D$7,'Study types'!$C$11:$F$11,0)+1),'Study types'!$D$7),IF('Studied Papers'!F17='Study types'!$A$8,'Study types'!$D$8,""))))))</f>
        <v>Moderate</v>
      </c>
      <c r="H17" s="278" t="str">
        <f>'Risk of Bias Assessment'!F17</f>
        <v>Low</v>
      </c>
      <c r="I17" s="278" t="str" cm="1">
        <f t="array" ref="I17">IF(H17='Risk of Bias Assessment'!$D$105,'Certainty in Body of Evidence'!G17,INDEX('Study types'!$C$11:$F$11,MATCH(G17,'Study types'!$C$11:$F$11,0)-1))</f>
        <v>Moderate</v>
      </c>
      <c r="J17" s="318" t="str">
        <f>IF(ISTEXT(E17),_xlfn.XLOOKUP(E17,'SWEBOK KAs'!$D$3:$D$108,'SWEBOK KAs'!$F$3:$F$108),_xlfn.XLOOKUP(D17,'SWEBOK KAs'!$A$3:$A$109,'SWEBOK KAs'!$B$3:$B$109))</f>
        <v>3.9</v>
      </c>
    </row>
    <row r="18" spans="1:10" ht="27" customHeight="1" x14ac:dyDescent="0.2">
      <c r="A18" s="18" t="str">
        <f>'Studied Papers'!A18</f>
        <v>CarvalhoRSCB11</v>
      </c>
      <c r="B18" s="18">
        <f>'Studied Papers'!B18</f>
        <v>2011</v>
      </c>
      <c r="C18" s="278">
        <f>'Studied Papers'!E18</f>
        <v>1</v>
      </c>
      <c r="D18" s="278" t="str">
        <f>'Studied Papers'!I18</f>
        <v>SC</v>
      </c>
      <c r="E18" s="288" t="str">
        <f>IF('Study Findings'!H18&lt;&gt;"",'Study Findings'!H18,'Studied Papers'!J18)</f>
        <v>RAD</v>
      </c>
      <c r="F18" s="298" t="str">
        <f>IF('Studied Papers'!G18&lt;&gt;"",'Studied Papers'!G18,'Studied Papers'!F18)</f>
        <v>exploratory case-control study</v>
      </c>
      <c r="G18" s="278" t="str" cm="1">
        <f t="array" ref="G18">IF('Studied Papers'!F18='Study types'!$A$3,'Study types'!$D$3,IF('Studied Papers'!F18='Study types'!$A$4,IF(OR(NOT(ISERR(FIND("random",'Studied Papers'!G18))),NOT(ISERR(FIND("control",'Studied Papers'!G18)))),INDEX('Study types'!$C$11:$F$11,MATCH('Study types'!$D$4,'Study types'!$C$11:$F$11,0)+1),'Study types'!$D$4),IF('Studied Papers'!F18='Study types'!$A$5,'Study types'!$D$5,IF('Studied Papers'!F18='Study types'!$A$6,IF(NOT(ISERR(FIND("random",'Studied Papers'!G18))),INDEX('Study types'!$C$11:$F$11,MATCH('Study types'!$D$6,'Study types'!$C$11:$F$11,0)+1),'Study types'!$D$6),IF('Studied Papers'!F18='Study types'!$A$7,IF('Studied Papers'!G18&lt;&gt;"",INDEX('Study types'!$C$11:$F$11,MATCH('Study types'!$D$7,'Study types'!$C$11:$F$11,0)+1),'Study types'!$D$7),IF('Studied Papers'!F18='Study types'!$A$8,'Study types'!$D$8,""))))))</f>
        <v>Low</v>
      </c>
      <c r="H18" s="278" t="str">
        <f>'Risk of Bias Assessment'!F18</f>
        <v>Unclear</v>
      </c>
      <c r="I18" s="278" t="str" cm="1">
        <f t="array" ref="I18">IF(H18='Risk of Bias Assessment'!$D$105,'Certainty in Body of Evidence'!G18,INDEX('Study types'!$C$11:$F$11,MATCH(G18,'Study types'!$C$11:$F$11,0)-1))</f>
        <v>Very low</v>
      </c>
      <c r="J18" s="318" t="str">
        <f>IF(ISTEXT(E18),_xlfn.XLOOKUP(E18,'SWEBOK KAs'!$D$3:$D$108,'SWEBOK KAs'!$F$3:$F$108),_xlfn.XLOOKUP(D18,'SWEBOK KAs'!$A$3:$A$109,'SWEBOK KAs'!$B$3:$B$109))</f>
        <v>9.6</v>
      </c>
    </row>
    <row r="19" spans="1:10" ht="27" customHeight="1" x14ac:dyDescent="0.2">
      <c r="A19" s="18" t="str">
        <f>'Studied Papers'!A19</f>
        <v>CataldoH13</v>
      </c>
      <c r="B19" s="18">
        <f>'Studied Papers'!B19</f>
        <v>2013</v>
      </c>
      <c r="C19" s="278">
        <f>'Studied Papers'!E19</f>
        <v>2</v>
      </c>
      <c r="D19" s="278" t="str">
        <f>'Studied Papers'!I19</f>
        <v>SEM</v>
      </c>
      <c r="E19" s="288">
        <f>IF('Study Findings'!H19&lt;&gt;"",'Study Findings'!H19,'Studied Papers'!J19)</f>
        <v>0</v>
      </c>
      <c r="F19" s="298" t="str">
        <f>IF('Studied Papers'!G19&lt;&gt;"",'Studied Papers'!G19,'Studied Papers'!F19)</f>
        <v>case study</v>
      </c>
      <c r="G19" s="278" t="str" cm="1">
        <f t="array" ref="G19">IF('Studied Papers'!F19='Study types'!$A$3,'Study types'!$D$3,IF('Studied Papers'!F19='Study types'!$A$4,IF(OR(NOT(ISERR(FIND("random",'Studied Papers'!G19))),NOT(ISERR(FIND("control",'Studied Papers'!G19)))),INDEX('Study types'!$C$11:$F$11,MATCH('Study types'!$D$4,'Study types'!$C$11:$F$11,0)+1),'Study types'!$D$4),IF('Studied Papers'!F19='Study types'!$A$5,'Study types'!$D$5,IF('Studied Papers'!F19='Study types'!$A$6,IF(NOT(ISERR(FIND("random",'Studied Papers'!G19))),INDEX('Study types'!$C$11:$F$11,MATCH('Study types'!$D$6,'Study types'!$C$11:$F$11,0)+1),'Study types'!$D$6),IF('Studied Papers'!F19='Study types'!$A$7,IF('Studied Papers'!G19&lt;&gt;"",INDEX('Study types'!$C$11:$F$11,MATCH('Study types'!$D$7,'Study types'!$C$11:$F$11,0)+1),'Study types'!$D$7),IF('Studied Papers'!F19='Study types'!$A$8,'Study types'!$D$8,""))))))</f>
        <v>Low</v>
      </c>
      <c r="H19" s="278" t="str">
        <f>'Risk of Bias Assessment'!F19</f>
        <v>Low</v>
      </c>
      <c r="I19" s="278" t="str" cm="1">
        <f t="array" ref="I19">IF(H19='Risk of Bias Assessment'!$D$105,'Certainty in Body of Evidence'!G19,INDEX('Study types'!$C$11:$F$11,MATCH(G19,'Study types'!$C$11:$F$11,0)-1))</f>
        <v>Low</v>
      </c>
      <c r="J19" s="318">
        <f>IF(ISTEXT(E19),_xlfn.XLOOKUP(E19,'SWEBOK KAs'!$D$3:$D$108,'SWEBOK KAs'!$F$3:$F$108),_xlfn.XLOOKUP(D19,'SWEBOK KAs'!$A$3:$A$109,'SWEBOK KAs'!$B$3:$B$109))</f>
        <v>7</v>
      </c>
    </row>
    <row r="20" spans="1:10" ht="27" customHeight="1" x14ac:dyDescent="0.2">
      <c r="A20" s="18" t="str">
        <f>'Studied Papers'!A20</f>
        <v>ChapettaT20</v>
      </c>
      <c r="B20" s="18">
        <f>'Studied Papers'!B20</f>
        <v>2020</v>
      </c>
      <c r="C20" s="290">
        <f>'Studied Papers'!E20</f>
        <v>2</v>
      </c>
      <c r="D20" s="290" t="str">
        <f>'Studied Papers'!I20</f>
        <v>SWEBOK</v>
      </c>
      <c r="E20" s="288">
        <f>IF('Study Findings'!H20&lt;&gt;"",'Study Findings'!H20,'Studied Papers'!J20)</f>
        <v>0</v>
      </c>
      <c r="F20" s="298" t="str">
        <f>IF('Studied Papers'!G20&lt;&gt;"",'Studied Papers'!G20,'Studied Papers'!F20)</f>
        <v>many</v>
      </c>
      <c r="G20" s="290" t="str" cm="1">
        <f t="array" ref="G20">IF('Studied Papers'!F20='Study types'!$A$3,'Study types'!$D$3,IF('Studied Papers'!F20='Study types'!$A$4,IF(OR(NOT(ISERR(FIND("random",'Studied Papers'!G20))),NOT(ISERR(FIND("control",'Studied Papers'!G20)))),INDEX('Study types'!$C$11:$F$11,MATCH('Study types'!$D$4,'Study types'!$C$11:$F$11,0)+1),'Study types'!$D$4),IF('Studied Papers'!F20='Study types'!$A$5,'Study types'!$D$5,IF('Studied Papers'!F20='Study types'!$A$6,IF(NOT(ISERR(FIND("random",'Studied Papers'!G20))),INDEX('Study types'!$C$11:$F$11,MATCH('Study types'!$D$6,'Study types'!$C$11:$F$11,0)+1),'Study types'!$D$6),IF('Studied Papers'!F20='Study types'!$A$7,IF('Studied Papers'!G20&lt;&gt;"",INDEX('Study types'!$C$11:$F$11,MATCH('Study types'!$D$7,'Study types'!$C$11:$F$11,0)+1),'Study types'!$D$7),IF('Studied Papers'!F20='Study types'!$A$8,'Study types'!$D$8,""))))))</f>
        <v>Moderate</v>
      </c>
      <c r="H20" s="290" t="str">
        <f>'Risk of Bias Assessment'!F20</f>
        <v>Low</v>
      </c>
      <c r="I20" s="290" t="str" cm="1">
        <f t="array" ref="I20">IF(H20='Risk of Bias Assessment'!$D$105,'Certainty in Body of Evidence'!G20,INDEX('Study types'!$C$11:$F$11,MATCH(G20,'Study types'!$C$11:$F$11,0)-1))</f>
        <v>Moderate</v>
      </c>
      <c r="J20" s="318">
        <f>IF(ISTEXT(E20),_xlfn.XLOOKUP(E20,'SWEBOK KAs'!$D$3:$D$108,'SWEBOK KAs'!$F$3:$F$108),_xlfn.XLOOKUP(D20,'SWEBOK KAs'!$A$3:$A$109,'SWEBOK KAs'!$B$3:$B$109))</f>
        <v>0</v>
      </c>
    </row>
    <row r="21" spans="1:10" ht="27" customHeight="1" x14ac:dyDescent="0.2">
      <c r="A21" s="18" t="str">
        <f>'Studied Papers'!A21</f>
        <v>Chatman95</v>
      </c>
      <c r="B21" s="18">
        <f>'Studied Papers'!B21</f>
        <v>1995</v>
      </c>
      <c r="C21" s="290">
        <f>'Studied Papers'!E21</f>
        <v>1</v>
      </c>
      <c r="D21" s="290" t="str">
        <f>'Studied Papers'!I21</f>
        <v>SC</v>
      </c>
      <c r="E21" s="288">
        <f>IF('Study Findings'!H21&lt;&gt;"",'Study Findings'!H21,'Studied Papers'!J21)</f>
        <v>0</v>
      </c>
      <c r="F21" s="298" t="str">
        <f>IF('Studied Papers'!G21&lt;&gt;"",'Studied Papers'!G21,'Studied Papers'!F21)</f>
        <v>case study</v>
      </c>
      <c r="G21" s="290" t="str" cm="1">
        <f t="array" ref="G21">IF('Studied Papers'!F21='Study types'!$A$3,'Study types'!$D$3,IF('Studied Papers'!F21='Study types'!$A$4,IF(OR(NOT(ISERR(FIND("random",'Studied Papers'!G21))),NOT(ISERR(FIND("control",'Studied Papers'!G21)))),INDEX('Study types'!$C$11:$F$11,MATCH('Study types'!$D$4,'Study types'!$C$11:$F$11,0)+1),'Study types'!$D$4),IF('Studied Papers'!F21='Study types'!$A$5,'Study types'!$D$5,IF('Studied Papers'!F21='Study types'!$A$6,IF(NOT(ISERR(FIND("random",'Studied Papers'!G21))),INDEX('Study types'!$C$11:$F$11,MATCH('Study types'!$D$6,'Study types'!$C$11:$F$11,0)+1),'Study types'!$D$6),IF('Studied Papers'!F21='Study types'!$A$7,IF('Studied Papers'!G21&lt;&gt;"",INDEX('Study types'!$C$11:$F$11,MATCH('Study types'!$D$7,'Study types'!$C$11:$F$11,0)+1),'Study types'!$D$7),IF('Studied Papers'!F21='Study types'!$A$8,'Study types'!$D$8,""))))))</f>
        <v>Low</v>
      </c>
      <c r="H21" s="290" t="str">
        <f>'Risk of Bias Assessment'!F21</f>
        <v>Unclear</v>
      </c>
      <c r="I21" s="290" t="str" cm="1">
        <f t="array" ref="I21">IF(H21='Risk of Bias Assessment'!$D$105,'Certainty in Body of Evidence'!G21,INDEX('Study types'!$C$11:$F$11,MATCH(G21,'Study types'!$C$11:$F$11,0)-1))</f>
        <v>Very low</v>
      </c>
      <c r="J21" s="318">
        <f>IF(ISTEXT(E21),_xlfn.XLOOKUP(E21,'SWEBOK KAs'!$D$3:$D$108,'SWEBOK KAs'!$F$3:$F$108),_xlfn.XLOOKUP(D21,'SWEBOK KAs'!$A$3:$A$109,'SWEBOK KAs'!$B$3:$B$109))</f>
        <v>3</v>
      </c>
    </row>
    <row r="22" spans="1:10" ht="27" customHeight="1" x14ac:dyDescent="0.2">
      <c r="A22" s="18" t="str">
        <f>'Studied Papers'!A22</f>
        <v>CheikhiARI12</v>
      </c>
      <c r="B22" s="18">
        <f>'Studied Papers'!B22</f>
        <v>2012</v>
      </c>
      <c r="C22" s="278">
        <f>'Studied Papers'!E22</f>
        <v>1</v>
      </c>
      <c r="D22" s="278" t="str">
        <f>'Studied Papers'!I22</f>
        <v>SWEBOK</v>
      </c>
      <c r="E22" s="288">
        <f>IF('Study Findings'!H22&lt;&gt;"",'Study Findings'!H22,'Studied Papers'!J22)</f>
        <v>0</v>
      </c>
      <c r="F22" s="298" t="str">
        <f>IF('Studied Papers'!G22&lt;&gt;"",'Studied Papers'!G22,'Studied Papers'!F22)</f>
        <v>review</v>
      </c>
      <c r="G22" s="278" t="str" cm="1">
        <f t="array" ref="G22">IF('Studied Papers'!F22='Study types'!$A$3,'Study types'!$D$3,IF('Studied Papers'!F22='Study types'!$A$4,IF(OR(NOT(ISERR(FIND("random",'Studied Papers'!G22))),NOT(ISERR(FIND("control",'Studied Papers'!G22)))),INDEX('Study types'!$C$11:$F$11,MATCH('Study types'!$D$4,'Study types'!$C$11:$F$11,0)+1),'Study types'!$D$4),IF('Studied Papers'!F22='Study types'!$A$5,'Study types'!$D$5,IF('Studied Papers'!F22='Study types'!$A$6,IF(NOT(ISERR(FIND("random",'Studied Papers'!G22))),INDEX('Study types'!$C$11:$F$11,MATCH('Study types'!$D$6,'Study types'!$C$11:$F$11,0)+1),'Study types'!$D$6),IF('Studied Papers'!F22='Study types'!$A$7,IF('Studied Papers'!G22&lt;&gt;"",INDEX('Study types'!$C$11:$F$11,MATCH('Study types'!$D$7,'Study types'!$C$11:$F$11,0)+1),'Study types'!$D$7),IF('Studied Papers'!F22='Study types'!$A$8,'Study types'!$D$8,""))))))</f>
        <v>Moderate</v>
      </c>
      <c r="H22" s="278" t="str">
        <f>'Risk of Bias Assessment'!F22</f>
        <v>Low</v>
      </c>
      <c r="I22" s="278" t="str" cm="1">
        <f t="array" ref="I22">IF(H22='Risk of Bias Assessment'!$D$105,'Certainty in Body of Evidence'!G22,INDEX('Study types'!$C$11:$F$11,MATCH(G22,'Study types'!$C$11:$F$11,0)-1))</f>
        <v>Moderate</v>
      </c>
      <c r="J22" s="318">
        <f>IF(ISTEXT(E22),_xlfn.XLOOKUP(E22,'SWEBOK KAs'!$D$3:$D$108,'SWEBOK KAs'!$F$3:$F$108),_xlfn.XLOOKUP(D22,'SWEBOK KAs'!$A$3:$A$109,'SWEBOK KAs'!$B$3:$B$109))</f>
        <v>0</v>
      </c>
    </row>
    <row r="23" spans="1:10" ht="27" customHeight="1" x14ac:dyDescent="0.2">
      <c r="A23" s="18" t="str">
        <f>'Studied Papers'!A23</f>
        <v>DamianC06</v>
      </c>
      <c r="B23" s="18">
        <f>'Studied Papers'!B23</f>
        <v>2006</v>
      </c>
      <c r="C23" s="278">
        <f>'Studied Papers'!E23</f>
        <v>1</v>
      </c>
      <c r="D23" s="278" t="str">
        <f>'Studied Papers'!I23</f>
        <v>SR</v>
      </c>
      <c r="E23" s="288">
        <f>IF('Study Findings'!H23&lt;&gt;"",'Study Findings'!H23,'Studied Papers'!J23)</f>
        <v>0</v>
      </c>
      <c r="F23" s="298" t="str">
        <f>IF('Studied Papers'!G23&lt;&gt;"",'Studied Papers'!G23,'Studied Papers'!F23)</f>
        <v>questionnaire-based survey</v>
      </c>
      <c r="G23" s="278" t="str" cm="1">
        <f t="array" ref="G23">IF('Studied Papers'!F23='Study types'!$A$3,'Study types'!$D$3,IF('Studied Papers'!F23='Study types'!$A$4,IF(OR(NOT(ISERR(FIND("random",'Studied Papers'!G23))),NOT(ISERR(FIND("control",'Studied Papers'!G23)))),INDEX('Study types'!$C$11:$F$11,MATCH('Study types'!$D$4,'Study types'!$C$11:$F$11,0)+1),'Study types'!$D$4),IF('Studied Papers'!F23='Study types'!$A$5,'Study types'!$D$5,IF('Studied Papers'!F23='Study types'!$A$6,IF(NOT(ISERR(FIND("random",'Studied Papers'!G23))),INDEX('Study types'!$C$11:$F$11,MATCH('Study types'!$D$6,'Study types'!$C$11:$F$11,0)+1),'Study types'!$D$6),IF('Studied Papers'!F23='Study types'!$A$7,IF('Studied Papers'!G23&lt;&gt;"",INDEX('Study types'!$C$11:$F$11,MATCH('Study types'!$D$7,'Study types'!$C$11:$F$11,0)+1),'Study types'!$D$7),IF('Studied Papers'!F23='Study types'!$A$8,'Study types'!$D$8,""))))))</f>
        <v>Moderate</v>
      </c>
      <c r="H23" s="278" t="str">
        <f>'Risk of Bias Assessment'!F23</f>
        <v>Low</v>
      </c>
      <c r="I23" s="278" t="str" cm="1">
        <f t="array" ref="I23">IF(H23='Risk of Bias Assessment'!$D$105,'Certainty in Body of Evidence'!G23,INDEX('Study types'!$C$11:$F$11,MATCH(G23,'Study types'!$C$11:$F$11,0)-1))</f>
        <v>Moderate</v>
      </c>
      <c r="J23" s="318">
        <f>IF(ISTEXT(E23),_xlfn.XLOOKUP(E23,'SWEBOK KAs'!$D$3:$D$108,'SWEBOK KAs'!$F$3:$F$108),_xlfn.XLOOKUP(D23,'SWEBOK KAs'!$A$3:$A$109,'SWEBOK KAs'!$B$3:$B$109))</f>
        <v>1</v>
      </c>
    </row>
    <row r="24" spans="1:10" ht="27" customHeight="1" x14ac:dyDescent="0.2">
      <c r="A24" s="18" t="str">
        <f>'Studied Papers'!A24</f>
        <v>DiesteEtAll17</v>
      </c>
      <c r="B24" s="18">
        <f>'Studied Papers'!B24</f>
        <v>2017</v>
      </c>
      <c r="C24" s="278">
        <f>'Studied Papers'!E24</f>
        <v>10</v>
      </c>
      <c r="D24" s="278" t="str">
        <f>'Studied Papers'!I24</f>
        <v>SC</v>
      </c>
      <c r="E24" s="288">
        <f>IF('Study Findings'!H24&lt;&gt;"",'Study Findings'!H24,'Studied Papers'!J24)</f>
        <v>0</v>
      </c>
      <c r="F24" s="298" t="str">
        <f>IF('Studied Papers'!G24&lt;&gt;"",'Studied Papers'!G24,'Studied Papers'!F24)</f>
        <v>controlled experiment</v>
      </c>
      <c r="G24" s="278" t="str" cm="1">
        <f t="array" ref="G24">IF('Studied Papers'!F24='Study types'!$A$3,'Study types'!$D$3,IF('Studied Papers'!F24='Study types'!$A$4,IF(OR(NOT(ISERR(FIND("random",'Studied Papers'!G24))),NOT(ISERR(FIND("control",'Studied Papers'!G24)))),INDEX('Study types'!$C$11:$F$11,MATCH('Study types'!$D$4,'Study types'!$C$11:$F$11,0)+1),'Study types'!$D$4),IF('Studied Papers'!F24='Study types'!$A$5,'Study types'!$D$5,IF('Studied Papers'!F24='Study types'!$A$6,IF(NOT(ISERR(FIND("random",'Studied Papers'!G24))),INDEX('Study types'!$C$11:$F$11,MATCH('Study types'!$D$6,'Study types'!$C$11:$F$11,0)+1),'Study types'!$D$6),IF('Studied Papers'!F24='Study types'!$A$7,IF('Studied Papers'!G24&lt;&gt;"",INDEX('Study types'!$C$11:$F$11,MATCH('Study types'!$D$7,'Study types'!$C$11:$F$11,0)+1),'Study types'!$D$7),IF('Studied Papers'!F24='Study types'!$A$8,'Study types'!$D$8,""))))))</f>
        <v>High</v>
      </c>
      <c r="H24" s="278" t="str">
        <f>'Risk of Bias Assessment'!F24</f>
        <v>Unclear</v>
      </c>
      <c r="I24" s="278" t="str" cm="1">
        <f t="array" ref="I24">IF(H24='Risk of Bias Assessment'!$D$105,'Certainty in Body of Evidence'!G24,INDEX('Study types'!$C$11:$F$11,MATCH(G24,'Study types'!$C$11:$F$11,0)-1))</f>
        <v>Moderate</v>
      </c>
      <c r="J24" s="318">
        <f>IF(ISTEXT(E24),_xlfn.XLOOKUP(E24,'SWEBOK KAs'!$D$3:$D$108,'SWEBOK KAs'!$F$3:$F$108),_xlfn.XLOOKUP(D24,'SWEBOK KAs'!$A$3:$A$109,'SWEBOK KAs'!$B$3:$B$109))</f>
        <v>3</v>
      </c>
    </row>
    <row r="25" spans="1:10" ht="27" customHeight="1" x14ac:dyDescent="0.2">
      <c r="A25" s="18" t="str">
        <f>'Studied Papers'!A25</f>
        <v>Duarte17a</v>
      </c>
      <c r="B25" s="18">
        <f>'Studied Papers'!B25</f>
        <v>2017</v>
      </c>
      <c r="C25" s="278">
        <f>'Studied Papers'!E25</f>
        <v>1</v>
      </c>
      <c r="D25" s="278" t="str">
        <f>'Studied Papers'!I25</f>
        <v>SQ</v>
      </c>
      <c r="E25" s="288" t="str">
        <f>IF('Study Findings'!H25&lt;&gt;"",'Study Findings'!H25,'Studied Papers'!J25)</f>
        <v>SPI</v>
      </c>
      <c r="F25" s="298" t="str">
        <f>IF('Studied Papers'!G25&lt;&gt;"",'Studied Papers'!G25,'Studied Papers'!F25)</f>
        <v>quasi-experiment</v>
      </c>
      <c r="G25" s="278" t="str" cm="1">
        <f t="array" ref="G25">IF('Studied Papers'!F25='Study types'!$A$3,'Study types'!$D$3,IF('Studied Papers'!F25='Study types'!$A$4,IF(OR(NOT(ISERR(FIND("random",'Studied Papers'!G25))),NOT(ISERR(FIND("control",'Studied Papers'!G25)))),INDEX('Study types'!$C$11:$F$11,MATCH('Study types'!$D$4,'Study types'!$C$11:$F$11,0)+1),'Study types'!$D$4),IF('Studied Papers'!F25='Study types'!$A$5,'Study types'!$D$5,IF('Studied Papers'!F25='Study types'!$A$6,IF(NOT(ISERR(FIND("random",'Studied Papers'!G25))),INDEX('Study types'!$C$11:$F$11,MATCH('Study types'!$D$6,'Study types'!$C$11:$F$11,0)+1),'Study types'!$D$6),IF('Studied Papers'!F25='Study types'!$A$7,IF('Studied Papers'!G25&lt;&gt;"",INDEX('Study types'!$C$11:$F$11,MATCH('Study types'!$D$7,'Study types'!$C$11:$F$11,0)+1),'Study types'!$D$7),IF('Studied Papers'!F25='Study types'!$A$8,'Study types'!$D$8,""))))))</f>
        <v>Moderate</v>
      </c>
      <c r="H25" s="278" t="str">
        <f>'Risk of Bias Assessment'!F25</f>
        <v>Low</v>
      </c>
      <c r="I25" s="278" t="str" cm="1">
        <f t="array" ref="I25">IF(H25='Risk of Bias Assessment'!$D$105,'Certainty in Body of Evidence'!G25,INDEX('Study types'!$C$11:$F$11,MATCH(G25,'Study types'!$C$11:$F$11,0)-1))</f>
        <v>Moderate</v>
      </c>
      <c r="J25" s="318" t="str">
        <f>IF(ISTEXT(E25),_xlfn.XLOOKUP(E25,'SWEBOK KAs'!$D$3:$D$108,'SWEBOK KAs'!$F$3:$F$108),_xlfn.XLOOKUP(D25,'SWEBOK KAs'!$A$3:$A$109,'SWEBOK KAs'!$B$3:$B$109))</f>
        <v>10.9</v>
      </c>
    </row>
    <row r="26" spans="1:10" ht="27" customHeight="1" x14ac:dyDescent="0.2">
      <c r="A26" s="18" t="str">
        <f>'Studied Papers'!A26</f>
        <v>Duncan88</v>
      </c>
      <c r="B26" s="18">
        <f>'Studied Papers'!B26</f>
        <v>1988</v>
      </c>
      <c r="C26" s="278">
        <f>'Studied Papers'!E26</f>
        <v>1</v>
      </c>
      <c r="D26" s="278" t="str">
        <f>'Studied Papers'!I26</f>
        <v>SWEBOK</v>
      </c>
      <c r="E26" s="288">
        <f>IF('Study Findings'!H26&lt;&gt;"",'Study Findings'!H26,'Studied Papers'!J26)</f>
        <v>0</v>
      </c>
      <c r="F26" s="298" t="str">
        <f>IF('Studied Papers'!G26&lt;&gt;"",'Studied Papers'!G26,'Studied Papers'!F26)</f>
        <v>case study</v>
      </c>
      <c r="G26" s="278" t="str" cm="1">
        <f t="array" ref="G26">IF('Studied Papers'!F26='Study types'!$A$3,'Study types'!$D$3,IF('Studied Papers'!F26='Study types'!$A$4,IF(OR(NOT(ISERR(FIND("random",'Studied Papers'!G26))),NOT(ISERR(FIND("control",'Studied Papers'!G26)))),INDEX('Study types'!$C$11:$F$11,MATCH('Study types'!$D$4,'Study types'!$C$11:$F$11,0)+1),'Study types'!$D$4),IF('Studied Papers'!F26='Study types'!$A$5,'Study types'!$D$5,IF('Studied Papers'!F26='Study types'!$A$6,IF(NOT(ISERR(FIND("random",'Studied Papers'!G26))),INDEX('Study types'!$C$11:$F$11,MATCH('Study types'!$D$6,'Study types'!$C$11:$F$11,0)+1),'Study types'!$D$6),IF('Studied Papers'!F26='Study types'!$A$7,IF('Studied Papers'!G26&lt;&gt;"",INDEX('Study types'!$C$11:$F$11,MATCH('Study types'!$D$7,'Study types'!$C$11:$F$11,0)+1),'Study types'!$D$7),IF('Studied Papers'!F26='Study types'!$A$8,'Study types'!$D$8,""))))))</f>
        <v>Low</v>
      </c>
      <c r="H26" s="278" t="str">
        <f>'Risk of Bias Assessment'!F26</f>
        <v>Unclear</v>
      </c>
      <c r="I26" s="278" t="str" cm="1">
        <f t="array" ref="I26">IF(H26='Risk of Bias Assessment'!$D$105,'Certainty in Body of Evidence'!G26,INDEX('Study types'!$C$11:$F$11,MATCH(G26,'Study types'!$C$11:$F$11,0)-1))</f>
        <v>Very low</v>
      </c>
      <c r="J26" s="318">
        <f>IF(ISTEXT(E26),_xlfn.XLOOKUP(E26,'SWEBOK KAs'!$D$3:$D$108,'SWEBOK KAs'!$F$3:$F$108),_xlfn.XLOOKUP(D26,'SWEBOK KAs'!$A$3:$A$109,'SWEBOK KAs'!$B$3:$B$109))</f>
        <v>0</v>
      </c>
    </row>
    <row r="27" spans="1:10" ht="27" customHeight="1" x14ac:dyDescent="0.2">
      <c r="A27" s="18" t="str">
        <f>'Studied Papers'!A27</f>
        <v>FatemaS17</v>
      </c>
      <c r="B27" s="18">
        <f>'Studied Papers'!B27</f>
        <v>2017</v>
      </c>
      <c r="C27" s="278">
        <f>'Studied Papers'!E27</f>
        <v>1</v>
      </c>
      <c r="D27" s="278" t="str">
        <f>'Studied Papers'!I27</f>
        <v>SEM</v>
      </c>
      <c r="E27" s="288" t="str">
        <f>IF('Study Findings'!H27&lt;&gt;"",'Study Findings'!H27,'Studied Papers'!J27)</f>
        <v>RAD</v>
      </c>
      <c r="F27" s="298" t="str">
        <f>IF('Studied Papers'!G27&lt;&gt;"",'Studied Papers'!G27,'Studied Papers'!F27)</f>
        <v>interviews, questionnaire-based survey</v>
      </c>
      <c r="G27" s="278" t="str" cm="1">
        <f t="array" ref="G27">IF('Studied Papers'!F27='Study types'!$A$3,'Study types'!$D$3,IF('Studied Papers'!F27='Study types'!$A$4,IF(OR(NOT(ISERR(FIND("random",'Studied Papers'!G27))),NOT(ISERR(FIND("control",'Studied Papers'!G27)))),INDEX('Study types'!$C$11:$F$11,MATCH('Study types'!$D$4,'Study types'!$C$11:$F$11,0)+1),'Study types'!$D$4),IF('Studied Papers'!F27='Study types'!$A$5,'Study types'!$D$5,IF('Studied Papers'!F27='Study types'!$A$6,IF(NOT(ISERR(FIND("random",'Studied Papers'!G27))),INDEX('Study types'!$C$11:$F$11,MATCH('Study types'!$D$6,'Study types'!$C$11:$F$11,0)+1),'Study types'!$D$6),IF('Studied Papers'!F27='Study types'!$A$7,IF('Studied Papers'!G27&lt;&gt;"",INDEX('Study types'!$C$11:$F$11,MATCH('Study types'!$D$7,'Study types'!$C$11:$F$11,0)+1),'Study types'!$D$7),IF('Studied Papers'!F27='Study types'!$A$8,'Study types'!$D$8,""))))))</f>
        <v>Moderate</v>
      </c>
      <c r="H27" s="278" t="str">
        <f>'Risk of Bias Assessment'!F27</f>
        <v>Low</v>
      </c>
      <c r="I27" s="278" t="str" cm="1">
        <f t="array" ref="I27">IF(H27='Risk of Bias Assessment'!$D$105,'Certainty in Body of Evidence'!G27,INDEX('Study types'!$C$11:$F$11,MATCH(G27,'Study types'!$C$11:$F$11,0)-1))</f>
        <v>Moderate</v>
      </c>
      <c r="J27" s="318" t="str">
        <f>IF(ISTEXT(E27),_xlfn.XLOOKUP(E27,'SWEBOK KAs'!$D$3:$D$108,'SWEBOK KAs'!$F$3:$F$108),_xlfn.XLOOKUP(D27,'SWEBOK KAs'!$A$3:$A$109,'SWEBOK KAs'!$B$3:$B$109))</f>
        <v>9.6</v>
      </c>
    </row>
    <row r="28" spans="1:10" ht="27" customHeight="1" x14ac:dyDescent="0.2">
      <c r="A28" s="18" t="str">
        <f>'Studied Papers'!A28</f>
        <v>FaulkLVSV09</v>
      </c>
      <c r="B28" s="18">
        <f>'Studied Papers'!B28</f>
        <v>2009</v>
      </c>
      <c r="C28" s="278">
        <f>'Studied Papers'!E28</f>
        <v>2</v>
      </c>
      <c r="D28" s="278" t="str">
        <f>'Studied Papers'!I28</f>
        <v>SWEBOK</v>
      </c>
      <c r="E28" s="288">
        <f>IF('Study Findings'!H28&lt;&gt;"",'Study Findings'!H28,'Studied Papers'!J28)</f>
        <v>0</v>
      </c>
      <c r="F28" s="298" t="str">
        <f>IF('Studied Papers'!G28&lt;&gt;"",'Studied Papers'!G28,'Studied Papers'!F28)</f>
        <v>many</v>
      </c>
      <c r="G28" s="278" t="str" cm="1">
        <f t="array" ref="G28">IF('Studied Papers'!F28='Study types'!$A$3,'Study types'!$D$3,IF('Studied Papers'!F28='Study types'!$A$4,IF(OR(NOT(ISERR(FIND("random",'Studied Papers'!G28))),NOT(ISERR(FIND("control",'Studied Papers'!G28)))),INDEX('Study types'!$C$11:$F$11,MATCH('Study types'!$D$4,'Study types'!$C$11:$F$11,0)+1),'Study types'!$D$4),IF('Studied Papers'!F28='Study types'!$A$5,'Study types'!$D$5,IF('Studied Papers'!F28='Study types'!$A$6,IF(NOT(ISERR(FIND("random",'Studied Papers'!G28))),INDEX('Study types'!$C$11:$F$11,MATCH('Study types'!$D$6,'Study types'!$C$11:$F$11,0)+1),'Study types'!$D$6),IF('Studied Papers'!F28='Study types'!$A$7,IF('Studied Papers'!G28&lt;&gt;"",INDEX('Study types'!$C$11:$F$11,MATCH('Study types'!$D$7,'Study types'!$C$11:$F$11,0)+1),'Study types'!$D$7),IF('Studied Papers'!F28='Study types'!$A$8,'Study types'!$D$8,""))))))</f>
        <v>Moderate</v>
      </c>
      <c r="H28" s="278" t="str">
        <f>'Risk of Bias Assessment'!F28</f>
        <v>Unclear</v>
      </c>
      <c r="I28" s="278" t="str" cm="1">
        <f t="array" ref="I28">IF(H28='Risk of Bias Assessment'!$D$105,'Certainty in Body of Evidence'!G28,INDEX('Study types'!$C$11:$F$11,MATCH(G28,'Study types'!$C$11:$F$11,0)-1))</f>
        <v>Low</v>
      </c>
      <c r="J28" s="318">
        <f>IF(ISTEXT(E28),_xlfn.XLOOKUP(E28,'SWEBOK KAs'!$D$3:$D$108,'SWEBOK KAs'!$F$3:$F$108),_xlfn.XLOOKUP(D28,'SWEBOK KAs'!$A$3:$A$109,'SWEBOK KAs'!$B$3:$B$109))</f>
        <v>0</v>
      </c>
    </row>
    <row r="29" spans="1:10" ht="27" customHeight="1" x14ac:dyDescent="0.2">
      <c r="A29" s="18" t="str">
        <f>'Studied Papers'!A29</f>
        <v>FrakesS01</v>
      </c>
      <c r="B29" s="18">
        <f>'Studied Papers'!B29</f>
        <v>2001</v>
      </c>
      <c r="C29" s="278">
        <f>'Studied Papers'!E29</f>
        <v>1</v>
      </c>
      <c r="D29" s="278" t="str">
        <f>'Studied Papers'!I29</f>
        <v>SC</v>
      </c>
      <c r="E29" s="288" t="str">
        <f>IF('Study Findings'!H29&lt;&gt;"",'Study Findings'!H29,'Studied Papers'!J29)</f>
        <v>REUSE</v>
      </c>
      <c r="F29" s="298" t="str">
        <f>IF('Studied Papers'!G29&lt;&gt;"",'Studied Papers'!G29,'Studied Papers'!F29)</f>
        <v>quasi-experiment</v>
      </c>
      <c r="G29" s="278" t="str" cm="1">
        <f t="array" ref="G29">IF('Studied Papers'!F29='Study types'!$A$3,'Study types'!$D$3,IF('Studied Papers'!F29='Study types'!$A$4,IF(OR(NOT(ISERR(FIND("random",'Studied Papers'!G29))),NOT(ISERR(FIND("control",'Studied Papers'!G29)))),INDEX('Study types'!$C$11:$F$11,MATCH('Study types'!$D$4,'Study types'!$C$11:$F$11,0)+1),'Study types'!$D$4),IF('Studied Papers'!F29='Study types'!$A$5,'Study types'!$D$5,IF('Studied Papers'!F29='Study types'!$A$6,IF(NOT(ISERR(FIND("random",'Studied Papers'!G29))),INDEX('Study types'!$C$11:$F$11,MATCH('Study types'!$D$6,'Study types'!$C$11:$F$11,0)+1),'Study types'!$D$6),IF('Studied Papers'!F29='Study types'!$A$7,IF('Studied Papers'!G29&lt;&gt;"",INDEX('Study types'!$C$11:$F$11,MATCH('Study types'!$D$7,'Study types'!$C$11:$F$11,0)+1),'Study types'!$D$7),IF('Studied Papers'!F29='Study types'!$A$8,'Study types'!$D$8,""))))))</f>
        <v>Moderate</v>
      </c>
      <c r="H29" s="278" t="str">
        <f>'Risk of Bias Assessment'!F29</f>
        <v>Low</v>
      </c>
      <c r="I29" s="278" t="str" cm="1">
        <f t="array" ref="I29">IF(H29='Risk of Bias Assessment'!$D$105,'Certainty in Body of Evidence'!G29,INDEX('Study types'!$C$11:$F$11,MATCH(G29,'Study types'!$C$11:$F$11,0)-1))</f>
        <v>Moderate</v>
      </c>
      <c r="J29" s="318" t="str">
        <f>IF(ISTEXT(E29),_xlfn.XLOOKUP(E29,'SWEBOK KAs'!$D$3:$D$108,'SWEBOK KAs'!$F$3:$F$108),_xlfn.XLOOKUP(D29,'SWEBOK KAs'!$A$3:$A$109,'SWEBOK KAs'!$B$3:$B$109))</f>
        <v>3.9</v>
      </c>
    </row>
    <row r="30" spans="1:10" ht="27" customHeight="1" x14ac:dyDescent="0.2">
      <c r="A30" s="18" t="str">
        <f>'Studied Papers'!A30</f>
        <v>GeH11</v>
      </c>
      <c r="B30" s="18">
        <f>'Studied Papers'!B30</f>
        <v>2011</v>
      </c>
      <c r="C30" s="278">
        <f>'Studied Papers'!E30</f>
        <v>1</v>
      </c>
      <c r="D30" s="278" t="str">
        <f>'Studied Papers'!I30</f>
        <v>SWEBOK</v>
      </c>
      <c r="E30" s="288" t="str">
        <f>IF('Study Findings'!H30&lt;&gt;"",'Study Findings'!H30,'Studied Papers'!J30)</f>
        <v>DATAB</v>
      </c>
      <c r="F30" s="298" t="str">
        <f>IF('Studied Papers'!G30&lt;&gt;"",'Studied Papers'!G30,'Studied Papers'!F30)</f>
        <v>quasi-experiment</v>
      </c>
      <c r="G30" s="278" t="str" cm="1">
        <f t="array" ref="G30">IF('Studied Papers'!F30='Study types'!$A$3,'Study types'!$D$3,IF('Studied Papers'!F30='Study types'!$A$4,IF(OR(NOT(ISERR(FIND("random",'Studied Papers'!G30))),NOT(ISERR(FIND("control",'Studied Papers'!G30)))),INDEX('Study types'!$C$11:$F$11,MATCH('Study types'!$D$4,'Study types'!$C$11:$F$11,0)+1),'Study types'!$D$4),IF('Studied Papers'!F30='Study types'!$A$5,'Study types'!$D$5,IF('Studied Papers'!F30='Study types'!$A$6,IF(NOT(ISERR(FIND("random",'Studied Papers'!G30))),INDEX('Study types'!$C$11:$F$11,MATCH('Study types'!$D$6,'Study types'!$C$11:$F$11,0)+1),'Study types'!$D$6),IF('Studied Papers'!F30='Study types'!$A$7,IF('Studied Papers'!G30&lt;&gt;"",INDEX('Study types'!$C$11:$F$11,MATCH('Study types'!$D$7,'Study types'!$C$11:$F$11,0)+1),'Study types'!$D$7),IF('Studied Papers'!F30='Study types'!$A$8,'Study types'!$D$8,""))))))</f>
        <v>Moderate</v>
      </c>
      <c r="H30" s="278" t="str">
        <f>'Risk of Bias Assessment'!F30</f>
        <v>Low</v>
      </c>
      <c r="I30" s="278" t="str" cm="1">
        <f t="array" ref="I30">IF(H30='Risk of Bias Assessment'!$D$105,'Certainty in Body of Evidence'!G30,INDEX('Study types'!$C$11:$F$11,MATCH(G30,'Study types'!$C$11:$F$11,0)-1))</f>
        <v>Moderate</v>
      </c>
      <c r="J30" s="318" t="str">
        <f>IF(ISTEXT(E30),_xlfn.XLOOKUP(E30,'SWEBOK KAs'!$D$3:$D$108,'SWEBOK KAs'!$F$3:$F$108),_xlfn.XLOOKUP(D30,'SWEBOK KAs'!$A$3:$A$109,'SWEBOK KAs'!$B$3:$B$109))</f>
        <v>12.8</v>
      </c>
    </row>
    <row r="31" spans="1:10" ht="27" customHeight="1" x14ac:dyDescent="0.2">
      <c r="A31" s="18" t="str">
        <f>'Studied Papers'!A31</f>
        <v>GraziotinWA15</v>
      </c>
      <c r="B31" s="18">
        <f>'Studied Papers'!B31</f>
        <v>2015</v>
      </c>
      <c r="C31" s="278">
        <f>'Studied Papers'!E31</f>
        <v>1</v>
      </c>
      <c r="D31" s="278" t="str">
        <f>'Studied Papers'!I31</f>
        <v>SEPP</v>
      </c>
      <c r="E31" s="288">
        <f>IF('Study Findings'!H31&lt;&gt;"",'Study Findings'!H31,'Studied Papers'!J31)</f>
        <v>0</v>
      </c>
      <c r="F31" s="298" t="str">
        <f>IF('Studied Papers'!G31&lt;&gt;"",'Studied Papers'!G31,'Studied Papers'!F31)</f>
        <v>questionnaire-based survey</v>
      </c>
      <c r="G31" s="278" t="str" cm="1">
        <f t="array" ref="G31">IF('Studied Papers'!F31='Study types'!$A$3,'Study types'!$D$3,IF('Studied Papers'!F31='Study types'!$A$4,IF(OR(NOT(ISERR(FIND("random",'Studied Papers'!G31))),NOT(ISERR(FIND("control",'Studied Papers'!G31)))),INDEX('Study types'!$C$11:$F$11,MATCH('Study types'!$D$4,'Study types'!$C$11:$F$11,0)+1),'Study types'!$D$4),IF('Studied Papers'!F31='Study types'!$A$5,'Study types'!$D$5,IF('Studied Papers'!F31='Study types'!$A$6,IF(NOT(ISERR(FIND("random",'Studied Papers'!G31))),INDEX('Study types'!$C$11:$F$11,MATCH('Study types'!$D$6,'Study types'!$C$11:$F$11,0)+1),'Study types'!$D$6),IF('Studied Papers'!F31='Study types'!$A$7,IF('Studied Papers'!G31&lt;&gt;"",INDEX('Study types'!$C$11:$F$11,MATCH('Study types'!$D$7,'Study types'!$C$11:$F$11,0)+1),'Study types'!$D$7),IF('Studied Papers'!F31='Study types'!$A$8,'Study types'!$D$8,""))))))</f>
        <v>Moderate</v>
      </c>
      <c r="H31" s="278" t="str">
        <f>'Risk of Bias Assessment'!F31</f>
        <v>Unclear</v>
      </c>
      <c r="I31" s="278" t="str" cm="1">
        <f t="array" ref="I31">IF(H31='Risk of Bias Assessment'!$D$105,'Certainty in Body of Evidence'!G31,INDEX('Study types'!$C$11:$F$11,MATCH(G31,'Study types'!$C$11:$F$11,0)-1))</f>
        <v>Low</v>
      </c>
      <c r="J31" s="318">
        <f>IF(ISTEXT(E31),_xlfn.XLOOKUP(E31,'SWEBOK KAs'!$D$3:$D$108,'SWEBOK KAs'!$F$3:$F$108),_xlfn.XLOOKUP(D31,'SWEBOK KAs'!$A$3:$A$109,'SWEBOK KAs'!$B$3:$B$109))</f>
        <v>11</v>
      </c>
    </row>
    <row r="32" spans="1:10" ht="27" customHeight="1" x14ac:dyDescent="0.2">
      <c r="A32" s="18" t="str">
        <f>'Studied Papers'!A32</f>
        <v>GreenHC05</v>
      </c>
      <c r="B32" s="18">
        <f>'Studied Papers'!B32</f>
        <v>2005</v>
      </c>
      <c r="C32" s="278">
        <f>'Studied Papers'!E32</f>
        <v>1</v>
      </c>
      <c r="D32" s="278" t="str">
        <f>'Studied Papers'!I32</f>
        <v>SEP</v>
      </c>
      <c r="E32" s="288" t="str">
        <f>IF('Study Findings'!H32&lt;&gt;"",'Study Findings'!H32,'Studied Papers'!J32)</f>
        <v>CMMI</v>
      </c>
      <c r="F32" s="298" t="str">
        <f>IF('Studied Papers'!G32&lt;&gt;"",'Studied Papers'!G32,'Studied Papers'!F32)</f>
        <v>questionnaire-based survey</v>
      </c>
      <c r="G32" s="278" t="str" cm="1">
        <f t="array" ref="G32">IF('Studied Papers'!F32='Study types'!$A$3,'Study types'!$D$3,IF('Studied Papers'!F32='Study types'!$A$4,IF(OR(NOT(ISERR(FIND("random",'Studied Papers'!G32))),NOT(ISERR(FIND("control",'Studied Papers'!G32)))),INDEX('Study types'!$C$11:$F$11,MATCH('Study types'!$D$4,'Study types'!$C$11:$F$11,0)+1),'Study types'!$D$4),IF('Studied Papers'!F32='Study types'!$A$5,'Study types'!$D$5,IF('Studied Papers'!F32='Study types'!$A$6,IF(NOT(ISERR(FIND("random",'Studied Papers'!G32))),INDEX('Study types'!$C$11:$F$11,MATCH('Study types'!$D$6,'Study types'!$C$11:$F$11,0)+1),'Study types'!$D$6),IF('Studied Papers'!F32='Study types'!$A$7,IF('Studied Papers'!G32&lt;&gt;"",INDEX('Study types'!$C$11:$F$11,MATCH('Study types'!$D$7,'Study types'!$C$11:$F$11,0)+1),'Study types'!$D$7),IF('Studied Papers'!F32='Study types'!$A$8,'Study types'!$D$8,""))))))</f>
        <v>Moderate</v>
      </c>
      <c r="H32" s="278" t="str">
        <f>'Risk of Bias Assessment'!F32</f>
        <v>Low</v>
      </c>
      <c r="I32" s="278" t="str" cm="1">
        <f t="array" ref="I32">IF(H32='Risk of Bias Assessment'!$D$105,'Certainty in Body of Evidence'!G32,INDEX('Study types'!$C$11:$F$11,MATCH(G32,'Study types'!$C$11:$F$11,0)-1))</f>
        <v>Moderate</v>
      </c>
      <c r="J32" s="318" t="str">
        <f>IF(ISTEXT(E32),_xlfn.XLOOKUP(E32,'SWEBOK KAs'!$D$3:$D$108,'SWEBOK KAs'!$F$3:$F$108),_xlfn.XLOOKUP(D32,'SWEBOK KAs'!$A$3:$A$109,'SWEBOK KAs'!$B$3:$B$109))</f>
        <v>10.1</v>
      </c>
    </row>
    <row r="33" spans="1:10" ht="27" customHeight="1" x14ac:dyDescent="0.2">
      <c r="A33" s="18" t="str">
        <f>'Studied Papers'!A33</f>
        <v>HenshawJMB96</v>
      </c>
      <c r="B33" s="18">
        <f>'Studied Papers'!B33</f>
        <v>1996</v>
      </c>
      <c r="C33" s="278">
        <f>'Studied Papers'!E33</f>
        <v>1</v>
      </c>
      <c r="D33" s="278" t="str">
        <f>'Studied Papers'!I33</f>
        <v>SR</v>
      </c>
      <c r="E33" s="288">
        <f>IF('Study Findings'!H33&lt;&gt;"",'Study Findings'!H33,'Studied Papers'!J33)</f>
        <v>0</v>
      </c>
      <c r="F33" s="298" t="str">
        <f>IF('Studied Papers'!G33&lt;&gt;"",'Studied Papers'!G33,'Studied Papers'!F33)</f>
        <v>exploratory case study</v>
      </c>
      <c r="G33" s="278" t="str" cm="1">
        <f t="array" ref="G33">IF('Studied Papers'!F33='Study types'!$A$3,'Study types'!$D$3,IF('Studied Papers'!F33='Study types'!$A$4,IF(OR(NOT(ISERR(FIND("random",'Studied Papers'!G33))),NOT(ISERR(FIND("control",'Studied Papers'!G33)))),INDEX('Study types'!$C$11:$F$11,MATCH('Study types'!$D$4,'Study types'!$C$11:$F$11,0)+1),'Study types'!$D$4),IF('Studied Papers'!F33='Study types'!$A$5,'Study types'!$D$5,IF('Studied Papers'!F33='Study types'!$A$6,IF(NOT(ISERR(FIND("random",'Studied Papers'!G33))),INDEX('Study types'!$C$11:$F$11,MATCH('Study types'!$D$6,'Study types'!$C$11:$F$11,0)+1),'Study types'!$D$6),IF('Studied Papers'!F33='Study types'!$A$7,IF('Studied Papers'!G33&lt;&gt;"",INDEX('Study types'!$C$11:$F$11,MATCH('Study types'!$D$7,'Study types'!$C$11:$F$11,0)+1),'Study types'!$D$7),IF('Studied Papers'!F33='Study types'!$A$8,'Study types'!$D$8,""))))))</f>
        <v>Low</v>
      </c>
      <c r="H33" s="278" t="str">
        <f>'Risk of Bias Assessment'!F33</f>
        <v>Low</v>
      </c>
      <c r="I33" s="278" t="str" cm="1">
        <f t="array" ref="I33">IF(H33='Risk of Bias Assessment'!$D$105,'Certainty in Body of Evidence'!G33,INDEX('Study types'!$C$11:$F$11,MATCH(G33,'Study types'!$C$11:$F$11,0)-1))</f>
        <v>Low</v>
      </c>
      <c r="J33" s="318">
        <f>IF(ISTEXT(E33),_xlfn.XLOOKUP(E33,'SWEBOK KAs'!$D$3:$D$108,'SWEBOK KAs'!$F$3:$F$108),_xlfn.XLOOKUP(D33,'SWEBOK KAs'!$A$3:$A$109,'SWEBOK KAs'!$B$3:$B$109))</f>
        <v>1</v>
      </c>
    </row>
    <row r="34" spans="1:10" ht="27" customHeight="1" x14ac:dyDescent="0.2">
      <c r="A34" s="18" t="str">
        <f>'Studied Papers'!A34</f>
        <v>HernandezLopezCSC15</v>
      </c>
      <c r="B34" s="18">
        <f>'Studied Papers'!B34</f>
        <v>2015</v>
      </c>
      <c r="C34" s="278">
        <f>'Studied Papers'!E34</f>
        <v>1</v>
      </c>
      <c r="D34" s="278" t="str">
        <f>'Studied Papers'!I34</f>
        <v>SWEBOK</v>
      </c>
      <c r="E34" s="288">
        <f>IF('Study Findings'!H34&lt;&gt;"",'Study Findings'!H34,'Studied Papers'!J34)</f>
        <v>0</v>
      </c>
      <c r="F34" s="298" t="str">
        <f>IF('Studied Papers'!G34&lt;&gt;"",'Studied Papers'!G34,'Studied Papers'!F34)</f>
        <v>interviews, questionnaire-based survey</v>
      </c>
      <c r="G34" s="278" t="str" cm="1">
        <f t="array" ref="G34">IF('Studied Papers'!F34='Study types'!$A$3,'Study types'!$D$3,IF('Studied Papers'!F34='Study types'!$A$4,IF(OR(NOT(ISERR(FIND("random",'Studied Papers'!G34))),NOT(ISERR(FIND("control",'Studied Papers'!G34)))),INDEX('Study types'!$C$11:$F$11,MATCH('Study types'!$D$4,'Study types'!$C$11:$F$11,0)+1),'Study types'!$D$4),IF('Studied Papers'!F34='Study types'!$A$5,'Study types'!$D$5,IF('Studied Papers'!F34='Study types'!$A$6,IF(NOT(ISERR(FIND("random",'Studied Papers'!G34))),INDEX('Study types'!$C$11:$F$11,MATCH('Study types'!$D$6,'Study types'!$C$11:$F$11,0)+1),'Study types'!$D$6),IF('Studied Papers'!F34='Study types'!$A$7,IF('Studied Papers'!G34&lt;&gt;"",INDEX('Study types'!$C$11:$F$11,MATCH('Study types'!$D$7,'Study types'!$C$11:$F$11,0)+1),'Study types'!$D$7),IF('Studied Papers'!F34='Study types'!$A$8,'Study types'!$D$8,""))))))</f>
        <v>Moderate</v>
      </c>
      <c r="H34" s="278" t="str">
        <f>'Risk of Bias Assessment'!F34</f>
        <v>Unclear</v>
      </c>
      <c r="I34" s="278" t="str" cm="1">
        <f t="array" ref="I34">IF(H34='Risk of Bias Assessment'!$D$105,'Certainty in Body of Evidence'!G34,INDEX('Study types'!$C$11:$F$11,MATCH(G34,'Study types'!$C$11:$F$11,0)-1))</f>
        <v>Low</v>
      </c>
      <c r="J34" s="318">
        <f>IF(ISTEXT(E34),_xlfn.XLOOKUP(E34,'SWEBOK KAs'!$D$3:$D$108,'SWEBOK KAs'!$F$3:$F$108),_xlfn.XLOOKUP(D34,'SWEBOK KAs'!$A$3:$A$109,'SWEBOK KAs'!$B$3:$B$109))</f>
        <v>0</v>
      </c>
    </row>
    <row r="35" spans="1:10" ht="27" customHeight="1" x14ac:dyDescent="0.2">
      <c r="A35" s="18" t="str">
        <f>'Studied Papers'!A35</f>
        <v>HernandezLopezPGC11</v>
      </c>
      <c r="B35" s="18">
        <f>'Studied Papers'!B35</f>
        <v>2011</v>
      </c>
      <c r="C35" s="278">
        <f>'Studied Papers'!E35</f>
        <v>1</v>
      </c>
      <c r="D35" s="278" t="str">
        <f>'Studied Papers'!I35</f>
        <v>SWEBOK</v>
      </c>
      <c r="E35" s="288">
        <f>IF('Study Findings'!H35&lt;&gt;"",'Study Findings'!H35,'Studied Papers'!J35)</f>
        <v>0</v>
      </c>
      <c r="F35" s="298" t="str">
        <f>IF('Studied Papers'!G35&lt;&gt;"",'Studied Papers'!G35,'Studied Papers'!F35)</f>
        <v>review</v>
      </c>
      <c r="G35" s="278" t="str" cm="1">
        <f t="array" ref="G35">IF('Studied Papers'!F35='Study types'!$A$3,'Study types'!$D$3,IF('Studied Papers'!F35='Study types'!$A$4,IF(OR(NOT(ISERR(FIND("random",'Studied Papers'!G35))),NOT(ISERR(FIND("control",'Studied Papers'!G35)))),INDEX('Study types'!$C$11:$F$11,MATCH('Study types'!$D$4,'Study types'!$C$11:$F$11,0)+1),'Study types'!$D$4),IF('Studied Papers'!F35='Study types'!$A$5,'Study types'!$D$5,IF('Studied Papers'!F35='Study types'!$A$6,IF(NOT(ISERR(FIND("random",'Studied Papers'!G35))),INDEX('Study types'!$C$11:$F$11,MATCH('Study types'!$D$6,'Study types'!$C$11:$F$11,0)+1),'Study types'!$D$6),IF('Studied Papers'!F35='Study types'!$A$7,IF('Studied Papers'!G35&lt;&gt;"",INDEX('Study types'!$C$11:$F$11,MATCH('Study types'!$D$7,'Study types'!$C$11:$F$11,0)+1),'Study types'!$D$7),IF('Studied Papers'!F35='Study types'!$A$8,'Study types'!$D$8,""))))))</f>
        <v>Moderate</v>
      </c>
      <c r="H35" s="278" t="str">
        <f>'Risk of Bias Assessment'!F35</f>
        <v>Low</v>
      </c>
      <c r="I35" s="278" t="str" cm="1">
        <f t="array" ref="I35">IF(H35='Risk of Bias Assessment'!$D$105,'Certainty in Body of Evidence'!G35,INDEX('Study types'!$C$11:$F$11,MATCH(G35,'Study types'!$C$11:$F$11,0)-1))</f>
        <v>Moderate</v>
      </c>
      <c r="J35" s="318">
        <f>IF(ISTEXT(E35),_xlfn.XLOOKUP(E35,'SWEBOK KAs'!$D$3:$D$108,'SWEBOK KAs'!$F$3:$F$108),_xlfn.XLOOKUP(D35,'SWEBOK KAs'!$A$3:$A$109,'SWEBOK KAs'!$B$3:$B$109))</f>
        <v>0</v>
      </c>
    </row>
    <row r="36" spans="1:10" ht="27" customHeight="1" x14ac:dyDescent="0.2">
      <c r="A36" s="18" t="str">
        <f>'Studied Papers'!A36</f>
        <v>HuangW09</v>
      </c>
      <c r="B36" s="18">
        <f>'Studied Papers'!B36</f>
        <v>2009</v>
      </c>
      <c r="C36" s="278">
        <f>'Studied Papers'!E36</f>
        <v>1</v>
      </c>
      <c r="D36" s="278" t="str">
        <f>'Studied Papers'!I36</f>
        <v>SWEBOK</v>
      </c>
      <c r="E36" s="288">
        <f>IF('Study Findings'!H36&lt;&gt;"",'Study Findings'!H36,'Studied Papers'!J36)</f>
        <v>0</v>
      </c>
      <c r="F36" s="298" t="str">
        <f>IF('Studied Papers'!G36&lt;&gt;"",'Studied Papers'!G36,'Studied Papers'!F36)</f>
        <v>controlled experiment</v>
      </c>
      <c r="G36" s="278" t="str" cm="1">
        <f t="array" ref="G36">IF('Studied Papers'!F36='Study types'!$A$3,'Study types'!$D$3,IF('Studied Papers'!F36='Study types'!$A$4,IF(OR(NOT(ISERR(FIND("random",'Studied Papers'!G36))),NOT(ISERR(FIND("control",'Studied Papers'!G36)))),INDEX('Study types'!$C$11:$F$11,MATCH('Study types'!$D$4,'Study types'!$C$11:$F$11,0)+1),'Study types'!$D$4),IF('Studied Papers'!F36='Study types'!$A$5,'Study types'!$D$5,IF('Studied Papers'!F36='Study types'!$A$6,IF(NOT(ISERR(FIND("random",'Studied Papers'!G36))),INDEX('Study types'!$C$11:$F$11,MATCH('Study types'!$D$6,'Study types'!$C$11:$F$11,0)+1),'Study types'!$D$6),IF('Studied Papers'!F36='Study types'!$A$7,IF('Studied Papers'!G36&lt;&gt;"",INDEX('Study types'!$C$11:$F$11,MATCH('Study types'!$D$7,'Study types'!$C$11:$F$11,0)+1),'Study types'!$D$7),IF('Studied Papers'!F36='Study types'!$A$8,'Study types'!$D$8,""))))))</f>
        <v>High</v>
      </c>
      <c r="H36" s="278" t="str">
        <f>'Risk of Bias Assessment'!F36</f>
        <v>Low</v>
      </c>
      <c r="I36" s="278" t="str" cm="1">
        <f t="array" ref="I36">IF(H36='Risk of Bias Assessment'!$D$105,'Certainty in Body of Evidence'!G36,INDEX('Study types'!$C$11:$F$11,MATCH(G36,'Study types'!$C$11:$F$11,0)-1))</f>
        <v>High</v>
      </c>
      <c r="J36" s="318">
        <f>IF(ISTEXT(E36),_xlfn.XLOOKUP(E36,'SWEBOK KAs'!$D$3:$D$108,'SWEBOK KAs'!$F$3:$F$108),_xlfn.XLOOKUP(D36,'SWEBOK KAs'!$A$3:$A$109,'SWEBOK KAs'!$B$3:$B$109))</f>
        <v>0</v>
      </c>
    </row>
    <row r="37" spans="1:10" ht="27" customHeight="1" x14ac:dyDescent="0.2">
      <c r="A37" s="18" t="str">
        <f>'Studied Papers'!A37</f>
        <v>JaloteK21</v>
      </c>
      <c r="B37" s="18">
        <f>'Studied Papers'!B37</f>
        <v>2021</v>
      </c>
      <c r="C37" s="278">
        <f>'Studied Papers'!E37</f>
        <v>3</v>
      </c>
      <c r="D37" s="278" t="str">
        <f>'Studied Papers'!I37</f>
        <v>ST</v>
      </c>
      <c r="E37" s="288">
        <f>IF('Study Findings'!H37&lt;&gt;"",'Study Findings'!H37,'Studied Papers'!J37)</f>
        <v>0</v>
      </c>
      <c r="F37" s="298" t="str">
        <f>IF('Studied Papers'!G37&lt;&gt;"",'Studied Papers'!G37,'Studied Papers'!F37)</f>
        <v>many</v>
      </c>
      <c r="G37" s="278" t="str" cm="1">
        <f t="array" ref="G37">IF('Studied Papers'!F37='Study types'!$A$3,'Study types'!$D$3,IF('Studied Papers'!F37='Study types'!$A$4,IF(OR(NOT(ISERR(FIND("random",'Studied Papers'!G37))),NOT(ISERR(FIND("control",'Studied Papers'!G37)))),INDEX('Study types'!$C$11:$F$11,MATCH('Study types'!$D$4,'Study types'!$C$11:$F$11,0)+1),'Study types'!$D$4),IF('Studied Papers'!F37='Study types'!$A$5,'Study types'!$D$5,IF('Studied Papers'!F37='Study types'!$A$6,IF(NOT(ISERR(FIND("random",'Studied Papers'!G37))),INDEX('Study types'!$C$11:$F$11,MATCH('Study types'!$D$6,'Study types'!$C$11:$F$11,0)+1),'Study types'!$D$6),IF('Studied Papers'!F37='Study types'!$A$7,IF('Studied Papers'!G37&lt;&gt;"",INDEX('Study types'!$C$11:$F$11,MATCH('Study types'!$D$7,'Study types'!$C$11:$F$11,0)+1),'Study types'!$D$7),IF('Studied Papers'!F37='Study types'!$A$8,'Study types'!$D$8,""))))))</f>
        <v>Moderate</v>
      </c>
      <c r="H37" s="278" t="str">
        <f>'Risk of Bias Assessment'!F37</f>
        <v>Unclear</v>
      </c>
      <c r="I37" s="278" t="str" cm="1">
        <f t="array" ref="I37">IF(H37='Risk of Bias Assessment'!$D$105,'Certainty in Body of Evidence'!G37,INDEX('Study types'!$C$11:$F$11,MATCH(G37,'Study types'!$C$11:$F$11,0)-1))</f>
        <v>Low</v>
      </c>
      <c r="J37" s="318">
        <f>IF(ISTEXT(E37),_xlfn.XLOOKUP(E37,'SWEBOK KAs'!$D$3:$D$108,'SWEBOK KAs'!$F$3:$F$108),_xlfn.XLOOKUP(D37,'SWEBOK KAs'!$A$3:$A$109,'SWEBOK KAs'!$B$3:$B$109))</f>
        <v>4</v>
      </c>
    </row>
    <row r="38" spans="1:10" ht="27" customHeight="1" x14ac:dyDescent="0.2">
      <c r="A38" s="18" t="str">
        <f>'Studied Papers'!A38</f>
        <v>JohnsonZB21</v>
      </c>
      <c r="B38" s="18">
        <f>'Studied Papers'!B38</f>
        <v>2021</v>
      </c>
      <c r="C38" s="290">
        <f>'Studied Papers'!E38</f>
        <v>2</v>
      </c>
      <c r="D38" s="290" t="str">
        <f>'Studied Papers'!I38</f>
        <v>SWEBOK</v>
      </c>
      <c r="E38" s="288">
        <f>IF('Study Findings'!H38&lt;&gt;"",'Study Findings'!H38,'Studied Papers'!J38)</f>
        <v>0</v>
      </c>
      <c r="F38" s="298" t="str">
        <f>IF('Studied Papers'!G38&lt;&gt;"",'Studied Papers'!G38,'Studied Papers'!F38)</f>
        <v>randomized online survey, interviews</v>
      </c>
      <c r="G38" s="290" t="str" cm="1">
        <f t="array" ref="G38">IF('Studied Papers'!F38='Study types'!$A$3,'Study types'!$D$3,IF('Studied Papers'!F38='Study types'!$A$4,IF(OR(NOT(ISERR(FIND("random",'Studied Papers'!G38))),NOT(ISERR(FIND("control",'Studied Papers'!G38)))),INDEX('Study types'!$C$11:$F$11,MATCH('Study types'!$D$4,'Study types'!$C$11:$F$11,0)+1),'Study types'!$D$4),IF('Studied Papers'!F38='Study types'!$A$5,'Study types'!$D$5,IF('Studied Papers'!F38='Study types'!$A$6,IF(NOT(ISERR(FIND("random",'Studied Papers'!G38))),INDEX('Study types'!$C$11:$F$11,MATCH('Study types'!$D$6,'Study types'!$C$11:$F$11,0)+1),'Study types'!$D$6),IF('Studied Papers'!F38='Study types'!$A$7,IF('Studied Papers'!G38&lt;&gt;"",INDEX('Study types'!$C$11:$F$11,MATCH('Study types'!$D$7,'Study types'!$C$11:$F$11,0)+1),'Study types'!$D$7),IF('Studied Papers'!F38='Study types'!$A$8,'Study types'!$D$8,""))))))</f>
        <v>High</v>
      </c>
      <c r="H38" s="290" t="str">
        <f>'Risk of Bias Assessment'!F38</f>
        <v>Unclear</v>
      </c>
      <c r="I38" s="290" t="str" cm="1">
        <f t="array" ref="I38">IF(H38='Risk of Bias Assessment'!$D$105,'Certainty in Body of Evidence'!G38,INDEX('Study types'!$C$11:$F$11,MATCH(G38,'Study types'!$C$11:$F$11,0)-1))</f>
        <v>Moderate</v>
      </c>
      <c r="J38" s="318">
        <f>IF(ISTEXT(E38),_xlfn.XLOOKUP(E38,'SWEBOK KAs'!$D$3:$D$108,'SWEBOK KAs'!$F$3:$F$108),_xlfn.XLOOKUP(D38,'SWEBOK KAs'!$A$3:$A$109,'SWEBOK KAs'!$B$3:$B$109))</f>
        <v>0</v>
      </c>
    </row>
    <row r="39" spans="1:10" ht="27" customHeight="1" x14ac:dyDescent="0.2">
      <c r="A39" s="18" t="str">
        <f>'Studied Papers'!A39</f>
        <v>KautzJU14</v>
      </c>
      <c r="B39" s="18">
        <f>'Studied Papers'!B39</f>
        <v>2014</v>
      </c>
      <c r="C39" s="278">
        <f>'Studied Papers'!E39</f>
        <v>1</v>
      </c>
      <c r="D39" s="278" t="str">
        <f>'Studied Papers'!I39</f>
        <v>SC</v>
      </c>
      <c r="E39" s="288" t="str">
        <f>IF('Study Findings'!H39&lt;&gt;"",'Study Findings'!H39,'Studied Papers'!J39)</f>
        <v>RAD</v>
      </c>
      <c r="F39" s="298" t="str">
        <f>IF('Studied Papers'!G39&lt;&gt;"",'Studied Papers'!G39,'Studied Papers'!F39)</f>
        <v>case study</v>
      </c>
      <c r="G39" s="278" t="str" cm="1">
        <f t="array" ref="G39">IF('Studied Papers'!F39='Study types'!$A$3,'Study types'!$D$3,IF('Studied Papers'!F39='Study types'!$A$4,IF(OR(NOT(ISERR(FIND("random",'Studied Papers'!G39))),NOT(ISERR(FIND("control",'Studied Papers'!G39)))),INDEX('Study types'!$C$11:$F$11,MATCH('Study types'!$D$4,'Study types'!$C$11:$F$11,0)+1),'Study types'!$D$4),IF('Studied Papers'!F39='Study types'!$A$5,'Study types'!$D$5,IF('Studied Papers'!F39='Study types'!$A$6,IF(NOT(ISERR(FIND("random",'Studied Papers'!G39))),INDEX('Study types'!$C$11:$F$11,MATCH('Study types'!$D$6,'Study types'!$C$11:$F$11,0)+1),'Study types'!$D$6),IF('Studied Papers'!F39='Study types'!$A$7,IF('Studied Papers'!G39&lt;&gt;"",INDEX('Study types'!$C$11:$F$11,MATCH('Study types'!$D$7,'Study types'!$C$11:$F$11,0)+1),'Study types'!$D$7),IF('Studied Papers'!F39='Study types'!$A$8,'Study types'!$D$8,""))))))</f>
        <v>Low</v>
      </c>
      <c r="H39" s="278" t="str">
        <f>'Risk of Bias Assessment'!F39</f>
        <v>Low</v>
      </c>
      <c r="I39" s="278" t="str" cm="1">
        <f t="array" ref="I39">IF(H39='Risk of Bias Assessment'!$D$105,'Certainty in Body of Evidence'!G39,INDEX('Study types'!$C$11:$F$11,MATCH(G39,'Study types'!$C$11:$F$11,0)-1))</f>
        <v>Low</v>
      </c>
      <c r="J39" s="318" t="str">
        <f>IF(ISTEXT(E39),_xlfn.XLOOKUP(E39,'SWEBOK KAs'!$D$3:$D$108,'SWEBOK KAs'!$F$3:$F$108),_xlfn.XLOOKUP(D39,'SWEBOK KAs'!$A$3:$A$109,'SWEBOK KAs'!$B$3:$B$109))</f>
        <v>9.6</v>
      </c>
    </row>
    <row r="40" spans="1:10" ht="27" customHeight="1" x14ac:dyDescent="0.2">
      <c r="A40" s="18" t="str">
        <f>'Studied Papers'!A40</f>
        <v>KemayelMO91</v>
      </c>
      <c r="B40" s="18">
        <f>'Studied Papers'!B40</f>
        <v>1991</v>
      </c>
      <c r="C40" s="278">
        <f>'Studied Papers'!E40</f>
        <v>1</v>
      </c>
      <c r="D40" s="278" t="str">
        <f>'Studied Papers'!I40</f>
        <v>SWEBOK</v>
      </c>
      <c r="E40" s="288">
        <f>IF('Study Findings'!H40&lt;&gt;"",'Study Findings'!H40,'Studied Papers'!J40)</f>
        <v>0</v>
      </c>
      <c r="F40" s="298" t="str">
        <f>IF('Studied Papers'!G40&lt;&gt;"",'Studied Papers'!G40,'Studied Papers'!F40)</f>
        <v>questionnaire-based survey</v>
      </c>
      <c r="G40" s="278" t="str" cm="1">
        <f t="array" ref="G40">IF('Studied Papers'!F40='Study types'!$A$3,'Study types'!$D$3,IF('Studied Papers'!F40='Study types'!$A$4,IF(OR(NOT(ISERR(FIND("random",'Studied Papers'!G40))),NOT(ISERR(FIND("control",'Studied Papers'!G40)))),INDEX('Study types'!$C$11:$F$11,MATCH('Study types'!$D$4,'Study types'!$C$11:$F$11,0)+1),'Study types'!$D$4),IF('Studied Papers'!F40='Study types'!$A$5,'Study types'!$D$5,IF('Studied Papers'!F40='Study types'!$A$6,IF(NOT(ISERR(FIND("random",'Studied Papers'!G40))),INDEX('Study types'!$C$11:$F$11,MATCH('Study types'!$D$6,'Study types'!$C$11:$F$11,0)+1),'Study types'!$D$6),IF('Studied Papers'!F40='Study types'!$A$7,IF('Studied Papers'!G40&lt;&gt;"",INDEX('Study types'!$C$11:$F$11,MATCH('Study types'!$D$7,'Study types'!$C$11:$F$11,0)+1),'Study types'!$D$7),IF('Studied Papers'!F40='Study types'!$A$8,'Study types'!$D$8,""))))))</f>
        <v>Moderate</v>
      </c>
      <c r="H40" s="278" t="str">
        <f>'Risk of Bias Assessment'!F40</f>
        <v>Low</v>
      </c>
      <c r="I40" s="278" t="str" cm="1">
        <f t="array" ref="I40">IF(H40='Risk of Bias Assessment'!$D$105,'Certainty in Body of Evidence'!G40,INDEX('Study types'!$C$11:$F$11,MATCH(G40,'Study types'!$C$11:$F$11,0)-1))</f>
        <v>Moderate</v>
      </c>
      <c r="J40" s="318">
        <f>IF(ISTEXT(E40),_xlfn.XLOOKUP(E40,'SWEBOK KAs'!$D$3:$D$108,'SWEBOK KAs'!$F$3:$F$108),_xlfn.XLOOKUP(D40,'SWEBOK KAs'!$A$3:$A$109,'SWEBOK KAs'!$B$3:$B$109))</f>
        <v>0</v>
      </c>
    </row>
    <row r="41" spans="1:10" ht="27" customHeight="1" x14ac:dyDescent="0.2">
      <c r="A41" s="18" t="str">
        <f>'Studied Papers'!A41</f>
        <v>KitchenhamM04</v>
      </c>
      <c r="B41" s="18">
        <f>'Studied Papers'!B41</f>
        <v>2004</v>
      </c>
      <c r="C41" s="278">
        <f>'Studied Papers'!E41</f>
        <v>1</v>
      </c>
      <c r="D41" s="278" t="str">
        <f>'Studied Papers'!I41</f>
        <v>SC</v>
      </c>
      <c r="E41" s="288">
        <f>IF('Study Findings'!H41&lt;&gt;"",'Study Findings'!H41,'Studied Papers'!J41)</f>
        <v>0</v>
      </c>
      <c r="F41" s="298" t="str">
        <f>IF('Studied Papers'!G41&lt;&gt;"",'Studied Papers'!G41,'Studied Papers'!F41)</f>
        <v>controlled experiment</v>
      </c>
      <c r="G41" s="278" t="str" cm="1">
        <f t="array" ref="G41">IF('Studied Papers'!F41='Study types'!$A$3,'Study types'!$D$3,IF('Studied Papers'!F41='Study types'!$A$4,IF(OR(NOT(ISERR(FIND("random",'Studied Papers'!G41))),NOT(ISERR(FIND("control",'Studied Papers'!G41)))),INDEX('Study types'!$C$11:$F$11,MATCH('Study types'!$D$4,'Study types'!$C$11:$F$11,0)+1),'Study types'!$D$4),IF('Studied Papers'!F41='Study types'!$A$5,'Study types'!$D$5,IF('Studied Papers'!F41='Study types'!$A$6,IF(NOT(ISERR(FIND("random",'Studied Papers'!G41))),INDEX('Study types'!$C$11:$F$11,MATCH('Study types'!$D$6,'Study types'!$C$11:$F$11,0)+1),'Study types'!$D$6),IF('Studied Papers'!F41='Study types'!$A$7,IF('Studied Papers'!G41&lt;&gt;"",INDEX('Study types'!$C$11:$F$11,MATCH('Study types'!$D$7,'Study types'!$C$11:$F$11,0)+1),'Study types'!$D$7),IF('Studied Papers'!F41='Study types'!$A$8,'Study types'!$D$8,""))))))</f>
        <v>High</v>
      </c>
      <c r="H41" s="278" t="str">
        <f>'Risk of Bias Assessment'!F41</f>
        <v>Low</v>
      </c>
      <c r="I41" s="278" t="str" cm="1">
        <f t="array" ref="I41">IF(H41='Risk of Bias Assessment'!$D$105,'Certainty in Body of Evidence'!G41,INDEX('Study types'!$C$11:$F$11,MATCH(G41,'Study types'!$C$11:$F$11,0)-1))</f>
        <v>High</v>
      </c>
      <c r="J41" s="318">
        <f>IF(ISTEXT(E41),_xlfn.XLOOKUP(E41,'SWEBOK KAs'!$D$3:$D$108,'SWEBOK KAs'!$F$3:$F$108),_xlfn.XLOOKUP(D41,'SWEBOK KAs'!$A$3:$A$109,'SWEBOK KAs'!$B$3:$B$109))</f>
        <v>3</v>
      </c>
    </row>
    <row r="42" spans="1:10" ht="27" customHeight="1" x14ac:dyDescent="0.2">
      <c r="A42" s="18" t="str">
        <f>'Studied Papers'!A42</f>
        <v>KreinMKDE10</v>
      </c>
      <c r="B42" s="18">
        <f>'Studied Papers'!B42</f>
        <v>2011</v>
      </c>
      <c r="C42" s="290">
        <f>'Studied Papers'!E42</f>
        <v>1</v>
      </c>
      <c r="D42" s="290" t="str">
        <f>'Studied Papers'!I42</f>
        <v>SC</v>
      </c>
      <c r="E42" s="288" t="str">
        <f>IF('Study Findings'!H42&lt;&gt;"",'Study Findings'!H42,'Studied Papers'!J42)</f>
        <v>OSS</v>
      </c>
      <c r="F42" s="298" t="str">
        <f>IF('Studied Papers'!G42&lt;&gt;"",'Studied Papers'!G42,'Studied Papers'!F42)</f>
        <v>randomized experiment</v>
      </c>
      <c r="G42" s="290" t="str" cm="1">
        <f t="array" ref="G42">IF('Studied Papers'!F42='Study types'!$A$3,'Study types'!$D$3,IF('Studied Papers'!F42='Study types'!$A$4,IF(OR(NOT(ISERR(FIND("random",'Studied Papers'!G42))),NOT(ISERR(FIND("control",'Studied Papers'!G42)))),INDEX('Study types'!$C$11:$F$11,MATCH('Study types'!$D$4,'Study types'!$C$11:$F$11,0)+1),'Study types'!$D$4),IF('Studied Papers'!F42='Study types'!$A$5,'Study types'!$D$5,IF('Studied Papers'!F42='Study types'!$A$6,IF(NOT(ISERR(FIND("random",'Studied Papers'!G42))),INDEX('Study types'!$C$11:$F$11,MATCH('Study types'!$D$6,'Study types'!$C$11:$F$11,0)+1),'Study types'!$D$6),IF('Studied Papers'!F42='Study types'!$A$7,IF('Studied Papers'!G42&lt;&gt;"",INDEX('Study types'!$C$11:$F$11,MATCH('Study types'!$D$7,'Study types'!$C$11:$F$11,0)+1),'Study types'!$D$7),IF('Studied Papers'!F42='Study types'!$A$8,'Study types'!$D$8,""))))))</f>
        <v>High</v>
      </c>
      <c r="H42" s="290" t="str">
        <f>'Risk of Bias Assessment'!F42</f>
        <v>Low</v>
      </c>
      <c r="I42" s="290" t="str" cm="1">
        <f t="array" ref="I42">IF(H42='Risk of Bias Assessment'!$D$105,'Certainty in Body of Evidence'!G42,INDEX('Study types'!$C$11:$F$11,MATCH(G42,'Study types'!$C$11:$F$11,0)-1))</f>
        <v>High</v>
      </c>
      <c r="J42" s="318" t="str">
        <f>IF(ISTEXT(E42),_xlfn.XLOOKUP(E42,'SWEBOK KAs'!$D$3:$D$108,'SWEBOK KAs'!$F$3:$F$108),_xlfn.XLOOKUP(D42,'SWEBOK KAs'!$A$3:$A$109,'SWEBOK KAs'!$B$3:$B$109))</f>
        <v>3.10</v>
      </c>
    </row>
    <row r="43" spans="1:10" ht="27" customHeight="1" x14ac:dyDescent="0.2">
      <c r="A43" s="18" t="str">
        <f>'Studied Papers'!A43</f>
        <v>KuutilaMCEA21</v>
      </c>
      <c r="B43" s="18">
        <f>'Studied Papers'!B43</f>
        <v>2021</v>
      </c>
      <c r="C43" s="290">
        <f>'Studied Papers'!E43</f>
        <v>2</v>
      </c>
      <c r="D43" s="290" t="str">
        <f>'Studied Papers'!I43</f>
        <v>SC</v>
      </c>
      <c r="E43" s="288" t="str">
        <f>IF('Study Findings'!H43&lt;&gt;"",'Study Findings'!H43,'Studied Papers'!J43)</f>
        <v>RAD</v>
      </c>
      <c r="F43" s="298" t="str">
        <f>IF('Studied Papers'!G43&lt;&gt;"",'Studied Papers'!G43,'Studied Papers'!F43)</f>
        <v>online survey, interviews</v>
      </c>
      <c r="G43" s="290" t="str" cm="1">
        <f t="array" ref="G43">IF('Studied Papers'!F43='Study types'!$A$3,'Study types'!$D$3,IF('Studied Papers'!F43='Study types'!$A$4,IF(OR(NOT(ISERR(FIND("random",'Studied Papers'!G43))),NOT(ISERR(FIND("control",'Studied Papers'!G43)))),INDEX('Study types'!$C$11:$F$11,MATCH('Study types'!$D$4,'Study types'!$C$11:$F$11,0)+1),'Study types'!$D$4),IF('Studied Papers'!F43='Study types'!$A$5,'Study types'!$D$5,IF('Studied Papers'!F43='Study types'!$A$6,IF(NOT(ISERR(FIND("random",'Studied Papers'!G43))),INDEX('Study types'!$C$11:$F$11,MATCH('Study types'!$D$6,'Study types'!$C$11:$F$11,0)+1),'Study types'!$D$6),IF('Studied Papers'!F43='Study types'!$A$7,IF('Studied Papers'!G43&lt;&gt;"",INDEX('Study types'!$C$11:$F$11,MATCH('Study types'!$D$7,'Study types'!$C$11:$F$11,0)+1),'Study types'!$D$7),IF('Studied Papers'!F43='Study types'!$A$8,'Study types'!$D$8,""))))))</f>
        <v>Moderate</v>
      </c>
      <c r="H43" s="290" t="str">
        <f>'Risk of Bias Assessment'!F43</f>
        <v>Low</v>
      </c>
      <c r="I43" s="290" t="str" cm="1">
        <f t="array" ref="I43">IF(H43='Risk of Bias Assessment'!$D$105,'Certainty in Body of Evidence'!G43,INDEX('Study types'!$C$11:$F$11,MATCH(G43,'Study types'!$C$11:$F$11,0)-1))</f>
        <v>Moderate</v>
      </c>
      <c r="J43" s="318" t="str">
        <f>IF(ISTEXT(E43),_xlfn.XLOOKUP(E43,'SWEBOK KAs'!$D$3:$D$108,'SWEBOK KAs'!$F$3:$F$108),_xlfn.XLOOKUP(D43,'SWEBOK KAs'!$A$3:$A$109,'SWEBOK KAs'!$B$3:$B$109))</f>
        <v>9.6</v>
      </c>
    </row>
    <row r="44" spans="1:10" ht="27" customHeight="1" x14ac:dyDescent="0.2">
      <c r="A44" s="18" t="str">
        <f>'Studied Papers'!A44</f>
        <v>LagerstromWHL12</v>
      </c>
      <c r="B44" s="18">
        <f>'Studied Papers'!B44</f>
        <v>2012</v>
      </c>
      <c r="C44" s="278">
        <f>'Studied Papers'!E44</f>
        <v>1</v>
      </c>
      <c r="D44" s="278" t="str">
        <f>'Studied Papers'!I44</f>
        <v>SWEBOK</v>
      </c>
      <c r="E44" s="288">
        <f>IF('Study Findings'!H44&lt;&gt;"",'Study Findings'!H44,'Studied Papers'!J44)</f>
        <v>0</v>
      </c>
      <c r="F44" s="298" t="str">
        <f>IF('Studied Papers'!G44&lt;&gt;"",'Studied Papers'!G44,'Studied Papers'!F44)</f>
        <v>controlled experiment</v>
      </c>
      <c r="G44" s="278" t="str" cm="1">
        <f t="array" ref="G44">IF('Studied Papers'!F44='Study types'!$A$3,'Study types'!$D$3,IF('Studied Papers'!F44='Study types'!$A$4,IF(OR(NOT(ISERR(FIND("random",'Studied Papers'!G44))),NOT(ISERR(FIND("control",'Studied Papers'!G44)))),INDEX('Study types'!$C$11:$F$11,MATCH('Study types'!$D$4,'Study types'!$C$11:$F$11,0)+1),'Study types'!$D$4),IF('Studied Papers'!F44='Study types'!$A$5,'Study types'!$D$5,IF('Studied Papers'!F44='Study types'!$A$6,IF(NOT(ISERR(FIND("random",'Studied Papers'!G44))),INDEX('Study types'!$C$11:$F$11,MATCH('Study types'!$D$6,'Study types'!$C$11:$F$11,0)+1),'Study types'!$D$6),IF('Studied Papers'!F44='Study types'!$A$7,IF('Studied Papers'!G44&lt;&gt;"",INDEX('Study types'!$C$11:$F$11,MATCH('Study types'!$D$7,'Study types'!$C$11:$F$11,0)+1),'Study types'!$D$7),IF('Studied Papers'!F44='Study types'!$A$8,'Study types'!$D$8,""))))))</f>
        <v>High</v>
      </c>
      <c r="H44" s="278" t="str">
        <f>'Risk of Bias Assessment'!F44</f>
        <v>Low</v>
      </c>
      <c r="I44" s="278" t="str" cm="1">
        <f t="array" ref="I44">IF(H44='Risk of Bias Assessment'!$D$105,'Certainty in Body of Evidence'!G44,INDEX('Study types'!$C$11:$F$11,MATCH(G44,'Study types'!$C$11:$F$11,0)-1))</f>
        <v>High</v>
      </c>
      <c r="J44" s="318">
        <f>IF(ISTEXT(E44),_xlfn.XLOOKUP(E44,'SWEBOK KAs'!$D$3:$D$108,'SWEBOK KAs'!$F$3:$F$108),_xlfn.XLOOKUP(D44,'SWEBOK KAs'!$A$3:$A$109,'SWEBOK KAs'!$B$3:$B$109))</f>
        <v>0</v>
      </c>
    </row>
    <row r="45" spans="1:10" ht="27" customHeight="1" x14ac:dyDescent="0.2">
      <c r="A45" s="18" t="str">
        <f>'Studied Papers'!A45</f>
        <v>LavazzaMT18</v>
      </c>
      <c r="B45" s="18">
        <f>'Studied Papers'!B45</f>
        <v>2018</v>
      </c>
      <c r="C45" s="290">
        <f>'Studied Papers'!E45</f>
        <v>1</v>
      </c>
      <c r="D45" s="290" t="str">
        <f>'Studied Papers'!I45</f>
        <v>SC</v>
      </c>
      <c r="E45" s="288" t="str">
        <f>IF('Study Findings'!H45&lt;&gt;"",'Study Findings'!H45,'Studied Papers'!J45)</f>
        <v>DATAB</v>
      </c>
      <c r="F45" s="298" t="str">
        <f>IF('Studied Papers'!G45&lt;&gt;"",'Studied Papers'!G45,'Studied Papers'!F45)</f>
        <v>quasi-experiment</v>
      </c>
      <c r="G45" s="290" t="str" cm="1">
        <f t="array" ref="G45">IF('Studied Papers'!F45='Study types'!$A$3,'Study types'!$D$3,IF('Studied Papers'!F45='Study types'!$A$4,IF(OR(NOT(ISERR(FIND("random",'Studied Papers'!G45))),NOT(ISERR(FIND("control",'Studied Papers'!G45)))),INDEX('Study types'!$C$11:$F$11,MATCH('Study types'!$D$4,'Study types'!$C$11:$F$11,0)+1),'Study types'!$D$4),IF('Studied Papers'!F45='Study types'!$A$5,'Study types'!$D$5,IF('Studied Papers'!F45='Study types'!$A$6,IF(NOT(ISERR(FIND("random",'Studied Papers'!G45))),INDEX('Study types'!$C$11:$F$11,MATCH('Study types'!$D$6,'Study types'!$C$11:$F$11,0)+1),'Study types'!$D$6),IF('Studied Papers'!F45='Study types'!$A$7,IF('Studied Papers'!G45&lt;&gt;"",INDEX('Study types'!$C$11:$F$11,MATCH('Study types'!$D$7,'Study types'!$C$11:$F$11,0)+1),'Study types'!$D$7),IF('Studied Papers'!F45='Study types'!$A$8,'Study types'!$D$8,""))))))</f>
        <v>Moderate</v>
      </c>
      <c r="H45" s="290" t="str">
        <f>'Risk of Bias Assessment'!F45</f>
        <v>Low</v>
      </c>
      <c r="I45" s="290" t="str" cm="1">
        <f t="array" ref="I45">IF(H45='Risk of Bias Assessment'!$D$105,'Certainty in Body of Evidence'!G45,INDEX('Study types'!$C$11:$F$11,MATCH(G45,'Study types'!$C$11:$F$11,0)-1))</f>
        <v>Moderate</v>
      </c>
      <c r="J45" s="318" t="str">
        <f>IF(ISTEXT(E45),_xlfn.XLOOKUP(E45,'SWEBOK KAs'!$D$3:$D$108,'SWEBOK KAs'!$F$3:$F$108),_xlfn.XLOOKUP(D45,'SWEBOK KAs'!$A$3:$A$109,'SWEBOK KAs'!$B$3:$B$109))</f>
        <v>12.8</v>
      </c>
    </row>
    <row r="46" spans="1:10" ht="27" customHeight="1" x14ac:dyDescent="0.2">
      <c r="A46" s="18" t="str">
        <f>'Studied Papers'!A46</f>
        <v>LavazzaLM20</v>
      </c>
      <c r="B46" s="18">
        <f>'Studied Papers'!B46</f>
        <v>2020</v>
      </c>
      <c r="C46" s="290">
        <f>'Studied Papers'!E46</f>
        <v>1</v>
      </c>
      <c r="D46" s="290" t="str">
        <f>'Studied Papers'!I46</f>
        <v>SC</v>
      </c>
      <c r="E46" s="288" t="str">
        <f>IF('Study Findings'!H46&lt;&gt;"",'Study Findings'!H46,'Studied Papers'!J46)</f>
        <v>DATAB</v>
      </c>
      <c r="F46" s="298" t="str">
        <f>IF('Studied Papers'!G46&lt;&gt;"",'Studied Papers'!G46,'Studied Papers'!F46)</f>
        <v>quasi-experiment</v>
      </c>
      <c r="G46" s="290" t="str" cm="1">
        <f t="array" ref="G46">IF('Studied Papers'!F46='Study types'!$A$3,'Study types'!$D$3,IF('Studied Papers'!F46='Study types'!$A$4,IF(OR(NOT(ISERR(FIND("random",'Studied Papers'!G46))),NOT(ISERR(FIND("control",'Studied Papers'!G46)))),INDEX('Study types'!$C$11:$F$11,MATCH('Study types'!$D$4,'Study types'!$C$11:$F$11,0)+1),'Study types'!$D$4),IF('Studied Papers'!F46='Study types'!$A$5,'Study types'!$D$5,IF('Studied Papers'!F46='Study types'!$A$6,IF(NOT(ISERR(FIND("random",'Studied Papers'!G46))),INDEX('Study types'!$C$11:$F$11,MATCH('Study types'!$D$6,'Study types'!$C$11:$F$11,0)+1),'Study types'!$D$6),IF('Studied Papers'!F46='Study types'!$A$7,IF('Studied Papers'!G46&lt;&gt;"",INDEX('Study types'!$C$11:$F$11,MATCH('Study types'!$D$7,'Study types'!$C$11:$F$11,0)+1),'Study types'!$D$7),IF('Studied Papers'!F46='Study types'!$A$8,'Study types'!$D$8,""))))))</f>
        <v>Moderate</v>
      </c>
      <c r="H46" s="290" t="str">
        <f>'Risk of Bias Assessment'!F46</f>
        <v>Low</v>
      </c>
      <c r="I46" s="290" t="str" cm="1">
        <f t="array" ref="I46">IF(H46='Risk of Bias Assessment'!$D$105,'Certainty in Body of Evidence'!G46,INDEX('Study types'!$C$11:$F$11,MATCH(G46,'Study types'!$C$11:$F$11,0)-1))</f>
        <v>Moderate</v>
      </c>
      <c r="J46" s="318" t="str">
        <f>IF(ISTEXT(E46),_xlfn.XLOOKUP(E46,'SWEBOK KAs'!$D$3:$D$108,'SWEBOK KAs'!$F$3:$F$108),_xlfn.XLOOKUP(D46,'SWEBOK KAs'!$A$3:$A$109,'SWEBOK KAs'!$B$3:$B$109))</f>
        <v>12.8</v>
      </c>
    </row>
    <row r="47" spans="1:10" ht="27" customHeight="1" x14ac:dyDescent="0.2">
      <c r="A47" s="18" t="str">
        <f>'Studied Papers'!A47</f>
        <v>LiaoEA21</v>
      </c>
      <c r="B47" s="18">
        <f>'Studied Papers'!B47</f>
        <v>2021</v>
      </c>
      <c r="C47" s="290">
        <f>'Studied Papers'!E47</f>
        <v>9</v>
      </c>
      <c r="D47" s="290" t="str">
        <f>'Studied Papers'!I47</f>
        <v>SWEBOK</v>
      </c>
      <c r="E47" s="288" t="str">
        <f>IF('Study Findings'!H47&lt;&gt;"",'Study Findings'!H47,'Studied Papers'!J47)</f>
        <v>OSS</v>
      </c>
      <c r="F47" s="298" t="str">
        <f>IF('Studied Papers'!G47&lt;&gt;"",'Studied Papers'!G47,'Studied Papers'!F47)</f>
        <v>many</v>
      </c>
      <c r="G47" s="290" t="str" cm="1">
        <f t="array" ref="G47">IF('Studied Papers'!F47='Study types'!$A$3,'Study types'!$D$3,IF('Studied Papers'!F47='Study types'!$A$4,IF(OR(NOT(ISERR(FIND("random",'Studied Papers'!G47))),NOT(ISERR(FIND("control",'Studied Papers'!G47)))),INDEX('Study types'!$C$11:$F$11,MATCH('Study types'!$D$4,'Study types'!$C$11:$F$11,0)+1),'Study types'!$D$4),IF('Studied Papers'!F47='Study types'!$A$5,'Study types'!$D$5,IF('Studied Papers'!F47='Study types'!$A$6,IF(NOT(ISERR(FIND("random",'Studied Papers'!G47))),INDEX('Study types'!$C$11:$F$11,MATCH('Study types'!$D$6,'Study types'!$C$11:$F$11,0)+1),'Study types'!$D$6),IF('Studied Papers'!F47='Study types'!$A$7,IF('Studied Papers'!G47&lt;&gt;"",INDEX('Study types'!$C$11:$F$11,MATCH('Study types'!$D$7,'Study types'!$C$11:$F$11,0)+1),'Study types'!$D$7),IF('Studied Papers'!F47='Study types'!$A$8,'Study types'!$D$8,""))))))</f>
        <v>Moderate</v>
      </c>
      <c r="H47" s="290" t="str">
        <f>'Risk of Bias Assessment'!F47</f>
        <v>Low</v>
      </c>
      <c r="I47" s="290" t="str" cm="1">
        <f t="array" ref="I47">IF(H47='Risk of Bias Assessment'!$D$105,'Certainty in Body of Evidence'!G47,INDEX('Study types'!$C$11:$F$11,MATCH(G47,'Study types'!$C$11:$F$11,0)-1))</f>
        <v>Moderate</v>
      </c>
      <c r="J47" s="318" t="str">
        <f>IF(ISTEXT(E47),_xlfn.XLOOKUP(E47,'SWEBOK KAs'!$D$3:$D$108,'SWEBOK KAs'!$F$3:$F$108),_xlfn.XLOOKUP(D47,'SWEBOK KAs'!$A$3:$A$109,'SWEBOK KAs'!$B$3:$B$109))</f>
        <v>3.10</v>
      </c>
    </row>
    <row r="48" spans="1:10" ht="27" customHeight="1" x14ac:dyDescent="0.2">
      <c r="A48" s="18" t="str">
        <f>'Studied Papers'!A48</f>
        <v>Lim94</v>
      </c>
      <c r="B48" s="18">
        <f>'Studied Papers'!B48</f>
        <v>1994</v>
      </c>
      <c r="C48" s="278">
        <f>'Studied Papers'!E48</f>
        <v>2</v>
      </c>
      <c r="D48" s="278" t="str">
        <f>'Studied Papers'!I48</f>
        <v>SC</v>
      </c>
      <c r="E48" s="288" t="str">
        <f>IF('Study Findings'!H48&lt;&gt;"",'Study Findings'!H48,'Studied Papers'!J48)</f>
        <v>REUSE</v>
      </c>
      <c r="F48" s="298" t="str">
        <f>IF('Studied Papers'!G48&lt;&gt;"",'Studied Papers'!G48,'Studied Papers'!F48)</f>
        <v>case study</v>
      </c>
      <c r="G48" s="278" t="str" cm="1">
        <f t="array" ref="G48">IF('Studied Papers'!F48='Study types'!$A$3,'Study types'!$D$3,IF('Studied Papers'!F48='Study types'!$A$4,IF(OR(NOT(ISERR(FIND("random",'Studied Papers'!G48))),NOT(ISERR(FIND("control",'Studied Papers'!G48)))),INDEX('Study types'!$C$11:$F$11,MATCH('Study types'!$D$4,'Study types'!$C$11:$F$11,0)+1),'Study types'!$D$4),IF('Studied Papers'!F48='Study types'!$A$5,'Study types'!$D$5,IF('Studied Papers'!F48='Study types'!$A$6,IF(NOT(ISERR(FIND("random",'Studied Papers'!G48))),INDEX('Study types'!$C$11:$F$11,MATCH('Study types'!$D$6,'Study types'!$C$11:$F$11,0)+1),'Study types'!$D$6),IF('Studied Papers'!F48='Study types'!$A$7,IF('Studied Papers'!G48&lt;&gt;"",INDEX('Study types'!$C$11:$F$11,MATCH('Study types'!$D$7,'Study types'!$C$11:$F$11,0)+1),'Study types'!$D$7),IF('Studied Papers'!F48='Study types'!$A$8,'Study types'!$D$8,""))))))</f>
        <v>Low</v>
      </c>
      <c r="H48" s="278" t="str">
        <f>'Risk of Bias Assessment'!F48</f>
        <v>Unclear</v>
      </c>
      <c r="I48" s="278" t="str" cm="1">
        <f t="array" ref="I48">IF(H48='Risk of Bias Assessment'!$D$105,'Certainty in Body of Evidence'!G48,INDEX('Study types'!$C$11:$F$11,MATCH(G48,'Study types'!$C$11:$F$11,0)-1))</f>
        <v>Very low</v>
      </c>
      <c r="J48" s="318" t="str">
        <f>IF(ISTEXT(E48),_xlfn.XLOOKUP(E48,'SWEBOK KAs'!$D$3:$D$108,'SWEBOK KAs'!$F$3:$F$108),_xlfn.XLOOKUP(D48,'SWEBOK KAs'!$A$3:$A$109,'SWEBOK KAs'!$B$3:$B$109))</f>
        <v>3.9</v>
      </c>
    </row>
    <row r="49" spans="1:10" ht="27" customHeight="1" x14ac:dyDescent="0.2">
      <c r="A49" s="18" t="str">
        <f>'Studied Papers'!A49</f>
        <v>LowJ91</v>
      </c>
      <c r="B49" s="18">
        <f>'Studied Papers'!B49</f>
        <v>1991</v>
      </c>
      <c r="C49" s="290">
        <f>'Studied Papers'!E49</f>
        <v>1</v>
      </c>
      <c r="D49" s="290" t="str">
        <f>'Studied Papers'!I49</f>
        <v>SEP</v>
      </c>
      <c r="E49" s="288" t="str">
        <f>IF('Study Findings'!H49&lt;&gt;"",'Study Findings'!H49,'Studied Papers'!J49)</f>
        <v>CASE</v>
      </c>
      <c r="F49" s="298" t="str">
        <f>IF('Studied Papers'!G49&lt;&gt;"",'Studied Papers'!G49,'Studied Papers'!F49)</f>
        <v>quasi-experiment</v>
      </c>
      <c r="G49" s="290" t="str" cm="1">
        <f t="array" ref="G49">IF('Studied Papers'!F49='Study types'!$A$3,'Study types'!$D$3,IF('Studied Papers'!F49='Study types'!$A$4,IF(OR(NOT(ISERR(FIND("random",'Studied Papers'!G49))),NOT(ISERR(FIND("control",'Studied Papers'!G49)))),INDEX('Study types'!$C$11:$F$11,MATCH('Study types'!$D$4,'Study types'!$C$11:$F$11,0)+1),'Study types'!$D$4),IF('Studied Papers'!F49='Study types'!$A$5,'Study types'!$D$5,IF('Studied Papers'!F49='Study types'!$A$6,IF(NOT(ISERR(FIND("random",'Studied Papers'!G49))),INDEX('Study types'!$C$11:$F$11,MATCH('Study types'!$D$6,'Study types'!$C$11:$F$11,0)+1),'Study types'!$D$6),IF('Studied Papers'!F49='Study types'!$A$7,IF('Studied Papers'!G49&lt;&gt;"",INDEX('Study types'!$C$11:$F$11,MATCH('Study types'!$D$7,'Study types'!$C$11:$F$11,0)+1),'Study types'!$D$7),IF('Studied Papers'!F49='Study types'!$A$8,'Study types'!$D$8,""))))))</f>
        <v>Moderate</v>
      </c>
      <c r="H49" s="290" t="str">
        <f>'Risk of Bias Assessment'!F49</f>
        <v>Low</v>
      </c>
      <c r="I49" s="290" t="str" cm="1">
        <f t="array" ref="I49">IF(H49='Risk of Bias Assessment'!$D$105,'Certainty in Body of Evidence'!G49,INDEX('Study types'!$C$11:$F$11,MATCH(G49,'Study types'!$C$11:$F$11,0)-1))</f>
        <v>Moderate</v>
      </c>
      <c r="J49" s="318" t="str">
        <f>IF(ISTEXT(E49),_xlfn.XLOOKUP(E49,'SWEBOK KAs'!$D$3:$D$108,'SWEBOK KAs'!$F$3:$F$108),_xlfn.XLOOKUP(D49,'SWEBOK KAs'!$A$3:$A$109,'SWEBOK KAs'!$B$3:$B$109))</f>
        <v>8.2</v>
      </c>
    </row>
    <row r="50" spans="1:10" ht="27" customHeight="1" x14ac:dyDescent="0.2">
      <c r="A50" s="18" t="str">
        <f>'Studied Papers'!A50</f>
        <v>MacCormackKCC03</v>
      </c>
      <c r="B50" s="18">
        <f>'Studied Papers'!B50</f>
        <v>2003</v>
      </c>
      <c r="C50" s="278">
        <f>'Studied Papers'!E50</f>
        <v>1</v>
      </c>
      <c r="D50" s="278" t="str">
        <f>'Studied Papers'!I50</f>
        <v>SEM</v>
      </c>
      <c r="E50" s="288">
        <f>IF('Study Findings'!H50&lt;&gt;"",'Study Findings'!H50,'Studied Papers'!J50)</f>
        <v>0</v>
      </c>
      <c r="F50" s="298" t="str">
        <f>IF('Studied Papers'!G50&lt;&gt;"",'Studied Papers'!G50,'Studied Papers'!F50)</f>
        <v>online survey</v>
      </c>
      <c r="G50" s="278" t="str" cm="1">
        <f t="array" ref="G50">IF('Studied Papers'!F50='Study types'!$A$3,'Study types'!$D$3,IF('Studied Papers'!F50='Study types'!$A$4,IF(OR(NOT(ISERR(FIND("random",'Studied Papers'!G50))),NOT(ISERR(FIND("control",'Studied Papers'!G50)))),INDEX('Study types'!$C$11:$F$11,MATCH('Study types'!$D$4,'Study types'!$C$11:$F$11,0)+1),'Study types'!$D$4),IF('Studied Papers'!F50='Study types'!$A$5,'Study types'!$D$5,IF('Studied Papers'!F50='Study types'!$A$6,IF(NOT(ISERR(FIND("random",'Studied Papers'!G50))),INDEX('Study types'!$C$11:$F$11,MATCH('Study types'!$D$6,'Study types'!$C$11:$F$11,0)+1),'Study types'!$D$6),IF('Studied Papers'!F50='Study types'!$A$7,IF('Studied Papers'!G50&lt;&gt;"",INDEX('Study types'!$C$11:$F$11,MATCH('Study types'!$D$7,'Study types'!$C$11:$F$11,0)+1),'Study types'!$D$7),IF('Studied Papers'!F50='Study types'!$A$8,'Study types'!$D$8,""))))))</f>
        <v>Moderate</v>
      </c>
      <c r="H50" s="278" t="str">
        <f>'Risk of Bias Assessment'!F50</f>
        <v>Unclear</v>
      </c>
      <c r="I50" s="278" t="str" cm="1">
        <f t="array" ref="I50">IF(H50='Risk of Bias Assessment'!$D$105,'Certainty in Body of Evidence'!G50,INDEX('Study types'!$C$11:$F$11,MATCH(G50,'Study types'!$C$11:$F$11,0)-1))</f>
        <v>Low</v>
      </c>
      <c r="J50" s="318">
        <f>IF(ISTEXT(E50),_xlfn.XLOOKUP(E50,'SWEBOK KAs'!$D$3:$D$108,'SWEBOK KAs'!$F$3:$F$108),_xlfn.XLOOKUP(D50,'SWEBOK KAs'!$A$3:$A$109,'SWEBOK KAs'!$B$3:$B$109))</f>
        <v>7</v>
      </c>
    </row>
    <row r="51" spans="1:10" ht="27" customHeight="1" x14ac:dyDescent="0.2">
      <c r="A51" s="18" t="str">
        <f>'Studied Papers'!A51</f>
        <v>MantylaADGO16</v>
      </c>
      <c r="B51" s="18">
        <f>'Studied Papers'!B51</f>
        <v>2016</v>
      </c>
      <c r="C51" s="290">
        <f>'Studied Papers'!E51</f>
        <v>1</v>
      </c>
      <c r="D51" s="290" t="str">
        <f>'Studied Papers'!I51</f>
        <v>SEPP</v>
      </c>
      <c r="E51" s="288">
        <f>IF('Study Findings'!H51&lt;&gt;"",'Study Findings'!H51,'Studied Papers'!J51)</f>
        <v>0</v>
      </c>
      <c r="F51" s="298" t="str">
        <f>IF('Studied Papers'!G51&lt;&gt;"",'Studied Papers'!G51,'Studied Papers'!F51)</f>
        <v>quasi-experiment</v>
      </c>
      <c r="G51" s="290" t="str" cm="1">
        <f t="array" ref="G51">IF('Studied Papers'!F51='Study types'!$A$3,'Study types'!$D$3,IF('Studied Papers'!F51='Study types'!$A$4,IF(OR(NOT(ISERR(FIND("random",'Studied Papers'!G51))),NOT(ISERR(FIND("control",'Studied Papers'!G51)))),INDEX('Study types'!$C$11:$F$11,MATCH('Study types'!$D$4,'Study types'!$C$11:$F$11,0)+1),'Study types'!$D$4),IF('Studied Papers'!F51='Study types'!$A$5,'Study types'!$D$5,IF('Studied Papers'!F51='Study types'!$A$6,IF(NOT(ISERR(FIND("random",'Studied Papers'!G51))),INDEX('Study types'!$C$11:$F$11,MATCH('Study types'!$D$6,'Study types'!$C$11:$F$11,0)+1),'Study types'!$D$6),IF('Studied Papers'!F51='Study types'!$A$7,IF('Studied Papers'!G51&lt;&gt;"",INDEX('Study types'!$C$11:$F$11,MATCH('Study types'!$D$7,'Study types'!$C$11:$F$11,0)+1),'Study types'!$D$7),IF('Studied Papers'!F51='Study types'!$A$8,'Study types'!$D$8,""))))))</f>
        <v>Moderate</v>
      </c>
      <c r="H51" s="290" t="str">
        <f>'Risk of Bias Assessment'!F51</f>
        <v>Low</v>
      </c>
      <c r="I51" s="290" t="str" cm="1">
        <f t="array" ref="I51">IF(H51='Risk of Bias Assessment'!$D$105,'Certainty in Body of Evidence'!G51,INDEX('Study types'!$C$11:$F$11,MATCH(G51,'Study types'!$C$11:$F$11,0)-1))</f>
        <v>Moderate</v>
      </c>
      <c r="J51" s="318">
        <f>IF(ISTEXT(E51),_xlfn.XLOOKUP(E51,'SWEBOK KAs'!$D$3:$D$108,'SWEBOK KAs'!$F$3:$F$108),_xlfn.XLOOKUP(D51,'SWEBOK KAs'!$A$3:$A$109,'SWEBOK KAs'!$B$3:$B$109))</f>
        <v>11</v>
      </c>
    </row>
    <row r="52" spans="1:10" ht="27" customHeight="1" x14ac:dyDescent="0.2">
      <c r="A52" s="18" t="str">
        <f>'Studied Papers'!A52</f>
        <v>Maxwe96</v>
      </c>
      <c r="B52" s="18">
        <f>'Studied Papers'!B52</f>
        <v>1996</v>
      </c>
      <c r="C52" s="278">
        <f>'Studied Papers'!E52</f>
        <v>1</v>
      </c>
      <c r="D52" s="278" t="str">
        <f>'Studied Papers'!I52</f>
        <v>SWEBOK</v>
      </c>
      <c r="E52" s="288">
        <f>IF('Study Findings'!H52&lt;&gt;"",'Study Findings'!H52,'Studied Papers'!J52)</f>
        <v>0</v>
      </c>
      <c r="F52" s="298" t="str">
        <f>IF('Studied Papers'!G52&lt;&gt;"",'Studied Papers'!G52,'Studied Papers'!F52)</f>
        <v>controlled experiment</v>
      </c>
      <c r="G52" s="278" t="str" cm="1">
        <f t="array" ref="G52">IF('Studied Papers'!F52='Study types'!$A$3,'Study types'!$D$3,IF('Studied Papers'!F52='Study types'!$A$4,IF(OR(NOT(ISERR(FIND("random",'Studied Papers'!G52))),NOT(ISERR(FIND("control",'Studied Papers'!G52)))),INDEX('Study types'!$C$11:$F$11,MATCH('Study types'!$D$4,'Study types'!$C$11:$F$11,0)+1),'Study types'!$D$4),IF('Studied Papers'!F52='Study types'!$A$5,'Study types'!$D$5,IF('Studied Papers'!F52='Study types'!$A$6,IF(NOT(ISERR(FIND("random",'Studied Papers'!G52))),INDEX('Study types'!$C$11:$F$11,MATCH('Study types'!$D$6,'Study types'!$C$11:$F$11,0)+1),'Study types'!$D$6),IF('Studied Papers'!F52='Study types'!$A$7,IF('Studied Papers'!G52&lt;&gt;"",INDEX('Study types'!$C$11:$F$11,MATCH('Study types'!$D$7,'Study types'!$C$11:$F$11,0)+1),'Study types'!$D$7),IF('Studied Papers'!F52='Study types'!$A$8,'Study types'!$D$8,""))))))</f>
        <v>High</v>
      </c>
      <c r="H52" s="278" t="str">
        <f>'Risk of Bias Assessment'!F52</f>
        <v>Low</v>
      </c>
      <c r="I52" s="278" t="str" cm="1">
        <f t="array" ref="I52">IF(H52='Risk of Bias Assessment'!$D$105,'Certainty in Body of Evidence'!G52,INDEX('Study types'!$C$11:$F$11,MATCH(G52,'Study types'!$C$11:$F$11,0)-1))</f>
        <v>High</v>
      </c>
      <c r="J52" s="318">
        <f>IF(ISTEXT(E52),_xlfn.XLOOKUP(E52,'SWEBOK KAs'!$D$3:$D$108,'SWEBOK KAs'!$F$3:$F$108),_xlfn.XLOOKUP(D52,'SWEBOK KAs'!$A$3:$A$109,'SWEBOK KAs'!$B$3:$B$109))</f>
        <v>0</v>
      </c>
    </row>
    <row r="53" spans="1:10" ht="27" customHeight="1" x14ac:dyDescent="0.2">
      <c r="A53" s="18" t="str">
        <f>'Studied Papers'!A53</f>
        <v>MaxwellF00</v>
      </c>
      <c r="B53" s="18">
        <f>'Studied Papers'!B53</f>
        <v>2000</v>
      </c>
      <c r="C53" s="278">
        <f>'Studied Papers'!E53</f>
        <v>1</v>
      </c>
      <c r="D53" s="278" t="str">
        <f>'Studied Papers'!I53</f>
        <v>SWEBOK</v>
      </c>
      <c r="E53" s="288" t="str">
        <f>IF('Study Findings'!H53&lt;&gt;"",'Study Findings'!H53,'Studied Papers'!J53)</f>
        <v>DATAB</v>
      </c>
      <c r="F53" s="298" t="str">
        <f>IF('Studied Papers'!G53&lt;&gt;"",'Studied Papers'!G53,'Studied Papers'!F53)</f>
        <v>case study</v>
      </c>
      <c r="G53" s="278" t="str" cm="1">
        <f t="array" ref="G53">IF('Studied Papers'!F53='Study types'!$A$3,'Study types'!$D$3,IF('Studied Papers'!F53='Study types'!$A$4,IF(OR(NOT(ISERR(FIND("random",'Studied Papers'!G53))),NOT(ISERR(FIND("control",'Studied Papers'!G53)))),INDEX('Study types'!$C$11:$F$11,MATCH('Study types'!$D$4,'Study types'!$C$11:$F$11,0)+1),'Study types'!$D$4),IF('Studied Papers'!F53='Study types'!$A$5,'Study types'!$D$5,IF('Studied Papers'!F53='Study types'!$A$6,IF(NOT(ISERR(FIND("random",'Studied Papers'!G53))),INDEX('Study types'!$C$11:$F$11,MATCH('Study types'!$D$6,'Study types'!$C$11:$F$11,0)+1),'Study types'!$D$6),IF('Studied Papers'!F53='Study types'!$A$7,IF('Studied Papers'!G53&lt;&gt;"",INDEX('Study types'!$C$11:$F$11,MATCH('Study types'!$D$7,'Study types'!$C$11:$F$11,0)+1),'Study types'!$D$7),IF('Studied Papers'!F53='Study types'!$A$8,'Study types'!$D$8,""))))))</f>
        <v>Low</v>
      </c>
      <c r="H53" s="278" t="str">
        <f>'Risk of Bias Assessment'!F53</f>
        <v>Low</v>
      </c>
      <c r="I53" s="278" t="str" cm="1">
        <f t="array" ref="I53">IF(H53='Risk of Bias Assessment'!$D$105,'Certainty in Body of Evidence'!G53,INDEX('Study types'!$C$11:$F$11,MATCH(G53,'Study types'!$C$11:$F$11,0)-1))</f>
        <v>Low</v>
      </c>
      <c r="J53" s="318" t="str">
        <f>IF(ISTEXT(E53),_xlfn.XLOOKUP(E53,'SWEBOK KAs'!$D$3:$D$108,'SWEBOK KAs'!$F$3:$F$108),_xlfn.XLOOKUP(D53,'SWEBOK KAs'!$A$3:$A$109,'SWEBOK KAs'!$B$3:$B$109))</f>
        <v>12.8</v>
      </c>
    </row>
    <row r="54" spans="1:10" ht="27" customHeight="1" x14ac:dyDescent="0.2">
      <c r="A54" s="18" t="str">
        <f>'Studied Papers'!A54</f>
        <v>MeloCKC13</v>
      </c>
      <c r="B54" s="18">
        <f>'Studied Papers'!B54</f>
        <v>2013</v>
      </c>
      <c r="C54" s="278">
        <f>'Studied Papers'!E54</f>
        <v>1</v>
      </c>
      <c r="D54" s="278" t="str">
        <f>'Studied Papers'!I54</f>
        <v>SC</v>
      </c>
      <c r="E54" s="288" t="str">
        <f>IF('Study Findings'!H54&lt;&gt;"",'Study Findings'!H54,'Studied Papers'!J54)</f>
        <v>RAD</v>
      </c>
      <c r="F54" s="298" t="str">
        <f>IF('Studied Papers'!G54&lt;&gt;"",'Studied Papers'!G54,'Studied Papers'!F54)</f>
        <v>case study</v>
      </c>
      <c r="G54" s="278" t="str" cm="1">
        <f t="array" ref="G54">IF('Studied Papers'!F54='Study types'!$A$3,'Study types'!$D$3,IF('Studied Papers'!F54='Study types'!$A$4,IF(OR(NOT(ISERR(FIND("random",'Studied Papers'!G54))),NOT(ISERR(FIND("control",'Studied Papers'!G54)))),INDEX('Study types'!$C$11:$F$11,MATCH('Study types'!$D$4,'Study types'!$C$11:$F$11,0)+1),'Study types'!$D$4),IF('Studied Papers'!F54='Study types'!$A$5,'Study types'!$D$5,IF('Studied Papers'!F54='Study types'!$A$6,IF(NOT(ISERR(FIND("random",'Studied Papers'!G54))),INDEX('Study types'!$C$11:$F$11,MATCH('Study types'!$D$6,'Study types'!$C$11:$F$11,0)+1),'Study types'!$D$6),IF('Studied Papers'!F54='Study types'!$A$7,IF('Studied Papers'!G54&lt;&gt;"",INDEX('Study types'!$C$11:$F$11,MATCH('Study types'!$D$7,'Study types'!$C$11:$F$11,0)+1),'Study types'!$D$7),IF('Studied Papers'!F54='Study types'!$A$8,'Study types'!$D$8,""))))))</f>
        <v>Low</v>
      </c>
      <c r="H54" s="278" t="str">
        <f>'Risk of Bias Assessment'!F54</f>
        <v>Low</v>
      </c>
      <c r="I54" s="278" t="str" cm="1">
        <f t="array" ref="I54">IF(H54='Risk of Bias Assessment'!$D$105,'Certainty in Body of Evidence'!G54,INDEX('Study types'!$C$11:$F$11,MATCH(G54,'Study types'!$C$11:$F$11,0)-1))</f>
        <v>Low</v>
      </c>
      <c r="J54" s="318" t="str">
        <f>IF(ISTEXT(E54),_xlfn.XLOOKUP(E54,'SWEBOK KAs'!$D$3:$D$108,'SWEBOK KAs'!$F$3:$F$108),_xlfn.XLOOKUP(D54,'SWEBOK KAs'!$A$3:$A$109,'SWEBOK KAs'!$B$3:$B$109))</f>
        <v>9.6</v>
      </c>
    </row>
    <row r="55" spans="1:10" ht="27" customHeight="1" x14ac:dyDescent="0.2">
      <c r="A55" s="18" t="str">
        <f>'Studied Papers'!A55</f>
        <v>MeyerBMZF17</v>
      </c>
      <c r="B55" s="18">
        <f>'Studied Papers'!B55</f>
        <v>2017</v>
      </c>
      <c r="C55" s="278">
        <f>'Studied Papers'!E55</f>
        <v>1</v>
      </c>
      <c r="D55" s="278" t="str">
        <f>'Studied Papers'!I55</f>
        <v>SEM</v>
      </c>
      <c r="E55" s="288">
        <f>IF('Study Findings'!H55&lt;&gt;"",'Study Findings'!H55,'Studied Papers'!J55)</f>
        <v>0</v>
      </c>
      <c r="F55" s="298" t="str">
        <f>IF('Studied Papers'!G55&lt;&gt;"",'Studied Papers'!G55,'Studied Papers'!F55)</f>
        <v>online survey</v>
      </c>
      <c r="G55" s="278" t="str" cm="1">
        <f t="array" ref="G55">IF('Studied Papers'!F55='Study types'!$A$3,'Study types'!$D$3,IF('Studied Papers'!F55='Study types'!$A$4,IF(OR(NOT(ISERR(FIND("random",'Studied Papers'!G55))),NOT(ISERR(FIND("control",'Studied Papers'!G55)))),INDEX('Study types'!$C$11:$F$11,MATCH('Study types'!$D$4,'Study types'!$C$11:$F$11,0)+1),'Study types'!$D$4),IF('Studied Papers'!F55='Study types'!$A$5,'Study types'!$D$5,IF('Studied Papers'!F55='Study types'!$A$6,IF(NOT(ISERR(FIND("random",'Studied Papers'!G55))),INDEX('Study types'!$C$11:$F$11,MATCH('Study types'!$D$6,'Study types'!$C$11:$F$11,0)+1),'Study types'!$D$6),IF('Studied Papers'!F55='Study types'!$A$7,IF('Studied Papers'!G55&lt;&gt;"",INDEX('Study types'!$C$11:$F$11,MATCH('Study types'!$D$7,'Study types'!$C$11:$F$11,0)+1),'Study types'!$D$7),IF('Studied Papers'!F55='Study types'!$A$8,'Study types'!$D$8,""))))))</f>
        <v>Moderate</v>
      </c>
      <c r="H55" s="278" t="str">
        <f>'Risk of Bias Assessment'!F55</f>
        <v>Low</v>
      </c>
      <c r="I55" s="278" t="str" cm="1">
        <f t="array" ref="I55">IF(H55='Risk of Bias Assessment'!$D$105,'Certainty in Body of Evidence'!G55,INDEX('Study types'!$C$11:$F$11,MATCH(G55,'Study types'!$C$11:$F$11,0)-1))</f>
        <v>Moderate</v>
      </c>
      <c r="J55" s="318">
        <f>IF(ISTEXT(E55),_xlfn.XLOOKUP(E55,'SWEBOK KAs'!$D$3:$D$108,'SWEBOK KAs'!$F$3:$F$108),_xlfn.XLOOKUP(D55,'SWEBOK KAs'!$A$3:$A$109,'SWEBOK KAs'!$B$3:$B$109))</f>
        <v>7</v>
      </c>
    </row>
    <row r="56" spans="1:10" ht="27" customHeight="1" x14ac:dyDescent="0.2">
      <c r="A56" s="18" t="str">
        <f>'Studied Papers'!A56</f>
        <v>MeyerZF17</v>
      </c>
      <c r="B56" s="18">
        <f>'Studied Papers'!B56</f>
        <v>2017</v>
      </c>
      <c r="C56" s="278">
        <f>'Studied Papers'!E56</f>
        <v>1</v>
      </c>
      <c r="D56" s="278" t="str">
        <f>'Studied Papers'!I56</f>
        <v>SEM</v>
      </c>
      <c r="E56" s="288">
        <f>IF('Study Findings'!H56&lt;&gt;"",'Study Findings'!H56,'Studied Papers'!J56)</f>
        <v>0</v>
      </c>
      <c r="F56" s="298" t="str">
        <f>IF('Studied Papers'!G56&lt;&gt;"",'Studied Papers'!G56,'Studied Papers'!F56)</f>
        <v>online survey</v>
      </c>
      <c r="G56" s="278" t="str" cm="1">
        <f t="array" ref="G56">IF('Studied Papers'!F56='Study types'!$A$3,'Study types'!$D$3,IF('Studied Papers'!F56='Study types'!$A$4,IF(OR(NOT(ISERR(FIND("random",'Studied Papers'!G56))),NOT(ISERR(FIND("control",'Studied Papers'!G56)))),INDEX('Study types'!$C$11:$F$11,MATCH('Study types'!$D$4,'Study types'!$C$11:$F$11,0)+1),'Study types'!$D$4),IF('Studied Papers'!F56='Study types'!$A$5,'Study types'!$D$5,IF('Studied Papers'!F56='Study types'!$A$6,IF(NOT(ISERR(FIND("random",'Studied Papers'!G56))),INDEX('Study types'!$C$11:$F$11,MATCH('Study types'!$D$6,'Study types'!$C$11:$F$11,0)+1),'Study types'!$D$6),IF('Studied Papers'!F56='Study types'!$A$7,IF('Studied Papers'!G56&lt;&gt;"",INDEX('Study types'!$C$11:$F$11,MATCH('Study types'!$D$7,'Study types'!$C$11:$F$11,0)+1),'Study types'!$D$7),IF('Studied Papers'!F56='Study types'!$A$8,'Study types'!$D$8,""))))))</f>
        <v>Moderate</v>
      </c>
      <c r="H56" s="278" t="str">
        <f>'Risk of Bias Assessment'!F56</f>
        <v>Unclear</v>
      </c>
      <c r="I56" s="278" t="str" cm="1">
        <f t="array" ref="I56">IF(H56='Risk of Bias Assessment'!$D$105,'Certainty in Body of Evidence'!G56,INDEX('Study types'!$C$11:$F$11,MATCH(G56,'Study types'!$C$11:$F$11,0)-1))</f>
        <v>Low</v>
      </c>
      <c r="J56" s="318">
        <f>IF(ISTEXT(E56),_xlfn.XLOOKUP(E56,'SWEBOK KAs'!$D$3:$D$108,'SWEBOK KAs'!$F$3:$F$108),_xlfn.XLOOKUP(D56,'SWEBOK KAs'!$A$3:$A$109,'SWEBOK KAs'!$B$3:$B$109))</f>
        <v>7</v>
      </c>
    </row>
    <row r="57" spans="1:10" ht="27" customHeight="1" x14ac:dyDescent="0.2">
      <c r="A57" s="18" t="str">
        <f>'Studied Papers'!A57</f>
        <v>MinetakiM09</v>
      </c>
      <c r="B57" s="18">
        <f>'Studied Papers'!B57</f>
        <v>2009</v>
      </c>
      <c r="C57" s="290">
        <f>'Studied Papers'!E57</f>
        <v>1</v>
      </c>
      <c r="D57" s="290" t="str">
        <f>'Studied Papers'!I57</f>
        <v>SWEBOK</v>
      </c>
      <c r="E57" s="288">
        <f>IF('Study Findings'!H57&lt;&gt;"",'Study Findings'!H57,'Studied Papers'!J57)</f>
        <v>0</v>
      </c>
      <c r="F57" s="298" t="str">
        <f>IF('Studied Papers'!G57&lt;&gt;"",'Studied Papers'!G57,'Studied Papers'!F57)</f>
        <v>survey</v>
      </c>
      <c r="G57" s="290" t="str" cm="1">
        <f t="array" ref="G57">IF('Studied Papers'!F57='Study types'!$A$3,'Study types'!$D$3,IF('Studied Papers'!F57='Study types'!$A$4,IF(OR(NOT(ISERR(FIND("random",'Studied Papers'!G57))),NOT(ISERR(FIND("control",'Studied Papers'!G57)))),INDEX('Study types'!$C$11:$F$11,MATCH('Study types'!$D$4,'Study types'!$C$11:$F$11,0)+1),'Study types'!$D$4),IF('Studied Papers'!F57='Study types'!$A$5,'Study types'!$D$5,IF('Studied Papers'!F57='Study types'!$A$6,IF(NOT(ISERR(FIND("random",'Studied Papers'!G57))),INDEX('Study types'!$C$11:$F$11,MATCH('Study types'!$D$6,'Study types'!$C$11:$F$11,0)+1),'Study types'!$D$6),IF('Studied Papers'!F57='Study types'!$A$7,IF('Studied Papers'!G57&lt;&gt;"",INDEX('Study types'!$C$11:$F$11,MATCH('Study types'!$D$7,'Study types'!$C$11:$F$11,0)+1),'Study types'!$D$7),IF('Studied Papers'!F57='Study types'!$A$8,'Study types'!$D$8,""))))))</f>
        <v>Moderate</v>
      </c>
      <c r="H57" s="290" t="str">
        <f>'Risk of Bias Assessment'!F57</f>
        <v>Low</v>
      </c>
      <c r="I57" s="290" t="str" cm="1">
        <f t="array" ref="I57">IF(H57='Risk of Bias Assessment'!$D$105,'Certainty in Body of Evidence'!G57,INDEX('Study types'!$C$11:$F$11,MATCH(G57,'Study types'!$C$11:$F$11,0)-1))</f>
        <v>Moderate</v>
      </c>
      <c r="J57" s="318">
        <f>IF(ISTEXT(E57),_xlfn.XLOOKUP(E57,'SWEBOK KAs'!$D$3:$D$108,'SWEBOK KAs'!$F$3:$F$108),_xlfn.XLOOKUP(D57,'SWEBOK KAs'!$A$3:$A$109,'SWEBOK KAs'!$B$3:$B$109))</f>
        <v>0</v>
      </c>
    </row>
    <row r="58" spans="1:10" ht="27" customHeight="1" x14ac:dyDescent="0.2">
      <c r="A58" s="18" t="str">
        <f>'Studied Papers'!A58</f>
        <v>MoazeniLCB14</v>
      </c>
      <c r="B58" s="18">
        <f>'Studied Papers'!B58</f>
        <v>2014</v>
      </c>
      <c r="C58" s="278">
        <f>'Studied Papers'!E58</f>
        <v>1</v>
      </c>
      <c r="D58" s="278" t="str">
        <f>'Studied Papers'!I58</f>
        <v>SEM</v>
      </c>
      <c r="E58" s="288" t="str">
        <f>IF('Study Findings'!H58&lt;&gt;"",'Study Findings'!H58,'Studied Papers'!J58)</f>
        <v>OSS</v>
      </c>
      <c r="F58" s="298" t="str">
        <f>IF('Studied Papers'!G58&lt;&gt;"",'Studied Papers'!G58,'Studied Papers'!F58)</f>
        <v>case study</v>
      </c>
      <c r="G58" s="278" t="str" cm="1">
        <f t="array" ref="G58">IF('Studied Papers'!F58='Study types'!$A$3,'Study types'!$D$3,IF('Studied Papers'!F58='Study types'!$A$4,IF(OR(NOT(ISERR(FIND("random",'Studied Papers'!G58))),NOT(ISERR(FIND("control",'Studied Papers'!G58)))),INDEX('Study types'!$C$11:$F$11,MATCH('Study types'!$D$4,'Study types'!$C$11:$F$11,0)+1),'Study types'!$D$4),IF('Studied Papers'!F58='Study types'!$A$5,'Study types'!$D$5,IF('Studied Papers'!F58='Study types'!$A$6,IF(NOT(ISERR(FIND("random",'Studied Papers'!G58))),INDEX('Study types'!$C$11:$F$11,MATCH('Study types'!$D$6,'Study types'!$C$11:$F$11,0)+1),'Study types'!$D$6),IF('Studied Papers'!F58='Study types'!$A$7,IF('Studied Papers'!G58&lt;&gt;"",INDEX('Study types'!$C$11:$F$11,MATCH('Study types'!$D$7,'Study types'!$C$11:$F$11,0)+1),'Study types'!$D$7),IF('Studied Papers'!F58='Study types'!$A$8,'Study types'!$D$8,""))))))</f>
        <v>Low</v>
      </c>
      <c r="H58" s="278" t="str">
        <f>'Risk of Bias Assessment'!F58</f>
        <v>Unclear</v>
      </c>
      <c r="I58" s="278" t="str" cm="1">
        <f t="array" ref="I58">IF(H58='Risk of Bias Assessment'!$D$105,'Certainty in Body of Evidence'!G58,INDEX('Study types'!$C$11:$F$11,MATCH(G58,'Study types'!$C$11:$F$11,0)-1))</f>
        <v>Very low</v>
      </c>
      <c r="J58" s="318" t="str">
        <f>IF(ISTEXT(E58),_xlfn.XLOOKUP(E58,'SWEBOK KAs'!$D$3:$D$108,'SWEBOK KAs'!$F$3:$F$108),_xlfn.XLOOKUP(D58,'SWEBOK KAs'!$A$3:$A$109,'SWEBOK KAs'!$B$3:$B$109))</f>
        <v>3.10</v>
      </c>
    </row>
    <row r="59" spans="1:10" ht="27" customHeight="1" x14ac:dyDescent="0.2">
      <c r="A59" s="18" t="str">
        <f>'Studied Papers'!A59</f>
        <v>Mockus09</v>
      </c>
      <c r="B59" s="18">
        <f>'Studied Papers'!B59</f>
        <v>2009</v>
      </c>
      <c r="C59" s="278">
        <f>'Studied Papers'!E59</f>
        <v>2</v>
      </c>
      <c r="D59" s="278" t="str">
        <f>'Studied Papers'!I59</f>
        <v>SM</v>
      </c>
      <c r="E59" s="288">
        <f>IF('Study Findings'!H59&lt;&gt;"",'Study Findings'!H59,'Studied Papers'!J59)</f>
        <v>0</v>
      </c>
      <c r="F59" s="298" t="str">
        <f>IF('Studied Papers'!G59&lt;&gt;"",'Studied Papers'!G59,'Studied Papers'!F59)</f>
        <v>controlled experiment</v>
      </c>
      <c r="G59" s="278" t="str" cm="1">
        <f t="array" ref="G59">IF('Studied Papers'!F59='Study types'!$A$3,'Study types'!$D$3,IF('Studied Papers'!F59='Study types'!$A$4,IF(OR(NOT(ISERR(FIND("random",'Studied Papers'!G59))),NOT(ISERR(FIND("control",'Studied Papers'!G59)))),INDEX('Study types'!$C$11:$F$11,MATCH('Study types'!$D$4,'Study types'!$C$11:$F$11,0)+1),'Study types'!$D$4),IF('Studied Papers'!F59='Study types'!$A$5,'Study types'!$D$5,IF('Studied Papers'!F59='Study types'!$A$6,IF(NOT(ISERR(FIND("random",'Studied Papers'!G59))),INDEX('Study types'!$C$11:$F$11,MATCH('Study types'!$D$6,'Study types'!$C$11:$F$11,0)+1),'Study types'!$D$6),IF('Studied Papers'!F59='Study types'!$A$7,IF('Studied Papers'!G59&lt;&gt;"",INDEX('Study types'!$C$11:$F$11,MATCH('Study types'!$D$7,'Study types'!$C$11:$F$11,0)+1),'Study types'!$D$7),IF('Studied Papers'!F59='Study types'!$A$8,'Study types'!$D$8,""))))))</f>
        <v>High</v>
      </c>
      <c r="H59" s="278" t="str">
        <f>'Risk of Bias Assessment'!F59</f>
        <v>Unclear</v>
      </c>
      <c r="I59" s="278" t="str" cm="1">
        <f t="array" ref="I59">IF(H59='Risk of Bias Assessment'!$D$105,'Certainty in Body of Evidence'!G59,INDEX('Study types'!$C$11:$F$11,MATCH(G59,'Study types'!$C$11:$F$11,0)-1))</f>
        <v>Moderate</v>
      </c>
      <c r="J59" s="318">
        <f>IF(ISTEXT(E59),_xlfn.XLOOKUP(E59,'SWEBOK KAs'!$D$3:$D$108,'SWEBOK KAs'!$F$3:$F$108),_xlfn.XLOOKUP(D59,'SWEBOK KAs'!$A$3:$A$109,'SWEBOK KAs'!$B$3:$B$109))</f>
        <v>5</v>
      </c>
    </row>
    <row r="60" spans="1:10" ht="27" customHeight="1" x14ac:dyDescent="0.2">
      <c r="A60" s="18" t="str">
        <f>'Studied Papers'!A60</f>
        <v>Mohapatra11</v>
      </c>
      <c r="B60" s="18">
        <f>'Studied Papers'!B60</f>
        <v>2011</v>
      </c>
      <c r="C60" s="290">
        <f>'Studied Papers'!E60</f>
        <v>1</v>
      </c>
      <c r="D60" s="290" t="str">
        <f>'Studied Papers'!I60</f>
        <v>SEM</v>
      </c>
      <c r="E60" s="288">
        <f>IF('Study Findings'!H60&lt;&gt;"",'Study Findings'!H60,'Studied Papers'!J60)</f>
        <v>0</v>
      </c>
      <c r="F60" s="298" t="str">
        <f>IF('Studied Papers'!G60&lt;&gt;"",'Studied Papers'!G60,'Studied Papers'!F60)</f>
        <v>quasi-experiment</v>
      </c>
      <c r="G60" s="290" t="str" cm="1">
        <f t="array" ref="G60">IF('Studied Papers'!F60='Study types'!$A$3,'Study types'!$D$3,IF('Studied Papers'!F60='Study types'!$A$4,IF(OR(NOT(ISERR(FIND("random",'Studied Papers'!G60))),NOT(ISERR(FIND("control",'Studied Papers'!G60)))),INDEX('Study types'!$C$11:$F$11,MATCH('Study types'!$D$4,'Study types'!$C$11:$F$11,0)+1),'Study types'!$D$4),IF('Studied Papers'!F60='Study types'!$A$5,'Study types'!$D$5,IF('Studied Papers'!F60='Study types'!$A$6,IF(NOT(ISERR(FIND("random",'Studied Papers'!G60))),INDEX('Study types'!$C$11:$F$11,MATCH('Study types'!$D$6,'Study types'!$C$11:$F$11,0)+1),'Study types'!$D$6),IF('Studied Papers'!F60='Study types'!$A$7,IF('Studied Papers'!G60&lt;&gt;"",INDEX('Study types'!$C$11:$F$11,MATCH('Study types'!$D$7,'Study types'!$C$11:$F$11,0)+1),'Study types'!$D$7),IF('Studied Papers'!F60='Study types'!$A$8,'Study types'!$D$8,""))))))</f>
        <v>Moderate</v>
      </c>
      <c r="H60" s="290" t="str">
        <f>'Risk of Bias Assessment'!F60</f>
        <v>Low</v>
      </c>
      <c r="I60" s="290" t="str" cm="1">
        <f t="array" ref="I60">IF(H60='Risk of Bias Assessment'!$D$105,'Certainty in Body of Evidence'!G60,INDEX('Study types'!$C$11:$F$11,MATCH(G60,'Study types'!$C$11:$F$11,0)-1))</f>
        <v>Moderate</v>
      </c>
      <c r="J60" s="318">
        <f>IF(ISTEXT(E60),_xlfn.XLOOKUP(E60,'SWEBOK KAs'!$D$3:$D$108,'SWEBOK KAs'!$F$3:$F$108),_xlfn.XLOOKUP(D60,'SWEBOK KAs'!$A$3:$A$109,'SWEBOK KAs'!$B$3:$B$109))</f>
        <v>7</v>
      </c>
    </row>
    <row r="61" spans="1:10" ht="27" customHeight="1" x14ac:dyDescent="0.2">
      <c r="A61" s="18" t="str">
        <f>'Studied Papers'!A61</f>
        <v>MosesFPS06</v>
      </c>
      <c r="B61" s="18">
        <f>'Studied Papers'!B61</f>
        <v>2006</v>
      </c>
      <c r="C61" s="290">
        <f>'Studied Papers'!E61</f>
        <v>1</v>
      </c>
      <c r="D61" s="290" t="str">
        <f>'Studied Papers'!I61</f>
        <v>SC</v>
      </c>
      <c r="E61" s="288" t="str">
        <f>IF('Study Findings'!H61&lt;&gt;"",'Study Findings'!H61,'Studied Papers'!J61)</f>
        <v>DATAB</v>
      </c>
      <c r="F61" s="298" t="str">
        <f>IF('Studied Papers'!G61&lt;&gt;"",'Studied Papers'!G61,'Studied Papers'!F61)</f>
        <v>case study</v>
      </c>
      <c r="G61" s="290" t="str" cm="1">
        <f t="array" ref="G61">IF('Studied Papers'!F61='Study types'!$A$3,'Study types'!$D$3,IF('Studied Papers'!F61='Study types'!$A$4,IF(OR(NOT(ISERR(FIND("random",'Studied Papers'!G61))),NOT(ISERR(FIND("control",'Studied Papers'!G61)))),INDEX('Study types'!$C$11:$F$11,MATCH('Study types'!$D$4,'Study types'!$C$11:$F$11,0)+1),'Study types'!$D$4),IF('Studied Papers'!F61='Study types'!$A$5,'Study types'!$D$5,IF('Studied Papers'!F61='Study types'!$A$6,IF(NOT(ISERR(FIND("random",'Studied Papers'!G61))),INDEX('Study types'!$C$11:$F$11,MATCH('Study types'!$D$6,'Study types'!$C$11:$F$11,0)+1),'Study types'!$D$6),IF('Studied Papers'!F61='Study types'!$A$7,IF('Studied Papers'!G61&lt;&gt;"",INDEX('Study types'!$C$11:$F$11,MATCH('Study types'!$D$7,'Study types'!$C$11:$F$11,0)+1),'Study types'!$D$7),IF('Studied Papers'!F61='Study types'!$A$8,'Study types'!$D$8,""))))))</f>
        <v>Low</v>
      </c>
      <c r="H61" s="290" t="str">
        <f>'Risk of Bias Assessment'!F61</f>
        <v>Low</v>
      </c>
      <c r="I61" s="290" t="str" cm="1">
        <f t="array" ref="I61">IF(H61='Risk of Bias Assessment'!$D$105,'Certainty in Body of Evidence'!G61,INDEX('Study types'!$C$11:$F$11,MATCH(G61,'Study types'!$C$11:$F$11,0)-1))</f>
        <v>Low</v>
      </c>
      <c r="J61" s="318" t="str">
        <f>IF(ISTEXT(E61),_xlfn.XLOOKUP(E61,'SWEBOK KAs'!$D$3:$D$108,'SWEBOK KAs'!$F$3:$F$108),_xlfn.XLOOKUP(D61,'SWEBOK KAs'!$A$3:$A$109,'SWEBOK KAs'!$B$3:$B$109))</f>
        <v>12.8</v>
      </c>
    </row>
    <row r="62" spans="1:10" ht="27" customHeight="1" x14ac:dyDescent="0.2">
      <c r="A62" s="18" t="str">
        <f>'Studied Papers'!A62</f>
        <v>MurphyHillEA21</v>
      </c>
      <c r="B62" s="18">
        <f>'Studied Papers'!B62</f>
        <v>2021</v>
      </c>
      <c r="C62" s="290">
        <f>'Studied Papers'!E62</f>
        <v>4</v>
      </c>
      <c r="D62" s="290" t="str">
        <f>'Studied Papers'!I62</f>
        <v>SWEBOK</v>
      </c>
      <c r="E62" s="288">
        <f>IF('Study Findings'!H62&lt;&gt;"",'Study Findings'!H62,'Studied Papers'!J62)</f>
        <v>0</v>
      </c>
      <c r="F62" s="298" t="str">
        <f>IF('Studied Papers'!G62&lt;&gt;"",'Studied Papers'!G62,'Studied Papers'!F62)</f>
        <v>randomized survey</v>
      </c>
      <c r="G62" s="290" t="str" cm="1">
        <f t="array" ref="G62">IF('Studied Papers'!F62='Study types'!$A$3,'Study types'!$D$3,IF('Studied Papers'!F62='Study types'!$A$4,IF(OR(NOT(ISERR(FIND("random",'Studied Papers'!G62))),NOT(ISERR(FIND("control",'Studied Papers'!G62)))),INDEX('Study types'!$C$11:$F$11,MATCH('Study types'!$D$4,'Study types'!$C$11:$F$11,0)+1),'Study types'!$D$4),IF('Studied Papers'!F62='Study types'!$A$5,'Study types'!$D$5,IF('Studied Papers'!F62='Study types'!$A$6,IF(NOT(ISERR(FIND("random",'Studied Papers'!G62))),INDEX('Study types'!$C$11:$F$11,MATCH('Study types'!$D$6,'Study types'!$C$11:$F$11,0)+1),'Study types'!$D$6),IF('Studied Papers'!F62='Study types'!$A$7,IF('Studied Papers'!G62&lt;&gt;"",INDEX('Study types'!$C$11:$F$11,MATCH('Study types'!$D$7,'Study types'!$C$11:$F$11,0)+1),'Study types'!$D$7),IF('Studied Papers'!F62='Study types'!$A$8,'Study types'!$D$8,""))))))</f>
        <v>High</v>
      </c>
      <c r="H62" s="290" t="str">
        <f>'Risk of Bias Assessment'!F62</f>
        <v>Low</v>
      </c>
      <c r="I62" s="290" t="str" cm="1">
        <f t="array" ref="I62">IF(H62='Risk of Bias Assessment'!$D$105,'Certainty in Body of Evidence'!G62,INDEX('Study types'!$C$11:$F$11,MATCH(G62,'Study types'!$C$11:$F$11,0)-1))</f>
        <v>High</v>
      </c>
      <c r="J62" s="318">
        <f>IF(ISTEXT(E62),_xlfn.XLOOKUP(E62,'SWEBOK KAs'!$D$3:$D$108,'SWEBOK KAs'!$F$3:$F$108),_xlfn.XLOOKUP(D62,'SWEBOK KAs'!$A$3:$A$109,'SWEBOK KAs'!$B$3:$B$109))</f>
        <v>0</v>
      </c>
    </row>
    <row r="63" spans="1:10" ht="27" customHeight="1" x14ac:dyDescent="0.2">
      <c r="A63" s="18" t="str">
        <f>'Studied Papers'!A63</f>
        <v>OliveiraEA20</v>
      </c>
      <c r="B63" s="18">
        <f>'Studied Papers'!B63</f>
        <v>2020</v>
      </c>
      <c r="C63" s="290">
        <f>'Studied Papers'!E63</f>
        <v>0</v>
      </c>
      <c r="D63" s="290" t="str">
        <f>'Studied Papers'!I63</f>
        <v>SEM</v>
      </c>
      <c r="E63" s="288">
        <f>IF('Study Findings'!H63&lt;&gt;"",'Study Findings'!H63,'Studied Papers'!J63)</f>
        <v>0</v>
      </c>
      <c r="F63" s="298" t="str">
        <f>IF('Studied Papers'!G63&lt;&gt;"",'Studied Papers'!G63,'Studied Papers'!F63)</f>
        <v>many</v>
      </c>
      <c r="G63" s="290" t="str" cm="1">
        <f t="array" ref="G63">IF('Studied Papers'!F63='Study types'!$A$3,'Study types'!$D$3,IF('Studied Papers'!F63='Study types'!$A$4,IF(OR(NOT(ISERR(FIND("random",'Studied Papers'!G63))),NOT(ISERR(FIND("control",'Studied Papers'!G63)))),INDEX('Study types'!$C$11:$F$11,MATCH('Study types'!$D$4,'Study types'!$C$11:$F$11,0)+1),'Study types'!$D$4),IF('Studied Papers'!F63='Study types'!$A$5,'Study types'!$D$5,IF('Studied Papers'!F63='Study types'!$A$6,IF(NOT(ISERR(FIND("random",'Studied Papers'!G63))),INDEX('Study types'!$C$11:$F$11,MATCH('Study types'!$D$6,'Study types'!$C$11:$F$11,0)+1),'Study types'!$D$6),IF('Studied Papers'!F63='Study types'!$A$7,IF('Studied Papers'!G63&lt;&gt;"",INDEX('Study types'!$C$11:$F$11,MATCH('Study types'!$D$7,'Study types'!$C$11:$F$11,0)+1),'Study types'!$D$7),IF('Studied Papers'!F63='Study types'!$A$8,'Study types'!$D$8,""))))))</f>
        <v>Moderate</v>
      </c>
      <c r="H63" s="290" t="str">
        <f>'Risk of Bias Assessment'!F63</f>
        <v>Low</v>
      </c>
      <c r="I63" s="290" t="str" cm="1">
        <f t="array" ref="I63">IF(H63='Risk of Bias Assessment'!$D$105,'Certainty in Body of Evidence'!G63,INDEX('Study types'!$C$11:$F$11,MATCH(G63,'Study types'!$C$11:$F$11,0)-1))</f>
        <v>Moderate</v>
      </c>
      <c r="J63" s="318">
        <f>IF(ISTEXT(E63),_xlfn.XLOOKUP(E63,'SWEBOK KAs'!$D$3:$D$108,'SWEBOK KAs'!$F$3:$F$108),_xlfn.XLOOKUP(D63,'SWEBOK KAs'!$A$3:$A$109,'SWEBOK KAs'!$B$3:$B$109))</f>
        <v>7</v>
      </c>
    </row>
    <row r="64" spans="1:10" ht="27" customHeight="1" x14ac:dyDescent="0.2">
      <c r="A64" s="18" t="str">
        <f>'Studied Papers'!A64</f>
        <v>PalaciosCSGT14</v>
      </c>
      <c r="B64" s="18">
        <f>'Studied Papers'!B64</f>
        <v>2014</v>
      </c>
      <c r="C64" s="278">
        <f>'Studied Papers'!E64</f>
        <v>1</v>
      </c>
      <c r="D64" s="278" t="str">
        <f>'Studied Papers'!I64</f>
        <v>SEM</v>
      </c>
      <c r="E64" s="288">
        <f>IF('Study Findings'!H64&lt;&gt;"",'Study Findings'!H64,'Studied Papers'!J64)</f>
        <v>0</v>
      </c>
      <c r="F64" s="298" t="str">
        <f>IF('Studied Papers'!G64&lt;&gt;"",'Studied Papers'!G64,'Studied Papers'!F64)</f>
        <v>questionnaire-based survey</v>
      </c>
      <c r="G64" s="278" t="str" cm="1">
        <f t="array" ref="G64">IF('Studied Papers'!F64='Study types'!$A$3,'Study types'!$D$3,IF('Studied Papers'!F64='Study types'!$A$4,IF(OR(NOT(ISERR(FIND("random",'Studied Papers'!G64))),NOT(ISERR(FIND("control",'Studied Papers'!G64)))),INDEX('Study types'!$C$11:$F$11,MATCH('Study types'!$D$4,'Study types'!$C$11:$F$11,0)+1),'Study types'!$D$4),IF('Studied Papers'!F64='Study types'!$A$5,'Study types'!$D$5,IF('Studied Papers'!F64='Study types'!$A$6,IF(NOT(ISERR(FIND("random",'Studied Papers'!G64))),INDEX('Study types'!$C$11:$F$11,MATCH('Study types'!$D$6,'Study types'!$C$11:$F$11,0)+1),'Study types'!$D$6),IF('Studied Papers'!F64='Study types'!$A$7,IF('Studied Papers'!G64&lt;&gt;"",INDEX('Study types'!$C$11:$F$11,MATCH('Study types'!$D$7,'Study types'!$C$11:$F$11,0)+1),'Study types'!$D$7),IF('Studied Papers'!F64='Study types'!$A$8,'Study types'!$D$8,""))))))</f>
        <v>Moderate</v>
      </c>
      <c r="H64" s="278" t="str">
        <f>'Risk of Bias Assessment'!F64</f>
        <v>Low</v>
      </c>
      <c r="I64" s="278" t="str" cm="1">
        <f t="array" ref="I64">IF(H64='Risk of Bias Assessment'!$D$105,'Certainty in Body of Evidence'!G64,INDEX('Study types'!$C$11:$F$11,MATCH(G64,'Study types'!$C$11:$F$11,0)-1))</f>
        <v>Moderate</v>
      </c>
      <c r="J64" s="318">
        <f>IF(ISTEXT(E64),_xlfn.XLOOKUP(E64,'SWEBOK KAs'!$D$3:$D$108,'SWEBOK KAs'!$F$3:$F$108),_xlfn.XLOOKUP(D64,'SWEBOK KAs'!$A$3:$A$109,'SWEBOK KAs'!$B$3:$B$109))</f>
        <v>7</v>
      </c>
    </row>
    <row r="65" spans="1:10" ht="27" customHeight="1" x14ac:dyDescent="0.2">
      <c r="A65" s="18" t="str">
        <f>'Studied Papers'!A65</f>
        <v>ParrishSHH04</v>
      </c>
      <c r="B65" s="18">
        <f>'Studied Papers'!B65</f>
        <v>2004</v>
      </c>
      <c r="C65" s="278">
        <f>'Studied Papers'!E65</f>
        <v>1</v>
      </c>
      <c r="D65" s="278" t="str">
        <f>'Studied Papers'!I65</f>
        <v>SC</v>
      </c>
      <c r="E65" s="288">
        <f>IF('Study Findings'!H65&lt;&gt;"",'Study Findings'!H65,'Studied Papers'!J65)</f>
        <v>0</v>
      </c>
      <c r="F65" s="298" t="str">
        <f>IF('Studied Papers'!G65&lt;&gt;"",'Studied Papers'!G65,'Studied Papers'!F65)</f>
        <v>case study</v>
      </c>
      <c r="G65" s="278" t="str" cm="1">
        <f t="array" ref="G65">IF('Studied Papers'!F65='Study types'!$A$3,'Study types'!$D$3,IF('Studied Papers'!F65='Study types'!$A$4,IF(OR(NOT(ISERR(FIND("random",'Studied Papers'!G65))),NOT(ISERR(FIND("control",'Studied Papers'!G65)))),INDEX('Study types'!$C$11:$F$11,MATCH('Study types'!$D$4,'Study types'!$C$11:$F$11,0)+1),'Study types'!$D$4),IF('Studied Papers'!F65='Study types'!$A$5,'Study types'!$D$5,IF('Studied Papers'!F65='Study types'!$A$6,IF(NOT(ISERR(FIND("random",'Studied Papers'!G65))),INDEX('Study types'!$C$11:$F$11,MATCH('Study types'!$D$6,'Study types'!$C$11:$F$11,0)+1),'Study types'!$D$6),IF('Studied Papers'!F65='Study types'!$A$7,IF('Studied Papers'!G65&lt;&gt;"",INDEX('Study types'!$C$11:$F$11,MATCH('Study types'!$D$7,'Study types'!$C$11:$F$11,0)+1),'Study types'!$D$7),IF('Studied Papers'!F65='Study types'!$A$8,'Study types'!$D$8,""))))))</f>
        <v>Low</v>
      </c>
      <c r="H65" s="278" t="str">
        <f>'Risk of Bias Assessment'!F65</f>
        <v>Low</v>
      </c>
      <c r="I65" s="278" t="str" cm="1">
        <f t="array" ref="I65">IF(H65='Risk of Bias Assessment'!$D$105,'Certainty in Body of Evidence'!G65,INDEX('Study types'!$C$11:$F$11,MATCH(G65,'Study types'!$C$11:$F$11,0)-1))</f>
        <v>Low</v>
      </c>
      <c r="J65" s="318">
        <f>IF(ISTEXT(E65),_xlfn.XLOOKUP(E65,'SWEBOK KAs'!$D$3:$D$108,'SWEBOK KAs'!$F$3:$F$108),_xlfn.XLOOKUP(D65,'SWEBOK KAs'!$A$3:$A$109,'SWEBOK KAs'!$B$3:$B$109))</f>
        <v>3</v>
      </c>
    </row>
    <row r="66" spans="1:10" ht="27" customHeight="1" x14ac:dyDescent="0.2">
      <c r="A66" s="18" t="str">
        <f>'Studied Papers'!A66</f>
        <v>PortM99</v>
      </c>
      <c r="B66" s="18">
        <f>'Studied Papers'!B66</f>
        <v>1999</v>
      </c>
      <c r="C66" s="278">
        <f>'Studied Papers'!E66</f>
        <v>1</v>
      </c>
      <c r="D66" s="278" t="str">
        <f>'Studied Papers'!I66</f>
        <v>SEMM</v>
      </c>
      <c r="E66" s="288" t="str">
        <f>IF('Study Findings'!H66&lt;&gt;"",'Study Findings'!H66,'Studied Papers'!J66)</f>
        <v>OO</v>
      </c>
      <c r="F66" s="298" t="str">
        <f>IF('Studied Papers'!G66&lt;&gt;"",'Studied Papers'!G66,'Studied Papers'!F66)</f>
        <v>case study</v>
      </c>
      <c r="G66" s="278" t="str" cm="1">
        <f t="array" ref="G66">IF('Studied Papers'!F66='Study types'!$A$3,'Study types'!$D$3,IF('Studied Papers'!F66='Study types'!$A$4,IF(OR(NOT(ISERR(FIND("random",'Studied Papers'!G66))),NOT(ISERR(FIND("control",'Studied Papers'!G66)))),INDEX('Study types'!$C$11:$F$11,MATCH('Study types'!$D$4,'Study types'!$C$11:$F$11,0)+1),'Study types'!$D$4),IF('Studied Papers'!F66='Study types'!$A$5,'Study types'!$D$5,IF('Studied Papers'!F66='Study types'!$A$6,IF(NOT(ISERR(FIND("random",'Studied Papers'!G66))),INDEX('Study types'!$C$11:$F$11,MATCH('Study types'!$D$6,'Study types'!$C$11:$F$11,0)+1),'Study types'!$D$6),IF('Studied Papers'!F66='Study types'!$A$7,IF('Studied Papers'!G66&lt;&gt;"",INDEX('Study types'!$C$11:$F$11,MATCH('Study types'!$D$7,'Study types'!$C$11:$F$11,0)+1),'Study types'!$D$7),IF('Studied Papers'!F66='Study types'!$A$8,'Study types'!$D$8,""))))))</f>
        <v>Low</v>
      </c>
      <c r="H66" s="278" t="str">
        <f>'Risk of Bias Assessment'!F66</f>
        <v>Low</v>
      </c>
      <c r="I66" s="278" t="str" cm="1">
        <f t="array" ref="I66">IF(H66='Risk of Bias Assessment'!$D$105,'Certainty in Body of Evidence'!G66,INDEX('Study types'!$C$11:$F$11,MATCH(G66,'Study types'!$C$11:$F$11,0)-1))</f>
        <v>Low</v>
      </c>
      <c r="J66" s="318" t="str">
        <f>IF(ISTEXT(E66),_xlfn.XLOOKUP(E66,'SWEBOK KAs'!$D$3:$D$108,'SWEBOK KAs'!$F$3:$F$108),_xlfn.XLOOKUP(D66,'SWEBOK KAs'!$A$3:$A$109,'SWEBOK KAs'!$B$3:$B$109))</f>
        <v>2.8</v>
      </c>
    </row>
    <row r="67" spans="1:10" ht="27" customHeight="1" x14ac:dyDescent="0.2">
      <c r="A67" s="18" t="str">
        <f>'Studied Papers'!A67</f>
        <v>PotokV97</v>
      </c>
      <c r="B67" s="18">
        <f>'Studied Papers'!B67</f>
        <v>1997</v>
      </c>
      <c r="C67" s="290">
        <f>'Studied Papers'!E67</f>
        <v>1</v>
      </c>
      <c r="D67" s="290" t="str">
        <f>'Studied Papers'!I67</f>
        <v>SC</v>
      </c>
      <c r="E67" s="288" t="str">
        <f>IF('Study Findings'!H67&lt;&gt;"",'Study Findings'!H67,'Studied Papers'!J67)</f>
        <v>OO</v>
      </c>
      <c r="F67" s="298" t="str">
        <f>IF('Studied Papers'!G67&lt;&gt;"",'Studied Papers'!G67,'Studied Papers'!F67)</f>
        <v>simulation study</v>
      </c>
      <c r="G67" s="290" t="str" cm="1">
        <f t="array" ref="G67">IF('Studied Papers'!F67='Study types'!$A$3,'Study types'!$D$3,IF('Studied Papers'!F67='Study types'!$A$4,IF(OR(NOT(ISERR(FIND("random",'Studied Papers'!G67))),NOT(ISERR(FIND("control",'Studied Papers'!G67)))),INDEX('Study types'!$C$11:$F$11,MATCH('Study types'!$D$4,'Study types'!$C$11:$F$11,0)+1),'Study types'!$D$4),IF('Studied Papers'!F67='Study types'!$A$5,'Study types'!$D$5,IF('Studied Papers'!F67='Study types'!$A$6,IF(NOT(ISERR(FIND("random",'Studied Papers'!G67))),INDEX('Study types'!$C$11:$F$11,MATCH('Study types'!$D$6,'Study types'!$C$11:$F$11,0)+1),'Study types'!$D$6),IF('Studied Papers'!F67='Study types'!$A$7,IF('Studied Papers'!G67&lt;&gt;"",INDEX('Study types'!$C$11:$F$11,MATCH('Study types'!$D$7,'Study types'!$C$11:$F$11,0)+1),'Study types'!$D$7),IF('Studied Papers'!F67='Study types'!$A$8,'Study types'!$D$8,""))))))</f>
        <v>Low</v>
      </c>
      <c r="H67" s="290" t="str">
        <f>'Risk of Bias Assessment'!F67</f>
        <v>Unclear</v>
      </c>
      <c r="I67" s="290" t="str" cm="1">
        <f t="array" ref="I67">IF(H67='Risk of Bias Assessment'!$D$105,'Certainty in Body of Evidence'!G67,INDEX('Study types'!$C$11:$F$11,MATCH(G67,'Study types'!$C$11:$F$11,0)-1))</f>
        <v>Very low</v>
      </c>
      <c r="J67" s="318" t="str">
        <f>IF(ISTEXT(E67),_xlfn.XLOOKUP(E67,'SWEBOK KAs'!$D$3:$D$108,'SWEBOK KAs'!$F$3:$F$108),_xlfn.XLOOKUP(D67,'SWEBOK KAs'!$A$3:$A$109,'SWEBOK KAs'!$B$3:$B$109))</f>
        <v>2.8</v>
      </c>
    </row>
    <row r="68" spans="1:10" ht="27" customHeight="1" x14ac:dyDescent="0.2">
      <c r="A68" s="18" t="str">
        <f>'Studied Papers'!A68</f>
        <v>PotokVR99</v>
      </c>
      <c r="B68" s="18">
        <f>'Studied Papers'!B68</f>
        <v>1999</v>
      </c>
      <c r="C68" s="278">
        <f>'Studied Papers'!E68</f>
        <v>1</v>
      </c>
      <c r="D68" s="278" t="str">
        <f>'Studied Papers'!I68</f>
        <v>SWEBOK</v>
      </c>
      <c r="E68" s="288" t="str">
        <f>IF('Study Findings'!H68&lt;&gt;"",'Study Findings'!H68,'Studied Papers'!J68)</f>
        <v>OO</v>
      </c>
      <c r="F68" s="298" t="str">
        <f>IF('Studied Papers'!G68&lt;&gt;"",'Studied Papers'!G68,'Studied Papers'!F68)</f>
        <v>controlled experiment</v>
      </c>
      <c r="G68" s="278" t="str" cm="1">
        <f t="array" ref="G68">IF('Studied Papers'!F68='Study types'!$A$3,'Study types'!$D$3,IF('Studied Papers'!F68='Study types'!$A$4,IF(OR(NOT(ISERR(FIND("random",'Studied Papers'!G68))),NOT(ISERR(FIND("control",'Studied Papers'!G68)))),INDEX('Study types'!$C$11:$F$11,MATCH('Study types'!$D$4,'Study types'!$C$11:$F$11,0)+1),'Study types'!$D$4),IF('Studied Papers'!F68='Study types'!$A$5,'Study types'!$D$5,IF('Studied Papers'!F68='Study types'!$A$6,IF(NOT(ISERR(FIND("random",'Studied Papers'!G68))),INDEX('Study types'!$C$11:$F$11,MATCH('Study types'!$D$6,'Study types'!$C$11:$F$11,0)+1),'Study types'!$D$6),IF('Studied Papers'!F68='Study types'!$A$7,IF('Studied Papers'!G68&lt;&gt;"",INDEX('Study types'!$C$11:$F$11,MATCH('Study types'!$D$7,'Study types'!$C$11:$F$11,0)+1),'Study types'!$D$7),IF('Studied Papers'!F68='Study types'!$A$8,'Study types'!$D$8,""))))))</f>
        <v>High</v>
      </c>
      <c r="H68" s="278" t="str">
        <f>'Risk of Bias Assessment'!F68</f>
        <v>Low</v>
      </c>
      <c r="I68" s="278" t="str" cm="1">
        <f t="array" ref="I68">IF(H68='Risk of Bias Assessment'!$D$105,'Certainty in Body of Evidence'!G68,INDEX('Study types'!$C$11:$F$11,MATCH(G68,'Study types'!$C$11:$F$11,0)-1))</f>
        <v>High</v>
      </c>
      <c r="J68" s="318" t="str">
        <f>IF(ISTEXT(E68),_xlfn.XLOOKUP(E68,'SWEBOK KAs'!$D$3:$D$108,'SWEBOK KAs'!$F$3:$F$108),_xlfn.XLOOKUP(D68,'SWEBOK KAs'!$A$3:$A$109,'SWEBOK KAs'!$B$3:$B$109))</f>
        <v>2.8</v>
      </c>
    </row>
    <row r="69" spans="1:10" ht="27" customHeight="1" x14ac:dyDescent="0.2">
      <c r="A69" s="18" t="str">
        <f>'Studied Papers'!A69</f>
        <v>PremrajSKF05</v>
      </c>
      <c r="B69" s="18">
        <f>'Studied Papers'!B69</f>
        <v>2005</v>
      </c>
      <c r="C69" s="278">
        <f>'Studied Papers'!E69</f>
        <v>1</v>
      </c>
      <c r="D69" s="278" t="str">
        <f>'Studied Papers'!I69</f>
        <v>SWEBOK</v>
      </c>
      <c r="E69" s="288" t="str">
        <f>IF('Study Findings'!H69&lt;&gt;"",'Study Findings'!H69,'Studied Papers'!J69)</f>
        <v>DATAB</v>
      </c>
      <c r="F69" s="298" t="str">
        <f>IF('Studied Papers'!G69&lt;&gt;"",'Studied Papers'!G69,'Studied Papers'!F69)</f>
        <v>controlled experiment</v>
      </c>
      <c r="G69" s="278" t="str" cm="1">
        <f t="array" ref="G69">IF('Studied Papers'!F69='Study types'!$A$3,'Study types'!$D$3,IF('Studied Papers'!F69='Study types'!$A$4,IF(OR(NOT(ISERR(FIND("random",'Studied Papers'!G69))),NOT(ISERR(FIND("control",'Studied Papers'!G69)))),INDEX('Study types'!$C$11:$F$11,MATCH('Study types'!$D$4,'Study types'!$C$11:$F$11,0)+1),'Study types'!$D$4),IF('Studied Papers'!F69='Study types'!$A$5,'Study types'!$D$5,IF('Studied Papers'!F69='Study types'!$A$6,IF(NOT(ISERR(FIND("random",'Studied Papers'!G69))),INDEX('Study types'!$C$11:$F$11,MATCH('Study types'!$D$6,'Study types'!$C$11:$F$11,0)+1),'Study types'!$D$6),IF('Studied Papers'!F69='Study types'!$A$7,IF('Studied Papers'!G69&lt;&gt;"",INDEX('Study types'!$C$11:$F$11,MATCH('Study types'!$D$7,'Study types'!$C$11:$F$11,0)+1),'Study types'!$D$7),IF('Studied Papers'!F69='Study types'!$A$8,'Study types'!$D$8,""))))))</f>
        <v>High</v>
      </c>
      <c r="H69" s="278" t="str">
        <f>'Risk of Bias Assessment'!F69</f>
        <v>Low</v>
      </c>
      <c r="I69" s="278" t="str" cm="1">
        <f t="array" ref="I69">IF(H69='Risk of Bias Assessment'!$D$105,'Certainty in Body of Evidence'!G69,INDEX('Study types'!$C$11:$F$11,MATCH(G69,'Study types'!$C$11:$F$11,0)-1))</f>
        <v>High</v>
      </c>
      <c r="J69" s="318" t="str">
        <f>IF(ISTEXT(E69),_xlfn.XLOOKUP(E69,'SWEBOK KAs'!$D$3:$D$108,'SWEBOK KAs'!$F$3:$F$108),_xlfn.XLOOKUP(D69,'SWEBOK KAs'!$A$3:$A$109,'SWEBOK KAs'!$B$3:$B$109))</f>
        <v>12.8</v>
      </c>
    </row>
    <row r="70" spans="1:10" ht="27" customHeight="1" x14ac:dyDescent="0.2">
      <c r="A70" s="18" t="str">
        <f>'Studied Papers'!A70</f>
        <v>RamasubbuCBH11</v>
      </c>
      <c r="B70" s="18">
        <f>'Studied Papers'!B70</f>
        <v>2001</v>
      </c>
      <c r="C70" s="278">
        <f>'Studied Papers'!E70</f>
        <v>1</v>
      </c>
      <c r="D70" s="278" t="str">
        <f>'Studied Papers'!I70</f>
        <v>SEM</v>
      </c>
      <c r="E70" s="288">
        <f>IF('Study Findings'!H70&lt;&gt;"",'Study Findings'!H70,'Studied Papers'!J70)</f>
        <v>0</v>
      </c>
      <c r="F70" s="298" t="str">
        <f>IF('Studied Papers'!G70&lt;&gt;"",'Studied Papers'!G70,'Studied Papers'!F70)</f>
        <v>controlled experiment</v>
      </c>
      <c r="G70" s="278" t="str" cm="1">
        <f t="array" ref="G70">IF('Studied Papers'!F70='Study types'!$A$3,'Study types'!$D$3,IF('Studied Papers'!F70='Study types'!$A$4,IF(OR(NOT(ISERR(FIND("random",'Studied Papers'!G70))),NOT(ISERR(FIND("control",'Studied Papers'!G70)))),INDEX('Study types'!$C$11:$F$11,MATCH('Study types'!$D$4,'Study types'!$C$11:$F$11,0)+1),'Study types'!$D$4),IF('Studied Papers'!F70='Study types'!$A$5,'Study types'!$D$5,IF('Studied Papers'!F70='Study types'!$A$6,IF(NOT(ISERR(FIND("random",'Studied Papers'!G70))),INDEX('Study types'!$C$11:$F$11,MATCH('Study types'!$D$6,'Study types'!$C$11:$F$11,0)+1),'Study types'!$D$6),IF('Studied Papers'!F70='Study types'!$A$7,IF('Studied Papers'!G70&lt;&gt;"",INDEX('Study types'!$C$11:$F$11,MATCH('Study types'!$D$7,'Study types'!$C$11:$F$11,0)+1),'Study types'!$D$7),IF('Studied Papers'!F70='Study types'!$A$8,'Study types'!$D$8,""))))))</f>
        <v>High</v>
      </c>
      <c r="H70" s="278" t="str">
        <f>'Risk of Bias Assessment'!F70</f>
        <v>Low</v>
      </c>
      <c r="I70" s="278" t="str" cm="1">
        <f t="array" ref="I70">IF(H70='Risk of Bias Assessment'!$D$105,'Certainty in Body of Evidence'!G70,INDEX('Study types'!$C$11:$F$11,MATCH(G70,'Study types'!$C$11:$F$11,0)-1))</f>
        <v>High</v>
      </c>
      <c r="J70" s="318">
        <f>IF(ISTEXT(E70),_xlfn.XLOOKUP(E70,'SWEBOK KAs'!$D$3:$D$108,'SWEBOK KAs'!$F$3:$F$108),_xlfn.XLOOKUP(D70,'SWEBOK KAs'!$A$3:$A$109,'SWEBOK KAs'!$B$3:$B$109))</f>
        <v>7</v>
      </c>
    </row>
    <row r="71" spans="1:10" ht="27" customHeight="1" x14ac:dyDescent="0.2">
      <c r="A71" s="18" t="str">
        <f>'Studied Papers'!A71</f>
        <v>RastogiT0NC17</v>
      </c>
      <c r="B71" s="18">
        <f>'Studied Papers'!B71</f>
        <v>2017</v>
      </c>
      <c r="C71" s="278">
        <f>'Studied Papers'!E71</f>
        <v>1</v>
      </c>
      <c r="D71" s="278" t="str">
        <f>'Studied Papers'!I71</f>
        <v>SEM</v>
      </c>
      <c r="E71" s="288">
        <f>IF('Study Findings'!H71&lt;&gt;"",'Study Findings'!H71,'Studied Papers'!J71)</f>
        <v>0</v>
      </c>
      <c r="F71" s="298" t="str">
        <f>IF('Studied Papers'!G71&lt;&gt;"",'Studied Papers'!G71,'Studied Papers'!F71)</f>
        <v>quasi-experiment</v>
      </c>
      <c r="G71" s="278" t="str" cm="1">
        <f t="array" ref="G71">IF('Studied Papers'!F71='Study types'!$A$3,'Study types'!$D$3,IF('Studied Papers'!F71='Study types'!$A$4,IF(OR(NOT(ISERR(FIND("random",'Studied Papers'!G71))),NOT(ISERR(FIND("control",'Studied Papers'!G71)))),INDEX('Study types'!$C$11:$F$11,MATCH('Study types'!$D$4,'Study types'!$C$11:$F$11,0)+1),'Study types'!$D$4),IF('Studied Papers'!F71='Study types'!$A$5,'Study types'!$D$5,IF('Studied Papers'!F71='Study types'!$A$6,IF(NOT(ISERR(FIND("random",'Studied Papers'!G71))),INDEX('Study types'!$C$11:$F$11,MATCH('Study types'!$D$6,'Study types'!$C$11:$F$11,0)+1),'Study types'!$D$6),IF('Studied Papers'!F71='Study types'!$A$7,IF('Studied Papers'!G71&lt;&gt;"",INDEX('Study types'!$C$11:$F$11,MATCH('Study types'!$D$7,'Study types'!$C$11:$F$11,0)+1),'Study types'!$D$7),IF('Studied Papers'!F71='Study types'!$A$8,'Study types'!$D$8,""))))))</f>
        <v>Moderate</v>
      </c>
      <c r="H71" s="278" t="str">
        <f>'Risk of Bias Assessment'!F71</f>
        <v>Low</v>
      </c>
      <c r="I71" s="278" t="str" cm="1">
        <f t="array" ref="I71">IF(H71='Risk of Bias Assessment'!$D$105,'Certainty in Body of Evidence'!G71,INDEX('Study types'!$C$11:$F$11,MATCH(G71,'Study types'!$C$11:$F$11,0)-1))</f>
        <v>Moderate</v>
      </c>
      <c r="J71" s="318">
        <f>IF(ISTEXT(E71),_xlfn.XLOOKUP(E71,'SWEBOK KAs'!$D$3:$D$108,'SWEBOK KAs'!$F$3:$F$108),_xlfn.XLOOKUP(D71,'SWEBOK KAs'!$A$3:$A$109,'SWEBOK KAs'!$B$3:$B$109))</f>
        <v>7</v>
      </c>
    </row>
    <row r="72" spans="1:10" ht="27" customHeight="1" x14ac:dyDescent="0.2">
      <c r="A72" s="18" t="str">
        <f>'Studied Papers'!A72</f>
        <v>RodriguezSGH12</v>
      </c>
      <c r="B72" s="18">
        <f>'Studied Papers'!B72</f>
        <v>2012</v>
      </c>
      <c r="C72" s="278">
        <f>'Studied Papers'!E72</f>
        <v>1</v>
      </c>
      <c r="D72" s="278" t="str">
        <f>'Studied Papers'!I72</f>
        <v>SEM</v>
      </c>
      <c r="E72" s="288" t="str">
        <f>IF('Study Findings'!H72&lt;&gt;"",'Study Findings'!H72,'Studied Papers'!J72)</f>
        <v>DATAB</v>
      </c>
      <c r="F72" s="298" t="str">
        <f>IF('Studied Papers'!G72&lt;&gt;"",'Studied Papers'!G72,'Studied Papers'!F72)</f>
        <v>controlled experiment</v>
      </c>
      <c r="G72" s="278" t="str" cm="1">
        <f t="array" ref="G72">IF('Studied Papers'!F72='Study types'!$A$3,'Study types'!$D$3,IF('Studied Papers'!F72='Study types'!$A$4,IF(OR(NOT(ISERR(FIND("random",'Studied Papers'!G72))),NOT(ISERR(FIND("control",'Studied Papers'!G72)))),INDEX('Study types'!$C$11:$F$11,MATCH('Study types'!$D$4,'Study types'!$C$11:$F$11,0)+1),'Study types'!$D$4),IF('Studied Papers'!F72='Study types'!$A$5,'Study types'!$D$5,IF('Studied Papers'!F72='Study types'!$A$6,IF(NOT(ISERR(FIND("random",'Studied Papers'!G72))),INDEX('Study types'!$C$11:$F$11,MATCH('Study types'!$D$6,'Study types'!$C$11:$F$11,0)+1),'Study types'!$D$6),IF('Studied Papers'!F72='Study types'!$A$7,IF('Studied Papers'!G72&lt;&gt;"",INDEX('Study types'!$C$11:$F$11,MATCH('Study types'!$D$7,'Study types'!$C$11:$F$11,0)+1),'Study types'!$D$7),IF('Studied Papers'!F72='Study types'!$A$8,'Study types'!$D$8,""))))))</f>
        <v>High</v>
      </c>
      <c r="H72" s="278" t="str">
        <f>'Risk of Bias Assessment'!F72</f>
        <v>Low</v>
      </c>
      <c r="I72" s="278" t="str" cm="1">
        <f t="array" ref="I72">IF(H72='Risk of Bias Assessment'!$D$105,'Certainty in Body of Evidence'!G72,INDEX('Study types'!$C$11:$F$11,MATCH(G72,'Study types'!$C$11:$F$11,0)-1))</f>
        <v>High</v>
      </c>
      <c r="J72" s="318" t="str">
        <f>IF(ISTEXT(E72),_xlfn.XLOOKUP(E72,'SWEBOK KAs'!$D$3:$D$108,'SWEBOK KAs'!$F$3:$F$108),_xlfn.XLOOKUP(D72,'SWEBOK KAs'!$A$3:$A$109,'SWEBOK KAs'!$B$3:$B$109))</f>
        <v>12.8</v>
      </c>
    </row>
    <row r="73" spans="1:10" ht="27" customHeight="1" x14ac:dyDescent="0.2">
      <c r="A73" s="18" t="str">
        <f>'Studied Papers'!A73</f>
        <v>Rubin93a</v>
      </c>
      <c r="B73" s="18">
        <f>'Studied Papers'!B73</f>
        <v>1993</v>
      </c>
      <c r="C73" s="278">
        <f>'Studied Papers'!E73</f>
        <v>1</v>
      </c>
      <c r="D73" s="278" t="str">
        <f>'Studied Papers'!I73</f>
        <v>SEP</v>
      </c>
      <c r="E73" s="288">
        <f>IF('Study Findings'!H73&lt;&gt;"",'Study Findings'!H73,'Studied Papers'!J73)</f>
        <v>0</v>
      </c>
      <c r="F73" s="298" t="str">
        <f>IF('Studied Papers'!G73&lt;&gt;"",'Studied Papers'!G73,'Studied Papers'!F73)</f>
        <v>quasi-experiment</v>
      </c>
      <c r="G73" s="278" t="str" cm="1">
        <f t="array" ref="G73">IF('Studied Papers'!F73='Study types'!$A$3,'Study types'!$D$3,IF('Studied Papers'!F73='Study types'!$A$4,IF(OR(NOT(ISERR(FIND("random",'Studied Papers'!G73))),NOT(ISERR(FIND("control",'Studied Papers'!G73)))),INDEX('Study types'!$C$11:$F$11,MATCH('Study types'!$D$4,'Study types'!$C$11:$F$11,0)+1),'Study types'!$D$4),IF('Studied Papers'!F73='Study types'!$A$5,'Study types'!$D$5,IF('Studied Papers'!F73='Study types'!$A$6,IF(NOT(ISERR(FIND("random",'Studied Papers'!G73))),INDEX('Study types'!$C$11:$F$11,MATCH('Study types'!$D$6,'Study types'!$C$11:$F$11,0)+1),'Study types'!$D$6),IF('Studied Papers'!F73='Study types'!$A$7,IF('Studied Papers'!G73&lt;&gt;"",INDEX('Study types'!$C$11:$F$11,MATCH('Study types'!$D$7,'Study types'!$C$11:$F$11,0)+1),'Study types'!$D$7),IF('Studied Papers'!F73='Study types'!$A$8,'Study types'!$D$8,""))))))</f>
        <v>Moderate</v>
      </c>
      <c r="H73" s="278" t="str">
        <f>'Risk of Bias Assessment'!F73</f>
        <v>Low</v>
      </c>
      <c r="I73" s="278" t="str" cm="1">
        <f t="array" ref="I73">IF(H73='Risk of Bias Assessment'!$D$105,'Certainty in Body of Evidence'!G73,INDEX('Study types'!$C$11:$F$11,MATCH(G73,'Study types'!$C$11:$F$11,0)-1))</f>
        <v>Moderate</v>
      </c>
      <c r="J73" s="318">
        <f>IF(ISTEXT(E73),_xlfn.XLOOKUP(E73,'SWEBOK KAs'!$D$3:$D$108,'SWEBOK KAs'!$F$3:$F$108),_xlfn.XLOOKUP(D73,'SWEBOK KAs'!$A$3:$A$109,'SWEBOK KAs'!$B$3:$B$109))</f>
        <v>8</v>
      </c>
    </row>
    <row r="74" spans="1:10" ht="27" customHeight="1" x14ac:dyDescent="0.2">
      <c r="A74" s="18" t="str">
        <f>'Studied Papers'!A74</f>
        <v>Scacchi91</v>
      </c>
      <c r="B74" s="18">
        <f>'Studied Papers'!B74</f>
        <v>1991</v>
      </c>
      <c r="C74" s="278">
        <f>'Studied Papers'!E74</f>
        <v>1</v>
      </c>
      <c r="D74" s="278" t="str">
        <f>'Studied Papers'!I74</f>
        <v>SWEBOK</v>
      </c>
      <c r="E74" s="288">
        <f>IF('Study Findings'!H74&lt;&gt;"",'Study Findings'!H74,'Studied Papers'!J74)</f>
        <v>0</v>
      </c>
      <c r="F74" s="298" t="str">
        <f>IF('Studied Papers'!G74&lt;&gt;"",'Studied Papers'!G74,'Studied Papers'!F74)</f>
        <v>review</v>
      </c>
      <c r="G74" s="278" t="str" cm="1">
        <f t="array" ref="G74">IF('Studied Papers'!F74='Study types'!$A$3,'Study types'!$D$3,IF('Studied Papers'!F74='Study types'!$A$4,IF(OR(NOT(ISERR(FIND("random",'Studied Papers'!G74))),NOT(ISERR(FIND("control",'Studied Papers'!G74)))),INDEX('Study types'!$C$11:$F$11,MATCH('Study types'!$D$4,'Study types'!$C$11:$F$11,0)+1),'Study types'!$D$4),IF('Studied Papers'!F74='Study types'!$A$5,'Study types'!$D$5,IF('Studied Papers'!F74='Study types'!$A$6,IF(NOT(ISERR(FIND("random",'Studied Papers'!G74))),INDEX('Study types'!$C$11:$F$11,MATCH('Study types'!$D$6,'Study types'!$C$11:$F$11,0)+1),'Study types'!$D$6),IF('Studied Papers'!F74='Study types'!$A$7,IF('Studied Papers'!G74&lt;&gt;"",INDEX('Study types'!$C$11:$F$11,MATCH('Study types'!$D$7,'Study types'!$C$11:$F$11,0)+1),'Study types'!$D$7),IF('Studied Papers'!F74='Study types'!$A$8,'Study types'!$D$8,""))))))</f>
        <v>Moderate</v>
      </c>
      <c r="H74" s="278" t="str">
        <f>'Risk of Bias Assessment'!F74</f>
        <v>Low</v>
      </c>
      <c r="I74" s="278" t="str" cm="1">
        <f t="array" ref="I74">IF(H74='Risk of Bias Assessment'!$D$105,'Certainty in Body of Evidence'!G74,INDEX('Study types'!$C$11:$F$11,MATCH(G74,'Study types'!$C$11:$F$11,0)-1))</f>
        <v>Moderate</v>
      </c>
      <c r="J74" s="318">
        <f>IF(ISTEXT(E74),_xlfn.XLOOKUP(E74,'SWEBOK KAs'!$D$3:$D$108,'SWEBOK KAs'!$F$3:$F$108),_xlfn.XLOOKUP(D74,'SWEBOK KAs'!$A$3:$A$109,'SWEBOK KAs'!$B$3:$B$109))</f>
        <v>0</v>
      </c>
    </row>
    <row r="75" spans="1:10" ht="27" customHeight="1" x14ac:dyDescent="0.2">
      <c r="A75" s="18" t="str">
        <f>'Studied Papers'!A75</f>
        <v>ScholtesMS16</v>
      </c>
      <c r="B75" s="18">
        <f>'Studied Papers'!B75</f>
        <v>2016</v>
      </c>
      <c r="C75" s="278">
        <f>'Studied Papers'!E75</f>
        <v>1</v>
      </c>
      <c r="D75" s="278" t="str">
        <f>'Studied Papers'!I75</f>
        <v>SEM</v>
      </c>
      <c r="E75" s="288" t="str">
        <f>IF('Study Findings'!H75&lt;&gt;"",'Study Findings'!H75,'Studied Papers'!J75)</f>
        <v>OSS</v>
      </c>
      <c r="F75" s="298" t="str">
        <f>IF('Studied Papers'!G75&lt;&gt;"",'Studied Papers'!G75,'Studied Papers'!F75)</f>
        <v>controlled experiment</v>
      </c>
      <c r="G75" s="278" t="str" cm="1">
        <f t="array" ref="G75">IF('Studied Papers'!F75='Study types'!$A$3,'Study types'!$D$3,IF('Studied Papers'!F75='Study types'!$A$4,IF(OR(NOT(ISERR(FIND("random",'Studied Papers'!G75))),NOT(ISERR(FIND("control",'Studied Papers'!G75)))),INDEX('Study types'!$C$11:$F$11,MATCH('Study types'!$D$4,'Study types'!$C$11:$F$11,0)+1),'Study types'!$D$4),IF('Studied Papers'!F75='Study types'!$A$5,'Study types'!$D$5,IF('Studied Papers'!F75='Study types'!$A$6,IF(NOT(ISERR(FIND("random",'Studied Papers'!G75))),INDEX('Study types'!$C$11:$F$11,MATCH('Study types'!$D$6,'Study types'!$C$11:$F$11,0)+1),'Study types'!$D$6),IF('Studied Papers'!F75='Study types'!$A$7,IF('Studied Papers'!G75&lt;&gt;"",INDEX('Study types'!$C$11:$F$11,MATCH('Study types'!$D$7,'Study types'!$C$11:$F$11,0)+1),'Study types'!$D$7),IF('Studied Papers'!F75='Study types'!$A$8,'Study types'!$D$8,""))))))</f>
        <v>High</v>
      </c>
      <c r="H75" s="278" t="str">
        <f>'Risk of Bias Assessment'!F75</f>
        <v>Low</v>
      </c>
      <c r="I75" s="278" t="str" cm="1">
        <f t="array" ref="I75">IF(H75='Risk of Bias Assessment'!$D$105,'Certainty in Body of Evidence'!G75,INDEX('Study types'!$C$11:$F$11,MATCH(G75,'Study types'!$C$11:$F$11,0)-1))</f>
        <v>High</v>
      </c>
      <c r="J75" s="318" t="str">
        <f>IF(ISTEXT(E75),_xlfn.XLOOKUP(E75,'SWEBOK KAs'!$D$3:$D$108,'SWEBOK KAs'!$F$3:$F$108),_xlfn.XLOOKUP(D75,'SWEBOK KAs'!$A$3:$A$109,'SWEBOK KAs'!$B$3:$B$109))</f>
        <v>3.10</v>
      </c>
    </row>
    <row r="76" spans="1:10" ht="27" customHeight="1" x14ac:dyDescent="0.2">
      <c r="A76" s="18" t="str">
        <f>'Studied Papers'!A76</f>
        <v>SentasASB05</v>
      </c>
      <c r="B76" s="18">
        <f>'Studied Papers'!B76</f>
        <v>2005</v>
      </c>
      <c r="C76" s="278">
        <f>'Studied Papers'!E76</f>
        <v>1</v>
      </c>
      <c r="D76" s="278" t="str">
        <f>'Studied Papers'!I76</f>
        <v>SWEBOK</v>
      </c>
      <c r="E76" s="288" t="str">
        <f>IF('Study Findings'!H76&lt;&gt;"",'Study Findings'!H76,'Studied Papers'!J76)</f>
        <v>DATAB</v>
      </c>
      <c r="F76" s="298" t="str">
        <f>IF('Studied Papers'!G76&lt;&gt;"",'Studied Papers'!G76,'Studied Papers'!F76)</f>
        <v>quasi-experiment</v>
      </c>
      <c r="G76" s="278" t="str" cm="1">
        <f t="array" ref="G76">IF('Studied Papers'!F76='Study types'!$A$3,'Study types'!$D$3,IF('Studied Papers'!F76='Study types'!$A$4,IF(OR(NOT(ISERR(FIND("random",'Studied Papers'!G76))),NOT(ISERR(FIND("control",'Studied Papers'!G76)))),INDEX('Study types'!$C$11:$F$11,MATCH('Study types'!$D$4,'Study types'!$C$11:$F$11,0)+1),'Study types'!$D$4),IF('Studied Papers'!F76='Study types'!$A$5,'Study types'!$D$5,IF('Studied Papers'!F76='Study types'!$A$6,IF(NOT(ISERR(FIND("random",'Studied Papers'!G76))),INDEX('Study types'!$C$11:$F$11,MATCH('Study types'!$D$6,'Study types'!$C$11:$F$11,0)+1),'Study types'!$D$6),IF('Studied Papers'!F76='Study types'!$A$7,IF('Studied Papers'!G76&lt;&gt;"",INDEX('Study types'!$C$11:$F$11,MATCH('Study types'!$D$7,'Study types'!$C$11:$F$11,0)+1),'Study types'!$D$7),IF('Studied Papers'!F76='Study types'!$A$8,'Study types'!$D$8,""))))))</f>
        <v>Moderate</v>
      </c>
      <c r="H76" s="278" t="str">
        <f>'Risk of Bias Assessment'!F76</f>
        <v>Low</v>
      </c>
      <c r="I76" s="278" t="str" cm="1">
        <f t="array" ref="I76">IF(H76='Risk of Bias Assessment'!$D$105,'Certainty in Body of Evidence'!G76,INDEX('Study types'!$C$11:$F$11,MATCH(G76,'Study types'!$C$11:$F$11,0)-1))</f>
        <v>Moderate</v>
      </c>
      <c r="J76" s="318" t="str">
        <f>IF(ISTEXT(E76),_xlfn.XLOOKUP(E76,'SWEBOK KAs'!$D$3:$D$108,'SWEBOK KAs'!$F$3:$F$108),_xlfn.XLOOKUP(D76,'SWEBOK KAs'!$A$3:$A$109,'SWEBOK KAs'!$B$3:$B$109))</f>
        <v>12.8</v>
      </c>
    </row>
    <row r="77" spans="1:10" ht="27" customHeight="1" x14ac:dyDescent="0.2">
      <c r="A77" s="18" t="str">
        <f>'Studied Papers'!A77</f>
        <v>SiokT07</v>
      </c>
      <c r="B77" s="18">
        <f>'Studied Papers'!B77</f>
        <v>2007</v>
      </c>
      <c r="C77" s="278">
        <f>'Studied Papers'!E77</f>
        <v>1</v>
      </c>
      <c r="D77" s="278" t="str">
        <f>'Studied Papers'!I77</f>
        <v>SWEBOK</v>
      </c>
      <c r="E77" s="288" t="str">
        <f>IF('Study Findings'!H77&lt;&gt;"",'Study Findings'!H77,'Studied Papers'!J77)</f>
        <v>OO</v>
      </c>
      <c r="F77" s="298" t="str">
        <f>IF('Studied Papers'!G77&lt;&gt;"",'Studied Papers'!G77,'Studied Papers'!F77)</f>
        <v>quasi-experiment</v>
      </c>
      <c r="G77" s="278" t="str" cm="1">
        <f t="array" ref="G77">IF('Studied Papers'!F77='Study types'!$A$3,'Study types'!$D$3,IF('Studied Papers'!F77='Study types'!$A$4,IF(OR(NOT(ISERR(FIND("random",'Studied Papers'!G77))),NOT(ISERR(FIND("control",'Studied Papers'!G77)))),INDEX('Study types'!$C$11:$F$11,MATCH('Study types'!$D$4,'Study types'!$C$11:$F$11,0)+1),'Study types'!$D$4),IF('Studied Papers'!F77='Study types'!$A$5,'Study types'!$D$5,IF('Studied Papers'!F77='Study types'!$A$6,IF(NOT(ISERR(FIND("random",'Studied Papers'!G77))),INDEX('Study types'!$C$11:$F$11,MATCH('Study types'!$D$6,'Study types'!$C$11:$F$11,0)+1),'Study types'!$D$6),IF('Studied Papers'!F77='Study types'!$A$7,IF('Studied Papers'!G77&lt;&gt;"",INDEX('Study types'!$C$11:$F$11,MATCH('Study types'!$D$7,'Study types'!$C$11:$F$11,0)+1),'Study types'!$D$7),IF('Studied Papers'!F77='Study types'!$A$8,'Study types'!$D$8,""))))))</f>
        <v>Moderate</v>
      </c>
      <c r="H77" s="278" t="str">
        <f>'Risk of Bias Assessment'!F77</f>
        <v>Low</v>
      </c>
      <c r="I77" s="278" t="str" cm="1">
        <f t="array" ref="I77">IF(H77='Risk of Bias Assessment'!$D$105,'Certainty in Body of Evidence'!G77,INDEX('Study types'!$C$11:$F$11,MATCH(G77,'Study types'!$C$11:$F$11,0)-1))</f>
        <v>Moderate</v>
      </c>
      <c r="J77" s="318" t="str">
        <f>IF(ISTEXT(E77),_xlfn.XLOOKUP(E77,'SWEBOK KAs'!$D$3:$D$108,'SWEBOK KAs'!$F$3:$F$108),_xlfn.XLOOKUP(D77,'SWEBOK KAs'!$A$3:$A$109,'SWEBOK KAs'!$B$3:$B$109))</f>
        <v>2.8</v>
      </c>
    </row>
    <row r="78" spans="1:10" ht="27" customHeight="1" x14ac:dyDescent="0.2">
      <c r="A78" s="18" t="str">
        <f>'Studied Papers'!A78</f>
        <v>SovaS96</v>
      </c>
      <c r="B78" s="18">
        <f>'Studied Papers'!B78</f>
        <v>1996</v>
      </c>
      <c r="C78" s="278">
        <f>'Studied Papers'!E78</f>
        <v>2</v>
      </c>
      <c r="D78" s="278" t="str">
        <f>'Studied Papers'!I78</f>
        <v>ST</v>
      </c>
      <c r="E78" s="288">
        <f>IF('Study Findings'!H78&lt;&gt;"",'Study Findings'!H78,'Studied Papers'!J78)</f>
        <v>0</v>
      </c>
      <c r="F78" s="298" t="str">
        <f>IF('Studied Papers'!G78&lt;&gt;"",'Studied Papers'!G78,'Studied Papers'!F78)</f>
        <v>case study</v>
      </c>
      <c r="G78" s="278" t="str" cm="1">
        <f t="array" ref="G78">IF('Studied Papers'!F78='Study types'!$A$3,'Study types'!$D$3,IF('Studied Papers'!F78='Study types'!$A$4,IF(OR(NOT(ISERR(FIND("random",'Studied Papers'!G78))),NOT(ISERR(FIND("control",'Studied Papers'!G78)))),INDEX('Study types'!$C$11:$F$11,MATCH('Study types'!$D$4,'Study types'!$C$11:$F$11,0)+1),'Study types'!$D$4),IF('Studied Papers'!F78='Study types'!$A$5,'Study types'!$D$5,IF('Studied Papers'!F78='Study types'!$A$6,IF(NOT(ISERR(FIND("random",'Studied Papers'!G78))),INDEX('Study types'!$C$11:$F$11,MATCH('Study types'!$D$6,'Study types'!$C$11:$F$11,0)+1),'Study types'!$D$6),IF('Studied Papers'!F78='Study types'!$A$7,IF('Studied Papers'!G78&lt;&gt;"",INDEX('Study types'!$C$11:$F$11,MATCH('Study types'!$D$7,'Study types'!$C$11:$F$11,0)+1),'Study types'!$D$7),IF('Studied Papers'!F78='Study types'!$A$8,'Study types'!$D$8,""))))))</f>
        <v>Low</v>
      </c>
      <c r="H78" s="278" t="str">
        <f>'Risk of Bias Assessment'!F78</f>
        <v>Low</v>
      </c>
      <c r="I78" s="278" t="str" cm="1">
        <f t="array" ref="I78">IF(H78='Risk of Bias Assessment'!$D$105,'Certainty in Body of Evidence'!G78,INDEX('Study types'!$C$11:$F$11,MATCH(G78,'Study types'!$C$11:$F$11,0)-1))</f>
        <v>Low</v>
      </c>
      <c r="J78" s="318">
        <f>IF(ISTEXT(E78),_xlfn.XLOOKUP(E78,'SWEBOK KAs'!$D$3:$D$108,'SWEBOK KAs'!$F$3:$F$108),_xlfn.XLOOKUP(D78,'SWEBOK KAs'!$A$3:$A$109,'SWEBOK KAs'!$B$3:$B$109))</f>
        <v>4</v>
      </c>
    </row>
    <row r="79" spans="1:10" ht="27" customHeight="1" x14ac:dyDescent="0.2">
      <c r="A79" s="18" t="str">
        <f>'Studied Papers'!A79</f>
        <v>StaplesEA14</v>
      </c>
      <c r="B79" s="18">
        <f>'Studied Papers'!B79</f>
        <v>2014</v>
      </c>
      <c r="C79" s="290">
        <f>'Studied Papers'!E79</f>
        <v>1</v>
      </c>
      <c r="D79" s="290" t="str">
        <f>'Studied Papers'!I79</f>
        <v>SEMM</v>
      </c>
      <c r="E79" s="288">
        <f>IF('Study Findings'!H79&lt;&gt;"",'Study Findings'!H79,'Studied Papers'!J79)</f>
        <v>0</v>
      </c>
      <c r="F79" s="298" t="str">
        <f>IF('Studied Papers'!G79&lt;&gt;"",'Studied Papers'!G79,'Studied Papers'!F79)</f>
        <v>quasi-experiment</v>
      </c>
      <c r="G79" s="290" t="str" cm="1">
        <f t="array" ref="G79">IF('Studied Papers'!F79='Study types'!$A$3,'Study types'!$D$3,IF('Studied Papers'!F79='Study types'!$A$4,IF(OR(NOT(ISERR(FIND("random",'Studied Papers'!G79))),NOT(ISERR(FIND("control",'Studied Papers'!G79)))),INDEX('Study types'!$C$11:$F$11,MATCH('Study types'!$D$4,'Study types'!$C$11:$F$11,0)+1),'Study types'!$D$4),IF('Studied Papers'!F79='Study types'!$A$5,'Study types'!$D$5,IF('Studied Papers'!F79='Study types'!$A$6,IF(NOT(ISERR(FIND("random",'Studied Papers'!G79))),INDEX('Study types'!$C$11:$F$11,MATCH('Study types'!$D$6,'Study types'!$C$11:$F$11,0)+1),'Study types'!$D$6),IF('Studied Papers'!F79='Study types'!$A$7,IF('Studied Papers'!G79&lt;&gt;"",INDEX('Study types'!$C$11:$F$11,MATCH('Study types'!$D$7,'Study types'!$C$11:$F$11,0)+1),'Study types'!$D$7),IF('Studied Papers'!F79='Study types'!$A$8,'Study types'!$D$8,""))))))</f>
        <v>Moderate</v>
      </c>
      <c r="H79" s="290" t="str">
        <f>'Risk of Bias Assessment'!F79</f>
        <v>Low</v>
      </c>
      <c r="I79" s="290" t="str" cm="1">
        <f t="array" ref="I79">IF(H79='Risk of Bias Assessment'!$D$105,'Certainty in Body of Evidence'!G79,INDEX('Study types'!$C$11:$F$11,MATCH(G79,'Study types'!$C$11:$F$11,0)-1))</f>
        <v>Moderate</v>
      </c>
      <c r="J79" s="318">
        <f>IF(ISTEXT(E79),_xlfn.XLOOKUP(E79,'SWEBOK KAs'!$D$3:$D$108,'SWEBOK KAs'!$F$3:$F$108),_xlfn.XLOOKUP(D79,'SWEBOK KAs'!$A$3:$A$109,'SWEBOK KAs'!$B$3:$B$109))</f>
        <v>9</v>
      </c>
    </row>
    <row r="80" spans="1:10" ht="27" customHeight="1" x14ac:dyDescent="0.2">
      <c r="A80" s="18" t="str">
        <f>'Studied Papers'!A80</f>
        <v>StoreyEA21</v>
      </c>
      <c r="B80" s="18">
        <f>'Studied Papers'!B80</f>
        <v>2021</v>
      </c>
      <c r="C80" s="290">
        <f>'Studied Papers'!E80</f>
        <v>1</v>
      </c>
      <c r="D80" s="290" t="str">
        <f>'Studied Papers'!I80</f>
        <v>SEM</v>
      </c>
      <c r="E80" s="288">
        <f>IF('Study Findings'!H80&lt;&gt;"",'Study Findings'!H80,'Studied Papers'!J80)</f>
        <v>0</v>
      </c>
      <c r="F80" s="298" t="str">
        <f>IF('Studied Papers'!G80&lt;&gt;"",'Studied Papers'!G80,'Studied Papers'!F80)</f>
        <v>randomized online survey</v>
      </c>
      <c r="G80" s="290" t="str" cm="1">
        <f t="array" ref="G80">IF('Studied Papers'!F80='Study types'!$A$3,'Study types'!$D$3,IF('Studied Papers'!F80='Study types'!$A$4,IF(OR(NOT(ISERR(FIND("random",'Studied Papers'!G80))),NOT(ISERR(FIND("control",'Studied Papers'!G80)))),INDEX('Study types'!$C$11:$F$11,MATCH('Study types'!$D$4,'Study types'!$C$11:$F$11,0)+1),'Study types'!$D$4),IF('Studied Papers'!F80='Study types'!$A$5,'Study types'!$D$5,IF('Studied Papers'!F80='Study types'!$A$6,IF(NOT(ISERR(FIND("random",'Studied Papers'!G80))),INDEX('Study types'!$C$11:$F$11,MATCH('Study types'!$D$6,'Study types'!$C$11:$F$11,0)+1),'Study types'!$D$6),IF('Studied Papers'!F80='Study types'!$A$7,IF('Studied Papers'!G80&lt;&gt;"",INDEX('Study types'!$C$11:$F$11,MATCH('Study types'!$D$7,'Study types'!$C$11:$F$11,0)+1),'Study types'!$D$7),IF('Studied Papers'!F80='Study types'!$A$8,'Study types'!$D$8,""))))))</f>
        <v>High</v>
      </c>
      <c r="H80" s="290" t="str">
        <f>'Risk of Bias Assessment'!F80</f>
        <v>Low</v>
      </c>
      <c r="I80" s="290" t="str" cm="1">
        <f t="array" ref="I80">IF(H80='Risk of Bias Assessment'!$D$105,'Certainty in Body of Evidence'!G80,INDEX('Study types'!$C$11:$F$11,MATCH(G80,'Study types'!$C$11:$F$11,0)-1))</f>
        <v>High</v>
      </c>
      <c r="J80" s="318">
        <f>IF(ISTEXT(E80),_xlfn.XLOOKUP(E80,'SWEBOK KAs'!$D$3:$D$108,'SWEBOK KAs'!$F$3:$F$108),_xlfn.XLOOKUP(D80,'SWEBOK KAs'!$A$3:$A$109,'SWEBOK KAs'!$B$3:$B$109))</f>
        <v>7</v>
      </c>
    </row>
    <row r="81" spans="1:10" ht="27" customHeight="1" x14ac:dyDescent="0.2">
      <c r="A81" s="18" t="str">
        <f>'Studied Papers'!A81</f>
        <v>StylianouA16</v>
      </c>
      <c r="B81" s="18">
        <f>'Studied Papers'!B81</f>
        <v>2016</v>
      </c>
      <c r="C81" s="278">
        <f>'Studied Papers'!E81</f>
        <v>2</v>
      </c>
      <c r="D81" s="278" t="str">
        <f>'Studied Papers'!I81</f>
        <v>SEM</v>
      </c>
      <c r="E81" s="288">
        <f>IF('Study Findings'!H81&lt;&gt;"",'Study Findings'!H81,'Studied Papers'!J81)</f>
        <v>0</v>
      </c>
      <c r="F81" s="298" t="str">
        <f>IF('Studied Papers'!G81&lt;&gt;"",'Studied Papers'!G81,'Studied Papers'!F81)</f>
        <v>optimization study</v>
      </c>
      <c r="G81" s="278" t="str" cm="1">
        <f t="array" ref="G81">IF('Studied Papers'!F81='Study types'!$A$3,'Study types'!$D$3,IF('Studied Papers'!F81='Study types'!$A$4,IF(OR(NOT(ISERR(FIND("random",'Studied Papers'!G81))),NOT(ISERR(FIND("control",'Studied Papers'!G81)))),INDEX('Study types'!$C$11:$F$11,MATCH('Study types'!$D$4,'Study types'!$C$11:$F$11,0)+1),'Study types'!$D$4),IF('Studied Papers'!F81='Study types'!$A$5,'Study types'!$D$5,IF('Studied Papers'!F81='Study types'!$A$6,IF(NOT(ISERR(FIND("random",'Studied Papers'!G81))),INDEX('Study types'!$C$11:$F$11,MATCH('Study types'!$D$6,'Study types'!$C$11:$F$11,0)+1),'Study types'!$D$6),IF('Studied Papers'!F81='Study types'!$A$7,IF('Studied Papers'!G81&lt;&gt;"",INDEX('Study types'!$C$11:$F$11,MATCH('Study types'!$D$7,'Study types'!$C$11:$F$11,0)+1),'Study types'!$D$7),IF('Studied Papers'!F81='Study types'!$A$8,'Study types'!$D$8,""))))))</f>
        <v>Low</v>
      </c>
      <c r="H81" s="278" t="str">
        <f>'Risk of Bias Assessment'!F81</f>
        <v>Low</v>
      </c>
      <c r="I81" s="278" t="str" cm="1">
        <f t="array" ref="I81">IF(H81='Risk of Bias Assessment'!$D$105,'Certainty in Body of Evidence'!G81,INDEX('Study types'!$C$11:$F$11,MATCH(G81,'Study types'!$C$11:$F$11,0)-1))</f>
        <v>Low</v>
      </c>
      <c r="J81" s="318">
        <f>IF(ISTEXT(E81),_xlfn.XLOOKUP(E81,'SWEBOK KAs'!$D$3:$D$108,'SWEBOK KAs'!$F$3:$F$108),_xlfn.XLOOKUP(D81,'SWEBOK KAs'!$A$3:$A$109,'SWEBOK KAs'!$B$3:$B$109))</f>
        <v>7</v>
      </c>
    </row>
    <row r="82" spans="1:10" ht="27" customHeight="1" x14ac:dyDescent="0.2">
      <c r="A82" s="18" t="str">
        <f>'Studied Papers'!A82</f>
        <v>Tan09</v>
      </c>
      <c r="B82" s="18">
        <f>'Studied Papers'!B82</f>
        <v>2009</v>
      </c>
      <c r="C82" s="278">
        <f>'Studied Papers'!E82</f>
        <v>1</v>
      </c>
      <c r="D82" s="278" t="str">
        <f>'Studied Papers'!I82</f>
        <v>SC</v>
      </c>
      <c r="E82" s="288">
        <f>IF('Study Findings'!H82&lt;&gt;"",'Study Findings'!H82,'Studied Papers'!J82)</f>
        <v>0</v>
      </c>
      <c r="F82" s="298" t="str">
        <f>IF('Studied Papers'!G82&lt;&gt;"",'Studied Papers'!G82,'Studied Papers'!F82)</f>
        <v>case study</v>
      </c>
      <c r="G82" s="278" t="str" cm="1">
        <f t="array" ref="G82">IF('Studied Papers'!F82='Study types'!$A$3,'Study types'!$D$3,IF('Studied Papers'!F82='Study types'!$A$4,IF(OR(NOT(ISERR(FIND("random",'Studied Papers'!G82))),NOT(ISERR(FIND("control",'Studied Papers'!G82)))),INDEX('Study types'!$C$11:$F$11,MATCH('Study types'!$D$4,'Study types'!$C$11:$F$11,0)+1),'Study types'!$D$4),IF('Studied Papers'!F82='Study types'!$A$5,'Study types'!$D$5,IF('Studied Papers'!F82='Study types'!$A$6,IF(NOT(ISERR(FIND("random",'Studied Papers'!G82))),INDEX('Study types'!$C$11:$F$11,MATCH('Study types'!$D$6,'Study types'!$C$11:$F$11,0)+1),'Study types'!$D$6),IF('Studied Papers'!F82='Study types'!$A$7,IF('Studied Papers'!G82&lt;&gt;"",INDEX('Study types'!$C$11:$F$11,MATCH('Study types'!$D$7,'Study types'!$C$11:$F$11,0)+1),'Study types'!$D$7),IF('Studied Papers'!F82='Study types'!$A$8,'Study types'!$D$8,""))))))</f>
        <v>Low</v>
      </c>
      <c r="H82" s="278" t="str">
        <f>'Risk of Bias Assessment'!F82</f>
        <v>Low</v>
      </c>
      <c r="I82" s="278" t="str" cm="1">
        <f t="array" ref="I82">IF(H82='Risk of Bias Assessment'!$D$105,'Certainty in Body of Evidence'!G82,INDEX('Study types'!$C$11:$F$11,MATCH(G82,'Study types'!$C$11:$F$11,0)-1))</f>
        <v>Low</v>
      </c>
      <c r="J82" s="318">
        <f>IF(ISTEXT(E82),_xlfn.XLOOKUP(E82,'SWEBOK KAs'!$D$3:$D$108,'SWEBOK KAs'!$F$3:$F$108),_xlfn.XLOOKUP(D82,'SWEBOK KAs'!$A$3:$A$109,'SWEBOK KAs'!$B$3:$B$109))</f>
        <v>3</v>
      </c>
    </row>
    <row r="83" spans="1:10" ht="27" customHeight="1" x14ac:dyDescent="0.2">
      <c r="A83" s="18" t="str">
        <f>'Studied Papers'!A83</f>
        <v>TanihanaN13</v>
      </c>
      <c r="B83" s="18">
        <f>'Studied Papers'!B83</f>
        <v>2013</v>
      </c>
      <c r="C83" s="278">
        <f>'Studied Papers'!E83</f>
        <v>1</v>
      </c>
      <c r="D83" s="278" t="str">
        <f>'Studied Papers'!I83</f>
        <v>SWEBOK</v>
      </c>
      <c r="E83" s="288" t="str">
        <f>IF('Study Findings'!H83&lt;&gt;"",'Study Findings'!H83,'Studied Papers'!J83)</f>
        <v>OSS</v>
      </c>
      <c r="F83" s="298" t="str">
        <f>IF('Studied Papers'!G83&lt;&gt;"",'Studied Papers'!G83,'Studied Papers'!F83)</f>
        <v>case study</v>
      </c>
      <c r="G83" s="278" t="str" cm="1">
        <f t="array" ref="G83">IF('Studied Papers'!F83='Study types'!$A$3,'Study types'!$D$3,IF('Studied Papers'!F83='Study types'!$A$4,IF(OR(NOT(ISERR(FIND("random",'Studied Papers'!G83))),NOT(ISERR(FIND("control",'Studied Papers'!G83)))),INDEX('Study types'!$C$11:$F$11,MATCH('Study types'!$D$4,'Study types'!$C$11:$F$11,0)+1),'Study types'!$D$4),IF('Studied Papers'!F83='Study types'!$A$5,'Study types'!$D$5,IF('Studied Papers'!F83='Study types'!$A$6,IF(NOT(ISERR(FIND("random",'Studied Papers'!G83))),INDEX('Study types'!$C$11:$F$11,MATCH('Study types'!$D$6,'Study types'!$C$11:$F$11,0)+1),'Study types'!$D$6),IF('Studied Papers'!F83='Study types'!$A$7,IF('Studied Papers'!G83&lt;&gt;"",INDEX('Study types'!$C$11:$F$11,MATCH('Study types'!$D$7,'Study types'!$C$11:$F$11,0)+1),'Study types'!$D$7),IF('Studied Papers'!F83='Study types'!$A$8,'Study types'!$D$8,""))))))</f>
        <v>Low</v>
      </c>
      <c r="H83" s="278" t="str">
        <f>'Risk of Bias Assessment'!F83</f>
        <v>Low</v>
      </c>
      <c r="I83" s="278" t="str" cm="1">
        <f t="array" ref="I83">IF(H83='Risk of Bias Assessment'!$D$105,'Certainty in Body of Evidence'!G83,INDEX('Study types'!$C$11:$F$11,MATCH(G83,'Study types'!$C$11:$F$11,0)-1))</f>
        <v>Low</v>
      </c>
      <c r="J83" s="318" t="str">
        <f>IF(ISTEXT(E83),_xlfn.XLOOKUP(E83,'SWEBOK KAs'!$D$3:$D$108,'SWEBOK KAs'!$F$3:$F$108),_xlfn.XLOOKUP(D83,'SWEBOK KAs'!$A$3:$A$109,'SWEBOK KAs'!$B$3:$B$109))</f>
        <v>3.10</v>
      </c>
    </row>
    <row r="84" spans="1:10" ht="27" customHeight="1" x14ac:dyDescent="0.2">
      <c r="A84" s="18" t="str">
        <f>'Studied Papers'!A84</f>
        <v>TomaszewskiL06</v>
      </c>
      <c r="B84" s="18">
        <f>'Studied Papers'!B84</f>
        <v>2006</v>
      </c>
      <c r="C84" s="290">
        <f>'Studied Papers'!E84</f>
        <v>1</v>
      </c>
      <c r="D84" s="290" t="str">
        <f>'Studied Papers'!I84</f>
        <v>SC</v>
      </c>
      <c r="E84" s="288">
        <f>IF('Study Findings'!H84&lt;&gt;"",'Study Findings'!H84,'Studied Papers'!J84)</f>
        <v>0</v>
      </c>
      <c r="F84" s="298" t="str">
        <f>IF('Studied Papers'!G84&lt;&gt;"",'Studied Papers'!G84,'Studied Papers'!F84)</f>
        <v>case study</v>
      </c>
      <c r="G84" s="290" t="str" cm="1">
        <f t="array" ref="G84">IF('Studied Papers'!F84='Study types'!$A$3,'Study types'!$D$3,IF('Studied Papers'!F84='Study types'!$A$4,IF(OR(NOT(ISERR(FIND("random",'Studied Papers'!G84))),NOT(ISERR(FIND("control",'Studied Papers'!G84)))),INDEX('Study types'!$C$11:$F$11,MATCH('Study types'!$D$4,'Study types'!$C$11:$F$11,0)+1),'Study types'!$D$4),IF('Studied Papers'!F84='Study types'!$A$5,'Study types'!$D$5,IF('Studied Papers'!F84='Study types'!$A$6,IF(NOT(ISERR(FIND("random",'Studied Papers'!G84))),INDEX('Study types'!$C$11:$F$11,MATCH('Study types'!$D$6,'Study types'!$C$11:$F$11,0)+1),'Study types'!$D$6),IF('Studied Papers'!F84='Study types'!$A$7,IF('Studied Papers'!G84&lt;&gt;"",INDEX('Study types'!$C$11:$F$11,MATCH('Study types'!$D$7,'Study types'!$C$11:$F$11,0)+1),'Study types'!$D$7),IF('Studied Papers'!F84='Study types'!$A$8,'Study types'!$D$8,""))))))</f>
        <v>Low</v>
      </c>
      <c r="H84" s="290" t="str">
        <f>'Risk of Bias Assessment'!F84</f>
        <v>Low</v>
      </c>
      <c r="I84" s="290" t="str" cm="1">
        <f t="array" ref="I84">IF(H84='Risk of Bias Assessment'!$D$105,'Certainty in Body of Evidence'!G84,INDEX('Study types'!$C$11:$F$11,MATCH(G84,'Study types'!$C$11:$F$11,0)-1))</f>
        <v>Low</v>
      </c>
      <c r="J84" s="318">
        <f>IF(ISTEXT(E84),_xlfn.XLOOKUP(E84,'SWEBOK KAs'!$D$3:$D$108,'SWEBOK KAs'!$F$3:$F$108),_xlfn.XLOOKUP(D84,'SWEBOK KAs'!$A$3:$A$109,'SWEBOK KAs'!$B$3:$B$109))</f>
        <v>3</v>
      </c>
    </row>
    <row r="85" spans="1:10" ht="27" customHeight="1" x14ac:dyDescent="0.2">
      <c r="A85" s="18" t="str">
        <f>'Studied Papers'!A85</f>
        <v>TrendM09</v>
      </c>
      <c r="B85" s="18">
        <f>'Studied Papers'!B85</f>
        <v>2009</v>
      </c>
      <c r="C85" s="278">
        <f>'Studied Papers'!E85</f>
        <v>1</v>
      </c>
      <c r="D85" s="278" t="str">
        <f>'Studied Papers'!I85</f>
        <v>SWEBOK</v>
      </c>
      <c r="E85" s="288">
        <f>IF('Study Findings'!H85&lt;&gt;"",'Study Findings'!H85,'Studied Papers'!J85)</f>
        <v>0</v>
      </c>
      <c r="F85" s="298" t="str">
        <f>IF('Studied Papers'!G85&lt;&gt;"",'Studied Papers'!G85,'Studied Papers'!F85)</f>
        <v>review</v>
      </c>
      <c r="G85" s="278" t="str" cm="1">
        <f t="array" ref="G85">IF('Studied Papers'!F85='Study types'!$A$3,'Study types'!$D$3,IF('Studied Papers'!F85='Study types'!$A$4,IF(OR(NOT(ISERR(FIND("random",'Studied Papers'!G85))),NOT(ISERR(FIND("control",'Studied Papers'!G85)))),INDEX('Study types'!$C$11:$F$11,MATCH('Study types'!$D$4,'Study types'!$C$11:$F$11,0)+1),'Study types'!$D$4),IF('Studied Papers'!F85='Study types'!$A$5,'Study types'!$D$5,IF('Studied Papers'!F85='Study types'!$A$6,IF(NOT(ISERR(FIND("random",'Studied Papers'!G85))),INDEX('Study types'!$C$11:$F$11,MATCH('Study types'!$D$6,'Study types'!$C$11:$F$11,0)+1),'Study types'!$D$6),IF('Studied Papers'!F85='Study types'!$A$7,IF('Studied Papers'!G85&lt;&gt;"",INDEX('Study types'!$C$11:$F$11,MATCH('Study types'!$D$7,'Study types'!$C$11:$F$11,0)+1),'Study types'!$D$7),IF('Studied Papers'!F85='Study types'!$A$8,'Study types'!$D$8,""))))))</f>
        <v>Moderate</v>
      </c>
      <c r="H85" s="278" t="str">
        <f>'Risk of Bias Assessment'!F85</f>
        <v>Low</v>
      </c>
      <c r="I85" s="278" t="str" cm="1">
        <f t="array" ref="I85">IF(H85='Risk of Bias Assessment'!$D$105,'Certainty in Body of Evidence'!G85,INDEX('Study types'!$C$11:$F$11,MATCH(G85,'Study types'!$C$11:$F$11,0)-1))</f>
        <v>Moderate</v>
      </c>
      <c r="J85" s="318">
        <f>IF(ISTEXT(E85),_xlfn.XLOOKUP(E85,'SWEBOK KAs'!$D$3:$D$108,'SWEBOK KAs'!$F$3:$F$108),_xlfn.XLOOKUP(D85,'SWEBOK KAs'!$A$3:$A$109,'SWEBOK KAs'!$B$3:$B$109))</f>
        <v>0</v>
      </c>
    </row>
    <row r="86" spans="1:10" ht="27" customHeight="1" x14ac:dyDescent="0.2">
      <c r="A86" s="18" t="str">
        <f>'Studied Papers'!A86</f>
        <v>Tsuno09</v>
      </c>
      <c r="B86" s="18">
        <f>'Studied Papers'!B86</f>
        <v>2009</v>
      </c>
      <c r="C86" s="278">
        <f>'Studied Papers'!E86</f>
        <v>1</v>
      </c>
      <c r="D86" s="278" t="str">
        <f>'Studied Papers'!I86</f>
        <v>SWEBOK</v>
      </c>
      <c r="E86" s="288" t="str">
        <f>IF('Study Findings'!H86&lt;&gt;"",'Study Findings'!H86,'Studied Papers'!J86)</f>
        <v>DATAB</v>
      </c>
      <c r="F86" s="298" t="str">
        <f>IF('Studied Papers'!G86&lt;&gt;"",'Studied Papers'!G86,'Studied Papers'!F86)</f>
        <v>quasi-experiment</v>
      </c>
      <c r="G86" s="278" t="str" cm="1">
        <f t="array" ref="G86">IF('Studied Papers'!F86='Study types'!$A$3,'Study types'!$D$3,IF('Studied Papers'!F86='Study types'!$A$4,IF(OR(NOT(ISERR(FIND("random",'Studied Papers'!G86))),NOT(ISERR(FIND("control",'Studied Papers'!G86)))),INDEX('Study types'!$C$11:$F$11,MATCH('Study types'!$D$4,'Study types'!$C$11:$F$11,0)+1),'Study types'!$D$4),IF('Studied Papers'!F86='Study types'!$A$5,'Study types'!$D$5,IF('Studied Papers'!F86='Study types'!$A$6,IF(NOT(ISERR(FIND("random",'Studied Papers'!G86))),INDEX('Study types'!$C$11:$F$11,MATCH('Study types'!$D$6,'Study types'!$C$11:$F$11,0)+1),'Study types'!$D$6),IF('Studied Papers'!F86='Study types'!$A$7,IF('Studied Papers'!G86&lt;&gt;"",INDEX('Study types'!$C$11:$F$11,MATCH('Study types'!$D$7,'Study types'!$C$11:$F$11,0)+1),'Study types'!$D$7),IF('Studied Papers'!F86='Study types'!$A$8,'Study types'!$D$8,""))))))</f>
        <v>Moderate</v>
      </c>
      <c r="H86" s="278" t="str">
        <f>'Risk of Bias Assessment'!F86</f>
        <v>Low</v>
      </c>
      <c r="I86" s="278" t="str" cm="1">
        <f t="array" ref="I86">IF(H86='Risk of Bias Assessment'!$D$105,'Certainty in Body of Evidence'!G86,INDEX('Study types'!$C$11:$F$11,MATCH(G86,'Study types'!$C$11:$F$11,0)-1))</f>
        <v>Moderate</v>
      </c>
      <c r="J86" s="318" t="str">
        <f>IF(ISTEXT(E86),_xlfn.XLOOKUP(E86,'SWEBOK KAs'!$D$3:$D$108,'SWEBOK KAs'!$F$3:$F$108),_xlfn.XLOOKUP(D86,'SWEBOK KAs'!$A$3:$A$109,'SWEBOK KAs'!$B$3:$B$109))</f>
        <v>12.8</v>
      </c>
    </row>
    <row r="87" spans="1:10" ht="27" customHeight="1" x14ac:dyDescent="0.2">
      <c r="A87" s="18" t="str">
        <f>'Studied Papers'!A87</f>
        <v>TsunodaA17</v>
      </c>
      <c r="B87" s="18">
        <f>'Studied Papers'!B87</f>
        <v>2017</v>
      </c>
      <c r="C87" s="278">
        <f>'Studied Papers'!E87</f>
        <v>1</v>
      </c>
      <c r="D87" s="278" t="str">
        <f>'Studied Papers'!I87</f>
        <v>SWEBOK</v>
      </c>
      <c r="E87" s="288" t="str">
        <f>IF('Study Findings'!H87&lt;&gt;"",'Study Findings'!H87,'Studied Papers'!J87)</f>
        <v>DATAB</v>
      </c>
      <c r="F87" s="298" t="str">
        <f>IF('Studied Papers'!G87&lt;&gt;"",'Studied Papers'!G87,'Studied Papers'!F87)</f>
        <v>quasi-experiment</v>
      </c>
      <c r="G87" s="278" t="str" cm="1">
        <f t="array" ref="G87">IF('Studied Papers'!F87='Study types'!$A$3,'Study types'!$D$3,IF('Studied Papers'!F87='Study types'!$A$4,IF(OR(NOT(ISERR(FIND("random",'Studied Papers'!G87))),NOT(ISERR(FIND("control",'Studied Papers'!G87)))),INDEX('Study types'!$C$11:$F$11,MATCH('Study types'!$D$4,'Study types'!$C$11:$F$11,0)+1),'Study types'!$D$4),IF('Studied Papers'!F87='Study types'!$A$5,'Study types'!$D$5,IF('Studied Papers'!F87='Study types'!$A$6,IF(NOT(ISERR(FIND("random",'Studied Papers'!G87))),INDEX('Study types'!$C$11:$F$11,MATCH('Study types'!$D$6,'Study types'!$C$11:$F$11,0)+1),'Study types'!$D$6),IF('Studied Papers'!F87='Study types'!$A$7,IF('Studied Papers'!G87&lt;&gt;"",INDEX('Study types'!$C$11:$F$11,MATCH('Study types'!$D$7,'Study types'!$C$11:$F$11,0)+1),'Study types'!$D$7),IF('Studied Papers'!F87='Study types'!$A$8,'Study types'!$D$8,""))))))</f>
        <v>Moderate</v>
      </c>
      <c r="H87" s="278" t="str">
        <f>'Risk of Bias Assessment'!F87</f>
        <v>Low</v>
      </c>
      <c r="I87" s="278" t="str" cm="1">
        <f t="array" ref="I87">IF(H87='Risk of Bias Assessment'!$D$105,'Certainty in Body of Evidence'!G87,INDEX('Study types'!$C$11:$F$11,MATCH(G87,'Study types'!$C$11:$F$11,0)-1))</f>
        <v>Moderate</v>
      </c>
      <c r="J87" s="318" t="str">
        <f>IF(ISTEXT(E87),_xlfn.XLOOKUP(E87,'SWEBOK KAs'!$D$3:$D$108,'SWEBOK KAs'!$F$3:$F$108),_xlfn.XLOOKUP(D87,'SWEBOK KAs'!$A$3:$A$109,'SWEBOK KAs'!$B$3:$B$109))</f>
        <v>12.8</v>
      </c>
    </row>
    <row r="88" spans="1:10" ht="27" customHeight="1" x14ac:dyDescent="0.2">
      <c r="A88" s="18" t="str">
        <f>'Studied Papers'!A88</f>
        <v>Wang12</v>
      </c>
      <c r="B88" s="18">
        <f>'Studied Papers'!B88</f>
        <v>2012</v>
      </c>
      <c r="C88" s="278">
        <f>'Studied Papers'!E88</f>
        <v>1</v>
      </c>
      <c r="D88" s="278" t="str">
        <f>'Studied Papers'!I88</f>
        <v>SWEBOK</v>
      </c>
      <c r="E88" s="288">
        <f>IF('Study Findings'!H88&lt;&gt;"",'Study Findings'!H88,'Studied Papers'!J88)</f>
        <v>0</v>
      </c>
      <c r="F88" s="298" t="str">
        <f>IF('Studied Papers'!G88&lt;&gt;"",'Studied Papers'!G88,'Studied Papers'!F88)</f>
        <v>quasi-experiment</v>
      </c>
      <c r="G88" s="278" t="str" cm="1">
        <f t="array" ref="G88">IF('Studied Papers'!F88='Study types'!$A$3,'Study types'!$D$3,IF('Studied Papers'!F88='Study types'!$A$4,IF(OR(NOT(ISERR(FIND("random",'Studied Papers'!G88))),NOT(ISERR(FIND("control",'Studied Papers'!G88)))),INDEX('Study types'!$C$11:$F$11,MATCH('Study types'!$D$4,'Study types'!$C$11:$F$11,0)+1),'Study types'!$D$4),IF('Studied Papers'!F88='Study types'!$A$5,'Study types'!$D$5,IF('Studied Papers'!F88='Study types'!$A$6,IF(NOT(ISERR(FIND("random",'Studied Papers'!G88))),INDEX('Study types'!$C$11:$F$11,MATCH('Study types'!$D$6,'Study types'!$C$11:$F$11,0)+1),'Study types'!$D$6),IF('Studied Papers'!F88='Study types'!$A$7,IF('Studied Papers'!G88&lt;&gt;"",INDEX('Study types'!$C$11:$F$11,MATCH('Study types'!$D$7,'Study types'!$C$11:$F$11,0)+1),'Study types'!$D$7),IF('Studied Papers'!F88='Study types'!$A$8,'Study types'!$D$8,""))))))</f>
        <v>Moderate</v>
      </c>
      <c r="H88" s="278" t="str">
        <f>'Risk of Bias Assessment'!F88</f>
        <v>Low</v>
      </c>
      <c r="I88" s="278" t="str" cm="1">
        <f t="array" ref="I88">IF(H88='Risk of Bias Assessment'!$D$105,'Certainty in Body of Evidence'!G88,INDEX('Study types'!$C$11:$F$11,MATCH(G88,'Study types'!$C$11:$F$11,0)-1))</f>
        <v>Moderate</v>
      </c>
      <c r="J88" s="318">
        <f>IF(ISTEXT(E88),_xlfn.XLOOKUP(E88,'SWEBOK KAs'!$D$3:$D$108,'SWEBOK KAs'!$F$3:$F$108),_xlfn.XLOOKUP(D88,'SWEBOK KAs'!$A$3:$A$109,'SWEBOK KAs'!$B$3:$B$109))</f>
        <v>0</v>
      </c>
    </row>
    <row r="89" spans="1:10" ht="27" customHeight="1" x14ac:dyDescent="0.2">
      <c r="A89" s="18" t="str">
        <f>'Studied Papers'!A89</f>
        <v>WangWZ08</v>
      </c>
      <c r="B89" s="18">
        <f>'Studied Papers'!B89</f>
        <v>2008</v>
      </c>
      <c r="C89" s="278">
        <f>'Studied Papers'!E89</f>
        <v>1</v>
      </c>
      <c r="D89" s="278" t="str">
        <f>'Studied Papers'!I89</f>
        <v>SWEBOK</v>
      </c>
      <c r="E89" s="288" t="str">
        <f>IF('Study Findings'!H89&lt;&gt;"",'Study Findings'!H89,'Studied Papers'!J89)</f>
        <v>DATAB</v>
      </c>
      <c r="F89" s="298" t="str">
        <f>IF('Studied Papers'!G89&lt;&gt;"",'Studied Papers'!G89,'Studied Papers'!F89)</f>
        <v>exploratory case study</v>
      </c>
      <c r="G89" s="278" t="str" cm="1">
        <f t="array" ref="G89">IF('Studied Papers'!F89='Study types'!$A$3,'Study types'!$D$3,IF('Studied Papers'!F89='Study types'!$A$4,IF(OR(NOT(ISERR(FIND("random",'Studied Papers'!G89))),NOT(ISERR(FIND("control",'Studied Papers'!G89)))),INDEX('Study types'!$C$11:$F$11,MATCH('Study types'!$D$4,'Study types'!$C$11:$F$11,0)+1),'Study types'!$D$4),IF('Studied Papers'!F89='Study types'!$A$5,'Study types'!$D$5,IF('Studied Papers'!F89='Study types'!$A$6,IF(NOT(ISERR(FIND("random",'Studied Papers'!G89))),INDEX('Study types'!$C$11:$F$11,MATCH('Study types'!$D$6,'Study types'!$C$11:$F$11,0)+1),'Study types'!$D$6),IF('Studied Papers'!F89='Study types'!$A$7,IF('Studied Papers'!G89&lt;&gt;"",INDEX('Study types'!$C$11:$F$11,MATCH('Study types'!$D$7,'Study types'!$C$11:$F$11,0)+1),'Study types'!$D$7),IF('Studied Papers'!F89='Study types'!$A$8,'Study types'!$D$8,""))))))</f>
        <v>Low</v>
      </c>
      <c r="H89" s="278" t="str">
        <f>'Risk of Bias Assessment'!F89</f>
        <v>Low</v>
      </c>
      <c r="I89" s="278" t="str" cm="1">
        <f t="array" ref="I89">IF(H89='Risk of Bias Assessment'!$D$105,'Certainty in Body of Evidence'!G89,INDEX('Study types'!$C$11:$F$11,MATCH(G89,'Study types'!$C$11:$F$11,0)-1))</f>
        <v>Low</v>
      </c>
      <c r="J89" s="318" t="str">
        <f>IF(ISTEXT(E89),_xlfn.XLOOKUP(E89,'SWEBOK KAs'!$D$3:$D$108,'SWEBOK KAs'!$F$3:$F$108),_xlfn.XLOOKUP(D89,'SWEBOK KAs'!$A$3:$A$109,'SWEBOK KAs'!$B$3:$B$109))</f>
        <v>12.8</v>
      </c>
    </row>
    <row r="90" spans="1:10" ht="27" customHeight="1" x14ac:dyDescent="0.2">
      <c r="A90" s="18" t="str">
        <f>'Studied Papers'!A90</f>
        <v>YilmazOC16</v>
      </c>
      <c r="B90" s="18">
        <f>'Studied Papers'!B90</f>
        <v>2016</v>
      </c>
      <c r="C90" s="278">
        <f>'Studied Papers'!E90</f>
        <v>1</v>
      </c>
      <c r="D90" s="278" t="str">
        <f>'Studied Papers'!I90</f>
        <v>SEPP</v>
      </c>
      <c r="E90" s="288">
        <f>IF('Study Findings'!H90&lt;&gt;"",'Study Findings'!H90,'Studied Papers'!J90)</f>
        <v>0</v>
      </c>
      <c r="F90" s="298" t="str">
        <f>IF('Studied Papers'!G90&lt;&gt;"",'Studied Papers'!G90,'Studied Papers'!F90)</f>
        <v>focus group, interviews, questionnaire-based survey</v>
      </c>
      <c r="G90" s="278" t="str" cm="1">
        <f t="array" ref="G90">IF('Studied Papers'!F90='Study types'!$A$3,'Study types'!$D$3,IF('Studied Papers'!F90='Study types'!$A$4,IF(OR(NOT(ISERR(FIND("random",'Studied Papers'!G90))),NOT(ISERR(FIND("control",'Studied Papers'!G90)))),INDEX('Study types'!$C$11:$F$11,MATCH('Study types'!$D$4,'Study types'!$C$11:$F$11,0)+1),'Study types'!$D$4),IF('Studied Papers'!F90='Study types'!$A$5,'Study types'!$D$5,IF('Studied Papers'!F90='Study types'!$A$6,IF(NOT(ISERR(FIND("random",'Studied Papers'!G90))),INDEX('Study types'!$C$11:$F$11,MATCH('Study types'!$D$6,'Study types'!$C$11:$F$11,0)+1),'Study types'!$D$6),IF('Studied Papers'!F90='Study types'!$A$7,IF('Studied Papers'!G90&lt;&gt;"",INDEX('Study types'!$C$11:$F$11,MATCH('Study types'!$D$7,'Study types'!$C$11:$F$11,0)+1),'Study types'!$D$7),IF('Studied Papers'!F90='Study types'!$A$8,'Study types'!$D$8,""))))))</f>
        <v>Moderate</v>
      </c>
      <c r="H90" s="278" t="str">
        <f>'Risk of Bias Assessment'!F90</f>
        <v>Low</v>
      </c>
      <c r="I90" s="278" t="str" cm="1">
        <f t="array" ref="I90">IF(H90='Risk of Bias Assessment'!$D$105,'Certainty in Body of Evidence'!G90,INDEX('Study types'!$C$11:$F$11,MATCH(G90,'Study types'!$C$11:$F$11,0)-1))</f>
        <v>Moderate</v>
      </c>
      <c r="J90" s="318">
        <f>IF(ISTEXT(E90),_xlfn.XLOOKUP(E90,'SWEBOK KAs'!$D$3:$D$108,'SWEBOK KAs'!$F$3:$F$108),_xlfn.XLOOKUP(D90,'SWEBOK KAs'!$A$3:$A$109,'SWEBOK KAs'!$B$3:$B$109))</f>
        <v>11</v>
      </c>
    </row>
    <row r="91" spans="1:10" ht="27" customHeight="1" x14ac:dyDescent="0.2">
      <c r="A91" s="18" t="str">
        <f>'Studied Papers'!A91</f>
        <v>ZhaoWW21</v>
      </c>
      <c r="B91" s="18">
        <f>'Studied Papers'!B91</f>
        <v>2021</v>
      </c>
      <c r="C91" s="290">
        <f>'Studied Papers'!E91</f>
        <v>1</v>
      </c>
      <c r="D91" s="290" t="str">
        <f>'Studied Papers'!I91</f>
        <v>SWEBOK</v>
      </c>
      <c r="E91" s="288">
        <f>IF('Study Findings'!H91&lt;&gt;"",'Study Findings'!H91,'Studied Papers'!J91)</f>
        <v>0</v>
      </c>
      <c r="F91" s="298" t="str">
        <f>IF('Studied Papers'!G91&lt;&gt;"",'Studied Papers'!G91,'Studied Papers'!F91)</f>
        <v>quasi-experiment</v>
      </c>
      <c r="G91" s="290" t="str" cm="1">
        <f t="array" ref="G91">IF('Studied Papers'!F91='Study types'!$A$3,'Study types'!$D$3,IF('Studied Papers'!F91='Study types'!$A$4,IF(OR(NOT(ISERR(FIND("random",'Studied Papers'!G91))),NOT(ISERR(FIND("control",'Studied Papers'!G91)))),INDEX('Study types'!$C$11:$F$11,MATCH('Study types'!$D$4,'Study types'!$C$11:$F$11,0)+1),'Study types'!$D$4),IF('Studied Papers'!F91='Study types'!$A$5,'Study types'!$D$5,IF('Studied Papers'!F91='Study types'!$A$6,IF(NOT(ISERR(FIND("random",'Studied Papers'!G91))),INDEX('Study types'!$C$11:$F$11,MATCH('Study types'!$D$6,'Study types'!$C$11:$F$11,0)+1),'Study types'!$D$6),IF('Studied Papers'!F91='Study types'!$A$7,IF('Studied Papers'!G91&lt;&gt;"",INDEX('Study types'!$C$11:$F$11,MATCH('Study types'!$D$7,'Study types'!$C$11:$F$11,0)+1),'Study types'!$D$7),IF('Studied Papers'!F91='Study types'!$A$8,'Study types'!$D$8,""))))))</f>
        <v>Moderate</v>
      </c>
      <c r="H91" s="290" t="str">
        <f>'Risk of Bias Assessment'!F91</f>
        <v>Low</v>
      </c>
      <c r="I91" s="290" t="str" cm="1">
        <f t="array" ref="I91">IF(H91='Risk of Bias Assessment'!$D$105,'Certainty in Body of Evidence'!G91,INDEX('Study types'!$C$11:$F$11,MATCH(G91,'Study types'!$C$11:$F$11,0)-1))</f>
        <v>Moderate</v>
      </c>
      <c r="J91" s="318">
        <f>IF(ISTEXT(E91),_xlfn.XLOOKUP(E91,'SWEBOK KAs'!$D$3:$D$108,'SWEBOK KAs'!$F$3:$F$108),_xlfn.XLOOKUP(D91,'SWEBOK KAs'!$A$3:$A$109,'SWEBOK KAs'!$B$3:$B$109))</f>
        <v>0</v>
      </c>
    </row>
    <row r="92" spans="1:10" ht="27" customHeight="1" x14ac:dyDescent="0.2">
      <c r="A92" s="18"/>
      <c r="B92" s="18"/>
      <c r="C92" s="278"/>
      <c r="D92" s="278"/>
      <c r="E92" s="288">
        <f>IF('Study Findings'!H92&lt;&gt;"",'Study Findings'!H92,'Studied Papers'!J92)</f>
        <v>0</v>
      </c>
      <c r="F92" s="298"/>
      <c r="G92" s="278" t="str" cm="1">
        <f t="array" ref="G92">IF('Studied Papers'!F92='Study types'!$A$3,'Study types'!$D$3,IF('Studied Papers'!F92='Study types'!$A$4,IF(OR(NOT(ISERR(FIND("random",'Studied Papers'!G92))),NOT(ISERR(FIND("control",'Studied Papers'!G92)))),INDEX('Study types'!$C$11:$F$11,MATCH('Study types'!$D$4,'Study types'!$C$11:$F$11,0)+1),'Study types'!$D$4),IF('Studied Papers'!F92='Study types'!$A$5,'Study types'!$D$5,IF('Studied Papers'!F92='Study types'!$A$6,IF(NOT(ISERR(FIND("random",'Studied Papers'!G92))),INDEX('Study types'!$C$11:$F$11,MATCH('Study types'!$D$6,'Study types'!$C$11:$F$11,0)+1),'Study types'!$D$6),IF('Studied Papers'!F92='Study types'!$A$7,IF('Studied Papers'!G92&lt;&gt;"",INDEX('Study types'!$C$11:$F$11,MATCH('Study types'!$D$7,'Study types'!$C$11:$F$11,0)+1),'Study types'!$D$7),IF('Studied Papers'!F92='Study types'!$A$8,'Study types'!$D$8,""))))))</f>
        <v/>
      </c>
      <c r="H92" s="278"/>
      <c r="I92" s="278"/>
      <c r="J92" s="318"/>
    </row>
    <row r="93" spans="1:10" ht="27" customHeight="1" x14ac:dyDescent="0.2">
      <c r="A93" s="18" t="str">
        <f>'Studied Papers'!A93</f>
        <v>MohagheghiC07</v>
      </c>
      <c r="B93" s="18">
        <f>'Studied Papers'!B93</f>
        <v>2007</v>
      </c>
      <c r="C93" s="278">
        <f>'Studied Papers'!E93</f>
        <v>1</v>
      </c>
      <c r="D93" s="278" t="str">
        <f>'Studied Papers'!I93</f>
        <v>SC</v>
      </c>
      <c r="E93" s="288" t="str">
        <f>IF('Study Findings'!H93&lt;&gt;"",'Study Findings'!H93,'Studied Papers'!J93)</f>
        <v>REUSE</v>
      </c>
      <c r="F93" s="298" t="str">
        <f>IF('Studied Papers'!G93&lt;&gt;"",'Studied Papers'!G93,'Studied Papers'!F93)</f>
        <v>systematic literature review</v>
      </c>
      <c r="G93" s="278" t="str" cm="1">
        <f t="array" ref="G93">IF('Studied Papers'!F93='Study types'!$A$3,'Study types'!$D$3,IF('Studied Papers'!F93='Study types'!$A$4,IF(OR(NOT(ISERR(FIND("random",'Studied Papers'!G93))),NOT(ISERR(FIND("control",'Studied Papers'!G93)))),INDEX('Study types'!$C$11:$F$11,MATCH('Study types'!$D$4,'Study types'!$C$11:$F$11,0)+1),'Study types'!$D$4),IF('Studied Papers'!F93='Study types'!$A$5,'Study types'!$D$5,IF('Studied Papers'!F93='Study types'!$A$6,IF(NOT(ISERR(FIND("random",'Studied Papers'!G93))),INDEX('Study types'!$C$11:$F$11,MATCH('Study types'!$D$6,'Study types'!$C$11:$F$11,0)+1),'Study types'!$D$6),IF('Studied Papers'!F93='Study types'!$A$7,IF('Studied Papers'!G93&lt;&gt;"",INDEX('Study types'!$C$11:$F$11,MATCH('Study types'!$D$7,'Study types'!$C$11:$F$11,0)+1),'Study types'!$D$7),IF('Studied Papers'!F93='Study types'!$A$8,'Study types'!$D$8,""))))))</f>
        <v>High</v>
      </c>
      <c r="H93" s="278" t="str">
        <f>'Risk of Bias Assessment'!F93</f>
        <v>Unclear</v>
      </c>
      <c r="I93" s="278" t="str" cm="1">
        <f t="array" ref="I93">IF(H93='Risk of Bias Assessment'!$D$105,'Certainty in Body of Evidence'!G93,INDEX('Study types'!$C$11:$F$11,MATCH(G93,'Study types'!$C$11:$F$11,0)-1))</f>
        <v>Moderate</v>
      </c>
      <c r="J93" s="318" t="str">
        <f>IF(ISTEXT(E93),_xlfn.XLOOKUP(E93,'SWEBOK KAs'!$D$3:$D$108,'SWEBOK KAs'!$F$3:$F$108),_xlfn.XLOOKUP(D93,'SWEBOK KAs'!$A$3:$A$109,'SWEBOK KAs'!$B$3:$B$109))</f>
        <v>3.9</v>
      </c>
    </row>
    <row r="94" spans="1:10" ht="27" customHeight="1" x14ac:dyDescent="0.2">
      <c r="A94" s="18" t="str">
        <f>'Studied Papers'!A94</f>
        <v>WagnerR08</v>
      </c>
      <c r="B94" s="18">
        <f>'Studied Papers'!B94</f>
        <v>2008</v>
      </c>
      <c r="C94" s="278">
        <f>'Studied Papers'!E94</f>
        <v>1</v>
      </c>
      <c r="D94" s="278" t="str">
        <f>'Studied Papers'!I94</f>
        <v>SWEBOK</v>
      </c>
      <c r="E94" s="288">
        <f>IF('Study Findings'!H94&lt;&gt;"",'Study Findings'!H94,'Studied Papers'!J94)</f>
        <v>0</v>
      </c>
      <c r="F94" s="298" t="str">
        <f>IF('Studied Papers'!G94&lt;&gt;"",'Studied Papers'!G94,'Studied Papers'!F94)</f>
        <v>systematic literature review</v>
      </c>
      <c r="G94" s="278" t="str" cm="1">
        <f t="array" ref="G94">IF('Studied Papers'!F94='Study types'!$A$3,'Study types'!$D$3,IF('Studied Papers'!F94='Study types'!$A$4,IF(OR(NOT(ISERR(FIND("random",'Studied Papers'!G94))),NOT(ISERR(FIND("control",'Studied Papers'!G94)))),INDEX('Study types'!$C$11:$F$11,MATCH('Study types'!$D$4,'Study types'!$C$11:$F$11,0)+1),'Study types'!$D$4),IF('Studied Papers'!F94='Study types'!$A$5,'Study types'!$D$5,IF('Studied Papers'!F94='Study types'!$A$6,IF(NOT(ISERR(FIND("random",'Studied Papers'!G94))),INDEX('Study types'!$C$11:$F$11,MATCH('Study types'!$D$6,'Study types'!$C$11:$F$11,0)+1),'Study types'!$D$6),IF('Studied Papers'!F94='Study types'!$A$7,IF('Studied Papers'!G94&lt;&gt;"",INDEX('Study types'!$C$11:$F$11,MATCH('Study types'!$D$7,'Study types'!$C$11:$F$11,0)+1),'Study types'!$D$7),IF('Studied Papers'!F94='Study types'!$A$8,'Study types'!$D$8,""))))))</f>
        <v>High</v>
      </c>
      <c r="H94" s="278" t="str">
        <f>'Risk of Bias Assessment'!F94</f>
        <v>Unclear</v>
      </c>
      <c r="I94" s="278" t="str" cm="1">
        <f t="array" ref="I94">IF(H94='Risk of Bias Assessment'!$D$105,'Certainty in Body of Evidence'!G94,INDEX('Study types'!$C$11:$F$11,MATCH(G94,'Study types'!$C$11:$F$11,0)-1))</f>
        <v>Moderate</v>
      </c>
      <c r="J94" s="318">
        <f>IF(ISTEXT(E94),_xlfn.XLOOKUP(E94,'SWEBOK KAs'!$D$3:$D$108,'SWEBOK KAs'!$F$3:$F$108),_xlfn.XLOOKUP(D94,'SWEBOK KAs'!$A$3:$A$109,'SWEBOK KAs'!$B$3:$B$109))</f>
        <v>0</v>
      </c>
    </row>
    <row r="95" spans="1:10" ht="27" customHeight="1" x14ac:dyDescent="0.2">
      <c r="A95" s="18" t="str">
        <f>'Studied Papers'!A95</f>
        <v>CardozoNBFS10</v>
      </c>
      <c r="B95" s="18">
        <f>'Studied Papers'!B95</f>
        <v>2010</v>
      </c>
      <c r="C95" s="278">
        <f>'Studied Papers'!E95</f>
        <v>1</v>
      </c>
      <c r="D95" s="278" t="str">
        <f>'Studied Papers'!I95</f>
        <v>SC</v>
      </c>
      <c r="E95" s="288" t="str">
        <f>IF('Study Findings'!H95&lt;&gt;"",'Study Findings'!H95,'Studied Papers'!J95)</f>
        <v>RAD</v>
      </c>
      <c r="F95" s="298" t="str">
        <f>IF('Studied Papers'!G95&lt;&gt;"",'Studied Papers'!G95,'Studied Papers'!F95)</f>
        <v>systematic literature review</v>
      </c>
      <c r="G95" s="278" t="str" cm="1">
        <f t="array" ref="G95">IF('Studied Papers'!F95='Study types'!$A$3,'Study types'!$D$3,IF('Studied Papers'!F95='Study types'!$A$4,IF(OR(NOT(ISERR(FIND("random",'Studied Papers'!G95))),NOT(ISERR(FIND("control",'Studied Papers'!G95)))),INDEX('Study types'!$C$11:$F$11,MATCH('Study types'!$D$4,'Study types'!$C$11:$F$11,0)+1),'Study types'!$D$4),IF('Studied Papers'!F95='Study types'!$A$5,'Study types'!$D$5,IF('Studied Papers'!F95='Study types'!$A$6,IF(NOT(ISERR(FIND("random",'Studied Papers'!G95))),INDEX('Study types'!$C$11:$F$11,MATCH('Study types'!$D$6,'Study types'!$C$11:$F$11,0)+1),'Study types'!$D$6),IF('Studied Papers'!F95='Study types'!$A$7,IF('Studied Papers'!G95&lt;&gt;"",INDEX('Study types'!$C$11:$F$11,MATCH('Study types'!$D$7,'Study types'!$C$11:$F$11,0)+1),'Study types'!$D$7),IF('Studied Papers'!F95='Study types'!$A$8,'Study types'!$D$8,""))))))</f>
        <v>High</v>
      </c>
      <c r="H95" s="278" t="str">
        <f>'Risk of Bias Assessment'!F95</f>
        <v>Unclear</v>
      </c>
      <c r="I95" s="278" t="str" cm="1">
        <f t="array" ref="I95">IF(H95='Risk of Bias Assessment'!$D$105,'Certainty in Body of Evidence'!G95,INDEX('Study types'!$C$11:$F$11,MATCH(G95,'Study types'!$C$11:$F$11,0)-1))</f>
        <v>Moderate</v>
      </c>
      <c r="J95" s="318" t="str">
        <f>IF(ISTEXT(E95),_xlfn.XLOOKUP(E95,'SWEBOK KAs'!$D$3:$D$108,'SWEBOK KAs'!$F$3:$F$108),_xlfn.XLOOKUP(D95,'SWEBOK KAs'!$A$3:$A$109,'SWEBOK KAs'!$B$3:$B$109))</f>
        <v>9.6</v>
      </c>
    </row>
    <row r="96" spans="1:10" ht="27" customHeight="1" x14ac:dyDescent="0.2">
      <c r="A96" s="18" t="str">
        <f>'Studied Papers'!A96</f>
        <v>Peter11</v>
      </c>
      <c r="B96" s="18">
        <f>'Studied Papers'!B96</f>
        <v>2011</v>
      </c>
      <c r="C96" s="278">
        <f>'Studied Papers'!E96</f>
        <v>2</v>
      </c>
      <c r="D96" s="278" t="str">
        <f>'Studied Papers'!I96</f>
        <v>SWEBOK</v>
      </c>
      <c r="E96" s="288">
        <f>IF('Study Findings'!H96&lt;&gt;"",'Study Findings'!H96,'Studied Papers'!J96)</f>
        <v>0</v>
      </c>
      <c r="F96" s="298" t="str">
        <f>IF('Studied Papers'!G96&lt;&gt;"",'Studied Papers'!G96,'Studied Papers'!F96)</f>
        <v>systematic literature review and systematic mapping</v>
      </c>
      <c r="G96" s="278" t="str" cm="1">
        <f t="array" ref="G96">IF('Studied Papers'!F96='Study types'!$A$3,'Study types'!$D$3,IF('Studied Papers'!F96='Study types'!$A$4,IF(OR(NOT(ISERR(FIND("random",'Studied Papers'!G96))),NOT(ISERR(FIND("control",'Studied Papers'!G96)))),INDEX('Study types'!$C$11:$F$11,MATCH('Study types'!$D$4,'Study types'!$C$11:$F$11,0)+1),'Study types'!$D$4),IF('Studied Papers'!F96='Study types'!$A$5,'Study types'!$D$5,IF('Studied Papers'!F96='Study types'!$A$6,IF(NOT(ISERR(FIND("random",'Studied Papers'!G96))),INDEX('Study types'!$C$11:$F$11,MATCH('Study types'!$D$6,'Study types'!$C$11:$F$11,0)+1),'Study types'!$D$6),IF('Studied Papers'!F96='Study types'!$A$7,IF('Studied Papers'!G96&lt;&gt;"",INDEX('Study types'!$C$11:$F$11,MATCH('Study types'!$D$7,'Study types'!$C$11:$F$11,0)+1),'Study types'!$D$7),IF('Studied Papers'!F96='Study types'!$A$8,'Study types'!$D$8,""))))))</f>
        <v>High</v>
      </c>
      <c r="H96" s="278" t="str">
        <f>'Risk of Bias Assessment'!F96</f>
        <v>Low</v>
      </c>
      <c r="I96" s="278" t="str" cm="1">
        <f t="array" ref="I96">IF(H96='Risk of Bias Assessment'!$D$105,'Certainty in Body of Evidence'!G96,INDEX('Study types'!$C$11:$F$11,MATCH(G96,'Study types'!$C$11:$F$11,0)-1))</f>
        <v>High</v>
      </c>
      <c r="J96" s="318">
        <f>IF(ISTEXT(E96),_xlfn.XLOOKUP(E96,'SWEBOK KAs'!$D$3:$D$108,'SWEBOK KAs'!$F$3:$F$108),_xlfn.XLOOKUP(D96,'SWEBOK KAs'!$A$3:$A$109,'SWEBOK KAs'!$B$3:$B$109))</f>
        <v>0</v>
      </c>
    </row>
    <row r="97" spans="1:10" ht="27" customHeight="1" x14ac:dyDescent="0.2">
      <c r="A97" s="18" t="str">
        <f>'Studied Papers'!A97</f>
        <v>HernandezLopezPG13</v>
      </c>
      <c r="B97" s="18">
        <f>'Studied Papers'!B97</f>
        <v>2013</v>
      </c>
      <c r="C97" s="278">
        <f>'Studied Papers'!E97</f>
        <v>1</v>
      </c>
      <c r="D97" s="278" t="str">
        <f>'Studied Papers'!I97</f>
        <v>SEPP</v>
      </c>
      <c r="E97" s="288">
        <f>IF('Study Findings'!H97&lt;&gt;"",'Study Findings'!H97,'Studied Papers'!J97)</f>
        <v>0</v>
      </c>
      <c r="F97" s="298" t="str">
        <f>IF('Studied Papers'!G97&lt;&gt;"",'Studied Papers'!G97,'Studied Papers'!F97)</f>
        <v>systematic literature review</v>
      </c>
      <c r="G97" s="278" t="str" cm="1">
        <f t="array" ref="G97">IF('Studied Papers'!F97='Study types'!$A$3,'Study types'!$D$3,IF('Studied Papers'!F97='Study types'!$A$4,IF(OR(NOT(ISERR(FIND("random",'Studied Papers'!G97))),NOT(ISERR(FIND("control",'Studied Papers'!G97)))),INDEX('Study types'!$C$11:$F$11,MATCH('Study types'!$D$4,'Study types'!$C$11:$F$11,0)+1),'Study types'!$D$4),IF('Studied Papers'!F97='Study types'!$A$5,'Study types'!$D$5,IF('Studied Papers'!F97='Study types'!$A$6,IF(NOT(ISERR(FIND("random",'Studied Papers'!G97))),INDEX('Study types'!$C$11:$F$11,MATCH('Study types'!$D$6,'Study types'!$C$11:$F$11,0)+1),'Study types'!$D$6),IF('Studied Papers'!F97='Study types'!$A$7,IF('Studied Papers'!G97&lt;&gt;"",INDEX('Study types'!$C$11:$F$11,MATCH('Study types'!$D$7,'Study types'!$C$11:$F$11,0)+1),'Study types'!$D$7),IF('Studied Papers'!F97='Study types'!$A$8,'Study types'!$D$8,""))))))</f>
        <v>High</v>
      </c>
      <c r="H97" s="278" t="str">
        <f>'Risk of Bias Assessment'!F97</f>
        <v>Unclear</v>
      </c>
      <c r="I97" s="278" t="str" cm="1">
        <f t="array" ref="I97">IF(H97='Risk of Bias Assessment'!$D$105,'Certainty in Body of Evidence'!G97,INDEX('Study types'!$C$11:$F$11,MATCH(G97,'Study types'!$C$11:$F$11,0)-1))</f>
        <v>Moderate</v>
      </c>
      <c r="J97" s="318">
        <f>IF(ISTEXT(E97),_xlfn.XLOOKUP(E97,'SWEBOK KAs'!$D$3:$D$108,'SWEBOK KAs'!$F$3:$F$108),_xlfn.XLOOKUP(D97,'SWEBOK KAs'!$A$3:$A$109,'SWEBOK KAs'!$B$3:$B$109))</f>
        <v>11</v>
      </c>
    </row>
    <row r="98" spans="1:10" ht="27" customHeight="1" x14ac:dyDescent="0.2">
      <c r="A98" s="18" t="str">
        <f>'Studied Papers'!A98</f>
        <v>RafiqueM13</v>
      </c>
      <c r="B98" s="18">
        <f>'Studied Papers'!B98</f>
        <v>2013</v>
      </c>
      <c r="C98" s="278">
        <f>'Studied Papers'!E98</f>
        <v>1</v>
      </c>
      <c r="D98" s="278" t="str">
        <f>'Studied Papers'!I98</f>
        <v>SWEBOK</v>
      </c>
      <c r="E98" s="288" t="str">
        <f>IF('Study Findings'!H98&lt;&gt;"",'Study Findings'!H98,'Studied Papers'!J98)</f>
        <v>TDD</v>
      </c>
      <c r="F98" s="298" t="str">
        <f>IF('Studied Papers'!G98&lt;&gt;"",'Studied Papers'!G98,'Studied Papers'!F98)</f>
        <v>meta-analysis</v>
      </c>
      <c r="G98" s="278" t="str" cm="1">
        <f t="array" ref="G98">IF('Studied Papers'!F98='Study types'!$A$3,'Study types'!$D$3,IF('Studied Papers'!F98='Study types'!$A$4,IF(OR(NOT(ISERR(FIND("random",'Studied Papers'!G98))),NOT(ISERR(FIND("control",'Studied Papers'!G98)))),INDEX('Study types'!$C$11:$F$11,MATCH('Study types'!$D$4,'Study types'!$C$11:$F$11,0)+1),'Study types'!$D$4),IF('Studied Papers'!F98='Study types'!$A$5,'Study types'!$D$5,IF('Studied Papers'!F98='Study types'!$A$6,IF(NOT(ISERR(FIND("random",'Studied Papers'!G98))),INDEX('Study types'!$C$11:$F$11,MATCH('Study types'!$D$6,'Study types'!$C$11:$F$11,0)+1),'Study types'!$D$6),IF('Studied Papers'!F98='Study types'!$A$7,IF('Studied Papers'!G98&lt;&gt;"",INDEX('Study types'!$C$11:$F$11,MATCH('Study types'!$D$7,'Study types'!$C$11:$F$11,0)+1),'Study types'!$D$7),IF('Studied Papers'!F98='Study types'!$A$8,'Study types'!$D$8,""))))))</f>
        <v>High</v>
      </c>
      <c r="H98" s="278" t="str">
        <f>'Risk of Bias Assessment'!F98</f>
        <v>Low</v>
      </c>
      <c r="I98" s="278" t="str" cm="1">
        <f t="array" ref="I98">IF(H98='Risk of Bias Assessment'!$D$105,'Certainty in Body of Evidence'!G98,INDEX('Study types'!$C$11:$F$11,MATCH(G98,'Study types'!$C$11:$F$11,0)-1))</f>
        <v>High</v>
      </c>
      <c r="J98" s="318" t="str">
        <f>IF(ISTEXT(E98),_xlfn.XLOOKUP(E98,'SWEBOK KAs'!$D$3:$D$108,'SWEBOK KAs'!$F$3:$F$108),_xlfn.XLOOKUP(D98,'SWEBOK KAs'!$A$3:$A$109,'SWEBOK KAs'!$B$3:$B$109))</f>
        <v>4.2</v>
      </c>
    </row>
    <row r="99" spans="1:10" ht="27" customHeight="1" x14ac:dyDescent="0.2">
      <c r="A99" s="18" t="str">
        <f>'Studied Papers'!A99</f>
        <v>ShahPN15</v>
      </c>
      <c r="B99" s="18">
        <f>'Studied Papers'!B99</f>
        <v>2015</v>
      </c>
      <c r="C99" s="278">
        <f>'Studied Papers'!E99</f>
        <v>1</v>
      </c>
      <c r="D99" s="278" t="str">
        <f>'Studied Papers'!I99</f>
        <v>SC</v>
      </c>
      <c r="E99" s="288" t="str">
        <f>IF('Study Findings'!H99&lt;&gt;"",'Study Findings'!H99,'Studied Papers'!J99)</f>
        <v>RAD</v>
      </c>
      <c r="F99" s="298" t="str">
        <f>IF('Studied Papers'!G99&lt;&gt;"",'Studied Papers'!G99,'Studied Papers'!F99)</f>
        <v>systematic literature review</v>
      </c>
      <c r="G99" s="278" t="str" cm="1">
        <f t="array" ref="G99">IF('Studied Papers'!F99='Study types'!$A$3,'Study types'!$D$3,IF('Studied Papers'!F99='Study types'!$A$4,IF(OR(NOT(ISERR(FIND("random",'Studied Papers'!G99))),NOT(ISERR(FIND("control",'Studied Papers'!G99)))),INDEX('Study types'!$C$11:$F$11,MATCH('Study types'!$D$4,'Study types'!$C$11:$F$11,0)+1),'Study types'!$D$4),IF('Studied Papers'!F99='Study types'!$A$5,'Study types'!$D$5,IF('Studied Papers'!F99='Study types'!$A$6,IF(NOT(ISERR(FIND("random",'Studied Papers'!G99))),INDEX('Study types'!$C$11:$F$11,MATCH('Study types'!$D$6,'Study types'!$C$11:$F$11,0)+1),'Study types'!$D$6),IF('Studied Papers'!F99='Study types'!$A$7,IF('Studied Papers'!G99&lt;&gt;"",INDEX('Study types'!$C$11:$F$11,MATCH('Study types'!$D$7,'Study types'!$C$11:$F$11,0)+1),'Study types'!$D$7),IF('Studied Papers'!F99='Study types'!$A$8,'Study types'!$D$8,""))))))</f>
        <v>High</v>
      </c>
      <c r="H99" s="278" t="str">
        <f>'Risk of Bias Assessment'!F99</f>
        <v>Unclear</v>
      </c>
      <c r="I99" s="278" t="str" cm="1">
        <f t="array" ref="I99">IF(H99='Risk of Bias Assessment'!$D$105,'Certainty in Body of Evidence'!G99,INDEX('Study types'!$C$11:$F$11,MATCH(G99,'Study types'!$C$11:$F$11,0)-1))</f>
        <v>Moderate</v>
      </c>
      <c r="J99" s="318" t="str">
        <f>IF(ISTEXT(E99),_xlfn.XLOOKUP(E99,'SWEBOK KAs'!$D$3:$D$108,'SWEBOK KAs'!$F$3:$F$108),_xlfn.XLOOKUP(D99,'SWEBOK KAs'!$A$3:$A$109,'SWEBOK KAs'!$B$3:$B$109))</f>
        <v>9.6</v>
      </c>
    </row>
    <row r="100" spans="1:10" ht="27" customHeight="1" x14ac:dyDescent="0.2">
      <c r="A100" s="18" t="str">
        <f>'Studied Papers'!A100</f>
        <v>BissiNE16</v>
      </c>
      <c r="B100" s="18">
        <f>'Studied Papers'!B100</f>
        <v>2016</v>
      </c>
      <c r="C100" s="278">
        <f>'Studied Papers'!E100</f>
        <v>1</v>
      </c>
      <c r="D100" s="278" t="str">
        <f>'Studied Papers'!I100</f>
        <v>SC</v>
      </c>
      <c r="E100" s="288" t="str">
        <f>IF('Study Findings'!H100&lt;&gt;"",'Study Findings'!H100,'Studied Papers'!J100)</f>
        <v>TDD</v>
      </c>
      <c r="F100" s="298" t="str">
        <f>IF('Studied Papers'!G100&lt;&gt;"",'Studied Papers'!G100,'Studied Papers'!F100)</f>
        <v>systematic literature review</v>
      </c>
      <c r="G100" s="278" t="str" cm="1">
        <f t="array" ref="G100">IF('Studied Papers'!F100='Study types'!$A$3,'Study types'!$D$3,IF('Studied Papers'!F100='Study types'!$A$4,IF(OR(NOT(ISERR(FIND("random",'Studied Papers'!G100))),NOT(ISERR(FIND("control",'Studied Papers'!G100)))),INDEX('Study types'!$C$11:$F$11,MATCH('Study types'!$D$4,'Study types'!$C$11:$F$11,0)+1),'Study types'!$D$4),IF('Studied Papers'!F100='Study types'!$A$5,'Study types'!$D$5,IF('Studied Papers'!F100='Study types'!$A$6,IF(NOT(ISERR(FIND("random",'Studied Papers'!G100))),INDEX('Study types'!$C$11:$F$11,MATCH('Study types'!$D$6,'Study types'!$C$11:$F$11,0)+1),'Study types'!$D$6),IF('Studied Papers'!F100='Study types'!$A$7,IF('Studied Papers'!G100&lt;&gt;"",INDEX('Study types'!$C$11:$F$11,MATCH('Study types'!$D$7,'Study types'!$C$11:$F$11,0)+1),'Study types'!$D$7),IF('Studied Papers'!F100='Study types'!$A$8,'Study types'!$D$8,""))))))</f>
        <v>High</v>
      </c>
      <c r="H100" s="278" t="str">
        <f>'Risk of Bias Assessment'!F100</f>
        <v>Low</v>
      </c>
      <c r="I100" s="278" t="str" cm="1">
        <f t="array" ref="I100">IF(H100='Risk of Bias Assessment'!$D$105,'Certainty in Body of Evidence'!G100,INDEX('Study types'!$C$11:$F$11,MATCH(G100,'Study types'!$C$11:$F$11,0)-1))</f>
        <v>High</v>
      </c>
      <c r="J100" s="318" t="str">
        <f>IF(ISTEXT(E100),_xlfn.XLOOKUP(E100,'SWEBOK KAs'!$D$3:$D$108,'SWEBOK KAs'!$F$3:$F$108),_xlfn.XLOOKUP(D100,'SWEBOK KAs'!$A$3:$A$109,'SWEBOK KAs'!$B$3:$B$109))</f>
        <v>4.2</v>
      </c>
    </row>
    <row r="101" spans="1:10" ht="27" customHeight="1" x14ac:dyDescent="0.2">
      <c r="A101" s="18" t="str">
        <f>'Studied Papers'!A101</f>
        <v>OliveiraVCC17</v>
      </c>
      <c r="B101" s="18">
        <f>'Studied Papers'!B101</f>
        <v>2017</v>
      </c>
      <c r="C101" s="278">
        <f>'Studied Papers'!E101</f>
        <v>1</v>
      </c>
      <c r="D101" s="278" t="str">
        <f>'Studied Papers'!I101</f>
        <v>SWEBOK</v>
      </c>
      <c r="E101" s="288">
        <f>IF('Study Findings'!H102&lt;&gt;"",'Study Findings'!H102,'Studied Papers'!J101)</f>
        <v>0</v>
      </c>
      <c r="F101" s="298" t="str">
        <f>IF('Studied Papers'!G101&lt;&gt;"",'Studied Papers'!G101,'Studied Papers'!F101)</f>
        <v>systematic literature review</v>
      </c>
      <c r="G101" s="278" t="str" cm="1">
        <f t="array" ref="G101">IF('Studied Papers'!F101='Study types'!$A$3,'Study types'!$D$3,IF('Studied Papers'!F101='Study types'!$A$4,IF(OR(NOT(ISERR(FIND("random",'Studied Papers'!G101))),NOT(ISERR(FIND("control",'Studied Papers'!G101)))),INDEX('Study types'!$C$11:$F$11,MATCH('Study types'!$D$4,'Study types'!$C$11:$F$11,0)+1),'Study types'!$D$4),IF('Studied Papers'!F101='Study types'!$A$5,'Study types'!$D$5,IF('Studied Papers'!F101='Study types'!$A$6,IF(NOT(ISERR(FIND("random",'Studied Papers'!G101))),INDEX('Study types'!$C$11:$F$11,MATCH('Study types'!$D$6,'Study types'!$C$11:$F$11,0)+1),'Study types'!$D$6),IF('Studied Papers'!F101='Study types'!$A$7,IF('Studied Papers'!G101&lt;&gt;"",INDEX('Study types'!$C$11:$F$11,MATCH('Study types'!$D$7,'Study types'!$C$11:$F$11,0)+1),'Study types'!$D$7),IF('Studied Papers'!F101='Study types'!$A$8,'Study types'!$D$8,""))))))</f>
        <v>High</v>
      </c>
      <c r="H101" s="278" t="str">
        <f>'Risk of Bias Assessment'!F101</f>
        <v>Unclear</v>
      </c>
      <c r="I101" s="278" t="str" cm="1">
        <f t="array" ref="I101">IF(H101='Risk of Bias Assessment'!$D$105,'Certainty in Body of Evidence'!G101,INDEX('Study types'!$C$11:$F$11,MATCH(G101,'Study types'!$C$11:$F$11,0)-1))</f>
        <v>Moderate</v>
      </c>
      <c r="J101" s="318">
        <f>IF(ISTEXT(E101),_xlfn.XLOOKUP(E101,'SWEBOK KAs'!$D$3:$D$108,'SWEBOK KAs'!$F$3:$F$108),_xlfn.XLOOKUP(D101,'SWEBOK KAs'!$A$3:$A$109,'SWEBOK KAs'!$B$3:$B$109))</f>
        <v>0</v>
      </c>
    </row>
    <row r="102" spans="1:10" ht="27" customHeight="1" x14ac:dyDescent="0.2">
      <c r="A102" s="19" t="str">
        <f>'Studied Papers'!A102</f>
        <v>OliveiraCCV18</v>
      </c>
      <c r="B102" s="19">
        <f>'Studied Papers'!B102</f>
        <v>2018</v>
      </c>
      <c r="C102" s="310">
        <f>'Studied Papers'!E102</f>
        <v>1</v>
      </c>
      <c r="D102" s="310" t="str">
        <f>'Studied Papers'!I102</f>
        <v>SWEBOK</v>
      </c>
      <c r="E102" s="322">
        <f>IF('Study Findings'!H103&lt;&gt;"",'Study Findings'!H103,'Studied Papers'!J102)</f>
        <v>0</v>
      </c>
      <c r="F102" s="299" t="str">
        <f>IF('Studied Papers'!G102&lt;&gt;"",'Studied Papers'!G102,'Studied Papers'!F102)</f>
        <v>tertiary systematic literature review</v>
      </c>
      <c r="G102" s="310" t="str" cm="1">
        <f t="array" ref="G102">IF('Studied Papers'!F102='Study types'!$A$3,'Study types'!$D$3,IF('Studied Papers'!F102='Study types'!$A$4,IF(OR(NOT(ISERR(FIND("random",'Studied Papers'!G102))),NOT(ISERR(FIND("control",'Studied Papers'!G102)))),INDEX('Study types'!$C$11:$F$11,MATCH('Study types'!$D$4,'Study types'!$C$11:$F$11,0)+1),'Study types'!$D$4),IF('Studied Papers'!F102='Study types'!$A$5,'Study types'!$D$5,IF('Studied Papers'!F102='Study types'!$A$6,IF(NOT(ISERR(FIND("random",'Studied Papers'!G102))),INDEX('Study types'!$C$11:$F$11,MATCH('Study types'!$D$6,'Study types'!$C$11:$F$11,0)+1),'Study types'!$D$6),IF('Studied Papers'!F102='Study types'!$A$7,IF('Studied Papers'!G102&lt;&gt;"",INDEX('Study types'!$C$11:$F$11,MATCH('Study types'!$D$7,'Study types'!$C$11:$F$11,0)+1),'Study types'!$D$7),IF('Studied Papers'!F102='Study types'!$A$8,'Study types'!$D$8,""))))))</f>
        <v>High</v>
      </c>
      <c r="H102" s="310" t="str">
        <f>'Risk of Bias Assessment'!F102</f>
        <v>Unclear</v>
      </c>
      <c r="I102" s="310" t="str" cm="1">
        <f t="array" ref="I102">IF(H102='Risk of Bias Assessment'!$D$105,'Certainty in Body of Evidence'!G102,INDEX('Study types'!$C$11:$F$11,MATCH(G102,'Study types'!$C$11:$F$11,0)-1))</f>
        <v>Moderate</v>
      </c>
      <c r="J102" s="323">
        <f>IF(ISTEXT(E102),_xlfn.XLOOKUP(E102,'SWEBOK KAs'!$D$3:$D$108,'SWEBOK KAs'!$F$3:$F$108),_xlfn.XLOOKUP(D102,'SWEBOK KAs'!$A$3:$A$109,'SWEBOK KAs'!$B$3:$B$109))</f>
        <v>0</v>
      </c>
    </row>
    <row r="235" spans="5:12" x14ac:dyDescent="0.2">
      <c r="E235" s="316"/>
      <c r="J235" s="316"/>
    </row>
    <row r="236" spans="5:12" x14ac:dyDescent="0.2">
      <c r="L236" s="155"/>
    </row>
  </sheetData>
  <sortState xmlns:xlrd2="http://schemas.microsoft.com/office/spreadsheetml/2017/richdata2" ref="A105:J205">
    <sortCondition ref="J105:J205"/>
    <sortCondition ref="A105:A205"/>
  </sortState>
  <hyperlinks>
    <hyperlink ref="A1" location="Contents!A1" display="Contents" xr:uid="{5269F535-0868-4242-A99A-5AD56EA62048}"/>
  </hyperlinks>
  <pageMargins left="0.511811024" right="0.511811024" top="0.78740157499999996" bottom="0.78740157499999996" header="0.31496062000000002" footer="0.31496062000000002"/>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AFDCD-A768-47D6-8C8B-3644B04A4DC5}">
  <dimension ref="A1:L101"/>
  <sheetViews>
    <sheetView zoomScale="75" zoomScaleNormal="75" workbookViewId="0"/>
  </sheetViews>
  <sheetFormatPr defaultRowHeight="12.75" x14ac:dyDescent="0.2"/>
  <cols>
    <col min="1" max="1" width="22" customWidth="1"/>
    <col min="2" max="2" width="14.85546875" customWidth="1"/>
    <col min="3" max="4" width="11.7109375" customWidth="1"/>
    <col min="5" max="8" width="21.7109375" customWidth="1"/>
    <col min="11" max="11" width="10.140625" bestFit="1" customWidth="1"/>
    <col min="12" max="12" width="15.5703125" bestFit="1" customWidth="1"/>
  </cols>
  <sheetData>
    <row r="1" spans="1:12" x14ac:dyDescent="0.2">
      <c r="A1" s="373" t="s">
        <v>1770</v>
      </c>
    </row>
    <row r="2" spans="1:12" x14ac:dyDescent="0.2">
      <c r="A2" s="76" t="str">
        <f>'Certainty in Body of Evidence'!A2</f>
        <v>Key</v>
      </c>
      <c r="B2" s="76" t="str">
        <f>'Certainty in Body of Evidence'!C2</f>
        <v># Studies</v>
      </c>
      <c r="C2" s="76" t="str">
        <f>'Certainty in Body of Evidence'!D2</f>
        <v>SE KA</v>
      </c>
      <c r="D2" s="149" t="str">
        <f>'Certainty in Body of Evidence'!E2</f>
        <v>Topic</v>
      </c>
      <c r="E2" s="76" t="str">
        <f>'Certainty in Body of Evidence'!F2</f>
        <v>Study (Sub-)Type(s)</v>
      </c>
      <c r="F2" s="76" t="str">
        <f>'Certainty in Body of Evidence'!G2</f>
        <v>Initial Certainty</v>
      </c>
      <c r="G2" s="76" t="str">
        <f>'Certainty in Body of Evidence'!H2</f>
        <v>Risk of Bias</v>
      </c>
      <c r="H2" s="76" t="str">
        <f>'Certainty in Body of Evidence'!I2</f>
        <v>Adjusted Certainty</v>
      </c>
      <c r="I2" s="76" t="str">
        <f>'Certainty in Body of Evidence'!J2</f>
        <v>Category</v>
      </c>
      <c r="K2" s="76" t="str">
        <f>'Certainty in Body of Evidence'!J2</f>
        <v>Category</v>
      </c>
      <c r="L2" s="324" t="s">
        <v>1635</v>
      </c>
    </row>
    <row r="3" spans="1:12" x14ac:dyDescent="0.2">
      <c r="A3" s="57" t="str">
        <f>'Certainty in Body of Evidence'!A5</f>
        <v>AsmildPK06</v>
      </c>
      <c r="B3" s="57">
        <f>'Certainty in Body of Evidence'!C5</f>
        <v>1</v>
      </c>
      <c r="C3" s="57" t="str">
        <f>'Certainty in Body of Evidence'!D5</f>
        <v>SWEBOK</v>
      </c>
      <c r="D3" s="319" t="str">
        <f>'Certainty in Body of Evidence'!E5</f>
        <v>DATAB</v>
      </c>
      <c r="E3" s="57" t="str">
        <f>'Certainty in Body of Evidence'!F5</f>
        <v>controlled experiment</v>
      </c>
      <c r="F3" s="57" t="str">
        <f>'Certainty in Body of Evidence'!G5</f>
        <v>High</v>
      </c>
      <c r="G3" s="57" t="str">
        <f>'Certainty in Body of Evidence'!H5</f>
        <v>Low</v>
      </c>
      <c r="H3" s="57" t="str">
        <f>'Certainty in Body of Evidence'!I5</f>
        <v>High</v>
      </c>
      <c r="I3" s="319" t="str">
        <f>'Certainty in Body of Evidence'!J5</f>
        <v>12.8</v>
      </c>
      <c r="K3" s="279" t="str">
        <f>I3</f>
        <v>12.8</v>
      </c>
      <c r="L3" s="57" t="str">
        <f>D3</f>
        <v>DATAB</v>
      </c>
    </row>
    <row r="4" spans="1:12" x14ac:dyDescent="0.2">
      <c r="A4" t="str">
        <f>'Certainty in Body of Evidence'!A69</f>
        <v>PremrajSKF05</v>
      </c>
      <c r="B4">
        <f>'Certainty in Body of Evidence'!C69</f>
        <v>1</v>
      </c>
      <c r="C4" t="str">
        <f>'Certainty in Body of Evidence'!D69</f>
        <v>SWEBOK</v>
      </c>
      <c r="D4" s="316" t="str">
        <f>'Certainty in Body of Evidence'!E69</f>
        <v>DATAB</v>
      </c>
      <c r="E4" t="str">
        <f>'Certainty in Body of Evidence'!F69</f>
        <v>controlled experiment</v>
      </c>
      <c r="F4" t="str">
        <f>'Certainty in Body of Evidence'!G69</f>
        <v>High</v>
      </c>
      <c r="G4" t="str">
        <f>'Certainty in Body of Evidence'!H69</f>
        <v>Low</v>
      </c>
      <c r="H4" t="str">
        <f>'Certainty in Body of Evidence'!I69</f>
        <v>High</v>
      </c>
      <c r="I4" s="316" t="str">
        <f>'Certainty in Body of Evidence'!J69</f>
        <v>12.8</v>
      </c>
      <c r="K4" s="231">
        <f>I37</f>
        <v>0</v>
      </c>
      <c r="L4" s="24" t="str">
        <f>C37</f>
        <v>SWEBOK</v>
      </c>
    </row>
    <row r="5" spans="1:12" x14ac:dyDescent="0.2">
      <c r="A5" t="str">
        <f>'Certainty in Body of Evidence'!A72</f>
        <v>RodriguezSGH12</v>
      </c>
      <c r="B5">
        <f>'Certainty in Body of Evidence'!C72</f>
        <v>1</v>
      </c>
      <c r="C5" t="str">
        <f>'Certainty in Body of Evidence'!D72</f>
        <v>SEM</v>
      </c>
      <c r="D5" s="316" t="str">
        <f>'Certainty in Body of Evidence'!E72</f>
        <v>DATAB</v>
      </c>
      <c r="E5" t="str">
        <f>'Certainty in Body of Evidence'!F72</f>
        <v>controlled experiment</v>
      </c>
      <c r="F5" t="str">
        <f>'Certainty in Body of Evidence'!G72</f>
        <v>High</v>
      </c>
      <c r="G5" t="str">
        <f>'Certainty in Body of Evidence'!H72</f>
        <v>Low</v>
      </c>
      <c r="H5" t="str">
        <f>'Certainty in Body of Evidence'!I72</f>
        <v>High</v>
      </c>
      <c r="I5" s="316" t="str">
        <f>'Certainty in Body of Evidence'!J72</f>
        <v>12.8</v>
      </c>
      <c r="K5" s="279">
        <f>I42</f>
        <v>1</v>
      </c>
      <c r="L5" s="24" t="str">
        <f>C42</f>
        <v>SR</v>
      </c>
    </row>
    <row r="6" spans="1:12" x14ac:dyDescent="0.2">
      <c r="A6" t="str">
        <f>'Certainty in Body of Evidence'!A15</f>
        <v>BibiSA08</v>
      </c>
      <c r="B6">
        <f>'Certainty in Body of Evidence'!C15</f>
        <v>2</v>
      </c>
      <c r="C6" t="str">
        <f>'Certainty in Body of Evidence'!D15</f>
        <v>SWEBOK</v>
      </c>
      <c r="D6" s="316" t="str">
        <f>'Certainty in Body of Evidence'!E15</f>
        <v>DATAB</v>
      </c>
      <c r="E6" t="str">
        <f>'Certainty in Body of Evidence'!F15</f>
        <v>quasi-experiment</v>
      </c>
      <c r="F6" t="str">
        <f>'Certainty in Body of Evidence'!G15</f>
        <v>Moderate</v>
      </c>
      <c r="G6" t="str">
        <f>'Certainty in Body of Evidence'!H15</f>
        <v>Low</v>
      </c>
      <c r="H6" t="str">
        <f>'Certainty in Body of Evidence'!I15</f>
        <v>Moderate</v>
      </c>
      <c r="I6" s="316" t="str">
        <f>'Certainty in Body of Evidence'!J15</f>
        <v>12.8</v>
      </c>
      <c r="K6" s="231" t="str">
        <f>I46</f>
        <v>2.8</v>
      </c>
      <c r="L6" s="24" t="str">
        <f>D46</f>
        <v>OO</v>
      </c>
    </row>
    <row r="7" spans="1:12" x14ac:dyDescent="0.2">
      <c r="A7" t="str">
        <f>'Certainty in Body of Evidence'!A30</f>
        <v>GeH11</v>
      </c>
      <c r="B7">
        <f>'Certainty in Body of Evidence'!C30</f>
        <v>1</v>
      </c>
      <c r="C7" t="str">
        <f>'Certainty in Body of Evidence'!D30</f>
        <v>SWEBOK</v>
      </c>
      <c r="D7" s="316" t="str">
        <f>'Certainty in Body of Evidence'!E30</f>
        <v>DATAB</v>
      </c>
      <c r="E7" t="str">
        <f>'Certainty in Body of Evidence'!F30</f>
        <v>quasi-experiment</v>
      </c>
      <c r="F7" t="str">
        <f>'Certainty in Body of Evidence'!G30</f>
        <v>Moderate</v>
      </c>
      <c r="G7" t="str">
        <f>'Certainty in Body of Evidence'!H30</f>
        <v>Low</v>
      </c>
      <c r="H7" t="str">
        <f>'Certainty in Body of Evidence'!I30</f>
        <v>Moderate</v>
      </c>
      <c r="I7" s="316" t="str">
        <f>'Certainty in Body of Evidence'!J30</f>
        <v>12.8</v>
      </c>
      <c r="K7" s="231">
        <f>I48</f>
        <v>3</v>
      </c>
      <c r="L7" s="24" t="str">
        <f>C48</f>
        <v>SC</v>
      </c>
    </row>
    <row r="8" spans="1:12" x14ac:dyDescent="0.2">
      <c r="A8" t="str">
        <f>'Certainty in Body of Evidence'!A45</f>
        <v>LavazzaMT18</v>
      </c>
      <c r="B8">
        <f>'Certainty in Body of Evidence'!C45</f>
        <v>1</v>
      </c>
      <c r="C8" t="str">
        <f>'Certainty in Body of Evidence'!D45</f>
        <v>SC</v>
      </c>
      <c r="D8" s="316" t="str">
        <f>'Certainty in Body of Evidence'!E45</f>
        <v>DATAB</v>
      </c>
      <c r="E8" t="str">
        <f>'Certainty in Body of Evidence'!F45</f>
        <v>quasi-experiment</v>
      </c>
      <c r="F8" t="str">
        <f>'Certainty in Body of Evidence'!G45</f>
        <v>Moderate</v>
      </c>
      <c r="G8" t="str">
        <f>'Certainty in Body of Evidence'!H45</f>
        <v>Low</v>
      </c>
      <c r="H8" t="str">
        <f>'Certainty in Body of Evidence'!I45</f>
        <v>Moderate</v>
      </c>
      <c r="I8" s="316" t="str">
        <f>'Certainty in Body of Evidence'!J45</f>
        <v>12.8</v>
      </c>
      <c r="K8" s="231" t="str">
        <f>I59</f>
        <v>3.9</v>
      </c>
      <c r="L8" s="24" t="str">
        <f>D59</f>
        <v>REUSE</v>
      </c>
    </row>
    <row r="9" spans="1:12" x14ac:dyDescent="0.2">
      <c r="A9" t="str">
        <f>'Certainty in Body of Evidence'!A46</f>
        <v>LavazzaLM20</v>
      </c>
      <c r="B9">
        <f>'Certainty in Body of Evidence'!C46</f>
        <v>1</v>
      </c>
      <c r="C9" t="str">
        <f>'Certainty in Body of Evidence'!D46</f>
        <v>SC</v>
      </c>
      <c r="D9" s="316" t="str">
        <f>'Certainty in Body of Evidence'!E46</f>
        <v>DATAB</v>
      </c>
      <c r="E9" t="str">
        <f>'Certainty in Body of Evidence'!F46</f>
        <v>quasi-experiment</v>
      </c>
      <c r="F9" t="str">
        <f>'Certainty in Body of Evidence'!G46</f>
        <v>Moderate</v>
      </c>
      <c r="G9" t="str">
        <f>'Certainty in Body of Evidence'!H46</f>
        <v>Low</v>
      </c>
      <c r="H9" t="str">
        <f>'Certainty in Body of Evidence'!I46</f>
        <v>Moderate</v>
      </c>
      <c r="I9" s="316" t="str">
        <f>'Certainty in Body of Evidence'!J46</f>
        <v>12.8</v>
      </c>
      <c r="K9" s="231" t="str">
        <f>I64</f>
        <v>3.10</v>
      </c>
      <c r="L9" s="24" t="str">
        <f>D64</f>
        <v>OSS</v>
      </c>
    </row>
    <row r="10" spans="1:12" x14ac:dyDescent="0.2">
      <c r="A10" t="str">
        <f>'Certainty in Body of Evidence'!A76</f>
        <v>SentasASB05</v>
      </c>
      <c r="B10">
        <f>'Certainty in Body of Evidence'!C76</f>
        <v>1</v>
      </c>
      <c r="C10" t="str">
        <f>'Certainty in Body of Evidence'!D76</f>
        <v>SWEBOK</v>
      </c>
      <c r="D10" s="316" t="str">
        <f>'Certainty in Body of Evidence'!E76</f>
        <v>DATAB</v>
      </c>
      <c r="E10" t="str">
        <f>'Certainty in Body of Evidence'!F76</f>
        <v>quasi-experiment</v>
      </c>
      <c r="F10" t="str">
        <f>'Certainty in Body of Evidence'!G76</f>
        <v>Moderate</v>
      </c>
      <c r="G10" t="str">
        <f>'Certainty in Body of Evidence'!H76</f>
        <v>Low</v>
      </c>
      <c r="H10" t="str">
        <f>'Certainty in Body of Evidence'!I76</f>
        <v>Moderate</v>
      </c>
      <c r="I10" s="316" t="str">
        <f>'Certainty in Body of Evidence'!J76</f>
        <v>12.8</v>
      </c>
      <c r="K10" s="231">
        <f>I69</f>
        <v>4</v>
      </c>
      <c r="L10" s="24" t="str">
        <f>C69</f>
        <v>ST</v>
      </c>
    </row>
    <row r="11" spans="1:12" x14ac:dyDescent="0.2">
      <c r="A11" t="str">
        <f>'Certainty in Body of Evidence'!A86</f>
        <v>Tsuno09</v>
      </c>
      <c r="B11">
        <f>'Certainty in Body of Evidence'!C86</f>
        <v>1</v>
      </c>
      <c r="C11" t="str">
        <f>'Certainty in Body of Evidence'!D86</f>
        <v>SWEBOK</v>
      </c>
      <c r="D11" s="316" t="str">
        <f>'Certainty in Body of Evidence'!E86</f>
        <v>DATAB</v>
      </c>
      <c r="E11" t="str">
        <f>'Certainty in Body of Evidence'!F86</f>
        <v>quasi-experiment</v>
      </c>
      <c r="F11" t="str">
        <f>'Certainty in Body of Evidence'!G86</f>
        <v>Moderate</v>
      </c>
      <c r="G11" t="str">
        <f>'Certainty in Body of Evidence'!H86</f>
        <v>Low</v>
      </c>
      <c r="H11" t="str">
        <f>'Certainty in Body of Evidence'!I86</f>
        <v>Moderate</v>
      </c>
      <c r="I11" s="316" t="str">
        <f>'Certainty in Body of Evidence'!J86</f>
        <v>12.8</v>
      </c>
      <c r="K11" s="231">
        <f>I71</f>
        <v>5</v>
      </c>
      <c r="L11" t="str">
        <f>C71</f>
        <v>SM</v>
      </c>
    </row>
    <row r="12" spans="1:12" x14ac:dyDescent="0.2">
      <c r="A12" t="str">
        <f>'Certainty in Body of Evidence'!A87</f>
        <v>TsunodaA17</v>
      </c>
      <c r="B12">
        <f>'Certainty in Body of Evidence'!C87</f>
        <v>1</v>
      </c>
      <c r="C12" t="str">
        <f>'Certainty in Body of Evidence'!D87</f>
        <v>SWEBOK</v>
      </c>
      <c r="D12" s="316" t="str">
        <f>'Certainty in Body of Evidence'!E87</f>
        <v>DATAB</v>
      </c>
      <c r="E12" t="str">
        <f>'Certainty in Body of Evidence'!F87</f>
        <v>quasi-experiment</v>
      </c>
      <c r="F12" t="str">
        <f>'Certainty in Body of Evidence'!G87</f>
        <v>Moderate</v>
      </c>
      <c r="G12" t="str">
        <f>'Certainty in Body of Evidence'!H87</f>
        <v>Low</v>
      </c>
      <c r="H12" t="str">
        <f>'Certainty in Body of Evidence'!I87</f>
        <v>Moderate</v>
      </c>
      <c r="I12" s="316" t="str">
        <f>'Certainty in Body of Evidence'!J87</f>
        <v>12.8</v>
      </c>
      <c r="K12" s="231">
        <f>I82</f>
        <v>7</v>
      </c>
      <c r="L12" t="str">
        <f>C82</f>
        <v>SEM</v>
      </c>
    </row>
    <row r="13" spans="1:12" x14ac:dyDescent="0.2">
      <c r="A13" t="str">
        <f>'Certainty in Body of Evidence'!A53</f>
        <v>MaxwellF00</v>
      </c>
      <c r="B13">
        <f>'Certainty in Body of Evidence'!C53</f>
        <v>1</v>
      </c>
      <c r="C13" t="str">
        <f>'Certainty in Body of Evidence'!D53</f>
        <v>SWEBOK</v>
      </c>
      <c r="D13" s="316" t="str">
        <f>'Certainty in Body of Evidence'!E53</f>
        <v>DATAB</v>
      </c>
      <c r="E13" t="str">
        <f>'Certainty in Body of Evidence'!F53</f>
        <v>case study</v>
      </c>
      <c r="F13" t="str">
        <f>'Certainty in Body of Evidence'!G53</f>
        <v>Low</v>
      </c>
      <c r="G13" t="str">
        <f>'Certainty in Body of Evidence'!H53</f>
        <v>Low</v>
      </c>
      <c r="H13" t="str">
        <f>'Certainty in Body of Evidence'!I53</f>
        <v>Low</v>
      </c>
      <c r="I13" s="316" t="str">
        <f>'Certainty in Body of Evidence'!J53</f>
        <v>12.8</v>
      </c>
      <c r="K13" s="231" t="str">
        <f>I86</f>
        <v>9.6</v>
      </c>
      <c r="L13" t="str">
        <f>D86</f>
        <v>RAD</v>
      </c>
    </row>
    <row r="14" spans="1:12" x14ac:dyDescent="0.2">
      <c r="A14" t="str">
        <f>'Certainty in Body of Evidence'!A61</f>
        <v>MosesFPS06</v>
      </c>
      <c r="B14">
        <f>'Certainty in Body of Evidence'!C61</f>
        <v>1</v>
      </c>
      <c r="C14" t="str">
        <f>'Certainty in Body of Evidence'!D61</f>
        <v>SC</v>
      </c>
      <c r="D14" s="316" t="str">
        <f>'Certainty in Body of Evidence'!E61</f>
        <v>DATAB</v>
      </c>
      <c r="E14" t="str">
        <f>'Certainty in Body of Evidence'!F61</f>
        <v>case study</v>
      </c>
      <c r="F14" t="str">
        <f>'Certainty in Body of Evidence'!G61</f>
        <v>Low</v>
      </c>
      <c r="G14" t="str">
        <f>'Certainty in Body of Evidence'!H61</f>
        <v>Low</v>
      </c>
      <c r="H14" t="str">
        <f>'Certainty in Body of Evidence'!I61</f>
        <v>Low</v>
      </c>
      <c r="I14" s="316" t="str">
        <f>'Certainty in Body of Evidence'!J61</f>
        <v>12.8</v>
      </c>
      <c r="K14" s="279">
        <f>I96</f>
        <v>11</v>
      </c>
      <c r="L14" s="24" t="str">
        <f>C96</f>
        <v>SEPP</v>
      </c>
    </row>
    <row r="15" spans="1:12" x14ac:dyDescent="0.2">
      <c r="A15" s="56" t="str">
        <f>'Certainty in Body of Evidence'!A89</f>
        <v>WangWZ08</v>
      </c>
      <c r="B15" s="56">
        <f>'Certainty in Body of Evidence'!C89</f>
        <v>1</v>
      </c>
      <c r="C15" s="56" t="str">
        <f>'Certainty in Body of Evidence'!D89</f>
        <v>SWEBOK</v>
      </c>
      <c r="D15" s="320" t="str">
        <f>'Certainty in Body of Evidence'!E89</f>
        <v>DATAB</v>
      </c>
      <c r="E15" s="56" t="str">
        <f>'Certainty in Body of Evidence'!F89</f>
        <v>exploratory case study</v>
      </c>
      <c r="F15" s="56" t="str">
        <f>'Certainty in Body of Evidence'!G89</f>
        <v>Low</v>
      </c>
      <c r="G15" s="56" t="str">
        <f>'Certainty in Body of Evidence'!H89</f>
        <v>Low</v>
      </c>
      <c r="H15" s="56" t="str">
        <f>'Certainty in Body of Evidence'!I89</f>
        <v>Low</v>
      </c>
      <c r="I15" s="320" t="str">
        <f>'Certainty in Body of Evidence'!J89</f>
        <v>12.8</v>
      </c>
      <c r="K15" s="279">
        <f>I97</f>
        <v>8</v>
      </c>
      <c r="L15" s="24" t="str">
        <f>C97</f>
        <v>SEP</v>
      </c>
    </row>
    <row r="16" spans="1:12" x14ac:dyDescent="0.2">
      <c r="A16" s="57" t="str">
        <f>'Certainty in Body of Evidence'!A6</f>
        <v>AzzehN17</v>
      </c>
      <c r="B16" s="57">
        <f>'Certainty in Body of Evidence'!C6</f>
        <v>4</v>
      </c>
      <c r="C16" s="57" t="str">
        <f>'Certainty in Body of Evidence'!D6</f>
        <v>SWEBOK</v>
      </c>
      <c r="D16" s="319">
        <f>'Certainty in Body of Evidence'!E6</f>
        <v>0</v>
      </c>
      <c r="E16" s="57" t="str">
        <f>'Certainty in Body of Evidence'!F6</f>
        <v>randomized experiment</v>
      </c>
      <c r="F16" s="57" t="str">
        <f>'Certainty in Body of Evidence'!G6</f>
        <v>High</v>
      </c>
      <c r="G16" s="57" t="str">
        <f>'Certainty in Body of Evidence'!H6</f>
        <v>Low</v>
      </c>
      <c r="H16" s="57" t="str">
        <f>'Certainty in Body of Evidence'!I6</f>
        <v>High</v>
      </c>
      <c r="I16" s="319">
        <f>'Certainty in Body of Evidence'!J6</f>
        <v>0</v>
      </c>
      <c r="K16" s="347">
        <v>10</v>
      </c>
      <c r="L16" s="60" t="s">
        <v>17</v>
      </c>
    </row>
    <row r="17" spans="1:12" x14ac:dyDescent="0.2">
      <c r="A17" t="str">
        <f>'Certainty in Body of Evidence'!A44</f>
        <v>LagerstromWHL12</v>
      </c>
      <c r="B17">
        <f>'Certainty in Body of Evidence'!C44</f>
        <v>1</v>
      </c>
      <c r="C17" t="str">
        <f>'Certainty in Body of Evidence'!D44</f>
        <v>SWEBOK</v>
      </c>
      <c r="D17" s="316">
        <f>'Certainty in Body of Evidence'!E44</f>
        <v>0</v>
      </c>
      <c r="E17" t="str">
        <f>'Certainty in Body of Evidence'!F44</f>
        <v>controlled experiment</v>
      </c>
      <c r="F17" t="str">
        <f>'Certainty in Body of Evidence'!G44</f>
        <v>High</v>
      </c>
      <c r="G17" t="str">
        <f>'Certainty in Body of Evidence'!H44</f>
        <v>Low</v>
      </c>
      <c r="H17" t="str">
        <f>'Certainty in Body of Evidence'!I44</f>
        <v>High</v>
      </c>
      <c r="I17" s="316">
        <f>'Certainty in Body of Evidence'!J44</f>
        <v>0</v>
      </c>
      <c r="K17" s="234">
        <f>I101</f>
        <v>9</v>
      </c>
      <c r="L17" s="56" t="str">
        <f>C101</f>
        <v>SEMM</v>
      </c>
    </row>
    <row r="18" spans="1:12" x14ac:dyDescent="0.2">
      <c r="A18" t="str">
        <f>'Certainty in Body of Evidence'!A36</f>
        <v>HuangW09</v>
      </c>
      <c r="B18">
        <f>'Certainty in Body of Evidence'!C36</f>
        <v>1</v>
      </c>
      <c r="C18" t="str">
        <f>'Certainty in Body of Evidence'!D36</f>
        <v>SWEBOK</v>
      </c>
      <c r="D18" s="316">
        <f>'Certainty in Body of Evidence'!E36</f>
        <v>0</v>
      </c>
      <c r="E18" t="str">
        <f>'Certainty in Body of Evidence'!F36</f>
        <v>controlled experiment</v>
      </c>
      <c r="F18" t="str">
        <f>'Certainty in Body of Evidence'!G36</f>
        <v>High</v>
      </c>
      <c r="G18" t="str">
        <f>'Certainty in Body of Evidence'!H36</f>
        <v>Low</v>
      </c>
      <c r="H18" t="str">
        <f>'Certainty in Body of Evidence'!I36</f>
        <v>High</v>
      </c>
      <c r="I18" s="316">
        <f>'Certainty in Body of Evidence'!J36</f>
        <v>0</v>
      </c>
    </row>
    <row r="19" spans="1:12" x14ac:dyDescent="0.2">
      <c r="A19" t="str">
        <f>'Certainty in Body of Evidence'!A52</f>
        <v>Maxwe96</v>
      </c>
      <c r="B19">
        <f>'Certainty in Body of Evidence'!C52</f>
        <v>1</v>
      </c>
      <c r="C19" t="str">
        <f>'Certainty in Body of Evidence'!D52</f>
        <v>SWEBOK</v>
      </c>
      <c r="D19" s="316">
        <f>'Certainty in Body of Evidence'!E52</f>
        <v>0</v>
      </c>
      <c r="E19" t="str">
        <f>'Certainty in Body of Evidence'!F52</f>
        <v>controlled experiment</v>
      </c>
      <c r="F19" t="str">
        <f>'Certainty in Body of Evidence'!G52</f>
        <v>High</v>
      </c>
      <c r="G19" t="str">
        <f>'Certainty in Body of Evidence'!H52</f>
        <v>Low</v>
      </c>
      <c r="H19" t="str">
        <f>'Certainty in Body of Evidence'!I52</f>
        <v>High</v>
      </c>
      <c r="I19" s="316">
        <f>'Certainty in Body of Evidence'!J52</f>
        <v>0</v>
      </c>
    </row>
    <row r="20" spans="1:12" x14ac:dyDescent="0.2">
      <c r="A20" t="str">
        <f>'Certainty in Body of Evidence'!A62</f>
        <v>MurphyHillEA21</v>
      </c>
      <c r="B20">
        <f>'Certainty in Body of Evidence'!C62</f>
        <v>4</v>
      </c>
      <c r="C20" t="str">
        <f>'Certainty in Body of Evidence'!D62</f>
        <v>SWEBOK</v>
      </c>
      <c r="D20" s="316">
        <f>'Certainty in Body of Evidence'!E62</f>
        <v>0</v>
      </c>
      <c r="E20" t="str">
        <f>'Certainty in Body of Evidence'!F62</f>
        <v>randomized survey</v>
      </c>
      <c r="F20" t="str">
        <f>'Certainty in Body of Evidence'!G62</f>
        <v>High</v>
      </c>
      <c r="G20" t="str">
        <f>'Certainty in Body of Evidence'!H62</f>
        <v>Low</v>
      </c>
      <c r="H20" t="str">
        <f>'Certainty in Body of Evidence'!I62</f>
        <v>High</v>
      </c>
      <c r="I20" s="316">
        <f>'Certainty in Body of Evidence'!J62</f>
        <v>0</v>
      </c>
    </row>
    <row r="21" spans="1:12" x14ac:dyDescent="0.2">
      <c r="A21" t="str">
        <f>'Certainty in Body of Evidence'!A96</f>
        <v>Peter11</v>
      </c>
      <c r="B21">
        <f>'Certainty in Body of Evidence'!C96</f>
        <v>2</v>
      </c>
      <c r="C21" t="str">
        <f>'Certainty in Body of Evidence'!D96</f>
        <v>SWEBOK</v>
      </c>
      <c r="D21" s="316">
        <f>'Certainty in Body of Evidence'!E96</f>
        <v>0</v>
      </c>
      <c r="E21" t="str">
        <f>'Certainty in Body of Evidence'!F96</f>
        <v>systematic literature review and systematic mapping</v>
      </c>
      <c r="F21" t="str">
        <f>'Certainty in Body of Evidence'!G96</f>
        <v>High</v>
      </c>
      <c r="G21" t="str">
        <f>'Certainty in Body of Evidence'!H96</f>
        <v>Low</v>
      </c>
      <c r="H21" t="str">
        <f>'Certainty in Body of Evidence'!I96</f>
        <v>High</v>
      </c>
      <c r="I21" s="316">
        <f>'Certainty in Body of Evidence'!J96</f>
        <v>0</v>
      </c>
    </row>
    <row r="22" spans="1:12" x14ac:dyDescent="0.2">
      <c r="A22" t="str">
        <f>'Certainty in Body of Evidence'!A13</f>
        <v>BezerraEA20</v>
      </c>
      <c r="B22">
        <f>'Certainty in Body of Evidence'!C13</f>
        <v>1</v>
      </c>
      <c r="C22" t="str">
        <f>'Certainty in Body of Evidence'!D13</f>
        <v>SWEBOK</v>
      </c>
      <c r="D22" s="316">
        <f>'Certainty in Body of Evidence'!E13</f>
        <v>0</v>
      </c>
      <c r="E22" t="str">
        <f>'Certainty in Body of Evidence'!F13</f>
        <v>online survey</v>
      </c>
      <c r="F22" t="str">
        <f>'Certainty in Body of Evidence'!G13</f>
        <v>Moderate</v>
      </c>
      <c r="G22" t="str">
        <f>'Certainty in Body of Evidence'!H13</f>
        <v>Low</v>
      </c>
      <c r="H22" t="str">
        <f>'Certainty in Body of Evidence'!I13</f>
        <v>Moderate</v>
      </c>
      <c r="I22" s="316">
        <f>'Certainty in Body of Evidence'!J13</f>
        <v>0</v>
      </c>
    </row>
    <row r="23" spans="1:12" x14ac:dyDescent="0.2">
      <c r="A23" t="str">
        <f>'Certainty in Body of Evidence'!A16</f>
        <v>Boehm87</v>
      </c>
      <c r="B23">
        <f>'Certainty in Body of Evidence'!C16</f>
        <v>3</v>
      </c>
      <c r="C23" t="str">
        <f>'Certainty in Body of Evidence'!D16</f>
        <v>SWEBOK</v>
      </c>
      <c r="D23" s="316">
        <f>'Certainty in Body of Evidence'!E16</f>
        <v>0</v>
      </c>
      <c r="E23" t="str">
        <f>'Certainty in Body of Evidence'!F16</f>
        <v>many</v>
      </c>
      <c r="F23" t="str">
        <f>'Certainty in Body of Evidence'!G16</f>
        <v>Moderate</v>
      </c>
      <c r="G23" t="str">
        <f>'Certainty in Body of Evidence'!H16</f>
        <v>Low</v>
      </c>
      <c r="H23" t="str">
        <f>'Certainty in Body of Evidence'!I16</f>
        <v>Moderate</v>
      </c>
      <c r="I23" s="316">
        <f>'Certainty in Body of Evidence'!J16</f>
        <v>0</v>
      </c>
    </row>
    <row r="24" spans="1:12" x14ac:dyDescent="0.2">
      <c r="A24" t="str">
        <f>'Certainty in Body of Evidence'!A20</f>
        <v>ChapettaT20</v>
      </c>
      <c r="B24">
        <f>'Certainty in Body of Evidence'!C20</f>
        <v>2</v>
      </c>
      <c r="C24" t="str">
        <f>'Certainty in Body of Evidence'!D20</f>
        <v>SWEBOK</v>
      </c>
      <c r="D24" s="316">
        <f>'Certainty in Body of Evidence'!E20</f>
        <v>0</v>
      </c>
      <c r="E24" t="str">
        <f>'Certainty in Body of Evidence'!F20</f>
        <v>many</v>
      </c>
      <c r="F24" t="str">
        <f>'Certainty in Body of Evidence'!G20</f>
        <v>Moderate</v>
      </c>
      <c r="G24" t="str">
        <f>'Certainty in Body of Evidence'!H20</f>
        <v>Low</v>
      </c>
      <c r="H24" t="str">
        <f>'Certainty in Body of Evidence'!I20</f>
        <v>Moderate</v>
      </c>
      <c r="I24" s="316">
        <f>'Certainty in Body of Evidence'!J20</f>
        <v>0</v>
      </c>
    </row>
    <row r="25" spans="1:12" x14ac:dyDescent="0.2">
      <c r="A25" t="str">
        <f>'Certainty in Body of Evidence'!A22</f>
        <v>CheikhiARI12</v>
      </c>
      <c r="B25">
        <f>'Certainty in Body of Evidence'!C22</f>
        <v>1</v>
      </c>
      <c r="C25" t="str">
        <f>'Certainty in Body of Evidence'!D22</f>
        <v>SWEBOK</v>
      </c>
      <c r="D25" s="316">
        <f>'Certainty in Body of Evidence'!E22</f>
        <v>0</v>
      </c>
      <c r="E25" t="str">
        <f>'Certainty in Body of Evidence'!F22</f>
        <v>review</v>
      </c>
      <c r="F25" t="str">
        <f>'Certainty in Body of Evidence'!G22</f>
        <v>Moderate</v>
      </c>
      <c r="G25" t="str">
        <f>'Certainty in Body of Evidence'!H22</f>
        <v>Low</v>
      </c>
      <c r="H25" t="str">
        <f>'Certainty in Body of Evidence'!I22</f>
        <v>Moderate</v>
      </c>
      <c r="I25" s="316">
        <f>'Certainty in Body of Evidence'!J22</f>
        <v>0</v>
      </c>
    </row>
    <row r="26" spans="1:12" x14ac:dyDescent="0.2">
      <c r="A26" t="str">
        <f>'Certainty in Body of Evidence'!A35</f>
        <v>HernandezLopezPGC11</v>
      </c>
      <c r="B26">
        <f>'Certainty in Body of Evidence'!C35</f>
        <v>1</v>
      </c>
      <c r="C26" t="str">
        <f>'Certainty in Body of Evidence'!D35</f>
        <v>SWEBOK</v>
      </c>
      <c r="D26" s="317">
        <f>'Certainty in Body of Evidence'!E35</f>
        <v>0</v>
      </c>
      <c r="E26" t="str">
        <f>'Certainty in Body of Evidence'!F35</f>
        <v>review</v>
      </c>
      <c r="F26" t="str">
        <f>'Certainty in Body of Evidence'!G35</f>
        <v>Moderate</v>
      </c>
      <c r="G26" t="str">
        <f>'Certainty in Body of Evidence'!H35</f>
        <v>Low</v>
      </c>
      <c r="H26" t="str">
        <f>'Certainty in Body of Evidence'!I35</f>
        <v>Moderate</v>
      </c>
      <c r="I26" s="316">
        <f>'Certainty in Body of Evidence'!J35</f>
        <v>0</v>
      </c>
    </row>
    <row r="27" spans="1:12" x14ac:dyDescent="0.2">
      <c r="A27" t="str">
        <f>'Certainty in Body of Evidence'!A38</f>
        <v>JohnsonZB21</v>
      </c>
      <c r="B27">
        <f>'Certainty in Body of Evidence'!C38</f>
        <v>2</v>
      </c>
      <c r="C27" t="str">
        <f>'Certainty in Body of Evidence'!D38</f>
        <v>SWEBOK</v>
      </c>
      <c r="D27" s="316">
        <f>'Certainty in Body of Evidence'!E38</f>
        <v>0</v>
      </c>
      <c r="E27" t="str">
        <f>'Certainty in Body of Evidence'!F38</f>
        <v>randomized online survey, interviews</v>
      </c>
      <c r="F27" t="str">
        <f>'Certainty in Body of Evidence'!G38</f>
        <v>High</v>
      </c>
      <c r="G27" t="str">
        <f>'Certainty in Body of Evidence'!H38</f>
        <v>Unclear</v>
      </c>
      <c r="H27" t="str">
        <f>'Certainty in Body of Evidence'!I38</f>
        <v>Moderate</v>
      </c>
      <c r="I27" s="316">
        <f>'Certainty in Body of Evidence'!J38</f>
        <v>0</v>
      </c>
    </row>
    <row r="28" spans="1:12" x14ac:dyDescent="0.2">
      <c r="A28" t="str">
        <f>'Certainty in Body of Evidence'!A40</f>
        <v>KemayelMO91</v>
      </c>
      <c r="B28">
        <f>'Certainty in Body of Evidence'!C40</f>
        <v>1</v>
      </c>
      <c r="C28" t="str">
        <f>'Certainty in Body of Evidence'!D40</f>
        <v>SWEBOK</v>
      </c>
      <c r="D28" s="316">
        <f>'Certainty in Body of Evidence'!E40</f>
        <v>0</v>
      </c>
      <c r="E28" t="str">
        <f>'Certainty in Body of Evidence'!F40</f>
        <v>questionnaire-based survey</v>
      </c>
      <c r="F28" t="str">
        <f>'Certainty in Body of Evidence'!G40</f>
        <v>Moderate</v>
      </c>
      <c r="G28" t="str">
        <f>'Certainty in Body of Evidence'!H40</f>
        <v>Low</v>
      </c>
      <c r="H28" t="str">
        <f>'Certainty in Body of Evidence'!I40</f>
        <v>Moderate</v>
      </c>
      <c r="I28" s="316">
        <f>'Certainty in Body of Evidence'!J40</f>
        <v>0</v>
      </c>
    </row>
    <row r="29" spans="1:12" x14ac:dyDescent="0.2">
      <c r="A29" s="60" t="str">
        <f>'Certainty in Body of Evidence'!A57</f>
        <v>MinetakiM09</v>
      </c>
      <c r="B29">
        <f>'Certainty in Body of Evidence'!C57</f>
        <v>1</v>
      </c>
      <c r="C29" t="str">
        <f>'Certainty in Body of Evidence'!D57</f>
        <v>SWEBOK</v>
      </c>
      <c r="D29" s="317">
        <f>'Certainty in Body of Evidence'!E57</f>
        <v>0</v>
      </c>
      <c r="E29" t="str">
        <f>'Certainty in Body of Evidence'!F57</f>
        <v>survey</v>
      </c>
      <c r="F29" t="str">
        <f>'Certainty in Body of Evidence'!G57</f>
        <v>Moderate</v>
      </c>
      <c r="G29" t="str">
        <f>'Certainty in Body of Evidence'!H57</f>
        <v>Low</v>
      </c>
      <c r="H29" t="str">
        <f>'Certainty in Body of Evidence'!I57</f>
        <v>Moderate</v>
      </c>
      <c r="I29" s="316">
        <f>'Certainty in Body of Evidence'!J57</f>
        <v>0</v>
      </c>
    </row>
    <row r="30" spans="1:12" x14ac:dyDescent="0.2">
      <c r="A30" t="str">
        <f>'Certainty in Body of Evidence'!A101</f>
        <v>OliveiraVCC17</v>
      </c>
      <c r="B30">
        <f>'Certainty in Body of Evidence'!C101</f>
        <v>1</v>
      </c>
      <c r="C30" t="str">
        <f>'Certainty in Body of Evidence'!D101</f>
        <v>SWEBOK</v>
      </c>
      <c r="D30" s="316">
        <f>'Certainty in Body of Evidence'!E101</f>
        <v>0</v>
      </c>
      <c r="E30" t="str">
        <f>'Certainty in Body of Evidence'!F101</f>
        <v>systematic literature review</v>
      </c>
      <c r="F30" t="str">
        <f>'Certainty in Body of Evidence'!G101</f>
        <v>High</v>
      </c>
      <c r="G30" t="str">
        <f>'Certainty in Body of Evidence'!H101</f>
        <v>Unclear</v>
      </c>
      <c r="H30" t="str">
        <f>'Certainty in Body of Evidence'!I101</f>
        <v>Moderate</v>
      </c>
      <c r="I30" s="316">
        <f>'Certainty in Body of Evidence'!J101</f>
        <v>0</v>
      </c>
    </row>
    <row r="31" spans="1:12" x14ac:dyDescent="0.2">
      <c r="A31" t="str">
        <f>'Certainty in Body of Evidence'!A102</f>
        <v>OliveiraCCV18</v>
      </c>
      <c r="B31">
        <f>'Certainty in Body of Evidence'!C102</f>
        <v>1</v>
      </c>
      <c r="C31" t="str">
        <f>'Certainty in Body of Evidence'!D102</f>
        <v>SWEBOK</v>
      </c>
      <c r="D31" s="316">
        <f>'Certainty in Body of Evidence'!E102</f>
        <v>0</v>
      </c>
      <c r="E31" t="str">
        <f>'Certainty in Body of Evidence'!F102</f>
        <v>tertiary systematic literature review</v>
      </c>
      <c r="F31" t="str">
        <f>'Certainty in Body of Evidence'!G102</f>
        <v>High</v>
      </c>
      <c r="G31" t="str">
        <f>'Certainty in Body of Evidence'!H102</f>
        <v>Unclear</v>
      </c>
      <c r="H31" t="str">
        <f>'Certainty in Body of Evidence'!I102</f>
        <v>Moderate</v>
      </c>
      <c r="I31" s="316">
        <f>'Certainty in Body of Evidence'!J102</f>
        <v>0</v>
      </c>
    </row>
    <row r="32" spans="1:12" x14ac:dyDescent="0.2">
      <c r="A32" t="str">
        <f>'Certainty in Body of Evidence'!A74</f>
        <v>Scacchi91</v>
      </c>
      <c r="B32">
        <f>'Certainty in Body of Evidence'!C74</f>
        <v>1</v>
      </c>
      <c r="C32" t="str">
        <f>'Certainty in Body of Evidence'!D74</f>
        <v>SWEBOK</v>
      </c>
      <c r="D32" s="316">
        <f>'Certainty in Body of Evidence'!E74</f>
        <v>0</v>
      </c>
      <c r="E32" t="str">
        <f>'Certainty in Body of Evidence'!F74</f>
        <v>review</v>
      </c>
      <c r="F32" t="str">
        <f>'Certainty in Body of Evidence'!G74</f>
        <v>Moderate</v>
      </c>
      <c r="G32" t="str">
        <f>'Certainty in Body of Evidence'!H74</f>
        <v>Low</v>
      </c>
      <c r="H32" t="str">
        <f>'Certainty in Body of Evidence'!I74</f>
        <v>Moderate</v>
      </c>
      <c r="I32" s="316">
        <f>'Certainty in Body of Evidence'!J74</f>
        <v>0</v>
      </c>
    </row>
    <row r="33" spans="1:9" x14ac:dyDescent="0.2">
      <c r="A33" s="24" t="str">
        <f>'Certainty in Body of Evidence'!A85</f>
        <v>TrendM09</v>
      </c>
      <c r="B33" s="24">
        <f>'Certainty in Body of Evidence'!C85</f>
        <v>1</v>
      </c>
      <c r="C33" s="24" t="str">
        <f>'Certainty in Body of Evidence'!D85</f>
        <v>SWEBOK</v>
      </c>
      <c r="D33" s="321">
        <f>'Certainty in Body of Evidence'!E85</f>
        <v>0</v>
      </c>
      <c r="E33" s="24" t="str">
        <f>'Certainty in Body of Evidence'!F85</f>
        <v>review</v>
      </c>
      <c r="F33" s="24" t="str">
        <f>'Certainty in Body of Evidence'!G85</f>
        <v>Moderate</v>
      </c>
      <c r="G33" s="24" t="str">
        <f>'Certainty in Body of Evidence'!H85</f>
        <v>Low</v>
      </c>
      <c r="H33" s="24" t="str">
        <f>'Certainty in Body of Evidence'!I85</f>
        <v>Moderate</v>
      </c>
      <c r="I33" s="321">
        <f>'Certainty in Body of Evidence'!J85</f>
        <v>0</v>
      </c>
    </row>
    <row r="34" spans="1:9" x14ac:dyDescent="0.2">
      <c r="A34" t="str">
        <f>'Certainty in Body of Evidence'!A94</f>
        <v>WagnerR08</v>
      </c>
      <c r="B34">
        <f>'Certainty in Body of Evidence'!C94</f>
        <v>1</v>
      </c>
      <c r="C34" t="str">
        <f>'Certainty in Body of Evidence'!D94</f>
        <v>SWEBOK</v>
      </c>
      <c r="D34" s="316">
        <f>'Certainty in Body of Evidence'!E94</f>
        <v>0</v>
      </c>
      <c r="E34" t="str">
        <f>'Certainty in Body of Evidence'!F94</f>
        <v>systematic literature review</v>
      </c>
      <c r="F34" t="str">
        <f>'Certainty in Body of Evidence'!G94</f>
        <v>High</v>
      </c>
      <c r="G34" t="str">
        <f>'Certainty in Body of Evidence'!H94</f>
        <v>Unclear</v>
      </c>
      <c r="H34" t="str">
        <f>'Certainty in Body of Evidence'!I94</f>
        <v>Moderate</v>
      </c>
      <c r="I34" s="316">
        <f>'Certainty in Body of Evidence'!J94</f>
        <v>0</v>
      </c>
    </row>
    <row r="35" spans="1:9" x14ac:dyDescent="0.2">
      <c r="A35" t="str">
        <f>'Certainty in Body of Evidence'!A88</f>
        <v>Wang12</v>
      </c>
      <c r="B35">
        <f>'Certainty in Body of Evidence'!C88</f>
        <v>1</v>
      </c>
      <c r="C35" t="str">
        <f>'Certainty in Body of Evidence'!D88</f>
        <v>SWEBOK</v>
      </c>
      <c r="D35" s="316">
        <f>'Certainty in Body of Evidence'!E88</f>
        <v>0</v>
      </c>
      <c r="E35" t="str">
        <f>'Certainty in Body of Evidence'!F88</f>
        <v>quasi-experiment</v>
      </c>
      <c r="F35" t="str">
        <f>'Certainty in Body of Evidence'!G88</f>
        <v>Moderate</v>
      </c>
      <c r="G35" t="str">
        <f>'Certainty in Body of Evidence'!H88</f>
        <v>Low</v>
      </c>
      <c r="H35" t="str">
        <f>'Certainty in Body of Evidence'!I88</f>
        <v>Moderate</v>
      </c>
      <c r="I35" s="316">
        <f>'Certainty in Body of Evidence'!J88</f>
        <v>0</v>
      </c>
    </row>
    <row r="36" spans="1:9" x14ac:dyDescent="0.2">
      <c r="A36" t="str">
        <f>'Certainty in Body of Evidence'!A91</f>
        <v>ZhaoWW21</v>
      </c>
      <c r="B36">
        <f>'Certainty in Body of Evidence'!C91</f>
        <v>1</v>
      </c>
      <c r="C36" t="str">
        <f>'Certainty in Body of Evidence'!D91</f>
        <v>SWEBOK</v>
      </c>
      <c r="D36" s="316">
        <f>'Certainty in Body of Evidence'!E91</f>
        <v>0</v>
      </c>
      <c r="E36" t="str">
        <f>'Certainty in Body of Evidence'!F91</f>
        <v>quasi-experiment</v>
      </c>
      <c r="F36" t="str">
        <f>'Certainty in Body of Evidence'!G91</f>
        <v>Moderate</v>
      </c>
      <c r="G36" t="str">
        <f>'Certainty in Body of Evidence'!H91</f>
        <v>Low</v>
      </c>
      <c r="H36" t="str">
        <f>'Certainty in Body of Evidence'!I91</f>
        <v>Moderate</v>
      </c>
      <c r="I36" s="316">
        <f>'Certainty in Body of Evidence'!J91</f>
        <v>0</v>
      </c>
    </row>
    <row r="37" spans="1:9" x14ac:dyDescent="0.2">
      <c r="A37" s="164" t="str">
        <f>'Certainty in Body of Evidence'!A3</f>
        <v>AbdelHamid96</v>
      </c>
      <c r="B37" s="164">
        <f>'Certainty in Body of Evidence'!C3</f>
        <v>1</v>
      </c>
      <c r="C37" s="164" t="str">
        <f>'Certainty in Body of Evidence'!D3</f>
        <v>SWEBOK</v>
      </c>
      <c r="D37" s="343">
        <f>'Certainty in Body of Evidence'!E3</f>
        <v>0</v>
      </c>
      <c r="E37" s="164" t="str">
        <f>'Certainty in Body of Evidence'!F3</f>
        <v>simulation study</v>
      </c>
      <c r="F37" s="164" t="str">
        <f>'Certainty in Body of Evidence'!G3</f>
        <v>Low</v>
      </c>
      <c r="G37" s="164" t="str">
        <f>'Certainty in Body of Evidence'!H3</f>
        <v>Low</v>
      </c>
      <c r="H37" s="164" t="str">
        <f>'Certainty in Body of Evidence'!I3</f>
        <v>Low</v>
      </c>
      <c r="I37" s="343">
        <f>'Certainty in Body of Evidence'!J3</f>
        <v>0</v>
      </c>
    </row>
    <row r="38" spans="1:9" x14ac:dyDescent="0.2">
      <c r="A38" t="str">
        <f>'Certainty in Body of Evidence'!A12</f>
        <v>BeskerMB19</v>
      </c>
      <c r="B38">
        <f>'Certainty in Body of Evidence'!C12</f>
        <v>2</v>
      </c>
      <c r="C38" t="str">
        <f>'Certainty in Body of Evidence'!D12</f>
        <v>SWEBOK</v>
      </c>
      <c r="D38" s="316">
        <f>'Certainty in Body of Evidence'!E12</f>
        <v>0</v>
      </c>
      <c r="E38" t="str">
        <f>'Certainty in Body of Evidence'!F12</f>
        <v>online survey, interviews</v>
      </c>
      <c r="F38" t="str">
        <f>'Certainty in Body of Evidence'!G12</f>
        <v>Moderate</v>
      </c>
      <c r="G38" t="str">
        <f>'Certainty in Body of Evidence'!H12</f>
        <v>Unclear</v>
      </c>
      <c r="H38" t="str">
        <f>'Certainty in Body of Evidence'!I12</f>
        <v>Low</v>
      </c>
      <c r="I38" s="316">
        <f>'Certainty in Body of Evidence'!J12</f>
        <v>0</v>
      </c>
    </row>
    <row r="39" spans="1:9" x14ac:dyDescent="0.2">
      <c r="A39" t="str">
        <f>'Certainty in Body of Evidence'!A28</f>
        <v>FaulkLVSV09</v>
      </c>
      <c r="B39">
        <f>'Certainty in Body of Evidence'!C28</f>
        <v>2</v>
      </c>
      <c r="C39" t="str">
        <f>'Certainty in Body of Evidence'!D28</f>
        <v>SWEBOK</v>
      </c>
      <c r="D39" s="316">
        <f>'Certainty in Body of Evidence'!E28</f>
        <v>0</v>
      </c>
      <c r="E39" t="str">
        <f>'Certainty in Body of Evidence'!F28</f>
        <v>many</v>
      </c>
      <c r="F39" t="str">
        <f>'Certainty in Body of Evidence'!G28</f>
        <v>Moderate</v>
      </c>
      <c r="G39" t="str">
        <f>'Certainty in Body of Evidence'!H28</f>
        <v>Unclear</v>
      </c>
      <c r="H39" t="str">
        <f>'Certainty in Body of Evidence'!I28</f>
        <v>Low</v>
      </c>
      <c r="I39" s="316">
        <f>'Certainty in Body of Evidence'!J28</f>
        <v>0</v>
      </c>
    </row>
    <row r="40" spans="1:9" x14ac:dyDescent="0.2">
      <c r="A40" t="str">
        <f>'Certainty in Body of Evidence'!A34</f>
        <v>HernandezLopezCSC15</v>
      </c>
      <c r="B40">
        <f>'Certainty in Body of Evidence'!C34</f>
        <v>1</v>
      </c>
      <c r="C40" t="str">
        <f>'Certainty in Body of Evidence'!D34</f>
        <v>SWEBOK</v>
      </c>
      <c r="D40" s="316">
        <f>'Certainty in Body of Evidence'!E34</f>
        <v>0</v>
      </c>
      <c r="E40" t="str">
        <f>'Certainty in Body of Evidence'!F34</f>
        <v>interviews, questionnaire-based survey</v>
      </c>
      <c r="F40" t="str">
        <f>'Certainty in Body of Evidence'!G34</f>
        <v>Moderate</v>
      </c>
      <c r="G40" t="str">
        <f>'Certainty in Body of Evidence'!H34</f>
        <v>Unclear</v>
      </c>
      <c r="H40" t="str">
        <f>'Certainty in Body of Evidence'!I34</f>
        <v>Low</v>
      </c>
      <c r="I40" s="316">
        <f>'Certainty in Body of Evidence'!J34</f>
        <v>0</v>
      </c>
    </row>
    <row r="41" spans="1:9" x14ac:dyDescent="0.2">
      <c r="A41" s="56" t="str">
        <f>'Certainty in Body of Evidence'!A26</f>
        <v>Duncan88</v>
      </c>
      <c r="B41" s="56">
        <f>'Certainty in Body of Evidence'!C26</f>
        <v>1</v>
      </c>
      <c r="C41" s="56" t="str">
        <f>'Certainty in Body of Evidence'!D26</f>
        <v>SWEBOK</v>
      </c>
      <c r="D41" s="320">
        <f>'Certainty in Body of Evidence'!E26</f>
        <v>0</v>
      </c>
      <c r="E41" s="56" t="str">
        <f>'Certainty in Body of Evidence'!F26</f>
        <v>case study</v>
      </c>
      <c r="F41" s="56" t="str">
        <f>'Certainty in Body of Evidence'!G26</f>
        <v>Low</v>
      </c>
      <c r="G41" s="56" t="str">
        <f>'Certainty in Body of Evidence'!H26</f>
        <v>Unclear</v>
      </c>
      <c r="H41" s="56" t="str">
        <f>'Certainty in Body of Evidence'!I26</f>
        <v>Very low</v>
      </c>
      <c r="I41" s="320">
        <f>'Certainty in Body of Evidence'!J26</f>
        <v>0</v>
      </c>
    </row>
    <row r="42" spans="1:9" x14ac:dyDescent="0.2">
      <c r="A42" s="57" t="str">
        <f>'Certainty in Body of Evidence'!A23</f>
        <v>DamianC06</v>
      </c>
      <c r="B42" s="57">
        <f>'Certainty in Body of Evidence'!C23</f>
        <v>1</v>
      </c>
      <c r="C42" s="57" t="str">
        <f>'Certainty in Body of Evidence'!D23</f>
        <v>SR</v>
      </c>
      <c r="D42" s="319">
        <f>'Certainty in Body of Evidence'!E23</f>
        <v>0</v>
      </c>
      <c r="E42" s="57" t="str">
        <f>'Certainty in Body of Evidence'!F23</f>
        <v>questionnaire-based survey</v>
      </c>
      <c r="F42" s="57" t="str">
        <f>'Certainty in Body of Evidence'!G23</f>
        <v>Moderate</v>
      </c>
      <c r="G42" s="57" t="str">
        <f>'Certainty in Body of Evidence'!H23</f>
        <v>Low</v>
      </c>
      <c r="H42" s="57" t="str">
        <f>'Certainty in Body of Evidence'!I23</f>
        <v>Moderate</v>
      </c>
      <c r="I42" s="319">
        <f>'Certainty in Body of Evidence'!J23</f>
        <v>1</v>
      </c>
    </row>
    <row r="43" spans="1:9" x14ac:dyDescent="0.2">
      <c r="A43" s="325" t="str">
        <f>'Certainty in Body of Evidence'!A33</f>
        <v>HenshawJMB96</v>
      </c>
      <c r="B43" s="325">
        <f>'Certainty in Body of Evidence'!C33</f>
        <v>1</v>
      </c>
      <c r="C43" s="325" t="str">
        <f>'Certainty in Body of Evidence'!D33</f>
        <v>SR</v>
      </c>
      <c r="D43" s="326">
        <f>'Certainty in Body of Evidence'!E33</f>
        <v>0</v>
      </c>
      <c r="E43" s="325" t="str">
        <f>'Certainty in Body of Evidence'!F33</f>
        <v>exploratory case study</v>
      </c>
      <c r="F43" s="325" t="str">
        <f>'Certainty in Body of Evidence'!G33</f>
        <v>Low</v>
      </c>
      <c r="G43" s="325" t="str">
        <f>'Certainty in Body of Evidence'!H33</f>
        <v>Low</v>
      </c>
      <c r="H43" s="325" t="str">
        <f>'Certainty in Body of Evidence'!I33</f>
        <v>Low</v>
      </c>
      <c r="I43" s="326">
        <f>'Certainty in Body of Evidence'!J33</f>
        <v>1</v>
      </c>
    </row>
    <row r="44" spans="1:9" x14ac:dyDescent="0.2">
      <c r="A44" s="24" t="str">
        <f>'Certainty in Body of Evidence'!A68</f>
        <v>PotokVR99</v>
      </c>
      <c r="B44" s="24">
        <f>'Certainty in Body of Evidence'!C68</f>
        <v>1</v>
      </c>
      <c r="C44" s="24" t="str">
        <f>'Certainty in Body of Evidence'!D68</f>
        <v>SWEBOK</v>
      </c>
      <c r="D44" s="321" t="str">
        <f>'Certainty in Body of Evidence'!E68</f>
        <v>OO</v>
      </c>
      <c r="E44" s="24" t="str">
        <f>'Certainty in Body of Evidence'!F68</f>
        <v>controlled experiment</v>
      </c>
      <c r="F44" s="24" t="str">
        <f>'Certainty in Body of Evidence'!G68</f>
        <v>High</v>
      </c>
      <c r="G44" s="24" t="str">
        <f>'Certainty in Body of Evidence'!H68</f>
        <v>Low</v>
      </c>
      <c r="H44" s="24" t="str">
        <f>'Certainty in Body of Evidence'!I68</f>
        <v>High</v>
      </c>
      <c r="I44" s="321" t="str">
        <f>'Certainty in Body of Evidence'!J68</f>
        <v>2.8</v>
      </c>
    </row>
    <row r="45" spans="1:9" x14ac:dyDescent="0.2">
      <c r="A45" s="24" t="str">
        <f>'Certainty in Body of Evidence'!A77</f>
        <v>SiokT07</v>
      </c>
      <c r="B45" s="24">
        <f>'Certainty in Body of Evidence'!C77</f>
        <v>1</v>
      </c>
      <c r="C45" s="24" t="str">
        <f>'Certainty in Body of Evidence'!D77</f>
        <v>SWEBOK</v>
      </c>
      <c r="D45" s="321" t="str">
        <f>'Certainty in Body of Evidence'!E77</f>
        <v>OO</v>
      </c>
      <c r="E45" s="24" t="str">
        <f>'Certainty in Body of Evidence'!F77</f>
        <v>quasi-experiment</v>
      </c>
      <c r="F45" s="24" t="str">
        <f>'Certainty in Body of Evidence'!G77</f>
        <v>Moderate</v>
      </c>
      <c r="G45" s="24" t="str">
        <f>'Certainty in Body of Evidence'!H77</f>
        <v>Low</v>
      </c>
      <c r="H45" s="24" t="str">
        <f>'Certainty in Body of Evidence'!I77</f>
        <v>Moderate</v>
      </c>
      <c r="I45" s="321" t="str">
        <f>'Certainty in Body of Evidence'!J77</f>
        <v>2.8</v>
      </c>
    </row>
    <row r="46" spans="1:9" x14ac:dyDescent="0.2">
      <c r="A46" s="24" t="str">
        <f>'Certainty in Body of Evidence'!A66</f>
        <v>PortM99</v>
      </c>
      <c r="B46" s="24">
        <f>'Certainty in Body of Evidence'!C66</f>
        <v>1</v>
      </c>
      <c r="C46" s="24" t="str">
        <f>'Certainty in Body of Evidence'!D66</f>
        <v>SEMM</v>
      </c>
      <c r="D46" s="321" t="str">
        <f>'Certainty in Body of Evidence'!E66</f>
        <v>OO</v>
      </c>
      <c r="E46" s="24" t="str">
        <f>'Certainty in Body of Evidence'!F66</f>
        <v>case study</v>
      </c>
      <c r="F46" s="24" t="str">
        <f>'Certainty in Body of Evidence'!G66</f>
        <v>Low</v>
      </c>
      <c r="G46" s="24" t="str">
        <f>'Certainty in Body of Evidence'!H66</f>
        <v>Low</v>
      </c>
      <c r="H46" s="24" t="str">
        <f>'Certainty in Body of Evidence'!I66</f>
        <v>Low</v>
      </c>
      <c r="I46" s="321" t="str">
        <f>'Certainty in Body of Evidence'!J66</f>
        <v>2.8</v>
      </c>
    </row>
    <row r="47" spans="1:9" x14ac:dyDescent="0.2">
      <c r="A47" s="24" t="str">
        <f>'Certainty in Body of Evidence'!A67</f>
        <v>PotokV97</v>
      </c>
      <c r="B47" s="24">
        <f>'Certainty in Body of Evidence'!C67</f>
        <v>1</v>
      </c>
      <c r="C47" s="24" t="str">
        <f>'Certainty in Body of Evidence'!D67</f>
        <v>SC</v>
      </c>
      <c r="D47" s="321" t="str">
        <f>'Certainty in Body of Evidence'!E67</f>
        <v>OO</v>
      </c>
      <c r="E47" s="24" t="str">
        <f>'Certainty in Body of Evidence'!F67</f>
        <v>simulation study</v>
      </c>
      <c r="F47" s="24" t="str">
        <f>'Certainty in Body of Evidence'!G67</f>
        <v>Low</v>
      </c>
      <c r="G47" s="24" t="str">
        <f>'Certainty in Body of Evidence'!H67</f>
        <v>Unclear</v>
      </c>
      <c r="H47" s="24" t="str">
        <f>'Certainty in Body of Evidence'!I67</f>
        <v>Very low</v>
      </c>
      <c r="I47" s="321" t="str">
        <f>'Certainty in Body of Evidence'!J67</f>
        <v>2.8</v>
      </c>
    </row>
    <row r="48" spans="1:9" x14ac:dyDescent="0.2">
      <c r="A48" s="57" t="str">
        <f>'Certainty in Body of Evidence'!A7</f>
        <v>AzzehN18</v>
      </c>
      <c r="B48" s="57">
        <f>'Certainty in Body of Evidence'!C7</f>
        <v>2</v>
      </c>
      <c r="C48" s="57" t="str">
        <f>'Certainty in Body of Evidence'!D7</f>
        <v>SC</v>
      </c>
      <c r="D48" s="319">
        <f>'Certainty in Body of Evidence'!E7</f>
        <v>0</v>
      </c>
      <c r="E48" s="57" t="str">
        <f>'Certainty in Body of Evidence'!F7</f>
        <v>controlled experiment</v>
      </c>
      <c r="F48" s="57" t="str">
        <f>'Certainty in Body of Evidence'!G7</f>
        <v>High</v>
      </c>
      <c r="G48" s="57" t="str">
        <f>'Certainty in Body of Evidence'!H7</f>
        <v>Low</v>
      </c>
      <c r="H48" s="57" t="str">
        <f>'Certainty in Body of Evidence'!I7</f>
        <v>High</v>
      </c>
      <c r="I48" s="319">
        <f>'Certainty in Body of Evidence'!J7</f>
        <v>3</v>
      </c>
    </row>
    <row r="49" spans="1:9" x14ac:dyDescent="0.2">
      <c r="A49" s="24" t="str">
        <f>'Certainty in Body of Evidence'!A41</f>
        <v>KitchenhamM04</v>
      </c>
      <c r="B49" s="24">
        <f>'Certainty in Body of Evidence'!C41</f>
        <v>1</v>
      </c>
      <c r="C49" s="24" t="str">
        <f>'Certainty in Body of Evidence'!D41</f>
        <v>SC</v>
      </c>
      <c r="D49" s="321">
        <f>'Certainty in Body of Evidence'!E41</f>
        <v>0</v>
      </c>
      <c r="E49" s="24" t="str">
        <f>'Certainty in Body of Evidence'!F41</f>
        <v>controlled experiment</v>
      </c>
      <c r="F49" s="24" t="str">
        <f>'Certainty in Body of Evidence'!G41</f>
        <v>High</v>
      </c>
      <c r="G49" s="24" t="str">
        <f>'Certainty in Body of Evidence'!H41</f>
        <v>Low</v>
      </c>
      <c r="H49" s="24" t="str">
        <f>'Certainty in Body of Evidence'!I41</f>
        <v>High</v>
      </c>
      <c r="I49" s="321">
        <f>'Certainty in Body of Evidence'!J41</f>
        <v>3</v>
      </c>
    </row>
    <row r="50" spans="1:9" x14ac:dyDescent="0.2">
      <c r="A50" s="24" t="str">
        <f>'Certainty in Body of Evidence'!A24</f>
        <v>DiesteEtAll17</v>
      </c>
      <c r="B50" s="24">
        <f>'Certainty in Body of Evidence'!C24</f>
        <v>10</v>
      </c>
      <c r="C50" s="24" t="str">
        <f>'Certainty in Body of Evidence'!D24</f>
        <v>SC</v>
      </c>
      <c r="D50" s="321">
        <f>'Certainty in Body of Evidence'!E24</f>
        <v>0</v>
      </c>
      <c r="E50" s="24" t="str">
        <f>'Certainty in Body of Evidence'!F24</f>
        <v>controlled experiment</v>
      </c>
      <c r="F50" s="24" t="str">
        <f>'Certainty in Body of Evidence'!G24</f>
        <v>High</v>
      </c>
      <c r="G50" s="24" t="str">
        <f>'Certainty in Body of Evidence'!H24</f>
        <v>Unclear</v>
      </c>
      <c r="H50" s="24" t="str">
        <f>'Certainty in Body of Evidence'!I24</f>
        <v>Moderate</v>
      </c>
      <c r="I50" s="321">
        <f>'Certainty in Body of Evidence'!J24</f>
        <v>3</v>
      </c>
    </row>
    <row r="51" spans="1:9" x14ac:dyDescent="0.2">
      <c r="A51" s="24" t="str">
        <f>'Certainty in Body of Evidence'!A11</f>
        <v>BellerOBZ21</v>
      </c>
      <c r="B51" s="24">
        <f>'Certainty in Body of Evidence'!C11</f>
        <v>1</v>
      </c>
      <c r="C51" s="24" t="str">
        <f>'Certainty in Body of Evidence'!D11</f>
        <v>SC</v>
      </c>
      <c r="D51" s="321">
        <f>'Certainty in Body of Evidence'!E11</f>
        <v>0</v>
      </c>
      <c r="E51" s="24" t="str">
        <f>'Certainty in Body of Evidence'!F11</f>
        <v>quasi-experiment</v>
      </c>
      <c r="F51" s="24" t="str">
        <f>'Certainty in Body of Evidence'!G11</f>
        <v>Moderate</v>
      </c>
      <c r="G51" s="24" t="str">
        <f>'Certainty in Body of Evidence'!H11</f>
        <v>Unclear</v>
      </c>
      <c r="H51" s="24" t="str">
        <f>'Certainty in Body of Evidence'!I11</f>
        <v>Low</v>
      </c>
      <c r="I51" s="321">
        <f>'Certainty in Body of Evidence'!J11</f>
        <v>3</v>
      </c>
    </row>
    <row r="52" spans="1:9" x14ac:dyDescent="0.2">
      <c r="A52" s="24" t="str">
        <f>'Certainty in Body of Evidence'!A65</f>
        <v>ParrishSHH04</v>
      </c>
      <c r="B52" s="24">
        <f>'Certainty in Body of Evidence'!C65</f>
        <v>1</v>
      </c>
      <c r="C52" s="24" t="str">
        <f>'Certainty in Body of Evidence'!D65</f>
        <v>SC</v>
      </c>
      <c r="D52" s="321">
        <f>'Certainty in Body of Evidence'!E65</f>
        <v>0</v>
      </c>
      <c r="E52" s="24" t="str">
        <f>'Certainty in Body of Evidence'!F65</f>
        <v>case study</v>
      </c>
      <c r="F52" s="24" t="str">
        <f>'Certainty in Body of Evidence'!G65</f>
        <v>Low</v>
      </c>
      <c r="G52" s="24" t="str">
        <f>'Certainty in Body of Evidence'!H65</f>
        <v>Low</v>
      </c>
      <c r="H52" s="24" t="str">
        <f>'Certainty in Body of Evidence'!I65</f>
        <v>Low</v>
      </c>
      <c r="I52" s="321">
        <f>'Certainty in Body of Evidence'!J65</f>
        <v>3</v>
      </c>
    </row>
    <row r="53" spans="1:9" x14ac:dyDescent="0.2">
      <c r="A53" s="24" t="str">
        <f>'Certainty in Body of Evidence'!A82</f>
        <v>Tan09</v>
      </c>
      <c r="B53" s="24">
        <f>'Certainty in Body of Evidence'!C82</f>
        <v>1</v>
      </c>
      <c r="C53" s="24" t="str">
        <f>'Certainty in Body of Evidence'!D82</f>
        <v>SC</v>
      </c>
      <c r="D53" s="321">
        <f>'Certainty in Body of Evidence'!E82</f>
        <v>0</v>
      </c>
      <c r="E53" s="24" t="str">
        <f>'Certainty in Body of Evidence'!F82</f>
        <v>case study</v>
      </c>
      <c r="F53" s="24" t="str">
        <f>'Certainty in Body of Evidence'!G82</f>
        <v>Low</v>
      </c>
      <c r="G53" s="24" t="str">
        <f>'Certainty in Body of Evidence'!H82</f>
        <v>Low</v>
      </c>
      <c r="H53" s="24" t="str">
        <f>'Certainty in Body of Evidence'!I82</f>
        <v>Low</v>
      </c>
      <c r="I53" s="321">
        <f>'Certainty in Body of Evidence'!J82</f>
        <v>3</v>
      </c>
    </row>
    <row r="54" spans="1:9" x14ac:dyDescent="0.2">
      <c r="A54" s="24" t="str">
        <f>'Certainty in Body of Evidence'!A84</f>
        <v>TomaszewskiL06</v>
      </c>
      <c r="B54" s="24">
        <f>'Certainty in Body of Evidence'!C84</f>
        <v>1</v>
      </c>
      <c r="C54" s="24" t="str">
        <f>'Certainty in Body of Evidence'!D84</f>
        <v>SC</v>
      </c>
      <c r="D54" s="321">
        <f>'Certainty in Body of Evidence'!E84</f>
        <v>0</v>
      </c>
      <c r="E54" s="24" t="str">
        <f>'Certainty in Body of Evidence'!F84</f>
        <v>case study</v>
      </c>
      <c r="F54" s="24" t="str">
        <f>'Certainty in Body of Evidence'!G84</f>
        <v>Low</v>
      </c>
      <c r="G54" s="24" t="str">
        <f>'Certainty in Body of Evidence'!H84</f>
        <v>Low</v>
      </c>
      <c r="H54" s="24" t="str">
        <f>'Certainty in Body of Evidence'!I84</f>
        <v>Low</v>
      </c>
      <c r="I54" s="321">
        <f>'Certainty in Body of Evidence'!J84</f>
        <v>3</v>
      </c>
    </row>
    <row r="55" spans="1:9" x14ac:dyDescent="0.2">
      <c r="A55" s="56" t="str">
        <f>'Certainty in Body of Evidence'!A21</f>
        <v>Chatman95</v>
      </c>
      <c r="B55" s="56">
        <f>'Certainty in Body of Evidence'!C21</f>
        <v>1</v>
      </c>
      <c r="C55" s="56" t="str">
        <f>'Certainty in Body of Evidence'!D21</f>
        <v>SC</v>
      </c>
      <c r="D55" s="320">
        <f>'Certainty in Body of Evidence'!E21</f>
        <v>0</v>
      </c>
      <c r="E55" s="56" t="str">
        <f>'Certainty in Body of Evidence'!F21</f>
        <v>case study</v>
      </c>
      <c r="F55" s="56" t="str">
        <f>'Certainty in Body of Evidence'!G21</f>
        <v>Low</v>
      </c>
      <c r="G55" s="56" t="str">
        <f>'Certainty in Body of Evidence'!H21</f>
        <v>Unclear</v>
      </c>
      <c r="H55" s="56" t="str">
        <f>'Certainty in Body of Evidence'!I21</f>
        <v>Very low</v>
      </c>
      <c r="I55" s="320">
        <f>'Certainty in Body of Evidence'!J21</f>
        <v>3</v>
      </c>
    </row>
    <row r="56" spans="1:9" x14ac:dyDescent="0.2">
      <c r="A56" s="24" t="str">
        <f>'Certainty in Body of Evidence'!A17</f>
        <v>Boehm99a</v>
      </c>
      <c r="B56" s="24">
        <f>'Certainty in Body of Evidence'!C17</f>
        <v>1</v>
      </c>
      <c r="C56" s="24" t="str">
        <f>'Certainty in Body of Evidence'!D17</f>
        <v>SC</v>
      </c>
      <c r="D56" s="321" t="str">
        <f>'Certainty in Body of Evidence'!E17</f>
        <v>REUSE</v>
      </c>
      <c r="E56" s="24" t="str">
        <f>'Certainty in Body of Evidence'!F17</f>
        <v>review</v>
      </c>
      <c r="F56" s="24" t="str">
        <f>'Certainty in Body of Evidence'!G17</f>
        <v>Moderate</v>
      </c>
      <c r="G56" s="24" t="str">
        <f>'Certainty in Body of Evidence'!H17</f>
        <v>Low</v>
      </c>
      <c r="H56" s="24" t="str">
        <f>'Certainty in Body of Evidence'!I17</f>
        <v>Moderate</v>
      </c>
      <c r="I56" s="321" t="str">
        <f>'Certainty in Body of Evidence'!J17</f>
        <v>3.9</v>
      </c>
    </row>
    <row r="57" spans="1:9" x14ac:dyDescent="0.2">
      <c r="A57" s="24" t="str">
        <f>'Certainty in Body of Evidence'!A29</f>
        <v>FrakesS01</v>
      </c>
      <c r="B57" s="24">
        <f>'Certainty in Body of Evidence'!C29</f>
        <v>1</v>
      </c>
      <c r="C57" s="24" t="str">
        <f>'Certainty in Body of Evidence'!D29</f>
        <v>SC</v>
      </c>
      <c r="D57" s="321" t="str">
        <f>'Certainty in Body of Evidence'!E29</f>
        <v>REUSE</v>
      </c>
      <c r="E57" s="24" t="str">
        <f>'Certainty in Body of Evidence'!F29</f>
        <v>quasi-experiment</v>
      </c>
      <c r="F57" s="24" t="str">
        <f>'Certainty in Body of Evidence'!G29</f>
        <v>Moderate</v>
      </c>
      <c r="G57" s="24" t="str">
        <f>'Certainty in Body of Evidence'!H29</f>
        <v>Low</v>
      </c>
      <c r="H57" s="24" t="str">
        <f>'Certainty in Body of Evidence'!I29</f>
        <v>Moderate</v>
      </c>
      <c r="I57" s="321" t="str">
        <f>'Certainty in Body of Evidence'!J29</f>
        <v>3.9</v>
      </c>
    </row>
    <row r="58" spans="1:9" x14ac:dyDescent="0.2">
      <c r="A58" s="24" t="str">
        <f>'Certainty in Body of Evidence'!A93</f>
        <v>MohagheghiC07</v>
      </c>
      <c r="B58" s="24">
        <f>'Certainty in Body of Evidence'!C93</f>
        <v>1</v>
      </c>
      <c r="C58" s="24" t="str">
        <f>'Certainty in Body of Evidence'!D93</f>
        <v>SC</v>
      </c>
      <c r="D58" s="321" t="str">
        <f>'Certainty in Body of Evidence'!E93</f>
        <v>REUSE</v>
      </c>
      <c r="E58" s="24" t="str">
        <f>'Certainty in Body of Evidence'!F93</f>
        <v>systematic literature review</v>
      </c>
      <c r="F58" s="24" t="str">
        <f>'Certainty in Body of Evidence'!G93</f>
        <v>High</v>
      </c>
      <c r="G58" s="24" t="str">
        <f>'Certainty in Body of Evidence'!H93</f>
        <v>Unclear</v>
      </c>
      <c r="H58" s="24" t="str">
        <f>'Certainty in Body of Evidence'!I93</f>
        <v>Moderate</v>
      </c>
      <c r="I58" s="321" t="str">
        <f>'Certainty in Body of Evidence'!J93</f>
        <v>3.9</v>
      </c>
    </row>
    <row r="59" spans="1:9" x14ac:dyDescent="0.2">
      <c r="A59" s="24" t="str">
        <f>'Certainty in Body of Evidence'!A9</f>
        <v>BankerK91</v>
      </c>
      <c r="B59" s="24">
        <f>'Certainty in Body of Evidence'!C9</f>
        <v>1</v>
      </c>
      <c r="C59" s="24" t="str">
        <f>'Certainty in Body of Evidence'!D9</f>
        <v>SC</v>
      </c>
      <c r="D59" s="321" t="str">
        <f>'Certainty in Body of Evidence'!E9</f>
        <v>REUSE</v>
      </c>
      <c r="E59" s="24" t="str">
        <f>'Certainty in Body of Evidence'!F9</f>
        <v>quasi-experiment</v>
      </c>
      <c r="F59" s="24" t="str">
        <f>'Certainty in Body of Evidence'!G9</f>
        <v>Moderate</v>
      </c>
      <c r="G59" s="24" t="str">
        <f>'Certainty in Body of Evidence'!H9</f>
        <v>Unclear</v>
      </c>
      <c r="H59" s="24" t="str">
        <f>'Certainty in Body of Evidence'!I9</f>
        <v>Low</v>
      </c>
      <c r="I59" s="321" t="str">
        <f>'Certainty in Body of Evidence'!J9</f>
        <v>3.9</v>
      </c>
    </row>
    <row r="60" spans="1:9" x14ac:dyDescent="0.2">
      <c r="A60" s="56" t="str">
        <f>'Certainty in Body of Evidence'!A48</f>
        <v>Lim94</v>
      </c>
      <c r="B60" s="56">
        <f>'Certainty in Body of Evidence'!C48</f>
        <v>2</v>
      </c>
      <c r="C60" s="56" t="str">
        <f>'Certainty in Body of Evidence'!D48</f>
        <v>SC</v>
      </c>
      <c r="D60" s="320" t="str">
        <f>'Certainty in Body of Evidence'!E48</f>
        <v>REUSE</v>
      </c>
      <c r="E60" s="56" t="str">
        <f>'Certainty in Body of Evidence'!F48</f>
        <v>case study</v>
      </c>
      <c r="F60" s="56" t="str">
        <f>'Certainty in Body of Evidence'!G48</f>
        <v>Low</v>
      </c>
      <c r="G60" s="56" t="str">
        <f>'Certainty in Body of Evidence'!H48</f>
        <v>Unclear</v>
      </c>
      <c r="H60" s="56" t="str">
        <f>'Certainty in Body of Evidence'!I48</f>
        <v>Very low</v>
      </c>
      <c r="I60" s="320" t="str">
        <f>'Certainty in Body of Evidence'!J48</f>
        <v>3.9</v>
      </c>
    </row>
    <row r="61" spans="1:9" x14ac:dyDescent="0.2">
      <c r="A61" s="57" t="str">
        <f>'Certainty in Body of Evidence'!A42</f>
        <v>KreinMKDE10</v>
      </c>
      <c r="B61" s="57">
        <f>'Certainty in Body of Evidence'!C42</f>
        <v>1</v>
      </c>
      <c r="C61" s="57" t="str">
        <f>'Certainty in Body of Evidence'!D42</f>
        <v>SC</v>
      </c>
      <c r="D61" s="319" t="str">
        <f>'Certainty in Body of Evidence'!E42</f>
        <v>OSS</v>
      </c>
      <c r="E61" s="57" t="str">
        <f>'Certainty in Body of Evidence'!F42</f>
        <v>randomized experiment</v>
      </c>
      <c r="F61" s="57" t="str">
        <f>'Certainty in Body of Evidence'!G42</f>
        <v>High</v>
      </c>
      <c r="G61" s="57" t="str">
        <f>'Certainty in Body of Evidence'!H42</f>
        <v>Low</v>
      </c>
      <c r="H61" s="57" t="str">
        <f>'Certainty in Body of Evidence'!I42</f>
        <v>High</v>
      </c>
      <c r="I61" s="319" t="str">
        <f>'Certainty in Body of Evidence'!J42</f>
        <v>3.10</v>
      </c>
    </row>
    <row r="62" spans="1:9" x14ac:dyDescent="0.2">
      <c r="A62" s="24" t="str">
        <f>'Certainty in Body of Evidence'!A75</f>
        <v>ScholtesMS16</v>
      </c>
      <c r="B62" s="24">
        <f>'Certainty in Body of Evidence'!C75</f>
        <v>1</v>
      </c>
      <c r="C62" s="24" t="str">
        <f>'Certainty in Body of Evidence'!D75</f>
        <v>SEM</v>
      </c>
      <c r="D62" s="321" t="str">
        <f>'Certainty in Body of Evidence'!E75</f>
        <v>OSS</v>
      </c>
      <c r="E62" s="24" t="str">
        <f>'Certainty in Body of Evidence'!F75</f>
        <v>controlled experiment</v>
      </c>
      <c r="F62" s="24" t="str">
        <f>'Certainty in Body of Evidence'!G75</f>
        <v>High</v>
      </c>
      <c r="G62" s="24" t="str">
        <f>'Certainty in Body of Evidence'!H75</f>
        <v>Low</v>
      </c>
      <c r="H62" s="24" t="str">
        <f>'Certainty in Body of Evidence'!I75</f>
        <v>High</v>
      </c>
      <c r="I62" s="321" t="str">
        <f>'Certainty in Body of Evidence'!J75</f>
        <v>3.10</v>
      </c>
    </row>
    <row r="63" spans="1:9" x14ac:dyDescent="0.2">
      <c r="A63" s="24" t="str">
        <f>'Certainty in Body of Evidence'!A47</f>
        <v>LiaoEA21</v>
      </c>
      <c r="B63" s="24">
        <f>'Certainty in Body of Evidence'!C47</f>
        <v>9</v>
      </c>
      <c r="C63" s="24" t="str">
        <f>'Certainty in Body of Evidence'!D47</f>
        <v>SWEBOK</v>
      </c>
      <c r="D63" s="321" t="str">
        <f>'Certainty in Body of Evidence'!E47</f>
        <v>OSS</v>
      </c>
      <c r="E63" s="24" t="str">
        <f>'Certainty in Body of Evidence'!F47</f>
        <v>many</v>
      </c>
      <c r="F63" s="24" t="str">
        <f>'Certainty in Body of Evidence'!G47</f>
        <v>Moderate</v>
      </c>
      <c r="G63" s="24" t="str">
        <f>'Certainty in Body of Evidence'!H47</f>
        <v>Low</v>
      </c>
      <c r="H63" s="24" t="str">
        <f>'Certainty in Body of Evidence'!I47</f>
        <v>Moderate</v>
      </c>
      <c r="I63" s="321" t="str">
        <f>'Certainty in Body of Evidence'!J47</f>
        <v>3.10</v>
      </c>
    </row>
    <row r="64" spans="1:9" x14ac:dyDescent="0.2">
      <c r="A64" s="24" t="str">
        <f>'Certainty in Body of Evidence'!A4</f>
        <v>AdamsCB09</v>
      </c>
      <c r="B64" s="24">
        <f>'Certainty in Body of Evidence'!C4</f>
        <v>1</v>
      </c>
      <c r="C64" s="24" t="str">
        <f>'Certainty in Body of Evidence'!D4</f>
        <v>SEM</v>
      </c>
      <c r="D64" s="321" t="str">
        <f>'Certainty in Body of Evidence'!E4</f>
        <v>OSS</v>
      </c>
      <c r="E64" s="24" t="str">
        <f>'Certainty in Body of Evidence'!F4</f>
        <v>case study</v>
      </c>
      <c r="F64" s="24" t="str">
        <f>'Certainty in Body of Evidence'!G4</f>
        <v>Low</v>
      </c>
      <c r="G64" s="24" t="str">
        <f>'Certainty in Body of Evidence'!H4</f>
        <v>Low</v>
      </c>
      <c r="H64" s="24" t="str">
        <f>'Certainty in Body of Evidence'!I4</f>
        <v>Low</v>
      </c>
      <c r="I64" s="321" t="str">
        <f>'Certainty in Body of Evidence'!J4</f>
        <v>3.10</v>
      </c>
    </row>
    <row r="65" spans="1:9" x14ac:dyDescent="0.2">
      <c r="A65" s="24" t="str">
        <f>'Certainty in Body of Evidence'!A83</f>
        <v>TanihanaN13</v>
      </c>
      <c r="B65" s="24">
        <f>'Certainty in Body of Evidence'!C83</f>
        <v>1</v>
      </c>
      <c r="C65" s="24" t="str">
        <f>'Certainty in Body of Evidence'!D83</f>
        <v>SWEBOK</v>
      </c>
      <c r="D65" s="321" t="str">
        <f>'Certainty in Body of Evidence'!E83</f>
        <v>OSS</v>
      </c>
      <c r="E65" s="24" t="str">
        <f>'Certainty in Body of Evidence'!F83</f>
        <v>case study</v>
      </c>
      <c r="F65" s="24" t="str">
        <f>'Certainty in Body of Evidence'!G83</f>
        <v>Low</v>
      </c>
      <c r="G65" s="24" t="str">
        <f>'Certainty in Body of Evidence'!H83</f>
        <v>Low</v>
      </c>
      <c r="H65" s="24" t="str">
        <f>'Certainty in Body of Evidence'!I83</f>
        <v>Low</v>
      </c>
      <c r="I65" s="321" t="str">
        <f>'Certainty in Body of Evidence'!J83</f>
        <v>3.10</v>
      </c>
    </row>
    <row r="66" spans="1:9" x14ac:dyDescent="0.2">
      <c r="A66" s="56" t="str">
        <f>'Certainty in Body of Evidence'!A58</f>
        <v>MoazeniLCB14</v>
      </c>
      <c r="B66" s="56">
        <f>'Certainty in Body of Evidence'!C58</f>
        <v>1</v>
      </c>
      <c r="C66" s="56" t="str">
        <f>'Certainty in Body of Evidence'!D58</f>
        <v>SEM</v>
      </c>
      <c r="D66" s="320" t="str">
        <f>'Certainty in Body of Evidence'!E58</f>
        <v>OSS</v>
      </c>
      <c r="E66" s="56" t="str">
        <f>'Certainty in Body of Evidence'!F58</f>
        <v>case study</v>
      </c>
      <c r="F66" s="56" t="str">
        <f>'Certainty in Body of Evidence'!G58</f>
        <v>Low</v>
      </c>
      <c r="G66" s="56" t="str">
        <f>'Certainty in Body of Evidence'!H58</f>
        <v>Unclear</v>
      </c>
      <c r="H66" s="56" t="str">
        <f>'Certainty in Body of Evidence'!I58</f>
        <v>Very low</v>
      </c>
      <c r="I66" s="320" t="str">
        <f>'Certainty in Body of Evidence'!J58</f>
        <v>3.10</v>
      </c>
    </row>
    <row r="67" spans="1:9" x14ac:dyDescent="0.2">
      <c r="A67" s="24" t="str">
        <f>'Certainty in Body of Evidence'!A100</f>
        <v>BissiNE16</v>
      </c>
      <c r="B67" s="24">
        <f>'Certainty in Body of Evidence'!C100</f>
        <v>1</v>
      </c>
      <c r="C67" s="24" t="str">
        <f>'Certainty in Body of Evidence'!D100</f>
        <v>SC</v>
      </c>
      <c r="D67" s="321" t="str">
        <f>'Certainty in Body of Evidence'!E100</f>
        <v>TDD</v>
      </c>
      <c r="E67" s="24" t="str">
        <f>'Certainty in Body of Evidence'!F100</f>
        <v>systematic literature review</v>
      </c>
      <c r="F67" s="24" t="str">
        <f>'Certainty in Body of Evidence'!G100</f>
        <v>High</v>
      </c>
      <c r="G67" s="24" t="str">
        <f>'Certainty in Body of Evidence'!H100</f>
        <v>Low</v>
      </c>
      <c r="H67" s="24" t="str">
        <f>'Certainty in Body of Evidence'!I100</f>
        <v>High</v>
      </c>
      <c r="I67" s="321" t="str">
        <f>'Certainty in Body of Evidence'!J100</f>
        <v>4.2</v>
      </c>
    </row>
    <row r="68" spans="1:9" x14ac:dyDescent="0.2">
      <c r="A68" s="325" t="str">
        <f>'Certainty in Body of Evidence'!A98</f>
        <v>RafiqueM13</v>
      </c>
      <c r="B68" s="325">
        <f>'Certainty in Body of Evidence'!C98</f>
        <v>1</v>
      </c>
      <c r="C68" s="325" t="str">
        <f>'Certainty in Body of Evidence'!D98</f>
        <v>SWEBOK</v>
      </c>
      <c r="D68" s="344" t="str">
        <f>'Certainty in Body of Evidence'!E98</f>
        <v>TDD</v>
      </c>
      <c r="E68" s="325" t="str">
        <f>'Certainty in Body of Evidence'!F98</f>
        <v>meta-analysis</v>
      </c>
      <c r="F68" s="325" t="str">
        <f>'Certainty in Body of Evidence'!G98</f>
        <v>High</v>
      </c>
      <c r="G68" s="325" t="str">
        <f>'Certainty in Body of Evidence'!H98</f>
        <v>Low</v>
      </c>
      <c r="H68" s="325" t="str">
        <f>'Certainty in Body of Evidence'!I98</f>
        <v>High</v>
      </c>
      <c r="I68" s="326" t="str">
        <f>'Certainty in Body of Evidence'!J98</f>
        <v>4.2</v>
      </c>
    </row>
    <row r="69" spans="1:9" x14ac:dyDescent="0.2">
      <c r="A69" s="327" t="str">
        <f>'Certainty in Body of Evidence'!A37</f>
        <v>JaloteK21</v>
      </c>
      <c r="B69" s="327">
        <f>'Certainty in Body of Evidence'!C37</f>
        <v>3</v>
      </c>
      <c r="C69" s="327" t="str">
        <f>'Certainty in Body of Evidence'!D37</f>
        <v>ST</v>
      </c>
      <c r="D69" s="328">
        <f>'Certainty in Body of Evidence'!E37</f>
        <v>0</v>
      </c>
      <c r="E69" s="327" t="str">
        <f>'Certainty in Body of Evidence'!F37</f>
        <v>many</v>
      </c>
      <c r="F69" s="327" t="str">
        <f>'Certainty in Body of Evidence'!G37</f>
        <v>Moderate</v>
      </c>
      <c r="G69" s="327" t="str">
        <f>'Certainty in Body of Evidence'!H37</f>
        <v>Unclear</v>
      </c>
      <c r="H69" s="327" t="str">
        <f>'Certainty in Body of Evidence'!I37</f>
        <v>Low</v>
      </c>
      <c r="I69" s="328">
        <f>'Certainty in Body of Evidence'!J37</f>
        <v>4</v>
      </c>
    </row>
    <row r="70" spans="1:9" x14ac:dyDescent="0.2">
      <c r="A70" s="325" t="str">
        <f>'Certainty in Body of Evidence'!A78</f>
        <v>SovaS96</v>
      </c>
      <c r="B70" s="325">
        <f>'Certainty in Body of Evidence'!C78</f>
        <v>2</v>
      </c>
      <c r="C70" s="325" t="str">
        <f>'Certainty in Body of Evidence'!D78</f>
        <v>ST</v>
      </c>
      <c r="D70" s="326">
        <f>'Certainty in Body of Evidence'!E78</f>
        <v>0</v>
      </c>
      <c r="E70" s="325" t="str">
        <f>'Certainty in Body of Evidence'!F78</f>
        <v>case study</v>
      </c>
      <c r="F70" s="325" t="str">
        <f>'Certainty in Body of Evidence'!G78</f>
        <v>Low</v>
      </c>
      <c r="G70" s="325" t="str">
        <f>'Certainty in Body of Evidence'!H78</f>
        <v>Low</v>
      </c>
      <c r="H70" s="325" t="str">
        <f>'Certainty in Body of Evidence'!I78</f>
        <v>Low</v>
      </c>
      <c r="I70" s="326">
        <f>'Certainty in Body of Evidence'!J78</f>
        <v>4</v>
      </c>
    </row>
    <row r="71" spans="1:9" x14ac:dyDescent="0.2">
      <c r="A71" s="327" t="str">
        <f>'Certainty in Body of Evidence'!A8</f>
        <v>BankerDK91</v>
      </c>
      <c r="B71" s="327">
        <f>'Certainty in Body of Evidence'!C8</f>
        <v>1</v>
      </c>
      <c r="C71" s="327" t="str">
        <f>'Certainty in Body of Evidence'!D8</f>
        <v>SM</v>
      </c>
      <c r="D71" s="328">
        <f>'Certainty in Body of Evidence'!E8</f>
        <v>0</v>
      </c>
      <c r="E71" s="327" t="str">
        <f>'Certainty in Body of Evidence'!F8</f>
        <v>controlled experiment</v>
      </c>
      <c r="F71" s="327" t="str">
        <f>'Certainty in Body of Evidence'!G8</f>
        <v>High</v>
      </c>
      <c r="G71" s="327" t="str">
        <f>'Certainty in Body of Evidence'!H8</f>
        <v>Low</v>
      </c>
      <c r="H71" s="327" t="str">
        <f>'Certainty in Body of Evidence'!I8</f>
        <v>High</v>
      </c>
      <c r="I71" s="328">
        <f>'Certainty in Body of Evidence'!J8</f>
        <v>5</v>
      </c>
    </row>
    <row r="72" spans="1:9" x14ac:dyDescent="0.2">
      <c r="A72" s="24" t="str">
        <f>'Certainty in Body of Evidence'!A10</f>
        <v>BankerS94</v>
      </c>
      <c r="B72" s="24">
        <f>'Certainty in Body of Evidence'!C10</f>
        <v>1</v>
      </c>
      <c r="C72" s="24" t="str">
        <f>'Certainty in Body of Evidence'!D10</f>
        <v>SM</v>
      </c>
      <c r="D72" s="321">
        <f>'Certainty in Body of Evidence'!E10</f>
        <v>0</v>
      </c>
      <c r="E72" s="24" t="str">
        <f>'Certainty in Body of Evidence'!F10</f>
        <v>quasi-experiment</v>
      </c>
      <c r="F72" s="24" t="str">
        <f>'Certainty in Body of Evidence'!G10</f>
        <v>Moderate</v>
      </c>
      <c r="G72" s="24" t="str">
        <f>'Certainty in Body of Evidence'!H10</f>
        <v>Low</v>
      </c>
      <c r="H72" s="24" t="str">
        <f>'Certainty in Body of Evidence'!I10</f>
        <v>Moderate</v>
      </c>
      <c r="I72" s="321">
        <f>'Certainty in Body of Evidence'!J10</f>
        <v>5</v>
      </c>
    </row>
    <row r="73" spans="1:9" x14ac:dyDescent="0.2">
      <c r="A73" s="24" t="str">
        <f>'Certainty in Body of Evidence'!A59</f>
        <v>Mockus09</v>
      </c>
      <c r="B73" s="24">
        <f>'Certainty in Body of Evidence'!C59</f>
        <v>2</v>
      </c>
      <c r="C73" s="24" t="str">
        <f>'Certainty in Body of Evidence'!D59</f>
        <v>SM</v>
      </c>
      <c r="D73" s="321">
        <f>'Certainty in Body of Evidence'!E59</f>
        <v>0</v>
      </c>
      <c r="E73" s="24" t="str">
        <f>'Certainty in Body of Evidence'!F59</f>
        <v>controlled experiment</v>
      </c>
      <c r="F73" s="24" t="str">
        <f>'Certainty in Body of Evidence'!G59</f>
        <v>High</v>
      </c>
      <c r="G73" s="24" t="str">
        <f>'Certainty in Body of Evidence'!H59</f>
        <v>Unclear</v>
      </c>
      <c r="H73" s="24" t="str">
        <f>'Certainty in Body of Evidence'!I59</f>
        <v>Moderate</v>
      </c>
      <c r="I73" s="321">
        <f>'Certainty in Body of Evidence'!J59</f>
        <v>5</v>
      </c>
    </row>
    <row r="74" spans="1:9" x14ac:dyDescent="0.2">
      <c r="A74" s="56" t="str">
        <f>'Certainty in Body of Evidence'!A14</f>
        <v>BibiAS16</v>
      </c>
      <c r="B74" s="56">
        <f>'Certainty in Body of Evidence'!C14</f>
        <v>1</v>
      </c>
      <c r="C74" s="56" t="str">
        <f>'Certainty in Body of Evidence'!D14</f>
        <v>SM</v>
      </c>
      <c r="D74" s="320">
        <f>'Certainty in Body of Evidence'!E14</f>
        <v>0</v>
      </c>
      <c r="E74" s="56" t="str">
        <f>'Certainty in Body of Evidence'!F14</f>
        <v>case study</v>
      </c>
      <c r="F74" s="56" t="str">
        <f>'Certainty in Body of Evidence'!G14</f>
        <v>Low</v>
      </c>
      <c r="G74" s="56" t="str">
        <f>'Certainty in Body of Evidence'!H14</f>
        <v>Low</v>
      </c>
      <c r="H74" s="56" t="str">
        <f>'Certainty in Body of Evidence'!I14</f>
        <v>Low</v>
      </c>
      <c r="I74" s="320">
        <f>'Certainty in Body of Evidence'!J14</f>
        <v>5</v>
      </c>
    </row>
    <row r="75" spans="1:9" x14ac:dyDescent="0.2">
      <c r="A75" s="24" t="str">
        <f>'Certainty in Body of Evidence'!A70</f>
        <v>RamasubbuCBH11</v>
      </c>
      <c r="B75" s="24">
        <f>'Certainty in Body of Evidence'!C70</f>
        <v>1</v>
      </c>
      <c r="C75" s="24" t="str">
        <f>'Certainty in Body of Evidence'!D70</f>
        <v>SEM</v>
      </c>
      <c r="D75" s="321">
        <f>'Certainty in Body of Evidence'!E70</f>
        <v>0</v>
      </c>
      <c r="E75" s="24" t="str">
        <f>'Certainty in Body of Evidence'!F70</f>
        <v>controlled experiment</v>
      </c>
      <c r="F75" s="24" t="str">
        <f>'Certainty in Body of Evidence'!G70</f>
        <v>High</v>
      </c>
      <c r="G75" s="24" t="str">
        <f>'Certainty in Body of Evidence'!H70</f>
        <v>Low</v>
      </c>
      <c r="H75" s="24" t="str">
        <f>'Certainty in Body of Evidence'!I70</f>
        <v>High</v>
      </c>
      <c r="I75" s="321">
        <f>'Certainty in Body of Evidence'!J70</f>
        <v>7</v>
      </c>
    </row>
    <row r="76" spans="1:9" x14ac:dyDescent="0.2">
      <c r="A76" s="24" t="str">
        <f>'Certainty in Body of Evidence'!A80</f>
        <v>StoreyEA21</v>
      </c>
      <c r="B76" s="24">
        <f>'Certainty in Body of Evidence'!C80</f>
        <v>1</v>
      </c>
      <c r="C76" s="24" t="str">
        <f>'Certainty in Body of Evidence'!D80</f>
        <v>SEM</v>
      </c>
      <c r="D76" s="321">
        <f>'Certainty in Body of Evidence'!E80</f>
        <v>0</v>
      </c>
      <c r="E76" s="24" t="str">
        <f>'Certainty in Body of Evidence'!F80</f>
        <v>randomized online survey</v>
      </c>
      <c r="F76" s="24" t="str">
        <f>'Certainty in Body of Evidence'!G80</f>
        <v>High</v>
      </c>
      <c r="G76" s="24" t="str">
        <f>'Certainty in Body of Evidence'!H80</f>
        <v>Low</v>
      </c>
      <c r="H76" s="24" t="str">
        <f>'Certainty in Body of Evidence'!I80</f>
        <v>High</v>
      </c>
      <c r="I76" s="321">
        <f>'Certainty in Body of Evidence'!J80</f>
        <v>7</v>
      </c>
    </row>
    <row r="77" spans="1:9" x14ac:dyDescent="0.2">
      <c r="A77" s="24" t="str">
        <f>'Certainty in Body of Evidence'!A55</f>
        <v>MeyerBMZF17</v>
      </c>
      <c r="B77" s="24">
        <f>'Certainty in Body of Evidence'!C55</f>
        <v>1</v>
      </c>
      <c r="C77" s="24" t="str">
        <f>'Certainty in Body of Evidence'!D55</f>
        <v>SEM</v>
      </c>
      <c r="D77" s="321">
        <f>'Certainty in Body of Evidence'!E55</f>
        <v>0</v>
      </c>
      <c r="E77" s="24" t="str">
        <f>'Certainty in Body of Evidence'!F55</f>
        <v>online survey</v>
      </c>
      <c r="F77" s="24" t="str">
        <f>'Certainty in Body of Evidence'!G55</f>
        <v>Moderate</v>
      </c>
      <c r="G77" s="24" t="str">
        <f>'Certainty in Body of Evidence'!H55</f>
        <v>Low</v>
      </c>
      <c r="H77" s="24" t="str">
        <f>'Certainty in Body of Evidence'!I55</f>
        <v>Moderate</v>
      </c>
      <c r="I77" s="321">
        <f>'Certainty in Body of Evidence'!J55</f>
        <v>7</v>
      </c>
    </row>
    <row r="78" spans="1:9" x14ac:dyDescent="0.2">
      <c r="A78" s="24" t="str">
        <f>'Certainty in Body of Evidence'!A60</f>
        <v>Mohapatra11</v>
      </c>
      <c r="B78" s="24">
        <f>'Certainty in Body of Evidence'!C60</f>
        <v>1</v>
      </c>
      <c r="C78" s="24" t="str">
        <f>'Certainty in Body of Evidence'!D60</f>
        <v>SEM</v>
      </c>
      <c r="D78" s="321">
        <f>'Certainty in Body of Evidence'!E60</f>
        <v>0</v>
      </c>
      <c r="E78" s="24" t="str">
        <f>'Certainty in Body of Evidence'!F60</f>
        <v>quasi-experiment</v>
      </c>
      <c r="F78" s="24" t="str">
        <f>'Certainty in Body of Evidence'!G60</f>
        <v>Moderate</v>
      </c>
      <c r="G78" s="24" t="str">
        <f>'Certainty in Body of Evidence'!H60</f>
        <v>Low</v>
      </c>
      <c r="H78" s="24" t="str">
        <f>'Certainty in Body of Evidence'!I60</f>
        <v>Moderate</v>
      </c>
      <c r="I78" s="321">
        <f>'Certainty in Body of Evidence'!J60</f>
        <v>7</v>
      </c>
    </row>
    <row r="79" spans="1:9" x14ac:dyDescent="0.2">
      <c r="A79" s="24" t="str">
        <f>'Certainty in Body of Evidence'!A63</f>
        <v>OliveiraEA20</v>
      </c>
      <c r="B79" s="24">
        <f>'Certainty in Body of Evidence'!C63</f>
        <v>0</v>
      </c>
      <c r="C79" s="24" t="str">
        <f>'Certainty in Body of Evidence'!D63</f>
        <v>SEM</v>
      </c>
      <c r="D79" s="321">
        <f>'Certainty in Body of Evidence'!E63</f>
        <v>0</v>
      </c>
      <c r="E79" s="24" t="str">
        <f>'Certainty in Body of Evidence'!F63</f>
        <v>many</v>
      </c>
      <c r="F79" s="24" t="str">
        <f>'Certainty in Body of Evidence'!G63</f>
        <v>Moderate</v>
      </c>
      <c r="G79" s="24" t="str">
        <f>'Certainty in Body of Evidence'!H63</f>
        <v>Low</v>
      </c>
      <c r="H79" s="24" t="str">
        <f>'Certainty in Body of Evidence'!I63</f>
        <v>Moderate</v>
      </c>
      <c r="I79" s="321">
        <f>'Certainty in Body of Evidence'!J63</f>
        <v>7</v>
      </c>
    </row>
    <row r="80" spans="1:9" x14ac:dyDescent="0.2">
      <c r="A80" s="24" t="str">
        <f>'Certainty in Body of Evidence'!A64</f>
        <v>PalaciosCSGT14</v>
      </c>
      <c r="B80" s="24">
        <f>'Certainty in Body of Evidence'!C64</f>
        <v>1</v>
      </c>
      <c r="C80" s="24" t="str">
        <f>'Certainty in Body of Evidence'!D64</f>
        <v>SEM</v>
      </c>
      <c r="D80" s="321">
        <f>'Certainty in Body of Evidence'!E64</f>
        <v>0</v>
      </c>
      <c r="E80" s="24" t="str">
        <f>'Certainty in Body of Evidence'!F64</f>
        <v>questionnaire-based survey</v>
      </c>
      <c r="F80" s="24" t="str">
        <f>'Certainty in Body of Evidence'!G64</f>
        <v>Moderate</v>
      </c>
      <c r="G80" s="24" t="str">
        <f>'Certainty in Body of Evidence'!H64</f>
        <v>Low</v>
      </c>
      <c r="H80" s="24" t="str">
        <f>'Certainty in Body of Evidence'!I64</f>
        <v>Moderate</v>
      </c>
      <c r="I80" s="321">
        <f>'Certainty in Body of Evidence'!J64</f>
        <v>7</v>
      </c>
    </row>
    <row r="81" spans="1:9" x14ac:dyDescent="0.2">
      <c r="A81" s="24" t="str">
        <f>'Certainty in Body of Evidence'!A71</f>
        <v>RastogiT0NC17</v>
      </c>
      <c r="B81" s="24">
        <f>'Certainty in Body of Evidence'!C71</f>
        <v>1</v>
      </c>
      <c r="C81" s="24" t="str">
        <f>'Certainty in Body of Evidence'!D71</f>
        <v>SEM</v>
      </c>
      <c r="D81" s="321">
        <f>'Certainty in Body of Evidence'!E71</f>
        <v>0</v>
      </c>
      <c r="E81" s="24" t="str">
        <f>'Certainty in Body of Evidence'!F71</f>
        <v>quasi-experiment</v>
      </c>
      <c r="F81" s="24" t="str">
        <f>'Certainty in Body of Evidence'!G71</f>
        <v>Moderate</v>
      </c>
      <c r="G81" s="24" t="str">
        <f>'Certainty in Body of Evidence'!H71</f>
        <v>Low</v>
      </c>
      <c r="H81" s="24" t="str">
        <f>'Certainty in Body of Evidence'!I71</f>
        <v>Moderate</v>
      </c>
      <c r="I81" s="321">
        <f>'Certainty in Body of Evidence'!J71</f>
        <v>7</v>
      </c>
    </row>
    <row r="82" spans="1:9" x14ac:dyDescent="0.2">
      <c r="A82" s="24" t="str">
        <f>'Certainty in Body of Evidence'!A19</f>
        <v>CataldoH13</v>
      </c>
      <c r="B82" s="24">
        <f>'Certainty in Body of Evidence'!C19</f>
        <v>2</v>
      </c>
      <c r="C82" s="24" t="str">
        <f>'Certainty in Body of Evidence'!D19</f>
        <v>SEM</v>
      </c>
      <c r="D82" s="321">
        <f>'Certainty in Body of Evidence'!E19</f>
        <v>0</v>
      </c>
      <c r="E82" s="24" t="str">
        <f>'Certainty in Body of Evidence'!F19</f>
        <v>case study</v>
      </c>
      <c r="F82" s="24" t="str">
        <f>'Certainty in Body of Evidence'!G19</f>
        <v>Low</v>
      </c>
      <c r="G82" s="24" t="str">
        <f>'Certainty in Body of Evidence'!H19</f>
        <v>Low</v>
      </c>
      <c r="H82" s="24" t="str">
        <f>'Certainty in Body of Evidence'!I19</f>
        <v>Low</v>
      </c>
      <c r="I82" s="321">
        <f>'Certainty in Body of Evidence'!J19</f>
        <v>7</v>
      </c>
    </row>
    <row r="83" spans="1:9" x14ac:dyDescent="0.2">
      <c r="A83" s="24" t="str">
        <f>'Certainty in Body of Evidence'!A50</f>
        <v>MacCormackKCC03</v>
      </c>
      <c r="B83" s="24">
        <f>'Certainty in Body of Evidence'!C50</f>
        <v>1</v>
      </c>
      <c r="C83" s="24" t="str">
        <f>'Certainty in Body of Evidence'!D50</f>
        <v>SEM</v>
      </c>
      <c r="D83" s="321">
        <f>'Certainty in Body of Evidence'!E50</f>
        <v>0</v>
      </c>
      <c r="E83" s="24" t="str">
        <f>'Certainty in Body of Evidence'!F50</f>
        <v>online survey</v>
      </c>
      <c r="F83" s="24" t="str">
        <f>'Certainty in Body of Evidence'!G50</f>
        <v>Moderate</v>
      </c>
      <c r="G83" s="24" t="str">
        <f>'Certainty in Body of Evidence'!H50</f>
        <v>Unclear</v>
      </c>
      <c r="H83" s="24" t="str">
        <f>'Certainty in Body of Evidence'!I50</f>
        <v>Low</v>
      </c>
      <c r="I83" s="321">
        <f>'Certainty in Body of Evidence'!J50</f>
        <v>7</v>
      </c>
    </row>
    <row r="84" spans="1:9" x14ac:dyDescent="0.2">
      <c r="A84" s="24" t="str">
        <f>'Certainty in Body of Evidence'!A56</f>
        <v>MeyerZF17</v>
      </c>
      <c r="B84" s="24">
        <f>'Certainty in Body of Evidence'!C56</f>
        <v>1</v>
      </c>
      <c r="C84" s="24" t="str">
        <f>'Certainty in Body of Evidence'!D56</f>
        <v>SEM</v>
      </c>
      <c r="D84" s="321">
        <f>'Certainty in Body of Evidence'!E56</f>
        <v>0</v>
      </c>
      <c r="E84" s="24" t="str">
        <f>'Certainty in Body of Evidence'!F56</f>
        <v>online survey</v>
      </c>
      <c r="F84" s="24" t="str">
        <f>'Certainty in Body of Evidence'!G56</f>
        <v>Moderate</v>
      </c>
      <c r="G84" s="24" t="str">
        <f>'Certainty in Body of Evidence'!H56</f>
        <v>Unclear</v>
      </c>
      <c r="H84" s="24" t="str">
        <f>'Certainty in Body of Evidence'!I56</f>
        <v>Low</v>
      </c>
      <c r="I84" s="321">
        <f>'Certainty in Body of Evidence'!J56</f>
        <v>7</v>
      </c>
    </row>
    <row r="85" spans="1:9" x14ac:dyDescent="0.2">
      <c r="A85" s="56" t="str">
        <f>'Certainty in Body of Evidence'!A81</f>
        <v>StylianouA16</v>
      </c>
      <c r="B85" s="56">
        <f>'Certainty in Body of Evidence'!C81</f>
        <v>2</v>
      </c>
      <c r="C85" s="56" t="str">
        <f>'Certainty in Body of Evidence'!D81</f>
        <v>SEM</v>
      </c>
      <c r="D85" s="320">
        <f>'Certainty in Body of Evidence'!E81</f>
        <v>0</v>
      </c>
      <c r="E85" s="56" t="str">
        <f>'Certainty in Body of Evidence'!F81</f>
        <v>optimization study</v>
      </c>
      <c r="F85" s="56" t="str">
        <f>'Certainty in Body of Evidence'!G81</f>
        <v>Low</v>
      </c>
      <c r="G85" s="56" t="str">
        <f>'Certainty in Body of Evidence'!H81</f>
        <v>Low</v>
      </c>
      <c r="H85" s="56" t="str">
        <f>'Certainty in Body of Evidence'!I81</f>
        <v>Low</v>
      </c>
      <c r="I85" s="320">
        <f>'Certainty in Body of Evidence'!J81</f>
        <v>7</v>
      </c>
    </row>
    <row r="86" spans="1:9" x14ac:dyDescent="0.2">
      <c r="A86" s="57" t="str">
        <f>'Certainty in Body of Evidence'!A95</f>
        <v>CardozoNBFS10</v>
      </c>
      <c r="B86" s="57">
        <f>'Certainty in Body of Evidence'!C95</f>
        <v>1</v>
      </c>
      <c r="C86" s="57" t="str">
        <f>'Certainty in Body of Evidence'!D95</f>
        <v>SC</v>
      </c>
      <c r="D86" s="319" t="str">
        <f>'Certainty in Body of Evidence'!E95</f>
        <v>RAD</v>
      </c>
      <c r="E86" s="57" t="str">
        <f>'Certainty in Body of Evidence'!F95</f>
        <v>systematic literature review</v>
      </c>
      <c r="F86" s="57" t="str">
        <f>'Certainty in Body of Evidence'!G95</f>
        <v>High</v>
      </c>
      <c r="G86" s="57" t="str">
        <f>'Certainty in Body of Evidence'!H95</f>
        <v>Unclear</v>
      </c>
      <c r="H86" s="57" t="str">
        <f>'Certainty in Body of Evidence'!I95</f>
        <v>Moderate</v>
      </c>
      <c r="I86" s="319" t="str">
        <f>'Certainty in Body of Evidence'!J95</f>
        <v>9.6</v>
      </c>
    </row>
    <row r="87" spans="1:9" x14ac:dyDescent="0.2">
      <c r="A87" s="24" t="str">
        <f>'Certainty in Body of Evidence'!A27</f>
        <v>FatemaS17</v>
      </c>
      <c r="B87" s="24">
        <f>'Certainty in Body of Evidence'!C27</f>
        <v>1</v>
      </c>
      <c r="C87" s="24" t="str">
        <f>'Certainty in Body of Evidence'!D27</f>
        <v>SEM</v>
      </c>
      <c r="D87" s="321" t="str">
        <f>'Certainty in Body of Evidence'!E27</f>
        <v>RAD</v>
      </c>
      <c r="E87" s="24" t="str">
        <f>'Certainty in Body of Evidence'!F27</f>
        <v>interviews, questionnaire-based survey</v>
      </c>
      <c r="F87" s="24" t="str">
        <f>'Certainty in Body of Evidence'!G27</f>
        <v>Moderate</v>
      </c>
      <c r="G87" s="24" t="str">
        <f>'Certainty in Body of Evidence'!H27</f>
        <v>Low</v>
      </c>
      <c r="H87" s="24" t="str">
        <f>'Certainty in Body of Evidence'!I27</f>
        <v>Moderate</v>
      </c>
      <c r="I87" s="321" t="str">
        <f>'Certainty in Body of Evidence'!J27</f>
        <v>9.6</v>
      </c>
    </row>
    <row r="88" spans="1:9" x14ac:dyDescent="0.2">
      <c r="A88" s="24" t="str">
        <f>'Certainty in Body of Evidence'!A43</f>
        <v>KuutilaMCEA21</v>
      </c>
      <c r="B88" s="24">
        <f>'Certainty in Body of Evidence'!C43</f>
        <v>2</v>
      </c>
      <c r="C88" s="24" t="str">
        <f>'Certainty in Body of Evidence'!D43</f>
        <v>SC</v>
      </c>
      <c r="D88" s="321" t="str">
        <f>'Certainty in Body of Evidence'!E43</f>
        <v>RAD</v>
      </c>
      <c r="E88" s="24" t="str">
        <f>'Certainty in Body of Evidence'!F43</f>
        <v>online survey, interviews</v>
      </c>
      <c r="F88" s="24" t="str">
        <f>'Certainty in Body of Evidence'!G43</f>
        <v>Moderate</v>
      </c>
      <c r="G88" s="24" t="str">
        <f>'Certainty in Body of Evidence'!H43</f>
        <v>Low</v>
      </c>
      <c r="H88" s="24" t="str">
        <f>'Certainty in Body of Evidence'!I43</f>
        <v>Moderate</v>
      </c>
      <c r="I88" s="321" t="str">
        <f>'Certainty in Body of Evidence'!J43</f>
        <v>9.6</v>
      </c>
    </row>
    <row r="89" spans="1:9" x14ac:dyDescent="0.2">
      <c r="A89" s="24" t="str">
        <f>'Certainty in Body of Evidence'!A99</f>
        <v>ShahPN15</v>
      </c>
      <c r="B89" s="24">
        <f>'Certainty in Body of Evidence'!C99</f>
        <v>1</v>
      </c>
      <c r="C89" s="24" t="str">
        <f>'Certainty in Body of Evidence'!D99</f>
        <v>SC</v>
      </c>
      <c r="D89" s="321" t="str">
        <f>'Certainty in Body of Evidence'!E99</f>
        <v>RAD</v>
      </c>
      <c r="E89" s="24" t="str">
        <f>'Certainty in Body of Evidence'!F99</f>
        <v>systematic literature review</v>
      </c>
      <c r="F89" s="24" t="str">
        <f>'Certainty in Body of Evidence'!G99</f>
        <v>High</v>
      </c>
      <c r="G89" s="24" t="str">
        <f>'Certainty in Body of Evidence'!H99</f>
        <v>Unclear</v>
      </c>
      <c r="H89" s="24" t="str">
        <f>'Certainty in Body of Evidence'!I99</f>
        <v>Moderate</v>
      </c>
      <c r="I89" s="321" t="str">
        <f>'Certainty in Body of Evidence'!J99</f>
        <v>9.6</v>
      </c>
    </row>
    <row r="90" spans="1:9" x14ac:dyDescent="0.2">
      <c r="A90" s="24" t="str">
        <f>'Certainty in Body of Evidence'!A39</f>
        <v>KautzJU14</v>
      </c>
      <c r="B90" s="24">
        <f>'Certainty in Body of Evidence'!C39</f>
        <v>1</v>
      </c>
      <c r="C90" s="24" t="str">
        <f>'Certainty in Body of Evidence'!D39</f>
        <v>SC</v>
      </c>
      <c r="D90" s="321" t="str">
        <f>'Certainty in Body of Evidence'!E39</f>
        <v>RAD</v>
      </c>
      <c r="E90" s="24" t="str">
        <f>'Certainty in Body of Evidence'!F39</f>
        <v>case study</v>
      </c>
      <c r="F90" s="24" t="str">
        <f>'Certainty in Body of Evidence'!G39</f>
        <v>Low</v>
      </c>
      <c r="G90" s="24" t="str">
        <f>'Certainty in Body of Evidence'!H39</f>
        <v>Low</v>
      </c>
      <c r="H90" s="24" t="str">
        <f>'Certainty in Body of Evidence'!I39</f>
        <v>Low</v>
      </c>
      <c r="I90" s="321" t="str">
        <f>'Certainty in Body of Evidence'!J39</f>
        <v>9.6</v>
      </c>
    </row>
    <row r="91" spans="1:9" x14ac:dyDescent="0.2">
      <c r="A91" s="24" t="str">
        <f>'Certainty in Body of Evidence'!A54</f>
        <v>MeloCKC13</v>
      </c>
      <c r="B91" s="24">
        <f>'Certainty in Body of Evidence'!C54</f>
        <v>1</v>
      </c>
      <c r="C91" s="24" t="str">
        <f>'Certainty in Body of Evidence'!D54</f>
        <v>SC</v>
      </c>
      <c r="D91" s="321" t="str">
        <f>'Certainty in Body of Evidence'!E54</f>
        <v>RAD</v>
      </c>
      <c r="E91" s="24" t="str">
        <f>'Certainty in Body of Evidence'!F54</f>
        <v>case study</v>
      </c>
      <c r="F91" s="24" t="str">
        <f>'Certainty in Body of Evidence'!G54</f>
        <v>Low</v>
      </c>
      <c r="G91" s="24" t="str">
        <f>'Certainty in Body of Evidence'!H54</f>
        <v>Low</v>
      </c>
      <c r="H91" s="24" t="str">
        <f>'Certainty in Body of Evidence'!I54</f>
        <v>Low</v>
      </c>
      <c r="I91" s="321" t="str">
        <f>'Certainty in Body of Evidence'!J54</f>
        <v>9.6</v>
      </c>
    </row>
    <row r="92" spans="1:9" x14ac:dyDescent="0.2">
      <c r="A92" s="325" t="str">
        <f>'Certainty in Body of Evidence'!A18</f>
        <v>CarvalhoRSCB11</v>
      </c>
      <c r="B92" s="325">
        <f>'Certainty in Body of Evidence'!C18</f>
        <v>1</v>
      </c>
      <c r="C92" s="325" t="str">
        <f>'Certainty in Body of Evidence'!D18</f>
        <v>SC</v>
      </c>
      <c r="D92" s="326" t="str">
        <f>'Certainty in Body of Evidence'!E18</f>
        <v>RAD</v>
      </c>
      <c r="E92" s="325" t="str">
        <f>'Certainty in Body of Evidence'!F18</f>
        <v>exploratory case-control study</v>
      </c>
      <c r="F92" s="325" t="str">
        <f>'Certainty in Body of Evidence'!G18</f>
        <v>Low</v>
      </c>
      <c r="G92" s="325" t="str">
        <f>'Certainty in Body of Evidence'!H18</f>
        <v>Unclear</v>
      </c>
      <c r="H92" s="325" t="str">
        <f>'Certainty in Body of Evidence'!I18</f>
        <v>Very low</v>
      </c>
      <c r="I92" s="326" t="str">
        <f>'Certainty in Body of Evidence'!J18</f>
        <v>9.6</v>
      </c>
    </row>
    <row r="93" spans="1:9" x14ac:dyDescent="0.2">
      <c r="A93" s="327" t="str">
        <f>'Certainty in Body of Evidence'!A97</f>
        <v>HernandezLopezPG13</v>
      </c>
      <c r="B93" s="327">
        <f>'Certainty in Body of Evidence'!C97</f>
        <v>1</v>
      </c>
      <c r="C93" s="327" t="str">
        <f>'Certainty in Body of Evidence'!D97</f>
        <v>SEPP</v>
      </c>
      <c r="D93" s="327">
        <f>'Certainty in Body of Evidence'!E97</f>
        <v>0</v>
      </c>
      <c r="E93" s="327" t="str">
        <f>'Certainty in Body of Evidence'!F97</f>
        <v>systematic literature review</v>
      </c>
      <c r="F93" s="327" t="str">
        <f>'Certainty in Body of Evidence'!G97</f>
        <v>High</v>
      </c>
      <c r="G93" s="327" t="str">
        <f>'Certainty in Body of Evidence'!H97</f>
        <v>Unclear</v>
      </c>
      <c r="H93" s="327" t="str">
        <f>'Certainty in Body of Evidence'!I97</f>
        <v>Moderate</v>
      </c>
      <c r="I93" s="328">
        <f>'Certainty in Body of Evidence'!J97</f>
        <v>11</v>
      </c>
    </row>
    <row r="94" spans="1:9" x14ac:dyDescent="0.2">
      <c r="A94" s="24" t="str">
        <f>'Certainty in Body of Evidence'!A51</f>
        <v>MantylaADGO16</v>
      </c>
      <c r="B94" s="24">
        <f>'Certainty in Body of Evidence'!C51</f>
        <v>1</v>
      </c>
      <c r="C94" s="24" t="str">
        <f>'Certainty in Body of Evidence'!D51</f>
        <v>SEPP</v>
      </c>
      <c r="D94" s="321">
        <f>'Certainty in Body of Evidence'!E51</f>
        <v>0</v>
      </c>
      <c r="E94" s="24" t="str">
        <f>'Certainty in Body of Evidence'!F51</f>
        <v>quasi-experiment</v>
      </c>
      <c r="F94" s="24" t="str">
        <f>'Certainty in Body of Evidence'!G51</f>
        <v>Moderate</v>
      </c>
      <c r="G94" s="24" t="str">
        <f>'Certainty in Body of Evidence'!H51</f>
        <v>Low</v>
      </c>
      <c r="H94" s="24" t="str">
        <f>'Certainty in Body of Evidence'!I51</f>
        <v>Moderate</v>
      </c>
      <c r="I94" s="321">
        <f>'Certainty in Body of Evidence'!J51</f>
        <v>11</v>
      </c>
    </row>
    <row r="95" spans="1:9" x14ac:dyDescent="0.2">
      <c r="A95" s="24" t="str">
        <f>'Certainty in Body of Evidence'!A90</f>
        <v>YilmazOC16</v>
      </c>
      <c r="B95" s="24">
        <f>'Certainty in Body of Evidence'!C90</f>
        <v>1</v>
      </c>
      <c r="C95" s="24" t="str">
        <f>'Certainty in Body of Evidence'!D90</f>
        <v>SEPP</v>
      </c>
      <c r="D95" s="321">
        <f>'Certainty in Body of Evidence'!E90</f>
        <v>0</v>
      </c>
      <c r="E95" s="24" t="str">
        <f>'Certainty in Body of Evidence'!F90</f>
        <v>focus group, interviews, questionnaire-based survey</v>
      </c>
      <c r="F95" s="24" t="str">
        <f>'Certainty in Body of Evidence'!G90</f>
        <v>Moderate</v>
      </c>
      <c r="G95" s="24" t="str">
        <f>'Certainty in Body of Evidence'!H90</f>
        <v>Low</v>
      </c>
      <c r="H95" s="24" t="str">
        <f>'Certainty in Body of Evidence'!I90</f>
        <v>Moderate</v>
      </c>
      <c r="I95" s="321">
        <f>'Certainty in Body of Evidence'!J90</f>
        <v>11</v>
      </c>
    </row>
    <row r="96" spans="1:9" x14ac:dyDescent="0.2">
      <c r="A96" s="56" t="str">
        <f>'Certainty in Body of Evidence'!A31</f>
        <v>GraziotinWA15</v>
      </c>
      <c r="B96" s="56">
        <f>'Certainty in Body of Evidence'!C31</f>
        <v>1</v>
      </c>
      <c r="C96" s="56" t="str">
        <f>'Certainty in Body of Evidence'!D31</f>
        <v>SEPP</v>
      </c>
      <c r="D96" s="320">
        <f>'Certainty in Body of Evidence'!E31</f>
        <v>0</v>
      </c>
      <c r="E96" s="56" t="str">
        <f>'Certainty in Body of Evidence'!F31</f>
        <v>questionnaire-based survey</v>
      </c>
      <c r="F96" s="56" t="str">
        <f>'Certainty in Body of Evidence'!G31</f>
        <v>Moderate</v>
      </c>
      <c r="G96" s="56" t="str">
        <f>'Certainty in Body of Evidence'!H31</f>
        <v>Unclear</v>
      </c>
      <c r="H96" s="56" t="str">
        <f>'Certainty in Body of Evidence'!I31</f>
        <v>Low</v>
      </c>
      <c r="I96" s="320">
        <f>'Certainty in Body of Evidence'!J31</f>
        <v>11</v>
      </c>
    </row>
    <row r="97" spans="1:9" x14ac:dyDescent="0.2">
      <c r="A97" s="57" t="str">
        <f>'Certainty in Body of Evidence'!A73</f>
        <v>Rubin93a</v>
      </c>
      <c r="B97" s="57">
        <f>'Certainty in Body of Evidence'!C73</f>
        <v>1</v>
      </c>
      <c r="C97" s="57" t="str">
        <f>'Certainty in Body of Evidence'!D73</f>
        <v>SEP</v>
      </c>
      <c r="D97" s="319">
        <f>'Certainty in Body of Evidence'!E73</f>
        <v>0</v>
      </c>
      <c r="E97" s="57" t="str">
        <f>'Certainty in Body of Evidence'!F73</f>
        <v>quasi-experiment</v>
      </c>
      <c r="F97" s="57" t="str">
        <f>'Certainty in Body of Evidence'!G73</f>
        <v>Moderate</v>
      </c>
      <c r="G97" s="57" t="str">
        <f>'Certainty in Body of Evidence'!H73</f>
        <v>Low</v>
      </c>
      <c r="H97" s="57" t="str">
        <f>'Certainty in Body of Evidence'!I73</f>
        <v>Moderate</v>
      </c>
      <c r="I97" s="319">
        <f>'Certainty in Body of Evidence'!J73</f>
        <v>8</v>
      </c>
    </row>
    <row r="98" spans="1:9" x14ac:dyDescent="0.2">
      <c r="A98" s="325" t="str">
        <f>'Certainty in Body of Evidence'!A49</f>
        <v>LowJ91</v>
      </c>
      <c r="B98" s="325">
        <f>'Certainty in Body of Evidence'!C49</f>
        <v>1</v>
      </c>
      <c r="C98" s="325" t="str">
        <f>'Certainty in Body of Evidence'!D49</f>
        <v>SEP</v>
      </c>
      <c r="D98" s="326" t="str">
        <f>'Certainty in Body of Evidence'!E49</f>
        <v>CASE</v>
      </c>
      <c r="E98" s="325" t="str">
        <f>'Certainty in Body of Evidence'!F49</f>
        <v>quasi-experiment</v>
      </c>
      <c r="F98" s="325" t="str">
        <f>'Certainty in Body of Evidence'!G49</f>
        <v>Moderate</v>
      </c>
      <c r="G98" s="325" t="str">
        <f>'Certainty in Body of Evidence'!H49</f>
        <v>Low</v>
      </c>
      <c r="H98" s="325" t="str">
        <f>'Certainty in Body of Evidence'!I49</f>
        <v>Moderate</v>
      </c>
      <c r="I98" s="326" t="str">
        <f>'Certainty in Body of Evidence'!J49</f>
        <v>8.2</v>
      </c>
    </row>
    <row r="99" spans="1:9" x14ac:dyDescent="0.2">
      <c r="A99" s="327" t="str">
        <f>'Certainty in Body of Evidence'!A32</f>
        <v>GreenHC05</v>
      </c>
      <c r="B99" s="327">
        <f>'Certainty in Body of Evidence'!C32</f>
        <v>1</v>
      </c>
      <c r="C99" s="327" t="str">
        <f>'Certainty in Body of Evidence'!D32</f>
        <v>SEP</v>
      </c>
      <c r="D99" s="328" t="str">
        <f>'Certainty in Body of Evidence'!E32</f>
        <v>CMMI</v>
      </c>
      <c r="E99" s="327" t="str">
        <f>'Certainty in Body of Evidence'!F32</f>
        <v>questionnaire-based survey</v>
      </c>
      <c r="F99" s="327" t="str">
        <f>'Certainty in Body of Evidence'!G32</f>
        <v>Moderate</v>
      </c>
      <c r="G99" s="327" t="str">
        <f>'Certainty in Body of Evidence'!H32</f>
        <v>Low</v>
      </c>
      <c r="H99" s="327" t="str">
        <f>'Certainty in Body of Evidence'!I32</f>
        <v>Moderate</v>
      </c>
      <c r="I99" s="328" t="str">
        <f>'Certainty in Body of Evidence'!J32</f>
        <v>10.1</v>
      </c>
    </row>
    <row r="100" spans="1:9" x14ac:dyDescent="0.2">
      <c r="A100" s="325" t="str">
        <f>'Certainty in Body of Evidence'!A25</f>
        <v>Duarte17a</v>
      </c>
      <c r="B100" s="325">
        <f>'Certainty in Body of Evidence'!C25</f>
        <v>1</v>
      </c>
      <c r="C100" s="325" t="str">
        <f>'Certainty in Body of Evidence'!D25</f>
        <v>SQ</v>
      </c>
      <c r="D100" s="326" t="str">
        <f>'Certainty in Body of Evidence'!E25</f>
        <v>SPI</v>
      </c>
      <c r="E100" s="325" t="str">
        <f>'Certainty in Body of Evidence'!F25</f>
        <v>quasi-experiment</v>
      </c>
      <c r="F100" s="325" t="str">
        <f>'Certainty in Body of Evidence'!G25</f>
        <v>Moderate</v>
      </c>
      <c r="G100" s="325" t="str">
        <f>'Certainty in Body of Evidence'!H25</f>
        <v>Low</v>
      </c>
      <c r="H100" s="325" t="str">
        <f>'Certainty in Body of Evidence'!I25</f>
        <v>Moderate</v>
      </c>
      <c r="I100" s="326" t="str">
        <f>'Certainty in Body of Evidence'!J25</f>
        <v>10.9</v>
      </c>
    </row>
    <row r="101" spans="1:9" x14ac:dyDescent="0.2">
      <c r="A101" s="345" t="str">
        <f>'Certainty in Body of Evidence'!A79</f>
        <v>StaplesEA14</v>
      </c>
      <c r="B101" s="345">
        <f>'Certainty in Body of Evidence'!C79</f>
        <v>1</v>
      </c>
      <c r="C101" s="345" t="str">
        <f>'Certainty in Body of Evidence'!D79</f>
        <v>SEMM</v>
      </c>
      <c r="D101" s="346">
        <f>'Certainty in Body of Evidence'!E79</f>
        <v>0</v>
      </c>
      <c r="E101" s="345" t="str">
        <f>'Certainty in Body of Evidence'!F79</f>
        <v>quasi-experiment</v>
      </c>
      <c r="F101" s="345" t="str">
        <f>'Certainty in Body of Evidence'!G79</f>
        <v>Moderate</v>
      </c>
      <c r="G101" s="345" t="str">
        <f>'Certainty in Body of Evidence'!H79</f>
        <v>Low</v>
      </c>
      <c r="H101" s="345" t="str">
        <f>'Certainty in Body of Evidence'!I79</f>
        <v>Moderate</v>
      </c>
      <c r="I101" s="346">
        <f>'Certainty in Body of Evidence'!J79</f>
        <v>9</v>
      </c>
    </row>
  </sheetData>
  <hyperlinks>
    <hyperlink ref="A1" location="Contents!A1" display="Contents" xr:uid="{CF646650-EF9B-4BCF-BB83-1287A90A7E39}"/>
  </hyperlinks>
  <pageMargins left="0.511811024" right="0.511811024" top="0.78740157499999996" bottom="0.78740157499999996" header="0.31496062000000002" footer="0.31496062000000002"/>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J136"/>
  <sheetViews>
    <sheetView zoomScale="75" zoomScaleNormal="75" workbookViewId="0"/>
  </sheetViews>
  <sheetFormatPr defaultRowHeight="12.75" x14ac:dyDescent="0.2"/>
  <cols>
    <col min="1" max="1" width="22.7109375" customWidth="1"/>
  </cols>
  <sheetData>
    <row r="1" spans="1:36" x14ac:dyDescent="0.2">
      <c r="A1" s="373" t="s">
        <v>1770</v>
      </c>
    </row>
    <row r="2" spans="1:36" x14ac:dyDescent="0.2">
      <c r="A2" s="105" t="s">
        <v>1766</v>
      </c>
    </row>
    <row r="4" spans="1:36" x14ac:dyDescent="0.2">
      <c r="A4" s="76" t="str">
        <f>CONCATENATE('Studied Papers'!I2,"/",'Studied Papers'!B2)</f>
        <v>SE KA/Year</v>
      </c>
      <c r="B4" s="76">
        <f>'Studied Papers'!$B$16</f>
        <v>1987</v>
      </c>
      <c r="C4" s="76">
        <f>B4+1</f>
        <v>1988</v>
      </c>
      <c r="D4" s="76">
        <f t="shared" ref="D4:AE4" si="0">C4+1</f>
        <v>1989</v>
      </c>
      <c r="E4" s="76">
        <f t="shared" si="0"/>
        <v>1990</v>
      </c>
      <c r="F4" s="76">
        <f t="shared" si="0"/>
        <v>1991</v>
      </c>
      <c r="G4" s="76">
        <f t="shared" si="0"/>
        <v>1992</v>
      </c>
      <c r="H4" s="76">
        <f t="shared" si="0"/>
        <v>1993</v>
      </c>
      <c r="I4" s="76">
        <f t="shared" si="0"/>
        <v>1994</v>
      </c>
      <c r="J4" s="76">
        <f t="shared" si="0"/>
        <v>1995</v>
      </c>
      <c r="K4" s="76">
        <f t="shared" si="0"/>
        <v>1996</v>
      </c>
      <c r="L4" s="76">
        <f t="shared" si="0"/>
        <v>1997</v>
      </c>
      <c r="M4" s="76">
        <f t="shared" si="0"/>
        <v>1998</v>
      </c>
      <c r="N4" s="76">
        <f t="shared" si="0"/>
        <v>1999</v>
      </c>
      <c r="O4" s="76">
        <f t="shared" si="0"/>
        <v>2000</v>
      </c>
      <c r="P4" s="76">
        <f>O4+1</f>
        <v>2001</v>
      </c>
      <c r="Q4" s="76">
        <f t="shared" si="0"/>
        <v>2002</v>
      </c>
      <c r="R4" s="76">
        <f t="shared" si="0"/>
        <v>2003</v>
      </c>
      <c r="S4" s="76">
        <f t="shared" si="0"/>
        <v>2004</v>
      </c>
      <c r="T4" s="76">
        <f t="shared" si="0"/>
        <v>2005</v>
      </c>
      <c r="U4" s="76">
        <f>T4+1</f>
        <v>2006</v>
      </c>
      <c r="V4" s="76">
        <f t="shared" si="0"/>
        <v>2007</v>
      </c>
      <c r="W4" s="76">
        <f t="shared" si="0"/>
        <v>2008</v>
      </c>
      <c r="X4" s="76">
        <f t="shared" si="0"/>
        <v>2009</v>
      </c>
      <c r="Y4" s="76">
        <f t="shared" si="0"/>
        <v>2010</v>
      </c>
      <c r="Z4" s="76">
        <f t="shared" si="0"/>
        <v>2011</v>
      </c>
      <c r="AA4" s="76">
        <f t="shared" si="0"/>
        <v>2012</v>
      </c>
      <c r="AB4" s="76">
        <f t="shared" si="0"/>
        <v>2013</v>
      </c>
      <c r="AC4" s="76">
        <f>AB4+1</f>
        <v>2014</v>
      </c>
      <c r="AD4" s="76">
        <f t="shared" si="0"/>
        <v>2015</v>
      </c>
      <c r="AE4" s="76">
        <f t="shared" si="0"/>
        <v>2016</v>
      </c>
      <c r="AF4" s="76">
        <f>AE4+1</f>
        <v>2017</v>
      </c>
      <c r="AG4" s="76">
        <f>AF4+1</f>
        <v>2018</v>
      </c>
      <c r="AH4" s="76">
        <f>AG4+1</f>
        <v>2019</v>
      </c>
      <c r="AI4" s="76">
        <f>AH4+1</f>
        <v>2020</v>
      </c>
      <c r="AJ4" s="76">
        <f>AI4+1</f>
        <v>2021</v>
      </c>
    </row>
    <row r="5" spans="1:36" x14ac:dyDescent="0.2">
      <c r="A5" s="24" t="str">
        <f>'SWEBOK KAs'!A109</f>
        <v>SWEBOK</v>
      </c>
      <c r="B5" s="24">
        <f t="array" ref="B5">SUM(IF('Studied Papers'!$B$3:$B$90=B$4,IF('Studied Papers'!$I$3:$I$90=$A5,1,0),0))</f>
        <v>1</v>
      </c>
      <c r="C5" s="24">
        <f t="array" ref="C5">SUM(IF('Studied Papers'!$B$3:$B$90=C$4,IF('Studied Papers'!$I$3:$I$90=$A5,1,0),0))</f>
        <v>1</v>
      </c>
      <c r="D5" s="24">
        <f t="array" ref="D5">SUM(IF('Studied Papers'!$B$3:$B$90=D$4,IF('Studied Papers'!$I$3:$I$90=$A5,1,0),0))</f>
        <v>0</v>
      </c>
      <c r="E5" s="24">
        <f t="array" ref="E5">SUM(IF('Studied Papers'!$B$3:$B$90=E$4,IF('Studied Papers'!$I$3:$I$90=$A5,1,0),0))</f>
        <v>0</v>
      </c>
      <c r="F5" s="24">
        <f t="array" ref="F5">SUM(IF('Studied Papers'!$B$3:$B$90=F$4,IF('Studied Papers'!$I$3:$I$90=$A5,1,0),0))</f>
        <v>2</v>
      </c>
      <c r="G5" s="24">
        <f t="array" ref="G5">SUM(IF('Studied Papers'!$B$3:$B$90=G$4,IF('Studied Papers'!$I$3:$I$90=$A5,1,0),0))</f>
        <v>0</v>
      </c>
      <c r="H5" s="24">
        <f t="array" ref="H5">SUM(IF('Studied Papers'!$B$3:$B$90=H$4,IF('Studied Papers'!$I$3:$I$90=$A5,1,0),0))</f>
        <v>0</v>
      </c>
      <c r="I5" s="24">
        <f t="array" ref="I5">SUM(IF('Studied Papers'!$B$3:$B$90=I$4,IF('Studied Papers'!$I$3:$I$90=$A5,1,0),0))</f>
        <v>0</v>
      </c>
      <c r="J5" s="24">
        <f t="array" ref="J5">SUM(IF('Studied Papers'!$B$3:$B$90=J$4,IF('Studied Papers'!$I$3:$I$90=$A5,1,0),0))</f>
        <v>0</v>
      </c>
      <c r="K5" s="24">
        <f t="array" ref="K5">SUM(IF('Studied Papers'!$B$3:$B$90=K$4,IF('Studied Papers'!$I$3:$I$90=$A5,1,0),0))</f>
        <v>2</v>
      </c>
      <c r="L5" s="24">
        <f t="array" ref="L5">SUM(IF('Studied Papers'!$B$3:$B$90=L$4,IF('Studied Papers'!$I$3:$I$90=$A5,1,0),0))</f>
        <v>0</v>
      </c>
      <c r="M5" s="24">
        <f t="array" ref="M5">SUM(IF('Studied Papers'!$B$3:$B$90=M$4,IF('Studied Papers'!$I$3:$I$90=$A5,1,0),0))</f>
        <v>0</v>
      </c>
      <c r="N5" s="24">
        <f t="array" ref="N5">SUM(IF('Studied Papers'!$B$3:$B$90=N$4,IF('Studied Papers'!$I$3:$I$90=$A5,1,0),0))</f>
        <v>1</v>
      </c>
      <c r="O5" s="24">
        <f t="array" ref="O5">SUM(IF('Studied Papers'!$B$3:$B$90=O$4,IF('Studied Papers'!$I$3:$I$90=$A5,1,0),0))</f>
        <v>1</v>
      </c>
      <c r="P5" s="24">
        <f t="array" ref="P5">SUM(IF('Studied Papers'!$B$3:$B$90=P$4,IF('Studied Papers'!$I$3:$I$90=$A5,1,0),0))</f>
        <v>0</v>
      </c>
      <c r="Q5" s="24">
        <f t="array" ref="Q5">SUM(IF('Studied Papers'!$B$3:$B$90=Q$4,IF('Studied Papers'!$I$3:$I$90=$A5,1,0),0))</f>
        <v>0</v>
      </c>
      <c r="R5" s="24">
        <f t="array" ref="R5">SUM(IF('Studied Papers'!$B$3:$B$90=R$4,IF('Studied Papers'!$I$3:$I$90=$A5,1,0),0))</f>
        <v>0</v>
      </c>
      <c r="S5" s="24">
        <f t="array" ref="S5">SUM(IF('Studied Papers'!$B$3:$B$90=S$4,IF('Studied Papers'!$I$3:$I$90=$A5,1,0),0))</f>
        <v>0</v>
      </c>
      <c r="T5" s="24">
        <f t="array" ref="T5">SUM(IF('Studied Papers'!$B$3:$B$90=T$4,IF('Studied Papers'!$I$3:$I$90=$A5,1,0),0))</f>
        <v>2</v>
      </c>
      <c r="U5" s="24">
        <f t="array" ref="U5">SUM(IF('Studied Papers'!$B$3:$B$90=U$4,IF('Studied Papers'!$I$3:$I$90=$A5,1,0),0))</f>
        <v>1</v>
      </c>
      <c r="V5" s="24">
        <f t="array" ref="V5">SUM(IF('Studied Papers'!$B$3:$B$90=V$4,IF('Studied Papers'!$I$3:$I$90=$A5,1,0),0))</f>
        <v>1</v>
      </c>
      <c r="W5" s="24">
        <f t="array" ref="W5">SUM(IF('Studied Papers'!$B$3:$B$90=W$4,IF('Studied Papers'!$I$3:$I$90=$A5,1,0),0))</f>
        <v>2</v>
      </c>
      <c r="X5" s="24">
        <f t="array" ref="X5">SUM(IF('Studied Papers'!$B$3:$B$90=X$4,IF('Studied Papers'!$I$3:$I$90=$A5,1,0),0))</f>
        <v>5</v>
      </c>
      <c r="Y5" s="24">
        <f t="array" ref="Y5">SUM(IF('Studied Papers'!$B$3:$B$90=Y$4,IF('Studied Papers'!$I$3:$I$90=$A5,1,0),0))</f>
        <v>0</v>
      </c>
      <c r="Z5" s="24">
        <f t="array" ref="Z5">SUM(IF('Studied Papers'!$B$3:$B$90=Z$4,IF('Studied Papers'!$I$3:$I$90=$A5,1,0),0))</f>
        <v>2</v>
      </c>
      <c r="AA5" s="24">
        <f t="array" ref="AA5">SUM(IF('Studied Papers'!$B$3:$B$90=AA$4,IF('Studied Papers'!$I$3:$I$90=$A5,1,0),0))</f>
        <v>3</v>
      </c>
      <c r="AB5" s="24">
        <f t="array" ref="AB5">SUM(IF('Studied Papers'!$B$3:$B$90=AB$4,IF('Studied Papers'!$I$3:$I$90=$A5,1,0),0))</f>
        <v>1</v>
      </c>
      <c r="AC5" s="24">
        <f t="array" ref="AC5">SUM(IF('Studied Papers'!$B$3:$B$90=AC$4,IF('Studied Papers'!$I$3:$I$90=$A5,1,0),0))</f>
        <v>0</v>
      </c>
      <c r="AD5" s="24">
        <f t="array" ref="AD5">SUM(IF('Studied Papers'!$B$3:$B$90=AD$4,IF('Studied Papers'!$I$3:$I$90=$A5,1,0),0))</f>
        <v>1</v>
      </c>
      <c r="AE5" s="24">
        <f t="array" ref="AE5">SUM(IF('Studied Papers'!$B$3:$B$90=AE$4,IF('Studied Papers'!$I$3:$I$90=$A5,1,0),0))</f>
        <v>0</v>
      </c>
      <c r="AF5" s="24">
        <f t="array" ref="AF5">SUM(IF('Studied Papers'!$B$3:$B$90=AF$4,IF('Studied Papers'!$I$3:$I$90=$A5,1,0),0))</f>
        <v>2</v>
      </c>
      <c r="AG5" s="24">
        <f t="array" ref="AG5">SUM(IF('Studied Papers'!$B$3:$B$90=AG$4,IF('Studied Papers'!$I$3:$I$90=$A5,1,0),0))</f>
        <v>0</v>
      </c>
      <c r="AH5" s="24">
        <f t="array" ref="AH5">SUM(IF('Studied Papers'!$B$3:$B$90=AH$4,IF('Studied Papers'!$I$3:$I$90=$A5,1,0),0))</f>
        <v>1</v>
      </c>
      <c r="AI5" s="24">
        <f t="array" ref="AI5">SUM(IF('Studied Papers'!$B$3:$B$90=AI$4,IF('Studied Papers'!$I$3:$I$90=$A5,1,0),0))</f>
        <v>2</v>
      </c>
      <c r="AJ5" s="24">
        <f t="array" ref="AJ5">SUM(IF('Studied Papers'!$B$3:$B$90=AJ$4,IF('Studied Papers'!$I$3:$I$90=$A5,1,0),0))</f>
        <v>3</v>
      </c>
    </row>
    <row r="6" spans="1:36" x14ac:dyDescent="0.2">
      <c r="A6" s="24" t="str">
        <f>'SWEBOK KAs'!A44</f>
        <v>SEP</v>
      </c>
      <c r="B6" s="24">
        <f t="array" ref="B6">SUM(IF('Studied Papers'!$B$3:$B$90=B$4,IF('Studied Papers'!$I$3:$I$90=$A6,1,0),0))</f>
        <v>0</v>
      </c>
      <c r="C6" s="24">
        <f t="array" ref="C6">SUM(IF('Studied Papers'!$B$3:$B$90=C$4,IF('Studied Papers'!$I$3:$I$90=$A6,1,0),0))</f>
        <v>0</v>
      </c>
      <c r="D6" s="24">
        <f t="array" ref="D6">SUM(IF('Studied Papers'!$B$3:$B$90=D$4,IF('Studied Papers'!$I$3:$I$90=$A6,1,0),0))</f>
        <v>0</v>
      </c>
      <c r="E6" s="24">
        <f t="array" ref="E6">SUM(IF('Studied Papers'!$B$3:$B$90=E$4,IF('Studied Papers'!$I$3:$I$90=$A6,1,0),0))</f>
        <v>0</v>
      </c>
      <c r="F6" s="24">
        <f t="array" ref="F6">SUM(IF('Studied Papers'!$B$3:$B$90=F$4,IF('Studied Papers'!$I$3:$I$90=$A6,1,0),0))</f>
        <v>1</v>
      </c>
      <c r="G6" s="24">
        <f t="array" ref="G6">SUM(IF('Studied Papers'!$B$3:$B$90=G$4,IF('Studied Papers'!$I$3:$I$90=$A6,1,0),0))</f>
        <v>0</v>
      </c>
      <c r="H6" s="24">
        <f t="array" ref="H6">SUM(IF('Studied Papers'!$B$3:$B$90=H$4,IF('Studied Papers'!$I$3:$I$90=$A6,1,0),0))</f>
        <v>1</v>
      </c>
      <c r="I6" s="24">
        <f t="array" ref="I6">SUM(IF('Studied Papers'!$B$3:$B$90=I$4,IF('Studied Papers'!$I$3:$I$90=$A6,1,0),0))</f>
        <v>0</v>
      </c>
      <c r="J6" s="24">
        <f t="array" ref="J6">SUM(IF('Studied Papers'!$B$3:$B$90=J$4,IF('Studied Papers'!$I$3:$I$90=$A6,1,0),0))</f>
        <v>0</v>
      </c>
      <c r="K6" s="24">
        <f t="array" ref="K6">SUM(IF('Studied Papers'!$B$3:$B$90=K$4,IF('Studied Papers'!$I$3:$I$90=$A6,1,0),0))</f>
        <v>0</v>
      </c>
      <c r="L6" s="24">
        <f t="array" ref="L6">SUM(IF('Studied Papers'!$B$3:$B$90=L$4,IF('Studied Papers'!$I$3:$I$90=$A6,1,0),0))</f>
        <v>0</v>
      </c>
      <c r="M6" s="24">
        <f t="array" ref="M6">SUM(IF('Studied Papers'!$B$3:$B$90=M$4,IF('Studied Papers'!$I$3:$I$90=$A6,1,0),0))</f>
        <v>0</v>
      </c>
      <c r="N6" s="24">
        <f t="array" ref="N6">SUM(IF('Studied Papers'!$B$3:$B$90=N$4,IF('Studied Papers'!$I$3:$I$90=$A6,1,0),0))</f>
        <v>0</v>
      </c>
      <c r="O6" s="24">
        <f t="array" ref="O6">SUM(IF('Studied Papers'!$B$3:$B$90=O$4,IF('Studied Papers'!$I$3:$I$90=$A6,1,0),0))</f>
        <v>0</v>
      </c>
      <c r="P6" s="24">
        <f t="array" ref="P6">SUM(IF('Studied Papers'!$B$3:$B$90=P$4,IF('Studied Papers'!$I$3:$I$90=$A6,1,0),0))</f>
        <v>0</v>
      </c>
      <c r="Q6" s="24">
        <f t="array" ref="Q6">SUM(IF('Studied Papers'!$B$3:$B$90=Q$4,IF('Studied Papers'!$I$3:$I$90=$A6,1,0),0))</f>
        <v>0</v>
      </c>
      <c r="R6" s="24">
        <f t="array" ref="R6">SUM(IF('Studied Papers'!$B$3:$B$90=R$4,IF('Studied Papers'!$I$3:$I$90=$A6,1,0),0))</f>
        <v>0</v>
      </c>
      <c r="S6" s="24">
        <f t="array" ref="S6">SUM(IF('Studied Papers'!$B$3:$B$90=S$4,IF('Studied Papers'!$I$3:$I$90=$A6,1,0),0))</f>
        <v>0</v>
      </c>
      <c r="T6" s="24">
        <f t="array" ref="T6">SUM(IF('Studied Papers'!$B$3:$B$90=T$4,IF('Studied Papers'!$I$3:$I$90=$A6,1,0),0))</f>
        <v>1</v>
      </c>
      <c r="U6" s="24">
        <f t="array" ref="U6">SUM(IF('Studied Papers'!$B$3:$B$90=U$4,IF('Studied Papers'!$I$3:$I$90=$A6,1,0),0))</f>
        <v>0</v>
      </c>
      <c r="V6" s="24">
        <f t="array" ref="V6">SUM(IF('Studied Papers'!$B$3:$B$90=V$4,IF('Studied Papers'!$I$3:$I$90=$A6,1,0),0))</f>
        <v>0</v>
      </c>
      <c r="W6" s="24">
        <f t="array" ref="W6">SUM(IF('Studied Papers'!$B$3:$B$90=W$4,IF('Studied Papers'!$I$3:$I$90=$A6,1,0),0))</f>
        <v>0</v>
      </c>
      <c r="X6" s="24">
        <f t="array" ref="X6">SUM(IF('Studied Papers'!$B$3:$B$90=X$4,IF('Studied Papers'!$I$3:$I$90=$A6,1,0),0))</f>
        <v>0</v>
      </c>
      <c r="Y6" s="24">
        <f t="array" ref="Y6">SUM(IF('Studied Papers'!$B$3:$B$90=Y$4,IF('Studied Papers'!$I$3:$I$90=$A6,1,0),0))</f>
        <v>0</v>
      </c>
      <c r="Z6" s="24">
        <f t="array" ref="Z6">SUM(IF('Studied Papers'!$B$3:$B$90=Z$4,IF('Studied Papers'!$I$3:$I$90=$A6,1,0),0))</f>
        <v>0</v>
      </c>
      <c r="AA6" s="24">
        <f t="array" ref="AA6">SUM(IF('Studied Papers'!$B$3:$B$90=AA$4,IF('Studied Papers'!$I$3:$I$90=$A6,1,0),0))</f>
        <v>0</v>
      </c>
      <c r="AB6" s="24">
        <f t="array" ref="AB6">SUM(IF('Studied Papers'!$B$3:$B$90=AB$4,IF('Studied Papers'!$I$3:$I$90=$A6,1,0),0))</f>
        <v>0</v>
      </c>
      <c r="AC6" s="24">
        <f t="array" ref="AC6">SUM(IF('Studied Papers'!$B$3:$B$90=AC$4,IF('Studied Papers'!$I$3:$I$90=$A6,1,0),0))</f>
        <v>0</v>
      </c>
      <c r="AD6" s="24">
        <f t="array" ref="AD6">SUM(IF('Studied Papers'!$B$3:$B$90=AD$4,IF('Studied Papers'!$I$3:$I$90=$A6,1,0),0))</f>
        <v>0</v>
      </c>
      <c r="AE6" s="24">
        <f t="array" ref="AE6">SUM(IF('Studied Papers'!$B$3:$B$90=AE$4,IF('Studied Papers'!$I$3:$I$90=$A6,1,0),0))</f>
        <v>0</v>
      </c>
      <c r="AF6" s="24">
        <f t="array" ref="AF6">SUM(IF('Studied Papers'!$B$3:$B$90=AF$4,IF('Studied Papers'!$I$3:$I$90=$A6,1,0),0))</f>
        <v>0</v>
      </c>
      <c r="AG6" s="24">
        <f t="array" ref="AG6">SUM(IF('Studied Papers'!$B$3:$B$90=AG$4,IF('Studied Papers'!$I$3:$I$90=$A6,1,0),0))</f>
        <v>0</v>
      </c>
      <c r="AH6" s="24">
        <f t="array" ref="AH6">SUM(IF('Studied Papers'!$B$3:$B$90=AH$4,IF('Studied Papers'!$I$3:$I$90=$A6,1,0),0))</f>
        <v>0</v>
      </c>
      <c r="AI6" s="24">
        <f t="array" ref="AI6">SUM(IF('Studied Papers'!$B$3:$B$90=AI$4,IF('Studied Papers'!$I$3:$I$90=$A6,1,0),0))</f>
        <v>0</v>
      </c>
      <c r="AJ6" s="24">
        <f t="array" ref="AJ6">SUM(IF('Studied Papers'!$B$3:$B$90=AJ$4,IF('Studied Papers'!$I$3:$I$90=$A6,1,0),0))</f>
        <v>0</v>
      </c>
    </row>
    <row r="7" spans="1:36" x14ac:dyDescent="0.2">
      <c r="A7" s="24" t="str">
        <f>'SWEBOK KAs'!A36</f>
        <v>SEMM</v>
      </c>
      <c r="B7" s="24">
        <f t="array" ref="B7">SUM(IF('Studied Papers'!$B$3:$B$90=B$4,IF('Studied Papers'!$I$3:$I$90=$A7,1,0),0))</f>
        <v>0</v>
      </c>
      <c r="C7" s="24">
        <f t="array" ref="C7">SUM(IF('Studied Papers'!$B$3:$B$90=C$4,IF('Studied Papers'!$I$3:$I$90=$A7,1,0),0))</f>
        <v>0</v>
      </c>
      <c r="D7" s="24">
        <f t="array" ref="D7">SUM(IF('Studied Papers'!$B$3:$B$90=D$4,IF('Studied Papers'!$I$3:$I$90=$A7,1,0),0))</f>
        <v>0</v>
      </c>
      <c r="E7" s="24">
        <f t="array" ref="E7">SUM(IF('Studied Papers'!$B$3:$B$90=E$4,IF('Studied Papers'!$I$3:$I$90=$A7,1,0),0))</f>
        <v>0</v>
      </c>
      <c r="F7" s="24">
        <f t="array" ref="F7">SUM(IF('Studied Papers'!$B$3:$B$90=F$4,IF('Studied Papers'!$I$3:$I$90=$A7,1,0),0))</f>
        <v>0</v>
      </c>
      <c r="G7" s="24">
        <f t="array" ref="G7">SUM(IF('Studied Papers'!$B$3:$B$90=G$4,IF('Studied Papers'!$I$3:$I$90=$A7,1,0),0))</f>
        <v>0</v>
      </c>
      <c r="H7" s="24">
        <f t="array" ref="H7">SUM(IF('Studied Papers'!$B$3:$B$90=H$4,IF('Studied Papers'!$I$3:$I$90=$A7,1,0),0))</f>
        <v>0</v>
      </c>
      <c r="I7" s="24">
        <f t="array" ref="I7">SUM(IF('Studied Papers'!$B$3:$B$90=I$4,IF('Studied Papers'!$I$3:$I$90=$A7,1,0),0))</f>
        <v>0</v>
      </c>
      <c r="J7" s="24">
        <f t="array" ref="J7">SUM(IF('Studied Papers'!$B$3:$B$90=J$4,IF('Studied Papers'!$I$3:$I$90=$A7,1,0),0))</f>
        <v>0</v>
      </c>
      <c r="K7" s="24">
        <f t="array" ref="K7">SUM(IF('Studied Papers'!$B$3:$B$90=K$4,IF('Studied Papers'!$I$3:$I$90=$A7,1,0),0))</f>
        <v>0</v>
      </c>
      <c r="L7" s="24">
        <f t="array" ref="L7">SUM(IF('Studied Papers'!$B$3:$B$90=L$4,IF('Studied Papers'!$I$3:$I$90=$A7,1,0),0))</f>
        <v>0</v>
      </c>
      <c r="M7" s="24">
        <f t="array" ref="M7">SUM(IF('Studied Papers'!$B$3:$B$90=M$4,IF('Studied Papers'!$I$3:$I$90=$A7,1,0),0))</f>
        <v>0</v>
      </c>
      <c r="N7" s="24">
        <f t="array" ref="N7">SUM(IF('Studied Papers'!$B$3:$B$90=N$4,IF('Studied Papers'!$I$3:$I$90=$A7,1,0),0))</f>
        <v>1</v>
      </c>
      <c r="O7" s="24">
        <f t="array" ref="O7">SUM(IF('Studied Papers'!$B$3:$B$90=O$4,IF('Studied Papers'!$I$3:$I$90=$A7,1,0),0))</f>
        <v>0</v>
      </c>
      <c r="P7" s="24">
        <f t="array" ref="P7">SUM(IF('Studied Papers'!$B$3:$B$90=P$4,IF('Studied Papers'!$I$3:$I$90=$A7,1,0),0))</f>
        <v>0</v>
      </c>
      <c r="Q7" s="24">
        <f t="array" ref="Q7">SUM(IF('Studied Papers'!$B$3:$B$90=Q$4,IF('Studied Papers'!$I$3:$I$90=$A7,1,0),0))</f>
        <v>0</v>
      </c>
      <c r="R7" s="24">
        <f t="array" ref="R7">SUM(IF('Studied Papers'!$B$3:$B$90=R$4,IF('Studied Papers'!$I$3:$I$90=$A7,1,0),0))</f>
        <v>0</v>
      </c>
      <c r="S7" s="24">
        <f t="array" ref="S7">SUM(IF('Studied Papers'!$B$3:$B$90=S$4,IF('Studied Papers'!$I$3:$I$90=$A7,1,0),0))</f>
        <v>0</v>
      </c>
      <c r="T7" s="24">
        <f t="array" ref="T7">SUM(IF('Studied Papers'!$B$3:$B$90=T$4,IF('Studied Papers'!$I$3:$I$90=$A7,1,0),0))</f>
        <v>0</v>
      </c>
      <c r="U7" s="24">
        <f t="array" ref="U7">SUM(IF('Studied Papers'!$B$3:$B$90=U$4,IF('Studied Papers'!$I$3:$I$90=$A7,1,0),0))</f>
        <v>0</v>
      </c>
      <c r="V7" s="24">
        <f t="array" ref="V7">SUM(IF('Studied Papers'!$B$3:$B$90=V$4,IF('Studied Papers'!$I$3:$I$90=$A7,1,0),0))</f>
        <v>0</v>
      </c>
      <c r="W7" s="24">
        <f t="array" ref="W7">SUM(IF('Studied Papers'!$B$3:$B$90=W$4,IF('Studied Papers'!$I$3:$I$90=$A7,1,0),0))</f>
        <v>0</v>
      </c>
      <c r="X7" s="24">
        <f t="array" ref="X7">SUM(IF('Studied Papers'!$B$3:$B$90=X$4,IF('Studied Papers'!$I$3:$I$90=$A7,1,0),0))</f>
        <v>0</v>
      </c>
      <c r="Y7" s="24">
        <f t="array" ref="Y7">SUM(IF('Studied Papers'!$B$3:$B$90=Y$4,IF('Studied Papers'!$I$3:$I$90=$A7,1,0),0))</f>
        <v>0</v>
      </c>
      <c r="Z7" s="24">
        <f t="array" ref="Z7">SUM(IF('Studied Papers'!$B$3:$B$90=Z$4,IF('Studied Papers'!$I$3:$I$90=$A7,1,0),0))</f>
        <v>0</v>
      </c>
      <c r="AA7" s="24">
        <f t="array" ref="AA7">SUM(IF('Studied Papers'!$B$3:$B$90=AA$4,IF('Studied Papers'!$I$3:$I$90=$A7,1,0),0))</f>
        <v>0</v>
      </c>
      <c r="AB7" s="24">
        <f t="array" ref="AB7">SUM(IF('Studied Papers'!$B$3:$B$90=AB$4,IF('Studied Papers'!$I$3:$I$90=$A7,1,0),0))</f>
        <v>0</v>
      </c>
      <c r="AC7" s="24">
        <f t="array" ref="AC7">SUM(IF('Studied Papers'!$B$3:$B$90=AC$4,IF('Studied Papers'!$I$3:$I$90=$A7,1,0),0))</f>
        <v>1</v>
      </c>
      <c r="AD7" s="24">
        <f t="array" ref="AD7">SUM(IF('Studied Papers'!$B$3:$B$90=AD$4,IF('Studied Papers'!$I$3:$I$90=$A7,1,0),0))</f>
        <v>0</v>
      </c>
      <c r="AE7" s="24">
        <f t="array" ref="AE7">SUM(IF('Studied Papers'!$B$3:$B$90=AE$4,IF('Studied Papers'!$I$3:$I$90=$A7,1,0),0))</f>
        <v>0</v>
      </c>
      <c r="AF7" s="24">
        <f t="array" ref="AF7">SUM(IF('Studied Papers'!$B$3:$B$90=AF$4,IF('Studied Papers'!$I$3:$I$90=$A7,1,0),0))</f>
        <v>0</v>
      </c>
      <c r="AG7" s="24">
        <f t="array" ref="AG7">SUM(IF('Studied Papers'!$B$3:$B$90=AG$4,IF('Studied Papers'!$I$3:$I$90=$A7,1,0),0))</f>
        <v>0</v>
      </c>
      <c r="AH7" s="24">
        <f t="array" ref="AH7">SUM(IF('Studied Papers'!$B$3:$B$90=AH$4,IF('Studied Papers'!$I$3:$I$90=$A7,1,0),0))</f>
        <v>0</v>
      </c>
      <c r="AI7" s="24">
        <f t="array" ref="AI7">SUM(IF('Studied Papers'!$B$3:$B$90=AI$4,IF('Studied Papers'!$I$3:$I$90=$A7,1,0),0))</f>
        <v>0</v>
      </c>
      <c r="AJ7" s="24">
        <f t="array" ref="AJ7">SUM(IF('Studied Papers'!$B$3:$B$90=AJ$4,IF('Studied Papers'!$I$3:$I$90=$A7,1,0),0))</f>
        <v>0</v>
      </c>
    </row>
    <row r="8" spans="1:36" x14ac:dyDescent="0.2">
      <c r="A8" s="24" t="str">
        <f>'SWEBOK KAs'!A103</f>
        <v>SR</v>
      </c>
      <c r="B8" s="24">
        <f t="array" ref="B8">SUM(IF('Studied Papers'!$B$3:$B$90=B$4,IF('Studied Papers'!$I$3:$I$90=$A8,1,0),0))</f>
        <v>0</v>
      </c>
      <c r="C8" s="24">
        <f t="array" ref="C8">SUM(IF('Studied Papers'!$B$3:$B$90=C$4,IF('Studied Papers'!$I$3:$I$90=$A8,1,0),0))</f>
        <v>0</v>
      </c>
      <c r="D8" s="24">
        <f t="array" ref="D8">SUM(IF('Studied Papers'!$B$3:$B$90=D$4,IF('Studied Papers'!$I$3:$I$90=$A8,1,0),0))</f>
        <v>0</v>
      </c>
      <c r="E8" s="24">
        <f t="array" ref="E8">SUM(IF('Studied Papers'!$B$3:$B$90=E$4,IF('Studied Papers'!$I$3:$I$90=$A8,1,0),0))</f>
        <v>0</v>
      </c>
      <c r="F8" s="24">
        <f t="array" ref="F8">SUM(IF('Studied Papers'!$B$3:$B$90=F$4,IF('Studied Papers'!$I$3:$I$90=$A8,1,0),0))</f>
        <v>0</v>
      </c>
      <c r="G8" s="24">
        <f t="array" ref="G8">SUM(IF('Studied Papers'!$B$3:$B$90=G$4,IF('Studied Papers'!$I$3:$I$90=$A8,1,0),0))</f>
        <v>0</v>
      </c>
      <c r="H8" s="24">
        <f t="array" ref="H8">SUM(IF('Studied Papers'!$B$3:$B$90=H$4,IF('Studied Papers'!$I$3:$I$90=$A8,1,0),0))</f>
        <v>0</v>
      </c>
      <c r="I8" s="24">
        <f t="array" ref="I8">SUM(IF('Studied Papers'!$B$3:$B$90=I$4,IF('Studied Papers'!$I$3:$I$90=$A8,1,0),0))</f>
        <v>0</v>
      </c>
      <c r="J8" s="24">
        <f t="array" ref="J8">SUM(IF('Studied Papers'!$B$3:$B$90=J$4,IF('Studied Papers'!$I$3:$I$90=$A8,1,0),0))</f>
        <v>0</v>
      </c>
      <c r="K8" s="24">
        <f t="array" ref="K8">SUM(IF('Studied Papers'!$B$3:$B$90=K$4,IF('Studied Papers'!$I$3:$I$90=$A8,1,0),0))</f>
        <v>1</v>
      </c>
      <c r="L8" s="24">
        <f t="array" ref="L8">SUM(IF('Studied Papers'!$B$3:$B$90=L$4,IF('Studied Papers'!$I$3:$I$90=$A8,1,0),0))</f>
        <v>0</v>
      </c>
      <c r="M8" s="24">
        <f t="array" ref="M8">SUM(IF('Studied Papers'!$B$3:$B$90=M$4,IF('Studied Papers'!$I$3:$I$90=$A8,1,0),0))</f>
        <v>0</v>
      </c>
      <c r="N8" s="24">
        <f t="array" ref="N8">SUM(IF('Studied Papers'!$B$3:$B$90=N$4,IF('Studied Papers'!$I$3:$I$90=$A8,1,0),0))</f>
        <v>0</v>
      </c>
      <c r="O8" s="24">
        <f t="array" ref="O8">SUM(IF('Studied Papers'!$B$3:$B$90=O$4,IF('Studied Papers'!$I$3:$I$90=$A8,1,0),0))</f>
        <v>0</v>
      </c>
      <c r="P8" s="24">
        <f t="array" ref="P8">SUM(IF('Studied Papers'!$B$3:$B$90=P$4,IF('Studied Papers'!$I$3:$I$90=$A8,1,0),0))</f>
        <v>0</v>
      </c>
      <c r="Q8" s="24">
        <f t="array" ref="Q8">SUM(IF('Studied Papers'!$B$3:$B$90=Q$4,IF('Studied Papers'!$I$3:$I$90=$A8,1,0),0))</f>
        <v>0</v>
      </c>
      <c r="R8" s="24">
        <f t="array" ref="R8">SUM(IF('Studied Papers'!$B$3:$B$90=R$4,IF('Studied Papers'!$I$3:$I$90=$A8,1,0),0))</f>
        <v>0</v>
      </c>
      <c r="S8" s="24">
        <f t="array" ref="S8">SUM(IF('Studied Papers'!$B$3:$B$90=S$4,IF('Studied Papers'!$I$3:$I$90=$A8,1,0),0))</f>
        <v>0</v>
      </c>
      <c r="T8" s="24">
        <f t="array" ref="T8">SUM(IF('Studied Papers'!$B$3:$B$90=T$4,IF('Studied Papers'!$I$3:$I$90=$A8,1,0),0))</f>
        <v>0</v>
      </c>
      <c r="U8" s="24">
        <f t="array" ref="U8">SUM(IF('Studied Papers'!$B$3:$B$90=U$4,IF('Studied Papers'!$I$3:$I$90=$A8,1,0),0))</f>
        <v>1</v>
      </c>
      <c r="V8" s="24">
        <f t="array" ref="V8">SUM(IF('Studied Papers'!$B$3:$B$90=V$4,IF('Studied Papers'!$I$3:$I$90=$A8,1,0),0))</f>
        <v>0</v>
      </c>
      <c r="W8" s="24">
        <f t="array" ref="W8">SUM(IF('Studied Papers'!$B$3:$B$90=W$4,IF('Studied Papers'!$I$3:$I$90=$A8,1,0),0))</f>
        <v>0</v>
      </c>
      <c r="X8" s="24">
        <f t="array" ref="X8">SUM(IF('Studied Papers'!$B$3:$B$90=X$4,IF('Studied Papers'!$I$3:$I$90=$A8,1,0),0))</f>
        <v>0</v>
      </c>
      <c r="Y8" s="24">
        <f t="array" ref="Y8">SUM(IF('Studied Papers'!$B$3:$B$90=Y$4,IF('Studied Papers'!$I$3:$I$90=$A8,1,0),0))</f>
        <v>0</v>
      </c>
      <c r="Z8" s="24">
        <f t="array" ref="Z8">SUM(IF('Studied Papers'!$B$3:$B$90=Z$4,IF('Studied Papers'!$I$3:$I$90=$A8,1,0),0))</f>
        <v>0</v>
      </c>
      <c r="AA8" s="24">
        <f t="array" ref="AA8">SUM(IF('Studied Papers'!$B$3:$B$90=AA$4,IF('Studied Papers'!$I$3:$I$90=$A8,1,0),0))</f>
        <v>0</v>
      </c>
      <c r="AB8" s="24">
        <f t="array" ref="AB8">SUM(IF('Studied Papers'!$B$3:$B$90=AB$4,IF('Studied Papers'!$I$3:$I$90=$A8,1,0),0))</f>
        <v>0</v>
      </c>
      <c r="AC8" s="24">
        <f t="array" ref="AC8">SUM(IF('Studied Papers'!$B$3:$B$90=AC$4,IF('Studied Papers'!$I$3:$I$90=$A8,1,0),0))</f>
        <v>0</v>
      </c>
      <c r="AD8" s="24">
        <f t="array" ref="AD8">SUM(IF('Studied Papers'!$B$3:$B$90=AD$4,IF('Studied Papers'!$I$3:$I$90=$A8,1,0),0))</f>
        <v>0</v>
      </c>
      <c r="AE8" s="24">
        <f t="array" ref="AE8">SUM(IF('Studied Papers'!$B$3:$B$90=AE$4,IF('Studied Papers'!$I$3:$I$90=$A8,1,0),0))</f>
        <v>0</v>
      </c>
      <c r="AF8" s="24">
        <f t="array" ref="AF8">SUM(IF('Studied Papers'!$B$3:$B$90=AF$4,IF('Studied Papers'!$I$3:$I$90=$A8,1,0),0))</f>
        <v>0</v>
      </c>
      <c r="AG8" s="24">
        <f t="array" ref="AG8">SUM(IF('Studied Papers'!$B$3:$B$90=AG$4,IF('Studied Papers'!$I$3:$I$90=$A8,1,0),0))</f>
        <v>0</v>
      </c>
      <c r="AH8" s="24">
        <f t="array" ref="AH8">SUM(IF('Studied Papers'!$B$3:$B$90=AH$4,IF('Studied Papers'!$I$3:$I$90=$A8,1,0),0))</f>
        <v>0</v>
      </c>
      <c r="AI8" s="24">
        <f t="array" ref="AI8">SUM(IF('Studied Papers'!$B$3:$B$90=AI$4,IF('Studied Papers'!$I$3:$I$90=$A8,1,0),0))</f>
        <v>0</v>
      </c>
      <c r="AJ8" s="24">
        <f t="array" ref="AJ8">SUM(IF('Studied Papers'!$B$3:$B$90=AJ$4,IF('Studied Papers'!$I$3:$I$90=$A8,1,0),0))</f>
        <v>0</v>
      </c>
    </row>
    <row r="9" spans="1:36" x14ac:dyDescent="0.2">
      <c r="A9" s="24" t="str">
        <f>'SWEBOK KAs'!A94</f>
        <v>SD</v>
      </c>
      <c r="B9" s="24">
        <f t="array" ref="B9">SUM(IF('Studied Papers'!$B$3:$B$90=B$4,IF('Studied Papers'!$I$3:$I$90=$A9,1,0),0))</f>
        <v>0</v>
      </c>
      <c r="C9" s="24">
        <f t="array" ref="C9">SUM(IF('Studied Papers'!$B$3:$B$90=C$4,IF('Studied Papers'!$I$3:$I$90=$A9,1,0),0))</f>
        <v>0</v>
      </c>
      <c r="D9" s="24">
        <f t="array" ref="D9">SUM(IF('Studied Papers'!$B$3:$B$90=D$4,IF('Studied Papers'!$I$3:$I$90=$A9,1,0),0))</f>
        <v>0</v>
      </c>
      <c r="E9" s="24">
        <f t="array" ref="E9">SUM(IF('Studied Papers'!$B$3:$B$90=E$4,IF('Studied Papers'!$I$3:$I$90=$A9,1,0),0))</f>
        <v>0</v>
      </c>
      <c r="F9" s="24">
        <f t="array" ref="F9">SUM(IF('Studied Papers'!$B$3:$B$90=F$4,IF('Studied Papers'!$I$3:$I$90=$A9,1,0),0))</f>
        <v>0</v>
      </c>
      <c r="G9" s="24">
        <f t="array" ref="G9">SUM(IF('Studied Papers'!$B$3:$B$90=G$4,IF('Studied Papers'!$I$3:$I$90=$A9,1,0),0))</f>
        <v>0</v>
      </c>
      <c r="H9" s="24">
        <f t="array" ref="H9">SUM(IF('Studied Papers'!$B$3:$B$90=H$4,IF('Studied Papers'!$I$3:$I$90=$A9,1,0),0))</f>
        <v>0</v>
      </c>
      <c r="I9" s="24">
        <f t="array" ref="I9">SUM(IF('Studied Papers'!$B$3:$B$90=I$4,IF('Studied Papers'!$I$3:$I$90=$A9,1,0),0))</f>
        <v>0</v>
      </c>
      <c r="J9" s="24">
        <f t="array" ref="J9">SUM(IF('Studied Papers'!$B$3:$B$90=J$4,IF('Studied Papers'!$I$3:$I$90=$A9,1,0),0))</f>
        <v>0</v>
      </c>
      <c r="K9" s="24">
        <f t="array" ref="K9">SUM(IF('Studied Papers'!$B$3:$B$90=K$4,IF('Studied Papers'!$I$3:$I$90=$A9,1,0),0))</f>
        <v>0</v>
      </c>
      <c r="L9" s="24">
        <f t="array" ref="L9">SUM(IF('Studied Papers'!$B$3:$B$90=L$4,IF('Studied Papers'!$I$3:$I$90=$A9,1,0),0))</f>
        <v>0</v>
      </c>
      <c r="M9" s="24">
        <f t="array" ref="M9">SUM(IF('Studied Papers'!$B$3:$B$90=M$4,IF('Studied Papers'!$I$3:$I$90=$A9,1,0),0))</f>
        <v>0</v>
      </c>
      <c r="N9" s="24">
        <f t="array" ref="N9">SUM(IF('Studied Papers'!$B$3:$B$90=N$4,IF('Studied Papers'!$I$3:$I$90=$A9,1,0),0))</f>
        <v>0</v>
      </c>
      <c r="O9" s="24">
        <f t="array" ref="O9">SUM(IF('Studied Papers'!$B$3:$B$90=O$4,IF('Studied Papers'!$I$3:$I$90=$A9,1,0),0))</f>
        <v>0</v>
      </c>
      <c r="P9" s="24">
        <f t="array" ref="P9">SUM(IF('Studied Papers'!$B$3:$B$90=P$4,IF('Studied Papers'!$I$3:$I$90=$A9,1,0),0))</f>
        <v>0</v>
      </c>
      <c r="Q9" s="24">
        <f t="array" ref="Q9">SUM(IF('Studied Papers'!$B$3:$B$90=Q$4,IF('Studied Papers'!$I$3:$I$90=$A9,1,0),0))</f>
        <v>0</v>
      </c>
      <c r="R9" s="24">
        <f t="array" ref="R9">SUM(IF('Studied Papers'!$B$3:$B$90=R$4,IF('Studied Papers'!$I$3:$I$90=$A9,1,0),0))</f>
        <v>0</v>
      </c>
      <c r="S9" s="24">
        <f t="array" ref="S9">SUM(IF('Studied Papers'!$B$3:$B$90=S$4,IF('Studied Papers'!$I$3:$I$90=$A9,1,0),0))</f>
        <v>0</v>
      </c>
      <c r="T9" s="24">
        <f t="array" ref="T9">SUM(IF('Studied Papers'!$B$3:$B$90=T$4,IF('Studied Papers'!$I$3:$I$90=$A9,1,0),0))</f>
        <v>0</v>
      </c>
      <c r="U9" s="24">
        <f t="array" ref="U9">SUM(IF('Studied Papers'!$B$3:$B$90=U$4,IF('Studied Papers'!$I$3:$I$90=$A9,1,0),0))</f>
        <v>0</v>
      </c>
      <c r="V9" s="24">
        <f t="array" ref="V9">SUM(IF('Studied Papers'!$B$3:$B$90=V$4,IF('Studied Papers'!$I$3:$I$90=$A9,1,0),0))</f>
        <v>0</v>
      </c>
      <c r="W9" s="24">
        <f t="array" ref="W9">SUM(IF('Studied Papers'!$B$3:$B$90=W$4,IF('Studied Papers'!$I$3:$I$90=$A9,1,0),0))</f>
        <v>0</v>
      </c>
      <c r="X9" s="24">
        <f t="array" ref="X9">SUM(IF('Studied Papers'!$B$3:$B$90=X$4,IF('Studied Papers'!$I$3:$I$90=$A9,1,0),0))</f>
        <v>0</v>
      </c>
      <c r="Y9" s="24">
        <f t="array" ref="Y9">SUM(IF('Studied Papers'!$B$3:$B$90=Y$4,IF('Studied Papers'!$I$3:$I$90=$A9,1,0),0))</f>
        <v>0</v>
      </c>
      <c r="Z9" s="24">
        <f t="array" ref="Z9">SUM(IF('Studied Papers'!$B$3:$B$90=Z$4,IF('Studied Papers'!$I$3:$I$90=$A9,1,0),0))</f>
        <v>0</v>
      </c>
      <c r="AA9" s="24">
        <f t="array" ref="AA9">SUM(IF('Studied Papers'!$B$3:$B$90=AA$4,IF('Studied Papers'!$I$3:$I$90=$A9,1,0),0))</f>
        <v>0</v>
      </c>
      <c r="AB9" s="24">
        <f t="array" ref="AB9">SUM(IF('Studied Papers'!$B$3:$B$90=AB$4,IF('Studied Papers'!$I$3:$I$90=$A9,1,0),0))</f>
        <v>0</v>
      </c>
      <c r="AC9" s="24">
        <f t="array" ref="AC9">SUM(IF('Studied Papers'!$B$3:$B$90=AC$4,IF('Studied Papers'!$I$3:$I$90=$A9,1,0),0))</f>
        <v>0</v>
      </c>
      <c r="AD9" s="24">
        <f t="array" ref="AD9">SUM(IF('Studied Papers'!$B$3:$B$90=AD$4,IF('Studied Papers'!$I$3:$I$90=$A9,1,0),0))</f>
        <v>0</v>
      </c>
      <c r="AE9" s="24">
        <f t="array" ref="AE9">SUM(IF('Studied Papers'!$B$3:$B$90=AE$4,IF('Studied Papers'!$I$3:$I$90=$A9,1,0),0))</f>
        <v>0</v>
      </c>
      <c r="AF9" s="24">
        <f t="array" ref="AF9">SUM(IF('Studied Papers'!$B$3:$B$90=AF$4,IF('Studied Papers'!$I$3:$I$90=$A9,1,0),0))</f>
        <v>0</v>
      </c>
      <c r="AG9" s="24">
        <f t="array" ref="AG9">SUM(IF('Studied Papers'!$B$3:$B$90=AG$4,IF('Studied Papers'!$I$3:$I$90=$A9,1,0),0))</f>
        <v>0</v>
      </c>
      <c r="AH9" s="24">
        <f t="array" ref="AH9">SUM(IF('Studied Papers'!$B$3:$B$90=AH$4,IF('Studied Papers'!$I$3:$I$90=$A9,1,0),0))</f>
        <v>0</v>
      </c>
      <c r="AI9" s="24">
        <f t="array" ref="AI9">SUM(IF('Studied Papers'!$B$3:$B$90=AI$4,IF('Studied Papers'!$I$3:$I$90=$A9,1,0),0))</f>
        <v>0</v>
      </c>
      <c r="AJ9" s="24">
        <f t="array" ref="AJ9">SUM(IF('Studied Papers'!$B$3:$B$90=AJ$4,IF('Studied Papers'!$I$3:$I$90=$A9,1,0),0))</f>
        <v>0</v>
      </c>
    </row>
    <row r="10" spans="1:36" x14ac:dyDescent="0.2">
      <c r="A10" s="24" t="str">
        <f>'SWEBOK KAs'!A84</f>
        <v>SC</v>
      </c>
      <c r="B10" s="24">
        <f t="array" ref="B10">SUM(IF('Studied Papers'!$B$3:$B$90=B$4,IF('Studied Papers'!$I$3:$I$90=$A10,1,0),0))</f>
        <v>0</v>
      </c>
      <c r="C10" s="24">
        <f t="array" ref="C10">SUM(IF('Studied Papers'!$B$3:$B$90=C$4,IF('Studied Papers'!$I$3:$I$90=$A10,1,0),0))</f>
        <v>0</v>
      </c>
      <c r="D10" s="24">
        <f t="array" ref="D10">SUM(IF('Studied Papers'!$B$3:$B$90=D$4,IF('Studied Papers'!$I$3:$I$90=$A10,1,0),0))</f>
        <v>0</v>
      </c>
      <c r="E10" s="24">
        <f t="array" ref="E10">SUM(IF('Studied Papers'!$B$3:$B$90=E$4,IF('Studied Papers'!$I$3:$I$90=$A10,1,0),0))</f>
        <v>0</v>
      </c>
      <c r="F10" s="24">
        <f t="array" ref="F10">SUM(IF('Studied Papers'!$B$3:$B$90=F$4,IF('Studied Papers'!$I$3:$I$90=$A10,1,0),0))</f>
        <v>1</v>
      </c>
      <c r="G10" s="24">
        <f t="array" ref="G10">SUM(IF('Studied Papers'!$B$3:$B$90=G$4,IF('Studied Papers'!$I$3:$I$90=$A10,1,0),0))</f>
        <v>0</v>
      </c>
      <c r="H10" s="24">
        <f t="array" ref="H10">SUM(IF('Studied Papers'!$B$3:$B$90=H$4,IF('Studied Papers'!$I$3:$I$90=$A10,1,0),0))</f>
        <v>0</v>
      </c>
      <c r="I10" s="24">
        <f t="array" ref="I10">SUM(IF('Studied Papers'!$B$3:$B$90=I$4,IF('Studied Papers'!$I$3:$I$90=$A10,1,0),0))</f>
        <v>1</v>
      </c>
      <c r="J10" s="24">
        <f t="array" ref="J10">SUM(IF('Studied Papers'!$B$3:$B$90=J$4,IF('Studied Papers'!$I$3:$I$90=$A10,1,0),0))</f>
        <v>1</v>
      </c>
      <c r="K10" s="24">
        <f t="array" ref="K10">SUM(IF('Studied Papers'!$B$3:$B$90=K$4,IF('Studied Papers'!$I$3:$I$90=$A10,1,0),0))</f>
        <v>0</v>
      </c>
      <c r="L10" s="24">
        <f t="array" ref="L10">SUM(IF('Studied Papers'!$B$3:$B$90=L$4,IF('Studied Papers'!$I$3:$I$90=$A10,1,0),0))</f>
        <v>1</v>
      </c>
      <c r="M10" s="24">
        <f t="array" ref="M10">SUM(IF('Studied Papers'!$B$3:$B$90=M$4,IF('Studied Papers'!$I$3:$I$90=$A10,1,0),0))</f>
        <v>0</v>
      </c>
      <c r="N10" s="24">
        <f t="array" ref="N10">SUM(IF('Studied Papers'!$B$3:$B$90=N$4,IF('Studied Papers'!$I$3:$I$90=$A10,1,0),0))</f>
        <v>1</v>
      </c>
      <c r="O10" s="24">
        <f t="array" ref="O10">SUM(IF('Studied Papers'!$B$3:$B$90=O$4,IF('Studied Papers'!$I$3:$I$90=$A10,1,0),0))</f>
        <v>0</v>
      </c>
      <c r="P10" s="24">
        <f t="array" ref="P10">SUM(IF('Studied Papers'!$B$3:$B$90=P$4,IF('Studied Papers'!$I$3:$I$90=$A10,1,0),0))</f>
        <v>1</v>
      </c>
      <c r="Q10" s="24">
        <f t="array" ref="Q10">SUM(IF('Studied Papers'!$B$3:$B$90=Q$4,IF('Studied Papers'!$I$3:$I$90=$A10,1,0),0))</f>
        <v>0</v>
      </c>
      <c r="R10" s="24">
        <f t="array" ref="R10">SUM(IF('Studied Papers'!$B$3:$B$90=R$4,IF('Studied Papers'!$I$3:$I$90=$A10,1,0),0))</f>
        <v>0</v>
      </c>
      <c r="S10" s="24">
        <f t="array" ref="S10">SUM(IF('Studied Papers'!$B$3:$B$90=S$4,IF('Studied Papers'!$I$3:$I$90=$A10,1,0),0))</f>
        <v>2</v>
      </c>
      <c r="T10" s="24">
        <f t="array" ref="T10">SUM(IF('Studied Papers'!$B$3:$B$90=T$4,IF('Studied Papers'!$I$3:$I$90=$A10,1,0),0))</f>
        <v>0</v>
      </c>
      <c r="U10" s="24">
        <f t="array" ref="U10">SUM(IF('Studied Papers'!$B$3:$B$90=U$4,IF('Studied Papers'!$I$3:$I$90=$A10,1,0),0))</f>
        <v>2</v>
      </c>
      <c r="V10" s="24">
        <f t="array" ref="V10">SUM(IF('Studied Papers'!$B$3:$B$90=V$4,IF('Studied Papers'!$I$3:$I$90=$A10,1,0),0))</f>
        <v>0</v>
      </c>
      <c r="W10" s="24">
        <f t="array" ref="W10">SUM(IF('Studied Papers'!$B$3:$B$90=W$4,IF('Studied Papers'!$I$3:$I$90=$A10,1,0),0))</f>
        <v>0</v>
      </c>
      <c r="X10" s="24">
        <f t="array" ref="X10">SUM(IF('Studied Papers'!$B$3:$B$90=X$4,IF('Studied Papers'!$I$3:$I$90=$A10,1,0),0))</f>
        <v>1</v>
      </c>
      <c r="Y10" s="24">
        <f t="array" ref="Y10">SUM(IF('Studied Papers'!$B$3:$B$90=Y$4,IF('Studied Papers'!$I$3:$I$90=$A10,1,0),0))</f>
        <v>0</v>
      </c>
      <c r="Z10" s="24">
        <f t="array" ref="Z10">SUM(IF('Studied Papers'!$B$3:$B$90=Z$4,IF('Studied Papers'!$I$3:$I$90=$A10,1,0),0))</f>
        <v>2</v>
      </c>
      <c r="AA10" s="24">
        <f t="array" ref="AA10">SUM(IF('Studied Papers'!$B$3:$B$90=AA$4,IF('Studied Papers'!$I$3:$I$90=$A10,1,0),0))</f>
        <v>0</v>
      </c>
      <c r="AB10" s="24">
        <f t="array" ref="AB10">SUM(IF('Studied Papers'!$B$3:$B$90=AB$4,IF('Studied Papers'!$I$3:$I$90=$A10,1,0),0))</f>
        <v>1</v>
      </c>
      <c r="AC10" s="24">
        <f t="array" ref="AC10">SUM(IF('Studied Papers'!$B$3:$B$90=AC$4,IF('Studied Papers'!$I$3:$I$90=$A10,1,0),0))</f>
        <v>1</v>
      </c>
      <c r="AD10" s="24">
        <f t="array" ref="AD10">SUM(IF('Studied Papers'!$B$3:$B$90=AD$4,IF('Studied Papers'!$I$3:$I$90=$A10,1,0),0))</f>
        <v>0</v>
      </c>
      <c r="AE10" s="24">
        <f t="array" ref="AE10">SUM(IF('Studied Papers'!$B$3:$B$90=AE$4,IF('Studied Papers'!$I$3:$I$90=$A10,1,0),0))</f>
        <v>0</v>
      </c>
      <c r="AF10" s="24">
        <f t="array" ref="AF10">SUM(IF('Studied Papers'!$B$3:$B$90=AF$4,IF('Studied Papers'!$I$3:$I$90=$A10,1,0),0))</f>
        <v>1</v>
      </c>
      <c r="AG10" s="24">
        <f t="array" ref="AG10">SUM(IF('Studied Papers'!$B$3:$B$90=AG$4,IF('Studied Papers'!$I$3:$I$90=$A10,1,0),0))</f>
        <v>2</v>
      </c>
      <c r="AH10" s="24">
        <f t="array" ref="AH10">SUM(IF('Studied Papers'!$B$3:$B$90=AH$4,IF('Studied Papers'!$I$3:$I$90=$A10,1,0),0))</f>
        <v>0</v>
      </c>
      <c r="AI10" s="24">
        <f t="array" ref="AI10">SUM(IF('Studied Papers'!$B$3:$B$90=AI$4,IF('Studied Papers'!$I$3:$I$90=$A10,1,0),0))</f>
        <v>1</v>
      </c>
      <c r="AJ10" s="24">
        <f t="array" ref="AJ10">SUM(IF('Studied Papers'!$B$3:$B$90=AJ$4,IF('Studied Papers'!$I$3:$I$90=$A10,1,0),0))</f>
        <v>2</v>
      </c>
    </row>
    <row r="11" spans="1:36" x14ac:dyDescent="0.2">
      <c r="A11" s="24" t="str">
        <f>'SWEBOK KAs'!A80</f>
        <v>ST</v>
      </c>
      <c r="B11" s="24">
        <f t="array" ref="B11">SUM(IF('Studied Papers'!$B$3:$B$90=B$4,IF('Studied Papers'!$I$3:$I$90=$A11,1,0),0))</f>
        <v>0</v>
      </c>
      <c r="C11" s="24">
        <f t="array" ref="C11">SUM(IF('Studied Papers'!$B$3:$B$90=C$4,IF('Studied Papers'!$I$3:$I$90=$A11,1,0),0))</f>
        <v>0</v>
      </c>
      <c r="D11" s="24">
        <f t="array" ref="D11">SUM(IF('Studied Papers'!$B$3:$B$90=D$4,IF('Studied Papers'!$I$3:$I$90=$A11,1,0),0))</f>
        <v>0</v>
      </c>
      <c r="E11" s="24">
        <f t="array" ref="E11">SUM(IF('Studied Papers'!$B$3:$B$90=E$4,IF('Studied Papers'!$I$3:$I$90=$A11,1,0),0))</f>
        <v>0</v>
      </c>
      <c r="F11" s="24">
        <f t="array" ref="F11">SUM(IF('Studied Papers'!$B$3:$B$90=F$4,IF('Studied Papers'!$I$3:$I$90=$A11,1,0),0))</f>
        <v>0</v>
      </c>
      <c r="G11" s="24">
        <f t="array" ref="G11">SUM(IF('Studied Papers'!$B$3:$B$90=G$4,IF('Studied Papers'!$I$3:$I$90=$A11,1,0),0))</f>
        <v>0</v>
      </c>
      <c r="H11" s="24">
        <f t="array" ref="H11">SUM(IF('Studied Papers'!$B$3:$B$90=H$4,IF('Studied Papers'!$I$3:$I$90=$A11,1,0),0))</f>
        <v>0</v>
      </c>
      <c r="I11" s="24">
        <f t="array" ref="I11">SUM(IF('Studied Papers'!$B$3:$B$90=I$4,IF('Studied Papers'!$I$3:$I$90=$A11,1,0),0))</f>
        <v>0</v>
      </c>
      <c r="J11" s="24">
        <f t="array" ref="J11">SUM(IF('Studied Papers'!$B$3:$B$90=J$4,IF('Studied Papers'!$I$3:$I$90=$A11,1,0),0))</f>
        <v>0</v>
      </c>
      <c r="K11" s="24">
        <f t="array" ref="K11">SUM(IF('Studied Papers'!$B$3:$B$90=K$4,IF('Studied Papers'!$I$3:$I$90=$A11,1,0),0))</f>
        <v>1</v>
      </c>
      <c r="L11" s="24">
        <f t="array" ref="L11">SUM(IF('Studied Papers'!$B$3:$B$90=L$4,IF('Studied Papers'!$I$3:$I$90=$A11,1,0),0))</f>
        <v>0</v>
      </c>
      <c r="M11" s="24">
        <f t="array" ref="M11">SUM(IF('Studied Papers'!$B$3:$B$90=M$4,IF('Studied Papers'!$I$3:$I$90=$A11,1,0),0))</f>
        <v>0</v>
      </c>
      <c r="N11" s="24">
        <f t="array" ref="N11">SUM(IF('Studied Papers'!$B$3:$B$90=N$4,IF('Studied Papers'!$I$3:$I$90=$A11,1,0),0))</f>
        <v>0</v>
      </c>
      <c r="O11" s="24">
        <f t="array" ref="O11">SUM(IF('Studied Papers'!$B$3:$B$90=O$4,IF('Studied Papers'!$I$3:$I$90=$A11,1,0),0))</f>
        <v>0</v>
      </c>
      <c r="P11" s="24">
        <f t="array" ref="P11">SUM(IF('Studied Papers'!$B$3:$B$90=P$4,IF('Studied Papers'!$I$3:$I$90=$A11,1,0),0))</f>
        <v>0</v>
      </c>
      <c r="Q11" s="24">
        <f t="array" ref="Q11">SUM(IF('Studied Papers'!$B$3:$B$90=Q$4,IF('Studied Papers'!$I$3:$I$90=$A11,1,0),0))</f>
        <v>0</v>
      </c>
      <c r="R11" s="24">
        <f t="array" ref="R11">SUM(IF('Studied Papers'!$B$3:$B$90=R$4,IF('Studied Papers'!$I$3:$I$90=$A11,1,0),0))</f>
        <v>0</v>
      </c>
      <c r="S11" s="24">
        <f t="array" ref="S11">SUM(IF('Studied Papers'!$B$3:$B$90=S$4,IF('Studied Papers'!$I$3:$I$90=$A11,1,0),0))</f>
        <v>0</v>
      </c>
      <c r="T11" s="24">
        <f t="array" ref="T11">SUM(IF('Studied Papers'!$B$3:$B$90=T$4,IF('Studied Papers'!$I$3:$I$90=$A11,1,0),0))</f>
        <v>0</v>
      </c>
      <c r="U11" s="24">
        <f t="array" ref="U11">SUM(IF('Studied Papers'!$B$3:$B$90=U$4,IF('Studied Papers'!$I$3:$I$90=$A11,1,0),0))</f>
        <v>0</v>
      </c>
      <c r="V11" s="24">
        <f t="array" ref="V11">SUM(IF('Studied Papers'!$B$3:$B$90=V$4,IF('Studied Papers'!$I$3:$I$90=$A11,1,0),0))</f>
        <v>0</v>
      </c>
      <c r="W11" s="24">
        <f t="array" ref="W11">SUM(IF('Studied Papers'!$B$3:$B$90=W$4,IF('Studied Papers'!$I$3:$I$90=$A11,1,0),0))</f>
        <v>0</v>
      </c>
      <c r="X11" s="24">
        <f t="array" ref="X11">SUM(IF('Studied Papers'!$B$3:$B$90=X$4,IF('Studied Papers'!$I$3:$I$90=$A11,1,0),0))</f>
        <v>0</v>
      </c>
      <c r="Y11" s="24">
        <f t="array" ref="Y11">SUM(IF('Studied Papers'!$B$3:$B$90=Y$4,IF('Studied Papers'!$I$3:$I$90=$A11,1,0),0))</f>
        <v>0</v>
      </c>
      <c r="Z11" s="24">
        <f t="array" ref="Z11">SUM(IF('Studied Papers'!$B$3:$B$90=Z$4,IF('Studied Papers'!$I$3:$I$90=$A11,1,0),0))</f>
        <v>0</v>
      </c>
      <c r="AA11" s="24">
        <f t="array" ref="AA11">SUM(IF('Studied Papers'!$B$3:$B$90=AA$4,IF('Studied Papers'!$I$3:$I$90=$A11,1,0),0))</f>
        <v>0</v>
      </c>
      <c r="AB11" s="24">
        <f t="array" ref="AB11">SUM(IF('Studied Papers'!$B$3:$B$90=AB$4,IF('Studied Papers'!$I$3:$I$90=$A11,1,0),0))</f>
        <v>0</v>
      </c>
      <c r="AC11" s="24">
        <f t="array" ref="AC11">SUM(IF('Studied Papers'!$B$3:$B$90=AC$4,IF('Studied Papers'!$I$3:$I$90=$A11,1,0),0))</f>
        <v>0</v>
      </c>
      <c r="AD11" s="24">
        <f t="array" ref="AD11">SUM(IF('Studied Papers'!$B$3:$B$90=AD$4,IF('Studied Papers'!$I$3:$I$90=$A11,1,0),0))</f>
        <v>0</v>
      </c>
      <c r="AE11" s="24">
        <f t="array" ref="AE11">SUM(IF('Studied Papers'!$B$3:$B$90=AE$4,IF('Studied Papers'!$I$3:$I$90=$A11,1,0),0))</f>
        <v>0</v>
      </c>
      <c r="AF11" s="24">
        <f t="array" ref="AF11">SUM(IF('Studied Papers'!$B$3:$B$90=AF$4,IF('Studied Papers'!$I$3:$I$90=$A11,1,0),0))</f>
        <v>0</v>
      </c>
      <c r="AG11" s="24">
        <f t="array" ref="AG11">SUM(IF('Studied Papers'!$B$3:$B$90=AG$4,IF('Studied Papers'!$I$3:$I$90=$A11,1,0),0))</f>
        <v>0</v>
      </c>
      <c r="AH11" s="24">
        <f t="array" ref="AH11">SUM(IF('Studied Papers'!$B$3:$B$90=AH$4,IF('Studied Papers'!$I$3:$I$90=$A11,1,0),0))</f>
        <v>0</v>
      </c>
      <c r="AI11" s="24">
        <f t="array" ref="AI11">SUM(IF('Studied Papers'!$B$3:$B$90=AI$4,IF('Studied Papers'!$I$3:$I$90=$A11,1,0),0))</f>
        <v>0</v>
      </c>
      <c r="AJ11" s="24">
        <f t="array" ref="AJ11">SUM(IF('Studied Papers'!$B$3:$B$90=AJ$4,IF('Studied Papers'!$I$3:$I$90=$A11,1,0),0))</f>
        <v>1</v>
      </c>
    </row>
    <row r="12" spans="1:36" x14ac:dyDescent="0.2">
      <c r="A12" s="24" t="str">
        <f>'SWEBOK KAs'!A74</f>
        <v>SM</v>
      </c>
      <c r="B12" s="24">
        <f t="array" ref="B12">SUM(IF('Studied Papers'!$B$3:$B$90=B$4,IF('Studied Papers'!$I$3:$I$90=$A12,1,0),0))</f>
        <v>0</v>
      </c>
      <c r="C12" s="24">
        <f t="array" ref="C12">SUM(IF('Studied Papers'!$B$3:$B$90=C$4,IF('Studied Papers'!$I$3:$I$90=$A12,1,0),0))</f>
        <v>0</v>
      </c>
      <c r="D12" s="24">
        <f t="array" ref="D12">SUM(IF('Studied Papers'!$B$3:$B$90=D$4,IF('Studied Papers'!$I$3:$I$90=$A12,1,0),0))</f>
        <v>0</v>
      </c>
      <c r="E12" s="24">
        <f t="array" ref="E12">SUM(IF('Studied Papers'!$B$3:$B$90=E$4,IF('Studied Papers'!$I$3:$I$90=$A12,1,0),0))</f>
        <v>0</v>
      </c>
      <c r="F12" s="24">
        <f t="array" ref="F12">SUM(IF('Studied Papers'!$B$3:$B$90=F$4,IF('Studied Papers'!$I$3:$I$90=$A12,1,0),0))</f>
        <v>1</v>
      </c>
      <c r="G12" s="24">
        <f t="array" ref="G12">SUM(IF('Studied Papers'!$B$3:$B$90=G$4,IF('Studied Papers'!$I$3:$I$90=$A12,1,0),0))</f>
        <v>0</v>
      </c>
      <c r="H12" s="24">
        <f t="array" ref="H12">SUM(IF('Studied Papers'!$B$3:$B$90=H$4,IF('Studied Papers'!$I$3:$I$90=$A12,1,0),0))</f>
        <v>0</v>
      </c>
      <c r="I12" s="24">
        <f t="array" ref="I12">SUM(IF('Studied Papers'!$B$3:$B$90=I$4,IF('Studied Papers'!$I$3:$I$90=$A12,1,0),0))</f>
        <v>1</v>
      </c>
      <c r="J12" s="24">
        <f t="array" ref="J12">SUM(IF('Studied Papers'!$B$3:$B$90=J$4,IF('Studied Papers'!$I$3:$I$90=$A12,1,0),0))</f>
        <v>0</v>
      </c>
      <c r="K12" s="24">
        <f t="array" ref="K12">SUM(IF('Studied Papers'!$B$3:$B$90=K$4,IF('Studied Papers'!$I$3:$I$90=$A12,1,0),0))</f>
        <v>0</v>
      </c>
      <c r="L12" s="24">
        <f t="array" ref="L12">SUM(IF('Studied Papers'!$B$3:$B$90=L$4,IF('Studied Papers'!$I$3:$I$90=$A12,1,0),0))</f>
        <v>0</v>
      </c>
      <c r="M12" s="24">
        <f t="array" ref="M12">SUM(IF('Studied Papers'!$B$3:$B$90=M$4,IF('Studied Papers'!$I$3:$I$90=$A12,1,0),0))</f>
        <v>0</v>
      </c>
      <c r="N12" s="24">
        <f t="array" ref="N12">SUM(IF('Studied Papers'!$B$3:$B$90=N$4,IF('Studied Papers'!$I$3:$I$90=$A12,1,0),0))</f>
        <v>0</v>
      </c>
      <c r="O12" s="24">
        <f t="array" ref="O12">SUM(IF('Studied Papers'!$B$3:$B$90=O$4,IF('Studied Papers'!$I$3:$I$90=$A12,1,0),0))</f>
        <v>0</v>
      </c>
      <c r="P12" s="24">
        <f t="array" ref="P12">SUM(IF('Studied Papers'!$B$3:$B$90=P$4,IF('Studied Papers'!$I$3:$I$90=$A12,1,0),0))</f>
        <v>0</v>
      </c>
      <c r="Q12" s="24">
        <f t="array" ref="Q12">SUM(IF('Studied Papers'!$B$3:$B$90=Q$4,IF('Studied Papers'!$I$3:$I$90=$A12,1,0),0))</f>
        <v>0</v>
      </c>
      <c r="R12" s="24">
        <f t="array" ref="R12">SUM(IF('Studied Papers'!$B$3:$B$90=R$4,IF('Studied Papers'!$I$3:$I$90=$A12,1,0),0))</f>
        <v>0</v>
      </c>
      <c r="S12" s="24">
        <f t="array" ref="S12">SUM(IF('Studied Papers'!$B$3:$B$90=S$4,IF('Studied Papers'!$I$3:$I$90=$A12,1,0),0))</f>
        <v>0</v>
      </c>
      <c r="T12" s="24">
        <f t="array" ref="T12">SUM(IF('Studied Papers'!$B$3:$B$90=T$4,IF('Studied Papers'!$I$3:$I$90=$A12,1,0),0))</f>
        <v>0</v>
      </c>
      <c r="U12" s="24">
        <f t="array" ref="U12">SUM(IF('Studied Papers'!$B$3:$B$90=U$4,IF('Studied Papers'!$I$3:$I$90=$A12,1,0),0))</f>
        <v>0</v>
      </c>
      <c r="V12" s="24">
        <f t="array" ref="V12">SUM(IF('Studied Papers'!$B$3:$B$90=V$4,IF('Studied Papers'!$I$3:$I$90=$A12,1,0),0))</f>
        <v>0</v>
      </c>
      <c r="W12" s="24">
        <f t="array" ref="W12">SUM(IF('Studied Papers'!$B$3:$B$90=W$4,IF('Studied Papers'!$I$3:$I$90=$A12,1,0),0))</f>
        <v>0</v>
      </c>
      <c r="X12" s="24">
        <f t="array" ref="X12">SUM(IF('Studied Papers'!$B$3:$B$90=X$4,IF('Studied Papers'!$I$3:$I$90=$A12,1,0),0))</f>
        <v>1</v>
      </c>
      <c r="Y12" s="24">
        <f t="array" ref="Y12">SUM(IF('Studied Papers'!$B$3:$B$90=Y$4,IF('Studied Papers'!$I$3:$I$90=$A12,1,0),0))</f>
        <v>0</v>
      </c>
      <c r="Z12" s="24">
        <f t="array" ref="Z12">SUM(IF('Studied Papers'!$B$3:$B$90=Z$4,IF('Studied Papers'!$I$3:$I$90=$A12,1,0),0))</f>
        <v>0</v>
      </c>
      <c r="AA12" s="24">
        <f t="array" ref="AA12">SUM(IF('Studied Papers'!$B$3:$B$90=AA$4,IF('Studied Papers'!$I$3:$I$90=$A12,1,0),0))</f>
        <v>0</v>
      </c>
      <c r="AB12" s="24">
        <f t="array" ref="AB12">SUM(IF('Studied Papers'!$B$3:$B$90=AB$4,IF('Studied Papers'!$I$3:$I$90=$A12,1,0),0))</f>
        <v>0</v>
      </c>
      <c r="AC12" s="24">
        <f t="array" ref="AC12">SUM(IF('Studied Papers'!$B$3:$B$90=AC$4,IF('Studied Papers'!$I$3:$I$90=$A12,1,0),0))</f>
        <v>0</v>
      </c>
      <c r="AD12" s="24">
        <f t="array" ref="AD12">SUM(IF('Studied Papers'!$B$3:$B$90=AD$4,IF('Studied Papers'!$I$3:$I$90=$A12,1,0),0))</f>
        <v>0</v>
      </c>
      <c r="AE12" s="24">
        <f t="array" ref="AE12">SUM(IF('Studied Papers'!$B$3:$B$90=AE$4,IF('Studied Papers'!$I$3:$I$90=$A12,1,0),0))</f>
        <v>1</v>
      </c>
      <c r="AF12" s="24">
        <f t="array" ref="AF12">SUM(IF('Studied Papers'!$B$3:$B$90=AF$4,IF('Studied Papers'!$I$3:$I$90=$A12,1,0),0))</f>
        <v>0</v>
      </c>
      <c r="AG12" s="24">
        <f t="array" ref="AG12">SUM(IF('Studied Papers'!$B$3:$B$90=AG$4,IF('Studied Papers'!$I$3:$I$90=$A12,1,0),0))</f>
        <v>0</v>
      </c>
      <c r="AH12" s="24">
        <f t="array" ref="AH12">SUM(IF('Studied Papers'!$B$3:$B$90=AH$4,IF('Studied Papers'!$I$3:$I$90=$A12,1,0),0))</f>
        <v>0</v>
      </c>
      <c r="AI12" s="24">
        <f t="array" ref="AI12">SUM(IF('Studied Papers'!$B$3:$B$90=AI$4,IF('Studied Papers'!$I$3:$I$90=$A12,1,0),0))</f>
        <v>0</v>
      </c>
      <c r="AJ12" s="24">
        <f t="array" ref="AJ12">SUM(IF('Studied Papers'!$B$3:$B$90=AJ$4,IF('Studied Papers'!$I$3:$I$90=$A12,1,0),0))</f>
        <v>0</v>
      </c>
    </row>
    <row r="13" spans="1:36" x14ac:dyDescent="0.2">
      <c r="A13" s="24" t="str">
        <f>'SWEBOK KAs'!A60</f>
        <v>SCM</v>
      </c>
      <c r="B13" s="24">
        <f t="array" ref="B13">SUM(IF('Studied Papers'!$B$3:$B$90=B$4,IF('Studied Papers'!$I$3:$I$90=$A13,1,0),0))</f>
        <v>0</v>
      </c>
      <c r="C13" s="24">
        <f t="array" ref="C13">SUM(IF('Studied Papers'!$B$3:$B$90=C$4,IF('Studied Papers'!$I$3:$I$90=$A13,1,0),0))</f>
        <v>0</v>
      </c>
      <c r="D13" s="24">
        <f t="array" ref="D13">SUM(IF('Studied Papers'!$B$3:$B$90=D$4,IF('Studied Papers'!$I$3:$I$90=$A13,1,0),0))</f>
        <v>0</v>
      </c>
      <c r="E13" s="24">
        <f t="array" ref="E13">SUM(IF('Studied Papers'!$B$3:$B$90=E$4,IF('Studied Papers'!$I$3:$I$90=$A13,1,0),0))</f>
        <v>0</v>
      </c>
      <c r="F13" s="24">
        <f t="array" ref="F13">SUM(IF('Studied Papers'!$B$3:$B$90=F$4,IF('Studied Papers'!$I$3:$I$90=$A13,1,0),0))</f>
        <v>0</v>
      </c>
      <c r="G13" s="24">
        <f t="array" ref="G13">SUM(IF('Studied Papers'!$B$3:$B$90=G$4,IF('Studied Papers'!$I$3:$I$90=$A13,1,0),0))</f>
        <v>0</v>
      </c>
      <c r="H13" s="24">
        <f t="array" ref="H13">SUM(IF('Studied Papers'!$B$3:$B$90=H$4,IF('Studied Papers'!$I$3:$I$90=$A13,1,0),0))</f>
        <v>0</v>
      </c>
      <c r="I13" s="24">
        <f t="array" ref="I13">SUM(IF('Studied Papers'!$B$3:$B$90=I$4,IF('Studied Papers'!$I$3:$I$90=$A13,1,0),0))</f>
        <v>0</v>
      </c>
      <c r="J13" s="24">
        <f t="array" ref="J13">SUM(IF('Studied Papers'!$B$3:$B$90=J$4,IF('Studied Papers'!$I$3:$I$90=$A13,1,0),0))</f>
        <v>0</v>
      </c>
      <c r="K13" s="24">
        <f t="array" ref="K13">SUM(IF('Studied Papers'!$B$3:$B$90=K$4,IF('Studied Papers'!$I$3:$I$90=$A13,1,0),0))</f>
        <v>0</v>
      </c>
      <c r="L13" s="24">
        <f t="array" ref="L13">SUM(IF('Studied Papers'!$B$3:$B$90=L$4,IF('Studied Papers'!$I$3:$I$90=$A13,1,0),0))</f>
        <v>0</v>
      </c>
      <c r="M13" s="24">
        <f t="array" ref="M13">SUM(IF('Studied Papers'!$B$3:$B$90=M$4,IF('Studied Papers'!$I$3:$I$90=$A13,1,0),0))</f>
        <v>0</v>
      </c>
      <c r="N13" s="24">
        <f t="array" ref="N13">SUM(IF('Studied Papers'!$B$3:$B$90=N$4,IF('Studied Papers'!$I$3:$I$90=$A13,1,0),0))</f>
        <v>0</v>
      </c>
      <c r="O13" s="24">
        <f t="array" ref="O13">SUM(IF('Studied Papers'!$B$3:$B$90=O$4,IF('Studied Papers'!$I$3:$I$90=$A13,1,0),0))</f>
        <v>0</v>
      </c>
      <c r="P13" s="24">
        <f t="array" ref="P13">SUM(IF('Studied Papers'!$B$3:$B$90=P$4,IF('Studied Papers'!$I$3:$I$90=$A13,1,0),0))</f>
        <v>0</v>
      </c>
      <c r="Q13" s="24">
        <f t="array" ref="Q13">SUM(IF('Studied Papers'!$B$3:$B$90=Q$4,IF('Studied Papers'!$I$3:$I$90=$A13,1,0),0))</f>
        <v>0</v>
      </c>
      <c r="R13" s="24">
        <f t="array" ref="R13">SUM(IF('Studied Papers'!$B$3:$B$90=R$4,IF('Studied Papers'!$I$3:$I$90=$A13,1,0),0))</f>
        <v>0</v>
      </c>
      <c r="S13" s="24">
        <f t="array" ref="S13">SUM(IF('Studied Papers'!$B$3:$B$90=S$4,IF('Studied Papers'!$I$3:$I$90=$A13,1,0),0))</f>
        <v>0</v>
      </c>
      <c r="T13" s="24">
        <f t="array" ref="T13">SUM(IF('Studied Papers'!$B$3:$B$90=T$4,IF('Studied Papers'!$I$3:$I$90=$A13,1,0),0))</f>
        <v>0</v>
      </c>
      <c r="U13" s="24">
        <f t="array" ref="U13">SUM(IF('Studied Papers'!$B$3:$B$90=U$4,IF('Studied Papers'!$I$3:$I$90=$A13,1,0),0))</f>
        <v>0</v>
      </c>
      <c r="V13" s="24">
        <f t="array" ref="V13">SUM(IF('Studied Papers'!$B$3:$B$90=V$4,IF('Studied Papers'!$I$3:$I$90=$A13,1,0),0))</f>
        <v>0</v>
      </c>
      <c r="W13" s="24">
        <f t="array" ref="W13">SUM(IF('Studied Papers'!$B$3:$B$90=W$4,IF('Studied Papers'!$I$3:$I$90=$A13,1,0),0))</f>
        <v>0</v>
      </c>
      <c r="X13" s="24">
        <f t="array" ref="X13">SUM(IF('Studied Papers'!$B$3:$B$90=X$4,IF('Studied Papers'!$I$3:$I$90=$A13,1,0),0))</f>
        <v>0</v>
      </c>
      <c r="Y13" s="24">
        <f t="array" ref="Y13">SUM(IF('Studied Papers'!$B$3:$B$90=Y$4,IF('Studied Papers'!$I$3:$I$90=$A13,1,0),0))</f>
        <v>0</v>
      </c>
      <c r="Z13" s="24">
        <f t="array" ref="Z13">SUM(IF('Studied Papers'!$B$3:$B$90=Z$4,IF('Studied Papers'!$I$3:$I$90=$A13,1,0),0))</f>
        <v>0</v>
      </c>
      <c r="AA13" s="24">
        <f t="array" ref="AA13">SUM(IF('Studied Papers'!$B$3:$B$90=AA$4,IF('Studied Papers'!$I$3:$I$90=$A13,1,0),0))</f>
        <v>0</v>
      </c>
      <c r="AB13" s="24">
        <f t="array" ref="AB13">SUM(IF('Studied Papers'!$B$3:$B$90=AB$4,IF('Studied Papers'!$I$3:$I$90=$A13,1,0),0))</f>
        <v>0</v>
      </c>
      <c r="AC13" s="24">
        <f t="array" ref="AC13">SUM(IF('Studied Papers'!$B$3:$B$90=AC$4,IF('Studied Papers'!$I$3:$I$90=$A13,1,0),0))</f>
        <v>0</v>
      </c>
      <c r="AD13" s="24">
        <f t="array" ref="AD13">SUM(IF('Studied Papers'!$B$3:$B$90=AD$4,IF('Studied Papers'!$I$3:$I$90=$A13,1,0),0))</f>
        <v>0</v>
      </c>
      <c r="AE13" s="24">
        <f t="array" ref="AE13">SUM(IF('Studied Papers'!$B$3:$B$90=AE$4,IF('Studied Papers'!$I$3:$I$90=$A13,1,0),0))</f>
        <v>0</v>
      </c>
      <c r="AF13" s="24">
        <f t="array" ref="AF13">SUM(IF('Studied Papers'!$B$3:$B$90=AF$4,IF('Studied Papers'!$I$3:$I$90=$A13,1,0),0))</f>
        <v>0</v>
      </c>
      <c r="AG13" s="24">
        <f t="array" ref="AG13">SUM(IF('Studied Papers'!$B$3:$B$90=AG$4,IF('Studied Papers'!$I$3:$I$90=$A13,1,0),0))</f>
        <v>0</v>
      </c>
      <c r="AH13" s="24">
        <f t="array" ref="AH13">SUM(IF('Studied Papers'!$B$3:$B$90=AH$4,IF('Studied Papers'!$I$3:$I$90=$A13,1,0),0))</f>
        <v>0</v>
      </c>
      <c r="AI13" s="24">
        <f t="array" ref="AI13">SUM(IF('Studied Papers'!$B$3:$B$90=AI$4,IF('Studied Papers'!$I$3:$I$90=$A13,1,0),0))</f>
        <v>0</v>
      </c>
      <c r="AJ13" s="24">
        <f t="array" ref="AJ13">SUM(IF('Studied Papers'!$B$3:$B$90=AJ$4,IF('Studied Papers'!$I$3:$I$90=$A13,1,0),0))</f>
        <v>0</v>
      </c>
    </row>
    <row r="14" spans="1:36" x14ac:dyDescent="0.2">
      <c r="A14" s="24" t="str">
        <f>'SWEBOK KAs'!A22</f>
        <v>SQ</v>
      </c>
      <c r="B14" s="24">
        <f t="array" ref="B14">SUM(IF('Studied Papers'!$B$3:$B$90=B$4,IF('Studied Papers'!$I$3:$I$90=$A14,1,0),0))</f>
        <v>0</v>
      </c>
      <c r="C14" s="24">
        <f t="array" ref="C14">SUM(IF('Studied Papers'!$B$3:$B$90=C$4,IF('Studied Papers'!$I$3:$I$90=$A14,1,0),0))</f>
        <v>0</v>
      </c>
      <c r="D14" s="24">
        <f t="array" ref="D14">SUM(IF('Studied Papers'!$B$3:$B$90=D$4,IF('Studied Papers'!$I$3:$I$90=$A14,1,0),0))</f>
        <v>0</v>
      </c>
      <c r="E14" s="24">
        <f t="array" ref="E14">SUM(IF('Studied Papers'!$B$3:$B$90=E$4,IF('Studied Papers'!$I$3:$I$90=$A14,1,0),0))</f>
        <v>0</v>
      </c>
      <c r="F14" s="24">
        <f t="array" ref="F14">SUM(IF('Studied Papers'!$B$3:$B$90=F$4,IF('Studied Papers'!$I$3:$I$90=$A14,1,0),0))</f>
        <v>0</v>
      </c>
      <c r="G14" s="24">
        <f t="array" ref="G14">SUM(IF('Studied Papers'!$B$3:$B$90=G$4,IF('Studied Papers'!$I$3:$I$90=$A14,1,0),0))</f>
        <v>0</v>
      </c>
      <c r="H14" s="24">
        <f t="array" ref="H14">SUM(IF('Studied Papers'!$B$3:$B$90=H$4,IF('Studied Papers'!$I$3:$I$90=$A14,1,0),0))</f>
        <v>0</v>
      </c>
      <c r="I14" s="24">
        <f t="array" ref="I14">SUM(IF('Studied Papers'!$B$3:$B$90=I$4,IF('Studied Papers'!$I$3:$I$90=$A14,1,0),0))</f>
        <v>0</v>
      </c>
      <c r="J14" s="24">
        <f t="array" ref="J14">SUM(IF('Studied Papers'!$B$3:$B$90=J$4,IF('Studied Papers'!$I$3:$I$90=$A14,1,0),0))</f>
        <v>0</v>
      </c>
      <c r="K14" s="24">
        <f t="array" ref="K14">SUM(IF('Studied Papers'!$B$3:$B$90=K$4,IF('Studied Papers'!$I$3:$I$90=$A14,1,0),0))</f>
        <v>0</v>
      </c>
      <c r="L14" s="24">
        <f t="array" ref="L14">SUM(IF('Studied Papers'!$B$3:$B$90=L$4,IF('Studied Papers'!$I$3:$I$90=$A14,1,0),0))</f>
        <v>0</v>
      </c>
      <c r="M14" s="24">
        <f t="array" ref="M14">SUM(IF('Studied Papers'!$B$3:$B$90=M$4,IF('Studied Papers'!$I$3:$I$90=$A14,1,0),0))</f>
        <v>0</v>
      </c>
      <c r="N14" s="24">
        <f t="array" ref="N14">SUM(IF('Studied Papers'!$B$3:$B$90=N$4,IF('Studied Papers'!$I$3:$I$90=$A14,1,0),0))</f>
        <v>0</v>
      </c>
      <c r="O14" s="24">
        <f t="array" ref="O14">SUM(IF('Studied Papers'!$B$3:$B$90=O$4,IF('Studied Papers'!$I$3:$I$90=$A14,1,0),0))</f>
        <v>0</v>
      </c>
      <c r="P14" s="24">
        <f t="array" ref="P14">SUM(IF('Studied Papers'!$B$3:$B$90=P$4,IF('Studied Papers'!$I$3:$I$90=$A14,1,0),0))</f>
        <v>0</v>
      </c>
      <c r="Q14" s="24">
        <f t="array" ref="Q14">SUM(IF('Studied Papers'!$B$3:$B$90=Q$4,IF('Studied Papers'!$I$3:$I$90=$A14,1,0),0))</f>
        <v>0</v>
      </c>
      <c r="R14" s="24">
        <f t="array" ref="R14">SUM(IF('Studied Papers'!$B$3:$B$90=R$4,IF('Studied Papers'!$I$3:$I$90=$A14,1,0),0))</f>
        <v>0</v>
      </c>
      <c r="S14" s="24">
        <f t="array" ref="S14">SUM(IF('Studied Papers'!$B$3:$B$90=S$4,IF('Studied Papers'!$I$3:$I$90=$A14,1,0),0))</f>
        <v>0</v>
      </c>
      <c r="T14" s="24">
        <f t="array" ref="T14">SUM(IF('Studied Papers'!$B$3:$B$90=T$4,IF('Studied Papers'!$I$3:$I$90=$A14,1,0),0))</f>
        <v>0</v>
      </c>
      <c r="U14" s="24">
        <f t="array" ref="U14">SUM(IF('Studied Papers'!$B$3:$B$90=U$4,IF('Studied Papers'!$I$3:$I$90=$A14,1,0),0))</f>
        <v>0</v>
      </c>
      <c r="V14" s="24">
        <f t="array" ref="V14">SUM(IF('Studied Papers'!$B$3:$B$90=V$4,IF('Studied Papers'!$I$3:$I$90=$A14,1,0),0))</f>
        <v>0</v>
      </c>
      <c r="W14" s="24">
        <f t="array" ref="W14">SUM(IF('Studied Papers'!$B$3:$B$90=W$4,IF('Studied Papers'!$I$3:$I$90=$A14,1,0),0))</f>
        <v>0</v>
      </c>
      <c r="X14" s="24">
        <f t="array" ref="X14">SUM(IF('Studied Papers'!$B$3:$B$90=X$4,IF('Studied Papers'!$I$3:$I$90=$A14,1,0),0))</f>
        <v>0</v>
      </c>
      <c r="Y14" s="24">
        <f t="array" ref="Y14">SUM(IF('Studied Papers'!$B$3:$B$90=Y$4,IF('Studied Papers'!$I$3:$I$90=$A14,1,0),0))</f>
        <v>0</v>
      </c>
      <c r="Z14" s="24">
        <f t="array" ref="Z14">SUM(IF('Studied Papers'!$B$3:$B$90=Z$4,IF('Studied Papers'!$I$3:$I$90=$A14,1,0),0))</f>
        <v>0</v>
      </c>
      <c r="AA14" s="24">
        <f t="array" ref="AA14">SUM(IF('Studied Papers'!$B$3:$B$90=AA$4,IF('Studied Papers'!$I$3:$I$90=$A14,1,0),0))</f>
        <v>0</v>
      </c>
      <c r="AB14" s="24">
        <f t="array" ref="AB14">SUM(IF('Studied Papers'!$B$3:$B$90=AB$4,IF('Studied Papers'!$I$3:$I$90=$A14,1,0),0))</f>
        <v>0</v>
      </c>
      <c r="AC14" s="24">
        <f t="array" ref="AC14">SUM(IF('Studied Papers'!$B$3:$B$90=AC$4,IF('Studied Papers'!$I$3:$I$90=$A14,1,0),0))</f>
        <v>0</v>
      </c>
      <c r="AD14" s="24">
        <f t="array" ref="AD14">SUM(IF('Studied Papers'!$B$3:$B$90=AD$4,IF('Studied Papers'!$I$3:$I$90=$A14,1,0),0))</f>
        <v>0</v>
      </c>
      <c r="AE14" s="24">
        <f t="array" ref="AE14">SUM(IF('Studied Papers'!$B$3:$B$90=AE$4,IF('Studied Papers'!$I$3:$I$90=$A14,1,0),0))</f>
        <v>0</v>
      </c>
      <c r="AF14" s="24">
        <f t="array" ref="AF14">SUM(IF('Studied Papers'!$B$3:$B$90=AF$4,IF('Studied Papers'!$I$3:$I$90=$A14,1,0),0))</f>
        <v>1</v>
      </c>
      <c r="AG14" s="24">
        <f t="array" ref="AG14">SUM(IF('Studied Papers'!$B$3:$B$90=AG$4,IF('Studied Papers'!$I$3:$I$90=$A14,1,0),0))</f>
        <v>0</v>
      </c>
      <c r="AH14" s="24">
        <f t="array" ref="AH14">SUM(IF('Studied Papers'!$B$3:$B$90=AH$4,IF('Studied Papers'!$I$3:$I$90=$A14,1,0),0))</f>
        <v>0</v>
      </c>
      <c r="AI14" s="24">
        <f t="array" ref="AI14">SUM(IF('Studied Papers'!$B$3:$B$90=AI$4,IF('Studied Papers'!$I$3:$I$90=$A14,1,0),0))</f>
        <v>0</v>
      </c>
      <c r="AJ14" s="24">
        <f t="array" ref="AJ14">SUM(IF('Studied Papers'!$B$3:$B$90=AJ$4,IF('Studied Papers'!$I$3:$I$90=$A14,1,0),0))</f>
        <v>0</v>
      </c>
    </row>
    <row r="15" spans="1:36" x14ac:dyDescent="0.2">
      <c r="A15" s="24" t="str">
        <f>'SWEBOK KAs'!A55</f>
        <v>SEM</v>
      </c>
      <c r="B15" s="24">
        <f t="array" ref="B15">SUM(IF('Studied Papers'!$B$3:$B$90=B$4,IF('Studied Papers'!$I$3:$I$90=$A15,1,0),0))</f>
        <v>0</v>
      </c>
      <c r="C15" s="24">
        <f t="array" ref="C15">SUM(IF('Studied Papers'!$B$3:$B$90=C$4,IF('Studied Papers'!$I$3:$I$90=$A15,1,0),0))</f>
        <v>0</v>
      </c>
      <c r="D15" s="24">
        <f t="array" ref="D15">SUM(IF('Studied Papers'!$B$3:$B$90=D$4,IF('Studied Papers'!$I$3:$I$90=$A15,1,0),0))</f>
        <v>0</v>
      </c>
      <c r="E15" s="24">
        <f t="array" ref="E15">SUM(IF('Studied Papers'!$B$3:$B$90=E$4,IF('Studied Papers'!$I$3:$I$90=$A15,1,0),0))</f>
        <v>0</v>
      </c>
      <c r="F15" s="24">
        <f t="array" ref="F15">SUM(IF('Studied Papers'!$B$3:$B$90=F$4,IF('Studied Papers'!$I$3:$I$90=$A15,1,0),0))</f>
        <v>0</v>
      </c>
      <c r="G15" s="24">
        <f t="array" ref="G15">SUM(IF('Studied Papers'!$B$3:$B$90=G$4,IF('Studied Papers'!$I$3:$I$90=$A15,1,0),0))</f>
        <v>0</v>
      </c>
      <c r="H15" s="24">
        <f t="array" ref="H15">SUM(IF('Studied Papers'!$B$3:$B$90=H$4,IF('Studied Papers'!$I$3:$I$90=$A15,1,0),0))</f>
        <v>0</v>
      </c>
      <c r="I15" s="24">
        <f t="array" ref="I15">SUM(IF('Studied Papers'!$B$3:$B$90=I$4,IF('Studied Papers'!$I$3:$I$90=$A15,1,0),0))</f>
        <v>0</v>
      </c>
      <c r="J15" s="24">
        <f t="array" ref="J15">SUM(IF('Studied Papers'!$B$3:$B$90=J$4,IF('Studied Papers'!$I$3:$I$90=$A15,1,0),0))</f>
        <v>0</v>
      </c>
      <c r="K15" s="24">
        <f t="array" ref="K15">SUM(IF('Studied Papers'!$B$3:$B$90=K$4,IF('Studied Papers'!$I$3:$I$90=$A15,1,0),0))</f>
        <v>0</v>
      </c>
      <c r="L15" s="24">
        <f t="array" ref="L15">SUM(IF('Studied Papers'!$B$3:$B$90=L$4,IF('Studied Papers'!$I$3:$I$90=$A15,1,0),0))</f>
        <v>0</v>
      </c>
      <c r="M15" s="24">
        <f t="array" ref="M15">SUM(IF('Studied Papers'!$B$3:$B$90=M$4,IF('Studied Papers'!$I$3:$I$90=$A15,1,0),0))</f>
        <v>0</v>
      </c>
      <c r="N15" s="24">
        <f t="array" ref="N15">SUM(IF('Studied Papers'!$B$3:$B$90=N$4,IF('Studied Papers'!$I$3:$I$90=$A15,1,0),0))</f>
        <v>0</v>
      </c>
      <c r="O15" s="24">
        <f t="array" ref="O15">SUM(IF('Studied Papers'!$B$3:$B$90=O$4,IF('Studied Papers'!$I$3:$I$90=$A15,1,0),0))</f>
        <v>0</v>
      </c>
      <c r="P15" s="24">
        <f t="array" ref="P15">SUM(IF('Studied Papers'!$B$3:$B$90=P$4,IF('Studied Papers'!$I$3:$I$90=$A15,1,0),0))</f>
        <v>1</v>
      </c>
      <c r="Q15" s="24">
        <f t="array" ref="Q15">SUM(IF('Studied Papers'!$B$3:$B$90=Q$4,IF('Studied Papers'!$I$3:$I$90=$A15,1,0),0))</f>
        <v>0</v>
      </c>
      <c r="R15" s="24">
        <f t="array" ref="R15">SUM(IF('Studied Papers'!$B$3:$B$90=R$4,IF('Studied Papers'!$I$3:$I$90=$A15,1,0),0))</f>
        <v>1</v>
      </c>
      <c r="S15" s="24">
        <f t="array" ref="S15">SUM(IF('Studied Papers'!$B$3:$B$90=S$4,IF('Studied Papers'!$I$3:$I$90=$A15,1,0),0))</f>
        <v>0</v>
      </c>
      <c r="T15" s="24">
        <f t="array" ref="T15">SUM(IF('Studied Papers'!$B$3:$B$90=T$4,IF('Studied Papers'!$I$3:$I$90=$A15,1,0),0))</f>
        <v>0</v>
      </c>
      <c r="U15" s="24">
        <f t="array" ref="U15">SUM(IF('Studied Papers'!$B$3:$B$90=U$4,IF('Studied Papers'!$I$3:$I$90=$A15,1,0),0))</f>
        <v>0</v>
      </c>
      <c r="V15" s="24">
        <f t="array" ref="V15">SUM(IF('Studied Papers'!$B$3:$B$90=V$4,IF('Studied Papers'!$I$3:$I$90=$A15,1,0),0))</f>
        <v>0</v>
      </c>
      <c r="W15" s="24">
        <f t="array" ref="W15">SUM(IF('Studied Papers'!$B$3:$B$90=W$4,IF('Studied Papers'!$I$3:$I$90=$A15,1,0),0))</f>
        <v>0</v>
      </c>
      <c r="X15" s="24">
        <f t="array" ref="X15">SUM(IF('Studied Papers'!$B$3:$B$90=X$4,IF('Studied Papers'!$I$3:$I$90=$A15,1,0),0))</f>
        <v>1</v>
      </c>
      <c r="Y15" s="24">
        <f t="array" ref="Y15">SUM(IF('Studied Papers'!$B$3:$B$90=Y$4,IF('Studied Papers'!$I$3:$I$90=$A15,1,0),0))</f>
        <v>0</v>
      </c>
      <c r="Z15" s="24">
        <f t="array" ref="Z15">SUM(IF('Studied Papers'!$B$3:$B$90=Z$4,IF('Studied Papers'!$I$3:$I$90=$A15,1,0),0))</f>
        <v>1</v>
      </c>
      <c r="AA15" s="24">
        <f t="array" ref="AA15">SUM(IF('Studied Papers'!$B$3:$B$90=AA$4,IF('Studied Papers'!$I$3:$I$90=$A15,1,0),0))</f>
        <v>1</v>
      </c>
      <c r="AB15" s="24">
        <f t="array" ref="AB15">SUM(IF('Studied Papers'!$B$3:$B$90=AB$4,IF('Studied Papers'!$I$3:$I$90=$A15,1,0),0))</f>
        <v>1</v>
      </c>
      <c r="AC15" s="24">
        <f t="array" ref="AC15">SUM(IF('Studied Papers'!$B$3:$B$90=AC$4,IF('Studied Papers'!$I$3:$I$90=$A15,1,0),0))</f>
        <v>2</v>
      </c>
      <c r="AD15" s="24">
        <f t="array" ref="AD15">SUM(IF('Studied Papers'!$B$3:$B$90=AD$4,IF('Studied Papers'!$I$3:$I$90=$A15,1,0),0))</f>
        <v>0</v>
      </c>
      <c r="AE15" s="24">
        <f t="array" ref="AE15">SUM(IF('Studied Papers'!$B$3:$B$90=AE$4,IF('Studied Papers'!$I$3:$I$90=$A15,1,0),0))</f>
        <v>2</v>
      </c>
      <c r="AF15" s="24">
        <f t="array" ref="AF15">SUM(IF('Studied Papers'!$B$3:$B$90=AF$4,IF('Studied Papers'!$I$3:$I$90=$A15,1,0),0))</f>
        <v>4</v>
      </c>
      <c r="AG15" s="24">
        <f t="array" ref="AG15">SUM(IF('Studied Papers'!$B$3:$B$90=AG$4,IF('Studied Papers'!$I$3:$I$90=$A15,1,0),0))</f>
        <v>0</v>
      </c>
      <c r="AH15" s="24">
        <f t="array" ref="AH15">SUM(IF('Studied Papers'!$B$3:$B$90=AH$4,IF('Studied Papers'!$I$3:$I$90=$A15,1,0),0))</f>
        <v>0</v>
      </c>
      <c r="AI15" s="24">
        <f t="array" ref="AI15">SUM(IF('Studied Papers'!$B$3:$B$90=AI$4,IF('Studied Papers'!$I$3:$I$90=$A15,1,0),0))</f>
        <v>1</v>
      </c>
      <c r="AJ15" s="24">
        <f t="array" ref="AJ15">SUM(IF('Studied Papers'!$B$3:$B$90=AJ$4,IF('Studied Papers'!$I$3:$I$90=$A15,1,0),0))</f>
        <v>1</v>
      </c>
    </row>
    <row r="16" spans="1:36" x14ac:dyDescent="0.2">
      <c r="A16" s="56" t="str">
        <f>'SWEBOK KAs'!A11</f>
        <v>SEPP</v>
      </c>
      <c r="B16" s="56">
        <f t="array" ref="B16">SUM(IF('Studied Papers'!$B$3:$B$90=B$4,IF('Studied Papers'!$I$3:$I$90=$A16,1,0),0))</f>
        <v>0</v>
      </c>
      <c r="C16" s="56">
        <f t="array" ref="C16">SUM(IF('Studied Papers'!$B$3:$B$90=C$4,IF('Studied Papers'!$I$3:$I$90=$A16,1,0),0))</f>
        <v>0</v>
      </c>
      <c r="D16" s="56">
        <f t="array" ref="D16">SUM(IF('Studied Papers'!$B$3:$B$90=D$4,IF('Studied Papers'!$I$3:$I$90=$A16,1,0),0))</f>
        <v>0</v>
      </c>
      <c r="E16" s="56">
        <f t="array" ref="E16">SUM(IF('Studied Papers'!$B$3:$B$90=E$4,IF('Studied Papers'!$I$3:$I$90=$A16,1,0),0))</f>
        <v>0</v>
      </c>
      <c r="F16" s="56">
        <f t="array" ref="F16">SUM(IF('Studied Papers'!$B$3:$B$90=F$4,IF('Studied Papers'!$I$3:$I$90=$A16,1,0),0))</f>
        <v>0</v>
      </c>
      <c r="G16" s="56">
        <f t="array" ref="G16">SUM(IF('Studied Papers'!$B$3:$B$90=G$4,IF('Studied Papers'!$I$3:$I$90=$A16,1,0),0))</f>
        <v>0</v>
      </c>
      <c r="H16" s="56">
        <f t="array" ref="H16">SUM(IF('Studied Papers'!$B$3:$B$90=H$4,IF('Studied Papers'!$I$3:$I$90=$A16,1,0),0))</f>
        <v>0</v>
      </c>
      <c r="I16" s="56">
        <f t="array" ref="I16">SUM(IF('Studied Papers'!$B$3:$B$90=I$4,IF('Studied Papers'!$I$3:$I$90=$A16,1,0),0))</f>
        <v>0</v>
      </c>
      <c r="J16" s="56">
        <f t="array" ref="J16">SUM(IF('Studied Papers'!$B$3:$B$90=J$4,IF('Studied Papers'!$I$3:$I$90=$A16,1,0),0))</f>
        <v>0</v>
      </c>
      <c r="K16" s="56">
        <f t="array" ref="K16">SUM(IF('Studied Papers'!$B$3:$B$90=K$4,IF('Studied Papers'!$I$3:$I$90=$A16,1,0),0))</f>
        <v>0</v>
      </c>
      <c r="L16" s="56">
        <f t="array" ref="L16">SUM(IF('Studied Papers'!$B$3:$B$90=L$4,IF('Studied Papers'!$I$3:$I$90=$A16,1,0),0))</f>
        <v>0</v>
      </c>
      <c r="M16" s="56">
        <f t="array" ref="M16">SUM(IF('Studied Papers'!$B$3:$B$90=M$4,IF('Studied Papers'!$I$3:$I$90=$A16,1,0),0))</f>
        <v>0</v>
      </c>
      <c r="N16" s="56">
        <f t="array" ref="N16">SUM(IF('Studied Papers'!$B$3:$B$90=N$4,IF('Studied Papers'!$I$3:$I$90=$A16,1,0),0))</f>
        <v>0</v>
      </c>
      <c r="O16" s="56">
        <f t="array" ref="O16">SUM(IF('Studied Papers'!$B$3:$B$90=O$4,IF('Studied Papers'!$I$3:$I$90=$A16,1,0),0))</f>
        <v>0</v>
      </c>
      <c r="P16" s="56">
        <f t="array" ref="P16">SUM(IF('Studied Papers'!$B$3:$B$90=P$4,IF('Studied Papers'!$I$3:$I$90=$A16,1,0),0))</f>
        <v>0</v>
      </c>
      <c r="Q16" s="56">
        <f t="array" ref="Q16">SUM(IF('Studied Papers'!$B$3:$B$90=Q$4,IF('Studied Papers'!$I$3:$I$90=$A16,1,0),0))</f>
        <v>0</v>
      </c>
      <c r="R16" s="56">
        <f t="array" ref="R16">SUM(IF('Studied Papers'!$B$3:$B$90=R$4,IF('Studied Papers'!$I$3:$I$90=$A16,1,0),0))</f>
        <v>0</v>
      </c>
      <c r="S16" s="56">
        <f t="array" ref="S16">SUM(IF('Studied Papers'!$B$3:$B$90=S$4,IF('Studied Papers'!$I$3:$I$90=$A16,1,0),0))</f>
        <v>0</v>
      </c>
      <c r="T16" s="56">
        <f t="array" ref="T16">SUM(IF('Studied Papers'!$B$3:$B$90=T$4,IF('Studied Papers'!$I$3:$I$90=$A16,1,0),0))</f>
        <v>0</v>
      </c>
      <c r="U16" s="56">
        <f t="array" ref="U16">SUM(IF('Studied Papers'!$B$3:$B$90=U$4,IF('Studied Papers'!$I$3:$I$90=$A16,1,0),0))</f>
        <v>0</v>
      </c>
      <c r="V16" s="56">
        <f t="array" ref="V16">SUM(IF('Studied Papers'!$B$3:$B$90=V$4,IF('Studied Papers'!$I$3:$I$90=$A16,1,0),0))</f>
        <v>0</v>
      </c>
      <c r="W16" s="56">
        <f t="array" ref="W16">SUM(IF('Studied Papers'!$B$3:$B$90=W$4,IF('Studied Papers'!$I$3:$I$90=$A16,1,0),0))</f>
        <v>0</v>
      </c>
      <c r="X16" s="56">
        <f t="array" ref="X16">SUM(IF('Studied Papers'!$B$3:$B$90=X$4,IF('Studied Papers'!$I$3:$I$90=$A16,1,0),0))</f>
        <v>0</v>
      </c>
      <c r="Y16" s="56">
        <f t="array" ref="Y16">SUM(IF('Studied Papers'!$B$3:$B$90=Y$4,IF('Studied Papers'!$I$3:$I$90=$A16,1,0),0))</f>
        <v>0</v>
      </c>
      <c r="Z16" s="56">
        <f t="array" ref="Z16">SUM(IF('Studied Papers'!$B$3:$B$90=Z$4,IF('Studied Papers'!$I$3:$I$90=$A16,1,0),0))</f>
        <v>0</v>
      </c>
      <c r="AA16" s="56">
        <f t="array" ref="AA16">SUM(IF('Studied Papers'!$B$3:$B$90=AA$4,IF('Studied Papers'!$I$3:$I$90=$A16,1,0),0))</f>
        <v>0</v>
      </c>
      <c r="AB16" s="56">
        <f t="array" ref="AB16">SUM(IF('Studied Papers'!$B$3:$B$90=AB$4,IF('Studied Papers'!$I$3:$I$90=$A16,1,0),0))</f>
        <v>0</v>
      </c>
      <c r="AC16" s="56">
        <f t="array" ref="AC16">SUM(IF('Studied Papers'!$B$3:$B$90=AC$4,IF('Studied Papers'!$I$3:$I$90=$A16,1,0),0))</f>
        <v>0</v>
      </c>
      <c r="AD16" s="56">
        <f t="array" ref="AD16">SUM(IF('Studied Papers'!$B$3:$B$90=AD$4,IF('Studied Papers'!$I$3:$I$90=$A16,1,0),0))</f>
        <v>1</v>
      </c>
      <c r="AE16" s="56">
        <f t="array" ref="AE16">SUM(IF('Studied Papers'!$B$3:$B$90=AE$4,IF('Studied Papers'!$I$3:$I$90=$A16,1,0),0))</f>
        <v>2</v>
      </c>
      <c r="AF16" s="56">
        <f t="array" ref="AF16">SUM(IF('Studied Papers'!$B$3:$B$90=AF$4,IF('Studied Papers'!$I$3:$I$90=$A16,1,0),0))</f>
        <v>0</v>
      </c>
      <c r="AG16" s="56">
        <f t="array" ref="AG16">SUM(IF('Studied Papers'!$B$3:$B$90=AG$4,IF('Studied Papers'!$I$3:$I$90=$A16,1,0),0))</f>
        <v>0</v>
      </c>
      <c r="AH16" s="56">
        <f t="array" ref="AH16">SUM(IF('Studied Papers'!$B$3:$B$90=AH$4,IF('Studied Papers'!$I$3:$I$90=$A16,1,0),0))</f>
        <v>0</v>
      </c>
      <c r="AI16" s="56">
        <f t="array" ref="AI16">SUM(IF('Studied Papers'!$B$3:$B$90=AI$4,IF('Studied Papers'!$I$3:$I$90=$A16,1,0),0))</f>
        <v>0</v>
      </c>
      <c r="AJ16" s="56">
        <f t="array" ref="AJ16">SUM(IF('Studied Papers'!$B$3:$B$90=AJ$4,IF('Studied Papers'!$I$3:$I$90=$A16,1,0),0))</f>
        <v>0</v>
      </c>
    </row>
    <row r="17" spans="1:36" x14ac:dyDescent="0.2">
      <c r="A17" s="68" t="s">
        <v>350</v>
      </c>
      <c r="B17" s="69">
        <f>SUM(B5:B16)</f>
        <v>1</v>
      </c>
      <c r="C17" s="69">
        <f t="shared" ref="C17:AF17" si="1">SUM(C5:C16)</f>
        <v>1</v>
      </c>
      <c r="D17" s="69">
        <f t="shared" si="1"/>
        <v>0</v>
      </c>
      <c r="E17" s="69">
        <f t="shared" si="1"/>
        <v>0</v>
      </c>
      <c r="F17" s="69">
        <f t="shared" si="1"/>
        <v>5</v>
      </c>
      <c r="G17" s="69">
        <f t="shared" si="1"/>
        <v>0</v>
      </c>
      <c r="H17" s="69">
        <f t="shared" si="1"/>
        <v>1</v>
      </c>
      <c r="I17" s="69">
        <f t="shared" si="1"/>
        <v>2</v>
      </c>
      <c r="J17" s="69">
        <f t="shared" si="1"/>
        <v>1</v>
      </c>
      <c r="K17" s="69">
        <f t="shared" si="1"/>
        <v>4</v>
      </c>
      <c r="L17" s="69">
        <f t="shared" si="1"/>
        <v>1</v>
      </c>
      <c r="M17" s="69">
        <f t="shared" si="1"/>
        <v>0</v>
      </c>
      <c r="N17" s="69">
        <f t="shared" si="1"/>
        <v>3</v>
      </c>
      <c r="O17" s="69">
        <f t="shared" si="1"/>
        <v>1</v>
      </c>
      <c r="P17" s="69">
        <f t="shared" si="1"/>
        <v>2</v>
      </c>
      <c r="Q17" s="69">
        <f t="shared" si="1"/>
        <v>0</v>
      </c>
      <c r="R17" s="69">
        <f t="shared" si="1"/>
        <v>1</v>
      </c>
      <c r="S17" s="69">
        <f t="shared" si="1"/>
        <v>2</v>
      </c>
      <c r="T17" s="69">
        <f t="shared" si="1"/>
        <v>3</v>
      </c>
      <c r="U17" s="69">
        <f t="shared" si="1"/>
        <v>4</v>
      </c>
      <c r="V17" s="69">
        <f t="shared" si="1"/>
        <v>1</v>
      </c>
      <c r="W17" s="69">
        <f t="shared" si="1"/>
        <v>2</v>
      </c>
      <c r="X17" s="69">
        <f t="shared" si="1"/>
        <v>8</v>
      </c>
      <c r="Y17" s="69">
        <f t="shared" si="1"/>
        <v>0</v>
      </c>
      <c r="Z17" s="69">
        <f t="shared" si="1"/>
        <v>5</v>
      </c>
      <c r="AA17" s="69">
        <f t="shared" si="1"/>
        <v>4</v>
      </c>
      <c r="AB17" s="69">
        <f t="shared" si="1"/>
        <v>3</v>
      </c>
      <c r="AC17" s="69">
        <f t="shared" si="1"/>
        <v>4</v>
      </c>
      <c r="AD17" s="69">
        <f t="shared" si="1"/>
        <v>2</v>
      </c>
      <c r="AE17" s="69">
        <f t="shared" si="1"/>
        <v>5</v>
      </c>
      <c r="AF17" s="69">
        <f t="shared" si="1"/>
        <v>8</v>
      </c>
      <c r="AG17" s="69">
        <f t="shared" ref="AG17:AJ17" si="2">SUM(AG5:AG16)</f>
        <v>2</v>
      </c>
      <c r="AH17" s="69">
        <f t="shared" si="2"/>
        <v>1</v>
      </c>
      <c r="AI17" s="69">
        <f t="shared" si="2"/>
        <v>4</v>
      </c>
      <c r="AJ17" s="69">
        <f t="shared" si="2"/>
        <v>7</v>
      </c>
    </row>
    <row r="19" spans="1:36" x14ac:dyDescent="0.2">
      <c r="A19" s="76" t="str">
        <f>A4</f>
        <v>SE KA/Year</v>
      </c>
      <c r="B19" s="76">
        <f>F4</f>
        <v>1991</v>
      </c>
      <c r="C19" s="76">
        <f>B19+5</f>
        <v>1996</v>
      </c>
      <c r="D19" s="76">
        <f t="shared" ref="D19:H19" si="3">C19+5</f>
        <v>2001</v>
      </c>
      <c r="E19" s="76">
        <f t="shared" si="3"/>
        <v>2006</v>
      </c>
      <c r="F19" s="76">
        <f t="shared" si="3"/>
        <v>2011</v>
      </c>
      <c r="G19" s="76">
        <f t="shared" si="3"/>
        <v>2016</v>
      </c>
      <c r="H19" s="76">
        <f t="shared" si="3"/>
        <v>2021</v>
      </c>
    </row>
    <row r="20" spans="1:36" x14ac:dyDescent="0.2">
      <c r="A20" s="24" t="str">
        <f>A5</f>
        <v>SWEBOK</v>
      </c>
      <c r="B20" s="100">
        <f>SUM(B5:F5)</f>
        <v>4</v>
      </c>
      <c r="C20" s="101">
        <f>SUM(G5:K5)</f>
        <v>2</v>
      </c>
      <c r="D20" s="101">
        <f>SUM(L5:P5)</f>
        <v>2</v>
      </c>
      <c r="E20" s="101">
        <f>SUM(Q5:U5)</f>
        <v>3</v>
      </c>
      <c r="F20" s="101">
        <f>SUM(V5:Z5)</f>
        <v>10</v>
      </c>
      <c r="G20" s="101">
        <f>SUM(AA5:AE5)</f>
        <v>5</v>
      </c>
      <c r="H20" s="101">
        <f>SUM(AF5:AJ5)</f>
        <v>8</v>
      </c>
    </row>
    <row r="21" spans="1:36" x14ac:dyDescent="0.2">
      <c r="A21" s="24" t="str">
        <f t="shared" ref="A21:A31" si="4">A6</f>
        <v>SEP</v>
      </c>
      <c r="B21" s="100">
        <f t="shared" ref="B21:B31" si="5">SUM(B6:F6)</f>
        <v>1</v>
      </c>
      <c r="C21" s="101">
        <f t="shared" ref="C21:C31" si="6">SUM(G6:K6)</f>
        <v>1</v>
      </c>
      <c r="D21" s="101">
        <f t="shared" ref="D21:D31" si="7">SUM(L6:P6)</f>
        <v>0</v>
      </c>
      <c r="E21" s="101">
        <f t="shared" ref="E21:E31" si="8">SUM(Q6:U6)</f>
        <v>1</v>
      </c>
      <c r="F21" s="101">
        <f t="shared" ref="F21:F31" si="9">SUM(V6:Z6)</f>
        <v>0</v>
      </c>
      <c r="G21" s="101">
        <f t="shared" ref="G21:G31" si="10">SUM(AA6:AE6)</f>
        <v>0</v>
      </c>
      <c r="H21" s="101">
        <f t="shared" ref="H21:H31" si="11">SUM(AF6:AJ6)</f>
        <v>0</v>
      </c>
    </row>
    <row r="22" spans="1:36" x14ac:dyDescent="0.2">
      <c r="A22" s="24" t="str">
        <f t="shared" si="4"/>
        <v>SEMM</v>
      </c>
      <c r="B22" s="100">
        <f t="shared" si="5"/>
        <v>0</v>
      </c>
      <c r="C22" s="101">
        <f t="shared" si="6"/>
        <v>0</v>
      </c>
      <c r="D22" s="101">
        <f t="shared" si="7"/>
        <v>1</v>
      </c>
      <c r="E22" s="101">
        <f t="shared" si="8"/>
        <v>0</v>
      </c>
      <c r="F22" s="101">
        <f t="shared" si="9"/>
        <v>0</v>
      </c>
      <c r="G22" s="101">
        <f t="shared" si="10"/>
        <v>1</v>
      </c>
      <c r="H22" s="101">
        <f t="shared" si="11"/>
        <v>0</v>
      </c>
    </row>
    <row r="23" spans="1:36" x14ac:dyDescent="0.2">
      <c r="A23" s="24" t="str">
        <f t="shared" si="4"/>
        <v>SR</v>
      </c>
      <c r="B23" s="100">
        <f t="shared" si="5"/>
        <v>0</v>
      </c>
      <c r="C23" s="101">
        <f t="shared" si="6"/>
        <v>1</v>
      </c>
      <c r="D23" s="101">
        <f t="shared" si="7"/>
        <v>0</v>
      </c>
      <c r="E23" s="101">
        <f t="shared" si="8"/>
        <v>1</v>
      </c>
      <c r="F23" s="101">
        <f t="shared" si="9"/>
        <v>0</v>
      </c>
      <c r="G23" s="101">
        <f t="shared" si="10"/>
        <v>0</v>
      </c>
      <c r="H23" s="101">
        <f t="shared" si="11"/>
        <v>0</v>
      </c>
    </row>
    <row r="24" spans="1:36" x14ac:dyDescent="0.2">
      <c r="A24" s="24" t="str">
        <f t="shared" si="4"/>
        <v>SD</v>
      </c>
      <c r="B24" s="100">
        <f t="shared" si="5"/>
        <v>0</v>
      </c>
      <c r="C24" s="101">
        <f t="shared" si="6"/>
        <v>0</v>
      </c>
      <c r="D24" s="101">
        <f t="shared" si="7"/>
        <v>0</v>
      </c>
      <c r="E24" s="101">
        <f t="shared" si="8"/>
        <v>0</v>
      </c>
      <c r="F24" s="101">
        <f t="shared" si="9"/>
        <v>0</v>
      </c>
      <c r="G24" s="101">
        <f t="shared" si="10"/>
        <v>0</v>
      </c>
      <c r="H24" s="101">
        <f t="shared" si="11"/>
        <v>0</v>
      </c>
    </row>
    <row r="25" spans="1:36" x14ac:dyDescent="0.2">
      <c r="A25" s="24" t="str">
        <f t="shared" si="4"/>
        <v>SC</v>
      </c>
      <c r="B25" s="100">
        <f t="shared" si="5"/>
        <v>1</v>
      </c>
      <c r="C25" s="101">
        <f t="shared" si="6"/>
        <v>2</v>
      </c>
      <c r="D25" s="101">
        <f t="shared" si="7"/>
        <v>3</v>
      </c>
      <c r="E25" s="101">
        <f t="shared" si="8"/>
        <v>4</v>
      </c>
      <c r="F25" s="101">
        <f t="shared" si="9"/>
        <v>3</v>
      </c>
      <c r="G25" s="101">
        <f t="shared" si="10"/>
        <v>2</v>
      </c>
      <c r="H25" s="101">
        <f t="shared" si="11"/>
        <v>6</v>
      </c>
    </row>
    <row r="26" spans="1:36" x14ac:dyDescent="0.2">
      <c r="A26" s="24" t="str">
        <f t="shared" si="4"/>
        <v>ST</v>
      </c>
      <c r="B26" s="100">
        <f t="shared" si="5"/>
        <v>0</v>
      </c>
      <c r="C26" s="101">
        <f t="shared" si="6"/>
        <v>1</v>
      </c>
      <c r="D26" s="101">
        <f t="shared" si="7"/>
        <v>0</v>
      </c>
      <c r="E26" s="101">
        <f t="shared" si="8"/>
        <v>0</v>
      </c>
      <c r="F26" s="101">
        <f t="shared" si="9"/>
        <v>0</v>
      </c>
      <c r="G26" s="101">
        <f t="shared" si="10"/>
        <v>0</v>
      </c>
      <c r="H26" s="101">
        <f t="shared" si="11"/>
        <v>1</v>
      </c>
    </row>
    <row r="27" spans="1:36" x14ac:dyDescent="0.2">
      <c r="A27" s="24" t="str">
        <f t="shared" si="4"/>
        <v>SM</v>
      </c>
      <c r="B27" s="100">
        <f t="shared" si="5"/>
        <v>1</v>
      </c>
      <c r="C27" s="101">
        <f t="shared" si="6"/>
        <v>1</v>
      </c>
      <c r="D27" s="101">
        <f t="shared" si="7"/>
        <v>0</v>
      </c>
      <c r="E27" s="101">
        <f t="shared" si="8"/>
        <v>0</v>
      </c>
      <c r="F27" s="101">
        <f t="shared" si="9"/>
        <v>1</v>
      </c>
      <c r="G27" s="101">
        <f t="shared" si="10"/>
        <v>1</v>
      </c>
      <c r="H27" s="101">
        <f t="shared" si="11"/>
        <v>0</v>
      </c>
    </row>
    <row r="28" spans="1:36" x14ac:dyDescent="0.2">
      <c r="A28" s="24" t="str">
        <f t="shared" si="4"/>
        <v>SCM</v>
      </c>
      <c r="B28" s="100">
        <f t="shared" si="5"/>
        <v>0</v>
      </c>
      <c r="C28" s="101">
        <f t="shared" si="6"/>
        <v>0</v>
      </c>
      <c r="D28" s="101">
        <f t="shared" si="7"/>
        <v>0</v>
      </c>
      <c r="E28" s="101">
        <f t="shared" si="8"/>
        <v>0</v>
      </c>
      <c r="F28" s="101">
        <f t="shared" si="9"/>
        <v>0</v>
      </c>
      <c r="G28" s="101">
        <f t="shared" si="10"/>
        <v>0</v>
      </c>
      <c r="H28" s="101">
        <f t="shared" si="11"/>
        <v>0</v>
      </c>
    </row>
    <row r="29" spans="1:36" x14ac:dyDescent="0.2">
      <c r="A29" s="24" t="str">
        <f t="shared" si="4"/>
        <v>SQ</v>
      </c>
      <c r="B29" s="100">
        <f t="shared" si="5"/>
        <v>0</v>
      </c>
      <c r="C29" s="101">
        <f t="shared" si="6"/>
        <v>0</v>
      </c>
      <c r="D29" s="101">
        <f t="shared" si="7"/>
        <v>0</v>
      </c>
      <c r="E29" s="101">
        <f t="shared" si="8"/>
        <v>0</v>
      </c>
      <c r="F29" s="101">
        <f t="shared" si="9"/>
        <v>0</v>
      </c>
      <c r="G29" s="101">
        <f t="shared" si="10"/>
        <v>0</v>
      </c>
      <c r="H29" s="101">
        <f t="shared" si="11"/>
        <v>1</v>
      </c>
    </row>
    <row r="30" spans="1:36" x14ac:dyDescent="0.2">
      <c r="A30" s="24" t="str">
        <f>A15</f>
        <v>SEM</v>
      </c>
      <c r="B30" s="100">
        <f t="shared" si="5"/>
        <v>0</v>
      </c>
      <c r="C30" s="101">
        <f t="shared" si="6"/>
        <v>0</v>
      </c>
      <c r="D30" s="101">
        <f t="shared" si="7"/>
        <v>1</v>
      </c>
      <c r="E30" s="101">
        <f t="shared" si="8"/>
        <v>1</v>
      </c>
      <c r="F30" s="101">
        <f t="shared" si="9"/>
        <v>2</v>
      </c>
      <c r="G30" s="101">
        <f t="shared" si="10"/>
        <v>6</v>
      </c>
      <c r="H30" s="101">
        <f t="shared" si="11"/>
        <v>6</v>
      </c>
    </row>
    <row r="31" spans="1:36" x14ac:dyDescent="0.2">
      <c r="A31" s="24" t="str">
        <f t="shared" si="4"/>
        <v>SEPP</v>
      </c>
      <c r="B31" s="100">
        <f t="shared" si="5"/>
        <v>0</v>
      </c>
      <c r="C31" s="101">
        <f t="shared" si="6"/>
        <v>0</v>
      </c>
      <c r="D31" s="101">
        <f t="shared" si="7"/>
        <v>0</v>
      </c>
      <c r="E31" s="101">
        <f t="shared" si="8"/>
        <v>0</v>
      </c>
      <c r="F31" s="101">
        <f t="shared" si="9"/>
        <v>0</v>
      </c>
      <c r="G31" s="101">
        <f t="shared" si="10"/>
        <v>3</v>
      </c>
      <c r="H31" s="101">
        <f t="shared" si="11"/>
        <v>0</v>
      </c>
    </row>
    <row r="32" spans="1:36" x14ac:dyDescent="0.2">
      <c r="A32" s="68" t="s">
        <v>350</v>
      </c>
      <c r="B32" s="69">
        <f t="shared" ref="B32:H32" si="12">SUM(B20:B31)</f>
        <v>7</v>
      </c>
      <c r="C32" s="69">
        <f t="shared" si="12"/>
        <v>8</v>
      </c>
      <c r="D32" s="69">
        <f t="shared" si="12"/>
        <v>7</v>
      </c>
      <c r="E32" s="69">
        <f t="shared" si="12"/>
        <v>10</v>
      </c>
      <c r="F32" s="69">
        <f t="shared" si="12"/>
        <v>16</v>
      </c>
      <c r="G32" s="69">
        <f t="shared" si="12"/>
        <v>18</v>
      </c>
      <c r="H32" s="69">
        <f t="shared" si="12"/>
        <v>22</v>
      </c>
    </row>
    <row r="40" spans="1:36" x14ac:dyDescent="0.2">
      <c r="A40" s="76" t="str">
        <f>CONCATENATE('Studied Papers'!K2,"/",'Studied Papers'!B2)</f>
        <v>Goal/Year</v>
      </c>
      <c r="B40" s="76">
        <f>'Studied Papers'!$B$16</f>
        <v>1987</v>
      </c>
      <c r="C40" s="76">
        <f>B40+1</f>
        <v>1988</v>
      </c>
      <c r="D40" s="76">
        <f t="shared" ref="D40:AJ40" si="13">C40+1</f>
        <v>1989</v>
      </c>
      <c r="E40" s="76">
        <f t="shared" si="13"/>
        <v>1990</v>
      </c>
      <c r="F40" s="76">
        <f t="shared" si="13"/>
        <v>1991</v>
      </c>
      <c r="G40" s="76">
        <f t="shared" si="13"/>
        <v>1992</v>
      </c>
      <c r="H40" s="76">
        <f t="shared" si="13"/>
        <v>1993</v>
      </c>
      <c r="I40" s="76">
        <f t="shared" si="13"/>
        <v>1994</v>
      </c>
      <c r="J40" s="76">
        <f t="shared" si="13"/>
        <v>1995</v>
      </c>
      <c r="K40" s="76">
        <f t="shared" si="13"/>
        <v>1996</v>
      </c>
      <c r="L40" s="76">
        <f t="shared" si="13"/>
        <v>1997</v>
      </c>
      <c r="M40" s="76">
        <f t="shared" si="13"/>
        <v>1998</v>
      </c>
      <c r="N40" s="76">
        <f t="shared" si="13"/>
        <v>1999</v>
      </c>
      <c r="O40" s="76">
        <f t="shared" si="13"/>
        <v>2000</v>
      </c>
      <c r="P40" s="76">
        <f t="shared" si="13"/>
        <v>2001</v>
      </c>
      <c r="Q40" s="76">
        <f t="shared" si="13"/>
        <v>2002</v>
      </c>
      <c r="R40" s="76">
        <f t="shared" si="13"/>
        <v>2003</v>
      </c>
      <c r="S40" s="76">
        <f t="shared" si="13"/>
        <v>2004</v>
      </c>
      <c r="T40" s="76">
        <f t="shared" si="13"/>
        <v>2005</v>
      </c>
      <c r="U40" s="76">
        <f t="shared" si="13"/>
        <v>2006</v>
      </c>
      <c r="V40" s="76">
        <f t="shared" si="13"/>
        <v>2007</v>
      </c>
      <c r="W40" s="76">
        <f t="shared" si="13"/>
        <v>2008</v>
      </c>
      <c r="X40" s="76">
        <f t="shared" si="13"/>
        <v>2009</v>
      </c>
      <c r="Y40" s="76">
        <f t="shared" si="13"/>
        <v>2010</v>
      </c>
      <c r="Z40" s="76">
        <f t="shared" si="13"/>
        <v>2011</v>
      </c>
      <c r="AA40" s="76">
        <f t="shared" si="13"/>
        <v>2012</v>
      </c>
      <c r="AB40" s="76">
        <f t="shared" si="13"/>
        <v>2013</v>
      </c>
      <c r="AC40" s="76">
        <f t="shared" si="13"/>
        <v>2014</v>
      </c>
      <c r="AD40" s="76">
        <f t="shared" si="13"/>
        <v>2015</v>
      </c>
      <c r="AE40" s="76">
        <f t="shared" si="13"/>
        <v>2016</v>
      </c>
      <c r="AF40" s="76">
        <f t="shared" si="13"/>
        <v>2017</v>
      </c>
      <c r="AG40" s="76">
        <f t="shared" si="13"/>
        <v>2018</v>
      </c>
      <c r="AH40" s="76">
        <f t="shared" si="13"/>
        <v>2019</v>
      </c>
      <c r="AI40" s="76">
        <f t="shared" si="13"/>
        <v>2020</v>
      </c>
      <c r="AJ40" s="76">
        <f t="shared" si="13"/>
        <v>2021</v>
      </c>
    </row>
    <row r="41" spans="1:36" x14ac:dyDescent="0.2">
      <c r="A41" t="str">
        <f>'Ultimate Goals'!A3</f>
        <v>observation</v>
      </c>
      <c r="B41">
        <f>SUM(IF('Studied Papers'!$B$3:$B$90=B$40,IF('Studied Papers'!$K$3:$K$90=$A41,1,0),0))</f>
        <v>0</v>
      </c>
      <c r="C41">
        <f t="array" ref="C41">SUM(IF('Studied Papers'!$B$3:$B$90=C$40,IF('Studied Papers'!$K$3:$K$90=$A41,1,0),0))</f>
        <v>0</v>
      </c>
      <c r="D41">
        <f t="array" ref="D41">SUM(IF('Studied Papers'!$B$3:$B$90=D$40,IF('Studied Papers'!$K$3:$K$90=$A41,1,0),0))</f>
        <v>0</v>
      </c>
      <c r="E41">
        <f t="array" ref="E41">SUM(IF('Studied Papers'!$B$3:$B$90=E$40,IF('Studied Papers'!$K$3:$K$90=$A41,1,0),0))</f>
        <v>0</v>
      </c>
      <c r="F41">
        <f t="array" ref="F41">SUM(IF('Studied Papers'!$B$3:$B$90=F$40,IF('Studied Papers'!$K$3:$K$90=$A41,1,0),0))</f>
        <v>0</v>
      </c>
      <c r="G41">
        <f t="array" ref="G41">SUM(IF('Studied Papers'!$B$3:$B$90=G$40,IF('Studied Papers'!$K$3:$K$90=$A41,1,0),0))</f>
        <v>0</v>
      </c>
      <c r="H41">
        <f t="array" ref="H41">SUM(IF('Studied Papers'!$B$3:$B$90=H$40,IF('Studied Papers'!$K$3:$K$90=$A41,1,0),0))</f>
        <v>0</v>
      </c>
      <c r="I41">
        <f t="array" ref="I41">SUM(IF('Studied Papers'!$B$3:$B$90=I$40,IF('Studied Papers'!$K$3:$K$90=$A41,1,0),0))</f>
        <v>0</v>
      </c>
      <c r="J41">
        <f t="array" ref="J41">SUM(IF('Studied Papers'!$B$3:$B$90=J$40,IF('Studied Papers'!$K$3:$K$90=$A41,1,0),0))</f>
        <v>0</v>
      </c>
      <c r="K41">
        <f t="array" ref="K41">SUM(IF('Studied Papers'!$B$3:$B$90=K$40,IF('Studied Papers'!$K$3:$K$90=$A41,1,0),0))</f>
        <v>0</v>
      </c>
      <c r="L41">
        <f t="array" ref="L41">SUM(IF('Studied Papers'!$B$3:$B$90=L$40,IF('Studied Papers'!$K$3:$K$90=$A41,1,0),0))</f>
        <v>0</v>
      </c>
      <c r="M41">
        <f t="array" ref="M41">SUM(IF('Studied Papers'!$B$3:$B$90=M$40,IF('Studied Papers'!$K$3:$K$90=$A41,1,0),0))</f>
        <v>0</v>
      </c>
      <c r="N41">
        <f t="array" ref="N41">SUM(IF('Studied Papers'!$B$3:$B$90=N$40,IF('Studied Papers'!$K$3:$K$90=$A41,1,0),0))</f>
        <v>0</v>
      </c>
      <c r="O41">
        <f t="array" ref="O41">SUM(IF('Studied Papers'!$B$3:$B$90=O$40,IF('Studied Papers'!$K$3:$K$90=$A41,1,0),0))</f>
        <v>0</v>
      </c>
      <c r="P41">
        <f t="array" ref="P41">SUM(IF('Studied Papers'!$B$3:$B$90=P$40,IF('Studied Papers'!$K$3:$K$90=$A41,1,0),0))</f>
        <v>0</v>
      </c>
      <c r="Q41">
        <f t="array" ref="Q41">SUM(IF('Studied Papers'!$B$3:$B$90=Q$40,IF('Studied Papers'!$K$3:$K$90=$A41,1,0),0))</f>
        <v>0</v>
      </c>
      <c r="R41">
        <f t="array" ref="R41">SUM(IF('Studied Papers'!$B$3:$B$90=R$40,IF('Studied Papers'!$K$3:$K$90=$A41,1,0),0))</f>
        <v>0</v>
      </c>
      <c r="S41">
        <f t="array" ref="S41">SUM(IF('Studied Papers'!$B$3:$B$90=S$40,IF('Studied Papers'!$K$3:$K$90=$A41,1,0),0))</f>
        <v>0</v>
      </c>
      <c r="T41">
        <f t="array" ref="T41">SUM(IF('Studied Papers'!$B$3:$B$90=T$40,IF('Studied Papers'!$K$3:$K$90=$A41,1,0),0))</f>
        <v>0</v>
      </c>
      <c r="U41">
        <f t="array" ref="U41">SUM(IF('Studied Papers'!$B$3:$B$90=U$40,IF('Studied Papers'!$K$3:$K$90=$A41,1,0),0))</f>
        <v>0</v>
      </c>
      <c r="V41">
        <f t="array" ref="V41">SUM(IF('Studied Papers'!$B$3:$B$90=V$40,IF('Studied Papers'!$K$3:$K$90=$A41,1,0),0))</f>
        <v>0</v>
      </c>
      <c r="W41">
        <f t="array" ref="W41">SUM(IF('Studied Papers'!$B$3:$B$90=W$40,IF('Studied Papers'!$K$3:$K$90=$A41,1,0),0))</f>
        <v>0</v>
      </c>
      <c r="X41">
        <f t="array" ref="X41">SUM(IF('Studied Papers'!$B$3:$B$90=X$40,IF('Studied Papers'!$K$3:$K$90=$A41,1,0),0))</f>
        <v>0</v>
      </c>
      <c r="Y41">
        <f t="array" ref="Y41">SUM(IF('Studied Papers'!$B$3:$B$90=Y$40,IF('Studied Papers'!$K$3:$K$90=$A41,1,0),0))</f>
        <v>0</v>
      </c>
      <c r="Z41">
        <f t="array" ref="Z41">SUM(IF('Studied Papers'!$B$3:$B$90=Z$40,IF('Studied Papers'!$K$3:$K$90=$A41,1,0),0))</f>
        <v>0</v>
      </c>
      <c r="AA41">
        <f t="array" ref="AA41">SUM(IF('Studied Papers'!$B$3:$B$90=AA$40,IF('Studied Papers'!$K$3:$K$90=$A41,1,0),0))</f>
        <v>0</v>
      </c>
      <c r="AB41">
        <f t="array" ref="AB41">SUM(IF('Studied Papers'!$B$3:$B$90=AB$40,IF('Studied Papers'!$K$3:$K$90=$A41,1,0),0))</f>
        <v>0</v>
      </c>
      <c r="AC41">
        <f t="array" ref="AC41">SUM(IF('Studied Papers'!$B$3:$B$90=AC$40,IF('Studied Papers'!$K$3:$K$90=$A41,1,0),0))</f>
        <v>0</v>
      </c>
      <c r="AD41">
        <f t="array" ref="AD41">SUM(IF('Studied Papers'!$B$3:$B$90=AD$40,IF('Studied Papers'!$K$3:$K$90=$A41,1,0),0))</f>
        <v>0</v>
      </c>
      <c r="AE41">
        <f t="array" ref="AE41">SUM(IF('Studied Papers'!$B$3:$B$90=AE$40,IF('Studied Papers'!$K$3:$K$90=$A41,1,0),0))</f>
        <v>0</v>
      </c>
      <c r="AF41">
        <f t="array" ref="AF41">SUM(IF('Studied Papers'!$B$3:$B$90=AF$40,IF('Studied Papers'!$K$3:$K$90=$A41,1,0),0))</f>
        <v>0</v>
      </c>
      <c r="AG41">
        <f t="array" ref="AG41">SUM(IF('Studied Papers'!$B$3:$B$90=AG$40,IF('Studied Papers'!$K$3:$K$90=$A41,1,0),0))</f>
        <v>0</v>
      </c>
      <c r="AH41">
        <f t="array" ref="AH41">SUM(IF('Studied Papers'!$B$3:$B$90=AH$40,IF('Studied Papers'!$K$3:$K$90=$A41,1,0),0))</f>
        <v>0</v>
      </c>
      <c r="AI41">
        <f t="array" ref="AI41">SUM(IF('Studied Papers'!$B$3:$B$90=AI$40,IF('Studied Papers'!$K$3:$K$90=$A41,1,0),0))</f>
        <v>0</v>
      </c>
      <c r="AJ41">
        <f t="array" ref="AJ41">SUM(IF('Studied Papers'!$B$3:$B$90=AJ$40,IF('Studied Papers'!$K$3:$K$90=$A41,1,0),0))</f>
        <v>0</v>
      </c>
    </row>
    <row r="42" spans="1:36" x14ac:dyDescent="0.2">
      <c r="A42" t="str">
        <f>'Ultimate Goals'!A4</f>
        <v>analysis</v>
      </c>
      <c r="B42">
        <f t="array" ref="B42">SUM(IF('Studied Papers'!$B$3:$B$90=B$40,IF('Studied Papers'!$K$3:$K$90=$A42,1,0),0))</f>
        <v>0</v>
      </c>
      <c r="C42">
        <f t="array" ref="C42">SUM(IF('Studied Papers'!$B$3:$B$90=C$40,IF('Studied Papers'!$K$3:$K$90=$A42,1,0),0))</f>
        <v>0</v>
      </c>
      <c r="D42">
        <f t="array" ref="D42">SUM(IF('Studied Papers'!$B$3:$B$90=D$40,IF('Studied Papers'!$K$3:$K$90=$A42,1,0),0))</f>
        <v>0</v>
      </c>
      <c r="E42">
        <f t="array" ref="E42">SUM(IF('Studied Papers'!$B$3:$B$90=E$40,IF('Studied Papers'!$K$3:$K$90=$A42,1,0),0))</f>
        <v>0</v>
      </c>
      <c r="F42">
        <f t="array" ref="F42">SUM(IF('Studied Papers'!$B$3:$B$90=F$40,IF('Studied Papers'!$K$3:$K$90=$A42,1,0),0))</f>
        <v>0</v>
      </c>
      <c r="G42">
        <f t="array" ref="G42">SUM(IF('Studied Papers'!$B$3:$B$90=G$40,IF('Studied Papers'!$K$3:$K$90=$A42,1,0),0))</f>
        <v>0</v>
      </c>
      <c r="H42">
        <f t="array" ref="H42">SUM(IF('Studied Papers'!$B$3:$B$90=H$40,IF('Studied Papers'!$K$3:$K$90=$A42,1,0),0))</f>
        <v>0</v>
      </c>
      <c r="I42">
        <f t="array" ref="I42">SUM(IF('Studied Papers'!$B$3:$B$90=I$40,IF('Studied Papers'!$K$3:$K$90=$A42,1,0),0))</f>
        <v>0</v>
      </c>
      <c r="J42">
        <f t="array" ref="J42">SUM(IF('Studied Papers'!$B$3:$B$90=J$40,IF('Studied Papers'!$K$3:$K$90=$A42,1,0),0))</f>
        <v>0</v>
      </c>
      <c r="K42">
        <f t="array" ref="K42">SUM(IF('Studied Papers'!$B$3:$B$90=K$40,IF('Studied Papers'!$K$3:$K$90=$A42,1,0),0))</f>
        <v>0</v>
      </c>
      <c r="L42">
        <f t="array" ref="L42">SUM(IF('Studied Papers'!$B$3:$B$90=L$40,IF('Studied Papers'!$K$3:$K$90=$A42,1,0),0))</f>
        <v>0</v>
      </c>
      <c r="M42">
        <f t="array" ref="M42">SUM(IF('Studied Papers'!$B$3:$B$90=M$40,IF('Studied Papers'!$K$3:$K$90=$A42,1,0),0))</f>
        <v>0</v>
      </c>
      <c r="N42">
        <f t="array" ref="N42">SUM(IF('Studied Papers'!$B$3:$B$90=N$40,IF('Studied Papers'!$K$3:$K$90=$A42,1,0),0))</f>
        <v>0</v>
      </c>
      <c r="O42">
        <f t="array" ref="O42">SUM(IF('Studied Papers'!$B$3:$B$90=O$40,IF('Studied Papers'!$K$3:$K$90=$A42,1,0),0))</f>
        <v>0</v>
      </c>
      <c r="P42">
        <f t="array" ref="P42">SUM(IF('Studied Papers'!$B$3:$B$90=P$40,IF('Studied Papers'!$K$3:$K$90=$A42,1,0),0))</f>
        <v>0</v>
      </c>
      <c r="Q42">
        <f t="array" ref="Q42">SUM(IF('Studied Papers'!$B$3:$B$90=Q$40,IF('Studied Papers'!$K$3:$K$90=$A42,1,0),0))</f>
        <v>0</v>
      </c>
      <c r="R42">
        <f t="array" ref="R42">SUM(IF('Studied Papers'!$B$3:$B$90=R$40,IF('Studied Papers'!$K$3:$K$90=$A42,1,0),0))</f>
        <v>0</v>
      </c>
      <c r="S42">
        <f t="array" ref="S42">SUM(IF('Studied Papers'!$B$3:$B$90=S$40,IF('Studied Papers'!$K$3:$K$90=$A42,1,0),0))</f>
        <v>0</v>
      </c>
      <c r="T42">
        <f t="array" ref="T42">SUM(IF('Studied Papers'!$B$3:$B$90=T$40,IF('Studied Papers'!$K$3:$K$90=$A42,1,0),0))</f>
        <v>0</v>
      </c>
      <c r="U42">
        <f t="array" ref="U42">SUM(IF('Studied Papers'!$B$3:$B$90=U$40,IF('Studied Papers'!$K$3:$K$90=$A42,1,0),0))</f>
        <v>0</v>
      </c>
      <c r="V42">
        <f t="array" ref="V42">SUM(IF('Studied Papers'!$B$3:$B$90=V$40,IF('Studied Papers'!$K$3:$K$90=$A42,1,0),0))</f>
        <v>0</v>
      </c>
      <c r="W42">
        <f t="array" ref="W42">SUM(IF('Studied Papers'!$B$3:$B$90=W$40,IF('Studied Papers'!$K$3:$K$90=$A42,1,0),0))</f>
        <v>0</v>
      </c>
      <c r="X42">
        <f t="array" ref="X42">SUM(IF('Studied Papers'!$B$3:$B$90=X$40,IF('Studied Papers'!$K$3:$K$90=$A42,1,0),0))</f>
        <v>1</v>
      </c>
      <c r="Y42">
        <f t="array" ref="Y42">SUM(IF('Studied Papers'!$B$3:$B$90=Y$40,IF('Studied Papers'!$K$3:$K$90=$A42,1,0),0))</f>
        <v>0</v>
      </c>
      <c r="Z42">
        <f t="array" ref="Z42">SUM(IF('Studied Papers'!$B$3:$B$90=Z$40,IF('Studied Papers'!$K$3:$K$90=$A42,1,0),0))</f>
        <v>2</v>
      </c>
      <c r="AA42">
        <f t="array" ref="AA42">SUM(IF('Studied Papers'!$B$3:$B$90=AA$40,IF('Studied Papers'!$K$3:$K$90=$A42,1,0),0))</f>
        <v>0</v>
      </c>
      <c r="AB42">
        <f t="array" ref="AB42">SUM(IF('Studied Papers'!$B$3:$B$90=AB$40,IF('Studied Papers'!$K$3:$K$90=$A42,1,0),0))</f>
        <v>0</v>
      </c>
      <c r="AC42">
        <f t="array" ref="AC42">SUM(IF('Studied Papers'!$B$3:$B$90=AC$40,IF('Studied Papers'!$K$3:$K$90=$A42,1,0),0))</f>
        <v>0</v>
      </c>
      <c r="AD42">
        <f t="array" ref="AD42">SUM(IF('Studied Papers'!$B$3:$B$90=AD$40,IF('Studied Papers'!$K$3:$K$90=$A42,1,0),0))</f>
        <v>1</v>
      </c>
      <c r="AE42">
        <f t="array" ref="AE42">SUM(IF('Studied Papers'!$B$3:$B$90=AE$40,IF('Studied Papers'!$K$3:$K$90=$A42,1,0),0))</f>
        <v>0</v>
      </c>
      <c r="AF42">
        <f t="array" ref="AF42">SUM(IF('Studied Papers'!$B$3:$B$90=AF$40,IF('Studied Papers'!$K$3:$K$90=$A42,1,0),0))</f>
        <v>0</v>
      </c>
      <c r="AG42">
        <f t="array" ref="AG42">SUM(IF('Studied Papers'!$B$3:$B$90=AG$40,IF('Studied Papers'!$K$3:$K$90=$A42,1,0),0))</f>
        <v>0</v>
      </c>
      <c r="AH42">
        <f t="array" ref="AH42">SUM(IF('Studied Papers'!$B$3:$B$90=AH$40,IF('Studied Papers'!$K$3:$K$90=$A42,1,0),0))</f>
        <v>0</v>
      </c>
      <c r="AI42">
        <f t="array" ref="AI42">SUM(IF('Studied Papers'!$B$3:$B$90=AI$40,IF('Studied Papers'!$K$3:$K$90=$A42,1,0),0))</f>
        <v>0</v>
      </c>
      <c r="AJ42">
        <f t="array" ref="AJ42">SUM(IF('Studied Papers'!$B$3:$B$90=AJ$40,IF('Studied Papers'!$K$3:$K$90=$A42,1,0),0))</f>
        <v>0</v>
      </c>
    </row>
    <row r="43" spans="1:36" x14ac:dyDescent="0.2">
      <c r="A43" t="str">
        <f>'Ultimate Goals'!A5</f>
        <v>description</v>
      </c>
      <c r="B43">
        <f t="array" ref="B43">SUM(IF('Studied Papers'!$B$3:$B$90=B$40,IF('Studied Papers'!$K$3:$K$90=$A43,1,0),0))</f>
        <v>0</v>
      </c>
      <c r="C43">
        <f t="array" ref="C43">SUM(IF('Studied Papers'!$B$3:$B$90=C$40,IF('Studied Papers'!$K$3:$K$90=$A43,1,0),0))</f>
        <v>0</v>
      </c>
      <c r="D43">
        <f t="array" ref="D43">SUM(IF('Studied Papers'!$B$3:$B$90=D$40,IF('Studied Papers'!$K$3:$K$90=$A43,1,0),0))</f>
        <v>0</v>
      </c>
      <c r="E43">
        <f t="array" ref="E43">SUM(IF('Studied Papers'!$B$3:$B$90=E$40,IF('Studied Papers'!$K$3:$K$90=$A43,1,0),0))</f>
        <v>0</v>
      </c>
      <c r="F43">
        <f t="array" ref="F43">SUM(IF('Studied Papers'!$B$3:$B$90=F$40,IF('Studied Papers'!$K$3:$K$90=$A43,1,0),0))</f>
        <v>0</v>
      </c>
      <c r="G43">
        <f t="array" ref="G43">SUM(IF('Studied Papers'!$B$3:$B$90=G$40,IF('Studied Papers'!$K$3:$K$90=$A43,1,0),0))</f>
        <v>0</v>
      </c>
      <c r="H43">
        <f t="array" ref="H43">SUM(IF('Studied Papers'!$B$3:$B$90=H$40,IF('Studied Papers'!$K$3:$K$90=$A43,1,0),0))</f>
        <v>0</v>
      </c>
      <c r="I43">
        <f t="array" ref="I43">SUM(IF('Studied Papers'!$B$3:$B$90=I$40,IF('Studied Papers'!$K$3:$K$90=$A43,1,0),0))</f>
        <v>0</v>
      </c>
      <c r="J43">
        <f t="array" ref="J43">SUM(IF('Studied Papers'!$B$3:$B$90=J$40,IF('Studied Papers'!$K$3:$K$90=$A43,1,0),0))</f>
        <v>0</v>
      </c>
      <c r="K43">
        <f t="array" ref="K43">SUM(IF('Studied Papers'!$B$3:$B$90=K$40,IF('Studied Papers'!$K$3:$K$90=$A43,1,0),0))</f>
        <v>1</v>
      </c>
      <c r="L43">
        <f t="array" ref="L43">SUM(IF('Studied Papers'!$B$3:$B$90=L$40,IF('Studied Papers'!$K$3:$K$90=$A43,1,0),0))</f>
        <v>0</v>
      </c>
      <c r="M43">
        <f t="array" ref="M43">SUM(IF('Studied Papers'!$B$3:$B$90=M$40,IF('Studied Papers'!$K$3:$K$90=$A43,1,0),0))</f>
        <v>0</v>
      </c>
      <c r="N43">
        <f t="array" ref="N43">SUM(IF('Studied Papers'!$B$3:$B$90=N$40,IF('Studied Papers'!$K$3:$K$90=$A43,1,0),0))</f>
        <v>0</v>
      </c>
      <c r="O43">
        <f t="array" ref="O43">SUM(IF('Studied Papers'!$B$3:$B$90=O$40,IF('Studied Papers'!$K$3:$K$90=$A43,1,0),0))</f>
        <v>0</v>
      </c>
      <c r="P43">
        <f t="array" ref="P43">SUM(IF('Studied Papers'!$B$3:$B$90=P$40,IF('Studied Papers'!$K$3:$K$90=$A43,1,0),0))</f>
        <v>0</v>
      </c>
      <c r="Q43">
        <f t="array" ref="Q43">SUM(IF('Studied Papers'!$B$3:$B$90=Q$40,IF('Studied Papers'!$K$3:$K$90=$A43,1,0),0))</f>
        <v>0</v>
      </c>
      <c r="R43">
        <f t="array" ref="R43">SUM(IF('Studied Papers'!$B$3:$B$90=R$40,IF('Studied Papers'!$K$3:$K$90=$A43,1,0),0))</f>
        <v>0</v>
      </c>
      <c r="S43">
        <f t="array" ref="S43">SUM(IF('Studied Papers'!$B$3:$B$90=S$40,IF('Studied Papers'!$K$3:$K$90=$A43,1,0),0))</f>
        <v>0</v>
      </c>
      <c r="T43">
        <f t="array" ref="T43">SUM(IF('Studied Papers'!$B$3:$B$90=T$40,IF('Studied Papers'!$K$3:$K$90=$A43,1,0),0))</f>
        <v>1</v>
      </c>
      <c r="U43">
        <f t="array" ref="U43">SUM(IF('Studied Papers'!$B$3:$B$90=U$40,IF('Studied Papers'!$K$3:$K$90=$A43,1,0),0))</f>
        <v>0</v>
      </c>
      <c r="V43">
        <f t="array" ref="V43">SUM(IF('Studied Papers'!$B$3:$B$90=V$40,IF('Studied Papers'!$K$3:$K$90=$A43,1,0),0))</f>
        <v>0</v>
      </c>
      <c r="W43">
        <f t="array" ref="W43">SUM(IF('Studied Papers'!$B$3:$B$90=W$40,IF('Studied Papers'!$K$3:$K$90=$A43,1,0),0))</f>
        <v>0</v>
      </c>
      <c r="X43">
        <f t="array" ref="X43">SUM(IF('Studied Papers'!$B$3:$B$90=X$40,IF('Studied Papers'!$K$3:$K$90=$A43,1,0),0))</f>
        <v>0</v>
      </c>
      <c r="Y43">
        <f t="array" ref="Y43">SUM(IF('Studied Papers'!$B$3:$B$90=Y$40,IF('Studied Papers'!$K$3:$K$90=$A43,1,0),0))</f>
        <v>0</v>
      </c>
      <c r="Z43">
        <f t="array" ref="Z43">SUM(IF('Studied Papers'!$B$3:$B$90=Z$40,IF('Studied Papers'!$K$3:$K$90=$A43,1,0),0))</f>
        <v>0</v>
      </c>
      <c r="AA43">
        <f t="array" ref="AA43">SUM(IF('Studied Papers'!$B$3:$B$90=AA$40,IF('Studied Papers'!$K$3:$K$90=$A43,1,0),0))</f>
        <v>1</v>
      </c>
      <c r="AB43">
        <f t="array" ref="AB43">SUM(IF('Studied Papers'!$B$3:$B$90=AB$40,IF('Studied Papers'!$K$3:$K$90=$A43,1,0),0))</f>
        <v>1</v>
      </c>
      <c r="AC43">
        <f t="array" ref="AC43">SUM(IF('Studied Papers'!$B$3:$B$90=AC$40,IF('Studied Papers'!$K$3:$K$90=$A43,1,0),0))</f>
        <v>0</v>
      </c>
      <c r="AD43">
        <f t="array" ref="AD43">SUM(IF('Studied Papers'!$B$3:$B$90=AD$40,IF('Studied Papers'!$K$3:$K$90=$A43,1,0),0))</f>
        <v>1</v>
      </c>
      <c r="AE43">
        <f t="array" ref="AE43">SUM(IF('Studied Papers'!$B$3:$B$90=AE$40,IF('Studied Papers'!$K$3:$K$90=$A43,1,0),0))</f>
        <v>1</v>
      </c>
      <c r="AF43">
        <f t="array" ref="AF43">SUM(IF('Studied Papers'!$B$3:$B$90=AF$40,IF('Studied Papers'!$K$3:$K$90=$A43,1,0),0))</f>
        <v>2</v>
      </c>
      <c r="AG43">
        <f t="array" ref="AG43">SUM(IF('Studied Papers'!$B$3:$B$90=AG$40,IF('Studied Papers'!$K$3:$K$90=$A43,1,0),0))</f>
        <v>0</v>
      </c>
      <c r="AH43">
        <f t="array" ref="AH43">SUM(IF('Studied Papers'!$B$3:$B$90=AH$40,IF('Studied Papers'!$K$3:$K$90=$A43,1,0),0))</f>
        <v>0</v>
      </c>
      <c r="AI43">
        <f t="array" ref="AI43">SUM(IF('Studied Papers'!$B$3:$B$90=AI$40,IF('Studied Papers'!$K$3:$K$90=$A43,1,0),0))</f>
        <v>0</v>
      </c>
      <c r="AJ43">
        <f t="array" ref="AJ43">SUM(IF('Studied Papers'!$B$3:$B$90=AJ$40,IF('Studied Papers'!$K$3:$K$90=$A43,1,0),0))</f>
        <v>0</v>
      </c>
    </row>
    <row r="44" spans="1:36" x14ac:dyDescent="0.2">
      <c r="A44" t="str">
        <f>'Ultimate Goals'!A6</f>
        <v>understanding</v>
      </c>
      <c r="B44">
        <f t="array" ref="B44">SUM(IF('Studied Papers'!$B$3:$B$90=B$40,IF('Studied Papers'!$K$3:$K$90=$A44,1,0),0))</f>
        <v>0</v>
      </c>
      <c r="C44">
        <f t="array" ref="C44">SUM(IF('Studied Papers'!$B$3:$B$90=C$40,IF('Studied Papers'!$K$3:$K$90=$A44,1,0),0))</f>
        <v>1</v>
      </c>
      <c r="D44">
        <f t="array" ref="D44">SUM(IF('Studied Papers'!$B$3:$B$90=D$40,IF('Studied Papers'!$K$3:$K$90=$A44,1,0),0))</f>
        <v>0</v>
      </c>
      <c r="E44">
        <f t="array" ref="E44">SUM(IF('Studied Papers'!$B$3:$B$90=E$40,IF('Studied Papers'!$K$3:$K$90=$A44,1,0),0))</f>
        <v>0</v>
      </c>
      <c r="F44">
        <f t="array" ref="F44">SUM(IF('Studied Papers'!$B$3:$B$90=F$40,IF('Studied Papers'!$K$3:$K$90=$A44,1,0),0))</f>
        <v>2</v>
      </c>
      <c r="G44">
        <f t="array" ref="G44">SUM(IF('Studied Papers'!$B$3:$B$90=G$40,IF('Studied Papers'!$K$3:$K$90=$A44,1,0),0))</f>
        <v>0</v>
      </c>
      <c r="H44">
        <f t="array" ref="H44">SUM(IF('Studied Papers'!$B$3:$B$90=H$40,IF('Studied Papers'!$K$3:$K$90=$A44,1,0),0))</f>
        <v>1</v>
      </c>
      <c r="I44">
        <f t="array" ref="I44">SUM(IF('Studied Papers'!$B$3:$B$90=I$40,IF('Studied Papers'!$K$3:$K$90=$A44,1,0),0))</f>
        <v>1</v>
      </c>
      <c r="J44">
        <f t="array" ref="J44">SUM(IF('Studied Papers'!$B$3:$B$90=J$40,IF('Studied Papers'!$K$3:$K$90=$A44,1,0),0))</f>
        <v>1</v>
      </c>
      <c r="K44">
        <f t="array" ref="K44">SUM(IF('Studied Papers'!$B$3:$B$90=K$40,IF('Studied Papers'!$K$3:$K$90=$A44,1,0),0))</f>
        <v>1</v>
      </c>
      <c r="L44">
        <f t="array" ref="L44">SUM(IF('Studied Papers'!$B$3:$B$90=L$40,IF('Studied Papers'!$K$3:$K$90=$A44,1,0),0))</f>
        <v>0</v>
      </c>
      <c r="M44">
        <f t="array" ref="M44">SUM(IF('Studied Papers'!$B$3:$B$90=M$40,IF('Studied Papers'!$K$3:$K$90=$A44,1,0),0))</f>
        <v>0</v>
      </c>
      <c r="N44">
        <f t="array" ref="N44">SUM(IF('Studied Papers'!$B$3:$B$90=N$40,IF('Studied Papers'!$K$3:$K$90=$A44,1,0),0))</f>
        <v>2</v>
      </c>
      <c r="O44">
        <f t="array" ref="O44">SUM(IF('Studied Papers'!$B$3:$B$90=O$40,IF('Studied Papers'!$K$3:$K$90=$A44,1,0),0))</f>
        <v>1</v>
      </c>
      <c r="P44">
        <f t="array" ref="P44">SUM(IF('Studied Papers'!$B$3:$B$90=P$40,IF('Studied Papers'!$K$3:$K$90=$A44,1,0),0))</f>
        <v>1</v>
      </c>
      <c r="Q44">
        <f t="array" ref="Q44">SUM(IF('Studied Papers'!$B$3:$B$90=Q$40,IF('Studied Papers'!$K$3:$K$90=$A44,1,0),0))</f>
        <v>0</v>
      </c>
      <c r="R44">
        <f t="array" ref="R44">SUM(IF('Studied Papers'!$B$3:$B$90=R$40,IF('Studied Papers'!$K$3:$K$90=$A44,1,0),0))</f>
        <v>1</v>
      </c>
      <c r="S44">
        <f t="array" ref="S44">SUM(IF('Studied Papers'!$B$3:$B$90=S$40,IF('Studied Papers'!$K$3:$K$90=$A44,1,0),0))</f>
        <v>2</v>
      </c>
      <c r="T44">
        <f t="array" ref="T44">SUM(IF('Studied Papers'!$B$3:$B$90=T$40,IF('Studied Papers'!$K$3:$K$90=$A44,1,0),0))</f>
        <v>1</v>
      </c>
      <c r="U44">
        <f t="array" ref="U44">SUM(IF('Studied Papers'!$B$3:$B$90=U$40,IF('Studied Papers'!$K$3:$K$90=$A44,1,0),0))</f>
        <v>2</v>
      </c>
      <c r="V44">
        <f t="array" ref="V44">SUM(IF('Studied Papers'!$B$3:$B$90=V$40,IF('Studied Papers'!$K$3:$K$90=$A44,1,0),0))</f>
        <v>0</v>
      </c>
      <c r="W44">
        <f t="array" ref="W44">SUM(IF('Studied Papers'!$B$3:$B$90=W$40,IF('Studied Papers'!$K$3:$K$90=$A44,1,0),0))</f>
        <v>1</v>
      </c>
      <c r="X44">
        <f t="array" ref="X44">SUM(IF('Studied Papers'!$B$3:$B$90=X$40,IF('Studied Papers'!$K$3:$K$90=$A44,1,0),0))</f>
        <v>5</v>
      </c>
      <c r="Y44">
        <f t="array" ref="Y44">SUM(IF('Studied Papers'!$B$3:$B$90=Y$40,IF('Studied Papers'!$K$3:$K$90=$A44,1,0),0))</f>
        <v>0</v>
      </c>
      <c r="Z44">
        <f t="array" ref="Z44">SUM(IF('Studied Papers'!$B$3:$B$90=Z$40,IF('Studied Papers'!$K$3:$K$90=$A44,1,0),0))</f>
        <v>2</v>
      </c>
      <c r="AA44">
        <f t="array" ref="AA44">SUM(IF('Studied Papers'!$B$3:$B$90=AA$40,IF('Studied Papers'!$K$3:$K$90=$A44,1,0),0))</f>
        <v>3</v>
      </c>
      <c r="AB44">
        <f t="array" ref="AB44">SUM(IF('Studied Papers'!$B$3:$B$90=AB$40,IF('Studied Papers'!$K$3:$K$90=$A44,1,0),0))</f>
        <v>2</v>
      </c>
      <c r="AC44">
        <f t="array" ref="AC44">SUM(IF('Studied Papers'!$B$3:$B$90=AC$40,IF('Studied Papers'!$K$3:$K$90=$A44,1,0),0))</f>
        <v>3</v>
      </c>
      <c r="AD44">
        <f t="array" ref="AD44">SUM(IF('Studied Papers'!$B$3:$B$90=AD$40,IF('Studied Papers'!$K$3:$K$90=$A44,1,0),0))</f>
        <v>0</v>
      </c>
      <c r="AE44">
        <f t="array" ref="AE44">SUM(IF('Studied Papers'!$B$3:$B$90=AE$40,IF('Studied Papers'!$K$3:$K$90=$A44,1,0),0))</f>
        <v>3</v>
      </c>
      <c r="AF44">
        <f t="array" ref="AF44">SUM(IF('Studied Papers'!$B$3:$B$90=AF$40,IF('Studied Papers'!$K$3:$K$90=$A44,1,0),0))</f>
        <v>5</v>
      </c>
      <c r="AG44">
        <f t="array" ref="AG44">SUM(IF('Studied Papers'!$B$3:$B$90=AG$40,IF('Studied Papers'!$K$3:$K$90=$A44,1,0),0))</f>
        <v>1</v>
      </c>
      <c r="AH44">
        <f t="array" ref="AH44">SUM(IF('Studied Papers'!$B$3:$B$90=AH$40,IF('Studied Papers'!$K$3:$K$90=$A44,1,0),0))</f>
        <v>1</v>
      </c>
      <c r="AI44">
        <f t="array" ref="AI44">SUM(IF('Studied Papers'!$B$3:$B$90=AI$40,IF('Studied Papers'!$K$3:$K$90=$A44,1,0),0))</f>
        <v>2</v>
      </c>
      <c r="AJ44">
        <f t="array" ref="AJ44">SUM(IF('Studied Papers'!$B$3:$B$90=AJ$40,IF('Studied Papers'!$K$3:$K$90=$A44,1,0),0))</f>
        <v>4</v>
      </c>
    </row>
    <row r="45" spans="1:36" x14ac:dyDescent="0.2">
      <c r="A45" t="str">
        <f>'Ultimate Goals'!A7</f>
        <v>prediction</v>
      </c>
      <c r="B45">
        <f t="array" ref="B45">SUM(IF('Studied Papers'!$B$3:$B$90=B$40,IF('Studied Papers'!$K$3:$K$90=$A45,1,0),0))</f>
        <v>0</v>
      </c>
      <c r="C45">
        <f t="array" ref="C45">SUM(IF('Studied Papers'!$B$3:$B$90=C$40,IF('Studied Papers'!$K$3:$K$90=$A45,1,0),0))</f>
        <v>0</v>
      </c>
      <c r="D45">
        <f t="array" ref="D45">SUM(IF('Studied Papers'!$B$3:$B$90=D$40,IF('Studied Papers'!$K$3:$K$90=$A45,1,0),0))</f>
        <v>0</v>
      </c>
      <c r="E45">
        <f t="array" ref="E45">SUM(IF('Studied Papers'!$B$3:$B$90=E$40,IF('Studied Papers'!$K$3:$K$90=$A45,1,0),0))</f>
        <v>0</v>
      </c>
      <c r="F45">
        <f t="array" ref="F45">SUM(IF('Studied Papers'!$B$3:$B$90=F$40,IF('Studied Papers'!$K$3:$K$90=$A45,1,0),0))</f>
        <v>2</v>
      </c>
      <c r="G45">
        <f t="array" ref="G45">SUM(IF('Studied Papers'!$B$3:$B$90=G$40,IF('Studied Papers'!$K$3:$K$90=$A45,1,0),0))</f>
        <v>0</v>
      </c>
      <c r="H45">
        <f t="array" ref="H45">SUM(IF('Studied Papers'!$B$3:$B$90=H$40,IF('Studied Papers'!$K$3:$K$90=$A45,1,0),0))</f>
        <v>0</v>
      </c>
      <c r="I45">
        <f t="array" ref="I45">SUM(IF('Studied Papers'!$B$3:$B$90=I$40,IF('Studied Papers'!$K$3:$K$90=$A45,1,0),0))</f>
        <v>1</v>
      </c>
      <c r="J45">
        <f t="array" ref="J45">SUM(IF('Studied Papers'!$B$3:$B$90=J$40,IF('Studied Papers'!$K$3:$K$90=$A45,1,0),0))</f>
        <v>0</v>
      </c>
      <c r="K45">
        <f t="array" ref="K45">SUM(IF('Studied Papers'!$B$3:$B$90=K$40,IF('Studied Papers'!$K$3:$K$90=$A45,1,0),0))</f>
        <v>1</v>
      </c>
      <c r="L45">
        <f t="array" ref="L45">SUM(IF('Studied Papers'!$B$3:$B$90=L$40,IF('Studied Papers'!$K$3:$K$90=$A45,1,0),0))</f>
        <v>1</v>
      </c>
      <c r="M45">
        <f t="array" ref="M45">SUM(IF('Studied Papers'!$B$3:$B$90=M$40,IF('Studied Papers'!$K$3:$K$90=$A45,1,0),0))</f>
        <v>0</v>
      </c>
      <c r="N45">
        <f t="array" ref="N45">SUM(IF('Studied Papers'!$B$3:$B$90=N$40,IF('Studied Papers'!$K$3:$K$90=$A45,1,0),0))</f>
        <v>0</v>
      </c>
      <c r="O45">
        <f t="array" ref="O45">SUM(IF('Studied Papers'!$B$3:$B$90=O$40,IF('Studied Papers'!$K$3:$K$90=$A45,1,0),0))</f>
        <v>0</v>
      </c>
      <c r="P45">
        <f t="array" ref="P45">SUM(IF('Studied Papers'!$B$3:$B$90=P$40,IF('Studied Papers'!$K$3:$K$90=$A45,1,0),0))</f>
        <v>0</v>
      </c>
      <c r="Q45">
        <f t="array" ref="Q45">SUM(IF('Studied Papers'!$B$3:$B$90=Q$40,IF('Studied Papers'!$K$3:$K$90=$A45,1,0),0))</f>
        <v>0</v>
      </c>
      <c r="R45">
        <f t="array" ref="R45">SUM(IF('Studied Papers'!$B$3:$B$90=R$40,IF('Studied Papers'!$K$3:$K$90=$A45,1,0),0))</f>
        <v>0</v>
      </c>
      <c r="S45">
        <f t="array" ref="S45">SUM(IF('Studied Papers'!$B$3:$B$90=S$40,IF('Studied Papers'!$K$3:$K$90=$A45,1,0),0))</f>
        <v>0</v>
      </c>
      <c r="T45">
        <f t="array" ref="T45">SUM(IF('Studied Papers'!$B$3:$B$90=T$40,IF('Studied Papers'!$K$3:$K$90=$A45,1,0),0))</f>
        <v>1</v>
      </c>
      <c r="U45">
        <f t="array" ref="U45">SUM(IF('Studied Papers'!$B$3:$B$90=U$40,IF('Studied Papers'!$K$3:$K$90=$A45,1,0),0))</f>
        <v>1</v>
      </c>
      <c r="V45">
        <f t="array" ref="V45">SUM(IF('Studied Papers'!$B$3:$B$90=V$40,IF('Studied Papers'!$K$3:$K$90=$A45,1,0),0))</f>
        <v>0</v>
      </c>
      <c r="W45">
        <f t="array" ref="W45">SUM(IF('Studied Papers'!$B$3:$B$90=W$40,IF('Studied Papers'!$K$3:$K$90=$A45,1,0),0))</f>
        <v>1</v>
      </c>
      <c r="X45">
        <f t="array" ref="X45">SUM(IF('Studied Papers'!$B$3:$B$90=X$40,IF('Studied Papers'!$K$3:$K$90=$A45,1,0),0))</f>
        <v>1</v>
      </c>
      <c r="Y45">
        <f t="array" ref="Y45">SUM(IF('Studied Papers'!$B$3:$B$90=Y$40,IF('Studied Papers'!$K$3:$K$90=$A45,1,0),0))</f>
        <v>0</v>
      </c>
      <c r="Z45">
        <f t="array" ref="Z45">SUM(IF('Studied Papers'!$B$3:$B$90=Z$40,IF('Studied Papers'!$K$3:$K$90=$A45,1,0),0))</f>
        <v>0</v>
      </c>
      <c r="AA45">
        <f t="array" ref="AA45">SUM(IF('Studied Papers'!$B$3:$B$90=AA$40,IF('Studied Papers'!$K$3:$K$90=$A45,1,0),0))</f>
        <v>0</v>
      </c>
      <c r="AB45">
        <f t="array" ref="AB45">SUM(IF('Studied Papers'!$B$3:$B$90=AB$40,IF('Studied Papers'!$K$3:$K$90=$A45,1,0),0))</f>
        <v>0</v>
      </c>
      <c r="AC45">
        <f t="array" ref="AC45">SUM(IF('Studied Papers'!$B$3:$B$90=AC$40,IF('Studied Papers'!$K$3:$K$90=$A45,1,0),0))</f>
        <v>1</v>
      </c>
      <c r="AD45">
        <f t="array" ref="AD45">SUM(IF('Studied Papers'!$B$3:$B$90=AD$40,IF('Studied Papers'!$K$3:$K$90=$A45,1,0),0))</f>
        <v>0</v>
      </c>
      <c r="AE45">
        <f t="array" ref="AE45">SUM(IF('Studied Papers'!$B$3:$B$90=AE$40,IF('Studied Papers'!$K$3:$K$90=$A45,1,0),0))</f>
        <v>0</v>
      </c>
      <c r="AF45">
        <f t="array" ref="AF45">SUM(IF('Studied Papers'!$B$3:$B$90=AF$40,IF('Studied Papers'!$K$3:$K$90=$A45,1,0),0))</f>
        <v>1</v>
      </c>
      <c r="AG45">
        <f t="array" ref="AG45">SUM(IF('Studied Papers'!$B$3:$B$90=AG$40,IF('Studied Papers'!$K$3:$K$90=$A45,1,0),0))</f>
        <v>1</v>
      </c>
      <c r="AH45">
        <f t="array" ref="AH45">SUM(IF('Studied Papers'!$B$3:$B$90=AH$40,IF('Studied Papers'!$K$3:$K$90=$A45,1,0),0))</f>
        <v>0</v>
      </c>
      <c r="AI45">
        <f t="array" ref="AI45">SUM(IF('Studied Papers'!$B$3:$B$90=AI$40,IF('Studied Papers'!$K$3:$K$90=$A45,1,0),0))</f>
        <v>1</v>
      </c>
      <c r="AJ45">
        <f t="array" ref="AJ45">SUM(IF('Studied Papers'!$B$3:$B$90=AJ$40,IF('Studied Papers'!$K$3:$K$90=$A45,1,0),0))</f>
        <v>2</v>
      </c>
    </row>
    <row r="46" spans="1:36" x14ac:dyDescent="0.2">
      <c r="A46" t="str">
        <f>'Ultimate Goals'!A8</f>
        <v>action</v>
      </c>
      <c r="B46">
        <f t="array" ref="B46">SUM(IF('Studied Papers'!$B$3:$B$90=B$40,IF('Studied Papers'!$K$3:$K$90=$A46,1,0),0))</f>
        <v>1</v>
      </c>
      <c r="C46">
        <f t="array" ref="C46">SUM(IF('Studied Papers'!$B$3:$B$90=C$40,IF('Studied Papers'!$K$3:$K$90=$A46,1,0),0))</f>
        <v>0</v>
      </c>
      <c r="D46">
        <f t="array" ref="D46">SUM(IF('Studied Papers'!$B$3:$B$90=D$40,IF('Studied Papers'!$K$3:$K$90=$A46,1,0),0))</f>
        <v>0</v>
      </c>
      <c r="E46">
        <f t="array" ref="E46">SUM(IF('Studied Papers'!$B$3:$B$90=E$40,IF('Studied Papers'!$K$3:$K$90=$A46,1,0),0))</f>
        <v>0</v>
      </c>
      <c r="F46">
        <f t="array" ref="F46">SUM(IF('Studied Papers'!$B$3:$B$90=F$40,IF('Studied Papers'!$K$3:$K$90=$A46,1,0),0))</f>
        <v>1</v>
      </c>
      <c r="G46">
        <f t="array" ref="G46">SUM(IF('Studied Papers'!$B$3:$B$90=G$40,IF('Studied Papers'!$K$3:$K$90=$A46,1,0),0))</f>
        <v>0</v>
      </c>
      <c r="H46">
        <f t="array" ref="H46">SUM(IF('Studied Papers'!$B$3:$B$90=H$40,IF('Studied Papers'!$K$3:$K$90=$A46,1,0),0))</f>
        <v>0</v>
      </c>
      <c r="I46">
        <f t="array" ref="I46">SUM(IF('Studied Papers'!$B$3:$B$90=I$40,IF('Studied Papers'!$K$3:$K$90=$A46,1,0),0))</f>
        <v>0</v>
      </c>
      <c r="J46">
        <f t="array" ref="J46">SUM(IF('Studied Papers'!$B$3:$B$90=J$40,IF('Studied Papers'!$K$3:$K$90=$A46,1,0),0))</f>
        <v>0</v>
      </c>
      <c r="K46">
        <f t="array" ref="K46">SUM(IF('Studied Papers'!$B$3:$B$90=K$40,IF('Studied Papers'!$K$3:$K$90=$A46,1,0),0))</f>
        <v>1</v>
      </c>
      <c r="L46">
        <f t="array" ref="L46">SUM(IF('Studied Papers'!$B$3:$B$90=L$40,IF('Studied Papers'!$K$3:$K$90=$A46,1,0),0))</f>
        <v>0</v>
      </c>
      <c r="M46">
        <f t="array" ref="M46">SUM(IF('Studied Papers'!$B$3:$B$90=M$40,IF('Studied Papers'!$K$3:$K$90=$A46,1,0),0))</f>
        <v>0</v>
      </c>
      <c r="N46">
        <f t="array" ref="N46">SUM(IF('Studied Papers'!$B$3:$B$90=N$40,IF('Studied Papers'!$K$3:$K$90=$A46,1,0),0))</f>
        <v>1</v>
      </c>
      <c r="O46">
        <f t="array" ref="O46">SUM(IF('Studied Papers'!$B$3:$B$90=O$40,IF('Studied Papers'!$K$3:$K$90=$A46,1,0),0))</f>
        <v>0</v>
      </c>
      <c r="P46">
        <f t="array" ref="P46">SUM(IF('Studied Papers'!$B$3:$B$90=P$40,IF('Studied Papers'!$K$3:$K$90=$A46,1,0),0))</f>
        <v>1</v>
      </c>
      <c r="Q46">
        <f t="array" ref="Q46">SUM(IF('Studied Papers'!$B$3:$B$90=Q$40,IF('Studied Papers'!$K$3:$K$90=$A46,1,0),0))</f>
        <v>0</v>
      </c>
      <c r="R46">
        <f t="array" ref="R46">SUM(IF('Studied Papers'!$B$3:$B$90=R$40,IF('Studied Papers'!$K$3:$K$90=$A46,1,0),0))</f>
        <v>0</v>
      </c>
      <c r="S46">
        <f t="array" ref="S46">SUM(IF('Studied Papers'!$B$3:$B$90=S$40,IF('Studied Papers'!$K$3:$K$90=$A46,1,0),0))</f>
        <v>0</v>
      </c>
      <c r="T46">
        <f t="array" ref="T46">SUM(IF('Studied Papers'!$B$3:$B$90=T$40,IF('Studied Papers'!$K$3:$K$90=$A46,1,0),0))</f>
        <v>0</v>
      </c>
      <c r="U46">
        <f t="array" ref="U46">SUM(IF('Studied Papers'!$B$3:$B$90=U$40,IF('Studied Papers'!$K$3:$K$90=$A46,1,0),0))</f>
        <v>1</v>
      </c>
      <c r="V46">
        <f t="array" ref="V46">SUM(IF('Studied Papers'!$B$3:$B$90=V$40,IF('Studied Papers'!$K$3:$K$90=$A46,1,0),0))</f>
        <v>1</v>
      </c>
      <c r="W46">
        <f t="array" ref="W46">SUM(IF('Studied Papers'!$B$3:$B$90=W$40,IF('Studied Papers'!$K$3:$K$90=$A46,1,0),0))</f>
        <v>0</v>
      </c>
      <c r="X46">
        <f t="array" ref="X46">SUM(IF('Studied Papers'!$B$3:$B$90=X$40,IF('Studied Papers'!$K$3:$K$90=$A46,1,0),0))</f>
        <v>1</v>
      </c>
      <c r="Y46">
        <f t="array" ref="Y46">SUM(IF('Studied Papers'!$B$3:$B$90=Y$40,IF('Studied Papers'!$K$3:$K$90=$A46,1,0),0))</f>
        <v>0</v>
      </c>
      <c r="Z46">
        <f t="array" ref="Z46">SUM(IF('Studied Papers'!$B$3:$B$90=Z$40,IF('Studied Papers'!$K$3:$K$90=$A46,1,0),0))</f>
        <v>1</v>
      </c>
      <c r="AA46">
        <f t="array" ref="AA46">SUM(IF('Studied Papers'!$B$3:$B$90=AA$40,IF('Studied Papers'!$K$3:$K$90=$A46,1,0),0))</f>
        <v>0</v>
      </c>
      <c r="AB46">
        <f t="array" ref="AB46">SUM(IF('Studied Papers'!$B$3:$B$90=AB$40,IF('Studied Papers'!$K$3:$K$90=$A46,1,0),0))</f>
        <v>0</v>
      </c>
      <c r="AC46">
        <f t="array" ref="AC46">SUM(IF('Studied Papers'!$B$3:$B$90=AC$40,IF('Studied Papers'!$K$3:$K$90=$A46,1,0),0))</f>
        <v>0</v>
      </c>
      <c r="AD46">
        <f t="array" ref="AD46">SUM(IF('Studied Papers'!$B$3:$B$90=AD$40,IF('Studied Papers'!$K$3:$K$90=$A46,1,0),0))</f>
        <v>0</v>
      </c>
      <c r="AE46">
        <f t="array" ref="AE46">SUM(IF('Studied Papers'!$B$3:$B$90=AE$40,IF('Studied Papers'!$K$3:$K$90=$A46,1,0),0))</f>
        <v>1</v>
      </c>
      <c r="AF46">
        <f t="array" ref="AF46">SUM(IF('Studied Papers'!$B$3:$B$90=AF$40,IF('Studied Papers'!$K$3:$K$90=$A46,1,0),0))</f>
        <v>0</v>
      </c>
      <c r="AG46">
        <f t="array" ref="AG46">SUM(IF('Studied Papers'!$B$3:$B$90=AG$40,IF('Studied Papers'!$K$3:$K$90=$A46,1,0),0))</f>
        <v>0</v>
      </c>
      <c r="AH46">
        <f t="array" ref="AH46">SUM(IF('Studied Papers'!$B$3:$B$90=AH$40,IF('Studied Papers'!$K$3:$K$90=$A46,1,0),0))</f>
        <v>0</v>
      </c>
      <c r="AI46">
        <f t="array" ref="AI46">SUM(IF('Studied Papers'!$B$3:$B$90=AI$40,IF('Studied Papers'!$K$3:$K$90=$A46,1,0),0))</f>
        <v>1</v>
      </c>
      <c r="AJ46">
        <f t="array" ref="AJ46">SUM(IF('Studied Papers'!$B$3:$B$90=AJ$40,IF('Studied Papers'!$K$3:$K$90=$A46,1,0),0))</f>
        <v>1</v>
      </c>
    </row>
    <row r="47" spans="1:36" x14ac:dyDescent="0.2">
      <c r="A47" s="69" t="s">
        <v>350</v>
      </c>
      <c r="B47" s="69">
        <f>SUM(B41:B46)</f>
        <v>1</v>
      </c>
      <c r="C47" s="69">
        <f t="shared" ref="C47:AF47" si="14">SUM(C41:C46)</f>
        <v>1</v>
      </c>
      <c r="D47" s="69">
        <f t="shared" si="14"/>
        <v>0</v>
      </c>
      <c r="E47" s="69">
        <f t="shared" si="14"/>
        <v>0</v>
      </c>
      <c r="F47" s="69">
        <f t="shared" si="14"/>
        <v>5</v>
      </c>
      <c r="G47" s="69">
        <f t="shared" si="14"/>
        <v>0</v>
      </c>
      <c r="H47" s="69">
        <f t="shared" si="14"/>
        <v>1</v>
      </c>
      <c r="I47" s="69">
        <f t="shared" si="14"/>
        <v>2</v>
      </c>
      <c r="J47" s="69">
        <f t="shared" si="14"/>
        <v>1</v>
      </c>
      <c r="K47" s="69">
        <f t="shared" si="14"/>
        <v>4</v>
      </c>
      <c r="L47" s="69">
        <f t="shared" si="14"/>
        <v>1</v>
      </c>
      <c r="M47" s="69">
        <f t="shared" si="14"/>
        <v>0</v>
      </c>
      <c r="N47" s="69">
        <f t="shared" si="14"/>
        <v>3</v>
      </c>
      <c r="O47" s="69">
        <f t="shared" si="14"/>
        <v>1</v>
      </c>
      <c r="P47" s="69">
        <f t="shared" si="14"/>
        <v>2</v>
      </c>
      <c r="Q47" s="69">
        <f t="shared" si="14"/>
        <v>0</v>
      </c>
      <c r="R47" s="69">
        <f t="shared" si="14"/>
        <v>1</v>
      </c>
      <c r="S47" s="69">
        <f t="shared" si="14"/>
        <v>2</v>
      </c>
      <c r="T47" s="69">
        <f t="shared" si="14"/>
        <v>3</v>
      </c>
      <c r="U47" s="69">
        <f t="shared" si="14"/>
        <v>4</v>
      </c>
      <c r="V47" s="69">
        <f t="shared" si="14"/>
        <v>1</v>
      </c>
      <c r="W47" s="69">
        <f t="shared" si="14"/>
        <v>2</v>
      </c>
      <c r="X47" s="69">
        <f t="shared" si="14"/>
        <v>8</v>
      </c>
      <c r="Y47" s="69">
        <f t="shared" si="14"/>
        <v>0</v>
      </c>
      <c r="Z47" s="69">
        <f t="shared" si="14"/>
        <v>5</v>
      </c>
      <c r="AA47" s="69">
        <f t="shared" si="14"/>
        <v>4</v>
      </c>
      <c r="AB47" s="69">
        <f t="shared" si="14"/>
        <v>3</v>
      </c>
      <c r="AC47" s="69">
        <f t="shared" si="14"/>
        <v>4</v>
      </c>
      <c r="AD47" s="69">
        <f t="shared" si="14"/>
        <v>2</v>
      </c>
      <c r="AE47" s="69">
        <f t="shared" si="14"/>
        <v>5</v>
      </c>
      <c r="AF47" s="69">
        <f t="shared" si="14"/>
        <v>8</v>
      </c>
      <c r="AG47" s="69">
        <f t="shared" ref="AG47:AJ47" si="15">SUM(AG41:AG46)</f>
        <v>2</v>
      </c>
      <c r="AH47" s="69">
        <f t="shared" si="15"/>
        <v>1</v>
      </c>
      <c r="AI47" s="69">
        <f t="shared" si="15"/>
        <v>4</v>
      </c>
      <c r="AJ47" s="69">
        <f t="shared" si="15"/>
        <v>7</v>
      </c>
    </row>
    <row r="49" spans="1:8" x14ac:dyDescent="0.2">
      <c r="A49" s="76" t="str">
        <f>A40</f>
        <v>Goal/Year</v>
      </c>
      <c r="B49" s="76">
        <f>F4</f>
        <v>1991</v>
      </c>
      <c r="C49" s="76">
        <f>B49+5</f>
        <v>1996</v>
      </c>
      <c r="D49" s="76">
        <f t="shared" ref="D49:H49" si="16">C49+5</f>
        <v>2001</v>
      </c>
      <c r="E49" s="76">
        <f t="shared" si="16"/>
        <v>2006</v>
      </c>
      <c r="F49" s="76">
        <f t="shared" si="16"/>
        <v>2011</v>
      </c>
      <c r="G49" s="76">
        <f t="shared" si="16"/>
        <v>2016</v>
      </c>
      <c r="H49" s="76">
        <f t="shared" si="16"/>
        <v>2021</v>
      </c>
    </row>
    <row r="50" spans="1:8" x14ac:dyDescent="0.2">
      <c r="A50" s="24" t="str">
        <f>A41</f>
        <v>observation</v>
      </c>
      <c r="B50" s="100">
        <f>SUM(B41:F41)</f>
        <v>0</v>
      </c>
      <c r="C50" s="101">
        <f>SUM(G41:K41)</f>
        <v>0</v>
      </c>
      <c r="D50" s="101">
        <f>SUM(L41:P41)</f>
        <v>0</v>
      </c>
      <c r="E50" s="101">
        <f>SUM(Q41:U41)</f>
        <v>0</v>
      </c>
      <c r="F50" s="101">
        <f>SUM(V41:Z41)</f>
        <v>0</v>
      </c>
      <c r="G50" s="101">
        <f>SUM(AA41:AE41)</f>
        <v>0</v>
      </c>
      <c r="H50" s="101">
        <f>SUM(AF41:AJ41)</f>
        <v>0</v>
      </c>
    </row>
    <row r="51" spans="1:8" x14ac:dyDescent="0.2">
      <c r="A51" s="24" t="str">
        <f t="shared" ref="A51:A54" si="17">A42</f>
        <v>analysis</v>
      </c>
      <c r="B51" s="100">
        <f t="shared" ref="B51:B55" si="18">SUM(B42:F42)</f>
        <v>0</v>
      </c>
      <c r="C51" s="101">
        <f t="shared" ref="C51:C55" si="19">SUM(G42:K42)</f>
        <v>0</v>
      </c>
      <c r="D51" s="101">
        <f t="shared" ref="D51:D55" si="20">SUM(L42:P42)</f>
        <v>0</v>
      </c>
      <c r="E51" s="101">
        <f t="shared" ref="E51:E55" si="21">SUM(Q42:U42)</f>
        <v>0</v>
      </c>
      <c r="F51" s="101">
        <f t="shared" ref="F51:F55" si="22">SUM(V42:Z42)</f>
        <v>3</v>
      </c>
      <c r="G51" s="101">
        <f t="shared" ref="G51:G55" si="23">SUM(AA42:AE42)</f>
        <v>1</v>
      </c>
      <c r="H51" s="101">
        <f t="shared" ref="H51:H55" si="24">SUM(AF42:AJ42)</f>
        <v>0</v>
      </c>
    </row>
    <row r="52" spans="1:8" x14ac:dyDescent="0.2">
      <c r="A52" s="24" t="str">
        <f t="shared" si="17"/>
        <v>description</v>
      </c>
      <c r="B52" s="100">
        <f t="shared" si="18"/>
        <v>0</v>
      </c>
      <c r="C52" s="101">
        <f t="shared" si="19"/>
        <v>1</v>
      </c>
      <c r="D52" s="101">
        <f t="shared" si="20"/>
        <v>0</v>
      </c>
      <c r="E52" s="101">
        <f t="shared" si="21"/>
        <v>1</v>
      </c>
      <c r="F52" s="101">
        <f t="shared" si="22"/>
        <v>0</v>
      </c>
      <c r="G52" s="101">
        <f t="shared" si="23"/>
        <v>4</v>
      </c>
      <c r="H52" s="101">
        <f t="shared" si="24"/>
        <v>2</v>
      </c>
    </row>
    <row r="53" spans="1:8" x14ac:dyDescent="0.2">
      <c r="A53" s="24" t="str">
        <f t="shared" si="17"/>
        <v>understanding</v>
      </c>
      <c r="B53" s="100">
        <f t="shared" si="18"/>
        <v>3</v>
      </c>
      <c r="C53" s="101">
        <f t="shared" si="19"/>
        <v>4</v>
      </c>
      <c r="D53" s="101">
        <f t="shared" si="20"/>
        <v>4</v>
      </c>
      <c r="E53" s="101">
        <f t="shared" si="21"/>
        <v>6</v>
      </c>
      <c r="F53" s="101">
        <f t="shared" si="22"/>
        <v>8</v>
      </c>
      <c r="G53" s="101">
        <f t="shared" si="23"/>
        <v>11</v>
      </c>
      <c r="H53" s="101">
        <f t="shared" si="24"/>
        <v>13</v>
      </c>
    </row>
    <row r="54" spans="1:8" x14ac:dyDescent="0.2">
      <c r="A54" s="24" t="str">
        <f t="shared" si="17"/>
        <v>prediction</v>
      </c>
      <c r="B54" s="100">
        <f t="shared" si="18"/>
        <v>2</v>
      </c>
      <c r="C54" s="101">
        <f t="shared" si="19"/>
        <v>2</v>
      </c>
      <c r="D54" s="101">
        <f t="shared" si="20"/>
        <v>1</v>
      </c>
      <c r="E54" s="101">
        <f t="shared" si="21"/>
        <v>2</v>
      </c>
      <c r="F54" s="101">
        <f t="shared" si="22"/>
        <v>2</v>
      </c>
      <c r="G54" s="101">
        <f t="shared" si="23"/>
        <v>1</v>
      </c>
      <c r="H54" s="101">
        <f t="shared" si="24"/>
        <v>5</v>
      </c>
    </row>
    <row r="55" spans="1:8" x14ac:dyDescent="0.2">
      <c r="A55" s="24" t="str">
        <f>A46</f>
        <v>action</v>
      </c>
      <c r="B55" s="100">
        <f t="shared" si="18"/>
        <v>2</v>
      </c>
      <c r="C55" s="101">
        <f t="shared" si="19"/>
        <v>1</v>
      </c>
      <c r="D55" s="101">
        <f t="shared" si="20"/>
        <v>2</v>
      </c>
      <c r="E55" s="101">
        <f t="shared" si="21"/>
        <v>1</v>
      </c>
      <c r="F55" s="101">
        <f t="shared" si="22"/>
        <v>3</v>
      </c>
      <c r="G55" s="101">
        <f t="shared" si="23"/>
        <v>1</v>
      </c>
      <c r="H55" s="101">
        <f t="shared" si="24"/>
        <v>2</v>
      </c>
    </row>
    <row r="56" spans="1:8" x14ac:dyDescent="0.2">
      <c r="A56" s="68" t="s">
        <v>350</v>
      </c>
      <c r="B56" s="102">
        <f>SUM(B50:B55)</f>
        <v>7</v>
      </c>
      <c r="C56" s="102">
        <f t="shared" ref="C56:H56" si="25">SUM(C50:C55)</f>
        <v>8</v>
      </c>
      <c r="D56" s="102">
        <f t="shared" si="25"/>
        <v>7</v>
      </c>
      <c r="E56" s="102">
        <f t="shared" si="25"/>
        <v>10</v>
      </c>
      <c r="F56" s="102">
        <f t="shared" si="25"/>
        <v>16</v>
      </c>
      <c r="G56" s="102">
        <f t="shared" si="25"/>
        <v>18</v>
      </c>
      <c r="H56" s="102">
        <f t="shared" si="25"/>
        <v>22</v>
      </c>
    </row>
    <row r="57" spans="1:8" x14ac:dyDescent="0.2">
      <c r="F57" s="103"/>
      <c r="G57" s="103"/>
    </row>
    <row r="58" spans="1:8" x14ac:dyDescent="0.2">
      <c r="B58" s="309"/>
      <c r="C58" s="309"/>
      <c r="D58" s="309"/>
      <c r="E58" s="309"/>
      <c r="F58" s="309"/>
      <c r="G58" s="309"/>
      <c r="H58" s="309"/>
    </row>
    <row r="70" spans="1:36" x14ac:dyDescent="0.2">
      <c r="A70" s="76" t="str">
        <f>CONCATENATE('Studied Papers'!F2,"/",'Studied Papers'!B2)</f>
        <v>Study Type(s)/Year</v>
      </c>
      <c r="B70" s="76">
        <f>'Studied Papers'!$B$16</f>
        <v>1987</v>
      </c>
      <c r="C70" s="76">
        <f>B70+1</f>
        <v>1988</v>
      </c>
      <c r="D70" s="76">
        <f t="shared" ref="D70:AJ70" si="26">C70+1</f>
        <v>1989</v>
      </c>
      <c r="E70" s="76">
        <f t="shared" si="26"/>
        <v>1990</v>
      </c>
      <c r="F70" s="76">
        <f t="shared" si="26"/>
        <v>1991</v>
      </c>
      <c r="G70" s="76">
        <f t="shared" si="26"/>
        <v>1992</v>
      </c>
      <c r="H70" s="76">
        <f t="shared" si="26"/>
        <v>1993</v>
      </c>
      <c r="I70" s="76">
        <f t="shared" si="26"/>
        <v>1994</v>
      </c>
      <c r="J70" s="76">
        <f t="shared" si="26"/>
        <v>1995</v>
      </c>
      <c r="K70" s="76">
        <f t="shared" si="26"/>
        <v>1996</v>
      </c>
      <c r="L70" s="76">
        <f t="shared" si="26"/>
        <v>1997</v>
      </c>
      <c r="M70" s="76">
        <f t="shared" si="26"/>
        <v>1998</v>
      </c>
      <c r="N70" s="76">
        <f t="shared" si="26"/>
        <v>1999</v>
      </c>
      <c r="O70" s="76">
        <f t="shared" si="26"/>
        <v>2000</v>
      </c>
      <c r="P70" s="76">
        <f t="shared" si="26"/>
        <v>2001</v>
      </c>
      <c r="Q70" s="76">
        <f t="shared" si="26"/>
        <v>2002</v>
      </c>
      <c r="R70" s="76">
        <f t="shared" si="26"/>
        <v>2003</v>
      </c>
      <c r="S70" s="76">
        <f t="shared" si="26"/>
        <v>2004</v>
      </c>
      <c r="T70" s="76">
        <f t="shared" si="26"/>
        <v>2005</v>
      </c>
      <c r="U70" s="76">
        <f t="shared" si="26"/>
        <v>2006</v>
      </c>
      <c r="V70" s="76">
        <f t="shared" si="26"/>
        <v>2007</v>
      </c>
      <c r="W70" s="76">
        <f t="shared" si="26"/>
        <v>2008</v>
      </c>
      <c r="X70" s="76">
        <f t="shared" si="26"/>
        <v>2009</v>
      </c>
      <c r="Y70" s="76">
        <f t="shared" si="26"/>
        <v>2010</v>
      </c>
      <c r="Z70" s="76">
        <f t="shared" si="26"/>
        <v>2011</v>
      </c>
      <c r="AA70" s="76">
        <f t="shared" si="26"/>
        <v>2012</v>
      </c>
      <c r="AB70" s="76">
        <f t="shared" si="26"/>
        <v>2013</v>
      </c>
      <c r="AC70" s="76">
        <f t="shared" si="26"/>
        <v>2014</v>
      </c>
      <c r="AD70" s="76">
        <f t="shared" si="26"/>
        <v>2015</v>
      </c>
      <c r="AE70" s="76">
        <f t="shared" si="26"/>
        <v>2016</v>
      </c>
      <c r="AF70" s="76">
        <f t="shared" si="26"/>
        <v>2017</v>
      </c>
      <c r="AG70" s="76">
        <f t="shared" si="26"/>
        <v>2018</v>
      </c>
      <c r="AH70" s="76">
        <f t="shared" si="26"/>
        <v>2019</v>
      </c>
      <c r="AI70" s="76">
        <f t="shared" si="26"/>
        <v>2020</v>
      </c>
      <c r="AJ70" s="76">
        <f t="shared" si="26"/>
        <v>2021</v>
      </c>
    </row>
    <row r="71" spans="1:36" x14ac:dyDescent="0.2">
      <c r="A71" t="str">
        <f>'Study types'!A3</f>
        <v>case study</v>
      </c>
      <c r="B71" cm="1">
        <f t="array" ref="B71">SUM(IF('Studied Papers'!$B$3:$B$90=B$70,IF('Studied Papers'!$F$3:$F$90=$A71,1,0),0))</f>
        <v>0</v>
      </c>
      <c r="C71">
        <f t="array" ref="C71">SUM(IF('Studied Papers'!$B$3:$B$90=C$70,IF('Studied Papers'!$F$3:$F$90=$A71,1,0),0))</f>
        <v>1</v>
      </c>
      <c r="D71">
        <f t="array" ref="D71">SUM(IF('Studied Papers'!$B$3:$B$90=D$70,IF('Studied Papers'!$F$3:$F$90=$A71,1,0),0))</f>
        <v>0</v>
      </c>
      <c r="E71">
        <f t="array" ref="E71">SUM(IF('Studied Papers'!$B$3:$B$90=E$70,IF('Studied Papers'!$F$3:$F$90=$A71,1,0),0))</f>
        <v>0</v>
      </c>
      <c r="F71">
        <f t="array" ref="F71">SUM(IF('Studied Papers'!$B$3:$B$90=F$70,IF('Studied Papers'!$F$3:$F$90=$A71,1,0),0))</f>
        <v>0</v>
      </c>
      <c r="G71">
        <f t="array" ref="G71">SUM(IF('Studied Papers'!$B$3:$B$90=G$70,IF('Studied Papers'!$F$3:$F$90=$A71,1,0),0))</f>
        <v>0</v>
      </c>
      <c r="H71">
        <f t="array" ref="H71">SUM(IF('Studied Papers'!$B$3:$B$90=H$70,IF('Studied Papers'!$F$3:$F$90=$A71,1,0),0))</f>
        <v>0</v>
      </c>
      <c r="I71">
        <f t="array" ref="I71">SUM(IF('Studied Papers'!$B$3:$B$90=I$70,IF('Studied Papers'!$F$3:$F$90=$A71,1,0),0))</f>
        <v>1</v>
      </c>
      <c r="J71">
        <f t="array" ref="J71">SUM(IF('Studied Papers'!$B$3:$B$90=J$70,IF('Studied Papers'!$F$3:$F$90=$A71,1,0),0))</f>
        <v>1</v>
      </c>
      <c r="K71">
        <f t="array" ref="K71">SUM(IF('Studied Papers'!$B$3:$B$90=K$70,IF('Studied Papers'!$F$3:$F$90=$A71,1,0),0))</f>
        <v>2</v>
      </c>
      <c r="L71">
        <f t="array" ref="L71">SUM(IF('Studied Papers'!$B$3:$B$90=L$70,IF('Studied Papers'!$F$3:$F$90=$A71,1,0),0))</f>
        <v>0</v>
      </c>
      <c r="M71">
        <f t="array" ref="M71">SUM(IF('Studied Papers'!$B$3:$B$90=M$70,IF('Studied Papers'!$F$3:$F$90=$A71,1,0),0))</f>
        <v>0</v>
      </c>
      <c r="N71">
        <f t="array" ref="N71">SUM(IF('Studied Papers'!$B$3:$B$90=N$70,IF('Studied Papers'!$F$3:$F$90=$A71,1,0),0))</f>
        <v>1</v>
      </c>
      <c r="O71">
        <f t="array" ref="O71">SUM(IF('Studied Papers'!$B$3:$B$90=O$70,IF('Studied Papers'!$F$3:$F$90=$A71,1,0),0))</f>
        <v>1</v>
      </c>
      <c r="P71">
        <f t="array" ref="P71">SUM(IF('Studied Papers'!$B$3:$B$90=P$70,IF('Studied Papers'!$F$3:$F$90=$A71,1,0),0))</f>
        <v>0</v>
      </c>
      <c r="Q71">
        <f t="array" ref="Q71">SUM(IF('Studied Papers'!$B$3:$B$90=Q$70,IF('Studied Papers'!$F$3:$F$90=$A71,1,0),0))</f>
        <v>0</v>
      </c>
      <c r="R71">
        <f t="array" ref="R71">SUM(IF('Studied Papers'!$B$3:$B$90=R$70,IF('Studied Papers'!$F$3:$F$90=$A71,1,0),0))</f>
        <v>0</v>
      </c>
      <c r="S71">
        <f t="array" ref="S71">SUM(IF('Studied Papers'!$B$3:$B$90=S$70,IF('Studied Papers'!$F$3:$F$90=$A71,1,0),0))</f>
        <v>1</v>
      </c>
      <c r="T71">
        <f t="array" ref="T71">SUM(IF('Studied Papers'!$B$3:$B$90=T$70,IF('Studied Papers'!$F$3:$F$90=$A71,1,0),0))</f>
        <v>0</v>
      </c>
      <c r="U71">
        <f t="array" ref="U71">SUM(IF('Studied Papers'!$B$3:$B$90=U$70,IF('Studied Papers'!$F$3:$F$90=$A71,1,0),0))</f>
        <v>2</v>
      </c>
      <c r="V71">
        <f t="array" ref="V71">SUM(IF('Studied Papers'!$B$3:$B$90=V$70,IF('Studied Papers'!$F$3:$F$90=$A71,1,0),0))</f>
        <v>0</v>
      </c>
      <c r="W71">
        <f t="array" ref="W71">SUM(IF('Studied Papers'!$B$3:$B$90=W$70,IF('Studied Papers'!$F$3:$F$90=$A71,1,0),0))</f>
        <v>1</v>
      </c>
      <c r="X71">
        <f t="array" ref="X71">SUM(IF('Studied Papers'!$B$3:$B$90=X$70,IF('Studied Papers'!$F$3:$F$90=$A71,1,0),0))</f>
        <v>2</v>
      </c>
      <c r="Y71">
        <f t="array" ref="Y71">SUM(IF('Studied Papers'!$B$3:$B$90=Y$70,IF('Studied Papers'!$F$3:$F$90=$A71,1,0),0))</f>
        <v>0</v>
      </c>
      <c r="Z71">
        <f t="array" ref="Z71">SUM(IF('Studied Papers'!$B$3:$B$90=Z$70,IF('Studied Papers'!$F$3:$F$90=$A71,1,0),0))</f>
        <v>1</v>
      </c>
      <c r="AA71">
        <f t="array" ref="AA71">SUM(IF('Studied Papers'!$B$3:$B$90=AA$70,IF('Studied Papers'!$F$3:$F$90=$A71,1,0),0))</f>
        <v>0</v>
      </c>
      <c r="AB71">
        <f t="array" ref="AB71">SUM(IF('Studied Papers'!$B$3:$B$90=AB$70,IF('Studied Papers'!$F$3:$F$90=$A71,1,0),0))</f>
        <v>3</v>
      </c>
      <c r="AC71">
        <f t="array" ref="AC71">SUM(IF('Studied Papers'!$B$3:$B$90=AC$70,IF('Studied Papers'!$F$3:$F$90=$A71,1,0),0))</f>
        <v>2</v>
      </c>
      <c r="AD71">
        <f t="array" ref="AD71">SUM(IF('Studied Papers'!$B$3:$B$90=AD$70,IF('Studied Papers'!$F$3:$F$90=$A71,1,0),0))</f>
        <v>0</v>
      </c>
      <c r="AE71">
        <f t="array" ref="AE71">SUM(IF('Studied Papers'!$B$3:$B$90=AE$70,IF('Studied Papers'!$F$3:$F$90=$A71,1,0),0))</f>
        <v>1</v>
      </c>
      <c r="AF71">
        <f t="array" ref="AF71">SUM(IF('Studied Papers'!$B$3:$B$90=AF$70,IF('Studied Papers'!$F$3:$F$90=$A71,1,0),0))</f>
        <v>0</v>
      </c>
      <c r="AG71">
        <f t="array" ref="AG71">SUM(IF('Studied Papers'!$B$3:$B$90=AG$70,IF('Studied Papers'!$F$3:$F$90=$A71,1,0),0))</f>
        <v>0</v>
      </c>
      <c r="AH71">
        <f t="array" ref="AH71">SUM(IF('Studied Papers'!$B$3:$B$90=AH$70,IF('Studied Papers'!$F$3:$F$90=$A71,1,0),0))</f>
        <v>0</v>
      </c>
      <c r="AI71">
        <f t="array" ref="AI71">SUM(IF('Studied Papers'!$B$3:$B$90=AI$70,IF('Studied Papers'!$F$3:$F$90=$A71,1,0),0))</f>
        <v>0</v>
      </c>
      <c r="AJ71">
        <f t="array" ref="AJ71">SUM(IF('Studied Papers'!$B$3:$B$90=AJ$70,IF('Studied Papers'!$F$3:$F$90=$A71,1,0),0))</f>
        <v>0</v>
      </c>
    </row>
    <row r="72" spans="1:36" x14ac:dyDescent="0.2">
      <c r="A72" t="str">
        <f>'Study types'!A4</f>
        <v>experiment</v>
      </c>
      <c r="B72">
        <f t="array" ref="B72">SUM(IF('Studied Papers'!$B$3:$B$90=B$70,IF('Studied Papers'!$F$3:$F$90=$A72,1,0),0))</f>
        <v>0</v>
      </c>
      <c r="C72">
        <f t="array" ref="C72">SUM(IF('Studied Papers'!$B$3:$B$90=C$70,IF('Studied Papers'!$F$3:$F$90=$A72,1,0),0))</f>
        <v>0</v>
      </c>
      <c r="D72">
        <f t="array" ref="D72">SUM(IF('Studied Papers'!$B$3:$B$90=D$70,IF('Studied Papers'!$F$3:$F$90=$A72,1,0),0))</f>
        <v>0</v>
      </c>
      <c r="E72">
        <f t="array" ref="E72">SUM(IF('Studied Papers'!$B$3:$B$90=E$70,IF('Studied Papers'!$F$3:$F$90=$A72,1,0),0))</f>
        <v>0</v>
      </c>
      <c r="F72">
        <f t="array" ref="F72">SUM(IF('Studied Papers'!$B$3:$B$90=F$70,IF('Studied Papers'!$F$3:$F$90=$A72,1,0),0))</f>
        <v>3</v>
      </c>
      <c r="G72">
        <f t="array" ref="G72">SUM(IF('Studied Papers'!$B$3:$B$90=G$70,IF('Studied Papers'!$F$3:$F$90=$A72,1,0),0))</f>
        <v>0</v>
      </c>
      <c r="H72">
        <f t="array" ref="H72">SUM(IF('Studied Papers'!$B$3:$B$90=H$70,IF('Studied Papers'!$F$3:$F$90=$A72,1,0),0))</f>
        <v>1</v>
      </c>
      <c r="I72">
        <f t="array" ref="I72">SUM(IF('Studied Papers'!$B$3:$B$90=I$70,IF('Studied Papers'!$F$3:$F$90=$A72,1,0),0))</f>
        <v>1</v>
      </c>
      <c r="J72">
        <f t="array" ref="J72">SUM(IF('Studied Papers'!$B$3:$B$90=J$70,IF('Studied Papers'!$F$3:$F$90=$A72,1,0),0))</f>
        <v>0</v>
      </c>
      <c r="K72">
        <f t="array" ref="K72">SUM(IF('Studied Papers'!$B$3:$B$90=K$70,IF('Studied Papers'!$F$3:$F$90=$A72,1,0),0))</f>
        <v>1</v>
      </c>
      <c r="L72">
        <f t="array" ref="L72">SUM(IF('Studied Papers'!$B$3:$B$90=L$70,IF('Studied Papers'!$F$3:$F$90=$A72,1,0),0))</f>
        <v>0</v>
      </c>
      <c r="M72">
        <f t="array" ref="M72">SUM(IF('Studied Papers'!$B$3:$B$90=M$70,IF('Studied Papers'!$F$3:$F$90=$A72,1,0),0))</f>
        <v>0</v>
      </c>
      <c r="N72">
        <f t="array" ref="N72">SUM(IF('Studied Papers'!$B$3:$B$90=N$70,IF('Studied Papers'!$F$3:$F$90=$A72,1,0),0))</f>
        <v>1</v>
      </c>
      <c r="O72">
        <f t="array" ref="O72">SUM(IF('Studied Papers'!$B$3:$B$90=O$70,IF('Studied Papers'!$F$3:$F$90=$A72,1,0),0))</f>
        <v>0</v>
      </c>
      <c r="P72">
        <f t="array" ref="P72">SUM(IF('Studied Papers'!$B$3:$B$90=P$70,IF('Studied Papers'!$F$3:$F$90=$A72,1,0),0))</f>
        <v>2</v>
      </c>
      <c r="Q72">
        <f t="array" ref="Q72">SUM(IF('Studied Papers'!$B$3:$B$90=Q$70,IF('Studied Papers'!$F$3:$F$90=$A72,1,0),0))</f>
        <v>0</v>
      </c>
      <c r="R72">
        <f t="array" ref="R72">SUM(IF('Studied Papers'!$B$3:$B$90=R$70,IF('Studied Papers'!$F$3:$F$90=$A72,1,0),0))</f>
        <v>0</v>
      </c>
      <c r="S72">
        <f t="array" ref="S72">SUM(IF('Studied Papers'!$B$3:$B$90=S$70,IF('Studied Papers'!$F$3:$F$90=$A72,1,0),0))</f>
        <v>1</v>
      </c>
      <c r="T72">
        <f t="array" ref="T72">SUM(IF('Studied Papers'!$B$3:$B$90=T$70,IF('Studied Papers'!$F$3:$F$90=$A72,1,0),0))</f>
        <v>2</v>
      </c>
      <c r="U72">
        <f t="array" ref="U72">SUM(IF('Studied Papers'!$B$3:$B$90=U$70,IF('Studied Papers'!$F$3:$F$90=$A72,1,0),0))</f>
        <v>1</v>
      </c>
      <c r="V72">
        <f t="array" ref="V72">SUM(IF('Studied Papers'!$B$3:$B$90=V$70,IF('Studied Papers'!$F$3:$F$90=$A72,1,0),0))</f>
        <v>1</v>
      </c>
      <c r="W72">
        <f t="array" ref="W72">SUM(IF('Studied Papers'!$B$3:$B$90=W$70,IF('Studied Papers'!$F$3:$F$90=$A72,1,0),0))</f>
        <v>1</v>
      </c>
      <c r="X72">
        <f t="array" ref="X72">SUM(IF('Studied Papers'!$B$3:$B$90=X$70,IF('Studied Papers'!$F$3:$F$90=$A72,1,0),0))</f>
        <v>3</v>
      </c>
      <c r="Y72">
        <f t="array" ref="Y72">SUM(IF('Studied Papers'!$B$3:$B$90=Y$70,IF('Studied Papers'!$F$3:$F$90=$A72,1,0),0))</f>
        <v>0</v>
      </c>
      <c r="Z72">
        <f t="array" ref="Z72">SUM(IF('Studied Papers'!$B$3:$B$90=Z$70,IF('Studied Papers'!$F$3:$F$90=$A72,1,0),0))</f>
        <v>3</v>
      </c>
      <c r="AA72">
        <f t="array" ref="AA72">SUM(IF('Studied Papers'!$B$3:$B$90=AA$70,IF('Studied Papers'!$F$3:$F$90=$A72,1,0),0))</f>
        <v>3</v>
      </c>
      <c r="AB72">
        <f t="array" ref="AB72">SUM(IF('Studied Papers'!$B$3:$B$90=AB$70,IF('Studied Papers'!$F$3:$F$90=$A72,1,0),0))</f>
        <v>0</v>
      </c>
      <c r="AC72">
        <f t="array" ref="AC72">SUM(IF('Studied Papers'!$B$3:$B$90=AC$70,IF('Studied Papers'!$F$3:$F$90=$A72,1,0),0))</f>
        <v>1</v>
      </c>
      <c r="AD72">
        <f t="array" ref="AD72">SUM(IF('Studied Papers'!$B$3:$B$90=AD$70,IF('Studied Papers'!$F$3:$F$90=$A72,1,0),0))</f>
        <v>0</v>
      </c>
      <c r="AE72">
        <f t="array" ref="AE72">SUM(IF('Studied Papers'!$B$3:$B$90=AE$70,IF('Studied Papers'!$F$3:$F$90=$A72,1,0),0))</f>
        <v>2</v>
      </c>
      <c r="AF72">
        <f t="array" ref="AF72">SUM(IF('Studied Papers'!$B$3:$B$90=AF$70,IF('Studied Papers'!$F$3:$F$90=$A72,1,0),0))</f>
        <v>5</v>
      </c>
      <c r="AG72">
        <f t="array" ref="AG72">SUM(IF('Studied Papers'!$B$3:$B$90=AG$70,IF('Studied Papers'!$F$3:$F$90=$A72,1,0),0))</f>
        <v>2</v>
      </c>
      <c r="AH72">
        <f t="array" ref="AH72">SUM(IF('Studied Papers'!$B$3:$B$90=AH$70,IF('Studied Papers'!$F$3:$F$90=$A72,1,0),0))</f>
        <v>0</v>
      </c>
      <c r="AI72">
        <f t="array" ref="AI72">SUM(IF('Studied Papers'!$B$3:$B$90=AI$70,IF('Studied Papers'!$F$3:$F$90=$A72,1,0),0))</f>
        <v>1</v>
      </c>
      <c r="AJ72">
        <f t="array" ref="AJ72">SUM(IF('Studied Papers'!$B$3:$B$90=AJ$70,IF('Studied Papers'!$F$3:$F$90=$A72,1,0),0))</f>
        <v>1</v>
      </c>
    </row>
    <row r="73" spans="1:36" x14ac:dyDescent="0.2">
      <c r="A73" t="str">
        <f>'Study types'!A5</f>
        <v>simulation study</v>
      </c>
      <c r="B73">
        <f t="array" ref="B73">SUM(IF('Studied Papers'!$B$3:$B$90=B$70,IF('Studied Papers'!$F$3:$F$90=$A73,1,0),0))</f>
        <v>0</v>
      </c>
      <c r="C73">
        <f t="array" ref="C73">SUM(IF('Studied Papers'!$B$3:$B$90=C$70,IF('Studied Papers'!$F$3:$F$90=$A73,1,0),0))</f>
        <v>0</v>
      </c>
      <c r="D73">
        <f t="array" ref="D73">SUM(IF('Studied Papers'!$B$3:$B$90=D$70,IF('Studied Papers'!$F$3:$F$90=$A73,1,0),0))</f>
        <v>0</v>
      </c>
      <c r="E73">
        <f t="array" ref="E73">SUM(IF('Studied Papers'!$B$3:$B$90=E$70,IF('Studied Papers'!$F$3:$F$90=$A73,1,0),0))</f>
        <v>0</v>
      </c>
      <c r="F73">
        <f t="array" ref="F73">SUM(IF('Studied Papers'!$B$3:$B$90=F$70,IF('Studied Papers'!$F$3:$F$90=$A73,1,0),0))</f>
        <v>0</v>
      </c>
      <c r="G73">
        <f t="array" ref="G73">SUM(IF('Studied Papers'!$B$3:$B$90=G$70,IF('Studied Papers'!$F$3:$F$90=$A73,1,0),0))</f>
        <v>0</v>
      </c>
      <c r="H73">
        <f t="array" ref="H73">SUM(IF('Studied Papers'!$B$3:$B$90=H$70,IF('Studied Papers'!$F$3:$F$90=$A73,1,0),0))</f>
        <v>0</v>
      </c>
      <c r="I73">
        <f t="array" ref="I73">SUM(IF('Studied Papers'!$B$3:$B$90=I$70,IF('Studied Papers'!$F$3:$F$90=$A73,1,0),0))</f>
        <v>0</v>
      </c>
      <c r="J73">
        <f t="array" ref="J73">SUM(IF('Studied Papers'!$B$3:$B$90=J$70,IF('Studied Papers'!$F$3:$F$90=$A73,1,0),0))</f>
        <v>0</v>
      </c>
      <c r="K73">
        <f t="array" ref="K73">SUM(IF('Studied Papers'!$B$3:$B$90=K$70,IF('Studied Papers'!$F$3:$F$90=$A73,1,0),0))</f>
        <v>1</v>
      </c>
      <c r="L73">
        <f t="array" ref="L73">SUM(IF('Studied Papers'!$B$3:$B$90=L$70,IF('Studied Papers'!$F$3:$F$90=$A73,1,0),0))</f>
        <v>1</v>
      </c>
      <c r="M73">
        <f t="array" ref="M73">SUM(IF('Studied Papers'!$B$3:$B$90=M$70,IF('Studied Papers'!$F$3:$F$90=$A73,1,0),0))</f>
        <v>0</v>
      </c>
      <c r="N73">
        <f t="array" ref="N73">SUM(IF('Studied Papers'!$B$3:$B$90=N$70,IF('Studied Papers'!$F$3:$F$90=$A73,1,0),0))</f>
        <v>0</v>
      </c>
      <c r="O73">
        <f t="array" ref="O73">SUM(IF('Studied Papers'!$B$3:$B$90=O$70,IF('Studied Papers'!$F$3:$F$90=$A73,1,0),0))</f>
        <v>0</v>
      </c>
      <c r="P73">
        <f t="array" ref="P73">SUM(IF('Studied Papers'!$B$3:$B$90=P$70,IF('Studied Papers'!$F$3:$F$90=$A73,1,0),0))</f>
        <v>0</v>
      </c>
      <c r="Q73">
        <f t="array" ref="Q73">SUM(IF('Studied Papers'!$B$3:$B$90=Q$70,IF('Studied Papers'!$F$3:$F$90=$A73,1,0),0))</f>
        <v>0</v>
      </c>
      <c r="R73">
        <f t="array" ref="R73">SUM(IF('Studied Papers'!$B$3:$B$90=R$70,IF('Studied Papers'!$F$3:$F$90=$A73,1,0),0))</f>
        <v>0</v>
      </c>
      <c r="S73">
        <f t="array" ref="S73">SUM(IF('Studied Papers'!$B$3:$B$90=S$70,IF('Studied Papers'!$F$3:$F$90=$A73,1,0),0))</f>
        <v>0</v>
      </c>
      <c r="T73">
        <f t="array" ref="T73">SUM(IF('Studied Papers'!$B$3:$B$90=T$70,IF('Studied Papers'!$F$3:$F$90=$A73,1,0),0))</f>
        <v>0</v>
      </c>
      <c r="U73">
        <f t="array" ref="U73">SUM(IF('Studied Papers'!$B$3:$B$90=U$70,IF('Studied Papers'!$F$3:$F$90=$A73,1,0),0))</f>
        <v>0</v>
      </c>
      <c r="V73">
        <f t="array" ref="V73">SUM(IF('Studied Papers'!$B$3:$B$90=V$70,IF('Studied Papers'!$F$3:$F$90=$A73,1,0),0))</f>
        <v>0</v>
      </c>
      <c r="W73">
        <f t="array" ref="W73">SUM(IF('Studied Papers'!$B$3:$B$90=W$70,IF('Studied Papers'!$F$3:$F$90=$A73,1,0),0))</f>
        <v>0</v>
      </c>
      <c r="X73">
        <f t="array" ref="X73">SUM(IF('Studied Papers'!$B$3:$B$90=X$70,IF('Studied Papers'!$F$3:$F$90=$A73,1,0),0))</f>
        <v>0</v>
      </c>
      <c r="Y73">
        <f t="array" ref="Y73">SUM(IF('Studied Papers'!$B$3:$B$90=Y$70,IF('Studied Papers'!$F$3:$F$90=$A73,1,0),0))</f>
        <v>0</v>
      </c>
      <c r="Z73">
        <f t="array" ref="Z73">SUM(IF('Studied Papers'!$B$3:$B$90=Z$70,IF('Studied Papers'!$F$3:$F$90=$A73,1,0),0))</f>
        <v>0</v>
      </c>
      <c r="AA73">
        <f t="array" ref="AA73">SUM(IF('Studied Papers'!$B$3:$B$90=AA$70,IF('Studied Papers'!$F$3:$F$90=$A73,1,0),0))</f>
        <v>0</v>
      </c>
      <c r="AB73">
        <f t="array" ref="AB73">SUM(IF('Studied Papers'!$B$3:$B$90=AB$70,IF('Studied Papers'!$F$3:$F$90=$A73,1,0),0))</f>
        <v>0</v>
      </c>
      <c r="AC73">
        <f t="array" ref="AC73">SUM(IF('Studied Papers'!$B$3:$B$90=AC$70,IF('Studied Papers'!$F$3:$F$90=$A73,1,0),0))</f>
        <v>0</v>
      </c>
      <c r="AD73">
        <f t="array" ref="AD73">SUM(IF('Studied Papers'!$B$3:$B$90=AD$70,IF('Studied Papers'!$F$3:$F$90=$A73,1,0),0))</f>
        <v>0</v>
      </c>
      <c r="AE73">
        <f t="array" ref="AE73">SUM(IF('Studied Papers'!$B$3:$B$90=AE$70,IF('Studied Papers'!$F$3:$F$90=$A73,1,0),0))</f>
        <v>1</v>
      </c>
      <c r="AF73">
        <f t="array" ref="AF73">SUM(IF('Studied Papers'!$B$3:$B$90=AF$70,IF('Studied Papers'!$F$3:$F$90=$A73,1,0),0))</f>
        <v>0</v>
      </c>
      <c r="AG73">
        <f t="array" ref="AG73">SUM(IF('Studied Papers'!$B$3:$B$90=AG$70,IF('Studied Papers'!$F$3:$F$90=$A73,1,0),0))</f>
        <v>0</v>
      </c>
      <c r="AH73">
        <f t="array" ref="AH73">SUM(IF('Studied Papers'!$B$3:$B$90=AH$70,IF('Studied Papers'!$F$3:$F$90=$A73,1,0),0))</f>
        <v>0</v>
      </c>
      <c r="AI73">
        <f t="array" ref="AI73">SUM(IF('Studied Papers'!$B$3:$B$90=AI$70,IF('Studied Papers'!$F$3:$F$90=$A73,1,0),0))</f>
        <v>0</v>
      </c>
      <c r="AJ73">
        <f t="array" ref="AJ73">SUM(IF('Studied Papers'!$B$3:$B$90=AJ$70,IF('Studied Papers'!$F$3:$F$90=$A73,1,0),0))</f>
        <v>0</v>
      </c>
    </row>
    <row r="74" spans="1:36" x14ac:dyDescent="0.2">
      <c r="A74" t="str">
        <f>'Study types'!A6</f>
        <v>survey</v>
      </c>
      <c r="B74">
        <f t="array" ref="B74">SUM(IF('Studied Papers'!$B$3:$B$90=B$70,IF('Studied Papers'!$F$3:$F$90=$A74,1,0),0))</f>
        <v>0</v>
      </c>
      <c r="C74">
        <f t="array" ref="C74">SUM(IF('Studied Papers'!$B$3:$B$90=C$70,IF('Studied Papers'!$F$3:$F$90=$A74,1,0),0))</f>
        <v>0</v>
      </c>
      <c r="D74">
        <f t="array" ref="D74">SUM(IF('Studied Papers'!$B$3:$B$90=D$70,IF('Studied Papers'!$F$3:$F$90=$A74,1,0),0))</f>
        <v>0</v>
      </c>
      <c r="E74">
        <f t="array" ref="E74">SUM(IF('Studied Papers'!$B$3:$B$90=E$70,IF('Studied Papers'!$F$3:$F$90=$A74,1,0),0))</f>
        <v>0</v>
      </c>
      <c r="F74">
        <f t="array" ref="F74">SUM(IF('Studied Papers'!$B$3:$B$90=F$70,IF('Studied Papers'!$F$3:$F$90=$A74,1,0),0))</f>
        <v>1</v>
      </c>
      <c r="G74">
        <f t="array" ref="G74">SUM(IF('Studied Papers'!$B$3:$B$90=G$70,IF('Studied Papers'!$F$3:$F$90=$A74,1,0),0))</f>
        <v>0</v>
      </c>
      <c r="H74">
        <f t="array" ref="H74">SUM(IF('Studied Papers'!$B$3:$B$90=H$70,IF('Studied Papers'!$F$3:$F$90=$A74,1,0),0))</f>
        <v>0</v>
      </c>
      <c r="I74">
        <f t="array" ref="I74">SUM(IF('Studied Papers'!$B$3:$B$90=I$70,IF('Studied Papers'!$F$3:$F$90=$A74,1,0),0))</f>
        <v>0</v>
      </c>
      <c r="J74">
        <f t="array" ref="J74">SUM(IF('Studied Papers'!$B$3:$B$90=J$70,IF('Studied Papers'!$F$3:$F$90=$A74,1,0),0))</f>
        <v>0</v>
      </c>
      <c r="K74">
        <f t="array" ref="K74">SUM(IF('Studied Papers'!$B$3:$B$90=K$70,IF('Studied Papers'!$F$3:$F$90=$A74,1,0),0))</f>
        <v>0</v>
      </c>
      <c r="L74">
        <f t="array" ref="L74">SUM(IF('Studied Papers'!$B$3:$B$90=L$70,IF('Studied Papers'!$F$3:$F$90=$A74,1,0),0))</f>
        <v>0</v>
      </c>
      <c r="M74">
        <f t="array" ref="M74">SUM(IF('Studied Papers'!$B$3:$B$90=M$70,IF('Studied Papers'!$F$3:$F$90=$A74,1,0),0))</f>
        <v>0</v>
      </c>
      <c r="N74">
        <f t="array" ref="N74">SUM(IF('Studied Papers'!$B$3:$B$90=N$70,IF('Studied Papers'!$F$3:$F$90=$A74,1,0),0))</f>
        <v>0</v>
      </c>
      <c r="O74">
        <f t="array" ref="O74">SUM(IF('Studied Papers'!$B$3:$B$90=O$70,IF('Studied Papers'!$F$3:$F$90=$A74,1,0),0))</f>
        <v>0</v>
      </c>
      <c r="P74">
        <f t="array" ref="P74">SUM(IF('Studied Papers'!$B$3:$B$90=P$70,IF('Studied Papers'!$F$3:$F$90=$A74,1,0),0))</f>
        <v>0</v>
      </c>
      <c r="Q74">
        <f t="array" ref="Q74">SUM(IF('Studied Papers'!$B$3:$B$90=Q$70,IF('Studied Papers'!$F$3:$F$90=$A74,1,0),0))</f>
        <v>0</v>
      </c>
      <c r="R74">
        <f t="array" ref="R74">SUM(IF('Studied Papers'!$B$3:$B$90=R$70,IF('Studied Papers'!$F$3:$F$90=$A74,1,0),0))</f>
        <v>1</v>
      </c>
      <c r="S74">
        <f t="array" ref="S74">SUM(IF('Studied Papers'!$B$3:$B$90=S$70,IF('Studied Papers'!$F$3:$F$90=$A74,1,0),0))</f>
        <v>0</v>
      </c>
      <c r="T74">
        <f t="array" ref="T74">SUM(IF('Studied Papers'!$B$3:$B$90=T$70,IF('Studied Papers'!$F$3:$F$90=$A74,1,0),0))</f>
        <v>1</v>
      </c>
      <c r="U74">
        <f t="array" ref="U74">SUM(IF('Studied Papers'!$B$3:$B$90=U$70,IF('Studied Papers'!$F$3:$F$90=$A74,1,0),0))</f>
        <v>1</v>
      </c>
      <c r="V74">
        <f t="array" ref="V74">SUM(IF('Studied Papers'!$B$3:$B$90=V$70,IF('Studied Papers'!$F$3:$F$90=$A74,1,0),0))</f>
        <v>0</v>
      </c>
      <c r="W74">
        <f t="array" ref="W74">SUM(IF('Studied Papers'!$B$3:$B$90=W$70,IF('Studied Papers'!$F$3:$F$90=$A74,1,0),0))</f>
        <v>0</v>
      </c>
      <c r="X74">
        <f t="array" ref="X74">SUM(IF('Studied Papers'!$B$3:$B$90=X$70,IF('Studied Papers'!$F$3:$F$90=$A74,1,0),0))</f>
        <v>1</v>
      </c>
      <c r="Y74">
        <f t="array" ref="Y74">SUM(IF('Studied Papers'!$B$3:$B$90=Y$70,IF('Studied Papers'!$F$3:$F$90=$A74,1,0),0))</f>
        <v>0</v>
      </c>
      <c r="Z74">
        <f t="array" ref="Z74">SUM(IF('Studied Papers'!$B$3:$B$90=Z$70,IF('Studied Papers'!$F$3:$F$90=$A74,1,0),0))</f>
        <v>0</v>
      </c>
      <c r="AA74">
        <f t="array" ref="AA74">SUM(IF('Studied Papers'!$B$3:$B$90=AA$70,IF('Studied Papers'!$F$3:$F$90=$A74,1,0),0))</f>
        <v>0</v>
      </c>
      <c r="AB74">
        <f t="array" ref="AB74">SUM(IF('Studied Papers'!$B$3:$B$90=AB$70,IF('Studied Papers'!$F$3:$F$90=$A74,1,0),0))</f>
        <v>0</v>
      </c>
      <c r="AC74">
        <f t="array" ref="AC74">SUM(IF('Studied Papers'!$B$3:$B$90=AC$70,IF('Studied Papers'!$F$3:$F$90=$A74,1,0),0))</f>
        <v>1</v>
      </c>
      <c r="AD74">
        <f t="array" ref="AD74">SUM(IF('Studied Papers'!$B$3:$B$90=AD$70,IF('Studied Papers'!$F$3:$F$90=$A74,1,0),0))</f>
        <v>2</v>
      </c>
      <c r="AE74">
        <f t="array" ref="AE74">SUM(IF('Studied Papers'!$B$3:$B$90=AE$70,IF('Studied Papers'!$F$3:$F$90=$A74,1,0),0))</f>
        <v>1</v>
      </c>
      <c r="AF74">
        <f t="array" ref="AF74">SUM(IF('Studied Papers'!$B$3:$B$90=AF$70,IF('Studied Papers'!$F$3:$F$90=$A74,1,0),0))</f>
        <v>3</v>
      </c>
      <c r="AG74">
        <f t="array" ref="AG74">SUM(IF('Studied Papers'!$B$3:$B$90=AG$70,IF('Studied Papers'!$F$3:$F$90=$A74,1,0),0))</f>
        <v>0</v>
      </c>
      <c r="AH74">
        <f t="array" ref="AH74">SUM(IF('Studied Papers'!$B$3:$B$90=AH$70,IF('Studied Papers'!$F$3:$F$90=$A74,1,0),0))</f>
        <v>1</v>
      </c>
      <c r="AI74">
        <f t="array" ref="AI74">SUM(IF('Studied Papers'!$B$3:$B$90=AI$70,IF('Studied Papers'!$F$3:$F$90=$A74,1,0),0))</f>
        <v>1</v>
      </c>
      <c r="AJ74">
        <f t="array" ref="AJ74">SUM(IF('Studied Papers'!$B$3:$B$90=AJ$70,IF('Studied Papers'!$F$3:$F$90=$A74,1,0),0))</f>
        <v>4</v>
      </c>
    </row>
    <row r="75" spans="1:36" x14ac:dyDescent="0.2">
      <c r="A75" t="str">
        <f>'Study types'!A7</f>
        <v>review</v>
      </c>
      <c r="B75">
        <f t="array" ref="B75">SUM(IF('Studied Papers'!$B$3:$B$90=B$70,IF('Studied Papers'!$F$3:$F$90=$A75,1,0),0))</f>
        <v>0</v>
      </c>
      <c r="C75">
        <f t="array" ref="C75">SUM(IF('Studied Papers'!$B$3:$B$90=C$70,IF('Studied Papers'!$F$3:$F$90=$A75,1,0),0))</f>
        <v>0</v>
      </c>
      <c r="D75">
        <f t="array" ref="D75">SUM(IF('Studied Papers'!$B$3:$B$90=D$70,IF('Studied Papers'!$F$3:$F$90=$A75,1,0),0))</f>
        <v>0</v>
      </c>
      <c r="E75">
        <f t="array" ref="E75">SUM(IF('Studied Papers'!$B$3:$B$90=E$70,IF('Studied Papers'!$F$3:$F$90=$A75,1,0),0))</f>
        <v>0</v>
      </c>
      <c r="F75">
        <f t="array" ref="F75">SUM(IF('Studied Papers'!$B$3:$B$90=F$70,IF('Studied Papers'!$F$3:$F$90=$A75,1,0),0))</f>
        <v>1</v>
      </c>
      <c r="G75">
        <f t="array" ref="G75">SUM(IF('Studied Papers'!$B$3:$B$90=G$70,IF('Studied Papers'!$F$3:$F$90=$A75,1,0),0))</f>
        <v>0</v>
      </c>
      <c r="H75">
        <f t="array" ref="H75">SUM(IF('Studied Papers'!$B$3:$B$90=H$70,IF('Studied Papers'!$F$3:$F$90=$A75,1,0),0))</f>
        <v>0</v>
      </c>
      <c r="I75">
        <f t="array" ref="I75">SUM(IF('Studied Papers'!$B$3:$B$90=I$70,IF('Studied Papers'!$F$3:$F$90=$A75,1,0),0))</f>
        <v>0</v>
      </c>
      <c r="J75">
        <f t="array" ref="J75">SUM(IF('Studied Papers'!$B$3:$B$90=J$70,IF('Studied Papers'!$F$3:$F$90=$A75,1,0),0))</f>
        <v>0</v>
      </c>
      <c r="K75">
        <f t="array" ref="K75">SUM(IF('Studied Papers'!$B$3:$B$90=K$70,IF('Studied Papers'!$F$3:$F$90=$A75,1,0),0))</f>
        <v>0</v>
      </c>
      <c r="L75">
        <f t="array" ref="L75">SUM(IF('Studied Papers'!$B$3:$B$90=L$70,IF('Studied Papers'!$F$3:$F$90=$A75,1,0),0))</f>
        <v>0</v>
      </c>
      <c r="M75">
        <f t="array" ref="M75">SUM(IF('Studied Papers'!$B$3:$B$90=M$70,IF('Studied Papers'!$F$3:$F$90=$A75,1,0),0))</f>
        <v>0</v>
      </c>
      <c r="N75">
        <f t="array" ref="N75">SUM(IF('Studied Papers'!$B$3:$B$90=N$70,IF('Studied Papers'!$F$3:$F$90=$A75,1,0),0))</f>
        <v>1</v>
      </c>
      <c r="O75">
        <f t="array" ref="O75">SUM(IF('Studied Papers'!$B$3:$B$90=O$70,IF('Studied Papers'!$F$3:$F$90=$A75,1,0),0))</f>
        <v>0</v>
      </c>
      <c r="P75">
        <f t="array" ref="P75">SUM(IF('Studied Papers'!$B$3:$B$90=P$70,IF('Studied Papers'!$F$3:$F$90=$A75,1,0),0))</f>
        <v>0</v>
      </c>
      <c r="Q75">
        <f t="array" ref="Q75">SUM(IF('Studied Papers'!$B$3:$B$90=Q$70,IF('Studied Papers'!$F$3:$F$90=$A75,1,0),0))</f>
        <v>0</v>
      </c>
      <c r="R75">
        <f t="array" ref="R75">SUM(IF('Studied Papers'!$B$3:$B$90=R$70,IF('Studied Papers'!$F$3:$F$90=$A75,1,0),0))</f>
        <v>0</v>
      </c>
      <c r="S75">
        <f t="array" ref="S75">SUM(IF('Studied Papers'!$B$3:$B$90=S$70,IF('Studied Papers'!$F$3:$F$90=$A75,1,0),0))</f>
        <v>0</v>
      </c>
      <c r="T75">
        <f t="array" ref="T75">SUM(IF('Studied Papers'!$B$3:$B$90=T$70,IF('Studied Papers'!$F$3:$F$90=$A75,1,0),0))</f>
        <v>0</v>
      </c>
      <c r="U75">
        <f t="array" ref="U75">SUM(IF('Studied Papers'!$B$3:$B$90=U$70,IF('Studied Papers'!$F$3:$F$90=$A75,1,0),0))</f>
        <v>0</v>
      </c>
      <c r="V75">
        <f t="array" ref="V75">SUM(IF('Studied Papers'!$B$3:$B$90=V$70,IF('Studied Papers'!$F$3:$F$90=$A75,1,0),0))</f>
        <v>0</v>
      </c>
      <c r="W75">
        <f t="array" ref="W75">SUM(IF('Studied Papers'!$B$3:$B$90=W$70,IF('Studied Papers'!$F$3:$F$90=$A75,1,0),0))</f>
        <v>0</v>
      </c>
      <c r="X75">
        <f t="array" ref="X75">SUM(IF('Studied Papers'!$B$3:$B$90=X$70,IF('Studied Papers'!$F$3:$F$90=$A75,1,0),0))</f>
        <v>1</v>
      </c>
      <c r="Y75">
        <f t="array" ref="Y75">SUM(IF('Studied Papers'!$B$3:$B$90=Y$70,IF('Studied Papers'!$F$3:$F$90=$A75,1,0),0))</f>
        <v>0</v>
      </c>
      <c r="Z75">
        <f t="array" ref="Z75">SUM(IF('Studied Papers'!$B$3:$B$90=Z$70,IF('Studied Papers'!$F$3:$F$90=$A75,1,0),0))</f>
        <v>1</v>
      </c>
      <c r="AA75">
        <f t="array" ref="AA75">SUM(IF('Studied Papers'!$B$3:$B$90=AA$70,IF('Studied Papers'!$F$3:$F$90=$A75,1,0),0))</f>
        <v>1</v>
      </c>
      <c r="AB75">
        <f t="array" ref="AB75">SUM(IF('Studied Papers'!$B$3:$B$90=AB$70,IF('Studied Papers'!$F$3:$F$90=$A75,1,0),0))</f>
        <v>0</v>
      </c>
      <c r="AC75">
        <f t="array" ref="AC75">SUM(IF('Studied Papers'!$B$3:$B$90=AC$70,IF('Studied Papers'!$F$3:$F$90=$A75,1,0),0))</f>
        <v>0</v>
      </c>
      <c r="AD75">
        <f t="array" ref="AD75">SUM(IF('Studied Papers'!$B$3:$B$90=AD$70,IF('Studied Papers'!$F$3:$F$90=$A75,1,0),0))</f>
        <v>0</v>
      </c>
      <c r="AE75">
        <f t="array" ref="AE75">SUM(IF('Studied Papers'!$B$3:$B$90=AE$70,IF('Studied Papers'!$F$3:$F$90=$A75,1,0),0))</f>
        <v>0</v>
      </c>
      <c r="AF75">
        <f t="array" ref="AF75">SUM(IF('Studied Papers'!$B$3:$B$90=AF$70,IF('Studied Papers'!$F$3:$F$90=$A75,1,0),0))</f>
        <v>0</v>
      </c>
      <c r="AG75">
        <f t="array" ref="AG75">SUM(IF('Studied Papers'!$B$3:$B$90=AG$70,IF('Studied Papers'!$F$3:$F$90=$A75,1,0),0))</f>
        <v>0</v>
      </c>
      <c r="AH75">
        <f t="array" ref="AH75">SUM(IF('Studied Papers'!$B$3:$B$90=AH$70,IF('Studied Papers'!$F$3:$F$90=$A75,1,0),0))</f>
        <v>0</v>
      </c>
      <c r="AI75">
        <f t="array" ref="AI75">SUM(IF('Studied Papers'!$B$3:$B$90=AI$70,IF('Studied Papers'!$F$3:$F$90=$A75,1,0),0))</f>
        <v>0</v>
      </c>
      <c r="AJ75">
        <f t="array" ref="AJ75">SUM(IF('Studied Papers'!$B$3:$B$90=AJ$70,IF('Studied Papers'!$F$3:$F$90=$A75,1,0),0))</f>
        <v>0</v>
      </c>
    </row>
    <row r="76" spans="1:36" x14ac:dyDescent="0.2">
      <c r="A76" t="str">
        <f>'Study types'!A8</f>
        <v>many</v>
      </c>
      <c r="B76">
        <f t="array" ref="B76">SUM(IF('Studied Papers'!$B$3:$B$90=B$70,IF('Studied Papers'!$F$3:$F$90=$A76,1,0),0))</f>
        <v>1</v>
      </c>
      <c r="C76">
        <f t="array" ref="C76">SUM(IF('Studied Papers'!$B$3:$B$90=C$70,IF('Studied Papers'!$F$3:$F$90=$A76,1,0),0))</f>
        <v>0</v>
      </c>
      <c r="D76">
        <f t="array" ref="D76">SUM(IF('Studied Papers'!$B$3:$B$90=D$70,IF('Studied Papers'!$F$3:$F$90=$A76,1,0),0))</f>
        <v>0</v>
      </c>
      <c r="E76">
        <f t="array" ref="E76">SUM(IF('Studied Papers'!$B$3:$B$90=E$70,IF('Studied Papers'!$F$3:$F$90=$A76,1,0),0))</f>
        <v>0</v>
      </c>
      <c r="F76">
        <f t="array" ref="F76">SUM(IF('Studied Papers'!$B$3:$B$90=F$70,IF('Studied Papers'!$F$3:$F$90=$A76,1,0),0))</f>
        <v>0</v>
      </c>
      <c r="G76">
        <f t="array" ref="G76">SUM(IF('Studied Papers'!$B$3:$B$90=G$70,IF('Studied Papers'!$F$3:$F$90=$A76,1,0),0))</f>
        <v>0</v>
      </c>
      <c r="H76">
        <f t="array" ref="H76">SUM(IF('Studied Papers'!$B$3:$B$90=H$70,IF('Studied Papers'!$F$3:$F$90=$A76,1,0),0))</f>
        <v>0</v>
      </c>
      <c r="I76">
        <f t="array" ref="I76">SUM(IF('Studied Papers'!$B$3:$B$90=I$70,IF('Studied Papers'!$F$3:$F$90=$A76,1,0),0))</f>
        <v>0</v>
      </c>
      <c r="J76">
        <f t="array" ref="J76">SUM(IF('Studied Papers'!$B$3:$B$90=J$70,IF('Studied Papers'!$F$3:$F$90=$A76,1,0),0))</f>
        <v>0</v>
      </c>
      <c r="K76">
        <f t="array" ref="K76">SUM(IF('Studied Papers'!$B$3:$B$90=K$70,IF('Studied Papers'!$F$3:$F$90=$A76,1,0),0))</f>
        <v>0</v>
      </c>
      <c r="L76">
        <f t="array" ref="L76">SUM(IF('Studied Papers'!$B$3:$B$90=L$70,IF('Studied Papers'!$F$3:$F$90=$A76,1,0),0))</f>
        <v>0</v>
      </c>
      <c r="M76">
        <f t="array" ref="M76">SUM(IF('Studied Papers'!$B$3:$B$90=M$70,IF('Studied Papers'!$F$3:$F$90=$A76,1,0),0))</f>
        <v>0</v>
      </c>
      <c r="N76">
        <f t="array" ref="N76">SUM(IF('Studied Papers'!$B$3:$B$90=N$70,IF('Studied Papers'!$F$3:$F$90=$A76,1,0),0))</f>
        <v>0</v>
      </c>
      <c r="O76">
        <f t="array" ref="O76">SUM(IF('Studied Papers'!$B$3:$B$90=O$70,IF('Studied Papers'!$F$3:$F$90=$A76,1,0),0))</f>
        <v>0</v>
      </c>
      <c r="P76">
        <f t="array" ref="P76">SUM(IF('Studied Papers'!$B$3:$B$90=P$70,IF('Studied Papers'!$F$3:$F$90=$A76,1,0),0))</f>
        <v>0</v>
      </c>
      <c r="Q76">
        <f t="array" ref="Q76">SUM(IF('Studied Papers'!$B$3:$B$90=Q$70,IF('Studied Papers'!$F$3:$F$90=$A76,1,0),0))</f>
        <v>0</v>
      </c>
      <c r="R76">
        <f t="array" ref="R76">SUM(IF('Studied Papers'!$B$3:$B$90=R$70,IF('Studied Papers'!$F$3:$F$90=$A76,1,0),0))</f>
        <v>0</v>
      </c>
      <c r="S76">
        <f t="array" ref="S76">SUM(IF('Studied Papers'!$B$3:$B$90=S$70,IF('Studied Papers'!$F$3:$F$90=$A76,1,0),0))</f>
        <v>0</v>
      </c>
      <c r="T76">
        <f t="array" ref="T76">SUM(IF('Studied Papers'!$B$3:$B$90=T$70,IF('Studied Papers'!$F$3:$F$90=$A76,1,0),0))</f>
        <v>0</v>
      </c>
      <c r="U76">
        <f t="array" ref="U76">SUM(IF('Studied Papers'!$B$3:$B$90=U$70,IF('Studied Papers'!$F$3:$F$90=$A76,1,0),0))</f>
        <v>0</v>
      </c>
      <c r="V76">
        <f t="array" ref="V76">SUM(IF('Studied Papers'!$B$3:$B$90=V$70,IF('Studied Papers'!$F$3:$F$90=$A76,1,0),0))</f>
        <v>0</v>
      </c>
      <c r="W76">
        <f t="array" ref="W76">SUM(IF('Studied Papers'!$B$3:$B$90=W$70,IF('Studied Papers'!$F$3:$F$90=$A76,1,0),0))</f>
        <v>0</v>
      </c>
      <c r="X76">
        <f t="array" ref="X76">SUM(IF('Studied Papers'!$B$3:$B$90=X$70,IF('Studied Papers'!$F$3:$F$90=$A76,1,0),0))</f>
        <v>1</v>
      </c>
      <c r="Y76">
        <f t="array" ref="Y76">SUM(IF('Studied Papers'!$B$3:$B$90=Y$70,IF('Studied Papers'!$F$3:$F$90=$A76,1,0),0))</f>
        <v>0</v>
      </c>
      <c r="Z76">
        <f t="array" ref="Z76">SUM(IF('Studied Papers'!$B$3:$B$90=Z$70,IF('Studied Papers'!$F$3:$F$90=$A76,1,0),0))</f>
        <v>0</v>
      </c>
      <c r="AA76">
        <f t="array" ref="AA76">SUM(IF('Studied Papers'!$B$3:$B$90=AA$70,IF('Studied Papers'!$F$3:$F$90=$A76,1,0),0))</f>
        <v>0</v>
      </c>
      <c r="AB76">
        <f t="array" ref="AB76">SUM(IF('Studied Papers'!$B$3:$B$90=AB$70,IF('Studied Papers'!$F$3:$F$90=$A76,1,0),0))</f>
        <v>0</v>
      </c>
      <c r="AC76">
        <f t="array" ref="AC76">SUM(IF('Studied Papers'!$B$3:$B$90=AC$70,IF('Studied Papers'!$F$3:$F$90=$A76,1,0),0))</f>
        <v>0</v>
      </c>
      <c r="AD76">
        <f t="array" ref="AD76">SUM(IF('Studied Papers'!$B$3:$B$90=AD$70,IF('Studied Papers'!$F$3:$F$90=$A76,1,0),0))</f>
        <v>0</v>
      </c>
      <c r="AE76">
        <f t="array" ref="AE76">SUM(IF('Studied Papers'!$B$3:$B$90=AE$70,IF('Studied Papers'!$F$3:$F$90=$A76,1,0),0))</f>
        <v>0</v>
      </c>
      <c r="AF76">
        <f t="array" ref="AF76">SUM(IF('Studied Papers'!$B$3:$B$90=AF$70,IF('Studied Papers'!$F$3:$F$90=$A76,1,0),0))</f>
        <v>0</v>
      </c>
      <c r="AG76">
        <f t="array" ref="AG76">SUM(IF('Studied Papers'!$B$3:$B$90=AG$70,IF('Studied Papers'!$F$3:$F$90=$A76,1,0),0))</f>
        <v>0</v>
      </c>
      <c r="AH76">
        <f t="array" ref="AH76">SUM(IF('Studied Papers'!$B$3:$B$90=AH$70,IF('Studied Papers'!$F$3:$F$90=$A76,1,0),0))</f>
        <v>0</v>
      </c>
      <c r="AI76">
        <f t="array" ref="AI76">SUM(IF('Studied Papers'!$B$3:$B$90=AI$70,IF('Studied Papers'!$F$3:$F$90=$A76,1,0),0))</f>
        <v>2</v>
      </c>
      <c r="AJ76">
        <f t="array" ref="AJ76">SUM(IF('Studied Papers'!$B$3:$B$90=AJ$70,IF('Studied Papers'!$F$3:$F$90=$A76,1,0),0))</f>
        <v>2</v>
      </c>
    </row>
    <row r="77" spans="1:36" x14ac:dyDescent="0.2">
      <c r="A77" s="69" t="s">
        <v>350</v>
      </c>
      <c r="B77" s="69">
        <f>SUM(B71:B76)</f>
        <v>1</v>
      </c>
      <c r="C77" s="69">
        <f t="shared" ref="C77:AF77" si="27">SUM(C71:C76)</f>
        <v>1</v>
      </c>
      <c r="D77" s="69">
        <f t="shared" si="27"/>
        <v>0</v>
      </c>
      <c r="E77" s="69">
        <f t="shared" si="27"/>
        <v>0</v>
      </c>
      <c r="F77" s="69">
        <f t="shared" si="27"/>
        <v>5</v>
      </c>
      <c r="G77" s="69">
        <f t="shared" si="27"/>
        <v>0</v>
      </c>
      <c r="H77" s="69">
        <f t="shared" si="27"/>
        <v>1</v>
      </c>
      <c r="I77" s="69">
        <f t="shared" si="27"/>
        <v>2</v>
      </c>
      <c r="J77" s="69">
        <f t="shared" si="27"/>
        <v>1</v>
      </c>
      <c r="K77" s="69">
        <f t="shared" si="27"/>
        <v>4</v>
      </c>
      <c r="L77" s="69">
        <f t="shared" si="27"/>
        <v>1</v>
      </c>
      <c r="M77" s="69">
        <f t="shared" si="27"/>
        <v>0</v>
      </c>
      <c r="N77" s="69">
        <f t="shared" si="27"/>
        <v>3</v>
      </c>
      <c r="O77" s="69">
        <f t="shared" si="27"/>
        <v>1</v>
      </c>
      <c r="P77" s="69">
        <f t="shared" si="27"/>
        <v>2</v>
      </c>
      <c r="Q77" s="69">
        <f t="shared" si="27"/>
        <v>0</v>
      </c>
      <c r="R77" s="69">
        <f t="shared" si="27"/>
        <v>1</v>
      </c>
      <c r="S77" s="69">
        <f t="shared" si="27"/>
        <v>2</v>
      </c>
      <c r="T77" s="69">
        <f t="shared" si="27"/>
        <v>3</v>
      </c>
      <c r="U77" s="69">
        <f t="shared" si="27"/>
        <v>4</v>
      </c>
      <c r="V77" s="69">
        <f t="shared" si="27"/>
        <v>1</v>
      </c>
      <c r="W77" s="69">
        <f t="shared" si="27"/>
        <v>2</v>
      </c>
      <c r="X77" s="69">
        <f t="shared" si="27"/>
        <v>8</v>
      </c>
      <c r="Y77" s="69">
        <f t="shared" si="27"/>
        <v>0</v>
      </c>
      <c r="Z77" s="69">
        <f t="shared" si="27"/>
        <v>5</v>
      </c>
      <c r="AA77" s="69">
        <f t="shared" si="27"/>
        <v>4</v>
      </c>
      <c r="AB77" s="69">
        <f t="shared" si="27"/>
        <v>3</v>
      </c>
      <c r="AC77" s="69">
        <f t="shared" si="27"/>
        <v>4</v>
      </c>
      <c r="AD77" s="69">
        <f t="shared" si="27"/>
        <v>2</v>
      </c>
      <c r="AE77" s="69">
        <f t="shared" si="27"/>
        <v>5</v>
      </c>
      <c r="AF77" s="69">
        <f t="shared" si="27"/>
        <v>8</v>
      </c>
      <c r="AG77" s="69">
        <f t="shared" ref="AG77:AJ77" si="28">SUM(AG71:AG76)</f>
        <v>2</v>
      </c>
      <c r="AH77" s="69">
        <f t="shared" si="28"/>
        <v>1</v>
      </c>
      <c r="AI77" s="69">
        <f t="shared" si="28"/>
        <v>4</v>
      </c>
      <c r="AJ77" s="69">
        <f t="shared" si="28"/>
        <v>7</v>
      </c>
    </row>
    <row r="79" spans="1:36" x14ac:dyDescent="0.2">
      <c r="A79" s="76" t="str">
        <f>A70</f>
        <v>Study Type(s)/Year</v>
      </c>
      <c r="B79" s="76">
        <f>F4</f>
        <v>1991</v>
      </c>
      <c r="C79" s="76">
        <f>B79+5</f>
        <v>1996</v>
      </c>
      <c r="D79" s="76">
        <f t="shared" ref="D79:H79" si="29">C79+5</f>
        <v>2001</v>
      </c>
      <c r="E79" s="76">
        <f t="shared" si="29"/>
        <v>2006</v>
      </c>
      <c r="F79" s="76">
        <f t="shared" si="29"/>
        <v>2011</v>
      </c>
      <c r="G79" s="76">
        <f t="shared" si="29"/>
        <v>2016</v>
      </c>
      <c r="H79" s="76">
        <f t="shared" si="29"/>
        <v>2021</v>
      </c>
    </row>
    <row r="80" spans="1:36" x14ac:dyDescent="0.2">
      <c r="A80" t="str">
        <f>A71</f>
        <v>case study</v>
      </c>
      <c r="B80" s="100">
        <f>SUM(B71:F71)</f>
        <v>1</v>
      </c>
      <c r="C80" s="101">
        <f>SUM(G71:K71)</f>
        <v>4</v>
      </c>
      <c r="D80" s="101">
        <f>SUM(L71:P71)</f>
        <v>2</v>
      </c>
      <c r="E80" s="101">
        <f>SUM(Q71:U71)</f>
        <v>3</v>
      </c>
      <c r="F80" s="101">
        <f>SUM(V71:Z71)</f>
        <v>4</v>
      </c>
      <c r="G80" s="101">
        <f>SUM(AA71:AE71)</f>
        <v>6</v>
      </c>
      <c r="H80" s="101">
        <f>SUM(AF71:AJ71)</f>
        <v>0</v>
      </c>
    </row>
    <row r="81" spans="1:8" x14ac:dyDescent="0.2">
      <c r="A81" t="str">
        <f t="shared" ref="A81:A85" si="30">A72</f>
        <v>experiment</v>
      </c>
      <c r="B81" s="100">
        <f t="shared" ref="B81:B85" si="31">SUM(B72:F72)</f>
        <v>3</v>
      </c>
      <c r="C81" s="101">
        <f t="shared" ref="C81:C85" si="32">SUM(G72:K72)</f>
        <v>3</v>
      </c>
      <c r="D81" s="101">
        <f t="shared" ref="D81:D85" si="33">SUM(L72:P72)</f>
        <v>3</v>
      </c>
      <c r="E81" s="101">
        <f t="shared" ref="E81:E85" si="34">SUM(Q72:U72)</f>
        <v>4</v>
      </c>
      <c r="F81" s="101">
        <f t="shared" ref="F81:F85" si="35">SUM(V72:Z72)</f>
        <v>8</v>
      </c>
      <c r="G81" s="101">
        <f t="shared" ref="G81:G85" si="36">SUM(AA72:AE72)</f>
        <v>6</v>
      </c>
      <c r="H81" s="101">
        <f t="shared" ref="H81:H85" si="37">SUM(AF72:AJ72)</f>
        <v>9</v>
      </c>
    </row>
    <row r="82" spans="1:8" x14ac:dyDescent="0.2">
      <c r="A82" t="str">
        <f t="shared" si="30"/>
        <v>simulation study</v>
      </c>
      <c r="B82" s="100">
        <f t="shared" si="31"/>
        <v>0</v>
      </c>
      <c r="C82" s="101">
        <f t="shared" si="32"/>
        <v>1</v>
      </c>
      <c r="D82" s="101">
        <f t="shared" si="33"/>
        <v>1</v>
      </c>
      <c r="E82" s="101">
        <f t="shared" si="34"/>
        <v>0</v>
      </c>
      <c r="F82" s="101">
        <f t="shared" si="35"/>
        <v>0</v>
      </c>
      <c r="G82" s="101">
        <f t="shared" si="36"/>
        <v>1</v>
      </c>
      <c r="H82" s="101">
        <f t="shared" si="37"/>
        <v>0</v>
      </c>
    </row>
    <row r="83" spans="1:8" x14ac:dyDescent="0.2">
      <c r="A83" t="str">
        <f t="shared" si="30"/>
        <v>survey</v>
      </c>
      <c r="B83" s="100">
        <f t="shared" si="31"/>
        <v>1</v>
      </c>
      <c r="C83" s="101">
        <f t="shared" si="32"/>
        <v>0</v>
      </c>
      <c r="D83" s="101">
        <f t="shared" si="33"/>
        <v>0</v>
      </c>
      <c r="E83" s="101">
        <f t="shared" si="34"/>
        <v>3</v>
      </c>
      <c r="F83" s="101">
        <f t="shared" si="35"/>
        <v>1</v>
      </c>
      <c r="G83" s="101">
        <f t="shared" si="36"/>
        <v>4</v>
      </c>
      <c r="H83" s="101">
        <f t="shared" si="37"/>
        <v>9</v>
      </c>
    </row>
    <row r="84" spans="1:8" x14ac:dyDescent="0.2">
      <c r="A84" t="str">
        <f t="shared" si="30"/>
        <v>review</v>
      </c>
      <c r="B84" s="100">
        <f t="shared" si="31"/>
        <v>1</v>
      </c>
      <c r="C84" s="101">
        <f t="shared" si="32"/>
        <v>0</v>
      </c>
      <c r="D84" s="101">
        <f t="shared" si="33"/>
        <v>1</v>
      </c>
      <c r="E84" s="101">
        <f t="shared" si="34"/>
        <v>0</v>
      </c>
      <c r="F84" s="101">
        <f t="shared" si="35"/>
        <v>2</v>
      </c>
      <c r="G84" s="101">
        <f t="shared" si="36"/>
        <v>1</v>
      </c>
      <c r="H84" s="101">
        <f t="shared" si="37"/>
        <v>0</v>
      </c>
    </row>
    <row r="85" spans="1:8" x14ac:dyDescent="0.2">
      <c r="A85" t="str">
        <f t="shared" si="30"/>
        <v>many</v>
      </c>
      <c r="B85" s="100">
        <f t="shared" si="31"/>
        <v>1</v>
      </c>
      <c r="C85" s="101">
        <f t="shared" si="32"/>
        <v>0</v>
      </c>
      <c r="D85" s="101">
        <f t="shared" si="33"/>
        <v>0</v>
      </c>
      <c r="E85" s="101">
        <f t="shared" si="34"/>
        <v>0</v>
      </c>
      <c r="F85" s="101">
        <f t="shared" si="35"/>
        <v>1</v>
      </c>
      <c r="G85" s="101">
        <f t="shared" si="36"/>
        <v>0</v>
      </c>
      <c r="H85" s="101">
        <f t="shared" si="37"/>
        <v>4</v>
      </c>
    </row>
    <row r="86" spans="1:8" x14ac:dyDescent="0.2">
      <c r="A86" s="69" t="s">
        <v>350</v>
      </c>
      <c r="B86" s="69">
        <f>SUM(B80:B85)</f>
        <v>7</v>
      </c>
      <c r="C86" s="69">
        <f t="shared" ref="C86:H86" si="38">SUM(C80:C85)</f>
        <v>8</v>
      </c>
      <c r="D86" s="69">
        <f t="shared" si="38"/>
        <v>7</v>
      </c>
      <c r="E86" s="69">
        <f t="shared" si="38"/>
        <v>10</v>
      </c>
      <c r="F86" s="69">
        <f t="shared" si="38"/>
        <v>16</v>
      </c>
      <c r="G86" s="69">
        <f t="shared" si="38"/>
        <v>18</v>
      </c>
      <c r="H86" s="69">
        <f t="shared" si="38"/>
        <v>22</v>
      </c>
    </row>
    <row r="88" spans="1:8" x14ac:dyDescent="0.2">
      <c r="B88" s="101"/>
      <c r="C88" s="101"/>
      <c r="D88" s="101"/>
      <c r="E88" s="101"/>
      <c r="F88" s="101"/>
      <c r="G88" s="101"/>
    </row>
    <row r="101" spans="1:36" x14ac:dyDescent="0.2">
      <c r="A101" s="105" t="s">
        <v>1767</v>
      </c>
    </row>
    <row r="103" spans="1:36" x14ac:dyDescent="0.2">
      <c r="A103" s="76" t="str">
        <f>'Risk of Bias Assessment'!F2</f>
        <v>Overall Risk of Bias</v>
      </c>
      <c r="B103" s="76">
        <f>'Studied Papers'!$B$16</f>
        <v>1987</v>
      </c>
      <c r="C103" s="76">
        <f>B103+1</f>
        <v>1988</v>
      </c>
      <c r="D103" s="76">
        <f t="shared" ref="D103:AJ103" si="39">C103+1</f>
        <v>1989</v>
      </c>
      <c r="E103" s="76">
        <f t="shared" si="39"/>
        <v>1990</v>
      </c>
      <c r="F103" s="76">
        <f t="shared" si="39"/>
        <v>1991</v>
      </c>
      <c r="G103" s="76">
        <f t="shared" si="39"/>
        <v>1992</v>
      </c>
      <c r="H103" s="76">
        <f t="shared" si="39"/>
        <v>1993</v>
      </c>
      <c r="I103" s="76">
        <f t="shared" si="39"/>
        <v>1994</v>
      </c>
      <c r="J103" s="76">
        <f t="shared" si="39"/>
        <v>1995</v>
      </c>
      <c r="K103" s="76">
        <f t="shared" si="39"/>
        <v>1996</v>
      </c>
      <c r="L103" s="76">
        <f t="shared" si="39"/>
        <v>1997</v>
      </c>
      <c r="M103" s="76">
        <f t="shared" si="39"/>
        <v>1998</v>
      </c>
      <c r="N103" s="76">
        <f t="shared" si="39"/>
        <v>1999</v>
      </c>
      <c r="O103" s="76">
        <f t="shared" si="39"/>
        <v>2000</v>
      </c>
      <c r="P103" s="76">
        <f t="shared" si="39"/>
        <v>2001</v>
      </c>
      <c r="Q103" s="76">
        <f t="shared" si="39"/>
        <v>2002</v>
      </c>
      <c r="R103" s="76">
        <f t="shared" si="39"/>
        <v>2003</v>
      </c>
      <c r="S103" s="76">
        <f t="shared" si="39"/>
        <v>2004</v>
      </c>
      <c r="T103" s="76">
        <f t="shared" si="39"/>
        <v>2005</v>
      </c>
      <c r="U103" s="76">
        <f t="shared" si="39"/>
        <v>2006</v>
      </c>
      <c r="V103" s="76">
        <f t="shared" si="39"/>
        <v>2007</v>
      </c>
      <c r="W103" s="76">
        <f t="shared" si="39"/>
        <v>2008</v>
      </c>
      <c r="X103" s="76">
        <f t="shared" si="39"/>
        <v>2009</v>
      </c>
      <c r="Y103" s="76">
        <f t="shared" si="39"/>
        <v>2010</v>
      </c>
      <c r="Z103" s="76">
        <f t="shared" si="39"/>
        <v>2011</v>
      </c>
      <c r="AA103" s="76">
        <f t="shared" si="39"/>
        <v>2012</v>
      </c>
      <c r="AB103" s="76">
        <f t="shared" si="39"/>
        <v>2013</v>
      </c>
      <c r="AC103" s="76">
        <f t="shared" si="39"/>
        <v>2014</v>
      </c>
      <c r="AD103" s="76">
        <f t="shared" si="39"/>
        <v>2015</v>
      </c>
      <c r="AE103" s="76">
        <f t="shared" si="39"/>
        <v>2016</v>
      </c>
      <c r="AF103" s="76">
        <f t="shared" si="39"/>
        <v>2017</v>
      </c>
      <c r="AG103" s="76">
        <f t="shared" si="39"/>
        <v>2018</v>
      </c>
      <c r="AH103" s="76">
        <f t="shared" si="39"/>
        <v>2019</v>
      </c>
      <c r="AI103" s="76">
        <f>AH103+1</f>
        <v>2020</v>
      </c>
      <c r="AJ103" s="76">
        <f t="shared" si="39"/>
        <v>2021</v>
      </c>
    </row>
    <row r="104" spans="1:36" x14ac:dyDescent="0.2">
      <c r="A104" t="str">
        <f>'Risk of Bias Assessment'!C105</f>
        <v>No Information</v>
      </c>
      <c r="B104" cm="1">
        <f t="array" ref="B104">SUM(IF('Risk of Bias Assessment'!$B$3:$B$102='Gaps and Trends'!B$103,IF('Risk of Bias Assessment'!$F$3:$F$102='Gaps and Trends'!$A104,1,0),0))</f>
        <v>0</v>
      </c>
      <c r="C104" cm="1">
        <f t="array" ref="C104">SUM(IF('Risk of Bias Assessment'!$B$3:$B$102='Gaps and Trends'!C$103,IF('Risk of Bias Assessment'!$F$3:$F$102='Gaps and Trends'!$A104,1,0),0))</f>
        <v>0</v>
      </c>
      <c r="D104" cm="1">
        <f t="array" ref="D104">SUM(IF('Risk of Bias Assessment'!$B$3:$B$102='Gaps and Trends'!D$103,IF('Risk of Bias Assessment'!$F$3:$F$102='Gaps and Trends'!$A104,1,0),0))</f>
        <v>0</v>
      </c>
      <c r="E104" cm="1">
        <f t="array" ref="E104">SUM(IF('Risk of Bias Assessment'!$B$3:$B$102='Gaps and Trends'!E$103,IF('Risk of Bias Assessment'!$F$3:$F$102='Gaps and Trends'!$A104,1,0),0))</f>
        <v>0</v>
      </c>
      <c r="F104" cm="1">
        <f t="array" ref="F104">SUM(IF('Risk of Bias Assessment'!$B$3:$B$102='Gaps and Trends'!F$103,IF('Risk of Bias Assessment'!$F$3:$F$102='Gaps and Trends'!$A104,1,0),0))</f>
        <v>0</v>
      </c>
      <c r="G104" cm="1">
        <f t="array" ref="G104">SUM(IF('Risk of Bias Assessment'!$B$3:$B$102='Gaps and Trends'!G$103,IF('Risk of Bias Assessment'!$F$3:$F$102='Gaps and Trends'!$A104,1,0),0))</f>
        <v>0</v>
      </c>
      <c r="H104" cm="1">
        <f t="array" ref="H104">SUM(IF('Risk of Bias Assessment'!$B$3:$B$102='Gaps and Trends'!H$103,IF('Risk of Bias Assessment'!$F$3:$F$102='Gaps and Trends'!$A104,1,0),0))</f>
        <v>0</v>
      </c>
      <c r="I104" cm="1">
        <f t="array" ref="I104">SUM(IF('Risk of Bias Assessment'!$B$3:$B$102='Gaps and Trends'!I$103,IF('Risk of Bias Assessment'!$F$3:$F$102='Gaps and Trends'!$A104,1,0),0))</f>
        <v>0</v>
      </c>
      <c r="J104" cm="1">
        <f t="array" ref="J104">SUM(IF('Risk of Bias Assessment'!$B$3:$B$102='Gaps and Trends'!J$103,IF('Risk of Bias Assessment'!$F$3:$F$102='Gaps and Trends'!$A104,1,0),0))</f>
        <v>0</v>
      </c>
      <c r="K104" cm="1">
        <f t="array" ref="K104">SUM(IF('Risk of Bias Assessment'!$B$3:$B$102='Gaps and Trends'!K$103,IF('Risk of Bias Assessment'!$F$3:$F$102='Gaps and Trends'!$A104,1,0),0))</f>
        <v>0</v>
      </c>
      <c r="L104" cm="1">
        <f t="array" ref="L104">SUM(IF('Risk of Bias Assessment'!$B$3:$B$102='Gaps and Trends'!L$103,IF('Risk of Bias Assessment'!$F$3:$F$102='Gaps and Trends'!$A104,1,0),0))</f>
        <v>0</v>
      </c>
      <c r="M104" cm="1">
        <f t="array" ref="M104">SUM(IF('Risk of Bias Assessment'!$B$3:$B$102='Gaps and Trends'!M$103,IF('Risk of Bias Assessment'!$F$3:$F$102='Gaps and Trends'!$A104,1,0),0))</f>
        <v>0</v>
      </c>
      <c r="N104" cm="1">
        <f t="array" ref="N104">SUM(IF('Risk of Bias Assessment'!$B$3:$B$102='Gaps and Trends'!N$103,IF('Risk of Bias Assessment'!$F$3:$F$102='Gaps and Trends'!$A104,1,0),0))</f>
        <v>0</v>
      </c>
      <c r="O104" cm="1">
        <f t="array" ref="O104">SUM(IF('Risk of Bias Assessment'!$B$3:$B$102='Gaps and Trends'!O$103,IF('Risk of Bias Assessment'!$F$3:$F$102='Gaps and Trends'!$A104,1,0),0))</f>
        <v>0</v>
      </c>
      <c r="P104" cm="1">
        <f t="array" ref="P104">SUM(IF('Risk of Bias Assessment'!$B$3:$B$102='Gaps and Trends'!P$103,IF('Risk of Bias Assessment'!$F$3:$F$102='Gaps and Trends'!$A104,1,0),0))</f>
        <v>0</v>
      </c>
      <c r="Q104" cm="1">
        <f t="array" ref="Q104">SUM(IF('Risk of Bias Assessment'!$B$3:$B$102='Gaps and Trends'!Q$103,IF('Risk of Bias Assessment'!$F$3:$F$102='Gaps and Trends'!$A104,1,0),0))</f>
        <v>0</v>
      </c>
      <c r="R104" cm="1">
        <f t="array" ref="R104">SUM(IF('Risk of Bias Assessment'!$B$3:$B$102='Gaps and Trends'!R$103,IF('Risk of Bias Assessment'!$F$3:$F$102='Gaps and Trends'!$A104,1,0),0))</f>
        <v>0</v>
      </c>
      <c r="S104" cm="1">
        <f t="array" ref="S104">SUM(IF('Risk of Bias Assessment'!$B$3:$B$102='Gaps and Trends'!S$103,IF('Risk of Bias Assessment'!$F$3:$F$102='Gaps and Trends'!$A104,1,0),0))</f>
        <v>0</v>
      </c>
      <c r="T104" cm="1">
        <f t="array" ref="T104">SUM(IF('Risk of Bias Assessment'!$B$3:$B$102='Gaps and Trends'!T$103,IF('Risk of Bias Assessment'!$F$3:$F$102='Gaps and Trends'!$A104,1,0),0))</f>
        <v>0</v>
      </c>
      <c r="U104" cm="1">
        <f t="array" ref="U104">SUM(IF('Risk of Bias Assessment'!$B$3:$B$102='Gaps and Trends'!U$103,IF('Risk of Bias Assessment'!$F$3:$F$102='Gaps and Trends'!$A104,1,0),0))</f>
        <v>0</v>
      </c>
      <c r="V104" cm="1">
        <f t="array" ref="V104">SUM(IF('Risk of Bias Assessment'!$B$3:$B$102='Gaps and Trends'!V$103,IF('Risk of Bias Assessment'!$F$3:$F$102='Gaps and Trends'!$A104,1,0),0))</f>
        <v>0</v>
      </c>
      <c r="W104" cm="1">
        <f t="array" ref="W104">SUM(IF('Risk of Bias Assessment'!$B$3:$B$102='Gaps and Trends'!W$103,IF('Risk of Bias Assessment'!$F$3:$F$102='Gaps and Trends'!$A104,1,0),0))</f>
        <v>0</v>
      </c>
      <c r="X104" cm="1">
        <f t="array" ref="X104">SUM(IF('Risk of Bias Assessment'!$B$3:$B$102='Gaps and Trends'!X$103,IF('Risk of Bias Assessment'!$F$3:$F$102='Gaps and Trends'!$A104,1,0),0))</f>
        <v>0</v>
      </c>
      <c r="Y104" cm="1">
        <f t="array" ref="Y104">SUM(IF('Risk of Bias Assessment'!$B$3:$B$102='Gaps and Trends'!Y$103,IF('Risk of Bias Assessment'!$F$3:$F$102='Gaps and Trends'!$A104,1,0),0))</f>
        <v>0</v>
      </c>
      <c r="Z104" cm="1">
        <f t="array" ref="Z104">SUM(IF('Risk of Bias Assessment'!$B$3:$B$102='Gaps and Trends'!Z$103,IF('Risk of Bias Assessment'!$F$3:$F$102='Gaps and Trends'!$A104,1,0),0))</f>
        <v>0</v>
      </c>
      <c r="AA104" cm="1">
        <f t="array" ref="AA104">SUM(IF('Risk of Bias Assessment'!$B$3:$B$102='Gaps and Trends'!AA$103,IF('Risk of Bias Assessment'!$F$3:$F$102='Gaps and Trends'!$A104,1,0),0))</f>
        <v>0</v>
      </c>
      <c r="AB104" cm="1">
        <f t="array" ref="AB104">SUM(IF('Risk of Bias Assessment'!$B$3:$B$102='Gaps and Trends'!AB$103,IF('Risk of Bias Assessment'!$F$3:$F$102='Gaps and Trends'!$A104,1,0),0))</f>
        <v>0</v>
      </c>
      <c r="AC104" cm="1">
        <f t="array" ref="AC104">SUM(IF('Risk of Bias Assessment'!$B$3:$B$102='Gaps and Trends'!AC$103,IF('Risk of Bias Assessment'!$F$3:$F$102='Gaps and Trends'!$A104,1,0),0))</f>
        <v>0</v>
      </c>
      <c r="AD104" cm="1">
        <f t="array" ref="AD104">SUM(IF('Risk of Bias Assessment'!$B$3:$B$102='Gaps and Trends'!AD$103,IF('Risk of Bias Assessment'!$F$3:$F$102='Gaps and Trends'!$A104,1,0),0))</f>
        <v>0</v>
      </c>
      <c r="AE104" cm="1">
        <f t="array" ref="AE104">SUM(IF('Risk of Bias Assessment'!$B$3:$B$102='Gaps and Trends'!AE$103,IF('Risk of Bias Assessment'!$F$3:$F$102='Gaps and Trends'!$A104,1,0),0))</f>
        <v>0</v>
      </c>
      <c r="AF104" cm="1">
        <f t="array" ref="AF104">SUM(IF('Risk of Bias Assessment'!$B$3:$B$102='Gaps and Trends'!AF$103,IF('Risk of Bias Assessment'!$F$3:$F$102='Gaps and Trends'!$A104,1,0),0))</f>
        <v>0</v>
      </c>
      <c r="AG104" cm="1">
        <f t="array" ref="AG104">SUM(IF('Risk of Bias Assessment'!$B$3:$B$102='Gaps and Trends'!AG$103,IF('Risk of Bias Assessment'!$F$3:$F$102='Gaps and Trends'!$A104,1,0),0))</f>
        <v>0</v>
      </c>
      <c r="AH104" cm="1">
        <f t="array" ref="AH104">SUM(IF('Risk of Bias Assessment'!$B$3:$B$102='Gaps and Trends'!AH$103,IF('Risk of Bias Assessment'!$F$3:$F$102='Gaps and Trends'!$A104,1,0),0))</f>
        <v>0</v>
      </c>
      <c r="AI104" cm="1">
        <f t="array" ref="AI104">SUM(IF('Risk of Bias Assessment'!$B$3:$B$102='Gaps and Trends'!AI$103,IF('Risk of Bias Assessment'!$F$3:$F$102='Gaps and Trends'!$A104,1,0),0))</f>
        <v>0</v>
      </c>
      <c r="AJ104" cm="1">
        <f t="array" ref="AJ104">SUM(IF('Risk of Bias Assessment'!$B$3:$B$102='Gaps and Trends'!AJ$103,IF('Risk of Bias Assessment'!$F$3:$F$102='Gaps and Trends'!$A104,1,0),0))</f>
        <v>0</v>
      </c>
    </row>
    <row r="105" spans="1:36" x14ac:dyDescent="0.2">
      <c r="A105" t="str">
        <f>'Risk of Bias Assessment'!D105</f>
        <v>Low</v>
      </c>
      <c r="B105" cm="1">
        <f t="array" ref="B105">SUM(IF('Risk of Bias Assessment'!$B$3:$B$102='Gaps and Trends'!B$103,IF('Risk of Bias Assessment'!$F$3:$F$102='Gaps and Trends'!$A105,1,0),0))</f>
        <v>1</v>
      </c>
      <c r="C105" cm="1">
        <f t="array" ref="C105">SUM(IF('Risk of Bias Assessment'!$B$3:$B$102='Gaps and Trends'!C$103,IF('Risk of Bias Assessment'!$F$3:$F$102='Gaps and Trends'!$A105,1,0),0))</f>
        <v>0</v>
      </c>
      <c r="D105" cm="1">
        <f t="array" ref="D105">SUM(IF('Risk of Bias Assessment'!$B$3:$B$102='Gaps and Trends'!D$103,IF('Risk of Bias Assessment'!$F$3:$F$102='Gaps and Trends'!$A105,1,0),0))</f>
        <v>0</v>
      </c>
      <c r="E105" cm="1">
        <f t="array" ref="E105">SUM(IF('Risk of Bias Assessment'!$B$3:$B$102='Gaps and Trends'!E$103,IF('Risk of Bias Assessment'!$F$3:$F$102='Gaps and Trends'!$A105,1,0),0))</f>
        <v>0</v>
      </c>
      <c r="F105" cm="1">
        <f t="array" ref="F105">SUM(IF('Risk of Bias Assessment'!$B$3:$B$102='Gaps and Trends'!F$103,IF('Risk of Bias Assessment'!$F$3:$F$102='Gaps and Trends'!$A105,1,0),0))</f>
        <v>4</v>
      </c>
      <c r="G105" cm="1">
        <f t="array" ref="G105">SUM(IF('Risk of Bias Assessment'!$B$3:$B$102='Gaps and Trends'!G$103,IF('Risk of Bias Assessment'!$F$3:$F$102='Gaps and Trends'!$A105,1,0),0))</f>
        <v>0</v>
      </c>
      <c r="H105" cm="1">
        <f t="array" ref="H105">SUM(IF('Risk of Bias Assessment'!$B$3:$B$102='Gaps and Trends'!H$103,IF('Risk of Bias Assessment'!$F$3:$F$102='Gaps and Trends'!$A105,1,0),0))</f>
        <v>1</v>
      </c>
      <c r="I105" cm="1">
        <f t="array" ref="I105">SUM(IF('Risk of Bias Assessment'!$B$3:$B$102='Gaps and Trends'!I$103,IF('Risk of Bias Assessment'!$F$3:$F$102='Gaps and Trends'!$A105,1,0),0))</f>
        <v>1</v>
      </c>
      <c r="J105" cm="1">
        <f t="array" ref="J105">SUM(IF('Risk of Bias Assessment'!$B$3:$B$102='Gaps and Trends'!J$103,IF('Risk of Bias Assessment'!$F$3:$F$102='Gaps and Trends'!$A105,1,0),0))</f>
        <v>0</v>
      </c>
      <c r="K105" cm="1">
        <f t="array" ref="K105">SUM(IF('Risk of Bias Assessment'!$B$3:$B$102='Gaps and Trends'!K$103,IF('Risk of Bias Assessment'!$F$3:$F$102='Gaps and Trends'!$A105,1,0),0))</f>
        <v>4</v>
      </c>
      <c r="L105" cm="1">
        <f t="array" ref="L105">SUM(IF('Risk of Bias Assessment'!$B$3:$B$102='Gaps and Trends'!L$103,IF('Risk of Bias Assessment'!$F$3:$F$102='Gaps and Trends'!$A105,1,0),0))</f>
        <v>0</v>
      </c>
      <c r="M105" cm="1">
        <f t="array" ref="M105">SUM(IF('Risk of Bias Assessment'!$B$3:$B$102='Gaps and Trends'!M$103,IF('Risk of Bias Assessment'!$F$3:$F$102='Gaps and Trends'!$A105,1,0),0))</f>
        <v>0</v>
      </c>
      <c r="N105" cm="1">
        <f t="array" ref="N105">SUM(IF('Risk of Bias Assessment'!$B$3:$B$102='Gaps and Trends'!N$103,IF('Risk of Bias Assessment'!$F$3:$F$102='Gaps and Trends'!$A105,1,0),0))</f>
        <v>3</v>
      </c>
      <c r="O105" cm="1">
        <f t="array" ref="O105">SUM(IF('Risk of Bias Assessment'!$B$3:$B$102='Gaps and Trends'!O$103,IF('Risk of Bias Assessment'!$F$3:$F$102='Gaps and Trends'!$A105,1,0),0))</f>
        <v>1</v>
      </c>
      <c r="P105" cm="1">
        <f t="array" ref="P105">SUM(IF('Risk of Bias Assessment'!$B$3:$B$102='Gaps and Trends'!P$103,IF('Risk of Bias Assessment'!$F$3:$F$102='Gaps and Trends'!$A105,1,0),0))</f>
        <v>2</v>
      </c>
      <c r="Q105" cm="1">
        <f t="array" ref="Q105">SUM(IF('Risk of Bias Assessment'!$B$3:$B$102='Gaps and Trends'!Q$103,IF('Risk of Bias Assessment'!$F$3:$F$102='Gaps and Trends'!$A105,1,0),0))</f>
        <v>0</v>
      </c>
      <c r="R105" cm="1">
        <f t="array" ref="R105">SUM(IF('Risk of Bias Assessment'!$B$3:$B$102='Gaps and Trends'!R$103,IF('Risk of Bias Assessment'!$F$3:$F$102='Gaps and Trends'!$A105,1,0),0))</f>
        <v>0</v>
      </c>
      <c r="S105" cm="1">
        <f t="array" ref="S105">SUM(IF('Risk of Bias Assessment'!$B$3:$B$102='Gaps and Trends'!S$103,IF('Risk of Bias Assessment'!$F$3:$F$102='Gaps and Trends'!$A105,1,0),0))</f>
        <v>2</v>
      </c>
      <c r="T105" cm="1">
        <f t="array" ref="T105">SUM(IF('Risk of Bias Assessment'!$B$3:$B$102='Gaps and Trends'!T$103,IF('Risk of Bias Assessment'!$F$3:$F$102='Gaps and Trends'!$A105,1,0),0))</f>
        <v>3</v>
      </c>
      <c r="U105" cm="1">
        <f t="array" ref="U105">SUM(IF('Risk of Bias Assessment'!$B$3:$B$102='Gaps and Trends'!U$103,IF('Risk of Bias Assessment'!$F$3:$F$102='Gaps and Trends'!$A105,1,0),0))</f>
        <v>4</v>
      </c>
      <c r="V105" cm="1">
        <f t="array" ref="V105">SUM(IF('Risk of Bias Assessment'!$B$3:$B$102='Gaps and Trends'!V$103,IF('Risk of Bias Assessment'!$F$3:$F$102='Gaps and Trends'!$A105,1,0),0))</f>
        <v>1</v>
      </c>
      <c r="W105" cm="1">
        <f t="array" ref="W105">SUM(IF('Risk of Bias Assessment'!$B$3:$B$102='Gaps and Trends'!W$103,IF('Risk of Bias Assessment'!$F$3:$F$102='Gaps and Trends'!$A105,1,0),0))</f>
        <v>2</v>
      </c>
      <c r="X105" cm="1">
        <f t="array" ref="X105">SUM(IF('Risk of Bias Assessment'!$B$3:$B$102='Gaps and Trends'!X$103,IF('Risk of Bias Assessment'!$F$3:$F$102='Gaps and Trends'!$A105,1,0),0))</f>
        <v>6</v>
      </c>
      <c r="Y105" cm="1">
        <f t="array" ref="Y105">SUM(IF('Risk of Bias Assessment'!$B$3:$B$102='Gaps and Trends'!Y$103,IF('Risk of Bias Assessment'!$F$3:$F$102='Gaps and Trends'!$A105,1,0),0))</f>
        <v>0</v>
      </c>
      <c r="Z105" cm="1">
        <f t="array" ref="Z105">SUM(IF('Risk of Bias Assessment'!$B$3:$B$102='Gaps and Trends'!Z$103,IF('Risk of Bias Assessment'!$F$3:$F$102='Gaps and Trends'!$A105,1,0),0))</f>
        <v>5</v>
      </c>
      <c r="AA105" cm="1">
        <f t="array" ref="AA105">SUM(IF('Risk of Bias Assessment'!$B$3:$B$102='Gaps and Trends'!AA$103,IF('Risk of Bias Assessment'!$F$3:$F$102='Gaps and Trends'!$A105,1,0),0))</f>
        <v>4</v>
      </c>
      <c r="AB105" cm="1">
        <f t="array" ref="AB105">SUM(IF('Risk of Bias Assessment'!$B$3:$B$102='Gaps and Trends'!AB$103,IF('Risk of Bias Assessment'!$F$3:$F$102='Gaps and Trends'!$A105,1,0),0))</f>
        <v>4</v>
      </c>
      <c r="AC105" cm="1">
        <f t="array" ref="AC105">SUM(IF('Risk of Bias Assessment'!$B$3:$B$102='Gaps and Trends'!AC$103,IF('Risk of Bias Assessment'!$F$3:$F$102='Gaps and Trends'!$A105,1,0),0))</f>
        <v>3</v>
      </c>
      <c r="AD105" cm="1">
        <f t="array" ref="AD105">SUM(IF('Risk of Bias Assessment'!$B$3:$B$102='Gaps and Trends'!AD$103,IF('Risk of Bias Assessment'!$F$3:$F$102='Gaps and Trends'!$A105,1,0),0))</f>
        <v>0</v>
      </c>
      <c r="AE105" cm="1">
        <f t="array" ref="AE105">SUM(IF('Risk of Bias Assessment'!$B$3:$B$102='Gaps and Trends'!AE$103,IF('Risk of Bias Assessment'!$F$3:$F$102='Gaps and Trends'!$A105,1,0),0))</f>
        <v>6</v>
      </c>
      <c r="AF105" cm="1">
        <f t="array" ref="AF105">SUM(IF('Risk of Bias Assessment'!$B$3:$B$102='Gaps and Trends'!AF$103,IF('Risk of Bias Assessment'!$F$3:$F$102='Gaps and Trends'!$A105,1,0),0))</f>
        <v>6</v>
      </c>
      <c r="AG105" cm="1">
        <f t="array" ref="AG105">SUM(IF('Risk of Bias Assessment'!$B$3:$B$102='Gaps and Trends'!AG$103,IF('Risk of Bias Assessment'!$F$3:$F$102='Gaps and Trends'!$A105,1,0),0))</f>
        <v>2</v>
      </c>
      <c r="AH105" cm="1">
        <f t="array" ref="AH105">SUM(IF('Risk of Bias Assessment'!$B$3:$B$102='Gaps and Trends'!AH$103,IF('Risk of Bias Assessment'!$F$3:$F$102='Gaps and Trends'!$A105,1,0),0))</f>
        <v>0</v>
      </c>
      <c r="AI105" cm="1">
        <f t="array" ref="AI105">SUM(IF('Risk of Bias Assessment'!$B$3:$B$102='Gaps and Trends'!AI$103,IF('Risk of Bias Assessment'!$F$3:$F$102='Gaps and Trends'!$A105,1,0),0))</f>
        <v>4</v>
      </c>
      <c r="AJ105" cm="1">
        <f t="array" ref="AJ105">SUM(IF('Risk of Bias Assessment'!$B$3:$B$102='Gaps and Trends'!AJ$103,IF('Risk of Bias Assessment'!$F$3:$F$102='Gaps and Trends'!$A105,1,0),0))</f>
        <v>5</v>
      </c>
    </row>
    <row r="106" spans="1:36" x14ac:dyDescent="0.2">
      <c r="A106" t="str">
        <f>'Risk of Bias Assessment'!E105</f>
        <v>Unclear</v>
      </c>
      <c r="B106" cm="1">
        <f t="array" ref="B106">SUM(IF('Risk of Bias Assessment'!$B$3:$B$102='Gaps and Trends'!B$103,IF('Risk of Bias Assessment'!$F$3:$F$102='Gaps and Trends'!$A106,1,0),0))</f>
        <v>0</v>
      </c>
      <c r="C106" cm="1">
        <f t="array" ref="C106">SUM(IF('Risk of Bias Assessment'!$B$3:$B$102='Gaps and Trends'!C$103,IF('Risk of Bias Assessment'!$F$3:$F$102='Gaps and Trends'!$A106,1,0),0))</f>
        <v>1</v>
      </c>
      <c r="D106" cm="1">
        <f t="array" ref="D106">SUM(IF('Risk of Bias Assessment'!$B$3:$B$102='Gaps and Trends'!D$103,IF('Risk of Bias Assessment'!$F$3:$F$102='Gaps and Trends'!$A106,1,0),0))</f>
        <v>0</v>
      </c>
      <c r="E106" cm="1">
        <f t="array" ref="E106">SUM(IF('Risk of Bias Assessment'!$B$3:$B$102='Gaps and Trends'!E$103,IF('Risk of Bias Assessment'!$F$3:$F$102='Gaps and Trends'!$A106,1,0),0))</f>
        <v>0</v>
      </c>
      <c r="F106" cm="1">
        <f t="array" ref="F106">SUM(IF('Risk of Bias Assessment'!$B$3:$B$102='Gaps and Trends'!F$103,IF('Risk of Bias Assessment'!$F$3:$F$102='Gaps and Trends'!$A106,1,0),0))</f>
        <v>1</v>
      </c>
      <c r="G106" cm="1">
        <f t="array" ref="G106">SUM(IF('Risk of Bias Assessment'!$B$3:$B$102='Gaps and Trends'!G$103,IF('Risk of Bias Assessment'!$F$3:$F$102='Gaps and Trends'!$A106,1,0),0))</f>
        <v>0</v>
      </c>
      <c r="H106" cm="1">
        <f t="array" ref="H106">SUM(IF('Risk of Bias Assessment'!$B$3:$B$102='Gaps and Trends'!H$103,IF('Risk of Bias Assessment'!$F$3:$F$102='Gaps and Trends'!$A106,1,0),0))</f>
        <v>0</v>
      </c>
      <c r="I106" cm="1">
        <f t="array" ref="I106">SUM(IF('Risk of Bias Assessment'!$B$3:$B$102='Gaps and Trends'!I$103,IF('Risk of Bias Assessment'!$F$3:$F$102='Gaps and Trends'!$A106,1,0),0))</f>
        <v>1</v>
      </c>
      <c r="J106" cm="1">
        <f t="array" ref="J106">SUM(IF('Risk of Bias Assessment'!$B$3:$B$102='Gaps and Trends'!J$103,IF('Risk of Bias Assessment'!$F$3:$F$102='Gaps and Trends'!$A106,1,0),0))</f>
        <v>1</v>
      </c>
      <c r="K106" cm="1">
        <f t="array" ref="K106">SUM(IF('Risk of Bias Assessment'!$B$3:$B$102='Gaps and Trends'!K$103,IF('Risk of Bias Assessment'!$F$3:$F$102='Gaps and Trends'!$A106,1,0),0))</f>
        <v>0</v>
      </c>
      <c r="L106" cm="1">
        <f t="array" ref="L106">SUM(IF('Risk of Bias Assessment'!$B$3:$B$102='Gaps and Trends'!L$103,IF('Risk of Bias Assessment'!$F$3:$F$102='Gaps and Trends'!$A106,1,0),0))</f>
        <v>1</v>
      </c>
      <c r="M106" cm="1">
        <f t="array" ref="M106">SUM(IF('Risk of Bias Assessment'!$B$3:$B$102='Gaps and Trends'!M$103,IF('Risk of Bias Assessment'!$F$3:$F$102='Gaps and Trends'!$A106,1,0),0))</f>
        <v>0</v>
      </c>
      <c r="N106" cm="1">
        <f t="array" ref="N106">SUM(IF('Risk of Bias Assessment'!$B$3:$B$102='Gaps and Trends'!N$103,IF('Risk of Bias Assessment'!$F$3:$F$102='Gaps and Trends'!$A106,1,0),0))</f>
        <v>0</v>
      </c>
      <c r="O106" cm="1">
        <f t="array" ref="O106">SUM(IF('Risk of Bias Assessment'!$B$3:$B$102='Gaps and Trends'!O$103,IF('Risk of Bias Assessment'!$F$3:$F$102='Gaps and Trends'!$A106,1,0),0))</f>
        <v>0</v>
      </c>
      <c r="P106" cm="1">
        <f t="array" ref="P106">SUM(IF('Risk of Bias Assessment'!$B$3:$B$102='Gaps and Trends'!P$103,IF('Risk of Bias Assessment'!$F$3:$F$102='Gaps and Trends'!$A106,1,0),0))</f>
        <v>0</v>
      </c>
      <c r="Q106" cm="1">
        <f t="array" ref="Q106">SUM(IF('Risk of Bias Assessment'!$B$3:$B$102='Gaps and Trends'!Q$103,IF('Risk of Bias Assessment'!$F$3:$F$102='Gaps and Trends'!$A106,1,0),0))</f>
        <v>0</v>
      </c>
      <c r="R106" cm="1">
        <f t="array" ref="R106">SUM(IF('Risk of Bias Assessment'!$B$3:$B$102='Gaps and Trends'!R$103,IF('Risk of Bias Assessment'!$F$3:$F$102='Gaps and Trends'!$A106,1,0),0))</f>
        <v>1</v>
      </c>
      <c r="S106" cm="1">
        <f t="array" ref="S106">SUM(IF('Risk of Bias Assessment'!$B$3:$B$102='Gaps and Trends'!S$103,IF('Risk of Bias Assessment'!$F$3:$F$102='Gaps and Trends'!$A106,1,0),0))</f>
        <v>0</v>
      </c>
      <c r="T106" cm="1">
        <f t="array" ref="T106">SUM(IF('Risk of Bias Assessment'!$B$3:$B$102='Gaps and Trends'!T$103,IF('Risk of Bias Assessment'!$F$3:$F$102='Gaps and Trends'!$A106,1,0),0))</f>
        <v>0</v>
      </c>
      <c r="U106" cm="1">
        <f t="array" ref="U106">SUM(IF('Risk of Bias Assessment'!$B$3:$B$102='Gaps and Trends'!U$103,IF('Risk of Bias Assessment'!$F$3:$F$102='Gaps and Trends'!$A106,1,0),0))</f>
        <v>0</v>
      </c>
      <c r="V106" cm="1">
        <f t="array" ref="V106">SUM(IF('Risk of Bias Assessment'!$B$3:$B$102='Gaps and Trends'!V$103,IF('Risk of Bias Assessment'!$F$3:$F$102='Gaps and Trends'!$A106,1,0),0))</f>
        <v>1</v>
      </c>
      <c r="W106" cm="1">
        <f t="array" ref="W106">SUM(IF('Risk of Bias Assessment'!$B$3:$B$102='Gaps and Trends'!W$103,IF('Risk of Bias Assessment'!$F$3:$F$102='Gaps and Trends'!$A106,1,0),0))</f>
        <v>1</v>
      </c>
      <c r="X106" cm="1">
        <f t="array" ref="X106">SUM(IF('Risk of Bias Assessment'!$B$3:$B$102='Gaps and Trends'!X$103,IF('Risk of Bias Assessment'!$F$3:$F$102='Gaps and Trends'!$A106,1,0),0))</f>
        <v>2</v>
      </c>
      <c r="Y106" cm="1">
        <f t="array" ref="Y106">SUM(IF('Risk of Bias Assessment'!$B$3:$B$102='Gaps and Trends'!Y$103,IF('Risk of Bias Assessment'!$F$3:$F$102='Gaps and Trends'!$A106,1,0),0))</f>
        <v>1</v>
      </c>
      <c r="Z106" cm="1">
        <f t="array" ref="Z106">SUM(IF('Risk of Bias Assessment'!$B$3:$B$102='Gaps and Trends'!Z$103,IF('Risk of Bias Assessment'!$F$3:$F$102='Gaps and Trends'!$A106,1,0),0))</f>
        <v>1</v>
      </c>
      <c r="AA106" cm="1">
        <f t="array" ref="AA106">SUM(IF('Risk of Bias Assessment'!$B$3:$B$102='Gaps and Trends'!AA$103,IF('Risk of Bias Assessment'!$F$3:$F$102='Gaps and Trends'!$A106,1,0),0))</f>
        <v>0</v>
      </c>
      <c r="AB106" cm="1">
        <f t="array" ref="AB106">SUM(IF('Risk of Bias Assessment'!$B$3:$B$102='Gaps and Trends'!AB$103,IF('Risk of Bias Assessment'!$F$3:$F$102='Gaps and Trends'!$A106,1,0),0))</f>
        <v>1</v>
      </c>
      <c r="AC106" cm="1">
        <f t="array" ref="AC106">SUM(IF('Risk of Bias Assessment'!$B$3:$B$102='Gaps and Trends'!AC$103,IF('Risk of Bias Assessment'!$F$3:$F$102='Gaps and Trends'!$A106,1,0),0))</f>
        <v>1</v>
      </c>
      <c r="AD106" cm="1">
        <f t="array" ref="AD106">SUM(IF('Risk of Bias Assessment'!$B$3:$B$102='Gaps and Trends'!AD$103,IF('Risk of Bias Assessment'!$F$3:$F$102='Gaps and Trends'!$A106,1,0),0))</f>
        <v>3</v>
      </c>
      <c r="AE106" cm="1">
        <f t="array" ref="AE106">SUM(IF('Risk of Bias Assessment'!$B$3:$B$102='Gaps and Trends'!AE$103,IF('Risk of Bias Assessment'!$F$3:$F$102='Gaps and Trends'!$A106,1,0),0))</f>
        <v>0</v>
      </c>
      <c r="AF106" cm="1">
        <f t="array" ref="AF106">SUM(IF('Risk of Bias Assessment'!$B$3:$B$102='Gaps and Trends'!AF$103,IF('Risk of Bias Assessment'!$F$3:$F$102='Gaps and Trends'!$A106,1,0),0))</f>
        <v>3</v>
      </c>
      <c r="AG106" cm="1">
        <f t="array" ref="AG106">SUM(IF('Risk of Bias Assessment'!$B$3:$B$102='Gaps and Trends'!AG$103,IF('Risk of Bias Assessment'!$F$3:$F$102='Gaps and Trends'!$A106,1,0),0))</f>
        <v>1</v>
      </c>
      <c r="AH106" cm="1">
        <f t="array" ref="AH106">SUM(IF('Risk of Bias Assessment'!$B$3:$B$102='Gaps and Trends'!AH$103,IF('Risk of Bias Assessment'!$F$3:$F$102='Gaps and Trends'!$A106,1,0),0))</f>
        <v>1</v>
      </c>
      <c r="AI106" cm="1">
        <f t="array" ref="AI106">SUM(IF('Risk of Bias Assessment'!$B$3:$B$102='Gaps and Trends'!AI$103,IF('Risk of Bias Assessment'!$F$3:$F$102='Gaps and Trends'!$A106,1,0),0))</f>
        <v>0</v>
      </c>
      <c r="AJ106" cm="1">
        <f t="array" ref="AJ106">SUM(IF('Risk of Bias Assessment'!$B$3:$B$102='Gaps and Trends'!AJ$103,IF('Risk of Bias Assessment'!$F$3:$F$102='Gaps and Trends'!$A106,1,0),0))</f>
        <v>3</v>
      </c>
    </row>
    <row r="107" spans="1:36" x14ac:dyDescent="0.2">
      <c r="A107" t="str">
        <f>'Risk of Bias Assessment'!F105</f>
        <v>High</v>
      </c>
      <c r="B107" cm="1">
        <f t="array" ref="B107">SUM(IF('Risk of Bias Assessment'!$B$3:$B$102='Gaps and Trends'!B$103,IF('Risk of Bias Assessment'!$F$3:$F$102='Gaps and Trends'!$A107,1,0),0))</f>
        <v>0</v>
      </c>
      <c r="C107" cm="1">
        <f t="array" ref="C107">SUM(IF('Risk of Bias Assessment'!$B$3:$B$102='Gaps and Trends'!C$103,IF('Risk of Bias Assessment'!$F$3:$F$102='Gaps and Trends'!$A107,1,0),0))</f>
        <v>0</v>
      </c>
      <c r="D107" cm="1">
        <f t="array" ref="D107">SUM(IF('Risk of Bias Assessment'!$B$3:$B$102='Gaps and Trends'!D$103,IF('Risk of Bias Assessment'!$F$3:$F$102='Gaps and Trends'!$A107,1,0),0))</f>
        <v>0</v>
      </c>
      <c r="E107" cm="1">
        <f t="array" ref="E107">SUM(IF('Risk of Bias Assessment'!$B$3:$B$102='Gaps and Trends'!E$103,IF('Risk of Bias Assessment'!$F$3:$F$102='Gaps and Trends'!$A107,1,0),0))</f>
        <v>0</v>
      </c>
      <c r="F107" cm="1">
        <f t="array" ref="F107">SUM(IF('Risk of Bias Assessment'!$B$3:$B$102='Gaps and Trends'!F$103,IF('Risk of Bias Assessment'!$F$3:$F$102='Gaps and Trends'!$A107,1,0),0))</f>
        <v>0</v>
      </c>
      <c r="G107" cm="1">
        <f t="array" ref="G107">SUM(IF('Risk of Bias Assessment'!$B$3:$B$102='Gaps and Trends'!G$103,IF('Risk of Bias Assessment'!$F$3:$F$102='Gaps and Trends'!$A107,1,0),0))</f>
        <v>0</v>
      </c>
      <c r="H107" cm="1">
        <f t="array" ref="H107">SUM(IF('Risk of Bias Assessment'!$B$3:$B$102='Gaps and Trends'!H$103,IF('Risk of Bias Assessment'!$F$3:$F$102='Gaps and Trends'!$A107,1,0),0))</f>
        <v>0</v>
      </c>
      <c r="I107" cm="1">
        <f t="array" ref="I107">SUM(IF('Risk of Bias Assessment'!$B$3:$B$102='Gaps and Trends'!I$103,IF('Risk of Bias Assessment'!$F$3:$F$102='Gaps and Trends'!$A107,1,0),0))</f>
        <v>0</v>
      </c>
      <c r="J107" cm="1">
        <f t="array" ref="J107">SUM(IF('Risk of Bias Assessment'!$B$3:$B$102='Gaps and Trends'!J$103,IF('Risk of Bias Assessment'!$F$3:$F$102='Gaps and Trends'!$A107,1,0),0))</f>
        <v>0</v>
      </c>
      <c r="K107" cm="1">
        <f t="array" ref="K107">SUM(IF('Risk of Bias Assessment'!$B$3:$B$102='Gaps and Trends'!K$103,IF('Risk of Bias Assessment'!$F$3:$F$102='Gaps and Trends'!$A107,1,0),0))</f>
        <v>0</v>
      </c>
      <c r="L107" cm="1">
        <f t="array" ref="L107">SUM(IF('Risk of Bias Assessment'!$B$3:$B$102='Gaps and Trends'!L$103,IF('Risk of Bias Assessment'!$F$3:$F$102='Gaps and Trends'!$A107,1,0),0))</f>
        <v>0</v>
      </c>
      <c r="M107" cm="1">
        <f t="array" ref="M107">SUM(IF('Risk of Bias Assessment'!$B$3:$B$102='Gaps and Trends'!M$103,IF('Risk of Bias Assessment'!$F$3:$F$102='Gaps and Trends'!$A107,1,0),0))</f>
        <v>0</v>
      </c>
      <c r="N107" cm="1">
        <f t="array" ref="N107">SUM(IF('Risk of Bias Assessment'!$B$3:$B$102='Gaps and Trends'!N$103,IF('Risk of Bias Assessment'!$F$3:$F$102='Gaps and Trends'!$A107,1,0),0))</f>
        <v>0</v>
      </c>
      <c r="O107" cm="1">
        <f t="array" ref="O107">SUM(IF('Risk of Bias Assessment'!$B$3:$B$102='Gaps and Trends'!O$103,IF('Risk of Bias Assessment'!$F$3:$F$102='Gaps and Trends'!$A107,1,0),0))</f>
        <v>0</v>
      </c>
      <c r="P107" cm="1">
        <f t="array" ref="P107">SUM(IF('Risk of Bias Assessment'!$B$3:$B$102='Gaps and Trends'!P$103,IF('Risk of Bias Assessment'!$F$3:$F$102='Gaps and Trends'!$A107,1,0),0))</f>
        <v>0</v>
      </c>
      <c r="Q107" cm="1">
        <f t="array" ref="Q107">SUM(IF('Risk of Bias Assessment'!$B$3:$B$102='Gaps and Trends'!Q$103,IF('Risk of Bias Assessment'!$F$3:$F$102='Gaps and Trends'!$A107,1,0),0))</f>
        <v>0</v>
      </c>
      <c r="R107" cm="1">
        <f t="array" ref="R107">SUM(IF('Risk of Bias Assessment'!$B$3:$B$102='Gaps and Trends'!R$103,IF('Risk of Bias Assessment'!$F$3:$F$102='Gaps and Trends'!$A107,1,0),0))</f>
        <v>0</v>
      </c>
      <c r="S107" cm="1">
        <f t="array" ref="S107">SUM(IF('Risk of Bias Assessment'!$B$3:$B$102='Gaps and Trends'!S$103,IF('Risk of Bias Assessment'!$F$3:$F$102='Gaps and Trends'!$A107,1,0),0))</f>
        <v>0</v>
      </c>
      <c r="T107" cm="1">
        <f t="array" ref="T107">SUM(IF('Risk of Bias Assessment'!$B$3:$B$102='Gaps and Trends'!T$103,IF('Risk of Bias Assessment'!$F$3:$F$102='Gaps and Trends'!$A107,1,0),0))</f>
        <v>0</v>
      </c>
      <c r="U107" cm="1">
        <f t="array" ref="U107">SUM(IF('Risk of Bias Assessment'!$B$3:$B$102='Gaps and Trends'!U$103,IF('Risk of Bias Assessment'!$F$3:$F$102='Gaps and Trends'!$A107,1,0),0))</f>
        <v>0</v>
      </c>
      <c r="V107" cm="1">
        <f t="array" ref="V107">SUM(IF('Risk of Bias Assessment'!$B$3:$B$102='Gaps and Trends'!V$103,IF('Risk of Bias Assessment'!$F$3:$F$102='Gaps and Trends'!$A107,1,0),0))</f>
        <v>0</v>
      </c>
      <c r="W107" cm="1">
        <f t="array" ref="W107">SUM(IF('Risk of Bias Assessment'!$B$3:$B$102='Gaps and Trends'!W$103,IF('Risk of Bias Assessment'!$F$3:$F$102='Gaps and Trends'!$A107,1,0),0))</f>
        <v>0</v>
      </c>
      <c r="X107" cm="1">
        <f t="array" ref="X107">SUM(IF('Risk of Bias Assessment'!$B$3:$B$102='Gaps and Trends'!X$103,IF('Risk of Bias Assessment'!$F$3:$F$102='Gaps and Trends'!$A107,1,0),0))</f>
        <v>0</v>
      </c>
      <c r="Y107" cm="1">
        <f t="array" ref="Y107">SUM(IF('Risk of Bias Assessment'!$B$3:$B$102='Gaps and Trends'!Y$103,IF('Risk of Bias Assessment'!$F$3:$F$102='Gaps and Trends'!$A107,1,0),0))</f>
        <v>0</v>
      </c>
      <c r="Z107" cm="1">
        <f t="array" ref="Z107">SUM(IF('Risk of Bias Assessment'!$B$3:$B$102='Gaps and Trends'!Z$103,IF('Risk of Bias Assessment'!$F$3:$F$102='Gaps and Trends'!$A107,1,0),0))</f>
        <v>0</v>
      </c>
      <c r="AA107" cm="1">
        <f t="array" ref="AA107">SUM(IF('Risk of Bias Assessment'!$B$3:$B$102='Gaps and Trends'!AA$103,IF('Risk of Bias Assessment'!$F$3:$F$102='Gaps and Trends'!$A107,1,0),0))</f>
        <v>0</v>
      </c>
      <c r="AB107" cm="1">
        <f t="array" ref="AB107">SUM(IF('Risk of Bias Assessment'!$B$3:$B$102='Gaps and Trends'!AB$103,IF('Risk of Bias Assessment'!$F$3:$F$102='Gaps and Trends'!$A107,1,0),0))</f>
        <v>0</v>
      </c>
      <c r="AC107" cm="1">
        <f t="array" ref="AC107">SUM(IF('Risk of Bias Assessment'!$B$3:$B$102='Gaps and Trends'!AC$103,IF('Risk of Bias Assessment'!$F$3:$F$102='Gaps and Trends'!$A107,1,0),0))</f>
        <v>0</v>
      </c>
      <c r="AD107" cm="1">
        <f t="array" ref="AD107">SUM(IF('Risk of Bias Assessment'!$B$3:$B$102='Gaps and Trends'!AD$103,IF('Risk of Bias Assessment'!$F$3:$F$102='Gaps and Trends'!$A107,1,0),0))</f>
        <v>0</v>
      </c>
      <c r="AE107" cm="1">
        <f t="array" ref="AE107">SUM(IF('Risk of Bias Assessment'!$B$3:$B$102='Gaps and Trends'!AE$103,IF('Risk of Bias Assessment'!$F$3:$F$102='Gaps and Trends'!$A107,1,0),0))</f>
        <v>0</v>
      </c>
      <c r="AF107" cm="1">
        <f t="array" ref="AF107">SUM(IF('Risk of Bias Assessment'!$B$3:$B$102='Gaps and Trends'!AF$103,IF('Risk of Bias Assessment'!$F$3:$F$102='Gaps and Trends'!$A107,1,0),0))</f>
        <v>0</v>
      </c>
      <c r="AG107" cm="1">
        <f t="array" ref="AG107">SUM(IF('Risk of Bias Assessment'!$B$3:$B$102='Gaps and Trends'!AG$103,IF('Risk of Bias Assessment'!$F$3:$F$102='Gaps and Trends'!$A107,1,0),0))</f>
        <v>0</v>
      </c>
      <c r="AH107" cm="1">
        <f t="array" ref="AH107">SUM(IF('Risk of Bias Assessment'!$B$3:$B$102='Gaps and Trends'!AH$103,IF('Risk of Bias Assessment'!$F$3:$F$102='Gaps and Trends'!$A107,1,0),0))</f>
        <v>0</v>
      </c>
      <c r="AI107" cm="1">
        <f t="array" ref="AI107">SUM(IF('Risk of Bias Assessment'!$B$3:$B$102='Gaps and Trends'!AI$103,IF('Risk of Bias Assessment'!$F$3:$F$102='Gaps and Trends'!$A107,1,0),0))</f>
        <v>0</v>
      </c>
      <c r="AJ107" cm="1">
        <f t="array" ref="AJ107">SUM(IF('Risk of Bias Assessment'!$B$3:$B$102='Gaps and Trends'!AJ$103,IF('Risk of Bias Assessment'!$F$3:$F$102='Gaps and Trends'!$A107,1,0),0))</f>
        <v>0</v>
      </c>
    </row>
    <row r="108" spans="1:36" x14ac:dyDescent="0.2">
      <c r="A108" s="214" t="s">
        <v>350</v>
      </c>
      <c r="B108" s="69">
        <f>SUM(B104:B107)</f>
        <v>1</v>
      </c>
      <c r="C108" s="69">
        <f t="shared" ref="C108:AJ108" si="40">SUM(C104:C107)</f>
        <v>1</v>
      </c>
      <c r="D108" s="69">
        <f t="shared" si="40"/>
        <v>0</v>
      </c>
      <c r="E108" s="69">
        <f t="shared" si="40"/>
        <v>0</v>
      </c>
      <c r="F108" s="69">
        <f t="shared" si="40"/>
        <v>5</v>
      </c>
      <c r="G108" s="69">
        <f t="shared" si="40"/>
        <v>0</v>
      </c>
      <c r="H108" s="69">
        <f t="shared" si="40"/>
        <v>1</v>
      </c>
      <c r="I108" s="69">
        <f t="shared" si="40"/>
        <v>2</v>
      </c>
      <c r="J108" s="69">
        <f t="shared" si="40"/>
        <v>1</v>
      </c>
      <c r="K108" s="69">
        <f t="shared" si="40"/>
        <v>4</v>
      </c>
      <c r="L108" s="69">
        <f t="shared" si="40"/>
        <v>1</v>
      </c>
      <c r="M108" s="69">
        <f t="shared" si="40"/>
        <v>0</v>
      </c>
      <c r="N108" s="69">
        <f t="shared" si="40"/>
        <v>3</v>
      </c>
      <c r="O108" s="69">
        <f t="shared" si="40"/>
        <v>1</v>
      </c>
      <c r="P108" s="69">
        <f t="shared" si="40"/>
        <v>2</v>
      </c>
      <c r="Q108" s="69">
        <f t="shared" si="40"/>
        <v>0</v>
      </c>
      <c r="R108" s="69">
        <f t="shared" si="40"/>
        <v>1</v>
      </c>
      <c r="S108" s="69">
        <f t="shared" si="40"/>
        <v>2</v>
      </c>
      <c r="T108" s="69">
        <f t="shared" si="40"/>
        <v>3</v>
      </c>
      <c r="U108" s="69">
        <f t="shared" si="40"/>
        <v>4</v>
      </c>
      <c r="V108" s="69">
        <f t="shared" si="40"/>
        <v>2</v>
      </c>
      <c r="W108" s="69">
        <f t="shared" si="40"/>
        <v>3</v>
      </c>
      <c r="X108" s="69">
        <f t="shared" si="40"/>
        <v>8</v>
      </c>
      <c r="Y108" s="69">
        <f t="shared" si="40"/>
        <v>1</v>
      </c>
      <c r="Z108" s="69">
        <f t="shared" si="40"/>
        <v>6</v>
      </c>
      <c r="AA108" s="69">
        <f t="shared" si="40"/>
        <v>4</v>
      </c>
      <c r="AB108" s="69">
        <f t="shared" si="40"/>
        <v>5</v>
      </c>
      <c r="AC108" s="69">
        <f t="shared" si="40"/>
        <v>4</v>
      </c>
      <c r="AD108" s="69">
        <f t="shared" si="40"/>
        <v>3</v>
      </c>
      <c r="AE108" s="69">
        <f t="shared" si="40"/>
        <v>6</v>
      </c>
      <c r="AF108" s="69">
        <f t="shared" si="40"/>
        <v>9</v>
      </c>
      <c r="AG108" s="69">
        <f t="shared" si="40"/>
        <v>3</v>
      </c>
      <c r="AH108" s="69">
        <f t="shared" si="40"/>
        <v>1</v>
      </c>
      <c r="AI108" s="69">
        <f t="shared" si="40"/>
        <v>4</v>
      </c>
      <c r="AJ108" s="69">
        <f t="shared" si="40"/>
        <v>8</v>
      </c>
    </row>
    <row r="131" spans="1:36" x14ac:dyDescent="0.2">
      <c r="A131" s="76" t="s">
        <v>1769</v>
      </c>
      <c r="B131" s="76">
        <f>'Studied Papers'!$B$16</f>
        <v>1987</v>
      </c>
      <c r="C131" s="76">
        <f>B131+1</f>
        <v>1988</v>
      </c>
      <c r="D131" s="76">
        <f t="shared" ref="D131" si="41">C131+1</f>
        <v>1989</v>
      </c>
      <c r="E131" s="76">
        <f t="shared" ref="E131" si="42">D131+1</f>
        <v>1990</v>
      </c>
      <c r="F131" s="76">
        <f t="shared" ref="F131" si="43">E131+1</f>
        <v>1991</v>
      </c>
      <c r="G131" s="76">
        <f t="shared" ref="G131" si="44">F131+1</f>
        <v>1992</v>
      </c>
      <c r="H131" s="76">
        <f t="shared" ref="H131" si="45">G131+1</f>
        <v>1993</v>
      </c>
      <c r="I131" s="76">
        <f t="shared" ref="I131" si="46">H131+1</f>
        <v>1994</v>
      </c>
      <c r="J131" s="76">
        <f t="shared" ref="J131" si="47">I131+1</f>
        <v>1995</v>
      </c>
      <c r="K131" s="76">
        <f t="shared" ref="K131" si="48">J131+1</f>
        <v>1996</v>
      </c>
      <c r="L131" s="76">
        <f t="shared" ref="L131" si="49">K131+1</f>
        <v>1997</v>
      </c>
      <c r="M131" s="76">
        <f t="shared" ref="M131" si="50">L131+1</f>
        <v>1998</v>
      </c>
      <c r="N131" s="76">
        <f t="shared" ref="N131" si="51">M131+1</f>
        <v>1999</v>
      </c>
      <c r="O131" s="76">
        <f t="shared" ref="O131" si="52">N131+1</f>
        <v>2000</v>
      </c>
      <c r="P131" s="76">
        <f t="shared" ref="P131" si="53">O131+1</f>
        <v>2001</v>
      </c>
      <c r="Q131" s="76">
        <f t="shared" ref="Q131" si="54">P131+1</f>
        <v>2002</v>
      </c>
      <c r="R131" s="76">
        <f t="shared" ref="R131" si="55">Q131+1</f>
        <v>2003</v>
      </c>
      <c r="S131" s="76">
        <f t="shared" ref="S131" si="56">R131+1</f>
        <v>2004</v>
      </c>
      <c r="T131" s="76">
        <f t="shared" ref="T131" si="57">S131+1</f>
        <v>2005</v>
      </c>
      <c r="U131" s="76">
        <f t="shared" ref="U131" si="58">T131+1</f>
        <v>2006</v>
      </c>
      <c r="V131" s="76">
        <f t="shared" ref="V131" si="59">U131+1</f>
        <v>2007</v>
      </c>
      <c r="W131" s="76">
        <f t="shared" ref="W131" si="60">V131+1</f>
        <v>2008</v>
      </c>
      <c r="X131" s="76">
        <f t="shared" ref="X131" si="61">W131+1</f>
        <v>2009</v>
      </c>
      <c r="Y131" s="76">
        <f t="shared" ref="Y131" si="62">X131+1</f>
        <v>2010</v>
      </c>
      <c r="Z131" s="76">
        <f t="shared" ref="Z131" si="63">Y131+1</f>
        <v>2011</v>
      </c>
      <c r="AA131" s="76">
        <f t="shared" ref="AA131" si="64">Z131+1</f>
        <v>2012</v>
      </c>
      <c r="AB131" s="76">
        <f t="shared" ref="AB131" si="65">AA131+1</f>
        <v>2013</v>
      </c>
      <c r="AC131" s="76">
        <f t="shared" ref="AC131" si="66">AB131+1</f>
        <v>2014</v>
      </c>
      <c r="AD131" s="76">
        <f t="shared" ref="AD131" si="67">AC131+1</f>
        <v>2015</v>
      </c>
      <c r="AE131" s="76">
        <f t="shared" ref="AE131" si="68">AD131+1</f>
        <v>2016</v>
      </c>
      <c r="AF131" s="76">
        <f t="shared" ref="AF131" si="69">AE131+1</f>
        <v>2017</v>
      </c>
      <c r="AG131" s="76">
        <f t="shared" ref="AG131" si="70">AF131+1</f>
        <v>2018</v>
      </c>
      <c r="AH131" s="76">
        <f t="shared" ref="AH131" si="71">AG131+1</f>
        <v>2019</v>
      </c>
      <c r="AI131" s="76">
        <f>AH131+1</f>
        <v>2020</v>
      </c>
      <c r="AJ131" s="76">
        <f t="shared" ref="AJ131" si="72">AI131+1</f>
        <v>2021</v>
      </c>
    </row>
    <row r="132" spans="1:36" x14ac:dyDescent="0.2">
      <c r="A132" t="str">
        <f>'Study types'!C11</f>
        <v>Very low</v>
      </c>
      <c r="B132">
        <f t="array" ref="B132">SUM(IF('Certainty in Body of Evidence'!$B$3:$B$102='Gaps and Trends'!B$131,IF('Certainty in Body of Evidence'!$I$3:$I$102='Gaps and Trends'!$A132,1,0),0))</f>
        <v>0</v>
      </c>
      <c r="C132">
        <f t="array" ref="C132">SUM(IF('Certainty in Body of Evidence'!$B$3:$B$102='Gaps and Trends'!C$131,IF('Certainty in Body of Evidence'!$I$3:$I$102='Gaps and Trends'!$A132,1,0),0))</f>
        <v>1</v>
      </c>
      <c r="D132">
        <f t="array" ref="D132">SUM(IF('Certainty in Body of Evidence'!$B$3:$B$102='Gaps and Trends'!D$131,IF('Certainty in Body of Evidence'!$I$3:$I$102='Gaps and Trends'!$A132,1,0),0))</f>
        <v>0</v>
      </c>
      <c r="E132">
        <f t="array" ref="E132">SUM(IF('Certainty in Body of Evidence'!$B$3:$B$102='Gaps and Trends'!E$131,IF('Certainty in Body of Evidence'!$I$3:$I$102='Gaps and Trends'!$A132,1,0),0))</f>
        <v>0</v>
      </c>
      <c r="F132">
        <f t="array" ref="F132">SUM(IF('Certainty in Body of Evidence'!$B$3:$B$102='Gaps and Trends'!F$131,IF('Certainty in Body of Evidence'!$I$3:$I$102='Gaps and Trends'!$A132,1,0),0))</f>
        <v>0</v>
      </c>
      <c r="G132">
        <f t="array" ref="G132">SUM(IF('Certainty in Body of Evidence'!$B$3:$B$102='Gaps and Trends'!G$131,IF('Certainty in Body of Evidence'!$I$3:$I$102='Gaps and Trends'!$A132,1,0),0))</f>
        <v>0</v>
      </c>
      <c r="H132">
        <f t="array" ref="H132">SUM(IF('Certainty in Body of Evidence'!$B$3:$B$102='Gaps and Trends'!H$131,IF('Certainty in Body of Evidence'!$I$3:$I$102='Gaps and Trends'!$A132,1,0),0))</f>
        <v>0</v>
      </c>
      <c r="I132">
        <f t="array" ref="I132">SUM(IF('Certainty in Body of Evidence'!$B$3:$B$102='Gaps and Trends'!I$131,IF('Certainty in Body of Evidence'!$I$3:$I$102='Gaps and Trends'!$A132,1,0),0))</f>
        <v>1</v>
      </c>
      <c r="J132">
        <f t="array" ref="J132">SUM(IF('Certainty in Body of Evidence'!$B$3:$B$102='Gaps and Trends'!J$131,IF('Certainty in Body of Evidence'!$I$3:$I$102='Gaps and Trends'!$A132,1,0),0))</f>
        <v>1</v>
      </c>
      <c r="K132">
        <f t="array" ref="K132">SUM(IF('Certainty in Body of Evidence'!$B$3:$B$102='Gaps and Trends'!K$131,IF('Certainty in Body of Evidence'!$I$3:$I$102='Gaps and Trends'!$A132,1,0),0))</f>
        <v>0</v>
      </c>
      <c r="L132">
        <f t="array" ref="L132">SUM(IF('Certainty in Body of Evidence'!$B$3:$B$102='Gaps and Trends'!L$131,IF('Certainty in Body of Evidence'!$I$3:$I$102='Gaps and Trends'!$A132,1,0),0))</f>
        <v>1</v>
      </c>
      <c r="M132">
        <f t="array" ref="M132">SUM(IF('Certainty in Body of Evidence'!$B$3:$B$102='Gaps and Trends'!M$131,IF('Certainty in Body of Evidence'!$I$3:$I$102='Gaps and Trends'!$A132,1,0),0))</f>
        <v>0</v>
      </c>
      <c r="N132">
        <f t="array" ref="N132">SUM(IF('Certainty in Body of Evidence'!$B$3:$B$102='Gaps and Trends'!N$131,IF('Certainty in Body of Evidence'!$I$3:$I$102='Gaps and Trends'!$A132,1,0),0))</f>
        <v>0</v>
      </c>
      <c r="O132">
        <f t="array" ref="O132">SUM(IF('Certainty in Body of Evidence'!$B$3:$B$102='Gaps and Trends'!O$131,IF('Certainty in Body of Evidence'!$I$3:$I$102='Gaps and Trends'!$A132,1,0),0))</f>
        <v>0</v>
      </c>
      <c r="P132">
        <f t="array" ref="P132">SUM(IF('Certainty in Body of Evidence'!$B$3:$B$102='Gaps and Trends'!P$131,IF('Certainty in Body of Evidence'!$I$3:$I$102='Gaps and Trends'!$A132,1,0),0))</f>
        <v>0</v>
      </c>
      <c r="Q132">
        <f t="array" ref="Q132">SUM(IF('Certainty in Body of Evidence'!$B$3:$B$102='Gaps and Trends'!Q$131,IF('Certainty in Body of Evidence'!$I$3:$I$102='Gaps and Trends'!$A132,1,0),0))</f>
        <v>0</v>
      </c>
      <c r="R132">
        <f t="array" ref="R132">SUM(IF('Certainty in Body of Evidence'!$B$3:$B$102='Gaps and Trends'!R$131,IF('Certainty in Body of Evidence'!$I$3:$I$102='Gaps and Trends'!$A132,1,0),0))</f>
        <v>0</v>
      </c>
      <c r="S132">
        <f t="array" ref="S132">SUM(IF('Certainty in Body of Evidence'!$B$3:$B$102='Gaps and Trends'!S$131,IF('Certainty in Body of Evidence'!$I$3:$I$102='Gaps and Trends'!$A132,1,0),0))</f>
        <v>0</v>
      </c>
      <c r="T132">
        <f t="array" ref="T132">SUM(IF('Certainty in Body of Evidence'!$B$3:$B$102='Gaps and Trends'!T$131,IF('Certainty in Body of Evidence'!$I$3:$I$102='Gaps and Trends'!$A132,1,0),0))</f>
        <v>0</v>
      </c>
      <c r="U132">
        <f t="array" ref="U132">SUM(IF('Certainty in Body of Evidence'!$B$3:$B$102='Gaps and Trends'!U$131,IF('Certainty in Body of Evidence'!$I$3:$I$102='Gaps and Trends'!$A132,1,0),0))</f>
        <v>0</v>
      </c>
      <c r="V132">
        <f t="array" ref="V132">SUM(IF('Certainty in Body of Evidence'!$B$3:$B$102='Gaps and Trends'!V$131,IF('Certainty in Body of Evidence'!$I$3:$I$102='Gaps and Trends'!$A132,1,0),0))</f>
        <v>0</v>
      </c>
      <c r="W132">
        <f t="array" ref="W132">SUM(IF('Certainty in Body of Evidence'!$B$3:$B$102='Gaps and Trends'!W$131,IF('Certainty in Body of Evidence'!$I$3:$I$102='Gaps and Trends'!$A132,1,0),0))</f>
        <v>0</v>
      </c>
      <c r="X132">
        <f t="array" ref="X132">SUM(IF('Certainty in Body of Evidence'!$B$3:$B$102='Gaps and Trends'!X$131,IF('Certainty in Body of Evidence'!$I$3:$I$102='Gaps and Trends'!$A132,1,0),0))</f>
        <v>0</v>
      </c>
      <c r="Y132">
        <f t="array" ref="Y132">SUM(IF('Certainty in Body of Evidence'!$B$3:$B$102='Gaps and Trends'!Y$131,IF('Certainty in Body of Evidence'!$I$3:$I$102='Gaps and Trends'!$A132,1,0),0))</f>
        <v>0</v>
      </c>
      <c r="Z132">
        <f t="array" ref="Z132">SUM(IF('Certainty in Body of Evidence'!$B$3:$B$102='Gaps and Trends'!Z$131,IF('Certainty in Body of Evidence'!$I$3:$I$102='Gaps and Trends'!$A132,1,0),0))</f>
        <v>1</v>
      </c>
      <c r="AA132">
        <f t="array" ref="AA132">SUM(IF('Certainty in Body of Evidence'!$B$3:$B$102='Gaps and Trends'!AA$131,IF('Certainty in Body of Evidence'!$I$3:$I$102='Gaps and Trends'!$A132,1,0),0))</f>
        <v>0</v>
      </c>
      <c r="AB132">
        <f t="array" ref="AB132">SUM(IF('Certainty in Body of Evidence'!$B$3:$B$102='Gaps and Trends'!AB$131,IF('Certainty in Body of Evidence'!$I$3:$I$102='Gaps and Trends'!$A132,1,0),0))</f>
        <v>0</v>
      </c>
      <c r="AC132">
        <f t="array" ref="AC132">SUM(IF('Certainty in Body of Evidence'!$B$3:$B$102='Gaps and Trends'!AC$131,IF('Certainty in Body of Evidence'!$I$3:$I$102='Gaps and Trends'!$A132,1,0),0))</f>
        <v>1</v>
      </c>
      <c r="AD132">
        <f t="array" ref="AD132">SUM(IF('Certainty in Body of Evidence'!$B$3:$B$102='Gaps and Trends'!AD$131,IF('Certainty in Body of Evidence'!$I$3:$I$102='Gaps and Trends'!$A132,1,0),0))</f>
        <v>0</v>
      </c>
      <c r="AE132">
        <f t="array" ref="AE132">SUM(IF('Certainty in Body of Evidence'!$B$3:$B$102='Gaps and Trends'!AE$131,IF('Certainty in Body of Evidence'!$I$3:$I$102='Gaps and Trends'!$A132,1,0),0))</f>
        <v>0</v>
      </c>
      <c r="AF132">
        <f t="array" ref="AF132">SUM(IF('Certainty in Body of Evidence'!$B$3:$B$102='Gaps and Trends'!AF$131,IF('Certainty in Body of Evidence'!$I$3:$I$102='Gaps and Trends'!$A132,1,0),0))</f>
        <v>0</v>
      </c>
      <c r="AG132">
        <f t="array" ref="AG132">SUM(IF('Certainty in Body of Evidence'!$B$3:$B$102='Gaps and Trends'!AG$131,IF('Certainty in Body of Evidence'!$I$3:$I$102='Gaps and Trends'!$A132,1,0),0))</f>
        <v>0</v>
      </c>
      <c r="AH132">
        <f t="array" ref="AH132">SUM(IF('Certainty in Body of Evidence'!$B$3:$B$102='Gaps and Trends'!AH$131,IF('Certainty in Body of Evidence'!$I$3:$I$102='Gaps and Trends'!$A132,1,0),0))</f>
        <v>0</v>
      </c>
      <c r="AI132">
        <f t="array" ref="AI132">SUM(IF('Certainty in Body of Evidence'!$B$3:$B$102='Gaps and Trends'!AI$131,IF('Certainty in Body of Evidence'!$I$3:$I$102='Gaps and Trends'!$A132,1,0),0))</f>
        <v>0</v>
      </c>
      <c r="AJ132">
        <f t="array" ref="AJ132">SUM(IF('Certainty in Body of Evidence'!$B$3:$B$102='Gaps and Trends'!AJ$131,IF('Certainty in Body of Evidence'!$I$3:$I$102='Gaps and Trends'!$A132,1,0),0))</f>
        <v>0</v>
      </c>
    </row>
    <row r="133" spans="1:36" x14ac:dyDescent="0.2">
      <c r="A133" t="str">
        <f>'Study types'!D11</f>
        <v>Low</v>
      </c>
      <c r="B133">
        <f t="array" ref="B133">SUM(IF('Certainty in Body of Evidence'!$B$3:$B$102='Gaps and Trends'!B$131,IF('Certainty in Body of Evidence'!$I$3:$I$102='Gaps and Trends'!$A133,1,0),0))</f>
        <v>0</v>
      </c>
      <c r="C133">
        <f t="array" ref="C133">SUM(IF('Certainty in Body of Evidence'!$B$3:$B$102='Gaps and Trends'!C$131,IF('Certainty in Body of Evidence'!$I$3:$I$102='Gaps and Trends'!$A133,1,0),0))</f>
        <v>0</v>
      </c>
      <c r="D133">
        <f t="array" ref="D133">SUM(IF('Certainty in Body of Evidence'!$B$3:$B$102='Gaps and Trends'!D$131,IF('Certainty in Body of Evidence'!$I$3:$I$102='Gaps and Trends'!$A133,1,0),0))</f>
        <v>0</v>
      </c>
      <c r="E133">
        <f t="array" ref="E133">SUM(IF('Certainty in Body of Evidence'!$B$3:$B$102='Gaps and Trends'!E$131,IF('Certainty in Body of Evidence'!$I$3:$I$102='Gaps and Trends'!$A133,1,0),0))</f>
        <v>0</v>
      </c>
      <c r="F133">
        <f t="array" ref="F133">SUM(IF('Certainty in Body of Evidence'!$B$3:$B$102='Gaps and Trends'!F$131,IF('Certainty in Body of Evidence'!$I$3:$I$102='Gaps and Trends'!$A133,1,0),0))</f>
        <v>1</v>
      </c>
      <c r="G133">
        <f t="array" ref="G133">SUM(IF('Certainty in Body of Evidence'!$B$3:$B$102='Gaps and Trends'!G$131,IF('Certainty in Body of Evidence'!$I$3:$I$102='Gaps and Trends'!$A133,1,0),0))</f>
        <v>0</v>
      </c>
      <c r="H133">
        <f t="array" ref="H133">SUM(IF('Certainty in Body of Evidence'!$B$3:$B$102='Gaps and Trends'!H$131,IF('Certainty in Body of Evidence'!$I$3:$I$102='Gaps and Trends'!$A133,1,0),0))</f>
        <v>0</v>
      </c>
      <c r="I133">
        <f t="array" ref="I133">SUM(IF('Certainty in Body of Evidence'!$B$3:$B$102='Gaps and Trends'!I$131,IF('Certainty in Body of Evidence'!$I$3:$I$102='Gaps and Trends'!$A133,1,0),0))</f>
        <v>0</v>
      </c>
      <c r="J133">
        <f t="array" ref="J133">SUM(IF('Certainty in Body of Evidence'!$B$3:$B$102='Gaps and Trends'!J$131,IF('Certainty in Body of Evidence'!$I$3:$I$102='Gaps and Trends'!$A133,1,0),0))</f>
        <v>0</v>
      </c>
      <c r="K133">
        <f t="array" ref="K133">SUM(IF('Certainty in Body of Evidence'!$B$3:$B$102='Gaps and Trends'!K$131,IF('Certainty in Body of Evidence'!$I$3:$I$102='Gaps and Trends'!$A133,1,0),0))</f>
        <v>3</v>
      </c>
      <c r="L133">
        <f t="array" ref="L133">SUM(IF('Certainty in Body of Evidence'!$B$3:$B$102='Gaps and Trends'!L$131,IF('Certainty in Body of Evidence'!$I$3:$I$102='Gaps and Trends'!$A133,1,0),0))</f>
        <v>0</v>
      </c>
      <c r="M133">
        <f t="array" ref="M133">SUM(IF('Certainty in Body of Evidence'!$B$3:$B$102='Gaps and Trends'!M$131,IF('Certainty in Body of Evidence'!$I$3:$I$102='Gaps and Trends'!$A133,1,0),0))</f>
        <v>0</v>
      </c>
      <c r="N133">
        <f t="array" ref="N133">SUM(IF('Certainty in Body of Evidence'!$B$3:$B$102='Gaps and Trends'!N$131,IF('Certainty in Body of Evidence'!$I$3:$I$102='Gaps and Trends'!$A133,1,0),0))</f>
        <v>1</v>
      </c>
      <c r="O133">
        <f t="array" ref="O133">SUM(IF('Certainty in Body of Evidence'!$B$3:$B$102='Gaps and Trends'!O$131,IF('Certainty in Body of Evidence'!$I$3:$I$102='Gaps and Trends'!$A133,1,0),0))</f>
        <v>1</v>
      </c>
      <c r="P133">
        <f t="array" ref="P133">SUM(IF('Certainty in Body of Evidence'!$B$3:$B$102='Gaps and Trends'!P$131,IF('Certainty in Body of Evidence'!$I$3:$I$102='Gaps and Trends'!$A133,1,0),0))</f>
        <v>0</v>
      </c>
      <c r="Q133">
        <f t="array" ref="Q133">SUM(IF('Certainty in Body of Evidence'!$B$3:$B$102='Gaps and Trends'!Q$131,IF('Certainty in Body of Evidence'!$I$3:$I$102='Gaps and Trends'!$A133,1,0),0))</f>
        <v>0</v>
      </c>
      <c r="R133">
        <f t="array" ref="R133">SUM(IF('Certainty in Body of Evidence'!$B$3:$B$102='Gaps and Trends'!R$131,IF('Certainty in Body of Evidence'!$I$3:$I$102='Gaps and Trends'!$A133,1,0),0))</f>
        <v>1</v>
      </c>
      <c r="S133">
        <f t="array" ref="S133">SUM(IF('Certainty in Body of Evidence'!$B$3:$B$102='Gaps and Trends'!S$131,IF('Certainty in Body of Evidence'!$I$3:$I$102='Gaps and Trends'!$A133,1,0),0))</f>
        <v>1</v>
      </c>
      <c r="T133">
        <f t="array" ref="T133">SUM(IF('Certainty in Body of Evidence'!$B$3:$B$102='Gaps and Trends'!T$131,IF('Certainty in Body of Evidence'!$I$3:$I$102='Gaps and Trends'!$A133,1,0),0))</f>
        <v>0</v>
      </c>
      <c r="U133">
        <f t="array" ref="U133">SUM(IF('Certainty in Body of Evidence'!$B$3:$B$102='Gaps and Trends'!U$131,IF('Certainty in Body of Evidence'!$I$3:$I$102='Gaps and Trends'!$A133,1,0),0))</f>
        <v>2</v>
      </c>
      <c r="V133">
        <f t="array" ref="V133">SUM(IF('Certainty in Body of Evidence'!$B$3:$B$102='Gaps and Trends'!V$131,IF('Certainty in Body of Evidence'!$I$3:$I$102='Gaps and Trends'!$A133,1,0),0))</f>
        <v>0</v>
      </c>
      <c r="W133">
        <f t="array" ref="W133">SUM(IF('Certainty in Body of Evidence'!$B$3:$B$102='Gaps and Trends'!W$131,IF('Certainty in Body of Evidence'!$I$3:$I$102='Gaps and Trends'!$A133,1,0),0))</f>
        <v>1</v>
      </c>
      <c r="X133">
        <f t="array" ref="X133">SUM(IF('Certainty in Body of Evidence'!$B$3:$B$102='Gaps and Trends'!X$131,IF('Certainty in Body of Evidence'!$I$3:$I$102='Gaps and Trends'!$A133,1,0),0))</f>
        <v>3</v>
      </c>
      <c r="Y133">
        <f t="array" ref="Y133">SUM(IF('Certainty in Body of Evidence'!$B$3:$B$102='Gaps and Trends'!Y$131,IF('Certainty in Body of Evidence'!$I$3:$I$102='Gaps and Trends'!$A133,1,0),0))</f>
        <v>0</v>
      </c>
      <c r="Z133">
        <f t="array" ref="Z133">SUM(IF('Certainty in Body of Evidence'!$B$3:$B$102='Gaps and Trends'!Z$131,IF('Certainty in Body of Evidence'!$I$3:$I$102='Gaps and Trends'!$A133,1,0),0))</f>
        <v>0</v>
      </c>
      <c r="AA133">
        <f t="array" ref="AA133">SUM(IF('Certainty in Body of Evidence'!$B$3:$B$102='Gaps and Trends'!AA$131,IF('Certainty in Body of Evidence'!$I$3:$I$102='Gaps and Trends'!$A133,1,0),0))</f>
        <v>0</v>
      </c>
      <c r="AB133">
        <f t="array" ref="AB133">SUM(IF('Certainty in Body of Evidence'!$B$3:$B$102='Gaps and Trends'!AB$131,IF('Certainty in Body of Evidence'!$I$3:$I$102='Gaps and Trends'!$A133,1,0),0))</f>
        <v>3</v>
      </c>
      <c r="AC133">
        <f t="array" ref="AC133">SUM(IF('Certainty in Body of Evidence'!$B$3:$B$102='Gaps and Trends'!AC$131,IF('Certainty in Body of Evidence'!$I$3:$I$102='Gaps and Trends'!$A133,1,0),0))</f>
        <v>1</v>
      </c>
      <c r="AD133">
        <f t="array" ref="AD133">SUM(IF('Certainty in Body of Evidence'!$B$3:$B$102='Gaps and Trends'!AD$131,IF('Certainty in Body of Evidence'!$I$3:$I$102='Gaps and Trends'!$A133,1,0),0))</f>
        <v>2</v>
      </c>
      <c r="AE133">
        <f t="array" ref="AE133">SUM(IF('Certainty in Body of Evidence'!$B$3:$B$102='Gaps and Trends'!AE$131,IF('Certainty in Body of Evidence'!$I$3:$I$102='Gaps and Trends'!$A133,1,0),0))</f>
        <v>2</v>
      </c>
      <c r="AF133">
        <f t="array" ref="AF133">SUM(IF('Certainty in Body of Evidence'!$B$3:$B$102='Gaps and Trends'!AF$131,IF('Certainty in Body of Evidence'!$I$3:$I$102='Gaps and Trends'!$A133,1,0),0))</f>
        <v>1</v>
      </c>
      <c r="AG133">
        <f t="array" ref="AG133">SUM(IF('Certainty in Body of Evidence'!$B$3:$B$102='Gaps and Trends'!AG$131,IF('Certainty in Body of Evidence'!$I$3:$I$102='Gaps and Trends'!$A133,1,0),0))</f>
        <v>0</v>
      </c>
      <c r="AH133">
        <f t="array" ref="AH133">SUM(IF('Certainty in Body of Evidence'!$B$3:$B$102='Gaps and Trends'!AH$131,IF('Certainty in Body of Evidence'!$I$3:$I$102='Gaps and Trends'!$A133,1,0),0))</f>
        <v>1</v>
      </c>
      <c r="AI133">
        <f t="array" ref="AI133">SUM(IF('Certainty in Body of Evidence'!$B$3:$B$102='Gaps and Trends'!AI$131,IF('Certainty in Body of Evidence'!$I$3:$I$102='Gaps and Trends'!$A133,1,0),0))</f>
        <v>0</v>
      </c>
      <c r="AJ133">
        <f t="array" ref="AJ133">SUM(IF('Certainty in Body of Evidence'!$B$3:$B$102='Gaps and Trends'!AJ$131,IF('Certainty in Body of Evidence'!$I$3:$I$102='Gaps and Trends'!$A133,1,0),0))</f>
        <v>2</v>
      </c>
    </row>
    <row r="134" spans="1:36" x14ac:dyDescent="0.2">
      <c r="A134" t="str">
        <f>'Study types'!E11</f>
        <v>Moderate</v>
      </c>
      <c r="B134">
        <f t="array" ref="B134">SUM(IF('Certainty in Body of Evidence'!$B$3:$B$102='Gaps and Trends'!B$131,IF('Certainty in Body of Evidence'!$I$3:$I$102='Gaps and Trends'!$A134,1,0),0))</f>
        <v>1</v>
      </c>
      <c r="C134">
        <f t="array" ref="C134">SUM(IF('Certainty in Body of Evidence'!$B$3:$B$102='Gaps and Trends'!C$131,IF('Certainty in Body of Evidence'!$I$3:$I$102='Gaps and Trends'!$A134,1,0),0))</f>
        <v>0</v>
      </c>
      <c r="D134">
        <f t="array" ref="D134">SUM(IF('Certainty in Body of Evidence'!$B$3:$B$102='Gaps and Trends'!D$131,IF('Certainty in Body of Evidence'!$I$3:$I$102='Gaps and Trends'!$A134,1,0),0))</f>
        <v>0</v>
      </c>
      <c r="E134">
        <f t="array" ref="E134">SUM(IF('Certainty in Body of Evidence'!$B$3:$B$102='Gaps and Trends'!E$131,IF('Certainty in Body of Evidence'!$I$3:$I$102='Gaps and Trends'!$A134,1,0),0))</f>
        <v>0</v>
      </c>
      <c r="F134">
        <f t="array" ref="F134">SUM(IF('Certainty in Body of Evidence'!$B$3:$B$102='Gaps and Trends'!F$131,IF('Certainty in Body of Evidence'!$I$3:$I$102='Gaps and Trends'!$A134,1,0),0))</f>
        <v>3</v>
      </c>
      <c r="G134">
        <f t="array" ref="G134">SUM(IF('Certainty in Body of Evidence'!$B$3:$B$102='Gaps and Trends'!G$131,IF('Certainty in Body of Evidence'!$I$3:$I$102='Gaps and Trends'!$A134,1,0),0))</f>
        <v>0</v>
      </c>
      <c r="H134">
        <f t="array" ref="H134">SUM(IF('Certainty in Body of Evidence'!$B$3:$B$102='Gaps and Trends'!H$131,IF('Certainty in Body of Evidence'!$I$3:$I$102='Gaps and Trends'!$A134,1,0),0))</f>
        <v>1</v>
      </c>
      <c r="I134">
        <f t="array" ref="I134">SUM(IF('Certainty in Body of Evidence'!$B$3:$B$102='Gaps and Trends'!I$131,IF('Certainty in Body of Evidence'!$I$3:$I$102='Gaps and Trends'!$A134,1,0),0))</f>
        <v>1</v>
      </c>
      <c r="J134">
        <f t="array" ref="J134">SUM(IF('Certainty in Body of Evidence'!$B$3:$B$102='Gaps and Trends'!J$131,IF('Certainty in Body of Evidence'!$I$3:$I$102='Gaps and Trends'!$A134,1,0),0))</f>
        <v>0</v>
      </c>
      <c r="K134">
        <f t="array" ref="K134">SUM(IF('Certainty in Body of Evidence'!$B$3:$B$102='Gaps and Trends'!K$131,IF('Certainty in Body of Evidence'!$I$3:$I$102='Gaps and Trends'!$A134,1,0),0))</f>
        <v>0</v>
      </c>
      <c r="L134">
        <f t="array" ref="L134">SUM(IF('Certainty in Body of Evidence'!$B$3:$B$102='Gaps and Trends'!L$131,IF('Certainty in Body of Evidence'!$I$3:$I$102='Gaps and Trends'!$A134,1,0),0))</f>
        <v>0</v>
      </c>
      <c r="M134">
        <f t="array" ref="M134">SUM(IF('Certainty in Body of Evidence'!$B$3:$B$102='Gaps and Trends'!M$131,IF('Certainty in Body of Evidence'!$I$3:$I$102='Gaps and Trends'!$A134,1,0),0))</f>
        <v>0</v>
      </c>
      <c r="N134">
        <f t="array" ref="N134">SUM(IF('Certainty in Body of Evidence'!$B$3:$B$102='Gaps and Trends'!N$131,IF('Certainty in Body of Evidence'!$I$3:$I$102='Gaps and Trends'!$A134,1,0),0))</f>
        <v>1</v>
      </c>
      <c r="O134">
        <f t="array" ref="O134">SUM(IF('Certainty in Body of Evidence'!$B$3:$B$102='Gaps and Trends'!O$131,IF('Certainty in Body of Evidence'!$I$3:$I$102='Gaps and Trends'!$A134,1,0),0))</f>
        <v>0</v>
      </c>
      <c r="P134">
        <f t="array" ref="P134">SUM(IF('Certainty in Body of Evidence'!$B$3:$B$102='Gaps and Trends'!P$131,IF('Certainty in Body of Evidence'!$I$3:$I$102='Gaps and Trends'!$A134,1,0),0))</f>
        <v>1</v>
      </c>
      <c r="Q134">
        <f t="array" ref="Q134">SUM(IF('Certainty in Body of Evidence'!$B$3:$B$102='Gaps and Trends'!Q$131,IF('Certainty in Body of Evidence'!$I$3:$I$102='Gaps and Trends'!$A134,1,0),0))</f>
        <v>0</v>
      </c>
      <c r="R134">
        <f t="array" ref="R134">SUM(IF('Certainty in Body of Evidence'!$B$3:$B$102='Gaps and Trends'!R$131,IF('Certainty in Body of Evidence'!$I$3:$I$102='Gaps and Trends'!$A134,1,0),0))</f>
        <v>0</v>
      </c>
      <c r="S134">
        <f t="array" ref="S134">SUM(IF('Certainty in Body of Evidence'!$B$3:$B$102='Gaps and Trends'!S$131,IF('Certainty in Body of Evidence'!$I$3:$I$102='Gaps and Trends'!$A134,1,0),0))</f>
        <v>0</v>
      </c>
      <c r="T134">
        <f t="array" ref="T134">SUM(IF('Certainty in Body of Evidence'!$B$3:$B$102='Gaps and Trends'!T$131,IF('Certainty in Body of Evidence'!$I$3:$I$102='Gaps and Trends'!$A134,1,0),0))</f>
        <v>2</v>
      </c>
      <c r="U134">
        <f t="array" ref="U134">SUM(IF('Certainty in Body of Evidence'!$B$3:$B$102='Gaps and Trends'!U$131,IF('Certainty in Body of Evidence'!$I$3:$I$102='Gaps and Trends'!$A134,1,0),0))</f>
        <v>1</v>
      </c>
      <c r="V134">
        <f t="array" ref="V134">SUM(IF('Certainty in Body of Evidence'!$B$3:$B$102='Gaps and Trends'!V$131,IF('Certainty in Body of Evidence'!$I$3:$I$102='Gaps and Trends'!$A134,1,0),0))</f>
        <v>2</v>
      </c>
      <c r="W134">
        <f t="array" ref="W134">SUM(IF('Certainty in Body of Evidence'!$B$3:$B$102='Gaps and Trends'!W$131,IF('Certainty in Body of Evidence'!$I$3:$I$102='Gaps and Trends'!$A134,1,0),0))</f>
        <v>2</v>
      </c>
      <c r="X134">
        <f t="array" ref="X134">SUM(IF('Certainty in Body of Evidence'!$B$3:$B$102='Gaps and Trends'!X$131,IF('Certainty in Body of Evidence'!$I$3:$I$102='Gaps and Trends'!$A134,1,0),0))</f>
        <v>4</v>
      </c>
      <c r="Y134">
        <f t="array" ref="Y134">SUM(IF('Certainty in Body of Evidence'!$B$3:$B$102='Gaps and Trends'!Y$131,IF('Certainty in Body of Evidence'!$I$3:$I$102='Gaps and Trends'!$A134,1,0),0))</f>
        <v>1</v>
      </c>
      <c r="Z134">
        <f t="array" ref="Z134">SUM(IF('Certainty in Body of Evidence'!$B$3:$B$102='Gaps and Trends'!Z$131,IF('Certainty in Body of Evidence'!$I$3:$I$102='Gaps and Trends'!$A134,1,0),0))</f>
        <v>3</v>
      </c>
      <c r="AA134">
        <f t="array" ref="AA134">SUM(IF('Certainty in Body of Evidence'!$B$3:$B$102='Gaps and Trends'!AA$131,IF('Certainty in Body of Evidence'!$I$3:$I$102='Gaps and Trends'!$A134,1,0),0))</f>
        <v>2</v>
      </c>
      <c r="AB134">
        <f t="array" ref="AB134">SUM(IF('Certainty in Body of Evidence'!$B$3:$B$102='Gaps and Trends'!AB$131,IF('Certainty in Body of Evidence'!$I$3:$I$102='Gaps and Trends'!$A134,1,0),0))</f>
        <v>1</v>
      </c>
      <c r="AC134">
        <f t="array" ref="AC134">SUM(IF('Certainty in Body of Evidence'!$B$3:$B$102='Gaps and Trends'!AC$131,IF('Certainty in Body of Evidence'!$I$3:$I$102='Gaps and Trends'!$A134,1,0),0))</f>
        <v>2</v>
      </c>
      <c r="AD134">
        <f t="array" ref="AD134">SUM(IF('Certainty in Body of Evidence'!$B$3:$B$102='Gaps and Trends'!AD$131,IF('Certainty in Body of Evidence'!$I$3:$I$102='Gaps and Trends'!$A134,1,0),0))</f>
        <v>1</v>
      </c>
      <c r="AE134">
        <f t="array" ref="AE134">SUM(IF('Certainty in Body of Evidence'!$B$3:$B$102='Gaps and Trends'!AE$131,IF('Certainty in Body of Evidence'!$I$3:$I$102='Gaps and Trends'!$A134,1,0),0))</f>
        <v>2</v>
      </c>
      <c r="AF134">
        <f t="array" ref="AF134">SUM(IF('Certainty in Body of Evidence'!$B$3:$B$102='Gaps and Trends'!AF$131,IF('Certainty in Body of Evidence'!$I$3:$I$102='Gaps and Trends'!$A134,1,0),0))</f>
        <v>7</v>
      </c>
      <c r="AG134">
        <f t="array" ref="AG134">SUM(IF('Certainty in Body of Evidence'!$B$3:$B$102='Gaps and Trends'!AG$131,IF('Certainty in Body of Evidence'!$I$3:$I$102='Gaps and Trends'!$A134,1,0),0))</f>
        <v>2</v>
      </c>
      <c r="AH134">
        <f t="array" ref="AH134">SUM(IF('Certainty in Body of Evidence'!$B$3:$B$102='Gaps and Trends'!AH$131,IF('Certainty in Body of Evidence'!$I$3:$I$102='Gaps and Trends'!$A134,1,0),0))</f>
        <v>0</v>
      </c>
      <c r="AI134">
        <f t="array" ref="AI134">SUM(IF('Certainty in Body of Evidence'!$B$3:$B$102='Gaps and Trends'!AI$131,IF('Certainty in Body of Evidence'!$I$3:$I$102='Gaps and Trends'!$A134,1,0),0))</f>
        <v>4</v>
      </c>
      <c r="AJ134">
        <f t="array" ref="AJ134">SUM(IF('Certainty in Body of Evidence'!$B$3:$B$102='Gaps and Trends'!AJ$131,IF('Certainty in Body of Evidence'!$I$3:$I$102='Gaps and Trends'!$A134,1,0),0))</f>
        <v>4</v>
      </c>
    </row>
    <row r="135" spans="1:36" x14ac:dyDescent="0.2">
      <c r="A135" t="str">
        <f>'Study types'!F11</f>
        <v>High</v>
      </c>
      <c r="B135">
        <f t="array" ref="B135">SUM(IF('Certainty in Body of Evidence'!$B$3:$B$102='Gaps and Trends'!B$131,IF('Certainty in Body of Evidence'!$I$3:$I$102='Gaps and Trends'!$A135,1,0),0))</f>
        <v>0</v>
      </c>
      <c r="C135">
        <f t="array" ref="C135">SUM(IF('Certainty in Body of Evidence'!$B$3:$B$102='Gaps and Trends'!C$131,IF('Certainty in Body of Evidence'!$I$3:$I$102='Gaps and Trends'!$A135,1,0),0))</f>
        <v>0</v>
      </c>
      <c r="D135">
        <f t="array" ref="D135">SUM(IF('Certainty in Body of Evidence'!$B$3:$B$102='Gaps and Trends'!D$131,IF('Certainty in Body of Evidence'!$I$3:$I$102='Gaps and Trends'!$A135,1,0),0))</f>
        <v>0</v>
      </c>
      <c r="E135">
        <f t="array" ref="E135">SUM(IF('Certainty in Body of Evidence'!$B$3:$B$102='Gaps and Trends'!E$131,IF('Certainty in Body of Evidence'!$I$3:$I$102='Gaps and Trends'!$A135,1,0),0))</f>
        <v>0</v>
      </c>
      <c r="F135">
        <f t="array" ref="F135">SUM(IF('Certainty in Body of Evidence'!$B$3:$B$102='Gaps and Trends'!F$131,IF('Certainty in Body of Evidence'!$I$3:$I$102='Gaps and Trends'!$A135,1,0),0))</f>
        <v>1</v>
      </c>
      <c r="G135">
        <f t="array" ref="G135">SUM(IF('Certainty in Body of Evidence'!$B$3:$B$102='Gaps and Trends'!G$131,IF('Certainty in Body of Evidence'!$I$3:$I$102='Gaps and Trends'!$A135,1,0),0))</f>
        <v>0</v>
      </c>
      <c r="H135">
        <f t="array" ref="H135">SUM(IF('Certainty in Body of Evidence'!$B$3:$B$102='Gaps and Trends'!H$131,IF('Certainty in Body of Evidence'!$I$3:$I$102='Gaps and Trends'!$A135,1,0),0))</f>
        <v>0</v>
      </c>
      <c r="I135">
        <f t="array" ref="I135">SUM(IF('Certainty in Body of Evidence'!$B$3:$B$102='Gaps and Trends'!I$131,IF('Certainty in Body of Evidence'!$I$3:$I$102='Gaps and Trends'!$A135,1,0),0))</f>
        <v>0</v>
      </c>
      <c r="J135">
        <f t="array" ref="J135">SUM(IF('Certainty in Body of Evidence'!$B$3:$B$102='Gaps and Trends'!J$131,IF('Certainty in Body of Evidence'!$I$3:$I$102='Gaps and Trends'!$A135,1,0),0))</f>
        <v>0</v>
      </c>
      <c r="K135">
        <f t="array" ref="K135">SUM(IF('Certainty in Body of Evidence'!$B$3:$B$102='Gaps and Trends'!K$131,IF('Certainty in Body of Evidence'!$I$3:$I$102='Gaps and Trends'!$A135,1,0),0))</f>
        <v>1</v>
      </c>
      <c r="L135">
        <f t="array" ref="L135">SUM(IF('Certainty in Body of Evidence'!$B$3:$B$102='Gaps and Trends'!L$131,IF('Certainty in Body of Evidence'!$I$3:$I$102='Gaps and Trends'!$A135,1,0),0))</f>
        <v>0</v>
      </c>
      <c r="M135">
        <f t="array" ref="M135">SUM(IF('Certainty in Body of Evidence'!$B$3:$B$102='Gaps and Trends'!M$131,IF('Certainty in Body of Evidence'!$I$3:$I$102='Gaps and Trends'!$A135,1,0),0))</f>
        <v>0</v>
      </c>
      <c r="N135">
        <f t="array" ref="N135">SUM(IF('Certainty in Body of Evidence'!$B$3:$B$102='Gaps and Trends'!N$131,IF('Certainty in Body of Evidence'!$I$3:$I$102='Gaps and Trends'!$A135,1,0),0))</f>
        <v>1</v>
      </c>
      <c r="O135">
        <f t="array" ref="O135">SUM(IF('Certainty in Body of Evidence'!$B$3:$B$102='Gaps and Trends'!O$131,IF('Certainty in Body of Evidence'!$I$3:$I$102='Gaps and Trends'!$A135,1,0),0))</f>
        <v>0</v>
      </c>
      <c r="P135">
        <f t="array" ref="P135">SUM(IF('Certainty in Body of Evidence'!$B$3:$B$102='Gaps and Trends'!P$131,IF('Certainty in Body of Evidence'!$I$3:$I$102='Gaps and Trends'!$A135,1,0),0))</f>
        <v>1</v>
      </c>
      <c r="Q135">
        <f t="array" ref="Q135">SUM(IF('Certainty in Body of Evidence'!$B$3:$B$102='Gaps and Trends'!Q$131,IF('Certainty in Body of Evidence'!$I$3:$I$102='Gaps and Trends'!$A135,1,0),0))</f>
        <v>0</v>
      </c>
      <c r="R135">
        <f t="array" ref="R135">SUM(IF('Certainty in Body of Evidence'!$B$3:$B$102='Gaps and Trends'!R$131,IF('Certainty in Body of Evidence'!$I$3:$I$102='Gaps and Trends'!$A135,1,0),0))</f>
        <v>0</v>
      </c>
      <c r="S135">
        <f t="array" ref="S135">SUM(IF('Certainty in Body of Evidence'!$B$3:$B$102='Gaps and Trends'!S$131,IF('Certainty in Body of Evidence'!$I$3:$I$102='Gaps and Trends'!$A135,1,0),0))</f>
        <v>1</v>
      </c>
      <c r="T135">
        <f t="array" ref="T135">SUM(IF('Certainty in Body of Evidence'!$B$3:$B$102='Gaps and Trends'!T$131,IF('Certainty in Body of Evidence'!$I$3:$I$102='Gaps and Trends'!$A135,1,0),0))</f>
        <v>1</v>
      </c>
      <c r="U135">
        <f t="array" ref="U135">SUM(IF('Certainty in Body of Evidence'!$B$3:$B$102='Gaps and Trends'!U$131,IF('Certainty in Body of Evidence'!$I$3:$I$102='Gaps and Trends'!$A135,1,0),0))</f>
        <v>1</v>
      </c>
      <c r="V135">
        <f t="array" ref="V135">SUM(IF('Certainty in Body of Evidence'!$B$3:$B$102='Gaps and Trends'!V$131,IF('Certainty in Body of Evidence'!$I$3:$I$102='Gaps and Trends'!$A135,1,0),0))</f>
        <v>0</v>
      </c>
      <c r="W135">
        <f t="array" ref="W135">SUM(IF('Certainty in Body of Evidence'!$B$3:$B$102='Gaps and Trends'!W$131,IF('Certainty in Body of Evidence'!$I$3:$I$102='Gaps and Trends'!$A135,1,0),0))</f>
        <v>0</v>
      </c>
      <c r="X135">
        <f t="array" ref="X135">SUM(IF('Certainty in Body of Evidence'!$B$3:$B$102='Gaps and Trends'!X$131,IF('Certainty in Body of Evidence'!$I$3:$I$102='Gaps and Trends'!$A135,1,0),0))</f>
        <v>1</v>
      </c>
      <c r="Y135">
        <f t="array" ref="Y135">SUM(IF('Certainty in Body of Evidence'!$B$3:$B$102='Gaps and Trends'!Y$131,IF('Certainty in Body of Evidence'!$I$3:$I$102='Gaps and Trends'!$A135,1,0),0))</f>
        <v>0</v>
      </c>
      <c r="Z135">
        <f t="array" ref="Z135">SUM(IF('Certainty in Body of Evidence'!$B$3:$B$102='Gaps and Trends'!Z$131,IF('Certainty in Body of Evidence'!$I$3:$I$102='Gaps and Trends'!$A135,1,0),0))</f>
        <v>2</v>
      </c>
      <c r="AA135">
        <f t="array" ref="AA135">SUM(IF('Certainty in Body of Evidence'!$B$3:$B$102='Gaps and Trends'!AA$131,IF('Certainty in Body of Evidence'!$I$3:$I$102='Gaps and Trends'!$A135,1,0),0))</f>
        <v>2</v>
      </c>
      <c r="AB135">
        <f t="array" ref="AB135">SUM(IF('Certainty in Body of Evidence'!$B$3:$B$102='Gaps and Trends'!AB$131,IF('Certainty in Body of Evidence'!$I$3:$I$102='Gaps and Trends'!$A135,1,0),0))</f>
        <v>1</v>
      </c>
      <c r="AC135">
        <f t="array" ref="AC135">SUM(IF('Certainty in Body of Evidence'!$B$3:$B$102='Gaps and Trends'!AC$131,IF('Certainty in Body of Evidence'!$I$3:$I$102='Gaps and Trends'!$A135,1,0),0))</f>
        <v>0</v>
      </c>
      <c r="AD135">
        <f t="array" ref="AD135">SUM(IF('Certainty in Body of Evidence'!$B$3:$B$102='Gaps and Trends'!AD$131,IF('Certainty in Body of Evidence'!$I$3:$I$102='Gaps and Trends'!$A135,1,0),0))</f>
        <v>0</v>
      </c>
      <c r="AE135">
        <f t="array" ref="AE135">SUM(IF('Certainty in Body of Evidence'!$B$3:$B$102='Gaps and Trends'!AE$131,IF('Certainty in Body of Evidence'!$I$3:$I$102='Gaps and Trends'!$A135,1,0),0))</f>
        <v>2</v>
      </c>
      <c r="AF135">
        <f t="array" ref="AF135">SUM(IF('Certainty in Body of Evidence'!$B$3:$B$102='Gaps and Trends'!AF$131,IF('Certainty in Body of Evidence'!$I$3:$I$102='Gaps and Trends'!$A135,1,0),0))</f>
        <v>1</v>
      </c>
      <c r="AG135">
        <f t="array" ref="AG135">SUM(IF('Certainty in Body of Evidence'!$B$3:$B$102='Gaps and Trends'!AG$131,IF('Certainty in Body of Evidence'!$I$3:$I$102='Gaps and Trends'!$A135,1,0),0))</f>
        <v>1</v>
      </c>
      <c r="AH135">
        <f t="array" ref="AH135">SUM(IF('Certainty in Body of Evidence'!$B$3:$B$102='Gaps and Trends'!AH$131,IF('Certainty in Body of Evidence'!$I$3:$I$102='Gaps and Trends'!$A135,1,0),0))</f>
        <v>0</v>
      </c>
      <c r="AI135">
        <f t="array" ref="AI135">SUM(IF('Certainty in Body of Evidence'!$B$3:$B$102='Gaps and Trends'!AI$131,IF('Certainty in Body of Evidence'!$I$3:$I$102='Gaps and Trends'!$A135,1,0),0))</f>
        <v>0</v>
      </c>
      <c r="AJ135">
        <f t="array" ref="AJ135">SUM(IF('Certainty in Body of Evidence'!$B$3:$B$102='Gaps and Trends'!AJ$131,IF('Certainty in Body of Evidence'!$I$3:$I$102='Gaps and Trends'!$A135,1,0),0))</f>
        <v>2</v>
      </c>
    </row>
    <row r="136" spans="1:36" x14ac:dyDescent="0.2">
      <c r="A136" s="214" t="s">
        <v>350</v>
      </c>
      <c r="B136" s="69">
        <f>SUM(B132:B135)</f>
        <v>1</v>
      </c>
      <c r="C136" s="69">
        <f t="shared" ref="C136:AJ136" si="73">SUM(C132:C135)</f>
        <v>1</v>
      </c>
      <c r="D136" s="69">
        <f t="shared" si="73"/>
        <v>0</v>
      </c>
      <c r="E136" s="69">
        <f t="shared" si="73"/>
        <v>0</v>
      </c>
      <c r="F136" s="69">
        <f t="shared" si="73"/>
        <v>5</v>
      </c>
      <c r="G136" s="69">
        <f t="shared" si="73"/>
        <v>0</v>
      </c>
      <c r="H136" s="69">
        <f t="shared" si="73"/>
        <v>1</v>
      </c>
      <c r="I136" s="69">
        <f t="shared" si="73"/>
        <v>2</v>
      </c>
      <c r="J136" s="69">
        <f t="shared" si="73"/>
        <v>1</v>
      </c>
      <c r="K136" s="69">
        <f t="shared" si="73"/>
        <v>4</v>
      </c>
      <c r="L136" s="69">
        <f t="shared" si="73"/>
        <v>1</v>
      </c>
      <c r="M136" s="69">
        <f t="shared" si="73"/>
        <v>0</v>
      </c>
      <c r="N136" s="69">
        <f t="shared" si="73"/>
        <v>3</v>
      </c>
      <c r="O136" s="69">
        <f t="shared" si="73"/>
        <v>1</v>
      </c>
      <c r="P136" s="69">
        <f t="shared" si="73"/>
        <v>2</v>
      </c>
      <c r="Q136" s="69">
        <f t="shared" si="73"/>
        <v>0</v>
      </c>
      <c r="R136" s="69">
        <f t="shared" si="73"/>
        <v>1</v>
      </c>
      <c r="S136" s="69">
        <f t="shared" si="73"/>
        <v>2</v>
      </c>
      <c r="T136" s="69">
        <f t="shared" si="73"/>
        <v>3</v>
      </c>
      <c r="U136" s="69">
        <f t="shared" si="73"/>
        <v>4</v>
      </c>
      <c r="V136" s="69">
        <f t="shared" si="73"/>
        <v>2</v>
      </c>
      <c r="W136" s="69">
        <f t="shared" si="73"/>
        <v>3</v>
      </c>
      <c r="X136" s="69">
        <f t="shared" si="73"/>
        <v>8</v>
      </c>
      <c r="Y136" s="69">
        <f t="shared" si="73"/>
        <v>1</v>
      </c>
      <c r="Z136" s="69">
        <f t="shared" si="73"/>
        <v>6</v>
      </c>
      <c r="AA136" s="69">
        <f t="shared" si="73"/>
        <v>4</v>
      </c>
      <c r="AB136" s="69">
        <f t="shared" si="73"/>
        <v>5</v>
      </c>
      <c r="AC136" s="69">
        <f t="shared" si="73"/>
        <v>4</v>
      </c>
      <c r="AD136" s="69">
        <f t="shared" si="73"/>
        <v>3</v>
      </c>
      <c r="AE136" s="69">
        <f t="shared" si="73"/>
        <v>6</v>
      </c>
      <c r="AF136" s="69">
        <f t="shared" si="73"/>
        <v>9</v>
      </c>
      <c r="AG136" s="69">
        <f t="shared" si="73"/>
        <v>3</v>
      </c>
      <c r="AH136" s="69">
        <f t="shared" si="73"/>
        <v>1</v>
      </c>
      <c r="AI136" s="69">
        <f t="shared" si="73"/>
        <v>4</v>
      </c>
      <c r="AJ136" s="69">
        <f t="shared" si="73"/>
        <v>8</v>
      </c>
    </row>
  </sheetData>
  <hyperlinks>
    <hyperlink ref="A1" location="Contents!A1" display="Contents" xr:uid="{4F4AD530-F15E-4B1D-8D29-2449F49B6C76}"/>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10795-9C87-42CB-B09F-8278487D1066}">
  <dimension ref="A1:C17"/>
  <sheetViews>
    <sheetView zoomScale="75" zoomScaleNormal="75" workbookViewId="0"/>
  </sheetViews>
  <sheetFormatPr defaultRowHeight="12.75" x14ac:dyDescent="0.2"/>
  <cols>
    <col min="1" max="1" width="9.140625" style="350" customWidth="1"/>
    <col min="2" max="1025" width="8.7109375" style="349" customWidth="1"/>
    <col min="1026" max="16384" width="9.140625" style="349"/>
  </cols>
  <sheetData>
    <row r="1" spans="1:3" ht="17.25" customHeight="1" x14ac:dyDescent="0.2">
      <c r="A1" s="361" t="s">
        <v>1770</v>
      </c>
    </row>
    <row r="2" spans="1:3" ht="17.25" customHeight="1" x14ac:dyDescent="0.2">
      <c r="A2" s="362"/>
      <c r="B2" s="362"/>
      <c r="C2" s="362"/>
    </row>
    <row r="3" spans="1:3" ht="17.25" customHeight="1" x14ac:dyDescent="0.2">
      <c r="A3" s="363"/>
      <c r="B3" s="363"/>
      <c r="C3" s="363"/>
    </row>
    <row r="4" spans="1:3" ht="17.25" customHeight="1" x14ac:dyDescent="0.25">
      <c r="A4" s="352" t="s">
        <v>1784</v>
      </c>
    </row>
    <row r="5" spans="1:3" ht="17.25" customHeight="1" x14ac:dyDescent="0.25">
      <c r="A5" s="364"/>
      <c r="B5" s="364"/>
      <c r="C5" s="364"/>
    </row>
    <row r="6" spans="1:3" ht="17.25" customHeight="1" x14ac:dyDescent="0.25">
      <c r="A6" s="352"/>
      <c r="B6" s="352"/>
      <c r="C6" s="352"/>
    </row>
    <row r="7" spans="1:3" s="365" customFormat="1" ht="17.25" customHeight="1" x14ac:dyDescent="0.2">
      <c r="A7" s="365" t="s">
        <v>1785</v>
      </c>
    </row>
    <row r="8" spans="1:3" ht="17.25" customHeight="1" x14ac:dyDescent="0.2">
      <c r="A8" s="350" t="s">
        <v>1786</v>
      </c>
    </row>
    <row r="9" spans="1:3" ht="17.25" customHeight="1" x14ac:dyDescent="0.2">
      <c r="A9" s="350" t="s">
        <v>1787</v>
      </c>
    </row>
    <row r="11" spans="1:3" s="365" customFormat="1" ht="17.25" customHeight="1" x14ac:dyDescent="0.2">
      <c r="A11" s="365" t="s">
        <v>1788</v>
      </c>
    </row>
    <row r="12" spans="1:3" ht="17.25" customHeight="1" x14ac:dyDescent="0.2">
      <c r="A12" s="350" t="s">
        <v>1789</v>
      </c>
    </row>
    <row r="13" spans="1:3" ht="17.25" customHeight="1" x14ac:dyDescent="0.2">
      <c r="A13" s="350" t="s">
        <v>1790</v>
      </c>
    </row>
    <row r="14" spans="1:3" ht="17.25" customHeight="1" x14ac:dyDescent="0.2">
      <c r="A14" s="350" t="s">
        <v>1791</v>
      </c>
    </row>
    <row r="16" spans="1:3" ht="17.25" customHeight="1" x14ac:dyDescent="0.2">
      <c r="A16" s="350" t="s">
        <v>1792</v>
      </c>
    </row>
    <row r="17" spans="1:1" ht="17.25" customHeight="1" x14ac:dyDescent="0.2">
      <c r="A17" s="348" t="s">
        <v>1793</v>
      </c>
    </row>
  </sheetData>
  <hyperlinks>
    <hyperlink ref="A1" location="Contents!A1" display="Contents" xr:uid="{82FEBA45-8D2E-4373-BFAC-E6563FE596BA}"/>
    <hyperlink ref="A17" r:id="rId1" xr:uid="{2BDFC362-F40E-4F2F-8BB4-E98E59C56B43}"/>
  </hyperlinks>
  <pageMargins left="0.78749999999999998" right="0.78749999999999998" top="0.98402777777777795" bottom="0.98402777777777795"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7592D-24E0-4076-B6D8-2C325CC3B2A3}">
  <dimension ref="A1:L27"/>
  <sheetViews>
    <sheetView zoomScale="75" zoomScaleNormal="75" workbookViewId="0"/>
  </sheetViews>
  <sheetFormatPr defaultRowHeight="12.75" x14ac:dyDescent="0.2"/>
  <cols>
    <col min="1" max="1025" width="8.7109375" style="349" customWidth="1"/>
    <col min="1026" max="16384" width="9.140625" style="349"/>
  </cols>
  <sheetData>
    <row r="1" spans="1:12" ht="17.25" customHeight="1" x14ac:dyDescent="0.2">
      <c r="A1" s="348" t="s">
        <v>1770</v>
      </c>
    </row>
    <row r="2" spans="1:12" ht="17.25" customHeight="1" x14ac:dyDescent="0.2">
      <c r="A2" s="350"/>
      <c r="B2" s="350"/>
      <c r="C2" s="350"/>
      <c r="D2" s="350"/>
      <c r="E2" s="350"/>
      <c r="F2" s="350"/>
      <c r="G2" s="350"/>
      <c r="H2" s="350"/>
      <c r="I2" s="350"/>
      <c r="J2" s="350"/>
      <c r="K2" s="350"/>
    </row>
    <row r="3" spans="1:12" ht="17.25" customHeight="1" x14ac:dyDescent="0.2">
      <c r="A3" s="351"/>
      <c r="B3" s="351"/>
      <c r="C3" s="351"/>
      <c r="D3" s="350"/>
      <c r="E3" s="350"/>
      <c r="F3" s="350"/>
      <c r="G3" s="350"/>
      <c r="H3" s="350"/>
      <c r="I3" s="350"/>
      <c r="J3" s="350"/>
      <c r="K3" s="350"/>
    </row>
    <row r="4" spans="1:12" ht="17.25" customHeight="1" x14ac:dyDescent="0.25">
      <c r="A4" s="352" t="s">
        <v>1771</v>
      </c>
      <c r="B4" s="350"/>
      <c r="C4" s="350"/>
      <c r="D4" s="350"/>
      <c r="E4" s="350"/>
      <c r="F4" s="350"/>
      <c r="G4" s="350"/>
      <c r="H4" s="350"/>
      <c r="I4" s="350"/>
      <c r="J4" s="350"/>
      <c r="K4" s="350"/>
    </row>
    <row r="5" spans="1:12" ht="17.25" customHeight="1" x14ac:dyDescent="0.2">
      <c r="A5" s="353"/>
      <c r="B5" s="353"/>
      <c r="C5" s="353"/>
      <c r="D5" s="350"/>
      <c r="E5" s="350"/>
      <c r="F5" s="350"/>
      <c r="G5" s="350"/>
      <c r="H5" s="350"/>
      <c r="I5" s="350"/>
      <c r="J5" s="350"/>
      <c r="K5" s="350"/>
    </row>
    <row r="6" spans="1:12" ht="17.25" customHeight="1" x14ac:dyDescent="0.2">
      <c r="A6" s="350"/>
      <c r="B6" s="350"/>
      <c r="C6" s="350"/>
      <c r="D6" s="350"/>
      <c r="E6" s="350"/>
      <c r="F6" s="350"/>
      <c r="G6" s="350"/>
      <c r="H6" s="350"/>
      <c r="I6" s="350"/>
      <c r="J6" s="350"/>
      <c r="K6" s="350"/>
    </row>
    <row r="7" spans="1:12" ht="17.25" customHeight="1" x14ac:dyDescent="0.2">
      <c r="A7" s="354" t="s">
        <v>1772</v>
      </c>
      <c r="B7" s="350"/>
      <c r="C7" s="350"/>
      <c r="D7" s="350"/>
      <c r="E7" s="350"/>
      <c r="F7" s="350"/>
      <c r="G7" s="350"/>
      <c r="H7" s="350"/>
      <c r="I7" s="350"/>
      <c r="J7" s="350"/>
      <c r="K7" s="350"/>
    </row>
    <row r="8" spans="1:12" ht="17.25" customHeight="1" x14ac:dyDescent="0.2">
      <c r="A8" s="350"/>
      <c r="B8" s="350"/>
      <c r="C8" s="350"/>
      <c r="D8" s="350"/>
      <c r="E8" s="350"/>
      <c r="F8" s="350"/>
      <c r="G8" s="350"/>
      <c r="H8" s="350"/>
      <c r="I8" s="350"/>
      <c r="J8" s="350"/>
      <c r="K8" s="350"/>
    </row>
    <row r="9" spans="1:12" ht="17.25" customHeight="1" x14ac:dyDescent="0.2">
      <c r="A9" s="350" t="s">
        <v>1794</v>
      </c>
      <c r="B9" s="350"/>
      <c r="C9" s="350"/>
      <c r="D9" s="350"/>
      <c r="E9" s="350"/>
      <c r="F9" s="350"/>
      <c r="G9" s="350"/>
      <c r="H9" s="350"/>
      <c r="I9" s="350"/>
      <c r="J9" s="350"/>
      <c r="K9" s="350"/>
    </row>
    <row r="10" spans="1:12" ht="17.25" customHeight="1" x14ac:dyDescent="0.2">
      <c r="A10" s="350"/>
      <c r="B10" s="350"/>
      <c r="C10" s="350"/>
      <c r="D10" s="350"/>
      <c r="E10" s="350"/>
      <c r="F10" s="350"/>
      <c r="G10" s="350"/>
      <c r="H10" s="350"/>
      <c r="I10" s="350"/>
      <c r="J10" s="350"/>
      <c r="K10" s="350"/>
    </row>
    <row r="11" spans="1:12" ht="17.25" customHeight="1" x14ac:dyDescent="0.2">
      <c r="A11" s="354" t="s">
        <v>1773</v>
      </c>
      <c r="B11" s="350"/>
      <c r="C11" s="350"/>
      <c r="D11" s="350"/>
      <c r="E11" s="350"/>
      <c r="F11" s="350"/>
      <c r="G11" s="350"/>
      <c r="H11" s="350"/>
      <c r="I11" s="350"/>
      <c r="J11" s="350"/>
      <c r="K11" s="350"/>
    </row>
    <row r="12" spans="1:12" ht="17.25" customHeight="1" x14ac:dyDescent="0.2">
      <c r="A12" s="354"/>
      <c r="B12" s="350"/>
      <c r="C12" s="350"/>
      <c r="D12" s="350"/>
      <c r="E12" s="350"/>
      <c r="F12" s="350"/>
      <c r="G12" s="350"/>
      <c r="H12" s="350"/>
      <c r="I12" s="350"/>
      <c r="J12" s="350"/>
      <c r="K12" s="350"/>
    </row>
    <row r="13" spans="1:12" ht="17.25" customHeight="1" x14ac:dyDescent="0.2">
      <c r="A13" s="355"/>
      <c r="B13" s="350"/>
      <c r="C13" s="350"/>
      <c r="D13" s="350"/>
      <c r="E13" s="350"/>
      <c r="F13" s="350"/>
      <c r="G13" s="350"/>
      <c r="H13" s="350"/>
      <c r="I13" s="350"/>
      <c r="J13" s="350"/>
      <c r="K13" s="350"/>
    </row>
    <row r="14" spans="1:12" ht="17.25" customHeight="1" x14ac:dyDescent="0.2">
      <c r="A14" s="350"/>
      <c r="B14" s="350"/>
      <c r="C14" s="350"/>
      <c r="D14" s="350"/>
      <c r="E14" s="350"/>
      <c r="F14" s="350"/>
      <c r="G14" s="350"/>
      <c r="H14" s="350"/>
      <c r="I14" s="350"/>
      <c r="J14" s="350"/>
      <c r="K14" s="350"/>
    </row>
    <row r="15" spans="1:12" ht="17.25" customHeight="1" x14ac:dyDescent="0.2">
      <c r="A15" s="354" t="s">
        <v>1774</v>
      </c>
      <c r="B15" s="350"/>
      <c r="C15" s="350"/>
      <c r="D15" s="350"/>
      <c r="E15" s="350"/>
      <c r="F15" s="350"/>
      <c r="G15" s="350"/>
      <c r="H15" s="350"/>
      <c r="I15" s="350"/>
      <c r="J15" s="350"/>
      <c r="K15" s="350"/>
      <c r="L15" s="356"/>
    </row>
    <row r="16" spans="1:12" ht="17.25" customHeight="1" x14ac:dyDescent="0.2">
      <c r="A16" s="350"/>
      <c r="B16" s="350"/>
      <c r="C16" s="350"/>
      <c r="D16" s="350"/>
      <c r="E16" s="350"/>
      <c r="F16" s="350"/>
      <c r="G16" s="350"/>
      <c r="H16" s="350"/>
      <c r="I16" s="350"/>
      <c r="J16" s="350"/>
      <c r="K16" s="350"/>
    </row>
    <row r="17" spans="1:12" ht="17.25" customHeight="1" x14ac:dyDescent="0.2">
      <c r="A17" s="357" t="s">
        <v>1775</v>
      </c>
      <c r="B17" s="350"/>
      <c r="C17" s="350"/>
      <c r="D17" s="350"/>
      <c r="E17" s="350"/>
      <c r="F17" s="350"/>
      <c r="G17" s="350"/>
      <c r="H17" s="350"/>
      <c r="I17" s="350"/>
      <c r="J17" s="350"/>
      <c r="K17" s="350"/>
    </row>
    <row r="18" spans="1:12" ht="17.25" customHeight="1" x14ac:dyDescent="0.2">
      <c r="A18" s="350" t="s">
        <v>1776</v>
      </c>
      <c r="B18" s="350"/>
      <c r="C18" s="350"/>
      <c r="D18" s="350"/>
      <c r="E18" s="350"/>
      <c r="F18" s="350"/>
      <c r="G18" s="350"/>
      <c r="H18" s="350"/>
      <c r="I18" s="350"/>
      <c r="J18" s="350"/>
      <c r="K18" s="350"/>
    </row>
    <row r="19" spans="1:12" ht="17.25" customHeight="1" x14ac:dyDescent="0.2">
      <c r="A19" s="350" t="s">
        <v>1777</v>
      </c>
      <c r="B19" s="350"/>
      <c r="C19" s="350"/>
      <c r="D19" s="350"/>
      <c r="E19" s="350"/>
      <c r="F19" s="350"/>
      <c r="G19" s="350"/>
      <c r="H19" s="350"/>
      <c r="I19" s="350"/>
      <c r="J19" s="350"/>
      <c r="K19" s="350"/>
    </row>
    <row r="20" spans="1:12" ht="17.25" customHeight="1" x14ac:dyDescent="0.2">
      <c r="A20" s="350" t="s">
        <v>1778</v>
      </c>
      <c r="B20" s="350"/>
      <c r="C20" s="350"/>
      <c r="D20" s="350"/>
      <c r="E20" s="350"/>
      <c r="F20" s="350"/>
      <c r="G20" s="350"/>
      <c r="H20" s="350"/>
      <c r="I20" s="350"/>
      <c r="J20" s="350"/>
      <c r="K20" s="350"/>
    </row>
    <row r="21" spans="1:12" ht="17.25" customHeight="1" x14ac:dyDescent="0.2">
      <c r="A21" s="350" t="s">
        <v>1779</v>
      </c>
      <c r="B21" s="350"/>
      <c r="C21" s="350"/>
      <c r="D21" s="350"/>
      <c r="E21" s="350"/>
      <c r="F21" s="350"/>
      <c r="G21" s="350"/>
      <c r="H21" s="350"/>
      <c r="I21" s="350"/>
      <c r="J21" s="350"/>
      <c r="K21" s="350"/>
    </row>
    <row r="22" spans="1:12" ht="17.25" customHeight="1" x14ac:dyDescent="0.2">
      <c r="A22" s="350" t="s">
        <v>1780</v>
      </c>
      <c r="B22" s="350"/>
      <c r="C22" s="350"/>
      <c r="D22" s="350"/>
      <c r="E22" s="350"/>
      <c r="F22" s="350"/>
      <c r="G22" s="350"/>
      <c r="H22" s="350"/>
      <c r="I22" s="350"/>
      <c r="J22" s="350"/>
      <c r="K22" s="350"/>
    </row>
    <row r="23" spans="1:12" ht="17.25" customHeight="1" x14ac:dyDescent="0.2">
      <c r="A23" s="350" t="s">
        <v>1781</v>
      </c>
      <c r="B23" s="350"/>
      <c r="C23" s="350"/>
      <c r="D23" s="350"/>
      <c r="E23" s="350"/>
      <c r="F23" s="350"/>
      <c r="G23" s="350"/>
      <c r="H23" s="350"/>
      <c r="I23" s="350"/>
      <c r="J23" s="350"/>
      <c r="K23" s="350"/>
    </row>
    <row r="24" spans="1:12" ht="17.25" customHeight="1" x14ac:dyDescent="0.2">
      <c r="A24" s="350"/>
      <c r="B24" s="350"/>
      <c r="C24" s="350"/>
      <c r="D24" s="350"/>
      <c r="E24" s="350"/>
      <c r="F24" s="350"/>
      <c r="G24" s="350"/>
      <c r="H24" s="350"/>
      <c r="I24" s="350"/>
      <c r="J24" s="350"/>
      <c r="K24" s="350"/>
    </row>
    <row r="25" spans="1:12" ht="17.25" customHeight="1" x14ac:dyDescent="0.2">
      <c r="A25" s="358" t="s">
        <v>1782</v>
      </c>
      <c r="B25" s="358"/>
      <c r="C25" s="358"/>
      <c r="D25" s="358"/>
      <c r="E25" s="358"/>
      <c r="F25" s="358"/>
      <c r="G25" s="358"/>
      <c r="H25" s="358"/>
      <c r="I25" s="358"/>
      <c r="J25" s="358"/>
      <c r="K25" s="358"/>
      <c r="L25" s="359"/>
    </row>
    <row r="26" spans="1:12" ht="17.25" customHeight="1" x14ac:dyDescent="0.2">
      <c r="A26" s="350"/>
      <c r="B26" s="350"/>
      <c r="C26" s="350"/>
      <c r="D26" s="350"/>
      <c r="E26" s="350"/>
      <c r="F26" s="350"/>
      <c r="G26" s="350"/>
      <c r="H26" s="350"/>
      <c r="I26" s="350"/>
      <c r="J26" s="350"/>
      <c r="K26" s="350"/>
    </row>
    <row r="27" spans="1:12" ht="17.25" customHeight="1" x14ac:dyDescent="0.2">
      <c r="A27" s="360" t="s">
        <v>1783</v>
      </c>
      <c r="B27" s="360"/>
      <c r="C27" s="360"/>
      <c r="D27" s="360"/>
      <c r="E27" s="360"/>
      <c r="F27" s="360"/>
      <c r="G27" s="360"/>
      <c r="H27" s="360"/>
      <c r="I27" s="360"/>
      <c r="J27" s="360"/>
      <c r="K27" s="360"/>
    </row>
  </sheetData>
  <hyperlinks>
    <hyperlink ref="A1" location="Contents!A1" display="Contents" xr:uid="{27A0F994-0482-4598-B208-4B1B16D0E7D2}"/>
  </hyperlinks>
  <pageMargins left="0.78749999999999998" right="0.78749999999999998" top="0.98402777777777795" bottom="0.98402777777777795" header="0.51180555555555496" footer="0.51180555555555496"/>
  <pageSetup paperSize="9"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L11"/>
  <sheetViews>
    <sheetView zoomScale="75" zoomScaleNormal="75" workbookViewId="0"/>
  </sheetViews>
  <sheetFormatPr defaultRowHeight="12.75" x14ac:dyDescent="0.2"/>
  <cols>
    <col min="1" max="1" width="11.42578125" style="6" customWidth="1"/>
    <col min="2" max="2" width="100.7109375" style="6" customWidth="1"/>
    <col min="3" max="31" width="10.7109375" style="6" customWidth="1"/>
    <col min="32" max="1026" width="9.140625" style="6" customWidth="1"/>
  </cols>
  <sheetData>
    <row r="1" spans="1:41" x14ac:dyDescent="0.2">
      <c r="A1" s="373" t="s">
        <v>1770</v>
      </c>
    </row>
    <row r="2" spans="1:41" s="7" customFormat="1" ht="25.5" customHeight="1" x14ac:dyDescent="0.2">
      <c r="A2" s="304" t="s">
        <v>4</v>
      </c>
      <c r="B2" s="158" t="s">
        <v>401</v>
      </c>
      <c r="C2" s="61" t="s">
        <v>349</v>
      </c>
      <c r="D2" s="157" t="s">
        <v>935</v>
      </c>
      <c r="E2" s="61" t="s">
        <v>293</v>
      </c>
      <c r="F2" s="53"/>
      <c r="G2" s="53"/>
      <c r="H2" s="53"/>
      <c r="I2" s="53"/>
      <c r="J2" s="53"/>
      <c r="K2" s="53"/>
      <c r="L2" s="53"/>
      <c r="M2" s="53"/>
      <c r="N2" s="53"/>
      <c r="O2" s="53"/>
      <c r="P2" s="53"/>
      <c r="Q2" s="53"/>
      <c r="R2" s="53"/>
      <c r="S2" s="53"/>
      <c r="T2" s="53"/>
      <c r="U2" s="53"/>
      <c r="V2" s="53"/>
      <c r="W2" s="53"/>
      <c r="X2" s="53"/>
      <c r="Y2" s="53"/>
      <c r="Z2" s="53"/>
      <c r="AA2" s="53"/>
      <c r="AB2" s="53"/>
      <c r="AC2" s="53"/>
      <c r="AD2" s="53"/>
      <c r="AE2" s="53"/>
    </row>
    <row r="3" spans="1:41" ht="51" customHeight="1" x14ac:dyDescent="0.2">
      <c r="A3" s="305" t="s">
        <v>42</v>
      </c>
      <c r="B3" s="26" t="s">
        <v>1868</v>
      </c>
      <c r="C3" s="121">
        <f>COUNTA(E3:BZ3)</f>
        <v>20</v>
      </c>
      <c r="D3" s="121" t="str">
        <f>$D$11</f>
        <v>Low</v>
      </c>
      <c r="E3" s="121" t="str">
        <f>'Studied Papers'!$A$4</f>
        <v>AdamsCB09</v>
      </c>
      <c r="F3" s="121" t="str">
        <f>'Studied Papers'!$A$14</f>
        <v>BibiAS16</v>
      </c>
      <c r="G3" s="121" t="str">
        <f>'Studied Papers'!$A$18</f>
        <v>CarvalhoRSCB11</v>
      </c>
      <c r="H3" s="121" t="str">
        <f>'Studied Papers'!$A$19</f>
        <v>CataldoH13</v>
      </c>
      <c r="I3" s="121" t="str">
        <f>'Studied Papers'!$A$26</f>
        <v>Duncan88</v>
      </c>
      <c r="J3" s="159" t="str">
        <f>'Studied Papers'!$A$21</f>
        <v>Chatman95</v>
      </c>
      <c r="K3" s="121" t="str">
        <f>'Studied Papers'!$A$33</f>
        <v>HenshawJMB96</v>
      </c>
      <c r="L3" s="121" t="str">
        <f>'Studied Papers'!$A$39</f>
        <v>KautzJU14</v>
      </c>
      <c r="M3" s="121" t="str">
        <f>'Studied Papers'!$A$48</f>
        <v>Lim94</v>
      </c>
      <c r="N3" s="121" t="str">
        <f>'Studied Papers'!$A$53</f>
        <v>MaxwellF00</v>
      </c>
      <c r="O3" s="121" t="str">
        <f>'Studied Papers'!$A$54</f>
        <v>MeloCKC13</v>
      </c>
      <c r="P3" s="121" t="str">
        <f>'Studied Papers'!$A$58</f>
        <v>MoazeniLCB14</v>
      </c>
      <c r="Q3" s="121" t="str">
        <f>'Studied Papers'!$A$61</f>
        <v>MosesFPS06</v>
      </c>
      <c r="R3" s="121" t="str">
        <f>'Studied Papers'!$A$65</f>
        <v>ParrishSHH04</v>
      </c>
      <c r="S3" s="121" t="str">
        <f>'Studied Papers'!$A$66</f>
        <v>PortM99</v>
      </c>
      <c r="T3" s="121" t="str">
        <f>'Studied Papers'!$A$78</f>
        <v>SovaS96</v>
      </c>
      <c r="U3" s="121" t="str">
        <f>'Studied Papers'!$A$82</f>
        <v>Tan09</v>
      </c>
      <c r="V3" s="121" t="str">
        <f>'Studied Papers'!$A$83</f>
        <v>TanihanaN13</v>
      </c>
      <c r="W3" s="121" t="str">
        <f>'Studied Papers'!$A$84</f>
        <v>TomaszewskiL06</v>
      </c>
      <c r="X3" s="121" t="str">
        <f>'Studied Papers'!$A$89</f>
        <v>WangWZ08</v>
      </c>
      <c r="Z3" s="121"/>
      <c r="AA3" s="121"/>
      <c r="AB3" s="121"/>
      <c r="AC3" s="121"/>
      <c r="AD3" s="121"/>
      <c r="AE3" s="121"/>
    </row>
    <row r="4" spans="1:41" ht="51" customHeight="1" x14ac:dyDescent="0.2">
      <c r="A4" s="305" t="s">
        <v>44</v>
      </c>
      <c r="B4" s="26" t="s">
        <v>1750</v>
      </c>
      <c r="C4" s="121">
        <f t="shared" ref="C4:C8" si="0">COUNTA(E4:BZ4)</f>
        <v>37</v>
      </c>
      <c r="D4" s="121" t="str">
        <f>$E$11</f>
        <v>Moderate</v>
      </c>
      <c r="E4" s="121" t="str">
        <f>'Studied Papers'!$A$5</f>
        <v>AsmildPK06</v>
      </c>
      <c r="F4" s="121" t="str">
        <f>'Studied Papers'!$A$6</f>
        <v>AzzehN17</v>
      </c>
      <c r="G4" s="121" t="str">
        <f>'Studied Papers'!$A$7</f>
        <v>AzzehN18</v>
      </c>
      <c r="H4" s="121" t="str">
        <f>'Studied Papers'!$A$11</f>
        <v>BellerOBZ21</v>
      </c>
      <c r="I4" s="121" t="str">
        <f>'Studied Papers'!$A$8</f>
        <v>BankerDK91</v>
      </c>
      <c r="J4" s="121" t="str">
        <f>'Studied Papers'!$A$9</f>
        <v>BankerK91</v>
      </c>
      <c r="K4" s="121" t="str">
        <f>'Studied Papers'!$A$10</f>
        <v>BankerS94</v>
      </c>
      <c r="L4" s="121" t="str">
        <f>'Studied Papers'!$A$15</f>
        <v>BibiSA08</v>
      </c>
      <c r="M4" s="121" t="str">
        <f>'Studied Papers'!$A$24</f>
        <v>DiesteEtAll17</v>
      </c>
      <c r="N4" s="121" t="str">
        <f>'Studied Papers'!$A$25</f>
        <v>Duarte17a</v>
      </c>
      <c r="O4" s="121" t="str">
        <f>'Studied Papers'!$A$29</f>
        <v>FrakesS01</v>
      </c>
      <c r="P4" s="121" t="str">
        <f>'Studied Papers'!$A$30</f>
        <v>GeH11</v>
      </c>
      <c r="Q4" s="121" t="str">
        <f>'Studied Papers'!$A$36</f>
        <v>HuangW09</v>
      </c>
      <c r="R4" s="121" t="str">
        <f>'Studied Papers'!$A$41</f>
        <v>KitchenhamM04</v>
      </c>
      <c r="S4" s="121" t="str">
        <f>'Studied Papers'!$A$42</f>
        <v>KreinMKDE10</v>
      </c>
      <c r="T4" s="121" t="str">
        <f>'Studied Papers'!$A$44</f>
        <v>LagerstromWHL12</v>
      </c>
      <c r="U4" s="121" t="str">
        <f>'Studied Papers'!$A$45</f>
        <v>LavazzaMT18</v>
      </c>
      <c r="V4" s="121" t="str">
        <f>'Studied Papers'!$A$46</f>
        <v>LavazzaLM20</v>
      </c>
      <c r="W4" s="121" t="str">
        <f>'Studied Papers'!$A$49</f>
        <v>LowJ91</v>
      </c>
      <c r="X4" s="121" t="str">
        <f>'Studied Papers'!$A$51</f>
        <v>MantylaADGO16</v>
      </c>
      <c r="Y4" s="121" t="str">
        <f>'Studied Papers'!$A$52</f>
        <v>Maxwe96</v>
      </c>
      <c r="Z4" s="121" t="str">
        <f>'Studied Papers'!$A$59</f>
        <v>Mockus09</v>
      </c>
      <c r="AA4" s="159" t="str">
        <f>'Studied Papers'!$A$60</f>
        <v>Mohapatra11</v>
      </c>
      <c r="AB4" s="121" t="str">
        <f>'Studied Papers'!$A$68</f>
        <v>PotokVR99</v>
      </c>
      <c r="AC4" s="121" t="str">
        <f>'Studied Papers'!$A$69</f>
        <v>PremrajSKF05</v>
      </c>
      <c r="AD4" s="121" t="str">
        <f>'Studied Papers'!$A$70</f>
        <v>RamasubbuCBH11</v>
      </c>
      <c r="AE4" s="121" t="str">
        <f>'Studied Papers'!$A$71</f>
        <v>RastogiT0NC17</v>
      </c>
      <c r="AF4" s="121" t="str">
        <f>'Studied Papers'!$A$72</f>
        <v>RodriguezSGH12</v>
      </c>
      <c r="AG4" s="121" t="str">
        <f>'Studied Papers'!$A$73</f>
        <v>Rubin93a</v>
      </c>
      <c r="AH4" s="121" t="str">
        <f>'Studied Papers'!$A$75</f>
        <v>ScholtesMS16</v>
      </c>
      <c r="AI4" s="121" t="str">
        <f>'Studied Papers'!$A$76</f>
        <v>SentasASB05</v>
      </c>
      <c r="AJ4" s="121" t="str">
        <f>'Studied Papers'!$A$77</f>
        <v>SiokT07</v>
      </c>
      <c r="AK4" s="121" t="str">
        <f>'Studied Papers'!$A$79</f>
        <v>StaplesEA14</v>
      </c>
      <c r="AL4" s="121" t="str">
        <f>'Studied Papers'!$A$86</f>
        <v>Tsuno09</v>
      </c>
      <c r="AM4" s="121" t="str">
        <f>'Studied Papers'!$A$87</f>
        <v>TsunodaA17</v>
      </c>
      <c r="AN4" s="121" t="str">
        <f>'Studied Papers'!$A$88</f>
        <v>Wang12</v>
      </c>
      <c r="AO4" s="189" t="str">
        <f>'Studied Papers'!$A$91</f>
        <v>ZhaoWW21</v>
      </c>
    </row>
    <row r="5" spans="1:41" ht="51" customHeight="1" x14ac:dyDescent="0.2">
      <c r="A5" s="306" t="s">
        <v>1575</v>
      </c>
      <c r="B5" s="160" t="s">
        <v>937</v>
      </c>
      <c r="C5" s="121">
        <f t="shared" si="0"/>
        <v>3</v>
      </c>
      <c r="D5" s="121" t="str">
        <f>$D$11</f>
        <v>Low</v>
      </c>
      <c r="E5" s="121" t="str">
        <f>'Studied Papers'!$A$3</f>
        <v>AbdelHamid96</v>
      </c>
      <c r="F5" s="121" t="str">
        <f>'Studied Papers'!$A$67</f>
        <v>PotokV97</v>
      </c>
      <c r="G5" s="121" t="str">
        <f>'Studied Papers'!$A$81</f>
        <v>StylianouA16</v>
      </c>
      <c r="J5" s="121"/>
      <c r="K5" s="121"/>
      <c r="L5" s="121"/>
      <c r="M5" s="121"/>
      <c r="N5" s="121"/>
      <c r="O5" s="121"/>
      <c r="P5" s="121"/>
      <c r="Q5" s="121"/>
      <c r="R5" s="121"/>
      <c r="S5" s="121"/>
      <c r="T5" s="121"/>
      <c r="U5" s="121"/>
      <c r="V5" s="121"/>
      <c r="W5" s="121"/>
      <c r="X5" s="121"/>
      <c r="Y5" s="121"/>
      <c r="Z5" s="121"/>
      <c r="AA5" s="121"/>
      <c r="AB5" s="121"/>
      <c r="AC5" s="121"/>
      <c r="AD5" s="121"/>
      <c r="AE5" s="121"/>
    </row>
    <row r="6" spans="1:41" ht="51" customHeight="1" x14ac:dyDescent="0.2">
      <c r="A6" s="305" t="s">
        <v>43</v>
      </c>
      <c r="B6" s="26" t="s">
        <v>1751</v>
      </c>
      <c r="C6" s="121">
        <f t="shared" si="0"/>
        <v>17</v>
      </c>
      <c r="D6" s="121" t="str">
        <f>$E$11</f>
        <v>Moderate</v>
      </c>
      <c r="E6" s="121" t="str">
        <f>'Studied Papers'!$A$13</f>
        <v>BezerraEA20</v>
      </c>
      <c r="F6" s="121" t="str">
        <f>'Studied Papers'!$A$12</f>
        <v>BeskerMB19</v>
      </c>
      <c r="G6" s="121" t="str">
        <f>'Studied Papers'!$A$23</f>
        <v>DamianC06</v>
      </c>
      <c r="H6" s="121" t="str">
        <f>'Studied Papers'!$A$31</f>
        <v>GraziotinWA15</v>
      </c>
      <c r="I6" s="121" t="str">
        <f>'Studied Papers'!$A$32</f>
        <v>GreenHC05</v>
      </c>
      <c r="J6" s="121" t="str">
        <f>'Studied Papers'!$A$38</f>
        <v>JohnsonZB21</v>
      </c>
      <c r="K6" s="121" t="str">
        <f>'Studied Papers'!$A$34</f>
        <v>HernandezLopezCSC15</v>
      </c>
      <c r="L6" s="121" t="str">
        <f>'Studied Papers'!$A$40</f>
        <v>KemayelMO91</v>
      </c>
      <c r="M6" s="121" t="str">
        <f>'Studied Papers'!$A$50</f>
        <v>MacCormackKCC03</v>
      </c>
      <c r="N6" s="121" t="str">
        <f>'Studied Papers'!$A$57</f>
        <v>MinetakiM09</v>
      </c>
      <c r="O6" s="121" t="str">
        <f>'Studied Papers'!$A$27</f>
        <v>FatemaS17</v>
      </c>
      <c r="P6" s="121" t="str">
        <f>'Studied Papers'!$A$55</f>
        <v>MeyerBMZF17</v>
      </c>
      <c r="Q6" s="121" t="str">
        <f>'Studied Papers'!$A$56</f>
        <v>MeyerZF17</v>
      </c>
      <c r="R6" s="121" t="str">
        <f>'Studied Papers'!$A$62</f>
        <v>MurphyHillEA21</v>
      </c>
      <c r="S6" s="121" t="str">
        <f>'Studied Papers'!$A$64</f>
        <v>PalaciosCSGT14</v>
      </c>
      <c r="T6" s="121" t="str">
        <f>'Studied Papers'!$A$80</f>
        <v>StoreyEA21</v>
      </c>
      <c r="U6" s="121" t="str">
        <f>'Studied Papers'!$A$90</f>
        <v>YilmazOC16</v>
      </c>
      <c r="W6" s="121"/>
      <c r="X6" s="121"/>
      <c r="Y6" s="121"/>
      <c r="Z6" s="121"/>
      <c r="AA6" s="121"/>
      <c r="AB6" s="121"/>
      <c r="AC6" s="121"/>
      <c r="AD6" s="121"/>
      <c r="AE6" s="121"/>
    </row>
    <row r="7" spans="1:41" ht="63.75" customHeight="1" x14ac:dyDescent="0.2">
      <c r="A7" s="305" t="s">
        <v>45</v>
      </c>
      <c r="B7" s="26" t="s">
        <v>1649</v>
      </c>
      <c r="C7" s="121">
        <f t="shared" si="0"/>
        <v>5</v>
      </c>
      <c r="D7" s="121" t="str">
        <f>$E$11</f>
        <v>Moderate</v>
      </c>
      <c r="E7" s="122" t="str">
        <f>'Studied Papers'!$A$17</f>
        <v>Boehm99a</v>
      </c>
      <c r="F7" s="121" t="str">
        <f>'Studied Papers'!$A$22</f>
        <v>CheikhiARI12</v>
      </c>
      <c r="G7" s="121" t="str">
        <f>'Studied Papers'!$A$35</f>
        <v>HernandezLopezPGC11</v>
      </c>
      <c r="H7" s="121" t="str">
        <f>'Studied Papers'!$A$74</f>
        <v>Scacchi91</v>
      </c>
      <c r="I7" s="121" t="str">
        <f>'Studied Papers'!$A$85</f>
        <v>TrendM09</v>
      </c>
      <c r="J7" s="121"/>
      <c r="K7" s="121"/>
      <c r="L7" s="121"/>
      <c r="M7" s="121"/>
      <c r="N7" s="121"/>
      <c r="O7" s="121"/>
      <c r="P7" s="121"/>
      <c r="Q7" s="121"/>
      <c r="R7" s="121"/>
      <c r="S7" s="121"/>
      <c r="T7" s="121"/>
      <c r="U7" s="121"/>
      <c r="V7" s="121"/>
      <c r="W7" s="121"/>
      <c r="X7" s="121"/>
      <c r="Y7" s="121"/>
      <c r="Z7" s="121"/>
      <c r="AA7" s="121"/>
      <c r="AB7" s="121"/>
      <c r="AC7" s="121"/>
      <c r="AD7" s="121"/>
      <c r="AE7" s="121"/>
    </row>
    <row r="8" spans="1:41" ht="51" customHeight="1" x14ac:dyDescent="0.2">
      <c r="A8" s="307" t="s">
        <v>232</v>
      </c>
      <c r="B8" s="15" t="s">
        <v>300</v>
      </c>
      <c r="C8" s="121">
        <f t="shared" si="0"/>
        <v>7</v>
      </c>
      <c r="D8" s="121" t="str">
        <f>$E$11</f>
        <v>Moderate</v>
      </c>
      <c r="E8" s="64" t="str">
        <f>'Studied Papers'!$A$16</f>
        <v>Boehm87</v>
      </c>
      <c r="F8" s="121" t="str">
        <f>'Studied Papers'!$A$20</f>
        <v>ChapettaT20</v>
      </c>
      <c r="G8" s="121" t="str">
        <f>'Studied Papers'!$A$28</f>
        <v>FaulkLVSV09</v>
      </c>
      <c r="H8" s="121" t="str">
        <f>'Studied Papers'!$A$37</f>
        <v>JaloteK21</v>
      </c>
      <c r="I8" s="121" t="str">
        <f>'Studied Papers'!$A$43</f>
        <v>KuutilaMCEA21</v>
      </c>
      <c r="J8" s="121" t="str">
        <f>'Studied Papers'!$A$47</f>
        <v>LiaoEA21</v>
      </c>
      <c r="K8" s="121" t="str">
        <f>'Studied Papers'!$A$63</f>
        <v>OliveiraEA20</v>
      </c>
      <c r="L8" s="121"/>
      <c r="M8" s="121"/>
      <c r="N8" s="121"/>
      <c r="O8" s="121"/>
      <c r="P8" s="121"/>
      <c r="Q8" s="121"/>
      <c r="R8" s="121"/>
      <c r="S8" s="121"/>
      <c r="T8" s="121"/>
      <c r="U8" s="121"/>
      <c r="V8" s="121"/>
      <c r="W8" s="121"/>
      <c r="X8" s="121"/>
      <c r="Y8" s="121"/>
      <c r="Z8" s="121"/>
      <c r="AA8" s="121"/>
      <c r="AB8" s="121"/>
      <c r="AC8" s="121"/>
      <c r="AD8" s="121"/>
      <c r="AE8" s="121"/>
    </row>
    <row r="9" spans="1:41" x14ac:dyDescent="0.2">
      <c r="A9" s="308" t="s">
        <v>350</v>
      </c>
      <c r="B9" s="119"/>
      <c r="C9" s="119">
        <f>SUM(C3:C8)</f>
        <v>89</v>
      </c>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row>
    <row r="10" spans="1:41" x14ac:dyDescent="0.2">
      <c r="A10" s="120"/>
      <c r="B10" s="120"/>
      <c r="C10" s="120"/>
      <c r="D10" s="120"/>
      <c r="E10" s="120"/>
    </row>
    <row r="11" spans="1:41" x14ac:dyDescent="0.2">
      <c r="A11" s="156" t="s">
        <v>1134</v>
      </c>
      <c r="C11" s="6" t="s">
        <v>933</v>
      </c>
      <c r="D11" s="6" t="s">
        <v>924</v>
      </c>
      <c r="E11" s="6" t="s">
        <v>932</v>
      </c>
      <c r="F11" s="6" t="s">
        <v>925</v>
      </c>
    </row>
  </sheetData>
  <hyperlinks>
    <hyperlink ref="A1" location="Contents!A1" display="Contents" xr:uid="{3BFA51B3-0DE1-47B3-BA02-C8EA7D3E7064}"/>
  </hyperlinks>
  <pageMargins left="0.78749999999999998" right="0.78749999999999998" top="0.98402777777777795" bottom="0.98402777777777795" header="0.51180555555555496" footer="0.51180555555555496"/>
  <pageSetup paperSize="9" firstPageNumber="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Q109"/>
  <sheetViews>
    <sheetView zoomScale="75" zoomScaleNormal="75" workbookViewId="0"/>
  </sheetViews>
  <sheetFormatPr defaultRowHeight="12.75" x14ac:dyDescent="0.2"/>
  <cols>
    <col min="1" max="1" width="10.140625" style="8" customWidth="1"/>
    <col min="2" max="2" width="9" style="8" customWidth="1"/>
    <col min="3" max="3" width="51" style="8" customWidth="1"/>
    <col min="4" max="4" width="11.7109375" style="8" customWidth="1"/>
    <col min="5" max="5" width="61.5703125" style="8" customWidth="1"/>
    <col min="6" max="6" width="11.7109375" style="8" customWidth="1"/>
    <col min="7" max="1031" width="9.140625" style="8" customWidth="1"/>
  </cols>
  <sheetData>
    <row r="1" spans="1:27" x14ac:dyDescent="0.2">
      <c r="A1" s="373" t="s">
        <v>1770</v>
      </c>
    </row>
    <row r="2" spans="1:27" s="1" customFormat="1" x14ac:dyDescent="0.2">
      <c r="A2" s="55" t="s">
        <v>46</v>
      </c>
      <c r="B2" s="55" t="s">
        <v>47</v>
      </c>
      <c r="C2" s="55" t="s">
        <v>48</v>
      </c>
      <c r="D2" s="55" t="s">
        <v>46</v>
      </c>
      <c r="E2" s="55" t="s">
        <v>49</v>
      </c>
      <c r="F2" s="55" t="s">
        <v>1614</v>
      </c>
      <c r="Q2" s="375" t="s">
        <v>299</v>
      </c>
      <c r="R2" s="376"/>
      <c r="S2" s="37"/>
    </row>
    <row r="3" spans="1:27" s="155" customFormat="1" x14ac:dyDescent="0.2">
      <c r="A3" s="155" t="s">
        <v>1616</v>
      </c>
      <c r="B3" s="155">
        <v>12</v>
      </c>
      <c r="C3" s="155" t="s">
        <v>1617</v>
      </c>
      <c r="D3" s="8" t="s">
        <v>1623</v>
      </c>
      <c r="E3" s="8" t="s">
        <v>1626</v>
      </c>
      <c r="F3" s="311" t="str">
        <f>CONCATENATE($B$3,".",COUNTA($D$3:D3))</f>
        <v>12.1</v>
      </c>
      <c r="Q3" s="312"/>
      <c r="R3" s="312"/>
      <c r="S3" s="312"/>
    </row>
    <row r="4" spans="1:27" s="1" customFormat="1" x14ac:dyDescent="0.2">
      <c r="D4" s="8" t="s">
        <v>1624</v>
      </c>
      <c r="E4" s="8" t="s">
        <v>1625</v>
      </c>
      <c r="F4" s="311" t="str">
        <f>CONCATENATE($B$3,".",COUNTA($D$3:D4))</f>
        <v>12.2</v>
      </c>
      <c r="J4" s="377" t="str">
        <f>A36</f>
        <v>SEMM</v>
      </c>
      <c r="K4" s="378"/>
      <c r="L4" s="378"/>
      <c r="M4" s="378"/>
      <c r="N4" s="378"/>
      <c r="O4" s="378"/>
      <c r="P4" s="378"/>
      <c r="Q4" s="378"/>
      <c r="R4" s="378"/>
      <c r="S4" s="378"/>
      <c r="T4" s="378"/>
      <c r="U4" s="378"/>
      <c r="V4" s="378"/>
      <c r="W4" s="378"/>
      <c r="X4" s="378"/>
      <c r="Y4" s="379"/>
    </row>
    <row r="5" spans="1:27" s="1" customFormat="1" x14ac:dyDescent="0.2">
      <c r="D5" s="8" t="s">
        <v>1627</v>
      </c>
      <c r="E5" s="8" t="s">
        <v>1631</v>
      </c>
      <c r="F5" s="311" t="str">
        <f>CONCATENATE($B$3,".",COUNTA($D$3:D5))</f>
        <v>12.3</v>
      </c>
      <c r="J5" s="380"/>
      <c r="K5" s="381"/>
      <c r="L5" s="381"/>
      <c r="M5" s="381"/>
      <c r="N5" s="381"/>
      <c r="O5" s="381"/>
      <c r="P5" s="381"/>
      <c r="Q5" s="381"/>
      <c r="R5" s="381"/>
      <c r="S5" s="381"/>
      <c r="T5" s="381"/>
      <c r="U5" s="381"/>
      <c r="V5" s="381"/>
      <c r="W5" s="381"/>
      <c r="X5" s="381"/>
      <c r="Y5" s="382"/>
    </row>
    <row r="6" spans="1:27" s="1" customFormat="1" x14ac:dyDescent="0.2">
      <c r="D6" s="8" t="s">
        <v>72</v>
      </c>
      <c r="E6" s="8" t="s">
        <v>1618</v>
      </c>
      <c r="F6" s="311" t="str">
        <f>CONCATENATE($B$3,".",COUNTA($D$3:D6))</f>
        <v>12.4</v>
      </c>
      <c r="O6" s="50"/>
      <c r="P6" s="51"/>
      <c r="Q6" s="49"/>
      <c r="R6" s="37"/>
      <c r="S6" s="37"/>
    </row>
    <row r="7" spans="1:27" x14ac:dyDescent="0.2">
      <c r="D7" s="8" t="s">
        <v>225</v>
      </c>
      <c r="E7" s="8" t="s">
        <v>1619</v>
      </c>
      <c r="F7" s="311" t="str">
        <f>CONCATENATE($B$3,".",COUNTA($D$3:D7))</f>
        <v>12.5</v>
      </c>
      <c r="O7" s="41"/>
      <c r="P7" s="42"/>
    </row>
    <row r="8" spans="1:27" x14ac:dyDescent="0.2">
      <c r="D8" s="8" t="s">
        <v>1628</v>
      </c>
      <c r="E8" s="8" t="s">
        <v>1620</v>
      </c>
      <c r="F8" s="311" t="str">
        <f>CONCATENATE($B$3,".",COUNTA($D$3:D8))</f>
        <v>12.6</v>
      </c>
      <c r="J8" s="377" t="str">
        <f>A44</f>
        <v>SEP</v>
      </c>
      <c r="K8" s="378"/>
      <c r="L8" s="378"/>
      <c r="M8" s="378"/>
      <c r="N8" s="378"/>
      <c r="O8" s="378"/>
      <c r="P8" s="378"/>
      <c r="Q8" s="378"/>
      <c r="R8" s="378"/>
      <c r="S8" s="378"/>
      <c r="T8" s="378"/>
      <c r="U8" s="378"/>
      <c r="V8" s="378"/>
      <c r="W8" s="378"/>
      <c r="X8" s="378"/>
      <c r="Y8" s="379"/>
    </row>
    <row r="9" spans="1:27" x14ac:dyDescent="0.2">
      <c r="D9" s="8" t="s">
        <v>1629</v>
      </c>
      <c r="E9" s="8" t="s">
        <v>1621</v>
      </c>
      <c r="F9" s="311" t="str">
        <f>CONCATENATE($B$3,".",COUNTA($D$3:D9))</f>
        <v>12.7</v>
      </c>
      <c r="J9" s="380"/>
      <c r="K9" s="381"/>
      <c r="L9" s="381"/>
      <c r="M9" s="381"/>
      <c r="N9" s="381"/>
      <c r="O9" s="381"/>
      <c r="P9" s="381"/>
      <c r="Q9" s="381"/>
      <c r="R9" s="381"/>
      <c r="S9" s="381"/>
      <c r="T9" s="381"/>
      <c r="U9" s="381"/>
      <c r="V9" s="381"/>
      <c r="W9" s="381"/>
      <c r="X9" s="381"/>
      <c r="Y9" s="382"/>
    </row>
    <row r="10" spans="1:27" x14ac:dyDescent="0.2">
      <c r="D10" s="105" t="s">
        <v>1633</v>
      </c>
      <c r="E10" s="105" t="s">
        <v>1634</v>
      </c>
      <c r="F10" s="253" t="str">
        <f>CONCATENATE($B$3,".",COUNTA($D$3:D10))</f>
        <v>12.8</v>
      </c>
      <c r="O10" s="43"/>
      <c r="P10" s="44"/>
      <c r="Q10" s="34"/>
      <c r="R10" s="34"/>
      <c r="S10" s="29"/>
      <c r="T10" s="30"/>
    </row>
    <row r="11" spans="1:27" x14ac:dyDescent="0.2">
      <c r="A11" s="8" t="s">
        <v>50</v>
      </c>
      <c r="B11" s="8">
        <v>11</v>
      </c>
      <c r="C11" s="8" t="s">
        <v>51</v>
      </c>
      <c r="D11" s="8" t="s">
        <v>1630</v>
      </c>
      <c r="E11" s="8" t="s">
        <v>1622</v>
      </c>
      <c r="F11" s="311" t="str">
        <f>CONCATENATE($B$11,".",COUNTA(#REF!))</f>
        <v>11.1</v>
      </c>
      <c r="O11" s="35"/>
      <c r="P11" s="36"/>
      <c r="Q11" s="33"/>
      <c r="R11" s="33"/>
      <c r="S11" s="35"/>
      <c r="T11" s="36"/>
    </row>
    <row r="12" spans="1:27" x14ac:dyDescent="0.2">
      <c r="D12" s="8" t="s">
        <v>52</v>
      </c>
      <c r="E12" s="8" t="s">
        <v>53</v>
      </c>
      <c r="F12" s="311" t="str">
        <f>CONCATENATE($B$11,".",COUNTA($D$12:D12))</f>
        <v>11.1</v>
      </c>
      <c r="H12" s="38"/>
      <c r="I12" s="32"/>
      <c r="J12" s="33"/>
      <c r="K12" s="33"/>
      <c r="L12" s="33"/>
      <c r="M12" s="33"/>
      <c r="N12" s="33"/>
      <c r="O12" s="31"/>
      <c r="P12" s="46"/>
      <c r="Q12" s="377" t="str">
        <f>A109</f>
        <v>SWEBOK</v>
      </c>
      <c r="R12" s="379"/>
      <c r="S12" s="48"/>
      <c r="T12" s="32"/>
      <c r="U12" s="33"/>
      <c r="V12" s="33"/>
      <c r="W12" s="33"/>
      <c r="X12" s="33"/>
      <c r="Y12" s="33"/>
      <c r="Z12" s="31"/>
      <c r="AA12" s="38"/>
    </row>
    <row r="13" spans="1:27" x14ac:dyDescent="0.2">
      <c r="D13" s="8" t="s">
        <v>54</v>
      </c>
      <c r="E13" s="8" t="s">
        <v>55</v>
      </c>
      <c r="F13" s="311" t="str">
        <f>CONCATENATE($B$11,".",COUNTA($D$12:D13))</f>
        <v>11.2</v>
      </c>
      <c r="H13" s="45"/>
      <c r="I13" s="30"/>
      <c r="J13" s="29"/>
      <c r="K13" s="30"/>
      <c r="L13" s="34"/>
      <c r="M13" s="29"/>
      <c r="N13" s="30"/>
      <c r="O13" s="29"/>
      <c r="P13" s="38"/>
      <c r="Q13" s="380"/>
      <c r="R13" s="382"/>
      <c r="S13" s="40"/>
      <c r="T13" s="30"/>
      <c r="U13" s="29"/>
      <c r="V13" s="30"/>
      <c r="W13" s="34"/>
      <c r="X13" s="29"/>
      <c r="Y13" s="30"/>
      <c r="Z13" s="29"/>
      <c r="AA13" s="45"/>
    </row>
    <row r="14" spans="1:27" x14ac:dyDescent="0.2">
      <c r="D14" s="8" t="s">
        <v>56</v>
      </c>
      <c r="E14" s="8" t="s">
        <v>57</v>
      </c>
      <c r="F14" s="311" t="str">
        <f>CONCATENATE($B$11,".",COUNTA($D$12:D14))</f>
        <v>11.3</v>
      </c>
      <c r="H14" s="45"/>
      <c r="J14" s="35"/>
      <c r="K14" s="36"/>
      <c r="M14" s="35"/>
      <c r="N14" s="36"/>
      <c r="O14" s="35"/>
      <c r="P14" s="36"/>
      <c r="Q14" s="29"/>
      <c r="R14" s="30"/>
      <c r="S14" s="35"/>
      <c r="T14" s="36"/>
      <c r="U14" s="35"/>
      <c r="V14" s="36"/>
      <c r="X14" s="35"/>
      <c r="Y14" s="36"/>
      <c r="AA14" s="45"/>
    </row>
    <row r="15" spans="1:27" x14ac:dyDescent="0.2">
      <c r="D15" s="8" t="s">
        <v>58</v>
      </c>
      <c r="E15" s="8" t="s">
        <v>59</v>
      </c>
      <c r="F15" s="311" t="str">
        <f>CONCATENATE($B$11,".",COUNTA($D$12:D15))</f>
        <v>11.4</v>
      </c>
      <c r="H15" s="45"/>
      <c r="J15" s="31"/>
      <c r="K15" s="32"/>
      <c r="M15" s="31"/>
      <c r="N15" s="32"/>
      <c r="O15" s="35"/>
      <c r="P15" s="36"/>
      <c r="Q15" s="31"/>
      <c r="R15" s="32"/>
      <c r="S15" s="35"/>
      <c r="T15" s="36"/>
      <c r="U15" s="31"/>
      <c r="V15" s="32"/>
      <c r="X15" s="31"/>
      <c r="Y15" s="32"/>
      <c r="AA15" s="45"/>
    </row>
    <row r="16" spans="1:27" x14ac:dyDescent="0.2">
      <c r="D16" s="8" t="s">
        <v>976</v>
      </c>
      <c r="E16" s="8" t="s">
        <v>60</v>
      </c>
      <c r="F16" s="311" t="str">
        <f>CONCATENATE($B$11,".",COUNTA($D$12:D16))</f>
        <v>11.5</v>
      </c>
      <c r="H16" s="45"/>
      <c r="J16" s="377" t="str">
        <f>A103</f>
        <v>SR</v>
      </c>
      <c r="K16" s="379"/>
      <c r="M16" s="377" t="str">
        <f>A94</f>
        <v>SD</v>
      </c>
      <c r="N16" s="379"/>
      <c r="O16" s="39"/>
      <c r="P16" s="36"/>
      <c r="Q16" s="377" t="str">
        <f>A84</f>
        <v>SC</v>
      </c>
      <c r="R16" s="379"/>
      <c r="S16" s="39"/>
      <c r="T16" s="36"/>
      <c r="U16" s="377" t="str">
        <f>A80</f>
        <v>ST</v>
      </c>
      <c r="V16" s="379"/>
      <c r="X16" s="377" t="str">
        <f>A74</f>
        <v>SM</v>
      </c>
      <c r="Y16" s="379"/>
      <c r="AA16" s="45"/>
    </row>
    <row r="17" spans="1:27" x14ac:dyDescent="0.2">
      <c r="D17" s="8" t="s">
        <v>977</v>
      </c>
      <c r="E17" s="8" t="s">
        <v>61</v>
      </c>
      <c r="F17" s="311" t="str">
        <f>CONCATENATE($B$11,".",COUNTA($D$12:D17))</f>
        <v>11.6</v>
      </c>
      <c r="H17" s="45"/>
      <c r="J17" s="380"/>
      <c r="K17" s="382"/>
      <c r="M17" s="380"/>
      <c r="N17" s="382"/>
      <c r="O17" s="39"/>
      <c r="P17" s="36"/>
      <c r="Q17" s="380"/>
      <c r="R17" s="382"/>
      <c r="S17" s="39"/>
      <c r="T17" s="36"/>
      <c r="U17" s="380"/>
      <c r="V17" s="382"/>
      <c r="X17" s="380"/>
      <c r="Y17" s="382"/>
      <c r="AA17" s="45"/>
    </row>
    <row r="18" spans="1:27" x14ac:dyDescent="0.2">
      <c r="D18" s="8" t="s">
        <v>62</v>
      </c>
      <c r="E18" s="8" t="s">
        <v>63</v>
      </c>
      <c r="F18" s="311" t="str">
        <f>CONCATENATE($B$11,".",COUNTA($D$12:D18))</f>
        <v>11.7</v>
      </c>
      <c r="H18" s="47" t="str">
        <f>A55</f>
        <v>SEM</v>
      </c>
      <c r="O18" s="35"/>
      <c r="P18" s="36"/>
      <c r="S18" s="35"/>
      <c r="T18" s="36"/>
      <c r="AA18" s="47" t="str">
        <f>A11</f>
        <v>SEPP</v>
      </c>
    </row>
    <row r="19" spans="1:27" x14ac:dyDescent="0.2">
      <c r="D19" s="8" t="s">
        <v>64</v>
      </c>
      <c r="E19" s="8" t="s">
        <v>65</v>
      </c>
      <c r="F19" s="311" t="str">
        <f>CONCATENATE($B$11,".",COUNTA($D$12:D19))</f>
        <v>11.8</v>
      </c>
      <c r="H19" s="45"/>
      <c r="O19" s="31"/>
      <c r="P19" s="32"/>
      <c r="S19" s="41"/>
      <c r="T19" s="42"/>
      <c r="AA19" s="45"/>
    </row>
    <row r="20" spans="1:27" x14ac:dyDescent="0.2">
      <c r="D20" s="8" t="s">
        <v>66</v>
      </c>
      <c r="E20" s="8" t="s">
        <v>67</v>
      </c>
      <c r="F20" s="311" t="str">
        <f>CONCATENATE($B$11,".",COUNTA($D$12:D20))</f>
        <v>11.9</v>
      </c>
      <c r="H20" s="45"/>
      <c r="J20" s="377" t="str">
        <f>A60</f>
        <v>SCM</v>
      </c>
      <c r="K20" s="378"/>
      <c r="L20" s="378"/>
      <c r="M20" s="378"/>
      <c r="N20" s="378"/>
      <c r="O20" s="378"/>
      <c r="P20" s="378"/>
      <c r="Q20" s="378"/>
      <c r="R20" s="378"/>
      <c r="S20" s="378"/>
      <c r="T20" s="378"/>
      <c r="U20" s="378"/>
      <c r="V20" s="378"/>
      <c r="W20" s="378"/>
      <c r="X20" s="378"/>
      <c r="Y20" s="379"/>
      <c r="AA20" s="45"/>
    </row>
    <row r="21" spans="1:27" x14ac:dyDescent="0.2">
      <c r="D21" s="8" t="s">
        <v>68</v>
      </c>
      <c r="E21" s="8" t="s">
        <v>69</v>
      </c>
      <c r="F21" s="311" t="str">
        <f>CONCATENATE($B$11,".",COUNTA($D$12:D21))</f>
        <v>11.10</v>
      </c>
      <c r="H21" s="45"/>
      <c r="J21" s="380"/>
      <c r="K21" s="381"/>
      <c r="L21" s="381"/>
      <c r="M21" s="381"/>
      <c r="N21" s="381"/>
      <c r="O21" s="381"/>
      <c r="P21" s="381"/>
      <c r="Q21" s="381"/>
      <c r="R21" s="381"/>
      <c r="S21" s="381"/>
      <c r="T21" s="381"/>
      <c r="U21" s="381"/>
      <c r="V21" s="381"/>
      <c r="W21" s="381"/>
      <c r="X21" s="381"/>
      <c r="Y21" s="382"/>
      <c r="AA21" s="45"/>
    </row>
    <row r="22" spans="1:27" x14ac:dyDescent="0.2">
      <c r="A22" s="8" t="s">
        <v>17</v>
      </c>
      <c r="B22" s="8">
        <v>10</v>
      </c>
      <c r="C22" s="8" t="s">
        <v>81</v>
      </c>
      <c r="D22" s="2" t="s">
        <v>82</v>
      </c>
      <c r="E22" s="8" t="s">
        <v>83</v>
      </c>
      <c r="F22" s="311" t="str">
        <f>CONCATENATE($B$22,".",COUNTA($D$22:D22))</f>
        <v>10.1</v>
      </c>
      <c r="H22" s="45"/>
      <c r="S22" s="43"/>
      <c r="T22" s="44"/>
      <c r="AA22" s="45"/>
    </row>
    <row r="23" spans="1:27" x14ac:dyDescent="0.2">
      <c r="D23" s="2" t="s">
        <v>84</v>
      </c>
      <c r="E23" s="8" t="s">
        <v>85</v>
      </c>
      <c r="F23" s="311" t="str">
        <f>CONCATENATE($B$22,".",COUNTA($D$22:D23))</f>
        <v>10.2</v>
      </c>
      <c r="H23" s="45"/>
      <c r="S23" s="31"/>
      <c r="T23" s="32"/>
      <c r="AA23" s="45"/>
    </row>
    <row r="24" spans="1:27" x14ac:dyDescent="0.2">
      <c r="D24" s="2" t="s">
        <v>86</v>
      </c>
      <c r="E24" s="8" t="s">
        <v>87</v>
      </c>
      <c r="F24" s="311" t="str">
        <f>CONCATENATE($B$22,".",COUNTA($D$22:D24))</f>
        <v>10.3</v>
      </c>
      <c r="H24" s="45"/>
      <c r="J24" s="377" t="str">
        <f>A22</f>
        <v>SQ</v>
      </c>
      <c r="K24" s="378"/>
      <c r="L24" s="378"/>
      <c r="M24" s="378"/>
      <c r="N24" s="378"/>
      <c r="O24" s="378"/>
      <c r="P24" s="378"/>
      <c r="Q24" s="378"/>
      <c r="R24" s="378"/>
      <c r="S24" s="378"/>
      <c r="T24" s="378"/>
      <c r="U24" s="378"/>
      <c r="V24" s="378"/>
      <c r="W24" s="378"/>
      <c r="X24" s="378"/>
      <c r="Y24" s="379"/>
      <c r="AA24" s="45"/>
    </row>
    <row r="25" spans="1:27" x14ac:dyDescent="0.2">
      <c r="D25" s="2" t="s">
        <v>88</v>
      </c>
      <c r="E25" s="8" t="s">
        <v>89</v>
      </c>
      <c r="F25" s="311" t="str">
        <f>CONCATENATE($B$22,".",COUNTA($D$22:D25))</f>
        <v>10.4</v>
      </c>
      <c r="H25" s="46"/>
      <c r="J25" s="380"/>
      <c r="K25" s="381"/>
      <c r="L25" s="381"/>
      <c r="M25" s="381"/>
      <c r="N25" s="381"/>
      <c r="O25" s="381"/>
      <c r="P25" s="381"/>
      <c r="Q25" s="381"/>
      <c r="R25" s="381"/>
      <c r="S25" s="381"/>
      <c r="T25" s="381"/>
      <c r="U25" s="381"/>
      <c r="V25" s="381"/>
      <c r="W25" s="381"/>
      <c r="X25" s="381"/>
      <c r="Y25" s="382"/>
      <c r="AA25" s="46"/>
    </row>
    <row r="26" spans="1:27" x14ac:dyDescent="0.2">
      <c r="D26" s="2" t="s">
        <v>90</v>
      </c>
      <c r="E26" s="8" t="s">
        <v>91</v>
      </c>
      <c r="F26" s="311" t="str">
        <f>CONCATENATE($B$22,".",COUNTA($D$22:D26))</f>
        <v>10.5</v>
      </c>
    </row>
    <row r="27" spans="1:27" x14ac:dyDescent="0.2">
      <c r="D27" s="2" t="s">
        <v>92</v>
      </c>
      <c r="E27" s="8" t="s">
        <v>93</v>
      </c>
      <c r="F27" s="311" t="str">
        <f>CONCATENATE($B$22,".",COUNTA($D$22:D27))</f>
        <v>10.6</v>
      </c>
    </row>
    <row r="28" spans="1:27" x14ac:dyDescent="0.2">
      <c r="D28" s="2" t="s">
        <v>94</v>
      </c>
      <c r="E28" s="8" t="s">
        <v>95</v>
      </c>
      <c r="F28" s="311" t="str">
        <f>CONCATENATE($B$22,".",COUNTA($D$22:D28))</f>
        <v>10.7</v>
      </c>
    </row>
    <row r="29" spans="1:27" x14ac:dyDescent="0.2">
      <c r="D29" s="2" t="s">
        <v>96</v>
      </c>
      <c r="E29" s="8" t="s">
        <v>97</v>
      </c>
      <c r="F29" s="311" t="str">
        <f>CONCATENATE($B$22,".",COUNTA($D$22:D29))</f>
        <v>10.8</v>
      </c>
    </row>
    <row r="30" spans="1:27" x14ac:dyDescent="0.2">
      <c r="D30" s="2" t="s">
        <v>98</v>
      </c>
      <c r="E30" s="8" t="s">
        <v>99</v>
      </c>
      <c r="F30" s="311" t="str">
        <f>CONCATENATE($B$22,".",COUNTA($D$22:D30))</f>
        <v>10.9</v>
      </c>
    </row>
    <row r="31" spans="1:27" x14ac:dyDescent="0.2">
      <c r="D31" s="2" t="s">
        <v>75</v>
      </c>
      <c r="E31" s="8" t="s">
        <v>76</v>
      </c>
      <c r="F31" s="311" t="str">
        <f>CONCATENATE($B$22,".",COUNTA($D$22:D31))</f>
        <v>10.10</v>
      </c>
    </row>
    <row r="32" spans="1:27" x14ac:dyDescent="0.2">
      <c r="D32" s="2" t="s">
        <v>100</v>
      </c>
      <c r="E32" s="8" t="s">
        <v>101</v>
      </c>
      <c r="F32" s="311" t="str">
        <f>CONCATENATE($B$22,".",COUNTA($D$22:D32))</f>
        <v>10.11</v>
      </c>
    </row>
    <row r="33" spans="1:6" x14ac:dyDescent="0.2">
      <c r="D33" s="2" t="s">
        <v>102</v>
      </c>
      <c r="E33" s="8" t="s">
        <v>103</v>
      </c>
      <c r="F33" s="311" t="str">
        <f>CONCATENATE($B$22,".",COUNTA($D$22:D33))</f>
        <v>10.12</v>
      </c>
    </row>
    <row r="34" spans="1:6" x14ac:dyDescent="0.2">
      <c r="D34" s="2" t="s">
        <v>104</v>
      </c>
      <c r="E34" s="8" t="s">
        <v>105</v>
      </c>
      <c r="F34" s="311" t="str">
        <f>CONCATENATE($B$22,".",COUNTA($D$22:D34))</f>
        <v>10.13</v>
      </c>
    </row>
    <row r="35" spans="1:6" x14ac:dyDescent="0.2">
      <c r="D35" s="2" t="s">
        <v>106</v>
      </c>
      <c r="E35" s="8" t="s">
        <v>107</v>
      </c>
      <c r="F35" s="311" t="str">
        <f>CONCATENATE($B$22,".",COUNTA($D$22:D35))</f>
        <v>10.14</v>
      </c>
    </row>
    <row r="36" spans="1:6" x14ac:dyDescent="0.2">
      <c r="A36" s="8" t="s">
        <v>199</v>
      </c>
      <c r="B36" s="8">
        <v>9</v>
      </c>
      <c r="C36" s="8" t="s">
        <v>200</v>
      </c>
      <c r="D36" s="2" t="s">
        <v>201</v>
      </c>
      <c r="E36" s="8" t="s">
        <v>202</v>
      </c>
      <c r="F36" s="311" t="str">
        <f>CONCATENATE($B$36,".",COUNTA($D$36:D36))</f>
        <v>9.1</v>
      </c>
    </row>
    <row r="37" spans="1:6" x14ac:dyDescent="0.2">
      <c r="D37" s="2" t="s">
        <v>203</v>
      </c>
      <c r="E37" s="8" t="s">
        <v>204</v>
      </c>
      <c r="F37" s="311" t="str">
        <f>CONCATENATE($B$36,".",COUNTA($D$36:D37))</f>
        <v>9.2</v>
      </c>
    </row>
    <row r="38" spans="1:6" x14ac:dyDescent="0.2">
      <c r="D38" s="2" t="s">
        <v>205</v>
      </c>
      <c r="E38" s="8" t="s">
        <v>206</v>
      </c>
      <c r="F38" s="311" t="str">
        <f>CONCATENATE($B$36,".",COUNTA($D$36:D38))</f>
        <v>9.3</v>
      </c>
    </row>
    <row r="39" spans="1:6" x14ac:dyDescent="0.2">
      <c r="D39" s="2" t="s">
        <v>159</v>
      </c>
      <c r="E39" s="8" t="s">
        <v>160</v>
      </c>
      <c r="F39" s="311" t="str">
        <f>CONCATENATE($B$36,".",COUNTA($D$36:D39))</f>
        <v>9.4</v>
      </c>
    </row>
    <row r="40" spans="1:6" x14ac:dyDescent="0.2">
      <c r="D40" s="2" t="s">
        <v>207</v>
      </c>
      <c r="E40" s="8" t="s">
        <v>208</v>
      </c>
      <c r="F40" s="311" t="str">
        <f>CONCATENATE($B$36,".",COUNTA($D$36:D40))</f>
        <v>9.5</v>
      </c>
    </row>
    <row r="41" spans="1:6" x14ac:dyDescent="0.2">
      <c r="D41" s="2" t="s">
        <v>209</v>
      </c>
      <c r="E41" s="8" t="s">
        <v>210</v>
      </c>
      <c r="F41" s="311" t="str">
        <f>CONCATENATE($B$36,".",COUNTA($D$36:D41))</f>
        <v>9.6</v>
      </c>
    </row>
    <row r="42" spans="1:6" x14ac:dyDescent="0.2">
      <c r="D42" s="2" t="s">
        <v>165</v>
      </c>
      <c r="E42" s="8" t="s">
        <v>166</v>
      </c>
      <c r="F42" s="311" t="str">
        <f>CONCATENATE($B$36,".",COUNTA($D$36:D42))</f>
        <v>9.7</v>
      </c>
    </row>
    <row r="43" spans="1:6" x14ac:dyDescent="0.2">
      <c r="D43" s="2" t="s">
        <v>151</v>
      </c>
      <c r="E43" s="8" t="s">
        <v>211</v>
      </c>
      <c r="F43" s="311" t="str">
        <f>CONCATENATE($B$36,".",COUNTA($D$36:D43))</f>
        <v>9.8</v>
      </c>
    </row>
    <row r="44" spans="1:6" x14ac:dyDescent="0.2">
      <c r="A44" s="8" t="s">
        <v>212</v>
      </c>
      <c r="B44" s="8">
        <v>8</v>
      </c>
      <c r="C44" s="8" t="s">
        <v>213</v>
      </c>
      <c r="D44" s="2" t="s">
        <v>214</v>
      </c>
      <c r="E44" s="8" t="s">
        <v>215</v>
      </c>
      <c r="F44" s="311" t="str">
        <f>CONCATENATE($B$44,".",COUNTA($D$44:D44))</f>
        <v>8.1</v>
      </c>
    </row>
    <row r="45" spans="1:6" x14ac:dyDescent="0.2">
      <c r="D45" s="2" t="s">
        <v>216</v>
      </c>
      <c r="E45" s="8" t="s">
        <v>217</v>
      </c>
      <c r="F45" s="311" t="str">
        <f>CONCATENATE($B$44,".",COUNTA($D$44:D45))</f>
        <v>8.2</v>
      </c>
    </row>
    <row r="46" spans="1:6" x14ac:dyDescent="0.2">
      <c r="D46" s="2" t="s">
        <v>112</v>
      </c>
      <c r="E46" s="8" t="s">
        <v>113</v>
      </c>
      <c r="F46" s="311" t="str">
        <f>CONCATENATE($B$44,".",COUNTA($D$44:D46))</f>
        <v>8.3</v>
      </c>
    </row>
    <row r="47" spans="1:6" x14ac:dyDescent="0.2">
      <c r="D47" s="2" t="s">
        <v>82</v>
      </c>
      <c r="E47" s="8" t="s">
        <v>83</v>
      </c>
      <c r="F47" s="311" t="str">
        <f>CONCATENATE($B$44,".",COUNTA($D$44:D47))</f>
        <v>8.4</v>
      </c>
    </row>
    <row r="48" spans="1:6" x14ac:dyDescent="0.2">
      <c r="D48" s="2" t="s">
        <v>218</v>
      </c>
      <c r="E48" s="8" t="s">
        <v>219</v>
      </c>
      <c r="F48" s="311" t="str">
        <f>CONCATENATE($B$44,".",COUNTA($D$44:D48))</f>
        <v>8.5</v>
      </c>
    </row>
    <row r="49" spans="1:6" x14ac:dyDescent="0.2">
      <c r="D49" s="2" t="s">
        <v>1017</v>
      </c>
      <c r="E49" s="8" t="s">
        <v>220</v>
      </c>
      <c r="F49" s="311" t="str">
        <f>CONCATENATE($B$44,".",COUNTA($D$44:D49))</f>
        <v>8.6</v>
      </c>
    </row>
    <row r="50" spans="1:6" x14ac:dyDescent="0.2">
      <c r="D50" s="2" t="s">
        <v>221</v>
      </c>
      <c r="E50" s="8" t="s">
        <v>222</v>
      </c>
      <c r="F50" s="311" t="str">
        <f>CONCATENATE($B$44,".",COUNTA($D$44:D50))</f>
        <v>8.7</v>
      </c>
    </row>
    <row r="51" spans="1:6" x14ac:dyDescent="0.2">
      <c r="D51" s="2" t="s">
        <v>223</v>
      </c>
      <c r="E51" s="8" t="s">
        <v>224</v>
      </c>
      <c r="F51" s="311" t="str">
        <f>CONCATENATE($B$44,".",COUNTA($D$44:D51))</f>
        <v>8.8</v>
      </c>
    </row>
    <row r="52" spans="1:6" x14ac:dyDescent="0.2">
      <c r="D52" s="2" t="s">
        <v>72</v>
      </c>
      <c r="E52" s="8" t="s">
        <v>73</v>
      </c>
      <c r="F52" s="311" t="str">
        <f>CONCATENATE($B$44,".",COUNTA($D$44:D52))</f>
        <v>8.9</v>
      </c>
    </row>
    <row r="53" spans="1:6" x14ac:dyDescent="0.2">
      <c r="D53" s="2" t="s">
        <v>225</v>
      </c>
      <c r="E53" s="8" t="s">
        <v>226</v>
      </c>
      <c r="F53" s="311" t="str">
        <f>CONCATENATE($B$44,".",COUNTA($D$44:D53))</f>
        <v>8.10</v>
      </c>
    </row>
    <row r="54" spans="1:6" x14ac:dyDescent="0.2">
      <c r="D54" s="2" t="s">
        <v>165</v>
      </c>
      <c r="E54" s="8" t="s">
        <v>166</v>
      </c>
      <c r="F54" s="311" t="str">
        <f>CONCATENATE($B$44,".",COUNTA($D$44:D54))</f>
        <v>8.11</v>
      </c>
    </row>
    <row r="55" spans="1:6" x14ac:dyDescent="0.2">
      <c r="A55" s="8" t="s">
        <v>70</v>
      </c>
      <c r="B55" s="8">
        <v>7</v>
      </c>
      <c r="C55" s="8" t="s">
        <v>71</v>
      </c>
      <c r="D55" s="2" t="s">
        <v>72</v>
      </c>
      <c r="E55" s="8" t="s">
        <v>73</v>
      </c>
      <c r="F55" s="311" t="str">
        <f>CONCATENATE($B$55,".",COUNTA($D$55:D55))</f>
        <v>7.1</v>
      </c>
    </row>
    <row r="56" spans="1:6" x14ac:dyDescent="0.2">
      <c r="D56" s="2" t="s">
        <v>70</v>
      </c>
      <c r="E56" s="8" t="s">
        <v>74</v>
      </c>
      <c r="F56" s="311" t="str">
        <f>CONCATENATE($B$55,".",COUNTA($D$55:D56))</f>
        <v>7.2</v>
      </c>
    </row>
    <row r="57" spans="1:6" x14ac:dyDescent="0.2">
      <c r="D57" s="2" t="s">
        <v>75</v>
      </c>
      <c r="E57" s="8" t="s">
        <v>76</v>
      </c>
      <c r="F57" s="311" t="str">
        <f>CONCATENATE($B$55,".",COUNTA($D$55:D57))</f>
        <v>7.3</v>
      </c>
    </row>
    <row r="58" spans="1:6" x14ac:dyDescent="0.2">
      <c r="D58" s="2" t="s">
        <v>77</v>
      </c>
      <c r="E58" s="8" t="s">
        <v>78</v>
      </c>
      <c r="F58" s="311" t="str">
        <f>CONCATENATE($B$55,".",COUNTA($D$55:D58))</f>
        <v>7.4</v>
      </c>
    </row>
    <row r="59" spans="1:6" x14ac:dyDescent="0.2">
      <c r="D59" s="2" t="s">
        <v>79</v>
      </c>
      <c r="E59" s="8" t="s">
        <v>80</v>
      </c>
      <c r="F59" s="311" t="str">
        <f>CONCATENATE($B$55,".",COUNTA($D$55:D59))</f>
        <v>7.5</v>
      </c>
    </row>
    <row r="60" spans="1:6" x14ac:dyDescent="0.2">
      <c r="A60" s="8" t="s">
        <v>108</v>
      </c>
      <c r="B60" s="8">
        <v>6</v>
      </c>
      <c r="C60" s="8" t="s">
        <v>109</v>
      </c>
      <c r="D60" s="2" t="s">
        <v>110</v>
      </c>
      <c r="E60" s="8" t="s">
        <v>111</v>
      </c>
      <c r="F60" s="311" t="str">
        <f>CONCATENATE($B$60,".",COUNTA($D$60:D60))</f>
        <v>6.1</v>
      </c>
    </row>
    <row r="61" spans="1:6" x14ac:dyDescent="0.2">
      <c r="D61" s="2" t="s">
        <v>112</v>
      </c>
      <c r="E61" s="8" t="s">
        <v>113</v>
      </c>
      <c r="F61" s="311" t="str">
        <f>CONCATENATE($B$60,".",COUNTA($D$60:D61))</f>
        <v>6.2</v>
      </c>
    </row>
    <row r="62" spans="1:6" x14ac:dyDescent="0.2">
      <c r="D62" s="2" t="s">
        <v>114</v>
      </c>
      <c r="E62" s="8" t="s">
        <v>115</v>
      </c>
      <c r="F62" s="311" t="str">
        <f>CONCATENATE($B$60,".",COUNTA($D$60:D62))</f>
        <v>6.3</v>
      </c>
    </row>
    <row r="63" spans="1:6" x14ac:dyDescent="0.2">
      <c r="D63" s="2" t="s">
        <v>116</v>
      </c>
      <c r="E63" s="8" t="s">
        <v>117</v>
      </c>
      <c r="F63" s="311" t="str">
        <f>CONCATENATE($B$60,".",COUNTA($D$60:D63))</f>
        <v>6.4</v>
      </c>
    </row>
    <row r="64" spans="1:6" x14ac:dyDescent="0.2">
      <c r="D64" s="2" t="s">
        <v>118</v>
      </c>
      <c r="E64" s="8" t="s">
        <v>119</v>
      </c>
      <c r="F64" s="311" t="str">
        <f>CONCATENATE($B$60,".",COUNTA($D$60:D64))</f>
        <v>6.5</v>
      </c>
    </row>
    <row r="65" spans="1:6" x14ac:dyDescent="0.2">
      <c r="D65" s="2" t="s">
        <v>120</v>
      </c>
      <c r="E65" s="8" t="s">
        <v>121</v>
      </c>
      <c r="F65" s="311" t="str">
        <f>CONCATENATE($B$60,".",COUNTA($D$60:D65))</f>
        <v>6.6</v>
      </c>
    </row>
    <row r="66" spans="1:6" x14ac:dyDescent="0.2">
      <c r="D66" s="2" t="s">
        <v>108</v>
      </c>
      <c r="E66" s="8" t="s">
        <v>122</v>
      </c>
      <c r="F66" s="311" t="str">
        <f>CONCATENATE($B$60,".",COUNTA($D$60:D66))</f>
        <v>6.7</v>
      </c>
    </row>
    <row r="67" spans="1:6" x14ac:dyDescent="0.2">
      <c r="D67" s="2" t="s">
        <v>123</v>
      </c>
      <c r="E67" s="8" t="s">
        <v>124</v>
      </c>
      <c r="F67" s="311" t="str">
        <f>CONCATENATE($B$60,".",COUNTA($D$60:D67))</f>
        <v>6.8</v>
      </c>
    </row>
    <row r="68" spans="1:6" x14ac:dyDescent="0.2">
      <c r="D68" s="2" t="s">
        <v>125</v>
      </c>
      <c r="E68" s="8" t="s">
        <v>126</v>
      </c>
      <c r="F68" s="311" t="str">
        <f>CONCATENATE($B$60,".",COUNTA($D$60:D68))</f>
        <v>6.9</v>
      </c>
    </row>
    <row r="69" spans="1:6" x14ac:dyDescent="0.2">
      <c r="D69" s="2" t="s">
        <v>127</v>
      </c>
      <c r="E69" s="8" t="s">
        <v>128</v>
      </c>
      <c r="F69" s="311" t="str">
        <f>CONCATENATE($B$60,".",COUNTA($D$60:D69))</f>
        <v>6.10</v>
      </c>
    </row>
    <row r="70" spans="1:6" x14ac:dyDescent="0.2">
      <c r="D70" s="2" t="s">
        <v>129</v>
      </c>
      <c r="E70" s="8" t="s">
        <v>130</v>
      </c>
      <c r="F70" s="311" t="str">
        <f>CONCATENATE($B$60,".",COUNTA($D$60:D70))</f>
        <v>6.11</v>
      </c>
    </row>
    <row r="71" spans="1:6" x14ac:dyDescent="0.2">
      <c r="D71" s="2" t="s">
        <v>131</v>
      </c>
      <c r="E71" s="8" t="s">
        <v>132</v>
      </c>
      <c r="F71" s="311" t="str">
        <f>CONCATENATE($B$60,".",COUNTA($D$60:D71))</f>
        <v>6.12</v>
      </c>
    </row>
    <row r="72" spans="1:6" x14ac:dyDescent="0.2">
      <c r="D72" s="2" t="s">
        <v>75</v>
      </c>
      <c r="E72" s="8" t="s">
        <v>76</v>
      </c>
      <c r="F72" s="311" t="str">
        <f>CONCATENATE($B$60,".",COUNTA($D$60:D72))</f>
        <v>6.13</v>
      </c>
    </row>
    <row r="73" spans="1:6" x14ac:dyDescent="0.2">
      <c r="D73" s="2" t="s">
        <v>133</v>
      </c>
      <c r="E73" s="8" t="s">
        <v>134</v>
      </c>
      <c r="F73" s="311" t="str">
        <f>CONCATENATE($B$60,".",COUNTA($D$60:D73))</f>
        <v>6.14</v>
      </c>
    </row>
    <row r="74" spans="1:6" x14ac:dyDescent="0.2">
      <c r="A74" s="8" t="s">
        <v>135</v>
      </c>
      <c r="B74" s="8">
        <v>5</v>
      </c>
      <c r="C74" s="8" t="s">
        <v>136</v>
      </c>
      <c r="D74" s="2" t="s">
        <v>137</v>
      </c>
      <c r="E74" s="8" t="s">
        <v>138</v>
      </c>
      <c r="F74" s="311" t="str">
        <f>CONCATENATE($B$74,".",COUNTA($D$74:D74))</f>
        <v>5.1</v>
      </c>
    </row>
    <row r="75" spans="1:6" x14ac:dyDescent="0.2">
      <c r="D75" s="2" t="s">
        <v>139</v>
      </c>
      <c r="E75" s="8" t="s">
        <v>140</v>
      </c>
      <c r="F75" s="311" t="str">
        <f>CONCATENATE($B$74,".",COUNTA($D$74:D75))</f>
        <v>5.2</v>
      </c>
    </row>
    <row r="76" spans="1:6" x14ac:dyDescent="0.2">
      <c r="D76" s="2" t="s">
        <v>108</v>
      </c>
      <c r="E76" s="8" t="s">
        <v>122</v>
      </c>
      <c r="F76" s="311" t="str">
        <f>CONCATENATE($B$74,".",COUNTA($D$74:D76))</f>
        <v>5.3</v>
      </c>
    </row>
    <row r="77" spans="1:6" x14ac:dyDescent="0.2">
      <c r="D77" s="2" t="s">
        <v>141</v>
      </c>
      <c r="E77" s="8" t="s">
        <v>142</v>
      </c>
      <c r="F77" s="311" t="str">
        <f>CONCATENATE($B$74,".",COUNTA($D$74:D77))</f>
        <v>5.4</v>
      </c>
    </row>
    <row r="78" spans="1:6" x14ac:dyDescent="0.2">
      <c r="D78" s="2" t="s">
        <v>75</v>
      </c>
      <c r="E78" s="8" t="s">
        <v>76</v>
      </c>
      <c r="F78" s="311" t="str">
        <f>CONCATENATE($B$74,".",COUNTA($D$74:D78))</f>
        <v>5.5</v>
      </c>
    </row>
    <row r="79" spans="1:6" x14ac:dyDescent="0.2">
      <c r="D79" s="8" t="s">
        <v>106</v>
      </c>
      <c r="E79" s="8" t="s">
        <v>107</v>
      </c>
      <c r="F79" s="311" t="str">
        <f>CONCATENATE($B$74,".",COUNTA($D$74:D79))</f>
        <v>5.6</v>
      </c>
    </row>
    <row r="80" spans="1:6" x14ac:dyDescent="0.2">
      <c r="A80" s="8" t="s">
        <v>143</v>
      </c>
      <c r="B80" s="8">
        <v>4</v>
      </c>
      <c r="C80" s="8" t="s">
        <v>144</v>
      </c>
      <c r="D80" s="2" t="s">
        <v>145</v>
      </c>
      <c r="E80" s="8" t="s">
        <v>146</v>
      </c>
      <c r="F80" s="311" t="str">
        <f>CONCATENATE($B$80,".",COUNTA($D$80:D80))</f>
        <v>4.1</v>
      </c>
    </row>
    <row r="81" spans="1:6" x14ac:dyDescent="0.2">
      <c r="D81" s="2" t="s">
        <v>147</v>
      </c>
      <c r="E81" s="8" t="s">
        <v>148</v>
      </c>
      <c r="F81" s="311" t="str">
        <f>CONCATENATE($B$80,".",COUNTA($D$80:D81))</f>
        <v>4.2</v>
      </c>
    </row>
    <row r="82" spans="1:6" x14ac:dyDescent="0.2">
      <c r="D82" s="2" t="s">
        <v>149</v>
      </c>
      <c r="E82" s="8" t="s">
        <v>150</v>
      </c>
      <c r="F82" s="311" t="str">
        <f>CONCATENATE($B$80,".",COUNTA($D$80:D82))</f>
        <v>4.3</v>
      </c>
    </row>
    <row r="83" spans="1:6" x14ac:dyDescent="0.2">
      <c r="D83" s="2" t="s">
        <v>151</v>
      </c>
      <c r="E83" s="8" t="s">
        <v>152</v>
      </c>
      <c r="F83" s="311" t="str">
        <f>CONCATENATE($B$80,".",COUNTA($D$80:D83))</f>
        <v>4.4</v>
      </c>
    </row>
    <row r="84" spans="1:6" x14ac:dyDescent="0.2">
      <c r="A84" s="8" t="s">
        <v>153</v>
      </c>
      <c r="B84" s="8">
        <v>3</v>
      </c>
      <c r="C84" s="8" t="s">
        <v>154</v>
      </c>
      <c r="D84" s="2" t="s">
        <v>145</v>
      </c>
      <c r="E84" s="8" t="s">
        <v>155</v>
      </c>
      <c r="F84" s="311" t="str">
        <f>CONCATENATE($B$84,".",COUNTA($D$84:D84))</f>
        <v>3.1</v>
      </c>
    </row>
    <row r="85" spans="1:6" x14ac:dyDescent="0.2">
      <c r="D85" s="2" t="s">
        <v>86</v>
      </c>
      <c r="E85" s="8" t="s">
        <v>156</v>
      </c>
      <c r="F85" s="311" t="str">
        <f>CONCATENATE($B$84,".",COUNTA($D$84:D85))</f>
        <v>3.2</v>
      </c>
    </row>
    <row r="86" spans="1:6" x14ac:dyDescent="0.2">
      <c r="D86" s="2" t="s">
        <v>157</v>
      </c>
      <c r="E86" s="8" t="s">
        <v>158</v>
      </c>
      <c r="F86" s="311" t="str">
        <f>CONCATENATE($B$84,".",COUNTA($D$84:D86))</f>
        <v>3.3</v>
      </c>
    </row>
    <row r="87" spans="1:6" x14ac:dyDescent="0.2">
      <c r="D87" s="2" t="s">
        <v>159</v>
      </c>
      <c r="E87" s="8" t="s">
        <v>160</v>
      </c>
      <c r="F87" s="311" t="str">
        <f>CONCATENATE($B$84,".",COUNTA($D$84:D87))</f>
        <v>3.4</v>
      </c>
    </row>
    <row r="88" spans="1:6" x14ac:dyDescent="0.2">
      <c r="D88" s="2" t="s">
        <v>161</v>
      </c>
      <c r="E88" s="8" t="s">
        <v>162</v>
      </c>
      <c r="F88" s="311" t="str">
        <f>CONCATENATE($B$84,".",COUNTA($D$84:D88))</f>
        <v>3.5</v>
      </c>
    </row>
    <row r="89" spans="1:6" x14ac:dyDescent="0.2">
      <c r="D89" s="2" t="s">
        <v>163</v>
      </c>
      <c r="E89" s="8" t="s">
        <v>164</v>
      </c>
      <c r="F89" s="311" t="str">
        <f>CONCATENATE($B$84,".",COUNTA($D$84:D89))</f>
        <v>3.6</v>
      </c>
    </row>
    <row r="90" spans="1:6" x14ac:dyDescent="0.2">
      <c r="D90" s="2" t="s">
        <v>147</v>
      </c>
      <c r="E90" s="8" t="s">
        <v>148</v>
      </c>
      <c r="F90" s="311" t="str">
        <f>CONCATENATE($B$84,".",COUNTA($D$84:D90))</f>
        <v>3.7</v>
      </c>
    </row>
    <row r="91" spans="1:6" x14ac:dyDescent="0.2">
      <c r="D91" s="2" t="s">
        <v>165</v>
      </c>
      <c r="E91" s="8" t="s">
        <v>166</v>
      </c>
      <c r="F91" s="311" t="str">
        <f>CONCATENATE($B$84,".",COUNTA($D$84:D91))</f>
        <v>3.8</v>
      </c>
    </row>
    <row r="92" spans="1:6" x14ac:dyDescent="0.2">
      <c r="D92" s="62" t="s">
        <v>1615</v>
      </c>
      <c r="E92" s="105" t="s">
        <v>1137</v>
      </c>
      <c r="F92" s="253" t="str">
        <f>CONCATENATE($B$84,".",COUNTA($D$84:D92))</f>
        <v>3.9</v>
      </c>
    </row>
    <row r="93" spans="1:6" x14ac:dyDescent="0.2">
      <c r="D93" s="62" t="s">
        <v>1136</v>
      </c>
      <c r="E93" s="105" t="s">
        <v>1632</v>
      </c>
      <c r="F93" s="253" t="str">
        <f>CONCATENATE($B$84,".",COUNTA($D$84:D93))</f>
        <v>3.10</v>
      </c>
    </row>
    <row r="94" spans="1:6" x14ac:dyDescent="0.2">
      <c r="A94" s="8" t="s">
        <v>167</v>
      </c>
      <c r="B94" s="8">
        <v>2</v>
      </c>
      <c r="C94" s="8" t="s">
        <v>168</v>
      </c>
      <c r="D94" s="2" t="s">
        <v>169</v>
      </c>
      <c r="E94" s="8" t="s">
        <v>170</v>
      </c>
      <c r="F94" s="311" t="str">
        <f>CONCATENATE($B$94,".",COUNTA($D$94:D94))</f>
        <v>2.1</v>
      </c>
    </row>
    <row r="95" spans="1:6" x14ac:dyDescent="0.2">
      <c r="D95" s="2" t="s">
        <v>171</v>
      </c>
      <c r="E95" s="8" t="s">
        <v>172</v>
      </c>
      <c r="F95" s="311" t="str">
        <f>CONCATENATE($B$94,".",COUNTA($D$94:D95))</f>
        <v>2.2</v>
      </c>
    </row>
    <row r="96" spans="1:6" x14ac:dyDescent="0.2">
      <c r="D96" s="2" t="s">
        <v>173</v>
      </c>
      <c r="E96" s="8" t="s">
        <v>174</v>
      </c>
      <c r="F96" s="311" t="str">
        <f>CONCATENATE($B$94,".",COUNTA($D$94:D96))</f>
        <v>2.3</v>
      </c>
    </row>
    <row r="97" spans="1:6" x14ac:dyDescent="0.2">
      <c r="D97" s="2" t="s">
        <v>175</v>
      </c>
      <c r="E97" s="8" t="s">
        <v>176</v>
      </c>
      <c r="F97" s="311" t="str">
        <f>CONCATENATE($B$94,".",COUNTA($D$94:D97))</f>
        <v>2.4</v>
      </c>
    </row>
    <row r="98" spans="1:6" x14ac:dyDescent="0.2">
      <c r="D98" s="2" t="s">
        <v>177</v>
      </c>
      <c r="E98" s="8" t="s">
        <v>178</v>
      </c>
      <c r="F98" s="311" t="str">
        <f>CONCATENATE($B$94,".",COUNTA($D$94:D98))</f>
        <v>2.5</v>
      </c>
    </row>
    <row r="99" spans="1:6" x14ac:dyDescent="0.2">
      <c r="D99" s="2" t="s">
        <v>179</v>
      </c>
      <c r="E99" s="8" t="s">
        <v>180</v>
      </c>
      <c r="F99" s="311" t="str">
        <f>CONCATENATE($B$94,".",COUNTA($D$94:D99))</f>
        <v>2.6</v>
      </c>
    </row>
    <row r="100" spans="1:6" x14ac:dyDescent="0.2">
      <c r="D100" s="2" t="s">
        <v>181</v>
      </c>
      <c r="E100" s="8" t="s">
        <v>182</v>
      </c>
      <c r="F100" s="311" t="str">
        <f>CONCATENATE($B$94,".",COUNTA($D$94:D100))</f>
        <v>2.7</v>
      </c>
    </row>
    <row r="101" spans="1:6" x14ac:dyDescent="0.2">
      <c r="D101" s="2" t="s">
        <v>183</v>
      </c>
      <c r="E101" s="8" t="s">
        <v>184</v>
      </c>
      <c r="F101" s="311" t="str">
        <f>CONCATENATE($B$94,".",COUNTA($D$94:D101))</f>
        <v>2.8</v>
      </c>
    </row>
    <row r="102" spans="1:6" x14ac:dyDescent="0.2">
      <c r="D102" s="2" t="s">
        <v>185</v>
      </c>
      <c r="E102" s="8" t="s">
        <v>186</v>
      </c>
      <c r="F102" s="311" t="str">
        <f>CONCATENATE($B$94,".",COUNTA($D$94:D102))</f>
        <v>2.9</v>
      </c>
    </row>
    <row r="103" spans="1:6" x14ac:dyDescent="0.2">
      <c r="A103" s="8" t="s">
        <v>187</v>
      </c>
      <c r="B103" s="8">
        <v>1</v>
      </c>
      <c r="C103" s="8" t="s">
        <v>188</v>
      </c>
      <c r="D103" s="2" t="s">
        <v>189</v>
      </c>
      <c r="E103" s="8" t="s">
        <v>190</v>
      </c>
      <c r="F103" s="311" t="str">
        <f>CONCATENATE($B$103,".",COUNTA($D$103:D103))</f>
        <v>1.1</v>
      </c>
    </row>
    <row r="104" spans="1:6" x14ac:dyDescent="0.2">
      <c r="D104" s="2" t="s">
        <v>191</v>
      </c>
      <c r="E104" s="8" t="s">
        <v>192</v>
      </c>
      <c r="F104" s="311" t="str">
        <f>CONCATENATE($B$103,".",COUNTA($D$103:D104))</f>
        <v>1.2</v>
      </c>
    </row>
    <row r="105" spans="1:6" x14ac:dyDescent="0.2">
      <c r="D105" s="2" t="s">
        <v>193</v>
      </c>
      <c r="E105" s="8" t="s">
        <v>194</v>
      </c>
      <c r="F105" s="311" t="str">
        <f>CONCATENATE($B$103,".",COUNTA($D$103:D105))</f>
        <v>1.3</v>
      </c>
    </row>
    <row r="106" spans="1:6" x14ac:dyDescent="0.2">
      <c r="D106" s="2" t="s">
        <v>195</v>
      </c>
      <c r="E106" s="8" t="s">
        <v>196</v>
      </c>
      <c r="F106" s="311" t="str">
        <f>CONCATENATE($B$103,".",COUNTA($D$103:D106))</f>
        <v>1.4</v>
      </c>
    </row>
    <row r="107" spans="1:6" x14ac:dyDescent="0.2">
      <c r="D107" s="2" t="s">
        <v>165</v>
      </c>
      <c r="E107" s="8" t="s">
        <v>166</v>
      </c>
      <c r="F107" s="311" t="str">
        <f>CONCATENATE($B$103,".",COUNTA($D$103:D107))</f>
        <v>1.5</v>
      </c>
    </row>
    <row r="108" spans="1:6" x14ac:dyDescent="0.2">
      <c r="D108" s="2" t="s">
        <v>197</v>
      </c>
      <c r="E108" s="8" t="s">
        <v>198</v>
      </c>
      <c r="F108" s="311" t="str">
        <f>CONCATENATE($B$103,".",COUNTA($D$103:D108))</f>
        <v>1.6</v>
      </c>
    </row>
    <row r="109" spans="1:6" x14ac:dyDescent="0.2">
      <c r="A109" s="33" t="s">
        <v>9</v>
      </c>
      <c r="B109" s="145">
        <v>0</v>
      </c>
      <c r="C109" s="33" t="s">
        <v>227</v>
      </c>
      <c r="D109" s="33"/>
      <c r="E109" s="33"/>
      <c r="F109" s="33"/>
    </row>
  </sheetData>
  <mergeCells count="11">
    <mergeCell ref="Q2:R2"/>
    <mergeCell ref="J24:Y25"/>
    <mergeCell ref="J8:Y9"/>
    <mergeCell ref="J4:Y5"/>
    <mergeCell ref="J20:Y21"/>
    <mergeCell ref="J16:K17"/>
    <mergeCell ref="M16:N17"/>
    <mergeCell ref="Q16:R17"/>
    <mergeCell ref="U16:V17"/>
    <mergeCell ref="X16:Y17"/>
    <mergeCell ref="Q12:R13"/>
  </mergeCells>
  <hyperlinks>
    <hyperlink ref="A1" location="Contents!A1" display="Contents" xr:uid="{1D75FA5A-610A-4364-BCFC-FC0208A01418}"/>
  </hyperlinks>
  <pageMargins left="0.78749999999999998" right="0.78749999999999998" top="0.98402777777777795" bottom="0.98402777777777795" header="0.51180555555555496" footer="0.51180555555555496"/>
  <pageSetup paperSize="9" firstPageNumber="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E4739-0F70-4C13-B2FA-F1D106258037}">
  <dimension ref="A1:K515"/>
  <sheetViews>
    <sheetView zoomScale="75" zoomScaleNormal="75" workbookViewId="0"/>
  </sheetViews>
  <sheetFormatPr defaultRowHeight="12.75" x14ac:dyDescent="0.2"/>
  <cols>
    <col min="2" max="2" width="9.140625" style="186" bestFit="1" customWidth="1"/>
    <col min="3" max="3" width="8.5703125" style="186" bestFit="1" customWidth="1"/>
    <col min="4" max="4" width="5.7109375" bestFit="1" customWidth="1"/>
    <col min="5" max="5" width="120.7109375" customWidth="1"/>
    <col min="6" max="8" width="13.7109375" customWidth="1"/>
    <col min="9" max="9" width="22.28515625" bestFit="1" customWidth="1"/>
    <col min="10" max="10" width="12.85546875" customWidth="1"/>
    <col min="11" max="11" width="13.28515625" style="231" bestFit="1" customWidth="1"/>
  </cols>
  <sheetData>
    <row r="1" spans="1:11" x14ac:dyDescent="0.2">
      <c r="A1" s="373" t="s">
        <v>1770</v>
      </c>
    </row>
    <row r="2" spans="1:11" s="105" customFormat="1" x14ac:dyDescent="0.2">
      <c r="A2" s="154" t="s">
        <v>446</v>
      </c>
      <c r="B2" s="154" t="s">
        <v>784</v>
      </c>
      <c r="C2" s="154" t="s">
        <v>784</v>
      </c>
      <c r="D2" s="154" t="s">
        <v>1</v>
      </c>
      <c r="E2" s="76" t="s">
        <v>447</v>
      </c>
      <c r="F2" s="149" t="s">
        <v>782</v>
      </c>
      <c r="G2" s="149" t="s">
        <v>787</v>
      </c>
      <c r="H2" s="149" t="s">
        <v>786</v>
      </c>
      <c r="I2" s="149" t="s">
        <v>447</v>
      </c>
      <c r="J2" s="76" t="s">
        <v>783</v>
      </c>
      <c r="K2" s="76" t="s">
        <v>447</v>
      </c>
    </row>
    <row r="3" spans="1:11" s="227" customFormat="1" x14ac:dyDescent="0.2">
      <c r="A3" s="227">
        <v>1</v>
      </c>
      <c r="B3" s="229"/>
      <c r="C3" s="260" t="s">
        <v>1241</v>
      </c>
      <c r="D3" s="261">
        <v>2021</v>
      </c>
      <c r="E3" s="262" t="s">
        <v>1530</v>
      </c>
      <c r="F3" s="229"/>
      <c r="H3" s="260" t="s">
        <v>789</v>
      </c>
      <c r="J3" s="227" t="s">
        <v>900</v>
      </c>
    </row>
    <row r="4" spans="1:11" s="227" customFormat="1" x14ac:dyDescent="0.2">
      <c r="A4" s="227">
        <f>A3+1</f>
        <v>2</v>
      </c>
      <c r="B4" s="229" t="s">
        <v>785</v>
      </c>
      <c r="C4" s="229" t="s">
        <v>1241</v>
      </c>
      <c r="D4" s="227">
        <v>2021</v>
      </c>
      <c r="E4" s="228" t="s">
        <v>1225</v>
      </c>
      <c r="F4" s="229"/>
      <c r="G4" s="229"/>
      <c r="I4" s="227" t="str">
        <f>'Studied Papers'!$A$91</f>
        <v>ZhaoWW21</v>
      </c>
    </row>
    <row r="5" spans="1:11" s="227" customFormat="1" x14ac:dyDescent="0.2">
      <c r="A5" s="227">
        <f>A4+1</f>
        <v>3</v>
      </c>
      <c r="B5" s="229" t="s">
        <v>785</v>
      </c>
      <c r="C5" s="229"/>
      <c r="D5" s="227">
        <v>2021</v>
      </c>
      <c r="E5" s="228" t="s">
        <v>1249</v>
      </c>
      <c r="F5" s="229"/>
      <c r="G5" s="229"/>
      <c r="I5" s="227" t="str">
        <f>'Studied Papers'!$A$47</f>
        <v>LiaoEA21</v>
      </c>
      <c r="K5" s="230"/>
    </row>
    <row r="6" spans="1:11" s="227" customFormat="1" x14ac:dyDescent="0.2">
      <c r="A6" s="227">
        <f t="shared" ref="A6:A69" si="0">A5+1</f>
        <v>4</v>
      </c>
      <c r="B6" s="229" t="s">
        <v>785</v>
      </c>
      <c r="C6" s="229"/>
      <c r="D6" s="227">
        <v>2021</v>
      </c>
      <c r="E6" s="228" t="s">
        <v>1250</v>
      </c>
      <c r="F6" s="229"/>
      <c r="G6" s="229"/>
      <c r="I6" s="227" t="str">
        <f>'Studied Papers'!$A$43</f>
        <v>KuutilaMCEA21</v>
      </c>
      <c r="K6" s="230"/>
    </row>
    <row r="7" spans="1:11" s="227" customFormat="1" x14ac:dyDescent="0.2">
      <c r="A7" s="227">
        <f t="shared" si="0"/>
        <v>5</v>
      </c>
      <c r="B7" s="229" t="s">
        <v>785</v>
      </c>
      <c r="C7" s="229" t="s">
        <v>1241</v>
      </c>
      <c r="D7" s="227">
        <v>2021</v>
      </c>
      <c r="E7" s="228" t="s">
        <v>1251</v>
      </c>
      <c r="F7" s="229"/>
      <c r="H7" s="229" t="s">
        <v>789</v>
      </c>
      <c r="J7" s="227" t="s">
        <v>900</v>
      </c>
      <c r="K7" s="230"/>
    </row>
    <row r="8" spans="1:11" s="227" customFormat="1" x14ac:dyDescent="0.2">
      <c r="A8" s="227">
        <f t="shared" si="0"/>
        <v>6</v>
      </c>
      <c r="B8" s="229" t="s">
        <v>785</v>
      </c>
      <c r="C8" s="229"/>
      <c r="D8" s="227">
        <v>2021</v>
      </c>
      <c r="E8" s="228" t="s">
        <v>1252</v>
      </c>
      <c r="F8" s="229"/>
      <c r="G8" s="229" t="s">
        <v>789</v>
      </c>
      <c r="K8" s="230"/>
    </row>
    <row r="9" spans="1:11" s="227" customFormat="1" x14ac:dyDescent="0.2">
      <c r="A9" s="227">
        <f t="shared" si="0"/>
        <v>7</v>
      </c>
      <c r="B9" s="229" t="s">
        <v>785</v>
      </c>
      <c r="C9" s="229" t="s">
        <v>1241</v>
      </c>
      <c r="D9" s="227">
        <v>2021</v>
      </c>
      <c r="E9" s="228" t="s">
        <v>1253</v>
      </c>
      <c r="F9" s="229" t="s">
        <v>789</v>
      </c>
      <c r="J9" s="227" t="s">
        <v>1445</v>
      </c>
      <c r="K9" s="230"/>
    </row>
    <row r="10" spans="1:11" s="227" customFormat="1" x14ac:dyDescent="0.2">
      <c r="A10" s="227">
        <f t="shared" si="0"/>
        <v>8</v>
      </c>
      <c r="B10" s="229" t="s">
        <v>785</v>
      </c>
      <c r="C10" s="229" t="s">
        <v>1241</v>
      </c>
      <c r="D10" s="227">
        <v>2021</v>
      </c>
      <c r="E10" s="228" t="s">
        <v>1247</v>
      </c>
      <c r="F10" s="229" t="s">
        <v>789</v>
      </c>
      <c r="J10" s="227" t="s">
        <v>1444</v>
      </c>
      <c r="K10" s="230"/>
    </row>
    <row r="11" spans="1:11" s="227" customFormat="1" x14ac:dyDescent="0.2">
      <c r="A11" s="227">
        <f t="shared" si="0"/>
        <v>9</v>
      </c>
      <c r="B11" s="229" t="s">
        <v>785</v>
      </c>
      <c r="C11" s="229" t="s">
        <v>1241</v>
      </c>
      <c r="D11" s="227">
        <v>2021</v>
      </c>
      <c r="E11" s="228" t="s">
        <v>1324</v>
      </c>
      <c r="F11" s="229"/>
      <c r="G11" s="229"/>
      <c r="I11" s="227" t="str">
        <f>'Studied Papers'!$A$11</f>
        <v>BellerOBZ21</v>
      </c>
      <c r="K11" s="230"/>
    </row>
    <row r="12" spans="1:11" s="227" customFormat="1" x14ac:dyDescent="0.2">
      <c r="A12" s="227">
        <f t="shared" si="0"/>
        <v>10</v>
      </c>
      <c r="B12" s="229" t="s">
        <v>785</v>
      </c>
      <c r="C12" s="229" t="s">
        <v>1241</v>
      </c>
      <c r="D12" s="227">
        <v>2021</v>
      </c>
      <c r="E12" s="228" t="s">
        <v>1242</v>
      </c>
      <c r="F12" s="229"/>
      <c r="G12" s="229"/>
      <c r="H12" s="229" t="s">
        <v>789</v>
      </c>
      <c r="J12" s="227" t="s">
        <v>1420</v>
      </c>
      <c r="K12" s="230"/>
    </row>
    <row r="13" spans="1:11" s="227" customFormat="1" x14ac:dyDescent="0.2">
      <c r="A13" s="227">
        <f t="shared" si="0"/>
        <v>11</v>
      </c>
      <c r="B13" s="229" t="s">
        <v>785</v>
      </c>
      <c r="C13" s="229" t="s">
        <v>1241</v>
      </c>
      <c r="D13" s="227">
        <v>2021</v>
      </c>
      <c r="E13" s="228" t="s">
        <v>1325</v>
      </c>
      <c r="F13" s="229"/>
      <c r="G13" s="229"/>
      <c r="I13" s="227" t="str">
        <f>'Studied Papers'!$A$37</f>
        <v>JaloteK21</v>
      </c>
      <c r="K13" s="230"/>
    </row>
    <row r="14" spans="1:11" s="227" customFormat="1" x14ac:dyDescent="0.2">
      <c r="A14" s="227">
        <f t="shared" si="0"/>
        <v>12</v>
      </c>
      <c r="B14" s="229" t="s">
        <v>785</v>
      </c>
      <c r="C14" s="229" t="s">
        <v>1241</v>
      </c>
      <c r="D14" s="227">
        <v>2021</v>
      </c>
      <c r="E14" s="228" t="s">
        <v>1254</v>
      </c>
      <c r="F14" s="229"/>
      <c r="G14" s="229"/>
      <c r="I14" s="227" t="str">
        <f>'Studied Papers'!$A$38</f>
        <v>JohnsonZB21</v>
      </c>
      <c r="K14" s="230"/>
    </row>
    <row r="15" spans="1:11" s="227" customFormat="1" x14ac:dyDescent="0.2">
      <c r="A15" s="227">
        <f t="shared" si="0"/>
        <v>13</v>
      </c>
      <c r="B15" s="229" t="s">
        <v>785</v>
      </c>
      <c r="C15" s="229" t="s">
        <v>1241</v>
      </c>
      <c r="D15" s="227">
        <v>2021</v>
      </c>
      <c r="E15" s="228" t="s">
        <v>1255</v>
      </c>
      <c r="F15" s="229"/>
      <c r="G15" s="229"/>
      <c r="I15" s="227" t="str">
        <f>'Studied Papers'!$A$62</f>
        <v>MurphyHillEA21</v>
      </c>
      <c r="K15" s="230"/>
    </row>
    <row r="16" spans="1:11" s="227" customFormat="1" x14ac:dyDescent="0.2">
      <c r="A16" s="227">
        <f t="shared" si="0"/>
        <v>14</v>
      </c>
      <c r="B16" s="229" t="s">
        <v>785</v>
      </c>
      <c r="C16" s="229" t="s">
        <v>1241</v>
      </c>
      <c r="D16" s="227">
        <v>2021</v>
      </c>
      <c r="E16" s="228" t="s">
        <v>1256</v>
      </c>
      <c r="F16" s="229"/>
      <c r="G16" s="229"/>
      <c r="I16" s="227" t="str">
        <f>'Studied Papers'!$A$80</f>
        <v>StoreyEA21</v>
      </c>
      <c r="K16" s="230"/>
    </row>
    <row r="17" spans="1:11" s="227" customFormat="1" x14ac:dyDescent="0.2">
      <c r="A17" s="227">
        <f t="shared" si="0"/>
        <v>15</v>
      </c>
      <c r="B17" s="229" t="s">
        <v>785</v>
      </c>
      <c r="C17" s="229" t="s">
        <v>1241</v>
      </c>
      <c r="D17" s="227">
        <v>2021</v>
      </c>
      <c r="E17" s="228" t="s">
        <v>1257</v>
      </c>
      <c r="F17" s="229"/>
      <c r="G17" s="229" t="s">
        <v>789</v>
      </c>
      <c r="K17" s="230"/>
    </row>
    <row r="18" spans="1:11" s="227" customFormat="1" x14ac:dyDescent="0.2">
      <c r="A18" s="227">
        <f t="shared" si="0"/>
        <v>16</v>
      </c>
      <c r="B18" s="229" t="s">
        <v>785</v>
      </c>
      <c r="C18" s="229" t="s">
        <v>1241</v>
      </c>
      <c r="D18" s="227">
        <v>2021</v>
      </c>
      <c r="E18" s="228" t="s">
        <v>1258</v>
      </c>
      <c r="F18" s="229" t="s">
        <v>789</v>
      </c>
      <c r="J18" s="227" t="s">
        <v>1436</v>
      </c>
      <c r="K18" s="230"/>
    </row>
    <row r="19" spans="1:11" s="227" customFormat="1" x14ac:dyDescent="0.2">
      <c r="A19" s="227">
        <f t="shared" si="0"/>
        <v>17</v>
      </c>
      <c r="B19" s="229" t="s">
        <v>785</v>
      </c>
      <c r="C19" s="229"/>
      <c r="D19" s="227">
        <v>2021</v>
      </c>
      <c r="E19" s="228" t="s">
        <v>1259</v>
      </c>
      <c r="F19" s="229" t="s">
        <v>789</v>
      </c>
      <c r="J19" s="227" t="s">
        <v>906</v>
      </c>
      <c r="K19" s="230"/>
    </row>
    <row r="20" spans="1:11" s="227" customFormat="1" x14ac:dyDescent="0.2">
      <c r="A20" s="227">
        <f t="shared" si="0"/>
        <v>18</v>
      </c>
      <c r="B20" s="229" t="s">
        <v>785</v>
      </c>
      <c r="C20" s="229"/>
      <c r="D20" s="227">
        <v>2021</v>
      </c>
      <c r="E20" s="228" t="s">
        <v>1260</v>
      </c>
      <c r="F20" s="229" t="s">
        <v>789</v>
      </c>
      <c r="J20" s="228" t="s">
        <v>790</v>
      </c>
      <c r="K20" s="230"/>
    </row>
    <row r="21" spans="1:11" s="227" customFormat="1" x14ac:dyDescent="0.2">
      <c r="A21" s="227">
        <f t="shared" si="0"/>
        <v>19</v>
      </c>
      <c r="B21" s="229" t="s">
        <v>785</v>
      </c>
      <c r="C21" s="229"/>
      <c r="D21" s="227">
        <v>2021</v>
      </c>
      <c r="E21" s="228" t="s">
        <v>1261</v>
      </c>
      <c r="F21" s="229" t="s">
        <v>789</v>
      </c>
      <c r="J21" s="228" t="s">
        <v>790</v>
      </c>
      <c r="K21" s="230"/>
    </row>
    <row r="22" spans="1:11" s="227" customFormat="1" x14ac:dyDescent="0.2">
      <c r="A22" s="227">
        <f t="shared" si="0"/>
        <v>20</v>
      </c>
      <c r="B22" s="229" t="s">
        <v>785</v>
      </c>
      <c r="C22" s="229" t="s">
        <v>1241</v>
      </c>
      <c r="D22" s="227">
        <v>2020</v>
      </c>
      <c r="E22" s="228" t="s">
        <v>1262</v>
      </c>
      <c r="F22" s="229"/>
      <c r="H22" s="229" t="s">
        <v>789</v>
      </c>
      <c r="J22" s="227" t="s">
        <v>805</v>
      </c>
      <c r="K22" s="230"/>
    </row>
    <row r="23" spans="1:11" s="227" customFormat="1" x14ac:dyDescent="0.2">
      <c r="A23" s="227">
        <f t="shared" si="0"/>
        <v>21</v>
      </c>
      <c r="B23" s="229" t="s">
        <v>785</v>
      </c>
      <c r="C23" s="229" t="s">
        <v>1241</v>
      </c>
      <c r="D23" s="227">
        <v>2020</v>
      </c>
      <c r="E23" s="228" t="s">
        <v>1263</v>
      </c>
      <c r="F23" s="229"/>
      <c r="G23" s="229"/>
      <c r="I23" s="227" t="str">
        <f>'Studied Papers'!$A$20</f>
        <v>ChapettaT20</v>
      </c>
      <c r="K23" s="230"/>
    </row>
    <row r="24" spans="1:11" s="227" customFormat="1" x14ac:dyDescent="0.2">
      <c r="A24" s="227">
        <f t="shared" si="0"/>
        <v>22</v>
      </c>
      <c r="B24" s="229" t="s">
        <v>785</v>
      </c>
      <c r="C24" s="229" t="s">
        <v>1241</v>
      </c>
      <c r="D24" s="227">
        <v>2020</v>
      </c>
      <c r="E24" s="228" t="s">
        <v>1264</v>
      </c>
      <c r="F24" s="229"/>
      <c r="G24" s="229"/>
      <c r="I24" s="227" t="str">
        <f>'Studied Papers'!$A$63</f>
        <v>OliveiraEA20</v>
      </c>
      <c r="K24" s="230"/>
    </row>
    <row r="25" spans="1:11" s="227" customFormat="1" x14ac:dyDescent="0.2">
      <c r="A25" s="227">
        <f t="shared" si="0"/>
        <v>23</v>
      </c>
      <c r="B25" s="229" t="s">
        <v>785</v>
      </c>
      <c r="C25" s="229" t="s">
        <v>1241</v>
      </c>
      <c r="D25" s="227">
        <v>2020</v>
      </c>
      <c r="E25" s="228" t="s">
        <v>1265</v>
      </c>
      <c r="F25" s="229"/>
      <c r="G25" s="229" t="s">
        <v>789</v>
      </c>
      <c r="K25" s="230"/>
    </row>
    <row r="26" spans="1:11" s="227" customFormat="1" x14ac:dyDescent="0.2">
      <c r="A26" s="227">
        <f t="shared" si="0"/>
        <v>24</v>
      </c>
      <c r="B26" s="229" t="s">
        <v>785</v>
      </c>
      <c r="C26" s="229" t="s">
        <v>1241</v>
      </c>
      <c r="D26" s="227">
        <v>2020</v>
      </c>
      <c r="E26" s="228" t="s">
        <v>1266</v>
      </c>
      <c r="F26" s="229"/>
      <c r="G26" s="229" t="s">
        <v>789</v>
      </c>
      <c r="K26" s="230"/>
    </row>
    <row r="27" spans="1:11" s="227" customFormat="1" x14ac:dyDescent="0.2">
      <c r="A27" s="227">
        <f t="shared" si="0"/>
        <v>25</v>
      </c>
      <c r="B27" s="229" t="s">
        <v>785</v>
      </c>
      <c r="C27" s="229"/>
      <c r="D27" s="227">
        <v>2020</v>
      </c>
      <c r="E27" s="228" t="s">
        <v>1267</v>
      </c>
      <c r="F27" s="229"/>
      <c r="G27" s="229" t="s">
        <v>789</v>
      </c>
      <c r="K27" s="230"/>
    </row>
    <row r="28" spans="1:11" s="227" customFormat="1" x14ac:dyDescent="0.2">
      <c r="A28" s="227">
        <f t="shared" si="0"/>
        <v>26</v>
      </c>
      <c r="B28" s="229" t="s">
        <v>785</v>
      </c>
      <c r="C28" s="229" t="s">
        <v>1241</v>
      </c>
      <c r="D28" s="227">
        <v>2020</v>
      </c>
      <c r="E28" s="228" t="s">
        <v>1268</v>
      </c>
      <c r="F28" s="229" t="s">
        <v>789</v>
      </c>
      <c r="J28" s="227" t="s">
        <v>1226</v>
      </c>
      <c r="K28" s="230">
        <f>A5</f>
        <v>3</v>
      </c>
    </row>
    <row r="29" spans="1:11" s="227" customFormat="1" x14ac:dyDescent="0.2">
      <c r="A29" s="227">
        <f t="shared" si="0"/>
        <v>27</v>
      </c>
      <c r="B29" s="229" t="s">
        <v>785</v>
      </c>
      <c r="C29" s="229" t="s">
        <v>1241</v>
      </c>
      <c r="D29" s="227">
        <v>2020</v>
      </c>
      <c r="E29" s="228" t="s">
        <v>1245</v>
      </c>
      <c r="F29" s="229"/>
      <c r="H29" s="229" t="s">
        <v>789</v>
      </c>
      <c r="J29" s="227" t="s">
        <v>1433</v>
      </c>
      <c r="K29" s="230"/>
    </row>
    <row r="30" spans="1:11" s="227" customFormat="1" x14ac:dyDescent="0.2">
      <c r="A30" s="227">
        <f t="shared" si="0"/>
        <v>28</v>
      </c>
      <c r="B30" s="229" t="s">
        <v>785</v>
      </c>
      <c r="C30" s="229" t="s">
        <v>1241</v>
      </c>
      <c r="D30" s="227">
        <v>2020</v>
      </c>
      <c r="E30" s="228" t="s">
        <v>1246</v>
      </c>
      <c r="F30" s="229"/>
      <c r="G30" s="229" t="s">
        <v>789</v>
      </c>
      <c r="K30" s="230"/>
    </row>
    <row r="31" spans="1:11" s="227" customFormat="1" x14ac:dyDescent="0.2">
      <c r="A31" s="227">
        <f t="shared" si="0"/>
        <v>29</v>
      </c>
      <c r="B31" s="229" t="s">
        <v>785</v>
      </c>
      <c r="C31" s="229" t="s">
        <v>1241</v>
      </c>
      <c r="D31" s="227">
        <v>2020</v>
      </c>
      <c r="E31" s="228" t="s">
        <v>1269</v>
      </c>
      <c r="F31" s="229"/>
      <c r="H31" s="229" t="s">
        <v>789</v>
      </c>
      <c r="J31" s="227" t="s">
        <v>900</v>
      </c>
      <c r="K31" s="230"/>
    </row>
    <row r="32" spans="1:11" s="227" customFormat="1" x14ac:dyDescent="0.2">
      <c r="A32" s="227">
        <f t="shared" si="0"/>
        <v>30</v>
      </c>
      <c r="B32" s="229" t="s">
        <v>785</v>
      </c>
      <c r="C32" s="229" t="s">
        <v>1241</v>
      </c>
      <c r="D32" s="227">
        <v>2020</v>
      </c>
      <c r="E32" s="228" t="s">
        <v>1248</v>
      </c>
      <c r="F32" s="229" t="s">
        <v>789</v>
      </c>
      <c r="J32" s="227" t="s">
        <v>1226</v>
      </c>
      <c r="K32" s="230">
        <f>A10</f>
        <v>8</v>
      </c>
    </row>
    <row r="33" spans="1:11" s="227" customFormat="1" x14ac:dyDescent="0.2">
      <c r="A33" s="227">
        <f t="shared" si="0"/>
        <v>31</v>
      </c>
      <c r="B33" s="229" t="s">
        <v>785</v>
      </c>
      <c r="C33" s="229" t="s">
        <v>1241</v>
      </c>
      <c r="D33" s="227">
        <v>2020</v>
      </c>
      <c r="E33" s="228" t="s">
        <v>1270</v>
      </c>
      <c r="F33" s="229" t="s">
        <v>789</v>
      </c>
      <c r="J33" s="227" t="s">
        <v>1226</v>
      </c>
      <c r="K33" s="230">
        <f>A6</f>
        <v>4</v>
      </c>
    </row>
    <row r="34" spans="1:11" s="227" customFormat="1" x14ac:dyDescent="0.2">
      <c r="A34" s="227">
        <f t="shared" si="0"/>
        <v>32</v>
      </c>
      <c r="B34" s="229" t="s">
        <v>785</v>
      </c>
      <c r="C34" s="229" t="s">
        <v>1241</v>
      </c>
      <c r="D34" s="227">
        <v>2020</v>
      </c>
      <c r="E34" s="228" t="s">
        <v>1326</v>
      </c>
      <c r="F34" s="229"/>
      <c r="I34" s="227" t="str">
        <f>'Studied Papers'!$A$46</f>
        <v>LavazzaLM20</v>
      </c>
      <c r="K34" s="230"/>
    </row>
    <row r="35" spans="1:11" s="227" customFormat="1" x14ac:dyDescent="0.2">
      <c r="A35" s="227">
        <f t="shared" si="0"/>
        <v>33</v>
      </c>
      <c r="B35" s="229" t="s">
        <v>785</v>
      </c>
      <c r="C35" s="229" t="s">
        <v>1241</v>
      </c>
      <c r="D35" s="227">
        <v>2020</v>
      </c>
      <c r="E35" s="228" t="s">
        <v>1271</v>
      </c>
      <c r="F35" s="229"/>
      <c r="H35" s="229" t="s">
        <v>789</v>
      </c>
      <c r="J35" s="227" t="s">
        <v>1430</v>
      </c>
      <c r="K35" s="230"/>
    </row>
    <row r="36" spans="1:11" s="227" customFormat="1" x14ac:dyDescent="0.2">
      <c r="A36" s="227">
        <f t="shared" si="0"/>
        <v>34</v>
      </c>
      <c r="B36" s="229" t="s">
        <v>785</v>
      </c>
      <c r="C36" s="229" t="s">
        <v>1241</v>
      </c>
      <c r="D36" s="227">
        <v>2020</v>
      </c>
      <c r="E36" s="228" t="s">
        <v>1243</v>
      </c>
      <c r="F36" s="229"/>
      <c r="I36" s="227" t="str">
        <f>'Studied Papers'!$A$13</f>
        <v>BezerraEA20</v>
      </c>
      <c r="K36" s="230"/>
    </row>
    <row r="37" spans="1:11" s="227" customFormat="1" x14ac:dyDescent="0.2">
      <c r="A37" s="227">
        <f t="shared" si="0"/>
        <v>35</v>
      </c>
      <c r="B37" s="229" t="s">
        <v>785</v>
      </c>
      <c r="C37" s="229" t="s">
        <v>1241</v>
      </c>
      <c r="D37" s="227">
        <v>2020</v>
      </c>
      <c r="E37" s="228" t="s">
        <v>1272</v>
      </c>
      <c r="F37" s="229" t="s">
        <v>789</v>
      </c>
      <c r="J37" s="227" t="s">
        <v>1428</v>
      </c>
      <c r="K37" s="230"/>
    </row>
    <row r="38" spans="1:11" s="227" customFormat="1" x14ac:dyDescent="0.2">
      <c r="A38" s="227">
        <f t="shared" si="0"/>
        <v>36</v>
      </c>
      <c r="B38" s="229" t="s">
        <v>785</v>
      </c>
      <c r="C38" s="229" t="s">
        <v>1241</v>
      </c>
      <c r="D38" s="227">
        <v>2020</v>
      </c>
      <c r="E38" s="228" t="s">
        <v>1273</v>
      </c>
      <c r="F38" s="229" t="s">
        <v>789</v>
      </c>
      <c r="J38" s="228" t="s">
        <v>790</v>
      </c>
      <c r="K38" s="230"/>
    </row>
    <row r="39" spans="1:11" s="227" customFormat="1" x14ac:dyDescent="0.2">
      <c r="A39" s="227">
        <f t="shared" si="0"/>
        <v>37</v>
      </c>
      <c r="B39" s="229" t="s">
        <v>785</v>
      </c>
      <c r="C39" s="229"/>
      <c r="D39" s="227">
        <v>2020</v>
      </c>
      <c r="E39" s="228" t="s">
        <v>1274</v>
      </c>
      <c r="F39" s="229" t="s">
        <v>789</v>
      </c>
      <c r="J39" s="228" t="s">
        <v>790</v>
      </c>
      <c r="K39" s="230"/>
    </row>
    <row r="40" spans="1:11" s="227" customFormat="1" x14ac:dyDescent="0.2">
      <c r="A40" s="227">
        <f t="shared" si="0"/>
        <v>38</v>
      </c>
      <c r="B40" s="229"/>
      <c r="C40" s="260" t="s">
        <v>1241</v>
      </c>
      <c r="D40" s="261">
        <v>2019</v>
      </c>
      <c r="E40" s="262" t="s">
        <v>1371</v>
      </c>
      <c r="F40" s="229"/>
      <c r="G40" s="260" t="s">
        <v>789</v>
      </c>
      <c r="J40" s="228"/>
      <c r="K40" s="230"/>
    </row>
    <row r="41" spans="1:11" s="227" customFormat="1" x14ac:dyDescent="0.2">
      <c r="A41" s="227">
        <f t="shared" si="0"/>
        <v>39</v>
      </c>
      <c r="B41" s="229" t="s">
        <v>785</v>
      </c>
      <c r="C41" s="229"/>
      <c r="D41" s="227">
        <v>2019</v>
      </c>
      <c r="E41" s="228" t="s">
        <v>1327</v>
      </c>
      <c r="F41" s="229"/>
      <c r="G41" s="229" t="s">
        <v>789</v>
      </c>
      <c r="K41" s="230"/>
    </row>
    <row r="42" spans="1:11" s="227" customFormat="1" x14ac:dyDescent="0.2">
      <c r="A42" s="227">
        <f t="shared" si="0"/>
        <v>40</v>
      </c>
      <c r="B42" s="229" t="s">
        <v>785</v>
      </c>
      <c r="C42" s="229" t="s">
        <v>1241</v>
      </c>
      <c r="D42" s="227">
        <v>2019</v>
      </c>
      <c r="E42" s="228" t="s">
        <v>1328</v>
      </c>
      <c r="F42" s="229"/>
      <c r="H42" s="229" t="s">
        <v>789</v>
      </c>
      <c r="J42" s="227" t="s">
        <v>805</v>
      </c>
      <c r="K42" s="230"/>
    </row>
    <row r="43" spans="1:11" s="227" customFormat="1" x14ac:dyDescent="0.2">
      <c r="A43" s="227">
        <f t="shared" si="0"/>
        <v>41</v>
      </c>
      <c r="B43" s="229" t="s">
        <v>785</v>
      </c>
      <c r="C43" s="229" t="s">
        <v>1241</v>
      </c>
      <c r="D43" s="227">
        <v>2019</v>
      </c>
      <c r="E43" s="228" t="s">
        <v>1329</v>
      </c>
      <c r="F43" s="229"/>
      <c r="H43" s="229" t="s">
        <v>789</v>
      </c>
      <c r="J43" s="227" t="s">
        <v>805</v>
      </c>
      <c r="K43" s="230"/>
    </row>
    <row r="44" spans="1:11" s="227" customFormat="1" x14ac:dyDescent="0.2">
      <c r="A44" s="227">
        <f t="shared" si="0"/>
        <v>42</v>
      </c>
      <c r="B44" s="229" t="s">
        <v>785</v>
      </c>
      <c r="C44" s="229" t="s">
        <v>1241</v>
      </c>
      <c r="D44" s="227">
        <v>2019</v>
      </c>
      <c r="E44" s="228" t="s">
        <v>1275</v>
      </c>
      <c r="F44" s="229"/>
      <c r="G44" s="229"/>
      <c r="I44" s="227" t="str">
        <f>'Studied Papers'!$A$12</f>
        <v>BeskerMB19</v>
      </c>
      <c r="K44" s="230"/>
    </row>
    <row r="45" spans="1:11" s="227" customFormat="1" x14ac:dyDescent="0.2">
      <c r="A45" s="227">
        <f t="shared" si="0"/>
        <v>43</v>
      </c>
      <c r="B45" s="229" t="s">
        <v>785</v>
      </c>
      <c r="C45" s="229"/>
      <c r="D45" s="227">
        <v>2019</v>
      </c>
      <c r="E45" s="228" t="s">
        <v>1276</v>
      </c>
      <c r="F45" s="229"/>
      <c r="H45" s="229" t="s">
        <v>789</v>
      </c>
      <c r="J45" s="227" t="s">
        <v>1425</v>
      </c>
      <c r="K45" s="230"/>
    </row>
    <row r="46" spans="1:11" s="227" customFormat="1" x14ac:dyDescent="0.2">
      <c r="A46" s="227">
        <f t="shared" si="0"/>
        <v>44</v>
      </c>
      <c r="B46" s="229" t="s">
        <v>785</v>
      </c>
      <c r="C46" s="229"/>
      <c r="D46" s="227">
        <v>2019</v>
      </c>
      <c r="E46" s="228" t="s">
        <v>1277</v>
      </c>
      <c r="F46" s="229"/>
      <c r="G46" s="229" t="s">
        <v>789</v>
      </c>
      <c r="K46" s="230"/>
    </row>
    <row r="47" spans="1:11" s="227" customFormat="1" x14ac:dyDescent="0.2">
      <c r="A47" s="227">
        <f t="shared" si="0"/>
        <v>45</v>
      </c>
      <c r="B47" s="229" t="s">
        <v>785</v>
      </c>
      <c r="C47" s="229"/>
      <c r="D47" s="227">
        <v>2019</v>
      </c>
      <c r="E47" s="228" t="s">
        <v>1278</v>
      </c>
      <c r="F47" s="229" t="s">
        <v>789</v>
      </c>
      <c r="J47" s="227" t="s">
        <v>1393</v>
      </c>
      <c r="K47" s="230"/>
    </row>
    <row r="48" spans="1:11" s="227" customFormat="1" x14ac:dyDescent="0.2">
      <c r="A48" s="227">
        <f t="shared" si="0"/>
        <v>46</v>
      </c>
      <c r="B48" s="229" t="s">
        <v>785</v>
      </c>
      <c r="C48" s="229" t="s">
        <v>1241</v>
      </c>
      <c r="D48" s="227">
        <v>2019</v>
      </c>
      <c r="E48" s="228" t="s">
        <v>1279</v>
      </c>
      <c r="F48" s="229" t="s">
        <v>789</v>
      </c>
      <c r="J48" s="227" t="s">
        <v>805</v>
      </c>
      <c r="K48" s="230"/>
    </row>
    <row r="49" spans="1:11" s="227" customFormat="1" x14ac:dyDescent="0.2">
      <c r="A49" s="227">
        <f t="shared" si="0"/>
        <v>47</v>
      </c>
      <c r="B49" s="229" t="s">
        <v>785</v>
      </c>
      <c r="C49" s="229" t="s">
        <v>1241</v>
      </c>
      <c r="D49" s="227">
        <v>2019</v>
      </c>
      <c r="E49" s="228" t="s">
        <v>1280</v>
      </c>
      <c r="F49" s="229" t="s">
        <v>789</v>
      </c>
      <c r="J49" s="227" t="s">
        <v>1330</v>
      </c>
      <c r="K49" s="230"/>
    </row>
    <row r="50" spans="1:11" s="227" customFormat="1" x14ac:dyDescent="0.2">
      <c r="A50" s="227">
        <f t="shared" si="0"/>
        <v>48</v>
      </c>
      <c r="B50" s="229" t="s">
        <v>785</v>
      </c>
      <c r="C50" s="229"/>
      <c r="D50" s="227">
        <v>2019</v>
      </c>
      <c r="E50" s="228" t="s">
        <v>1281</v>
      </c>
      <c r="F50" s="229" t="s">
        <v>789</v>
      </c>
      <c r="J50" s="227" t="s">
        <v>1331</v>
      </c>
      <c r="K50" s="230"/>
    </row>
    <row r="51" spans="1:11" s="227" customFormat="1" x14ac:dyDescent="0.2">
      <c r="A51" s="227">
        <f t="shared" si="0"/>
        <v>49</v>
      </c>
      <c r="B51" s="229" t="s">
        <v>785</v>
      </c>
      <c r="C51" s="229" t="s">
        <v>1241</v>
      </c>
      <c r="D51" s="227">
        <v>2019</v>
      </c>
      <c r="E51" s="228" t="s">
        <v>1282</v>
      </c>
      <c r="F51" s="229"/>
      <c r="G51" s="229" t="s">
        <v>789</v>
      </c>
      <c r="K51" s="230"/>
    </row>
    <row r="52" spans="1:11" s="227" customFormat="1" x14ac:dyDescent="0.2">
      <c r="A52" s="227">
        <f t="shared" si="0"/>
        <v>50</v>
      </c>
      <c r="B52" s="229" t="s">
        <v>785</v>
      </c>
      <c r="C52" s="229" t="s">
        <v>1241</v>
      </c>
      <c r="D52" s="227">
        <v>2019</v>
      </c>
      <c r="E52" s="228" t="s">
        <v>1332</v>
      </c>
      <c r="F52" s="229"/>
      <c r="G52" s="229" t="s">
        <v>789</v>
      </c>
      <c r="K52" s="230"/>
    </row>
    <row r="53" spans="1:11" s="227" customFormat="1" x14ac:dyDescent="0.2">
      <c r="A53" s="227">
        <f t="shared" si="0"/>
        <v>51</v>
      </c>
      <c r="B53" s="229" t="s">
        <v>785</v>
      </c>
      <c r="C53" s="229" t="s">
        <v>1241</v>
      </c>
      <c r="D53" s="227">
        <v>2019</v>
      </c>
      <c r="E53" s="228" t="s">
        <v>1283</v>
      </c>
      <c r="F53" s="229" t="s">
        <v>789</v>
      </c>
      <c r="J53" s="227" t="s">
        <v>1392</v>
      </c>
      <c r="K53" s="230"/>
    </row>
    <row r="54" spans="1:11" s="227" customFormat="1" x14ac:dyDescent="0.2">
      <c r="A54" s="227">
        <f t="shared" si="0"/>
        <v>52</v>
      </c>
      <c r="B54" s="229" t="s">
        <v>785</v>
      </c>
      <c r="C54" s="229"/>
      <c r="D54" s="227">
        <v>2019</v>
      </c>
      <c r="E54" s="228" t="s">
        <v>1284</v>
      </c>
      <c r="F54" s="229" t="s">
        <v>789</v>
      </c>
      <c r="J54" s="228" t="s">
        <v>790</v>
      </c>
      <c r="K54" s="230"/>
    </row>
    <row r="55" spans="1:11" s="227" customFormat="1" x14ac:dyDescent="0.2">
      <c r="A55" s="227">
        <f t="shared" si="0"/>
        <v>53</v>
      </c>
      <c r="B55" s="229" t="s">
        <v>785</v>
      </c>
      <c r="C55" s="229"/>
      <c r="D55" s="227">
        <v>2019</v>
      </c>
      <c r="E55" s="228" t="s">
        <v>1285</v>
      </c>
      <c r="F55" s="229" t="s">
        <v>789</v>
      </c>
      <c r="J55" s="228" t="s">
        <v>790</v>
      </c>
      <c r="K55" s="230"/>
    </row>
    <row r="56" spans="1:11" s="227" customFormat="1" x14ac:dyDescent="0.2">
      <c r="A56" s="227">
        <f t="shared" si="0"/>
        <v>54</v>
      </c>
      <c r="B56" s="229" t="s">
        <v>785</v>
      </c>
      <c r="C56" s="229"/>
      <c r="D56" s="227">
        <v>2019</v>
      </c>
      <c r="E56" s="228" t="s">
        <v>1286</v>
      </c>
      <c r="F56" s="229" t="s">
        <v>789</v>
      </c>
      <c r="J56" s="228" t="s">
        <v>790</v>
      </c>
      <c r="K56" s="230"/>
    </row>
    <row r="57" spans="1:11" s="227" customFormat="1" x14ac:dyDescent="0.2">
      <c r="A57" s="227">
        <f t="shared" si="0"/>
        <v>55</v>
      </c>
      <c r="B57" s="229" t="s">
        <v>785</v>
      </c>
      <c r="C57" s="229"/>
      <c r="D57" s="227">
        <v>2019</v>
      </c>
      <c r="E57" s="228" t="s">
        <v>1287</v>
      </c>
      <c r="F57" s="229" t="s">
        <v>789</v>
      </c>
      <c r="J57" s="228" t="s">
        <v>790</v>
      </c>
      <c r="K57" s="230"/>
    </row>
    <row r="58" spans="1:11" s="227" customFormat="1" x14ac:dyDescent="0.2">
      <c r="A58" s="227">
        <f t="shared" si="0"/>
        <v>56</v>
      </c>
      <c r="B58" s="229" t="s">
        <v>785</v>
      </c>
      <c r="C58" s="229"/>
      <c r="D58" s="227">
        <v>2019</v>
      </c>
      <c r="E58" s="228" t="s">
        <v>1288</v>
      </c>
      <c r="F58" s="229" t="s">
        <v>789</v>
      </c>
      <c r="J58" s="228" t="s">
        <v>790</v>
      </c>
      <c r="K58" s="230"/>
    </row>
    <row r="59" spans="1:11" s="227" customFormat="1" x14ac:dyDescent="0.2">
      <c r="A59" s="227">
        <f t="shared" si="0"/>
        <v>57</v>
      </c>
      <c r="B59" s="229" t="s">
        <v>785</v>
      </c>
      <c r="C59" s="229"/>
      <c r="D59" s="227">
        <v>2019</v>
      </c>
      <c r="E59" s="228" t="s">
        <v>1289</v>
      </c>
      <c r="F59" s="229" t="s">
        <v>789</v>
      </c>
      <c r="J59" s="228" t="s">
        <v>790</v>
      </c>
      <c r="K59" s="230"/>
    </row>
    <row r="60" spans="1:11" s="227" customFormat="1" x14ac:dyDescent="0.2">
      <c r="A60" s="227">
        <f t="shared" si="0"/>
        <v>58</v>
      </c>
      <c r="B60" s="229" t="s">
        <v>785</v>
      </c>
      <c r="C60" s="229"/>
      <c r="D60" s="227">
        <v>2019</v>
      </c>
      <c r="E60" s="228" t="s">
        <v>1290</v>
      </c>
      <c r="F60" s="229" t="s">
        <v>789</v>
      </c>
      <c r="J60" s="228" t="s">
        <v>790</v>
      </c>
      <c r="K60" s="230"/>
    </row>
    <row r="61" spans="1:11" s="227" customFormat="1" x14ac:dyDescent="0.2">
      <c r="A61" s="227">
        <f t="shared" si="0"/>
        <v>59</v>
      </c>
      <c r="B61" s="229" t="s">
        <v>785</v>
      </c>
      <c r="C61" s="229"/>
      <c r="D61" s="227">
        <v>2019</v>
      </c>
      <c r="E61" s="228" t="s">
        <v>1291</v>
      </c>
      <c r="F61" s="229" t="s">
        <v>789</v>
      </c>
      <c r="J61" s="228" t="s">
        <v>790</v>
      </c>
      <c r="K61" s="230"/>
    </row>
    <row r="62" spans="1:11" s="227" customFormat="1" x14ac:dyDescent="0.2">
      <c r="A62" s="227">
        <f t="shared" si="0"/>
        <v>60</v>
      </c>
      <c r="B62" s="229" t="s">
        <v>785</v>
      </c>
      <c r="C62" s="229"/>
      <c r="D62" s="227">
        <v>2019</v>
      </c>
      <c r="E62" s="228" t="s">
        <v>1333</v>
      </c>
      <c r="F62" s="229" t="s">
        <v>789</v>
      </c>
      <c r="J62" s="228" t="s">
        <v>790</v>
      </c>
      <c r="K62" s="230"/>
    </row>
    <row r="63" spans="1:11" s="227" customFormat="1" x14ac:dyDescent="0.2">
      <c r="A63" s="227">
        <f t="shared" si="0"/>
        <v>61</v>
      </c>
      <c r="B63" s="229" t="s">
        <v>785</v>
      </c>
      <c r="C63" s="229"/>
      <c r="D63" s="227">
        <v>2019</v>
      </c>
      <c r="E63" s="228" t="s">
        <v>1292</v>
      </c>
      <c r="F63" s="229" t="s">
        <v>789</v>
      </c>
      <c r="J63" s="228" t="s">
        <v>790</v>
      </c>
      <c r="K63" s="230"/>
    </row>
    <row r="64" spans="1:11" s="227" customFormat="1" x14ac:dyDescent="0.2">
      <c r="A64" s="227">
        <f t="shared" si="0"/>
        <v>62</v>
      </c>
      <c r="B64" s="229" t="s">
        <v>785</v>
      </c>
      <c r="C64" s="229"/>
      <c r="D64" s="227">
        <v>2019</v>
      </c>
      <c r="E64" s="228" t="s">
        <v>1293</v>
      </c>
      <c r="F64" s="229" t="s">
        <v>789</v>
      </c>
      <c r="J64" s="228" t="s">
        <v>790</v>
      </c>
      <c r="K64" s="230"/>
    </row>
    <row r="65" spans="1:11" s="227" customFormat="1" x14ac:dyDescent="0.2">
      <c r="A65" s="227">
        <f t="shared" si="0"/>
        <v>63</v>
      </c>
      <c r="B65" s="229" t="s">
        <v>785</v>
      </c>
      <c r="C65" s="229"/>
      <c r="D65" s="227">
        <v>2019</v>
      </c>
      <c r="E65" s="228" t="s">
        <v>1294</v>
      </c>
      <c r="F65" s="229" t="s">
        <v>789</v>
      </c>
      <c r="J65" s="228" t="s">
        <v>790</v>
      </c>
      <c r="K65" s="230"/>
    </row>
    <row r="66" spans="1:11" s="227" customFormat="1" x14ac:dyDescent="0.2">
      <c r="A66" s="227">
        <f t="shared" si="0"/>
        <v>64</v>
      </c>
      <c r="B66" s="229" t="s">
        <v>785</v>
      </c>
      <c r="C66" s="229"/>
      <c r="D66" s="227">
        <v>2019</v>
      </c>
      <c r="E66" s="228" t="s">
        <v>1295</v>
      </c>
      <c r="F66" s="229" t="s">
        <v>789</v>
      </c>
      <c r="J66" s="228" t="s">
        <v>790</v>
      </c>
      <c r="K66" s="230"/>
    </row>
    <row r="67" spans="1:11" s="227" customFormat="1" x14ac:dyDescent="0.2">
      <c r="A67" s="227">
        <f t="shared" si="0"/>
        <v>65</v>
      </c>
      <c r="B67" s="229" t="s">
        <v>785</v>
      </c>
      <c r="C67" s="229"/>
      <c r="D67" s="227">
        <v>2019</v>
      </c>
      <c r="E67" s="228" t="s">
        <v>1296</v>
      </c>
      <c r="F67" s="229" t="s">
        <v>789</v>
      </c>
      <c r="J67" s="228" t="s">
        <v>790</v>
      </c>
      <c r="K67" s="230"/>
    </row>
    <row r="68" spans="1:11" s="227" customFormat="1" x14ac:dyDescent="0.2">
      <c r="A68" s="227">
        <f t="shared" si="0"/>
        <v>66</v>
      </c>
      <c r="B68" s="229" t="s">
        <v>785</v>
      </c>
      <c r="C68" s="229"/>
      <c r="D68" s="227">
        <v>2019</v>
      </c>
      <c r="E68" s="228" t="s">
        <v>1297</v>
      </c>
      <c r="F68" s="229" t="s">
        <v>789</v>
      </c>
      <c r="J68" s="228" t="s">
        <v>790</v>
      </c>
      <c r="K68" s="230"/>
    </row>
    <row r="69" spans="1:11" s="227" customFormat="1" x14ac:dyDescent="0.2">
      <c r="A69" s="227">
        <f t="shared" si="0"/>
        <v>67</v>
      </c>
      <c r="B69" s="229" t="s">
        <v>785</v>
      </c>
      <c r="C69" s="229"/>
      <c r="D69" s="227">
        <v>2019</v>
      </c>
      <c r="E69" s="228" t="s">
        <v>1298</v>
      </c>
      <c r="F69" s="229" t="s">
        <v>789</v>
      </c>
      <c r="J69" s="228" t="s">
        <v>790</v>
      </c>
      <c r="K69" s="230"/>
    </row>
    <row r="70" spans="1:11" s="227" customFormat="1" x14ac:dyDescent="0.2">
      <c r="A70" s="227">
        <f t="shared" ref="A70:A99" si="1">A69+1</f>
        <v>68</v>
      </c>
      <c r="B70" s="229" t="s">
        <v>785</v>
      </c>
      <c r="C70" s="229"/>
      <c r="D70" s="227">
        <v>2019</v>
      </c>
      <c r="E70" s="228" t="s">
        <v>1334</v>
      </c>
      <c r="F70" s="229" t="s">
        <v>789</v>
      </c>
      <c r="J70" s="228" t="s">
        <v>790</v>
      </c>
      <c r="K70" s="230"/>
    </row>
    <row r="71" spans="1:11" s="227" customFormat="1" x14ac:dyDescent="0.2">
      <c r="A71" s="227">
        <f t="shared" si="1"/>
        <v>69</v>
      </c>
      <c r="B71" s="229" t="s">
        <v>785</v>
      </c>
      <c r="C71" s="229"/>
      <c r="D71" s="227">
        <v>2019</v>
      </c>
      <c r="E71" s="228" t="s">
        <v>1299</v>
      </c>
      <c r="F71" s="229" t="s">
        <v>789</v>
      </c>
      <c r="J71" s="228" t="s">
        <v>790</v>
      </c>
      <c r="K71" s="230"/>
    </row>
    <row r="72" spans="1:11" s="227" customFormat="1" x14ac:dyDescent="0.2">
      <c r="A72" s="227">
        <f t="shared" si="1"/>
        <v>70</v>
      </c>
      <c r="B72" s="229" t="s">
        <v>785</v>
      </c>
      <c r="C72" s="229"/>
      <c r="D72" s="227">
        <v>2019</v>
      </c>
      <c r="E72" s="228" t="s">
        <v>1300</v>
      </c>
      <c r="F72" s="229" t="s">
        <v>789</v>
      </c>
      <c r="J72" s="228" t="s">
        <v>790</v>
      </c>
      <c r="K72" s="230"/>
    </row>
    <row r="73" spans="1:11" s="227" customFormat="1" x14ac:dyDescent="0.2">
      <c r="A73" s="227">
        <f t="shared" si="1"/>
        <v>71</v>
      </c>
      <c r="B73" s="229" t="s">
        <v>785</v>
      </c>
      <c r="C73" s="229"/>
      <c r="D73" s="227">
        <v>2019</v>
      </c>
      <c r="E73" s="228" t="s">
        <v>1335</v>
      </c>
      <c r="F73" s="229" t="s">
        <v>789</v>
      </c>
      <c r="J73" s="228" t="s">
        <v>790</v>
      </c>
      <c r="K73" s="230"/>
    </row>
    <row r="74" spans="1:11" s="227" customFormat="1" x14ac:dyDescent="0.2">
      <c r="A74" s="227">
        <f t="shared" si="1"/>
        <v>72</v>
      </c>
      <c r="B74" s="229" t="s">
        <v>785</v>
      </c>
      <c r="C74" s="229"/>
      <c r="D74" s="227">
        <v>2019</v>
      </c>
      <c r="E74" s="228" t="s">
        <v>1301</v>
      </c>
      <c r="F74" s="229" t="s">
        <v>789</v>
      </c>
      <c r="J74" s="228" t="s">
        <v>790</v>
      </c>
      <c r="K74" s="230"/>
    </row>
    <row r="75" spans="1:11" s="227" customFormat="1" x14ac:dyDescent="0.2">
      <c r="A75" s="227">
        <f t="shared" si="1"/>
        <v>73</v>
      </c>
      <c r="B75" s="229" t="s">
        <v>785</v>
      </c>
      <c r="C75" s="229"/>
      <c r="D75" s="227">
        <v>2019</v>
      </c>
      <c r="E75" s="228" t="s">
        <v>1302</v>
      </c>
      <c r="F75" s="229" t="s">
        <v>789</v>
      </c>
      <c r="J75" s="228" t="s">
        <v>790</v>
      </c>
      <c r="K75" s="230"/>
    </row>
    <row r="76" spans="1:11" s="227" customFormat="1" x14ac:dyDescent="0.2">
      <c r="A76" s="227">
        <f t="shared" si="1"/>
        <v>74</v>
      </c>
      <c r="B76" s="229" t="s">
        <v>785</v>
      </c>
      <c r="C76" s="229"/>
      <c r="D76" s="227">
        <v>2019</v>
      </c>
      <c r="E76" s="228" t="s">
        <v>1336</v>
      </c>
      <c r="F76" s="229" t="s">
        <v>789</v>
      </c>
      <c r="J76" s="228" t="s">
        <v>790</v>
      </c>
      <c r="K76" s="230"/>
    </row>
    <row r="77" spans="1:11" s="227" customFormat="1" x14ac:dyDescent="0.2">
      <c r="A77" s="227">
        <f t="shared" si="1"/>
        <v>75</v>
      </c>
      <c r="B77" s="229" t="s">
        <v>785</v>
      </c>
      <c r="C77" s="229"/>
      <c r="D77" s="227">
        <v>2019</v>
      </c>
      <c r="E77" s="228" t="s">
        <v>1303</v>
      </c>
      <c r="F77" s="229" t="s">
        <v>789</v>
      </c>
      <c r="J77" s="228" t="s">
        <v>790</v>
      </c>
      <c r="K77" s="230"/>
    </row>
    <row r="78" spans="1:11" s="227" customFormat="1" x14ac:dyDescent="0.2">
      <c r="A78" s="227">
        <f t="shared" si="1"/>
        <v>76</v>
      </c>
      <c r="B78" s="229" t="s">
        <v>785</v>
      </c>
      <c r="C78" s="229"/>
      <c r="D78" s="227">
        <v>2019</v>
      </c>
      <c r="E78" s="228" t="s">
        <v>1304</v>
      </c>
      <c r="F78" s="229" t="s">
        <v>789</v>
      </c>
      <c r="J78" s="228" t="s">
        <v>790</v>
      </c>
      <c r="K78" s="230"/>
    </row>
    <row r="79" spans="1:11" s="227" customFormat="1" x14ac:dyDescent="0.2">
      <c r="A79" s="227">
        <f t="shared" si="1"/>
        <v>77</v>
      </c>
      <c r="B79" s="229" t="s">
        <v>785</v>
      </c>
      <c r="C79" s="229"/>
      <c r="D79" s="227">
        <v>2019</v>
      </c>
      <c r="E79" s="228" t="s">
        <v>1305</v>
      </c>
      <c r="F79" s="229" t="s">
        <v>789</v>
      </c>
      <c r="J79" s="227" t="s">
        <v>899</v>
      </c>
      <c r="K79" s="230"/>
    </row>
    <row r="80" spans="1:11" s="227" customFormat="1" x14ac:dyDescent="0.2">
      <c r="A80" s="227">
        <f t="shared" si="1"/>
        <v>78</v>
      </c>
      <c r="B80" s="229" t="s">
        <v>785</v>
      </c>
      <c r="C80" s="229"/>
      <c r="D80" s="227">
        <v>2019</v>
      </c>
      <c r="E80" s="228" t="s">
        <v>1306</v>
      </c>
      <c r="F80" s="229" t="s">
        <v>789</v>
      </c>
      <c r="J80" s="228" t="s">
        <v>790</v>
      </c>
      <c r="K80" s="230"/>
    </row>
    <row r="81" spans="1:11" s="227" customFormat="1" x14ac:dyDescent="0.2">
      <c r="A81" s="227">
        <f t="shared" si="1"/>
        <v>79</v>
      </c>
      <c r="B81" s="229" t="s">
        <v>785</v>
      </c>
      <c r="C81" s="229"/>
      <c r="D81" s="227">
        <v>2019</v>
      </c>
      <c r="E81" s="228" t="s">
        <v>1307</v>
      </c>
      <c r="F81" s="229" t="s">
        <v>789</v>
      </c>
      <c r="J81" s="228" t="s">
        <v>790</v>
      </c>
      <c r="K81" s="230"/>
    </row>
    <row r="82" spans="1:11" s="227" customFormat="1" x14ac:dyDescent="0.2">
      <c r="A82" s="227">
        <f t="shared" si="1"/>
        <v>80</v>
      </c>
      <c r="B82" s="229" t="s">
        <v>785</v>
      </c>
      <c r="C82" s="229" t="s">
        <v>1241</v>
      </c>
      <c r="D82" s="227">
        <v>2018</v>
      </c>
      <c r="E82" s="228" t="s">
        <v>1308</v>
      </c>
      <c r="F82" s="229"/>
      <c r="I82" s="227" t="str">
        <f>'Studied Papers'!$A$45</f>
        <v>LavazzaMT18</v>
      </c>
      <c r="K82" s="230"/>
    </row>
    <row r="83" spans="1:11" s="227" customFormat="1" x14ac:dyDescent="0.2">
      <c r="A83" s="227">
        <f t="shared" si="1"/>
        <v>81</v>
      </c>
      <c r="B83" s="229" t="s">
        <v>785</v>
      </c>
      <c r="C83" s="229" t="s">
        <v>1241</v>
      </c>
      <c r="D83" s="227">
        <v>2018</v>
      </c>
      <c r="E83" s="228" t="s">
        <v>1309</v>
      </c>
      <c r="F83" s="229" t="s">
        <v>789</v>
      </c>
      <c r="J83" s="227" t="s">
        <v>817</v>
      </c>
      <c r="K83" s="230"/>
    </row>
    <row r="84" spans="1:11" s="271" customFormat="1" x14ac:dyDescent="0.2">
      <c r="A84" s="271">
        <f t="shared" si="1"/>
        <v>82</v>
      </c>
      <c r="B84" s="229" t="s">
        <v>785</v>
      </c>
      <c r="C84" s="229" t="s">
        <v>1241</v>
      </c>
      <c r="D84" s="227">
        <v>2018</v>
      </c>
      <c r="E84" s="228" t="s">
        <v>1310</v>
      </c>
      <c r="F84" s="229"/>
      <c r="G84" s="229" t="s">
        <v>789</v>
      </c>
      <c r="H84" s="227"/>
      <c r="I84" s="227"/>
      <c r="J84" s="227"/>
      <c r="K84" s="272"/>
    </row>
    <row r="85" spans="1:11" s="240" customFormat="1" x14ac:dyDescent="0.2">
      <c r="A85" s="240">
        <f t="shared" si="1"/>
        <v>83</v>
      </c>
      <c r="B85" s="242" t="s">
        <v>785</v>
      </c>
      <c r="C85" s="242" t="s">
        <v>1241</v>
      </c>
      <c r="D85" s="240">
        <v>2018</v>
      </c>
      <c r="E85" s="241" t="s">
        <v>1311</v>
      </c>
      <c r="F85" s="242"/>
      <c r="G85" s="242"/>
      <c r="I85" s="240" t="str">
        <f>'Studied Papers'!$A$102</f>
        <v>OliveiraCCV18</v>
      </c>
      <c r="K85" s="243"/>
    </row>
    <row r="86" spans="1:11" s="227" customFormat="1" x14ac:dyDescent="0.2">
      <c r="A86" s="227">
        <f t="shared" si="1"/>
        <v>84</v>
      </c>
      <c r="B86" s="229" t="s">
        <v>785</v>
      </c>
      <c r="C86" s="229" t="s">
        <v>1241</v>
      </c>
      <c r="D86" s="227">
        <v>2018</v>
      </c>
      <c r="E86" s="228" t="s">
        <v>1312</v>
      </c>
      <c r="F86" s="229"/>
      <c r="G86" s="229"/>
      <c r="I86" s="227" t="str">
        <f>'Studied Papers'!$A$7</f>
        <v>AzzehN18</v>
      </c>
      <c r="K86" s="230"/>
    </row>
    <row r="87" spans="1:11" s="227" customFormat="1" x14ac:dyDescent="0.2">
      <c r="A87" s="227">
        <f t="shared" si="1"/>
        <v>85</v>
      </c>
      <c r="B87" s="229" t="s">
        <v>785</v>
      </c>
      <c r="C87" s="229" t="s">
        <v>1241</v>
      </c>
      <c r="D87" s="227">
        <v>2018</v>
      </c>
      <c r="E87" s="228" t="s">
        <v>1313</v>
      </c>
      <c r="F87" s="229"/>
      <c r="G87" s="229" t="s">
        <v>789</v>
      </c>
      <c r="K87" s="230"/>
    </row>
    <row r="88" spans="1:11" s="227" customFormat="1" x14ac:dyDescent="0.2">
      <c r="A88" s="227">
        <f t="shared" si="1"/>
        <v>86</v>
      </c>
      <c r="B88" s="229" t="s">
        <v>785</v>
      </c>
      <c r="C88" s="229" t="s">
        <v>1241</v>
      </c>
      <c r="D88" s="227">
        <v>2018</v>
      </c>
      <c r="E88" s="228" t="s">
        <v>1314</v>
      </c>
      <c r="F88" s="229" t="s">
        <v>789</v>
      </c>
      <c r="J88" s="227" t="s">
        <v>815</v>
      </c>
      <c r="K88" s="230"/>
    </row>
    <row r="89" spans="1:11" s="227" customFormat="1" x14ac:dyDescent="0.2">
      <c r="A89" s="227">
        <f t="shared" si="1"/>
        <v>87</v>
      </c>
      <c r="B89" s="229" t="s">
        <v>785</v>
      </c>
      <c r="C89" s="229" t="s">
        <v>1241</v>
      </c>
      <c r="D89" s="227">
        <v>2018</v>
      </c>
      <c r="E89" s="228" t="s">
        <v>1315</v>
      </c>
      <c r="F89" s="229"/>
      <c r="G89" s="229" t="s">
        <v>789</v>
      </c>
      <c r="K89" s="230"/>
    </row>
    <row r="90" spans="1:11" s="227" customFormat="1" x14ac:dyDescent="0.2">
      <c r="A90" s="227">
        <f t="shared" si="1"/>
        <v>88</v>
      </c>
      <c r="B90" s="229" t="s">
        <v>785</v>
      </c>
      <c r="C90" s="229" t="s">
        <v>1241</v>
      </c>
      <c r="D90" s="227">
        <v>2018</v>
      </c>
      <c r="E90" s="228" t="s">
        <v>1316</v>
      </c>
      <c r="F90" s="229"/>
      <c r="H90" s="229" t="s">
        <v>789</v>
      </c>
      <c r="J90" s="227" t="s">
        <v>1420</v>
      </c>
      <c r="K90" s="230"/>
    </row>
    <row r="91" spans="1:11" s="227" customFormat="1" x14ac:dyDescent="0.2">
      <c r="A91" s="227">
        <f t="shared" si="1"/>
        <v>89</v>
      </c>
      <c r="B91" s="229" t="s">
        <v>785</v>
      </c>
      <c r="C91" s="229" t="s">
        <v>1241</v>
      </c>
      <c r="D91" s="227">
        <v>2018</v>
      </c>
      <c r="E91" s="228" t="s">
        <v>1317</v>
      </c>
      <c r="F91" s="229" t="s">
        <v>789</v>
      </c>
      <c r="J91" s="227" t="s">
        <v>1226</v>
      </c>
      <c r="K91" s="230">
        <f>A44</f>
        <v>42</v>
      </c>
    </row>
    <row r="92" spans="1:11" s="227" customFormat="1" x14ac:dyDescent="0.2">
      <c r="A92" s="227">
        <f t="shared" si="1"/>
        <v>90</v>
      </c>
      <c r="B92" s="229" t="s">
        <v>785</v>
      </c>
      <c r="C92" s="229" t="s">
        <v>1241</v>
      </c>
      <c r="D92" s="227">
        <v>2018</v>
      </c>
      <c r="E92" s="228" t="s">
        <v>1318</v>
      </c>
      <c r="F92" s="229" t="s">
        <v>789</v>
      </c>
      <c r="J92" s="227" t="s">
        <v>906</v>
      </c>
      <c r="K92" s="230"/>
    </row>
    <row r="93" spans="1:11" s="227" customFormat="1" x14ac:dyDescent="0.2">
      <c r="A93" s="227">
        <f t="shared" si="1"/>
        <v>91</v>
      </c>
      <c r="B93" s="229" t="s">
        <v>785</v>
      </c>
      <c r="C93" s="229" t="s">
        <v>1241</v>
      </c>
      <c r="D93" s="227">
        <v>2018</v>
      </c>
      <c r="E93" s="228" t="s">
        <v>1337</v>
      </c>
      <c r="F93" s="229"/>
      <c r="H93" s="229" t="s">
        <v>789</v>
      </c>
      <c r="J93" s="227" t="s">
        <v>1419</v>
      </c>
      <c r="K93" s="230"/>
    </row>
    <row r="94" spans="1:11" s="227" customFormat="1" x14ac:dyDescent="0.2">
      <c r="A94" s="227">
        <f t="shared" si="1"/>
        <v>92</v>
      </c>
      <c r="B94" s="229" t="s">
        <v>785</v>
      </c>
      <c r="C94" s="229" t="s">
        <v>1241</v>
      </c>
      <c r="D94" s="227">
        <v>2018</v>
      </c>
      <c r="E94" s="228" t="s">
        <v>1319</v>
      </c>
      <c r="F94" s="229" t="s">
        <v>789</v>
      </c>
      <c r="J94" s="227" t="s">
        <v>817</v>
      </c>
      <c r="K94" s="230"/>
    </row>
    <row r="95" spans="1:11" s="227" customFormat="1" x14ac:dyDescent="0.2">
      <c r="A95" s="227">
        <f t="shared" si="1"/>
        <v>93</v>
      </c>
      <c r="B95" s="229" t="s">
        <v>785</v>
      </c>
      <c r="C95" s="229" t="s">
        <v>1241</v>
      </c>
      <c r="D95" s="227">
        <v>2018</v>
      </c>
      <c r="E95" s="228" t="s">
        <v>1320</v>
      </c>
      <c r="F95" s="229" t="s">
        <v>789</v>
      </c>
      <c r="J95" s="227" t="s">
        <v>1226</v>
      </c>
      <c r="K95" s="230">
        <f>A85</f>
        <v>83</v>
      </c>
    </row>
    <row r="96" spans="1:11" s="227" customFormat="1" x14ac:dyDescent="0.2">
      <c r="A96" s="227">
        <f t="shared" si="1"/>
        <v>94</v>
      </c>
      <c r="B96" s="229" t="s">
        <v>785</v>
      </c>
      <c r="C96" s="229" t="s">
        <v>1241</v>
      </c>
      <c r="D96" s="227">
        <v>2018</v>
      </c>
      <c r="E96" s="228" t="s">
        <v>1321</v>
      </c>
      <c r="F96" s="229" t="s">
        <v>789</v>
      </c>
      <c r="J96" s="227" t="s">
        <v>817</v>
      </c>
      <c r="K96" s="230"/>
    </row>
    <row r="97" spans="1:11" s="227" customFormat="1" x14ac:dyDescent="0.2">
      <c r="A97" s="227">
        <f t="shared" si="1"/>
        <v>95</v>
      </c>
      <c r="B97" s="229" t="s">
        <v>785</v>
      </c>
      <c r="C97" s="229"/>
      <c r="D97" s="227">
        <v>2018</v>
      </c>
      <c r="E97" s="228" t="s">
        <v>1322</v>
      </c>
      <c r="F97" s="229" t="s">
        <v>789</v>
      </c>
      <c r="J97" s="228" t="s">
        <v>790</v>
      </c>
      <c r="K97" s="230"/>
    </row>
    <row r="98" spans="1:11" s="227" customFormat="1" x14ac:dyDescent="0.2">
      <c r="A98" s="227">
        <f t="shared" si="1"/>
        <v>96</v>
      </c>
      <c r="B98" s="229" t="s">
        <v>785</v>
      </c>
      <c r="C98" s="229" t="s">
        <v>1241</v>
      </c>
      <c r="D98" s="227">
        <v>2018</v>
      </c>
      <c r="E98" s="228" t="s">
        <v>1323</v>
      </c>
      <c r="F98" s="229" t="s">
        <v>789</v>
      </c>
      <c r="J98" s="228" t="s">
        <v>790</v>
      </c>
      <c r="K98" s="230"/>
    </row>
    <row r="99" spans="1:11" x14ac:dyDescent="0.2">
      <c r="A99">
        <f t="shared" si="1"/>
        <v>97</v>
      </c>
      <c r="B99" s="108" t="s">
        <v>785</v>
      </c>
      <c r="C99" s="108"/>
      <c r="D99">
        <v>2017</v>
      </c>
      <c r="E99" s="111" t="s">
        <v>448</v>
      </c>
      <c r="F99" s="108" t="s">
        <v>789</v>
      </c>
      <c r="J99" t="s">
        <v>850</v>
      </c>
    </row>
    <row r="100" spans="1:11" x14ac:dyDescent="0.2">
      <c r="A100">
        <f t="shared" ref="A100:A178" si="2">A99+1</f>
        <v>98</v>
      </c>
      <c r="B100" s="108" t="s">
        <v>785</v>
      </c>
      <c r="C100" s="249" t="s">
        <v>1241</v>
      </c>
      <c r="D100">
        <v>2017</v>
      </c>
      <c r="E100" s="111" t="s">
        <v>449</v>
      </c>
      <c r="F100" s="116" t="s">
        <v>789</v>
      </c>
      <c r="J100" t="s">
        <v>817</v>
      </c>
    </row>
    <row r="101" spans="1:11" x14ac:dyDescent="0.2">
      <c r="A101">
        <f t="shared" si="2"/>
        <v>99</v>
      </c>
      <c r="B101" s="108" t="s">
        <v>785</v>
      </c>
      <c r="C101" s="249" t="s">
        <v>1241</v>
      </c>
      <c r="D101">
        <v>2017</v>
      </c>
      <c r="E101" s="111" t="s">
        <v>777</v>
      </c>
      <c r="F101" s="11"/>
      <c r="I101" t="str">
        <f>'Studied Papers'!$A$24</f>
        <v>DiesteEtAll17</v>
      </c>
    </row>
    <row r="102" spans="1:11" x14ac:dyDescent="0.2">
      <c r="A102">
        <f t="shared" si="2"/>
        <v>100</v>
      </c>
      <c r="B102" s="108" t="s">
        <v>785</v>
      </c>
      <c r="C102" s="249" t="s">
        <v>1241</v>
      </c>
      <c r="D102">
        <v>2017</v>
      </c>
      <c r="E102" s="111" t="s">
        <v>450</v>
      </c>
      <c r="F102" s="11"/>
      <c r="I102" t="str">
        <f>'Studied Papers'!$A$25</f>
        <v>Duarte17a</v>
      </c>
    </row>
    <row r="103" spans="1:11" x14ac:dyDescent="0.2">
      <c r="A103">
        <f t="shared" si="2"/>
        <v>101</v>
      </c>
      <c r="B103" s="108" t="s">
        <v>785</v>
      </c>
      <c r="C103" s="249" t="s">
        <v>1241</v>
      </c>
      <c r="D103">
        <v>2017</v>
      </c>
      <c r="E103" s="111" t="s">
        <v>451</v>
      </c>
      <c r="F103" s="11"/>
      <c r="H103" s="128" t="s">
        <v>789</v>
      </c>
      <c r="J103" t="s">
        <v>900</v>
      </c>
    </row>
    <row r="104" spans="1:11" x14ac:dyDescent="0.2">
      <c r="A104">
        <f t="shared" si="2"/>
        <v>102</v>
      </c>
      <c r="B104" s="108" t="s">
        <v>785</v>
      </c>
      <c r="C104" s="249" t="s">
        <v>1241</v>
      </c>
      <c r="D104">
        <v>2017</v>
      </c>
      <c r="E104" s="111" t="s">
        <v>452</v>
      </c>
      <c r="F104" s="123" t="s">
        <v>789</v>
      </c>
      <c r="J104" t="s">
        <v>817</v>
      </c>
    </row>
    <row r="105" spans="1:11" x14ac:dyDescent="0.2">
      <c r="A105">
        <f t="shared" si="2"/>
        <v>103</v>
      </c>
      <c r="B105" s="108" t="s">
        <v>785</v>
      </c>
      <c r="C105" s="108"/>
      <c r="D105">
        <v>2017</v>
      </c>
      <c r="E105" s="111" t="s">
        <v>453</v>
      </c>
      <c r="F105" s="123" t="s">
        <v>789</v>
      </c>
      <c r="J105" t="s">
        <v>817</v>
      </c>
    </row>
    <row r="106" spans="1:11" x14ac:dyDescent="0.2">
      <c r="A106">
        <f t="shared" si="2"/>
        <v>104</v>
      </c>
      <c r="B106" s="108" t="s">
        <v>785</v>
      </c>
      <c r="C106" s="108"/>
      <c r="D106">
        <v>2017</v>
      </c>
      <c r="E106" s="111" t="s">
        <v>454</v>
      </c>
      <c r="F106" s="123" t="s">
        <v>789</v>
      </c>
      <c r="J106" t="s">
        <v>1226</v>
      </c>
      <c r="K106" s="231">
        <f>A108</f>
        <v>106</v>
      </c>
    </row>
    <row r="107" spans="1:11" x14ac:dyDescent="0.2">
      <c r="A107">
        <f t="shared" si="2"/>
        <v>105</v>
      </c>
      <c r="B107" s="108" t="s">
        <v>785</v>
      </c>
      <c r="C107" s="249" t="s">
        <v>1241</v>
      </c>
      <c r="D107">
        <v>2017</v>
      </c>
      <c r="E107" s="111" t="s">
        <v>455</v>
      </c>
      <c r="F107" s="11"/>
      <c r="I107" t="str">
        <f>'Studied Papers'!$A$6</f>
        <v>AzzehN17</v>
      </c>
    </row>
    <row r="108" spans="1:11" x14ac:dyDescent="0.2">
      <c r="A108">
        <f t="shared" si="2"/>
        <v>106</v>
      </c>
      <c r="B108" s="108" t="s">
        <v>785</v>
      </c>
      <c r="C108" s="108"/>
      <c r="D108">
        <v>2017</v>
      </c>
      <c r="E108" s="111" t="s">
        <v>456</v>
      </c>
      <c r="F108" s="11"/>
      <c r="I108" t="str">
        <f>'Studied Papers'!$A$56</f>
        <v>MeyerZF17</v>
      </c>
    </row>
    <row r="109" spans="1:11" x14ac:dyDescent="0.2">
      <c r="A109">
        <f t="shared" si="2"/>
        <v>107</v>
      </c>
      <c r="B109" s="108" t="s">
        <v>785</v>
      </c>
      <c r="C109" s="249" t="s">
        <v>1241</v>
      </c>
      <c r="D109">
        <v>2017</v>
      </c>
      <c r="E109" s="111" t="s">
        <v>457</v>
      </c>
      <c r="F109" s="11"/>
      <c r="I109" t="str">
        <f>'Studied Papers'!$A$27</f>
        <v>FatemaS17</v>
      </c>
    </row>
    <row r="110" spans="1:11" x14ac:dyDescent="0.2">
      <c r="A110">
        <f t="shared" si="2"/>
        <v>108</v>
      </c>
      <c r="B110" s="108" t="s">
        <v>785</v>
      </c>
      <c r="C110" s="249" t="s">
        <v>1241</v>
      </c>
      <c r="D110">
        <v>2017</v>
      </c>
      <c r="E110" s="111" t="s">
        <v>458</v>
      </c>
      <c r="F110" s="123" t="s">
        <v>789</v>
      </c>
      <c r="J110" s="11" t="s">
        <v>885</v>
      </c>
    </row>
    <row r="111" spans="1:11" x14ac:dyDescent="0.2">
      <c r="A111">
        <f t="shared" si="2"/>
        <v>109</v>
      </c>
      <c r="B111" s="108" t="s">
        <v>785</v>
      </c>
      <c r="C111" s="249" t="s">
        <v>1241</v>
      </c>
      <c r="D111">
        <v>2017</v>
      </c>
      <c r="E111" s="111" t="s">
        <v>776</v>
      </c>
      <c r="F111" s="11"/>
      <c r="I111" t="str">
        <f>'Studied Papers'!$A$55</f>
        <v>MeyerBMZF17</v>
      </c>
    </row>
    <row r="112" spans="1:11" x14ac:dyDescent="0.2">
      <c r="A112">
        <f t="shared" si="2"/>
        <v>110</v>
      </c>
      <c r="B112" s="108" t="s">
        <v>785</v>
      </c>
      <c r="C112" s="249" t="s">
        <v>1241</v>
      </c>
      <c r="D112">
        <v>2017</v>
      </c>
      <c r="E112" s="111" t="s">
        <v>459</v>
      </c>
      <c r="F112" s="11"/>
      <c r="I112" t="str">
        <f>'Studied Papers'!$A$87</f>
        <v>TsunodaA17</v>
      </c>
    </row>
    <row r="113" spans="1:11" s="244" customFormat="1" x14ac:dyDescent="0.2">
      <c r="A113" s="244">
        <f t="shared" si="2"/>
        <v>111</v>
      </c>
      <c r="B113" s="248" t="s">
        <v>785</v>
      </c>
      <c r="C113" s="252" t="s">
        <v>1241</v>
      </c>
      <c r="D113" s="244">
        <v>2017</v>
      </c>
      <c r="E113" s="246" t="s">
        <v>1338</v>
      </c>
      <c r="F113" s="245"/>
      <c r="I113" s="244" t="str">
        <f>'Studied Papers'!$A$102</f>
        <v>OliveiraCCV18</v>
      </c>
      <c r="K113" s="247"/>
    </row>
    <row r="114" spans="1:11" s="219" customFormat="1" x14ac:dyDescent="0.2">
      <c r="A114" s="219">
        <f t="shared" si="2"/>
        <v>112</v>
      </c>
      <c r="B114" s="221" t="s">
        <v>785</v>
      </c>
      <c r="C114" s="221" t="s">
        <v>1241</v>
      </c>
      <c r="D114" s="219">
        <v>2017</v>
      </c>
      <c r="E114" s="220" t="s">
        <v>460</v>
      </c>
      <c r="G114" s="221"/>
      <c r="H114" s="221" t="s">
        <v>789</v>
      </c>
      <c r="J114" s="219" t="s">
        <v>1239</v>
      </c>
      <c r="K114" s="232"/>
    </row>
    <row r="115" spans="1:11" x14ac:dyDescent="0.2">
      <c r="A115">
        <f t="shared" si="2"/>
        <v>113</v>
      </c>
      <c r="B115" s="108" t="s">
        <v>785</v>
      </c>
      <c r="C115" s="249" t="s">
        <v>1241</v>
      </c>
      <c r="D115">
        <v>2017</v>
      </c>
      <c r="E115" s="111" t="s">
        <v>461</v>
      </c>
      <c r="F115" s="11"/>
      <c r="I115" t="str">
        <f>'Studied Papers'!$A$71</f>
        <v>RastogiT0NC17</v>
      </c>
    </row>
    <row r="116" spans="1:11" x14ac:dyDescent="0.2">
      <c r="A116">
        <f t="shared" si="2"/>
        <v>114</v>
      </c>
      <c r="B116" s="108" t="s">
        <v>785</v>
      </c>
      <c r="C116" s="249" t="s">
        <v>1241</v>
      </c>
      <c r="D116">
        <v>2017</v>
      </c>
      <c r="E116" s="111" t="s">
        <v>462</v>
      </c>
      <c r="F116" s="116" t="s">
        <v>789</v>
      </c>
      <c r="J116" t="s">
        <v>813</v>
      </c>
    </row>
    <row r="117" spans="1:11" x14ac:dyDescent="0.2">
      <c r="A117">
        <f t="shared" si="2"/>
        <v>115</v>
      </c>
      <c r="B117" s="108" t="s">
        <v>785</v>
      </c>
      <c r="C117" s="108"/>
      <c r="D117">
        <v>2017</v>
      </c>
      <c r="E117" s="111" t="s">
        <v>463</v>
      </c>
      <c r="F117" s="128" t="s">
        <v>789</v>
      </c>
      <c r="J117" t="s">
        <v>813</v>
      </c>
    </row>
    <row r="118" spans="1:11" x14ac:dyDescent="0.2">
      <c r="A118">
        <f t="shared" si="2"/>
        <v>116</v>
      </c>
      <c r="B118" s="108"/>
      <c r="C118" s="260" t="s">
        <v>1241</v>
      </c>
      <c r="D118" s="261">
        <v>2016</v>
      </c>
      <c r="E118" s="262" t="s">
        <v>1340</v>
      </c>
      <c r="F118" s="260" t="s">
        <v>789</v>
      </c>
      <c r="J118" s="259" t="s">
        <v>1418</v>
      </c>
    </row>
    <row r="119" spans="1:11" x14ac:dyDescent="0.2">
      <c r="A119">
        <f t="shared" si="2"/>
        <v>117</v>
      </c>
      <c r="B119" s="108"/>
      <c r="C119" s="260" t="s">
        <v>1241</v>
      </c>
      <c r="D119" s="261">
        <v>2016</v>
      </c>
      <c r="E119" s="262" t="s">
        <v>1341</v>
      </c>
      <c r="F119" s="260" t="s">
        <v>789</v>
      </c>
      <c r="J119" s="259" t="s">
        <v>1390</v>
      </c>
    </row>
    <row r="120" spans="1:11" x14ac:dyDescent="0.2">
      <c r="A120">
        <f t="shared" si="2"/>
        <v>118</v>
      </c>
      <c r="B120" s="108"/>
      <c r="C120" s="260" t="s">
        <v>1241</v>
      </c>
      <c r="D120" s="261">
        <v>2016</v>
      </c>
      <c r="E120" s="262" t="s">
        <v>1342</v>
      </c>
      <c r="F120" s="186"/>
      <c r="G120" s="260"/>
      <c r="I120" s="259" t="str">
        <f>'Studied Papers'!$A$51</f>
        <v>MantylaADGO16</v>
      </c>
    </row>
    <row r="121" spans="1:11" x14ac:dyDescent="0.2">
      <c r="A121">
        <f t="shared" si="2"/>
        <v>119</v>
      </c>
      <c r="B121" s="108"/>
      <c r="C121" s="260" t="s">
        <v>1241</v>
      </c>
      <c r="D121" s="261">
        <v>2016</v>
      </c>
      <c r="E121" s="262" t="s">
        <v>1343</v>
      </c>
      <c r="F121" s="260" t="s">
        <v>789</v>
      </c>
      <c r="J121" s="259" t="s">
        <v>817</v>
      </c>
    </row>
    <row r="122" spans="1:11" x14ac:dyDescent="0.2">
      <c r="A122">
        <f t="shared" si="2"/>
        <v>120</v>
      </c>
      <c r="B122" s="108" t="s">
        <v>785</v>
      </c>
      <c r="C122" s="249" t="s">
        <v>1241</v>
      </c>
      <c r="D122">
        <v>2016</v>
      </c>
      <c r="E122" s="111" t="s">
        <v>464</v>
      </c>
      <c r="F122" s="11"/>
      <c r="I122" t="str">
        <f>'Studied Papers'!$A$81</f>
        <v>StylianouA16</v>
      </c>
    </row>
    <row r="123" spans="1:11" x14ac:dyDescent="0.2">
      <c r="A123">
        <f t="shared" si="2"/>
        <v>121</v>
      </c>
      <c r="B123" s="108" t="s">
        <v>785</v>
      </c>
      <c r="C123" s="249" t="s">
        <v>1241</v>
      </c>
      <c r="D123">
        <v>2016</v>
      </c>
      <c r="E123" s="111" t="s">
        <v>465</v>
      </c>
      <c r="F123" s="11"/>
      <c r="I123" t="str">
        <f>'Studied Papers'!$A$75</f>
        <v>ScholtesMS16</v>
      </c>
    </row>
    <row r="124" spans="1:11" s="219" customFormat="1" x14ac:dyDescent="0.2">
      <c r="A124" s="219">
        <f t="shared" si="2"/>
        <v>122</v>
      </c>
      <c r="B124" s="221" t="s">
        <v>785</v>
      </c>
      <c r="C124" s="221" t="s">
        <v>1241</v>
      </c>
      <c r="D124" s="219">
        <v>2016</v>
      </c>
      <c r="E124" s="220" t="s">
        <v>466</v>
      </c>
      <c r="G124" s="221"/>
      <c r="H124" s="221" t="s">
        <v>789</v>
      </c>
      <c r="J124" s="219" t="s">
        <v>1238</v>
      </c>
      <c r="K124" s="232"/>
    </row>
    <row r="125" spans="1:11" x14ac:dyDescent="0.2">
      <c r="A125">
        <f t="shared" si="2"/>
        <v>123</v>
      </c>
      <c r="B125" s="108" t="s">
        <v>785</v>
      </c>
      <c r="C125" s="249" t="s">
        <v>1241</v>
      </c>
      <c r="D125">
        <v>2016</v>
      </c>
      <c r="E125" s="111" t="s">
        <v>467</v>
      </c>
      <c r="G125" s="123" t="s">
        <v>789</v>
      </c>
    </row>
    <row r="126" spans="1:11" x14ac:dyDescent="0.2">
      <c r="A126">
        <f t="shared" si="2"/>
        <v>124</v>
      </c>
      <c r="B126" s="108" t="s">
        <v>785</v>
      </c>
      <c r="C126" s="249" t="s">
        <v>1241</v>
      </c>
      <c r="D126">
        <v>2016</v>
      </c>
      <c r="E126" s="111" t="s">
        <v>468</v>
      </c>
      <c r="F126" s="11"/>
      <c r="I126" t="str">
        <f>'Studied Papers'!$A$90</f>
        <v>YilmazOC16</v>
      </c>
    </row>
    <row r="127" spans="1:11" s="244" customFormat="1" x14ac:dyDescent="0.2">
      <c r="A127" s="244">
        <f t="shared" si="2"/>
        <v>125</v>
      </c>
      <c r="B127" s="248" t="s">
        <v>785</v>
      </c>
      <c r="C127" s="252" t="s">
        <v>1241</v>
      </c>
      <c r="D127" s="244">
        <v>2016</v>
      </c>
      <c r="E127" s="246" t="s">
        <v>469</v>
      </c>
      <c r="F127" s="245"/>
      <c r="I127" s="244" t="str">
        <f>'Studied Papers'!$A$100</f>
        <v>BissiNE16</v>
      </c>
      <c r="K127" s="247"/>
    </row>
    <row r="128" spans="1:11" x14ac:dyDescent="0.2">
      <c r="A128">
        <f t="shared" si="2"/>
        <v>126</v>
      </c>
      <c r="B128" s="108" t="s">
        <v>785</v>
      </c>
      <c r="C128" s="108"/>
      <c r="D128">
        <v>2016</v>
      </c>
      <c r="E128" s="111" t="s">
        <v>470</v>
      </c>
      <c r="F128" s="123" t="s">
        <v>789</v>
      </c>
      <c r="J128" s="155" t="s">
        <v>817</v>
      </c>
    </row>
    <row r="129" spans="1:11" x14ac:dyDescent="0.2">
      <c r="A129">
        <f t="shared" si="2"/>
        <v>127</v>
      </c>
      <c r="B129" s="108" t="s">
        <v>785</v>
      </c>
      <c r="C129" s="108"/>
      <c r="D129">
        <v>2016</v>
      </c>
      <c r="E129" s="111" t="s">
        <v>471</v>
      </c>
      <c r="F129" s="123" t="s">
        <v>789</v>
      </c>
      <c r="J129" t="s">
        <v>817</v>
      </c>
    </row>
    <row r="130" spans="1:11" x14ac:dyDescent="0.2">
      <c r="A130">
        <f t="shared" si="2"/>
        <v>128</v>
      </c>
      <c r="B130" s="108" t="s">
        <v>785</v>
      </c>
      <c r="C130" s="249" t="s">
        <v>1241</v>
      </c>
      <c r="D130">
        <v>2016</v>
      </c>
      <c r="E130" s="111" t="s">
        <v>472</v>
      </c>
      <c r="F130" s="123" t="s">
        <v>789</v>
      </c>
      <c r="J130" s="155" t="s">
        <v>1226</v>
      </c>
      <c r="K130" s="231">
        <f>A113</f>
        <v>111</v>
      </c>
    </row>
    <row r="131" spans="1:11" x14ac:dyDescent="0.2">
      <c r="A131">
        <f t="shared" si="2"/>
        <v>129</v>
      </c>
      <c r="B131" s="108" t="s">
        <v>785</v>
      </c>
      <c r="C131" s="249" t="s">
        <v>1241</v>
      </c>
      <c r="D131">
        <v>2016</v>
      </c>
      <c r="E131" s="111" t="s">
        <v>473</v>
      </c>
      <c r="F131" s="123" t="s">
        <v>789</v>
      </c>
      <c r="J131" t="s">
        <v>817</v>
      </c>
    </row>
    <row r="132" spans="1:11" x14ac:dyDescent="0.2">
      <c r="A132">
        <f t="shared" si="2"/>
        <v>130</v>
      </c>
      <c r="B132" s="108" t="s">
        <v>785</v>
      </c>
      <c r="C132" s="249" t="s">
        <v>1241</v>
      </c>
      <c r="D132">
        <v>2016</v>
      </c>
      <c r="E132" s="111" t="s">
        <v>474</v>
      </c>
      <c r="F132" s="11"/>
      <c r="I132" t="str">
        <f>'Studied Papers'!$A$14</f>
        <v>BibiAS16</v>
      </c>
    </row>
    <row r="133" spans="1:11" x14ac:dyDescent="0.2">
      <c r="A133">
        <f t="shared" si="2"/>
        <v>131</v>
      </c>
      <c r="B133" s="108" t="s">
        <v>785</v>
      </c>
      <c r="C133" s="249" t="s">
        <v>1241</v>
      </c>
      <c r="D133">
        <v>2016</v>
      </c>
      <c r="E133" s="111" t="s">
        <v>475</v>
      </c>
      <c r="F133" s="123" t="s">
        <v>789</v>
      </c>
      <c r="J133" s="155" t="s">
        <v>1226</v>
      </c>
      <c r="K133" s="231">
        <f>A123</f>
        <v>121</v>
      </c>
    </row>
    <row r="134" spans="1:11" x14ac:dyDescent="0.2">
      <c r="A134">
        <f t="shared" si="2"/>
        <v>132</v>
      </c>
      <c r="B134" s="108" t="s">
        <v>785</v>
      </c>
      <c r="C134" s="249" t="s">
        <v>1241</v>
      </c>
      <c r="D134">
        <v>2016</v>
      </c>
      <c r="E134" s="112" t="s">
        <v>476</v>
      </c>
      <c r="F134" s="11"/>
      <c r="H134" s="123" t="s">
        <v>789</v>
      </c>
      <c r="J134" t="s">
        <v>806</v>
      </c>
    </row>
    <row r="135" spans="1:11" s="125" customFormat="1" x14ac:dyDescent="0.2">
      <c r="A135" s="125">
        <f>A134+1</f>
        <v>133</v>
      </c>
      <c r="B135" s="237" t="s">
        <v>785</v>
      </c>
      <c r="C135" s="237"/>
      <c r="D135" s="125">
        <v>2016</v>
      </c>
      <c r="E135" s="236" t="s">
        <v>1214</v>
      </c>
      <c r="G135" s="237" t="s">
        <v>789</v>
      </c>
      <c r="H135" s="237"/>
      <c r="K135" s="238"/>
    </row>
    <row r="136" spans="1:11" s="125" customFormat="1" x14ac:dyDescent="0.2">
      <c r="A136">
        <f>A135+1</f>
        <v>134</v>
      </c>
      <c r="B136" s="237"/>
      <c r="C136" s="260" t="s">
        <v>1241</v>
      </c>
      <c r="D136" s="261">
        <v>2015</v>
      </c>
      <c r="E136" s="262" t="s">
        <v>1344</v>
      </c>
      <c r="G136" s="260" t="s">
        <v>789</v>
      </c>
      <c r="H136" s="237"/>
      <c r="K136" s="238"/>
    </row>
    <row r="137" spans="1:11" s="125" customFormat="1" x14ac:dyDescent="0.2">
      <c r="A137">
        <f t="shared" ref="A137:A140" si="3">A136+1</f>
        <v>135</v>
      </c>
      <c r="B137" s="237"/>
      <c r="C137" s="260" t="s">
        <v>1241</v>
      </c>
      <c r="D137" s="261">
        <v>2015</v>
      </c>
      <c r="E137" s="262" t="s">
        <v>1345</v>
      </c>
      <c r="G137" s="260" t="s">
        <v>789</v>
      </c>
      <c r="H137" s="237"/>
      <c r="K137" s="238"/>
    </row>
    <row r="138" spans="1:11" s="125" customFormat="1" x14ac:dyDescent="0.2">
      <c r="A138">
        <f t="shared" si="3"/>
        <v>136</v>
      </c>
      <c r="B138" s="237"/>
      <c r="C138" s="260" t="s">
        <v>1241</v>
      </c>
      <c r="D138" s="261">
        <v>2015</v>
      </c>
      <c r="E138" s="262" t="s">
        <v>1346</v>
      </c>
      <c r="F138" s="260" t="s">
        <v>789</v>
      </c>
      <c r="G138" s="237"/>
      <c r="H138" s="237"/>
      <c r="J138" s="262" t="s">
        <v>1389</v>
      </c>
      <c r="K138" s="238"/>
    </row>
    <row r="139" spans="1:11" s="125" customFormat="1" x14ac:dyDescent="0.2">
      <c r="A139">
        <f t="shared" si="3"/>
        <v>137</v>
      </c>
      <c r="B139" s="237"/>
      <c r="C139" s="260" t="s">
        <v>1241</v>
      </c>
      <c r="D139" s="261">
        <v>2015</v>
      </c>
      <c r="E139" s="262" t="s">
        <v>1347</v>
      </c>
      <c r="H139" s="260" t="s">
        <v>789</v>
      </c>
      <c r="J139" s="259" t="s">
        <v>806</v>
      </c>
      <c r="K139" s="238"/>
    </row>
    <row r="140" spans="1:11" x14ac:dyDescent="0.2">
      <c r="A140">
        <f t="shared" si="3"/>
        <v>138</v>
      </c>
      <c r="B140" s="108" t="s">
        <v>785</v>
      </c>
      <c r="C140" s="108"/>
      <c r="D140">
        <v>2015</v>
      </c>
      <c r="E140" s="161" t="s">
        <v>477</v>
      </c>
      <c r="F140" s="123" t="s">
        <v>789</v>
      </c>
      <c r="J140" s="11" t="s">
        <v>886</v>
      </c>
    </row>
    <row r="141" spans="1:11" x14ac:dyDescent="0.2">
      <c r="A141">
        <f t="shared" si="2"/>
        <v>139</v>
      </c>
      <c r="B141" s="108" t="s">
        <v>785</v>
      </c>
      <c r="C141" s="249" t="s">
        <v>1241</v>
      </c>
      <c r="D141">
        <v>2015</v>
      </c>
      <c r="E141" s="111" t="s">
        <v>478</v>
      </c>
      <c r="F141" s="11"/>
      <c r="H141" s="109" t="s">
        <v>789</v>
      </c>
      <c r="J141" s="155" t="s">
        <v>805</v>
      </c>
    </row>
    <row r="142" spans="1:11" x14ac:dyDescent="0.2">
      <c r="A142">
        <f t="shared" si="2"/>
        <v>140</v>
      </c>
      <c r="B142" s="108" t="s">
        <v>785</v>
      </c>
      <c r="C142" s="249" t="s">
        <v>1241</v>
      </c>
      <c r="D142">
        <v>2015</v>
      </c>
      <c r="E142" s="111" t="s">
        <v>479</v>
      </c>
      <c r="F142" s="123" t="s">
        <v>789</v>
      </c>
      <c r="J142" t="s">
        <v>817</v>
      </c>
    </row>
    <row r="143" spans="1:11" x14ac:dyDescent="0.2">
      <c r="A143">
        <f t="shared" si="2"/>
        <v>141</v>
      </c>
      <c r="B143" s="108" t="s">
        <v>785</v>
      </c>
      <c r="C143" s="249" t="s">
        <v>1241</v>
      </c>
      <c r="D143">
        <v>2015</v>
      </c>
      <c r="E143" s="111" t="s">
        <v>480</v>
      </c>
      <c r="F143" s="123" t="s">
        <v>789</v>
      </c>
      <c r="J143" t="s">
        <v>817</v>
      </c>
    </row>
    <row r="144" spans="1:11" x14ac:dyDescent="0.2">
      <c r="A144">
        <f t="shared" si="2"/>
        <v>142</v>
      </c>
      <c r="B144" s="108" t="s">
        <v>785</v>
      </c>
      <c r="C144" s="249" t="s">
        <v>1241</v>
      </c>
      <c r="D144">
        <v>2015</v>
      </c>
      <c r="E144" s="111" t="s">
        <v>481</v>
      </c>
      <c r="F144" s="11"/>
      <c r="I144" t="str">
        <f>'Studied Papers'!$A$34</f>
        <v>HernandezLopezCSC15</v>
      </c>
    </row>
    <row r="145" spans="1:11" x14ac:dyDescent="0.2">
      <c r="A145">
        <f t="shared" si="2"/>
        <v>143</v>
      </c>
      <c r="B145" s="108" t="s">
        <v>785</v>
      </c>
      <c r="C145" s="249" t="s">
        <v>1241</v>
      </c>
      <c r="D145">
        <v>2015</v>
      </c>
      <c r="E145" s="111" t="s">
        <v>482</v>
      </c>
      <c r="F145" s="123" t="s">
        <v>789</v>
      </c>
      <c r="J145" t="s">
        <v>817</v>
      </c>
    </row>
    <row r="146" spans="1:11" x14ac:dyDescent="0.2">
      <c r="A146">
        <f t="shared" si="2"/>
        <v>144</v>
      </c>
      <c r="B146" s="108" t="s">
        <v>785</v>
      </c>
      <c r="C146" s="249" t="s">
        <v>1241</v>
      </c>
      <c r="D146">
        <v>2015</v>
      </c>
      <c r="E146" s="111" t="s">
        <v>483</v>
      </c>
      <c r="F146" s="123" t="s">
        <v>789</v>
      </c>
      <c r="J146" t="s">
        <v>817</v>
      </c>
    </row>
    <row r="147" spans="1:11" x14ac:dyDescent="0.2">
      <c r="A147">
        <f t="shared" si="2"/>
        <v>145</v>
      </c>
      <c r="B147" s="108" t="s">
        <v>785</v>
      </c>
      <c r="C147" s="249" t="s">
        <v>1241</v>
      </c>
      <c r="D147">
        <v>2015</v>
      </c>
      <c r="E147" s="112" t="s">
        <v>484</v>
      </c>
      <c r="H147" s="123" t="s">
        <v>789</v>
      </c>
      <c r="J147" t="s">
        <v>900</v>
      </c>
    </row>
    <row r="148" spans="1:11" x14ac:dyDescent="0.2">
      <c r="A148">
        <f t="shared" si="2"/>
        <v>146</v>
      </c>
      <c r="B148" s="108" t="s">
        <v>785</v>
      </c>
      <c r="C148" s="249" t="s">
        <v>1241</v>
      </c>
      <c r="D148">
        <v>2015</v>
      </c>
      <c r="E148" s="112" t="s">
        <v>778</v>
      </c>
      <c r="F148" s="11"/>
      <c r="G148" s="108" t="s">
        <v>789</v>
      </c>
    </row>
    <row r="149" spans="1:11" x14ac:dyDescent="0.2">
      <c r="A149">
        <f t="shared" si="2"/>
        <v>147</v>
      </c>
      <c r="B149" s="108" t="s">
        <v>785</v>
      </c>
      <c r="C149" s="108"/>
      <c r="D149">
        <v>2015</v>
      </c>
      <c r="E149" s="111" t="s">
        <v>485</v>
      </c>
      <c r="F149" s="108" t="s">
        <v>789</v>
      </c>
      <c r="J149" s="11" t="s">
        <v>790</v>
      </c>
    </row>
    <row r="150" spans="1:11" x14ac:dyDescent="0.2">
      <c r="A150">
        <f t="shared" si="2"/>
        <v>148</v>
      </c>
      <c r="B150" s="108" t="s">
        <v>785</v>
      </c>
      <c r="C150" s="108"/>
      <c r="D150">
        <v>2015</v>
      </c>
      <c r="E150" s="161" t="s">
        <v>486</v>
      </c>
      <c r="F150" s="108" t="s">
        <v>789</v>
      </c>
      <c r="J150" s="11" t="s">
        <v>790</v>
      </c>
    </row>
    <row r="151" spans="1:11" x14ac:dyDescent="0.2">
      <c r="A151">
        <f t="shared" si="2"/>
        <v>149</v>
      </c>
      <c r="B151" s="108" t="s">
        <v>785</v>
      </c>
      <c r="C151" s="249" t="s">
        <v>1241</v>
      </c>
      <c r="D151">
        <v>2015</v>
      </c>
      <c r="E151" s="111" t="s">
        <v>487</v>
      </c>
      <c r="F151" s="11"/>
      <c r="I151" t="str">
        <f>'Studied Papers'!$A$31</f>
        <v>GraziotinWA15</v>
      </c>
    </row>
    <row r="152" spans="1:11" x14ac:dyDescent="0.2">
      <c r="A152">
        <f t="shared" si="2"/>
        <v>150</v>
      </c>
      <c r="B152" s="108" t="s">
        <v>785</v>
      </c>
      <c r="C152" s="249" t="s">
        <v>1241</v>
      </c>
      <c r="D152">
        <v>2015</v>
      </c>
      <c r="E152" s="111" t="s">
        <v>488</v>
      </c>
      <c r="F152" s="108" t="s">
        <v>789</v>
      </c>
      <c r="J152" s="11" t="s">
        <v>813</v>
      </c>
    </row>
    <row r="153" spans="1:11" x14ac:dyDescent="0.2">
      <c r="A153">
        <f t="shared" si="2"/>
        <v>151</v>
      </c>
      <c r="B153" s="108" t="s">
        <v>785</v>
      </c>
      <c r="C153" s="108"/>
      <c r="D153">
        <v>2015</v>
      </c>
      <c r="E153" s="161" t="s">
        <v>489</v>
      </c>
      <c r="F153" s="11"/>
      <c r="G153" s="108" t="s">
        <v>789</v>
      </c>
    </row>
    <row r="154" spans="1:11" x14ac:dyDescent="0.2">
      <c r="A154">
        <f t="shared" si="2"/>
        <v>152</v>
      </c>
      <c r="B154" s="108" t="s">
        <v>785</v>
      </c>
      <c r="C154" s="249" t="s">
        <v>1241</v>
      </c>
      <c r="D154">
        <v>2015</v>
      </c>
      <c r="E154" s="111" t="s">
        <v>490</v>
      </c>
      <c r="F154" s="108" t="s">
        <v>789</v>
      </c>
      <c r="J154" t="s">
        <v>817</v>
      </c>
    </row>
    <row r="155" spans="1:11" x14ac:dyDescent="0.2">
      <c r="A155">
        <f t="shared" si="2"/>
        <v>153</v>
      </c>
      <c r="B155" s="108" t="s">
        <v>785</v>
      </c>
      <c r="C155" s="249" t="s">
        <v>1241</v>
      </c>
      <c r="D155">
        <v>2015</v>
      </c>
      <c r="E155" s="112" t="s">
        <v>491</v>
      </c>
      <c r="F155" s="11"/>
      <c r="G155" s="108" t="s">
        <v>789</v>
      </c>
    </row>
    <row r="156" spans="1:11" s="244" customFormat="1" x14ac:dyDescent="0.2">
      <c r="A156" s="244">
        <f t="shared" si="2"/>
        <v>154</v>
      </c>
      <c r="B156" s="248" t="s">
        <v>785</v>
      </c>
      <c r="C156" s="252" t="s">
        <v>1241</v>
      </c>
      <c r="D156" s="244">
        <v>2015</v>
      </c>
      <c r="E156" s="246" t="s">
        <v>492</v>
      </c>
      <c r="F156" s="245"/>
      <c r="I156" s="244" t="str">
        <f>'Studied Papers'!$A$99</f>
        <v>ShahPN15</v>
      </c>
      <c r="K156" s="247"/>
    </row>
    <row r="157" spans="1:11" x14ac:dyDescent="0.2">
      <c r="A157">
        <f t="shared" si="2"/>
        <v>155</v>
      </c>
      <c r="B157" s="108" t="s">
        <v>785</v>
      </c>
      <c r="C157" s="108"/>
      <c r="D157">
        <v>2015</v>
      </c>
      <c r="E157" s="111" t="s">
        <v>493</v>
      </c>
      <c r="F157" s="108" t="s">
        <v>789</v>
      </c>
      <c r="J157" s="11" t="s">
        <v>790</v>
      </c>
    </row>
    <row r="158" spans="1:11" x14ac:dyDescent="0.2">
      <c r="A158">
        <f t="shared" si="2"/>
        <v>156</v>
      </c>
      <c r="B158" s="108" t="s">
        <v>785</v>
      </c>
      <c r="C158" s="108"/>
      <c r="D158">
        <v>2015</v>
      </c>
      <c r="E158" s="111" t="s">
        <v>494</v>
      </c>
      <c r="F158" s="108" t="s">
        <v>789</v>
      </c>
      <c r="J158" s="11" t="s">
        <v>790</v>
      </c>
    </row>
    <row r="159" spans="1:11" x14ac:dyDescent="0.2">
      <c r="A159">
        <f t="shared" si="2"/>
        <v>157</v>
      </c>
      <c r="B159" s="108"/>
      <c r="C159" s="260" t="s">
        <v>1241</v>
      </c>
      <c r="D159" s="261">
        <v>2014</v>
      </c>
      <c r="E159" s="262" t="s">
        <v>1366</v>
      </c>
      <c r="F159" s="108"/>
      <c r="G159" s="260"/>
      <c r="I159" s="259" t="str">
        <f>'Studied Papers'!$A$79</f>
        <v>StaplesEA14</v>
      </c>
      <c r="J159" s="11"/>
    </row>
    <row r="160" spans="1:11" x14ac:dyDescent="0.2">
      <c r="A160">
        <f t="shared" si="2"/>
        <v>158</v>
      </c>
      <c r="B160" s="108"/>
      <c r="C160" s="260" t="s">
        <v>1241</v>
      </c>
      <c r="D160" s="261">
        <v>2014</v>
      </c>
      <c r="E160" s="262" t="s">
        <v>1348</v>
      </c>
      <c r="F160" s="108"/>
      <c r="G160" s="260" t="s">
        <v>789</v>
      </c>
      <c r="J160" s="11"/>
    </row>
    <row r="161" spans="1:11" x14ac:dyDescent="0.2">
      <c r="A161">
        <f t="shared" si="2"/>
        <v>159</v>
      </c>
      <c r="B161" s="108"/>
      <c r="C161" s="260" t="s">
        <v>1241</v>
      </c>
      <c r="D161" s="261">
        <v>2014</v>
      </c>
      <c r="E161" s="262" t="s">
        <v>1367</v>
      </c>
      <c r="F161" s="260" t="s">
        <v>789</v>
      </c>
      <c r="G161" s="259"/>
      <c r="H161" s="259"/>
      <c r="I161" s="259"/>
      <c r="J161" s="259" t="s">
        <v>817</v>
      </c>
    </row>
    <row r="162" spans="1:11" x14ac:dyDescent="0.2">
      <c r="A162">
        <f t="shared" si="2"/>
        <v>160</v>
      </c>
      <c r="B162" s="108"/>
      <c r="C162" s="260" t="s">
        <v>1241</v>
      </c>
      <c r="D162" s="261">
        <v>2014</v>
      </c>
      <c r="E162" s="262" t="s">
        <v>1349</v>
      </c>
      <c r="F162" s="108"/>
      <c r="G162" s="260" t="s">
        <v>789</v>
      </c>
      <c r="J162" s="11"/>
    </row>
    <row r="163" spans="1:11" x14ac:dyDescent="0.2">
      <c r="A163">
        <f t="shared" si="2"/>
        <v>161</v>
      </c>
      <c r="B163" s="108" t="s">
        <v>785</v>
      </c>
      <c r="C163" s="249" t="s">
        <v>1241</v>
      </c>
      <c r="D163">
        <v>2014</v>
      </c>
      <c r="E163" s="111" t="s">
        <v>495</v>
      </c>
      <c r="F163" s="11"/>
      <c r="I163" t="str">
        <f>'Studied Papers'!$A$39</f>
        <v>KautzJU14</v>
      </c>
    </row>
    <row r="164" spans="1:11" x14ac:dyDescent="0.2">
      <c r="A164">
        <f t="shared" si="2"/>
        <v>162</v>
      </c>
      <c r="B164" s="108" t="s">
        <v>785</v>
      </c>
      <c r="C164" s="249" t="s">
        <v>1241</v>
      </c>
      <c r="D164">
        <v>2014</v>
      </c>
      <c r="E164" s="111" t="s">
        <v>496</v>
      </c>
      <c r="F164" s="116" t="s">
        <v>789</v>
      </c>
      <c r="J164" t="s">
        <v>817</v>
      </c>
    </row>
    <row r="165" spans="1:11" x14ac:dyDescent="0.2">
      <c r="A165">
        <f t="shared" si="2"/>
        <v>163</v>
      </c>
      <c r="B165" s="108" t="s">
        <v>785</v>
      </c>
      <c r="C165" s="249" t="s">
        <v>1241</v>
      </c>
      <c r="D165">
        <v>2014</v>
      </c>
      <c r="E165" s="111" t="s">
        <v>497</v>
      </c>
      <c r="F165" s="116" t="s">
        <v>789</v>
      </c>
      <c r="J165" t="s">
        <v>817</v>
      </c>
    </row>
    <row r="166" spans="1:11" x14ac:dyDescent="0.2">
      <c r="A166">
        <f t="shared" si="2"/>
        <v>164</v>
      </c>
      <c r="B166" s="108" t="s">
        <v>785</v>
      </c>
      <c r="C166" s="249" t="s">
        <v>1241</v>
      </c>
      <c r="D166">
        <v>2014</v>
      </c>
      <c r="E166" s="111" t="s">
        <v>498</v>
      </c>
      <c r="F166" s="124" t="s">
        <v>789</v>
      </c>
      <c r="J166" t="s">
        <v>817</v>
      </c>
    </row>
    <row r="167" spans="1:11" s="222" customFormat="1" x14ac:dyDescent="0.2">
      <c r="A167" s="222">
        <f t="shared" si="2"/>
        <v>165</v>
      </c>
      <c r="B167" s="224" t="s">
        <v>785</v>
      </c>
      <c r="C167" s="224" t="s">
        <v>1241</v>
      </c>
      <c r="D167" s="222">
        <v>2014</v>
      </c>
      <c r="E167" s="223" t="s">
        <v>1215</v>
      </c>
      <c r="F167" s="224" t="s">
        <v>789</v>
      </c>
      <c r="J167" s="222" t="s">
        <v>1236</v>
      </c>
      <c r="K167" s="233"/>
    </row>
    <row r="168" spans="1:11" x14ac:dyDescent="0.2">
      <c r="A168">
        <f t="shared" si="2"/>
        <v>166</v>
      </c>
      <c r="B168" s="108" t="s">
        <v>785</v>
      </c>
      <c r="C168" s="249" t="s">
        <v>1241</v>
      </c>
      <c r="D168">
        <v>2014</v>
      </c>
      <c r="E168" s="111" t="s">
        <v>499</v>
      </c>
      <c r="F168" s="11"/>
      <c r="I168" t="str">
        <f>'Studied Papers'!$A$64</f>
        <v>PalaciosCSGT14</v>
      </c>
    </row>
    <row r="169" spans="1:11" x14ac:dyDescent="0.2">
      <c r="A169">
        <f t="shared" si="2"/>
        <v>167</v>
      </c>
      <c r="B169" s="108" t="s">
        <v>785</v>
      </c>
      <c r="C169" s="249" t="s">
        <v>1241</v>
      </c>
      <c r="D169">
        <v>2014</v>
      </c>
      <c r="E169" s="111" t="s">
        <v>500</v>
      </c>
      <c r="F169" s="276" t="s">
        <v>789</v>
      </c>
      <c r="J169" s="155" t="s">
        <v>1226</v>
      </c>
      <c r="K169" s="231">
        <f>A13</f>
        <v>11</v>
      </c>
    </row>
    <row r="170" spans="1:11" x14ac:dyDescent="0.2">
      <c r="A170">
        <f t="shared" si="2"/>
        <v>168</v>
      </c>
      <c r="B170" s="108" t="s">
        <v>785</v>
      </c>
      <c r="C170" s="108"/>
      <c r="D170">
        <v>2014</v>
      </c>
      <c r="E170" s="111" t="s">
        <v>501</v>
      </c>
      <c r="F170" s="124" t="s">
        <v>789</v>
      </c>
      <c r="J170" t="s">
        <v>817</v>
      </c>
    </row>
    <row r="171" spans="1:11" x14ac:dyDescent="0.2">
      <c r="A171">
        <f t="shared" si="2"/>
        <v>169</v>
      </c>
      <c r="B171" s="108" t="s">
        <v>785</v>
      </c>
      <c r="C171" s="249" t="s">
        <v>1241</v>
      </c>
      <c r="D171">
        <v>2014</v>
      </c>
      <c r="E171" s="111" t="s">
        <v>502</v>
      </c>
      <c r="F171" s="11"/>
      <c r="H171" s="109" t="s">
        <v>789</v>
      </c>
      <c r="J171" t="s">
        <v>806</v>
      </c>
    </row>
    <row r="172" spans="1:11" x14ac:dyDescent="0.2">
      <c r="A172">
        <f t="shared" si="2"/>
        <v>170</v>
      </c>
      <c r="B172" s="108" t="s">
        <v>785</v>
      </c>
      <c r="C172" s="108"/>
      <c r="D172">
        <v>2014</v>
      </c>
      <c r="E172" s="111" t="s">
        <v>503</v>
      </c>
      <c r="F172" s="124" t="s">
        <v>789</v>
      </c>
      <c r="J172" s="155" t="s">
        <v>1226</v>
      </c>
      <c r="K172" s="231">
        <f>A102</f>
        <v>100</v>
      </c>
    </row>
    <row r="173" spans="1:11" x14ac:dyDescent="0.2">
      <c r="A173">
        <f t="shared" si="2"/>
        <v>171</v>
      </c>
      <c r="B173" s="108" t="s">
        <v>785</v>
      </c>
      <c r="C173" s="249" t="s">
        <v>1241</v>
      </c>
      <c r="D173">
        <v>2014</v>
      </c>
      <c r="E173" s="111" t="s">
        <v>504</v>
      </c>
      <c r="F173" s="11"/>
      <c r="I173" t="str">
        <f>'Studied Papers'!$A$58</f>
        <v>MoazeniLCB14</v>
      </c>
    </row>
    <row r="174" spans="1:11" x14ac:dyDescent="0.2">
      <c r="A174">
        <f t="shared" si="2"/>
        <v>172</v>
      </c>
      <c r="B174" s="108" t="s">
        <v>785</v>
      </c>
      <c r="C174" s="249" t="s">
        <v>1241</v>
      </c>
      <c r="D174">
        <v>2014</v>
      </c>
      <c r="E174" s="111" t="s">
        <v>505</v>
      </c>
      <c r="F174" s="126" t="s">
        <v>789</v>
      </c>
      <c r="J174" t="s">
        <v>817</v>
      </c>
    </row>
    <row r="175" spans="1:11" x14ac:dyDescent="0.2">
      <c r="A175">
        <f t="shared" si="2"/>
        <v>173</v>
      </c>
      <c r="B175" s="108" t="s">
        <v>785</v>
      </c>
      <c r="C175" s="249" t="s">
        <v>1241</v>
      </c>
      <c r="D175">
        <v>2014</v>
      </c>
      <c r="E175" s="112" t="s">
        <v>788</v>
      </c>
      <c r="F175" s="126" t="s">
        <v>789</v>
      </c>
      <c r="J175" t="s">
        <v>817</v>
      </c>
    </row>
    <row r="176" spans="1:11" x14ac:dyDescent="0.2">
      <c r="A176">
        <f t="shared" si="2"/>
        <v>174</v>
      </c>
      <c r="B176" s="108" t="s">
        <v>785</v>
      </c>
      <c r="C176" s="249" t="s">
        <v>1241</v>
      </c>
      <c r="D176">
        <v>2014</v>
      </c>
      <c r="E176" s="111" t="s">
        <v>506</v>
      </c>
      <c r="F176" s="126" t="s">
        <v>789</v>
      </c>
      <c r="J176" s="155" t="s">
        <v>1226</v>
      </c>
      <c r="K176" s="231">
        <f>A111</f>
        <v>109</v>
      </c>
    </row>
    <row r="177" spans="1:11" x14ac:dyDescent="0.2">
      <c r="A177">
        <f t="shared" si="2"/>
        <v>175</v>
      </c>
      <c r="B177" s="108" t="s">
        <v>785</v>
      </c>
      <c r="C177" s="249" t="s">
        <v>1241</v>
      </c>
      <c r="D177">
        <v>2014</v>
      </c>
      <c r="E177" s="111" t="s">
        <v>507</v>
      </c>
      <c r="F177" s="11"/>
      <c r="G177" s="128" t="s">
        <v>789</v>
      </c>
      <c r="J177" s="125"/>
    </row>
    <row r="178" spans="1:11" x14ac:dyDescent="0.2">
      <c r="A178">
        <f t="shared" si="2"/>
        <v>176</v>
      </c>
      <c r="B178" s="108" t="s">
        <v>785</v>
      </c>
      <c r="C178" s="249" t="s">
        <v>1241</v>
      </c>
      <c r="D178">
        <v>2014</v>
      </c>
      <c r="E178" s="111" t="s">
        <v>508</v>
      </c>
      <c r="F178" s="108" t="s">
        <v>789</v>
      </c>
      <c r="J178" s="11" t="s">
        <v>790</v>
      </c>
    </row>
    <row r="179" spans="1:11" x14ac:dyDescent="0.2">
      <c r="A179">
        <f t="shared" ref="A179:A209" si="4">A178+1</f>
        <v>177</v>
      </c>
      <c r="B179" s="108" t="s">
        <v>785</v>
      </c>
      <c r="C179" s="108"/>
      <c r="D179">
        <v>2014</v>
      </c>
      <c r="E179" s="161" t="s">
        <v>509</v>
      </c>
      <c r="F179" s="108" t="s">
        <v>789</v>
      </c>
      <c r="J179" s="11" t="s">
        <v>790</v>
      </c>
    </row>
    <row r="180" spans="1:11" x14ac:dyDescent="0.2">
      <c r="A180">
        <f t="shared" si="4"/>
        <v>178</v>
      </c>
      <c r="B180" s="108" t="s">
        <v>785</v>
      </c>
      <c r="C180" s="108"/>
      <c r="D180">
        <v>2013</v>
      </c>
      <c r="E180" s="111" t="s">
        <v>510</v>
      </c>
      <c r="F180" s="108" t="s">
        <v>789</v>
      </c>
      <c r="J180" t="s">
        <v>850</v>
      </c>
    </row>
    <row r="181" spans="1:11" s="244" customFormat="1" x14ac:dyDescent="0.2">
      <c r="A181" s="244">
        <f t="shared" si="4"/>
        <v>179</v>
      </c>
      <c r="B181" s="248" t="s">
        <v>785</v>
      </c>
      <c r="C181" s="252" t="s">
        <v>1241</v>
      </c>
      <c r="D181" s="244">
        <v>2013</v>
      </c>
      <c r="E181" s="246" t="s">
        <v>1244</v>
      </c>
      <c r="F181" s="245"/>
      <c r="I181" s="244" t="str">
        <f>'Studied Papers'!$A$97</f>
        <v>HernandezLopezPG13</v>
      </c>
      <c r="K181" s="247"/>
    </row>
    <row r="182" spans="1:11" x14ac:dyDescent="0.2">
      <c r="A182">
        <f t="shared" si="4"/>
        <v>180</v>
      </c>
      <c r="B182" s="108" t="s">
        <v>785</v>
      </c>
      <c r="C182" s="249" t="s">
        <v>1241</v>
      </c>
      <c r="D182">
        <v>2013</v>
      </c>
      <c r="E182" s="111" t="s">
        <v>511</v>
      </c>
      <c r="F182" s="11"/>
      <c r="I182" t="str">
        <f>'Studied Papers'!$A$54</f>
        <v>MeloCKC13</v>
      </c>
    </row>
    <row r="183" spans="1:11" s="222" customFormat="1" x14ac:dyDescent="0.2">
      <c r="A183" s="222">
        <f t="shared" si="4"/>
        <v>181</v>
      </c>
      <c r="B183" s="224" t="s">
        <v>785</v>
      </c>
      <c r="C183" s="224" t="s">
        <v>1241</v>
      </c>
      <c r="D183" s="222">
        <v>2013</v>
      </c>
      <c r="E183" s="223" t="s">
        <v>1216</v>
      </c>
      <c r="H183" s="224" t="s">
        <v>789</v>
      </c>
      <c r="J183" s="125" t="s">
        <v>807</v>
      </c>
      <c r="K183" s="233"/>
    </row>
    <row r="184" spans="1:11" s="222" customFormat="1" x14ac:dyDescent="0.2">
      <c r="A184" s="222">
        <f t="shared" si="4"/>
        <v>182</v>
      </c>
      <c r="B184" s="224" t="s">
        <v>785</v>
      </c>
      <c r="C184" s="224" t="s">
        <v>1241</v>
      </c>
      <c r="D184" s="222">
        <v>2013</v>
      </c>
      <c r="E184" s="223" t="s">
        <v>1217</v>
      </c>
      <c r="F184" s="224" t="s">
        <v>789</v>
      </c>
      <c r="J184" s="222" t="s">
        <v>817</v>
      </c>
      <c r="K184" s="233"/>
    </row>
    <row r="185" spans="1:11" x14ac:dyDescent="0.2">
      <c r="A185">
        <f>A184+1</f>
        <v>183</v>
      </c>
      <c r="B185" s="108" t="s">
        <v>785</v>
      </c>
      <c r="C185" s="249" t="s">
        <v>1241</v>
      </c>
      <c r="D185">
        <v>2013</v>
      </c>
      <c r="E185" s="111" t="s">
        <v>512</v>
      </c>
      <c r="F185" s="11"/>
      <c r="I185" t="str">
        <f>'Studied Papers'!$A$19</f>
        <v>CataldoH13</v>
      </c>
    </row>
    <row r="186" spans="1:11" s="244" customFormat="1" x14ac:dyDescent="0.2">
      <c r="A186" s="244">
        <f t="shared" si="4"/>
        <v>184</v>
      </c>
      <c r="B186" s="248" t="s">
        <v>785</v>
      </c>
      <c r="C186" s="252" t="s">
        <v>1241</v>
      </c>
      <c r="D186" s="244">
        <v>2013</v>
      </c>
      <c r="E186" s="246" t="s">
        <v>513</v>
      </c>
      <c r="F186" s="245"/>
      <c r="I186" s="244" t="str">
        <f>'Studied Papers'!$A$98</f>
        <v>RafiqueM13</v>
      </c>
      <c r="K186" s="247"/>
    </row>
    <row r="187" spans="1:11" x14ac:dyDescent="0.2">
      <c r="A187">
        <f t="shared" si="4"/>
        <v>185</v>
      </c>
      <c r="B187" s="108" t="s">
        <v>785</v>
      </c>
      <c r="C187" s="249" t="s">
        <v>1241</v>
      </c>
      <c r="D187">
        <v>2013</v>
      </c>
      <c r="E187" s="111" t="s">
        <v>514</v>
      </c>
      <c r="F187" s="108" t="s">
        <v>789</v>
      </c>
      <c r="J187" t="s">
        <v>817</v>
      </c>
    </row>
    <row r="188" spans="1:11" x14ac:dyDescent="0.2">
      <c r="A188">
        <f t="shared" si="4"/>
        <v>186</v>
      </c>
      <c r="B188" s="108" t="s">
        <v>785</v>
      </c>
      <c r="C188" s="249" t="s">
        <v>1241</v>
      </c>
      <c r="D188">
        <v>2013</v>
      </c>
      <c r="E188" s="111" t="s">
        <v>515</v>
      </c>
      <c r="F188" s="11"/>
      <c r="G188" s="108" t="s">
        <v>789</v>
      </c>
      <c r="J188" s="125"/>
    </row>
    <row r="189" spans="1:11" x14ac:dyDescent="0.2">
      <c r="A189">
        <f t="shared" si="4"/>
        <v>187</v>
      </c>
      <c r="B189" s="108" t="s">
        <v>785</v>
      </c>
      <c r="C189" s="108"/>
      <c r="D189">
        <v>2013</v>
      </c>
      <c r="E189" s="111" t="s">
        <v>516</v>
      </c>
      <c r="F189" s="108" t="s">
        <v>789</v>
      </c>
      <c r="J189" s="11" t="s">
        <v>813</v>
      </c>
    </row>
    <row r="190" spans="1:11" x14ac:dyDescent="0.2">
      <c r="A190">
        <f t="shared" si="4"/>
        <v>188</v>
      </c>
      <c r="B190" s="108" t="s">
        <v>785</v>
      </c>
      <c r="C190" s="249" t="s">
        <v>1241</v>
      </c>
      <c r="D190">
        <v>2013</v>
      </c>
      <c r="E190" s="111" t="s">
        <v>518</v>
      </c>
      <c r="F190" s="11"/>
      <c r="I190" t="str">
        <f>'Studied Papers'!$A$83</f>
        <v>TanihanaN13</v>
      </c>
    </row>
    <row r="191" spans="1:11" x14ac:dyDescent="0.2">
      <c r="A191">
        <f t="shared" si="4"/>
        <v>189</v>
      </c>
      <c r="B191" s="108" t="s">
        <v>785</v>
      </c>
      <c r="C191" s="249" t="s">
        <v>1241</v>
      </c>
      <c r="D191">
        <v>2013</v>
      </c>
      <c r="E191" s="112" t="s">
        <v>519</v>
      </c>
      <c r="F191" s="108" t="s">
        <v>789</v>
      </c>
      <c r="J191" t="s">
        <v>1226</v>
      </c>
      <c r="K191" s="231">
        <f>A151</f>
        <v>149</v>
      </c>
    </row>
    <row r="192" spans="1:11" x14ac:dyDescent="0.2">
      <c r="A192">
        <f t="shared" si="4"/>
        <v>190</v>
      </c>
      <c r="B192" s="108" t="s">
        <v>785</v>
      </c>
      <c r="C192" s="108"/>
      <c r="D192">
        <v>2013</v>
      </c>
      <c r="E192" s="112" t="s">
        <v>520</v>
      </c>
      <c r="F192" s="108" t="s">
        <v>789</v>
      </c>
      <c r="J192" s="11" t="s">
        <v>790</v>
      </c>
    </row>
    <row r="193" spans="1:10" x14ac:dyDescent="0.2">
      <c r="A193">
        <f t="shared" si="4"/>
        <v>191</v>
      </c>
      <c r="B193" s="108" t="s">
        <v>785</v>
      </c>
      <c r="C193" s="249" t="s">
        <v>1241</v>
      </c>
      <c r="D193">
        <v>2012</v>
      </c>
      <c r="E193" s="111" t="s">
        <v>521</v>
      </c>
      <c r="F193" s="11"/>
      <c r="H193" s="109" t="s">
        <v>789</v>
      </c>
      <c r="J193" t="s">
        <v>805</v>
      </c>
    </row>
    <row r="194" spans="1:10" x14ac:dyDescent="0.2">
      <c r="A194">
        <f t="shared" si="4"/>
        <v>192</v>
      </c>
      <c r="B194" s="108" t="s">
        <v>785</v>
      </c>
      <c r="C194" s="249" t="s">
        <v>1241</v>
      </c>
      <c r="D194">
        <v>2012</v>
      </c>
      <c r="E194" s="111" t="s">
        <v>522</v>
      </c>
      <c r="F194" s="116" t="s">
        <v>789</v>
      </c>
      <c r="J194" t="s">
        <v>817</v>
      </c>
    </row>
    <row r="195" spans="1:10" x14ac:dyDescent="0.2">
      <c r="A195">
        <f t="shared" si="4"/>
        <v>193</v>
      </c>
      <c r="B195" s="108" t="s">
        <v>785</v>
      </c>
      <c r="C195" s="249" t="s">
        <v>1241</v>
      </c>
      <c r="D195">
        <v>2012</v>
      </c>
      <c r="E195" s="111" t="s">
        <v>523</v>
      </c>
      <c r="F195" s="11"/>
      <c r="G195" s="110" t="s">
        <v>789</v>
      </c>
    </row>
    <row r="196" spans="1:10" x14ac:dyDescent="0.2">
      <c r="A196">
        <f t="shared" si="4"/>
        <v>194</v>
      </c>
      <c r="B196" s="108" t="s">
        <v>785</v>
      </c>
      <c r="C196" s="249" t="s">
        <v>1241</v>
      </c>
      <c r="D196">
        <v>2012</v>
      </c>
      <c r="E196" s="111" t="s">
        <v>524</v>
      </c>
      <c r="F196" s="11"/>
      <c r="G196" s="126" t="s">
        <v>789</v>
      </c>
    </row>
    <row r="197" spans="1:10" x14ac:dyDescent="0.2">
      <c r="A197">
        <f t="shared" si="4"/>
        <v>195</v>
      </c>
      <c r="B197" s="108" t="s">
        <v>785</v>
      </c>
      <c r="C197" s="249" t="s">
        <v>1241</v>
      </c>
      <c r="D197">
        <v>2012</v>
      </c>
      <c r="E197" s="111" t="s">
        <v>525</v>
      </c>
      <c r="F197" s="126" t="s">
        <v>789</v>
      </c>
      <c r="J197" t="s">
        <v>817</v>
      </c>
    </row>
    <row r="198" spans="1:10" x14ac:dyDescent="0.2">
      <c r="A198">
        <f t="shared" si="4"/>
        <v>196</v>
      </c>
      <c r="B198" s="108" t="s">
        <v>785</v>
      </c>
      <c r="C198" s="249" t="s">
        <v>1241</v>
      </c>
      <c r="D198">
        <v>2012</v>
      </c>
      <c r="E198" s="111" t="s">
        <v>526</v>
      </c>
      <c r="F198" s="11"/>
      <c r="I198" t="str">
        <f>'Studied Papers'!$A$72</f>
        <v>RodriguezSGH12</v>
      </c>
    </row>
    <row r="199" spans="1:10" x14ac:dyDescent="0.2">
      <c r="A199">
        <f t="shared" si="4"/>
        <v>197</v>
      </c>
      <c r="B199" s="108" t="s">
        <v>785</v>
      </c>
      <c r="C199" s="249" t="s">
        <v>1241</v>
      </c>
      <c r="D199">
        <v>2012</v>
      </c>
      <c r="E199" s="111" t="s">
        <v>527</v>
      </c>
      <c r="F199" s="11"/>
      <c r="I199" t="str">
        <f>'Studied Papers'!$A$22</f>
        <v>CheikhiARI12</v>
      </c>
    </row>
    <row r="200" spans="1:10" x14ac:dyDescent="0.2">
      <c r="A200">
        <f t="shared" si="4"/>
        <v>198</v>
      </c>
      <c r="B200" s="108" t="s">
        <v>785</v>
      </c>
      <c r="C200" s="249" t="s">
        <v>1241</v>
      </c>
      <c r="D200">
        <v>2012</v>
      </c>
      <c r="E200" s="111" t="s">
        <v>528</v>
      </c>
      <c r="F200" s="11"/>
      <c r="I200" t="str">
        <f>'Studied Papers'!$A$44</f>
        <v>LagerstromWHL12</v>
      </c>
    </row>
    <row r="201" spans="1:10" x14ac:dyDescent="0.2">
      <c r="A201">
        <f t="shared" si="4"/>
        <v>199</v>
      </c>
      <c r="B201" s="108" t="s">
        <v>785</v>
      </c>
      <c r="C201" s="249" t="s">
        <v>1241</v>
      </c>
      <c r="D201">
        <v>2012</v>
      </c>
      <c r="E201" s="111" t="s">
        <v>529</v>
      </c>
      <c r="F201" s="11"/>
      <c r="H201" s="108" t="s">
        <v>789</v>
      </c>
      <c r="J201" t="s">
        <v>806</v>
      </c>
    </row>
    <row r="202" spans="1:10" x14ac:dyDescent="0.2">
      <c r="A202">
        <f t="shared" si="4"/>
        <v>200</v>
      </c>
      <c r="B202" s="108" t="s">
        <v>785</v>
      </c>
      <c r="C202" s="249" t="s">
        <v>1241</v>
      </c>
      <c r="D202">
        <v>2012</v>
      </c>
      <c r="E202" s="111" t="s">
        <v>530</v>
      </c>
      <c r="F202" s="11"/>
      <c r="I202" t="str">
        <f>'Studied Papers'!$A$88</f>
        <v>Wang12</v>
      </c>
    </row>
    <row r="203" spans="1:10" x14ac:dyDescent="0.2">
      <c r="A203">
        <f t="shared" si="4"/>
        <v>201</v>
      </c>
      <c r="B203" s="108" t="s">
        <v>785</v>
      </c>
      <c r="C203" s="249" t="s">
        <v>1241</v>
      </c>
      <c r="D203">
        <v>2012</v>
      </c>
      <c r="E203" s="111" t="s">
        <v>531</v>
      </c>
      <c r="G203" s="126" t="s">
        <v>789</v>
      </c>
    </row>
    <row r="204" spans="1:10" x14ac:dyDescent="0.2">
      <c r="A204">
        <f t="shared" si="4"/>
        <v>202</v>
      </c>
      <c r="B204" s="108" t="s">
        <v>785</v>
      </c>
      <c r="C204" s="249" t="s">
        <v>1241</v>
      </c>
      <c r="D204">
        <v>2012</v>
      </c>
      <c r="E204" s="111" t="s">
        <v>532</v>
      </c>
      <c r="F204" s="11"/>
      <c r="H204" s="109" t="s">
        <v>789</v>
      </c>
      <c r="J204" t="s">
        <v>805</v>
      </c>
    </row>
    <row r="205" spans="1:10" x14ac:dyDescent="0.2">
      <c r="A205">
        <f t="shared" si="4"/>
        <v>203</v>
      </c>
      <c r="B205" s="108" t="s">
        <v>785</v>
      </c>
      <c r="C205" s="108"/>
      <c r="D205">
        <v>2012</v>
      </c>
      <c r="E205" s="111" t="s">
        <v>533</v>
      </c>
      <c r="F205" s="126" t="s">
        <v>789</v>
      </c>
      <c r="J205" t="s">
        <v>817</v>
      </c>
    </row>
    <row r="206" spans="1:10" x14ac:dyDescent="0.2">
      <c r="A206">
        <f t="shared" si="4"/>
        <v>204</v>
      </c>
      <c r="B206" s="108" t="s">
        <v>785</v>
      </c>
      <c r="C206" s="249" t="s">
        <v>1241</v>
      </c>
      <c r="D206">
        <v>2012</v>
      </c>
      <c r="E206" s="111" t="s">
        <v>534</v>
      </c>
      <c r="F206" s="126" t="s">
        <v>789</v>
      </c>
      <c r="J206" s="11" t="s">
        <v>887</v>
      </c>
    </row>
    <row r="207" spans="1:10" x14ac:dyDescent="0.2">
      <c r="A207">
        <f t="shared" si="4"/>
        <v>205</v>
      </c>
      <c r="B207" s="108" t="s">
        <v>785</v>
      </c>
      <c r="C207" s="249" t="s">
        <v>1241</v>
      </c>
      <c r="D207">
        <v>2012</v>
      </c>
      <c r="E207" s="111" t="s">
        <v>888</v>
      </c>
      <c r="G207" s="128" t="s">
        <v>789</v>
      </c>
    </row>
    <row r="208" spans="1:10" x14ac:dyDescent="0.2">
      <c r="A208">
        <f t="shared" si="4"/>
        <v>206</v>
      </c>
      <c r="B208" s="108"/>
      <c r="C208" s="260" t="s">
        <v>1241</v>
      </c>
      <c r="D208" s="261">
        <v>2011</v>
      </c>
      <c r="E208" s="262" t="s">
        <v>1372</v>
      </c>
      <c r="G208" s="260" t="s">
        <v>789</v>
      </c>
    </row>
    <row r="209" spans="1:11" x14ac:dyDescent="0.2">
      <c r="A209">
        <f t="shared" si="4"/>
        <v>207</v>
      </c>
      <c r="B209" s="108" t="s">
        <v>785</v>
      </c>
      <c r="C209" s="249" t="s">
        <v>1241</v>
      </c>
      <c r="D209">
        <v>2011</v>
      </c>
      <c r="E209" s="111" t="s">
        <v>535</v>
      </c>
      <c r="F209" s="116" t="s">
        <v>789</v>
      </c>
      <c r="J209" t="s">
        <v>817</v>
      </c>
    </row>
    <row r="210" spans="1:11" s="219" customFormat="1" x14ac:dyDescent="0.2">
      <c r="A210" s="219">
        <f t="shared" ref="A210:A255" si="5">A209+1</f>
        <v>208</v>
      </c>
      <c r="B210" s="221" t="s">
        <v>785</v>
      </c>
      <c r="C210" s="221" t="s">
        <v>1241</v>
      </c>
      <c r="D210" s="219">
        <v>2011</v>
      </c>
      <c r="E210" s="220" t="s">
        <v>536</v>
      </c>
      <c r="G210" s="221"/>
      <c r="I210" s="219" t="str">
        <f>'Studied Papers'!$A$60</f>
        <v>Mohapatra11</v>
      </c>
      <c r="K210" s="232"/>
    </row>
    <row r="211" spans="1:11" x14ac:dyDescent="0.2">
      <c r="A211">
        <f t="shared" si="5"/>
        <v>209</v>
      </c>
      <c r="B211" s="108" t="s">
        <v>785</v>
      </c>
      <c r="C211" s="249" t="s">
        <v>1241</v>
      </c>
      <c r="D211">
        <v>2011</v>
      </c>
      <c r="E211" s="111" t="s">
        <v>537</v>
      </c>
      <c r="F211" s="11"/>
      <c r="G211" s="110" t="s">
        <v>789</v>
      </c>
    </row>
    <row r="212" spans="1:11" x14ac:dyDescent="0.2">
      <c r="A212">
        <f t="shared" si="5"/>
        <v>210</v>
      </c>
      <c r="B212" s="108" t="s">
        <v>785</v>
      </c>
      <c r="C212" s="249" t="s">
        <v>1241</v>
      </c>
      <c r="D212">
        <v>2011</v>
      </c>
      <c r="E212" s="111" t="s">
        <v>538</v>
      </c>
      <c r="F212" s="11"/>
      <c r="I212" t="str">
        <f>'Studied Papers'!$A$35</f>
        <v>HernandezLopezPGC11</v>
      </c>
    </row>
    <row r="213" spans="1:11" x14ac:dyDescent="0.2">
      <c r="A213">
        <f t="shared" si="5"/>
        <v>211</v>
      </c>
      <c r="B213" s="108" t="s">
        <v>785</v>
      </c>
      <c r="C213" s="249" t="s">
        <v>1241</v>
      </c>
      <c r="D213">
        <v>2011</v>
      </c>
      <c r="E213" s="111" t="s">
        <v>539</v>
      </c>
      <c r="F213" s="109" t="s">
        <v>789</v>
      </c>
      <c r="J213" t="s">
        <v>811</v>
      </c>
    </row>
    <row r="214" spans="1:11" s="219" customFormat="1" x14ac:dyDescent="0.2">
      <c r="A214" s="219">
        <f t="shared" si="5"/>
        <v>212</v>
      </c>
      <c r="B214" s="221" t="s">
        <v>785</v>
      </c>
      <c r="C214" s="221" t="s">
        <v>1241</v>
      </c>
      <c r="D214" s="219">
        <v>2011</v>
      </c>
      <c r="E214" s="220" t="s">
        <v>540</v>
      </c>
      <c r="G214" s="221"/>
      <c r="H214" s="221" t="s">
        <v>789</v>
      </c>
      <c r="J214" s="219" t="s">
        <v>805</v>
      </c>
      <c r="K214" s="232"/>
    </row>
    <row r="215" spans="1:11" s="244" customFormat="1" x14ac:dyDescent="0.2">
      <c r="A215" s="244">
        <f t="shared" si="5"/>
        <v>213</v>
      </c>
      <c r="B215" s="248" t="s">
        <v>785</v>
      </c>
      <c r="C215" s="252" t="s">
        <v>1241</v>
      </c>
      <c r="D215" s="244">
        <v>2011</v>
      </c>
      <c r="E215" s="246" t="s">
        <v>541</v>
      </c>
      <c r="F215" s="245"/>
      <c r="I215" s="244" t="str">
        <f>'Studied Papers'!$A$96</f>
        <v>Peter11</v>
      </c>
      <c r="K215" s="247"/>
    </row>
    <row r="216" spans="1:11" x14ac:dyDescent="0.2">
      <c r="A216">
        <f t="shared" si="5"/>
        <v>214</v>
      </c>
      <c r="B216" s="108" t="s">
        <v>785</v>
      </c>
      <c r="C216" s="108"/>
      <c r="D216">
        <v>2011</v>
      </c>
      <c r="E216" s="111" t="s">
        <v>542</v>
      </c>
      <c r="F216" s="110" t="s">
        <v>789</v>
      </c>
      <c r="J216" s="11" t="s">
        <v>790</v>
      </c>
    </row>
    <row r="217" spans="1:11" x14ac:dyDescent="0.2">
      <c r="A217">
        <f t="shared" si="5"/>
        <v>215</v>
      </c>
      <c r="B217" s="108" t="s">
        <v>785</v>
      </c>
      <c r="C217" s="249" t="s">
        <v>1241</v>
      </c>
      <c r="D217">
        <v>2011</v>
      </c>
      <c r="E217" s="111" t="s">
        <v>543</v>
      </c>
      <c r="F217" s="110" t="s">
        <v>789</v>
      </c>
      <c r="J217" s="11" t="s">
        <v>790</v>
      </c>
    </row>
    <row r="218" spans="1:11" s="125" customFormat="1" x14ac:dyDescent="0.2">
      <c r="A218" s="125">
        <f t="shared" si="5"/>
        <v>216</v>
      </c>
      <c r="B218" s="237" t="s">
        <v>785</v>
      </c>
      <c r="C218" s="237"/>
      <c r="D218" s="125">
        <v>2011</v>
      </c>
      <c r="E218" s="236" t="s">
        <v>1218</v>
      </c>
      <c r="F218" s="237" t="s">
        <v>789</v>
      </c>
      <c r="J218" s="125" t="s">
        <v>1235</v>
      </c>
      <c r="K218" s="238"/>
    </row>
    <row r="219" spans="1:11" x14ac:dyDescent="0.2">
      <c r="A219">
        <f t="shared" si="5"/>
        <v>217</v>
      </c>
      <c r="B219" s="108" t="s">
        <v>785</v>
      </c>
      <c r="C219" s="249" t="s">
        <v>1241</v>
      </c>
      <c r="D219">
        <v>2011</v>
      </c>
      <c r="E219" s="111" t="s">
        <v>544</v>
      </c>
      <c r="F219" s="108" t="s">
        <v>789</v>
      </c>
      <c r="G219" s="128"/>
      <c r="J219" t="s">
        <v>1226</v>
      </c>
      <c r="K219" s="231">
        <f>A126</f>
        <v>124</v>
      </c>
    </row>
    <row r="220" spans="1:11" x14ac:dyDescent="0.2">
      <c r="A220">
        <f t="shared" si="5"/>
        <v>218</v>
      </c>
      <c r="B220" s="108" t="s">
        <v>785</v>
      </c>
      <c r="C220" s="249" t="s">
        <v>1241</v>
      </c>
      <c r="D220">
        <v>2011</v>
      </c>
      <c r="E220" s="111" t="s">
        <v>545</v>
      </c>
      <c r="F220" s="108" t="s">
        <v>789</v>
      </c>
      <c r="J220" t="s">
        <v>817</v>
      </c>
    </row>
    <row r="221" spans="1:11" x14ac:dyDescent="0.2">
      <c r="A221">
        <f t="shared" si="5"/>
        <v>219</v>
      </c>
      <c r="B221" s="108" t="s">
        <v>785</v>
      </c>
      <c r="C221" s="249" t="s">
        <v>1241</v>
      </c>
      <c r="D221">
        <v>2011</v>
      </c>
      <c r="E221" s="111" t="s">
        <v>546</v>
      </c>
      <c r="F221" s="11"/>
      <c r="H221" s="109" t="s">
        <v>789</v>
      </c>
      <c r="J221" t="s">
        <v>805</v>
      </c>
    </row>
    <row r="222" spans="1:11" x14ac:dyDescent="0.2">
      <c r="A222">
        <f t="shared" si="5"/>
        <v>220</v>
      </c>
      <c r="B222" s="108" t="s">
        <v>785</v>
      </c>
      <c r="C222" s="249" t="s">
        <v>1241</v>
      </c>
      <c r="D222">
        <v>2011</v>
      </c>
      <c r="E222" s="161" t="s">
        <v>547</v>
      </c>
      <c r="F222" s="11"/>
      <c r="I222" t="str">
        <f>'Studied Papers'!$A$30</f>
        <v>GeH11</v>
      </c>
    </row>
    <row r="223" spans="1:11" x14ac:dyDescent="0.2">
      <c r="A223">
        <f t="shared" si="5"/>
        <v>221</v>
      </c>
      <c r="B223" s="108" t="s">
        <v>785</v>
      </c>
      <c r="C223" s="249" t="s">
        <v>1241</v>
      </c>
      <c r="D223">
        <v>2011</v>
      </c>
      <c r="E223" s="111" t="s">
        <v>548</v>
      </c>
      <c r="F223" s="11"/>
      <c r="I223" t="str">
        <f>'Studied Papers'!$A$70</f>
        <v>RamasubbuCBH11</v>
      </c>
    </row>
    <row r="224" spans="1:11" x14ac:dyDescent="0.2">
      <c r="A224">
        <f t="shared" si="5"/>
        <v>222</v>
      </c>
      <c r="B224" s="108" t="s">
        <v>785</v>
      </c>
      <c r="C224" s="249" t="s">
        <v>1241</v>
      </c>
      <c r="D224">
        <v>2011</v>
      </c>
      <c r="E224" s="111" t="s">
        <v>549</v>
      </c>
      <c r="F224" s="11"/>
      <c r="G224" s="128" t="s">
        <v>789</v>
      </c>
    </row>
    <row r="225" spans="1:11" x14ac:dyDescent="0.2">
      <c r="A225">
        <f t="shared" si="5"/>
        <v>223</v>
      </c>
      <c r="B225" s="108" t="s">
        <v>785</v>
      </c>
      <c r="C225" s="249" t="s">
        <v>1241</v>
      </c>
      <c r="D225">
        <v>2011</v>
      </c>
      <c r="E225" s="111" t="s">
        <v>550</v>
      </c>
      <c r="F225" s="108" t="s">
        <v>789</v>
      </c>
      <c r="J225" t="s">
        <v>817</v>
      </c>
    </row>
    <row r="226" spans="1:11" s="222" customFormat="1" x14ac:dyDescent="0.2">
      <c r="A226" s="222">
        <f t="shared" si="5"/>
        <v>224</v>
      </c>
      <c r="B226" s="224" t="s">
        <v>785</v>
      </c>
      <c r="C226" s="224" t="s">
        <v>1241</v>
      </c>
      <c r="D226" s="222">
        <v>2011</v>
      </c>
      <c r="E226" s="225" t="s">
        <v>1234</v>
      </c>
      <c r="F226" s="224"/>
      <c r="G226" s="224" t="s">
        <v>789</v>
      </c>
      <c r="K226" s="233"/>
    </row>
    <row r="227" spans="1:11" x14ac:dyDescent="0.2">
      <c r="A227">
        <f t="shared" si="5"/>
        <v>225</v>
      </c>
      <c r="B227" s="108" t="s">
        <v>785</v>
      </c>
      <c r="C227" s="249" t="s">
        <v>1241</v>
      </c>
      <c r="D227">
        <v>2011</v>
      </c>
      <c r="E227" s="111" t="s">
        <v>551</v>
      </c>
      <c r="F227" s="108"/>
      <c r="G227" s="127" t="s">
        <v>789</v>
      </c>
    </row>
    <row r="228" spans="1:11" x14ac:dyDescent="0.2">
      <c r="A228">
        <f t="shared" si="5"/>
        <v>226</v>
      </c>
      <c r="B228" s="108" t="s">
        <v>785</v>
      </c>
      <c r="C228" s="249" t="s">
        <v>1241</v>
      </c>
      <c r="D228">
        <v>2011</v>
      </c>
      <c r="E228" s="111" t="s">
        <v>552</v>
      </c>
      <c r="F228" s="127" t="s">
        <v>789</v>
      </c>
      <c r="J228" t="s">
        <v>817</v>
      </c>
    </row>
    <row r="229" spans="1:11" x14ac:dyDescent="0.2">
      <c r="A229">
        <f t="shared" si="5"/>
        <v>227</v>
      </c>
      <c r="B229" s="108" t="s">
        <v>785</v>
      </c>
      <c r="C229" s="249" t="s">
        <v>1241</v>
      </c>
      <c r="D229">
        <v>2011</v>
      </c>
      <c r="E229" s="111" t="s">
        <v>553</v>
      </c>
      <c r="F229" s="11"/>
      <c r="I229" t="str">
        <f>'Studied Papers'!$A$18</f>
        <v>CarvalhoRSCB11</v>
      </c>
    </row>
    <row r="230" spans="1:11" x14ac:dyDescent="0.2">
      <c r="A230">
        <f t="shared" si="5"/>
        <v>228</v>
      </c>
      <c r="B230" s="108" t="s">
        <v>785</v>
      </c>
      <c r="C230" s="108"/>
      <c r="D230">
        <v>2011</v>
      </c>
      <c r="E230" s="111" t="s">
        <v>554</v>
      </c>
      <c r="F230" s="127" t="s">
        <v>789</v>
      </c>
      <c r="J230" t="s">
        <v>817</v>
      </c>
    </row>
    <row r="231" spans="1:11" x14ac:dyDescent="0.2">
      <c r="A231">
        <f t="shared" si="5"/>
        <v>229</v>
      </c>
      <c r="B231" s="108" t="s">
        <v>785</v>
      </c>
      <c r="C231" s="249" t="s">
        <v>1241</v>
      </c>
      <c r="D231">
        <v>2011</v>
      </c>
      <c r="E231" s="111" t="s">
        <v>555</v>
      </c>
      <c r="F231" s="127" t="s">
        <v>789</v>
      </c>
      <c r="J231" t="s">
        <v>889</v>
      </c>
    </row>
    <row r="232" spans="1:11" s="222" customFormat="1" x14ac:dyDescent="0.2">
      <c r="A232" s="222">
        <f t="shared" si="5"/>
        <v>230</v>
      </c>
      <c r="B232" s="224" t="s">
        <v>785</v>
      </c>
      <c r="C232" s="224"/>
      <c r="D232" s="222">
        <v>2011</v>
      </c>
      <c r="E232" s="223" t="s">
        <v>1219</v>
      </c>
      <c r="F232" s="226"/>
      <c r="G232" s="224" t="s">
        <v>789</v>
      </c>
      <c r="K232" s="233"/>
    </row>
    <row r="233" spans="1:11" x14ac:dyDescent="0.2">
      <c r="A233">
        <f t="shared" si="5"/>
        <v>231</v>
      </c>
      <c r="B233" s="108" t="s">
        <v>785</v>
      </c>
      <c r="C233" s="249" t="s">
        <v>1241</v>
      </c>
      <c r="D233">
        <v>2011</v>
      </c>
      <c r="E233" s="111" t="s">
        <v>556</v>
      </c>
      <c r="F233" s="110" t="s">
        <v>789</v>
      </c>
      <c r="J233" t="s">
        <v>814</v>
      </c>
    </row>
    <row r="234" spans="1:11" s="222" customFormat="1" x14ac:dyDescent="0.2">
      <c r="A234" s="222">
        <f t="shared" si="5"/>
        <v>232</v>
      </c>
      <c r="B234" s="224" t="s">
        <v>785</v>
      </c>
      <c r="C234" s="224" t="s">
        <v>1241</v>
      </c>
      <c r="D234" s="222">
        <v>2010</v>
      </c>
      <c r="E234" s="223" t="s">
        <v>1220</v>
      </c>
      <c r="F234" s="224"/>
      <c r="I234" s="222" t="str">
        <f>'Studied Papers'!$A$42</f>
        <v>KreinMKDE10</v>
      </c>
      <c r="K234" s="233"/>
    </row>
    <row r="235" spans="1:11" s="222" customFormat="1" x14ac:dyDescent="0.2">
      <c r="A235">
        <f>A234+1</f>
        <v>233</v>
      </c>
      <c r="B235" s="224"/>
      <c r="C235" s="260" t="s">
        <v>1241</v>
      </c>
      <c r="D235" s="261">
        <v>2010</v>
      </c>
      <c r="E235" s="262" t="s">
        <v>1381</v>
      </c>
      <c r="F235" s="224"/>
      <c r="G235" s="260" t="s">
        <v>789</v>
      </c>
      <c r="K235" s="233"/>
    </row>
    <row r="236" spans="1:11" s="222" customFormat="1" x14ac:dyDescent="0.2">
      <c r="A236">
        <f>A235+1</f>
        <v>234</v>
      </c>
      <c r="B236" s="224"/>
      <c r="C236" s="260" t="s">
        <v>1241</v>
      </c>
      <c r="D236" s="261">
        <v>2010</v>
      </c>
      <c r="E236" s="262" t="s">
        <v>1373</v>
      </c>
      <c r="F236" s="224"/>
      <c r="G236" s="260" t="s">
        <v>789</v>
      </c>
      <c r="K236" s="233"/>
    </row>
    <row r="237" spans="1:11" x14ac:dyDescent="0.2">
      <c r="A237">
        <f>A236+1</f>
        <v>235</v>
      </c>
      <c r="B237" s="108" t="s">
        <v>785</v>
      </c>
      <c r="C237" s="249" t="s">
        <v>1241</v>
      </c>
      <c r="D237">
        <v>2010</v>
      </c>
      <c r="E237" s="111" t="s">
        <v>557</v>
      </c>
      <c r="F237" s="11"/>
      <c r="H237" s="109" t="s">
        <v>789</v>
      </c>
      <c r="J237" t="s">
        <v>806</v>
      </c>
    </row>
    <row r="238" spans="1:11" s="244" customFormat="1" x14ac:dyDescent="0.2">
      <c r="A238" s="244">
        <f t="shared" si="5"/>
        <v>236</v>
      </c>
      <c r="B238" s="248" t="s">
        <v>785</v>
      </c>
      <c r="C238" s="248"/>
      <c r="D238" s="244">
        <v>2010</v>
      </c>
      <c r="E238" s="246" t="s">
        <v>558</v>
      </c>
      <c r="F238" s="245"/>
      <c r="I238" s="244" t="str">
        <f>'Studied Papers'!$A$95</f>
        <v>CardozoNBFS10</v>
      </c>
      <c r="K238" s="247"/>
    </row>
    <row r="239" spans="1:11" x14ac:dyDescent="0.2">
      <c r="A239">
        <f t="shared" si="5"/>
        <v>237</v>
      </c>
      <c r="B239" s="108" t="s">
        <v>785</v>
      </c>
      <c r="C239" s="108"/>
      <c r="D239">
        <v>2010</v>
      </c>
      <c r="E239" s="111" t="s">
        <v>779</v>
      </c>
      <c r="F239" s="128" t="s">
        <v>789</v>
      </c>
      <c r="J239" t="s">
        <v>890</v>
      </c>
    </row>
    <row r="240" spans="1:11" x14ac:dyDescent="0.2">
      <c r="A240">
        <f t="shared" si="5"/>
        <v>238</v>
      </c>
      <c r="B240" s="108" t="s">
        <v>785</v>
      </c>
      <c r="C240" s="249" t="s">
        <v>1241</v>
      </c>
      <c r="D240">
        <v>2010</v>
      </c>
      <c r="E240" s="111" t="s">
        <v>559</v>
      </c>
      <c r="F240" s="11"/>
      <c r="G240" s="128" t="s">
        <v>789</v>
      </c>
    </row>
    <row r="241" spans="1:11" x14ac:dyDescent="0.2">
      <c r="A241">
        <f t="shared" si="5"/>
        <v>239</v>
      </c>
      <c r="B241" s="108" t="s">
        <v>785</v>
      </c>
      <c r="C241" s="249" t="s">
        <v>1241</v>
      </c>
      <c r="D241">
        <v>2010</v>
      </c>
      <c r="E241" s="111" t="s">
        <v>560</v>
      </c>
      <c r="F241" s="11"/>
      <c r="H241" s="109" t="s">
        <v>789</v>
      </c>
      <c r="J241" s="155" t="s">
        <v>805</v>
      </c>
    </row>
    <row r="242" spans="1:11" x14ac:dyDescent="0.2">
      <c r="A242">
        <f t="shared" si="5"/>
        <v>240</v>
      </c>
      <c r="B242" s="108" t="s">
        <v>785</v>
      </c>
      <c r="C242" s="249" t="s">
        <v>1241</v>
      </c>
      <c r="D242">
        <v>2010</v>
      </c>
      <c r="E242" s="111" t="s">
        <v>561</v>
      </c>
      <c r="F242" s="108" t="s">
        <v>789</v>
      </c>
      <c r="J242" t="s">
        <v>817</v>
      </c>
    </row>
    <row r="243" spans="1:11" x14ac:dyDescent="0.2">
      <c r="A243">
        <f t="shared" si="5"/>
        <v>241</v>
      </c>
      <c r="B243" s="108" t="s">
        <v>785</v>
      </c>
      <c r="C243" s="108"/>
      <c r="D243">
        <v>2010</v>
      </c>
      <c r="E243" s="111" t="s">
        <v>562</v>
      </c>
      <c r="F243" s="108" t="s">
        <v>789</v>
      </c>
      <c r="J243" t="s">
        <v>813</v>
      </c>
    </row>
    <row r="244" spans="1:11" x14ac:dyDescent="0.2">
      <c r="A244">
        <f t="shared" si="5"/>
        <v>242</v>
      </c>
      <c r="B244" s="108" t="s">
        <v>785</v>
      </c>
      <c r="C244" s="249" t="s">
        <v>1241</v>
      </c>
      <c r="D244">
        <v>2010</v>
      </c>
      <c r="E244" s="111" t="s">
        <v>563</v>
      </c>
      <c r="F244" s="11"/>
      <c r="G244" s="128" t="s">
        <v>789</v>
      </c>
    </row>
    <row r="245" spans="1:11" x14ac:dyDescent="0.2">
      <c r="A245">
        <f t="shared" si="5"/>
        <v>243</v>
      </c>
      <c r="B245" s="108"/>
      <c r="C245" s="260" t="s">
        <v>1241</v>
      </c>
      <c r="D245" s="261">
        <v>2009</v>
      </c>
      <c r="E245" s="262" t="s">
        <v>1350</v>
      </c>
      <c r="F245" s="11"/>
      <c r="G245" s="260" t="s">
        <v>789</v>
      </c>
    </row>
    <row r="246" spans="1:11" x14ac:dyDescent="0.2">
      <c r="A246">
        <f t="shared" si="5"/>
        <v>244</v>
      </c>
      <c r="B246" s="108"/>
      <c r="C246" s="260" t="s">
        <v>1241</v>
      </c>
      <c r="D246" s="261">
        <v>2009</v>
      </c>
      <c r="E246" s="262" t="s">
        <v>1351</v>
      </c>
      <c r="F246" s="11"/>
      <c r="G246" s="260" t="s">
        <v>789</v>
      </c>
    </row>
    <row r="247" spans="1:11" x14ac:dyDescent="0.2">
      <c r="A247">
        <f t="shared" si="5"/>
        <v>245</v>
      </c>
      <c r="B247" s="108"/>
      <c r="C247" s="260" t="s">
        <v>1241</v>
      </c>
      <c r="D247" s="261">
        <v>2009</v>
      </c>
      <c r="E247" s="262" t="s">
        <v>1352</v>
      </c>
      <c r="F247" s="11"/>
      <c r="G247" s="260" t="s">
        <v>789</v>
      </c>
    </row>
    <row r="248" spans="1:11" x14ac:dyDescent="0.2">
      <c r="A248">
        <f t="shared" si="5"/>
        <v>246</v>
      </c>
      <c r="B248" s="108"/>
      <c r="C248" s="249" t="s">
        <v>1241</v>
      </c>
      <c r="D248">
        <v>2009</v>
      </c>
      <c r="E248" s="161" t="s">
        <v>797</v>
      </c>
      <c r="F248" s="11"/>
      <c r="I248" t="str">
        <f>'Studied Papers'!$A$59</f>
        <v>Mockus09</v>
      </c>
    </row>
    <row r="249" spans="1:11" x14ac:dyDescent="0.2">
      <c r="A249">
        <f t="shared" si="5"/>
        <v>247</v>
      </c>
      <c r="B249" s="108" t="s">
        <v>785</v>
      </c>
      <c r="C249" s="249" t="s">
        <v>1241</v>
      </c>
      <c r="D249">
        <v>2009</v>
      </c>
      <c r="E249" s="111" t="s">
        <v>564</v>
      </c>
      <c r="F249" s="11"/>
      <c r="I249" t="str">
        <f>'Studied Papers'!$A$85</f>
        <v>TrendM09</v>
      </c>
    </row>
    <row r="250" spans="1:11" x14ac:dyDescent="0.2">
      <c r="A250">
        <f t="shared" si="5"/>
        <v>248</v>
      </c>
      <c r="B250" s="108" t="s">
        <v>785</v>
      </c>
      <c r="C250" s="249" t="s">
        <v>1241</v>
      </c>
      <c r="D250">
        <v>2009</v>
      </c>
      <c r="E250" s="111" t="s">
        <v>565</v>
      </c>
      <c r="F250" s="11"/>
      <c r="I250" t="str">
        <f>'Studied Papers'!$A$28</f>
        <v>FaulkLVSV09</v>
      </c>
    </row>
    <row r="251" spans="1:11" x14ac:dyDescent="0.2">
      <c r="A251">
        <f t="shared" si="5"/>
        <v>249</v>
      </c>
      <c r="B251" s="108" t="s">
        <v>785</v>
      </c>
      <c r="C251" s="249" t="s">
        <v>1241</v>
      </c>
      <c r="D251">
        <v>2009</v>
      </c>
      <c r="E251" s="111" t="s">
        <v>566</v>
      </c>
      <c r="F251" s="108" t="s">
        <v>789</v>
      </c>
      <c r="J251" t="s">
        <v>903</v>
      </c>
    </row>
    <row r="252" spans="1:11" x14ac:dyDescent="0.2">
      <c r="A252">
        <f t="shared" si="5"/>
        <v>250</v>
      </c>
      <c r="B252" s="108" t="s">
        <v>785</v>
      </c>
      <c r="C252" s="249" t="s">
        <v>1241</v>
      </c>
      <c r="D252">
        <v>2009</v>
      </c>
      <c r="E252" s="111" t="s">
        <v>567</v>
      </c>
      <c r="F252" s="11"/>
      <c r="I252" t="str">
        <f>'Studied Papers'!$A$86</f>
        <v>Tsuno09</v>
      </c>
    </row>
    <row r="253" spans="1:11" x14ac:dyDescent="0.2">
      <c r="A253">
        <f t="shared" si="5"/>
        <v>251</v>
      </c>
      <c r="B253" s="108" t="s">
        <v>785</v>
      </c>
      <c r="C253" s="249" t="s">
        <v>1241</v>
      </c>
      <c r="D253">
        <v>2009</v>
      </c>
      <c r="E253" s="111" t="s">
        <v>568</v>
      </c>
      <c r="F253" s="11"/>
      <c r="G253" s="110" t="s">
        <v>789</v>
      </c>
    </row>
    <row r="254" spans="1:11" s="219" customFormat="1" x14ac:dyDescent="0.2">
      <c r="A254" s="219">
        <f t="shared" si="5"/>
        <v>252</v>
      </c>
      <c r="B254" s="221" t="s">
        <v>785</v>
      </c>
      <c r="C254" s="221"/>
      <c r="D254" s="219">
        <v>2009</v>
      </c>
      <c r="E254" s="220" t="s">
        <v>569</v>
      </c>
      <c r="G254" s="221"/>
      <c r="I254" s="219" t="str">
        <f>'Studied Papers'!$A$57</f>
        <v>MinetakiM09</v>
      </c>
      <c r="K254" s="232"/>
    </row>
    <row r="255" spans="1:11" x14ac:dyDescent="0.2">
      <c r="A255">
        <f t="shared" si="5"/>
        <v>253</v>
      </c>
      <c r="B255" s="108" t="s">
        <v>785</v>
      </c>
      <c r="C255" s="108"/>
      <c r="D255">
        <v>2009</v>
      </c>
      <c r="E255" s="111" t="s">
        <v>570</v>
      </c>
      <c r="F255" s="108" t="s">
        <v>789</v>
      </c>
      <c r="J255" s="11" t="s">
        <v>790</v>
      </c>
    </row>
    <row r="256" spans="1:11" x14ac:dyDescent="0.2">
      <c r="A256">
        <f t="shared" ref="A256:A326" si="6">A255+1</f>
        <v>254</v>
      </c>
      <c r="B256" s="108" t="s">
        <v>785</v>
      </c>
      <c r="C256" s="108"/>
      <c r="D256">
        <v>2009</v>
      </c>
      <c r="E256" s="111" t="s">
        <v>571</v>
      </c>
      <c r="F256" s="108" t="s">
        <v>789</v>
      </c>
      <c r="J256" s="11" t="s">
        <v>790</v>
      </c>
    </row>
    <row r="257" spans="1:11" x14ac:dyDescent="0.2">
      <c r="A257">
        <f t="shared" si="6"/>
        <v>255</v>
      </c>
      <c r="B257" s="108" t="s">
        <v>785</v>
      </c>
      <c r="C257" s="249" t="s">
        <v>1241</v>
      </c>
      <c r="D257">
        <v>2009</v>
      </c>
      <c r="E257" s="111" t="s">
        <v>572</v>
      </c>
      <c r="F257" s="11"/>
      <c r="H257" s="108" t="s">
        <v>789</v>
      </c>
      <c r="J257" t="s">
        <v>805</v>
      </c>
    </row>
    <row r="258" spans="1:11" x14ac:dyDescent="0.2">
      <c r="A258">
        <f t="shared" si="6"/>
        <v>256</v>
      </c>
      <c r="B258" s="108" t="s">
        <v>785</v>
      </c>
      <c r="C258" s="249" t="s">
        <v>1241</v>
      </c>
      <c r="D258">
        <v>2009</v>
      </c>
      <c r="E258" s="111" t="s">
        <v>573</v>
      </c>
      <c r="G258" s="108" t="s">
        <v>789</v>
      </c>
    </row>
    <row r="259" spans="1:11" x14ac:dyDescent="0.2">
      <c r="A259">
        <f t="shared" si="6"/>
        <v>257</v>
      </c>
      <c r="B259" s="108" t="s">
        <v>785</v>
      </c>
      <c r="C259" s="249" t="s">
        <v>1241</v>
      </c>
      <c r="D259">
        <v>2009</v>
      </c>
      <c r="E259" s="111" t="s">
        <v>574</v>
      </c>
      <c r="F259" s="11"/>
      <c r="H259" s="108" t="s">
        <v>789</v>
      </c>
      <c r="J259" t="s">
        <v>901</v>
      </c>
    </row>
    <row r="260" spans="1:11" x14ac:dyDescent="0.2">
      <c r="A260">
        <f t="shared" si="6"/>
        <v>258</v>
      </c>
      <c r="B260" s="108" t="s">
        <v>785</v>
      </c>
      <c r="C260" s="249" t="s">
        <v>1241</v>
      </c>
      <c r="D260">
        <v>2009</v>
      </c>
      <c r="E260" s="111" t="s">
        <v>575</v>
      </c>
      <c r="F260" s="11"/>
      <c r="G260" s="108" t="s">
        <v>789</v>
      </c>
    </row>
    <row r="261" spans="1:11" x14ac:dyDescent="0.2">
      <c r="A261">
        <f t="shared" si="6"/>
        <v>259</v>
      </c>
      <c r="B261" s="108" t="s">
        <v>785</v>
      </c>
      <c r="C261" s="249" t="s">
        <v>1241</v>
      </c>
      <c r="D261">
        <v>2009</v>
      </c>
      <c r="E261" s="111" t="s">
        <v>576</v>
      </c>
      <c r="F261" s="11"/>
      <c r="I261" t="str">
        <f>'Studied Papers'!$A$82</f>
        <v>Tan09</v>
      </c>
    </row>
    <row r="262" spans="1:11" x14ac:dyDescent="0.2">
      <c r="A262">
        <f t="shared" si="6"/>
        <v>260</v>
      </c>
      <c r="B262" s="108" t="s">
        <v>785</v>
      </c>
      <c r="C262" s="249" t="s">
        <v>1241</v>
      </c>
      <c r="D262">
        <v>2009</v>
      </c>
      <c r="E262" s="111" t="s">
        <v>577</v>
      </c>
      <c r="F262" s="11"/>
      <c r="I262" t="str">
        <f>'Studied Papers'!$A$36</f>
        <v>HuangW09</v>
      </c>
    </row>
    <row r="263" spans="1:11" x14ac:dyDescent="0.2">
      <c r="A263">
        <f t="shared" si="6"/>
        <v>261</v>
      </c>
      <c r="B263" s="108" t="s">
        <v>785</v>
      </c>
      <c r="C263" s="249" t="s">
        <v>1241</v>
      </c>
      <c r="D263">
        <v>2009</v>
      </c>
      <c r="E263" s="111" t="s">
        <v>578</v>
      </c>
      <c r="F263" s="11"/>
      <c r="H263" s="108" t="s">
        <v>789</v>
      </c>
      <c r="J263" t="s">
        <v>807</v>
      </c>
    </row>
    <row r="264" spans="1:11" x14ac:dyDescent="0.2">
      <c r="A264">
        <f t="shared" si="6"/>
        <v>262</v>
      </c>
      <c r="B264" s="108" t="s">
        <v>785</v>
      </c>
      <c r="C264" s="249" t="s">
        <v>1241</v>
      </c>
      <c r="D264">
        <v>2009</v>
      </c>
      <c r="E264" s="111" t="s">
        <v>579</v>
      </c>
      <c r="F264" s="11"/>
      <c r="I264" t="str">
        <f>'Studied Papers'!$A$4</f>
        <v>AdamsCB09</v>
      </c>
    </row>
    <row r="265" spans="1:11" x14ac:dyDescent="0.2">
      <c r="A265">
        <f t="shared" si="6"/>
        <v>263</v>
      </c>
      <c r="B265" s="108" t="s">
        <v>785</v>
      </c>
      <c r="C265" s="108"/>
      <c r="D265">
        <v>2009</v>
      </c>
      <c r="E265" s="111" t="s">
        <v>580</v>
      </c>
      <c r="F265" s="108" t="s">
        <v>789</v>
      </c>
      <c r="J265" t="s">
        <v>1227</v>
      </c>
      <c r="K265" s="231">
        <f>A240</f>
        <v>238</v>
      </c>
    </row>
    <row r="266" spans="1:11" x14ac:dyDescent="0.2">
      <c r="A266">
        <f t="shared" si="6"/>
        <v>264</v>
      </c>
      <c r="B266" s="108" t="s">
        <v>785</v>
      </c>
      <c r="C266" s="249" t="s">
        <v>1241</v>
      </c>
      <c r="D266">
        <v>2009</v>
      </c>
      <c r="E266" s="111" t="s">
        <v>581</v>
      </c>
      <c r="F266" s="11"/>
      <c r="G266" s="108" t="s">
        <v>789</v>
      </c>
    </row>
    <row r="267" spans="1:11" x14ac:dyDescent="0.2">
      <c r="A267">
        <f t="shared" si="6"/>
        <v>265</v>
      </c>
      <c r="B267" s="108"/>
      <c r="C267" s="260" t="s">
        <v>1241</v>
      </c>
      <c r="D267" s="261">
        <v>2008</v>
      </c>
      <c r="E267" s="262" t="s">
        <v>1374</v>
      </c>
      <c r="F267" s="11"/>
      <c r="G267" s="260" t="s">
        <v>789</v>
      </c>
    </row>
    <row r="268" spans="1:11" x14ac:dyDescent="0.2">
      <c r="A268">
        <f t="shared" si="6"/>
        <v>266</v>
      </c>
      <c r="B268" s="108"/>
      <c r="C268" s="260" t="s">
        <v>1241</v>
      </c>
      <c r="D268" s="261">
        <v>2008</v>
      </c>
      <c r="E268" s="262" t="s">
        <v>1375</v>
      </c>
      <c r="F268" s="11"/>
      <c r="H268" s="260" t="s">
        <v>789</v>
      </c>
      <c r="J268" s="259" t="s">
        <v>805</v>
      </c>
    </row>
    <row r="269" spans="1:11" x14ac:dyDescent="0.2">
      <c r="A269">
        <f t="shared" si="6"/>
        <v>267</v>
      </c>
      <c r="B269" s="108"/>
      <c r="C269" s="260" t="s">
        <v>1241</v>
      </c>
      <c r="D269" s="261">
        <v>2008</v>
      </c>
      <c r="E269" s="262" t="s">
        <v>1376</v>
      </c>
      <c r="F269" s="11"/>
      <c r="G269" s="260" t="s">
        <v>789</v>
      </c>
    </row>
    <row r="270" spans="1:11" x14ac:dyDescent="0.2">
      <c r="A270">
        <f t="shared" si="6"/>
        <v>268</v>
      </c>
      <c r="B270" s="108"/>
      <c r="C270" s="186" t="s">
        <v>1241</v>
      </c>
      <c r="D270">
        <v>2008</v>
      </c>
      <c r="E270" s="161" t="s">
        <v>802</v>
      </c>
      <c r="F270" s="108" t="s">
        <v>789</v>
      </c>
      <c r="J270" s="11" t="s">
        <v>804</v>
      </c>
    </row>
    <row r="271" spans="1:11" x14ac:dyDescent="0.2">
      <c r="A271">
        <f t="shared" si="6"/>
        <v>269</v>
      </c>
      <c r="B271" s="108" t="s">
        <v>785</v>
      </c>
      <c r="C271" s="108"/>
      <c r="D271">
        <v>2008</v>
      </c>
      <c r="E271" s="111" t="s">
        <v>582</v>
      </c>
      <c r="F271" s="108" t="s">
        <v>789</v>
      </c>
      <c r="J271" t="s">
        <v>1226</v>
      </c>
      <c r="K271" s="231">
        <f>A249</f>
        <v>247</v>
      </c>
    </row>
    <row r="272" spans="1:11" x14ac:dyDescent="0.2">
      <c r="A272">
        <f t="shared" si="6"/>
        <v>270</v>
      </c>
      <c r="B272" s="108" t="s">
        <v>785</v>
      </c>
      <c r="C272" s="249" t="s">
        <v>1241</v>
      </c>
      <c r="D272">
        <v>2008</v>
      </c>
      <c r="E272" s="111" t="s">
        <v>583</v>
      </c>
      <c r="F272" s="116" t="s">
        <v>789</v>
      </c>
      <c r="J272" t="s">
        <v>817</v>
      </c>
    </row>
    <row r="273" spans="1:11" s="219" customFormat="1" x14ac:dyDescent="0.2">
      <c r="A273" s="219">
        <f t="shared" si="6"/>
        <v>271</v>
      </c>
      <c r="B273" s="221" t="s">
        <v>785</v>
      </c>
      <c r="C273" s="221" t="s">
        <v>1241</v>
      </c>
      <c r="D273" s="219">
        <v>2008</v>
      </c>
      <c r="E273" s="220" t="s">
        <v>584</v>
      </c>
      <c r="G273" s="221"/>
      <c r="I273" s="219" t="str">
        <f>'Studied Papers'!$A$15</f>
        <v>BibiSA08</v>
      </c>
      <c r="K273" s="232"/>
    </row>
    <row r="274" spans="1:11" x14ac:dyDescent="0.2">
      <c r="A274">
        <f t="shared" si="6"/>
        <v>272</v>
      </c>
      <c r="B274" s="108" t="s">
        <v>785</v>
      </c>
      <c r="C274" s="108"/>
      <c r="D274">
        <v>2008</v>
      </c>
      <c r="E274" s="111" t="s">
        <v>585</v>
      </c>
      <c r="F274" s="110" t="s">
        <v>789</v>
      </c>
      <c r="J274" t="s">
        <v>817</v>
      </c>
    </row>
    <row r="275" spans="1:11" x14ac:dyDescent="0.2">
      <c r="A275">
        <f t="shared" si="6"/>
        <v>273</v>
      </c>
      <c r="B275" s="108" t="s">
        <v>785</v>
      </c>
      <c r="C275" s="249" t="s">
        <v>1241</v>
      </c>
      <c r="D275">
        <v>2008</v>
      </c>
      <c r="E275" s="111" t="s">
        <v>586</v>
      </c>
      <c r="F275" s="108" t="s">
        <v>789</v>
      </c>
      <c r="J275" s="11" t="s">
        <v>790</v>
      </c>
    </row>
    <row r="276" spans="1:11" x14ac:dyDescent="0.2">
      <c r="A276">
        <f t="shared" si="6"/>
        <v>274</v>
      </c>
      <c r="B276" s="108" t="s">
        <v>785</v>
      </c>
      <c r="C276" s="249" t="s">
        <v>1241</v>
      </c>
      <c r="D276">
        <v>2008</v>
      </c>
      <c r="E276" s="111" t="s">
        <v>587</v>
      </c>
      <c r="F276" s="108" t="s">
        <v>789</v>
      </c>
      <c r="J276" s="11" t="s">
        <v>813</v>
      </c>
    </row>
    <row r="277" spans="1:11" x14ac:dyDescent="0.2">
      <c r="A277">
        <f t="shared" si="6"/>
        <v>275</v>
      </c>
      <c r="B277" s="108" t="s">
        <v>785</v>
      </c>
      <c r="C277" s="249" t="s">
        <v>1241</v>
      </c>
      <c r="D277">
        <v>2008</v>
      </c>
      <c r="E277" s="111" t="s">
        <v>588</v>
      </c>
      <c r="F277" s="108" t="s">
        <v>789</v>
      </c>
      <c r="J277" t="s">
        <v>891</v>
      </c>
    </row>
    <row r="278" spans="1:11" x14ac:dyDescent="0.2">
      <c r="A278">
        <f t="shared" si="6"/>
        <v>276</v>
      </c>
      <c r="B278" s="108" t="s">
        <v>785</v>
      </c>
      <c r="C278" s="249" t="s">
        <v>1241</v>
      </c>
      <c r="D278">
        <v>2008</v>
      </c>
      <c r="E278" s="111" t="s">
        <v>589</v>
      </c>
      <c r="H278" s="108" t="s">
        <v>789</v>
      </c>
      <c r="J278" t="s">
        <v>805</v>
      </c>
    </row>
    <row r="279" spans="1:11" x14ac:dyDescent="0.2">
      <c r="A279">
        <f t="shared" si="6"/>
        <v>277</v>
      </c>
      <c r="B279" s="108" t="s">
        <v>785</v>
      </c>
      <c r="C279" s="249" t="s">
        <v>1241</v>
      </c>
      <c r="D279">
        <v>2008</v>
      </c>
      <c r="E279" s="111" t="s">
        <v>590</v>
      </c>
      <c r="F279" s="11"/>
      <c r="I279" t="str">
        <f>'Studied Papers'!$A$89</f>
        <v>WangWZ08</v>
      </c>
    </row>
    <row r="280" spans="1:11" x14ac:dyDescent="0.2">
      <c r="A280">
        <f t="shared" si="6"/>
        <v>278</v>
      </c>
      <c r="B280" s="108" t="s">
        <v>785</v>
      </c>
      <c r="C280" s="249" t="s">
        <v>1241</v>
      </c>
      <c r="D280">
        <v>2008</v>
      </c>
      <c r="E280" s="111" t="s">
        <v>591</v>
      </c>
      <c r="F280" s="108" t="s">
        <v>789</v>
      </c>
      <c r="J280" t="s">
        <v>1226</v>
      </c>
      <c r="K280" s="231">
        <f>A185</f>
        <v>183</v>
      </c>
    </row>
    <row r="281" spans="1:11" x14ac:dyDescent="0.2">
      <c r="A281">
        <f t="shared" si="6"/>
        <v>279</v>
      </c>
      <c r="B281" s="108" t="s">
        <v>785</v>
      </c>
      <c r="C281" s="249" t="s">
        <v>1241</v>
      </c>
      <c r="D281">
        <v>2008</v>
      </c>
      <c r="E281" s="111" t="s">
        <v>592</v>
      </c>
      <c r="F281" s="11"/>
      <c r="H281" s="109" t="s">
        <v>789</v>
      </c>
      <c r="J281" t="s">
        <v>807</v>
      </c>
    </row>
    <row r="282" spans="1:11" x14ac:dyDescent="0.2">
      <c r="A282">
        <f t="shared" si="6"/>
        <v>280</v>
      </c>
      <c r="B282" s="108" t="s">
        <v>785</v>
      </c>
      <c r="C282" s="249" t="s">
        <v>1241</v>
      </c>
      <c r="D282">
        <v>2008</v>
      </c>
      <c r="E282" s="111" t="s">
        <v>593</v>
      </c>
      <c r="F282" s="11"/>
      <c r="G282" s="129" t="s">
        <v>789</v>
      </c>
    </row>
    <row r="283" spans="1:11" x14ac:dyDescent="0.2">
      <c r="A283">
        <f t="shared" si="6"/>
        <v>281</v>
      </c>
      <c r="B283" s="108" t="s">
        <v>785</v>
      </c>
      <c r="C283" s="249" t="s">
        <v>1241</v>
      </c>
      <c r="D283">
        <v>2008</v>
      </c>
      <c r="E283" s="111" t="s">
        <v>594</v>
      </c>
      <c r="F283" s="11"/>
      <c r="G283" s="129" t="s">
        <v>789</v>
      </c>
    </row>
    <row r="284" spans="1:11" s="244" customFormat="1" x14ac:dyDescent="0.2">
      <c r="A284" s="244">
        <f t="shared" si="6"/>
        <v>282</v>
      </c>
      <c r="B284" s="248" t="s">
        <v>785</v>
      </c>
      <c r="C284" s="252" t="s">
        <v>1241</v>
      </c>
      <c r="D284" s="244">
        <v>2007</v>
      </c>
      <c r="E284" s="246" t="s">
        <v>595</v>
      </c>
      <c r="F284" s="245"/>
      <c r="I284" s="244" t="str">
        <f>'Studied Papers'!$A$93</f>
        <v>MohagheghiC07</v>
      </c>
      <c r="K284" s="247"/>
    </row>
    <row r="285" spans="1:11" x14ac:dyDescent="0.2">
      <c r="A285">
        <f t="shared" si="6"/>
        <v>283</v>
      </c>
      <c r="B285" s="108" t="s">
        <v>785</v>
      </c>
      <c r="C285" s="249" t="s">
        <v>1241</v>
      </c>
      <c r="D285">
        <v>2007</v>
      </c>
      <c r="E285" s="111" t="s">
        <v>596</v>
      </c>
      <c r="F285" s="108" t="s">
        <v>789</v>
      </c>
      <c r="J285" t="s">
        <v>815</v>
      </c>
    </row>
    <row r="286" spans="1:11" x14ac:dyDescent="0.2">
      <c r="A286">
        <f t="shared" si="6"/>
        <v>284</v>
      </c>
      <c r="B286" s="108" t="s">
        <v>785</v>
      </c>
      <c r="C286" s="108"/>
      <c r="D286">
        <v>2007</v>
      </c>
      <c r="E286" s="111" t="s">
        <v>597</v>
      </c>
      <c r="F286" s="108" t="s">
        <v>789</v>
      </c>
      <c r="J286" t="s">
        <v>813</v>
      </c>
    </row>
    <row r="287" spans="1:11" x14ac:dyDescent="0.2">
      <c r="A287">
        <f t="shared" si="6"/>
        <v>285</v>
      </c>
      <c r="B287" s="108" t="s">
        <v>785</v>
      </c>
      <c r="C287" s="249" t="s">
        <v>1241</v>
      </c>
      <c r="D287">
        <v>2007</v>
      </c>
      <c r="E287" s="111" t="s">
        <v>598</v>
      </c>
      <c r="F287" s="11"/>
      <c r="G287" s="108" t="s">
        <v>789</v>
      </c>
    </row>
    <row r="288" spans="1:11" x14ac:dyDescent="0.2">
      <c r="A288">
        <f t="shared" si="6"/>
        <v>286</v>
      </c>
      <c r="B288" s="108" t="s">
        <v>785</v>
      </c>
      <c r="C288" s="108"/>
      <c r="D288">
        <v>2007</v>
      </c>
      <c r="E288" s="111" t="s">
        <v>599</v>
      </c>
      <c r="F288" s="11"/>
      <c r="I288" t="str">
        <f>'Studied Papers'!$A$77</f>
        <v>SiokT07</v>
      </c>
    </row>
    <row r="289" spans="1:11" x14ac:dyDescent="0.2">
      <c r="A289">
        <f t="shared" si="6"/>
        <v>287</v>
      </c>
      <c r="B289" s="108" t="s">
        <v>785</v>
      </c>
      <c r="C289" s="249" t="s">
        <v>1241</v>
      </c>
      <c r="D289">
        <v>2007</v>
      </c>
      <c r="E289" s="111" t="s">
        <v>600</v>
      </c>
      <c r="F289" s="108" t="s">
        <v>789</v>
      </c>
      <c r="J289" s="259" t="s">
        <v>1226</v>
      </c>
      <c r="K289" s="231">
        <f>A179</f>
        <v>177</v>
      </c>
    </row>
    <row r="290" spans="1:11" x14ac:dyDescent="0.2">
      <c r="A290">
        <f t="shared" si="6"/>
        <v>288</v>
      </c>
      <c r="B290" s="108"/>
      <c r="C290" s="260" t="s">
        <v>1241</v>
      </c>
      <c r="D290" s="261">
        <v>2006</v>
      </c>
      <c r="E290" s="262" t="s">
        <v>1368</v>
      </c>
      <c r="F290" s="260" t="s">
        <v>789</v>
      </c>
      <c r="J290" s="259" t="s">
        <v>1415</v>
      </c>
    </row>
    <row r="291" spans="1:11" x14ac:dyDescent="0.2">
      <c r="A291">
        <f t="shared" si="6"/>
        <v>289</v>
      </c>
      <c r="B291" s="108"/>
      <c r="C291" s="260" t="s">
        <v>1241</v>
      </c>
      <c r="D291" s="259">
        <v>2006</v>
      </c>
      <c r="E291" s="283" t="s">
        <v>796</v>
      </c>
      <c r="F291" s="259"/>
      <c r="G291" s="260" t="s">
        <v>789</v>
      </c>
      <c r="H291" s="259"/>
      <c r="I291" s="259"/>
      <c r="J291" s="259"/>
    </row>
    <row r="292" spans="1:11" x14ac:dyDescent="0.2">
      <c r="A292">
        <f t="shared" si="6"/>
        <v>290</v>
      </c>
      <c r="B292" s="108" t="s">
        <v>785</v>
      </c>
      <c r="C292" s="108"/>
      <c r="D292">
        <v>2006</v>
      </c>
      <c r="E292" s="111" t="s">
        <v>601</v>
      </c>
      <c r="F292" s="108" t="s">
        <v>789</v>
      </c>
      <c r="J292" t="s">
        <v>817</v>
      </c>
    </row>
    <row r="293" spans="1:11" x14ac:dyDescent="0.2">
      <c r="A293">
        <f t="shared" si="6"/>
        <v>291</v>
      </c>
      <c r="B293" s="108" t="s">
        <v>785</v>
      </c>
      <c r="C293" s="249" t="s">
        <v>1241</v>
      </c>
      <c r="D293">
        <v>2006</v>
      </c>
      <c r="E293" s="111" t="s">
        <v>602</v>
      </c>
      <c r="F293" s="108" t="s">
        <v>789</v>
      </c>
      <c r="J293" t="s">
        <v>892</v>
      </c>
    </row>
    <row r="294" spans="1:11" x14ac:dyDescent="0.2">
      <c r="A294">
        <f t="shared" si="6"/>
        <v>292</v>
      </c>
      <c r="B294" s="108" t="s">
        <v>785</v>
      </c>
      <c r="C294" s="249" t="s">
        <v>1241</v>
      </c>
      <c r="D294">
        <v>2006</v>
      </c>
      <c r="E294" s="111" t="s">
        <v>603</v>
      </c>
      <c r="F294" s="11"/>
      <c r="G294" s="110" t="s">
        <v>789</v>
      </c>
    </row>
    <row r="295" spans="1:11" s="219" customFormat="1" x14ac:dyDescent="0.2">
      <c r="A295" s="219">
        <f t="shared" si="6"/>
        <v>293</v>
      </c>
      <c r="B295" s="221" t="s">
        <v>785</v>
      </c>
      <c r="C295" s="221"/>
      <c r="D295" s="219">
        <v>2006</v>
      </c>
      <c r="E295" s="220" t="s">
        <v>604</v>
      </c>
      <c r="G295" s="221"/>
      <c r="I295" s="219" t="str">
        <f>'Studied Papers'!$A$84</f>
        <v>TomaszewskiL06</v>
      </c>
      <c r="K295" s="232"/>
    </row>
    <row r="296" spans="1:11" x14ac:dyDescent="0.2">
      <c r="A296">
        <f t="shared" si="6"/>
        <v>294</v>
      </c>
      <c r="B296" s="108" t="s">
        <v>785</v>
      </c>
      <c r="C296" s="249" t="s">
        <v>1241</v>
      </c>
      <c r="D296">
        <v>2006</v>
      </c>
      <c r="E296" s="111" t="s">
        <v>605</v>
      </c>
      <c r="F296" s="11"/>
      <c r="I296" t="str">
        <f>'Studied Papers'!$A$5</f>
        <v>AsmildPK06</v>
      </c>
    </row>
    <row r="297" spans="1:11" x14ac:dyDescent="0.2">
      <c r="A297">
        <f t="shared" si="6"/>
        <v>295</v>
      </c>
      <c r="B297" s="108" t="s">
        <v>785</v>
      </c>
      <c r="C297" s="249" t="s">
        <v>1241</v>
      </c>
      <c r="D297">
        <v>2006</v>
      </c>
      <c r="E297" s="111" t="s">
        <v>606</v>
      </c>
      <c r="F297" s="11"/>
      <c r="G297" s="129" t="s">
        <v>789</v>
      </c>
    </row>
    <row r="298" spans="1:11" s="219" customFormat="1" x14ac:dyDescent="0.2">
      <c r="A298" s="219">
        <f t="shared" si="6"/>
        <v>296</v>
      </c>
      <c r="B298" s="221" t="s">
        <v>785</v>
      </c>
      <c r="C298" s="221" t="s">
        <v>1241</v>
      </c>
      <c r="D298" s="219">
        <v>2006</v>
      </c>
      <c r="E298" s="220" t="s">
        <v>607</v>
      </c>
      <c r="G298" s="221"/>
      <c r="I298" s="219" t="str">
        <f>'Studied Papers'!$A$61</f>
        <v>MosesFPS06</v>
      </c>
      <c r="K298" s="232"/>
    </row>
    <row r="299" spans="1:11" x14ac:dyDescent="0.2">
      <c r="A299">
        <f t="shared" si="6"/>
        <v>297</v>
      </c>
      <c r="B299" s="108" t="s">
        <v>785</v>
      </c>
      <c r="C299" s="249" t="s">
        <v>1241</v>
      </c>
      <c r="D299">
        <v>2006</v>
      </c>
      <c r="E299" s="111" t="s">
        <v>608</v>
      </c>
      <c r="F299" s="11"/>
      <c r="I299" t="str">
        <f>'Studied Papers'!$A$23</f>
        <v>DamianC06</v>
      </c>
    </row>
    <row r="300" spans="1:11" x14ac:dyDescent="0.2">
      <c r="A300">
        <f t="shared" si="6"/>
        <v>298</v>
      </c>
      <c r="B300" s="108" t="s">
        <v>785</v>
      </c>
      <c r="C300" s="108"/>
      <c r="D300">
        <v>2006</v>
      </c>
      <c r="E300" s="111" t="s">
        <v>609</v>
      </c>
      <c r="F300" s="108" t="s">
        <v>789</v>
      </c>
      <c r="J300" t="s">
        <v>817</v>
      </c>
    </row>
    <row r="301" spans="1:11" x14ac:dyDescent="0.2">
      <c r="A301">
        <f t="shared" si="6"/>
        <v>299</v>
      </c>
      <c r="B301" s="108" t="s">
        <v>785</v>
      </c>
      <c r="C301" s="108"/>
      <c r="D301">
        <v>2006</v>
      </c>
      <c r="E301" s="112" t="s">
        <v>610</v>
      </c>
      <c r="F301" s="108" t="s">
        <v>789</v>
      </c>
      <c r="J301" t="s">
        <v>813</v>
      </c>
    </row>
    <row r="302" spans="1:11" x14ac:dyDescent="0.2">
      <c r="A302">
        <f t="shared" si="6"/>
        <v>300</v>
      </c>
      <c r="B302" s="108" t="s">
        <v>785</v>
      </c>
      <c r="C302" s="108"/>
      <c r="D302">
        <v>2006</v>
      </c>
      <c r="E302" s="111" t="s">
        <v>611</v>
      </c>
      <c r="F302" s="108" t="s">
        <v>789</v>
      </c>
      <c r="J302" t="s">
        <v>817</v>
      </c>
    </row>
    <row r="303" spans="1:11" x14ac:dyDescent="0.2">
      <c r="A303">
        <f t="shared" si="6"/>
        <v>301</v>
      </c>
      <c r="B303" s="108" t="s">
        <v>785</v>
      </c>
      <c r="C303" s="249" t="s">
        <v>1241</v>
      </c>
      <c r="D303">
        <v>2006</v>
      </c>
      <c r="E303" s="111" t="s">
        <v>612</v>
      </c>
      <c r="F303" s="108" t="s">
        <v>789</v>
      </c>
      <c r="J303" t="s">
        <v>906</v>
      </c>
    </row>
    <row r="304" spans="1:11" x14ac:dyDescent="0.2">
      <c r="A304">
        <f t="shared" si="6"/>
        <v>302</v>
      </c>
      <c r="B304" s="108" t="s">
        <v>785</v>
      </c>
      <c r="C304" s="108"/>
      <c r="D304">
        <v>2006</v>
      </c>
      <c r="E304" s="111" t="s">
        <v>613</v>
      </c>
      <c r="F304" s="108" t="s">
        <v>789</v>
      </c>
      <c r="J304" t="s">
        <v>817</v>
      </c>
    </row>
    <row r="305" spans="1:11" x14ac:dyDescent="0.2">
      <c r="A305">
        <f t="shared" si="6"/>
        <v>303</v>
      </c>
      <c r="B305" s="108" t="s">
        <v>785</v>
      </c>
      <c r="C305" s="108"/>
      <c r="D305">
        <v>2006</v>
      </c>
      <c r="E305" s="111" t="s">
        <v>614</v>
      </c>
      <c r="F305" s="11"/>
      <c r="G305" s="108" t="s">
        <v>789</v>
      </c>
    </row>
    <row r="306" spans="1:11" x14ac:dyDescent="0.2">
      <c r="A306">
        <f t="shared" si="6"/>
        <v>304</v>
      </c>
      <c r="B306" s="108" t="s">
        <v>785</v>
      </c>
      <c r="C306" s="249" t="s">
        <v>1241</v>
      </c>
      <c r="D306">
        <v>2006</v>
      </c>
      <c r="E306" s="111" t="s">
        <v>615</v>
      </c>
      <c r="F306" s="108" t="s">
        <v>789</v>
      </c>
      <c r="J306" t="s">
        <v>1226</v>
      </c>
      <c r="K306" s="231">
        <f>A252</f>
        <v>250</v>
      </c>
    </row>
    <row r="307" spans="1:11" x14ac:dyDescent="0.2">
      <c r="A307">
        <f t="shared" si="6"/>
        <v>305</v>
      </c>
      <c r="B307" s="108"/>
      <c r="C307" s="260" t="s">
        <v>1241</v>
      </c>
      <c r="D307" s="259">
        <v>2005</v>
      </c>
      <c r="E307" s="283" t="s">
        <v>794</v>
      </c>
      <c r="F307" s="259"/>
      <c r="G307" s="259"/>
      <c r="H307" s="260" t="s">
        <v>789</v>
      </c>
      <c r="I307" s="259"/>
      <c r="J307" s="259" t="s">
        <v>805</v>
      </c>
    </row>
    <row r="308" spans="1:11" x14ac:dyDescent="0.2">
      <c r="A308">
        <f t="shared" si="6"/>
        <v>306</v>
      </c>
      <c r="B308" s="108" t="s">
        <v>785</v>
      </c>
      <c r="C308" s="249" t="s">
        <v>1241</v>
      </c>
      <c r="D308">
        <v>2005</v>
      </c>
      <c r="E308" s="111" t="s">
        <v>616</v>
      </c>
      <c r="F308" s="11"/>
      <c r="I308" t="str">
        <f>'Studied Papers'!$A$32</f>
        <v>GreenHC05</v>
      </c>
    </row>
    <row r="309" spans="1:11" x14ac:dyDescent="0.2">
      <c r="A309">
        <f t="shared" si="6"/>
        <v>307</v>
      </c>
      <c r="B309" s="108" t="s">
        <v>785</v>
      </c>
      <c r="C309" s="249" t="s">
        <v>1241</v>
      </c>
      <c r="D309">
        <v>2005</v>
      </c>
      <c r="E309" s="111" t="s">
        <v>617</v>
      </c>
      <c r="F309" s="11"/>
      <c r="I309" t="str">
        <f>'Studied Papers'!$A$76</f>
        <v>SentasASB05</v>
      </c>
    </row>
    <row r="310" spans="1:11" x14ac:dyDescent="0.2">
      <c r="A310">
        <f t="shared" si="6"/>
        <v>308</v>
      </c>
      <c r="B310" s="108" t="s">
        <v>785</v>
      </c>
      <c r="C310" s="249" t="s">
        <v>1241</v>
      </c>
      <c r="D310">
        <v>2005</v>
      </c>
      <c r="E310" s="111" t="s">
        <v>618</v>
      </c>
      <c r="F310" s="11"/>
      <c r="G310" s="108" t="s">
        <v>789</v>
      </c>
    </row>
    <row r="311" spans="1:11" x14ac:dyDescent="0.2">
      <c r="A311">
        <f t="shared" si="6"/>
        <v>309</v>
      </c>
      <c r="B311" s="108" t="s">
        <v>785</v>
      </c>
      <c r="C311" s="249" t="s">
        <v>1241</v>
      </c>
      <c r="D311">
        <v>2005</v>
      </c>
      <c r="E311" s="111" t="s">
        <v>619</v>
      </c>
      <c r="F311" s="129" t="s">
        <v>789</v>
      </c>
      <c r="J311" t="s">
        <v>817</v>
      </c>
    </row>
    <row r="312" spans="1:11" x14ac:dyDescent="0.2">
      <c r="A312">
        <f t="shared" si="6"/>
        <v>310</v>
      </c>
      <c r="B312" s="108" t="s">
        <v>785</v>
      </c>
      <c r="C312" s="108"/>
      <c r="D312">
        <v>2005</v>
      </c>
      <c r="E312" s="111" t="s">
        <v>620</v>
      </c>
      <c r="F312" s="11"/>
      <c r="H312" s="109" t="s">
        <v>789</v>
      </c>
      <c r="J312" s="155" t="s">
        <v>810</v>
      </c>
    </row>
    <row r="313" spans="1:11" x14ac:dyDescent="0.2">
      <c r="A313">
        <f t="shared" si="6"/>
        <v>311</v>
      </c>
      <c r="B313" s="108" t="s">
        <v>785</v>
      </c>
      <c r="C313" s="108"/>
      <c r="D313">
        <v>2005</v>
      </c>
      <c r="E313" s="111" t="s">
        <v>621</v>
      </c>
      <c r="F313" s="11"/>
      <c r="I313" t="str">
        <f>'Studied Papers'!$A$69</f>
        <v>PremrajSKF05</v>
      </c>
    </row>
    <row r="314" spans="1:11" x14ac:dyDescent="0.2">
      <c r="A314">
        <f t="shared" si="6"/>
        <v>312</v>
      </c>
      <c r="B314" s="108" t="s">
        <v>785</v>
      </c>
      <c r="C314" s="108"/>
      <c r="D314">
        <v>2004</v>
      </c>
      <c r="E314" s="111" t="s">
        <v>622</v>
      </c>
      <c r="F314" s="116" t="s">
        <v>789</v>
      </c>
      <c r="J314" t="s">
        <v>850</v>
      </c>
    </row>
    <row r="315" spans="1:11" s="219" customFormat="1" x14ac:dyDescent="0.2">
      <c r="A315" s="219">
        <f t="shared" si="6"/>
        <v>313</v>
      </c>
      <c r="B315" s="221" t="s">
        <v>785</v>
      </c>
      <c r="C315" s="221" t="s">
        <v>1241</v>
      </c>
      <c r="D315" s="219">
        <v>2004</v>
      </c>
      <c r="E315" s="220" t="s">
        <v>623</v>
      </c>
      <c r="G315" s="221"/>
      <c r="H315" s="221" t="s">
        <v>789</v>
      </c>
      <c r="J315" s="219" t="s">
        <v>806</v>
      </c>
      <c r="K315" s="232"/>
    </row>
    <row r="316" spans="1:11" s="219" customFormat="1" x14ac:dyDescent="0.2">
      <c r="A316" s="219">
        <f t="shared" si="6"/>
        <v>314</v>
      </c>
      <c r="B316" s="221" t="s">
        <v>785</v>
      </c>
      <c r="C316" s="221" t="s">
        <v>1241</v>
      </c>
      <c r="D316" s="219">
        <v>2004</v>
      </c>
      <c r="E316" s="220" t="s">
        <v>624</v>
      </c>
      <c r="H316" s="221" t="s">
        <v>789</v>
      </c>
      <c r="J316" s="219" t="s">
        <v>817</v>
      </c>
      <c r="K316" s="232"/>
    </row>
    <row r="317" spans="1:11" x14ac:dyDescent="0.2">
      <c r="A317">
        <f t="shared" si="6"/>
        <v>315</v>
      </c>
      <c r="B317" s="108" t="s">
        <v>785</v>
      </c>
      <c r="C317" s="108"/>
      <c r="D317">
        <v>2004</v>
      </c>
      <c r="E317" s="111" t="s">
        <v>625</v>
      </c>
      <c r="H317" s="110" t="s">
        <v>789</v>
      </c>
      <c r="J317" t="s">
        <v>806</v>
      </c>
    </row>
    <row r="318" spans="1:11" x14ac:dyDescent="0.2">
      <c r="A318">
        <f t="shared" si="6"/>
        <v>316</v>
      </c>
      <c r="B318" s="108" t="s">
        <v>785</v>
      </c>
      <c r="C318" s="249" t="s">
        <v>1241</v>
      </c>
      <c r="D318">
        <v>2004</v>
      </c>
      <c r="E318" s="111" t="s">
        <v>626</v>
      </c>
      <c r="F318" s="11"/>
      <c r="I318" t="str">
        <f>'Studied Papers'!$A$65</f>
        <v>ParrishSHH04</v>
      </c>
    </row>
    <row r="319" spans="1:11" x14ac:dyDescent="0.2">
      <c r="A319">
        <f t="shared" si="6"/>
        <v>317</v>
      </c>
      <c r="B319" s="108" t="s">
        <v>785</v>
      </c>
      <c r="C319" s="249" t="s">
        <v>1241</v>
      </c>
      <c r="D319">
        <v>2004</v>
      </c>
      <c r="E319" s="111" t="s">
        <v>627</v>
      </c>
      <c r="F319" s="11"/>
      <c r="I319" t="str">
        <f>'Studied Papers'!$A$41</f>
        <v>KitchenhamM04</v>
      </c>
    </row>
    <row r="320" spans="1:11" x14ac:dyDescent="0.2">
      <c r="A320">
        <f t="shared" si="6"/>
        <v>318</v>
      </c>
      <c r="B320" s="108" t="s">
        <v>785</v>
      </c>
      <c r="C320" s="108"/>
      <c r="D320">
        <v>2004</v>
      </c>
      <c r="E320" s="111" t="s">
        <v>893</v>
      </c>
      <c r="F320" s="11"/>
      <c r="H320" s="129" t="s">
        <v>789</v>
      </c>
      <c r="J320" t="s">
        <v>806</v>
      </c>
    </row>
    <row r="321" spans="1:11" x14ac:dyDescent="0.2">
      <c r="A321">
        <f t="shared" si="6"/>
        <v>319</v>
      </c>
      <c r="B321" s="108" t="s">
        <v>785</v>
      </c>
      <c r="C321" s="108"/>
      <c r="D321">
        <v>2004</v>
      </c>
      <c r="E321" s="111" t="s">
        <v>780</v>
      </c>
      <c r="F321" s="129" t="s">
        <v>789</v>
      </c>
      <c r="J321" s="155" t="s">
        <v>817</v>
      </c>
    </row>
    <row r="322" spans="1:11" x14ac:dyDescent="0.2">
      <c r="A322">
        <f t="shared" si="6"/>
        <v>320</v>
      </c>
      <c r="B322" s="108" t="s">
        <v>785</v>
      </c>
      <c r="C322" s="108"/>
      <c r="D322">
        <v>2004</v>
      </c>
      <c r="E322" s="111" t="s">
        <v>628</v>
      </c>
      <c r="F322" s="11"/>
      <c r="G322" s="129" t="s">
        <v>789</v>
      </c>
    </row>
    <row r="323" spans="1:11" x14ac:dyDescent="0.2">
      <c r="A323">
        <f t="shared" si="6"/>
        <v>321</v>
      </c>
      <c r="B323" s="108" t="s">
        <v>785</v>
      </c>
      <c r="C323" s="108"/>
      <c r="D323">
        <v>2004</v>
      </c>
      <c r="E323" s="111" t="s">
        <v>629</v>
      </c>
      <c r="F323" s="129" t="s">
        <v>789</v>
      </c>
      <c r="J323" t="s">
        <v>894</v>
      </c>
    </row>
    <row r="324" spans="1:11" x14ac:dyDescent="0.2">
      <c r="A324">
        <f t="shared" si="6"/>
        <v>322</v>
      </c>
      <c r="B324" s="108" t="s">
        <v>785</v>
      </c>
      <c r="C324" s="108"/>
      <c r="D324">
        <v>2004</v>
      </c>
      <c r="E324" s="111" t="s">
        <v>630</v>
      </c>
      <c r="F324" s="11"/>
      <c r="H324" s="109" t="s">
        <v>789</v>
      </c>
      <c r="J324" t="s">
        <v>900</v>
      </c>
    </row>
    <row r="325" spans="1:11" x14ac:dyDescent="0.2">
      <c r="A325">
        <f t="shared" si="6"/>
        <v>323</v>
      </c>
      <c r="B325" s="108" t="s">
        <v>785</v>
      </c>
      <c r="C325" s="249" t="s">
        <v>1241</v>
      </c>
      <c r="D325">
        <v>2004</v>
      </c>
      <c r="E325" s="111" t="s">
        <v>631</v>
      </c>
      <c r="F325" s="11"/>
      <c r="G325" s="129" t="s">
        <v>789</v>
      </c>
    </row>
    <row r="326" spans="1:11" x14ac:dyDescent="0.2">
      <c r="A326">
        <f t="shared" si="6"/>
        <v>324</v>
      </c>
      <c r="B326" s="108" t="s">
        <v>785</v>
      </c>
      <c r="C326" s="249" t="s">
        <v>1241</v>
      </c>
      <c r="D326">
        <v>2003</v>
      </c>
      <c r="E326" s="111" t="s">
        <v>632</v>
      </c>
      <c r="F326" s="11"/>
      <c r="G326" s="110" t="s">
        <v>789</v>
      </c>
    </row>
    <row r="327" spans="1:11" x14ac:dyDescent="0.2">
      <c r="A327">
        <f t="shared" ref="A327:A400" si="7">A326+1</f>
        <v>325</v>
      </c>
      <c r="B327" s="108" t="s">
        <v>785</v>
      </c>
      <c r="C327" s="249" t="s">
        <v>1241</v>
      </c>
      <c r="D327">
        <v>2003</v>
      </c>
      <c r="E327" s="111" t="s">
        <v>633</v>
      </c>
      <c r="F327" s="11"/>
      <c r="H327" s="109" t="s">
        <v>789</v>
      </c>
      <c r="J327" t="s">
        <v>806</v>
      </c>
    </row>
    <row r="328" spans="1:11" x14ac:dyDescent="0.2">
      <c r="A328">
        <f t="shared" si="7"/>
        <v>326</v>
      </c>
      <c r="B328" s="108" t="s">
        <v>785</v>
      </c>
      <c r="C328" s="249" t="s">
        <v>1241</v>
      </c>
      <c r="D328">
        <v>2003</v>
      </c>
      <c r="E328" s="111" t="s">
        <v>634</v>
      </c>
      <c r="F328" s="129" t="s">
        <v>789</v>
      </c>
      <c r="J328" t="s">
        <v>817</v>
      </c>
    </row>
    <row r="329" spans="1:11" s="219" customFormat="1" x14ac:dyDescent="0.2">
      <c r="A329" s="219">
        <f t="shared" si="7"/>
        <v>327</v>
      </c>
      <c r="B329" s="221" t="s">
        <v>785</v>
      </c>
      <c r="C329" s="221" t="s">
        <v>1241</v>
      </c>
      <c r="D329" s="219">
        <v>2003</v>
      </c>
      <c r="E329" s="220" t="s">
        <v>635</v>
      </c>
      <c r="G329" s="221"/>
      <c r="H329" s="221" t="s">
        <v>789</v>
      </c>
      <c r="J329" s="219" t="s">
        <v>1408</v>
      </c>
      <c r="K329" s="232"/>
    </row>
    <row r="330" spans="1:11" x14ac:dyDescent="0.2">
      <c r="A330">
        <f t="shared" si="7"/>
        <v>328</v>
      </c>
      <c r="B330" s="108" t="s">
        <v>785</v>
      </c>
      <c r="C330" s="249" t="s">
        <v>1241</v>
      </c>
      <c r="D330">
        <v>2003</v>
      </c>
      <c r="E330" s="111" t="s">
        <v>636</v>
      </c>
      <c r="F330" s="11"/>
      <c r="I330" t="str">
        <f>'Studied Papers'!$A$50</f>
        <v>MacCormackKCC03</v>
      </c>
    </row>
    <row r="331" spans="1:11" x14ac:dyDescent="0.2">
      <c r="A331">
        <f t="shared" si="7"/>
        <v>329</v>
      </c>
      <c r="B331" s="108" t="s">
        <v>785</v>
      </c>
      <c r="C331" s="249" t="s">
        <v>1241</v>
      </c>
      <c r="D331">
        <v>2003</v>
      </c>
      <c r="E331" s="111" t="s">
        <v>637</v>
      </c>
      <c r="F331" s="11"/>
      <c r="H331" s="130" t="s">
        <v>789</v>
      </c>
      <c r="J331" t="s">
        <v>806</v>
      </c>
    </row>
    <row r="332" spans="1:11" x14ac:dyDescent="0.2">
      <c r="A332">
        <f t="shared" si="7"/>
        <v>330</v>
      </c>
      <c r="B332" s="108" t="s">
        <v>785</v>
      </c>
      <c r="C332" s="249" t="s">
        <v>1241</v>
      </c>
      <c r="D332">
        <v>2003</v>
      </c>
      <c r="E332" s="111" t="s">
        <v>638</v>
      </c>
      <c r="F332" s="130" t="s">
        <v>789</v>
      </c>
      <c r="J332" t="s">
        <v>897</v>
      </c>
    </row>
    <row r="333" spans="1:11" x14ac:dyDescent="0.2">
      <c r="A333">
        <f t="shared" si="7"/>
        <v>331</v>
      </c>
      <c r="B333" s="108"/>
      <c r="C333" s="260" t="s">
        <v>1241</v>
      </c>
      <c r="D333" s="261">
        <v>2002</v>
      </c>
      <c r="E333" s="262" t="s">
        <v>1353</v>
      </c>
      <c r="F333" s="260" t="s">
        <v>789</v>
      </c>
      <c r="G333" s="260"/>
      <c r="J333" s="259" t="s">
        <v>817</v>
      </c>
    </row>
    <row r="334" spans="1:11" x14ac:dyDescent="0.2">
      <c r="A334">
        <f t="shared" si="7"/>
        <v>332</v>
      </c>
      <c r="B334" s="108" t="s">
        <v>785</v>
      </c>
      <c r="C334" s="108"/>
      <c r="D334">
        <v>2002</v>
      </c>
      <c r="E334" s="111" t="s">
        <v>639</v>
      </c>
      <c r="F334" s="130" t="s">
        <v>789</v>
      </c>
      <c r="J334" t="s">
        <v>817</v>
      </c>
    </row>
    <row r="335" spans="1:11" x14ac:dyDescent="0.2">
      <c r="A335">
        <f t="shared" si="7"/>
        <v>333</v>
      </c>
      <c r="B335" s="108" t="s">
        <v>785</v>
      </c>
      <c r="C335" s="249" t="s">
        <v>1241</v>
      </c>
      <c r="D335">
        <v>2002</v>
      </c>
      <c r="E335" s="111" t="s">
        <v>640</v>
      </c>
      <c r="F335" s="11"/>
      <c r="H335" s="130" t="s">
        <v>789</v>
      </c>
      <c r="J335" t="s">
        <v>806</v>
      </c>
    </row>
    <row r="336" spans="1:11" x14ac:dyDescent="0.2">
      <c r="A336">
        <f t="shared" si="7"/>
        <v>334</v>
      </c>
      <c r="B336" s="108" t="s">
        <v>785</v>
      </c>
      <c r="C336" s="249" t="s">
        <v>1241</v>
      </c>
      <c r="D336">
        <v>2001</v>
      </c>
      <c r="E336" s="111" t="s">
        <v>641</v>
      </c>
      <c r="F336" s="11"/>
      <c r="I336" t="str">
        <f>'Studied Papers'!$A$29</f>
        <v>FrakesS01</v>
      </c>
    </row>
    <row r="337" spans="1:11" x14ac:dyDescent="0.2">
      <c r="A337">
        <f t="shared" si="7"/>
        <v>335</v>
      </c>
      <c r="B337" s="108" t="s">
        <v>785</v>
      </c>
      <c r="C337" s="249" t="s">
        <v>1241</v>
      </c>
      <c r="D337">
        <v>2001</v>
      </c>
      <c r="E337" s="111" t="s">
        <v>642</v>
      </c>
      <c r="F337" s="108" t="s">
        <v>789</v>
      </c>
      <c r="J337" t="s">
        <v>1228</v>
      </c>
      <c r="K337" s="231">
        <f>A347</f>
        <v>345</v>
      </c>
    </row>
    <row r="338" spans="1:11" x14ac:dyDescent="0.2">
      <c r="A338">
        <f t="shared" si="7"/>
        <v>336</v>
      </c>
      <c r="B338" s="108" t="s">
        <v>785</v>
      </c>
      <c r="C338" s="108"/>
      <c r="D338">
        <v>2001</v>
      </c>
      <c r="E338" s="111" t="s">
        <v>643</v>
      </c>
      <c r="F338" s="108" t="s">
        <v>789</v>
      </c>
      <c r="J338" t="s">
        <v>817</v>
      </c>
    </row>
    <row r="339" spans="1:11" x14ac:dyDescent="0.2">
      <c r="A339">
        <f t="shared" si="7"/>
        <v>337</v>
      </c>
      <c r="B339" s="108" t="s">
        <v>785</v>
      </c>
      <c r="C339" s="249" t="s">
        <v>1241</v>
      </c>
      <c r="D339">
        <v>2001</v>
      </c>
      <c r="E339" s="111" t="s">
        <v>644</v>
      </c>
      <c r="F339" s="11"/>
      <c r="G339" s="108" t="s">
        <v>789</v>
      </c>
    </row>
    <row r="340" spans="1:11" x14ac:dyDescent="0.2">
      <c r="A340">
        <f t="shared" si="7"/>
        <v>338</v>
      </c>
      <c r="B340" s="108" t="s">
        <v>785</v>
      </c>
      <c r="C340" s="108"/>
      <c r="D340">
        <v>2001</v>
      </c>
      <c r="E340" s="111" t="s">
        <v>645</v>
      </c>
      <c r="F340" s="108" t="s">
        <v>789</v>
      </c>
      <c r="J340" t="s">
        <v>816</v>
      </c>
    </row>
    <row r="341" spans="1:11" x14ac:dyDescent="0.2">
      <c r="A341">
        <f t="shared" si="7"/>
        <v>339</v>
      </c>
      <c r="B341" s="108"/>
      <c r="C341" s="260" t="s">
        <v>1241</v>
      </c>
      <c r="D341" s="261">
        <v>2000</v>
      </c>
      <c r="E341" s="262" t="s">
        <v>1377</v>
      </c>
      <c r="F341" s="260" t="s">
        <v>789</v>
      </c>
      <c r="G341" s="260"/>
      <c r="H341" s="259"/>
      <c r="I341" s="259"/>
      <c r="J341" s="259" t="s">
        <v>817</v>
      </c>
    </row>
    <row r="342" spans="1:11" x14ac:dyDescent="0.2">
      <c r="A342">
        <f t="shared" si="7"/>
        <v>340</v>
      </c>
      <c r="B342" s="108" t="s">
        <v>785</v>
      </c>
      <c r="C342" s="249" t="s">
        <v>1241</v>
      </c>
      <c r="D342">
        <v>2000</v>
      </c>
      <c r="E342" s="111" t="s">
        <v>646</v>
      </c>
      <c r="F342" s="11"/>
      <c r="G342" s="108" t="s">
        <v>789</v>
      </c>
    </row>
    <row r="343" spans="1:11" x14ac:dyDescent="0.2">
      <c r="A343">
        <f t="shared" si="7"/>
        <v>341</v>
      </c>
      <c r="B343" s="108" t="s">
        <v>785</v>
      </c>
      <c r="C343" s="108"/>
      <c r="D343">
        <v>2000</v>
      </c>
      <c r="E343" s="111" t="s">
        <v>647</v>
      </c>
      <c r="F343" s="11"/>
      <c r="G343" s="108" t="s">
        <v>789</v>
      </c>
    </row>
    <row r="344" spans="1:11" x14ac:dyDescent="0.2">
      <c r="A344">
        <f t="shared" si="7"/>
        <v>342</v>
      </c>
      <c r="B344" s="108" t="s">
        <v>785</v>
      </c>
      <c r="C344" s="249" t="s">
        <v>1241</v>
      </c>
      <c r="D344">
        <v>2000</v>
      </c>
      <c r="E344" s="111" t="s">
        <v>648</v>
      </c>
      <c r="F344" s="108" t="s">
        <v>789</v>
      </c>
      <c r="J344" t="s">
        <v>898</v>
      </c>
    </row>
    <row r="345" spans="1:11" x14ac:dyDescent="0.2">
      <c r="A345">
        <f t="shared" si="7"/>
        <v>343</v>
      </c>
      <c r="B345" s="108" t="s">
        <v>785</v>
      </c>
      <c r="C345" s="249" t="s">
        <v>1241</v>
      </c>
      <c r="D345">
        <v>2000</v>
      </c>
      <c r="E345" s="111" t="s">
        <v>649</v>
      </c>
      <c r="F345" s="108" t="s">
        <v>789</v>
      </c>
      <c r="J345" t="s">
        <v>904</v>
      </c>
    </row>
    <row r="346" spans="1:11" x14ac:dyDescent="0.2">
      <c r="A346">
        <f t="shared" si="7"/>
        <v>344</v>
      </c>
      <c r="B346" s="108" t="s">
        <v>785</v>
      </c>
      <c r="C346" s="249" t="s">
        <v>1241</v>
      </c>
      <c r="D346">
        <v>2000</v>
      </c>
      <c r="E346" s="111" t="s">
        <v>650</v>
      </c>
      <c r="F346" s="11"/>
      <c r="I346" t="str">
        <f>'Studied Papers'!$A$53</f>
        <v>MaxwellF00</v>
      </c>
    </row>
    <row r="347" spans="1:11" x14ac:dyDescent="0.2">
      <c r="A347">
        <f t="shared" si="7"/>
        <v>345</v>
      </c>
      <c r="B347" s="108" t="s">
        <v>785</v>
      </c>
      <c r="C347" s="108"/>
      <c r="D347">
        <v>2000</v>
      </c>
      <c r="E347" s="111" t="s">
        <v>651</v>
      </c>
      <c r="F347" s="116" t="s">
        <v>789</v>
      </c>
      <c r="J347" t="s">
        <v>817</v>
      </c>
    </row>
    <row r="348" spans="1:11" x14ac:dyDescent="0.2">
      <c r="A348">
        <f t="shared" si="7"/>
        <v>346</v>
      </c>
      <c r="B348" s="108" t="s">
        <v>785</v>
      </c>
      <c r="C348" s="249" t="s">
        <v>1241</v>
      </c>
      <c r="D348">
        <v>2000</v>
      </c>
      <c r="E348" s="111" t="s">
        <v>652</v>
      </c>
      <c r="F348" s="11"/>
      <c r="G348" s="130" t="s">
        <v>789</v>
      </c>
    </row>
    <row r="349" spans="1:11" x14ac:dyDescent="0.2">
      <c r="A349">
        <f t="shared" si="7"/>
        <v>347</v>
      </c>
      <c r="B349" s="108"/>
      <c r="C349" s="260" t="s">
        <v>1241</v>
      </c>
      <c r="D349" s="261">
        <v>1999</v>
      </c>
      <c r="E349" s="262" t="s">
        <v>1369</v>
      </c>
      <c r="F349" s="11"/>
      <c r="G349" s="260" t="s">
        <v>789</v>
      </c>
    </row>
    <row r="350" spans="1:11" x14ac:dyDescent="0.2">
      <c r="A350">
        <f t="shared" si="7"/>
        <v>348</v>
      </c>
      <c r="B350" s="108"/>
      <c r="C350" s="260" t="s">
        <v>1241</v>
      </c>
      <c r="D350" s="259">
        <v>1999</v>
      </c>
      <c r="E350" s="283" t="s">
        <v>803</v>
      </c>
      <c r="F350" s="259"/>
      <c r="G350" s="259"/>
      <c r="H350" s="259"/>
      <c r="I350" s="259" t="str">
        <f>'Studied Papers'!$A$66</f>
        <v>PortM99</v>
      </c>
    </row>
    <row r="351" spans="1:11" x14ac:dyDescent="0.2">
      <c r="A351">
        <f t="shared" si="7"/>
        <v>349</v>
      </c>
      <c r="B351" s="108" t="s">
        <v>785</v>
      </c>
      <c r="C351" s="249" t="s">
        <v>1241</v>
      </c>
      <c r="D351">
        <v>1999</v>
      </c>
      <c r="E351" s="111" t="s">
        <v>653</v>
      </c>
      <c r="F351" s="11"/>
      <c r="I351" t="str">
        <f>'Studied Papers'!$A$17</f>
        <v>Boehm99a</v>
      </c>
    </row>
    <row r="352" spans="1:11" s="125" customFormat="1" x14ac:dyDescent="0.2">
      <c r="A352" s="125">
        <f t="shared" si="7"/>
        <v>350</v>
      </c>
      <c r="B352" s="237" t="s">
        <v>785</v>
      </c>
      <c r="C352" s="237" t="s">
        <v>1241</v>
      </c>
      <c r="D352" s="125">
        <v>1999</v>
      </c>
      <c r="E352" s="236" t="s">
        <v>1221</v>
      </c>
      <c r="H352" s="237" t="s">
        <v>789</v>
      </c>
      <c r="J352" s="125" t="s">
        <v>900</v>
      </c>
      <c r="K352" s="238"/>
    </row>
    <row r="353" spans="1:11" s="125" customFormat="1" x14ac:dyDescent="0.2">
      <c r="A353" s="125">
        <f t="shared" si="7"/>
        <v>351</v>
      </c>
      <c r="B353" s="237" t="s">
        <v>785</v>
      </c>
      <c r="C353" s="237" t="s">
        <v>1241</v>
      </c>
      <c r="D353" s="125">
        <v>1999</v>
      </c>
      <c r="E353" s="236" t="s">
        <v>1222</v>
      </c>
      <c r="H353" s="237" t="s">
        <v>789</v>
      </c>
      <c r="J353" s="125" t="s">
        <v>810</v>
      </c>
      <c r="K353" s="238"/>
    </row>
    <row r="354" spans="1:11" x14ac:dyDescent="0.2">
      <c r="A354">
        <f>A353+1</f>
        <v>352</v>
      </c>
      <c r="B354" s="108" t="s">
        <v>785</v>
      </c>
      <c r="C354" s="249" t="s">
        <v>1241</v>
      </c>
      <c r="D354">
        <v>1999</v>
      </c>
      <c r="E354" s="111" t="s">
        <v>654</v>
      </c>
      <c r="F354" s="11"/>
      <c r="I354" t="str">
        <f>'Studied Papers'!$A$68</f>
        <v>PotokVR99</v>
      </c>
    </row>
    <row r="355" spans="1:11" x14ac:dyDescent="0.2">
      <c r="A355">
        <f t="shared" si="7"/>
        <v>353</v>
      </c>
      <c r="B355" s="108" t="s">
        <v>785</v>
      </c>
      <c r="C355" s="108"/>
      <c r="D355">
        <v>1999</v>
      </c>
      <c r="E355" s="111" t="s">
        <v>655</v>
      </c>
      <c r="F355" s="108" t="s">
        <v>789</v>
      </c>
      <c r="J355" t="s">
        <v>817</v>
      </c>
    </row>
    <row r="356" spans="1:11" x14ac:dyDescent="0.2">
      <c r="A356">
        <f t="shared" si="7"/>
        <v>354</v>
      </c>
      <c r="B356" s="108"/>
      <c r="C356" s="260" t="s">
        <v>1241</v>
      </c>
      <c r="D356" s="261">
        <v>1998</v>
      </c>
      <c r="E356" s="262" t="s">
        <v>1354</v>
      </c>
      <c r="F356" s="108"/>
      <c r="G356" s="260" t="s">
        <v>789</v>
      </c>
    </row>
    <row r="357" spans="1:11" x14ac:dyDescent="0.2">
      <c r="A357">
        <f t="shared" si="7"/>
        <v>355</v>
      </c>
      <c r="B357" s="108" t="s">
        <v>785</v>
      </c>
      <c r="C357" s="108"/>
      <c r="D357">
        <v>1998</v>
      </c>
      <c r="E357" s="111" t="s">
        <v>656</v>
      </c>
      <c r="F357" s="108" t="s">
        <v>789</v>
      </c>
      <c r="J357" t="s">
        <v>904</v>
      </c>
    </row>
    <row r="358" spans="1:11" x14ac:dyDescent="0.2">
      <c r="A358">
        <f t="shared" si="7"/>
        <v>356</v>
      </c>
      <c r="B358" s="108" t="s">
        <v>785</v>
      </c>
      <c r="C358" s="249" t="s">
        <v>1241</v>
      </c>
      <c r="D358">
        <v>1998</v>
      </c>
      <c r="E358" s="111" t="s">
        <v>657</v>
      </c>
      <c r="F358" s="11"/>
      <c r="H358" s="109" t="s">
        <v>789</v>
      </c>
      <c r="J358" t="s">
        <v>806</v>
      </c>
    </row>
    <row r="359" spans="1:11" s="219" customFormat="1" x14ac:dyDescent="0.2">
      <c r="A359" s="219">
        <f t="shared" si="7"/>
        <v>357</v>
      </c>
      <c r="B359" s="221" t="s">
        <v>785</v>
      </c>
      <c r="C359" s="221" t="s">
        <v>1241</v>
      </c>
      <c r="D359" s="219">
        <v>1997</v>
      </c>
      <c r="E359" s="220" t="s">
        <v>658</v>
      </c>
      <c r="G359" s="221"/>
      <c r="I359" s="219" t="str">
        <f>'Studied Papers'!$A$67</f>
        <v>PotokV97</v>
      </c>
      <c r="K359" s="232"/>
    </row>
    <row r="360" spans="1:11" s="219" customFormat="1" x14ac:dyDescent="0.2">
      <c r="A360" s="219">
        <f t="shared" si="7"/>
        <v>358</v>
      </c>
      <c r="B360" s="221" t="s">
        <v>785</v>
      </c>
      <c r="C360" s="221" t="s">
        <v>1241</v>
      </c>
      <c r="D360" s="219">
        <v>1997</v>
      </c>
      <c r="E360" s="220" t="s">
        <v>659</v>
      </c>
      <c r="H360" s="221" t="s">
        <v>789</v>
      </c>
      <c r="J360" s="219" t="s">
        <v>805</v>
      </c>
      <c r="K360" s="232"/>
    </row>
    <row r="361" spans="1:11" x14ac:dyDescent="0.2">
      <c r="A361">
        <f t="shared" si="7"/>
        <v>359</v>
      </c>
      <c r="B361" s="108"/>
      <c r="C361" s="260" t="s">
        <v>1241</v>
      </c>
      <c r="D361" s="261">
        <v>1996</v>
      </c>
      <c r="E361" s="262" t="s">
        <v>1414</v>
      </c>
      <c r="F361" s="11"/>
      <c r="H361" s="260" t="s">
        <v>789</v>
      </c>
      <c r="J361" s="259" t="s">
        <v>900</v>
      </c>
    </row>
    <row r="362" spans="1:11" x14ac:dyDescent="0.2">
      <c r="A362">
        <f t="shared" si="7"/>
        <v>360</v>
      </c>
      <c r="B362" s="108" t="s">
        <v>785</v>
      </c>
      <c r="C362" s="249" t="s">
        <v>1241</v>
      </c>
      <c r="D362">
        <v>1996</v>
      </c>
      <c r="E362" s="111" t="s">
        <v>660</v>
      </c>
      <c r="F362" s="11"/>
      <c r="I362" t="str">
        <f>'Studied Papers'!$A$78</f>
        <v>SovaS96</v>
      </c>
    </row>
    <row r="363" spans="1:11" x14ac:dyDescent="0.2">
      <c r="A363">
        <f t="shared" si="7"/>
        <v>361</v>
      </c>
      <c r="B363" s="108" t="s">
        <v>785</v>
      </c>
      <c r="C363" s="249" t="s">
        <v>1241</v>
      </c>
      <c r="D363">
        <v>1996</v>
      </c>
      <c r="E363" s="111" t="s">
        <v>661</v>
      </c>
      <c r="F363" s="11"/>
      <c r="G363" s="130" t="s">
        <v>789</v>
      </c>
    </row>
    <row r="364" spans="1:11" x14ac:dyDescent="0.2">
      <c r="A364">
        <f t="shared" si="7"/>
        <v>362</v>
      </c>
      <c r="B364" s="108" t="s">
        <v>785</v>
      </c>
      <c r="C364" s="249" t="s">
        <v>1241</v>
      </c>
      <c r="D364">
        <v>1996</v>
      </c>
      <c r="E364" s="111" t="s">
        <v>662</v>
      </c>
      <c r="F364" s="11"/>
      <c r="H364" s="109" t="s">
        <v>789</v>
      </c>
      <c r="J364" s="11" t="s">
        <v>902</v>
      </c>
    </row>
    <row r="365" spans="1:11" x14ac:dyDescent="0.2">
      <c r="A365">
        <f t="shared" si="7"/>
        <v>363</v>
      </c>
      <c r="B365" s="108" t="s">
        <v>785</v>
      </c>
      <c r="C365" s="249" t="s">
        <v>1241</v>
      </c>
      <c r="D365">
        <v>1996</v>
      </c>
      <c r="E365" s="111" t="s">
        <v>663</v>
      </c>
      <c r="F365" s="11"/>
      <c r="I365" t="str">
        <f>'Studied Papers'!$A$3</f>
        <v>AbdelHamid96</v>
      </c>
    </row>
    <row r="366" spans="1:11" x14ac:dyDescent="0.2">
      <c r="A366">
        <f t="shared" si="7"/>
        <v>364</v>
      </c>
      <c r="B366" s="108" t="s">
        <v>785</v>
      </c>
      <c r="C366" s="249" t="s">
        <v>1241</v>
      </c>
      <c r="D366">
        <v>1996</v>
      </c>
      <c r="E366" s="111" t="s">
        <v>664</v>
      </c>
      <c r="F366" s="11"/>
      <c r="I366" t="str">
        <f>'Studied Papers'!$A$33</f>
        <v>HenshawJMB96</v>
      </c>
    </row>
    <row r="367" spans="1:11" x14ac:dyDescent="0.2">
      <c r="A367">
        <f t="shared" si="7"/>
        <v>365</v>
      </c>
      <c r="B367" s="108" t="s">
        <v>785</v>
      </c>
      <c r="C367" s="249" t="s">
        <v>1241</v>
      </c>
      <c r="D367">
        <v>1996</v>
      </c>
      <c r="E367" s="112" t="s">
        <v>665</v>
      </c>
      <c r="H367" s="132" t="s">
        <v>789</v>
      </c>
      <c r="J367" t="s">
        <v>900</v>
      </c>
    </row>
    <row r="368" spans="1:11" x14ac:dyDescent="0.2">
      <c r="A368">
        <f t="shared" si="7"/>
        <v>366</v>
      </c>
      <c r="B368" s="108" t="s">
        <v>785</v>
      </c>
      <c r="C368" s="249" t="s">
        <v>1241</v>
      </c>
      <c r="D368">
        <v>1996</v>
      </c>
      <c r="E368" s="111" t="s">
        <v>781</v>
      </c>
      <c r="F368" s="11"/>
      <c r="I368" t="str">
        <f>'Studied Papers'!$A$52</f>
        <v>Maxwe96</v>
      </c>
    </row>
    <row r="369" spans="1:11" x14ac:dyDescent="0.2">
      <c r="A369">
        <f t="shared" si="7"/>
        <v>367</v>
      </c>
      <c r="B369" s="108" t="s">
        <v>785</v>
      </c>
      <c r="C369" s="108"/>
      <c r="D369">
        <v>1996</v>
      </c>
      <c r="E369" s="111" t="s">
        <v>666</v>
      </c>
      <c r="F369" s="126" t="s">
        <v>789</v>
      </c>
      <c r="J369" s="155" t="s">
        <v>1226</v>
      </c>
      <c r="K369" s="231">
        <f>A368</f>
        <v>366</v>
      </c>
    </row>
    <row r="370" spans="1:11" s="222" customFormat="1" x14ac:dyDescent="0.2">
      <c r="A370" s="222">
        <f t="shared" si="7"/>
        <v>368</v>
      </c>
      <c r="B370" s="224" t="s">
        <v>785</v>
      </c>
      <c r="C370" s="224"/>
      <c r="D370" s="222">
        <v>1996</v>
      </c>
      <c r="E370" s="223" t="s">
        <v>1223</v>
      </c>
      <c r="F370" s="224"/>
      <c r="G370" s="224" t="s">
        <v>789</v>
      </c>
      <c r="K370" s="233"/>
    </row>
    <row r="371" spans="1:11" s="222" customFormat="1" x14ac:dyDescent="0.2">
      <c r="A371">
        <f>A370+1</f>
        <v>369</v>
      </c>
      <c r="B371" s="224"/>
      <c r="C371" s="260" t="s">
        <v>1241</v>
      </c>
      <c r="D371" s="261">
        <v>1995</v>
      </c>
      <c r="E371" s="262" t="s">
        <v>1355</v>
      </c>
      <c r="F371" s="260"/>
      <c r="G371" s="260"/>
      <c r="H371" s="260" t="s">
        <v>789</v>
      </c>
      <c r="I371" s="259"/>
      <c r="J371" s="259" t="s">
        <v>900</v>
      </c>
      <c r="K371" s="233"/>
    </row>
    <row r="372" spans="1:11" x14ac:dyDescent="0.2">
      <c r="A372">
        <f>A371+1</f>
        <v>370</v>
      </c>
      <c r="B372" s="108" t="s">
        <v>785</v>
      </c>
      <c r="C372" s="108"/>
      <c r="D372">
        <v>1995</v>
      </c>
      <c r="E372" s="111" t="s">
        <v>667</v>
      </c>
      <c r="F372" s="130" t="s">
        <v>789</v>
      </c>
      <c r="J372" s="11" t="s">
        <v>850</v>
      </c>
    </row>
    <row r="373" spans="1:11" s="219" customFormat="1" x14ac:dyDescent="0.2">
      <c r="A373" s="219">
        <f t="shared" si="7"/>
        <v>371</v>
      </c>
      <c r="B373" s="221" t="s">
        <v>785</v>
      </c>
      <c r="C373" s="221" t="s">
        <v>1241</v>
      </c>
      <c r="D373" s="219">
        <v>1995</v>
      </c>
      <c r="E373" s="220" t="s">
        <v>668</v>
      </c>
      <c r="G373" s="221"/>
      <c r="I373" s="219" t="str">
        <f>'Studied Papers'!$A$21</f>
        <v>Chatman95</v>
      </c>
      <c r="K373" s="232"/>
    </row>
    <row r="374" spans="1:11" x14ac:dyDescent="0.2">
      <c r="A374">
        <f t="shared" si="7"/>
        <v>372</v>
      </c>
      <c r="B374" s="108" t="s">
        <v>785</v>
      </c>
      <c r="C374" s="249" t="s">
        <v>1241</v>
      </c>
      <c r="D374">
        <v>1995</v>
      </c>
      <c r="E374" s="111" t="s">
        <v>669</v>
      </c>
      <c r="F374" s="11"/>
      <c r="H374" s="130" t="s">
        <v>789</v>
      </c>
      <c r="J374" s="155" t="s">
        <v>1407</v>
      </c>
    </row>
    <row r="375" spans="1:11" x14ac:dyDescent="0.2">
      <c r="A375">
        <f t="shared" si="7"/>
        <v>373</v>
      </c>
      <c r="B375" s="108" t="s">
        <v>785</v>
      </c>
      <c r="C375" s="249"/>
      <c r="D375">
        <v>1995</v>
      </c>
      <c r="E375" s="111" t="s">
        <v>670</v>
      </c>
      <c r="F375" s="11"/>
      <c r="G375" s="110" t="s">
        <v>789</v>
      </c>
    </row>
    <row r="376" spans="1:11" x14ac:dyDescent="0.2">
      <c r="A376">
        <f t="shared" si="7"/>
        <v>374</v>
      </c>
      <c r="B376" s="108" t="s">
        <v>785</v>
      </c>
      <c r="C376" s="108"/>
      <c r="D376">
        <v>1995</v>
      </c>
      <c r="E376" s="111" t="s">
        <v>671</v>
      </c>
      <c r="F376" s="11"/>
      <c r="G376" s="130" t="s">
        <v>789</v>
      </c>
    </row>
    <row r="377" spans="1:11" x14ac:dyDescent="0.2">
      <c r="A377">
        <f t="shared" si="7"/>
        <v>375</v>
      </c>
      <c r="B377" s="108" t="s">
        <v>785</v>
      </c>
      <c r="C377" s="108"/>
      <c r="D377">
        <v>1995</v>
      </c>
      <c r="E377" s="111" t="s">
        <v>672</v>
      </c>
      <c r="F377" s="130" t="s">
        <v>789</v>
      </c>
      <c r="J377" s="11" t="s">
        <v>899</v>
      </c>
    </row>
    <row r="378" spans="1:11" x14ac:dyDescent="0.2">
      <c r="A378">
        <f t="shared" si="7"/>
        <v>376</v>
      </c>
      <c r="B378" s="108" t="s">
        <v>785</v>
      </c>
      <c r="C378" s="108"/>
      <c r="D378">
        <v>1994</v>
      </c>
      <c r="E378" s="111" t="s">
        <v>673</v>
      </c>
      <c r="F378" s="110" t="s">
        <v>789</v>
      </c>
      <c r="J378" t="s">
        <v>817</v>
      </c>
    </row>
    <row r="379" spans="1:11" x14ac:dyDescent="0.2">
      <c r="A379">
        <f t="shared" si="7"/>
        <v>377</v>
      </c>
      <c r="B379" s="108" t="s">
        <v>785</v>
      </c>
      <c r="C379" s="249" t="s">
        <v>1241</v>
      </c>
      <c r="D379">
        <v>1994</v>
      </c>
      <c r="E379" s="111" t="s">
        <v>674</v>
      </c>
      <c r="F379" s="11"/>
      <c r="I379" t="str">
        <f>'Studied Papers'!$A$48</f>
        <v>Lim94</v>
      </c>
    </row>
    <row r="380" spans="1:11" x14ac:dyDescent="0.2">
      <c r="A380">
        <f t="shared" si="7"/>
        <v>378</v>
      </c>
      <c r="B380" s="108" t="s">
        <v>785</v>
      </c>
      <c r="C380" s="108"/>
      <c r="D380">
        <v>1994</v>
      </c>
      <c r="E380" s="111" t="s">
        <v>675</v>
      </c>
      <c r="F380" s="11"/>
      <c r="I380" t="str">
        <f>'Studied Papers'!$A$10</f>
        <v>BankerS94</v>
      </c>
    </row>
    <row r="381" spans="1:11" x14ac:dyDescent="0.2">
      <c r="A381">
        <f t="shared" si="7"/>
        <v>379</v>
      </c>
      <c r="B381" s="108" t="s">
        <v>785</v>
      </c>
      <c r="C381" s="108"/>
      <c r="D381">
        <v>1994</v>
      </c>
      <c r="E381" s="111" t="s">
        <v>676</v>
      </c>
      <c r="F381" s="11"/>
      <c r="G381" s="130" t="s">
        <v>789</v>
      </c>
    </row>
    <row r="382" spans="1:11" x14ac:dyDescent="0.2">
      <c r="A382">
        <f t="shared" si="7"/>
        <v>380</v>
      </c>
      <c r="B382" s="108" t="s">
        <v>785</v>
      </c>
      <c r="C382" s="108"/>
      <c r="D382">
        <v>1994</v>
      </c>
      <c r="E382" s="111" t="s">
        <v>677</v>
      </c>
      <c r="G382" s="130" t="s">
        <v>789</v>
      </c>
    </row>
    <row r="383" spans="1:11" x14ac:dyDescent="0.2">
      <c r="A383">
        <f t="shared" si="7"/>
        <v>381</v>
      </c>
      <c r="B383" s="108" t="s">
        <v>785</v>
      </c>
      <c r="C383" s="108"/>
      <c r="D383">
        <v>1994</v>
      </c>
      <c r="E383" s="111" t="s">
        <v>678</v>
      </c>
      <c r="F383" s="130" t="s">
        <v>789</v>
      </c>
      <c r="J383" t="s">
        <v>817</v>
      </c>
    </row>
    <row r="384" spans="1:11" x14ac:dyDescent="0.2">
      <c r="A384">
        <f t="shared" si="7"/>
        <v>382</v>
      </c>
      <c r="B384" s="108" t="s">
        <v>785</v>
      </c>
      <c r="C384" s="108"/>
      <c r="D384">
        <v>1994</v>
      </c>
      <c r="E384" s="111" t="s">
        <v>679</v>
      </c>
      <c r="F384" s="130" t="s">
        <v>789</v>
      </c>
      <c r="J384" t="s">
        <v>817</v>
      </c>
    </row>
    <row r="385" spans="1:10" x14ac:dyDescent="0.2">
      <c r="A385">
        <f t="shared" si="7"/>
        <v>383</v>
      </c>
      <c r="B385" s="108" t="s">
        <v>785</v>
      </c>
      <c r="C385" s="108"/>
      <c r="D385">
        <v>1994</v>
      </c>
      <c r="E385" s="111" t="s">
        <v>680</v>
      </c>
      <c r="F385" s="130" t="s">
        <v>789</v>
      </c>
      <c r="J385" t="s">
        <v>817</v>
      </c>
    </row>
    <row r="386" spans="1:10" x14ac:dyDescent="0.2">
      <c r="A386">
        <f t="shared" si="7"/>
        <v>384</v>
      </c>
      <c r="B386" s="108" t="s">
        <v>785</v>
      </c>
      <c r="C386" s="108"/>
      <c r="D386">
        <v>1994</v>
      </c>
      <c r="E386" s="111" t="s">
        <v>681</v>
      </c>
      <c r="F386" s="130" t="s">
        <v>789</v>
      </c>
      <c r="J386" t="s">
        <v>817</v>
      </c>
    </row>
    <row r="387" spans="1:10" x14ac:dyDescent="0.2">
      <c r="A387">
        <f t="shared" si="7"/>
        <v>385</v>
      </c>
      <c r="B387" s="108" t="s">
        <v>785</v>
      </c>
      <c r="C387" s="108"/>
      <c r="D387">
        <v>1994</v>
      </c>
      <c r="E387" s="111" t="s">
        <v>682</v>
      </c>
      <c r="F387" s="130" t="s">
        <v>789</v>
      </c>
      <c r="J387" t="s">
        <v>817</v>
      </c>
    </row>
    <row r="388" spans="1:10" x14ac:dyDescent="0.2">
      <c r="A388">
        <f t="shared" si="7"/>
        <v>386</v>
      </c>
      <c r="B388" s="108" t="s">
        <v>785</v>
      </c>
      <c r="C388" s="108"/>
      <c r="D388">
        <v>1994</v>
      </c>
      <c r="E388" s="111" t="s">
        <v>683</v>
      </c>
      <c r="F388" s="130" t="s">
        <v>789</v>
      </c>
      <c r="J388" t="s">
        <v>817</v>
      </c>
    </row>
    <row r="389" spans="1:10" x14ac:dyDescent="0.2">
      <c r="A389">
        <f t="shared" si="7"/>
        <v>387</v>
      </c>
      <c r="B389" s="108" t="s">
        <v>785</v>
      </c>
      <c r="C389" s="108"/>
      <c r="D389">
        <v>1994</v>
      </c>
      <c r="E389" s="111" t="s">
        <v>684</v>
      </c>
      <c r="F389" s="130" t="s">
        <v>789</v>
      </c>
      <c r="J389" t="s">
        <v>817</v>
      </c>
    </row>
    <row r="390" spans="1:10" x14ac:dyDescent="0.2">
      <c r="A390">
        <f t="shared" si="7"/>
        <v>388</v>
      </c>
      <c r="B390" s="108" t="s">
        <v>785</v>
      </c>
      <c r="C390" s="108"/>
      <c r="D390">
        <v>1994</v>
      </c>
      <c r="E390" s="111" t="s">
        <v>685</v>
      </c>
      <c r="F390" s="130" t="s">
        <v>789</v>
      </c>
      <c r="J390" t="s">
        <v>817</v>
      </c>
    </row>
    <row r="391" spans="1:10" x14ac:dyDescent="0.2">
      <c r="A391">
        <f t="shared" si="7"/>
        <v>389</v>
      </c>
      <c r="B391" s="108" t="s">
        <v>785</v>
      </c>
      <c r="C391" s="108"/>
      <c r="D391">
        <v>1994</v>
      </c>
      <c r="E391" s="111" t="s">
        <v>686</v>
      </c>
      <c r="F391" s="130" t="s">
        <v>789</v>
      </c>
      <c r="J391" t="s">
        <v>817</v>
      </c>
    </row>
    <row r="392" spans="1:10" x14ac:dyDescent="0.2">
      <c r="A392">
        <f t="shared" si="7"/>
        <v>390</v>
      </c>
      <c r="B392" s="108" t="s">
        <v>785</v>
      </c>
      <c r="C392" s="108"/>
      <c r="D392">
        <v>1994</v>
      </c>
      <c r="E392" s="111" t="s">
        <v>687</v>
      </c>
      <c r="F392" s="11"/>
      <c r="H392" s="109" t="s">
        <v>789</v>
      </c>
      <c r="J392" t="s">
        <v>806</v>
      </c>
    </row>
    <row r="393" spans="1:10" x14ac:dyDescent="0.2">
      <c r="A393">
        <f t="shared" si="7"/>
        <v>391</v>
      </c>
      <c r="B393" s="108" t="s">
        <v>785</v>
      </c>
      <c r="C393" s="108"/>
      <c r="D393">
        <v>1994</v>
      </c>
      <c r="E393" s="111" t="s">
        <v>688</v>
      </c>
      <c r="F393" s="130" t="s">
        <v>789</v>
      </c>
      <c r="J393" t="s">
        <v>817</v>
      </c>
    </row>
    <row r="394" spans="1:10" x14ac:dyDescent="0.2">
      <c r="A394">
        <f t="shared" si="7"/>
        <v>392</v>
      </c>
      <c r="B394" s="108" t="s">
        <v>785</v>
      </c>
      <c r="C394" s="108"/>
      <c r="D394">
        <v>1994</v>
      </c>
      <c r="E394" s="111" t="s">
        <v>689</v>
      </c>
      <c r="F394" s="130" t="s">
        <v>789</v>
      </c>
      <c r="J394" t="s">
        <v>817</v>
      </c>
    </row>
    <row r="395" spans="1:10" x14ac:dyDescent="0.2">
      <c r="A395">
        <f t="shared" si="7"/>
        <v>393</v>
      </c>
      <c r="B395" s="108" t="s">
        <v>785</v>
      </c>
      <c r="C395" s="108"/>
      <c r="D395">
        <v>1994</v>
      </c>
      <c r="E395" s="111" t="s">
        <v>690</v>
      </c>
      <c r="F395" s="130" t="s">
        <v>789</v>
      </c>
      <c r="J395" t="s">
        <v>817</v>
      </c>
    </row>
    <row r="396" spans="1:10" x14ac:dyDescent="0.2">
      <c r="A396">
        <f t="shared" si="7"/>
        <v>394</v>
      </c>
      <c r="B396" s="108" t="s">
        <v>785</v>
      </c>
      <c r="C396" s="108"/>
      <c r="D396">
        <v>1994</v>
      </c>
      <c r="E396" s="111" t="s">
        <v>691</v>
      </c>
      <c r="F396" s="130" t="s">
        <v>789</v>
      </c>
      <c r="J396" t="s">
        <v>817</v>
      </c>
    </row>
    <row r="397" spans="1:10" x14ac:dyDescent="0.2">
      <c r="A397">
        <f t="shared" si="7"/>
        <v>395</v>
      </c>
      <c r="B397" s="108" t="s">
        <v>785</v>
      </c>
      <c r="C397" s="108"/>
      <c r="D397">
        <v>1994</v>
      </c>
      <c r="E397" s="111" t="s">
        <v>692</v>
      </c>
      <c r="F397" s="131" t="s">
        <v>789</v>
      </c>
      <c r="J397" t="s">
        <v>817</v>
      </c>
    </row>
    <row r="398" spans="1:10" x14ac:dyDescent="0.2">
      <c r="A398">
        <f t="shared" si="7"/>
        <v>396</v>
      </c>
      <c r="B398" s="108" t="s">
        <v>785</v>
      </c>
      <c r="C398" s="108"/>
      <c r="D398">
        <v>1994</v>
      </c>
      <c r="E398" s="112" t="s">
        <v>693</v>
      </c>
      <c r="F398" s="131" t="s">
        <v>789</v>
      </c>
      <c r="J398" t="s">
        <v>817</v>
      </c>
    </row>
    <row r="399" spans="1:10" x14ac:dyDescent="0.2">
      <c r="A399">
        <f t="shared" si="7"/>
        <v>397</v>
      </c>
      <c r="B399" s="108" t="s">
        <v>785</v>
      </c>
      <c r="C399" s="108"/>
      <c r="D399">
        <v>1994</v>
      </c>
      <c r="E399" s="112" t="s">
        <v>694</v>
      </c>
      <c r="F399" s="131" t="s">
        <v>789</v>
      </c>
      <c r="J399" t="s">
        <v>817</v>
      </c>
    </row>
    <row r="400" spans="1:10" x14ac:dyDescent="0.2">
      <c r="A400">
        <f t="shared" si="7"/>
        <v>398</v>
      </c>
      <c r="B400" s="108" t="s">
        <v>785</v>
      </c>
      <c r="C400" s="108"/>
      <c r="D400">
        <v>1994</v>
      </c>
      <c r="E400" s="111" t="s">
        <v>695</v>
      </c>
      <c r="F400" s="130" t="s">
        <v>789</v>
      </c>
      <c r="J400" t="s">
        <v>817</v>
      </c>
    </row>
    <row r="401" spans="1:10" x14ac:dyDescent="0.2">
      <c r="A401">
        <f t="shared" ref="A401:A475" si="8">A400+1</f>
        <v>399</v>
      </c>
      <c r="B401" s="108" t="s">
        <v>785</v>
      </c>
      <c r="C401" s="108"/>
      <c r="D401">
        <v>1994</v>
      </c>
      <c r="E401" s="111" t="s">
        <v>696</v>
      </c>
      <c r="F401" s="131" t="s">
        <v>789</v>
      </c>
      <c r="J401" t="s">
        <v>817</v>
      </c>
    </row>
    <row r="402" spans="1:10" x14ac:dyDescent="0.2">
      <c r="A402">
        <f t="shared" si="8"/>
        <v>400</v>
      </c>
      <c r="B402" s="108" t="s">
        <v>785</v>
      </c>
      <c r="C402" s="108"/>
      <c r="D402">
        <v>1994</v>
      </c>
      <c r="E402" s="111" t="s">
        <v>697</v>
      </c>
      <c r="F402" s="130" t="s">
        <v>789</v>
      </c>
      <c r="J402" t="s">
        <v>817</v>
      </c>
    </row>
    <row r="403" spans="1:10" x14ac:dyDescent="0.2">
      <c r="A403">
        <f t="shared" si="8"/>
        <v>401</v>
      </c>
      <c r="B403" s="108" t="s">
        <v>785</v>
      </c>
      <c r="C403" s="108"/>
      <c r="D403">
        <v>1994</v>
      </c>
      <c r="E403" s="111" t="s">
        <v>698</v>
      </c>
      <c r="F403" s="130" t="s">
        <v>789</v>
      </c>
      <c r="J403" t="s">
        <v>817</v>
      </c>
    </row>
    <row r="404" spans="1:10" x14ac:dyDescent="0.2">
      <c r="A404">
        <f t="shared" si="8"/>
        <v>402</v>
      </c>
      <c r="B404" s="108" t="s">
        <v>785</v>
      </c>
      <c r="C404" s="108"/>
      <c r="D404">
        <v>1994</v>
      </c>
      <c r="E404" s="111" t="s">
        <v>699</v>
      </c>
      <c r="F404" s="130" t="s">
        <v>789</v>
      </c>
      <c r="J404" t="s">
        <v>817</v>
      </c>
    </row>
    <row r="405" spans="1:10" x14ac:dyDescent="0.2">
      <c r="A405">
        <f t="shared" si="8"/>
        <v>403</v>
      </c>
      <c r="B405" s="108" t="s">
        <v>785</v>
      </c>
      <c r="C405" s="108"/>
      <c r="D405">
        <v>1994</v>
      </c>
      <c r="E405" s="111" t="s">
        <v>700</v>
      </c>
      <c r="F405" s="130" t="s">
        <v>789</v>
      </c>
      <c r="J405" t="s">
        <v>817</v>
      </c>
    </row>
    <row r="406" spans="1:10" x14ac:dyDescent="0.2">
      <c r="A406">
        <f t="shared" si="8"/>
        <v>404</v>
      </c>
      <c r="B406" s="108" t="s">
        <v>785</v>
      </c>
      <c r="C406" s="108"/>
      <c r="D406">
        <v>1994</v>
      </c>
      <c r="E406" s="111" t="s">
        <v>701</v>
      </c>
      <c r="F406" s="130" t="s">
        <v>789</v>
      </c>
      <c r="J406" t="s">
        <v>817</v>
      </c>
    </row>
    <row r="407" spans="1:10" x14ac:dyDescent="0.2">
      <c r="A407">
        <f t="shared" si="8"/>
        <v>405</v>
      </c>
      <c r="B407" s="108" t="s">
        <v>785</v>
      </c>
      <c r="C407" s="108"/>
      <c r="D407">
        <v>1994</v>
      </c>
      <c r="E407" s="111" t="s">
        <v>702</v>
      </c>
      <c r="F407" s="130" t="s">
        <v>789</v>
      </c>
      <c r="J407" t="s">
        <v>817</v>
      </c>
    </row>
    <row r="408" spans="1:10" x14ac:dyDescent="0.2">
      <c r="A408">
        <f t="shared" si="8"/>
        <v>406</v>
      </c>
      <c r="B408" s="108" t="s">
        <v>785</v>
      </c>
      <c r="C408" s="108"/>
      <c r="D408">
        <v>1994</v>
      </c>
      <c r="E408" s="111" t="s">
        <v>703</v>
      </c>
      <c r="F408" s="130" t="s">
        <v>789</v>
      </c>
      <c r="J408" t="s">
        <v>817</v>
      </c>
    </row>
    <row r="409" spans="1:10" x14ac:dyDescent="0.2">
      <c r="A409">
        <f t="shared" si="8"/>
        <v>407</v>
      </c>
      <c r="B409" s="108" t="s">
        <v>785</v>
      </c>
      <c r="C409" s="108"/>
      <c r="D409">
        <v>1994</v>
      </c>
      <c r="E409" s="111" t="s">
        <v>704</v>
      </c>
      <c r="F409" s="130" t="s">
        <v>789</v>
      </c>
      <c r="J409" t="s">
        <v>817</v>
      </c>
    </row>
    <row r="410" spans="1:10" x14ac:dyDescent="0.2">
      <c r="A410">
        <f t="shared" si="8"/>
        <v>408</v>
      </c>
      <c r="B410" s="108" t="s">
        <v>785</v>
      </c>
      <c r="C410" s="108"/>
      <c r="D410">
        <v>1994</v>
      </c>
      <c r="E410" s="111" t="s">
        <v>705</v>
      </c>
      <c r="F410" s="130" t="s">
        <v>789</v>
      </c>
      <c r="J410" t="s">
        <v>817</v>
      </c>
    </row>
    <row r="411" spans="1:10" x14ac:dyDescent="0.2">
      <c r="A411">
        <f t="shared" si="8"/>
        <v>409</v>
      </c>
      <c r="B411" s="108" t="s">
        <v>785</v>
      </c>
      <c r="C411" s="108"/>
      <c r="D411">
        <v>1994</v>
      </c>
      <c r="E411" s="112" t="s">
        <v>706</v>
      </c>
      <c r="F411" s="131" t="s">
        <v>789</v>
      </c>
      <c r="J411" t="s">
        <v>817</v>
      </c>
    </row>
    <row r="412" spans="1:10" x14ac:dyDescent="0.2">
      <c r="A412">
        <f t="shared" si="8"/>
        <v>410</v>
      </c>
      <c r="B412" s="108" t="s">
        <v>785</v>
      </c>
      <c r="C412" s="108"/>
      <c r="D412">
        <v>1994</v>
      </c>
      <c r="E412" s="111" t="s">
        <v>707</v>
      </c>
      <c r="F412" s="130" t="s">
        <v>789</v>
      </c>
      <c r="J412" t="s">
        <v>817</v>
      </c>
    </row>
    <row r="413" spans="1:10" x14ac:dyDescent="0.2">
      <c r="A413">
        <f t="shared" si="8"/>
        <v>411</v>
      </c>
      <c r="B413" s="108" t="s">
        <v>785</v>
      </c>
      <c r="C413" s="108"/>
      <c r="D413">
        <v>1994</v>
      </c>
      <c r="E413" s="111" t="s">
        <v>708</v>
      </c>
      <c r="F413" s="131" t="s">
        <v>789</v>
      </c>
      <c r="J413" t="s">
        <v>817</v>
      </c>
    </row>
    <row r="414" spans="1:10" x14ac:dyDescent="0.2">
      <c r="A414">
        <f t="shared" si="8"/>
        <v>412</v>
      </c>
      <c r="B414" s="108" t="s">
        <v>785</v>
      </c>
      <c r="C414" s="108"/>
      <c r="D414">
        <v>1994</v>
      </c>
      <c r="E414" s="111" t="s">
        <v>709</v>
      </c>
      <c r="F414" s="130" t="s">
        <v>789</v>
      </c>
      <c r="J414" t="s">
        <v>817</v>
      </c>
    </row>
    <row r="415" spans="1:10" x14ac:dyDescent="0.2">
      <c r="A415">
        <f t="shared" si="8"/>
        <v>413</v>
      </c>
      <c r="B415" s="108" t="s">
        <v>785</v>
      </c>
      <c r="C415" s="108"/>
      <c r="D415">
        <v>1994</v>
      </c>
      <c r="E415" s="111" t="s">
        <v>710</v>
      </c>
      <c r="F415" s="130" t="s">
        <v>789</v>
      </c>
      <c r="J415" t="s">
        <v>817</v>
      </c>
    </row>
    <row r="416" spans="1:10" x14ac:dyDescent="0.2">
      <c r="A416">
        <f t="shared" si="8"/>
        <v>414</v>
      </c>
      <c r="B416" s="108" t="s">
        <v>785</v>
      </c>
      <c r="C416" s="108"/>
      <c r="D416">
        <v>1994</v>
      </c>
      <c r="E416" s="111" t="s">
        <v>711</v>
      </c>
      <c r="F416" s="130" t="s">
        <v>789</v>
      </c>
      <c r="J416" t="s">
        <v>817</v>
      </c>
    </row>
    <row r="417" spans="1:10" x14ac:dyDescent="0.2">
      <c r="A417">
        <f t="shared" si="8"/>
        <v>415</v>
      </c>
      <c r="B417" s="108" t="s">
        <v>785</v>
      </c>
      <c r="C417" s="108"/>
      <c r="D417">
        <v>1994</v>
      </c>
      <c r="E417" s="111" t="s">
        <v>712</v>
      </c>
      <c r="F417" s="131" t="s">
        <v>789</v>
      </c>
      <c r="J417" t="s">
        <v>817</v>
      </c>
    </row>
    <row r="418" spans="1:10" x14ac:dyDescent="0.2">
      <c r="A418">
        <f t="shared" si="8"/>
        <v>416</v>
      </c>
      <c r="B418" s="108" t="s">
        <v>785</v>
      </c>
      <c r="C418" s="108"/>
      <c r="D418">
        <v>1994</v>
      </c>
      <c r="E418" s="111" t="s">
        <v>713</v>
      </c>
      <c r="F418" s="130" t="s">
        <v>789</v>
      </c>
      <c r="J418" t="s">
        <v>817</v>
      </c>
    </row>
    <row r="419" spans="1:10" x14ac:dyDescent="0.2">
      <c r="A419">
        <f t="shared" si="8"/>
        <v>417</v>
      </c>
      <c r="B419" s="108" t="s">
        <v>785</v>
      </c>
      <c r="C419" s="108"/>
      <c r="D419">
        <v>1994</v>
      </c>
      <c r="E419" s="111" t="s">
        <v>714</v>
      </c>
      <c r="F419" s="130" t="s">
        <v>789</v>
      </c>
      <c r="J419" t="s">
        <v>817</v>
      </c>
    </row>
    <row r="420" spans="1:10" x14ac:dyDescent="0.2">
      <c r="A420">
        <f t="shared" si="8"/>
        <v>418</v>
      </c>
      <c r="B420" s="108" t="s">
        <v>785</v>
      </c>
      <c r="C420" s="108"/>
      <c r="D420">
        <v>1994</v>
      </c>
      <c r="E420" s="111" t="s">
        <v>715</v>
      </c>
      <c r="F420" s="130" t="s">
        <v>789</v>
      </c>
      <c r="J420" t="s">
        <v>817</v>
      </c>
    </row>
    <row r="421" spans="1:10" x14ac:dyDescent="0.2">
      <c r="A421">
        <f t="shared" si="8"/>
        <v>419</v>
      </c>
      <c r="B421" s="108" t="s">
        <v>785</v>
      </c>
      <c r="C421" s="108"/>
      <c r="D421">
        <v>1994</v>
      </c>
      <c r="E421" s="111" t="s">
        <v>716</v>
      </c>
      <c r="F421" s="130" t="s">
        <v>789</v>
      </c>
      <c r="J421" t="s">
        <v>817</v>
      </c>
    </row>
    <row r="422" spans="1:10" x14ac:dyDescent="0.2">
      <c r="A422">
        <f t="shared" si="8"/>
        <v>420</v>
      </c>
      <c r="B422" s="108" t="s">
        <v>785</v>
      </c>
      <c r="C422" s="108"/>
      <c r="D422">
        <v>1994</v>
      </c>
      <c r="E422" s="111" t="s">
        <v>717</v>
      </c>
      <c r="F422" s="131" t="s">
        <v>789</v>
      </c>
      <c r="J422" t="s">
        <v>817</v>
      </c>
    </row>
    <row r="423" spans="1:10" x14ac:dyDescent="0.2">
      <c r="A423">
        <f t="shared" si="8"/>
        <v>421</v>
      </c>
      <c r="B423" s="108" t="s">
        <v>785</v>
      </c>
      <c r="C423" s="108"/>
      <c r="D423">
        <v>1994</v>
      </c>
      <c r="E423" s="111" t="s">
        <v>718</v>
      </c>
      <c r="F423" s="130" t="s">
        <v>789</v>
      </c>
      <c r="J423" t="s">
        <v>817</v>
      </c>
    </row>
    <row r="424" spans="1:10" x14ac:dyDescent="0.2">
      <c r="A424">
        <f t="shared" si="8"/>
        <v>422</v>
      </c>
      <c r="B424" s="108" t="s">
        <v>785</v>
      </c>
      <c r="C424" s="108"/>
      <c r="D424">
        <v>1994</v>
      </c>
      <c r="E424" s="111" t="s">
        <v>719</v>
      </c>
      <c r="F424" s="130" t="s">
        <v>789</v>
      </c>
      <c r="J424" t="s">
        <v>817</v>
      </c>
    </row>
    <row r="425" spans="1:10" x14ac:dyDescent="0.2">
      <c r="A425">
        <f t="shared" si="8"/>
        <v>423</v>
      </c>
      <c r="B425" s="108" t="s">
        <v>785</v>
      </c>
      <c r="C425" s="108"/>
      <c r="D425">
        <v>1994</v>
      </c>
      <c r="E425" s="111" t="s">
        <v>720</v>
      </c>
      <c r="F425" s="130" t="s">
        <v>789</v>
      </c>
      <c r="J425" t="s">
        <v>817</v>
      </c>
    </row>
    <row r="426" spans="1:10" x14ac:dyDescent="0.2">
      <c r="A426">
        <f t="shared" si="8"/>
        <v>424</v>
      </c>
      <c r="B426" s="108" t="s">
        <v>785</v>
      </c>
      <c r="C426" s="108"/>
      <c r="D426">
        <v>1994</v>
      </c>
      <c r="E426" s="111" t="s">
        <v>721</v>
      </c>
      <c r="F426" s="130" t="s">
        <v>789</v>
      </c>
      <c r="J426" t="s">
        <v>817</v>
      </c>
    </row>
    <row r="427" spans="1:10" x14ac:dyDescent="0.2">
      <c r="A427">
        <f t="shared" si="8"/>
        <v>425</v>
      </c>
      <c r="B427" s="108" t="s">
        <v>785</v>
      </c>
      <c r="C427" s="108"/>
      <c r="D427">
        <v>1994</v>
      </c>
      <c r="E427" s="111" t="s">
        <v>722</v>
      </c>
      <c r="F427" s="130" t="s">
        <v>789</v>
      </c>
      <c r="J427" t="s">
        <v>817</v>
      </c>
    </row>
    <row r="428" spans="1:10" x14ac:dyDescent="0.2">
      <c r="A428">
        <f t="shared" si="8"/>
        <v>426</v>
      </c>
      <c r="B428" s="108" t="s">
        <v>785</v>
      </c>
      <c r="C428" s="108"/>
      <c r="D428">
        <v>1994</v>
      </c>
      <c r="E428" s="111" t="s">
        <v>723</v>
      </c>
      <c r="F428" s="130" t="s">
        <v>789</v>
      </c>
      <c r="J428" t="s">
        <v>817</v>
      </c>
    </row>
    <row r="429" spans="1:10" x14ac:dyDescent="0.2">
      <c r="A429">
        <f t="shared" si="8"/>
        <v>427</v>
      </c>
      <c r="B429" s="108" t="s">
        <v>785</v>
      </c>
      <c r="C429" s="108"/>
      <c r="D429">
        <v>1994</v>
      </c>
      <c r="E429" s="111" t="s">
        <v>724</v>
      </c>
      <c r="F429" s="131" t="s">
        <v>789</v>
      </c>
      <c r="J429" t="s">
        <v>817</v>
      </c>
    </row>
    <row r="430" spans="1:10" x14ac:dyDescent="0.2">
      <c r="A430">
        <f t="shared" si="8"/>
        <v>428</v>
      </c>
      <c r="B430" s="108" t="s">
        <v>785</v>
      </c>
      <c r="C430" s="108"/>
      <c r="D430">
        <v>1994</v>
      </c>
      <c r="E430" s="111" t="s">
        <v>725</v>
      </c>
      <c r="F430" s="131" t="s">
        <v>789</v>
      </c>
      <c r="J430" t="s">
        <v>817</v>
      </c>
    </row>
    <row r="431" spans="1:10" x14ac:dyDescent="0.2">
      <c r="A431">
        <f t="shared" si="8"/>
        <v>429</v>
      </c>
      <c r="B431" s="108" t="s">
        <v>785</v>
      </c>
      <c r="C431" s="108"/>
      <c r="D431">
        <v>1994</v>
      </c>
      <c r="E431" s="111" t="s">
        <v>726</v>
      </c>
      <c r="F431" s="131" t="s">
        <v>789</v>
      </c>
      <c r="J431" t="s">
        <v>817</v>
      </c>
    </row>
    <row r="432" spans="1:10" x14ac:dyDescent="0.2">
      <c r="A432">
        <f t="shared" si="8"/>
        <v>430</v>
      </c>
      <c r="B432" s="108" t="s">
        <v>785</v>
      </c>
      <c r="C432" s="108"/>
      <c r="D432">
        <v>1994</v>
      </c>
      <c r="E432" s="111" t="s">
        <v>727</v>
      </c>
      <c r="F432" s="131" t="s">
        <v>789</v>
      </c>
      <c r="J432" t="s">
        <v>817</v>
      </c>
    </row>
    <row r="433" spans="1:11" x14ac:dyDescent="0.2">
      <c r="A433">
        <f t="shared" si="8"/>
        <v>431</v>
      </c>
      <c r="B433" s="108" t="s">
        <v>785</v>
      </c>
      <c r="C433" s="108"/>
      <c r="D433">
        <v>1994</v>
      </c>
      <c r="E433" s="111" t="s">
        <v>728</v>
      </c>
      <c r="F433" s="131" t="s">
        <v>789</v>
      </c>
      <c r="J433" t="s">
        <v>817</v>
      </c>
    </row>
    <row r="434" spans="1:11" x14ac:dyDescent="0.2">
      <c r="A434">
        <f t="shared" si="8"/>
        <v>432</v>
      </c>
      <c r="B434" s="108" t="s">
        <v>785</v>
      </c>
      <c r="C434" s="108"/>
      <c r="D434">
        <v>1994</v>
      </c>
      <c r="E434" s="111" t="s">
        <v>729</v>
      </c>
      <c r="F434" s="131" t="s">
        <v>789</v>
      </c>
      <c r="J434" t="s">
        <v>817</v>
      </c>
    </row>
    <row r="435" spans="1:11" x14ac:dyDescent="0.2">
      <c r="A435">
        <f t="shared" si="8"/>
        <v>433</v>
      </c>
      <c r="B435" s="108" t="s">
        <v>785</v>
      </c>
      <c r="C435" s="108"/>
      <c r="D435">
        <v>1994</v>
      </c>
      <c r="E435" s="111" t="s">
        <v>730</v>
      </c>
      <c r="F435" s="131" t="s">
        <v>789</v>
      </c>
      <c r="J435" t="s">
        <v>817</v>
      </c>
    </row>
    <row r="436" spans="1:11" x14ac:dyDescent="0.2">
      <c r="A436">
        <f t="shared" si="8"/>
        <v>434</v>
      </c>
      <c r="B436" s="108" t="s">
        <v>785</v>
      </c>
      <c r="C436" s="108"/>
      <c r="D436">
        <v>1994</v>
      </c>
      <c r="E436" s="111" t="s">
        <v>731</v>
      </c>
      <c r="F436" s="131" t="s">
        <v>789</v>
      </c>
      <c r="J436" t="s">
        <v>817</v>
      </c>
    </row>
    <row r="437" spans="1:11" x14ac:dyDescent="0.2">
      <c r="A437">
        <f t="shared" si="8"/>
        <v>435</v>
      </c>
      <c r="B437" s="108" t="s">
        <v>785</v>
      </c>
      <c r="C437" s="108"/>
      <c r="D437">
        <v>1994</v>
      </c>
      <c r="E437" s="111" t="s">
        <v>732</v>
      </c>
      <c r="F437" s="131" t="s">
        <v>789</v>
      </c>
      <c r="J437" t="s">
        <v>817</v>
      </c>
    </row>
    <row r="438" spans="1:11" x14ac:dyDescent="0.2">
      <c r="A438">
        <f t="shared" si="8"/>
        <v>436</v>
      </c>
      <c r="B438" s="108" t="s">
        <v>785</v>
      </c>
      <c r="C438" s="108"/>
      <c r="D438">
        <v>1994</v>
      </c>
      <c r="E438" s="111" t="s">
        <v>733</v>
      </c>
      <c r="F438" s="131" t="s">
        <v>789</v>
      </c>
      <c r="J438" t="s">
        <v>817</v>
      </c>
    </row>
    <row r="439" spans="1:11" x14ac:dyDescent="0.2">
      <c r="A439">
        <f t="shared" si="8"/>
        <v>437</v>
      </c>
      <c r="B439" s="108" t="s">
        <v>785</v>
      </c>
      <c r="C439" s="108"/>
      <c r="D439">
        <v>1994</v>
      </c>
      <c r="E439" s="111" t="s">
        <v>734</v>
      </c>
      <c r="F439" s="131" t="s">
        <v>789</v>
      </c>
      <c r="J439" t="s">
        <v>817</v>
      </c>
    </row>
    <row r="440" spans="1:11" x14ac:dyDescent="0.2">
      <c r="A440">
        <f t="shared" si="8"/>
        <v>438</v>
      </c>
      <c r="B440" s="108" t="s">
        <v>785</v>
      </c>
      <c r="C440" s="108"/>
      <c r="D440">
        <v>1994</v>
      </c>
      <c r="E440" s="111" t="s">
        <v>735</v>
      </c>
      <c r="F440" s="131" t="s">
        <v>789</v>
      </c>
      <c r="J440" t="s">
        <v>817</v>
      </c>
    </row>
    <row r="441" spans="1:11" x14ac:dyDescent="0.2">
      <c r="A441">
        <f t="shared" si="8"/>
        <v>439</v>
      </c>
      <c r="B441" s="108" t="s">
        <v>785</v>
      </c>
      <c r="C441" s="108"/>
      <c r="D441">
        <v>1994</v>
      </c>
      <c r="E441" s="111" t="s">
        <v>736</v>
      </c>
      <c r="F441" s="131" t="s">
        <v>789</v>
      </c>
      <c r="J441" t="s">
        <v>817</v>
      </c>
    </row>
    <row r="442" spans="1:11" s="222" customFormat="1" x14ac:dyDescent="0.2">
      <c r="A442" s="222">
        <f t="shared" si="8"/>
        <v>440</v>
      </c>
      <c r="B442" s="224" t="s">
        <v>785</v>
      </c>
      <c r="C442" s="224"/>
      <c r="D442" s="222">
        <v>1994</v>
      </c>
      <c r="E442" s="223" t="s">
        <v>1224</v>
      </c>
      <c r="F442" s="224" t="s">
        <v>789</v>
      </c>
      <c r="J442" s="125" t="s">
        <v>900</v>
      </c>
      <c r="K442" s="233"/>
    </row>
    <row r="443" spans="1:11" s="222" customFormat="1" x14ac:dyDescent="0.2">
      <c r="A443" s="193">
        <f t="shared" si="8"/>
        <v>441</v>
      </c>
      <c r="B443" s="224"/>
      <c r="C443" s="260" t="s">
        <v>1241</v>
      </c>
      <c r="D443" s="261">
        <v>1993</v>
      </c>
      <c r="E443" s="262" t="s">
        <v>1356</v>
      </c>
      <c r="F443" s="260" t="s">
        <v>789</v>
      </c>
      <c r="J443" s="259" t="s">
        <v>817</v>
      </c>
      <c r="K443" s="233"/>
    </row>
    <row r="444" spans="1:11" s="222" customFormat="1" x14ac:dyDescent="0.2">
      <c r="A444" s="193">
        <f t="shared" si="8"/>
        <v>442</v>
      </c>
      <c r="B444" s="224"/>
      <c r="C444" s="260" t="s">
        <v>1241</v>
      </c>
      <c r="D444" s="261">
        <v>1993</v>
      </c>
      <c r="E444" s="262" t="s">
        <v>1370</v>
      </c>
      <c r="F444" s="224"/>
      <c r="G444" s="260" t="s">
        <v>789</v>
      </c>
      <c r="J444" s="125"/>
      <c r="K444" s="233"/>
    </row>
    <row r="445" spans="1:11" s="219" customFormat="1" x14ac:dyDescent="0.2">
      <c r="A445" s="219">
        <f t="shared" si="8"/>
        <v>443</v>
      </c>
      <c r="B445" s="221" t="s">
        <v>785</v>
      </c>
      <c r="C445" s="221" t="s">
        <v>1241</v>
      </c>
      <c r="D445" s="219">
        <v>1993</v>
      </c>
      <c r="E445" s="220" t="s">
        <v>737</v>
      </c>
      <c r="G445" s="221"/>
      <c r="H445" s="221" t="s">
        <v>789</v>
      </c>
      <c r="J445" s="219" t="s">
        <v>1230</v>
      </c>
      <c r="K445" s="232"/>
    </row>
    <row r="446" spans="1:11" x14ac:dyDescent="0.2">
      <c r="A446">
        <f t="shared" si="8"/>
        <v>444</v>
      </c>
      <c r="B446" s="108" t="s">
        <v>785</v>
      </c>
      <c r="C446" s="249" t="s">
        <v>1241</v>
      </c>
      <c r="D446">
        <v>1993</v>
      </c>
      <c r="E446" s="111" t="s">
        <v>738</v>
      </c>
      <c r="F446" s="11"/>
      <c r="I446" t="str">
        <f>'Studied Papers'!$A$73</f>
        <v>Rubin93a</v>
      </c>
    </row>
    <row r="447" spans="1:11" x14ac:dyDescent="0.2">
      <c r="A447">
        <f t="shared" si="8"/>
        <v>445</v>
      </c>
      <c r="B447" s="108" t="s">
        <v>785</v>
      </c>
      <c r="C447" s="108"/>
      <c r="D447">
        <v>1993</v>
      </c>
      <c r="E447" s="111" t="s">
        <v>739</v>
      </c>
      <c r="G447" s="108" t="s">
        <v>789</v>
      </c>
    </row>
    <row r="448" spans="1:11" x14ac:dyDescent="0.2">
      <c r="A448">
        <f t="shared" si="8"/>
        <v>446</v>
      </c>
      <c r="B448" s="108" t="s">
        <v>785</v>
      </c>
      <c r="C448" s="249" t="s">
        <v>1241</v>
      </c>
      <c r="D448">
        <v>1993</v>
      </c>
      <c r="E448" s="111" t="s">
        <v>740</v>
      </c>
      <c r="F448" s="108" t="s">
        <v>789</v>
      </c>
      <c r="J448" t="s">
        <v>1226</v>
      </c>
      <c r="K448" s="231">
        <f>A446</f>
        <v>444</v>
      </c>
    </row>
    <row r="449" spans="1:11" x14ac:dyDescent="0.2">
      <c r="A449">
        <f t="shared" si="8"/>
        <v>447</v>
      </c>
      <c r="B449" s="108" t="s">
        <v>785</v>
      </c>
      <c r="C449" s="108"/>
      <c r="D449">
        <v>1993</v>
      </c>
      <c r="E449" s="111" t="s">
        <v>741</v>
      </c>
      <c r="F449" s="11"/>
      <c r="G449" s="108" t="s">
        <v>789</v>
      </c>
    </row>
    <row r="450" spans="1:11" s="219" customFormat="1" x14ac:dyDescent="0.2">
      <c r="A450" s="219">
        <f t="shared" si="8"/>
        <v>448</v>
      </c>
      <c r="B450" s="221" t="s">
        <v>785</v>
      </c>
      <c r="C450" s="221" t="s">
        <v>1241</v>
      </c>
      <c r="D450" s="219">
        <v>1992</v>
      </c>
      <c r="E450" s="220" t="s">
        <v>742</v>
      </c>
      <c r="G450" s="108"/>
      <c r="H450" s="221" t="s">
        <v>789</v>
      </c>
      <c r="J450" s="219" t="s">
        <v>806</v>
      </c>
      <c r="K450" s="232"/>
    </row>
    <row r="451" spans="1:11" s="219" customFormat="1" x14ac:dyDescent="0.2">
      <c r="A451" s="219">
        <f t="shared" si="8"/>
        <v>449</v>
      </c>
      <c r="B451" s="221" t="s">
        <v>785</v>
      </c>
      <c r="C451" s="221" t="s">
        <v>1241</v>
      </c>
      <c r="D451" s="219">
        <v>1992</v>
      </c>
      <c r="E451" s="220" t="s">
        <v>743</v>
      </c>
      <c r="H451" s="221" t="s">
        <v>789</v>
      </c>
      <c r="J451" s="219" t="s">
        <v>806</v>
      </c>
      <c r="K451" s="232"/>
    </row>
    <row r="452" spans="1:11" s="219" customFormat="1" x14ac:dyDescent="0.2">
      <c r="A452" s="219">
        <f t="shared" si="8"/>
        <v>450</v>
      </c>
      <c r="B452" s="221" t="s">
        <v>785</v>
      </c>
      <c r="C452" s="221" t="s">
        <v>1241</v>
      </c>
      <c r="D452" s="219">
        <v>1992</v>
      </c>
      <c r="E452" s="220" t="s">
        <v>744</v>
      </c>
      <c r="H452" s="221" t="s">
        <v>789</v>
      </c>
      <c r="J452" s="219" t="s">
        <v>806</v>
      </c>
      <c r="K452" s="232"/>
    </row>
    <row r="453" spans="1:11" x14ac:dyDescent="0.2">
      <c r="A453">
        <f t="shared" si="8"/>
        <v>451</v>
      </c>
      <c r="B453" s="108" t="s">
        <v>785</v>
      </c>
      <c r="C453" s="249" t="s">
        <v>1241</v>
      </c>
      <c r="D453">
        <v>1992</v>
      </c>
      <c r="E453" s="111" t="s">
        <v>745</v>
      </c>
      <c r="F453" s="108" t="s">
        <v>789</v>
      </c>
      <c r="J453" t="s">
        <v>896</v>
      </c>
    </row>
    <row r="454" spans="1:11" x14ac:dyDescent="0.2">
      <c r="A454">
        <f t="shared" si="8"/>
        <v>452</v>
      </c>
      <c r="B454" s="108"/>
      <c r="C454" s="260" t="s">
        <v>1241</v>
      </c>
      <c r="D454" s="261">
        <v>1991</v>
      </c>
      <c r="E454" s="262" t="s">
        <v>1357</v>
      </c>
      <c r="F454" s="108"/>
      <c r="G454" s="260"/>
      <c r="I454" s="259" t="str">
        <f>'Studied Papers'!$A$49</f>
        <v>LowJ91</v>
      </c>
    </row>
    <row r="455" spans="1:11" x14ac:dyDescent="0.2">
      <c r="A455">
        <f t="shared" si="8"/>
        <v>453</v>
      </c>
      <c r="B455" s="108"/>
      <c r="C455" s="260" t="s">
        <v>1241</v>
      </c>
      <c r="D455" s="261">
        <v>1991</v>
      </c>
      <c r="E455" s="262" t="s">
        <v>1380</v>
      </c>
      <c r="F455" s="108"/>
      <c r="G455" s="260" t="s">
        <v>789</v>
      </c>
    </row>
    <row r="456" spans="1:11" x14ac:dyDescent="0.2">
      <c r="A456">
        <f t="shared" si="8"/>
        <v>454</v>
      </c>
      <c r="B456" s="108"/>
      <c r="C456" s="260" t="s">
        <v>1241</v>
      </c>
      <c r="D456" s="259">
        <v>1991</v>
      </c>
      <c r="E456" s="283" t="s">
        <v>792</v>
      </c>
      <c r="F456" s="259"/>
      <c r="G456" s="260" t="s">
        <v>789</v>
      </c>
      <c r="H456" s="259"/>
      <c r="I456" s="259"/>
      <c r="J456" s="259"/>
    </row>
    <row r="457" spans="1:11" x14ac:dyDescent="0.2">
      <c r="A457">
        <f t="shared" si="8"/>
        <v>455</v>
      </c>
      <c r="B457" s="108" t="s">
        <v>785</v>
      </c>
      <c r="C457" s="249" t="s">
        <v>1241</v>
      </c>
      <c r="D457">
        <v>1991</v>
      </c>
      <c r="E457" s="111" t="s">
        <v>746</v>
      </c>
      <c r="F457" s="108" t="s">
        <v>789</v>
      </c>
      <c r="J457" t="s">
        <v>817</v>
      </c>
    </row>
    <row r="458" spans="1:11" x14ac:dyDescent="0.2">
      <c r="A458">
        <f t="shared" si="8"/>
        <v>456</v>
      </c>
      <c r="B458" s="108" t="s">
        <v>785</v>
      </c>
      <c r="C458" s="108"/>
      <c r="D458">
        <v>1991</v>
      </c>
      <c r="E458" s="111" t="s">
        <v>747</v>
      </c>
      <c r="F458" s="11"/>
      <c r="I458" t="str">
        <f>'Studied Papers'!$A$74</f>
        <v>Scacchi91</v>
      </c>
    </row>
    <row r="459" spans="1:11" x14ac:dyDescent="0.2">
      <c r="A459">
        <f t="shared" si="8"/>
        <v>457</v>
      </c>
      <c r="B459" s="108" t="s">
        <v>785</v>
      </c>
      <c r="C459" s="249" t="s">
        <v>1241</v>
      </c>
      <c r="D459">
        <v>1991</v>
      </c>
      <c r="E459" s="111" t="s">
        <v>748</v>
      </c>
      <c r="F459" s="108" t="s">
        <v>789</v>
      </c>
      <c r="J459" s="11" t="s">
        <v>813</v>
      </c>
    </row>
    <row r="460" spans="1:11" x14ac:dyDescent="0.2">
      <c r="A460">
        <f t="shared" si="8"/>
        <v>458</v>
      </c>
      <c r="B460" s="108" t="s">
        <v>785</v>
      </c>
      <c r="C460" s="249" t="s">
        <v>1241</v>
      </c>
      <c r="D460">
        <v>1991</v>
      </c>
      <c r="E460" s="111" t="s">
        <v>749</v>
      </c>
      <c r="F460" s="11"/>
      <c r="I460" t="str">
        <f>'Studied Papers'!$A$40</f>
        <v>KemayelMO91</v>
      </c>
    </row>
    <row r="461" spans="1:11" x14ac:dyDescent="0.2">
      <c r="A461">
        <f t="shared" si="8"/>
        <v>459</v>
      </c>
      <c r="B461" s="108" t="s">
        <v>785</v>
      </c>
      <c r="C461" s="249" t="s">
        <v>1241</v>
      </c>
      <c r="D461">
        <v>1991</v>
      </c>
      <c r="E461" s="111" t="s">
        <v>750</v>
      </c>
      <c r="F461" s="11"/>
      <c r="I461" t="str">
        <f>'Studied Papers'!$A$9</f>
        <v>BankerK91</v>
      </c>
    </row>
    <row r="462" spans="1:11" x14ac:dyDescent="0.2">
      <c r="A462">
        <f t="shared" si="8"/>
        <v>460</v>
      </c>
      <c r="B462" s="108" t="s">
        <v>785</v>
      </c>
      <c r="C462" s="249" t="s">
        <v>1241</v>
      </c>
      <c r="D462">
        <v>1991</v>
      </c>
      <c r="E462" s="111" t="s">
        <v>751</v>
      </c>
      <c r="H462" s="109" t="s">
        <v>789</v>
      </c>
      <c r="J462" s="155" t="s">
        <v>900</v>
      </c>
    </row>
    <row r="463" spans="1:11" x14ac:dyDescent="0.2">
      <c r="A463">
        <f t="shared" si="8"/>
        <v>461</v>
      </c>
      <c r="B463" s="108" t="s">
        <v>785</v>
      </c>
      <c r="C463" s="249" t="s">
        <v>1241</v>
      </c>
      <c r="D463">
        <v>1991</v>
      </c>
      <c r="E463" s="111" t="s">
        <v>752</v>
      </c>
      <c r="F463" s="11"/>
      <c r="H463" s="130" t="s">
        <v>789</v>
      </c>
      <c r="J463" t="s">
        <v>805</v>
      </c>
    </row>
    <row r="464" spans="1:11" x14ac:dyDescent="0.2">
      <c r="A464">
        <f t="shared" si="8"/>
        <v>462</v>
      </c>
      <c r="B464" s="108" t="s">
        <v>785</v>
      </c>
      <c r="C464" s="108"/>
      <c r="D464">
        <v>1991</v>
      </c>
      <c r="E464" s="111" t="s">
        <v>753</v>
      </c>
      <c r="F464" s="11"/>
      <c r="G464" s="108" t="s">
        <v>789</v>
      </c>
    </row>
    <row r="465" spans="1:11" x14ac:dyDescent="0.2">
      <c r="A465">
        <f t="shared" si="8"/>
        <v>463</v>
      </c>
      <c r="B465" s="108" t="s">
        <v>785</v>
      </c>
      <c r="C465" s="249" t="s">
        <v>1241</v>
      </c>
      <c r="D465">
        <v>1991</v>
      </c>
      <c r="E465" s="111" t="s">
        <v>754</v>
      </c>
      <c r="F465" s="11"/>
      <c r="G465" s="108" t="s">
        <v>789</v>
      </c>
    </row>
    <row r="466" spans="1:11" x14ac:dyDescent="0.2">
      <c r="A466">
        <f t="shared" si="8"/>
        <v>464</v>
      </c>
      <c r="B466" s="108" t="s">
        <v>785</v>
      </c>
      <c r="C466" s="249" t="s">
        <v>1241</v>
      </c>
      <c r="D466">
        <v>1991</v>
      </c>
      <c r="E466" s="111" t="s">
        <v>755</v>
      </c>
      <c r="F466" s="11"/>
      <c r="G466" s="108" t="s">
        <v>789</v>
      </c>
    </row>
    <row r="467" spans="1:11" x14ac:dyDescent="0.2">
      <c r="A467">
        <f t="shared" si="8"/>
        <v>465</v>
      </c>
      <c r="B467" s="108"/>
      <c r="C467" s="260" t="s">
        <v>1241</v>
      </c>
      <c r="D467" s="261">
        <v>1990</v>
      </c>
      <c r="E467" s="262" t="s">
        <v>1358</v>
      </c>
      <c r="F467" s="11"/>
      <c r="G467" s="260" t="s">
        <v>789</v>
      </c>
    </row>
    <row r="468" spans="1:11" x14ac:dyDescent="0.2">
      <c r="A468">
        <f t="shared" si="8"/>
        <v>466</v>
      </c>
      <c r="B468" s="108"/>
      <c r="C468" s="260" t="s">
        <v>1241</v>
      </c>
      <c r="D468" s="261">
        <v>1990</v>
      </c>
      <c r="E468" s="262" t="s">
        <v>1378</v>
      </c>
      <c r="F468" s="260" t="s">
        <v>789</v>
      </c>
      <c r="J468" s="259" t="s">
        <v>1379</v>
      </c>
    </row>
    <row r="469" spans="1:11" x14ac:dyDescent="0.2">
      <c r="A469">
        <f t="shared" si="8"/>
        <v>467</v>
      </c>
      <c r="B469" s="108"/>
      <c r="C469" s="260" t="s">
        <v>1241</v>
      </c>
      <c r="D469" s="261">
        <v>1990</v>
      </c>
      <c r="E469" s="262" t="s">
        <v>1359</v>
      </c>
      <c r="F469" s="260" t="s">
        <v>789</v>
      </c>
      <c r="J469" s="259" t="s">
        <v>817</v>
      </c>
    </row>
    <row r="470" spans="1:11" x14ac:dyDescent="0.2">
      <c r="A470">
        <f t="shared" si="8"/>
        <v>468</v>
      </c>
      <c r="B470" s="108"/>
      <c r="C470" s="260" t="s">
        <v>1241</v>
      </c>
      <c r="D470" s="261">
        <v>1990</v>
      </c>
      <c r="E470" s="262" t="s">
        <v>1360</v>
      </c>
      <c r="F470" s="260" t="s">
        <v>789</v>
      </c>
      <c r="J470" s="259" t="s">
        <v>1412</v>
      </c>
    </row>
    <row r="471" spans="1:11" x14ac:dyDescent="0.2">
      <c r="A471">
        <f t="shared" si="8"/>
        <v>469</v>
      </c>
      <c r="B471" s="108"/>
      <c r="C471" s="260" t="s">
        <v>1241</v>
      </c>
      <c r="D471" s="259">
        <v>1990</v>
      </c>
      <c r="E471" s="262" t="s">
        <v>1361</v>
      </c>
      <c r="F471" s="11"/>
      <c r="H471" s="260" t="s">
        <v>789</v>
      </c>
      <c r="J471" s="259" t="s">
        <v>806</v>
      </c>
    </row>
    <row r="472" spans="1:11" x14ac:dyDescent="0.2">
      <c r="A472">
        <f t="shared" si="8"/>
        <v>470</v>
      </c>
      <c r="B472" s="108" t="s">
        <v>785</v>
      </c>
      <c r="C472" s="249" t="s">
        <v>1241</v>
      </c>
      <c r="D472">
        <v>1990</v>
      </c>
      <c r="E472" s="111" t="s">
        <v>756</v>
      </c>
      <c r="F472" s="108" t="s">
        <v>789</v>
      </c>
      <c r="J472" s="11" t="s">
        <v>813</v>
      </c>
    </row>
    <row r="473" spans="1:11" x14ac:dyDescent="0.2">
      <c r="A473">
        <f t="shared" si="8"/>
        <v>471</v>
      </c>
      <c r="B473" s="108" t="s">
        <v>785</v>
      </c>
      <c r="C473" s="249" t="s">
        <v>1241</v>
      </c>
      <c r="D473">
        <v>1990</v>
      </c>
      <c r="E473" s="111" t="s">
        <v>757</v>
      </c>
      <c r="F473" s="108" t="s">
        <v>789</v>
      </c>
      <c r="J473" t="s">
        <v>895</v>
      </c>
    </row>
    <row r="474" spans="1:11" x14ac:dyDescent="0.2">
      <c r="A474">
        <f t="shared" si="8"/>
        <v>472</v>
      </c>
      <c r="B474" s="108" t="s">
        <v>785</v>
      </c>
      <c r="C474" s="108"/>
      <c r="D474">
        <v>1990</v>
      </c>
      <c r="E474" s="111" t="s">
        <v>758</v>
      </c>
      <c r="F474" s="108" t="s">
        <v>789</v>
      </c>
      <c r="J474" t="s">
        <v>817</v>
      </c>
    </row>
    <row r="475" spans="1:11" x14ac:dyDescent="0.2">
      <c r="A475">
        <f t="shared" si="8"/>
        <v>473</v>
      </c>
      <c r="B475" s="108"/>
      <c r="C475" s="260" t="s">
        <v>1241</v>
      </c>
      <c r="D475" s="259">
        <v>1989</v>
      </c>
      <c r="E475" s="262" t="s">
        <v>1362</v>
      </c>
      <c r="F475" s="108"/>
      <c r="G475" s="260" t="s">
        <v>789</v>
      </c>
    </row>
    <row r="476" spans="1:11" x14ac:dyDescent="0.2">
      <c r="A476">
        <f t="shared" ref="A476" si="9">A475+1</f>
        <v>474</v>
      </c>
      <c r="B476" s="108"/>
      <c r="C476" s="280" t="s">
        <v>1241</v>
      </c>
      <c r="D476" s="281">
        <v>1989</v>
      </c>
      <c r="E476" s="282" t="s">
        <v>799</v>
      </c>
      <c r="F476" s="281"/>
      <c r="G476" s="280" t="s">
        <v>789</v>
      </c>
      <c r="H476" s="281"/>
      <c r="I476" s="281"/>
      <c r="J476" s="281"/>
    </row>
    <row r="477" spans="1:11" x14ac:dyDescent="0.2">
      <c r="A477">
        <f t="shared" ref="A477" si="10">A476+1</f>
        <v>475</v>
      </c>
      <c r="B477" s="108" t="s">
        <v>785</v>
      </c>
      <c r="C477" s="256" t="s">
        <v>1241</v>
      </c>
      <c r="D477" s="24">
        <v>1989</v>
      </c>
      <c r="E477" s="258" t="s">
        <v>759</v>
      </c>
      <c r="F477" s="257" t="s">
        <v>789</v>
      </c>
      <c r="G477" s="24"/>
      <c r="H477" s="24"/>
      <c r="I477" s="24"/>
      <c r="J477" s="59" t="s">
        <v>818</v>
      </c>
    </row>
    <row r="478" spans="1:11" s="219" customFormat="1" x14ac:dyDescent="0.2">
      <c r="A478" s="219">
        <f t="shared" ref="A478:A497" si="11">A477+1</f>
        <v>476</v>
      </c>
      <c r="B478" s="221" t="s">
        <v>785</v>
      </c>
      <c r="C478" s="221" t="s">
        <v>1241</v>
      </c>
      <c r="D478" s="219">
        <v>1989</v>
      </c>
      <c r="E478" s="220" t="s">
        <v>760</v>
      </c>
      <c r="G478" s="221"/>
      <c r="H478" s="221" t="s">
        <v>789</v>
      </c>
      <c r="J478" s="219" t="s">
        <v>1394</v>
      </c>
      <c r="K478" s="232"/>
    </row>
    <row r="479" spans="1:11" s="219" customFormat="1" x14ac:dyDescent="0.2">
      <c r="A479" s="219">
        <f t="shared" si="11"/>
        <v>477</v>
      </c>
      <c r="B479" s="221" t="s">
        <v>785</v>
      </c>
      <c r="C479" s="221" t="s">
        <v>1241</v>
      </c>
      <c r="D479" s="219">
        <v>1989</v>
      </c>
      <c r="E479" s="220" t="s">
        <v>761</v>
      </c>
      <c r="G479" s="221"/>
      <c r="H479" s="221" t="s">
        <v>789</v>
      </c>
      <c r="J479" s="219" t="s">
        <v>805</v>
      </c>
      <c r="K479" s="232"/>
    </row>
    <row r="480" spans="1:11" x14ac:dyDescent="0.2">
      <c r="A480">
        <f t="shared" si="11"/>
        <v>478</v>
      </c>
      <c r="B480" s="108" t="s">
        <v>785</v>
      </c>
      <c r="C480" s="249" t="s">
        <v>1241</v>
      </c>
      <c r="D480">
        <v>1989</v>
      </c>
      <c r="E480" s="111" t="s">
        <v>762</v>
      </c>
      <c r="F480" s="11"/>
      <c r="G480" s="108" t="s">
        <v>789</v>
      </c>
    </row>
    <row r="481" spans="1:11" x14ac:dyDescent="0.2">
      <c r="A481">
        <f t="shared" si="11"/>
        <v>479</v>
      </c>
      <c r="B481" s="108" t="s">
        <v>785</v>
      </c>
      <c r="C481" s="249" t="s">
        <v>1241</v>
      </c>
      <c r="D481">
        <v>1989</v>
      </c>
      <c r="E481" s="111" t="s">
        <v>763</v>
      </c>
      <c r="F481" s="11"/>
      <c r="G481" s="108" t="s">
        <v>789</v>
      </c>
    </row>
    <row r="482" spans="1:11" x14ac:dyDescent="0.2">
      <c r="A482">
        <f t="shared" si="11"/>
        <v>480</v>
      </c>
      <c r="B482" s="108" t="s">
        <v>785</v>
      </c>
      <c r="C482" s="108"/>
      <c r="D482">
        <v>1989</v>
      </c>
      <c r="E482" s="111" t="s">
        <v>764</v>
      </c>
      <c r="F482" s="108" t="s">
        <v>789</v>
      </c>
      <c r="J482" t="s">
        <v>817</v>
      </c>
    </row>
    <row r="483" spans="1:11" x14ac:dyDescent="0.2">
      <c r="A483">
        <f t="shared" si="11"/>
        <v>481</v>
      </c>
      <c r="B483" s="108" t="s">
        <v>785</v>
      </c>
      <c r="C483" s="108"/>
      <c r="D483">
        <v>1988</v>
      </c>
      <c r="E483" s="111" t="s">
        <v>765</v>
      </c>
      <c r="F483" s="108" t="s">
        <v>789</v>
      </c>
      <c r="J483" s="11" t="s">
        <v>813</v>
      </c>
    </row>
    <row r="484" spans="1:11" x14ac:dyDescent="0.2">
      <c r="A484">
        <f t="shared" si="11"/>
        <v>482</v>
      </c>
      <c r="B484" s="108" t="s">
        <v>785</v>
      </c>
      <c r="C484" s="249" t="s">
        <v>1241</v>
      </c>
      <c r="D484">
        <v>1988</v>
      </c>
      <c r="E484" s="111" t="s">
        <v>766</v>
      </c>
      <c r="F484" s="11"/>
      <c r="G484" s="108" t="s">
        <v>789</v>
      </c>
    </row>
    <row r="485" spans="1:11" x14ac:dyDescent="0.2">
      <c r="A485">
        <f t="shared" si="11"/>
        <v>483</v>
      </c>
      <c r="B485" s="108" t="s">
        <v>785</v>
      </c>
      <c r="C485" s="249" t="s">
        <v>1241</v>
      </c>
      <c r="D485">
        <v>1988</v>
      </c>
      <c r="E485" s="111" t="s">
        <v>767</v>
      </c>
      <c r="F485" s="108" t="s">
        <v>789</v>
      </c>
      <c r="J485" s="11" t="s">
        <v>813</v>
      </c>
    </row>
    <row r="486" spans="1:11" x14ac:dyDescent="0.2">
      <c r="A486">
        <f t="shared" si="11"/>
        <v>484</v>
      </c>
      <c r="B486" s="108" t="s">
        <v>785</v>
      </c>
      <c r="C486" s="249" t="s">
        <v>1241</v>
      </c>
      <c r="D486">
        <v>1988</v>
      </c>
      <c r="E486" s="111" t="s">
        <v>768</v>
      </c>
      <c r="F486" s="108" t="s">
        <v>789</v>
      </c>
      <c r="J486" s="11" t="s">
        <v>813</v>
      </c>
    </row>
    <row r="487" spans="1:11" x14ac:dyDescent="0.2">
      <c r="A487">
        <f t="shared" si="11"/>
        <v>485</v>
      </c>
      <c r="B487" s="108" t="s">
        <v>785</v>
      </c>
      <c r="C487" s="108"/>
      <c r="D487">
        <v>1988</v>
      </c>
      <c r="E487" s="111" t="s">
        <v>769</v>
      </c>
      <c r="F487" s="11"/>
      <c r="G487" s="129" t="s">
        <v>789</v>
      </c>
    </row>
    <row r="488" spans="1:11" x14ac:dyDescent="0.2">
      <c r="A488">
        <f t="shared" si="11"/>
        <v>486</v>
      </c>
      <c r="B488" s="108" t="s">
        <v>785</v>
      </c>
      <c r="C488" s="249" t="s">
        <v>1241</v>
      </c>
      <c r="D488">
        <v>1988</v>
      </c>
      <c r="E488" s="111" t="s">
        <v>770</v>
      </c>
      <c r="F488" s="11"/>
      <c r="H488" s="109" t="s">
        <v>789</v>
      </c>
      <c r="J488" t="s">
        <v>905</v>
      </c>
    </row>
    <row r="489" spans="1:11" x14ac:dyDescent="0.2">
      <c r="A489">
        <f t="shared" si="11"/>
        <v>487</v>
      </c>
      <c r="B489" s="108" t="s">
        <v>785</v>
      </c>
      <c r="C489" s="249" t="s">
        <v>1241</v>
      </c>
      <c r="D489">
        <v>1988</v>
      </c>
      <c r="E489" s="111" t="s">
        <v>771</v>
      </c>
      <c r="F489" s="11"/>
      <c r="I489" t="str">
        <f>'Studied Papers'!$A$26</f>
        <v>Duncan88</v>
      </c>
    </row>
    <row r="490" spans="1:11" s="222" customFormat="1" x14ac:dyDescent="0.2">
      <c r="A490" s="222">
        <f>A489+1</f>
        <v>488</v>
      </c>
      <c r="B490" s="224" t="s">
        <v>785</v>
      </c>
      <c r="C490" s="224"/>
      <c r="D490" s="222">
        <v>1988</v>
      </c>
      <c r="E490" s="223" t="s">
        <v>1229</v>
      </c>
      <c r="G490" s="224" t="s">
        <v>789</v>
      </c>
      <c r="K490" s="233"/>
    </row>
    <row r="491" spans="1:11" s="222" customFormat="1" x14ac:dyDescent="0.2">
      <c r="A491" s="193">
        <f>A490+1</f>
        <v>489</v>
      </c>
      <c r="B491" s="224"/>
      <c r="C491" s="260" t="s">
        <v>1241</v>
      </c>
      <c r="D491" s="259">
        <v>1987</v>
      </c>
      <c r="E491" s="262" t="s">
        <v>1363</v>
      </c>
      <c r="G491" s="260" t="s">
        <v>789</v>
      </c>
      <c r="K491" s="233"/>
    </row>
    <row r="492" spans="1:11" s="222" customFormat="1" x14ac:dyDescent="0.2">
      <c r="A492" s="193">
        <f t="shared" ref="A492:A494" si="12">A491+1</f>
        <v>490</v>
      </c>
      <c r="B492" s="224"/>
      <c r="C492" s="260" t="s">
        <v>1241</v>
      </c>
      <c r="D492" s="259">
        <v>1987</v>
      </c>
      <c r="E492" s="262" t="s">
        <v>1364</v>
      </c>
      <c r="G492" s="260" t="s">
        <v>789</v>
      </c>
      <c r="K492" s="233"/>
    </row>
    <row r="493" spans="1:11" s="222" customFormat="1" x14ac:dyDescent="0.2">
      <c r="A493" s="193">
        <f t="shared" si="12"/>
        <v>491</v>
      </c>
      <c r="B493" s="224"/>
      <c r="C493" s="260" t="s">
        <v>1241</v>
      </c>
      <c r="D493" s="259">
        <v>1987</v>
      </c>
      <c r="E493" s="262" t="s">
        <v>1365</v>
      </c>
      <c r="H493" s="260" t="s">
        <v>789</v>
      </c>
      <c r="J493" s="259" t="s">
        <v>900</v>
      </c>
      <c r="K493" s="233"/>
    </row>
    <row r="494" spans="1:11" x14ac:dyDescent="0.2">
      <c r="A494" s="193">
        <f t="shared" si="12"/>
        <v>492</v>
      </c>
      <c r="B494" s="108" t="s">
        <v>785</v>
      </c>
      <c r="C494" s="249" t="s">
        <v>1241</v>
      </c>
      <c r="D494">
        <v>1987</v>
      </c>
      <c r="E494" s="111" t="s">
        <v>772</v>
      </c>
      <c r="F494" s="11"/>
      <c r="I494" t="str">
        <f>'Studied Papers'!$A$16</f>
        <v>Boehm87</v>
      </c>
    </row>
    <row r="495" spans="1:11" x14ac:dyDescent="0.2">
      <c r="A495">
        <f t="shared" si="11"/>
        <v>493</v>
      </c>
      <c r="B495" s="108" t="s">
        <v>785</v>
      </c>
      <c r="C495" s="249" t="s">
        <v>1241</v>
      </c>
      <c r="D495">
        <v>1987</v>
      </c>
      <c r="E495" s="111" t="s">
        <v>773</v>
      </c>
      <c r="F495" s="129" t="s">
        <v>789</v>
      </c>
      <c r="J495" t="s">
        <v>817</v>
      </c>
    </row>
    <row r="496" spans="1:11" x14ac:dyDescent="0.2">
      <c r="A496">
        <f t="shared" si="11"/>
        <v>494</v>
      </c>
      <c r="B496" s="108" t="s">
        <v>785</v>
      </c>
      <c r="C496" s="108"/>
      <c r="D496">
        <v>1987</v>
      </c>
      <c r="E496" s="111" t="s">
        <v>774</v>
      </c>
      <c r="F496" s="11"/>
      <c r="G496" s="129" t="s">
        <v>789</v>
      </c>
    </row>
    <row r="497" spans="1:11" x14ac:dyDescent="0.2">
      <c r="A497" s="56">
        <f t="shared" si="11"/>
        <v>495</v>
      </c>
      <c r="B497" s="148" t="s">
        <v>785</v>
      </c>
      <c r="C497" s="148"/>
      <c r="D497" s="56">
        <v>1987</v>
      </c>
      <c r="E497" s="147" t="s">
        <v>775</v>
      </c>
      <c r="F497" s="148" t="s">
        <v>789</v>
      </c>
      <c r="G497" s="56"/>
      <c r="H497" s="56"/>
      <c r="I497" s="56"/>
      <c r="J497" s="56" t="s">
        <v>1226</v>
      </c>
      <c r="K497" s="234">
        <f>A461</f>
        <v>459</v>
      </c>
    </row>
    <row r="498" spans="1:11" x14ac:dyDescent="0.2">
      <c r="A498" s="253">
        <f>COUNTA(A3:A497)</f>
        <v>495</v>
      </c>
      <c r="B498" s="20">
        <f>COUNTA(B3:B497)</f>
        <v>445</v>
      </c>
      <c r="C498" s="20">
        <f>COUNTA(C3:C497)</f>
        <v>313</v>
      </c>
      <c r="D498" s="105"/>
      <c r="E498" s="105"/>
      <c r="F498" s="20">
        <f>COUNTIF(F3:F497,"X")</f>
        <v>242</v>
      </c>
      <c r="G498" s="20">
        <f>COUNTIF(G3:G497,"X")</f>
        <v>90</v>
      </c>
      <c r="H498" s="20">
        <f>COUNTIF(H3:H497,"X")</f>
        <v>66</v>
      </c>
      <c r="I498" s="20">
        <f>COUNTA(I3:I497)</f>
        <v>97</v>
      </c>
      <c r="K498" s="235"/>
    </row>
    <row r="499" spans="1:11" x14ac:dyDescent="0.2">
      <c r="A499" s="105"/>
      <c r="B499" s="20"/>
      <c r="C499" s="20"/>
      <c r="D499" s="105"/>
      <c r="F499" s="114"/>
      <c r="G499" s="114"/>
      <c r="H499" s="114"/>
      <c r="I499" s="105"/>
    </row>
    <row r="500" spans="1:11" x14ac:dyDescent="0.2">
      <c r="A500" s="259"/>
      <c r="B500" s="260"/>
      <c r="E500" s="268" t="s">
        <v>1387</v>
      </c>
    </row>
    <row r="501" spans="1:11" x14ac:dyDescent="0.2">
      <c r="A501" s="259"/>
      <c r="B501" s="260"/>
      <c r="E501" s="263" t="s">
        <v>1382</v>
      </c>
    </row>
    <row r="502" spans="1:11" x14ac:dyDescent="0.2">
      <c r="A502" s="259"/>
      <c r="B502" s="260"/>
      <c r="E502" s="264" t="s">
        <v>1383</v>
      </c>
    </row>
    <row r="503" spans="1:11" x14ac:dyDescent="0.2">
      <c r="A503" s="259"/>
      <c r="B503" s="260"/>
      <c r="E503" s="265" t="s">
        <v>1384</v>
      </c>
    </row>
    <row r="504" spans="1:11" x14ac:dyDescent="0.2">
      <c r="A504" s="259"/>
      <c r="B504" s="260"/>
      <c r="E504" s="266" t="s">
        <v>1385</v>
      </c>
    </row>
    <row r="505" spans="1:11" x14ac:dyDescent="0.2">
      <c r="A505" s="259"/>
      <c r="B505" s="260"/>
      <c r="E505" s="267" t="s">
        <v>1386</v>
      </c>
    </row>
    <row r="506" spans="1:11" x14ac:dyDescent="0.2">
      <c r="A506" s="259"/>
      <c r="B506" s="260"/>
      <c r="E506" s="250" t="s">
        <v>1388</v>
      </c>
    </row>
    <row r="507" spans="1:11" x14ac:dyDescent="0.2">
      <c r="A507" s="259"/>
      <c r="B507" s="260"/>
      <c r="E507" s="111"/>
    </row>
    <row r="508" spans="1:11" x14ac:dyDescent="0.2">
      <c r="A508" s="259"/>
      <c r="B508" s="260"/>
      <c r="E508" s="111"/>
    </row>
    <row r="509" spans="1:11" x14ac:dyDescent="0.2">
      <c r="A509" s="259"/>
      <c r="B509" s="260"/>
      <c r="E509" s="111"/>
    </row>
    <row r="510" spans="1:11" x14ac:dyDescent="0.2">
      <c r="A510" s="259"/>
      <c r="B510" s="260"/>
      <c r="E510" s="111"/>
    </row>
    <row r="511" spans="1:11" x14ac:dyDescent="0.2">
      <c r="A511" s="259"/>
      <c r="B511" s="260"/>
      <c r="E511" s="111"/>
    </row>
    <row r="512" spans="1:11" x14ac:dyDescent="0.2">
      <c r="A512" s="259"/>
      <c r="B512" s="260"/>
      <c r="E512" s="111"/>
    </row>
    <row r="513" spans="1:5" x14ac:dyDescent="0.2">
      <c r="A513" s="259"/>
      <c r="B513" s="260"/>
      <c r="E513" s="111"/>
    </row>
    <row r="514" spans="1:5" x14ac:dyDescent="0.2">
      <c r="A514" s="259"/>
      <c r="B514" s="260"/>
    </row>
    <row r="515" spans="1:5" x14ac:dyDescent="0.2">
      <c r="A515" s="259"/>
      <c r="B515" s="260"/>
    </row>
  </sheetData>
  <hyperlinks>
    <hyperlink ref="A1" location="Contents!A1" display="Contents" xr:uid="{0839B633-7A64-4150-8252-13A8CC80633C}"/>
  </hyperlink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A7AF5-533B-4BE8-8691-ADECAA9EE6E2}">
  <dimension ref="A1:K332"/>
  <sheetViews>
    <sheetView zoomScale="75" zoomScaleNormal="75" workbookViewId="0"/>
  </sheetViews>
  <sheetFormatPr defaultRowHeight="12.75" x14ac:dyDescent="0.2"/>
  <cols>
    <col min="2" max="2" width="21.7109375" customWidth="1"/>
    <col min="3" max="3" width="8.5703125" style="186" bestFit="1" customWidth="1"/>
    <col min="4" max="4" width="5.7109375" bestFit="1" customWidth="1"/>
    <col min="5" max="5" width="120.7109375" customWidth="1"/>
    <col min="6" max="8" width="13.7109375" customWidth="1"/>
    <col min="9" max="9" width="12" bestFit="1" customWidth="1"/>
    <col min="10" max="10" width="12.42578125" customWidth="1"/>
    <col min="11" max="11" width="11.42578125" bestFit="1" customWidth="1"/>
  </cols>
  <sheetData>
    <row r="1" spans="1:11" x14ac:dyDescent="0.2">
      <c r="A1" s="373" t="s">
        <v>1770</v>
      </c>
    </row>
    <row r="2" spans="1:11" s="105" customFormat="1" x14ac:dyDescent="0.2">
      <c r="A2" s="76" t="str">
        <f>'Retrieved References'!A2</f>
        <v>Number</v>
      </c>
      <c r="B2" s="76" t="str">
        <f>'Retrieved References'!B2</f>
        <v>Source</v>
      </c>
      <c r="C2" s="76" t="str">
        <f>'Retrieved References'!C2</f>
        <v>Source</v>
      </c>
      <c r="D2" s="76" t="str">
        <f>'Retrieved References'!D2</f>
        <v>Year</v>
      </c>
      <c r="E2" s="76" t="str">
        <f>'Retrieved References'!E2</f>
        <v>Reference</v>
      </c>
      <c r="F2" s="76" t="str">
        <f>'Retrieved References'!F2</f>
        <v>Excluded</v>
      </c>
      <c r="G2" s="76" t="str">
        <f>'Retrieved References'!G2</f>
        <v>Not Available</v>
      </c>
      <c r="H2" s="76" t="str">
        <f>'Retrieved References'!H2</f>
        <v>Not Included</v>
      </c>
      <c r="I2" s="76" t="str">
        <f>'Retrieved References'!I2</f>
        <v>Reference</v>
      </c>
      <c r="J2" s="76" t="str">
        <f>'Retrieved References'!J2</f>
        <v>Rationale</v>
      </c>
      <c r="K2" s="76" t="str">
        <f>'Retrieved References'!K2</f>
        <v>Reference</v>
      </c>
    </row>
    <row r="3" spans="1:11" x14ac:dyDescent="0.2">
      <c r="A3">
        <f>'Retrieved References'!A497+1</f>
        <v>496</v>
      </c>
      <c r="B3" t="str">
        <f>'Studied Papers'!$A$102</f>
        <v>OliveiraCCV18</v>
      </c>
      <c r="D3">
        <v>2010</v>
      </c>
      <c r="E3" s="161" t="s">
        <v>1450</v>
      </c>
      <c r="F3" s="186"/>
      <c r="G3" s="186" t="s">
        <v>789</v>
      </c>
      <c r="K3" s="235">
        <f>'Retrieved References'!A182</f>
        <v>180</v>
      </c>
    </row>
    <row r="4" spans="1:11" x14ac:dyDescent="0.2">
      <c r="A4">
        <f>A3+1</f>
        <v>497</v>
      </c>
      <c r="B4" s="11" t="str">
        <f>'Studied Papers'!$A$99</f>
        <v>ShahPN15</v>
      </c>
      <c r="C4" s="108"/>
      <c r="D4">
        <v>2008</v>
      </c>
      <c r="E4" s="161" t="s">
        <v>798</v>
      </c>
      <c r="F4" s="11"/>
      <c r="G4" s="108" t="s">
        <v>789</v>
      </c>
      <c r="K4" s="279"/>
    </row>
    <row r="5" spans="1:11" s="244" customFormat="1" x14ac:dyDescent="0.2">
      <c r="A5" s="329">
        <f t="shared" ref="A5:A11" si="0">A4+1</f>
        <v>498</v>
      </c>
      <c r="B5" s="245" t="str">
        <f>'Studied Papers'!$A$97</f>
        <v>HernandezLopezPG13</v>
      </c>
      <c r="C5" s="248"/>
      <c r="D5" s="244">
        <v>2008</v>
      </c>
      <c r="E5" s="250" t="s">
        <v>800</v>
      </c>
      <c r="F5" s="245"/>
      <c r="I5" s="244" t="str">
        <f>'Studied Papers'!$A$94</f>
        <v>WagnerR08</v>
      </c>
      <c r="K5" s="247"/>
    </row>
    <row r="6" spans="1:11" x14ac:dyDescent="0.2">
      <c r="A6">
        <f t="shared" si="0"/>
        <v>499</v>
      </c>
      <c r="B6" s="11" t="str">
        <f>'Studied Papers'!$A$98</f>
        <v>RafiqueM13</v>
      </c>
      <c r="C6" s="108"/>
      <c r="D6">
        <v>2006</v>
      </c>
      <c r="E6" s="161" t="s">
        <v>801</v>
      </c>
      <c r="F6" s="11"/>
      <c r="G6" s="108" t="s">
        <v>789</v>
      </c>
      <c r="K6" s="231"/>
    </row>
    <row r="7" spans="1:11" x14ac:dyDescent="0.2">
      <c r="A7">
        <f t="shared" si="0"/>
        <v>500</v>
      </c>
      <c r="B7" s="11" t="str">
        <f>'Studied Papers'!$A$93</f>
        <v>MohagheghiC07</v>
      </c>
      <c r="C7" s="108"/>
      <c r="D7">
        <v>1996</v>
      </c>
      <c r="E7" s="111" t="s">
        <v>1339</v>
      </c>
      <c r="F7" s="108" t="s">
        <v>789</v>
      </c>
      <c r="J7" t="s">
        <v>808</v>
      </c>
      <c r="K7" s="231"/>
    </row>
    <row r="8" spans="1:11" x14ac:dyDescent="0.2">
      <c r="A8">
        <f t="shared" si="0"/>
        <v>501</v>
      </c>
      <c r="B8" s="11" t="str">
        <f>'Studied Papers'!$A$96</f>
        <v>Peter11</v>
      </c>
      <c r="C8" s="108"/>
      <c r="D8">
        <v>1996</v>
      </c>
      <c r="E8" s="161" t="s">
        <v>795</v>
      </c>
      <c r="F8" s="11"/>
      <c r="G8" s="108" t="s">
        <v>789</v>
      </c>
      <c r="K8" s="231"/>
    </row>
    <row r="9" spans="1:11" x14ac:dyDescent="0.2">
      <c r="A9">
        <f t="shared" si="0"/>
        <v>502</v>
      </c>
      <c r="B9" s="11" t="str">
        <f>'Studied Papers'!$A$96</f>
        <v>Peter11</v>
      </c>
      <c r="C9" s="108"/>
      <c r="D9">
        <v>1994</v>
      </c>
      <c r="E9" s="111" t="s">
        <v>791</v>
      </c>
      <c r="F9" s="108" t="s">
        <v>789</v>
      </c>
      <c r="J9" t="s">
        <v>809</v>
      </c>
      <c r="K9" s="231"/>
    </row>
    <row r="10" spans="1:11" x14ac:dyDescent="0.2">
      <c r="A10">
        <f t="shared" si="0"/>
        <v>503</v>
      </c>
      <c r="B10" s="11" t="str">
        <f>'Studied Papers'!$A$96</f>
        <v>Peter11</v>
      </c>
      <c r="C10" s="108"/>
      <c r="D10">
        <v>1992</v>
      </c>
      <c r="E10" s="111" t="s">
        <v>793</v>
      </c>
      <c r="F10" s="11"/>
      <c r="G10" s="108" t="s">
        <v>789</v>
      </c>
      <c r="K10" s="231"/>
    </row>
    <row r="11" spans="1:11" x14ac:dyDescent="0.2">
      <c r="A11" s="56">
        <f t="shared" si="0"/>
        <v>504</v>
      </c>
      <c r="B11" s="146" t="str">
        <f>'Studied Papers'!$A$96</f>
        <v>Peter11</v>
      </c>
      <c r="C11" s="148"/>
      <c r="D11" s="56">
        <v>1991</v>
      </c>
      <c r="E11" s="251" t="s">
        <v>812</v>
      </c>
      <c r="F11" s="146"/>
      <c r="G11" s="56"/>
      <c r="H11" s="56"/>
      <c r="I11" s="56" t="str">
        <f>'Studied Papers'!$A$8</f>
        <v>BankerDK91</v>
      </c>
      <c r="J11" s="56"/>
      <c r="K11" s="234"/>
    </row>
    <row r="12" spans="1:11" s="105" customFormat="1" x14ac:dyDescent="0.2">
      <c r="A12" s="239">
        <f>COUNTA(A4:A11)</f>
        <v>8</v>
      </c>
      <c r="B12" s="239">
        <f>COUNTA(B4:B11)</f>
        <v>8</v>
      </c>
      <c r="C12" s="239">
        <f>COUNTA(C4:C11)</f>
        <v>0</v>
      </c>
      <c r="D12" s="239"/>
      <c r="E12" s="254"/>
      <c r="F12" s="255">
        <f>COUNTIF(F3:F11,"X")</f>
        <v>2</v>
      </c>
      <c r="G12" s="255">
        <f>COUNTIF(G3:G11,"X")</f>
        <v>5</v>
      </c>
      <c r="H12" s="255">
        <f>COUNTIF(H3:H11,"X")</f>
        <v>0</v>
      </c>
      <c r="I12" s="255">
        <f>COUNTA(I3:I11)</f>
        <v>2</v>
      </c>
      <c r="J12" s="239"/>
      <c r="K12" s="239"/>
    </row>
    <row r="13" spans="1:11" s="105" customFormat="1" x14ac:dyDescent="0.2">
      <c r="C13" s="20"/>
      <c r="E13" s="113"/>
      <c r="F13" s="105" t="s">
        <v>517</v>
      </c>
    </row>
    <row r="14" spans="1:11" x14ac:dyDescent="0.2">
      <c r="B14" s="11"/>
      <c r="C14" s="108"/>
      <c r="E14" s="104"/>
      <c r="F14" s="11" t="s">
        <v>517</v>
      </c>
    </row>
    <row r="15" spans="1:11" x14ac:dyDescent="0.2">
      <c r="B15" s="11"/>
      <c r="C15" s="108"/>
      <c r="E15" s="104"/>
      <c r="F15" s="11" t="s">
        <v>517</v>
      </c>
    </row>
    <row r="16" spans="1:11" x14ac:dyDescent="0.2">
      <c r="B16" s="11"/>
      <c r="C16" s="108"/>
      <c r="E16" s="104"/>
      <c r="F16" s="11" t="s">
        <v>517</v>
      </c>
    </row>
    <row r="17" spans="2:6" x14ac:dyDescent="0.2">
      <c r="B17" s="11"/>
      <c r="C17" s="108"/>
      <c r="E17" s="104"/>
      <c r="F17" s="11" t="s">
        <v>517</v>
      </c>
    </row>
    <row r="18" spans="2:6" x14ac:dyDescent="0.2">
      <c r="B18" s="11"/>
      <c r="C18" s="108"/>
      <c r="E18" s="104"/>
      <c r="F18" s="11" t="s">
        <v>517</v>
      </c>
    </row>
    <row r="19" spans="2:6" x14ac:dyDescent="0.2">
      <c r="B19" s="11"/>
      <c r="C19" s="108"/>
      <c r="E19" s="104"/>
      <c r="F19" s="11" t="s">
        <v>517</v>
      </c>
    </row>
    <row r="20" spans="2:6" x14ac:dyDescent="0.2">
      <c r="B20" s="11"/>
      <c r="C20" s="108"/>
      <c r="E20" s="104"/>
      <c r="F20" s="11" t="s">
        <v>517</v>
      </c>
    </row>
    <row r="21" spans="2:6" x14ac:dyDescent="0.2">
      <c r="B21" s="11"/>
      <c r="C21" s="108"/>
      <c r="E21" s="104"/>
      <c r="F21" s="11" t="s">
        <v>517</v>
      </c>
    </row>
    <row r="22" spans="2:6" x14ac:dyDescent="0.2">
      <c r="B22" s="11"/>
      <c r="C22" s="108"/>
      <c r="E22" s="104"/>
      <c r="F22" s="11" t="s">
        <v>517</v>
      </c>
    </row>
    <row r="23" spans="2:6" x14ac:dyDescent="0.2">
      <c r="B23" s="11"/>
      <c r="C23" s="108"/>
      <c r="E23" s="104"/>
      <c r="F23" s="11" t="s">
        <v>517</v>
      </c>
    </row>
    <row r="24" spans="2:6" x14ac:dyDescent="0.2">
      <c r="B24" s="11"/>
      <c r="C24" s="108"/>
      <c r="E24" s="104"/>
      <c r="F24" s="11" t="s">
        <v>517</v>
      </c>
    </row>
    <row r="25" spans="2:6" x14ac:dyDescent="0.2">
      <c r="B25" s="11"/>
      <c r="C25" s="108"/>
      <c r="E25" s="104"/>
      <c r="F25" s="11" t="s">
        <v>517</v>
      </c>
    </row>
    <row r="26" spans="2:6" x14ac:dyDescent="0.2">
      <c r="B26" s="11"/>
      <c r="C26" s="108"/>
      <c r="E26" s="104"/>
      <c r="F26" s="11" t="s">
        <v>517</v>
      </c>
    </row>
    <row r="27" spans="2:6" x14ac:dyDescent="0.2">
      <c r="B27" s="11"/>
      <c r="C27" s="108"/>
      <c r="E27" s="104"/>
      <c r="F27" s="11" t="s">
        <v>517</v>
      </c>
    </row>
    <row r="28" spans="2:6" x14ac:dyDescent="0.2">
      <c r="B28" s="11"/>
      <c r="C28" s="108"/>
      <c r="E28" s="104"/>
      <c r="F28" s="11" t="s">
        <v>517</v>
      </c>
    </row>
    <row r="29" spans="2:6" x14ac:dyDescent="0.2">
      <c r="B29" s="11"/>
      <c r="C29" s="108"/>
      <c r="E29" s="104"/>
      <c r="F29" s="11" t="s">
        <v>517</v>
      </c>
    </row>
    <row r="30" spans="2:6" x14ac:dyDescent="0.2">
      <c r="B30" s="11"/>
      <c r="C30" s="108"/>
      <c r="E30" s="104"/>
      <c r="F30" s="11" t="s">
        <v>517</v>
      </c>
    </row>
    <row r="31" spans="2:6" x14ac:dyDescent="0.2">
      <c r="B31" s="11"/>
      <c r="C31" s="108"/>
      <c r="E31" s="104"/>
      <c r="F31" s="11" t="s">
        <v>517</v>
      </c>
    </row>
    <row r="32" spans="2:6" x14ac:dyDescent="0.2">
      <c r="B32" s="11"/>
      <c r="C32" s="108"/>
      <c r="E32" s="104"/>
      <c r="F32" s="11" t="s">
        <v>517</v>
      </c>
    </row>
    <row r="33" spans="2:10" x14ac:dyDescent="0.2">
      <c r="B33" s="11"/>
      <c r="C33" s="108"/>
      <c r="E33" s="104"/>
      <c r="F33" s="11"/>
    </row>
    <row r="34" spans="2:10" x14ac:dyDescent="0.2">
      <c r="B34" s="11"/>
      <c r="C34" s="108"/>
      <c r="E34" s="104"/>
      <c r="F34" s="11"/>
    </row>
    <row r="35" spans="2:10" x14ac:dyDescent="0.2">
      <c r="B35" s="11"/>
      <c r="C35" s="108"/>
      <c r="E35" s="104"/>
      <c r="F35" s="11"/>
    </row>
    <row r="36" spans="2:10" x14ac:dyDescent="0.2">
      <c r="B36" s="11"/>
      <c r="C36" s="108"/>
      <c r="E36" s="104"/>
      <c r="F36" s="108"/>
      <c r="J36" s="11"/>
    </row>
    <row r="37" spans="2:10" x14ac:dyDescent="0.2">
      <c r="B37" s="11"/>
      <c r="C37" s="108"/>
      <c r="E37" s="107"/>
      <c r="F37" s="108"/>
      <c r="J37" s="11"/>
    </row>
    <row r="38" spans="2:10" x14ac:dyDescent="0.2">
      <c r="B38" s="11"/>
      <c r="C38" s="108"/>
      <c r="E38" s="104"/>
      <c r="F38" s="11"/>
    </row>
    <row r="39" spans="2:10" x14ac:dyDescent="0.2">
      <c r="B39" s="11"/>
      <c r="C39" s="108"/>
      <c r="E39" s="104"/>
      <c r="F39" s="11"/>
    </row>
    <row r="40" spans="2:10" x14ac:dyDescent="0.2">
      <c r="B40" s="11"/>
      <c r="C40" s="108"/>
      <c r="E40" s="104"/>
      <c r="F40" s="11"/>
    </row>
    <row r="41" spans="2:10" x14ac:dyDescent="0.2">
      <c r="B41" s="11"/>
      <c r="C41" s="108"/>
      <c r="E41" s="104"/>
      <c r="F41" s="11"/>
    </row>
    <row r="42" spans="2:10" x14ac:dyDescent="0.2">
      <c r="B42" s="11"/>
      <c r="C42" s="108"/>
      <c r="E42" s="104"/>
      <c r="F42" s="11"/>
    </row>
    <row r="43" spans="2:10" x14ac:dyDescent="0.2">
      <c r="B43" s="11"/>
      <c r="C43" s="108"/>
      <c r="E43" s="104"/>
      <c r="F43" s="11"/>
    </row>
    <row r="44" spans="2:10" x14ac:dyDescent="0.2">
      <c r="B44" s="11"/>
      <c r="C44" s="108"/>
      <c r="E44" s="104"/>
      <c r="F44" s="108"/>
      <c r="J44" s="11"/>
    </row>
    <row r="45" spans="2:10" x14ac:dyDescent="0.2">
      <c r="B45" s="11"/>
      <c r="C45" s="108"/>
      <c r="E45" s="104"/>
      <c r="F45" s="11"/>
    </row>
    <row r="46" spans="2:10" x14ac:dyDescent="0.2">
      <c r="B46" s="11"/>
      <c r="C46" s="108"/>
      <c r="E46" s="104"/>
      <c r="F46" s="11"/>
    </row>
    <row r="47" spans="2:10" x14ac:dyDescent="0.2">
      <c r="B47" s="11"/>
      <c r="C47" s="108"/>
      <c r="E47" s="104"/>
      <c r="F47" s="11"/>
    </row>
    <row r="48" spans="2:10" x14ac:dyDescent="0.2">
      <c r="B48" s="11"/>
      <c r="C48" s="108"/>
      <c r="E48" s="104"/>
      <c r="F48" s="11"/>
    </row>
    <row r="49" spans="2:10" x14ac:dyDescent="0.2">
      <c r="B49" s="11"/>
      <c r="C49" s="108"/>
      <c r="E49" s="104"/>
      <c r="F49" s="11"/>
    </row>
    <row r="50" spans="2:10" x14ac:dyDescent="0.2">
      <c r="B50" s="11"/>
      <c r="C50" s="108"/>
      <c r="E50" s="104"/>
      <c r="F50" s="11"/>
    </row>
    <row r="51" spans="2:10" x14ac:dyDescent="0.2">
      <c r="B51" s="11"/>
      <c r="C51" s="108"/>
      <c r="E51" s="104"/>
      <c r="F51" s="11"/>
    </row>
    <row r="52" spans="2:10" x14ac:dyDescent="0.2">
      <c r="B52" s="11"/>
      <c r="C52" s="108"/>
      <c r="E52" s="104"/>
      <c r="F52" s="11"/>
    </row>
    <row r="53" spans="2:10" x14ac:dyDescent="0.2">
      <c r="B53" s="11"/>
      <c r="C53" s="108"/>
      <c r="E53" s="104"/>
      <c r="F53" s="11"/>
    </row>
    <row r="54" spans="2:10" x14ac:dyDescent="0.2">
      <c r="B54" s="11"/>
      <c r="C54" s="108"/>
      <c r="E54" s="104"/>
      <c r="F54" s="11"/>
    </row>
    <row r="55" spans="2:10" x14ac:dyDescent="0.2">
      <c r="B55" s="11"/>
      <c r="C55" s="108"/>
      <c r="E55" s="104"/>
      <c r="F55" s="11"/>
    </row>
    <row r="56" spans="2:10" x14ac:dyDescent="0.2">
      <c r="B56" s="11"/>
      <c r="C56" s="108"/>
      <c r="E56" s="104"/>
      <c r="F56" s="11"/>
    </row>
    <row r="57" spans="2:10" x14ac:dyDescent="0.2">
      <c r="B57" s="11"/>
      <c r="C57" s="108"/>
      <c r="E57" s="104"/>
      <c r="F57" s="11"/>
    </row>
    <row r="58" spans="2:10" x14ac:dyDescent="0.2">
      <c r="B58" s="11"/>
      <c r="C58" s="108"/>
      <c r="E58" s="107"/>
      <c r="F58" s="11"/>
    </row>
    <row r="59" spans="2:10" x14ac:dyDescent="0.2">
      <c r="B59" s="11"/>
      <c r="C59" s="108"/>
      <c r="E59" s="104"/>
      <c r="F59" s="11"/>
    </row>
    <row r="60" spans="2:10" x14ac:dyDescent="0.2">
      <c r="B60" s="11"/>
      <c r="C60" s="108"/>
      <c r="E60" s="104"/>
      <c r="F60" s="11"/>
    </row>
    <row r="61" spans="2:10" x14ac:dyDescent="0.2">
      <c r="B61" s="11"/>
      <c r="C61" s="108"/>
      <c r="E61" s="104"/>
      <c r="F61" s="108"/>
      <c r="J61" s="11"/>
    </row>
    <row r="62" spans="2:10" x14ac:dyDescent="0.2">
      <c r="B62" s="11"/>
      <c r="C62" s="108"/>
      <c r="E62" s="107"/>
      <c r="F62" s="108"/>
      <c r="J62" s="11"/>
    </row>
    <row r="63" spans="2:10" x14ac:dyDescent="0.2">
      <c r="B63" s="11"/>
      <c r="C63" s="108"/>
      <c r="E63" s="104"/>
      <c r="F63" s="11"/>
    </row>
    <row r="64" spans="2:10" x14ac:dyDescent="0.2">
      <c r="B64" s="11"/>
      <c r="C64" s="108"/>
      <c r="E64" s="104"/>
      <c r="F64" s="11"/>
    </row>
    <row r="65" spans="2:10" x14ac:dyDescent="0.2">
      <c r="B65" s="11"/>
      <c r="C65" s="108"/>
      <c r="E65" s="104"/>
      <c r="F65" s="11"/>
    </row>
    <row r="66" spans="2:10" x14ac:dyDescent="0.2">
      <c r="B66" s="11"/>
      <c r="C66" s="108"/>
      <c r="E66" s="104"/>
      <c r="F66" s="11"/>
    </row>
    <row r="67" spans="2:10" x14ac:dyDescent="0.2">
      <c r="B67" s="11"/>
      <c r="C67" s="108"/>
      <c r="E67" s="104"/>
      <c r="F67" s="11"/>
    </row>
    <row r="68" spans="2:10" x14ac:dyDescent="0.2">
      <c r="B68" s="11"/>
      <c r="C68" s="108"/>
      <c r="E68" s="104"/>
      <c r="F68" s="11"/>
    </row>
    <row r="69" spans="2:10" x14ac:dyDescent="0.2">
      <c r="B69" s="11"/>
      <c r="C69" s="108"/>
      <c r="E69" s="104"/>
      <c r="F69" s="11"/>
    </row>
    <row r="70" spans="2:10" x14ac:dyDescent="0.2">
      <c r="B70" s="11"/>
      <c r="C70" s="108"/>
      <c r="E70" s="104"/>
      <c r="F70" s="11"/>
    </row>
    <row r="71" spans="2:10" x14ac:dyDescent="0.2">
      <c r="B71" s="11"/>
      <c r="C71" s="108"/>
      <c r="E71" s="104"/>
      <c r="F71" s="11"/>
    </row>
    <row r="72" spans="2:10" x14ac:dyDescent="0.2">
      <c r="B72" s="11"/>
      <c r="C72" s="108"/>
      <c r="E72" s="107"/>
      <c r="F72" s="108"/>
      <c r="J72" s="11"/>
    </row>
    <row r="73" spans="2:10" x14ac:dyDescent="0.2">
      <c r="B73" s="11"/>
      <c r="C73" s="108"/>
      <c r="E73" s="107"/>
      <c r="F73" s="11"/>
    </row>
    <row r="74" spans="2:10" x14ac:dyDescent="0.2">
      <c r="B74" s="11"/>
      <c r="C74" s="108"/>
      <c r="E74" s="104"/>
      <c r="F74" s="11"/>
    </row>
    <row r="75" spans="2:10" x14ac:dyDescent="0.2">
      <c r="B75" s="11"/>
      <c r="C75" s="108"/>
      <c r="E75" s="104"/>
      <c r="F75" s="11"/>
    </row>
    <row r="76" spans="2:10" x14ac:dyDescent="0.2">
      <c r="B76" s="11"/>
      <c r="C76" s="108"/>
      <c r="E76" s="104"/>
      <c r="F76" s="11"/>
    </row>
    <row r="77" spans="2:10" x14ac:dyDescent="0.2">
      <c r="B77" s="11"/>
      <c r="C77" s="108"/>
      <c r="E77" s="104"/>
      <c r="F77" s="11"/>
    </row>
    <row r="78" spans="2:10" x14ac:dyDescent="0.2">
      <c r="B78" s="11"/>
      <c r="C78" s="108"/>
      <c r="E78" s="104"/>
      <c r="F78" s="11"/>
    </row>
    <row r="79" spans="2:10" x14ac:dyDescent="0.2">
      <c r="B79" s="11"/>
      <c r="C79" s="108"/>
      <c r="E79" s="104"/>
      <c r="F79" s="11"/>
    </row>
    <row r="80" spans="2:10" x14ac:dyDescent="0.2">
      <c r="B80" s="11"/>
      <c r="C80" s="108"/>
      <c r="E80" s="104"/>
      <c r="F80" s="11"/>
    </row>
    <row r="81" spans="2:6" x14ac:dyDescent="0.2">
      <c r="B81" s="11"/>
      <c r="C81" s="108"/>
      <c r="E81" s="104"/>
      <c r="F81" s="11"/>
    </row>
    <row r="82" spans="2:6" x14ac:dyDescent="0.2">
      <c r="B82" s="11"/>
      <c r="C82" s="108"/>
      <c r="E82" s="104"/>
      <c r="F82" s="11"/>
    </row>
    <row r="83" spans="2:6" x14ac:dyDescent="0.2">
      <c r="B83" s="11"/>
      <c r="C83" s="108"/>
      <c r="E83" s="104"/>
      <c r="F83" s="11"/>
    </row>
    <row r="84" spans="2:6" x14ac:dyDescent="0.2">
      <c r="B84" s="11"/>
      <c r="C84" s="108"/>
      <c r="E84" s="104"/>
      <c r="F84" s="11"/>
    </row>
    <row r="85" spans="2:6" x14ac:dyDescent="0.2">
      <c r="B85" s="11"/>
      <c r="C85" s="108"/>
      <c r="E85" s="104"/>
      <c r="F85" s="11"/>
    </row>
    <row r="86" spans="2:6" x14ac:dyDescent="0.2">
      <c r="B86" s="11"/>
      <c r="C86" s="108"/>
      <c r="E86" s="104"/>
      <c r="F86" s="11"/>
    </row>
    <row r="87" spans="2:6" x14ac:dyDescent="0.2">
      <c r="B87" s="11"/>
      <c r="C87" s="108"/>
      <c r="E87" s="104"/>
      <c r="F87" s="11"/>
    </row>
    <row r="88" spans="2:6" x14ac:dyDescent="0.2">
      <c r="B88" s="11"/>
      <c r="C88" s="108"/>
      <c r="E88" s="104"/>
      <c r="F88" s="11"/>
    </row>
    <row r="89" spans="2:6" x14ac:dyDescent="0.2">
      <c r="B89" s="11"/>
      <c r="C89" s="108"/>
      <c r="E89" s="104"/>
      <c r="F89" s="11"/>
    </row>
    <row r="90" spans="2:6" x14ac:dyDescent="0.2">
      <c r="B90" s="11"/>
      <c r="C90" s="108"/>
      <c r="E90" s="104"/>
      <c r="F90" s="11"/>
    </row>
    <row r="91" spans="2:6" x14ac:dyDescent="0.2">
      <c r="B91" s="11"/>
      <c r="C91" s="108"/>
      <c r="E91" s="104"/>
      <c r="F91" s="11"/>
    </row>
    <row r="92" spans="2:6" x14ac:dyDescent="0.2">
      <c r="B92" s="11"/>
      <c r="C92" s="108"/>
      <c r="E92" s="104"/>
      <c r="F92" s="11"/>
    </row>
    <row r="93" spans="2:6" x14ac:dyDescent="0.2">
      <c r="B93" s="11"/>
      <c r="C93" s="108"/>
      <c r="E93" s="104"/>
      <c r="F93" s="11"/>
    </row>
    <row r="94" spans="2:6" x14ac:dyDescent="0.2">
      <c r="B94" s="11"/>
      <c r="C94" s="108"/>
      <c r="E94" s="104"/>
      <c r="F94" s="11"/>
    </row>
    <row r="95" spans="2:6" x14ac:dyDescent="0.2">
      <c r="B95" s="11"/>
      <c r="C95" s="108"/>
      <c r="E95" s="104"/>
      <c r="F95" s="11"/>
    </row>
    <row r="96" spans="2:6" x14ac:dyDescent="0.2">
      <c r="B96" s="11"/>
      <c r="C96" s="108"/>
      <c r="E96" s="104"/>
      <c r="F96" s="11"/>
    </row>
    <row r="97" spans="2:6" x14ac:dyDescent="0.2">
      <c r="B97" s="11"/>
      <c r="C97" s="108"/>
      <c r="E97" s="104"/>
      <c r="F97" s="11"/>
    </row>
    <row r="98" spans="2:6" x14ac:dyDescent="0.2">
      <c r="B98" s="11"/>
      <c r="C98" s="108"/>
      <c r="E98" s="104"/>
      <c r="F98" s="11"/>
    </row>
    <row r="99" spans="2:6" x14ac:dyDescent="0.2">
      <c r="B99" s="11"/>
      <c r="C99" s="108"/>
      <c r="E99" s="104"/>
      <c r="F99" s="11"/>
    </row>
    <row r="100" spans="2:6" x14ac:dyDescent="0.2">
      <c r="B100" s="11"/>
      <c r="C100" s="108"/>
      <c r="E100" s="104"/>
      <c r="F100" s="11"/>
    </row>
    <row r="101" spans="2:6" x14ac:dyDescent="0.2">
      <c r="B101" s="11"/>
      <c r="C101" s="108"/>
      <c r="E101" s="104"/>
      <c r="F101" s="11"/>
    </row>
    <row r="102" spans="2:6" x14ac:dyDescent="0.2">
      <c r="B102" s="11"/>
      <c r="C102" s="108"/>
      <c r="E102" s="104"/>
      <c r="F102" s="11"/>
    </row>
    <row r="103" spans="2:6" x14ac:dyDescent="0.2">
      <c r="B103" s="11"/>
      <c r="C103" s="108"/>
      <c r="E103" s="104"/>
      <c r="F103" s="11"/>
    </row>
    <row r="104" spans="2:6" x14ac:dyDescent="0.2">
      <c r="B104" s="11"/>
      <c r="C104" s="108"/>
      <c r="E104" s="104"/>
      <c r="F104" s="11"/>
    </row>
    <row r="105" spans="2:6" x14ac:dyDescent="0.2">
      <c r="B105" s="11"/>
      <c r="C105" s="108"/>
      <c r="E105" s="104"/>
      <c r="F105" s="11"/>
    </row>
    <row r="106" spans="2:6" x14ac:dyDescent="0.2">
      <c r="B106" s="11"/>
      <c r="C106" s="108"/>
      <c r="E106" s="104"/>
      <c r="F106" s="11"/>
    </row>
    <row r="107" spans="2:6" x14ac:dyDescent="0.2">
      <c r="B107" s="11"/>
      <c r="C107" s="108"/>
      <c r="E107" s="104"/>
      <c r="F107" s="11"/>
    </row>
    <row r="108" spans="2:6" x14ac:dyDescent="0.2">
      <c r="B108" s="11"/>
      <c r="C108" s="108"/>
      <c r="E108" s="104"/>
      <c r="F108" s="11"/>
    </row>
    <row r="109" spans="2:6" x14ac:dyDescent="0.2">
      <c r="B109" s="11"/>
      <c r="C109" s="108"/>
      <c r="E109" s="104"/>
      <c r="F109" s="11"/>
    </row>
    <row r="110" spans="2:6" x14ac:dyDescent="0.2">
      <c r="B110" s="11"/>
      <c r="C110" s="108"/>
      <c r="E110" s="104"/>
      <c r="F110" s="11"/>
    </row>
    <row r="111" spans="2:6" x14ac:dyDescent="0.2">
      <c r="B111" s="11"/>
      <c r="C111" s="108"/>
      <c r="E111" s="104"/>
      <c r="F111" s="11"/>
    </row>
    <row r="112" spans="2:6" x14ac:dyDescent="0.2">
      <c r="B112" s="11"/>
      <c r="C112" s="108"/>
      <c r="E112" s="104"/>
      <c r="F112" s="11"/>
    </row>
    <row r="113" spans="2:10" x14ac:dyDescent="0.2">
      <c r="B113" s="11"/>
      <c r="C113" s="108"/>
      <c r="E113" s="104"/>
      <c r="F113" s="11"/>
    </row>
    <row r="114" spans="2:10" x14ac:dyDescent="0.2">
      <c r="B114" s="11"/>
      <c r="C114" s="108"/>
      <c r="E114" s="104"/>
      <c r="F114" s="11"/>
    </row>
    <row r="115" spans="2:10" x14ac:dyDescent="0.2">
      <c r="B115" s="11"/>
      <c r="C115" s="108"/>
      <c r="E115" s="104"/>
      <c r="F115" s="11"/>
    </row>
    <row r="116" spans="2:10" x14ac:dyDescent="0.2">
      <c r="B116" s="11"/>
      <c r="C116" s="108"/>
      <c r="E116" s="104"/>
      <c r="F116" s="11"/>
    </row>
    <row r="117" spans="2:10" x14ac:dyDescent="0.2">
      <c r="B117" s="11"/>
      <c r="C117" s="108"/>
      <c r="E117" s="104"/>
      <c r="F117" s="11"/>
    </row>
    <row r="118" spans="2:10" x14ac:dyDescent="0.2">
      <c r="B118" s="11"/>
      <c r="C118" s="108"/>
      <c r="E118" s="104"/>
      <c r="F118" s="11"/>
    </row>
    <row r="119" spans="2:10" x14ac:dyDescent="0.2">
      <c r="B119" s="11"/>
      <c r="C119" s="108"/>
      <c r="E119" s="104"/>
      <c r="F119" s="11"/>
    </row>
    <row r="120" spans="2:10" x14ac:dyDescent="0.2">
      <c r="B120" s="11"/>
      <c r="C120" s="108"/>
      <c r="E120" s="104"/>
      <c r="F120" s="11"/>
    </row>
    <row r="121" spans="2:10" x14ac:dyDescent="0.2">
      <c r="B121" s="11"/>
      <c r="C121" s="108"/>
      <c r="E121" s="104"/>
      <c r="F121" s="11"/>
    </row>
    <row r="122" spans="2:10" x14ac:dyDescent="0.2">
      <c r="B122" s="11"/>
      <c r="C122" s="108"/>
      <c r="E122" s="104"/>
      <c r="F122" s="11"/>
    </row>
    <row r="123" spans="2:10" x14ac:dyDescent="0.2">
      <c r="B123" s="11"/>
      <c r="C123" s="108"/>
      <c r="E123" s="104"/>
      <c r="F123" s="11"/>
    </row>
    <row r="124" spans="2:10" x14ac:dyDescent="0.2">
      <c r="B124" s="11"/>
      <c r="C124" s="108"/>
      <c r="E124" s="104"/>
      <c r="F124" s="11"/>
    </row>
    <row r="125" spans="2:10" x14ac:dyDescent="0.2">
      <c r="B125" s="11"/>
      <c r="C125" s="108"/>
      <c r="E125" s="104"/>
      <c r="F125" s="108"/>
      <c r="J125" s="11"/>
    </row>
    <row r="126" spans="2:10" x14ac:dyDescent="0.2">
      <c r="B126" s="11"/>
      <c r="C126" s="108"/>
      <c r="E126" s="104"/>
      <c r="F126" s="11"/>
    </row>
    <row r="127" spans="2:10" x14ac:dyDescent="0.2">
      <c r="B127" s="11"/>
      <c r="C127" s="108"/>
      <c r="E127" s="104"/>
      <c r="F127" s="11"/>
    </row>
    <row r="128" spans="2:10" x14ac:dyDescent="0.2">
      <c r="B128" s="11"/>
      <c r="C128" s="108"/>
      <c r="E128" s="104"/>
      <c r="F128" s="11"/>
    </row>
    <row r="129" spans="2:10" x14ac:dyDescent="0.2">
      <c r="B129" s="11"/>
      <c r="C129" s="108"/>
      <c r="E129" s="104"/>
      <c r="F129" s="11"/>
    </row>
    <row r="130" spans="2:10" x14ac:dyDescent="0.2">
      <c r="B130" s="11"/>
      <c r="C130" s="108"/>
      <c r="E130" s="104"/>
      <c r="F130" s="11"/>
    </row>
    <row r="131" spans="2:10" x14ac:dyDescent="0.2">
      <c r="B131" s="11"/>
      <c r="C131" s="108"/>
      <c r="E131" s="104"/>
      <c r="F131" s="11"/>
    </row>
    <row r="132" spans="2:10" x14ac:dyDescent="0.2">
      <c r="B132" s="11"/>
      <c r="C132" s="108"/>
      <c r="E132" s="104"/>
      <c r="F132" s="11"/>
    </row>
    <row r="133" spans="2:10" x14ac:dyDescent="0.2">
      <c r="B133" s="11"/>
      <c r="C133" s="108"/>
      <c r="E133" s="104"/>
      <c r="F133" s="11"/>
    </row>
    <row r="134" spans="2:10" x14ac:dyDescent="0.2">
      <c r="B134" s="11"/>
      <c r="C134" s="108"/>
      <c r="E134" s="104"/>
      <c r="F134" s="11"/>
    </row>
    <row r="135" spans="2:10" x14ac:dyDescent="0.2">
      <c r="B135" s="11"/>
      <c r="C135" s="108"/>
      <c r="E135" s="104"/>
      <c r="F135" s="11"/>
    </row>
    <row r="136" spans="2:10" x14ac:dyDescent="0.2">
      <c r="B136" s="11"/>
      <c r="C136" s="108"/>
      <c r="E136" s="104"/>
      <c r="F136" s="11"/>
    </row>
    <row r="137" spans="2:10" x14ac:dyDescent="0.2">
      <c r="B137" s="11"/>
      <c r="C137" s="108"/>
      <c r="E137" s="104"/>
      <c r="F137" s="11"/>
    </row>
    <row r="138" spans="2:10" x14ac:dyDescent="0.2">
      <c r="B138" s="11"/>
      <c r="C138" s="108"/>
      <c r="E138" s="104"/>
      <c r="F138" s="11"/>
    </row>
    <row r="139" spans="2:10" x14ac:dyDescent="0.2">
      <c r="B139" s="11"/>
      <c r="C139" s="108"/>
      <c r="E139" s="104"/>
      <c r="F139" s="11"/>
    </row>
    <row r="140" spans="2:10" x14ac:dyDescent="0.2">
      <c r="B140" s="11"/>
      <c r="C140" s="108"/>
      <c r="E140" s="104"/>
      <c r="F140" s="108"/>
      <c r="J140" s="11"/>
    </row>
    <row r="141" spans="2:10" x14ac:dyDescent="0.2">
      <c r="B141" s="11"/>
      <c r="C141" s="108"/>
      <c r="E141" s="104"/>
      <c r="F141" s="11"/>
    </row>
    <row r="142" spans="2:10" x14ac:dyDescent="0.2">
      <c r="B142" s="11"/>
      <c r="C142" s="108"/>
      <c r="E142" s="104"/>
      <c r="F142" s="11"/>
    </row>
    <row r="143" spans="2:10" x14ac:dyDescent="0.2">
      <c r="B143" s="11"/>
      <c r="C143" s="108"/>
      <c r="E143" s="104"/>
      <c r="F143" s="11"/>
    </row>
    <row r="144" spans="2:10" x14ac:dyDescent="0.2">
      <c r="B144" s="11"/>
      <c r="C144" s="108"/>
      <c r="E144" s="104"/>
      <c r="F144" s="11"/>
    </row>
    <row r="145" spans="2:6" x14ac:dyDescent="0.2">
      <c r="B145" s="11"/>
      <c r="C145" s="108"/>
      <c r="E145" s="104"/>
      <c r="F145" s="11"/>
    </row>
    <row r="146" spans="2:6" x14ac:dyDescent="0.2">
      <c r="B146" s="11"/>
      <c r="C146" s="108"/>
      <c r="E146" s="104"/>
      <c r="F146" s="11"/>
    </row>
    <row r="147" spans="2:6" x14ac:dyDescent="0.2">
      <c r="B147" s="11"/>
      <c r="C147" s="108"/>
      <c r="E147" s="104"/>
      <c r="F147" s="11"/>
    </row>
    <row r="148" spans="2:6" x14ac:dyDescent="0.2">
      <c r="B148" s="11"/>
      <c r="C148" s="108"/>
      <c r="E148" s="104"/>
      <c r="F148" s="11"/>
    </row>
    <row r="149" spans="2:6" x14ac:dyDescent="0.2">
      <c r="B149" s="11"/>
      <c r="C149" s="108"/>
      <c r="E149" s="104"/>
      <c r="F149" s="11"/>
    </row>
    <row r="150" spans="2:6" x14ac:dyDescent="0.2">
      <c r="B150" s="11"/>
      <c r="C150" s="108"/>
      <c r="E150" s="104"/>
      <c r="F150" s="11"/>
    </row>
    <row r="151" spans="2:6" x14ac:dyDescent="0.2">
      <c r="B151" s="11"/>
      <c r="C151" s="108"/>
      <c r="E151" s="104"/>
      <c r="F151" s="11"/>
    </row>
    <row r="152" spans="2:6" x14ac:dyDescent="0.2">
      <c r="B152" s="11"/>
      <c r="C152" s="108"/>
      <c r="E152" s="104"/>
      <c r="F152" s="11"/>
    </row>
    <row r="153" spans="2:6" x14ac:dyDescent="0.2">
      <c r="B153" s="11"/>
      <c r="C153" s="108"/>
      <c r="E153" s="104"/>
      <c r="F153" s="11"/>
    </row>
    <row r="154" spans="2:6" x14ac:dyDescent="0.2">
      <c r="B154" s="11"/>
      <c r="C154" s="108"/>
      <c r="E154" s="104"/>
      <c r="F154" s="11"/>
    </row>
    <row r="155" spans="2:6" x14ac:dyDescent="0.2">
      <c r="B155" s="11"/>
      <c r="C155" s="108"/>
      <c r="E155" s="104"/>
      <c r="F155" s="11"/>
    </row>
    <row r="156" spans="2:6" x14ac:dyDescent="0.2">
      <c r="B156" s="11"/>
      <c r="C156" s="108"/>
      <c r="E156" s="104"/>
      <c r="F156" s="11"/>
    </row>
    <row r="157" spans="2:6" x14ac:dyDescent="0.2">
      <c r="B157" s="11"/>
      <c r="C157" s="108"/>
      <c r="E157" s="104"/>
      <c r="F157" s="11"/>
    </row>
    <row r="158" spans="2:6" x14ac:dyDescent="0.2">
      <c r="B158" s="11"/>
      <c r="C158" s="108"/>
      <c r="E158" s="104"/>
      <c r="F158" s="11"/>
    </row>
    <row r="159" spans="2:6" x14ac:dyDescent="0.2">
      <c r="B159" s="11"/>
      <c r="C159" s="108"/>
      <c r="E159" s="104"/>
      <c r="F159" s="11"/>
    </row>
    <row r="160" spans="2:6" x14ac:dyDescent="0.2">
      <c r="B160" s="11"/>
      <c r="C160" s="108"/>
      <c r="E160" s="104"/>
      <c r="F160" s="11"/>
    </row>
    <row r="161" spans="2:6" x14ac:dyDescent="0.2">
      <c r="B161" s="11"/>
      <c r="C161" s="108"/>
      <c r="E161" s="104"/>
      <c r="F161" s="11"/>
    </row>
    <row r="162" spans="2:6" x14ac:dyDescent="0.2">
      <c r="B162" s="11"/>
      <c r="C162" s="108"/>
      <c r="E162" s="104"/>
      <c r="F162" s="11"/>
    </row>
    <row r="163" spans="2:6" x14ac:dyDescent="0.2">
      <c r="B163" s="11"/>
      <c r="C163" s="108"/>
      <c r="E163" s="104"/>
      <c r="F163" s="11"/>
    </row>
    <row r="164" spans="2:6" x14ac:dyDescent="0.2">
      <c r="B164" s="11"/>
      <c r="C164" s="108"/>
      <c r="E164" s="107"/>
      <c r="F164" s="11"/>
    </row>
    <row r="165" spans="2:6" x14ac:dyDescent="0.2">
      <c r="B165" s="11"/>
      <c r="C165" s="108"/>
      <c r="E165" s="104"/>
      <c r="F165" s="11"/>
    </row>
    <row r="166" spans="2:6" x14ac:dyDescent="0.2">
      <c r="B166" s="11"/>
      <c r="C166" s="108"/>
      <c r="E166" s="104"/>
      <c r="F166" s="11"/>
    </row>
    <row r="167" spans="2:6" x14ac:dyDescent="0.2">
      <c r="B167" s="11"/>
      <c r="C167" s="108"/>
      <c r="E167" s="104"/>
      <c r="F167" s="11"/>
    </row>
    <row r="168" spans="2:6" x14ac:dyDescent="0.2">
      <c r="B168" s="11"/>
      <c r="C168" s="108"/>
      <c r="E168" s="104"/>
      <c r="F168" s="11"/>
    </row>
    <row r="169" spans="2:6" x14ac:dyDescent="0.2">
      <c r="B169" s="11"/>
      <c r="C169" s="108"/>
      <c r="E169" s="104"/>
      <c r="F169" s="11"/>
    </row>
    <row r="170" spans="2:6" x14ac:dyDescent="0.2">
      <c r="B170" s="11"/>
      <c r="C170" s="108"/>
      <c r="E170" s="104"/>
      <c r="F170" s="11"/>
    </row>
    <row r="171" spans="2:6" x14ac:dyDescent="0.2">
      <c r="B171" s="11"/>
      <c r="C171" s="108"/>
      <c r="E171" s="104"/>
      <c r="F171" s="11"/>
    </row>
    <row r="172" spans="2:6" x14ac:dyDescent="0.2">
      <c r="B172" s="11"/>
      <c r="C172" s="108"/>
      <c r="E172" s="104"/>
      <c r="F172" s="11"/>
    </row>
    <row r="173" spans="2:6" x14ac:dyDescent="0.2">
      <c r="B173" s="11"/>
      <c r="C173" s="108"/>
      <c r="E173" s="104"/>
      <c r="F173" s="11"/>
    </row>
    <row r="174" spans="2:6" x14ac:dyDescent="0.2">
      <c r="B174" s="11"/>
      <c r="C174" s="108"/>
      <c r="E174" s="104"/>
      <c r="F174" s="11"/>
    </row>
    <row r="175" spans="2:6" x14ac:dyDescent="0.2">
      <c r="B175" s="11"/>
      <c r="C175" s="108"/>
      <c r="E175" s="104"/>
      <c r="F175" s="11"/>
    </row>
    <row r="176" spans="2:6" x14ac:dyDescent="0.2">
      <c r="B176" s="11"/>
      <c r="C176" s="108"/>
      <c r="E176" s="104"/>
      <c r="F176" s="11"/>
    </row>
    <row r="177" spans="2:6" x14ac:dyDescent="0.2">
      <c r="B177" s="11"/>
      <c r="C177" s="108"/>
      <c r="E177" s="104"/>
      <c r="F177" s="11"/>
    </row>
    <row r="178" spans="2:6" x14ac:dyDescent="0.2">
      <c r="B178" s="11"/>
      <c r="C178" s="108"/>
      <c r="E178" s="104"/>
      <c r="F178" s="11"/>
    </row>
    <row r="179" spans="2:6" x14ac:dyDescent="0.2">
      <c r="B179" s="11"/>
      <c r="C179" s="108"/>
      <c r="E179" s="104"/>
      <c r="F179" s="11"/>
    </row>
    <row r="180" spans="2:6" x14ac:dyDescent="0.2">
      <c r="B180" s="11"/>
      <c r="C180" s="108"/>
      <c r="E180" s="104"/>
      <c r="F180" s="11"/>
    </row>
    <row r="181" spans="2:6" x14ac:dyDescent="0.2">
      <c r="B181" s="11"/>
      <c r="C181" s="108"/>
      <c r="E181" s="104"/>
      <c r="F181" s="11"/>
    </row>
    <row r="182" spans="2:6" x14ac:dyDescent="0.2">
      <c r="B182" s="11"/>
      <c r="C182" s="108"/>
      <c r="E182" s="104"/>
      <c r="F182" s="11"/>
    </row>
    <row r="183" spans="2:6" x14ac:dyDescent="0.2">
      <c r="B183" s="11"/>
      <c r="C183" s="108"/>
      <c r="E183" s="104"/>
      <c r="F183" s="11"/>
    </row>
    <row r="184" spans="2:6" x14ac:dyDescent="0.2">
      <c r="B184" s="11"/>
      <c r="C184" s="108"/>
      <c r="E184" s="104"/>
      <c r="F184" s="11"/>
    </row>
    <row r="185" spans="2:6" x14ac:dyDescent="0.2">
      <c r="B185" s="11"/>
      <c r="C185" s="108"/>
      <c r="E185" s="104"/>
      <c r="F185" s="11"/>
    </row>
    <row r="186" spans="2:6" x14ac:dyDescent="0.2">
      <c r="B186" s="11"/>
      <c r="C186" s="108"/>
      <c r="E186" s="104"/>
      <c r="F186" s="11"/>
    </row>
    <row r="187" spans="2:6" x14ac:dyDescent="0.2">
      <c r="B187" s="11"/>
      <c r="C187" s="108"/>
      <c r="E187" s="104"/>
      <c r="F187" s="11"/>
    </row>
    <row r="188" spans="2:6" x14ac:dyDescent="0.2">
      <c r="B188" s="11"/>
      <c r="C188" s="108"/>
      <c r="E188" s="104"/>
      <c r="F188" s="11"/>
    </row>
    <row r="189" spans="2:6" x14ac:dyDescent="0.2">
      <c r="B189" s="11"/>
      <c r="C189" s="108"/>
      <c r="E189" s="104"/>
      <c r="F189" s="11"/>
    </row>
    <row r="190" spans="2:6" x14ac:dyDescent="0.2">
      <c r="B190" s="11"/>
      <c r="C190" s="108"/>
      <c r="E190" s="104"/>
      <c r="F190" s="11"/>
    </row>
    <row r="191" spans="2:6" x14ac:dyDescent="0.2">
      <c r="B191" s="11"/>
      <c r="C191" s="108"/>
      <c r="E191" s="104"/>
      <c r="F191" s="11"/>
    </row>
    <row r="192" spans="2:6" x14ac:dyDescent="0.2">
      <c r="B192" s="11"/>
      <c r="C192" s="108"/>
      <c r="E192" s="104"/>
      <c r="F192" s="11"/>
    </row>
    <row r="193" spans="2:6" x14ac:dyDescent="0.2">
      <c r="B193" s="11"/>
      <c r="C193" s="108"/>
      <c r="E193" s="104"/>
      <c r="F193" s="11"/>
    </row>
    <row r="194" spans="2:6" x14ac:dyDescent="0.2">
      <c r="B194" s="11"/>
      <c r="C194" s="108"/>
      <c r="E194" s="104"/>
      <c r="F194" s="11"/>
    </row>
    <row r="195" spans="2:6" x14ac:dyDescent="0.2">
      <c r="B195" s="11"/>
      <c r="C195" s="108"/>
      <c r="E195" s="104"/>
      <c r="F195" s="11"/>
    </row>
    <row r="196" spans="2:6" x14ac:dyDescent="0.2">
      <c r="B196" s="11"/>
      <c r="C196" s="108"/>
      <c r="E196" s="104"/>
      <c r="F196" s="11"/>
    </row>
    <row r="197" spans="2:6" x14ac:dyDescent="0.2">
      <c r="B197" s="11"/>
      <c r="C197" s="108"/>
      <c r="E197" s="104"/>
      <c r="F197" s="11"/>
    </row>
    <row r="198" spans="2:6" x14ac:dyDescent="0.2">
      <c r="B198" s="11"/>
      <c r="C198" s="108"/>
      <c r="E198" s="104"/>
      <c r="F198" s="11"/>
    </row>
    <row r="199" spans="2:6" x14ac:dyDescent="0.2">
      <c r="B199" s="11"/>
      <c r="C199" s="108"/>
      <c r="E199" s="104"/>
      <c r="F199" s="11"/>
    </row>
    <row r="200" spans="2:6" x14ac:dyDescent="0.2">
      <c r="B200" s="11"/>
      <c r="C200" s="108"/>
      <c r="E200" s="104"/>
      <c r="F200" s="11"/>
    </row>
    <row r="201" spans="2:6" x14ac:dyDescent="0.2">
      <c r="B201" s="11"/>
      <c r="C201" s="108"/>
      <c r="E201" s="104"/>
      <c r="F201" s="11"/>
    </row>
    <row r="202" spans="2:6" x14ac:dyDescent="0.2">
      <c r="B202" s="11"/>
      <c r="C202" s="108"/>
      <c r="E202" s="104"/>
      <c r="F202" s="11"/>
    </row>
    <row r="203" spans="2:6" x14ac:dyDescent="0.2">
      <c r="B203" s="11"/>
      <c r="C203" s="108"/>
      <c r="E203" s="104"/>
      <c r="F203" s="11"/>
    </row>
    <row r="204" spans="2:6" x14ac:dyDescent="0.2">
      <c r="B204" s="11"/>
      <c r="C204" s="108"/>
      <c r="E204" s="104"/>
      <c r="F204" s="11"/>
    </row>
    <row r="205" spans="2:6" x14ac:dyDescent="0.2">
      <c r="B205" s="11"/>
      <c r="C205" s="108"/>
      <c r="E205" s="104"/>
      <c r="F205" s="11"/>
    </row>
    <row r="206" spans="2:6" x14ac:dyDescent="0.2">
      <c r="B206" s="11"/>
      <c r="C206" s="108"/>
      <c r="E206" s="104"/>
      <c r="F206" s="11"/>
    </row>
    <row r="207" spans="2:6" x14ac:dyDescent="0.2">
      <c r="B207" s="11"/>
      <c r="C207" s="108"/>
      <c r="E207" s="104"/>
      <c r="F207" s="11"/>
    </row>
    <row r="208" spans="2:6" x14ac:dyDescent="0.2">
      <c r="B208" s="11"/>
      <c r="C208" s="108"/>
      <c r="E208" s="104"/>
      <c r="F208" s="11"/>
    </row>
    <row r="209" spans="2:6" x14ac:dyDescent="0.2">
      <c r="B209" s="11"/>
      <c r="C209" s="108"/>
      <c r="E209" s="104"/>
      <c r="F209" s="11"/>
    </row>
    <row r="210" spans="2:6" x14ac:dyDescent="0.2">
      <c r="B210" s="11"/>
      <c r="C210" s="108"/>
      <c r="E210" s="104"/>
      <c r="F210" s="11"/>
    </row>
    <row r="211" spans="2:6" x14ac:dyDescent="0.2">
      <c r="B211" s="11"/>
      <c r="C211" s="108"/>
      <c r="E211" s="104"/>
      <c r="F211" s="11"/>
    </row>
    <row r="212" spans="2:6" x14ac:dyDescent="0.2">
      <c r="B212" s="11"/>
      <c r="C212" s="108"/>
      <c r="E212" s="104"/>
      <c r="F212" s="11"/>
    </row>
    <row r="213" spans="2:6" x14ac:dyDescent="0.2">
      <c r="B213" s="11"/>
      <c r="C213" s="108"/>
      <c r="E213" s="104"/>
      <c r="F213" s="11"/>
    </row>
    <row r="214" spans="2:6" x14ac:dyDescent="0.2">
      <c r="B214" s="11"/>
      <c r="C214" s="108"/>
      <c r="E214" s="104"/>
      <c r="F214" s="11"/>
    </row>
    <row r="215" spans="2:6" x14ac:dyDescent="0.2">
      <c r="B215" s="11"/>
      <c r="C215" s="108"/>
      <c r="E215" s="104"/>
      <c r="F215" s="11"/>
    </row>
    <row r="216" spans="2:6" x14ac:dyDescent="0.2">
      <c r="B216" s="11"/>
      <c r="C216" s="108"/>
      <c r="E216" s="104"/>
      <c r="F216" s="11"/>
    </row>
    <row r="217" spans="2:6" x14ac:dyDescent="0.2">
      <c r="B217" s="11"/>
      <c r="C217" s="108"/>
      <c r="E217" s="104"/>
      <c r="F217" s="11"/>
    </row>
    <row r="218" spans="2:6" x14ac:dyDescent="0.2">
      <c r="B218" s="11"/>
      <c r="C218" s="108"/>
      <c r="E218" s="104"/>
      <c r="F218" s="11"/>
    </row>
    <row r="219" spans="2:6" x14ac:dyDescent="0.2">
      <c r="B219" s="11"/>
      <c r="C219" s="108"/>
      <c r="E219" s="104"/>
      <c r="F219" s="11"/>
    </row>
    <row r="220" spans="2:6" x14ac:dyDescent="0.2">
      <c r="B220" s="11"/>
      <c r="C220" s="108"/>
      <c r="E220" s="104"/>
      <c r="F220" s="11"/>
    </row>
    <row r="221" spans="2:6" x14ac:dyDescent="0.2">
      <c r="B221" s="11"/>
      <c r="C221" s="108"/>
      <c r="E221" s="104"/>
      <c r="F221" s="11"/>
    </row>
    <row r="222" spans="2:6" x14ac:dyDescent="0.2">
      <c r="B222" s="11"/>
      <c r="C222" s="108"/>
      <c r="E222" s="104"/>
      <c r="F222" s="11"/>
    </row>
    <row r="223" spans="2:6" x14ac:dyDescent="0.2">
      <c r="B223" s="11"/>
      <c r="C223" s="108"/>
      <c r="E223" s="104"/>
      <c r="F223" s="11"/>
    </row>
    <row r="224" spans="2:6" x14ac:dyDescent="0.2">
      <c r="B224" s="11"/>
      <c r="C224" s="108"/>
      <c r="E224" s="104"/>
      <c r="F224" s="11"/>
    </row>
    <row r="225" spans="2:6" x14ac:dyDescent="0.2">
      <c r="B225" s="11"/>
      <c r="C225" s="108"/>
      <c r="E225" s="104"/>
      <c r="F225" s="11"/>
    </row>
    <row r="226" spans="2:6" x14ac:dyDescent="0.2">
      <c r="B226" s="11"/>
      <c r="C226" s="108"/>
      <c r="E226" s="104"/>
      <c r="F226" s="11"/>
    </row>
    <row r="227" spans="2:6" x14ac:dyDescent="0.2">
      <c r="B227" s="11"/>
      <c r="C227" s="108"/>
      <c r="E227" s="104"/>
      <c r="F227" s="11"/>
    </row>
    <row r="228" spans="2:6" x14ac:dyDescent="0.2">
      <c r="B228" s="11"/>
      <c r="C228" s="108"/>
      <c r="E228" s="104"/>
      <c r="F228" s="11"/>
    </row>
    <row r="229" spans="2:6" x14ac:dyDescent="0.2">
      <c r="B229" s="11"/>
      <c r="C229" s="108"/>
      <c r="E229" s="104"/>
      <c r="F229" s="11"/>
    </row>
    <row r="230" spans="2:6" x14ac:dyDescent="0.2">
      <c r="B230" s="11"/>
      <c r="C230" s="108"/>
      <c r="E230" s="104"/>
      <c r="F230" s="11"/>
    </row>
    <row r="231" spans="2:6" x14ac:dyDescent="0.2">
      <c r="B231" s="11"/>
      <c r="C231" s="108"/>
      <c r="E231" s="104"/>
      <c r="F231" s="11"/>
    </row>
    <row r="232" spans="2:6" x14ac:dyDescent="0.2">
      <c r="B232" s="11"/>
      <c r="C232" s="108"/>
      <c r="E232" s="104"/>
      <c r="F232" s="11"/>
    </row>
    <row r="233" spans="2:6" x14ac:dyDescent="0.2">
      <c r="B233" s="11"/>
      <c r="C233" s="108"/>
      <c r="E233" s="104"/>
      <c r="F233" s="11"/>
    </row>
    <row r="234" spans="2:6" x14ac:dyDescent="0.2">
      <c r="B234" s="11"/>
      <c r="C234" s="108"/>
      <c r="E234" s="104"/>
      <c r="F234" s="11"/>
    </row>
    <row r="235" spans="2:6" x14ac:dyDescent="0.2">
      <c r="B235" s="11"/>
      <c r="C235" s="108"/>
      <c r="E235" s="104"/>
      <c r="F235" s="11"/>
    </row>
    <row r="236" spans="2:6" x14ac:dyDescent="0.2">
      <c r="B236" s="11"/>
      <c r="C236" s="108"/>
      <c r="E236" s="104"/>
      <c r="F236" s="11"/>
    </row>
    <row r="237" spans="2:6" x14ac:dyDescent="0.2">
      <c r="B237" s="11"/>
      <c r="C237" s="108"/>
      <c r="E237" s="104"/>
      <c r="F237" s="11"/>
    </row>
    <row r="238" spans="2:6" x14ac:dyDescent="0.2">
      <c r="B238" s="11"/>
      <c r="C238" s="108"/>
      <c r="E238" s="104"/>
      <c r="F238" s="11"/>
    </row>
    <row r="239" spans="2:6" x14ac:dyDescent="0.2">
      <c r="B239" s="11"/>
      <c r="C239" s="108"/>
      <c r="E239" s="104"/>
      <c r="F239" s="11"/>
    </row>
    <row r="240" spans="2:6" x14ac:dyDescent="0.2">
      <c r="B240" s="11"/>
      <c r="C240" s="108"/>
      <c r="E240" s="104"/>
      <c r="F240" s="11"/>
    </row>
    <row r="241" spans="2:6" x14ac:dyDescent="0.2">
      <c r="B241" s="11"/>
      <c r="C241" s="108"/>
      <c r="E241" s="104"/>
      <c r="F241" s="11"/>
    </row>
    <row r="242" spans="2:6" x14ac:dyDescent="0.2">
      <c r="B242" s="11"/>
      <c r="C242" s="108"/>
      <c r="E242" s="104"/>
      <c r="F242" s="11"/>
    </row>
    <row r="243" spans="2:6" x14ac:dyDescent="0.2">
      <c r="B243" s="11"/>
      <c r="C243" s="108"/>
      <c r="E243" s="104"/>
      <c r="F243" s="11"/>
    </row>
    <row r="244" spans="2:6" x14ac:dyDescent="0.2">
      <c r="B244" s="11"/>
      <c r="C244" s="108"/>
      <c r="E244" s="104"/>
      <c r="F244" s="11"/>
    </row>
    <row r="245" spans="2:6" x14ac:dyDescent="0.2">
      <c r="B245" s="11"/>
      <c r="C245" s="108"/>
      <c r="E245" s="104"/>
      <c r="F245" s="11"/>
    </row>
    <row r="246" spans="2:6" x14ac:dyDescent="0.2">
      <c r="B246" s="11"/>
      <c r="C246" s="108"/>
      <c r="E246" s="104"/>
      <c r="F246" s="11"/>
    </row>
    <row r="247" spans="2:6" x14ac:dyDescent="0.2">
      <c r="B247" s="11"/>
      <c r="C247" s="108"/>
      <c r="E247" s="104"/>
      <c r="F247" s="11"/>
    </row>
    <row r="248" spans="2:6" x14ac:dyDescent="0.2">
      <c r="B248" s="11"/>
      <c r="C248" s="108"/>
      <c r="E248" s="104"/>
      <c r="F248" s="11"/>
    </row>
    <row r="249" spans="2:6" x14ac:dyDescent="0.2">
      <c r="B249" s="11"/>
      <c r="C249" s="108"/>
      <c r="E249" s="104"/>
      <c r="F249" s="11"/>
    </row>
    <row r="250" spans="2:6" x14ac:dyDescent="0.2">
      <c r="B250" s="11"/>
      <c r="C250" s="108"/>
      <c r="E250" s="104"/>
      <c r="F250" s="11"/>
    </row>
    <row r="251" spans="2:6" x14ac:dyDescent="0.2">
      <c r="B251" s="11"/>
      <c r="C251" s="108"/>
      <c r="E251" s="104"/>
      <c r="F251" s="11"/>
    </row>
    <row r="252" spans="2:6" x14ac:dyDescent="0.2">
      <c r="B252" s="11"/>
      <c r="C252" s="108"/>
      <c r="E252" s="104"/>
      <c r="F252" s="11"/>
    </row>
    <row r="253" spans="2:6" x14ac:dyDescent="0.2">
      <c r="B253" s="11"/>
      <c r="C253" s="108"/>
      <c r="E253" s="104"/>
      <c r="F253" s="11"/>
    </row>
    <row r="254" spans="2:6" x14ac:dyDescent="0.2">
      <c r="B254" s="11"/>
      <c r="C254" s="108"/>
      <c r="E254" s="104"/>
      <c r="F254" s="11"/>
    </row>
    <row r="255" spans="2:6" x14ac:dyDescent="0.2">
      <c r="B255" s="11"/>
      <c r="C255" s="108"/>
      <c r="E255" s="104"/>
      <c r="F255" s="11"/>
    </row>
    <row r="256" spans="2:6" x14ac:dyDescent="0.2">
      <c r="B256" s="11"/>
      <c r="C256" s="108"/>
      <c r="E256" s="104"/>
      <c r="F256" s="11"/>
    </row>
    <row r="257" spans="2:6" x14ac:dyDescent="0.2">
      <c r="B257" s="11"/>
      <c r="C257" s="108"/>
      <c r="E257" s="104"/>
      <c r="F257" s="11"/>
    </row>
    <row r="258" spans="2:6" x14ac:dyDescent="0.2">
      <c r="B258" s="11"/>
      <c r="C258" s="108"/>
      <c r="E258" s="104"/>
      <c r="F258" s="11"/>
    </row>
    <row r="259" spans="2:6" x14ac:dyDescent="0.2">
      <c r="B259" s="11"/>
      <c r="C259" s="108"/>
      <c r="E259" s="104"/>
      <c r="F259" s="11"/>
    </row>
    <row r="260" spans="2:6" x14ac:dyDescent="0.2">
      <c r="B260" s="11"/>
      <c r="C260" s="108"/>
      <c r="E260" s="104"/>
      <c r="F260" s="11"/>
    </row>
    <row r="261" spans="2:6" x14ac:dyDescent="0.2">
      <c r="B261" s="11"/>
      <c r="C261" s="108"/>
      <c r="E261" s="104"/>
      <c r="F261" s="11"/>
    </row>
    <row r="262" spans="2:6" x14ac:dyDescent="0.2">
      <c r="B262" s="11"/>
      <c r="C262" s="108"/>
      <c r="E262" s="104"/>
      <c r="F262" s="11"/>
    </row>
    <row r="263" spans="2:6" x14ac:dyDescent="0.2">
      <c r="B263" s="11"/>
      <c r="C263" s="108"/>
      <c r="E263" s="104"/>
      <c r="F263" s="11"/>
    </row>
    <row r="264" spans="2:6" x14ac:dyDescent="0.2">
      <c r="B264" s="11"/>
      <c r="C264" s="108"/>
      <c r="E264" s="104"/>
      <c r="F264" s="11"/>
    </row>
    <row r="265" spans="2:6" x14ac:dyDescent="0.2">
      <c r="B265" s="11"/>
      <c r="C265" s="108"/>
      <c r="E265" s="104"/>
      <c r="F265" s="11"/>
    </row>
    <row r="266" spans="2:6" x14ac:dyDescent="0.2">
      <c r="B266" s="11"/>
      <c r="C266" s="108"/>
      <c r="E266" s="104"/>
      <c r="F266" s="11"/>
    </row>
    <row r="267" spans="2:6" x14ac:dyDescent="0.2">
      <c r="B267" s="11"/>
      <c r="C267" s="108"/>
      <c r="E267" s="104"/>
      <c r="F267" s="11"/>
    </row>
    <row r="268" spans="2:6" x14ac:dyDescent="0.2">
      <c r="B268" s="11"/>
      <c r="C268" s="108"/>
      <c r="E268" s="104"/>
      <c r="F268" s="11"/>
    </row>
    <row r="269" spans="2:6" x14ac:dyDescent="0.2">
      <c r="B269" s="11"/>
      <c r="C269" s="108"/>
      <c r="E269" s="104"/>
      <c r="F269" s="11"/>
    </row>
    <row r="270" spans="2:6" x14ac:dyDescent="0.2">
      <c r="B270" s="11"/>
      <c r="C270" s="108"/>
      <c r="E270" s="104"/>
      <c r="F270" s="11"/>
    </row>
    <row r="271" spans="2:6" x14ac:dyDescent="0.2">
      <c r="B271" s="11"/>
      <c r="C271" s="108"/>
      <c r="E271" s="104"/>
      <c r="F271" s="11"/>
    </row>
    <row r="272" spans="2:6" x14ac:dyDescent="0.2">
      <c r="B272" s="11"/>
      <c r="C272" s="108"/>
      <c r="E272" s="104"/>
      <c r="F272" s="11"/>
    </row>
    <row r="273" spans="2:6" x14ac:dyDescent="0.2">
      <c r="B273" s="11"/>
      <c r="C273" s="108"/>
      <c r="E273" s="104"/>
      <c r="F273" s="11"/>
    </row>
    <row r="274" spans="2:6" x14ac:dyDescent="0.2">
      <c r="B274" s="11"/>
      <c r="C274" s="108"/>
      <c r="E274" s="104"/>
      <c r="F274" s="11"/>
    </row>
    <row r="275" spans="2:6" x14ac:dyDescent="0.2">
      <c r="B275" s="11"/>
      <c r="C275" s="108"/>
      <c r="E275" s="104"/>
      <c r="F275" s="11"/>
    </row>
    <row r="276" spans="2:6" x14ac:dyDescent="0.2">
      <c r="B276" s="11"/>
      <c r="C276" s="108"/>
      <c r="E276" s="104"/>
      <c r="F276" s="11"/>
    </row>
    <row r="277" spans="2:6" x14ac:dyDescent="0.2">
      <c r="B277" s="11"/>
      <c r="C277" s="108"/>
      <c r="E277" s="104"/>
      <c r="F277" s="11"/>
    </row>
    <row r="278" spans="2:6" x14ac:dyDescent="0.2">
      <c r="B278" s="11"/>
      <c r="C278" s="108"/>
      <c r="E278" s="104"/>
      <c r="F278" s="11"/>
    </row>
    <row r="279" spans="2:6" x14ac:dyDescent="0.2">
      <c r="B279" s="11"/>
      <c r="C279" s="108"/>
      <c r="E279" s="104"/>
      <c r="F279" s="11"/>
    </row>
    <row r="280" spans="2:6" x14ac:dyDescent="0.2">
      <c r="B280" s="11"/>
      <c r="C280" s="108"/>
      <c r="E280" s="104"/>
      <c r="F280" s="11"/>
    </row>
    <row r="281" spans="2:6" x14ac:dyDescent="0.2">
      <c r="B281" s="11"/>
      <c r="C281" s="108"/>
      <c r="E281" s="104"/>
      <c r="F281" s="11"/>
    </row>
    <row r="282" spans="2:6" x14ac:dyDescent="0.2">
      <c r="B282" s="11"/>
      <c r="C282" s="108"/>
      <c r="E282" s="104"/>
      <c r="F282" s="11"/>
    </row>
    <row r="283" spans="2:6" x14ac:dyDescent="0.2">
      <c r="B283" s="11"/>
      <c r="C283" s="108"/>
      <c r="E283" s="104"/>
      <c r="F283" s="11"/>
    </row>
    <row r="284" spans="2:6" x14ac:dyDescent="0.2">
      <c r="B284" s="11"/>
      <c r="C284" s="108"/>
      <c r="E284" s="104"/>
      <c r="F284" s="11"/>
    </row>
    <row r="285" spans="2:6" x14ac:dyDescent="0.2">
      <c r="B285" s="11"/>
      <c r="C285" s="108"/>
      <c r="E285" s="104"/>
      <c r="F285" s="11"/>
    </row>
    <row r="286" spans="2:6" x14ac:dyDescent="0.2">
      <c r="B286" s="11"/>
      <c r="C286" s="108"/>
      <c r="E286" s="104"/>
      <c r="F286" s="11"/>
    </row>
    <row r="287" spans="2:6" x14ac:dyDescent="0.2">
      <c r="B287" s="11"/>
      <c r="C287" s="108"/>
      <c r="E287" s="104"/>
      <c r="F287" s="11"/>
    </row>
    <row r="288" spans="2:6" x14ac:dyDescent="0.2">
      <c r="B288" s="11"/>
      <c r="C288" s="108"/>
      <c r="E288" s="104"/>
      <c r="F288" s="11"/>
    </row>
    <row r="289" spans="2:6" x14ac:dyDescent="0.2">
      <c r="B289" s="11"/>
      <c r="C289" s="108"/>
      <c r="E289" s="104"/>
      <c r="F289" s="11"/>
    </row>
    <row r="290" spans="2:6" x14ac:dyDescent="0.2">
      <c r="B290" s="11"/>
      <c r="C290" s="108"/>
      <c r="E290" s="104"/>
      <c r="F290" s="11"/>
    </row>
    <row r="291" spans="2:6" x14ac:dyDescent="0.2">
      <c r="B291" s="11"/>
      <c r="C291" s="108"/>
      <c r="E291" s="104"/>
      <c r="F291" s="11"/>
    </row>
    <row r="292" spans="2:6" x14ac:dyDescent="0.2">
      <c r="B292" s="11"/>
      <c r="C292" s="108"/>
      <c r="E292" s="104"/>
      <c r="F292" s="11"/>
    </row>
    <row r="293" spans="2:6" x14ac:dyDescent="0.2">
      <c r="B293" s="11"/>
      <c r="C293" s="108"/>
      <c r="E293" s="104"/>
      <c r="F293" s="11"/>
    </row>
    <row r="294" spans="2:6" x14ac:dyDescent="0.2">
      <c r="B294" s="11"/>
      <c r="C294" s="108"/>
      <c r="E294" s="104"/>
      <c r="F294" s="11"/>
    </row>
    <row r="295" spans="2:6" x14ac:dyDescent="0.2">
      <c r="B295" s="11"/>
      <c r="C295" s="108"/>
      <c r="E295" s="104"/>
      <c r="F295" s="11"/>
    </row>
    <row r="296" spans="2:6" x14ac:dyDescent="0.2">
      <c r="B296" s="11"/>
      <c r="C296" s="108"/>
      <c r="E296" s="104"/>
      <c r="F296" s="11"/>
    </row>
    <row r="297" spans="2:6" x14ac:dyDescent="0.2">
      <c r="B297" s="11"/>
      <c r="C297" s="108"/>
      <c r="E297" s="104"/>
      <c r="F297" s="11"/>
    </row>
    <row r="298" spans="2:6" x14ac:dyDescent="0.2">
      <c r="B298" s="11"/>
      <c r="C298" s="108"/>
      <c r="E298" s="104"/>
      <c r="F298" s="11"/>
    </row>
    <row r="299" spans="2:6" x14ac:dyDescent="0.2">
      <c r="B299" s="11"/>
      <c r="C299" s="108"/>
      <c r="E299" s="104"/>
      <c r="F299" s="11"/>
    </row>
    <row r="300" spans="2:6" x14ac:dyDescent="0.2">
      <c r="B300" s="11"/>
      <c r="C300" s="108"/>
      <c r="E300" s="104"/>
      <c r="F300" s="11"/>
    </row>
    <row r="301" spans="2:6" x14ac:dyDescent="0.2">
      <c r="B301" s="11"/>
      <c r="C301" s="108"/>
      <c r="E301" s="104"/>
      <c r="F301" s="11"/>
    </row>
    <row r="302" spans="2:6" x14ac:dyDescent="0.2">
      <c r="B302" s="11"/>
      <c r="C302" s="108"/>
      <c r="E302" s="104"/>
      <c r="F302" s="11"/>
    </row>
    <row r="303" spans="2:6" x14ac:dyDescent="0.2">
      <c r="B303" s="11"/>
      <c r="C303" s="108"/>
      <c r="E303" s="104"/>
      <c r="F303" s="11"/>
    </row>
    <row r="304" spans="2:6" x14ac:dyDescent="0.2">
      <c r="B304" s="11"/>
      <c r="C304" s="108"/>
      <c r="E304" s="104"/>
      <c r="F304" s="11"/>
    </row>
    <row r="305" spans="2:6" x14ac:dyDescent="0.2">
      <c r="B305" s="11"/>
      <c r="C305" s="108"/>
      <c r="E305" s="104"/>
      <c r="F305" s="11"/>
    </row>
    <row r="306" spans="2:6" x14ac:dyDescent="0.2">
      <c r="B306" s="11"/>
      <c r="C306" s="108"/>
      <c r="E306" s="104"/>
      <c r="F306" s="11"/>
    </row>
    <row r="307" spans="2:6" x14ac:dyDescent="0.2">
      <c r="B307" s="11"/>
      <c r="C307" s="108"/>
      <c r="E307" s="104"/>
      <c r="F307" s="11"/>
    </row>
    <row r="308" spans="2:6" x14ac:dyDescent="0.2">
      <c r="B308" s="11"/>
      <c r="C308" s="108"/>
      <c r="E308" s="104"/>
      <c r="F308" s="11"/>
    </row>
    <row r="309" spans="2:6" x14ac:dyDescent="0.2">
      <c r="B309" s="11"/>
      <c r="C309" s="108"/>
      <c r="E309" s="104"/>
      <c r="F309" s="11"/>
    </row>
    <row r="310" spans="2:6" x14ac:dyDescent="0.2">
      <c r="B310" s="11"/>
      <c r="C310" s="108"/>
      <c r="E310" s="104"/>
      <c r="F310" s="11"/>
    </row>
    <row r="311" spans="2:6" x14ac:dyDescent="0.2">
      <c r="B311" s="11"/>
      <c r="C311" s="108"/>
      <c r="E311" s="104"/>
      <c r="F311" s="11"/>
    </row>
    <row r="312" spans="2:6" x14ac:dyDescent="0.2">
      <c r="B312" s="11"/>
      <c r="C312" s="108"/>
      <c r="E312" s="104"/>
      <c r="F312" s="11"/>
    </row>
    <row r="313" spans="2:6" x14ac:dyDescent="0.2">
      <c r="B313" s="11"/>
      <c r="C313" s="108"/>
      <c r="E313" s="104"/>
      <c r="F313" s="11"/>
    </row>
    <row r="314" spans="2:6" x14ac:dyDescent="0.2">
      <c r="B314" s="11"/>
      <c r="C314" s="108"/>
      <c r="E314" s="104"/>
      <c r="F314" s="11"/>
    </row>
    <row r="315" spans="2:6" x14ac:dyDescent="0.2">
      <c r="B315" s="11"/>
      <c r="C315" s="108"/>
      <c r="E315" s="104"/>
      <c r="F315" s="11"/>
    </row>
    <row r="316" spans="2:6" x14ac:dyDescent="0.2">
      <c r="B316" s="11"/>
      <c r="C316" s="108"/>
      <c r="E316" s="104"/>
      <c r="F316" s="11"/>
    </row>
    <row r="317" spans="2:6" x14ac:dyDescent="0.2">
      <c r="B317" s="11"/>
      <c r="C317" s="108"/>
      <c r="E317" s="104"/>
      <c r="F317" s="11"/>
    </row>
    <row r="318" spans="2:6" x14ac:dyDescent="0.2">
      <c r="B318" s="11"/>
      <c r="C318" s="108"/>
      <c r="E318" s="104"/>
      <c r="F318" s="11"/>
    </row>
    <row r="319" spans="2:6" x14ac:dyDescent="0.2">
      <c r="B319" s="11"/>
      <c r="C319" s="108"/>
      <c r="E319" s="104"/>
      <c r="F319" s="11"/>
    </row>
    <row r="320" spans="2:6" x14ac:dyDescent="0.2">
      <c r="B320" s="11"/>
      <c r="C320" s="108"/>
      <c r="E320" s="104"/>
      <c r="F320" s="11"/>
    </row>
    <row r="321" spans="2:6" x14ac:dyDescent="0.2">
      <c r="B321" s="11"/>
      <c r="C321" s="108"/>
      <c r="E321" s="104"/>
      <c r="F321" s="11"/>
    </row>
    <row r="322" spans="2:6" x14ac:dyDescent="0.2">
      <c r="B322" s="11"/>
      <c r="C322" s="108"/>
      <c r="E322" s="104"/>
      <c r="F322" s="11"/>
    </row>
    <row r="323" spans="2:6" x14ac:dyDescent="0.2">
      <c r="B323" s="11"/>
      <c r="C323" s="108"/>
      <c r="E323" s="104"/>
      <c r="F323" s="11"/>
    </row>
    <row r="324" spans="2:6" x14ac:dyDescent="0.2">
      <c r="B324" s="11"/>
      <c r="C324" s="108"/>
      <c r="E324" s="104"/>
      <c r="F324" s="11"/>
    </row>
    <row r="325" spans="2:6" x14ac:dyDescent="0.2">
      <c r="B325" s="11"/>
      <c r="C325" s="108"/>
      <c r="E325" s="104"/>
      <c r="F325" s="11"/>
    </row>
    <row r="326" spans="2:6" x14ac:dyDescent="0.2">
      <c r="B326" s="11"/>
      <c r="C326" s="108"/>
      <c r="E326" s="104"/>
      <c r="F326" s="11"/>
    </row>
    <row r="327" spans="2:6" x14ac:dyDescent="0.2">
      <c r="B327" s="11"/>
      <c r="C327" s="108"/>
      <c r="E327" s="104"/>
      <c r="F327" s="11"/>
    </row>
    <row r="328" spans="2:6" x14ac:dyDescent="0.2">
      <c r="B328" s="11"/>
      <c r="C328" s="108"/>
      <c r="E328" s="104"/>
      <c r="F328" s="11"/>
    </row>
    <row r="329" spans="2:6" x14ac:dyDescent="0.2">
      <c r="B329" s="11"/>
      <c r="C329" s="108"/>
      <c r="E329" s="104"/>
      <c r="F329" s="11"/>
    </row>
    <row r="330" spans="2:6" x14ac:dyDescent="0.2">
      <c r="B330" s="11"/>
      <c r="C330" s="108"/>
      <c r="E330" s="104"/>
      <c r="F330" s="11"/>
    </row>
    <row r="331" spans="2:6" x14ac:dyDescent="0.2">
      <c r="B331" s="11"/>
      <c r="C331" s="108"/>
      <c r="E331" s="104"/>
      <c r="F331" s="11"/>
    </row>
    <row r="332" spans="2:6" x14ac:dyDescent="0.2">
      <c r="B332" s="11"/>
      <c r="C332" s="108"/>
      <c r="E332" s="104"/>
      <c r="F332" s="11"/>
    </row>
  </sheetData>
  <sortState xmlns:xlrd2="http://schemas.microsoft.com/office/spreadsheetml/2017/richdata2" ref="B3:J11">
    <sortCondition descending="1" ref="D3:D11"/>
    <sortCondition ref="E3:E11"/>
  </sortState>
  <hyperlinks>
    <hyperlink ref="A1" location="Contents!A1" display="Contents" xr:uid="{17997CEC-4122-493F-A378-D10733623FA6}"/>
  </hyperlink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15"/>
  <sheetViews>
    <sheetView zoomScale="75" zoomScaleNormal="75" workbookViewId="0"/>
  </sheetViews>
  <sheetFormatPr defaultRowHeight="12.75" x14ac:dyDescent="0.2"/>
  <cols>
    <col min="1" max="1" width="82" style="6" bestFit="1" customWidth="1"/>
    <col min="2" max="2" width="9.140625" style="6" customWidth="1"/>
    <col min="3" max="3" width="12.28515625" style="6" bestFit="1" customWidth="1"/>
    <col min="4" max="4" width="79.28515625" style="6" customWidth="1"/>
    <col min="5" max="1024" width="9.140625" style="6" customWidth="1"/>
  </cols>
  <sheetData>
    <row r="1" spans="1:4" x14ac:dyDescent="0.2">
      <c r="A1" s="373" t="s">
        <v>1770</v>
      </c>
    </row>
    <row r="2" spans="1:4" s="7" customFormat="1" x14ac:dyDescent="0.2">
      <c r="A2" s="140" t="s">
        <v>907</v>
      </c>
      <c r="B2" s="139" t="s">
        <v>446</v>
      </c>
      <c r="C2" s="141"/>
      <c r="D2" s="141"/>
    </row>
    <row r="3" spans="1:4" x14ac:dyDescent="0.2">
      <c r="A3" s="133" t="s">
        <v>908</v>
      </c>
      <c r="B3" s="134">
        <f>'Retrieved References'!A497-'Retrieved References'!A3+1</f>
        <v>495</v>
      </c>
      <c r="C3" s="54"/>
      <c r="D3" s="54"/>
    </row>
    <row r="4" spans="1:4" x14ac:dyDescent="0.2">
      <c r="A4" s="133" t="s">
        <v>909</v>
      </c>
      <c r="B4" s="134">
        <f>'Retrieved References'!F498</f>
        <v>242</v>
      </c>
      <c r="C4" s="54"/>
      <c r="D4" s="54"/>
    </row>
    <row r="5" spans="1:4" x14ac:dyDescent="0.2">
      <c r="A5" s="133" t="s">
        <v>1869</v>
      </c>
      <c r="B5" s="134">
        <f>'Retrieved References'!G498</f>
        <v>90</v>
      </c>
      <c r="C5" s="54"/>
      <c r="D5" s="54"/>
    </row>
    <row r="6" spans="1:4" x14ac:dyDescent="0.2">
      <c r="A6" s="133" t="s">
        <v>910</v>
      </c>
      <c r="B6" s="134">
        <f>'Retrieved References'!H498</f>
        <v>66</v>
      </c>
      <c r="C6" s="54"/>
      <c r="D6" s="54"/>
    </row>
    <row r="7" spans="1:4" x14ac:dyDescent="0.2">
      <c r="A7" s="135" t="s">
        <v>911</v>
      </c>
      <c r="B7" s="136">
        <f>'Retrieved References'!I498</f>
        <v>97</v>
      </c>
      <c r="C7" s="54"/>
      <c r="D7" s="54"/>
    </row>
    <row r="8" spans="1:4" x14ac:dyDescent="0.2">
      <c r="A8" s="140" t="s">
        <v>917</v>
      </c>
      <c r="B8" s="139" t="s">
        <v>446</v>
      </c>
      <c r="C8" s="54"/>
      <c r="D8" s="54"/>
    </row>
    <row r="9" spans="1:4" x14ac:dyDescent="0.2">
      <c r="A9" s="133" t="s">
        <v>912</v>
      </c>
      <c r="B9" s="134">
        <f>'Snowballed References'!A11-'Snowballed References'!A3+1</f>
        <v>9</v>
      </c>
      <c r="C9" s="142"/>
      <c r="D9" s="54"/>
    </row>
    <row r="10" spans="1:4" x14ac:dyDescent="0.2">
      <c r="A10" s="133" t="s">
        <v>913</v>
      </c>
      <c r="B10" s="134">
        <f>'Snowballed References'!F12</f>
        <v>2</v>
      </c>
      <c r="C10" s="54"/>
      <c r="D10" s="54"/>
    </row>
    <row r="11" spans="1:4" x14ac:dyDescent="0.2">
      <c r="A11" s="133" t="s">
        <v>1870</v>
      </c>
      <c r="B11" s="134">
        <f>'Snowballed References'!G12</f>
        <v>5</v>
      </c>
      <c r="C11" s="54"/>
      <c r="D11" s="54"/>
    </row>
    <row r="12" spans="1:4" x14ac:dyDescent="0.2">
      <c r="A12" s="133" t="s">
        <v>914</v>
      </c>
      <c r="B12" s="134">
        <f>'Snowballed References'!H12</f>
        <v>0</v>
      </c>
      <c r="C12" s="54"/>
      <c r="D12" s="143"/>
    </row>
    <row r="13" spans="1:4" x14ac:dyDescent="0.2">
      <c r="A13" s="135" t="s">
        <v>915</v>
      </c>
      <c r="B13" s="136">
        <f>'Snowballed References'!I12</f>
        <v>2</v>
      </c>
      <c r="C13" s="54"/>
      <c r="D13" s="54"/>
    </row>
    <row r="14" spans="1:4" x14ac:dyDescent="0.2">
      <c r="A14" s="138" t="s">
        <v>916</v>
      </c>
      <c r="B14" s="137">
        <f>B7+B13</f>
        <v>99</v>
      </c>
      <c r="C14" s="144"/>
      <c r="D14" s="54"/>
    </row>
    <row r="15" spans="1:4" x14ac:dyDescent="0.2">
      <c r="A15" s="54"/>
      <c r="B15" s="54"/>
      <c r="C15" s="144"/>
      <c r="D15" s="54"/>
    </row>
  </sheetData>
  <hyperlinks>
    <hyperlink ref="A1" location="Contents!A1" display="Contents" xr:uid="{CEBD83AD-2E4E-42C7-8CC7-7ED3EA15BD4A}"/>
  </hyperlinks>
  <pageMargins left="0.78749999999999998" right="0.78749999999999998" top="0.98402777777777795" bottom="0.98402777777777795" header="0.51180555555555496" footer="0.51180555555555496"/>
  <pageSetup paperSize="9"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104"/>
  <sheetViews>
    <sheetView zoomScale="75" zoomScaleNormal="75" workbookViewId="0"/>
  </sheetViews>
  <sheetFormatPr defaultRowHeight="12.75" x14ac:dyDescent="0.2"/>
  <cols>
    <col min="1" max="1" width="22.28515625" style="8" bestFit="1" customWidth="1"/>
    <col min="2" max="2" width="5.7109375" bestFit="1" customWidth="1"/>
    <col min="3" max="3" width="10.85546875" bestFit="1" customWidth="1"/>
    <col min="4" max="4" width="9.5703125" bestFit="1" customWidth="1"/>
    <col min="5" max="5" width="10.28515625" bestFit="1" customWidth="1"/>
    <col min="6" max="6" width="13.7109375" customWidth="1"/>
    <col min="7" max="7" width="18.7109375" customWidth="1"/>
    <col min="8" max="8" width="19.7109375" customWidth="1"/>
    <col min="9" max="9" width="9.42578125" customWidth="1"/>
    <col min="10" max="10" width="13.85546875" bestFit="1" customWidth="1"/>
    <col min="11" max="11" width="13.5703125" customWidth="1"/>
    <col min="12" max="12" width="34.28515625" customWidth="1"/>
    <col min="13" max="16" width="31.5703125" customWidth="1"/>
    <col min="17" max="17" width="35.5703125" customWidth="1"/>
    <col min="18" max="18" width="40.7109375" customWidth="1"/>
    <col min="19" max="19" width="100.28515625" customWidth="1"/>
    <col min="20" max="20" width="43.7109375" customWidth="1"/>
    <col min="21" max="1029" width="8.7109375" customWidth="1"/>
  </cols>
  <sheetData>
    <row r="1" spans="1:20" x14ac:dyDescent="0.2">
      <c r="A1" s="373" t="s">
        <v>1770</v>
      </c>
    </row>
    <row r="2" spans="1:20" s="1" customFormat="1" x14ac:dyDescent="0.2">
      <c r="A2" s="55" t="s">
        <v>0</v>
      </c>
      <c r="B2" s="55" t="s">
        <v>1</v>
      </c>
      <c r="C2" s="55" t="s">
        <v>2</v>
      </c>
      <c r="D2" s="55" t="s">
        <v>3</v>
      </c>
      <c r="E2" s="55" t="s">
        <v>934</v>
      </c>
      <c r="F2" s="55" t="s">
        <v>942</v>
      </c>
      <c r="G2" s="55" t="s">
        <v>944</v>
      </c>
      <c r="H2" s="55" t="s">
        <v>318</v>
      </c>
      <c r="I2" s="55" t="s">
        <v>5</v>
      </c>
      <c r="J2" s="55" t="s">
        <v>6</v>
      </c>
      <c r="K2" s="55" t="s">
        <v>445</v>
      </c>
      <c r="L2" s="55" t="s">
        <v>310</v>
      </c>
      <c r="M2" s="55" t="s">
        <v>930</v>
      </c>
      <c r="N2" s="55" t="s">
        <v>931</v>
      </c>
      <c r="O2" s="55" t="s">
        <v>948</v>
      </c>
      <c r="P2" s="55" t="s">
        <v>296</v>
      </c>
      <c r="Q2" s="55" t="s">
        <v>444</v>
      </c>
      <c r="R2" s="55" t="s">
        <v>945</v>
      </c>
      <c r="S2" s="55" t="s">
        <v>7</v>
      </c>
      <c r="T2" s="55" t="s">
        <v>1755</v>
      </c>
    </row>
    <row r="3" spans="1:20" s="52" customFormat="1" ht="153" x14ac:dyDescent="0.2">
      <c r="A3" s="159" t="s">
        <v>376</v>
      </c>
      <c r="B3" s="21">
        <v>1996</v>
      </c>
      <c r="C3" s="21">
        <v>1</v>
      </c>
      <c r="D3" s="21">
        <v>0</v>
      </c>
      <c r="E3" s="21">
        <v>1</v>
      </c>
      <c r="F3" s="21" t="str">
        <f>'Study types'!$A$5</f>
        <v>simulation study</v>
      </c>
      <c r="G3" s="21"/>
      <c r="H3" s="21"/>
      <c r="I3" s="21" t="str">
        <f>'SWEBOK KAs'!$A$109</f>
        <v>SWEBOK</v>
      </c>
      <c r="J3" s="21"/>
      <c r="K3" s="21" t="str">
        <f>'Ultimate Goals'!$A$7</f>
        <v>prediction</v>
      </c>
      <c r="L3" s="159" t="s">
        <v>993</v>
      </c>
      <c r="M3" s="21"/>
      <c r="N3" s="21"/>
      <c r="O3" s="21" t="str">
        <f>'Productivity Measures'!$A$25</f>
        <v>DSLOC / p-m</v>
      </c>
      <c r="P3" s="21" t="s">
        <v>851</v>
      </c>
      <c r="Q3" s="159" t="s">
        <v>1712</v>
      </c>
      <c r="R3" s="159"/>
      <c r="S3" s="163" t="s">
        <v>1475</v>
      </c>
      <c r="T3" s="21"/>
    </row>
    <row r="4" spans="1:20" s="4" customFormat="1" ht="140.25" x14ac:dyDescent="0.2">
      <c r="A4" s="21" t="s">
        <v>247</v>
      </c>
      <c r="B4" s="21">
        <v>2009</v>
      </c>
      <c r="C4" s="21">
        <v>3</v>
      </c>
      <c r="D4" s="21">
        <v>1</v>
      </c>
      <c r="E4" s="21">
        <v>1</v>
      </c>
      <c r="F4" s="21" t="s">
        <v>42</v>
      </c>
      <c r="G4" s="21"/>
      <c r="H4" s="21"/>
      <c r="I4" s="21" t="str">
        <f>'SWEBOK KAs'!$A$55</f>
        <v>SEM</v>
      </c>
      <c r="J4" s="21"/>
      <c r="K4" s="21" t="str">
        <f>'Ultimate Goals'!$A$7</f>
        <v>prediction</v>
      </c>
      <c r="L4" s="159" t="s">
        <v>1049</v>
      </c>
      <c r="M4" s="21"/>
      <c r="N4" s="21"/>
      <c r="O4" s="21" t="str">
        <f>'Productivity Measures'!$A$35</f>
        <v>CCR / week</v>
      </c>
      <c r="P4" s="21" t="s">
        <v>883</v>
      </c>
      <c r="Q4" s="159" t="s">
        <v>1890</v>
      </c>
      <c r="R4" s="21"/>
      <c r="S4" s="163" t="s">
        <v>1833</v>
      </c>
      <c r="T4" s="21"/>
    </row>
    <row r="5" spans="1:20" s="4" customFormat="1" ht="178.5" x14ac:dyDescent="0.2">
      <c r="A5" s="21" t="s">
        <v>257</v>
      </c>
      <c r="B5" s="21">
        <v>2006</v>
      </c>
      <c r="C5" s="21">
        <v>3</v>
      </c>
      <c r="D5" s="21">
        <v>0</v>
      </c>
      <c r="E5" s="21">
        <v>1</v>
      </c>
      <c r="F5" s="21" t="str">
        <f>'Study types'!$A$4</f>
        <v>experiment</v>
      </c>
      <c r="G5" s="159" t="s">
        <v>305</v>
      </c>
      <c r="H5" s="21" t="s">
        <v>421</v>
      </c>
      <c r="I5" s="21" t="str">
        <f>'SWEBOK KAs'!$A$109</f>
        <v>SWEBOK</v>
      </c>
      <c r="J5" s="21"/>
      <c r="K5" s="21" t="str">
        <f>'Ultimate Goals'!$A$7</f>
        <v>prediction</v>
      </c>
      <c r="L5" s="159" t="s">
        <v>1873</v>
      </c>
      <c r="M5" s="21"/>
      <c r="N5" s="21"/>
      <c r="O5" s="21" t="str">
        <f>'Productivity Measures'!$A$9</f>
        <v>SDE</v>
      </c>
      <c r="P5" s="159" t="s">
        <v>949</v>
      </c>
      <c r="Q5" s="159" t="s">
        <v>1713</v>
      </c>
      <c r="R5" s="21"/>
      <c r="S5" s="163" t="s">
        <v>946</v>
      </c>
      <c r="T5" s="21"/>
    </row>
    <row r="6" spans="1:20" s="4" customFormat="1" ht="165.75" x14ac:dyDescent="0.2">
      <c r="A6" s="159" t="s">
        <v>258</v>
      </c>
      <c r="B6" s="21">
        <v>2017</v>
      </c>
      <c r="C6" s="21">
        <v>2</v>
      </c>
      <c r="D6" s="21">
        <v>0</v>
      </c>
      <c r="E6" s="21">
        <v>4</v>
      </c>
      <c r="F6" s="21" t="str">
        <f>'Study types'!$A$4</f>
        <v>experiment</v>
      </c>
      <c r="G6" s="159" t="s">
        <v>1194</v>
      </c>
      <c r="H6" s="21" t="s">
        <v>320</v>
      </c>
      <c r="I6" s="21" t="str">
        <f>'SWEBOK KAs'!$A$109</f>
        <v>SWEBOK</v>
      </c>
      <c r="J6" s="21"/>
      <c r="K6" s="21" t="str">
        <f>'Ultimate Goals'!$A$7</f>
        <v>prediction</v>
      </c>
      <c r="L6" s="159" t="s">
        <v>1874</v>
      </c>
      <c r="M6" s="21"/>
      <c r="N6" s="21"/>
      <c r="O6" s="21" t="str">
        <f>'Productivity Measures'!$A$18</f>
        <v>UCP / p-h</v>
      </c>
      <c r="P6" s="159" t="s">
        <v>1589</v>
      </c>
      <c r="Q6" s="159" t="s">
        <v>1714</v>
      </c>
      <c r="R6" s="159" t="s">
        <v>947</v>
      </c>
      <c r="S6" s="163" t="s">
        <v>1423</v>
      </c>
      <c r="T6" s="21"/>
    </row>
    <row r="7" spans="1:20" s="58" customFormat="1" ht="153" x14ac:dyDescent="0.2">
      <c r="A7" s="106" t="s">
        <v>1421</v>
      </c>
      <c r="B7" s="106">
        <v>2018</v>
      </c>
      <c r="C7" s="106">
        <v>2</v>
      </c>
      <c r="D7" s="106">
        <v>0</v>
      </c>
      <c r="E7" s="106">
        <v>2</v>
      </c>
      <c r="F7" s="106" t="str">
        <f>'Study types'!$A$4</f>
        <v>experiment</v>
      </c>
      <c r="G7" s="106" t="s">
        <v>305</v>
      </c>
      <c r="H7" s="106" t="s">
        <v>1477</v>
      </c>
      <c r="I7" s="106" t="str">
        <f>$I$9</f>
        <v>SC</v>
      </c>
      <c r="J7" s="106"/>
      <c r="K7" s="106" t="str">
        <f>'Ultimate Goals'!$A$7</f>
        <v>prediction</v>
      </c>
      <c r="L7" s="106" t="s">
        <v>1479</v>
      </c>
      <c r="M7" s="106"/>
      <c r="N7" s="106"/>
      <c r="O7" s="106" t="str">
        <f>'Productivity Measures'!$A$18</f>
        <v>UCP / p-h</v>
      </c>
      <c r="P7" s="106" t="s">
        <v>1484</v>
      </c>
      <c r="Q7" s="106" t="s">
        <v>1715</v>
      </c>
      <c r="R7" s="106" t="s">
        <v>1481</v>
      </c>
      <c r="S7" s="273" t="s">
        <v>1422</v>
      </c>
      <c r="T7" s="106"/>
    </row>
    <row r="8" spans="1:20" s="4" customFormat="1" ht="191.25" x14ac:dyDescent="0.2">
      <c r="A8" s="21" t="s">
        <v>251</v>
      </c>
      <c r="B8" s="21">
        <v>1991</v>
      </c>
      <c r="C8" s="21">
        <v>3</v>
      </c>
      <c r="D8" s="4">
        <v>0</v>
      </c>
      <c r="E8" s="4">
        <v>1</v>
      </c>
      <c r="F8" s="21" t="str">
        <f>'Study types'!$A$4</f>
        <v>experiment</v>
      </c>
      <c r="G8" s="21" t="s">
        <v>305</v>
      </c>
      <c r="H8" s="21" t="s">
        <v>306</v>
      </c>
      <c r="I8" s="21" t="str">
        <f>'SWEBOK KAs'!$A$74</f>
        <v>SM</v>
      </c>
      <c r="K8" s="21" t="str">
        <f>'Ultimate Goals'!$A$7</f>
        <v>prediction</v>
      </c>
      <c r="L8" s="159" t="s">
        <v>1875</v>
      </c>
      <c r="M8" s="21"/>
      <c r="N8" s="21"/>
      <c r="O8" s="21" t="str">
        <f>'Productivity Measures'!$A$9</f>
        <v>SDE</v>
      </c>
      <c r="P8" s="21" t="s">
        <v>950</v>
      </c>
      <c r="Q8" s="159" t="s">
        <v>1716</v>
      </c>
      <c r="R8" s="159" t="s">
        <v>1042</v>
      </c>
      <c r="S8" s="163" t="s">
        <v>954</v>
      </c>
      <c r="T8" s="159" t="s">
        <v>321</v>
      </c>
    </row>
    <row r="9" spans="1:20" s="52" customFormat="1" ht="165.75" x14ac:dyDescent="0.2">
      <c r="A9" s="21" t="s">
        <v>259</v>
      </c>
      <c r="B9" s="21">
        <v>1991</v>
      </c>
      <c r="C9" s="21">
        <v>2</v>
      </c>
      <c r="D9" s="21">
        <v>0</v>
      </c>
      <c r="E9" s="21">
        <v>1</v>
      </c>
      <c r="F9" s="21" t="str">
        <f>'Study types'!$A$4</f>
        <v>experiment</v>
      </c>
      <c r="G9" s="159" t="s">
        <v>1648</v>
      </c>
      <c r="H9" s="21" t="s">
        <v>306</v>
      </c>
      <c r="I9" s="21" t="str">
        <f>'SWEBOK KAs'!$A$84</f>
        <v>SC</v>
      </c>
      <c r="J9" s="21" t="str">
        <f>'SWEBOK KAs'!$D$87</f>
        <v>IDE</v>
      </c>
      <c r="K9" s="21" t="str">
        <f>'Ultimate Goals'!$A$7</f>
        <v>prediction</v>
      </c>
      <c r="L9" s="159" t="s">
        <v>1138</v>
      </c>
      <c r="M9" s="21"/>
      <c r="N9" s="21"/>
      <c r="O9" s="21" t="str">
        <f>'Productivity Measures'!$A$9</f>
        <v>SDE</v>
      </c>
      <c r="P9" s="21" t="s">
        <v>951</v>
      </c>
      <c r="Q9" s="159" t="s">
        <v>1891</v>
      </c>
      <c r="R9" s="159" t="s">
        <v>956</v>
      </c>
      <c r="S9" s="163" t="s">
        <v>955</v>
      </c>
      <c r="T9" s="21"/>
    </row>
    <row r="10" spans="1:20" s="18" customFormat="1" ht="165.75" x14ac:dyDescent="0.2">
      <c r="A10" s="159" t="s">
        <v>260</v>
      </c>
      <c r="B10" s="21">
        <v>1994</v>
      </c>
      <c r="C10" s="21">
        <v>2</v>
      </c>
      <c r="D10" s="18">
        <v>0</v>
      </c>
      <c r="E10" s="18">
        <v>1</v>
      </c>
      <c r="F10" s="21" t="str">
        <f>'Study types'!$A$4</f>
        <v>experiment</v>
      </c>
      <c r="G10" s="159" t="s">
        <v>1648</v>
      </c>
      <c r="H10" s="18" t="s">
        <v>324</v>
      </c>
      <c r="I10" s="21" t="str">
        <f>'SWEBOK KAs'!$A$74</f>
        <v>SM</v>
      </c>
      <c r="K10" s="21" t="str">
        <f>'Ultimate Goals'!$A$7</f>
        <v>prediction</v>
      </c>
      <c r="L10" s="159" t="s">
        <v>1876</v>
      </c>
      <c r="M10" s="21"/>
      <c r="N10" s="21"/>
      <c r="O10" s="21" t="str">
        <f>'Productivity Measures'!$A$9</f>
        <v>SDE</v>
      </c>
      <c r="P10" s="21" t="s">
        <v>952</v>
      </c>
      <c r="Q10" s="159" t="s">
        <v>1892</v>
      </c>
      <c r="R10" s="21"/>
      <c r="S10" s="163" t="s">
        <v>1834</v>
      </c>
    </row>
    <row r="11" spans="1:20" s="58" customFormat="1" ht="140.25" x14ac:dyDescent="0.2">
      <c r="A11" s="106" t="s">
        <v>1447</v>
      </c>
      <c r="B11" s="106">
        <v>2021</v>
      </c>
      <c r="C11" s="106">
        <v>4</v>
      </c>
      <c r="D11" s="58">
        <v>4</v>
      </c>
      <c r="E11" s="58">
        <v>1</v>
      </c>
      <c r="F11" s="106" t="str">
        <f>'Study types'!$A$4</f>
        <v>experiment</v>
      </c>
      <c r="G11" s="106" t="s">
        <v>1648</v>
      </c>
      <c r="H11" s="58" t="s">
        <v>342</v>
      </c>
      <c r="I11" s="106" t="str">
        <f>'SWEBOK KAs'!$A$84</f>
        <v>SC</v>
      </c>
      <c r="K11" s="106" t="str">
        <f>'Ultimate Goals'!$A$6</f>
        <v>understanding</v>
      </c>
      <c r="L11" s="106" t="s">
        <v>1607</v>
      </c>
      <c r="M11" s="106"/>
      <c r="N11" s="106"/>
      <c r="O11" s="106" t="str">
        <f>'Productivity Measures'!$A$38</f>
        <v>SAP</v>
      </c>
      <c r="P11" s="106" t="s">
        <v>1485</v>
      </c>
      <c r="Q11" s="106" t="s">
        <v>1893</v>
      </c>
      <c r="R11" s="106"/>
      <c r="S11" s="273" t="s">
        <v>1461</v>
      </c>
    </row>
    <row r="12" spans="1:20" s="58" customFormat="1" ht="165.75" x14ac:dyDescent="0.2">
      <c r="A12" s="106" t="s">
        <v>1426</v>
      </c>
      <c r="B12" s="106">
        <v>2019</v>
      </c>
      <c r="C12" s="106">
        <v>3</v>
      </c>
      <c r="D12" s="58">
        <v>0</v>
      </c>
      <c r="E12" s="58">
        <v>2</v>
      </c>
      <c r="F12" s="106" t="str">
        <f>$F$23</f>
        <v>survey</v>
      </c>
      <c r="G12" s="106" t="s">
        <v>1488</v>
      </c>
      <c r="I12" s="106" t="str">
        <f>'SWEBOK KAs'!$A$109</f>
        <v>SWEBOK</v>
      </c>
      <c r="K12" s="106" t="str">
        <f>'Ultimate Goals'!$A$6</f>
        <v>understanding</v>
      </c>
      <c r="L12" s="106" t="s">
        <v>1487</v>
      </c>
      <c r="M12" s="106"/>
      <c r="N12" s="106"/>
      <c r="O12" s="106" t="str">
        <f>'Productivity Measures'!$A$38</f>
        <v>SAP</v>
      </c>
      <c r="P12" s="106" t="s">
        <v>1486</v>
      </c>
      <c r="Q12" s="106" t="s">
        <v>1717</v>
      </c>
      <c r="R12" s="106"/>
      <c r="S12" s="273" t="s">
        <v>1427</v>
      </c>
    </row>
    <row r="13" spans="1:20" s="58" customFormat="1" ht="293.25" x14ac:dyDescent="0.2">
      <c r="A13" s="106" t="s">
        <v>1429</v>
      </c>
      <c r="B13" s="106">
        <v>2020</v>
      </c>
      <c r="C13" s="106">
        <v>7</v>
      </c>
      <c r="D13" s="58">
        <v>0</v>
      </c>
      <c r="E13" s="58">
        <v>1</v>
      </c>
      <c r="F13" s="106" t="str">
        <f>$F$23</f>
        <v>survey</v>
      </c>
      <c r="G13" s="106" t="s">
        <v>295</v>
      </c>
      <c r="I13" s="106" t="str">
        <f>'SWEBOK KAs'!$A$109</f>
        <v>SWEBOK</v>
      </c>
      <c r="K13" s="106" t="str">
        <f>'Ultimate Goals'!$A$6</f>
        <v>understanding</v>
      </c>
      <c r="L13" s="106" t="s">
        <v>1492</v>
      </c>
      <c r="M13" s="106"/>
      <c r="N13" s="106"/>
      <c r="O13" s="106" t="str">
        <f>'Productivity Measures'!$A$38</f>
        <v>SAP</v>
      </c>
      <c r="P13" s="106" t="s">
        <v>1598</v>
      </c>
      <c r="Q13" s="106" t="s">
        <v>1718</v>
      </c>
      <c r="R13" s="106" t="s">
        <v>1491</v>
      </c>
      <c r="S13" s="273" t="s">
        <v>1862</v>
      </c>
    </row>
    <row r="14" spans="1:20" s="4" customFormat="1" ht="229.5" x14ac:dyDescent="0.2">
      <c r="A14" s="21" t="s">
        <v>261</v>
      </c>
      <c r="B14" s="21">
        <v>2016</v>
      </c>
      <c r="C14" s="21">
        <v>3</v>
      </c>
      <c r="D14" s="21">
        <v>0</v>
      </c>
      <c r="E14" s="21">
        <v>1</v>
      </c>
      <c r="F14" s="21" t="str">
        <f>'Study types'!$A$3</f>
        <v>case study</v>
      </c>
      <c r="G14" s="21"/>
      <c r="H14" s="21"/>
      <c r="I14" s="21" t="str">
        <f>'SWEBOK KAs'!$A$74</f>
        <v>SM</v>
      </c>
      <c r="J14" s="21"/>
      <c r="K14" s="21" t="str">
        <f>'Ultimate Goals'!$A$6</f>
        <v>understanding</v>
      </c>
      <c r="L14" s="159" t="s">
        <v>1877</v>
      </c>
      <c r="M14" s="21"/>
      <c r="N14" s="21"/>
      <c r="O14" s="21" t="str">
        <f>'Productivity Measures'!$A$27</f>
        <v>added SLOC / d</v>
      </c>
      <c r="P14" s="159" t="s">
        <v>1703</v>
      </c>
      <c r="Q14" s="159" t="s">
        <v>1768</v>
      </c>
      <c r="R14" s="21"/>
      <c r="S14" s="163" t="s">
        <v>1835</v>
      </c>
      <c r="T14" s="159" t="s">
        <v>957</v>
      </c>
    </row>
    <row r="15" spans="1:20" s="4" customFormat="1" ht="165.75" x14ac:dyDescent="0.2">
      <c r="A15" s="106" t="s">
        <v>1410</v>
      </c>
      <c r="B15" s="106">
        <v>2008</v>
      </c>
      <c r="C15" s="106">
        <v>3</v>
      </c>
      <c r="D15" s="58">
        <v>0</v>
      </c>
      <c r="E15" s="58">
        <v>2</v>
      </c>
      <c r="F15" s="106" t="str">
        <f>'Study types'!$A$4</f>
        <v>experiment</v>
      </c>
      <c r="G15" s="106" t="s">
        <v>1648</v>
      </c>
      <c r="H15" s="58" t="s">
        <v>421</v>
      </c>
      <c r="I15" s="106" t="str">
        <f>$I$69</f>
        <v>SWEBOK</v>
      </c>
      <c r="J15" s="58"/>
      <c r="K15" s="106" t="str">
        <f>'Ultimate Goals'!$A$7</f>
        <v>prediction</v>
      </c>
      <c r="L15" s="106" t="s">
        <v>1753</v>
      </c>
      <c r="M15" s="58"/>
      <c r="N15" s="106"/>
      <c r="O15" s="106" t="str">
        <f>'Productivity Measures'!$A$3</f>
        <v>many</v>
      </c>
      <c r="P15" s="106" t="s">
        <v>1494</v>
      </c>
      <c r="Q15" s="106" t="s">
        <v>1719</v>
      </c>
      <c r="R15" s="58"/>
      <c r="S15" s="273" t="s">
        <v>1411</v>
      </c>
      <c r="T15" s="159"/>
    </row>
    <row r="16" spans="1:20" s="18" customFormat="1" ht="156.75" customHeight="1" x14ac:dyDescent="0.2">
      <c r="A16" s="159" t="s">
        <v>8</v>
      </c>
      <c r="B16" s="21">
        <v>1987</v>
      </c>
      <c r="C16" s="21">
        <v>1</v>
      </c>
      <c r="D16" s="21">
        <v>1</v>
      </c>
      <c r="E16" s="21">
        <v>3</v>
      </c>
      <c r="F16" s="21" t="str">
        <f>'Study types'!$A$8</f>
        <v>many</v>
      </c>
      <c r="G16" s="21"/>
      <c r="H16" s="21" t="s">
        <v>298</v>
      </c>
      <c r="I16" s="21" t="str">
        <f>'SWEBOK KAs'!$A$109</f>
        <v>SWEBOK</v>
      </c>
      <c r="J16" s="21"/>
      <c r="K16" s="21" t="str">
        <f>'Ultimate Goals'!$A$8</f>
        <v>action</v>
      </c>
      <c r="L16" s="159" t="s">
        <v>1878</v>
      </c>
      <c r="M16" s="159" t="s">
        <v>1499</v>
      </c>
      <c r="N16" s="159" t="s">
        <v>1505</v>
      </c>
      <c r="O16" s="21" t="str">
        <f>'Productivity Measures'!$A$22</f>
        <v>SLOC / p-h</v>
      </c>
      <c r="P16" s="21" t="s">
        <v>879</v>
      </c>
      <c r="Q16" s="159" t="s">
        <v>1720</v>
      </c>
      <c r="R16" s="21"/>
      <c r="S16" s="163" t="s">
        <v>962</v>
      </c>
      <c r="T16" s="21" t="s">
        <v>246</v>
      </c>
    </row>
    <row r="17" spans="1:20" s="18" customFormat="1" ht="140.25" x14ac:dyDescent="0.2">
      <c r="A17" s="159" t="s">
        <v>262</v>
      </c>
      <c r="B17" s="21">
        <v>1999</v>
      </c>
      <c r="C17" s="21">
        <v>1</v>
      </c>
      <c r="D17" s="21">
        <v>0</v>
      </c>
      <c r="E17" s="21">
        <v>1</v>
      </c>
      <c r="F17" s="21" t="s">
        <v>45</v>
      </c>
      <c r="G17" s="21"/>
      <c r="H17" s="21" t="s">
        <v>330</v>
      </c>
      <c r="I17" s="21" t="str">
        <f>'SWEBOK KAs'!$A$84</f>
        <v>SC</v>
      </c>
      <c r="J17" s="21"/>
      <c r="K17" s="21" t="str">
        <f>'Ultimate Goals'!$A$8</f>
        <v>action</v>
      </c>
      <c r="L17" s="159" t="s">
        <v>1139</v>
      </c>
      <c r="M17" s="159" t="s">
        <v>1500</v>
      </c>
      <c r="N17" s="159" t="s">
        <v>1505</v>
      </c>
      <c r="O17" s="21" t="str">
        <f>'Productivity Measures'!$A$7</f>
        <v>US$ cost / LOC</v>
      </c>
      <c r="P17" s="21" t="s">
        <v>878</v>
      </c>
      <c r="Q17" s="159" t="s">
        <v>1894</v>
      </c>
      <c r="R17" s="21"/>
      <c r="S17" s="163" t="s">
        <v>961</v>
      </c>
      <c r="T17" s="21"/>
    </row>
    <row r="18" spans="1:20" s="58" customFormat="1" ht="216.75" x14ac:dyDescent="0.2">
      <c r="A18" s="159" t="s">
        <v>263</v>
      </c>
      <c r="B18" s="21">
        <v>2011</v>
      </c>
      <c r="C18" s="21">
        <v>5</v>
      </c>
      <c r="D18" s="21">
        <v>0</v>
      </c>
      <c r="E18" s="21">
        <v>1</v>
      </c>
      <c r="F18" s="21" t="str">
        <f>'Study types'!$A$3</f>
        <v>case study</v>
      </c>
      <c r="G18" s="159" t="s">
        <v>965</v>
      </c>
      <c r="H18" s="21"/>
      <c r="I18" s="21" t="str">
        <f>'SWEBOK KAs'!$A$84</f>
        <v>SC</v>
      </c>
      <c r="J18" s="21" t="str">
        <f>'SWEBOK KAs'!$D$41</f>
        <v>RAD</v>
      </c>
      <c r="K18" s="21" t="str">
        <f>'Ultimate Goals'!$A$6</f>
        <v>understanding</v>
      </c>
      <c r="L18" s="159" t="s">
        <v>1140</v>
      </c>
      <c r="M18" s="21"/>
      <c r="N18" s="21"/>
      <c r="O18" s="21" t="str">
        <f>'Productivity Measures'!$A$28</f>
        <v>p-h / FP</v>
      </c>
      <c r="P18" s="21" t="s">
        <v>877</v>
      </c>
      <c r="Q18" s="159" t="s">
        <v>1721</v>
      </c>
      <c r="R18" s="21"/>
      <c r="S18" s="163" t="s">
        <v>1836</v>
      </c>
      <c r="T18" s="159" t="s">
        <v>963</v>
      </c>
    </row>
    <row r="19" spans="1:20" s="58" customFormat="1" ht="165.75" x14ac:dyDescent="0.2">
      <c r="A19" s="21" t="s">
        <v>264</v>
      </c>
      <c r="B19" s="21">
        <v>2013</v>
      </c>
      <c r="C19" s="21">
        <v>2</v>
      </c>
      <c r="D19" s="21">
        <v>1</v>
      </c>
      <c r="E19" s="21">
        <v>2</v>
      </c>
      <c r="F19" s="21" t="str">
        <f>'Study types'!$A$3</f>
        <v>case study</v>
      </c>
      <c r="G19" s="21"/>
      <c r="H19" s="21" t="s">
        <v>420</v>
      </c>
      <c r="I19" s="21" t="str">
        <f>'SWEBOK KAs'!$A$55</f>
        <v>SEM</v>
      </c>
      <c r="J19" s="21"/>
      <c r="K19" s="21" t="str">
        <f>'Ultimate Goals'!$A$6</f>
        <v>understanding</v>
      </c>
      <c r="L19" s="159" t="s">
        <v>992</v>
      </c>
      <c r="M19" s="52"/>
      <c r="N19" s="52"/>
      <c r="O19" s="52" t="str">
        <f>'Productivity Measures'!$A$29</f>
        <v>resolution time / task</v>
      </c>
      <c r="P19" s="21" t="s">
        <v>852</v>
      </c>
      <c r="Q19" s="159" t="s">
        <v>1722</v>
      </c>
      <c r="R19" s="21"/>
      <c r="S19" s="163" t="s">
        <v>964</v>
      </c>
      <c r="T19" s="159" t="s">
        <v>966</v>
      </c>
    </row>
    <row r="20" spans="1:20" s="58" customFormat="1" ht="409.5" x14ac:dyDescent="0.2">
      <c r="A20" s="106" t="s">
        <v>1434</v>
      </c>
      <c r="B20" s="106">
        <v>2020</v>
      </c>
      <c r="C20" s="106">
        <v>2</v>
      </c>
      <c r="D20" s="106">
        <v>0</v>
      </c>
      <c r="E20" s="106">
        <v>2</v>
      </c>
      <c r="F20" s="106" t="str">
        <f>'Study types'!$A$8</f>
        <v>many</v>
      </c>
      <c r="G20" s="106"/>
      <c r="H20" s="106"/>
      <c r="I20" s="106" t="str">
        <f>'SWEBOK KAs'!$A$109</f>
        <v>SWEBOK</v>
      </c>
      <c r="J20" s="106"/>
      <c r="K20" s="301" t="str">
        <f>'Ultimate Goals'!$A$8</f>
        <v>action</v>
      </c>
      <c r="L20" s="106" t="s">
        <v>1513</v>
      </c>
      <c r="M20" s="301" t="s">
        <v>1512</v>
      </c>
      <c r="N20" s="301" t="s">
        <v>1505</v>
      </c>
      <c r="O20" s="106" t="str">
        <f>'Productivity Measures'!$A$3</f>
        <v>many</v>
      </c>
      <c r="P20" s="106" t="s">
        <v>1495</v>
      </c>
      <c r="Q20" s="106" t="s">
        <v>1895</v>
      </c>
      <c r="R20" s="106" t="s">
        <v>1498</v>
      </c>
      <c r="S20" s="273" t="s">
        <v>1435</v>
      </c>
      <c r="T20" s="106" t="s">
        <v>1763</v>
      </c>
    </row>
    <row r="21" spans="1:20" s="58" customFormat="1" ht="140.25" x14ac:dyDescent="0.2">
      <c r="A21" s="106" t="s">
        <v>1231</v>
      </c>
      <c r="B21" s="106">
        <v>1995</v>
      </c>
      <c r="C21" s="106">
        <v>1</v>
      </c>
      <c r="D21" s="106">
        <v>1</v>
      </c>
      <c r="E21" s="106">
        <v>1</v>
      </c>
      <c r="F21" s="106" t="str">
        <f>'Study types'!$A$3</f>
        <v>case study</v>
      </c>
      <c r="G21" s="106"/>
      <c r="H21" s="106" t="s">
        <v>343</v>
      </c>
      <c r="I21" s="106" t="str">
        <f>'SWEBOK KAs'!$A$84</f>
        <v>SC</v>
      </c>
      <c r="J21" s="106"/>
      <c r="K21" s="301" t="str">
        <f>'Ultimate Goals'!$A$6</f>
        <v>understanding</v>
      </c>
      <c r="L21" s="301" t="s">
        <v>1515</v>
      </c>
      <c r="M21" s="302"/>
      <c r="N21" s="302"/>
      <c r="O21" s="58" t="str">
        <f>'Productivity Measures'!$A$8</f>
        <v>CP / US$ cost</v>
      </c>
      <c r="P21" s="106" t="s">
        <v>1516</v>
      </c>
      <c r="Q21" s="106" t="s">
        <v>1896</v>
      </c>
      <c r="R21" s="106"/>
      <c r="S21" s="273" t="s">
        <v>1462</v>
      </c>
      <c r="T21" s="106"/>
    </row>
    <row r="22" spans="1:20" s="18" customFormat="1" ht="178.5" x14ac:dyDescent="0.2">
      <c r="A22" s="21" t="s">
        <v>252</v>
      </c>
      <c r="B22" s="21">
        <v>2012</v>
      </c>
      <c r="C22" s="21">
        <v>3</v>
      </c>
      <c r="D22" s="21">
        <v>0</v>
      </c>
      <c r="E22" s="21">
        <v>1</v>
      </c>
      <c r="F22" s="21" t="str">
        <f>'Study types'!$A$7</f>
        <v>review</v>
      </c>
      <c r="G22" s="21"/>
      <c r="H22" s="21"/>
      <c r="I22" s="21" t="str">
        <f>'SWEBOK KAs'!$A$109</f>
        <v>SWEBOK</v>
      </c>
      <c r="J22" s="21"/>
      <c r="K22" s="21" t="str">
        <f>'Ultimate Goals'!$A$5</f>
        <v>description</v>
      </c>
      <c r="L22" s="159" t="s">
        <v>1141</v>
      </c>
      <c r="M22" s="21"/>
      <c r="N22" s="21"/>
      <c r="O22" s="21" t="str">
        <f>'Productivity Measures'!$A$3</f>
        <v>many</v>
      </c>
      <c r="P22" s="21" t="s">
        <v>853</v>
      </c>
      <c r="Q22" s="159" t="s">
        <v>1756</v>
      </c>
      <c r="R22" s="21"/>
      <c r="S22" s="163" t="s">
        <v>967</v>
      </c>
      <c r="T22" s="159" t="s">
        <v>968</v>
      </c>
    </row>
    <row r="23" spans="1:20" s="18" customFormat="1" ht="178.5" x14ac:dyDescent="0.2">
      <c r="A23" s="21" t="s">
        <v>10</v>
      </c>
      <c r="B23" s="21">
        <v>2006</v>
      </c>
      <c r="C23" s="21">
        <v>2</v>
      </c>
      <c r="D23" s="21">
        <v>1</v>
      </c>
      <c r="E23" s="21">
        <v>1</v>
      </c>
      <c r="F23" s="21" t="str">
        <f>'Study types'!$A$6</f>
        <v>survey</v>
      </c>
      <c r="G23" s="159" t="s">
        <v>980</v>
      </c>
      <c r="H23" s="21" t="s">
        <v>343</v>
      </c>
      <c r="I23" s="21" t="str">
        <f>'SWEBOK KAs'!$A$103</f>
        <v>SR</v>
      </c>
      <c r="J23" s="21"/>
      <c r="K23" s="21" t="str">
        <f>'Ultimate Goals'!$A$6</f>
        <v>understanding</v>
      </c>
      <c r="L23" s="159" t="s">
        <v>1879</v>
      </c>
      <c r="M23" s="21"/>
      <c r="N23" s="21"/>
      <c r="O23" s="21" t="str">
        <f>'Productivity Measures'!$A$39</f>
        <v>qualitative</v>
      </c>
      <c r="P23" s="21" t="s">
        <v>875</v>
      </c>
      <c r="Q23" s="159" t="s">
        <v>1897</v>
      </c>
      <c r="R23" s="21"/>
      <c r="S23" s="163" t="s">
        <v>970</v>
      </c>
      <c r="T23" s="159" t="s">
        <v>971</v>
      </c>
    </row>
    <row r="24" spans="1:20" s="18" customFormat="1" ht="293.25" x14ac:dyDescent="0.2">
      <c r="A24" s="159" t="s">
        <v>316</v>
      </c>
      <c r="B24" s="21">
        <v>2017</v>
      </c>
      <c r="C24" s="21">
        <v>8</v>
      </c>
      <c r="D24" s="21">
        <v>0</v>
      </c>
      <c r="E24" s="21">
        <v>10</v>
      </c>
      <c r="F24" s="21" t="s">
        <v>44</v>
      </c>
      <c r="G24" s="159" t="s">
        <v>305</v>
      </c>
      <c r="H24" s="21"/>
      <c r="I24" s="21" t="str">
        <f>'SWEBOK KAs'!$A$84</f>
        <v>SC</v>
      </c>
      <c r="J24" s="21"/>
      <c r="K24" s="21" t="str">
        <f>'Ultimate Goals'!$A$6</f>
        <v>understanding</v>
      </c>
      <c r="L24" s="159" t="s">
        <v>1396</v>
      </c>
      <c r="M24" s="21"/>
      <c r="N24" s="21"/>
      <c r="O24" s="21" t="str">
        <f>'Productivity Measures'!$A$10</f>
        <v>adjusted size / total-effort</v>
      </c>
      <c r="P24" s="159" t="s">
        <v>1577</v>
      </c>
      <c r="Q24" s="159" t="s">
        <v>1723</v>
      </c>
      <c r="R24" s="159" t="s">
        <v>1041</v>
      </c>
      <c r="S24" s="163" t="s">
        <v>1483</v>
      </c>
      <c r="T24" s="106" t="s">
        <v>1831</v>
      </c>
    </row>
    <row r="25" spans="1:20" s="18" customFormat="1" ht="180.75" customHeight="1" x14ac:dyDescent="0.2">
      <c r="A25" s="21" t="s">
        <v>11</v>
      </c>
      <c r="B25" s="21">
        <v>2017</v>
      </c>
      <c r="C25" s="21">
        <v>1</v>
      </c>
      <c r="D25" s="21">
        <v>1</v>
      </c>
      <c r="E25" s="21">
        <v>1</v>
      </c>
      <c r="F25" s="21" t="str">
        <f>'Study types'!$A$4</f>
        <v>experiment</v>
      </c>
      <c r="G25" s="21" t="s">
        <v>1648</v>
      </c>
      <c r="H25" s="21" t="s">
        <v>342</v>
      </c>
      <c r="I25" s="21" t="str">
        <f>'SWEBOK KAs'!$A$22</f>
        <v>SQ</v>
      </c>
      <c r="J25" s="21" t="str">
        <f>'SWEBOK KAs'!D30</f>
        <v>SPI</v>
      </c>
      <c r="K25" s="21" t="str">
        <f>'Ultimate Goals'!$A$6</f>
        <v>understanding</v>
      </c>
      <c r="L25" s="159" t="s">
        <v>1397</v>
      </c>
      <c r="M25" s="21"/>
      <c r="N25" s="21"/>
      <c r="O25" s="21" t="str">
        <f>'Productivity Measures'!$A$6</f>
        <v>labor productivity</v>
      </c>
      <c r="P25" s="21" t="s">
        <v>854</v>
      </c>
      <c r="Q25" s="159" t="s">
        <v>1724</v>
      </c>
      <c r="R25" s="21"/>
      <c r="S25" s="163" t="s">
        <v>972</v>
      </c>
      <c r="T25" s="21"/>
    </row>
    <row r="26" spans="1:20" s="18" customFormat="1" ht="140.25" x14ac:dyDescent="0.2">
      <c r="A26" s="21" t="s">
        <v>265</v>
      </c>
      <c r="B26" s="21">
        <v>1988</v>
      </c>
      <c r="C26" s="21">
        <v>1</v>
      </c>
      <c r="D26" s="21">
        <v>1</v>
      </c>
      <c r="E26" s="21">
        <v>1</v>
      </c>
      <c r="F26" s="21" t="str">
        <f>'Study types'!$A$3</f>
        <v>case study</v>
      </c>
      <c r="G26" s="21"/>
      <c r="H26" s="21" t="s">
        <v>343</v>
      </c>
      <c r="I26" s="21" t="str">
        <f>'SWEBOK KAs'!$A$109</f>
        <v>SWEBOK</v>
      </c>
      <c r="J26" s="21"/>
      <c r="K26" s="21" t="str">
        <f>'Ultimate Goals'!$A$6</f>
        <v>understanding</v>
      </c>
      <c r="L26" s="159" t="s">
        <v>1880</v>
      </c>
      <c r="M26" s="21"/>
      <c r="N26" s="21"/>
      <c r="O26" s="21" t="str">
        <f>'Productivity Measures'!$A$21</f>
        <v>SLOC / p-m</v>
      </c>
      <c r="P26" s="21" t="s">
        <v>878</v>
      </c>
      <c r="Q26" s="159" t="s">
        <v>969</v>
      </c>
      <c r="R26" s="21"/>
      <c r="S26" s="163" t="s">
        <v>1837</v>
      </c>
      <c r="T26" s="21"/>
    </row>
    <row r="27" spans="1:20" s="18" customFormat="1" ht="165.75" x14ac:dyDescent="0.2">
      <c r="A27" s="21" t="s">
        <v>266</v>
      </c>
      <c r="B27" s="21">
        <v>2017</v>
      </c>
      <c r="C27" s="21">
        <v>2</v>
      </c>
      <c r="D27" s="21">
        <v>0</v>
      </c>
      <c r="E27" s="21">
        <v>1</v>
      </c>
      <c r="F27" s="21" t="s">
        <v>43</v>
      </c>
      <c r="G27" s="159" t="s">
        <v>1489</v>
      </c>
      <c r="H27" s="21"/>
      <c r="I27" s="21" t="str">
        <f>'SWEBOK KAs'!$A$55</f>
        <v>SEM</v>
      </c>
      <c r="J27" s="2" t="s">
        <v>209</v>
      </c>
      <c r="K27" s="21" t="str">
        <f>'Ultimate Goals'!$A$5</f>
        <v>description</v>
      </c>
      <c r="L27" s="159" t="s">
        <v>978</v>
      </c>
      <c r="M27" s="21"/>
      <c r="N27" s="21"/>
      <c r="O27" s="21" t="str">
        <f>'Productivity Measures'!$A$39</f>
        <v>qualitative</v>
      </c>
      <c r="P27" s="21" t="s">
        <v>855</v>
      </c>
      <c r="Q27" s="159" t="s">
        <v>406</v>
      </c>
      <c r="R27" s="159" t="s">
        <v>1040</v>
      </c>
      <c r="S27" s="163" t="s">
        <v>1838</v>
      </c>
      <c r="T27" s="21"/>
    </row>
    <row r="28" spans="1:20" s="18" customFormat="1" ht="178.5" x14ac:dyDescent="0.2">
      <c r="A28" s="159" t="s">
        <v>248</v>
      </c>
      <c r="B28" s="21">
        <v>2009</v>
      </c>
      <c r="C28" s="21">
        <v>5</v>
      </c>
      <c r="D28" s="21">
        <v>4</v>
      </c>
      <c r="E28" s="21">
        <v>2</v>
      </c>
      <c r="F28" s="21" t="str">
        <f>'Study types'!A8</f>
        <v>many</v>
      </c>
      <c r="G28" s="21"/>
      <c r="H28" s="21" t="s">
        <v>303</v>
      </c>
      <c r="I28" s="21" t="str">
        <f>'SWEBOK KAs'!$A$109</f>
        <v>SWEBOK</v>
      </c>
      <c r="J28" s="21"/>
      <c r="K28" s="21" t="str">
        <f>'Ultimate Goals'!$A$8</f>
        <v>action</v>
      </c>
      <c r="L28" s="159" t="s">
        <v>1142</v>
      </c>
      <c r="M28" s="159" t="s">
        <v>1501</v>
      </c>
      <c r="N28" s="159" t="s">
        <v>1502</v>
      </c>
      <c r="O28" s="21" t="str">
        <f>'Productivity Measures'!$A$3</f>
        <v>many</v>
      </c>
      <c r="P28" s="159" t="s">
        <v>1599</v>
      </c>
      <c r="Q28" s="159" t="s">
        <v>1898</v>
      </c>
      <c r="R28" s="189" t="s">
        <v>1039</v>
      </c>
      <c r="S28" s="163" t="s">
        <v>979</v>
      </c>
      <c r="T28" s="21"/>
    </row>
    <row r="29" spans="1:20" s="18" customFormat="1" ht="153" x14ac:dyDescent="0.2">
      <c r="A29" s="159" t="s">
        <v>267</v>
      </c>
      <c r="B29" s="21">
        <v>2001</v>
      </c>
      <c r="C29" s="21">
        <v>2</v>
      </c>
      <c r="D29" s="21">
        <v>0</v>
      </c>
      <c r="E29" s="21">
        <v>1</v>
      </c>
      <c r="F29" s="21" t="str">
        <f>'Study types'!$A$4</f>
        <v>experiment</v>
      </c>
      <c r="G29" s="21" t="s">
        <v>1648</v>
      </c>
      <c r="I29" s="21" t="str">
        <f>'SWEBOK KAs'!$A$84</f>
        <v>SC</v>
      </c>
      <c r="J29" s="21"/>
      <c r="K29" s="21" t="str">
        <f>'Ultimate Goals'!$A$6</f>
        <v>understanding</v>
      </c>
      <c r="L29" s="159" t="s">
        <v>1398</v>
      </c>
      <c r="O29" s="18" t="str">
        <f>'Productivity Measures'!$A$24</f>
        <v>NCSLOC / p-d</v>
      </c>
      <c r="P29" s="159" t="s">
        <v>1001</v>
      </c>
      <c r="Q29" s="159" t="s">
        <v>374</v>
      </c>
      <c r="R29" s="159" t="s">
        <v>1038</v>
      </c>
      <c r="S29" s="163" t="s">
        <v>981</v>
      </c>
    </row>
    <row r="30" spans="1:20" s="18" customFormat="1" ht="153" x14ac:dyDescent="0.2">
      <c r="A30" s="21" t="s">
        <v>314</v>
      </c>
      <c r="B30" s="21">
        <v>2011</v>
      </c>
      <c r="C30" s="21">
        <v>2</v>
      </c>
      <c r="D30" s="21">
        <v>0</v>
      </c>
      <c r="E30" s="21">
        <v>1</v>
      </c>
      <c r="F30" s="21" t="str">
        <f>'Study types'!$A$4</f>
        <v>experiment</v>
      </c>
      <c r="G30" s="159" t="s">
        <v>1648</v>
      </c>
      <c r="H30" s="21" t="s">
        <v>342</v>
      </c>
      <c r="I30" s="21" t="str">
        <f>'SWEBOK KAs'!$A$109</f>
        <v>SWEBOK</v>
      </c>
      <c r="J30" s="21"/>
      <c r="K30" s="21" t="str">
        <f>'Ultimate Goals'!$A$4</f>
        <v>analysis</v>
      </c>
      <c r="L30" s="159" t="s">
        <v>1399</v>
      </c>
      <c r="M30" s="21"/>
      <c r="N30" s="21"/>
      <c r="O30" s="21" t="str">
        <f>'Productivity Measures'!$A$5</f>
        <v>EVA / y</v>
      </c>
      <c r="P30" s="21" t="s">
        <v>856</v>
      </c>
      <c r="Q30" s="159" t="s">
        <v>1899</v>
      </c>
      <c r="R30" s="21"/>
      <c r="S30" s="163" t="s">
        <v>1839</v>
      </c>
      <c r="T30" s="21"/>
    </row>
    <row r="31" spans="1:20" s="18" customFormat="1" ht="178.5" x14ac:dyDescent="0.2">
      <c r="A31" s="159" t="s">
        <v>268</v>
      </c>
      <c r="B31" s="21">
        <v>2015</v>
      </c>
      <c r="C31" s="21">
        <v>3</v>
      </c>
      <c r="D31" s="21">
        <v>0</v>
      </c>
      <c r="E31" s="21">
        <v>1</v>
      </c>
      <c r="F31" s="21" t="str">
        <f>'Study types'!$A$6</f>
        <v>survey</v>
      </c>
      <c r="G31" s="159" t="s">
        <v>980</v>
      </c>
      <c r="H31" s="21"/>
      <c r="I31" s="21" t="str">
        <f>'SWEBOK KAs'!$A$11</f>
        <v>SEPP</v>
      </c>
      <c r="J31" s="21"/>
      <c r="K31" s="21" t="str">
        <f>'Ultimate Goals'!$A$5</f>
        <v>description</v>
      </c>
      <c r="L31" s="159" t="s">
        <v>1400</v>
      </c>
      <c r="M31" s="21"/>
      <c r="N31" s="21"/>
      <c r="O31" s="21" t="str">
        <f>'Productivity Measures'!$A$38</f>
        <v>SAP</v>
      </c>
      <c r="P31" s="159" t="s">
        <v>857</v>
      </c>
      <c r="Q31" s="159" t="s">
        <v>1900</v>
      </c>
      <c r="R31" s="21"/>
      <c r="S31" s="163" t="s">
        <v>982</v>
      </c>
      <c r="T31" s="21"/>
    </row>
    <row r="32" spans="1:20" s="18" customFormat="1" ht="178.5" x14ac:dyDescent="0.2">
      <c r="A32" s="159" t="s">
        <v>269</v>
      </c>
      <c r="B32" s="21">
        <v>2005</v>
      </c>
      <c r="C32" s="21">
        <v>3</v>
      </c>
      <c r="D32" s="21">
        <v>0</v>
      </c>
      <c r="E32" s="21">
        <v>1</v>
      </c>
      <c r="F32" s="21" t="str">
        <f>'Study types'!$A$6</f>
        <v>survey</v>
      </c>
      <c r="G32" s="159" t="s">
        <v>980</v>
      </c>
      <c r="H32" s="21"/>
      <c r="I32" s="21" t="str">
        <f>'SWEBOK KAs'!$A$44</f>
        <v>SEP</v>
      </c>
      <c r="J32" s="21" t="str">
        <f>'SWEBOK KAs'!$D$47</f>
        <v>CMMI</v>
      </c>
      <c r="K32" s="21" t="str">
        <f>'Ultimate Goals'!$A$5</f>
        <v>description</v>
      </c>
      <c r="L32" s="159" t="s">
        <v>1608</v>
      </c>
      <c r="M32" s="21"/>
      <c r="N32" s="21"/>
      <c r="O32" s="21" t="str">
        <f>'Productivity Measures'!$A$39</f>
        <v>qualitative</v>
      </c>
      <c r="P32" s="159" t="s">
        <v>1600</v>
      </c>
      <c r="Q32" s="159" t="s">
        <v>1646</v>
      </c>
      <c r="R32" s="21"/>
      <c r="S32" s="163" t="s">
        <v>983</v>
      </c>
      <c r="T32" s="21"/>
    </row>
    <row r="33" spans="1:20" s="52" customFormat="1" ht="153" x14ac:dyDescent="0.2">
      <c r="A33" s="159" t="s">
        <v>315</v>
      </c>
      <c r="B33" s="21">
        <v>1996</v>
      </c>
      <c r="C33" s="21">
        <v>4</v>
      </c>
      <c r="D33" s="21">
        <v>2</v>
      </c>
      <c r="E33" s="21">
        <v>1</v>
      </c>
      <c r="F33" s="21" t="str">
        <f>'Study types'!$A$3</f>
        <v>case study</v>
      </c>
      <c r="G33" s="159" t="s">
        <v>409</v>
      </c>
      <c r="H33" s="21" t="s">
        <v>342</v>
      </c>
      <c r="I33" s="21" t="str">
        <f>'SWEBOK KAs'!$A$103</f>
        <v>SR</v>
      </c>
      <c r="J33" s="21"/>
      <c r="K33" s="21" t="str">
        <f>'Ultimate Goals'!$A$8</f>
        <v>action</v>
      </c>
      <c r="L33" s="159" t="s">
        <v>1401</v>
      </c>
      <c r="M33" s="159" t="s">
        <v>1503</v>
      </c>
      <c r="N33" s="159" t="s">
        <v>1505</v>
      </c>
      <c r="O33" s="21" t="str">
        <f>'Productivity Measures'!$A$30</f>
        <v>features / w</v>
      </c>
      <c r="P33" s="21" t="s">
        <v>879</v>
      </c>
      <c r="Q33" s="159" t="s">
        <v>1901</v>
      </c>
      <c r="R33" s="21"/>
      <c r="S33" s="163" t="s">
        <v>1476</v>
      </c>
      <c r="T33" s="106" t="s">
        <v>984</v>
      </c>
    </row>
    <row r="34" spans="1:20" s="18" customFormat="1" ht="204" x14ac:dyDescent="0.2">
      <c r="A34" s="21" t="s">
        <v>319</v>
      </c>
      <c r="B34" s="21">
        <v>2015</v>
      </c>
      <c r="C34" s="21">
        <v>4</v>
      </c>
      <c r="D34" s="21">
        <v>0</v>
      </c>
      <c r="E34" s="21">
        <v>1</v>
      </c>
      <c r="F34" s="21" t="str">
        <f>'Study types'!$A$6</f>
        <v>survey</v>
      </c>
      <c r="G34" s="159" t="s">
        <v>1489</v>
      </c>
      <c r="H34" s="21"/>
      <c r="I34" s="21" t="str">
        <f>'SWEBOK KAs'!$A$109</f>
        <v>SWEBOK</v>
      </c>
      <c r="J34" s="21"/>
      <c r="K34" s="21" t="str">
        <f>'Ultimate Goals'!$A$4</f>
        <v>analysis</v>
      </c>
      <c r="L34" s="159" t="s">
        <v>1881</v>
      </c>
      <c r="M34" s="21"/>
      <c r="N34" s="21"/>
      <c r="O34" s="21" t="str">
        <f>'Productivity Measures'!$A$3</f>
        <v>many</v>
      </c>
      <c r="P34" s="159" t="s">
        <v>351</v>
      </c>
      <c r="Q34" s="159" t="s">
        <v>1725</v>
      </c>
      <c r="R34" s="21"/>
      <c r="S34" s="163" t="s">
        <v>1860</v>
      </c>
    </row>
    <row r="35" spans="1:20" s="18" customFormat="1" ht="255" x14ac:dyDescent="0.2">
      <c r="A35" s="159" t="s">
        <v>270</v>
      </c>
      <c r="B35" s="21">
        <v>2011</v>
      </c>
      <c r="C35" s="21">
        <v>4</v>
      </c>
      <c r="D35" s="21">
        <v>0</v>
      </c>
      <c r="E35" s="21">
        <v>1</v>
      </c>
      <c r="F35" s="21" t="str">
        <f>'Study types'!$A$7</f>
        <v>review</v>
      </c>
      <c r="G35" s="21"/>
      <c r="H35" s="21"/>
      <c r="I35" s="21" t="str">
        <f>'SWEBOK KAs'!$A$109</f>
        <v>SWEBOK</v>
      </c>
      <c r="J35" s="21"/>
      <c r="K35" s="21" t="str">
        <f>'Ultimate Goals'!$A$4</f>
        <v>analysis</v>
      </c>
      <c r="L35" s="159" t="s">
        <v>1143</v>
      </c>
      <c r="M35" s="21"/>
      <c r="N35" s="21"/>
      <c r="O35" s="21" t="str">
        <f>'Productivity Measures'!$A$3</f>
        <v>many</v>
      </c>
      <c r="P35" s="159" t="s">
        <v>1599</v>
      </c>
      <c r="Q35" s="159" t="s">
        <v>985</v>
      </c>
      <c r="R35" s="21"/>
      <c r="S35" s="163" t="s">
        <v>1465</v>
      </c>
      <c r="T35" s="159" t="s">
        <v>1210</v>
      </c>
    </row>
    <row r="36" spans="1:20" s="18" customFormat="1" ht="153" x14ac:dyDescent="0.2">
      <c r="A36" s="21" t="s">
        <v>271</v>
      </c>
      <c r="B36" s="21">
        <v>2009</v>
      </c>
      <c r="C36" s="21">
        <v>2</v>
      </c>
      <c r="D36" s="21">
        <v>0</v>
      </c>
      <c r="E36" s="21">
        <v>1</v>
      </c>
      <c r="F36" s="21" t="str">
        <f>'Study types'!$A$4</f>
        <v>experiment</v>
      </c>
      <c r="G36" s="159" t="s">
        <v>305</v>
      </c>
      <c r="H36" s="21" t="s">
        <v>342</v>
      </c>
      <c r="I36" s="21" t="str">
        <f>'SWEBOK KAs'!$A$109</f>
        <v>SWEBOK</v>
      </c>
      <c r="J36" s="21"/>
      <c r="K36" s="21" t="str">
        <f>'Ultimate Goals'!$A$4</f>
        <v>analysis</v>
      </c>
      <c r="L36" s="159" t="s">
        <v>1521</v>
      </c>
      <c r="M36" s="21"/>
      <c r="N36" s="21"/>
      <c r="O36" s="21" t="str">
        <f>'Productivity Measures'!$A$5</f>
        <v>EVA / y</v>
      </c>
      <c r="P36" s="21" t="s">
        <v>858</v>
      </c>
      <c r="Q36" s="159" t="s">
        <v>419</v>
      </c>
      <c r="R36" s="21"/>
      <c r="S36" s="163" t="s">
        <v>1840</v>
      </c>
      <c r="T36" s="21"/>
    </row>
    <row r="37" spans="1:20" s="58" customFormat="1" ht="186" customHeight="1" x14ac:dyDescent="0.2">
      <c r="A37" s="106" t="s">
        <v>1442</v>
      </c>
      <c r="B37" s="106">
        <v>2021</v>
      </c>
      <c r="C37" s="106">
        <v>2</v>
      </c>
      <c r="D37" s="106">
        <v>1</v>
      </c>
      <c r="E37" s="106">
        <v>3</v>
      </c>
      <c r="F37" s="106" t="str">
        <f>'Study types'!$A$8</f>
        <v>many</v>
      </c>
      <c r="G37" s="106"/>
      <c r="H37" s="106" t="s">
        <v>302</v>
      </c>
      <c r="I37" s="106" t="str">
        <f>'SWEBOK KAs'!$A$80</f>
        <v>ST</v>
      </c>
      <c r="J37" s="106"/>
      <c r="K37" s="106" t="str">
        <f>'Ultimate Goals'!$A$8</f>
        <v>action</v>
      </c>
      <c r="L37" s="106" t="s">
        <v>1882</v>
      </c>
      <c r="M37" s="106" t="s">
        <v>1517</v>
      </c>
      <c r="N37" s="106" t="s">
        <v>1506</v>
      </c>
      <c r="O37" s="106" t="str">
        <f>'Productivity Measures'!$A$11</f>
        <v>effort / task</v>
      </c>
      <c r="P37" s="106" t="s">
        <v>1563</v>
      </c>
      <c r="Q37" s="106" t="s">
        <v>1726</v>
      </c>
      <c r="R37" s="106"/>
      <c r="S37" s="273" t="s">
        <v>1443</v>
      </c>
      <c r="T37" s="106"/>
    </row>
    <row r="38" spans="1:20" s="58" customFormat="1" ht="144" customHeight="1" x14ac:dyDescent="0.2">
      <c r="A38" s="106" t="s">
        <v>1440</v>
      </c>
      <c r="B38" s="106">
        <v>2021</v>
      </c>
      <c r="C38" s="106">
        <v>3</v>
      </c>
      <c r="D38" s="106">
        <v>2</v>
      </c>
      <c r="E38" s="106">
        <v>2</v>
      </c>
      <c r="F38" s="106" t="str">
        <f>'Study types'!$A$6</f>
        <v>survey</v>
      </c>
      <c r="G38" s="106" t="s">
        <v>1639</v>
      </c>
      <c r="H38" s="106" t="s">
        <v>342</v>
      </c>
      <c r="I38" s="106" t="str">
        <f>'SWEBOK KAs'!$A$109</f>
        <v>SWEBOK</v>
      </c>
      <c r="J38" s="106"/>
      <c r="K38" s="106" t="str">
        <f>'Ultimate Goals'!$A$6</f>
        <v>understanding</v>
      </c>
      <c r="L38" s="106" t="s">
        <v>1609</v>
      </c>
      <c r="M38" s="106"/>
      <c r="N38" s="106"/>
      <c r="O38" s="106" t="str">
        <f>'Productivity Measures'!$A$38</f>
        <v>SAP</v>
      </c>
      <c r="P38" s="106" t="s">
        <v>865</v>
      </c>
      <c r="Q38" s="106" t="s">
        <v>1902</v>
      </c>
      <c r="R38" s="106"/>
      <c r="S38" s="273" t="s">
        <v>1441</v>
      </c>
      <c r="T38" s="106"/>
    </row>
    <row r="39" spans="1:20" s="18" customFormat="1" ht="140.25" customHeight="1" x14ac:dyDescent="0.2">
      <c r="A39" s="159" t="s">
        <v>41</v>
      </c>
      <c r="B39" s="21">
        <v>2014</v>
      </c>
      <c r="C39" s="21">
        <v>3</v>
      </c>
      <c r="D39" s="21">
        <v>2</v>
      </c>
      <c r="E39" s="21">
        <v>1</v>
      </c>
      <c r="F39" s="21" t="str">
        <f>'Study types'!$A$3</f>
        <v>case study</v>
      </c>
      <c r="G39" s="21"/>
      <c r="H39" s="21" t="s">
        <v>312</v>
      </c>
      <c r="I39" s="21" t="str">
        <f>'SWEBOK KAs'!$A$84</f>
        <v>SC</v>
      </c>
      <c r="J39" s="21" t="str">
        <f>'SWEBOK KAs'!$D$41</f>
        <v>RAD</v>
      </c>
      <c r="K39" s="21" t="str">
        <f>'Ultimate Goals'!$A$6</f>
        <v>understanding</v>
      </c>
      <c r="L39" s="159" t="s">
        <v>1144</v>
      </c>
      <c r="M39" s="21"/>
      <c r="N39" s="21"/>
      <c r="O39" s="21" t="str">
        <f>'Productivity Measures'!$A$39</f>
        <v>qualitative</v>
      </c>
      <c r="P39" s="21" t="s">
        <v>859</v>
      </c>
      <c r="Q39" s="159" t="s">
        <v>1727</v>
      </c>
      <c r="R39" s="21"/>
      <c r="S39" s="163" t="s">
        <v>986</v>
      </c>
      <c r="T39" s="159" t="s">
        <v>987</v>
      </c>
    </row>
    <row r="40" spans="1:20" s="18" customFormat="1" ht="246.75" customHeight="1" x14ac:dyDescent="0.2">
      <c r="A40" s="21" t="s">
        <v>272</v>
      </c>
      <c r="B40" s="21">
        <v>1991</v>
      </c>
      <c r="C40" s="21">
        <v>3</v>
      </c>
      <c r="D40" s="21">
        <v>0</v>
      </c>
      <c r="E40" s="21">
        <v>1</v>
      </c>
      <c r="F40" s="21" t="s">
        <v>43</v>
      </c>
      <c r="G40" s="159" t="s">
        <v>980</v>
      </c>
      <c r="H40" s="21"/>
      <c r="I40" s="21" t="str">
        <f>'SWEBOK KAs'!$A$109</f>
        <v>SWEBOK</v>
      </c>
      <c r="J40" s="21"/>
      <c r="K40" s="21" t="str">
        <f>'Ultimate Goals'!$A$8</f>
        <v>action</v>
      </c>
      <c r="L40" s="21" t="s">
        <v>352</v>
      </c>
      <c r="M40" s="159" t="s">
        <v>1504</v>
      </c>
      <c r="N40" s="159" t="s">
        <v>1506</v>
      </c>
      <c r="O40" s="21" t="str">
        <f>'Productivity Measures'!$A$39</f>
        <v>qualitative</v>
      </c>
      <c r="P40" s="159" t="s">
        <v>989</v>
      </c>
      <c r="Q40" s="159" t="s">
        <v>1728</v>
      </c>
      <c r="R40" s="21"/>
      <c r="S40" s="163" t="s">
        <v>988</v>
      </c>
      <c r="T40" s="21"/>
    </row>
    <row r="41" spans="1:20" s="18" customFormat="1" ht="215.25" customHeight="1" x14ac:dyDescent="0.2">
      <c r="A41" s="159" t="s">
        <v>253</v>
      </c>
      <c r="B41" s="21">
        <v>2004</v>
      </c>
      <c r="C41" s="21">
        <v>2</v>
      </c>
      <c r="D41" s="21">
        <v>0</v>
      </c>
      <c r="E41" s="21">
        <v>1</v>
      </c>
      <c r="F41" s="21" t="str">
        <f>'Study types'!$A$4</f>
        <v>experiment</v>
      </c>
      <c r="G41" s="159" t="s">
        <v>305</v>
      </c>
      <c r="H41" s="21" t="s">
        <v>342</v>
      </c>
      <c r="I41" s="21" t="str">
        <f>'SWEBOK KAs'!$A$84</f>
        <v>SC</v>
      </c>
      <c r="J41" s="21"/>
      <c r="K41" s="21" t="str">
        <f>'Ultimate Goals'!$A$6</f>
        <v>understanding</v>
      </c>
      <c r="L41" s="159" t="s">
        <v>991</v>
      </c>
      <c r="M41" s="21"/>
      <c r="N41" s="21"/>
      <c r="O41" s="21" t="str">
        <f>'Productivity Measures'!$A$10</f>
        <v>adjusted size / total-effort</v>
      </c>
      <c r="P41" s="159" t="s">
        <v>994</v>
      </c>
      <c r="Q41" s="159" t="s">
        <v>1903</v>
      </c>
      <c r="R41" s="21"/>
      <c r="S41" s="163" t="s">
        <v>990</v>
      </c>
      <c r="T41" s="159" t="s">
        <v>1643</v>
      </c>
    </row>
    <row r="42" spans="1:20" s="58" customFormat="1" ht="216.75" x14ac:dyDescent="0.2">
      <c r="A42" s="106" t="s">
        <v>1651</v>
      </c>
      <c r="B42" s="106">
        <v>2011</v>
      </c>
      <c r="C42" s="106">
        <v>5</v>
      </c>
      <c r="D42" s="106">
        <v>1</v>
      </c>
      <c r="E42" s="106">
        <v>1</v>
      </c>
      <c r="F42" s="106" t="str">
        <f>'Study types'!$A$4</f>
        <v>experiment</v>
      </c>
      <c r="G42" s="106" t="s">
        <v>1194</v>
      </c>
      <c r="H42" s="106"/>
      <c r="I42" s="106" t="str">
        <f>'SWEBOK KAs'!$A$84</f>
        <v>SC</v>
      </c>
      <c r="J42" s="106"/>
      <c r="K42" s="106" t="str">
        <f>'Ultimate Goals'!$A$6</f>
        <v>understanding</v>
      </c>
      <c r="L42" s="106" t="s">
        <v>1706</v>
      </c>
      <c r="M42" s="106"/>
      <c r="N42" s="106"/>
      <c r="O42" s="106" t="str">
        <f>'Productivity Measures'!$A$31</f>
        <v>CLOC / month</v>
      </c>
      <c r="P42" s="58" t="s">
        <v>1524</v>
      </c>
      <c r="Q42" s="106" t="s">
        <v>1525</v>
      </c>
      <c r="R42" s="106"/>
      <c r="S42" s="273" t="s">
        <v>1707</v>
      </c>
      <c r="T42" s="106" t="s">
        <v>1640</v>
      </c>
    </row>
    <row r="43" spans="1:20" s="58" customFormat="1" ht="191.25" x14ac:dyDescent="0.2">
      <c r="A43" s="106" t="s">
        <v>1652</v>
      </c>
      <c r="B43" s="106">
        <v>2021</v>
      </c>
      <c r="C43" s="106">
        <v>5</v>
      </c>
      <c r="D43" s="106">
        <v>0</v>
      </c>
      <c r="E43" s="106">
        <v>2</v>
      </c>
      <c r="F43" s="106" t="s">
        <v>43</v>
      </c>
      <c r="G43" s="106" t="s">
        <v>1488</v>
      </c>
      <c r="H43" s="106"/>
      <c r="I43" s="106" t="str">
        <f>'SWEBOK KAs'!$A$84</f>
        <v>SC</v>
      </c>
      <c r="J43" s="106" t="str">
        <f>'SWEBOK KAs'!$D$41</f>
        <v>RAD</v>
      </c>
      <c r="K43" s="106" t="str">
        <f>'Ultimate Goals'!$A$6</f>
        <v>understanding</v>
      </c>
      <c r="L43" s="106" t="s">
        <v>1883</v>
      </c>
      <c r="M43" s="106"/>
      <c r="N43" s="106"/>
      <c r="O43" s="106" t="str">
        <f>'Productivity Measures'!$A$33</f>
        <v>daily contribution</v>
      </c>
      <c r="P43" s="106" t="s">
        <v>1534</v>
      </c>
      <c r="Q43" s="106" t="s">
        <v>1729</v>
      </c>
      <c r="R43" s="106" t="s">
        <v>1526</v>
      </c>
      <c r="S43" s="273" t="s">
        <v>1446</v>
      </c>
      <c r="T43" s="106" t="s">
        <v>1641</v>
      </c>
    </row>
    <row r="44" spans="1:20" s="18" customFormat="1" ht="191.25" x14ac:dyDescent="0.2">
      <c r="A44" s="21" t="s">
        <v>273</v>
      </c>
      <c r="B44" s="21">
        <v>2012</v>
      </c>
      <c r="C44" s="21">
        <v>4</v>
      </c>
      <c r="D44" s="21">
        <v>0</v>
      </c>
      <c r="E44" s="21">
        <v>1</v>
      </c>
      <c r="F44" s="21" t="s">
        <v>44</v>
      </c>
      <c r="G44" s="159" t="s">
        <v>305</v>
      </c>
      <c r="H44" s="21" t="s">
        <v>306</v>
      </c>
      <c r="I44" s="21" t="str">
        <f>'SWEBOK KAs'!$A$109</f>
        <v>SWEBOK</v>
      </c>
      <c r="J44" s="21"/>
      <c r="K44" s="21" t="str">
        <f>'Ultimate Goals'!$A$6</f>
        <v>understanding</v>
      </c>
      <c r="L44" s="159" t="s">
        <v>1145</v>
      </c>
      <c r="M44" s="21"/>
      <c r="N44" s="21"/>
      <c r="O44" s="21" t="str">
        <f>'Productivity Measures'!$A$13</f>
        <v>FP / p-d</v>
      </c>
      <c r="P44" s="21" t="s">
        <v>860</v>
      </c>
      <c r="Q44" s="159" t="s">
        <v>1730</v>
      </c>
      <c r="R44" s="21"/>
      <c r="S44" s="163" t="s">
        <v>995</v>
      </c>
      <c r="T44" s="21"/>
    </row>
    <row r="45" spans="1:20" s="18" customFormat="1" ht="186.75" customHeight="1" x14ac:dyDescent="0.2">
      <c r="A45" s="106" t="s">
        <v>1424</v>
      </c>
      <c r="B45" s="106">
        <v>2018</v>
      </c>
      <c r="C45" s="106">
        <v>3</v>
      </c>
      <c r="D45" s="106">
        <v>0</v>
      </c>
      <c r="E45" s="106">
        <v>1</v>
      </c>
      <c r="F45" s="106" t="s">
        <v>44</v>
      </c>
      <c r="G45" s="106" t="s">
        <v>1648</v>
      </c>
      <c r="H45" s="106" t="s">
        <v>421</v>
      </c>
      <c r="I45" s="106" t="str">
        <f>'SWEBOK KAs'!$A$84</f>
        <v>SC</v>
      </c>
      <c r="J45" s="106"/>
      <c r="K45" s="106" t="str">
        <f>'Ultimate Goals'!$A$6</f>
        <v>understanding</v>
      </c>
      <c r="L45" s="106" t="s">
        <v>1538</v>
      </c>
      <c r="M45" s="106"/>
      <c r="N45" s="106"/>
      <c r="O45" s="106" t="str">
        <f>'Productivity Measures'!$A$17</f>
        <v>UFP / h</v>
      </c>
      <c r="P45" s="106" t="s">
        <v>1540</v>
      </c>
      <c r="Q45" s="106" t="s">
        <v>1904</v>
      </c>
      <c r="R45" s="106" t="s">
        <v>1537</v>
      </c>
      <c r="S45" s="273" t="s">
        <v>1432</v>
      </c>
      <c r="T45" s="106" t="s">
        <v>1541</v>
      </c>
    </row>
    <row r="46" spans="1:20" s="58" customFormat="1" ht="153" x14ac:dyDescent="0.2">
      <c r="A46" s="106" t="s">
        <v>1431</v>
      </c>
      <c r="B46" s="106">
        <v>2020</v>
      </c>
      <c r="C46" s="106">
        <v>3</v>
      </c>
      <c r="D46" s="106">
        <v>1</v>
      </c>
      <c r="E46" s="106">
        <v>1</v>
      </c>
      <c r="F46" s="106" t="s">
        <v>44</v>
      </c>
      <c r="G46" s="106" t="s">
        <v>1648</v>
      </c>
      <c r="H46" s="106" t="s">
        <v>421</v>
      </c>
      <c r="I46" s="106" t="str">
        <f>'SWEBOK KAs'!$A$84</f>
        <v>SC</v>
      </c>
      <c r="J46" s="106"/>
      <c r="K46" s="106" t="str">
        <f>'Ultimate Goals'!$A$7</f>
        <v>prediction</v>
      </c>
      <c r="L46" s="106" t="s">
        <v>1546</v>
      </c>
      <c r="M46" s="106"/>
      <c r="N46" s="106"/>
      <c r="O46" s="106" t="str">
        <f>'Productivity Measures'!$A$17</f>
        <v>UFP / h</v>
      </c>
      <c r="P46" s="106" t="s">
        <v>1545</v>
      </c>
      <c r="Q46" s="106" t="s">
        <v>1905</v>
      </c>
      <c r="R46" s="106" t="s">
        <v>1537</v>
      </c>
      <c r="S46" s="273" t="s">
        <v>1863</v>
      </c>
      <c r="T46" s="106" t="s">
        <v>1644</v>
      </c>
    </row>
    <row r="47" spans="1:20" s="58" customFormat="1" ht="204" x14ac:dyDescent="0.2">
      <c r="A47" s="106" t="s">
        <v>1448</v>
      </c>
      <c r="B47" s="106">
        <v>2021</v>
      </c>
      <c r="C47" s="106">
        <v>6</v>
      </c>
      <c r="D47" s="106">
        <v>0</v>
      </c>
      <c r="E47" s="106">
        <v>9</v>
      </c>
      <c r="F47" s="106" t="str">
        <f>'Study types'!$A$8</f>
        <v>many</v>
      </c>
      <c r="G47" s="106"/>
      <c r="H47" s="106"/>
      <c r="I47" s="106" t="str">
        <f>'SWEBOK KAs'!$A$109</f>
        <v>SWEBOK</v>
      </c>
      <c r="J47" s="106"/>
      <c r="K47" s="106" t="str">
        <f>'Ultimate Goals'!$A$7</f>
        <v>prediction</v>
      </c>
      <c r="L47" s="106" t="s">
        <v>1708</v>
      </c>
      <c r="M47" s="106"/>
      <c r="N47" s="106"/>
      <c r="O47" s="106" t="str">
        <f>'Productivity Measures'!$A$36</f>
        <v>PR / month</v>
      </c>
      <c r="P47" s="106" t="s">
        <v>1578</v>
      </c>
      <c r="Q47" s="106" t="s">
        <v>1731</v>
      </c>
      <c r="R47" s="106" t="s">
        <v>1547</v>
      </c>
      <c r="S47" s="273" t="s">
        <v>1864</v>
      </c>
      <c r="T47" s="106"/>
    </row>
    <row r="48" spans="1:20" s="18" customFormat="1" ht="140.25" x14ac:dyDescent="0.2">
      <c r="A48" s="159" t="s">
        <v>274</v>
      </c>
      <c r="B48" s="21">
        <v>1994</v>
      </c>
      <c r="C48" s="21">
        <v>1</v>
      </c>
      <c r="D48" s="21">
        <v>1</v>
      </c>
      <c r="E48" s="21">
        <v>2</v>
      </c>
      <c r="F48" s="21" t="str">
        <f>'Study types'!$A$3</f>
        <v>case study</v>
      </c>
      <c r="G48" s="21"/>
      <c r="H48" s="21" t="s">
        <v>343</v>
      </c>
      <c r="I48" s="21" t="str">
        <f>'SWEBOK KAs'!$A$84</f>
        <v>SC</v>
      </c>
      <c r="J48" s="21"/>
      <c r="K48" s="21" t="str">
        <f>'Ultimate Goals'!$A$6</f>
        <v>understanding</v>
      </c>
      <c r="L48" s="159" t="s">
        <v>997</v>
      </c>
      <c r="M48" s="21"/>
      <c r="N48" s="21"/>
      <c r="O48" s="21" t="str">
        <f>'Productivity Measures'!$A$23</f>
        <v>NCSLOC / p-m</v>
      </c>
      <c r="P48" s="21" t="s">
        <v>878</v>
      </c>
      <c r="Q48" s="159" t="s">
        <v>1732</v>
      </c>
      <c r="R48" s="21"/>
      <c r="S48" s="163" t="s">
        <v>996</v>
      </c>
      <c r="T48" s="21"/>
    </row>
    <row r="49" spans="1:20" s="58" customFormat="1" ht="153" x14ac:dyDescent="0.2">
      <c r="A49" s="106" t="s">
        <v>1413</v>
      </c>
      <c r="B49" s="106">
        <v>1991</v>
      </c>
      <c r="C49" s="106">
        <v>2</v>
      </c>
      <c r="D49" s="106">
        <v>0</v>
      </c>
      <c r="E49" s="106">
        <v>1</v>
      </c>
      <c r="F49" s="106" t="s">
        <v>44</v>
      </c>
      <c r="G49" s="106" t="s">
        <v>1648</v>
      </c>
      <c r="H49" s="106"/>
      <c r="I49" s="106" t="str">
        <f>'SWEBOK KAs'!$A$44</f>
        <v>SEP</v>
      </c>
      <c r="J49" s="106" t="str">
        <f>'SWEBOK KAs'!$D$45</f>
        <v>CASE</v>
      </c>
      <c r="K49" s="106" t="str">
        <f>'Ultimate Goals'!$A$6</f>
        <v>understanding</v>
      </c>
      <c r="L49" s="106" t="s">
        <v>1552</v>
      </c>
      <c r="M49" s="106"/>
      <c r="N49" s="106"/>
      <c r="O49" s="106" t="str">
        <f>'Productivity Measures'!$A$13</f>
        <v>FP / p-d</v>
      </c>
      <c r="P49" s="106" t="s">
        <v>1553</v>
      </c>
      <c r="Q49" s="106" t="s">
        <v>1733</v>
      </c>
      <c r="R49" s="106"/>
      <c r="S49" s="273" t="s">
        <v>1463</v>
      </c>
      <c r="T49" s="106"/>
    </row>
    <row r="50" spans="1:20" s="18" customFormat="1" ht="191.25" x14ac:dyDescent="0.2">
      <c r="A50" s="21" t="s">
        <v>275</v>
      </c>
      <c r="B50" s="21">
        <v>2003</v>
      </c>
      <c r="C50" s="21">
        <v>4</v>
      </c>
      <c r="D50" s="21">
        <v>1</v>
      </c>
      <c r="E50" s="21">
        <v>1</v>
      </c>
      <c r="F50" s="21" t="str">
        <f>'Study types'!$A$6</f>
        <v>survey</v>
      </c>
      <c r="G50" s="21" t="s">
        <v>295</v>
      </c>
      <c r="H50" s="21" t="s">
        <v>343</v>
      </c>
      <c r="I50" s="21" t="str">
        <f>'SWEBOK KAs'!$A$55</f>
        <v>SEM</v>
      </c>
      <c r="J50" s="21"/>
      <c r="K50" s="21" t="str">
        <f>'Ultimate Goals'!$A$6</f>
        <v>understanding</v>
      </c>
      <c r="L50" s="159" t="s">
        <v>999</v>
      </c>
      <c r="M50" s="21"/>
      <c r="N50" s="21"/>
      <c r="O50" s="21" t="str">
        <f>'Productivity Measures'!$A$13</f>
        <v>FP / p-d</v>
      </c>
      <c r="P50" s="21" t="s">
        <v>880</v>
      </c>
      <c r="Q50" s="159" t="s">
        <v>1734</v>
      </c>
      <c r="R50" s="21"/>
      <c r="S50" s="163" t="s">
        <v>998</v>
      </c>
      <c r="T50" s="21"/>
    </row>
    <row r="51" spans="1:20" s="58" customFormat="1" ht="165.75" x14ac:dyDescent="0.2">
      <c r="A51" s="106" t="s">
        <v>1417</v>
      </c>
      <c r="B51" s="106">
        <v>2016</v>
      </c>
      <c r="C51" s="106">
        <v>5</v>
      </c>
      <c r="D51" s="106">
        <v>0</v>
      </c>
      <c r="E51" s="106">
        <v>1</v>
      </c>
      <c r="F51" s="106" t="str">
        <f>'Study types'!$A$4</f>
        <v>experiment</v>
      </c>
      <c r="G51" s="106" t="s">
        <v>1648</v>
      </c>
      <c r="H51" s="106"/>
      <c r="I51" s="106" t="str">
        <f>'SWEBOK KAs'!$A$11</f>
        <v>SEPP</v>
      </c>
      <c r="J51" s="106"/>
      <c r="K51" s="106" t="str">
        <f>'Ultimate Goals'!$A$6</f>
        <v>understanding</v>
      </c>
      <c r="L51" s="106" t="s">
        <v>1709</v>
      </c>
      <c r="M51" s="106"/>
      <c r="N51" s="106"/>
      <c r="O51" s="106" t="str">
        <f>'Productivity Measures'!$A$38</f>
        <v>SAP</v>
      </c>
      <c r="P51" s="106" t="s">
        <v>1554</v>
      </c>
      <c r="Q51" s="106" t="s">
        <v>1906</v>
      </c>
      <c r="R51" s="106"/>
      <c r="S51" s="273" t="s">
        <v>1861</v>
      </c>
      <c r="T51" s="106" t="s">
        <v>1642</v>
      </c>
    </row>
    <row r="52" spans="1:20" s="18" customFormat="1" ht="165" customHeight="1" x14ac:dyDescent="0.2">
      <c r="A52" s="21" t="s">
        <v>12</v>
      </c>
      <c r="B52" s="21">
        <v>1996</v>
      </c>
      <c r="C52" s="21">
        <v>3</v>
      </c>
      <c r="D52" s="21">
        <v>0</v>
      </c>
      <c r="E52" s="21">
        <v>1</v>
      </c>
      <c r="F52" s="21" t="str">
        <f>'Study types'!$A$4</f>
        <v>experiment</v>
      </c>
      <c r="G52" s="21" t="s">
        <v>305</v>
      </c>
      <c r="H52" s="21" t="s">
        <v>408</v>
      </c>
      <c r="I52" s="21" t="str">
        <f>'SWEBOK KAs'!$A$109</f>
        <v>SWEBOK</v>
      </c>
      <c r="J52" s="21"/>
      <c r="K52" s="21" t="str">
        <f>'Ultimate Goals'!$A$6</f>
        <v>understanding</v>
      </c>
      <c r="L52" s="159" t="s">
        <v>1146</v>
      </c>
      <c r="M52" s="21"/>
      <c r="N52" s="21"/>
      <c r="O52" s="21" t="str">
        <f>'Productivity Measures'!$A$21</f>
        <v>SLOC / p-m</v>
      </c>
      <c r="P52" s="159" t="s">
        <v>1000</v>
      </c>
      <c r="Q52" s="159" t="s">
        <v>1907</v>
      </c>
      <c r="R52" s="159" t="s">
        <v>1004</v>
      </c>
      <c r="S52" s="163" t="s">
        <v>1003</v>
      </c>
      <c r="T52" s="21" t="s">
        <v>297</v>
      </c>
    </row>
    <row r="53" spans="1:20" s="18" customFormat="1" ht="140.25" x14ac:dyDescent="0.2">
      <c r="A53" s="21" t="s">
        <v>254</v>
      </c>
      <c r="B53" s="21">
        <v>2000</v>
      </c>
      <c r="C53" s="21">
        <v>2</v>
      </c>
      <c r="D53" s="21">
        <v>2</v>
      </c>
      <c r="E53" s="21">
        <v>1</v>
      </c>
      <c r="F53" s="21" t="str">
        <f>'Study types'!$A$3</f>
        <v>case study</v>
      </c>
      <c r="G53" s="21"/>
      <c r="H53" s="21" t="s">
        <v>421</v>
      </c>
      <c r="I53" s="21" t="str">
        <f>'SWEBOK KAs'!$A$109</f>
        <v>SWEBOK</v>
      </c>
      <c r="J53" s="21"/>
      <c r="K53" s="21" t="str">
        <f>'Ultimate Goals'!$A$6</f>
        <v>understanding</v>
      </c>
      <c r="L53" s="159" t="s">
        <v>1406</v>
      </c>
      <c r="M53" s="21"/>
      <c r="N53" s="21"/>
      <c r="O53" s="21" t="str">
        <f>'Productivity Measures'!$A$14</f>
        <v>FP / p-h</v>
      </c>
      <c r="P53" s="21" t="s">
        <v>861</v>
      </c>
      <c r="Q53" s="159" t="s">
        <v>1908</v>
      </c>
      <c r="R53" s="21"/>
      <c r="S53" s="163" t="s">
        <v>1002</v>
      </c>
      <c r="T53" s="159" t="s">
        <v>311</v>
      </c>
    </row>
    <row r="54" spans="1:20" s="18" customFormat="1" ht="191.25" x14ac:dyDescent="0.2">
      <c r="A54" s="159" t="s">
        <v>276</v>
      </c>
      <c r="B54" s="21">
        <v>2013</v>
      </c>
      <c r="C54" s="21">
        <v>4</v>
      </c>
      <c r="D54" s="21">
        <v>0</v>
      </c>
      <c r="E54" s="21">
        <v>1</v>
      </c>
      <c r="F54" s="21" t="str">
        <f>'Study types'!$A$3</f>
        <v>case study</v>
      </c>
      <c r="H54" s="21" t="s">
        <v>357</v>
      </c>
      <c r="I54" s="21" t="str">
        <f>'SWEBOK KAs'!$A$84</f>
        <v>SC</v>
      </c>
      <c r="J54" s="21" t="str">
        <f>'SWEBOK KAs'!$D$41</f>
        <v>RAD</v>
      </c>
      <c r="K54" s="21" t="str">
        <f>'Ultimate Goals'!$A$5</f>
        <v>description</v>
      </c>
      <c r="L54" s="159" t="s">
        <v>1147</v>
      </c>
      <c r="M54" s="21"/>
      <c r="N54" s="21"/>
      <c r="O54" s="21" t="str">
        <f>'Productivity Measures'!$A$39</f>
        <v>qualitative</v>
      </c>
      <c r="P54" s="21" t="s">
        <v>862</v>
      </c>
      <c r="Q54" s="159" t="s">
        <v>1735</v>
      </c>
      <c r="R54" s="159" t="s">
        <v>1006</v>
      </c>
      <c r="S54" s="163" t="s">
        <v>1005</v>
      </c>
      <c r="T54" s="159" t="s">
        <v>1007</v>
      </c>
    </row>
    <row r="55" spans="1:20" s="18" customFormat="1" ht="229.5" x14ac:dyDescent="0.2">
      <c r="A55" s="159" t="s">
        <v>13</v>
      </c>
      <c r="B55" s="21">
        <v>2017</v>
      </c>
      <c r="C55" s="21">
        <v>5</v>
      </c>
      <c r="D55" s="21">
        <v>1</v>
      </c>
      <c r="E55" s="21">
        <v>1</v>
      </c>
      <c r="F55" s="21" t="s">
        <v>43</v>
      </c>
      <c r="G55" s="21" t="s">
        <v>295</v>
      </c>
      <c r="H55" s="21"/>
      <c r="I55" s="21" t="str">
        <f>'SWEBOK KAs'!$A$55</f>
        <v>SEM</v>
      </c>
      <c r="J55" s="21"/>
      <c r="K55" s="21" t="str">
        <f>'Ultimate Goals'!$A$6</f>
        <v>understanding</v>
      </c>
      <c r="L55" s="159" t="s">
        <v>1029</v>
      </c>
      <c r="M55" s="21"/>
      <c r="N55" s="21"/>
      <c r="O55" s="21" t="str">
        <f>'Productivity Measures'!$A$38</f>
        <v>SAP</v>
      </c>
      <c r="P55" s="159" t="s">
        <v>1590</v>
      </c>
      <c r="Q55" s="159" t="s">
        <v>1736</v>
      </c>
      <c r="R55" s="159" t="s">
        <v>1008</v>
      </c>
      <c r="S55" s="163" t="s">
        <v>1859</v>
      </c>
      <c r="T55" s="21"/>
    </row>
    <row r="56" spans="1:20" s="18" customFormat="1" ht="153" x14ac:dyDescent="0.2">
      <c r="A56" s="159" t="s">
        <v>14</v>
      </c>
      <c r="B56" s="21">
        <v>2017</v>
      </c>
      <c r="C56" s="21">
        <v>3</v>
      </c>
      <c r="D56" s="21">
        <v>1</v>
      </c>
      <c r="E56" s="21">
        <v>1</v>
      </c>
      <c r="F56" s="21" t="str">
        <f>'Study types'!$A$6</f>
        <v>survey</v>
      </c>
      <c r="G56" s="21" t="s">
        <v>295</v>
      </c>
      <c r="H56" s="21" t="s">
        <v>342</v>
      </c>
      <c r="I56" s="21" t="str">
        <f>'SWEBOK KAs'!$A$55</f>
        <v>SEM</v>
      </c>
      <c r="J56" s="21"/>
      <c r="K56" s="21" t="str">
        <f>'Ultimate Goals'!$A$6</f>
        <v>understanding</v>
      </c>
      <c r="L56" s="159" t="s">
        <v>1148</v>
      </c>
      <c r="M56" s="21"/>
      <c r="N56" s="21"/>
      <c r="O56" s="21" t="str">
        <f>'Productivity Measures'!$A$3</f>
        <v>many</v>
      </c>
      <c r="P56" s="21" t="s">
        <v>863</v>
      </c>
      <c r="Q56" s="159" t="s">
        <v>1737</v>
      </c>
      <c r="R56" s="21"/>
      <c r="S56" s="163" t="s">
        <v>1841</v>
      </c>
      <c r="T56" s="21"/>
    </row>
    <row r="57" spans="1:20" s="58" customFormat="1" ht="153" x14ac:dyDescent="0.2">
      <c r="A57" s="106" t="s">
        <v>1233</v>
      </c>
      <c r="B57" s="106">
        <v>2009</v>
      </c>
      <c r="C57" s="106">
        <v>2</v>
      </c>
      <c r="D57" s="106">
        <v>0</v>
      </c>
      <c r="E57" s="106">
        <v>1</v>
      </c>
      <c r="F57" s="106" t="s">
        <v>43</v>
      </c>
      <c r="G57" s="106"/>
      <c r="H57" s="106" t="s">
        <v>342</v>
      </c>
      <c r="I57" s="106" t="str">
        <f>'SWEBOK KAs'!$A$109</f>
        <v>SWEBOK</v>
      </c>
      <c r="J57" s="106"/>
      <c r="K57" s="106" t="str">
        <f>'Ultimate Goals'!$A$6</f>
        <v>understanding</v>
      </c>
      <c r="L57" s="106" t="s">
        <v>1555</v>
      </c>
      <c r="M57" s="106"/>
      <c r="N57" s="106"/>
      <c r="O57" s="106" t="str">
        <f>'Productivity Measures'!$A$6</f>
        <v>labor productivity</v>
      </c>
      <c r="P57" s="106" t="s">
        <v>1556</v>
      </c>
      <c r="Q57" s="106" t="s">
        <v>1738</v>
      </c>
      <c r="R57" s="106" t="s">
        <v>1557</v>
      </c>
      <c r="S57" s="273" t="s">
        <v>1704</v>
      </c>
      <c r="T57" s="106"/>
    </row>
    <row r="58" spans="1:20" s="18" customFormat="1" ht="191.25" x14ac:dyDescent="0.2">
      <c r="A58" s="21" t="s">
        <v>277</v>
      </c>
      <c r="B58" s="21">
        <v>2014</v>
      </c>
      <c r="C58" s="21">
        <v>4</v>
      </c>
      <c r="D58" s="21">
        <v>0</v>
      </c>
      <c r="E58" s="21">
        <v>1</v>
      </c>
      <c r="F58" s="21" t="str">
        <f>'Study types'!$A$3</f>
        <v>case study</v>
      </c>
      <c r="G58" s="21"/>
      <c r="H58" s="21" t="s">
        <v>342</v>
      </c>
      <c r="I58" s="21" t="str">
        <f>'SWEBOK KAs'!$A$55</f>
        <v>SEM</v>
      </c>
      <c r="J58" s="21"/>
      <c r="K58" s="21" t="str">
        <f>'Ultimate Goals'!$A$6</f>
        <v>understanding</v>
      </c>
      <c r="L58" s="159" t="s">
        <v>1149</v>
      </c>
      <c r="M58" s="21"/>
      <c r="N58" s="21"/>
      <c r="O58" s="21" t="str">
        <f>'Productivity Measures'!$A$21</f>
        <v>SLOC / p-m</v>
      </c>
      <c r="P58" s="21" t="s">
        <v>864</v>
      </c>
      <c r="Q58" s="159" t="s">
        <v>1010</v>
      </c>
      <c r="R58" s="21"/>
      <c r="S58" s="163" t="s">
        <v>1842</v>
      </c>
      <c r="T58" s="21"/>
    </row>
    <row r="59" spans="1:20" s="18" customFormat="1" ht="127.5" x14ac:dyDescent="0.2">
      <c r="A59" s="21" t="s">
        <v>255</v>
      </c>
      <c r="B59" s="21">
        <v>2009</v>
      </c>
      <c r="C59" s="21">
        <v>1</v>
      </c>
      <c r="D59" s="21">
        <v>1</v>
      </c>
      <c r="E59" s="21">
        <v>2</v>
      </c>
      <c r="F59" s="21" t="str">
        <f>'Study types'!$A$4</f>
        <v>experiment</v>
      </c>
      <c r="G59" s="159" t="s">
        <v>305</v>
      </c>
      <c r="H59" s="21" t="s">
        <v>343</v>
      </c>
      <c r="I59" s="21" t="str">
        <f>'SWEBOK KAs'!$A$74</f>
        <v>SM</v>
      </c>
      <c r="J59" s="21"/>
      <c r="K59" s="21" t="str">
        <f>'Ultimate Goals'!$A$6</f>
        <v>understanding</v>
      </c>
      <c r="L59" s="159" t="s">
        <v>1150</v>
      </c>
      <c r="M59" s="21"/>
      <c r="N59" s="21"/>
      <c r="O59" s="21" t="str">
        <f>'Productivity Measures'!$A$34</f>
        <v>CCR / month</v>
      </c>
      <c r="P59" s="21" t="s">
        <v>865</v>
      </c>
      <c r="Q59" s="159" t="s">
        <v>1739</v>
      </c>
      <c r="R59" s="21"/>
      <c r="S59" s="163" t="s">
        <v>1843</v>
      </c>
      <c r="T59" s="159" t="s">
        <v>1011</v>
      </c>
    </row>
    <row r="60" spans="1:20" s="58" customFormat="1" ht="140.25" x14ac:dyDescent="0.2">
      <c r="A60" s="106" t="s">
        <v>1237</v>
      </c>
      <c r="B60" s="106">
        <v>2011</v>
      </c>
      <c r="C60" s="106">
        <v>1</v>
      </c>
      <c r="D60" s="106">
        <v>0</v>
      </c>
      <c r="E60" s="106">
        <v>1</v>
      </c>
      <c r="F60" s="106" t="str">
        <f>'Study types'!$A$4</f>
        <v>experiment</v>
      </c>
      <c r="G60" s="106" t="s">
        <v>1648</v>
      </c>
      <c r="H60" s="106" t="s">
        <v>342</v>
      </c>
      <c r="I60" s="106" t="str">
        <f>'SWEBOK KAs'!$A$55</f>
        <v>SEM</v>
      </c>
      <c r="J60" s="106"/>
      <c r="K60" s="106" t="str">
        <f>'Ultimate Goals'!$A$8</f>
        <v>action</v>
      </c>
      <c r="L60" s="106" t="s">
        <v>1560</v>
      </c>
      <c r="M60" s="106" t="s">
        <v>1558</v>
      </c>
      <c r="N60" s="106" t="s">
        <v>1559</v>
      </c>
      <c r="O60" s="106" t="str">
        <f>'Productivity Measures'!$A$12</f>
        <v>FP / p-m</v>
      </c>
      <c r="P60" s="106" t="s">
        <v>1561</v>
      </c>
      <c r="Q60" s="106" t="s">
        <v>1740</v>
      </c>
      <c r="R60" s="106"/>
      <c r="S60" s="273" t="s">
        <v>1466</v>
      </c>
      <c r="T60" s="106"/>
    </row>
    <row r="61" spans="1:20" s="58" customFormat="1" ht="178.5" x14ac:dyDescent="0.2">
      <c r="A61" s="106" t="s">
        <v>1232</v>
      </c>
      <c r="B61" s="106">
        <v>2006</v>
      </c>
      <c r="C61" s="106">
        <v>4</v>
      </c>
      <c r="D61" s="106">
        <v>0</v>
      </c>
      <c r="E61" s="106">
        <v>1</v>
      </c>
      <c r="F61" s="106" t="str">
        <f>'Study types'!$A$3</f>
        <v>case study</v>
      </c>
      <c r="G61" s="106"/>
      <c r="H61" s="106" t="s">
        <v>342</v>
      </c>
      <c r="I61" s="106" t="str">
        <f>'SWEBOK KAs'!$A$84</f>
        <v>SC</v>
      </c>
      <c r="J61" s="106"/>
      <c r="K61" s="106" t="str">
        <f>'Ultimate Goals'!$A$6</f>
        <v>understanding</v>
      </c>
      <c r="L61" s="106" t="s">
        <v>1562</v>
      </c>
      <c r="M61" s="106"/>
      <c r="N61" s="106"/>
      <c r="O61" s="106" t="str">
        <f>'Productivity Measures'!$A$3</f>
        <v>many</v>
      </c>
      <c r="P61" s="106" t="s">
        <v>1565</v>
      </c>
      <c r="Q61" s="106" t="s">
        <v>1909</v>
      </c>
      <c r="R61" s="106"/>
      <c r="S61" s="273" t="s">
        <v>1240</v>
      </c>
      <c r="T61" s="106"/>
    </row>
    <row r="62" spans="1:20" s="58" customFormat="1" ht="267.75" x14ac:dyDescent="0.2">
      <c r="A62" s="106" t="s">
        <v>1439</v>
      </c>
      <c r="B62" s="106">
        <v>2021</v>
      </c>
      <c r="C62" s="106">
        <v>9</v>
      </c>
      <c r="D62" s="106">
        <v>9</v>
      </c>
      <c r="E62" s="106">
        <v>4</v>
      </c>
      <c r="F62" s="106" t="s">
        <v>43</v>
      </c>
      <c r="G62" s="106" t="s">
        <v>1569</v>
      </c>
      <c r="H62" s="106" t="s">
        <v>342</v>
      </c>
      <c r="I62" s="106" t="str">
        <f>'SWEBOK KAs'!$A$109</f>
        <v>SWEBOK</v>
      </c>
      <c r="J62" s="106"/>
      <c r="K62" s="106" t="str">
        <f>$K$47</f>
        <v>prediction</v>
      </c>
      <c r="L62" s="106" t="s">
        <v>1568</v>
      </c>
      <c r="M62" s="106"/>
      <c r="N62" s="106"/>
      <c r="O62" s="106" t="str">
        <f>'Productivity Measures'!$A$38</f>
        <v>SAP</v>
      </c>
      <c r="P62" s="106" t="s">
        <v>1566</v>
      </c>
      <c r="Q62" s="106" t="s">
        <v>1762</v>
      </c>
      <c r="R62" s="106"/>
      <c r="S62" s="273" t="s">
        <v>1474</v>
      </c>
      <c r="T62" s="106" t="s">
        <v>1567</v>
      </c>
    </row>
    <row r="63" spans="1:20" s="58" customFormat="1" ht="216.75" x14ac:dyDescent="0.2">
      <c r="A63" s="106" t="s">
        <v>1438</v>
      </c>
      <c r="B63" s="106">
        <v>2020</v>
      </c>
      <c r="C63" s="106">
        <v>6</v>
      </c>
      <c r="D63" s="106">
        <v>0</v>
      </c>
      <c r="E63" s="106"/>
      <c r="F63" s="106" t="str">
        <f>'Study types'!$A$8</f>
        <v>many</v>
      </c>
      <c r="G63" s="106"/>
      <c r="H63" s="106" t="s">
        <v>1573</v>
      </c>
      <c r="I63" s="106" t="str">
        <f>'SWEBOK KAs'!$A$55</f>
        <v>SEM</v>
      </c>
      <c r="J63" s="106"/>
      <c r="K63" s="106" t="str">
        <f>'Ultimate Goals'!$A$6</f>
        <v>understanding</v>
      </c>
      <c r="L63" s="106" t="s">
        <v>1884</v>
      </c>
      <c r="M63" s="106"/>
      <c r="N63" s="106"/>
      <c r="O63" s="106" t="str">
        <f>'Productivity Measures'!$A$3</f>
        <v>many</v>
      </c>
      <c r="P63" s="106" t="s">
        <v>1579</v>
      </c>
      <c r="Q63" s="106" t="s">
        <v>1910</v>
      </c>
      <c r="R63" s="106" t="s">
        <v>1571</v>
      </c>
      <c r="S63" s="273" t="s">
        <v>1572</v>
      </c>
      <c r="T63" s="106"/>
    </row>
    <row r="64" spans="1:20" s="18" customFormat="1" ht="216.75" x14ac:dyDescent="0.2">
      <c r="A64" s="159" t="s">
        <v>375</v>
      </c>
      <c r="B64" s="21">
        <v>2014</v>
      </c>
      <c r="C64" s="21">
        <v>5</v>
      </c>
      <c r="D64" s="21">
        <v>0</v>
      </c>
      <c r="E64" s="21">
        <v>1</v>
      </c>
      <c r="F64" s="21" t="str">
        <f>'Study types'!$A$6</f>
        <v>survey</v>
      </c>
      <c r="G64" s="159" t="s">
        <v>980</v>
      </c>
      <c r="H64" s="21"/>
      <c r="I64" s="21" t="str">
        <f>'SWEBOK KAs'!$A$55</f>
        <v>SEM</v>
      </c>
      <c r="J64" s="21"/>
      <c r="K64" s="21" t="str">
        <f>'Ultimate Goals'!$A$7</f>
        <v>prediction</v>
      </c>
      <c r="L64" s="159" t="s">
        <v>1402</v>
      </c>
      <c r="M64" s="21"/>
      <c r="N64" s="21"/>
      <c r="O64" s="21" t="str">
        <f>'Productivity Measures'!$A$12</f>
        <v>FP / p-m</v>
      </c>
      <c r="P64" s="21" t="s">
        <v>866</v>
      </c>
      <c r="Q64" s="159" t="s">
        <v>1911</v>
      </c>
      <c r="R64" s="159" t="s">
        <v>1013</v>
      </c>
      <c r="S64" s="163" t="s">
        <v>1012</v>
      </c>
      <c r="T64" s="21"/>
    </row>
    <row r="65" spans="1:20" s="18" customFormat="1" ht="165.75" x14ac:dyDescent="0.2">
      <c r="A65" s="159" t="s">
        <v>278</v>
      </c>
      <c r="B65" s="21">
        <v>2004</v>
      </c>
      <c r="C65" s="21">
        <v>4</v>
      </c>
      <c r="D65" s="21">
        <v>0</v>
      </c>
      <c r="E65" s="21">
        <v>1</v>
      </c>
      <c r="F65" s="21" t="str">
        <f>'Study types'!$A$3</f>
        <v>case study</v>
      </c>
      <c r="H65" s="21"/>
      <c r="I65" s="21" t="str">
        <f>'SWEBOK KAs'!$A$84</f>
        <v>SC</v>
      </c>
      <c r="J65" s="21"/>
      <c r="K65" s="21" t="str">
        <f>'Ultimate Goals'!$A$6</f>
        <v>understanding</v>
      </c>
      <c r="L65" s="159" t="s">
        <v>1015</v>
      </c>
      <c r="M65" s="21"/>
      <c r="N65" s="21"/>
      <c r="O65" s="21" t="str">
        <f>'Productivity Measures'!$A$17</f>
        <v>UFP / h</v>
      </c>
      <c r="P65" s="21" t="s">
        <v>333</v>
      </c>
      <c r="Q65" s="159" t="s">
        <v>1741</v>
      </c>
      <c r="R65" s="21"/>
      <c r="S65" s="163" t="s">
        <v>1014</v>
      </c>
      <c r="T65" s="21"/>
    </row>
    <row r="66" spans="1:20" s="18" customFormat="1" ht="153" x14ac:dyDescent="0.2">
      <c r="A66" s="159" t="s">
        <v>256</v>
      </c>
      <c r="B66" s="21">
        <v>1999</v>
      </c>
      <c r="C66" s="21">
        <v>2</v>
      </c>
      <c r="D66" s="21">
        <v>1</v>
      </c>
      <c r="E66" s="21">
        <v>1</v>
      </c>
      <c r="F66" s="21" t="str">
        <f>'Study types'!$A$3</f>
        <v>case study</v>
      </c>
      <c r="G66" s="21"/>
      <c r="H66" s="21" t="s">
        <v>307</v>
      </c>
      <c r="I66" s="21" t="str">
        <f>'SWEBOK KAs'!$A$36</f>
        <v>SEMM</v>
      </c>
      <c r="J66" s="21" t="str">
        <f>'SWEBOK KAs'!$D$101</f>
        <v>OO</v>
      </c>
      <c r="K66" s="21" t="str">
        <f>'Ultimate Goals'!$A$6</f>
        <v>understanding</v>
      </c>
      <c r="L66" s="159" t="s">
        <v>1885</v>
      </c>
      <c r="M66" s="21"/>
      <c r="N66" s="21"/>
      <c r="O66" s="21" t="str">
        <f>'Productivity Measures'!$A$16</f>
        <v>UFP / m</v>
      </c>
      <c r="P66" s="21" t="s">
        <v>308</v>
      </c>
      <c r="Q66" s="159" t="s">
        <v>1208</v>
      </c>
      <c r="R66" s="21"/>
      <c r="S66" s="163" t="s">
        <v>1844</v>
      </c>
      <c r="T66" s="21" t="s">
        <v>309</v>
      </c>
    </row>
    <row r="67" spans="1:20" s="58" customFormat="1" ht="153" x14ac:dyDescent="0.2">
      <c r="A67" s="106" t="s">
        <v>1395</v>
      </c>
      <c r="B67" s="106">
        <v>1997</v>
      </c>
      <c r="C67" s="106">
        <v>2</v>
      </c>
      <c r="D67" s="106">
        <v>1</v>
      </c>
      <c r="E67" s="106">
        <v>1</v>
      </c>
      <c r="F67" s="106" t="str">
        <f>'Study types'!$A$5</f>
        <v>simulation study</v>
      </c>
      <c r="G67" s="106"/>
      <c r="H67" s="106" t="s">
        <v>342</v>
      </c>
      <c r="I67" s="106" t="str">
        <f>'SWEBOK KAs'!$A$84</f>
        <v>SC</v>
      </c>
      <c r="J67" s="106" t="str">
        <f>'SWEBOK KAs'!$D$101</f>
        <v>OO</v>
      </c>
      <c r="K67" s="106" t="str">
        <f>'Ultimate Goals'!$A$7</f>
        <v>prediction</v>
      </c>
      <c r="L67" s="106" t="s">
        <v>1582</v>
      </c>
      <c r="M67" s="106"/>
      <c r="N67" s="106"/>
      <c r="O67" s="106" t="str">
        <f>'Productivity Measures'!$A$21</f>
        <v>SLOC / p-m</v>
      </c>
      <c r="P67" s="106" t="s">
        <v>1581</v>
      </c>
      <c r="Q67" s="106" t="s">
        <v>1912</v>
      </c>
      <c r="R67" s="106" t="s">
        <v>1580</v>
      </c>
      <c r="S67" s="273" t="s">
        <v>1470</v>
      </c>
      <c r="T67" s="106"/>
    </row>
    <row r="68" spans="1:20" s="18" customFormat="1" ht="178.5" x14ac:dyDescent="0.2">
      <c r="A68" s="21" t="s">
        <v>279</v>
      </c>
      <c r="B68" s="21">
        <v>1999</v>
      </c>
      <c r="C68" s="21">
        <v>3</v>
      </c>
      <c r="D68" s="21">
        <v>2</v>
      </c>
      <c r="E68" s="21">
        <v>1</v>
      </c>
      <c r="F68" s="21" t="str">
        <f>'Study types'!$A$4</f>
        <v>experiment</v>
      </c>
      <c r="G68" s="159" t="s">
        <v>305</v>
      </c>
      <c r="H68" s="21"/>
      <c r="I68" s="21" t="str">
        <f>'SWEBOK KAs'!$A$109</f>
        <v>SWEBOK</v>
      </c>
      <c r="J68" s="21" t="str">
        <f>'SWEBOK KAs'!$D$101</f>
        <v>OO</v>
      </c>
      <c r="K68" s="21" t="str">
        <f>'Ultimate Goals'!$A$6</f>
        <v>understanding</v>
      </c>
      <c r="L68" s="159" t="s">
        <v>1403</v>
      </c>
      <c r="M68" s="21"/>
      <c r="N68" s="21"/>
      <c r="O68" s="21" t="str">
        <f>'Productivity Measures'!$A$20</f>
        <v>SLOC / p-y</v>
      </c>
      <c r="P68" s="21" t="s">
        <v>881</v>
      </c>
      <c r="Q68" s="159" t="s">
        <v>1913</v>
      </c>
      <c r="R68" s="21"/>
      <c r="S68" s="163" t="s">
        <v>1471</v>
      </c>
      <c r="T68" s="21"/>
    </row>
    <row r="69" spans="1:20" s="18" customFormat="1" ht="165.75" x14ac:dyDescent="0.2">
      <c r="A69" s="159" t="s">
        <v>280</v>
      </c>
      <c r="B69" s="21">
        <v>2005</v>
      </c>
      <c r="C69" s="21">
        <v>4</v>
      </c>
      <c r="D69" s="21">
        <v>2</v>
      </c>
      <c r="E69" s="21">
        <v>1</v>
      </c>
      <c r="F69" s="21" t="str">
        <f>'Study types'!$A$4</f>
        <v>experiment</v>
      </c>
      <c r="G69" s="159" t="s">
        <v>305</v>
      </c>
      <c r="H69" s="21" t="s">
        <v>421</v>
      </c>
      <c r="I69" s="21" t="str">
        <f>'SWEBOK KAs'!$A$109</f>
        <v>SWEBOK</v>
      </c>
      <c r="J69" s="21"/>
      <c r="K69" s="21" t="str">
        <f>'Ultimate Goals'!$A$6</f>
        <v>understanding</v>
      </c>
      <c r="L69" s="159" t="s">
        <v>1151</v>
      </c>
      <c r="M69" s="21"/>
      <c r="N69" s="21"/>
      <c r="O69" s="21" t="str">
        <f>'Productivity Measures'!$A$14</f>
        <v>FP / p-h</v>
      </c>
      <c r="P69" s="21" t="s">
        <v>867</v>
      </c>
      <c r="Q69" s="159" t="s">
        <v>1742</v>
      </c>
      <c r="R69" s="159" t="s">
        <v>1016</v>
      </c>
      <c r="S69" s="163" t="s">
        <v>1845</v>
      </c>
      <c r="T69" s="159" t="s">
        <v>1645</v>
      </c>
    </row>
    <row r="70" spans="1:20" s="18" customFormat="1" ht="178.5" x14ac:dyDescent="0.2">
      <c r="A70" s="159" t="s">
        <v>281</v>
      </c>
      <c r="B70" s="21">
        <v>2001</v>
      </c>
      <c r="C70" s="21">
        <v>4</v>
      </c>
      <c r="D70" s="21">
        <v>0</v>
      </c>
      <c r="E70" s="21">
        <v>1</v>
      </c>
      <c r="F70" s="21" t="str">
        <f>'Study types'!$A$4</f>
        <v>experiment</v>
      </c>
      <c r="G70" s="21" t="s">
        <v>305</v>
      </c>
      <c r="H70" s="21" t="s">
        <v>342</v>
      </c>
      <c r="I70" s="21" t="str">
        <f>'SWEBOK KAs'!$A$55</f>
        <v>SEM</v>
      </c>
      <c r="J70" s="21"/>
      <c r="K70" s="21" t="str">
        <f>'Ultimate Goals'!$A$8</f>
        <v>action</v>
      </c>
      <c r="L70" s="159" t="s">
        <v>1152</v>
      </c>
      <c r="M70" s="159" t="s">
        <v>1507</v>
      </c>
      <c r="N70" s="159" t="s">
        <v>1506</v>
      </c>
      <c r="O70" s="21" t="str">
        <f>'Productivity Measures'!$A$22</f>
        <v>SLOC / p-h</v>
      </c>
      <c r="P70" s="21" t="s">
        <v>868</v>
      </c>
      <c r="Q70" s="159" t="s">
        <v>1914</v>
      </c>
      <c r="R70" s="159" t="s">
        <v>1018</v>
      </c>
      <c r="S70" s="163" t="s">
        <v>1846</v>
      </c>
      <c r="T70" s="21"/>
    </row>
    <row r="71" spans="1:20" s="18" customFormat="1" ht="178.5" x14ac:dyDescent="0.2">
      <c r="A71" s="159" t="s">
        <v>282</v>
      </c>
      <c r="B71" s="21">
        <v>2017</v>
      </c>
      <c r="C71" s="21">
        <v>5</v>
      </c>
      <c r="D71" s="21">
        <v>4</v>
      </c>
      <c r="E71" s="21">
        <v>1</v>
      </c>
      <c r="F71" s="21" t="str">
        <f>'Study types'!$A$4</f>
        <v>experiment</v>
      </c>
      <c r="G71" s="21" t="s">
        <v>1648</v>
      </c>
      <c r="H71" s="21" t="s">
        <v>342</v>
      </c>
      <c r="I71" s="21" t="str">
        <f>'SWEBOK KAs'!$A$55</f>
        <v>SEM</v>
      </c>
      <c r="J71" s="21"/>
      <c r="K71" s="21" t="str">
        <f>'Ultimate Goals'!$A$6</f>
        <v>understanding</v>
      </c>
      <c r="L71" s="159" t="s">
        <v>1153</v>
      </c>
      <c r="M71" s="21"/>
      <c r="N71" s="21"/>
      <c r="O71" s="21" t="str">
        <f>'Productivity Measures'!$A$32</f>
        <v>time to first CCR</v>
      </c>
      <c r="P71" s="21" t="s">
        <v>869</v>
      </c>
      <c r="Q71" s="159" t="s">
        <v>1743</v>
      </c>
      <c r="R71" s="21"/>
      <c r="S71" s="163" t="s">
        <v>1847</v>
      </c>
      <c r="T71" s="21"/>
    </row>
    <row r="72" spans="1:20" s="18" customFormat="1" ht="204" x14ac:dyDescent="0.2">
      <c r="A72" s="21" t="s">
        <v>283</v>
      </c>
      <c r="B72" s="21">
        <v>2012</v>
      </c>
      <c r="C72" s="21">
        <v>4</v>
      </c>
      <c r="D72" s="21">
        <v>0</v>
      </c>
      <c r="E72" s="21">
        <v>1</v>
      </c>
      <c r="F72" s="21" t="str">
        <f>'Study types'!$A$4</f>
        <v>experiment</v>
      </c>
      <c r="G72" s="159" t="s">
        <v>305</v>
      </c>
      <c r="H72" s="21" t="s">
        <v>421</v>
      </c>
      <c r="I72" s="21" t="str">
        <f>'SWEBOK KAs'!$A$55</f>
        <v>SEM</v>
      </c>
      <c r="J72" s="21"/>
      <c r="K72" s="21" t="str">
        <f>'Ultimate Goals'!$A$6</f>
        <v>understanding</v>
      </c>
      <c r="L72" s="159" t="s">
        <v>366</v>
      </c>
      <c r="M72" s="21"/>
      <c r="N72" s="21"/>
      <c r="O72" s="21" t="str">
        <f>'Productivity Measures'!$A$28</f>
        <v>p-h / FP</v>
      </c>
      <c r="P72" s="159" t="s">
        <v>1025</v>
      </c>
      <c r="Q72" s="159" t="s">
        <v>1760</v>
      </c>
      <c r="R72" s="21"/>
      <c r="S72" s="163" t="s">
        <v>1019</v>
      </c>
      <c r="T72" s="159" t="s">
        <v>1020</v>
      </c>
    </row>
    <row r="73" spans="1:20" s="18" customFormat="1" ht="153" x14ac:dyDescent="0.2">
      <c r="A73" s="188" t="s">
        <v>15</v>
      </c>
      <c r="B73" s="21">
        <v>1993</v>
      </c>
      <c r="C73" s="21">
        <v>1</v>
      </c>
      <c r="D73" s="21">
        <v>0</v>
      </c>
      <c r="E73" s="21">
        <v>1</v>
      </c>
      <c r="F73" s="21" t="str">
        <f>'Study types'!$A$4</f>
        <v>experiment</v>
      </c>
      <c r="G73" s="21" t="s">
        <v>1648</v>
      </c>
      <c r="H73" s="21" t="s">
        <v>422</v>
      </c>
      <c r="I73" s="21" t="str">
        <f>'SWEBOK KAs'!$A$44</f>
        <v>SEP</v>
      </c>
      <c r="J73" s="21"/>
      <c r="K73" s="21" t="str">
        <f>'Ultimate Goals'!$A$6</f>
        <v>understanding</v>
      </c>
      <c r="L73" s="159" t="s">
        <v>1154</v>
      </c>
      <c r="M73" s="21"/>
      <c r="N73" s="21"/>
      <c r="O73" s="21" t="str">
        <f>'Productivity Measures'!$A$15</f>
        <v>FP / y</v>
      </c>
      <c r="P73" s="21" t="s">
        <v>882</v>
      </c>
      <c r="Q73" s="159" t="s">
        <v>1915</v>
      </c>
      <c r="R73" s="21"/>
      <c r="S73" s="163" t="s">
        <v>1848</v>
      </c>
      <c r="T73" s="159" t="s">
        <v>1035</v>
      </c>
    </row>
    <row r="74" spans="1:20" s="18" customFormat="1" ht="395.25" x14ac:dyDescent="0.2">
      <c r="A74" s="21" t="s">
        <v>317</v>
      </c>
      <c r="B74" s="21">
        <v>1991</v>
      </c>
      <c r="C74" s="21">
        <v>1</v>
      </c>
      <c r="D74" s="21">
        <v>0</v>
      </c>
      <c r="E74" s="21">
        <v>1</v>
      </c>
      <c r="F74" s="21" t="str">
        <f>'Study types'!$A$7</f>
        <v>review</v>
      </c>
      <c r="G74" s="21"/>
      <c r="H74" s="21" t="s">
        <v>343</v>
      </c>
      <c r="I74" s="21" t="str">
        <f>'SWEBOK KAs'!$A$109</f>
        <v>SWEBOK</v>
      </c>
      <c r="J74" s="21"/>
      <c r="K74" s="21" t="str">
        <f>'Ultimate Goals'!$A$6</f>
        <v>understanding</v>
      </c>
      <c r="L74" s="159" t="s">
        <v>1155</v>
      </c>
      <c r="M74" s="21"/>
      <c r="N74" s="21"/>
      <c r="O74" s="21" t="str">
        <f>'Productivity Measures'!$A$3</f>
        <v>many</v>
      </c>
      <c r="P74" s="159" t="s">
        <v>1599</v>
      </c>
      <c r="Q74" s="159" t="s">
        <v>1744</v>
      </c>
      <c r="R74" s="21"/>
      <c r="S74" s="163" t="s">
        <v>1467</v>
      </c>
      <c r="T74" s="159" t="s">
        <v>1638</v>
      </c>
    </row>
    <row r="75" spans="1:20" s="18" customFormat="1" ht="153" x14ac:dyDescent="0.2">
      <c r="A75" s="188" t="s">
        <v>284</v>
      </c>
      <c r="B75" s="21">
        <v>2016</v>
      </c>
      <c r="C75" s="21">
        <v>3</v>
      </c>
      <c r="D75" s="21">
        <v>0</v>
      </c>
      <c r="E75" s="21">
        <v>1</v>
      </c>
      <c r="F75" s="21" t="s">
        <v>44</v>
      </c>
      <c r="G75" s="159" t="s">
        <v>305</v>
      </c>
      <c r="I75" s="21" t="str">
        <f>'SWEBOK KAs'!$A$55</f>
        <v>SEM</v>
      </c>
      <c r="J75" s="21"/>
      <c r="K75" s="21" t="str">
        <f>'Ultimate Goals'!$A$6</f>
        <v>understanding</v>
      </c>
      <c r="L75" s="159" t="s">
        <v>1050</v>
      </c>
      <c r="M75" s="21"/>
      <c r="N75" s="21"/>
      <c r="O75" s="21" t="str">
        <f>'Productivity Measures'!$A$37</f>
        <v>inter CCR time</v>
      </c>
      <c r="P75" s="159" t="s">
        <v>870</v>
      </c>
      <c r="Q75" s="159" t="s">
        <v>1710</v>
      </c>
      <c r="R75" s="159" t="s">
        <v>1047</v>
      </c>
      <c r="S75" s="163" t="s">
        <v>1711</v>
      </c>
      <c r="T75" s="159" t="s">
        <v>1048</v>
      </c>
    </row>
    <row r="76" spans="1:20" s="18" customFormat="1" ht="191.25" x14ac:dyDescent="0.2">
      <c r="A76" s="159" t="s">
        <v>285</v>
      </c>
      <c r="B76" s="21">
        <v>2005</v>
      </c>
      <c r="C76" s="21">
        <v>4</v>
      </c>
      <c r="D76" s="21">
        <v>0</v>
      </c>
      <c r="E76" s="21">
        <v>1</v>
      </c>
      <c r="F76" s="21" t="s">
        <v>44</v>
      </c>
      <c r="G76" s="21" t="s">
        <v>1648</v>
      </c>
      <c r="H76" s="21" t="s">
        <v>421</v>
      </c>
      <c r="I76" s="21" t="str">
        <f>'SWEBOK KAs'!$A$109</f>
        <v>SWEBOK</v>
      </c>
      <c r="J76" s="21"/>
      <c r="K76" s="21" t="str">
        <f>'Ultimate Goals'!$A$7</f>
        <v>prediction</v>
      </c>
      <c r="L76" s="21" t="s">
        <v>427</v>
      </c>
      <c r="M76" s="21"/>
      <c r="N76" s="21"/>
      <c r="O76" s="21" t="str">
        <f>'Productivity Measures'!$A$25</f>
        <v>DSLOC / p-m</v>
      </c>
      <c r="P76" s="159" t="s">
        <v>1022</v>
      </c>
      <c r="Q76" s="159" t="s">
        <v>367</v>
      </c>
      <c r="R76" s="21"/>
      <c r="S76" s="163" t="s">
        <v>1021</v>
      </c>
      <c r="T76" s="21"/>
    </row>
    <row r="77" spans="1:20" s="18" customFormat="1" ht="138.75" customHeight="1" x14ac:dyDescent="0.2">
      <c r="A77" s="159" t="s">
        <v>249</v>
      </c>
      <c r="B77" s="21">
        <v>2007</v>
      </c>
      <c r="C77" s="21">
        <v>2</v>
      </c>
      <c r="D77" s="21">
        <v>1</v>
      </c>
      <c r="E77" s="21">
        <v>1</v>
      </c>
      <c r="F77" s="21" t="str">
        <f>'Study types'!$A$4</f>
        <v>experiment</v>
      </c>
      <c r="G77" s="21" t="s">
        <v>1648</v>
      </c>
      <c r="H77" s="21" t="s">
        <v>301</v>
      </c>
      <c r="I77" s="21" t="str">
        <f>'SWEBOK KAs'!$A$109</f>
        <v>SWEBOK</v>
      </c>
      <c r="J77" s="21" t="str">
        <f>'SWEBOK KAs'!$D$101</f>
        <v>OO</v>
      </c>
      <c r="K77" s="21" t="str">
        <f>'Ultimate Goals'!$A$8</f>
        <v>action</v>
      </c>
      <c r="L77" s="159" t="s">
        <v>1024</v>
      </c>
      <c r="M77" s="159" t="s">
        <v>1508</v>
      </c>
      <c r="N77" s="159" t="s">
        <v>1509</v>
      </c>
      <c r="O77" s="21" t="str">
        <f>'Productivity Measures'!$A$22</f>
        <v>SLOC / p-h</v>
      </c>
      <c r="P77" s="159" t="s">
        <v>1023</v>
      </c>
      <c r="Q77" s="159" t="s">
        <v>1916</v>
      </c>
      <c r="R77" s="21"/>
      <c r="S77" s="163" t="s">
        <v>1849</v>
      </c>
      <c r="T77" s="159" t="s">
        <v>1757</v>
      </c>
    </row>
    <row r="78" spans="1:20" s="18" customFormat="1" ht="165.75" x14ac:dyDescent="0.2">
      <c r="A78" s="159" t="s">
        <v>286</v>
      </c>
      <c r="B78" s="21">
        <v>1996</v>
      </c>
      <c r="C78" s="21">
        <v>2</v>
      </c>
      <c r="D78" s="21">
        <v>1</v>
      </c>
      <c r="E78" s="21">
        <v>2</v>
      </c>
      <c r="F78" s="21" t="str">
        <f>'Study types'!$A$3</f>
        <v>case study</v>
      </c>
      <c r="G78" s="21"/>
      <c r="H78" s="21" t="s">
        <v>307</v>
      </c>
      <c r="I78" s="21" t="str">
        <f>'SWEBOK KAs'!$A$80</f>
        <v>ST</v>
      </c>
      <c r="J78" s="21"/>
      <c r="K78" s="21" t="str">
        <f>'Ultimate Goals'!$A$5</f>
        <v>description</v>
      </c>
      <c r="L78" s="159" t="s">
        <v>1156</v>
      </c>
      <c r="M78" s="21"/>
      <c r="N78" s="21"/>
      <c r="O78" s="21" t="str">
        <f>'Productivity Measures'!$A$26</f>
        <v>DSLOC / p-h</v>
      </c>
      <c r="P78" s="21" t="s">
        <v>865</v>
      </c>
      <c r="Q78" s="159" t="s">
        <v>1745</v>
      </c>
      <c r="R78" s="21"/>
      <c r="S78" s="163" t="s">
        <v>1027</v>
      </c>
      <c r="T78" s="21"/>
    </row>
    <row r="79" spans="1:20" s="58" customFormat="1" ht="165.75" x14ac:dyDescent="0.2">
      <c r="A79" s="106" t="s">
        <v>1416</v>
      </c>
      <c r="B79" s="106">
        <v>2014</v>
      </c>
      <c r="C79" s="106">
        <v>6</v>
      </c>
      <c r="D79" s="106">
        <v>0</v>
      </c>
      <c r="E79" s="106">
        <v>1</v>
      </c>
      <c r="F79" s="106" t="str">
        <f>'Study types'!$A$4</f>
        <v>experiment</v>
      </c>
      <c r="G79" s="58" t="s">
        <v>1648</v>
      </c>
      <c r="H79" s="106" t="s">
        <v>342</v>
      </c>
      <c r="I79" s="106" t="str">
        <f>'SWEBOK KAs'!$A$36</f>
        <v>SEMM</v>
      </c>
      <c r="J79" s="106"/>
      <c r="K79" s="106" t="str">
        <f>'Ultimate Goals'!$A$6</f>
        <v>understanding</v>
      </c>
      <c r="L79" s="106" t="s">
        <v>1585</v>
      </c>
      <c r="M79" s="106"/>
      <c r="N79" s="106"/>
      <c r="O79" s="106" t="str">
        <f>'Productivity Measures'!$A$19</f>
        <v>LOP / p-w</v>
      </c>
      <c r="P79" s="106" t="s">
        <v>865</v>
      </c>
      <c r="Q79" s="106" t="s">
        <v>1917</v>
      </c>
      <c r="R79" s="106"/>
      <c r="S79" s="273" t="s">
        <v>1866</v>
      </c>
      <c r="T79" s="106"/>
    </row>
    <row r="80" spans="1:20" s="58" customFormat="1" ht="229.5" x14ac:dyDescent="0.2">
      <c r="A80" s="106" t="s">
        <v>1437</v>
      </c>
      <c r="B80" s="106">
        <v>2021</v>
      </c>
      <c r="C80" s="106">
        <v>6</v>
      </c>
      <c r="D80" s="106">
        <v>4</v>
      </c>
      <c r="E80" s="106">
        <v>1</v>
      </c>
      <c r="F80" s="106" t="str">
        <f>'Study types'!$A$6</f>
        <v>survey</v>
      </c>
      <c r="G80" s="106" t="s">
        <v>1586</v>
      </c>
      <c r="H80" s="106"/>
      <c r="I80" s="106" t="str">
        <f>'SWEBOK KAs'!$A$55</f>
        <v>SEM</v>
      </c>
      <c r="J80" s="106"/>
      <c r="K80" s="106" t="str">
        <f>'Ultimate Goals'!$A$6</f>
        <v>understanding</v>
      </c>
      <c r="L80" s="106" t="s">
        <v>1610</v>
      </c>
      <c r="M80" s="106"/>
      <c r="N80" s="106"/>
      <c r="O80" s="106" t="str">
        <f>'Productivity Measures'!$A$38</f>
        <v>SAP</v>
      </c>
      <c r="P80" s="106" t="s">
        <v>1588</v>
      </c>
      <c r="Q80" s="106" t="s">
        <v>1918</v>
      </c>
      <c r="R80" s="106"/>
      <c r="S80" s="273" t="s">
        <v>1650</v>
      </c>
      <c r="T80" s="106" t="s">
        <v>1587</v>
      </c>
    </row>
    <row r="81" spans="1:21" s="18" customFormat="1" ht="178.5" x14ac:dyDescent="0.2">
      <c r="A81" s="159" t="s">
        <v>287</v>
      </c>
      <c r="B81" s="21">
        <v>2016</v>
      </c>
      <c r="C81" s="21">
        <v>2</v>
      </c>
      <c r="D81" s="21">
        <v>0</v>
      </c>
      <c r="E81" s="21">
        <v>2</v>
      </c>
      <c r="F81" s="21" t="str">
        <f>'Study types'!$A$5</f>
        <v>simulation study</v>
      </c>
      <c r="G81" s="159" t="s">
        <v>1576</v>
      </c>
      <c r="H81" s="21" t="s">
        <v>423</v>
      </c>
      <c r="I81" s="21" t="str">
        <f>'SWEBOK KAs'!$A$55</f>
        <v>SEM</v>
      </c>
      <c r="J81" s="21"/>
      <c r="K81" s="21" t="str">
        <f>'Ultimate Goals'!$A$8</f>
        <v>action</v>
      </c>
      <c r="L81" s="159" t="s">
        <v>1404</v>
      </c>
      <c r="M81" s="21"/>
      <c r="N81" s="21"/>
      <c r="O81" s="21" t="str">
        <f>'Productivity Measures'!$A$3</f>
        <v>many</v>
      </c>
      <c r="P81" s="21" t="s">
        <v>871</v>
      </c>
      <c r="Q81" s="159" t="s">
        <v>1919</v>
      </c>
      <c r="R81" s="21"/>
      <c r="S81" s="163" t="s">
        <v>1028</v>
      </c>
      <c r="T81" s="21"/>
    </row>
    <row r="82" spans="1:21" s="18" customFormat="1" ht="191.25" x14ac:dyDescent="0.2">
      <c r="A82" s="188" t="s">
        <v>16</v>
      </c>
      <c r="B82" s="21">
        <v>2009</v>
      </c>
      <c r="C82" s="21">
        <v>6</v>
      </c>
      <c r="D82" s="21">
        <v>0</v>
      </c>
      <c r="E82" s="21">
        <v>1</v>
      </c>
      <c r="F82" s="21" t="s">
        <v>42</v>
      </c>
      <c r="G82" s="21"/>
      <c r="H82" s="21" t="s">
        <v>342</v>
      </c>
      <c r="I82" s="21" t="str">
        <f>'SWEBOK KAs'!$A$84</f>
        <v>SC</v>
      </c>
      <c r="J82" s="21"/>
      <c r="K82" s="21" t="str">
        <f>'Ultimate Goals'!$A$6</f>
        <v>understanding</v>
      </c>
      <c r="L82" s="159" t="s">
        <v>1886</v>
      </c>
      <c r="M82" s="21"/>
      <c r="N82" s="21"/>
      <c r="O82" s="21" t="str">
        <f>'Productivity Measures'!$A$22</f>
        <v>SLOC / p-h</v>
      </c>
      <c r="P82" s="21" t="s">
        <v>872</v>
      </c>
      <c r="Q82" s="159" t="s">
        <v>1746</v>
      </c>
      <c r="R82" s="159" t="s">
        <v>1046</v>
      </c>
      <c r="S82" s="163" t="s">
        <v>1850</v>
      </c>
      <c r="T82" s="21"/>
    </row>
    <row r="83" spans="1:21" s="18" customFormat="1" ht="191.25" x14ac:dyDescent="0.2">
      <c r="A83" s="21" t="s">
        <v>288</v>
      </c>
      <c r="B83" s="21">
        <v>2013</v>
      </c>
      <c r="C83" s="21">
        <v>2</v>
      </c>
      <c r="D83" s="21">
        <v>0</v>
      </c>
      <c r="E83" s="21">
        <v>1</v>
      </c>
      <c r="F83" s="21" t="s">
        <v>42</v>
      </c>
      <c r="G83" s="21"/>
      <c r="H83" s="21" t="s">
        <v>424</v>
      </c>
      <c r="I83" s="21" t="str">
        <f>'SWEBOK KAs'!$A$109</f>
        <v>SWEBOK</v>
      </c>
      <c r="J83" s="21"/>
      <c r="K83" s="21" t="str">
        <f>'Ultimate Goals'!$A$6</f>
        <v>understanding</v>
      </c>
      <c r="L83" s="159" t="s">
        <v>1157</v>
      </c>
      <c r="M83" s="21"/>
      <c r="N83" s="21"/>
      <c r="O83" s="21" t="str">
        <f>'Productivity Measures'!$A$6</f>
        <v>labor productivity</v>
      </c>
      <c r="P83" s="159" t="s">
        <v>1597</v>
      </c>
      <c r="Q83" s="159" t="s">
        <v>1747</v>
      </c>
      <c r="R83" s="21"/>
      <c r="S83" s="163" t="s">
        <v>1865</v>
      </c>
      <c r="T83" s="21"/>
    </row>
    <row r="84" spans="1:21" s="58" customFormat="1" ht="153" x14ac:dyDescent="0.2">
      <c r="A84" s="106" t="s">
        <v>1409</v>
      </c>
      <c r="B84" s="106">
        <v>2006</v>
      </c>
      <c r="C84" s="106">
        <v>2</v>
      </c>
      <c r="D84" s="106">
        <v>0</v>
      </c>
      <c r="E84" s="106">
        <v>1</v>
      </c>
      <c r="F84" s="106" t="s">
        <v>42</v>
      </c>
      <c r="G84" s="106"/>
      <c r="H84" s="106" t="s">
        <v>1594</v>
      </c>
      <c r="I84" s="106" t="str">
        <f>'SWEBOK KAs'!$A$84</f>
        <v>SC</v>
      </c>
      <c r="J84" s="106"/>
      <c r="K84" s="106" t="str">
        <f>'Ultimate Goals'!$A$8</f>
        <v>action</v>
      </c>
      <c r="L84" s="106" t="s">
        <v>1593</v>
      </c>
      <c r="M84" s="106" t="s">
        <v>1605</v>
      </c>
      <c r="N84" s="106" t="s">
        <v>1505</v>
      </c>
      <c r="O84" s="106" t="str">
        <f>'Productivity Measures'!$A$22</f>
        <v>SLOC / p-h</v>
      </c>
      <c r="P84" s="106" t="s">
        <v>1595</v>
      </c>
      <c r="Q84" s="106" t="s">
        <v>1748</v>
      </c>
      <c r="R84" s="106" t="s">
        <v>1592</v>
      </c>
      <c r="S84" s="273" t="s">
        <v>1472</v>
      </c>
      <c r="T84" s="106"/>
    </row>
    <row r="85" spans="1:21" s="18" customFormat="1" ht="161.25" customHeight="1" x14ac:dyDescent="0.2">
      <c r="A85" s="188" t="s">
        <v>18</v>
      </c>
      <c r="B85" s="21">
        <v>2009</v>
      </c>
      <c r="C85" s="21">
        <v>2</v>
      </c>
      <c r="D85" s="18">
        <v>0</v>
      </c>
      <c r="E85" s="18">
        <v>1</v>
      </c>
      <c r="F85" s="21" t="str">
        <f>'Study types'!$A$7</f>
        <v>review</v>
      </c>
      <c r="G85" s="21"/>
      <c r="H85" s="21"/>
      <c r="I85" s="21" t="str">
        <f>'SWEBOK KAs'!$A$109</f>
        <v>SWEBOK</v>
      </c>
      <c r="J85" s="21"/>
      <c r="K85" s="21" t="str">
        <f>'Ultimate Goals'!$A$6</f>
        <v>understanding</v>
      </c>
      <c r="L85" s="159" t="s">
        <v>1611</v>
      </c>
      <c r="O85" s="18" t="str">
        <f>'Productivity Measures'!$A$3</f>
        <v>many</v>
      </c>
      <c r="P85" s="159" t="s">
        <v>1601</v>
      </c>
      <c r="Q85" s="159" t="s">
        <v>1749</v>
      </c>
      <c r="R85" s="21"/>
      <c r="S85" s="163" t="s">
        <v>1051</v>
      </c>
      <c r="T85" s="159" t="s">
        <v>1207</v>
      </c>
    </row>
    <row r="86" spans="1:21" s="18" customFormat="1" ht="204" x14ac:dyDescent="0.2">
      <c r="A86" s="188" t="s">
        <v>19</v>
      </c>
      <c r="B86" s="21">
        <v>2009</v>
      </c>
      <c r="C86" s="21">
        <v>5</v>
      </c>
      <c r="D86" s="21">
        <v>1</v>
      </c>
      <c r="E86" s="21">
        <v>1</v>
      </c>
      <c r="F86" s="21" t="str">
        <f>'Study types'!$A$4</f>
        <v>experiment</v>
      </c>
      <c r="G86" s="189" t="s">
        <v>1648</v>
      </c>
      <c r="H86" s="21" t="s">
        <v>342</v>
      </c>
      <c r="I86" s="21" t="str">
        <f>'SWEBOK KAs'!$A$109</f>
        <v>SWEBOK</v>
      </c>
      <c r="J86" s="21"/>
      <c r="K86" s="21" t="str">
        <f>'Ultimate Goals'!$A$6</f>
        <v>understanding</v>
      </c>
      <c r="L86" s="159" t="s">
        <v>1887</v>
      </c>
      <c r="M86" s="21"/>
      <c r="N86" s="21"/>
      <c r="O86" s="21" t="str">
        <f>'Productivity Measures'!$A$14</f>
        <v>FP / p-h</v>
      </c>
      <c r="P86" s="159" t="s">
        <v>1043</v>
      </c>
      <c r="Q86" s="159" t="s">
        <v>1920</v>
      </c>
      <c r="R86" s="159" t="s">
        <v>1045</v>
      </c>
      <c r="S86" s="163" t="s">
        <v>1705</v>
      </c>
      <c r="T86" s="159" t="s">
        <v>1044</v>
      </c>
    </row>
    <row r="87" spans="1:21" s="18" customFormat="1" ht="165.75" x14ac:dyDescent="0.2">
      <c r="A87" s="21" t="s">
        <v>289</v>
      </c>
      <c r="B87" s="21">
        <v>2017</v>
      </c>
      <c r="C87" s="21">
        <v>2</v>
      </c>
      <c r="D87" s="21">
        <v>0</v>
      </c>
      <c r="E87" s="21">
        <v>1</v>
      </c>
      <c r="F87" s="21" t="str">
        <f>'Study types'!$A$4</f>
        <v>experiment</v>
      </c>
      <c r="G87" s="189" t="s">
        <v>1648</v>
      </c>
      <c r="H87" s="21" t="s">
        <v>421</v>
      </c>
      <c r="I87" s="21" t="str">
        <f>'SWEBOK KAs'!$A$109</f>
        <v>SWEBOK</v>
      </c>
      <c r="J87" s="21"/>
      <c r="K87" s="21" t="str">
        <f>'Ultimate Goals'!$A$5</f>
        <v>description</v>
      </c>
      <c r="L87" s="159" t="s">
        <v>1754</v>
      </c>
      <c r="M87" s="21"/>
      <c r="N87" s="21"/>
      <c r="O87" s="21" t="str">
        <f>'Productivity Measures'!$A$16</f>
        <v>UFP / m</v>
      </c>
      <c r="P87" s="159" t="s">
        <v>1030</v>
      </c>
      <c r="Q87" s="159" t="s">
        <v>1647</v>
      </c>
      <c r="R87" s="159" t="s">
        <v>1031</v>
      </c>
      <c r="S87" s="163" t="s">
        <v>1851</v>
      </c>
      <c r="T87" s="159" t="s">
        <v>1209</v>
      </c>
    </row>
    <row r="88" spans="1:21" s="18" customFormat="1" ht="229.5" x14ac:dyDescent="0.2">
      <c r="A88" s="188" t="s">
        <v>20</v>
      </c>
      <c r="B88" s="21">
        <v>2012</v>
      </c>
      <c r="C88" s="21">
        <v>4</v>
      </c>
      <c r="D88" s="21">
        <v>1</v>
      </c>
      <c r="E88" s="21">
        <v>1</v>
      </c>
      <c r="F88" s="21" t="str">
        <f>'Study types'!$A$4</f>
        <v>experiment</v>
      </c>
      <c r="G88" s="21" t="s">
        <v>1648</v>
      </c>
      <c r="H88" s="21" t="s">
        <v>342</v>
      </c>
      <c r="I88" s="21" t="str">
        <f>'SWEBOK KAs'!$A$109</f>
        <v>SWEBOK</v>
      </c>
      <c r="J88" s="21"/>
      <c r="K88" s="21" t="str">
        <f>'Ultimate Goals'!$A$6</f>
        <v>understanding</v>
      </c>
      <c r="L88" s="159" t="s">
        <v>1888</v>
      </c>
      <c r="M88" s="21"/>
      <c r="N88" s="21"/>
      <c r="O88" s="21" t="str">
        <f>'Productivity Measures'!$A$4</f>
        <v>TFP</v>
      </c>
      <c r="P88" s="159" t="s">
        <v>1596</v>
      </c>
      <c r="Q88" s="159" t="s">
        <v>1036</v>
      </c>
      <c r="R88" s="21"/>
      <c r="S88" s="163" t="s">
        <v>1852</v>
      </c>
      <c r="T88" s="21"/>
    </row>
    <row r="89" spans="1:21" s="18" customFormat="1" ht="165.75" x14ac:dyDescent="0.2">
      <c r="A89" s="21" t="s">
        <v>250</v>
      </c>
      <c r="B89" s="21">
        <v>2008</v>
      </c>
      <c r="C89" s="21">
        <v>3</v>
      </c>
      <c r="D89" s="21">
        <v>2</v>
      </c>
      <c r="E89" s="21">
        <v>1</v>
      </c>
      <c r="F89" s="21" t="str">
        <f>'Study types'!$A$3</f>
        <v>case study</v>
      </c>
      <c r="G89" s="21" t="s">
        <v>409</v>
      </c>
      <c r="H89" s="21" t="s">
        <v>421</v>
      </c>
      <c r="I89" s="21" t="str">
        <f>'SWEBOK KAs'!$A$109</f>
        <v>SWEBOK</v>
      </c>
      <c r="J89" s="21"/>
      <c r="K89" s="21" t="str">
        <f>'Ultimate Goals'!$A$6</f>
        <v>understanding</v>
      </c>
      <c r="L89" s="159" t="s">
        <v>1405</v>
      </c>
      <c r="M89" s="21"/>
      <c r="N89" s="21"/>
      <c r="O89" s="21" t="str">
        <f>'Productivity Measures'!$A$22</f>
        <v>SLOC / p-h</v>
      </c>
      <c r="P89" s="21" t="s">
        <v>876</v>
      </c>
      <c r="Q89" s="159" t="s">
        <v>1761</v>
      </c>
      <c r="R89" s="159" t="s">
        <v>1037</v>
      </c>
      <c r="S89" s="163" t="s">
        <v>1853</v>
      </c>
      <c r="T89" s="21"/>
    </row>
    <row r="90" spans="1:21" s="18" customFormat="1" ht="191.25" x14ac:dyDescent="0.2">
      <c r="A90" s="159" t="s">
        <v>290</v>
      </c>
      <c r="B90" s="21">
        <v>2016</v>
      </c>
      <c r="C90" s="21">
        <v>3</v>
      </c>
      <c r="D90" s="21">
        <v>0</v>
      </c>
      <c r="E90" s="21">
        <v>1</v>
      </c>
      <c r="F90" s="21" t="s">
        <v>43</v>
      </c>
      <c r="G90" s="159" t="s">
        <v>1490</v>
      </c>
      <c r="H90" s="21"/>
      <c r="I90" s="21" t="str">
        <f>'SWEBOK KAs'!$A$11</f>
        <v>SEPP</v>
      </c>
      <c r="J90" s="21"/>
      <c r="K90" s="21" t="str">
        <f>'Ultimate Goals'!$A$5</f>
        <v>description</v>
      </c>
      <c r="L90" s="159" t="s">
        <v>1032</v>
      </c>
      <c r="M90" s="21"/>
      <c r="N90" s="21"/>
      <c r="O90" s="21" t="str">
        <f>'Productivity Measures'!$A$3</f>
        <v>many</v>
      </c>
      <c r="P90" s="21" t="s">
        <v>873</v>
      </c>
      <c r="Q90" s="159" t="s">
        <v>1206</v>
      </c>
      <c r="R90" s="159" t="s">
        <v>1033</v>
      </c>
      <c r="S90" s="163" t="s">
        <v>1468</v>
      </c>
      <c r="T90" s="21"/>
    </row>
    <row r="91" spans="1:21" s="58" customFormat="1" ht="199.5" customHeight="1" x14ac:dyDescent="0.2">
      <c r="A91" s="58" t="s">
        <v>1449</v>
      </c>
      <c r="B91" s="58">
        <v>2021</v>
      </c>
      <c r="C91" s="58">
        <v>3</v>
      </c>
      <c r="D91" s="58">
        <v>0</v>
      </c>
      <c r="E91" s="58">
        <v>1</v>
      </c>
      <c r="F91" s="106" t="str">
        <f>'Study types'!$A$4</f>
        <v>experiment</v>
      </c>
      <c r="G91" s="58" t="s">
        <v>1648</v>
      </c>
      <c r="H91" s="58" t="s">
        <v>342</v>
      </c>
      <c r="I91" s="106" t="str">
        <f>'SWEBOK KAs'!$A$109</f>
        <v>SWEBOK</v>
      </c>
      <c r="K91" s="106" t="str">
        <f>'Ultimate Goals'!$A$8</f>
        <v>action</v>
      </c>
      <c r="L91" s="106" t="s">
        <v>1889</v>
      </c>
      <c r="M91" s="106" t="s">
        <v>1604</v>
      </c>
      <c r="N91" s="106" t="s">
        <v>1653</v>
      </c>
      <c r="O91" s="58" t="str">
        <f>'Productivity Measures'!$A$4</f>
        <v>TFP</v>
      </c>
      <c r="P91" s="106" t="s">
        <v>1603</v>
      </c>
      <c r="Q91" s="106" t="s">
        <v>1764</v>
      </c>
      <c r="S91" s="273" t="s">
        <v>1867</v>
      </c>
      <c r="T91" s="106"/>
    </row>
    <row r="92" spans="1:21" s="18" customFormat="1" x14ac:dyDescent="0.2">
      <c r="A92" s="21" t="s">
        <v>377</v>
      </c>
      <c r="B92" s="21">
        <f>COUNTA(B3:B91)</f>
        <v>89</v>
      </c>
      <c r="C92" s="21"/>
      <c r="D92" s="21"/>
      <c r="E92" s="21"/>
      <c r="F92" s="21"/>
      <c r="G92" s="21"/>
      <c r="H92" s="21"/>
      <c r="I92" s="21"/>
      <c r="J92" s="21"/>
      <c r="K92" s="21"/>
      <c r="L92" s="21"/>
      <c r="M92" s="21"/>
      <c r="N92" s="21"/>
      <c r="O92" s="21"/>
      <c r="P92" s="21"/>
      <c r="Q92" s="21"/>
      <c r="R92" s="21"/>
      <c r="S92" s="21"/>
      <c r="T92" s="21"/>
    </row>
    <row r="93" spans="1:21" s="18" customFormat="1" ht="191.25" x14ac:dyDescent="0.2">
      <c r="A93" s="21" t="s">
        <v>21</v>
      </c>
      <c r="B93" s="21">
        <v>2007</v>
      </c>
      <c r="C93" s="21">
        <v>2</v>
      </c>
      <c r="D93" s="21">
        <v>0</v>
      </c>
      <c r="E93" s="21">
        <v>1</v>
      </c>
      <c r="F93" s="21" t="str">
        <f>'Study types'!$A$7</f>
        <v>review</v>
      </c>
      <c r="G93" s="21" t="s">
        <v>22</v>
      </c>
      <c r="H93" s="21"/>
      <c r="I93" s="21" t="str">
        <f>'SWEBOK KAs'!$A$84</f>
        <v>SC</v>
      </c>
      <c r="J93" s="21"/>
      <c r="K93" s="21" t="str">
        <f>'Ultimate Goals'!$A$8</f>
        <v>action</v>
      </c>
      <c r="L93" s="21" t="s">
        <v>410</v>
      </c>
      <c r="M93" s="159" t="s">
        <v>1500</v>
      </c>
      <c r="N93" s="159" t="s">
        <v>1505</v>
      </c>
      <c r="O93" s="21"/>
      <c r="P93" s="21" t="s">
        <v>23</v>
      </c>
      <c r="Q93" s="21" t="s">
        <v>920</v>
      </c>
      <c r="R93" s="159" t="s">
        <v>973</v>
      </c>
      <c r="S93" s="163" t="s">
        <v>936</v>
      </c>
      <c r="T93" s="159" t="s">
        <v>959</v>
      </c>
    </row>
    <row r="94" spans="1:21" s="18" customFormat="1" ht="127.5" x14ac:dyDescent="0.2">
      <c r="A94" s="21" t="s">
        <v>26</v>
      </c>
      <c r="B94" s="21">
        <v>2008</v>
      </c>
      <c r="C94" s="21">
        <v>2</v>
      </c>
      <c r="D94" s="21">
        <v>1</v>
      </c>
      <c r="E94" s="21">
        <v>1</v>
      </c>
      <c r="F94" s="21" t="str">
        <f>'Study types'!$A$7</f>
        <v>review</v>
      </c>
      <c r="G94" s="21" t="s">
        <v>22</v>
      </c>
      <c r="H94" s="21"/>
      <c r="I94" s="21" t="str">
        <f>'SWEBOK KAs'!$A$109</f>
        <v>SWEBOK</v>
      </c>
      <c r="J94" s="21"/>
      <c r="K94" s="21" t="str">
        <f>'Ultimate Goals'!$A$6</f>
        <v>understanding</v>
      </c>
      <c r="L94" s="21" t="s">
        <v>411</v>
      </c>
      <c r="M94" s="21"/>
      <c r="N94" s="21"/>
      <c r="O94" s="21"/>
      <c r="P94" s="21" t="s">
        <v>27</v>
      </c>
      <c r="Q94" s="159" t="s">
        <v>1871</v>
      </c>
      <c r="R94" s="21"/>
      <c r="S94" s="163" t="s">
        <v>1854</v>
      </c>
      <c r="T94" s="159" t="s">
        <v>1205</v>
      </c>
      <c r="U94" s="5"/>
    </row>
    <row r="95" spans="1:21" s="18" customFormat="1" ht="242.25" x14ac:dyDescent="0.2">
      <c r="A95" s="21" t="s">
        <v>30</v>
      </c>
      <c r="B95" s="21">
        <v>2010</v>
      </c>
      <c r="C95" s="21">
        <v>5</v>
      </c>
      <c r="D95" s="21">
        <v>0</v>
      </c>
      <c r="E95" s="21">
        <v>1</v>
      </c>
      <c r="F95" s="21" t="str">
        <f>'Study types'!$A$7</f>
        <v>review</v>
      </c>
      <c r="G95" s="21" t="s">
        <v>22</v>
      </c>
      <c r="H95" s="21"/>
      <c r="I95" s="21" t="str">
        <f>'SWEBOK KAs'!$A$84</f>
        <v>SC</v>
      </c>
      <c r="J95" s="21" t="str">
        <f>'SWEBOK KAs'!$D$41</f>
        <v>RAD</v>
      </c>
      <c r="K95" s="21" t="str">
        <f>'Ultimate Goals'!$A$8</f>
        <v>action</v>
      </c>
      <c r="L95" s="21" t="s">
        <v>412</v>
      </c>
      <c r="M95" s="159" t="s">
        <v>1510</v>
      </c>
      <c r="N95" s="159" t="s">
        <v>1505</v>
      </c>
      <c r="O95" s="21"/>
      <c r="P95" s="21" t="s">
        <v>31</v>
      </c>
      <c r="Q95" s="159" t="s">
        <v>938</v>
      </c>
      <c r="R95" s="21"/>
      <c r="S95" s="163" t="s">
        <v>1855</v>
      </c>
      <c r="T95" s="159" t="s">
        <v>974</v>
      </c>
    </row>
    <row r="96" spans="1:21" s="18" customFormat="1" ht="215.25" customHeight="1" x14ac:dyDescent="0.2">
      <c r="A96" s="21" t="s">
        <v>24</v>
      </c>
      <c r="B96" s="21">
        <v>2011</v>
      </c>
      <c r="C96" s="21">
        <v>1</v>
      </c>
      <c r="D96" s="21">
        <v>0</v>
      </c>
      <c r="E96" s="21">
        <v>2</v>
      </c>
      <c r="F96" s="21" t="str">
        <f>'Study types'!$A$7</f>
        <v>review</v>
      </c>
      <c r="G96" s="159" t="s">
        <v>1527</v>
      </c>
      <c r="H96" s="21"/>
      <c r="I96" s="21" t="str">
        <f>'SWEBOK KAs'!$A$109</f>
        <v>SWEBOK</v>
      </c>
      <c r="J96" s="21"/>
      <c r="K96" s="21" t="str">
        <f>'Ultimate Goals'!A7</f>
        <v>prediction</v>
      </c>
      <c r="L96" s="159" t="s">
        <v>1158</v>
      </c>
      <c r="M96" s="21"/>
      <c r="N96" s="21"/>
      <c r="O96" s="21"/>
      <c r="P96" s="21" t="s">
        <v>25</v>
      </c>
      <c r="Q96" s="159" t="s">
        <v>1872</v>
      </c>
      <c r="R96" s="21"/>
      <c r="S96" s="163" t="s">
        <v>939</v>
      </c>
      <c r="T96" s="159" t="s">
        <v>958</v>
      </c>
    </row>
    <row r="97" spans="1:20" s="18" customFormat="1" ht="178.5" x14ac:dyDescent="0.2">
      <c r="A97" s="21" t="s">
        <v>39</v>
      </c>
      <c r="B97" s="21">
        <v>2013</v>
      </c>
      <c r="C97" s="21">
        <v>3</v>
      </c>
      <c r="D97" s="21">
        <v>0</v>
      </c>
      <c r="E97" s="21">
        <v>1</v>
      </c>
      <c r="F97" s="21" t="str">
        <f>'Study types'!$A$7</f>
        <v>review</v>
      </c>
      <c r="G97" s="21" t="s">
        <v>22</v>
      </c>
      <c r="H97" s="21"/>
      <c r="I97" s="21" t="str">
        <f>'SWEBOK KAs'!$A$11</f>
        <v>SEPP</v>
      </c>
      <c r="J97" s="21"/>
      <c r="K97" s="21" t="str">
        <f>'Ultimate Goals'!$A$6</f>
        <v>understanding</v>
      </c>
      <c r="L97" s="21" t="s">
        <v>413</v>
      </c>
      <c r="M97" s="21"/>
      <c r="N97" s="21"/>
      <c r="O97" s="21"/>
      <c r="P97" s="21" t="s">
        <v>40</v>
      </c>
      <c r="Q97" s="159" t="s">
        <v>975</v>
      </c>
      <c r="R97" s="21"/>
      <c r="S97" s="163" t="s">
        <v>1469</v>
      </c>
      <c r="T97" s="21"/>
    </row>
    <row r="98" spans="1:20" s="18" customFormat="1" ht="165.75" x14ac:dyDescent="0.2">
      <c r="A98" s="21" t="s">
        <v>36</v>
      </c>
      <c r="B98" s="21">
        <v>2013</v>
      </c>
      <c r="C98" s="21">
        <v>2</v>
      </c>
      <c r="D98" s="21">
        <v>0</v>
      </c>
      <c r="E98" s="21">
        <v>1</v>
      </c>
      <c r="F98" s="21" t="str">
        <f>'Study types'!$A$7</f>
        <v>review</v>
      </c>
      <c r="G98" s="21" t="s">
        <v>37</v>
      </c>
      <c r="H98" s="21"/>
      <c r="I98" s="21" t="str">
        <f>'SWEBOK KAs'!$A$109</f>
        <v>SWEBOK</v>
      </c>
      <c r="J98" s="21" t="str">
        <f>'SWEBOK KAs'!$D$90</f>
        <v>TDD</v>
      </c>
      <c r="K98" s="21" t="str">
        <f>'Ultimate Goals'!$A$8</f>
        <v>action</v>
      </c>
      <c r="L98" s="21" t="s">
        <v>414</v>
      </c>
      <c r="M98" s="159" t="s">
        <v>1511</v>
      </c>
      <c r="N98" s="159" t="s">
        <v>1505</v>
      </c>
      <c r="O98" s="21"/>
      <c r="P98" s="21" t="s">
        <v>38</v>
      </c>
      <c r="Q98" s="21" t="s">
        <v>921</v>
      </c>
      <c r="R98" s="21"/>
      <c r="S98" s="163" t="s">
        <v>940</v>
      </c>
      <c r="T98" s="159" t="s">
        <v>960</v>
      </c>
    </row>
    <row r="99" spans="1:20" s="18" customFormat="1" ht="191.25" x14ac:dyDescent="0.2">
      <c r="A99" s="21" t="s">
        <v>32</v>
      </c>
      <c r="B99" s="21">
        <v>2015</v>
      </c>
      <c r="C99" s="21">
        <v>3</v>
      </c>
      <c r="D99" s="21">
        <v>0</v>
      </c>
      <c r="E99" s="21">
        <v>1</v>
      </c>
      <c r="F99" s="21" t="str">
        <f>'Study types'!$A$7</f>
        <v>review</v>
      </c>
      <c r="G99" s="21" t="s">
        <v>22</v>
      </c>
      <c r="H99" s="21"/>
      <c r="I99" s="21" t="str">
        <f>'SWEBOK KAs'!$A$84</f>
        <v>SC</v>
      </c>
      <c r="J99" s="21" t="str">
        <f>'SWEBOK KAs'!$D$41</f>
        <v>RAD</v>
      </c>
      <c r="K99" s="21" t="str">
        <f>'Ultimate Goals'!$A$6</f>
        <v>understanding</v>
      </c>
      <c r="L99" s="21" t="s">
        <v>415</v>
      </c>
      <c r="M99" s="21"/>
      <c r="N99" s="21"/>
      <c r="O99" s="21"/>
      <c r="P99" s="21" t="s">
        <v>33</v>
      </c>
      <c r="Q99" s="159" t="s">
        <v>1204</v>
      </c>
      <c r="R99" s="21"/>
      <c r="S99" s="163" t="s">
        <v>1856</v>
      </c>
      <c r="T99" s="21"/>
    </row>
    <row r="100" spans="1:20" s="18" customFormat="1" ht="183" customHeight="1" x14ac:dyDescent="0.2">
      <c r="A100" s="21" t="s">
        <v>34</v>
      </c>
      <c r="B100" s="21">
        <v>2016</v>
      </c>
      <c r="C100" s="21">
        <v>3</v>
      </c>
      <c r="D100" s="21">
        <v>0</v>
      </c>
      <c r="E100" s="21">
        <v>1</v>
      </c>
      <c r="F100" s="21" t="str">
        <f>'Study types'!$A$7</f>
        <v>review</v>
      </c>
      <c r="G100" s="21" t="s">
        <v>22</v>
      </c>
      <c r="H100" s="21"/>
      <c r="I100" s="21" t="str">
        <f>'SWEBOK KAs'!$A$84</f>
        <v>SC</v>
      </c>
      <c r="J100" s="21" t="str">
        <f>'SWEBOK KAs'!$D$90</f>
        <v>TDD</v>
      </c>
      <c r="K100" s="21" t="str">
        <f>'Ultimate Goals'!$A$8</f>
        <v>action</v>
      </c>
      <c r="L100" s="21" t="s">
        <v>416</v>
      </c>
      <c r="M100" s="159" t="s">
        <v>1511</v>
      </c>
      <c r="N100" s="159" t="s">
        <v>1505</v>
      </c>
      <c r="O100" s="21"/>
      <c r="P100" s="21" t="s">
        <v>35</v>
      </c>
      <c r="Q100" s="159" t="s">
        <v>291</v>
      </c>
      <c r="R100" s="21"/>
      <c r="S100" s="115" t="s">
        <v>1473</v>
      </c>
      <c r="T100" s="159" t="s">
        <v>292</v>
      </c>
    </row>
    <row r="101" spans="1:20" s="18" customFormat="1" ht="242.25" x14ac:dyDescent="0.2">
      <c r="A101" s="269" t="s">
        <v>28</v>
      </c>
      <c r="B101" s="269">
        <v>2017</v>
      </c>
      <c r="C101" s="269">
        <v>4</v>
      </c>
      <c r="D101" s="269">
        <v>0</v>
      </c>
      <c r="E101" s="269">
        <v>1</v>
      </c>
      <c r="F101" s="269" t="str">
        <f>'Study types'!$A$7</f>
        <v>review</v>
      </c>
      <c r="G101" s="269" t="s">
        <v>22</v>
      </c>
      <c r="H101" s="269"/>
      <c r="I101" s="269" t="str">
        <f>'SWEBOK KAs'!$A$109</f>
        <v>SWEBOK</v>
      </c>
      <c r="J101" s="269"/>
      <c r="K101" s="269" t="str">
        <f>'Ultimate Goals'!$A$6</f>
        <v>understanding</v>
      </c>
      <c r="L101" s="160" t="s">
        <v>1452</v>
      </c>
      <c r="M101" s="269"/>
      <c r="N101" s="269"/>
      <c r="O101" s="269"/>
      <c r="P101" s="269" t="s">
        <v>29</v>
      </c>
      <c r="Q101" s="160" t="s">
        <v>1159</v>
      </c>
      <c r="R101" s="160" t="s">
        <v>1458</v>
      </c>
      <c r="S101" s="270" t="s">
        <v>1857</v>
      </c>
      <c r="T101" s="269"/>
    </row>
    <row r="102" spans="1:20" s="58" customFormat="1" ht="246.75" customHeight="1" x14ac:dyDescent="0.2">
      <c r="A102" s="274" t="s">
        <v>1391</v>
      </c>
      <c r="B102" s="274">
        <v>2018</v>
      </c>
      <c r="C102" s="274">
        <v>4</v>
      </c>
      <c r="D102" s="274">
        <v>0</v>
      </c>
      <c r="E102" s="274">
        <v>1</v>
      </c>
      <c r="F102" s="274" t="str">
        <f>'Study types'!$A$7</f>
        <v>review</v>
      </c>
      <c r="G102" s="274" t="s">
        <v>1459</v>
      </c>
      <c r="H102" s="274"/>
      <c r="I102" s="274" t="str">
        <f>'SWEBOK KAs'!$A$109</f>
        <v>SWEBOK</v>
      </c>
      <c r="J102" s="274"/>
      <c r="K102" s="274" t="str">
        <f>'Ultimate Goals'!$A$8</f>
        <v>action</v>
      </c>
      <c r="L102" s="274" t="s">
        <v>1453</v>
      </c>
      <c r="M102" s="274" t="s">
        <v>1606</v>
      </c>
      <c r="N102" s="274" t="s">
        <v>1505</v>
      </c>
      <c r="O102" s="274"/>
      <c r="P102" s="274" t="s">
        <v>1455</v>
      </c>
      <c r="Q102" s="274" t="s">
        <v>1482</v>
      </c>
      <c r="R102" s="274" t="s">
        <v>1457</v>
      </c>
      <c r="S102" s="275" t="s">
        <v>1464</v>
      </c>
      <c r="T102" s="274"/>
    </row>
    <row r="103" spans="1:20" s="18" customFormat="1" x14ac:dyDescent="0.2">
      <c r="A103" s="21" t="s">
        <v>378</v>
      </c>
      <c r="B103" s="4">
        <f>COUNTA(B93:B102)</f>
        <v>10</v>
      </c>
      <c r="C103" s="4"/>
      <c r="D103" s="4"/>
      <c r="E103" s="4"/>
      <c r="F103" s="174"/>
      <c r="G103" s="4"/>
      <c r="H103" s="4"/>
      <c r="I103" s="4"/>
      <c r="J103" s="4"/>
      <c r="K103" s="4"/>
      <c r="L103" s="3"/>
      <c r="M103" s="3"/>
      <c r="N103" s="287"/>
      <c r="O103" s="3"/>
      <c r="P103" s="3"/>
      <c r="Q103" s="3"/>
      <c r="R103" s="286"/>
      <c r="S103" s="5"/>
      <c r="T103" s="5"/>
    </row>
    <row r="104" spans="1:20" x14ac:dyDescent="0.2">
      <c r="A104" s="21" t="s">
        <v>350</v>
      </c>
      <c r="B104">
        <f>B103+B92</f>
        <v>99</v>
      </c>
    </row>
  </sheetData>
  <sortState xmlns:xlrd2="http://schemas.microsoft.com/office/spreadsheetml/2017/richdata2" ref="A3:T91">
    <sortCondition ref="A3:A91"/>
    <sortCondition ref="B3:B91"/>
  </sortState>
  <hyperlinks>
    <hyperlink ref="A1" location="Contents!A1" display="Contents" xr:uid="{32355867-7936-4507-BFB7-80F2C6BBD704}"/>
  </hyperlinks>
  <pageMargins left="0.7" right="0.7" top="0.75" bottom="0.75" header="0.51180555555555496" footer="0.51180555555555496"/>
  <pageSetup paperSize="9"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265</TotalTime>
  <Application>Microsoft Excel</Application>
  <DocSecurity>0</DocSecurity>
  <ScaleCrop>false</ScaleCrop>
  <HeadingPairs>
    <vt:vector size="2" baseType="variant">
      <vt:variant>
        <vt:lpstr>Planilhas</vt:lpstr>
      </vt:variant>
      <vt:variant>
        <vt:i4>19</vt:i4>
      </vt:variant>
    </vt:vector>
  </HeadingPairs>
  <TitlesOfParts>
    <vt:vector size="19" baseType="lpstr">
      <vt:lpstr>Contents</vt:lpstr>
      <vt:lpstr>Terms and Conditions</vt:lpstr>
      <vt:lpstr>Metadata</vt:lpstr>
      <vt:lpstr>Study types</vt:lpstr>
      <vt:lpstr>SWEBOK KAs</vt:lpstr>
      <vt:lpstr>Retrieved References</vt:lpstr>
      <vt:lpstr>Snowballed References</vt:lpstr>
      <vt:lpstr>Search Results</vt:lpstr>
      <vt:lpstr>Studied Papers</vt:lpstr>
      <vt:lpstr>Productivity Measures</vt:lpstr>
      <vt:lpstr>Ultimate Goals</vt:lpstr>
      <vt:lpstr>Other Stats</vt:lpstr>
      <vt:lpstr>Study Findings</vt:lpstr>
      <vt:lpstr>Related Work</vt:lpstr>
      <vt:lpstr>Validity Analysis Criteria</vt:lpstr>
      <vt:lpstr>Risk of Bias Assessment</vt:lpstr>
      <vt:lpstr>Certainty in Body of Evidence</vt:lpstr>
      <vt:lpstr>Summary of Findings</vt:lpstr>
      <vt:lpstr>Gaps and Trends</vt:lpstr>
    </vt:vector>
  </TitlesOfParts>
  <Company>BNDES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Henrique Cabral Duarte</dc:creator>
  <dc:description/>
  <cp:lastModifiedBy>Particular</cp:lastModifiedBy>
  <cp:revision>41</cp:revision>
  <cp:lastPrinted>2018-10-01T14:15:54Z</cp:lastPrinted>
  <dcterms:created xsi:type="dcterms:W3CDTF">2005-02-18T15:10:11Z</dcterms:created>
  <dcterms:modified xsi:type="dcterms:W3CDTF">2022-04-14T18:07:31Z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BNDES</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